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CD3A1149-1B1C-4990-84C8-7DABB6A117C9}" xr6:coauthVersionLast="47" xr6:coauthVersionMax="47" xr10:uidLastSave="{00000000-0000-0000-0000-000000000000}"/>
  <bookViews>
    <workbookView xWindow="-120" yWindow="-120" windowWidth="29040" windowHeight="15840" firstSheet="6" activeTab="9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10" r:id="rId6"/>
    <sheet name="BossBattleTable" sheetId="7" r:id="rId7"/>
    <sheet name="BossBattleDifficultyTable" sheetId="11" r:id="rId8"/>
    <sheet name="BossExpTable" sheetId="8" r:id="rId9"/>
    <sheet name="BossBattleRewardTable" sheetId="12" r:id="rId10"/>
    <sheet name="RobotDefenseStepTable" sheetId="13" r:id="rId11"/>
  </sheets>
  <definedNames>
    <definedName name="_xlnm._FilterDatabase" localSheetId="9" hidden="1">BossBattleRewardTable!$A$1:$V$181</definedName>
    <definedName name="_xlnm._FilterDatabase" localSheetId="5" hidden="1">MissionModeTable!$U$1:$U$91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6" i="12" l="1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P767" i="12"/>
  <c r="P768" i="12"/>
  <c r="P769" i="12"/>
  <c r="V769" i="12"/>
  <c r="U769" i="12"/>
  <c r="T769" i="12"/>
  <c r="S769" i="12"/>
  <c r="R769" i="12"/>
  <c r="A769" i="12"/>
  <c r="D769" i="12" s="1"/>
  <c r="V768" i="12"/>
  <c r="U768" i="12"/>
  <c r="T768" i="12"/>
  <c r="S768" i="12"/>
  <c r="R768" i="12"/>
  <c r="B768" i="12"/>
  <c r="A768" i="12"/>
  <c r="D768" i="12" s="1"/>
  <c r="V767" i="12"/>
  <c r="U767" i="12"/>
  <c r="T767" i="12"/>
  <c r="S767" i="12"/>
  <c r="R767" i="12"/>
  <c r="A767" i="12"/>
  <c r="D767" i="12" s="1"/>
  <c r="V766" i="12"/>
  <c r="U766" i="12"/>
  <c r="T766" i="12"/>
  <c r="S766" i="12"/>
  <c r="R766" i="12"/>
  <c r="P766" i="12"/>
  <c r="A766" i="12"/>
  <c r="D766" i="12" s="1"/>
  <c r="A157" i="12"/>
  <c r="A189" i="12" s="1"/>
  <c r="A221" i="12" s="1"/>
  <c r="A253" i="12" s="1"/>
  <c r="A285" i="12" s="1"/>
  <c r="A317" i="12" s="1"/>
  <c r="A349" i="12" s="1"/>
  <c r="A381" i="12" s="1"/>
  <c r="A413" i="12" s="1"/>
  <c r="A445" i="12" s="1"/>
  <c r="A477" i="12" s="1"/>
  <c r="A509" i="12" s="1"/>
  <c r="A541" i="12" s="1"/>
  <c r="A573" i="12" s="1"/>
  <c r="A605" i="12" s="1"/>
  <c r="A637" i="12" s="1"/>
  <c r="A669" i="12" s="1"/>
  <c r="A701" i="12" s="1"/>
  <c r="A733" i="12" s="1"/>
  <c r="A765" i="12" s="1"/>
  <c r="A154" i="12"/>
  <c r="A186" i="12" s="1"/>
  <c r="A218" i="12" s="1"/>
  <c r="A250" i="12" s="1"/>
  <c r="A282" i="12" s="1"/>
  <c r="A314" i="12" s="1"/>
  <c r="A346" i="12" s="1"/>
  <c r="A378" i="12" s="1"/>
  <c r="A410" i="12" s="1"/>
  <c r="A442" i="12" s="1"/>
  <c r="A474" i="12" s="1"/>
  <c r="A506" i="12" s="1"/>
  <c r="A538" i="12" s="1"/>
  <c r="A570" i="12" s="1"/>
  <c r="A602" i="12" s="1"/>
  <c r="A634" i="12" s="1"/>
  <c r="A666" i="12" s="1"/>
  <c r="A698" i="12" s="1"/>
  <c r="A730" i="12" s="1"/>
  <c r="A762" i="12" s="1"/>
  <c r="A145" i="12"/>
  <c r="A177" i="12" s="1"/>
  <c r="A209" i="12" s="1"/>
  <c r="A241" i="12" s="1"/>
  <c r="A273" i="12" s="1"/>
  <c r="A305" i="12" s="1"/>
  <c r="A337" i="12" s="1"/>
  <c r="A369" i="12" s="1"/>
  <c r="A401" i="12" s="1"/>
  <c r="A433" i="12" s="1"/>
  <c r="A465" i="12" s="1"/>
  <c r="A497" i="12" s="1"/>
  <c r="A529" i="12" s="1"/>
  <c r="A561" i="12" s="1"/>
  <c r="A593" i="12" s="1"/>
  <c r="A625" i="12" s="1"/>
  <c r="A657" i="12" s="1"/>
  <c r="A689" i="12" s="1"/>
  <c r="A721" i="12" s="1"/>
  <c r="A753" i="12" s="1"/>
  <c r="A142" i="12"/>
  <c r="A174" i="12" s="1"/>
  <c r="A206" i="12" s="1"/>
  <c r="A238" i="12" s="1"/>
  <c r="A270" i="12" s="1"/>
  <c r="A302" i="12" s="1"/>
  <c r="A334" i="12" s="1"/>
  <c r="A366" i="12" s="1"/>
  <c r="A398" i="12" s="1"/>
  <c r="A430" i="12" s="1"/>
  <c r="A462" i="12" s="1"/>
  <c r="A494" i="12" s="1"/>
  <c r="A526" i="12" s="1"/>
  <c r="A558" i="12" s="1"/>
  <c r="A590" i="12" s="1"/>
  <c r="A622" i="12" s="1"/>
  <c r="A654" i="12" s="1"/>
  <c r="A686" i="12" s="1"/>
  <c r="A718" i="12" s="1"/>
  <c r="A750" i="12" s="1"/>
  <c r="A133" i="12"/>
  <c r="A165" i="12" s="1"/>
  <c r="A197" i="12" s="1"/>
  <c r="A229" i="12" s="1"/>
  <c r="A261" i="12" s="1"/>
  <c r="A293" i="12" s="1"/>
  <c r="A325" i="12" s="1"/>
  <c r="A357" i="12" s="1"/>
  <c r="A389" i="12" s="1"/>
  <c r="A421" i="12" s="1"/>
  <c r="A453" i="12" s="1"/>
  <c r="A485" i="12" s="1"/>
  <c r="A517" i="12" s="1"/>
  <c r="A549" i="12" s="1"/>
  <c r="A581" i="12" s="1"/>
  <c r="A613" i="12" s="1"/>
  <c r="A645" i="12" s="1"/>
  <c r="A677" i="12" s="1"/>
  <c r="A709" i="12" s="1"/>
  <c r="A741" i="12" s="1"/>
  <c r="A132" i="12"/>
  <c r="A164" i="12" s="1"/>
  <c r="A196" i="12" s="1"/>
  <c r="A228" i="12" s="1"/>
  <c r="A260" i="12" s="1"/>
  <c r="A292" i="12" s="1"/>
  <c r="A324" i="12" s="1"/>
  <c r="A356" i="12" s="1"/>
  <c r="A388" i="12" s="1"/>
  <c r="A420" i="12" s="1"/>
  <c r="A452" i="12" s="1"/>
  <c r="A484" i="12" s="1"/>
  <c r="A516" i="12" s="1"/>
  <c r="A548" i="12" s="1"/>
  <c r="A580" i="12" s="1"/>
  <c r="A612" i="12" s="1"/>
  <c r="A644" i="12" s="1"/>
  <c r="A676" i="12" s="1"/>
  <c r="A708" i="12" s="1"/>
  <c r="A740" i="12" s="1"/>
  <c r="A131" i="12"/>
  <c r="A163" i="12" s="1"/>
  <c r="A195" i="12" s="1"/>
  <c r="A227" i="12" s="1"/>
  <c r="A259" i="12" s="1"/>
  <c r="A291" i="12" s="1"/>
  <c r="A323" i="12" s="1"/>
  <c r="A355" i="12" s="1"/>
  <c r="A387" i="12" s="1"/>
  <c r="A419" i="12" s="1"/>
  <c r="A451" i="12" s="1"/>
  <c r="A483" i="12" s="1"/>
  <c r="A515" i="12" s="1"/>
  <c r="A547" i="12" s="1"/>
  <c r="A579" i="12" s="1"/>
  <c r="A611" i="12" s="1"/>
  <c r="A643" i="12" s="1"/>
  <c r="A675" i="12" s="1"/>
  <c r="A707" i="12" s="1"/>
  <c r="A739" i="12" s="1"/>
  <c r="A130" i="12"/>
  <c r="A162" i="12" s="1"/>
  <c r="A194" i="12" s="1"/>
  <c r="A226" i="12" s="1"/>
  <c r="A258" i="12" s="1"/>
  <c r="A290" i="12" s="1"/>
  <c r="A322" i="12" s="1"/>
  <c r="A354" i="12" s="1"/>
  <c r="A386" i="12" s="1"/>
  <c r="A418" i="12" s="1"/>
  <c r="A450" i="12" s="1"/>
  <c r="A482" i="12" s="1"/>
  <c r="A514" i="12" s="1"/>
  <c r="A546" i="12" s="1"/>
  <c r="A578" i="12" s="1"/>
  <c r="A610" i="12" s="1"/>
  <c r="A642" i="12" s="1"/>
  <c r="A674" i="12" s="1"/>
  <c r="A706" i="12" s="1"/>
  <c r="A738" i="12" s="1"/>
  <c r="A129" i="12"/>
  <c r="A161" i="12" s="1"/>
  <c r="A193" i="12" s="1"/>
  <c r="A225" i="12" s="1"/>
  <c r="A257" i="12" s="1"/>
  <c r="A289" i="12" s="1"/>
  <c r="A321" i="12" s="1"/>
  <c r="A353" i="12" s="1"/>
  <c r="A385" i="12" s="1"/>
  <c r="A417" i="12" s="1"/>
  <c r="A449" i="12" s="1"/>
  <c r="A481" i="12" s="1"/>
  <c r="A513" i="12" s="1"/>
  <c r="A545" i="12" s="1"/>
  <c r="A577" i="12" s="1"/>
  <c r="A609" i="12" s="1"/>
  <c r="A641" i="12" s="1"/>
  <c r="A673" i="12" s="1"/>
  <c r="A705" i="12" s="1"/>
  <c r="A737" i="12" s="1"/>
  <c r="A128" i="12"/>
  <c r="A160" i="12" s="1"/>
  <c r="A192" i="12" s="1"/>
  <c r="A224" i="12" s="1"/>
  <c r="A256" i="12" s="1"/>
  <c r="A288" i="12" s="1"/>
  <c r="A320" i="12" s="1"/>
  <c r="A352" i="12" s="1"/>
  <c r="A384" i="12" s="1"/>
  <c r="A416" i="12" s="1"/>
  <c r="A448" i="12" s="1"/>
  <c r="A480" i="12" s="1"/>
  <c r="A512" i="12" s="1"/>
  <c r="A544" i="12" s="1"/>
  <c r="A576" i="12" s="1"/>
  <c r="A608" i="12" s="1"/>
  <c r="A640" i="12" s="1"/>
  <c r="A672" i="12" s="1"/>
  <c r="A704" i="12" s="1"/>
  <c r="A736" i="12" s="1"/>
  <c r="A127" i="12"/>
  <c r="A159" i="12" s="1"/>
  <c r="A191" i="12" s="1"/>
  <c r="A223" i="12" s="1"/>
  <c r="A255" i="12" s="1"/>
  <c r="A287" i="12" s="1"/>
  <c r="A319" i="12" s="1"/>
  <c r="A351" i="12" s="1"/>
  <c r="A383" i="12" s="1"/>
  <c r="A415" i="12" s="1"/>
  <c r="A447" i="12" s="1"/>
  <c r="A479" i="12" s="1"/>
  <c r="A511" i="12" s="1"/>
  <c r="A543" i="12" s="1"/>
  <c r="A575" i="12" s="1"/>
  <c r="A607" i="12" s="1"/>
  <c r="A639" i="12" s="1"/>
  <c r="A671" i="12" s="1"/>
  <c r="A703" i="12" s="1"/>
  <c r="A735" i="12" s="1"/>
  <c r="A126" i="12"/>
  <c r="A158" i="12" s="1"/>
  <c r="A190" i="12" s="1"/>
  <c r="A222" i="12" s="1"/>
  <c r="A254" i="12" s="1"/>
  <c r="A286" i="12" s="1"/>
  <c r="A318" i="12" s="1"/>
  <c r="A350" i="12" s="1"/>
  <c r="A382" i="12" s="1"/>
  <c r="A414" i="12" s="1"/>
  <c r="A446" i="12" s="1"/>
  <c r="A478" i="12" s="1"/>
  <c r="A510" i="12" s="1"/>
  <c r="A542" i="12" s="1"/>
  <c r="A574" i="12" s="1"/>
  <c r="A606" i="12" s="1"/>
  <c r="A638" i="12" s="1"/>
  <c r="A670" i="12" s="1"/>
  <c r="A702" i="12" s="1"/>
  <c r="A734" i="12" s="1"/>
  <c r="A125" i="12"/>
  <c r="A124" i="12"/>
  <c r="A156" i="12" s="1"/>
  <c r="A188" i="12" s="1"/>
  <c r="A220" i="12" s="1"/>
  <c r="A252" i="12" s="1"/>
  <c r="A284" i="12" s="1"/>
  <c r="A316" i="12" s="1"/>
  <c r="A348" i="12" s="1"/>
  <c r="A380" i="12" s="1"/>
  <c r="A412" i="12" s="1"/>
  <c r="A444" i="12" s="1"/>
  <c r="A476" i="12" s="1"/>
  <c r="A508" i="12" s="1"/>
  <c r="A540" i="12" s="1"/>
  <c r="A572" i="12" s="1"/>
  <c r="A604" i="12" s="1"/>
  <c r="A636" i="12" s="1"/>
  <c r="A668" i="12" s="1"/>
  <c r="A700" i="12" s="1"/>
  <c r="A732" i="12" s="1"/>
  <c r="A764" i="12" s="1"/>
  <c r="A123" i="12"/>
  <c r="A155" i="12" s="1"/>
  <c r="A187" i="12" s="1"/>
  <c r="A219" i="12" s="1"/>
  <c r="A251" i="12" s="1"/>
  <c r="A283" i="12" s="1"/>
  <c r="A315" i="12" s="1"/>
  <c r="A347" i="12" s="1"/>
  <c r="A379" i="12" s="1"/>
  <c r="A411" i="12" s="1"/>
  <c r="A443" i="12" s="1"/>
  <c r="A475" i="12" s="1"/>
  <c r="A507" i="12" s="1"/>
  <c r="A539" i="12" s="1"/>
  <c r="A571" i="12" s="1"/>
  <c r="A603" i="12" s="1"/>
  <c r="A635" i="12" s="1"/>
  <c r="A667" i="12" s="1"/>
  <c r="A699" i="12" s="1"/>
  <c r="A731" i="12" s="1"/>
  <c r="A763" i="12" s="1"/>
  <c r="A122" i="12"/>
  <c r="A121" i="12"/>
  <c r="A153" i="12" s="1"/>
  <c r="A185" i="12" s="1"/>
  <c r="A217" i="12" s="1"/>
  <c r="A249" i="12" s="1"/>
  <c r="A281" i="12" s="1"/>
  <c r="A313" i="12" s="1"/>
  <c r="A345" i="12" s="1"/>
  <c r="A377" i="12" s="1"/>
  <c r="A409" i="12" s="1"/>
  <c r="A441" i="12" s="1"/>
  <c r="A473" i="12" s="1"/>
  <c r="A505" i="12" s="1"/>
  <c r="A537" i="12" s="1"/>
  <c r="A569" i="12" s="1"/>
  <c r="A601" i="12" s="1"/>
  <c r="A633" i="12" s="1"/>
  <c r="A665" i="12" s="1"/>
  <c r="A697" i="12" s="1"/>
  <c r="A729" i="12" s="1"/>
  <c r="A761" i="12" s="1"/>
  <c r="A120" i="12"/>
  <c r="A152" i="12" s="1"/>
  <c r="A184" i="12" s="1"/>
  <c r="A216" i="12" s="1"/>
  <c r="A248" i="12" s="1"/>
  <c r="A280" i="12" s="1"/>
  <c r="A312" i="12" s="1"/>
  <c r="A344" i="12" s="1"/>
  <c r="A376" i="12" s="1"/>
  <c r="A408" i="12" s="1"/>
  <c r="A440" i="12" s="1"/>
  <c r="A472" i="12" s="1"/>
  <c r="A504" i="12" s="1"/>
  <c r="A536" i="12" s="1"/>
  <c r="A568" i="12" s="1"/>
  <c r="A600" i="12" s="1"/>
  <c r="A632" i="12" s="1"/>
  <c r="A664" i="12" s="1"/>
  <c r="A696" i="12" s="1"/>
  <c r="A728" i="12" s="1"/>
  <c r="A760" i="12" s="1"/>
  <c r="A119" i="12"/>
  <c r="A151" i="12" s="1"/>
  <c r="A183" i="12" s="1"/>
  <c r="A215" i="12" s="1"/>
  <c r="A247" i="12" s="1"/>
  <c r="A279" i="12" s="1"/>
  <c r="A311" i="12" s="1"/>
  <c r="A343" i="12" s="1"/>
  <c r="A375" i="12" s="1"/>
  <c r="A407" i="12" s="1"/>
  <c r="A439" i="12" s="1"/>
  <c r="A471" i="12" s="1"/>
  <c r="A503" i="12" s="1"/>
  <c r="A535" i="12" s="1"/>
  <c r="A567" i="12" s="1"/>
  <c r="A599" i="12" s="1"/>
  <c r="A631" i="12" s="1"/>
  <c r="A663" i="12" s="1"/>
  <c r="A695" i="12" s="1"/>
  <c r="A727" i="12" s="1"/>
  <c r="A759" i="12" s="1"/>
  <c r="A118" i="12"/>
  <c r="A150" i="12" s="1"/>
  <c r="A182" i="12" s="1"/>
  <c r="A214" i="12" s="1"/>
  <c r="A246" i="12" s="1"/>
  <c r="A278" i="12" s="1"/>
  <c r="A310" i="12" s="1"/>
  <c r="A342" i="12" s="1"/>
  <c r="A374" i="12" s="1"/>
  <c r="A406" i="12" s="1"/>
  <c r="A438" i="12" s="1"/>
  <c r="A470" i="12" s="1"/>
  <c r="A502" i="12" s="1"/>
  <c r="A534" i="12" s="1"/>
  <c r="A566" i="12" s="1"/>
  <c r="A598" i="12" s="1"/>
  <c r="A630" i="12" s="1"/>
  <c r="A662" i="12" s="1"/>
  <c r="A694" i="12" s="1"/>
  <c r="A726" i="12" s="1"/>
  <c r="A758" i="12" s="1"/>
  <c r="A117" i="12"/>
  <c r="A149" i="12" s="1"/>
  <c r="A181" i="12" s="1"/>
  <c r="A213" i="12" s="1"/>
  <c r="A245" i="12" s="1"/>
  <c r="A277" i="12" s="1"/>
  <c r="A309" i="12" s="1"/>
  <c r="A341" i="12" s="1"/>
  <c r="A373" i="12" s="1"/>
  <c r="A405" i="12" s="1"/>
  <c r="A437" i="12" s="1"/>
  <c r="A469" i="12" s="1"/>
  <c r="A501" i="12" s="1"/>
  <c r="A533" i="12" s="1"/>
  <c r="A565" i="12" s="1"/>
  <c r="A597" i="12" s="1"/>
  <c r="A629" i="12" s="1"/>
  <c r="A661" i="12" s="1"/>
  <c r="A693" i="12" s="1"/>
  <c r="A725" i="12" s="1"/>
  <c r="A757" i="12" s="1"/>
  <c r="A116" i="12"/>
  <c r="A148" i="12" s="1"/>
  <c r="A180" i="12" s="1"/>
  <c r="A212" i="12" s="1"/>
  <c r="A244" i="12" s="1"/>
  <c r="A276" i="12" s="1"/>
  <c r="A308" i="12" s="1"/>
  <c r="A340" i="12" s="1"/>
  <c r="A372" i="12" s="1"/>
  <c r="A404" i="12" s="1"/>
  <c r="A436" i="12" s="1"/>
  <c r="A468" i="12" s="1"/>
  <c r="A500" i="12" s="1"/>
  <c r="A532" i="12" s="1"/>
  <c r="A564" i="12" s="1"/>
  <c r="A596" i="12" s="1"/>
  <c r="A628" i="12" s="1"/>
  <c r="A660" i="12" s="1"/>
  <c r="A692" i="12" s="1"/>
  <c r="A724" i="12" s="1"/>
  <c r="A756" i="12" s="1"/>
  <c r="A115" i="12"/>
  <c r="A147" i="12" s="1"/>
  <c r="A179" i="12" s="1"/>
  <c r="A211" i="12" s="1"/>
  <c r="A243" i="12" s="1"/>
  <c r="A275" i="12" s="1"/>
  <c r="A307" i="12" s="1"/>
  <c r="A339" i="12" s="1"/>
  <c r="A371" i="12" s="1"/>
  <c r="A403" i="12" s="1"/>
  <c r="A435" i="12" s="1"/>
  <c r="A467" i="12" s="1"/>
  <c r="A499" i="12" s="1"/>
  <c r="A531" i="12" s="1"/>
  <c r="A563" i="12" s="1"/>
  <c r="A595" i="12" s="1"/>
  <c r="A627" i="12" s="1"/>
  <c r="A659" i="12" s="1"/>
  <c r="A691" i="12" s="1"/>
  <c r="A723" i="12" s="1"/>
  <c r="A755" i="12" s="1"/>
  <c r="A114" i="12"/>
  <c r="A146" i="12" s="1"/>
  <c r="A178" i="12" s="1"/>
  <c r="A210" i="12" s="1"/>
  <c r="A242" i="12" s="1"/>
  <c r="A274" i="12" s="1"/>
  <c r="A306" i="12" s="1"/>
  <c r="A338" i="12" s="1"/>
  <c r="A370" i="12" s="1"/>
  <c r="A402" i="12" s="1"/>
  <c r="A434" i="12" s="1"/>
  <c r="A466" i="12" s="1"/>
  <c r="A498" i="12" s="1"/>
  <c r="A530" i="12" s="1"/>
  <c r="A562" i="12" s="1"/>
  <c r="A594" i="12" s="1"/>
  <c r="A626" i="12" s="1"/>
  <c r="A658" i="12" s="1"/>
  <c r="A690" i="12" s="1"/>
  <c r="A722" i="12" s="1"/>
  <c r="A754" i="12" s="1"/>
  <c r="A113" i="12"/>
  <c r="A112" i="12"/>
  <c r="A144" i="12" s="1"/>
  <c r="A176" i="12" s="1"/>
  <c r="A208" i="12" s="1"/>
  <c r="A240" i="12" s="1"/>
  <c r="A272" i="12" s="1"/>
  <c r="A304" i="12" s="1"/>
  <c r="A336" i="12" s="1"/>
  <c r="A368" i="12" s="1"/>
  <c r="A400" i="12" s="1"/>
  <c r="A432" i="12" s="1"/>
  <c r="A464" i="12" s="1"/>
  <c r="A496" i="12" s="1"/>
  <c r="A528" i="12" s="1"/>
  <c r="A560" i="12" s="1"/>
  <c r="A592" i="12" s="1"/>
  <c r="A624" i="12" s="1"/>
  <c r="A656" i="12" s="1"/>
  <c r="A688" i="12" s="1"/>
  <c r="A720" i="12" s="1"/>
  <c r="A752" i="12" s="1"/>
  <c r="A111" i="12"/>
  <c r="A143" i="12" s="1"/>
  <c r="A175" i="12" s="1"/>
  <c r="A207" i="12" s="1"/>
  <c r="A239" i="12" s="1"/>
  <c r="A271" i="12" s="1"/>
  <c r="A303" i="12" s="1"/>
  <c r="A335" i="12" s="1"/>
  <c r="A367" i="12" s="1"/>
  <c r="A399" i="12" s="1"/>
  <c r="A431" i="12" s="1"/>
  <c r="A463" i="12" s="1"/>
  <c r="A495" i="12" s="1"/>
  <c r="A527" i="12" s="1"/>
  <c r="A559" i="12" s="1"/>
  <c r="A591" i="12" s="1"/>
  <c r="A623" i="12" s="1"/>
  <c r="A655" i="12" s="1"/>
  <c r="A687" i="12" s="1"/>
  <c r="A719" i="12" s="1"/>
  <c r="A751" i="12" s="1"/>
  <c r="A110" i="12"/>
  <c r="A109" i="12"/>
  <c r="A141" i="12" s="1"/>
  <c r="A173" i="12" s="1"/>
  <c r="A205" i="12" s="1"/>
  <c r="A237" i="12" s="1"/>
  <c r="A269" i="12" s="1"/>
  <c r="A301" i="12" s="1"/>
  <c r="A333" i="12" s="1"/>
  <c r="A365" i="12" s="1"/>
  <c r="A397" i="12" s="1"/>
  <c r="A429" i="12" s="1"/>
  <c r="A461" i="12" s="1"/>
  <c r="A493" i="12" s="1"/>
  <c r="A525" i="12" s="1"/>
  <c r="A557" i="12" s="1"/>
  <c r="A589" i="12" s="1"/>
  <c r="A621" i="12" s="1"/>
  <c r="A653" i="12" s="1"/>
  <c r="A685" i="12" s="1"/>
  <c r="A717" i="12" s="1"/>
  <c r="A749" i="12" s="1"/>
  <c r="A108" i="12"/>
  <c r="A140" i="12" s="1"/>
  <c r="A172" i="12" s="1"/>
  <c r="A204" i="12" s="1"/>
  <c r="A236" i="12" s="1"/>
  <c r="A268" i="12" s="1"/>
  <c r="A300" i="12" s="1"/>
  <c r="A332" i="12" s="1"/>
  <c r="A364" i="12" s="1"/>
  <c r="A396" i="12" s="1"/>
  <c r="A428" i="12" s="1"/>
  <c r="A460" i="12" s="1"/>
  <c r="A492" i="12" s="1"/>
  <c r="A524" i="12" s="1"/>
  <c r="A556" i="12" s="1"/>
  <c r="A588" i="12" s="1"/>
  <c r="A620" i="12" s="1"/>
  <c r="A652" i="12" s="1"/>
  <c r="A684" i="12" s="1"/>
  <c r="A716" i="12" s="1"/>
  <c r="A748" i="12" s="1"/>
  <c r="A107" i="12"/>
  <c r="A139" i="12" s="1"/>
  <c r="A171" i="12" s="1"/>
  <c r="A203" i="12" s="1"/>
  <c r="A235" i="12" s="1"/>
  <c r="A267" i="12" s="1"/>
  <c r="A299" i="12" s="1"/>
  <c r="A331" i="12" s="1"/>
  <c r="A363" i="12" s="1"/>
  <c r="A395" i="12" s="1"/>
  <c r="A427" i="12" s="1"/>
  <c r="A459" i="12" s="1"/>
  <c r="A491" i="12" s="1"/>
  <c r="A523" i="12" s="1"/>
  <c r="A555" i="12" s="1"/>
  <c r="A587" i="12" s="1"/>
  <c r="A619" i="12" s="1"/>
  <c r="A651" i="12" s="1"/>
  <c r="A683" i="12" s="1"/>
  <c r="A715" i="12" s="1"/>
  <c r="A747" i="12" s="1"/>
  <c r="A106" i="12"/>
  <c r="A138" i="12" s="1"/>
  <c r="A170" i="12" s="1"/>
  <c r="A202" i="12" s="1"/>
  <c r="A234" i="12" s="1"/>
  <c r="A266" i="12" s="1"/>
  <c r="A298" i="12" s="1"/>
  <c r="A330" i="12" s="1"/>
  <c r="A362" i="12" s="1"/>
  <c r="A394" i="12" s="1"/>
  <c r="A426" i="12" s="1"/>
  <c r="A458" i="12" s="1"/>
  <c r="A490" i="12" s="1"/>
  <c r="A522" i="12" s="1"/>
  <c r="A554" i="12" s="1"/>
  <c r="A586" i="12" s="1"/>
  <c r="A618" i="12" s="1"/>
  <c r="A650" i="12" s="1"/>
  <c r="A682" i="12" s="1"/>
  <c r="A714" i="12" s="1"/>
  <c r="A746" i="12" s="1"/>
  <c r="A105" i="12"/>
  <c r="A137" i="12" s="1"/>
  <c r="A169" i="12" s="1"/>
  <c r="A201" i="12" s="1"/>
  <c r="A233" i="12" s="1"/>
  <c r="A265" i="12" s="1"/>
  <c r="A297" i="12" s="1"/>
  <c r="A329" i="12" s="1"/>
  <c r="A361" i="12" s="1"/>
  <c r="A393" i="12" s="1"/>
  <c r="A425" i="12" s="1"/>
  <c r="A457" i="12" s="1"/>
  <c r="A489" i="12" s="1"/>
  <c r="A521" i="12" s="1"/>
  <c r="A553" i="12" s="1"/>
  <c r="A585" i="12" s="1"/>
  <c r="A617" i="12" s="1"/>
  <c r="A649" i="12" s="1"/>
  <c r="A681" i="12" s="1"/>
  <c r="A713" i="12" s="1"/>
  <c r="A745" i="12" s="1"/>
  <c r="A104" i="12"/>
  <c r="A136" i="12" s="1"/>
  <c r="A168" i="12" s="1"/>
  <c r="A200" i="12" s="1"/>
  <c r="A232" i="12" s="1"/>
  <c r="A264" i="12" s="1"/>
  <c r="A296" i="12" s="1"/>
  <c r="A328" i="12" s="1"/>
  <c r="A360" i="12" s="1"/>
  <c r="A392" i="12" s="1"/>
  <c r="A424" i="12" s="1"/>
  <c r="A456" i="12" s="1"/>
  <c r="A488" i="12" s="1"/>
  <c r="A520" i="12" s="1"/>
  <c r="A552" i="12" s="1"/>
  <c r="A584" i="12" s="1"/>
  <c r="A616" i="12" s="1"/>
  <c r="A648" i="12" s="1"/>
  <c r="A680" i="12" s="1"/>
  <c r="A712" i="12" s="1"/>
  <c r="A744" i="12" s="1"/>
  <c r="A103" i="12"/>
  <c r="A135" i="12" s="1"/>
  <c r="A167" i="12" s="1"/>
  <c r="A199" i="12" s="1"/>
  <c r="A231" i="12" s="1"/>
  <c r="A263" i="12" s="1"/>
  <c r="A295" i="12" s="1"/>
  <c r="A327" i="12" s="1"/>
  <c r="A359" i="12" s="1"/>
  <c r="A391" i="12" s="1"/>
  <c r="A423" i="12" s="1"/>
  <c r="A455" i="12" s="1"/>
  <c r="A487" i="12" s="1"/>
  <c r="A519" i="12" s="1"/>
  <c r="A551" i="12" s="1"/>
  <c r="A583" i="12" s="1"/>
  <c r="A615" i="12" s="1"/>
  <c r="A647" i="12" s="1"/>
  <c r="A679" i="12" s="1"/>
  <c r="A711" i="12" s="1"/>
  <c r="A743" i="12" s="1"/>
  <c r="A102" i="12"/>
  <c r="A134" i="12" s="1"/>
  <c r="A166" i="12" s="1"/>
  <c r="A198" i="12" s="1"/>
  <c r="A230" i="12" s="1"/>
  <c r="A262" i="12" s="1"/>
  <c r="A294" i="12" s="1"/>
  <c r="A326" i="12" s="1"/>
  <c r="A358" i="12" s="1"/>
  <c r="A390" i="12" s="1"/>
  <c r="A422" i="12" s="1"/>
  <c r="A454" i="12" s="1"/>
  <c r="A486" i="12" s="1"/>
  <c r="A518" i="12" s="1"/>
  <c r="A550" i="12" s="1"/>
  <c r="A582" i="12" s="1"/>
  <c r="A614" i="12" s="1"/>
  <c r="A646" i="12" s="1"/>
  <c r="A678" i="12" s="1"/>
  <c r="A710" i="12" s="1"/>
  <c r="A742" i="12" s="1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101" i="12" s="1"/>
  <c r="A68" i="12"/>
  <c r="A100" i="12" s="1"/>
  <c r="A67" i="12"/>
  <c r="A99" i="12" s="1"/>
  <c r="A66" i="12"/>
  <c r="A98" i="12" s="1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V765" i="12"/>
  <c r="U765" i="12"/>
  <c r="T765" i="12"/>
  <c r="S765" i="12"/>
  <c r="R765" i="12"/>
  <c r="P765" i="12"/>
  <c r="V764" i="12"/>
  <c r="U764" i="12"/>
  <c r="T764" i="12"/>
  <c r="S764" i="12"/>
  <c r="R764" i="12"/>
  <c r="P764" i="12"/>
  <c r="V763" i="12"/>
  <c r="U763" i="12"/>
  <c r="T763" i="12"/>
  <c r="S763" i="12"/>
  <c r="R763" i="12"/>
  <c r="P763" i="12"/>
  <c r="V762" i="12"/>
  <c r="U762" i="12"/>
  <c r="T762" i="12"/>
  <c r="S762" i="12"/>
  <c r="R762" i="12"/>
  <c r="P762" i="12"/>
  <c r="V761" i="12"/>
  <c r="U761" i="12"/>
  <c r="T761" i="12"/>
  <c r="S761" i="12"/>
  <c r="R761" i="12"/>
  <c r="P761" i="12"/>
  <c r="V760" i="12"/>
  <c r="U760" i="12"/>
  <c r="T760" i="12"/>
  <c r="S760" i="12"/>
  <c r="R760" i="12"/>
  <c r="P760" i="12"/>
  <c r="V759" i="12"/>
  <c r="U759" i="12"/>
  <c r="T759" i="12"/>
  <c r="S759" i="12"/>
  <c r="R759" i="12"/>
  <c r="P759" i="12"/>
  <c r="V758" i="12"/>
  <c r="U758" i="12"/>
  <c r="T758" i="12"/>
  <c r="S758" i="12"/>
  <c r="R758" i="12"/>
  <c r="P758" i="12"/>
  <c r="V757" i="12"/>
  <c r="U757" i="12"/>
  <c r="T757" i="12"/>
  <c r="S757" i="12"/>
  <c r="R757" i="12"/>
  <c r="P757" i="12"/>
  <c r="V756" i="12"/>
  <c r="U756" i="12"/>
  <c r="T756" i="12"/>
  <c r="S756" i="12"/>
  <c r="R756" i="12"/>
  <c r="P756" i="12"/>
  <c r="V755" i="12"/>
  <c r="U755" i="12"/>
  <c r="T755" i="12"/>
  <c r="S755" i="12"/>
  <c r="R755" i="12"/>
  <c r="P755" i="12"/>
  <c r="V754" i="12"/>
  <c r="U754" i="12"/>
  <c r="T754" i="12"/>
  <c r="S754" i="12"/>
  <c r="R754" i="12"/>
  <c r="P754" i="12"/>
  <c r="V753" i="12"/>
  <c r="U753" i="12"/>
  <c r="T753" i="12"/>
  <c r="S753" i="12"/>
  <c r="R753" i="12"/>
  <c r="P753" i="12"/>
  <c r="V752" i="12"/>
  <c r="U752" i="12"/>
  <c r="T752" i="12"/>
  <c r="S752" i="12"/>
  <c r="R752" i="12"/>
  <c r="P752" i="12"/>
  <c r="V751" i="12"/>
  <c r="U751" i="12"/>
  <c r="T751" i="12"/>
  <c r="S751" i="12"/>
  <c r="R751" i="12"/>
  <c r="P751" i="12"/>
  <c r="V750" i="12"/>
  <c r="U750" i="12"/>
  <c r="T750" i="12"/>
  <c r="S750" i="12"/>
  <c r="R750" i="12"/>
  <c r="P750" i="12"/>
  <c r="V749" i="12"/>
  <c r="U749" i="12"/>
  <c r="T749" i="12"/>
  <c r="S749" i="12"/>
  <c r="R749" i="12"/>
  <c r="P749" i="12"/>
  <c r="V748" i="12"/>
  <c r="U748" i="12"/>
  <c r="T748" i="12"/>
  <c r="S748" i="12"/>
  <c r="R748" i="12"/>
  <c r="P748" i="12"/>
  <c r="V747" i="12"/>
  <c r="U747" i="12"/>
  <c r="T747" i="12"/>
  <c r="S747" i="12"/>
  <c r="R747" i="12"/>
  <c r="P747" i="12"/>
  <c r="V746" i="12"/>
  <c r="U746" i="12"/>
  <c r="T746" i="12"/>
  <c r="S746" i="12"/>
  <c r="R746" i="12"/>
  <c r="P746" i="12"/>
  <c r="V745" i="12"/>
  <c r="U745" i="12"/>
  <c r="T745" i="12"/>
  <c r="S745" i="12"/>
  <c r="R745" i="12"/>
  <c r="P745" i="12"/>
  <c r="V744" i="12"/>
  <c r="U744" i="12"/>
  <c r="T744" i="12"/>
  <c r="S744" i="12"/>
  <c r="R744" i="12"/>
  <c r="P744" i="12"/>
  <c r="V743" i="12"/>
  <c r="U743" i="12"/>
  <c r="T743" i="12"/>
  <c r="S743" i="12"/>
  <c r="R743" i="12"/>
  <c r="P743" i="12"/>
  <c r="V742" i="12"/>
  <c r="U742" i="12"/>
  <c r="T742" i="12"/>
  <c r="S742" i="12"/>
  <c r="R742" i="12"/>
  <c r="P742" i="12"/>
  <c r="V741" i="12"/>
  <c r="U741" i="12"/>
  <c r="T741" i="12"/>
  <c r="S741" i="12"/>
  <c r="R741" i="12"/>
  <c r="P741" i="12"/>
  <c r="V740" i="12"/>
  <c r="U740" i="12"/>
  <c r="T740" i="12"/>
  <c r="S740" i="12"/>
  <c r="R740" i="12"/>
  <c r="P740" i="12"/>
  <c r="V739" i="12"/>
  <c r="U739" i="12"/>
  <c r="T739" i="12"/>
  <c r="S739" i="12"/>
  <c r="R739" i="12"/>
  <c r="P739" i="12"/>
  <c r="V738" i="12"/>
  <c r="U738" i="12"/>
  <c r="T738" i="12"/>
  <c r="S738" i="12"/>
  <c r="R738" i="12"/>
  <c r="P738" i="12"/>
  <c r="V737" i="12"/>
  <c r="U737" i="12"/>
  <c r="T737" i="12"/>
  <c r="S737" i="12"/>
  <c r="R737" i="12"/>
  <c r="P737" i="12"/>
  <c r="V736" i="12"/>
  <c r="U736" i="12"/>
  <c r="T736" i="12"/>
  <c r="S736" i="12"/>
  <c r="R736" i="12"/>
  <c r="P736" i="12"/>
  <c r="V735" i="12"/>
  <c r="U735" i="12"/>
  <c r="T735" i="12"/>
  <c r="S735" i="12"/>
  <c r="R735" i="12"/>
  <c r="P735" i="12"/>
  <c r="V734" i="12"/>
  <c r="U734" i="12"/>
  <c r="T734" i="12"/>
  <c r="S734" i="12"/>
  <c r="R734" i="12"/>
  <c r="P734" i="12"/>
  <c r="V733" i="12"/>
  <c r="U733" i="12"/>
  <c r="T733" i="12"/>
  <c r="S733" i="12"/>
  <c r="R733" i="12"/>
  <c r="P733" i="12"/>
  <c r="V732" i="12"/>
  <c r="U732" i="12"/>
  <c r="T732" i="12"/>
  <c r="S732" i="12"/>
  <c r="R732" i="12"/>
  <c r="P732" i="12"/>
  <c r="V731" i="12"/>
  <c r="U731" i="12"/>
  <c r="T731" i="12"/>
  <c r="S731" i="12"/>
  <c r="R731" i="12"/>
  <c r="P731" i="12"/>
  <c r="V730" i="12"/>
  <c r="U730" i="12"/>
  <c r="T730" i="12"/>
  <c r="S730" i="12"/>
  <c r="R730" i="12"/>
  <c r="P730" i="12"/>
  <c r="V729" i="12"/>
  <c r="U729" i="12"/>
  <c r="T729" i="12"/>
  <c r="S729" i="12"/>
  <c r="R729" i="12"/>
  <c r="P729" i="12"/>
  <c r="V728" i="12"/>
  <c r="U728" i="12"/>
  <c r="T728" i="12"/>
  <c r="S728" i="12"/>
  <c r="R728" i="12"/>
  <c r="P728" i="12"/>
  <c r="V727" i="12"/>
  <c r="U727" i="12"/>
  <c r="T727" i="12"/>
  <c r="S727" i="12"/>
  <c r="R727" i="12"/>
  <c r="P727" i="12"/>
  <c r="V726" i="12"/>
  <c r="U726" i="12"/>
  <c r="T726" i="12"/>
  <c r="S726" i="12"/>
  <c r="R726" i="12"/>
  <c r="P726" i="12"/>
  <c r="V725" i="12"/>
  <c r="U725" i="12"/>
  <c r="T725" i="12"/>
  <c r="S725" i="12"/>
  <c r="R725" i="12"/>
  <c r="P725" i="12"/>
  <c r="V724" i="12"/>
  <c r="U724" i="12"/>
  <c r="T724" i="12"/>
  <c r="S724" i="12"/>
  <c r="R724" i="12"/>
  <c r="P724" i="12"/>
  <c r="V723" i="12"/>
  <c r="U723" i="12"/>
  <c r="T723" i="12"/>
  <c r="S723" i="12"/>
  <c r="R723" i="12"/>
  <c r="P723" i="12"/>
  <c r="V722" i="12"/>
  <c r="U722" i="12"/>
  <c r="T722" i="12"/>
  <c r="S722" i="12"/>
  <c r="R722" i="12"/>
  <c r="P722" i="12"/>
  <c r="F766" i="12"/>
  <c r="F769" i="12"/>
  <c r="F767" i="12"/>
  <c r="F768" i="12"/>
  <c r="F765" i="12"/>
  <c r="F759" i="12"/>
  <c r="F753" i="12"/>
  <c r="F747" i="12"/>
  <c r="F741" i="12"/>
  <c r="F735" i="12"/>
  <c r="F729" i="12"/>
  <c r="F723" i="12"/>
  <c r="F764" i="12"/>
  <c r="F758" i="12"/>
  <c r="F752" i="12"/>
  <c r="F746" i="12"/>
  <c r="F740" i="12"/>
  <c r="F734" i="12"/>
  <c r="F728" i="12"/>
  <c r="F722" i="12"/>
  <c r="F763" i="12"/>
  <c r="F757" i="12"/>
  <c r="F751" i="12"/>
  <c r="F745" i="12"/>
  <c r="F739" i="12"/>
  <c r="F733" i="12"/>
  <c r="F727" i="12"/>
  <c r="F762" i="12"/>
  <c r="F756" i="12"/>
  <c r="F750" i="12"/>
  <c r="F744" i="12"/>
  <c r="F738" i="12"/>
  <c r="F732" i="12"/>
  <c r="F726" i="12"/>
  <c r="F761" i="12"/>
  <c r="F755" i="12"/>
  <c r="F749" i="12"/>
  <c r="F743" i="12"/>
  <c r="F737" i="12"/>
  <c r="F731" i="12"/>
  <c r="F725" i="12"/>
  <c r="F760" i="12"/>
  <c r="F754" i="12"/>
  <c r="F748" i="12"/>
  <c r="F742" i="12"/>
  <c r="F736" i="12"/>
  <c r="F730" i="12"/>
  <c r="F724" i="12"/>
  <c r="Q768" i="12" l="1"/>
  <c r="Q767" i="12"/>
  <c r="Q769" i="12"/>
  <c r="Q766" i="12"/>
  <c r="B767" i="12"/>
  <c r="B766" i="12"/>
  <c r="B769" i="12"/>
  <c r="Q724" i="12"/>
  <c r="Q730" i="12"/>
  <c r="Q736" i="12"/>
  <c r="Q742" i="12"/>
  <c r="Q748" i="12"/>
  <c r="Q754" i="12"/>
  <c r="Q760" i="12"/>
  <c r="Q725" i="12"/>
  <c r="Q731" i="12"/>
  <c r="Q737" i="12"/>
  <c r="Q743" i="12"/>
  <c r="Q749" i="12"/>
  <c r="Q755" i="12"/>
  <c r="Q761" i="12"/>
  <c r="Q726" i="12"/>
  <c r="Q732" i="12"/>
  <c r="Q738" i="12"/>
  <c r="Q744" i="12"/>
  <c r="Q750" i="12"/>
  <c r="Q756" i="12"/>
  <c r="Q762" i="12"/>
  <c r="Q727" i="12"/>
  <c r="Q733" i="12"/>
  <c r="Q739" i="12"/>
  <c r="Q745" i="12"/>
  <c r="Q751" i="12"/>
  <c r="Q757" i="12"/>
  <c r="Q763" i="12"/>
  <c r="Q722" i="12"/>
  <c r="Q728" i="12"/>
  <c r="Q734" i="12"/>
  <c r="Q740" i="12"/>
  <c r="Q746" i="12"/>
  <c r="Q752" i="12"/>
  <c r="Q758" i="12"/>
  <c r="Q764" i="12"/>
  <c r="Q723" i="12"/>
  <c r="Q729" i="12"/>
  <c r="Q735" i="12"/>
  <c r="Q741" i="12"/>
  <c r="Q747" i="12"/>
  <c r="Q753" i="12"/>
  <c r="Q759" i="12"/>
  <c r="Q765" i="12"/>
  <c r="A35" i="12" l="1"/>
  <c r="J721" i="12"/>
  <c r="J720" i="12"/>
  <c r="J719" i="12"/>
  <c r="J718" i="12"/>
  <c r="J717" i="12"/>
  <c r="J716" i="12"/>
  <c r="J715" i="12"/>
  <c r="J714" i="12"/>
  <c r="J713" i="12"/>
  <c r="J712" i="12"/>
  <c r="J711" i="12"/>
  <c r="J710" i="12"/>
  <c r="J709" i="12"/>
  <c r="J708" i="12"/>
  <c r="J707" i="12"/>
  <c r="J706" i="12"/>
  <c r="J705" i="12"/>
  <c r="J704" i="12"/>
  <c r="J703" i="12"/>
  <c r="J702" i="12"/>
  <c r="J701" i="12"/>
  <c r="J700" i="12"/>
  <c r="J699" i="12"/>
  <c r="J698" i="12"/>
  <c r="J697" i="12"/>
  <c r="J696" i="12"/>
  <c r="J695" i="12"/>
  <c r="J694" i="12"/>
  <c r="J693" i="12"/>
  <c r="J692" i="12"/>
  <c r="J691" i="12"/>
  <c r="J690" i="12"/>
  <c r="J689" i="12"/>
  <c r="J688" i="12"/>
  <c r="J687" i="12"/>
  <c r="J686" i="12"/>
  <c r="J685" i="12"/>
  <c r="J684" i="12"/>
  <c r="J683" i="12"/>
  <c r="J682" i="12"/>
  <c r="J681" i="12"/>
  <c r="J680" i="12"/>
  <c r="J679" i="12"/>
  <c r="J678" i="12"/>
  <c r="J677" i="12"/>
  <c r="J676" i="12"/>
  <c r="J675" i="12"/>
  <c r="J674" i="12"/>
  <c r="J673" i="12"/>
  <c r="J672" i="12"/>
  <c r="J671" i="12"/>
  <c r="J670" i="12"/>
  <c r="J669" i="12"/>
  <c r="J668" i="12"/>
  <c r="J667" i="12"/>
  <c r="J666" i="12"/>
  <c r="J665" i="12"/>
  <c r="J664" i="12"/>
  <c r="J663" i="12"/>
  <c r="J662" i="12"/>
  <c r="J661" i="12"/>
  <c r="J660" i="12"/>
  <c r="J659" i="12"/>
  <c r="J658" i="12"/>
  <c r="J657" i="12"/>
  <c r="J656" i="12"/>
  <c r="J655" i="12"/>
  <c r="J654" i="12"/>
  <c r="J653" i="12"/>
  <c r="J652" i="12"/>
  <c r="J651" i="12"/>
  <c r="J650" i="12"/>
  <c r="J649" i="12"/>
  <c r="J648" i="12"/>
  <c r="J647" i="12"/>
  <c r="J646" i="12"/>
  <c r="J645" i="12"/>
  <c r="J644" i="12"/>
  <c r="J643" i="12"/>
  <c r="J642" i="12"/>
  <c r="J641" i="12"/>
  <c r="J640" i="12"/>
  <c r="J639" i="12"/>
  <c r="J638" i="12"/>
  <c r="J637" i="12"/>
  <c r="J636" i="12"/>
  <c r="J635" i="12"/>
  <c r="J634" i="12"/>
  <c r="J633" i="12"/>
  <c r="J632" i="12"/>
  <c r="J631" i="12"/>
  <c r="J630" i="12"/>
  <c r="J629" i="12"/>
  <c r="J628" i="12"/>
  <c r="J627" i="12"/>
  <c r="J626" i="12"/>
  <c r="J625" i="12"/>
  <c r="J624" i="12"/>
  <c r="J623" i="12"/>
  <c r="J622" i="12"/>
  <c r="J621" i="12"/>
  <c r="J620" i="12"/>
  <c r="J619" i="12"/>
  <c r="J618" i="12"/>
  <c r="J617" i="12"/>
  <c r="J616" i="12"/>
  <c r="J615" i="12"/>
  <c r="J614" i="12"/>
  <c r="J613" i="12"/>
  <c r="J612" i="12"/>
  <c r="J611" i="12"/>
  <c r="J610" i="12"/>
  <c r="J609" i="12"/>
  <c r="J608" i="12"/>
  <c r="J607" i="12"/>
  <c r="J606" i="12"/>
  <c r="J605" i="12"/>
  <c r="J604" i="12"/>
  <c r="J603" i="12"/>
  <c r="J602" i="12"/>
  <c r="J601" i="12"/>
  <c r="J600" i="12"/>
  <c r="J599" i="12"/>
  <c r="J598" i="12"/>
  <c r="J597" i="12"/>
  <c r="J596" i="12"/>
  <c r="J595" i="12"/>
  <c r="J594" i="12"/>
  <c r="J593" i="12"/>
  <c r="J592" i="12"/>
  <c r="J591" i="12"/>
  <c r="J590" i="12"/>
  <c r="J589" i="12"/>
  <c r="J588" i="12"/>
  <c r="J587" i="12"/>
  <c r="J586" i="12"/>
  <c r="J585" i="12"/>
  <c r="J584" i="12"/>
  <c r="J583" i="12"/>
  <c r="J582" i="12"/>
  <c r="J581" i="12"/>
  <c r="J580" i="12"/>
  <c r="J579" i="12"/>
  <c r="J578" i="12"/>
  <c r="J577" i="12"/>
  <c r="J576" i="12"/>
  <c r="J575" i="12"/>
  <c r="J574" i="12"/>
  <c r="J573" i="12"/>
  <c r="J572" i="12"/>
  <c r="J571" i="12"/>
  <c r="J570" i="12"/>
  <c r="J569" i="12"/>
  <c r="J568" i="12"/>
  <c r="J567" i="12"/>
  <c r="J566" i="12"/>
  <c r="J565" i="12"/>
  <c r="J564" i="12"/>
  <c r="J563" i="12"/>
  <c r="J562" i="12"/>
  <c r="J561" i="12"/>
  <c r="J560" i="12"/>
  <c r="J559" i="12"/>
  <c r="J558" i="12"/>
  <c r="J557" i="12"/>
  <c r="J556" i="12"/>
  <c r="J555" i="12"/>
  <c r="J554" i="12"/>
  <c r="J553" i="12"/>
  <c r="J552" i="12"/>
  <c r="J551" i="12"/>
  <c r="J550" i="12"/>
  <c r="J549" i="12"/>
  <c r="J548" i="12"/>
  <c r="J547" i="12"/>
  <c r="J546" i="12"/>
  <c r="J545" i="12"/>
  <c r="J544" i="12"/>
  <c r="J543" i="12"/>
  <c r="J542" i="12"/>
  <c r="J541" i="12"/>
  <c r="J540" i="12"/>
  <c r="J539" i="12"/>
  <c r="J538" i="12"/>
  <c r="J537" i="12"/>
  <c r="J536" i="12"/>
  <c r="J535" i="12"/>
  <c r="J534" i="12"/>
  <c r="J533" i="12"/>
  <c r="J532" i="12"/>
  <c r="J531" i="12"/>
  <c r="J530" i="12"/>
  <c r="J529" i="12"/>
  <c r="J528" i="12"/>
  <c r="J527" i="12"/>
  <c r="J526" i="12"/>
  <c r="J525" i="12"/>
  <c r="J524" i="12"/>
  <c r="J523" i="12"/>
  <c r="J522" i="12"/>
  <c r="J521" i="12"/>
  <c r="J520" i="12"/>
  <c r="J519" i="12"/>
  <c r="J518" i="12"/>
  <c r="J517" i="12"/>
  <c r="J516" i="12"/>
  <c r="J515" i="12"/>
  <c r="J514" i="12"/>
  <c r="J513" i="12"/>
  <c r="J512" i="12"/>
  <c r="J511" i="12"/>
  <c r="J510" i="12"/>
  <c r="J509" i="12"/>
  <c r="J508" i="12"/>
  <c r="J507" i="12"/>
  <c r="J506" i="12"/>
  <c r="J505" i="12"/>
  <c r="J504" i="12"/>
  <c r="J503" i="12"/>
  <c r="J502" i="12"/>
  <c r="J501" i="12"/>
  <c r="J500" i="12"/>
  <c r="J499" i="12"/>
  <c r="J498" i="12"/>
  <c r="J497" i="12"/>
  <c r="J496" i="12"/>
  <c r="J495" i="12"/>
  <c r="J494" i="12"/>
  <c r="J493" i="12"/>
  <c r="J492" i="12"/>
  <c r="J491" i="12"/>
  <c r="J490" i="12"/>
  <c r="J489" i="12"/>
  <c r="J488" i="12"/>
  <c r="J487" i="12"/>
  <c r="J486" i="12"/>
  <c r="J485" i="12"/>
  <c r="J484" i="12"/>
  <c r="J483" i="12"/>
  <c r="J482" i="12"/>
  <c r="J481" i="12"/>
  <c r="J480" i="12"/>
  <c r="J479" i="12"/>
  <c r="J478" i="12"/>
  <c r="J477" i="12"/>
  <c r="J476" i="12"/>
  <c r="J475" i="12"/>
  <c r="J474" i="12"/>
  <c r="J473" i="12"/>
  <c r="J472" i="12"/>
  <c r="J471" i="12"/>
  <c r="J470" i="12"/>
  <c r="J469" i="12"/>
  <c r="J468" i="12"/>
  <c r="J467" i="12"/>
  <c r="J466" i="12"/>
  <c r="J465" i="12"/>
  <c r="J464" i="12"/>
  <c r="J463" i="12"/>
  <c r="J462" i="12"/>
  <c r="J461" i="12"/>
  <c r="J460" i="12"/>
  <c r="J459" i="12"/>
  <c r="J458" i="12"/>
  <c r="J457" i="12"/>
  <c r="J456" i="12"/>
  <c r="J455" i="12"/>
  <c r="J454" i="12"/>
  <c r="J453" i="12"/>
  <c r="J452" i="12"/>
  <c r="J451" i="12"/>
  <c r="J450" i="12"/>
  <c r="J449" i="12"/>
  <c r="J448" i="12"/>
  <c r="J447" i="12"/>
  <c r="J446" i="12"/>
  <c r="J445" i="12"/>
  <c r="J444" i="12"/>
  <c r="J443" i="12"/>
  <c r="J442" i="12"/>
  <c r="J441" i="12"/>
  <c r="J440" i="12"/>
  <c r="J439" i="12"/>
  <c r="J438" i="12"/>
  <c r="J437" i="12"/>
  <c r="J436" i="12"/>
  <c r="J435" i="12"/>
  <c r="J434" i="12"/>
  <c r="J433" i="12"/>
  <c r="J432" i="12"/>
  <c r="J431" i="12"/>
  <c r="J430" i="12"/>
  <c r="J429" i="12"/>
  <c r="J428" i="12"/>
  <c r="J427" i="12"/>
  <c r="J426" i="12"/>
  <c r="J425" i="12"/>
  <c r="J424" i="12"/>
  <c r="J423" i="12"/>
  <c r="J422" i="12"/>
  <c r="J421" i="12"/>
  <c r="J420" i="12"/>
  <c r="J419" i="12"/>
  <c r="J418" i="12"/>
  <c r="J417" i="12"/>
  <c r="J416" i="12"/>
  <c r="J415" i="12"/>
  <c r="J414" i="12"/>
  <c r="J413" i="12"/>
  <c r="J412" i="12"/>
  <c r="J411" i="12"/>
  <c r="J410" i="12"/>
  <c r="J409" i="12"/>
  <c r="J408" i="12"/>
  <c r="J407" i="12"/>
  <c r="J406" i="12"/>
  <c r="J405" i="12"/>
  <c r="J404" i="12"/>
  <c r="J403" i="12"/>
  <c r="J402" i="12"/>
  <c r="J401" i="12"/>
  <c r="J400" i="12"/>
  <c r="J399" i="12"/>
  <c r="J398" i="12"/>
  <c r="J397" i="12"/>
  <c r="J396" i="12"/>
  <c r="J395" i="12"/>
  <c r="J394" i="12"/>
  <c r="J393" i="12"/>
  <c r="J392" i="12"/>
  <c r="J391" i="12"/>
  <c r="J390" i="12"/>
  <c r="J389" i="12"/>
  <c r="J388" i="12"/>
  <c r="J387" i="12"/>
  <c r="J386" i="12"/>
  <c r="J385" i="12"/>
  <c r="J384" i="12"/>
  <c r="J383" i="12"/>
  <c r="J382" i="12"/>
  <c r="J381" i="12"/>
  <c r="J380" i="12"/>
  <c r="J379" i="12"/>
  <c r="J378" i="12"/>
  <c r="J377" i="12"/>
  <c r="J376" i="12"/>
  <c r="J375" i="12"/>
  <c r="J374" i="12"/>
  <c r="J373" i="12"/>
  <c r="J372" i="12"/>
  <c r="J371" i="12"/>
  <c r="J370" i="12"/>
  <c r="J369" i="12"/>
  <c r="J368" i="12"/>
  <c r="J367" i="12"/>
  <c r="J366" i="12"/>
  <c r="J365" i="12"/>
  <c r="J364" i="12"/>
  <c r="J363" i="12"/>
  <c r="J362" i="12"/>
  <c r="J361" i="12"/>
  <c r="J360" i="12"/>
  <c r="J359" i="12"/>
  <c r="J358" i="12"/>
  <c r="J357" i="12"/>
  <c r="J356" i="12"/>
  <c r="J355" i="12"/>
  <c r="J354" i="12"/>
  <c r="J353" i="12"/>
  <c r="J352" i="12"/>
  <c r="J351" i="12"/>
  <c r="J350" i="12"/>
  <c r="J349" i="12"/>
  <c r="J348" i="12"/>
  <c r="J347" i="12"/>
  <c r="J346" i="12"/>
  <c r="J345" i="12"/>
  <c r="J344" i="12"/>
  <c r="J343" i="12"/>
  <c r="J342" i="12"/>
  <c r="J341" i="12"/>
  <c r="J340" i="12"/>
  <c r="J339" i="12"/>
  <c r="J338" i="12"/>
  <c r="J337" i="12"/>
  <c r="J336" i="12"/>
  <c r="J335" i="12"/>
  <c r="J334" i="12"/>
  <c r="J333" i="12"/>
  <c r="J332" i="12"/>
  <c r="J331" i="12"/>
  <c r="J330" i="12"/>
  <c r="J329" i="12"/>
  <c r="J328" i="12"/>
  <c r="J327" i="12"/>
  <c r="J326" i="12"/>
  <c r="J325" i="12"/>
  <c r="J324" i="12"/>
  <c r="J323" i="12"/>
  <c r="J322" i="12"/>
  <c r="J321" i="12"/>
  <c r="J320" i="12"/>
  <c r="J319" i="12"/>
  <c r="J318" i="12"/>
  <c r="J317" i="12"/>
  <c r="J316" i="12"/>
  <c r="J315" i="12"/>
  <c r="J314" i="12"/>
  <c r="J313" i="12"/>
  <c r="J312" i="12"/>
  <c r="J311" i="12"/>
  <c r="J310" i="12"/>
  <c r="J309" i="12"/>
  <c r="J308" i="12"/>
  <c r="J307" i="12"/>
  <c r="J306" i="12"/>
  <c r="J305" i="12"/>
  <c r="J304" i="12"/>
  <c r="J303" i="12"/>
  <c r="J302" i="12"/>
  <c r="J301" i="12"/>
  <c r="J300" i="12"/>
  <c r="J299" i="12"/>
  <c r="J298" i="12"/>
  <c r="J297" i="12"/>
  <c r="J296" i="12"/>
  <c r="J295" i="12"/>
  <c r="J294" i="12"/>
  <c r="J293" i="12"/>
  <c r="J292" i="12"/>
  <c r="J291" i="12"/>
  <c r="J290" i="12"/>
  <c r="J289" i="12"/>
  <c r="J288" i="12"/>
  <c r="J287" i="12"/>
  <c r="J286" i="12"/>
  <c r="J285" i="12"/>
  <c r="J284" i="12"/>
  <c r="J283" i="12"/>
  <c r="J282" i="12"/>
  <c r="J281" i="12"/>
  <c r="J280" i="12"/>
  <c r="J279" i="12"/>
  <c r="J278" i="12"/>
  <c r="J277" i="12"/>
  <c r="J276" i="12"/>
  <c r="J275" i="12"/>
  <c r="J274" i="12"/>
  <c r="J273" i="12"/>
  <c r="J272" i="12"/>
  <c r="J271" i="12"/>
  <c r="J270" i="12"/>
  <c r="J269" i="12"/>
  <c r="J268" i="12"/>
  <c r="J267" i="12"/>
  <c r="J266" i="12"/>
  <c r="J265" i="12"/>
  <c r="J264" i="12"/>
  <c r="J263" i="12"/>
  <c r="J262" i="12"/>
  <c r="J261" i="12"/>
  <c r="J260" i="12"/>
  <c r="J259" i="12"/>
  <c r="J258" i="12"/>
  <c r="J257" i="12"/>
  <c r="J256" i="12"/>
  <c r="J255" i="12"/>
  <c r="J254" i="12"/>
  <c r="J253" i="12"/>
  <c r="J252" i="12"/>
  <c r="J251" i="12"/>
  <c r="J250" i="12"/>
  <c r="J249" i="12"/>
  <c r="J248" i="12"/>
  <c r="J247" i="12"/>
  <c r="J246" i="12"/>
  <c r="J245" i="12"/>
  <c r="J244" i="12"/>
  <c r="J243" i="12"/>
  <c r="J242" i="12"/>
  <c r="J241" i="12"/>
  <c r="J240" i="12"/>
  <c r="J239" i="12"/>
  <c r="J238" i="12"/>
  <c r="J237" i="12"/>
  <c r="J236" i="12"/>
  <c r="J235" i="12"/>
  <c r="J234" i="12"/>
  <c r="J233" i="12"/>
  <c r="J232" i="12"/>
  <c r="J231" i="12"/>
  <c r="J230" i="12"/>
  <c r="J229" i="12"/>
  <c r="J228" i="12"/>
  <c r="J227" i="12"/>
  <c r="J226" i="12"/>
  <c r="J225" i="12"/>
  <c r="J224" i="12"/>
  <c r="J223" i="12"/>
  <c r="J222" i="12"/>
  <c r="J221" i="12"/>
  <c r="J220" i="12"/>
  <c r="J219" i="12"/>
  <c r="J218" i="12"/>
  <c r="J217" i="12"/>
  <c r="J216" i="12"/>
  <c r="J215" i="12"/>
  <c r="J214" i="12"/>
  <c r="J213" i="12"/>
  <c r="J212" i="12"/>
  <c r="J211" i="12"/>
  <c r="J210" i="12"/>
  <c r="J209" i="12"/>
  <c r="J208" i="12"/>
  <c r="J207" i="12"/>
  <c r="J206" i="12"/>
  <c r="J205" i="12"/>
  <c r="J204" i="12"/>
  <c r="J203" i="12"/>
  <c r="J202" i="12"/>
  <c r="J201" i="12"/>
  <c r="J200" i="12"/>
  <c r="J199" i="12"/>
  <c r="J198" i="12"/>
  <c r="J197" i="12"/>
  <c r="J196" i="12"/>
  <c r="J195" i="12"/>
  <c r="J194" i="12"/>
  <c r="J193" i="12"/>
  <c r="J192" i="12"/>
  <c r="J191" i="12"/>
  <c r="J190" i="12"/>
  <c r="J189" i="12"/>
  <c r="J188" i="12"/>
  <c r="J187" i="12"/>
  <c r="J186" i="12"/>
  <c r="J185" i="12"/>
  <c r="J184" i="12"/>
  <c r="J183" i="12"/>
  <c r="J182" i="12"/>
  <c r="J181" i="12"/>
  <c r="J180" i="12"/>
  <c r="J179" i="12"/>
  <c r="J178" i="12"/>
  <c r="J177" i="12"/>
  <c r="J176" i="12"/>
  <c r="J175" i="12"/>
  <c r="J174" i="12"/>
  <c r="J173" i="12"/>
  <c r="J172" i="12"/>
  <c r="J171" i="12"/>
  <c r="J170" i="12"/>
  <c r="J169" i="12"/>
  <c r="J168" i="12"/>
  <c r="J167" i="12"/>
  <c r="J166" i="12"/>
  <c r="J165" i="12"/>
  <c r="J164" i="12"/>
  <c r="J163" i="12"/>
  <c r="J162" i="12"/>
  <c r="J161" i="12"/>
  <c r="J160" i="12"/>
  <c r="J159" i="12"/>
  <c r="J158" i="12"/>
  <c r="J157" i="12"/>
  <c r="J156" i="12"/>
  <c r="J155" i="12"/>
  <c r="J154" i="12"/>
  <c r="J153" i="12"/>
  <c r="J152" i="12"/>
  <c r="J151" i="12"/>
  <c r="J150" i="12"/>
  <c r="J149" i="12"/>
  <c r="J148" i="12"/>
  <c r="J147" i="12"/>
  <c r="J146" i="12"/>
  <c r="J145" i="12"/>
  <c r="J144" i="12"/>
  <c r="J143" i="12"/>
  <c r="J142" i="12"/>
  <c r="J141" i="12"/>
  <c r="J140" i="12"/>
  <c r="J139" i="12"/>
  <c r="J138" i="12"/>
  <c r="J137" i="12"/>
  <c r="J136" i="12"/>
  <c r="J135" i="12"/>
  <c r="J134" i="12"/>
  <c r="J133" i="12"/>
  <c r="J132" i="12"/>
  <c r="J131" i="12"/>
  <c r="J130" i="12"/>
  <c r="J129" i="12"/>
  <c r="J128" i="12"/>
  <c r="J127" i="12"/>
  <c r="J126" i="12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32" i="12"/>
  <c r="J33" i="12"/>
  <c r="E2" i="13" l="1"/>
  <c r="E3" i="13" s="1"/>
  <c r="E4" i="13" s="1"/>
  <c r="E5" i="13" s="1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E55" i="13" s="1"/>
  <c r="E56" i="13" s="1"/>
  <c r="E57" i="13" s="1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E93" i="13" s="1"/>
  <c r="E94" i="13" s="1"/>
  <c r="E95" i="13" s="1"/>
  <c r="E96" i="13" s="1"/>
  <c r="E97" i="13" s="1"/>
  <c r="E98" i="13" s="1"/>
  <c r="E99" i="13" s="1"/>
  <c r="E100" i="13" s="1"/>
  <c r="E101" i="13" s="1"/>
  <c r="E102" i="13" s="1"/>
  <c r="E103" i="13" s="1"/>
  <c r="E104" i="13" s="1"/>
  <c r="E105" i="13" s="1"/>
  <c r="E106" i="13" s="1"/>
  <c r="E107" i="13" s="1"/>
  <c r="E108" i="13" s="1"/>
  <c r="E109" i="13" s="1"/>
  <c r="E110" i="13" s="1"/>
  <c r="E111" i="13" s="1"/>
  <c r="E112" i="13" s="1"/>
  <c r="E113" i="13" s="1"/>
  <c r="E114" i="13" s="1"/>
  <c r="E115" i="13" s="1"/>
  <c r="E116" i="13" s="1"/>
  <c r="E117" i="13" s="1"/>
  <c r="E118" i="13" s="1"/>
  <c r="E119" i="13" s="1"/>
  <c r="E120" i="13" s="1"/>
  <c r="E121" i="13" s="1"/>
  <c r="E122" i="13" s="1"/>
  <c r="E123" i="13" s="1"/>
  <c r="E124" i="13" s="1"/>
  <c r="E125" i="13" s="1"/>
  <c r="E126" i="13" s="1"/>
  <c r="E127" i="13" s="1"/>
  <c r="E128" i="13" s="1"/>
  <c r="E129" i="13" s="1"/>
  <c r="E130" i="13" s="1"/>
  <c r="E131" i="13" s="1"/>
  <c r="E132" i="13" s="1"/>
  <c r="E133" i="13" s="1"/>
  <c r="E134" i="13" s="1"/>
  <c r="E135" i="13" s="1"/>
  <c r="E136" i="13" s="1"/>
  <c r="E137" i="13" s="1"/>
  <c r="E138" i="13" s="1"/>
  <c r="E139" i="13" s="1"/>
  <c r="E140" i="13" s="1"/>
  <c r="E141" i="13" s="1"/>
  <c r="E142" i="13" s="1"/>
  <c r="E143" i="13" s="1"/>
  <c r="E144" i="13" s="1"/>
  <c r="E145" i="13" s="1"/>
  <c r="E146" i="13" s="1"/>
  <c r="E147" i="13" s="1"/>
  <c r="E148" i="13" s="1"/>
  <c r="E149" i="13" s="1"/>
  <c r="E150" i="13" s="1"/>
  <c r="E151" i="13" s="1"/>
  <c r="E152" i="13" s="1"/>
  <c r="E153" i="13" s="1"/>
  <c r="E154" i="13" s="1"/>
  <c r="E155" i="13" s="1"/>
  <c r="E156" i="13" s="1"/>
  <c r="E157" i="13" s="1"/>
  <c r="E158" i="13" s="1"/>
  <c r="E159" i="13" s="1"/>
  <c r="E160" i="13" s="1"/>
  <c r="E161" i="13" s="1"/>
  <c r="E162" i="13" s="1"/>
  <c r="E163" i="13" s="1"/>
  <c r="E164" i="13" s="1"/>
  <c r="E165" i="13" s="1"/>
  <c r="E166" i="13" s="1"/>
  <c r="E167" i="13" s="1"/>
  <c r="E168" i="13" s="1"/>
  <c r="E169" i="13" s="1"/>
  <c r="E170" i="13" s="1"/>
  <c r="E171" i="13" s="1"/>
  <c r="E172" i="13" s="1"/>
  <c r="AM2067" i="1" l="1"/>
  <c r="AF2067" i="1"/>
  <c r="Y2067" i="1"/>
  <c r="AM2066" i="1"/>
  <c r="AF2066" i="1"/>
  <c r="Y2066" i="1"/>
  <c r="AM2065" i="1"/>
  <c r="AF2065" i="1"/>
  <c r="Y2065" i="1"/>
  <c r="AM2064" i="1"/>
  <c r="AF2064" i="1"/>
  <c r="Y2064" i="1"/>
  <c r="AM2063" i="1"/>
  <c r="AF2063" i="1"/>
  <c r="Y2063" i="1"/>
  <c r="AM2062" i="1"/>
  <c r="AF2062" i="1"/>
  <c r="Y2062" i="1"/>
  <c r="AM2061" i="1"/>
  <c r="AF2061" i="1"/>
  <c r="Y2061" i="1"/>
  <c r="AM2060" i="1"/>
  <c r="AF2060" i="1"/>
  <c r="Y2060" i="1"/>
  <c r="AM2059" i="1"/>
  <c r="AF2059" i="1"/>
  <c r="Y2059" i="1"/>
  <c r="AM2058" i="1"/>
  <c r="AF2058" i="1"/>
  <c r="Y2058" i="1"/>
  <c r="AM2057" i="1"/>
  <c r="AF2057" i="1"/>
  <c r="Y2057" i="1"/>
  <c r="AM2056" i="1"/>
  <c r="AF2056" i="1"/>
  <c r="Y2056" i="1"/>
  <c r="AM2055" i="1"/>
  <c r="AF2055" i="1"/>
  <c r="Y2055" i="1"/>
  <c r="AM2054" i="1"/>
  <c r="AF2054" i="1"/>
  <c r="Y2054" i="1"/>
  <c r="AM2053" i="1"/>
  <c r="AF2053" i="1"/>
  <c r="Y2053" i="1"/>
  <c r="AM2052" i="1"/>
  <c r="AF2052" i="1"/>
  <c r="Y2052" i="1"/>
  <c r="AM2051" i="1"/>
  <c r="AF2051" i="1"/>
  <c r="Y2051" i="1"/>
  <c r="AM2050" i="1"/>
  <c r="AF2050" i="1"/>
  <c r="Y2050" i="1"/>
  <c r="AM2049" i="1"/>
  <c r="AF2049" i="1"/>
  <c r="Y2049" i="1"/>
  <c r="AM2048" i="1"/>
  <c r="AF2048" i="1"/>
  <c r="Y2048" i="1"/>
  <c r="AM2047" i="1"/>
  <c r="AF2047" i="1"/>
  <c r="Y2047" i="1"/>
  <c r="AM2046" i="1"/>
  <c r="AF2046" i="1"/>
  <c r="Y2046" i="1"/>
  <c r="AM2045" i="1"/>
  <c r="AF2045" i="1"/>
  <c r="Y2045" i="1"/>
  <c r="AM2044" i="1"/>
  <c r="AF2044" i="1"/>
  <c r="Y2044" i="1"/>
  <c r="AM2043" i="1"/>
  <c r="AF2043" i="1"/>
  <c r="Y2043" i="1"/>
  <c r="AM2042" i="1"/>
  <c r="AF2042" i="1"/>
  <c r="Y2042" i="1"/>
  <c r="AM2041" i="1"/>
  <c r="AF2041" i="1"/>
  <c r="Y2041" i="1"/>
  <c r="AM2040" i="1"/>
  <c r="AF2040" i="1"/>
  <c r="Y2040" i="1"/>
  <c r="AM2039" i="1"/>
  <c r="AF2039" i="1"/>
  <c r="Y2039" i="1"/>
  <c r="AM2038" i="1"/>
  <c r="AF2038" i="1"/>
  <c r="Y2038" i="1"/>
  <c r="AM2037" i="1"/>
  <c r="AF2037" i="1"/>
  <c r="Y2037" i="1"/>
  <c r="AM2036" i="1"/>
  <c r="AF2036" i="1"/>
  <c r="Y2036" i="1"/>
  <c r="AM2035" i="1"/>
  <c r="AF2035" i="1"/>
  <c r="Y2035" i="1"/>
  <c r="AM2034" i="1"/>
  <c r="AF2034" i="1"/>
  <c r="Y2034" i="1"/>
  <c r="AM2033" i="1"/>
  <c r="AF2033" i="1"/>
  <c r="Y2033" i="1"/>
  <c r="AM2032" i="1"/>
  <c r="AF2032" i="1"/>
  <c r="Y2032" i="1"/>
  <c r="AM2031" i="1"/>
  <c r="AF2031" i="1"/>
  <c r="Y2031" i="1"/>
  <c r="AM2030" i="1"/>
  <c r="AF2030" i="1"/>
  <c r="Y2030" i="1"/>
  <c r="AM2029" i="1"/>
  <c r="AF2029" i="1"/>
  <c r="Y2029" i="1"/>
  <c r="AM2028" i="1"/>
  <c r="AF2028" i="1"/>
  <c r="Y2028" i="1"/>
  <c r="AM2027" i="1"/>
  <c r="AF2027" i="1"/>
  <c r="Y2027" i="1"/>
  <c r="AM2026" i="1"/>
  <c r="AF2026" i="1"/>
  <c r="Y2026" i="1"/>
  <c r="AM2025" i="1"/>
  <c r="AF2025" i="1"/>
  <c r="Y2025" i="1"/>
  <c r="AM2024" i="1"/>
  <c r="AF2024" i="1"/>
  <c r="Y2024" i="1"/>
  <c r="AM2023" i="1"/>
  <c r="AF2023" i="1"/>
  <c r="Y2023" i="1"/>
  <c r="AM2022" i="1"/>
  <c r="AF2022" i="1"/>
  <c r="Y2022" i="1"/>
  <c r="AM2021" i="1"/>
  <c r="AF2021" i="1"/>
  <c r="Y2021" i="1"/>
  <c r="AM2020" i="1"/>
  <c r="AF2020" i="1"/>
  <c r="Y2020" i="1"/>
  <c r="AM2019" i="1"/>
  <c r="AF2019" i="1"/>
  <c r="Y2019" i="1"/>
  <c r="AM2018" i="1"/>
  <c r="AF2018" i="1"/>
  <c r="Y2018" i="1"/>
  <c r="AM2017" i="1"/>
  <c r="AF2017" i="1"/>
  <c r="Y2017" i="1"/>
  <c r="AM2016" i="1"/>
  <c r="AF2016" i="1"/>
  <c r="Y2016" i="1"/>
  <c r="AM2015" i="1"/>
  <c r="AF2015" i="1"/>
  <c r="Y2015" i="1"/>
  <c r="AM2014" i="1"/>
  <c r="AF2014" i="1"/>
  <c r="Y2014" i="1"/>
  <c r="AM2013" i="1"/>
  <c r="AF2013" i="1"/>
  <c r="Y2013" i="1"/>
  <c r="AM2012" i="1"/>
  <c r="AF2012" i="1"/>
  <c r="Y2012" i="1"/>
  <c r="AM2011" i="1"/>
  <c r="AF2011" i="1"/>
  <c r="Y2011" i="1"/>
  <c r="AM2010" i="1"/>
  <c r="AF2010" i="1"/>
  <c r="Y2010" i="1"/>
  <c r="AM2009" i="1"/>
  <c r="AF2009" i="1"/>
  <c r="Y2009" i="1"/>
  <c r="AM2008" i="1"/>
  <c r="AF2008" i="1"/>
  <c r="Y2008" i="1"/>
  <c r="AM2007" i="1"/>
  <c r="AF2007" i="1"/>
  <c r="Y2007" i="1"/>
  <c r="AM2006" i="1"/>
  <c r="AF2006" i="1"/>
  <c r="Y2006" i="1"/>
  <c r="AM2005" i="1"/>
  <c r="AF2005" i="1"/>
  <c r="Y2005" i="1"/>
  <c r="AM2004" i="1"/>
  <c r="AF2004" i="1"/>
  <c r="Y2004" i="1"/>
  <c r="AM2003" i="1"/>
  <c r="AF2003" i="1"/>
  <c r="Y2003" i="1"/>
  <c r="AM2002" i="1"/>
  <c r="AF2002" i="1"/>
  <c r="Y2002" i="1"/>
  <c r="AM2001" i="1"/>
  <c r="AF2001" i="1"/>
  <c r="Y2001" i="1"/>
  <c r="AM2000" i="1"/>
  <c r="AF2000" i="1"/>
  <c r="Y2000" i="1"/>
  <c r="AM1999" i="1"/>
  <c r="AF1999" i="1"/>
  <c r="Y1999" i="1"/>
  <c r="AM1998" i="1"/>
  <c r="AF1998" i="1"/>
  <c r="Y1998" i="1"/>
  <c r="AM1997" i="1"/>
  <c r="AF1997" i="1"/>
  <c r="Y1997" i="1"/>
  <c r="AM1996" i="1"/>
  <c r="AF1996" i="1"/>
  <c r="Y1996" i="1"/>
  <c r="AM1995" i="1"/>
  <c r="AF1995" i="1"/>
  <c r="Y1995" i="1"/>
  <c r="AM1994" i="1"/>
  <c r="AF1994" i="1"/>
  <c r="Y1994" i="1"/>
  <c r="AM1993" i="1"/>
  <c r="AF1993" i="1"/>
  <c r="Y1993" i="1"/>
  <c r="AM1992" i="1"/>
  <c r="AF1992" i="1"/>
  <c r="Y1992" i="1"/>
  <c r="AM1991" i="1"/>
  <c r="AF1991" i="1"/>
  <c r="Y1991" i="1"/>
  <c r="AM1990" i="1"/>
  <c r="AF1990" i="1"/>
  <c r="Y1990" i="1"/>
  <c r="AM1989" i="1"/>
  <c r="AF1989" i="1"/>
  <c r="Y1989" i="1"/>
  <c r="AM1988" i="1"/>
  <c r="AF1988" i="1"/>
  <c r="Y1988" i="1"/>
  <c r="AM1987" i="1"/>
  <c r="AF1987" i="1"/>
  <c r="Y1987" i="1"/>
  <c r="AM1986" i="1"/>
  <c r="AF1986" i="1"/>
  <c r="Y1986" i="1"/>
  <c r="AM1985" i="1"/>
  <c r="AF1985" i="1"/>
  <c r="Y1985" i="1"/>
  <c r="AM1984" i="1"/>
  <c r="AF1984" i="1"/>
  <c r="Y1984" i="1"/>
  <c r="AM1983" i="1"/>
  <c r="AF1983" i="1"/>
  <c r="Y1983" i="1"/>
  <c r="AM1982" i="1"/>
  <c r="AF1982" i="1"/>
  <c r="Y1982" i="1"/>
  <c r="AM1981" i="1"/>
  <c r="AF1981" i="1"/>
  <c r="Y1981" i="1"/>
  <c r="AM1980" i="1"/>
  <c r="AF1980" i="1"/>
  <c r="Y1980" i="1"/>
  <c r="AM1979" i="1"/>
  <c r="AF1979" i="1"/>
  <c r="Y1979" i="1"/>
  <c r="AM1978" i="1"/>
  <c r="AF1978" i="1"/>
  <c r="Y1978" i="1"/>
  <c r="AM1977" i="1"/>
  <c r="AF1977" i="1"/>
  <c r="Y1977" i="1"/>
  <c r="AM1976" i="1"/>
  <c r="AF1976" i="1"/>
  <c r="Y1976" i="1"/>
  <c r="AM1975" i="1"/>
  <c r="AF1975" i="1"/>
  <c r="Y1975" i="1"/>
  <c r="AM1974" i="1"/>
  <c r="AF1974" i="1"/>
  <c r="Y1974" i="1"/>
  <c r="AM1973" i="1"/>
  <c r="AF1973" i="1"/>
  <c r="Y1973" i="1"/>
  <c r="AM1972" i="1"/>
  <c r="AF1972" i="1"/>
  <c r="Y1972" i="1"/>
  <c r="AM1971" i="1"/>
  <c r="AF1971" i="1"/>
  <c r="Y1971" i="1"/>
  <c r="AM1970" i="1"/>
  <c r="AF1970" i="1"/>
  <c r="Y1970" i="1"/>
  <c r="AM1969" i="1"/>
  <c r="AF1969" i="1"/>
  <c r="Y1969" i="1"/>
  <c r="AM1968" i="1"/>
  <c r="AF1968" i="1"/>
  <c r="Y1968" i="1"/>
  <c r="AM1967" i="1"/>
  <c r="AF1967" i="1"/>
  <c r="Y1967" i="1"/>
  <c r="AM1966" i="1"/>
  <c r="AF1966" i="1"/>
  <c r="Y1966" i="1"/>
  <c r="AM1965" i="1"/>
  <c r="AF1965" i="1"/>
  <c r="Y1965" i="1"/>
  <c r="AM1964" i="1"/>
  <c r="AF1964" i="1"/>
  <c r="Y1964" i="1"/>
  <c r="AM1963" i="1"/>
  <c r="AF1963" i="1"/>
  <c r="Y1963" i="1"/>
  <c r="AM1962" i="1"/>
  <c r="AF1962" i="1"/>
  <c r="Y1962" i="1"/>
  <c r="AM1961" i="1"/>
  <c r="AF1961" i="1"/>
  <c r="Y1961" i="1"/>
  <c r="AM1960" i="1"/>
  <c r="AF1960" i="1"/>
  <c r="Y1960" i="1"/>
  <c r="AM1959" i="1"/>
  <c r="AF1959" i="1"/>
  <c r="Y1959" i="1"/>
  <c r="AM1958" i="1"/>
  <c r="AF1958" i="1"/>
  <c r="Y1958" i="1"/>
  <c r="AM1957" i="1"/>
  <c r="AF1957" i="1"/>
  <c r="Y1957" i="1"/>
  <c r="AM1956" i="1"/>
  <c r="AF1956" i="1"/>
  <c r="Y1956" i="1"/>
  <c r="AM1955" i="1"/>
  <c r="AF1955" i="1"/>
  <c r="Y1955" i="1"/>
  <c r="AM1954" i="1"/>
  <c r="AF1954" i="1"/>
  <c r="Y1954" i="1"/>
  <c r="AM1953" i="1"/>
  <c r="AF1953" i="1"/>
  <c r="Y1953" i="1"/>
  <c r="AM1952" i="1"/>
  <c r="AF1952" i="1"/>
  <c r="Y1952" i="1"/>
  <c r="AM1951" i="1"/>
  <c r="AF1951" i="1"/>
  <c r="Y1951" i="1"/>
  <c r="AM1950" i="1"/>
  <c r="AF1950" i="1"/>
  <c r="Y1950" i="1"/>
  <c r="AM1949" i="1"/>
  <c r="AF1949" i="1"/>
  <c r="Y1949" i="1"/>
  <c r="AM1948" i="1"/>
  <c r="AF1948" i="1"/>
  <c r="Y1948" i="1"/>
  <c r="AM1947" i="1"/>
  <c r="AF1947" i="1"/>
  <c r="Y1947" i="1"/>
  <c r="AM1946" i="1"/>
  <c r="AF1946" i="1"/>
  <c r="Y1946" i="1"/>
  <c r="AM1945" i="1"/>
  <c r="AF1945" i="1"/>
  <c r="Y1945" i="1"/>
  <c r="AM1944" i="1"/>
  <c r="AF1944" i="1"/>
  <c r="Y1944" i="1"/>
  <c r="AM1943" i="1"/>
  <c r="AF1943" i="1"/>
  <c r="Y1943" i="1"/>
  <c r="AM1942" i="1"/>
  <c r="AF1942" i="1"/>
  <c r="Y1942" i="1"/>
  <c r="AM1941" i="1"/>
  <c r="AF1941" i="1"/>
  <c r="Y1941" i="1"/>
  <c r="AM1940" i="1"/>
  <c r="AF1940" i="1"/>
  <c r="Y1940" i="1"/>
  <c r="AM1939" i="1"/>
  <c r="AF1939" i="1"/>
  <c r="Y1939" i="1"/>
  <c r="AM1938" i="1"/>
  <c r="AF1938" i="1"/>
  <c r="Y1938" i="1"/>
  <c r="AM1937" i="1"/>
  <c r="AF1937" i="1"/>
  <c r="Y1937" i="1"/>
  <c r="AM1936" i="1"/>
  <c r="AF1936" i="1"/>
  <c r="Y1936" i="1"/>
  <c r="AM1935" i="1"/>
  <c r="AF1935" i="1"/>
  <c r="Y1935" i="1"/>
  <c r="AM1934" i="1"/>
  <c r="AF1934" i="1"/>
  <c r="Y1934" i="1"/>
  <c r="AM1933" i="1"/>
  <c r="AF1933" i="1"/>
  <c r="Y1933" i="1"/>
  <c r="AM1932" i="1"/>
  <c r="AF1932" i="1"/>
  <c r="Y1932" i="1"/>
  <c r="AM1931" i="1"/>
  <c r="AF1931" i="1"/>
  <c r="Y1931" i="1"/>
  <c r="AM1930" i="1"/>
  <c r="AF1930" i="1"/>
  <c r="Y1930" i="1"/>
  <c r="AM1929" i="1"/>
  <c r="AF1929" i="1"/>
  <c r="Y1929" i="1"/>
  <c r="AM1928" i="1"/>
  <c r="AF1928" i="1"/>
  <c r="Y1928" i="1"/>
  <c r="AM1927" i="1"/>
  <c r="AF1927" i="1"/>
  <c r="Y1927" i="1"/>
  <c r="AM1926" i="1"/>
  <c r="AF1926" i="1"/>
  <c r="Y1926" i="1"/>
  <c r="AM1925" i="1"/>
  <c r="AF1925" i="1"/>
  <c r="Y1925" i="1"/>
  <c r="AM1924" i="1"/>
  <c r="AF1924" i="1"/>
  <c r="Y1924" i="1"/>
  <c r="AM1923" i="1"/>
  <c r="AF1923" i="1"/>
  <c r="Y1923" i="1"/>
  <c r="AM1922" i="1"/>
  <c r="AF1922" i="1"/>
  <c r="Y1922" i="1"/>
  <c r="AM1921" i="1"/>
  <c r="AF1921" i="1"/>
  <c r="Y1921" i="1"/>
  <c r="AM1920" i="1"/>
  <c r="AF1920" i="1"/>
  <c r="Y1920" i="1"/>
  <c r="AM1919" i="1"/>
  <c r="AF1919" i="1"/>
  <c r="Y1919" i="1"/>
  <c r="AM1918" i="1"/>
  <c r="AF1918" i="1"/>
  <c r="Y1918" i="1"/>
  <c r="AM1917" i="1"/>
  <c r="AF1917" i="1"/>
  <c r="Y1917" i="1"/>
  <c r="AM1916" i="1"/>
  <c r="AF1916" i="1"/>
  <c r="Y1916" i="1"/>
  <c r="AM1915" i="1"/>
  <c r="AF1915" i="1"/>
  <c r="Y1915" i="1"/>
  <c r="AM1914" i="1"/>
  <c r="AF1914" i="1"/>
  <c r="Y1914" i="1"/>
  <c r="AM1913" i="1"/>
  <c r="AF1913" i="1"/>
  <c r="Y1913" i="1"/>
  <c r="AM1912" i="1"/>
  <c r="AF1912" i="1"/>
  <c r="Y1912" i="1"/>
  <c r="AM1911" i="1"/>
  <c r="AF1911" i="1"/>
  <c r="Y1911" i="1"/>
  <c r="AM1910" i="1"/>
  <c r="AF1910" i="1"/>
  <c r="Y1910" i="1"/>
  <c r="AM1909" i="1"/>
  <c r="AF1909" i="1"/>
  <c r="Y1909" i="1"/>
  <c r="AM1908" i="1"/>
  <c r="AF1908" i="1"/>
  <c r="Y1908" i="1"/>
  <c r="AM1907" i="1"/>
  <c r="AF1907" i="1"/>
  <c r="Y1907" i="1"/>
  <c r="AM1906" i="1"/>
  <c r="AF1906" i="1"/>
  <c r="Y1906" i="1"/>
  <c r="AM1905" i="1"/>
  <c r="AF1905" i="1"/>
  <c r="Y1905" i="1"/>
  <c r="AM1904" i="1"/>
  <c r="AF1904" i="1"/>
  <c r="Y1904" i="1"/>
  <c r="AM1903" i="1"/>
  <c r="AF1903" i="1"/>
  <c r="Y1903" i="1"/>
  <c r="AM1902" i="1"/>
  <c r="AF1902" i="1"/>
  <c r="Y1902" i="1"/>
  <c r="AM1901" i="1"/>
  <c r="AF1901" i="1"/>
  <c r="Y1901" i="1"/>
  <c r="AM1900" i="1"/>
  <c r="AF1900" i="1"/>
  <c r="Y1900" i="1"/>
  <c r="AM1899" i="1"/>
  <c r="AF1899" i="1"/>
  <c r="Y1899" i="1"/>
  <c r="AM1898" i="1"/>
  <c r="AF1898" i="1"/>
  <c r="Y1898" i="1"/>
  <c r="AM1897" i="1"/>
  <c r="AF1897" i="1"/>
  <c r="Y1897" i="1"/>
  <c r="AM1896" i="1"/>
  <c r="AF1896" i="1"/>
  <c r="Y1896" i="1"/>
  <c r="AM1895" i="1"/>
  <c r="AF1895" i="1"/>
  <c r="Y1895" i="1"/>
  <c r="AM1894" i="1"/>
  <c r="AF1894" i="1"/>
  <c r="Y1894" i="1"/>
  <c r="AM1893" i="1"/>
  <c r="AF1893" i="1"/>
  <c r="Y1893" i="1"/>
  <c r="AM1892" i="1"/>
  <c r="AF1892" i="1"/>
  <c r="Y1892" i="1"/>
  <c r="AM1891" i="1"/>
  <c r="AF1891" i="1"/>
  <c r="Y1891" i="1"/>
  <c r="AM1890" i="1"/>
  <c r="AF1890" i="1"/>
  <c r="Y1890" i="1"/>
  <c r="AM1889" i="1"/>
  <c r="AF1889" i="1"/>
  <c r="Y1889" i="1"/>
  <c r="AM1888" i="1"/>
  <c r="AF1888" i="1"/>
  <c r="Y1888" i="1"/>
  <c r="AM1887" i="1"/>
  <c r="AF1887" i="1"/>
  <c r="Y1887" i="1"/>
  <c r="AM1886" i="1"/>
  <c r="AF1886" i="1"/>
  <c r="Y1886" i="1"/>
  <c r="AM1885" i="1"/>
  <c r="AF1885" i="1"/>
  <c r="Y1885" i="1"/>
  <c r="AM1884" i="1"/>
  <c r="AF1884" i="1"/>
  <c r="Y1884" i="1"/>
  <c r="AM1883" i="1"/>
  <c r="AF1883" i="1"/>
  <c r="Y1883" i="1"/>
  <c r="AM1882" i="1"/>
  <c r="AF1882" i="1"/>
  <c r="Y1882" i="1"/>
  <c r="AM1881" i="1"/>
  <c r="AF1881" i="1"/>
  <c r="Y1881" i="1"/>
  <c r="AM1880" i="1"/>
  <c r="AF1880" i="1"/>
  <c r="Y1880" i="1"/>
  <c r="AM1879" i="1"/>
  <c r="AF1879" i="1"/>
  <c r="Y1879" i="1"/>
  <c r="AM1878" i="1"/>
  <c r="AF1878" i="1"/>
  <c r="Y1878" i="1"/>
  <c r="AM1877" i="1"/>
  <c r="AF1877" i="1"/>
  <c r="Y1877" i="1"/>
  <c r="AM1876" i="1"/>
  <c r="AF1876" i="1"/>
  <c r="Y1876" i="1"/>
  <c r="AM1875" i="1"/>
  <c r="AF1875" i="1"/>
  <c r="Y1875" i="1"/>
  <c r="AM1874" i="1"/>
  <c r="AF1874" i="1"/>
  <c r="Y1874" i="1"/>
  <c r="AM1873" i="1"/>
  <c r="AF1873" i="1"/>
  <c r="Y1873" i="1"/>
  <c r="AM1872" i="1"/>
  <c r="AF1872" i="1"/>
  <c r="Y1872" i="1"/>
  <c r="AM1871" i="1"/>
  <c r="AF1871" i="1"/>
  <c r="Y1871" i="1"/>
  <c r="AM1870" i="1"/>
  <c r="AF1870" i="1"/>
  <c r="Y1870" i="1"/>
  <c r="AM1869" i="1"/>
  <c r="AF1869" i="1"/>
  <c r="Y1869" i="1"/>
  <c r="AM1868" i="1"/>
  <c r="AF1868" i="1"/>
  <c r="Y1868" i="1"/>
  <c r="AM1867" i="1"/>
  <c r="AF1867" i="1"/>
  <c r="Y1867" i="1"/>
  <c r="AM1866" i="1"/>
  <c r="AF1866" i="1"/>
  <c r="Y1866" i="1"/>
  <c r="AM1865" i="1"/>
  <c r="AF1865" i="1"/>
  <c r="Y1865" i="1"/>
  <c r="AM1864" i="1"/>
  <c r="AF1864" i="1"/>
  <c r="Y1864" i="1"/>
  <c r="AM1863" i="1"/>
  <c r="AF1863" i="1"/>
  <c r="Y1863" i="1"/>
  <c r="AM1862" i="1"/>
  <c r="AF1862" i="1"/>
  <c r="Y1862" i="1"/>
  <c r="AM1861" i="1"/>
  <c r="AF1861" i="1"/>
  <c r="Y1861" i="1"/>
  <c r="AM1860" i="1"/>
  <c r="AF1860" i="1"/>
  <c r="Y1860" i="1"/>
  <c r="AM1859" i="1"/>
  <c r="AF1859" i="1"/>
  <c r="Y1859" i="1"/>
  <c r="AM1858" i="1"/>
  <c r="AF1858" i="1"/>
  <c r="Y1858" i="1"/>
  <c r="AM1857" i="1"/>
  <c r="AF1857" i="1"/>
  <c r="Y1857" i="1"/>
  <c r="AM1856" i="1"/>
  <c r="AF1856" i="1"/>
  <c r="Y1856" i="1"/>
  <c r="AM1855" i="1"/>
  <c r="AF1855" i="1"/>
  <c r="Y1855" i="1"/>
  <c r="AM1854" i="1"/>
  <c r="AF1854" i="1"/>
  <c r="Y1854" i="1"/>
  <c r="AM1853" i="1"/>
  <c r="AF1853" i="1"/>
  <c r="Y1853" i="1"/>
  <c r="AM1852" i="1"/>
  <c r="AF1852" i="1"/>
  <c r="Y1852" i="1"/>
  <c r="AM1851" i="1"/>
  <c r="AF1851" i="1"/>
  <c r="Y1851" i="1"/>
  <c r="AM1850" i="1"/>
  <c r="AF1850" i="1"/>
  <c r="Y1850" i="1"/>
  <c r="AM1849" i="1"/>
  <c r="AF1849" i="1"/>
  <c r="Y1849" i="1"/>
  <c r="AM1848" i="1"/>
  <c r="AF1848" i="1"/>
  <c r="Y1848" i="1"/>
  <c r="AM1847" i="1"/>
  <c r="AF1847" i="1"/>
  <c r="Y1847" i="1"/>
  <c r="AM1846" i="1"/>
  <c r="AF1846" i="1"/>
  <c r="Y1846" i="1"/>
  <c r="AM1845" i="1"/>
  <c r="AF1845" i="1"/>
  <c r="Y1845" i="1"/>
  <c r="AM1844" i="1"/>
  <c r="AF1844" i="1"/>
  <c r="Y1844" i="1"/>
  <c r="AM1843" i="1"/>
  <c r="AF1843" i="1"/>
  <c r="Y1843" i="1"/>
  <c r="AM1842" i="1"/>
  <c r="AF1842" i="1"/>
  <c r="Y1842" i="1"/>
  <c r="AM1841" i="1"/>
  <c r="AF1841" i="1"/>
  <c r="Y1841" i="1"/>
  <c r="AM1840" i="1"/>
  <c r="AF1840" i="1"/>
  <c r="Y1840" i="1"/>
  <c r="AM1839" i="1"/>
  <c r="AF1839" i="1"/>
  <c r="Y1839" i="1"/>
  <c r="AM1838" i="1"/>
  <c r="AF1838" i="1"/>
  <c r="Y1838" i="1"/>
  <c r="AM1837" i="1"/>
  <c r="AF1837" i="1"/>
  <c r="Y1837" i="1"/>
  <c r="AM1836" i="1"/>
  <c r="AF1836" i="1"/>
  <c r="Y1836" i="1"/>
  <c r="AM1835" i="1"/>
  <c r="AF1835" i="1"/>
  <c r="Y1835" i="1"/>
  <c r="AM1834" i="1"/>
  <c r="AF1834" i="1"/>
  <c r="Y1834" i="1"/>
  <c r="AM1833" i="1"/>
  <c r="AF1833" i="1"/>
  <c r="Y1833" i="1"/>
  <c r="AM1832" i="1"/>
  <c r="AF1832" i="1"/>
  <c r="Y1832" i="1"/>
  <c r="AM1831" i="1"/>
  <c r="AF1831" i="1"/>
  <c r="Y1831" i="1"/>
  <c r="AM1830" i="1"/>
  <c r="AF1830" i="1"/>
  <c r="Y1830" i="1"/>
  <c r="AM1829" i="1"/>
  <c r="AF1829" i="1"/>
  <c r="Y1829" i="1"/>
  <c r="AM1828" i="1"/>
  <c r="AF1828" i="1"/>
  <c r="Y1828" i="1"/>
  <c r="AM1827" i="1"/>
  <c r="AF1827" i="1"/>
  <c r="Y1827" i="1"/>
  <c r="AM1826" i="1"/>
  <c r="AF1826" i="1"/>
  <c r="Y1826" i="1"/>
  <c r="AM1825" i="1"/>
  <c r="AF1825" i="1"/>
  <c r="Y1825" i="1"/>
  <c r="AM1824" i="1"/>
  <c r="AF1824" i="1"/>
  <c r="Y1824" i="1"/>
  <c r="AM1823" i="1"/>
  <c r="AF1823" i="1"/>
  <c r="Y1823" i="1"/>
  <c r="AM1822" i="1"/>
  <c r="AF1822" i="1"/>
  <c r="Y1822" i="1"/>
  <c r="AM1821" i="1"/>
  <c r="AF1821" i="1"/>
  <c r="Y1821" i="1"/>
  <c r="AM1820" i="1"/>
  <c r="AF1820" i="1"/>
  <c r="Y1820" i="1"/>
  <c r="AM1819" i="1"/>
  <c r="AF1819" i="1"/>
  <c r="Y1819" i="1"/>
  <c r="AM1818" i="1"/>
  <c r="AF1818" i="1"/>
  <c r="Y1818" i="1"/>
  <c r="AM1817" i="1"/>
  <c r="AF1817" i="1"/>
  <c r="Y1817" i="1"/>
  <c r="AM1816" i="1"/>
  <c r="AF1816" i="1"/>
  <c r="Y1816" i="1"/>
  <c r="AM1815" i="1"/>
  <c r="AF1815" i="1"/>
  <c r="Y1815" i="1"/>
  <c r="AM1814" i="1"/>
  <c r="AF1814" i="1"/>
  <c r="Y1814" i="1"/>
  <c r="AM1813" i="1"/>
  <c r="AF1813" i="1"/>
  <c r="Y1813" i="1"/>
  <c r="AM1812" i="1"/>
  <c r="AF1812" i="1"/>
  <c r="Y1812" i="1"/>
  <c r="AM1811" i="1"/>
  <c r="AF1811" i="1"/>
  <c r="Y1811" i="1"/>
  <c r="AM1810" i="1"/>
  <c r="AF1810" i="1"/>
  <c r="Y1810" i="1"/>
  <c r="AM1809" i="1"/>
  <c r="AF1809" i="1"/>
  <c r="Y1809" i="1"/>
  <c r="AM1808" i="1"/>
  <c r="AF1808" i="1"/>
  <c r="Y1808" i="1"/>
  <c r="AM1807" i="1"/>
  <c r="AF1807" i="1"/>
  <c r="Y1807" i="1"/>
  <c r="AM1806" i="1"/>
  <c r="AF1806" i="1"/>
  <c r="Y1806" i="1"/>
  <c r="AM1805" i="1"/>
  <c r="AF1805" i="1"/>
  <c r="Y1805" i="1"/>
  <c r="AM1804" i="1"/>
  <c r="AF1804" i="1"/>
  <c r="Y1804" i="1"/>
  <c r="AM1803" i="1"/>
  <c r="AF1803" i="1"/>
  <c r="Y1803" i="1"/>
  <c r="AM1802" i="1"/>
  <c r="AF1802" i="1"/>
  <c r="Y1802" i="1"/>
  <c r="AM1801" i="1"/>
  <c r="AF1801" i="1"/>
  <c r="Y1801" i="1"/>
  <c r="AM1800" i="1"/>
  <c r="AF1800" i="1"/>
  <c r="Y1800" i="1"/>
  <c r="AM1799" i="1"/>
  <c r="AF1799" i="1"/>
  <c r="Y1799" i="1"/>
  <c r="AM1798" i="1"/>
  <c r="AF1798" i="1"/>
  <c r="Y1798" i="1"/>
  <c r="AM1797" i="1"/>
  <c r="AF1797" i="1"/>
  <c r="Y1797" i="1"/>
  <c r="AM1796" i="1"/>
  <c r="AF1796" i="1"/>
  <c r="Y1796" i="1"/>
  <c r="AM1795" i="1"/>
  <c r="AF1795" i="1"/>
  <c r="Y1795" i="1"/>
  <c r="AM1794" i="1"/>
  <c r="AF1794" i="1"/>
  <c r="Y1794" i="1"/>
  <c r="AM1793" i="1"/>
  <c r="AF1793" i="1"/>
  <c r="Y1793" i="1"/>
  <c r="AM1792" i="1"/>
  <c r="AF1792" i="1"/>
  <c r="Y1792" i="1"/>
  <c r="AM1791" i="1"/>
  <c r="AF1791" i="1"/>
  <c r="Y1791" i="1"/>
  <c r="AM1790" i="1"/>
  <c r="AF1790" i="1"/>
  <c r="Y1790" i="1"/>
  <c r="AM1789" i="1"/>
  <c r="AF1789" i="1"/>
  <c r="Y1789" i="1"/>
  <c r="AM1788" i="1"/>
  <c r="AF1788" i="1"/>
  <c r="Y1788" i="1"/>
  <c r="AM1787" i="1"/>
  <c r="AF1787" i="1"/>
  <c r="Y1787" i="1"/>
  <c r="AM1786" i="1"/>
  <c r="AF1786" i="1"/>
  <c r="Y1786" i="1"/>
  <c r="AM1785" i="1"/>
  <c r="AF1785" i="1"/>
  <c r="Y1785" i="1"/>
  <c r="AM1784" i="1"/>
  <c r="AF1784" i="1"/>
  <c r="Y1784" i="1"/>
  <c r="AM1783" i="1"/>
  <c r="AF1783" i="1"/>
  <c r="Y1783" i="1"/>
  <c r="AM1782" i="1"/>
  <c r="AF1782" i="1"/>
  <c r="Y1782" i="1"/>
  <c r="AM1781" i="1"/>
  <c r="AF1781" i="1"/>
  <c r="Y1781" i="1"/>
  <c r="AM1780" i="1"/>
  <c r="AF1780" i="1"/>
  <c r="Y1780" i="1"/>
  <c r="AM1779" i="1"/>
  <c r="AF1779" i="1"/>
  <c r="Y1779" i="1"/>
  <c r="AM1778" i="1"/>
  <c r="AF1778" i="1"/>
  <c r="Y1778" i="1"/>
  <c r="AM1777" i="1"/>
  <c r="AF1777" i="1"/>
  <c r="Y1777" i="1"/>
  <c r="AM1776" i="1"/>
  <c r="AF1776" i="1"/>
  <c r="Y1776" i="1"/>
  <c r="AM1775" i="1"/>
  <c r="AF1775" i="1"/>
  <c r="Y1775" i="1"/>
  <c r="AM1774" i="1"/>
  <c r="AF1774" i="1"/>
  <c r="Y1774" i="1"/>
  <c r="AM1773" i="1"/>
  <c r="AF1773" i="1"/>
  <c r="Y1773" i="1"/>
  <c r="AM1772" i="1"/>
  <c r="AF1772" i="1"/>
  <c r="Y1772" i="1"/>
  <c r="AM1771" i="1"/>
  <c r="AF1771" i="1"/>
  <c r="Y1771" i="1"/>
  <c r="AM1770" i="1"/>
  <c r="AF1770" i="1"/>
  <c r="Y1770" i="1"/>
  <c r="AM1769" i="1"/>
  <c r="AF1769" i="1"/>
  <c r="Y1769" i="1"/>
  <c r="AM1768" i="1"/>
  <c r="AF1768" i="1"/>
  <c r="Y1768" i="1"/>
  <c r="AM1767" i="1"/>
  <c r="AF1767" i="1"/>
  <c r="Y1767" i="1"/>
  <c r="AM1766" i="1"/>
  <c r="AF1766" i="1"/>
  <c r="Y1766" i="1"/>
  <c r="AM1765" i="1"/>
  <c r="AF1765" i="1"/>
  <c r="Y1765" i="1"/>
  <c r="AM1764" i="1"/>
  <c r="AF1764" i="1"/>
  <c r="Y1764" i="1"/>
  <c r="AM1763" i="1"/>
  <c r="AF1763" i="1"/>
  <c r="Y1763" i="1"/>
  <c r="AM1762" i="1"/>
  <c r="AF1762" i="1"/>
  <c r="Y1762" i="1"/>
  <c r="AM1761" i="1"/>
  <c r="AF1761" i="1"/>
  <c r="Y1761" i="1"/>
  <c r="AM1760" i="1"/>
  <c r="AF1760" i="1"/>
  <c r="Y1760" i="1"/>
  <c r="AM1759" i="1"/>
  <c r="AF1759" i="1"/>
  <c r="Y1759" i="1"/>
  <c r="AM1758" i="1"/>
  <c r="AF1758" i="1"/>
  <c r="Y1758" i="1"/>
  <c r="AM1757" i="1"/>
  <c r="AF1757" i="1"/>
  <c r="Y1757" i="1"/>
  <c r="AM1756" i="1"/>
  <c r="AF1756" i="1"/>
  <c r="Y1756" i="1"/>
  <c r="AM1755" i="1"/>
  <c r="AF1755" i="1"/>
  <c r="Y1755" i="1"/>
  <c r="AM1754" i="1"/>
  <c r="AF1754" i="1"/>
  <c r="Y1754" i="1"/>
  <c r="AM1753" i="1"/>
  <c r="AF1753" i="1"/>
  <c r="Y1753" i="1"/>
  <c r="AM1752" i="1"/>
  <c r="AF1752" i="1"/>
  <c r="Y1752" i="1"/>
  <c r="AM1751" i="1"/>
  <c r="AF1751" i="1"/>
  <c r="Y1751" i="1"/>
  <c r="AM1750" i="1"/>
  <c r="AF1750" i="1"/>
  <c r="Y1750" i="1"/>
  <c r="AM1749" i="1"/>
  <c r="AF1749" i="1"/>
  <c r="Y1749" i="1"/>
  <c r="AM1748" i="1"/>
  <c r="AF1748" i="1"/>
  <c r="Y1748" i="1"/>
  <c r="AM1747" i="1"/>
  <c r="AF1747" i="1"/>
  <c r="Y1747" i="1"/>
  <c r="AM1746" i="1"/>
  <c r="AF1746" i="1"/>
  <c r="Y1746" i="1"/>
  <c r="AM1745" i="1"/>
  <c r="AF1745" i="1"/>
  <c r="Y1745" i="1"/>
  <c r="AM1744" i="1"/>
  <c r="AF1744" i="1"/>
  <c r="Y1744" i="1"/>
  <c r="AM1743" i="1"/>
  <c r="AF1743" i="1"/>
  <c r="Y1743" i="1"/>
  <c r="AM1742" i="1"/>
  <c r="AF1742" i="1"/>
  <c r="Y1742" i="1"/>
  <c r="AM1741" i="1"/>
  <c r="AF1741" i="1"/>
  <c r="Y1741" i="1"/>
  <c r="AM1740" i="1"/>
  <c r="AF1740" i="1"/>
  <c r="Y1740" i="1"/>
  <c r="AM1739" i="1"/>
  <c r="AF1739" i="1"/>
  <c r="Y1739" i="1"/>
  <c r="AM1738" i="1"/>
  <c r="AF1738" i="1"/>
  <c r="Y1738" i="1"/>
  <c r="AM1737" i="1"/>
  <c r="AF1737" i="1"/>
  <c r="Y1737" i="1"/>
  <c r="AM1736" i="1"/>
  <c r="AF1736" i="1"/>
  <c r="Y1736" i="1"/>
  <c r="AM1735" i="1"/>
  <c r="AF1735" i="1"/>
  <c r="Y1735" i="1"/>
  <c r="AM1734" i="1"/>
  <c r="AF1734" i="1"/>
  <c r="Y1734" i="1"/>
  <c r="AM1733" i="1"/>
  <c r="AF1733" i="1"/>
  <c r="Y1733" i="1"/>
  <c r="AM1732" i="1"/>
  <c r="AF1732" i="1"/>
  <c r="Y1732" i="1"/>
  <c r="AM1731" i="1"/>
  <c r="AF1731" i="1"/>
  <c r="Y1731" i="1"/>
  <c r="AM1730" i="1"/>
  <c r="AF1730" i="1"/>
  <c r="Y1730" i="1"/>
  <c r="AM1729" i="1"/>
  <c r="AF1729" i="1"/>
  <c r="Y1729" i="1"/>
  <c r="AM1728" i="1"/>
  <c r="AF1728" i="1"/>
  <c r="Y1728" i="1"/>
  <c r="AM1727" i="1"/>
  <c r="AF1727" i="1"/>
  <c r="Y1727" i="1"/>
  <c r="AM1726" i="1"/>
  <c r="AF1726" i="1"/>
  <c r="Y1726" i="1"/>
  <c r="AM1725" i="1"/>
  <c r="AF1725" i="1"/>
  <c r="Y1725" i="1"/>
  <c r="AM1724" i="1"/>
  <c r="AF1724" i="1"/>
  <c r="Y1724" i="1"/>
  <c r="AM1723" i="1"/>
  <c r="AF1723" i="1"/>
  <c r="Y1723" i="1"/>
  <c r="AM1722" i="1"/>
  <c r="AF1722" i="1"/>
  <c r="Y1722" i="1"/>
  <c r="AM1721" i="1"/>
  <c r="AF1721" i="1"/>
  <c r="Y1721" i="1"/>
  <c r="AM1720" i="1"/>
  <c r="AF1720" i="1"/>
  <c r="Y1720" i="1"/>
  <c r="AM1719" i="1"/>
  <c r="AF1719" i="1"/>
  <c r="Y1719" i="1"/>
  <c r="AM1718" i="1"/>
  <c r="AF1718" i="1"/>
  <c r="Y1718" i="1"/>
  <c r="AM1717" i="1"/>
  <c r="AF1717" i="1"/>
  <c r="Y1717" i="1"/>
  <c r="AM1716" i="1"/>
  <c r="AF1716" i="1"/>
  <c r="Y1716" i="1"/>
  <c r="AM1715" i="1"/>
  <c r="AF1715" i="1"/>
  <c r="Y1715" i="1"/>
  <c r="AM1714" i="1"/>
  <c r="AF1714" i="1"/>
  <c r="Y1714" i="1"/>
  <c r="AM1713" i="1"/>
  <c r="AF1713" i="1"/>
  <c r="Y1713" i="1"/>
  <c r="AM1712" i="1"/>
  <c r="AF1712" i="1"/>
  <c r="Y1712" i="1"/>
  <c r="AM1711" i="1"/>
  <c r="AF1711" i="1"/>
  <c r="Y1711" i="1"/>
  <c r="AM1710" i="1"/>
  <c r="AF1710" i="1"/>
  <c r="Y1710" i="1"/>
  <c r="AM1709" i="1"/>
  <c r="AF1709" i="1"/>
  <c r="Y1709" i="1"/>
  <c r="AM1708" i="1"/>
  <c r="AF1708" i="1"/>
  <c r="Y1708" i="1"/>
  <c r="AM1707" i="1"/>
  <c r="AF1707" i="1"/>
  <c r="Y1707" i="1"/>
  <c r="AM1706" i="1"/>
  <c r="AF1706" i="1"/>
  <c r="Y1706" i="1"/>
  <c r="AM1705" i="1"/>
  <c r="AF1705" i="1"/>
  <c r="Y1705" i="1"/>
  <c r="AM1704" i="1"/>
  <c r="AF1704" i="1"/>
  <c r="Y1704" i="1"/>
  <c r="AM1703" i="1"/>
  <c r="AF1703" i="1"/>
  <c r="Y1703" i="1"/>
  <c r="AM1702" i="1"/>
  <c r="AF1702" i="1"/>
  <c r="Y1702" i="1"/>
  <c r="AM1701" i="1"/>
  <c r="AF1701" i="1"/>
  <c r="Y1701" i="1"/>
  <c r="AM1700" i="1"/>
  <c r="AF1700" i="1"/>
  <c r="Y1700" i="1"/>
  <c r="AM1699" i="1"/>
  <c r="AF1699" i="1"/>
  <c r="Y1699" i="1"/>
  <c r="AM1698" i="1"/>
  <c r="AF1698" i="1"/>
  <c r="Y1698" i="1"/>
  <c r="AM1697" i="1"/>
  <c r="AF1697" i="1"/>
  <c r="Y1697" i="1"/>
  <c r="AM1696" i="1"/>
  <c r="AF1696" i="1"/>
  <c r="Y1696" i="1"/>
  <c r="AM1695" i="1"/>
  <c r="AF1695" i="1"/>
  <c r="Y1695" i="1"/>
  <c r="AM1694" i="1"/>
  <c r="AF1694" i="1"/>
  <c r="Y1694" i="1"/>
  <c r="AM1693" i="1"/>
  <c r="AF1693" i="1"/>
  <c r="Y1693" i="1"/>
  <c r="AM1692" i="1"/>
  <c r="AF1692" i="1"/>
  <c r="Y1692" i="1"/>
  <c r="AM1691" i="1"/>
  <c r="AF1691" i="1"/>
  <c r="Y1691" i="1"/>
  <c r="AM1690" i="1"/>
  <c r="AF1690" i="1"/>
  <c r="Y1690" i="1"/>
  <c r="AM1689" i="1"/>
  <c r="AF1689" i="1"/>
  <c r="Y1689" i="1"/>
  <c r="AM1688" i="1"/>
  <c r="AF1688" i="1"/>
  <c r="Y1688" i="1"/>
  <c r="AM1687" i="1"/>
  <c r="AF1687" i="1"/>
  <c r="Y1687" i="1"/>
  <c r="AM1686" i="1"/>
  <c r="AF1686" i="1"/>
  <c r="Y1686" i="1"/>
  <c r="AM1685" i="1"/>
  <c r="AF1685" i="1"/>
  <c r="Y1685" i="1"/>
  <c r="AM1684" i="1"/>
  <c r="AF1684" i="1"/>
  <c r="Y1684" i="1"/>
  <c r="AM1683" i="1"/>
  <c r="AF1683" i="1"/>
  <c r="Y1683" i="1"/>
  <c r="AM1682" i="1"/>
  <c r="AF1682" i="1"/>
  <c r="Y1682" i="1"/>
  <c r="AM1681" i="1"/>
  <c r="AF1681" i="1"/>
  <c r="Y1681" i="1"/>
  <c r="AM1680" i="1"/>
  <c r="AF1680" i="1"/>
  <c r="Y1680" i="1"/>
  <c r="AM1679" i="1"/>
  <c r="AF1679" i="1"/>
  <c r="Y1679" i="1"/>
  <c r="AM1678" i="1"/>
  <c r="AF1678" i="1"/>
  <c r="Y1678" i="1"/>
  <c r="AM1677" i="1"/>
  <c r="AF1677" i="1"/>
  <c r="Y1677" i="1"/>
  <c r="AM1676" i="1"/>
  <c r="AF1676" i="1"/>
  <c r="Y1676" i="1"/>
  <c r="AM1675" i="1"/>
  <c r="AF1675" i="1"/>
  <c r="Y1675" i="1"/>
  <c r="AM1674" i="1"/>
  <c r="AF1674" i="1"/>
  <c r="Y1674" i="1"/>
  <c r="AM1673" i="1"/>
  <c r="AF1673" i="1"/>
  <c r="Y1673" i="1"/>
  <c r="AM1672" i="1"/>
  <c r="AF1672" i="1"/>
  <c r="Y1672" i="1"/>
  <c r="AM1671" i="1"/>
  <c r="AF1671" i="1"/>
  <c r="Y1671" i="1"/>
  <c r="AM1670" i="1"/>
  <c r="AF1670" i="1"/>
  <c r="Y1670" i="1"/>
  <c r="AM1669" i="1"/>
  <c r="AF1669" i="1"/>
  <c r="Y1669" i="1"/>
  <c r="AM1668" i="1"/>
  <c r="AF1668" i="1"/>
  <c r="Y1668" i="1"/>
  <c r="AM1667" i="1"/>
  <c r="AF1667" i="1"/>
  <c r="Y1667" i="1"/>
  <c r="AM1666" i="1"/>
  <c r="AF1666" i="1"/>
  <c r="Y1666" i="1"/>
  <c r="AM1665" i="1"/>
  <c r="AF1665" i="1"/>
  <c r="Y1665" i="1"/>
  <c r="AM1664" i="1"/>
  <c r="AF1664" i="1"/>
  <c r="Y1664" i="1"/>
  <c r="AM1663" i="1"/>
  <c r="AF1663" i="1"/>
  <c r="Y1663" i="1"/>
  <c r="AM1662" i="1"/>
  <c r="AF1662" i="1"/>
  <c r="Y1662" i="1"/>
  <c r="AM1661" i="1"/>
  <c r="AF1661" i="1"/>
  <c r="Y1661" i="1"/>
  <c r="AM1660" i="1"/>
  <c r="AF1660" i="1"/>
  <c r="Y1660" i="1"/>
  <c r="AM1659" i="1"/>
  <c r="AF1659" i="1"/>
  <c r="Y1659" i="1"/>
  <c r="AM1658" i="1"/>
  <c r="AF1658" i="1"/>
  <c r="Y1658" i="1"/>
  <c r="AM1657" i="1"/>
  <c r="AF1657" i="1"/>
  <c r="Y1657" i="1"/>
  <c r="AM1656" i="1"/>
  <c r="AF1656" i="1"/>
  <c r="Y1656" i="1"/>
  <c r="AM1655" i="1"/>
  <c r="AF1655" i="1"/>
  <c r="Y1655" i="1"/>
  <c r="AM1654" i="1"/>
  <c r="AF1654" i="1"/>
  <c r="Y1654" i="1"/>
  <c r="AM1653" i="1"/>
  <c r="AF1653" i="1"/>
  <c r="Y1653" i="1"/>
  <c r="AM1652" i="1"/>
  <c r="AF1652" i="1"/>
  <c r="Y1652" i="1"/>
  <c r="AM1651" i="1"/>
  <c r="AF1651" i="1"/>
  <c r="Y1651" i="1"/>
  <c r="AM1650" i="1"/>
  <c r="AF1650" i="1"/>
  <c r="Y1650" i="1"/>
  <c r="AM1649" i="1"/>
  <c r="AF1649" i="1"/>
  <c r="Y1649" i="1"/>
  <c r="AM1648" i="1"/>
  <c r="AF1648" i="1"/>
  <c r="Y1648" i="1"/>
  <c r="AM1647" i="1"/>
  <c r="AF1647" i="1"/>
  <c r="Y1647" i="1"/>
  <c r="AM1646" i="1"/>
  <c r="AF1646" i="1"/>
  <c r="Y1646" i="1"/>
  <c r="AM1645" i="1"/>
  <c r="AF1645" i="1"/>
  <c r="Y1645" i="1"/>
  <c r="AM1644" i="1"/>
  <c r="AF1644" i="1"/>
  <c r="Y1644" i="1"/>
  <c r="AM1643" i="1"/>
  <c r="AF1643" i="1"/>
  <c r="Y1643" i="1"/>
  <c r="AM1642" i="1"/>
  <c r="AF1642" i="1"/>
  <c r="Y1642" i="1"/>
  <c r="AM1641" i="1"/>
  <c r="AF1641" i="1"/>
  <c r="Y1641" i="1"/>
  <c r="AM1640" i="1"/>
  <c r="AF1640" i="1"/>
  <c r="Y1640" i="1"/>
  <c r="AM1639" i="1"/>
  <c r="AF1639" i="1"/>
  <c r="Y1639" i="1"/>
  <c r="AM1638" i="1"/>
  <c r="AF1638" i="1"/>
  <c r="Y1638" i="1"/>
  <c r="AM1637" i="1"/>
  <c r="AF1637" i="1"/>
  <c r="Y1637" i="1"/>
  <c r="AM1636" i="1"/>
  <c r="AF1636" i="1"/>
  <c r="Y1636" i="1"/>
  <c r="AM1635" i="1"/>
  <c r="AF1635" i="1"/>
  <c r="Y1635" i="1"/>
  <c r="AM1634" i="1"/>
  <c r="AF1634" i="1"/>
  <c r="Y1634" i="1"/>
  <c r="AM1633" i="1"/>
  <c r="AF1633" i="1"/>
  <c r="Y1633" i="1"/>
  <c r="AM1632" i="1"/>
  <c r="AF1632" i="1"/>
  <c r="Y1632" i="1"/>
  <c r="AM1631" i="1"/>
  <c r="AF1631" i="1"/>
  <c r="Y1631" i="1"/>
  <c r="AM1630" i="1"/>
  <c r="AF1630" i="1"/>
  <c r="Y1630" i="1"/>
  <c r="AM1629" i="1"/>
  <c r="AF1629" i="1"/>
  <c r="Y1629" i="1"/>
  <c r="AM1628" i="1"/>
  <c r="AF1628" i="1"/>
  <c r="Y1628" i="1"/>
  <c r="AM1627" i="1"/>
  <c r="AF1627" i="1"/>
  <c r="Y1627" i="1"/>
  <c r="AM1626" i="1"/>
  <c r="AF1626" i="1"/>
  <c r="Y1626" i="1"/>
  <c r="AM1625" i="1"/>
  <c r="AF1625" i="1"/>
  <c r="Y1625" i="1"/>
  <c r="AM1624" i="1"/>
  <c r="AF1624" i="1"/>
  <c r="Y1624" i="1"/>
  <c r="AM1623" i="1"/>
  <c r="AF1623" i="1"/>
  <c r="Y1623" i="1"/>
  <c r="AM1622" i="1"/>
  <c r="AF1622" i="1"/>
  <c r="Y1622" i="1"/>
  <c r="AM1621" i="1"/>
  <c r="AF1621" i="1"/>
  <c r="Y1621" i="1"/>
  <c r="AM1620" i="1"/>
  <c r="AF1620" i="1"/>
  <c r="Y1620" i="1"/>
  <c r="AM1619" i="1"/>
  <c r="AF1619" i="1"/>
  <c r="Y1619" i="1"/>
  <c r="AM1618" i="1"/>
  <c r="AF1618" i="1"/>
  <c r="Y1618" i="1"/>
  <c r="AM1617" i="1"/>
  <c r="AF1617" i="1"/>
  <c r="Y1617" i="1"/>
  <c r="AM1616" i="1"/>
  <c r="AF1616" i="1"/>
  <c r="Y1616" i="1"/>
  <c r="AM1615" i="1"/>
  <c r="AF1615" i="1"/>
  <c r="Y1615" i="1"/>
  <c r="AM1614" i="1"/>
  <c r="AF1614" i="1"/>
  <c r="Y1614" i="1"/>
  <c r="AM1613" i="1"/>
  <c r="AF1613" i="1"/>
  <c r="Y1613" i="1"/>
  <c r="AM1612" i="1"/>
  <c r="AF1612" i="1"/>
  <c r="Y1612" i="1"/>
  <c r="AM1611" i="1"/>
  <c r="AF1611" i="1"/>
  <c r="Y1611" i="1"/>
  <c r="AM1610" i="1"/>
  <c r="AF1610" i="1"/>
  <c r="Y1610" i="1"/>
  <c r="AM1609" i="1"/>
  <c r="AF1609" i="1"/>
  <c r="Y1609" i="1"/>
  <c r="AM1608" i="1"/>
  <c r="AF1608" i="1"/>
  <c r="Y1608" i="1"/>
  <c r="AM1607" i="1"/>
  <c r="AF1607" i="1"/>
  <c r="Y1607" i="1"/>
  <c r="AM1606" i="1"/>
  <c r="AF1606" i="1"/>
  <c r="Y1606" i="1"/>
  <c r="AM1605" i="1"/>
  <c r="AF1605" i="1"/>
  <c r="Y1605" i="1"/>
  <c r="AM1604" i="1"/>
  <c r="AF1604" i="1"/>
  <c r="Y1604" i="1"/>
  <c r="AM1603" i="1"/>
  <c r="AF1603" i="1"/>
  <c r="Y1603" i="1"/>
  <c r="AM1602" i="1"/>
  <c r="AF1602" i="1"/>
  <c r="Y1602" i="1"/>
  <c r="AM1601" i="1"/>
  <c r="AF1601" i="1"/>
  <c r="Y1601" i="1"/>
  <c r="AM1600" i="1"/>
  <c r="AF1600" i="1"/>
  <c r="Y1600" i="1"/>
  <c r="AM1599" i="1"/>
  <c r="AF1599" i="1"/>
  <c r="Y1599" i="1"/>
  <c r="AM1598" i="1"/>
  <c r="AF1598" i="1"/>
  <c r="Y1598" i="1"/>
  <c r="AM1597" i="1"/>
  <c r="AF1597" i="1"/>
  <c r="Y1597" i="1"/>
  <c r="AM1596" i="1"/>
  <c r="AF1596" i="1"/>
  <c r="Y1596" i="1"/>
  <c r="AM1595" i="1"/>
  <c r="AF1595" i="1"/>
  <c r="Y1595" i="1"/>
  <c r="AM1594" i="1"/>
  <c r="AF1594" i="1"/>
  <c r="Y1594" i="1"/>
  <c r="AM1593" i="1"/>
  <c r="AF1593" i="1"/>
  <c r="Y1593" i="1"/>
  <c r="AM1592" i="1"/>
  <c r="AF1592" i="1"/>
  <c r="Y1592" i="1"/>
  <c r="AM1591" i="1"/>
  <c r="AF1591" i="1"/>
  <c r="Y1591" i="1"/>
  <c r="AM1590" i="1"/>
  <c r="AF1590" i="1"/>
  <c r="Y1590" i="1"/>
  <c r="AM1589" i="1"/>
  <c r="AF1589" i="1"/>
  <c r="Y1589" i="1"/>
  <c r="AM1588" i="1"/>
  <c r="AF1588" i="1"/>
  <c r="Y1588" i="1"/>
  <c r="AM1587" i="1"/>
  <c r="AF1587" i="1"/>
  <c r="Y1587" i="1"/>
  <c r="AM1586" i="1"/>
  <c r="AF1586" i="1"/>
  <c r="Y1586" i="1"/>
  <c r="AM1585" i="1"/>
  <c r="AF1585" i="1"/>
  <c r="Y1585" i="1"/>
  <c r="AM1584" i="1"/>
  <c r="AF1584" i="1"/>
  <c r="Y1584" i="1"/>
  <c r="AM1583" i="1"/>
  <c r="AF1583" i="1"/>
  <c r="Y1583" i="1"/>
  <c r="AM1582" i="1"/>
  <c r="AF1582" i="1"/>
  <c r="Y1582" i="1"/>
  <c r="AM1581" i="1"/>
  <c r="AF1581" i="1"/>
  <c r="Y1581" i="1"/>
  <c r="AM1580" i="1"/>
  <c r="AF1580" i="1"/>
  <c r="Y1580" i="1"/>
  <c r="AM1579" i="1"/>
  <c r="AF1579" i="1"/>
  <c r="Y1579" i="1"/>
  <c r="AM1578" i="1"/>
  <c r="AF1578" i="1"/>
  <c r="Y1578" i="1"/>
  <c r="AM1577" i="1"/>
  <c r="AF1577" i="1"/>
  <c r="Y1577" i="1"/>
  <c r="AM1576" i="1"/>
  <c r="AF1576" i="1"/>
  <c r="Y1576" i="1"/>
  <c r="AM1575" i="1"/>
  <c r="AF1575" i="1"/>
  <c r="Y1575" i="1"/>
  <c r="AM1574" i="1"/>
  <c r="AF1574" i="1"/>
  <c r="Y1574" i="1"/>
  <c r="AM1573" i="1"/>
  <c r="AF1573" i="1"/>
  <c r="Y1573" i="1"/>
  <c r="AM1572" i="1"/>
  <c r="AF1572" i="1"/>
  <c r="Y1572" i="1"/>
  <c r="AM1571" i="1"/>
  <c r="AF1571" i="1"/>
  <c r="Y1571" i="1"/>
  <c r="AM1570" i="1"/>
  <c r="AF1570" i="1"/>
  <c r="Y1570" i="1"/>
  <c r="AM1569" i="1"/>
  <c r="AF1569" i="1"/>
  <c r="Y1569" i="1"/>
  <c r="AM1568" i="1"/>
  <c r="AF1568" i="1"/>
  <c r="Y1568" i="1"/>
  <c r="AM1567" i="1"/>
  <c r="AF1567" i="1"/>
  <c r="Y1567" i="1"/>
  <c r="AM1566" i="1"/>
  <c r="AF1566" i="1"/>
  <c r="Y1566" i="1"/>
  <c r="AM1565" i="1"/>
  <c r="AF1565" i="1"/>
  <c r="Y1565" i="1"/>
  <c r="AM1564" i="1"/>
  <c r="AF1564" i="1"/>
  <c r="Y1564" i="1"/>
  <c r="AM1563" i="1"/>
  <c r="AF1563" i="1"/>
  <c r="Y1563" i="1"/>
  <c r="AM1562" i="1"/>
  <c r="AF1562" i="1"/>
  <c r="Y1562" i="1"/>
  <c r="AM1561" i="1"/>
  <c r="AF1561" i="1"/>
  <c r="Y1561" i="1"/>
  <c r="AM1560" i="1"/>
  <c r="AF1560" i="1"/>
  <c r="Y1560" i="1"/>
  <c r="AM1559" i="1"/>
  <c r="AF1559" i="1"/>
  <c r="Y1559" i="1"/>
  <c r="AM1558" i="1"/>
  <c r="AF1558" i="1"/>
  <c r="Y1558" i="1"/>
  <c r="AM1557" i="1"/>
  <c r="AF1557" i="1"/>
  <c r="Y1557" i="1"/>
  <c r="AM1556" i="1"/>
  <c r="AF1556" i="1"/>
  <c r="Y1556" i="1"/>
  <c r="AM1555" i="1"/>
  <c r="AF1555" i="1"/>
  <c r="Y1555" i="1"/>
  <c r="AM1554" i="1"/>
  <c r="AF1554" i="1"/>
  <c r="Y1554" i="1"/>
  <c r="AM1553" i="1"/>
  <c r="AF1553" i="1"/>
  <c r="Y1553" i="1"/>
  <c r="AM1552" i="1"/>
  <c r="AF1552" i="1"/>
  <c r="Y1552" i="1"/>
  <c r="AM1551" i="1"/>
  <c r="AF1551" i="1"/>
  <c r="Y1551" i="1"/>
  <c r="AM1550" i="1"/>
  <c r="AF1550" i="1"/>
  <c r="Y1550" i="1"/>
  <c r="AM1549" i="1"/>
  <c r="AF1549" i="1"/>
  <c r="Y1549" i="1"/>
  <c r="AM1548" i="1"/>
  <c r="AF1548" i="1"/>
  <c r="Y1548" i="1"/>
  <c r="AM1547" i="1"/>
  <c r="AF1547" i="1"/>
  <c r="Y1547" i="1"/>
  <c r="AM1546" i="1"/>
  <c r="AF1546" i="1"/>
  <c r="Y1546" i="1"/>
  <c r="AM1545" i="1"/>
  <c r="AF1545" i="1"/>
  <c r="Y1545" i="1"/>
  <c r="AM1544" i="1"/>
  <c r="AF1544" i="1"/>
  <c r="Y1544" i="1"/>
  <c r="AM1543" i="1"/>
  <c r="AF1543" i="1"/>
  <c r="Y1543" i="1"/>
  <c r="AM1542" i="1"/>
  <c r="AF1542" i="1"/>
  <c r="Y1542" i="1"/>
  <c r="AM1541" i="1"/>
  <c r="AF1541" i="1"/>
  <c r="Y1541" i="1"/>
  <c r="AM1540" i="1"/>
  <c r="AF1540" i="1"/>
  <c r="Y1540" i="1"/>
  <c r="AM1539" i="1"/>
  <c r="AF1539" i="1"/>
  <c r="Y1539" i="1"/>
  <c r="AM1538" i="1"/>
  <c r="AF1538" i="1"/>
  <c r="Y1538" i="1"/>
  <c r="AM1537" i="1"/>
  <c r="AF1537" i="1"/>
  <c r="Y1537" i="1"/>
  <c r="AM1536" i="1"/>
  <c r="AF1536" i="1"/>
  <c r="Y1536" i="1"/>
  <c r="AM1535" i="1"/>
  <c r="AF1535" i="1"/>
  <c r="Y1535" i="1"/>
  <c r="AM1534" i="1"/>
  <c r="AF1534" i="1"/>
  <c r="Y1534" i="1"/>
  <c r="AM1533" i="1"/>
  <c r="AF1533" i="1"/>
  <c r="Y1533" i="1"/>
  <c r="AM1532" i="1"/>
  <c r="AF1532" i="1"/>
  <c r="Y1532" i="1"/>
  <c r="AM1531" i="1"/>
  <c r="AF1531" i="1"/>
  <c r="Y1531" i="1"/>
  <c r="AM1530" i="1"/>
  <c r="AF1530" i="1"/>
  <c r="Y1530" i="1"/>
  <c r="AM1529" i="1"/>
  <c r="AF1529" i="1"/>
  <c r="Y1529" i="1"/>
  <c r="AM1528" i="1"/>
  <c r="AF1528" i="1"/>
  <c r="Y1528" i="1"/>
  <c r="AM1527" i="1"/>
  <c r="AF1527" i="1"/>
  <c r="Y1527" i="1"/>
  <c r="AM1526" i="1"/>
  <c r="AF1526" i="1"/>
  <c r="Y1526" i="1"/>
  <c r="AM1525" i="1"/>
  <c r="AF1525" i="1"/>
  <c r="Y1525" i="1"/>
  <c r="AM1524" i="1"/>
  <c r="AF1524" i="1"/>
  <c r="Y1524" i="1"/>
  <c r="AM1523" i="1"/>
  <c r="AF1523" i="1"/>
  <c r="Y1523" i="1"/>
  <c r="AM1522" i="1"/>
  <c r="AF1522" i="1"/>
  <c r="Y1522" i="1"/>
  <c r="AM1521" i="1"/>
  <c r="AF1521" i="1"/>
  <c r="Y1521" i="1"/>
  <c r="AM1520" i="1"/>
  <c r="AF1520" i="1"/>
  <c r="Y1520" i="1"/>
  <c r="AM1519" i="1"/>
  <c r="AF1519" i="1"/>
  <c r="Y1519" i="1"/>
  <c r="AM1518" i="1"/>
  <c r="AF1518" i="1"/>
  <c r="Y1518" i="1"/>
  <c r="AM1517" i="1"/>
  <c r="AF1517" i="1"/>
  <c r="Y1517" i="1"/>
  <c r="AM1516" i="1"/>
  <c r="AF1516" i="1"/>
  <c r="Y1516" i="1"/>
  <c r="AM1515" i="1"/>
  <c r="AF1515" i="1"/>
  <c r="Y1515" i="1"/>
  <c r="AM1514" i="1"/>
  <c r="AF1514" i="1"/>
  <c r="Y1514" i="1"/>
  <c r="AM1513" i="1"/>
  <c r="AF1513" i="1"/>
  <c r="Y1513" i="1"/>
  <c r="AM1512" i="1"/>
  <c r="AF1512" i="1"/>
  <c r="Y1512" i="1"/>
  <c r="AM1511" i="1"/>
  <c r="AF1511" i="1"/>
  <c r="Y1511" i="1"/>
  <c r="AM1510" i="1"/>
  <c r="AF1510" i="1"/>
  <c r="Y1510" i="1"/>
  <c r="AM1509" i="1"/>
  <c r="AF1509" i="1"/>
  <c r="Y1509" i="1"/>
  <c r="AM1508" i="1"/>
  <c r="AF1508" i="1"/>
  <c r="Y1508" i="1"/>
  <c r="AM1507" i="1"/>
  <c r="AF1507" i="1"/>
  <c r="Y1507" i="1"/>
  <c r="AM1506" i="1"/>
  <c r="AF1506" i="1"/>
  <c r="Y1506" i="1"/>
  <c r="AM1505" i="1"/>
  <c r="AF1505" i="1"/>
  <c r="Y1505" i="1"/>
  <c r="AM1504" i="1"/>
  <c r="AF1504" i="1"/>
  <c r="Y1504" i="1"/>
  <c r="AM1503" i="1"/>
  <c r="AF1503" i="1"/>
  <c r="Y1503" i="1"/>
  <c r="AM1502" i="1"/>
  <c r="AF1502" i="1"/>
  <c r="Y1502" i="1"/>
  <c r="AM1501" i="1"/>
  <c r="AF1501" i="1"/>
  <c r="Y1501" i="1"/>
  <c r="AM1500" i="1"/>
  <c r="AF1500" i="1"/>
  <c r="Y1500" i="1"/>
  <c r="AM1499" i="1"/>
  <c r="AF1499" i="1"/>
  <c r="Y1499" i="1"/>
  <c r="AM1498" i="1"/>
  <c r="AF1498" i="1"/>
  <c r="Y1498" i="1"/>
  <c r="AM1497" i="1"/>
  <c r="AF1497" i="1"/>
  <c r="Y1497" i="1"/>
  <c r="AM1496" i="1"/>
  <c r="AF1496" i="1"/>
  <c r="Y1496" i="1"/>
  <c r="AM1495" i="1"/>
  <c r="AF1495" i="1"/>
  <c r="Y1495" i="1"/>
  <c r="AM1494" i="1"/>
  <c r="AF1494" i="1"/>
  <c r="Y1494" i="1"/>
  <c r="AM1493" i="1"/>
  <c r="AF1493" i="1"/>
  <c r="Y1493" i="1"/>
  <c r="AM1492" i="1"/>
  <c r="AF1492" i="1"/>
  <c r="Y1492" i="1"/>
  <c r="AM1491" i="1"/>
  <c r="AF1491" i="1"/>
  <c r="Y1491" i="1"/>
  <c r="AM1490" i="1"/>
  <c r="AF1490" i="1"/>
  <c r="Y1490" i="1"/>
  <c r="AM1489" i="1"/>
  <c r="AF1489" i="1"/>
  <c r="Y1489" i="1"/>
  <c r="AM1488" i="1"/>
  <c r="AF1488" i="1"/>
  <c r="Y1488" i="1"/>
  <c r="AM1487" i="1"/>
  <c r="AF1487" i="1"/>
  <c r="Y1487" i="1"/>
  <c r="AM1486" i="1"/>
  <c r="AF1486" i="1"/>
  <c r="Y1486" i="1"/>
  <c r="AM1485" i="1"/>
  <c r="AF1485" i="1"/>
  <c r="Y1485" i="1"/>
  <c r="AM1484" i="1"/>
  <c r="AF1484" i="1"/>
  <c r="Y1484" i="1"/>
  <c r="AM1483" i="1"/>
  <c r="AF1483" i="1"/>
  <c r="Y1483" i="1"/>
  <c r="AM1482" i="1"/>
  <c r="AF1482" i="1"/>
  <c r="Y1482" i="1"/>
  <c r="AM1481" i="1"/>
  <c r="AF1481" i="1"/>
  <c r="Y1481" i="1"/>
  <c r="AM1480" i="1"/>
  <c r="AF1480" i="1"/>
  <c r="Y1480" i="1"/>
  <c r="AM1479" i="1"/>
  <c r="AF1479" i="1"/>
  <c r="Y1479" i="1"/>
  <c r="AM1478" i="1"/>
  <c r="AF1478" i="1"/>
  <c r="Y1478" i="1"/>
  <c r="AM1477" i="1"/>
  <c r="AF1477" i="1"/>
  <c r="Y1477" i="1"/>
  <c r="AM1476" i="1"/>
  <c r="AF1476" i="1"/>
  <c r="Y1476" i="1"/>
  <c r="AM1475" i="1"/>
  <c r="AF1475" i="1"/>
  <c r="Y1475" i="1"/>
  <c r="AM1474" i="1"/>
  <c r="AF1474" i="1"/>
  <c r="Y1474" i="1"/>
  <c r="AM1473" i="1"/>
  <c r="AF1473" i="1"/>
  <c r="Y1473" i="1"/>
  <c r="AM1472" i="1"/>
  <c r="AF1472" i="1"/>
  <c r="Y1472" i="1"/>
  <c r="AM1471" i="1"/>
  <c r="AF1471" i="1"/>
  <c r="Y1471" i="1"/>
  <c r="AM1470" i="1"/>
  <c r="AF1470" i="1"/>
  <c r="Y1470" i="1"/>
  <c r="AM1469" i="1"/>
  <c r="AF1469" i="1"/>
  <c r="Y1469" i="1"/>
  <c r="AM1468" i="1"/>
  <c r="AF1468" i="1"/>
  <c r="Y1468" i="1"/>
  <c r="AM1467" i="1"/>
  <c r="AF1467" i="1"/>
  <c r="Y1467" i="1"/>
  <c r="AM1466" i="1"/>
  <c r="AF1466" i="1"/>
  <c r="Y1466" i="1"/>
  <c r="AM1465" i="1"/>
  <c r="AF1465" i="1"/>
  <c r="Y1465" i="1"/>
  <c r="AM1464" i="1"/>
  <c r="AF1464" i="1"/>
  <c r="Y1464" i="1"/>
  <c r="AM1463" i="1"/>
  <c r="AF1463" i="1"/>
  <c r="Y1463" i="1"/>
  <c r="AM1462" i="1"/>
  <c r="AF1462" i="1"/>
  <c r="Y1462" i="1"/>
  <c r="AM1461" i="1"/>
  <c r="AF1461" i="1"/>
  <c r="Y1461" i="1"/>
  <c r="AM1460" i="1"/>
  <c r="AF1460" i="1"/>
  <c r="Y1460" i="1"/>
  <c r="AM1459" i="1"/>
  <c r="AF1459" i="1"/>
  <c r="Y1459" i="1"/>
  <c r="AM1458" i="1"/>
  <c r="AF1458" i="1"/>
  <c r="Y1458" i="1"/>
  <c r="AM1457" i="1"/>
  <c r="AF1457" i="1"/>
  <c r="Y1457" i="1"/>
  <c r="AM1456" i="1"/>
  <c r="AF1456" i="1"/>
  <c r="Y1456" i="1"/>
  <c r="AM1455" i="1"/>
  <c r="AF1455" i="1"/>
  <c r="Y1455" i="1"/>
  <c r="AM1454" i="1"/>
  <c r="AF1454" i="1"/>
  <c r="Y1454" i="1"/>
  <c r="AM1453" i="1"/>
  <c r="AF1453" i="1"/>
  <c r="Y1453" i="1"/>
  <c r="AM1452" i="1"/>
  <c r="AF1452" i="1"/>
  <c r="Y1452" i="1"/>
  <c r="AM1451" i="1"/>
  <c r="AF1451" i="1"/>
  <c r="Y1451" i="1"/>
  <c r="AM1450" i="1"/>
  <c r="AF1450" i="1"/>
  <c r="Y1450" i="1"/>
  <c r="AM1449" i="1"/>
  <c r="AF1449" i="1"/>
  <c r="Y1449" i="1"/>
  <c r="AM1448" i="1"/>
  <c r="AF1448" i="1"/>
  <c r="Y1448" i="1"/>
  <c r="AM1447" i="1"/>
  <c r="AF1447" i="1"/>
  <c r="Y1447" i="1"/>
  <c r="AM1446" i="1"/>
  <c r="AF1446" i="1"/>
  <c r="Y1446" i="1"/>
  <c r="AM1445" i="1"/>
  <c r="AF1445" i="1"/>
  <c r="Y1445" i="1"/>
  <c r="AM1444" i="1"/>
  <c r="AF1444" i="1"/>
  <c r="Y1444" i="1"/>
  <c r="AM1443" i="1"/>
  <c r="AF1443" i="1"/>
  <c r="Y1443" i="1"/>
  <c r="AM1442" i="1"/>
  <c r="AF1442" i="1"/>
  <c r="Y1442" i="1"/>
  <c r="AM1441" i="1"/>
  <c r="AF1441" i="1"/>
  <c r="Y1441" i="1"/>
  <c r="AM1440" i="1"/>
  <c r="AF1440" i="1"/>
  <c r="Y1440" i="1"/>
  <c r="AM1439" i="1"/>
  <c r="AF1439" i="1"/>
  <c r="Y1439" i="1"/>
  <c r="AM1438" i="1"/>
  <c r="AF1438" i="1"/>
  <c r="Y1438" i="1"/>
  <c r="AM1437" i="1"/>
  <c r="AF1437" i="1"/>
  <c r="Y1437" i="1"/>
  <c r="AM1436" i="1"/>
  <c r="AF1436" i="1"/>
  <c r="Y1436" i="1"/>
  <c r="AM1435" i="1"/>
  <c r="AF1435" i="1"/>
  <c r="Y1435" i="1"/>
  <c r="AM1434" i="1"/>
  <c r="AF1434" i="1"/>
  <c r="Y1434" i="1"/>
  <c r="AM1433" i="1"/>
  <c r="AF1433" i="1"/>
  <c r="Y1433" i="1"/>
  <c r="AM1432" i="1"/>
  <c r="AF1432" i="1"/>
  <c r="Y1432" i="1"/>
  <c r="AM1431" i="1"/>
  <c r="AF1431" i="1"/>
  <c r="Y1431" i="1"/>
  <c r="AM1430" i="1"/>
  <c r="AF1430" i="1"/>
  <c r="Y1430" i="1"/>
  <c r="AM1429" i="1"/>
  <c r="AF1429" i="1"/>
  <c r="Y1429" i="1"/>
  <c r="AM1428" i="1"/>
  <c r="AF1428" i="1"/>
  <c r="Y1428" i="1"/>
  <c r="AM1427" i="1"/>
  <c r="AF1427" i="1"/>
  <c r="Y1427" i="1"/>
  <c r="AM1426" i="1"/>
  <c r="AF1426" i="1"/>
  <c r="Y1426" i="1"/>
  <c r="AM1425" i="1"/>
  <c r="AF1425" i="1"/>
  <c r="Y1425" i="1"/>
  <c r="AM1424" i="1"/>
  <c r="AF1424" i="1"/>
  <c r="Y1424" i="1"/>
  <c r="AM1423" i="1"/>
  <c r="AF1423" i="1"/>
  <c r="Y1423" i="1"/>
  <c r="AM1422" i="1"/>
  <c r="AF1422" i="1"/>
  <c r="Y1422" i="1"/>
  <c r="AM1421" i="1"/>
  <c r="AF1421" i="1"/>
  <c r="Y1421" i="1"/>
  <c r="AM1420" i="1"/>
  <c r="AF1420" i="1"/>
  <c r="Y1420" i="1"/>
  <c r="AM1419" i="1"/>
  <c r="AF1419" i="1"/>
  <c r="Y1419" i="1"/>
  <c r="AM1418" i="1"/>
  <c r="AF1418" i="1"/>
  <c r="Y1418" i="1"/>
  <c r="AM1417" i="1"/>
  <c r="AF1417" i="1"/>
  <c r="Y1417" i="1"/>
  <c r="AM1416" i="1"/>
  <c r="AF1416" i="1"/>
  <c r="Y1416" i="1"/>
  <c r="AM1415" i="1"/>
  <c r="AF1415" i="1"/>
  <c r="Y1415" i="1"/>
  <c r="AM1414" i="1"/>
  <c r="AF1414" i="1"/>
  <c r="Y1414" i="1"/>
  <c r="AM1413" i="1"/>
  <c r="AF1413" i="1"/>
  <c r="Y1413" i="1"/>
  <c r="AM1412" i="1"/>
  <c r="AF1412" i="1"/>
  <c r="Y1412" i="1"/>
  <c r="AM1411" i="1"/>
  <c r="AF1411" i="1"/>
  <c r="Y1411" i="1"/>
  <c r="AM1410" i="1"/>
  <c r="AF1410" i="1"/>
  <c r="Y1410" i="1"/>
  <c r="AM1409" i="1"/>
  <c r="AF1409" i="1"/>
  <c r="Y1409" i="1"/>
  <c r="AM1408" i="1"/>
  <c r="AF1408" i="1"/>
  <c r="Y1408" i="1"/>
  <c r="AM1407" i="1"/>
  <c r="AF1407" i="1"/>
  <c r="Y1407" i="1"/>
  <c r="AM1406" i="1"/>
  <c r="AF1406" i="1"/>
  <c r="Y1406" i="1"/>
  <c r="AM1405" i="1"/>
  <c r="AF1405" i="1"/>
  <c r="Y1405" i="1"/>
  <c r="AM1404" i="1"/>
  <c r="AF1404" i="1"/>
  <c r="Y1404" i="1"/>
  <c r="AM1403" i="1"/>
  <c r="AF1403" i="1"/>
  <c r="Y1403" i="1"/>
  <c r="AM1402" i="1"/>
  <c r="AF1402" i="1"/>
  <c r="Y1402" i="1"/>
  <c r="AM1401" i="1"/>
  <c r="AF1401" i="1"/>
  <c r="Y1401" i="1"/>
  <c r="AM1400" i="1"/>
  <c r="AF1400" i="1"/>
  <c r="Y1400" i="1"/>
  <c r="AM1399" i="1"/>
  <c r="AF1399" i="1"/>
  <c r="Y1399" i="1"/>
  <c r="AM1398" i="1"/>
  <c r="AF1398" i="1"/>
  <c r="Y1398" i="1"/>
  <c r="AM1397" i="1"/>
  <c r="AF1397" i="1"/>
  <c r="Y1397" i="1"/>
  <c r="AM1396" i="1"/>
  <c r="AF1396" i="1"/>
  <c r="Y1396" i="1"/>
  <c r="AM1395" i="1"/>
  <c r="AF1395" i="1"/>
  <c r="Y1395" i="1"/>
  <c r="AM1394" i="1"/>
  <c r="AF1394" i="1"/>
  <c r="Y1394" i="1"/>
  <c r="AM1393" i="1"/>
  <c r="AF1393" i="1"/>
  <c r="Y1393" i="1"/>
  <c r="AM1392" i="1"/>
  <c r="AF1392" i="1"/>
  <c r="Y1392" i="1"/>
  <c r="AM1391" i="1"/>
  <c r="AF1391" i="1"/>
  <c r="Y1391" i="1"/>
  <c r="AM1390" i="1"/>
  <c r="AF1390" i="1"/>
  <c r="Y1390" i="1"/>
  <c r="AM1389" i="1"/>
  <c r="AF1389" i="1"/>
  <c r="Y1389" i="1"/>
  <c r="AM1388" i="1"/>
  <c r="AF1388" i="1"/>
  <c r="Y1388" i="1"/>
  <c r="AM1387" i="1"/>
  <c r="AF1387" i="1"/>
  <c r="Y1387" i="1"/>
  <c r="AM1386" i="1"/>
  <c r="AF1386" i="1"/>
  <c r="Y1386" i="1"/>
  <c r="AM1385" i="1"/>
  <c r="AF1385" i="1"/>
  <c r="Y1385" i="1"/>
  <c r="AM1384" i="1"/>
  <c r="AF1384" i="1"/>
  <c r="Y1384" i="1"/>
  <c r="AM1383" i="1"/>
  <c r="AF1383" i="1"/>
  <c r="Y1383" i="1"/>
  <c r="AM1382" i="1"/>
  <c r="AF1382" i="1"/>
  <c r="Y1382" i="1"/>
  <c r="AM1381" i="1"/>
  <c r="AF1381" i="1"/>
  <c r="Y1381" i="1"/>
  <c r="AM1380" i="1"/>
  <c r="AF1380" i="1"/>
  <c r="Y1380" i="1"/>
  <c r="AM1379" i="1"/>
  <c r="AF1379" i="1"/>
  <c r="Y1379" i="1"/>
  <c r="AM1378" i="1"/>
  <c r="AF1378" i="1"/>
  <c r="Y1378" i="1"/>
  <c r="AM1377" i="1"/>
  <c r="AF1377" i="1"/>
  <c r="Y1377" i="1"/>
  <c r="AM1376" i="1"/>
  <c r="AF1376" i="1"/>
  <c r="Y1376" i="1"/>
  <c r="AM1375" i="1"/>
  <c r="AF1375" i="1"/>
  <c r="Y1375" i="1"/>
  <c r="AM1374" i="1"/>
  <c r="AF1374" i="1"/>
  <c r="Y1374" i="1"/>
  <c r="AM1373" i="1"/>
  <c r="AF1373" i="1"/>
  <c r="Y1373" i="1"/>
  <c r="AM1372" i="1"/>
  <c r="AF1372" i="1"/>
  <c r="Y1372" i="1"/>
  <c r="AM1371" i="1"/>
  <c r="AF1371" i="1"/>
  <c r="Y1371" i="1"/>
  <c r="AM1370" i="1"/>
  <c r="AF1370" i="1"/>
  <c r="Y1370" i="1"/>
  <c r="AM1369" i="1"/>
  <c r="AF1369" i="1"/>
  <c r="Y1369" i="1"/>
  <c r="AM1368" i="1"/>
  <c r="AF1368" i="1"/>
  <c r="Y1368" i="1"/>
  <c r="AM1367" i="1"/>
  <c r="AF1367" i="1"/>
  <c r="Y1367" i="1"/>
  <c r="AM1366" i="1"/>
  <c r="AF1366" i="1"/>
  <c r="Y1366" i="1"/>
  <c r="AM1365" i="1"/>
  <c r="AF1365" i="1"/>
  <c r="Y1365" i="1"/>
  <c r="AM1364" i="1"/>
  <c r="AF1364" i="1"/>
  <c r="Y1364" i="1"/>
  <c r="AM1363" i="1"/>
  <c r="AF1363" i="1"/>
  <c r="Y1363" i="1"/>
  <c r="AM1362" i="1"/>
  <c r="AF1362" i="1"/>
  <c r="Y1362" i="1"/>
  <c r="AM1361" i="1"/>
  <c r="AF1361" i="1"/>
  <c r="Y1361" i="1"/>
  <c r="AM1360" i="1"/>
  <c r="AF1360" i="1"/>
  <c r="Y1360" i="1"/>
  <c r="AM1359" i="1"/>
  <c r="AF1359" i="1"/>
  <c r="Y1359" i="1"/>
  <c r="AM1358" i="1"/>
  <c r="AF1358" i="1"/>
  <c r="Y1358" i="1"/>
  <c r="AM1357" i="1"/>
  <c r="AF1357" i="1"/>
  <c r="Y1357" i="1"/>
  <c r="AM1356" i="1"/>
  <c r="AF1356" i="1"/>
  <c r="Y1356" i="1"/>
  <c r="AM1355" i="1"/>
  <c r="AF1355" i="1"/>
  <c r="Y1355" i="1"/>
  <c r="AM1354" i="1"/>
  <c r="AF1354" i="1"/>
  <c r="Y1354" i="1"/>
  <c r="AM1353" i="1"/>
  <c r="AF1353" i="1"/>
  <c r="Y1353" i="1"/>
  <c r="AM1352" i="1"/>
  <c r="AF1352" i="1"/>
  <c r="Y1352" i="1"/>
  <c r="AM1351" i="1"/>
  <c r="AF1351" i="1"/>
  <c r="Y1351" i="1"/>
  <c r="AM1350" i="1"/>
  <c r="AF1350" i="1"/>
  <c r="Y1350" i="1"/>
  <c r="AM1349" i="1"/>
  <c r="AF1349" i="1"/>
  <c r="Y1349" i="1"/>
  <c r="AM1348" i="1"/>
  <c r="AF1348" i="1"/>
  <c r="Y1348" i="1"/>
  <c r="AM1347" i="1"/>
  <c r="AF1347" i="1"/>
  <c r="Y1347" i="1"/>
  <c r="AM1346" i="1"/>
  <c r="AF1346" i="1"/>
  <c r="Y1346" i="1"/>
  <c r="AM1345" i="1"/>
  <c r="AF1345" i="1"/>
  <c r="Y1345" i="1"/>
  <c r="AM1344" i="1"/>
  <c r="AF1344" i="1"/>
  <c r="Y1344" i="1"/>
  <c r="AM1343" i="1"/>
  <c r="AF1343" i="1"/>
  <c r="Y1343" i="1"/>
  <c r="AM1342" i="1"/>
  <c r="AF1342" i="1"/>
  <c r="Y1342" i="1"/>
  <c r="AM1341" i="1"/>
  <c r="AF1341" i="1"/>
  <c r="Y1341" i="1"/>
  <c r="AM1340" i="1"/>
  <c r="AF1340" i="1"/>
  <c r="Y1340" i="1"/>
  <c r="AM1339" i="1"/>
  <c r="AF1339" i="1"/>
  <c r="Y1339" i="1"/>
  <c r="AM1338" i="1"/>
  <c r="AF1338" i="1"/>
  <c r="Y1338" i="1"/>
  <c r="AM1337" i="1"/>
  <c r="AF1337" i="1"/>
  <c r="Y1337" i="1"/>
  <c r="AM1336" i="1"/>
  <c r="AF1336" i="1"/>
  <c r="Y1336" i="1"/>
  <c r="AM1335" i="1"/>
  <c r="AF1335" i="1"/>
  <c r="Y1335" i="1"/>
  <c r="AM1334" i="1"/>
  <c r="AF1334" i="1"/>
  <c r="Y1334" i="1"/>
  <c r="AM1333" i="1"/>
  <c r="AF1333" i="1"/>
  <c r="Y1333" i="1"/>
  <c r="AM1332" i="1"/>
  <c r="AF1332" i="1"/>
  <c r="Y1332" i="1"/>
  <c r="AM1331" i="1"/>
  <c r="AF1331" i="1"/>
  <c r="Y1331" i="1"/>
  <c r="AM1330" i="1"/>
  <c r="AF1330" i="1"/>
  <c r="Y1330" i="1"/>
  <c r="AM1329" i="1"/>
  <c r="AF1329" i="1"/>
  <c r="Y1329" i="1"/>
  <c r="AM1328" i="1"/>
  <c r="AF1328" i="1"/>
  <c r="Y1328" i="1"/>
  <c r="AM1327" i="1"/>
  <c r="AF1327" i="1"/>
  <c r="Y1327" i="1"/>
  <c r="AM1326" i="1"/>
  <c r="AF1326" i="1"/>
  <c r="Y1326" i="1"/>
  <c r="AM1325" i="1"/>
  <c r="AF1325" i="1"/>
  <c r="Y1325" i="1"/>
  <c r="AM1324" i="1"/>
  <c r="AF1324" i="1"/>
  <c r="Y1324" i="1"/>
  <c r="AM1323" i="1"/>
  <c r="AF1323" i="1"/>
  <c r="Y1323" i="1"/>
  <c r="AM1322" i="1"/>
  <c r="AF1322" i="1"/>
  <c r="Y1322" i="1"/>
  <c r="AM1321" i="1"/>
  <c r="AF1321" i="1"/>
  <c r="Y1321" i="1"/>
  <c r="AM1320" i="1"/>
  <c r="AF1320" i="1"/>
  <c r="Y1320" i="1"/>
  <c r="AM1319" i="1"/>
  <c r="AF1319" i="1"/>
  <c r="Y1319" i="1"/>
  <c r="AM1318" i="1"/>
  <c r="AF1318" i="1"/>
  <c r="Y1318" i="1"/>
  <c r="AM1317" i="1"/>
  <c r="AF1317" i="1"/>
  <c r="Y1317" i="1"/>
  <c r="AM1316" i="1"/>
  <c r="AF1316" i="1"/>
  <c r="Y1316" i="1"/>
  <c r="AM1315" i="1"/>
  <c r="AF1315" i="1"/>
  <c r="Y1315" i="1"/>
  <c r="AM1314" i="1"/>
  <c r="AF1314" i="1"/>
  <c r="Y1314" i="1"/>
  <c r="AM1313" i="1"/>
  <c r="AF1313" i="1"/>
  <c r="Y1313" i="1"/>
  <c r="AM1312" i="1"/>
  <c r="AF1312" i="1"/>
  <c r="Y1312" i="1"/>
  <c r="AM1311" i="1"/>
  <c r="AF1311" i="1"/>
  <c r="Y1311" i="1"/>
  <c r="AM1310" i="1"/>
  <c r="AF1310" i="1"/>
  <c r="Y1310" i="1"/>
  <c r="AM1309" i="1"/>
  <c r="AF1309" i="1"/>
  <c r="Y1309" i="1"/>
  <c r="AM1308" i="1"/>
  <c r="AF1308" i="1"/>
  <c r="Y1308" i="1"/>
  <c r="AM1307" i="1"/>
  <c r="AF1307" i="1"/>
  <c r="Y1307" i="1"/>
  <c r="AM1306" i="1"/>
  <c r="AF1306" i="1"/>
  <c r="Y1306" i="1"/>
  <c r="AM1305" i="1"/>
  <c r="AF1305" i="1"/>
  <c r="Y1305" i="1"/>
  <c r="AM1304" i="1"/>
  <c r="AF1304" i="1"/>
  <c r="Y1304" i="1"/>
  <c r="AM1303" i="1"/>
  <c r="AF1303" i="1"/>
  <c r="Y1303" i="1"/>
  <c r="AM1302" i="1"/>
  <c r="AF1302" i="1"/>
  <c r="Y1302" i="1"/>
  <c r="AM1301" i="1"/>
  <c r="AF1301" i="1"/>
  <c r="Y1301" i="1"/>
  <c r="AM1300" i="1"/>
  <c r="AF1300" i="1"/>
  <c r="Y1300" i="1"/>
  <c r="AM1299" i="1"/>
  <c r="AF1299" i="1"/>
  <c r="Y1299" i="1"/>
  <c r="AM1298" i="1"/>
  <c r="AF1298" i="1"/>
  <c r="Y1298" i="1"/>
  <c r="AM1297" i="1"/>
  <c r="AF1297" i="1"/>
  <c r="Y1297" i="1"/>
  <c r="AM1296" i="1"/>
  <c r="AF1296" i="1"/>
  <c r="Y1296" i="1"/>
  <c r="AM1295" i="1"/>
  <c r="AF1295" i="1"/>
  <c r="Y1295" i="1"/>
  <c r="AM1294" i="1"/>
  <c r="AF1294" i="1"/>
  <c r="Y1294" i="1"/>
  <c r="AM1293" i="1"/>
  <c r="AF1293" i="1"/>
  <c r="Y1293" i="1"/>
  <c r="AM1292" i="1"/>
  <c r="AF1292" i="1"/>
  <c r="Y1292" i="1"/>
  <c r="AM1291" i="1"/>
  <c r="AF1291" i="1"/>
  <c r="Y1291" i="1"/>
  <c r="AM1290" i="1"/>
  <c r="AF1290" i="1"/>
  <c r="Y1290" i="1"/>
  <c r="AM1289" i="1"/>
  <c r="AF1289" i="1"/>
  <c r="Y1289" i="1"/>
  <c r="AM1288" i="1"/>
  <c r="AF1288" i="1"/>
  <c r="Y1288" i="1"/>
  <c r="AM1287" i="1"/>
  <c r="AF1287" i="1"/>
  <c r="Y1287" i="1"/>
  <c r="AM1286" i="1"/>
  <c r="AF1286" i="1"/>
  <c r="Y1286" i="1"/>
  <c r="AM1285" i="1"/>
  <c r="AF1285" i="1"/>
  <c r="Y1285" i="1"/>
  <c r="AM1284" i="1"/>
  <c r="AF1284" i="1"/>
  <c r="Y1284" i="1"/>
  <c r="AM1283" i="1"/>
  <c r="AF1283" i="1"/>
  <c r="Y1283" i="1"/>
  <c r="AM1282" i="1"/>
  <c r="AF1282" i="1"/>
  <c r="Y1282" i="1"/>
  <c r="AM1281" i="1"/>
  <c r="AF1281" i="1"/>
  <c r="Y1281" i="1"/>
  <c r="AM1280" i="1"/>
  <c r="AF1280" i="1"/>
  <c r="Y1280" i="1"/>
  <c r="AM1279" i="1"/>
  <c r="AF1279" i="1"/>
  <c r="Y1279" i="1"/>
  <c r="AM1278" i="1"/>
  <c r="AF1278" i="1"/>
  <c r="Y1278" i="1"/>
  <c r="AM1277" i="1"/>
  <c r="AF1277" i="1"/>
  <c r="Y1277" i="1"/>
  <c r="AM1276" i="1"/>
  <c r="AF1276" i="1"/>
  <c r="Y1276" i="1"/>
  <c r="AM1275" i="1"/>
  <c r="AF1275" i="1"/>
  <c r="Y1275" i="1"/>
  <c r="AM1274" i="1"/>
  <c r="AF1274" i="1"/>
  <c r="Y1274" i="1"/>
  <c r="AM1273" i="1"/>
  <c r="AF1273" i="1"/>
  <c r="Y1273" i="1"/>
  <c r="AM1272" i="1"/>
  <c r="AF1272" i="1"/>
  <c r="Y1272" i="1"/>
  <c r="AM1271" i="1"/>
  <c r="AF1271" i="1"/>
  <c r="Y1271" i="1"/>
  <c r="AM1270" i="1"/>
  <c r="AF1270" i="1"/>
  <c r="Y1270" i="1"/>
  <c r="AM1269" i="1"/>
  <c r="AF1269" i="1"/>
  <c r="Y1269" i="1"/>
  <c r="AM1268" i="1"/>
  <c r="AF1268" i="1"/>
  <c r="Y1268" i="1"/>
  <c r="AM1267" i="1"/>
  <c r="AF1267" i="1"/>
  <c r="Y1267" i="1"/>
  <c r="AM1266" i="1"/>
  <c r="AF1266" i="1"/>
  <c r="Y1266" i="1"/>
  <c r="AM1265" i="1"/>
  <c r="AF1265" i="1"/>
  <c r="Y1265" i="1"/>
  <c r="AM1264" i="1"/>
  <c r="AF1264" i="1"/>
  <c r="Y1264" i="1"/>
  <c r="AM1263" i="1"/>
  <c r="AF1263" i="1"/>
  <c r="Y1263" i="1"/>
  <c r="AM1262" i="1"/>
  <c r="AF1262" i="1"/>
  <c r="Y1262" i="1"/>
  <c r="AM1261" i="1"/>
  <c r="AF1261" i="1"/>
  <c r="Y1261" i="1"/>
  <c r="AM1260" i="1"/>
  <c r="AF1260" i="1"/>
  <c r="Y1260" i="1"/>
  <c r="AM1259" i="1"/>
  <c r="AF1259" i="1"/>
  <c r="Y1259" i="1"/>
  <c r="AM1258" i="1"/>
  <c r="AF1258" i="1"/>
  <c r="Y1258" i="1"/>
  <c r="AM1257" i="1"/>
  <c r="AF1257" i="1"/>
  <c r="Y1257" i="1"/>
  <c r="AM1256" i="1"/>
  <c r="AF1256" i="1"/>
  <c r="Y1256" i="1"/>
  <c r="AM1255" i="1"/>
  <c r="AF1255" i="1"/>
  <c r="Y1255" i="1"/>
  <c r="AM1254" i="1"/>
  <c r="AF1254" i="1"/>
  <c r="Y1254" i="1"/>
  <c r="AM1253" i="1"/>
  <c r="AF1253" i="1"/>
  <c r="Y1253" i="1"/>
  <c r="AM1252" i="1"/>
  <c r="AF1252" i="1"/>
  <c r="Y1252" i="1"/>
  <c r="AM1251" i="1"/>
  <c r="AF1251" i="1"/>
  <c r="Y1251" i="1"/>
  <c r="AM1250" i="1"/>
  <c r="AF1250" i="1"/>
  <c r="Y1250" i="1"/>
  <c r="AM1249" i="1"/>
  <c r="AF1249" i="1"/>
  <c r="Y1249" i="1"/>
  <c r="AM1248" i="1"/>
  <c r="AF1248" i="1"/>
  <c r="Y1248" i="1"/>
  <c r="AM1247" i="1"/>
  <c r="AF1247" i="1"/>
  <c r="Y1247" i="1"/>
  <c r="AM1246" i="1"/>
  <c r="AF1246" i="1"/>
  <c r="Y1246" i="1"/>
  <c r="AM1245" i="1"/>
  <c r="AF1245" i="1"/>
  <c r="Y1245" i="1"/>
  <c r="AM1244" i="1"/>
  <c r="AF1244" i="1"/>
  <c r="Y1244" i="1"/>
  <c r="AM1243" i="1"/>
  <c r="AF1243" i="1"/>
  <c r="Y1243" i="1"/>
  <c r="AM1242" i="1"/>
  <c r="AF1242" i="1"/>
  <c r="Y1242" i="1"/>
  <c r="AM1241" i="1"/>
  <c r="AF1241" i="1"/>
  <c r="Y1241" i="1"/>
  <c r="AM1240" i="1"/>
  <c r="AF1240" i="1"/>
  <c r="Y1240" i="1"/>
  <c r="AM1239" i="1"/>
  <c r="AF1239" i="1"/>
  <c r="Y1239" i="1"/>
  <c r="AM1238" i="1"/>
  <c r="AF1238" i="1"/>
  <c r="Y1238" i="1"/>
  <c r="AM1237" i="1"/>
  <c r="AF1237" i="1"/>
  <c r="Y1237" i="1"/>
  <c r="AM1236" i="1"/>
  <c r="AF1236" i="1"/>
  <c r="Y1236" i="1"/>
  <c r="AM1235" i="1"/>
  <c r="AF1235" i="1"/>
  <c r="Y1235" i="1"/>
  <c r="Y1034" i="1"/>
  <c r="W1034" i="1" s="1"/>
  <c r="Y1033" i="1"/>
  <c r="W1033" i="1" s="1"/>
  <c r="Y1032" i="1"/>
  <c r="W1032" i="1" s="1"/>
  <c r="Y1031" i="1"/>
  <c r="W1031" i="1" s="1"/>
  <c r="Y1030" i="1"/>
  <c r="W1030" i="1" s="1"/>
  <c r="Y1029" i="1"/>
  <c r="W1029" i="1" s="1"/>
  <c r="Y1028" i="1"/>
  <c r="W1028" i="1" s="1"/>
  <c r="Y1027" i="1"/>
  <c r="W1027" i="1" s="1"/>
  <c r="Y1026" i="1"/>
  <c r="W1026" i="1" s="1"/>
  <c r="Y1025" i="1"/>
  <c r="W1025" i="1" s="1"/>
  <c r="Y1024" i="1"/>
  <c r="W1024" i="1" s="1"/>
  <c r="Y1023" i="1"/>
  <c r="W1023" i="1" s="1"/>
  <c r="Y1022" i="1"/>
  <c r="W1022" i="1" s="1"/>
  <c r="Y1021" i="1"/>
  <c r="W1021" i="1" s="1"/>
  <c r="Y1020" i="1"/>
  <c r="W1020" i="1" s="1"/>
  <c r="Y1019" i="1"/>
  <c r="W1019" i="1" s="1"/>
  <c r="Y1018" i="1"/>
  <c r="W1018" i="1" s="1"/>
  <c r="Y1017" i="1"/>
  <c r="W1017" i="1" s="1"/>
  <c r="Y1016" i="1"/>
  <c r="W1016" i="1" s="1"/>
  <c r="Y1015" i="1"/>
  <c r="W1015" i="1" s="1"/>
  <c r="Y1014" i="1"/>
  <c r="W1014" i="1" s="1"/>
  <c r="Y1013" i="1"/>
  <c r="W1013" i="1" s="1"/>
  <c r="Y1012" i="1"/>
  <c r="W1012" i="1" s="1"/>
  <c r="Y1011" i="1"/>
  <c r="W1011" i="1" s="1"/>
  <c r="Y1010" i="1"/>
  <c r="W1010" i="1" s="1"/>
  <c r="Y1009" i="1"/>
  <c r="W1009" i="1" s="1"/>
  <c r="Y1008" i="1"/>
  <c r="W1008" i="1" s="1"/>
  <c r="Y1007" i="1"/>
  <c r="W1007" i="1" s="1"/>
  <c r="Y1006" i="1"/>
  <c r="W1006" i="1" s="1"/>
  <c r="Y1005" i="1"/>
  <c r="W1005" i="1" s="1"/>
  <c r="Y1004" i="1"/>
  <c r="W1004" i="1" s="1"/>
  <c r="Y1003" i="1"/>
  <c r="W1003" i="1" s="1"/>
  <c r="Y1002" i="1"/>
  <c r="W1002" i="1" s="1"/>
  <c r="Y1001" i="1"/>
  <c r="W1001" i="1" s="1"/>
  <c r="Y1000" i="1"/>
  <c r="W1000" i="1" s="1"/>
  <c r="Y999" i="1"/>
  <c r="W999" i="1" s="1"/>
  <c r="Y998" i="1"/>
  <c r="W998" i="1" s="1"/>
  <c r="Y997" i="1"/>
  <c r="W997" i="1" s="1"/>
  <c r="Y996" i="1"/>
  <c r="W996" i="1" s="1"/>
  <c r="Y995" i="1"/>
  <c r="W995" i="1" s="1"/>
  <c r="Y994" i="1"/>
  <c r="W994" i="1" s="1"/>
  <c r="Y993" i="1"/>
  <c r="W993" i="1" s="1"/>
  <c r="Y992" i="1"/>
  <c r="W992" i="1" s="1"/>
  <c r="Y991" i="1"/>
  <c r="W991" i="1" s="1"/>
  <c r="Y990" i="1"/>
  <c r="W990" i="1" s="1"/>
  <c r="Y989" i="1"/>
  <c r="W989" i="1" s="1"/>
  <c r="Y988" i="1"/>
  <c r="W988" i="1" s="1"/>
  <c r="Y987" i="1"/>
  <c r="W987" i="1" s="1"/>
  <c r="Y986" i="1"/>
  <c r="W986" i="1" s="1"/>
  <c r="Y985" i="1"/>
  <c r="W985" i="1" s="1"/>
  <c r="Y984" i="1"/>
  <c r="W984" i="1" s="1"/>
  <c r="Y983" i="1"/>
  <c r="W983" i="1" s="1"/>
  <c r="Y982" i="1"/>
  <c r="W982" i="1" s="1"/>
  <c r="Y981" i="1"/>
  <c r="W981" i="1" s="1"/>
  <c r="Y980" i="1"/>
  <c r="W980" i="1" s="1"/>
  <c r="Y979" i="1"/>
  <c r="W979" i="1" s="1"/>
  <c r="Y978" i="1"/>
  <c r="W978" i="1" s="1"/>
  <c r="Y977" i="1"/>
  <c r="W977" i="1" s="1"/>
  <c r="Y976" i="1"/>
  <c r="W976" i="1" s="1"/>
  <c r="Y975" i="1"/>
  <c r="W975" i="1" s="1"/>
  <c r="Y974" i="1"/>
  <c r="W974" i="1" s="1"/>
  <c r="Y973" i="1"/>
  <c r="W973" i="1" s="1"/>
  <c r="Y972" i="1"/>
  <c r="W972" i="1" s="1"/>
  <c r="Y971" i="1"/>
  <c r="W971" i="1" s="1"/>
  <c r="Y970" i="1"/>
  <c r="W970" i="1" s="1"/>
  <c r="Y969" i="1"/>
  <c r="W969" i="1" s="1"/>
  <c r="Y968" i="1"/>
  <c r="W968" i="1" s="1"/>
  <c r="Y967" i="1"/>
  <c r="W967" i="1" s="1"/>
  <c r="Y966" i="1"/>
  <c r="W966" i="1" s="1"/>
  <c r="Y965" i="1"/>
  <c r="W965" i="1" s="1"/>
  <c r="Y964" i="1"/>
  <c r="W964" i="1" s="1"/>
  <c r="Y963" i="1"/>
  <c r="W963" i="1" s="1"/>
  <c r="Y962" i="1"/>
  <c r="W962" i="1" s="1"/>
  <c r="Y961" i="1"/>
  <c r="W961" i="1" s="1"/>
  <c r="Y960" i="1"/>
  <c r="W960" i="1" s="1"/>
  <c r="Y959" i="1"/>
  <c r="W959" i="1" s="1"/>
  <c r="Y958" i="1"/>
  <c r="W958" i="1" s="1"/>
  <c r="Y957" i="1"/>
  <c r="W957" i="1" s="1"/>
  <c r="Y956" i="1"/>
  <c r="W956" i="1" s="1"/>
  <c r="Y955" i="1"/>
  <c r="W955" i="1" s="1"/>
  <c r="Y954" i="1"/>
  <c r="W954" i="1" s="1"/>
  <c r="Y953" i="1"/>
  <c r="W953" i="1" s="1"/>
  <c r="Y952" i="1"/>
  <c r="W952" i="1" s="1"/>
  <c r="Y951" i="1"/>
  <c r="W951" i="1" s="1"/>
  <c r="Y950" i="1"/>
  <c r="W950" i="1" s="1"/>
  <c r="Y949" i="1"/>
  <c r="W949" i="1" s="1"/>
  <c r="Y948" i="1"/>
  <c r="W948" i="1" s="1"/>
  <c r="Y947" i="1"/>
  <c r="W947" i="1" s="1"/>
  <c r="Y946" i="1"/>
  <c r="W946" i="1" s="1"/>
  <c r="Y945" i="1"/>
  <c r="W945" i="1" s="1"/>
  <c r="Y944" i="1"/>
  <c r="W944" i="1" s="1"/>
  <c r="Y943" i="1"/>
  <c r="W943" i="1" s="1"/>
  <c r="Y942" i="1"/>
  <c r="W942" i="1" s="1"/>
  <c r="Y941" i="1"/>
  <c r="W941" i="1" s="1"/>
  <c r="Y940" i="1"/>
  <c r="W940" i="1" s="1"/>
  <c r="Y939" i="1"/>
  <c r="W939" i="1" s="1"/>
  <c r="Y938" i="1"/>
  <c r="W938" i="1" s="1"/>
  <c r="Y937" i="1"/>
  <c r="W937" i="1" s="1"/>
  <c r="Y936" i="1"/>
  <c r="W936" i="1" s="1"/>
  <c r="Y935" i="1"/>
  <c r="W935" i="1" s="1"/>
  <c r="Y934" i="1"/>
  <c r="W934" i="1" s="1"/>
  <c r="Y933" i="1"/>
  <c r="W933" i="1" s="1"/>
  <c r="Y932" i="1"/>
  <c r="W932" i="1" s="1"/>
  <c r="Y931" i="1"/>
  <c r="W931" i="1" s="1"/>
  <c r="Y930" i="1"/>
  <c r="W930" i="1" s="1"/>
  <c r="Y929" i="1"/>
  <c r="W929" i="1" s="1"/>
  <c r="Y928" i="1"/>
  <c r="W928" i="1" s="1"/>
  <c r="Y927" i="1"/>
  <c r="W927" i="1" s="1"/>
  <c r="Y926" i="1"/>
  <c r="W926" i="1" s="1"/>
  <c r="Y925" i="1"/>
  <c r="W925" i="1" s="1"/>
  <c r="Y924" i="1"/>
  <c r="W924" i="1" s="1"/>
  <c r="Y923" i="1"/>
  <c r="W923" i="1" s="1"/>
  <c r="Y922" i="1"/>
  <c r="W922" i="1" s="1"/>
  <c r="Y921" i="1"/>
  <c r="W921" i="1" s="1"/>
  <c r="Y920" i="1"/>
  <c r="W920" i="1" s="1"/>
  <c r="Y919" i="1"/>
  <c r="W919" i="1" s="1"/>
  <c r="Y918" i="1"/>
  <c r="W918" i="1" s="1"/>
  <c r="Y917" i="1"/>
  <c r="W917" i="1" s="1"/>
  <c r="Y916" i="1"/>
  <c r="W916" i="1" s="1"/>
  <c r="Y915" i="1"/>
  <c r="W915" i="1" s="1"/>
  <c r="Y914" i="1"/>
  <c r="W914" i="1" s="1"/>
  <c r="Y913" i="1"/>
  <c r="W913" i="1" s="1"/>
  <c r="Y912" i="1"/>
  <c r="W912" i="1" s="1"/>
  <c r="Y911" i="1"/>
  <c r="W911" i="1" s="1"/>
  <c r="Y910" i="1"/>
  <c r="W910" i="1" s="1"/>
  <c r="Y909" i="1"/>
  <c r="W909" i="1" s="1"/>
  <c r="Y908" i="1"/>
  <c r="W908" i="1" s="1"/>
  <c r="Y907" i="1"/>
  <c r="W907" i="1" s="1"/>
  <c r="Y906" i="1"/>
  <c r="W906" i="1" s="1"/>
  <c r="Y905" i="1"/>
  <c r="W905" i="1" s="1"/>
  <c r="Y904" i="1"/>
  <c r="W904" i="1" s="1"/>
  <c r="Y903" i="1"/>
  <c r="W903" i="1" s="1"/>
  <c r="Y902" i="1"/>
  <c r="W902" i="1" s="1"/>
  <c r="Y901" i="1"/>
  <c r="W901" i="1" s="1"/>
  <c r="Y900" i="1"/>
  <c r="W900" i="1" s="1"/>
  <c r="Y899" i="1"/>
  <c r="W899" i="1" s="1"/>
  <c r="Y898" i="1"/>
  <c r="W898" i="1" s="1"/>
  <c r="Y897" i="1"/>
  <c r="W897" i="1" s="1"/>
  <c r="Y896" i="1"/>
  <c r="W896" i="1" s="1"/>
  <c r="Y895" i="1"/>
  <c r="W895" i="1" s="1"/>
  <c r="Y894" i="1"/>
  <c r="W894" i="1" s="1"/>
  <c r="Y893" i="1"/>
  <c r="W893" i="1" s="1"/>
  <c r="Y892" i="1"/>
  <c r="W892" i="1" s="1"/>
  <c r="Y891" i="1"/>
  <c r="W891" i="1" s="1"/>
  <c r="Y890" i="1"/>
  <c r="W890" i="1" s="1"/>
  <c r="Y889" i="1"/>
  <c r="W889" i="1" s="1"/>
  <c r="Y888" i="1"/>
  <c r="W888" i="1" s="1"/>
  <c r="Y887" i="1"/>
  <c r="W887" i="1" s="1"/>
  <c r="Y886" i="1"/>
  <c r="W886" i="1" s="1"/>
  <c r="Y885" i="1"/>
  <c r="W885" i="1" s="1"/>
  <c r="Y884" i="1"/>
  <c r="W884" i="1" s="1"/>
  <c r="Y883" i="1"/>
  <c r="W883" i="1" s="1"/>
  <c r="Y882" i="1"/>
  <c r="W882" i="1" s="1"/>
  <c r="Y881" i="1"/>
  <c r="W881" i="1" s="1"/>
  <c r="Y880" i="1"/>
  <c r="W880" i="1" s="1"/>
  <c r="Y879" i="1"/>
  <c r="W879" i="1" s="1"/>
  <c r="Y878" i="1"/>
  <c r="W878" i="1" s="1"/>
  <c r="Y877" i="1"/>
  <c r="W877" i="1" s="1"/>
  <c r="Y876" i="1"/>
  <c r="W876" i="1" s="1"/>
  <c r="Y875" i="1"/>
  <c r="W875" i="1" s="1"/>
  <c r="Y874" i="1"/>
  <c r="W874" i="1" s="1"/>
  <c r="Y873" i="1"/>
  <c r="W873" i="1" s="1"/>
  <c r="Y872" i="1"/>
  <c r="W872" i="1" s="1"/>
  <c r="Y871" i="1"/>
  <c r="W871" i="1" s="1"/>
  <c r="Y870" i="1"/>
  <c r="W870" i="1" s="1"/>
  <c r="Y869" i="1"/>
  <c r="W869" i="1" s="1"/>
  <c r="Y868" i="1"/>
  <c r="W868" i="1" s="1"/>
  <c r="Y867" i="1"/>
  <c r="W867" i="1" s="1"/>
  <c r="Y866" i="1"/>
  <c r="W866" i="1" s="1"/>
  <c r="Y865" i="1"/>
  <c r="W865" i="1" s="1"/>
  <c r="Y864" i="1"/>
  <c r="W864" i="1" s="1"/>
  <c r="Y863" i="1"/>
  <c r="W863" i="1" s="1"/>
  <c r="Y862" i="1"/>
  <c r="W862" i="1" s="1"/>
  <c r="Y861" i="1"/>
  <c r="W861" i="1" s="1"/>
  <c r="Y860" i="1"/>
  <c r="W860" i="1" s="1"/>
  <c r="Y859" i="1"/>
  <c r="W859" i="1" s="1"/>
  <c r="Y858" i="1"/>
  <c r="W858" i="1" s="1"/>
  <c r="Y857" i="1"/>
  <c r="W857" i="1" s="1"/>
  <c r="Y856" i="1"/>
  <c r="W856" i="1" s="1"/>
  <c r="Y855" i="1"/>
  <c r="W855" i="1" s="1"/>
  <c r="Y854" i="1"/>
  <c r="W854" i="1" s="1"/>
  <c r="Y853" i="1"/>
  <c r="W853" i="1" s="1"/>
  <c r="Y852" i="1"/>
  <c r="W852" i="1" s="1"/>
  <c r="Y851" i="1"/>
  <c r="W851" i="1" s="1"/>
  <c r="Y850" i="1"/>
  <c r="W850" i="1" s="1"/>
  <c r="Y849" i="1"/>
  <c r="W849" i="1" s="1"/>
  <c r="Y848" i="1"/>
  <c r="W848" i="1" s="1"/>
  <c r="Y847" i="1"/>
  <c r="W847" i="1" s="1"/>
  <c r="Y846" i="1"/>
  <c r="W846" i="1" s="1"/>
  <c r="Y845" i="1"/>
  <c r="W845" i="1" s="1"/>
  <c r="Y844" i="1"/>
  <c r="W844" i="1" s="1"/>
  <c r="Y843" i="1"/>
  <c r="W843" i="1" s="1"/>
  <c r="Y842" i="1"/>
  <c r="W842" i="1" s="1"/>
  <c r="Y841" i="1"/>
  <c r="W841" i="1" s="1"/>
  <c r="Y840" i="1"/>
  <c r="W840" i="1" s="1"/>
  <c r="Y839" i="1"/>
  <c r="W839" i="1" s="1"/>
  <c r="Y838" i="1"/>
  <c r="W838" i="1" s="1"/>
  <c r="Y837" i="1"/>
  <c r="W837" i="1" s="1"/>
  <c r="Y836" i="1"/>
  <c r="W836" i="1" s="1"/>
  <c r="Y835" i="1"/>
  <c r="W835" i="1" s="1"/>
  <c r="Y834" i="1"/>
  <c r="W834" i="1" s="1"/>
  <c r="Y833" i="1"/>
  <c r="W833" i="1" s="1"/>
  <c r="Y832" i="1"/>
  <c r="W832" i="1" s="1"/>
  <c r="Y831" i="1"/>
  <c r="W831" i="1" s="1"/>
  <c r="Y830" i="1"/>
  <c r="W830" i="1" s="1"/>
  <c r="Y829" i="1"/>
  <c r="W829" i="1" s="1"/>
  <c r="Y828" i="1"/>
  <c r="W828" i="1" s="1"/>
  <c r="Y827" i="1"/>
  <c r="W827" i="1" s="1"/>
  <c r="Y826" i="1"/>
  <c r="W826" i="1" s="1"/>
  <c r="Y825" i="1"/>
  <c r="W825" i="1" s="1"/>
  <c r="Y824" i="1"/>
  <c r="W824" i="1" s="1"/>
  <c r="Y823" i="1"/>
  <c r="W823" i="1" s="1"/>
  <c r="Y822" i="1"/>
  <c r="W822" i="1" s="1"/>
  <c r="Y821" i="1"/>
  <c r="W821" i="1" s="1"/>
  <c r="Y820" i="1"/>
  <c r="W820" i="1" s="1"/>
  <c r="Y819" i="1"/>
  <c r="W819" i="1" s="1"/>
  <c r="Y818" i="1"/>
  <c r="W818" i="1" s="1"/>
  <c r="Y817" i="1"/>
  <c r="W817" i="1" s="1"/>
  <c r="Y816" i="1"/>
  <c r="W816" i="1" s="1"/>
  <c r="Y815" i="1"/>
  <c r="W815" i="1" s="1"/>
  <c r="Y814" i="1"/>
  <c r="W814" i="1" s="1"/>
  <c r="Y813" i="1"/>
  <c r="W813" i="1" s="1"/>
  <c r="Y812" i="1"/>
  <c r="W812" i="1" s="1"/>
  <c r="Y811" i="1"/>
  <c r="W811" i="1" s="1"/>
  <c r="Y810" i="1"/>
  <c r="W810" i="1" s="1"/>
  <c r="Y809" i="1"/>
  <c r="W809" i="1" s="1"/>
  <c r="Y808" i="1"/>
  <c r="W808" i="1" s="1"/>
  <c r="Y807" i="1"/>
  <c r="W807" i="1" s="1"/>
  <c r="Y806" i="1"/>
  <c r="W806" i="1" s="1"/>
  <c r="Y805" i="1"/>
  <c r="W805" i="1" s="1"/>
  <c r="Y804" i="1"/>
  <c r="W804" i="1" s="1"/>
  <c r="Y803" i="1"/>
  <c r="W803" i="1" s="1"/>
  <c r="Y802" i="1"/>
  <c r="W802" i="1" s="1"/>
  <c r="Y801" i="1"/>
  <c r="W801" i="1" s="1"/>
  <c r="Y800" i="1"/>
  <c r="W800" i="1" s="1"/>
  <c r="Y799" i="1"/>
  <c r="W799" i="1" s="1"/>
  <c r="Y798" i="1"/>
  <c r="W798" i="1" s="1"/>
  <c r="Y797" i="1"/>
  <c r="W797" i="1" s="1"/>
  <c r="Y796" i="1"/>
  <c r="W796" i="1" s="1"/>
  <c r="Y795" i="1"/>
  <c r="W795" i="1" s="1"/>
  <c r="Y794" i="1"/>
  <c r="W794" i="1" s="1"/>
  <c r="Y793" i="1"/>
  <c r="W793" i="1" s="1"/>
  <c r="Y792" i="1"/>
  <c r="W792" i="1" s="1"/>
  <c r="Y791" i="1"/>
  <c r="W791" i="1" s="1"/>
  <c r="Y790" i="1"/>
  <c r="W790" i="1" s="1"/>
  <c r="Y789" i="1"/>
  <c r="W789" i="1" s="1"/>
  <c r="Y788" i="1"/>
  <c r="W788" i="1" s="1"/>
  <c r="Y787" i="1"/>
  <c r="W787" i="1" s="1"/>
  <c r="Y786" i="1"/>
  <c r="W786" i="1" s="1"/>
  <c r="Y785" i="1"/>
  <c r="W785" i="1" s="1"/>
  <c r="Y784" i="1"/>
  <c r="W784" i="1" s="1"/>
  <c r="Y783" i="1"/>
  <c r="W783" i="1" s="1"/>
  <c r="Y782" i="1"/>
  <c r="W782" i="1" s="1"/>
  <c r="Y781" i="1"/>
  <c r="W781" i="1" s="1"/>
  <c r="Y780" i="1"/>
  <c r="W780" i="1" s="1"/>
  <c r="Y779" i="1"/>
  <c r="W779" i="1" s="1"/>
  <c r="Y778" i="1"/>
  <c r="W778" i="1" s="1"/>
  <c r="Y777" i="1"/>
  <c r="W777" i="1" s="1"/>
  <c r="Y776" i="1"/>
  <c r="W776" i="1" s="1"/>
  <c r="Y775" i="1"/>
  <c r="W775" i="1" s="1"/>
  <c r="Y774" i="1"/>
  <c r="W774" i="1" s="1"/>
  <c r="Y773" i="1"/>
  <c r="W773" i="1" s="1"/>
  <c r="Y772" i="1"/>
  <c r="W772" i="1" s="1"/>
  <c r="Y771" i="1"/>
  <c r="W771" i="1" s="1"/>
  <c r="Y770" i="1"/>
  <c r="W770" i="1" s="1"/>
  <c r="Y769" i="1"/>
  <c r="W769" i="1" s="1"/>
  <c r="Y768" i="1"/>
  <c r="W768" i="1" s="1"/>
  <c r="Y767" i="1"/>
  <c r="W767" i="1" s="1"/>
  <c r="Y766" i="1"/>
  <c r="W766" i="1" s="1"/>
  <c r="Y765" i="1"/>
  <c r="W765" i="1" s="1"/>
  <c r="Y764" i="1"/>
  <c r="W764" i="1" s="1"/>
  <c r="Y763" i="1"/>
  <c r="W763" i="1" s="1"/>
  <c r="Y762" i="1"/>
  <c r="W762" i="1" s="1"/>
  <c r="Y761" i="1"/>
  <c r="W761" i="1" s="1"/>
  <c r="Y760" i="1"/>
  <c r="W760" i="1" s="1"/>
  <c r="Y759" i="1"/>
  <c r="W759" i="1" s="1"/>
  <c r="Y758" i="1"/>
  <c r="W758" i="1" s="1"/>
  <c r="Y757" i="1"/>
  <c r="W757" i="1" s="1"/>
  <c r="Y756" i="1"/>
  <c r="W756" i="1" s="1"/>
  <c r="Y755" i="1"/>
  <c r="W755" i="1" s="1"/>
  <c r="Y754" i="1"/>
  <c r="W754" i="1" s="1"/>
  <c r="Y753" i="1"/>
  <c r="W753" i="1" s="1"/>
  <c r="Y752" i="1"/>
  <c r="W752" i="1" s="1"/>
  <c r="Y751" i="1"/>
  <c r="W751" i="1" s="1"/>
  <c r="Y750" i="1"/>
  <c r="W750" i="1" s="1"/>
  <c r="Y749" i="1"/>
  <c r="W749" i="1" s="1"/>
  <c r="Y748" i="1"/>
  <c r="W748" i="1" s="1"/>
  <c r="Y747" i="1"/>
  <c r="W747" i="1" s="1"/>
  <c r="Y746" i="1"/>
  <c r="W746" i="1" s="1"/>
  <c r="Y745" i="1"/>
  <c r="W745" i="1" s="1"/>
  <c r="Y744" i="1"/>
  <c r="W744" i="1" s="1"/>
  <c r="Y743" i="1"/>
  <c r="W743" i="1" s="1"/>
  <c r="Y742" i="1"/>
  <c r="W742" i="1" s="1"/>
  <c r="Y741" i="1"/>
  <c r="W741" i="1" s="1"/>
  <c r="Y740" i="1"/>
  <c r="W740" i="1" s="1"/>
  <c r="Y739" i="1"/>
  <c r="W739" i="1" s="1"/>
  <c r="Y738" i="1"/>
  <c r="W738" i="1" s="1"/>
  <c r="Y737" i="1"/>
  <c r="W737" i="1" s="1"/>
  <c r="Y736" i="1"/>
  <c r="W736" i="1" s="1"/>
  <c r="Y735" i="1"/>
  <c r="W735" i="1" s="1"/>
  <c r="Y734" i="1"/>
  <c r="W734" i="1" s="1"/>
  <c r="Y733" i="1"/>
  <c r="W733" i="1" s="1"/>
  <c r="Y732" i="1"/>
  <c r="W732" i="1" s="1"/>
  <c r="Y731" i="1"/>
  <c r="W731" i="1" s="1"/>
  <c r="Y730" i="1"/>
  <c r="W730" i="1" s="1"/>
  <c r="Y729" i="1"/>
  <c r="W729" i="1" s="1"/>
  <c r="Y728" i="1"/>
  <c r="W728" i="1" s="1"/>
  <c r="Y727" i="1"/>
  <c r="W727" i="1" s="1"/>
  <c r="Y726" i="1"/>
  <c r="W726" i="1" s="1"/>
  <c r="Y725" i="1"/>
  <c r="W725" i="1" s="1"/>
  <c r="Y724" i="1"/>
  <c r="W724" i="1" s="1"/>
  <c r="Y723" i="1"/>
  <c r="W723" i="1" s="1"/>
  <c r="Y722" i="1"/>
  <c r="W722" i="1" s="1"/>
  <c r="Y721" i="1"/>
  <c r="W721" i="1" s="1"/>
  <c r="Y720" i="1"/>
  <c r="W720" i="1" s="1"/>
  <c r="Y719" i="1"/>
  <c r="W719" i="1" s="1"/>
  <c r="Y718" i="1"/>
  <c r="W718" i="1" s="1"/>
  <c r="Y717" i="1"/>
  <c r="W717" i="1" s="1"/>
  <c r="Y716" i="1"/>
  <c r="W716" i="1" s="1"/>
  <c r="Y715" i="1"/>
  <c r="W715" i="1" s="1"/>
  <c r="Y714" i="1"/>
  <c r="W714" i="1" s="1"/>
  <c r="Y713" i="1"/>
  <c r="W713" i="1" s="1"/>
  <c r="Y712" i="1"/>
  <c r="W712" i="1" s="1"/>
  <c r="Y711" i="1"/>
  <c r="W711" i="1" s="1"/>
  <c r="Y710" i="1"/>
  <c r="W710" i="1" s="1"/>
  <c r="Y709" i="1"/>
  <c r="W709" i="1" s="1"/>
  <c r="Y708" i="1"/>
  <c r="W708" i="1" s="1"/>
  <c r="Y707" i="1"/>
  <c r="W707" i="1" s="1"/>
  <c r="Y706" i="1"/>
  <c r="W706" i="1" s="1"/>
  <c r="Y705" i="1"/>
  <c r="W705" i="1" s="1"/>
  <c r="Y704" i="1"/>
  <c r="W704" i="1" s="1"/>
  <c r="Y703" i="1"/>
  <c r="W703" i="1" s="1"/>
  <c r="Y702" i="1"/>
  <c r="W702" i="1" s="1"/>
  <c r="Y701" i="1"/>
  <c r="W701" i="1" s="1"/>
  <c r="Y700" i="1"/>
  <c r="W700" i="1" s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BA2067" i="1"/>
  <c r="AT2067" i="1"/>
  <c r="BA2066" i="1"/>
  <c r="AT2066" i="1"/>
  <c r="BA2065" i="1"/>
  <c r="AT2065" i="1"/>
  <c r="BA2064" i="1"/>
  <c r="AT2064" i="1"/>
  <c r="BA2063" i="1"/>
  <c r="AT2063" i="1"/>
  <c r="BA2062" i="1"/>
  <c r="AT2062" i="1"/>
  <c r="BA2061" i="1"/>
  <c r="AT2061" i="1"/>
  <c r="BA2060" i="1"/>
  <c r="AT2060" i="1"/>
  <c r="BA2059" i="1"/>
  <c r="AT2059" i="1"/>
  <c r="BA2058" i="1"/>
  <c r="AT2058" i="1"/>
  <c r="BA2057" i="1"/>
  <c r="AT2057" i="1"/>
  <c r="BA2056" i="1"/>
  <c r="AT2056" i="1"/>
  <c r="BA2055" i="1"/>
  <c r="AT2055" i="1"/>
  <c r="BA2054" i="1"/>
  <c r="AT2054" i="1"/>
  <c r="BA2053" i="1"/>
  <c r="AT2053" i="1"/>
  <c r="BA2052" i="1"/>
  <c r="AT2052" i="1"/>
  <c r="BA2051" i="1"/>
  <c r="AT2051" i="1"/>
  <c r="BA2050" i="1"/>
  <c r="AT2050" i="1"/>
  <c r="BA2049" i="1"/>
  <c r="AT2049" i="1"/>
  <c r="BA2048" i="1"/>
  <c r="AT2048" i="1"/>
  <c r="BA2047" i="1"/>
  <c r="AT2047" i="1"/>
  <c r="BA2046" i="1"/>
  <c r="AT2046" i="1"/>
  <c r="BA2045" i="1"/>
  <c r="AT2045" i="1"/>
  <c r="BA2044" i="1"/>
  <c r="AT2044" i="1"/>
  <c r="BA2043" i="1"/>
  <c r="AT2043" i="1"/>
  <c r="BA2042" i="1"/>
  <c r="AT2042" i="1"/>
  <c r="BA2041" i="1"/>
  <c r="AT2041" i="1"/>
  <c r="BA2040" i="1"/>
  <c r="AT2040" i="1"/>
  <c r="BA2039" i="1"/>
  <c r="AT2039" i="1"/>
  <c r="BA2038" i="1"/>
  <c r="AT2038" i="1"/>
  <c r="BA2037" i="1"/>
  <c r="AT2037" i="1"/>
  <c r="BA2036" i="1"/>
  <c r="AT2036" i="1"/>
  <c r="BA2035" i="1"/>
  <c r="AT2035" i="1"/>
  <c r="BA2034" i="1"/>
  <c r="AT2034" i="1"/>
  <c r="BA2033" i="1"/>
  <c r="AT2033" i="1"/>
  <c r="BA2032" i="1"/>
  <c r="AT2032" i="1"/>
  <c r="BA2031" i="1"/>
  <c r="AT2031" i="1"/>
  <c r="BA2030" i="1"/>
  <c r="AT2030" i="1"/>
  <c r="BA2029" i="1"/>
  <c r="AT2029" i="1"/>
  <c r="BA2028" i="1"/>
  <c r="AT2028" i="1"/>
  <c r="BA2027" i="1"/>
  <c r="AT2027" i="1"/>
  <c r="BA2026" i="1"/>
  <c r="AT2026" i="1"/>
  <c r="BA2025" i="1"/>
  <c r="AT2025" i="1"/>
  <c r="BA2024" i="1"/>
  <c r="AT2024" i="1"/>
  <c r="BA2023" i="1"/>
  <c r="AT2023" i="1"/>
  <c r="BA2022" i="1"/>
  <c r="AT2022" i="1"/>
  <c r="BA2021" i="1"/>
  <c r="AT2021" i="1"/>
  <c r="BA2020" i="1"/>
  <c r="AT2020" i="1"/>
  <c r="BA2019" i="1"/>
  <c r="AT2019" i="1"/>
  <c r="BA2018" i="1"/>
  <c r="AT2018" i="1"/>
  <c r="BA2017" i="1"/>
  <c r="AT2017" i="1"/>
  <c r="BA2016" i="1"/>
  <c r="AT2016" i="1"/>
  <c r="BA2015" i="1"/>
  <c r="AT2015" i="1"/>
  <c r="BA2014" i="1"/>
  <c r="AT2014" i="1"/>
  <c r="BA2013" i="1"/>
  <c r="AT2013" i="1"/>
  <c r="BA2012" i="1"/>
  <c r="AT2012" i="1"/>
  <c r="BA2011" i="1"/>
  <c r="AT2011" i="1"/>
  <c r="BA2010" i="1"/>
  <c r="AT2010" i="1"/>
  <c r="BA2009" i="1"/>
  <c r="AT2009" i="1"/>
  <c r="BA2008" i="1"/>
  <c r="AT2008" i="1"/>
  <c r="BA2007" i="1"/>
  <c r="AT2007" i="1"/>
  <c r="BA2006" i="1"/>
  <c r="AT2006" i="1"/>
  <c r="BA2005" i="1"/>
  <c r="AT2005" i="1"/>
  <c r="BA2004" i="1"/>
  <c r="AT2004" i="1"/>
  <c r="BA2003" i="1"/>
  <c r="AT2003" i="1"/>
  <c r="BA2002" i="1"/>
  <c r="AT2002" i="1"/>
  <c r="BA2001" i="1"/>
  <c r="AT2001" i="1"/>
  <c r="BA2000" i="1"/>
  <c r="AT2000" i="1"/>
  <c r="BA1999" i="1"/>
  <c r="AT1999" i="1"/>
  <c r="BA1998" i="1"/>
  <c r="AT1998" i="1"/>
  <c r="BA1997" i="1"/>
  <c r="AT1997" i="1"/>
  <c r="BA1996" i="1"/>
  <c r="AT1996" i="1"/>
  <c r="BA1995" i="1"/>
  <c r="AT1995" i="1"/>
  <c r="BA1994" i="1"/>
  <c r="AT1994" i="1"/>
  <c r="BA1993" i="1"/>
  <c r="AT1993" i="1"/>
  <c r="BA1992" i="1"/>
  <c r="AT1992" i="1"/>
  <c r="BA1991" i="1"/>
  <c r="AT1991" i="1"/>
  <c r="BA1990" i="1"/>
  <c r="AT1990" i="1"/>
  <c r="BA1989" i="1"/>
  <c r="AT1989" i="1"/>
  <c r="BA1988" i="1"/>
  <c r="AT1988" i="1"/>
  <c r="BA1987" i="1"/>
  <c r="AT1987" i="1"/>
  <c r="BA1986" i="1"/>
  <c r="AT1986" i="1"/>
  <c r="BA1985" i="1"/>
  <c r="AT1985" i="1"/>
  <c r="BA1984" i="1"/>
  <c r="AT1984" i="1"/>
  <c r="BA1983" i="1"/>
  <c r="AT1983" i="1"/>
  <c r="BA1982" i="1"/>
  <c r="AT1982" i="1"/>
  <c r="BA1981" i="1"/>
  <c r="AT1981" i="1"/>
  <c r="BA1980" i="1"/>
  <c r="AT1980" i="1"/>
  <c r="BA1979" i="1"/>
  <c r="AT1979" i="1"/>
  <c r="BA1978" i="1"/>
  <c r="AT1978" i="1"/>
  <c r="BA1977" i="1"/>
  <c r="AT1977" i="1"/>
  <c r="BA1976" i="1"/>
  <c r="AT1976" i="1"/>
  <c r="BA1975" i="1"/>
  <c r="AT1975" i="1"/>
  <c r="BA1974" i="1"/>
  <c r="AT1974" i="1"/>
  <c r="BA1973" i="1"/>
  <c r="AT1973" i="1"/>
  <c r="BA1972" i="1"/>
  <c r="AT1972" i="1"/>
  <c r="BA1971" i="1"/>
  <c r="AT1971" i="1"/>
  <c r="BA1970" i="1"/>
  <c r="AT1970" i="1"/>
  <c r="BA1969" i="1"/>
  <c r="AT1969" i="1"/>
  <c r="BA1968" i="1"/>
  <c r="AT1968" i="1"/>
  <c r="BA1967" i="1"/>
  <c r="AT1967" i="1"/>
  <c r="BA1966" i="1"/>
  <c r="AT1966" i="1"/>
  <c r="BA1965" i="1"/>
  <c r="AT1965" i="1"/>
  <c r="BA1964" i="1"/>
  <c r="AT1964" i="1"/>
  <c r="BA1963" i="1"/>
  <c r="AT1963" i="1"/>
  <c r="BA1962" i="1"/>
  <c r="AT1962" i="1"/>
  <c r="BA1961" i="1"/>
  <c r="AT1961" i="1"/>
  <c r="BA1960" i="1"/>
  <c r="AT1960" i="1"/>
  <c r="BA1959" i="1"/>
  <c r="AT1959" i="1"/>
  <c r="BA1958" i="1"/>
  <c r="AT1958" i="1"/>
  <c r="BA1957" i="1"/>
  <c r="AT1957" i="1"/>
  <c r="BA1956" i="1"/>
  <c r="AT1956" i="1"/>
  <c r="BA1955" i="1"/>
  <c r="AT1955" i="1"/>
  <c r="BA1954" i="1"/>
  <c r="AT1954" i="1"/>
  <c r="BA1953" i="1"/>
  <c r="AT1953" i="1"/>
  <c r="BA1952" i="1"/>
  <c r="AT1952" i="1"/>
  <c r="BA1951" i="1"/>
  <c r="AT1951" i="1"/>
  <c r="BA1950" i="1"/>
  <c r="AT1950" i="1"/>
  <c r="BA1949" i="1"/>
  <c r="AT1949" i="1"/>
  <c r="BA1948" i="1"/>
  <c r="AT1948" i="1"/>
  <c r="BA1947" i="1"/>
  <c r="AT1947" i="1"/>
  <c r="BA1946" i="1"/>
  <c r="AT1946" i="1"/>
  <c r="BA1945" i="1"/>
  <c r="AT1945" i="1"/>
  <c r="BA1944" i="1"/>
  <c r="AT1944" i="1"/>
  <c r="BA1943" i="1"/>
  <c r="AT1943" i="1"/>
  <c r="BA1942" i="1"/>
  <c r="AT1942" i="1"/>
  <c r="BA1941" i="1"/>
  <c r="AT1941" i="1"/>
  <c r="BA1940" i="1"/>
  <c r="AT1940" i="1"/>
  <c r="BA1939" i="1"/>
  <c r="AT1939" i="1"/>
  <c r="BA1938" i="1"/>
  <c r="AT1938" i="1"/>
  <c r="BA1937" i="1"/>
  <c r="AT1937" i="1"/>
  <c r="BA1936" i="1"/>
  <c r="AT1936" i="1"/>
  <c r="BA1935" i="1"/>
  <c r="AT1935" i="1"/>
  <c r="BA1934" i="1"/>
  <c r="AT1934" i="1"/>
  <c r="BA1933" i="1"/>
  <c r="AT1933" i="1"/>
  <c r="BA1932" i="1"/>
  <c r="AT1932" i="1"/>
  <c r="BA1931" i="1"/>
  <c r="AT1931" i="1"/>
  <c r="BA1930" i="1"/>
  <c r="AT1930" i="1"/>
  <c r="BA1929" i="1"/>
  <c r="AT1929" i="1"/>
  <c r="BA1928" i="1"/>
  <c r="AT1928" i="1"/>
  <c r="BA1927" i="1"/>
  <c r="AT1927" i="1"/>
  <c r="BA1926" i="1"/>
  <c r="AT1926" i="1"/>
  <c r="BA1925" i="1"/>
  <c r="AT1925" i="1"/>
  <c r="BA1924" i="1"/>
  <c r="AT1924" i="1"/>
  <c r="BA1923" i="1"/>
  <c r="AT1923" i="1"/>
  <c r="BA1922" i="1"/>
  <c r="AT1922" i="1"/>
  <c r="BA1921" i="1"/>
  <c r="AT1921" i="1"/>
  <c r="BA1920" i="1"/>
  <c r="AT1920" i="1"/>
  <c r="BA1919" i="1"/>
  <c r="AT1919" i="1"/>
  <c r="BA1918" i="1"/>
  <c r="AT1918" i="1"/>
  <c r="BA1917" i="1"/>
  <c r="AT1917" i="1"/>
  <c r="BA1916" i="1"/>
  <c r="AT1916" i="1"/>
  <c r="BA1915" i="1"/>
  <c r="AT1915" i="1"/>
  <c r="BA1914" i="1"/>
  <c r="AT1914" i="1"/>
  <c r="BA1913" i="1"/>
  <c r="AT1913" i="1"/>
  <c r="BA1912" i="1"/>
  <c r="AT1912" i="1"/>
  <c r="BA1911" i="1"/>
  <c r="AT1911" i="1"/>
  <c r="BA1910" i="1"/>
  <c r="AT1910" i="1"/>
  <c r="BA1909" i="1"/>
  <c r="AT1909" i="1"/>
  <c r="BA1908" i="1"/>
  <c r="AT1908" i="1"/>
  <c r="BA1907" i="1"/>
  <c r="AT1907" i="1"/>
  <c r="BA1906" i="1"/>
  <c r="AT1906" i="1"/>
  <c r="BA1905" i="1"/>
  <c r="AT1905" i="1"/>
  <c r="BA1904" i="1"/>
  <c r="AT1904" i="1"/>
  <c r="BA1903" i="1"/>
  <c r="AT1903" i="1"/>
  <c r="BA1902" i="1"/>
  <c r="AT1902" i="1"/>
  <c r="BA1901" i="1"/>
  <c r="AT1901" i="1"/>
  <c r="BA1900" i="1"/>
  <c r="AT1900" i="1"/>
  <c r="BA1899" i="1"/>
  <c r="AT1899" i="1"/>
  <c r="BA1898" i="1"/>
  <c r="AT1898" i="1"/>
  <c r="BA1897" i="1"/>
  <c r="AT1897" i="1"/>
  <c r="BA1896" i="1"/>
  <c r="AT1896" i="1"/>
  <c r="BA1895" i="1"/>
  <c r="AT1895" i="1"/>
  <c r="BA1894" i="1"/>
  <c r="AT1894" i="1"/>
  <c r="BA1893" i="1"/>
  <c r="AT1893" i="1"/>
  <c r="BA1892" i="1"/>
  <c r="AT1892" i="1"/>
  <c r="BA1891" i="1"/>
  <c r="AT1891" i="1"/>
  <c r="BA1890" i="1"/>
  <c r="AT1890" i="1"/>
  <c r="BA1889" i="1"/>
  <c r="AT1889" i="1"/>
  <c r="BA1888" i="1"/>
  <c r="AT1888" i="1"/>
  <c r="BA1887" i="1"/>
  <c r="AT1887" i="1"/>
  <c r="BA1886" i="1"/>
  <c r="AT1886" i="1"/>
  <c r="BA1885" i="1"/>
  <c r="AT1885" i="1"/>
  <c r="BA1884" i="1"/>
  <c r="AT1884" i="1"/>
  <c r="BA1883" i="1"/>
  <c r="AT1883" i="1"/>
  <c r="BA1882" i="1"/>
  <c r="AT1882" i="1"/>
  <c r="BA1881" i="1"/>
  <c r="AT1881" i="1"/>
  <c r="BA1880" i="1"/>
  <c r="AT1880" i="1"/>
  <c r="BA1879" i="1"/>
  <c r="AT1879" i="1"/>
  <c r="BA1878" i="1"/>
  <c r="AT1878" i="1"/>
  <c r="BA1877" i="1"/>
  <c r="AT1877" i="1"/>
  <c r="BA1876" i="1"/>
  <c r="AT1876" i="1"/>
  <c r="BA1875" i="1"/>
  <c r="AT1875" i="1"/>
  <c r="BA1874" i="1"/>
  <c r="AT1874" i="1"/>
  <c r="BA1873" i="1"/>
  <c r="AT1873" i="1"/>
  <c r="BA1872" i="1"/>
  <c r="AT1872" i="1"/>
  <c r="BA1871" i="1"/>
  <c r="AT1871" i="1"/>
  <c r="BA1870" i="1"/>
  <c r="AT1870" i="1"/>
  <c r="BA1869" i="1"/>
  <c r="AT1869" i="1"/>
  <c r="BA1868" i="1"/>
  <c r="AT1868" i="1"/>
  <c r="BA1867" i="1"/>
  <c r="AT1867" i="1"/>
  <c r="BA1866" i="1"/>
  <c r="AT1866" i="1"/>
  <c r="BA1865" i="1"/>
  <c r="AT1865" i="1"/>
  <c r="BA1864" i="1"/>
  <c r="AT1864" i="1"/>
  <c r="BA1863" i="1"/>
  <c r="AT1863" i="1"/>
  <c r="BA1862" i="1"/>
  <c r="AT1862" i="1"/>
  <c r="BA1861" i="1"/>
  <c r="AT1861" i="1"/>
  <c r="BA1860" i="1"/>
  <c r="AT1860" i="1"/>
  <c r="BA1859" i="1"/>
  <c r="AT1859" i="1"/>
  <c r="BA1858" i="1"/>
  <c r="AT1858" i="1"/>
  <c r="BA1857" i="1"/>
  <c r="AT1857" i="1"/>
  <c r="BA1856" i="1"/>
  <c r="AT1856" i="1"/>
  <c r="BA1855" i="1"/>
  <c r="AT1855" i="1"/>
  <c r="BA1854" i="1"/>
  <c r="AT1854" i="1"/>
  <c r="BA1853" i="1"/>
  <c r="AT1853" i="1"/>
  <c r="BA1852" i="1"/>
  <c r="AT1852" i="1"/>
  <c r="BA1851" i="1"/>
  <c r="AT1851" i="1"/>
  <c r="BA1850" i="1"/>
  <c r="AT1850" i="1"/>
  <c r="BA1849" i="1"/>
  <c r="AT1849" i="1"/>
  <c r="BA1848" i="1"/>
  <c r="AT1848" i="1"/>
  <c r="BA1847" i="1"/>
  <c r="AT1847" i="1"/>
  <c r="BA1846" i="1"/>
  <c r="AT1846" i="1"/>
  <c r="BA1845" i="1"/>
  <c r="AT1845" i="1"/>
  <c r="BA1844" i="1"/>
  <c r="AT1844" i="1"/>
  <c r="BA1843" i="1"/>
  <c r="AT1843" i="1"/>
  <c r="BA1842" i="1"/>
  <c r="AT1842" i="1"/>
  <c r="BA1841" i="1"/>
  <c r="AT1841" i="1"/>
  <c r="BA1840" i="1"/>
  <c r="AT1840" i="1"/>
  <c r="BA1839" i="1"/>
  <c r="AT1839" i="1"/>
  <c r="BA1838" i="1"/>
  <c r="AT1838" i="1"/>
  <c r="BA1837" i="1"/>
  <c r="AT1837" i="1"/>
  <c r="BA1836" i="1"/>
  <c r="AT1836" i="1"/>
  <c r="BA1835" i="1"/>
  <c r="AT1835" i="1"/>
  <c r="BA1834" i="1"/>
  <c r="AT1834" i="1"/>
  <c r="BA1833" i="1"/>
  <c r="AT1833" i="1"/>
  <c r="BA1832" i="1"/>
  <c r="AT1832" i="1"/>
  <c r="BA1831" i="1"/>
  <c r="AT1831" i="1"/>
  <c r="BA1830" i="1"/>
  <c r="AT1830" i="1"/>
  <c r="BA1829" i="1"/>
  <c r="AT1829" i="1"/>
  <c r="BA1828" i="1"/>
  <c r="AT1828" i="1"/>
  <c r="BA1827" i="1"/>
  <c r="AT1827" i="1"/>
  <c r="BA1826" i="1"/>
  <c r="AT1826" i="1"/>
  <c r="BA1825" i="1"/>
  <c r="AT1825" i="1"/>
  <c r="BA1824" i="1"/>
  <c r="AT1824" i="1"/>
  <c r="BA1823" i="1"/>
  <c r="AT1823" i="1"/>
  <c r="BA1822" i="1"/>
  <c r="AT1822" i="1"/>
  <c r="BA1821" i="1"/>
  <c r="AT1821" i="1"/>
  <c r="BA1820" i="1"/>
  <c r="AT1820" i="1"/>
  <c r="BA1819" i="1"/>
  <c r="AT1819" i="1"/>
  <c r="BA1818" i="1"/>
  <c r="AT1818" i="1"/>
  <c r="BA1817" i="1"/>
  <c r="AT1817" i="1"/>
  <c r="BA1816" i="1"/>
  <c r="AT1816" i="1"/>
  <c r="BA1815" i="1"/>
  <c r="AT1815" i="1"/>
  <c r="BA1814" i="1"/>
  <c r="AT1814" i="1"/>
  <c r="BA1813" i="1"/>
  <c r="AT1813" i="1"/>
  <c r="BA1812" i="1"/>
  <c r="AT1812" i="1"/>
  <c r="BA1811" i="1"/>
  <c r="AT1811" i="1"/>
  <c r="BA1810" i="1"/>
  <c r="AT1810" i="1"/>
  <c r="BA1809" i="1"/>
  <c r="AT1809" i="1"/>
  <c r="BA1808" i="1"/>
  <c r="AT1808" i="1"/>
  <c r="BA1807" i="1"/>
  <c r="AT1807" i="1"/>
  <c r="BA1806" i="1"/>
  <c r="AT1806" i="1"/>
  <c r="BA1805" i="1"/>
  <c r="AT1805" i="1"/>
  <c r="BA1804" i="1"/>
  <c r="AT1804" i="1"/>
  <c r="BA1803" i="1"/>
  <c r="AT1803" i="1"/>
  <c r="BA1802" i="1"/>
  <c r="AT1802" i="1"/>
  <c r="BA1801" i="1"/>
  <c r="AT1801" i="1"/>
  <c r="BA1800" i="1"/>
  <c r="AT1800" i="1"/>
  <c r="BA1799" i="1"/>
  <c r="AT1799" i="1"/>
  <c r="BA1798" i="1"/>
  <c r="AT1798" i="1"/>
  <c r="BA1797" i="1"/>
  <c r="AT1797" i="1"/>
  <c r="BA1796" i="1"/>
  <c r="AT1796" i="1"/>
  <c r="BA1795" i="1"/>
  <c r="AT1795" i="1"/>
  <c r="BA1794" i="1"/>
  <c r="AT1794" i="1"/>
  <c r="BA1793" i="1"/>
  <c r="AT1793" i="1"/>
  <c r="BA1792" i="1"/>
  <c r="AT1792" i="1"/>
  <c r="BA1791" i="1"/>
  <c r="AT1791" i="1"/>
  <c r="BA1790" i="1"/>
  <c r="AT1790" i="1"/>
  <c r="BA1789" i="1"/>
  <c r="AT1789" i="1"/>
  <c r="BA1788" i="1"/>
  <c r="AT1788" i="1"/>
  <c r="BA1787" i="1"/>
  <c r="AT1787" i="1"/>
  <c r="BA1786" i="1"/>
  <c r="AT1786" i="1"/>
  <c r="BA1785" i="1"/>
  <c r="AT1785" i="1"/>
  <c r="BA1784" i="1"/>
  <c r="AT1784" i="1"/>
  <c r="BA1783" i="1"/>
  <c r="AT1783" i="1"/>
  <c r="BA1782" i="1"/>
  <c r="AT1782" i="1"/>
  <c r="BA1781" i="1"/>
  <c r="AT1781" i="1"/>
  <c r="BA1780" i="1"/>
  <c r="AT1780" i="1"/>
  <c r="BA1779" i="1"/>
  <c r="AT1779" i="1"/>
  <c r="BA1778" i="1"/>
  <c r="AT1778" i="1"/>
  <c r="BA1777" i="1"/>
  <c r="AT1777" i="1"/>
  <c r="BA1776" i="1"/>
  <c r="AT1776" i="1"/>
  <c r="BA1775" i="1"/>
  <c r="AT1775" i="1"/>
  <c r="BA1774" i="1"/>
  <c r="AT1774" i="1"/>
  <c r="BA1773" i="1"/>
  <c r="AT1773" i="1"/>
  <c r="BA1772" i="1"/>
  <c r="AT1772" i="1"/>
  <c r="BA1771" i="1"/>
  <c r="AT1771" i="1"/>
  <c r="BA1770" i="1"/>
  <c r="AT1770" i="1"/>
  <c r="BA1769" i="1"/>
  <c r="AT1769" i="1"/>
  <c r="BA1768" i="1"/>
  <c r="AT1768" i="1"/>
  <c r="BA1767" i="1"/>
  <c r="AT1767" i="1"/>
  <c r="BA1766" i="1"/>
  <c r="AT1766" i="1"/>
  <c r="BA1765" i="1"/>
  <c r="AT1765" i="1"/>
  <c r="BA1764" i="1"/>
  <c r="AT1764" i="1"/>
  <c r="BA1763" i="1"/>
  <c r="AT1763" i="1"/>
  <c r="BA1762" i="1"/>
  <c r="AT1762" i="1"/>
  <c r="BA1761" i="1"/>
  <c r="AT1761" i="1"/>
  <c r="BA1760" i="1"/>
  <c r="AT1760" i="1"/>
  <c r="BA1759" i="1"/>
  <c r="AT1759" i="1"/>
  <c r="BA1758" i="1"/>
  <c r="AT1758" i="1"/>
  <c r="BA1757" i="1"/>
  <c r="AT1757" i="1"/>
  <c r="BA1756" i="1"/>
  <c r="AT1756" i="1"/>
  <c r="BA1755" i="1"/>
  <c r="AT1755" i="1"/>
  <c r="BA1754" i="1"/>
  <c r="AT1754" i="1"/>
  <c r="BA1753" i="1"/>
  <c r="AT1753" i="1"/>
  <c r="BA1752" i="1"/>
  <c r="AT1752" i="1"/>
  <c r="BA1751" i="1"/>
  <c r="AT1751" i="1"/>
  <c r="BA1750" i="1"/>
  <c r="AT1750" i="1"/>
  <c r="BA1749" i="1"/>
  <c r="AT1749" i="1"/>
  <c r="BA1748" i="1"/>
  <c r="AT1748" i="1"/>
  <c r="BA1747" i="1"/>
  <c r="AT1747" i="1"/>
  <c r="BA1746" i="1"/>
  <c r="AT1746" i="1"/>
  <c r="BA1745" i="1"/>
  <c r="AT1745" i="1"/>
  <c r="BA1744" i="1"/>
  <c r="AT1744" i="1"/>
  <c r="BA1743" i="1"/>
  <c r="AT1743" i="1"/>
  <c r="BA1742" i="1"/>
  <c r="AT1742" i="1"/>
  <c r="BA1741" i="1"/>
  <c r="AT1741" i="1"/>
  <c r="BA1740" i="1"/>
  <c r="AT1740" i="1"/>
  <c r="BA1739" i="1"/>
  <c r="AT1739" i="1"/>
  <c r="BA1738" i="1"/>
  <c r="AT1738" i="1"/>
  <c r="BA1737" i="1"/>
  <c r="AT1737" i="1"/>
  <c r="BA1736" i="1"/>
  <c r="AT1736" i="1"/>
  <c r="BA1735" i="1"/>
  <c r="AT1735" i="1"/>
  <c r="BA1734" i="1"/>
  <c r="AT1734" i="1"/>
  <c r="BA1733" i="1"/>
  <c r="AT1733" i="1"/>
  <c r="B2067" i="1"/>
  <c r="C2067" i="1" s="1"/>
  <c r="B2066" i="1"/>
  <c r="C2066" i="1" s="1"/>
  <c r="B2065" i="1"/>
  <c r="C2065" i="1" s="1"/>
  <c r="B2064" i="1"/>
  <c r="C2064" i="1" s="1"/>
  <c r="B2063" i="1"/>
  <c r="C2063" i="1" s="1"/>
  <c r="B2062" i="1"/>
  <c r="C2062" i="1" s="1"/>
  <c r="B2061" i="1"/>
  <c r="C2061" i="1" s="1"/>
  <c r="B2060" i="1"/>
  <c r="C2060" i="1" s="1"/>
  <c r="B2059" i="1"/>
  <c r="C2059" i="1" s="1"/>
  <c r="B2058" i="1"/>
  <c r="C2058" i="1" s="1"/>
  <c r="B2057" i="1"/>
  <c r="C2057" i="1" s="1"/>
  <c r="B2056" i="1"/>
  <c r="C2056" i="1" s="1"/>
  <c r="B2055" i="1"/>
  <c r="C2055" i="1" s="1"/>
  <c r="B2054" i="1"/>
  <c r="C2054" i="1" s="1"/>
  <c r="B2053" i="1"/>
  <c r="C2053" i="1" s="1"/>
  <c r="B2052" i="1"/>
  <c r="C2052" i="1" s="1"/>
  <c r="B2051" i="1"/>
  <c r="C2051" i="1" s="1"/>
  <c r="B2050" i="1"/>
  <c r="C2050" i="1" s="1"/>
  <c r="B2049" i="1"/>
  <c r="C2049" i="1" s="1"/>
  <c r="B2048" i="1"/>
  <c r="C2048" i="1" s="1"/>
  <c r="B2047" i="1"/>
  <c r="C2047" i="1" s="1"/>
  <c r="B2046" i="1"/>
  <c r="C2046" i="1" s="1"/>
  <c r="B2045" i="1"/>
  <c r="C2045" i="1" s="1"/>
  <c r="B2044" i="1"/>
  <c r="C2044" i="1" s="1"/>
  <c r="B2043" i="1"/>
  <c r="C2043" i="1" s="1"/>
  <c r="B2042" i="1"/>
  <c r="C2042" i="1" s="1"/>
  <c r="B2041" i="1"/>
  <c r="C2041" i="1" s="1"/>
  <c r="B2040" i="1"/>
  <c r="C2040" i="1" s="1"/>
  <c r="B2039" i="1"/>
  <c r="C2039" i="1" s="1"/>
  <c r="B2038" i="1"/>
  <c r="C2038" i="1" s="1"/>
  <c r="B2037" i="1"/>
  <c r="C2037" i="1" s="1"/>
  <c r="B2036" i="1"/>
  <c r="C2036" i="1" s="1"/>
  <c r="B2035" i="1"/>
  <c r="C2035" i="1" s="1"/>
  <c r="B2034" i="1"/>
  <c r="C2034" i="1" s="1"/>
  <c r="B2033" i="1"/>
  <c r="C2033" i="1" s="1"/>
  <c r="B2032" i="1"/>
  <c r="C2032" i="1" s="1"/>
  <c r="B2031" i="1"/>
  <c r="C2031" i="1" s="1"/>
  <c r="B2030" i="1"/>
  <c r="C2030" i="1" s="1"/>
  <c r="B2029" i="1"/>
  <c r="C2029" i="1" s="1"/>
  <c r="B2028" i="1"/>
  <c r="C2028" i="1" s="1"/>
  <c r="B2027" i="1"/>
  <c r="C2027" i="1" s="1"/>
  <c r="B2026" i="1"/>
  <c r="C2026" i="1" s="1"/>
  <c r="B2025" i="1"/>
  <c r="C2025" i="1" s="1"/>
  <c r="B2024" i="1"/>
  <c r="C2024" i="1" s="1"/>
  <c r="B2023" i="1"/>
  <c r="C2023" i="1" s="1"/>
  <c r="B2022" i="1"/>
  <c r="C2022" i="1" s="1"/>
  <c r="B2021" i="1"/>
  <c r="C2021" i="1" s="1"/>
  <c r="B2020" i="1"/>
  <c r="C2020" i="1" s="1"/>
  <c r="B2019" i="1"/>
  <c r="C2019" i="1" s="1"/>
  <c r="B2018" i="1"/>
  <c r="C2018" i="1" s="1"/>
  <c r="B2017" i="1"/>
  <c r="C2017" i="1" s="1"/>
  <c r="B2016" i="1"/>
  <c r="C2016" i="1" s="1"/>
  <c r="B2015" i="1"/>
  <c r="C2015" i="1" s="1"/>
  <c r="B2014" i="1"/>
  <c r="C2014" i="1" s="1"/>
  <c r="B2013" i="1"/>
  <c r="C2013" i="1" s="1"/>
  <c r="B2012" i="1"/>
  <c r="C2012" i="1" s="1"/>
  <c r="B2011" i="1"/>
  <c r="C2011" i="1" s="1"/>
  <c r="B2010" i="1"/>
  <c r="C2010" i="1" s="1"/>
  <c r="B2009" i="1"/>
  <c r="C2009" i="1" s="1"/>
  <c r="B2008" i="1"/>
  <c r="C2008" i="1" s="1"/>
  <c r="B2007" i="1"/>
  <c r="C2007" i="1" s="1"/>
  <c r="B2006" i="1"/>
  <c r="C2006" i="1" s="1"/>
  <c r="B2005" i="1"/>
  <c r="C2005" i="1" s="1"/>
  <c r="B2004" i="1"/>
  <c r="C2004" i="1" s="1"/>
  <c r="B2003" i="1"/>
  <c r="C2003" i="1" s="1"/>
  <c r="B2002" i="1"/>
  <c r="C2002" i="1" s="1"/>
  <c r="B2001" i="1"/>
  <c r="C2001" i="1" s="1"/>
  <c r="B2000" i="1"/>
  <c r="C2000" i="1" s="1"/>
  <c r="B1999" i="1"/>
  <c r="C1999" i="1" s="1"/>
  <c r="B1998" i="1"/>
  <c r="C1998" i="1" s="1"/>
  <c r="B1997" i="1"/>
  <c r="C1997" i="1" s="1"/>
  <c r="B1996" i="1"/>
  <c r="C1996" i="1" s="1"/>
  <c r="B1995" i="1"/>
  <c r="C1995" i="1" s="1"/>
  <c r="B1994" i="1"/>
  <c r="C1994" i="1" s="1"/>
  <c r="B1993" i="1"/>
  <c r="C1993" i="1" s="1"/>
  <c r="B1992" i="1"/>
  <c r="C1992" i="1" s="1"/>
  <c r="B1991" i="1"/>
  <c r="C1991" i="1" s="1"/>
  <c r="B1990" i="1"/>
  <c r="C1990" i="1" s="1"/>
  <c r="B1989" i="1"/>
  <c r="C1989" i="1" s="1"/>
  <c r="B1988" i="1"/>
  <c r="C1988" i="1" s="1"/>
  <c r="B1987" i="1"/>
  <c r="C1987" i="1" s="1"/>
  <c r="B1986" i="1"/>
  <c r="C1986" i="1" s="1"/>
  <c r="B1985" i="1"/>
  <c r="C1985" i="1" s="1"/>
  <c r="B1984" i="1"/>
  <c r="C1984" i="1" s="1"/>
  <c r="B1983" i="1"/>
  <c r="C1983" i="1" s="1"/>
  <c r="B1982" i="1"/>
  <c r="C1982" i="1" s="1"/>
  <c r="B1981" i="1"/>
  <c r="C1981" i="1" s="1"/>
  <c r="B1980" i="1"/>
  <c r="C1980" i="1" s="1"/>
  <c r="B1979" i="1"/>
  <c r="C1979" i="1" s="1"/>
  <c r="B1978" i="1"/>
  <c r="C1978" i="1" s="1"/>
  <c r="B1977" i="1"/>
  <c r="C1977" i="1" s="1"/>
  <c r="B1976" i="1"/>
  <c r="C1976" i="1" s="1"/>
  <c r="B1975" i="1"/>
  <c r="C1975" i="1" s="1"/>
  <c r="B1974" i="1"/>
  <c r="C1974" i="1" s="1"/>
  <c r="B1973" i="1"/>
  <c r="C1973" i="1" s="1"/>
  <c r="B1972" i="1"/>
  <c r="C1972" i="1" s="1"/>
  <c r="B1971" i="1"/>
  <c r="C1971" i="1" s="1"/>
  <c r="B1970" i="1"/>
  <c r="C1970" i="1" s="1"/>
  <c r="B1969" i="1"/>
  <c r="C1969" i="1" s="1"/>
  <c r="B1968" i="1"/>
  <c r="C1968" i="1" s="1"/>
  <c r="B1967" i="1"/>
  <c r="C1967" i="1" s="1"/>
  <c r="B1966" i="1"/>
  <c r="C1966" i="1" s="1"/>
  <c r="B1965" i="1"/>
  <c r="C1965" i="1" s="1"/>
  <c r="B1964" i="1"/>
  <c r="C1964" i="1" s="1"/>
  <c r="B1963" i="1"/>
  <c r="C1963" i="1" s="1"/>
  <c r="B1962" i="1"/>
  <c r="C1962" i="1" s="1"/>
  <c r="B1961" i="1"/>
  <c r="C1961" i="1" s="1"/>
  <c r="B1960" i="1"/>
  <c r="C1960" i="1" s="1"/>
  <c r="B1959" i="1"/>
  <c r="C1959" i="1" s="1"/>
  <c r="B1958" i="1"/>
  <c r="C1958" i="1" s="1"/>
  <c r="B1957" i="1"/>
  <c r="C1957" i="1" s="1"/>
  <c r="B1956" i="1"/>
  <c r="C1956" i="1" s="1"/>
  <c r="B1955" i="1"/>
  <c r="C1955" i="1" s="1"/>
  <c r="B1954" i="1"/>
  <c r="C1954" i="1" s="1"/>
  <c r="B1953" i="1"/>
  <c r="C1953" i="1" s="1"/>
  <c r="B1952" i="1"/>
  <c r="C1952" i="1" s="1"/>
  <c r="B1951" i="1"/>
  <c r="C1951" i="1" s="1"/>
  <c r="B1950" i="1"/>
  <c r="C1950" i="1" s="1"/>
  <c r="B1949" i="1"/>
  <c r="C1949" i="1" s="1"/>
  <c r="B1948" i="1"/>
  <c r="C1948" i="1" s="1"/>
  <c r="B1947" i="1"/>
  <c r="C1947" i="1" s="1"/>
  <c r="B1946" i="1"/>
  <c r="C1946" i="1" s="1"/>
  <c r="B1945" i="1"/>
  <c r="C1945" i="1" s="1"/>
  <c r="B1944" i="1"/>
  <c r="C1944" i="1" s="1"/>
  <c r="B1943" i="1"/>
  <c r="C1943" i="1" s="1"/>
  <c r="B1942" i="1"/>
  <c r="C1942" i="1" s="1"/>
  <c r="B1941" i="1"/>
  <c r="C1941" i="1" s="1"/>
  <c r="B1940" i="1"/>
  <c r="C1940" i="1" s="1"/>
  <c r="B1939" i="1"/>
  <c r="C1939" i="1" s="1"/>
  <c r="B1938" i="1"/>
  <c r="C1938" i="1" s="1"/>
  <c r="B1937" i="1"/>
  <c r="C1937" i="1" s="1"/>
  <c r="B1936" i="1"/>
  <c r="C1936" i="1" s="1"/>
  <c r="B1935" i="1"/>
  <c r="C1935" i="1" s="1"/>
  <c r="B1934" i="1"/>
  <c r="C1934" i="1" s="1"/>
  <c r="B1933" i="1"/>
  <c r="C1933" i="1" s="1"/>
  <c r="B1932" i="1"/>
  <c r="C1932" i="1" s="1"/>
  <c r="B1931" i="1"/>
  <c r="C1931" i="1" s="1"/>
  <c r="B1930" i="1"/>
  <c r="C1930" i="1" s="1"/>
  <c r="B1929" i="1"/>
  <c r="C1929" i="1" s="1"/>
  <c r="B1928" i="1"/>
  <c r="C1928" i="1" s="1"/>
  <c r="B1927" i="1"/>
  <c r="C1927" i="1" s="1"/>
  <c r="B1926" i="1"/>
  <c r="C1926" i="1" s="1"/>
  <c r="B1925" i="1"/>
  <c r="C1925" i="1" s="1"/>
  <c r="B1924" i="1"/>
  <c r="C1924" i="1" s="1"/>
  <c r="B1923" i="1"/>
  <c r="C1923" i="1" s="1"/>
  <c r="B1922" i="1"/>
  <c r="C1922" i="1" s="1"/>
  <c r="B1921" i="1"/>
  <c r="C1921" i="1" s="1"/>
  <c r="B1920" i="1"/>
  <c r="C1920" i="1" s="1"/>
  <c r="B1919" i="1"/>
  <c r="C1919" i="1" s="1"/>
  <c r="B1918" i="1"/>
  <c r="C1918" i="1" s="1"/>
  <c r="B1917" i="1"/>
  <c r="C1917" i="1" s="1"/>
  <c r="B1916" i="1"/>
  <c r="C1916" i="1" s="1"/>
  <c r="B1915" i="1"/>
  <c r="C1915" i="1" s="1"/>
  <c r="B1914" i="1"/>
  <c r="C1914" i="1" s="1"/>
  <c r="B1913" i="1"/>
  <c r="C1913" i="1" s="1"/>
  <c r="B1912" i="1"/>
  <c r="C1912" i="1" s="1"/>
  <c r="B1911" i="1"/>
  <c r="C1911" i="1" s="1"/>
  <c r="B1910" i="1"/>
  <c r="C1910" i="1" s="1"/>
  <c r="B1909" i="1"/>
  <c r="C1909" i="1" s="1"/>
  <c r="B1908" i="1"/>
  <c r="C1908" i="1" s="1"/>
  <c r="B1907" i="1"/>
  <c r="C1907" i="1" s="1"/>
  <c r="B1906" i="1"/>
  <c r="C1906" i="1" s="1"/>
  <c r="B1905" i="1"/>
  <c r="C1905" i="1" s="1"/>
  <c r="B1904" i="1"/>
  <c r="C1904" i="1" s="1"/>
  <c r="B1903" i="1"/>
  <c r="C1903" i="1" s="1"/>
  <c r="B1902" i="1"/>
  <c r="C1902" i="1" s="1"/>
  <c r="B1901" i="1"/>
  <c r="C1901" i="1" s="1"/>
  <c r="B1900" i="1"/>
  <c r="C1900" i="1" s="1"/>
  <c r="B1899" i="1"/>
  <c r="C1899" i="1" s="1"/>
  <c r="B1898" i="1"/>
  <c r="C1898" i="1" s="1"/>
  <c r="B1897" i="1"/>
  <c r="C1897" i="1" s="1"/>
  <c r="B1896" i="1"/>
  <c r="C1896" i="1" s="1"/>
  <c r="B1895" i="1"/>
  <c r="C1895" i="1" s="1"/>
  <c r="B1894" i="1"/>
  <c r="C1894" i="1" s="1"/>
  <c r="B1893" i="1"/>
  <c r="C1893" i="1" s="1"/>
  <c r="B1892" i="1"/>
  <c r="C1892" i="1" s="1"/>
  <c r="B1891" i="1"/>
  <c r="C1891" i="1" s="1"/>
  <c r="B1890" i="1"/>
  <c r="C1890" i="1" s="1"/>
  <c r="B1889" i="1"/>
  <c r="C1889" i="1" s="1"/>
  <c r="B1888" i="1"/>
  <c r="C1888" i="1" s="1"/>
  <c r="B1887" i="1"/>
  <c r="C1887" i="1" s="1"/>
  <c r="B1886" i="1"/>
  <c r="C1886" i="1" s="1"/>
  <c r="B1885" i="1"/>
  <c r="C1885" i="1" s="1"/>
  <c r="B1884" i="1"/>
  <c r="C1884" i="1" s="1"/>
  <c r="B1883" i="1"/>
  <c r="C1883" i="1" s="1"/>
  <c r="B1882" i="1"/>
  <c r="C1882" i="1" s="1"/>
  <c r="B1881" i="1"/>
  <c r="C1881" i="1" s="1"/>
  <c r="B1880" i="1"/>
  <c r="C1880" i="1" s="1"/>
  <c r="B1879" i="1"/>
  <c r="C1879" i="1" s="1"/>
  <c r="B1878" i="1"/>
  <c r="C1878" i="1" s="1"/>
  <c r="B1877" i="1"/>
  <c r="C1877" i="1" s="1"/>
  <c r="B1876" i="1"/>
  <c r="C1876" i="1" s="1"/>
  <c r="B1875" i="1"/>
  <c r="C1875" i="1" s="1"/>
  <c r="B1874" i="1"/>
  <c r="C1874" i="1" s="1"/>
  <c r="B1873" i="1"/>
  <c r="C1873" i="1" s="1"/>
  <c r="B1872" i="1"/>
  <c r="C1872" i="1" s="1"/>
  <c r="B1871" i="1"/>
  <c r="C1871" i="1" s="1"/>
  <c r="B1870" i="1"/>
  <c r="C1870" i="1" s="1"/>
  <c r="B1869" i="1"/>
  <c r="C1869" i="1" s="1"/>
  <c r="B1868" i="1"/>
  <c r="C1868" i="1" s="1"/>
  <c r="B1867" i="1"/>
  <c r="C1867" i="1" s="1"/>
  <c r="B1866" i="1"/>
  <c r="C1866" i="1" s="1"/>
  <c r="B1865" i="1"/>
  <c r="C1865" i="1" s="1"/>
  <c r="B1864" i="1"/>
  <c r="C1864" i="1" s="1"/>
  <c r="B1863" i="1"/>
  <c r="C1863" i="1" s="1"/>
  <c r="B1862" i="1"/>
  <c r="C1862" i="1" s="1"/>
  <c r="B1861" i="1"/>
  <c r="C1861" i="1" s="1"/>
  <c r="B1860" i="1"/>
  <c r="C1860" i="1" s="1"/>
  <c r="B1859" i="1"/>
  <c r="C1859" i="1" s="1"/>
  <c r="B1858" i="1"/>
  <c r="C1858" i="1" s="1"/>
  <c r="B1857" i="1"/>
  <c r="C1857" i="1" s="1"/>
  <c r="B1856" i="1"/>
  <c r="C1856" i="1" s="1"/>
  <c r="B1855" i="1"/>
  <c r="C1855" i="1" s="1"/>
  <c r="B1854" i="1"/>
  <c r="C1854" i="1" s="1"/>
  <c r="B1853" i="1"/>
  <c r="C1853" i="1" s="1"/>
  <c r="B1852" i="1"/>
  <c r="C1852" i="1" s="1"/>
  <c r="B1851" i="1"/>
  <c r="C1851" i="1" s="1"/>
  <c r="B1850" i="1"/>
  <c r="C1850" i="1" s="1"/>
  <c r="B1849" i="1"/>
  <c r="C1849" i="1" s="1"/>
  <c r="B1848" i="1"/>
  <c r="C1848" i="1" s="1"/>
  <c r="B1847" i="1"/>
  <c r="C1847" i="1" s="1"/>
  <c r="B1846" i="1"/>
  <c r="C1846" i="1" s="1"/>
  <c r="B1845" i="1"/>
  <c r="C1845" i="1" s="1"/>
  <c r="B1844" i="1"/>
  <c r="C1844" i="1" s="1"/>
  <c r="B1843" i="1"/>
  <c r="C1843" i="1" s="1"/>
  <c r="B1842" i="1"/>
  <c r="C1842" i="1" s="1"/>
  <c r="B1841" i="1"/>
  <c r="C1841" i="1" s="1"/>
  <c r="B1840" i="1"/>
  <c r="C1840" i="1" s="1"/>
  <c r="B1839" i="1"/>
  <c r="C1839" i="1" s="1"/>
  <c r="B1838" i="1"/>
  <c r="C1838" i="1" s="1"/>
  <c r="B1837" i="1"/>
  <c r="C1837" i="1" s="1"/>
  <c r="B1836" i="1"/>
  <c r="C1836" i="1" s="1"/>
  <c r="B1835" i="1"/>
  <c r="C1835" i="1" s="1"/>
  <c r="B1834" i="1"/>
  <c r="C1834" i="1" s="1"/>
  <c r="B1833" i="1"/>
  <c r="C1833" i="1" s="1"/>
  <c r="B1832" i="1"/>
  <c r="C1832" i="1" s="1"/>
  <c r="B1831" i="1"/>
  <c r="C1831" i="1" s="1"/>
  <c r="B1830" i="1"/>
  <c r="C1830" i="1" s="1"/>
  <c r="B1829" i="1"/>
  <c r="C1829" i="1" s="1"/>
  <c r="B1828" i="1"/>
  <c r="C1828" i="1" s="1"/>
  <c r="B1827" i="1"/>
  <c r="C1827" i="1" s="1"/>
  <c r="B1826" i="1"/>
  <c r="C1826" i="1" s="1"/>
  <c r="B1825" i="1"/>
  <c r="C1825" i="1" s="1"/>
  <c r="B1824" i="1"/>
  <c r="C1824" i="1" s="1"/>
  <c r="B1823" i="1"/>
  <c r="C1823" i="1" s="1"/>
  <c r="B1822" i="1"/>
  <c r="C1822" i="1" s="1"/>
  <c r="B1821" i="1"/>
  <c r="C1821" i="1" s="1"/>
  <c r="B1820" i="1"/>
  <c r="C1820" i="1" s="1"/>
  <c r="B1819" i="1"/>
  <c r="C1819" i="1" s="1"/>
  <c r="B1818" i="1"/>
  <c r="C1818" i="1" s="1"/>
  <c r="B1817" i="1"/>
  <c r="C1817" i="1" s="1"/>
  <c r="B1816" i="1"/>
  <c r="C1816" i="1" s="1"/>
  <c r="B1815" i="1"/>
  <c r="C1815" i="1" s="1"/>
  <c r="B1814" i="1"/>
  <c r="C1814" i="1" s="1"/>
  <c r="B1813" i="1"/>
  <c r="C1813" i="1" s="1"/>
  <c r="B1812" i="1"/>
  <c r="C1812" i="1" s="1"/>
  <c r="B1811" i="1"/>
  <c r="C1811" i="1" s="1"/>
  <c r="B1810" i="1"/>
  <c r="C1810" i="1" s="1"/>
  <c r="B1809" i="1"/>
  <c r="C1809" i="1" s="1"/>
  <c r="B1808" i="1"/>
  <c r="C1808" i="1" s="1"/>
  <c r="B1807" i="1"/>
  <c r="C1807" i="1" s="1"/>
  <c r="B1806" i="1"/>
  <c r="C1806" i="1" s="1"/>
  <c r="B1805" i="1"/>
  <c r="C1805" i="1" s="1"/>
  <c r="B1804" i="1"/>
  <c r="C1804" i="1" s="1"/>
  <c r="B1803" i="1"/>
  <c r="C1803" i="1" s="1"/>
  <c r="B1802" i="1"/>
  <c r="C1802" i="1" s="1"/>
  <c r="B1801" i="1"/>
  <c r="C1801" i="1" s="1"/>
  <c r="B1800" i="1"/>
  <c r="C1800" i="1" s="1"/>
  <c r="B1799" i="1"/>
  <c r="C1799" i="1" s="1"/>
  <c r="B1798" i="1"/>
  <c r="C1798" i="1" s="1"/>
  <c r="B1797" i="1"/>
  <c r="C1797" i="1" s="1"/>
  <c r="B1796" i="1"/>
  <c r="C1796" i="1" s="1"/>
  <c r="B1795" i="1"/>
  <c r="C1795" i="1" s="1"/>
  <c r="B1794" i="1"/>
  <c r="C1794" i="1" s="1"/>
  <c r="B1793" i="1"/>
  <c r="C1793" i="1" s="1"/>
  <c r="B1792" i="1"/>
  <c r="C1792" i="1" s="1"/>
  <c r="B1791" i="1"/>
  <c r="C1791" i="1" s="1"/>
  <c r="B1790" i="1"/>
  <c r="C1790" i="1" s="1"/>
  <c r="B1789" i="1"/>
  <c r="C1789" i="1" s="1"/>
  <c r="B1788" i="1"/>
  <c r="C1788" i="1" s="1"/>
  <c r="B1787" i="1"/>
  <c r="C1787" i="1" s="1"/>
  <c r="B1786" i="1"/>
  <c r="C1786" i="1" s="1"/>
  <c r="B1785" i="1"/>
  <c r="C1785" i="1" s="1"/>
  <c r="B1784" i="1"/>
  <c r="C1784" i="1" s="1"/>
  <c r="B1783" i="1"/>
  <c r="C1783" i="1" s="1"/>
  <c r="B1782" i="1"/>
  <c r="C1782" i="1" s="1"/>
  <c r="B1781" i="1"/>
  <c r="C1781" i="1" s="1"/>
  <c r="B1780" i="1"/>
  <c r="C1780" i="1" s="1"/>
  <c r="B1779" i="1"/>
  <c r="C1779" i="1" s="1"/>
  <c r="B1778" i="1"/>
  <c r="C1778" i="1" s="1"/>
  <c r="B1777" i="1"/>
  <c r="C1777" i="1" s="1"/>
  <c r="B1776" i="1"/>
  <c r="C1776" i="1" s="1"/>
  <c r="B1775" i="1"/>
  <c r="C1775" i="1" s="1"/>
  <c r="B1774" i="1"/>
  <c r="C1774" i="1" s="1"/>
  <c r="B1773" i="1"/>
  <c r="C1773" i="1" s="1"/>
  <c r="B1772" i="1"/>
  <c r="C1772" i="1" s="1"/>
  <c r="B1771" i="1"/>
  <c r="C1771" i="1" s="1"/>
  <c r="B1770" i="1"/>
  <c r="C1770" i="1" s="1"/>
  <c r="B1769" i="1"/>
  <c r="C1769" i="1" s="1"/>
  <c r="B1768" i="1"/>
  <c r="C1768" i="1" s="1"/>
  <c r="B1767" i="1"/>
  <c r="C1767" i="1" s="1"/>
  <c r="B1766" i="1"/>
  <c r="C1766" i="1" s="1"/>
  <c r="B1765" i="1"/>
  <c r="C1765" i="1" s="1"/>
  <c r="B1764" i="1"/>
  <c r="C1764" i="1" s="1"/>
  <c r="B1763" i="1"/>
  <c r="C1763" i="1" s="1"/>
  <c r="B1762" i="1"/>
  <c r="C1762" i="1" s="1"/>
  <c r="B1761" i="1"/>
  <c r="C1761" i="1" s="1"/>
  <c r="B1760" i="1"/>
  <c r="C1760" i="1" s="1"/>
  <c r="B1759" i="1"/>
  <c r="C1759" i="1" s="1"/>
  <c r="B1758" i="1"/>
  <c r="C1758" i="1" s="1"/>
  <c r="B1757" i="1"/>
  <c r="C1757" i="1" s="1"/>
  <c r="B1756" i="1"/>
  <c r="C1756" i="1" s="1"/>
  <c r="B1755" i="1"/>
  <c r="C1755" i="1" s="1"/>
  <c r="B1754" i="1"/>
  <c r="C1754" i="1" s="1"/>
  <c r="B1753" i="1"/>
  <c r="C1753" i="1" s="1"/>
  <c r="B1752" i="1"/>
  <c r="C1752" i="1" s="1"/>
  <c r="B1751" i="1"/>
  <c r="C1751" i="1" s="1"/>
  <c r="B1750" i="1"/>
  <c r="C1750" i="1" s="1"/>
  <c r="B1749" i="1"/>
  <c r="C1749" i="1" s="1"/>
  <c r="B1748" i="1"/>
  <c r="C1748" i="1" s="1"/>
  <c r="B1747" i="1"/>
  <c r="C1747" i="1" s="1"/>
  <c r="B1746" i="1"/>
  <c r="C1746" i="1" s="1"/>
  <c r="B1745" i="1"/>
  <c r="C1745" i="1" s="1"/>
  <c r="B1744" i="1"/>
  <c r="C1744" i="1" s="1"/>
  <c r="B1743" i="1"/>
  <c r="C1743" i="1" s="1"/>
  <c r="B1742" i="1"/>
  <c r="C1742" i="1" s="1"/>
  <c r="B1741" i="1"/>
  <c r="C1741" i="1" s="1"/>
  <c r="B1740" i="1"/>
  <c r="C1740" i="1" s="1"/>
  <c r="B1739" i="1"/>
  <c r="C1739" i="1" s="1"/>
  <c r="B1738" i="1"/>
  <c r="C1738" i="1" s="1"/>
  <c r="B1737" i="1"/>
  <c r="C1737" i="1" s="1"/>
  <c r="B1736" i="1"/>
  <c r="C1736" i="1" s="1"/>
  <c r="B1735" i="1"/>
  <c r="C1735" i="1" s="1"/>
  <c r="B1734" i="1"/>
  <c r="C1734" i="1" s="1"/>
  <c r="B1733" i="1"/>
  <c r="C1733" i="1" s="1"/>
  <c r="B1034" i="1"/>
  <c r="C1034" i="1" s="1"/>
  <c r="B1033" i="1"/>
  <c r="C1033" i="1" s="1"/>
  <c r="B1032" i="1"/>
  <c r="C1032" i="1" s="1"/>
  <c r="B1031" i="1"/>
  <c r="C1031" i="1" s="1"/>
  <c r="B1030" i="1"/>
  <c r="C1030" i="1" s="1"/>
  <c r="B1029" i="1"/>
  <c r="C1029" i="1" s="1"/>
  <c r="B1028" i="1"/>
  <c r="C1028" i="1" s="1"/>
  <c r="B1027" i="1"/>
  <c r="C1027" i="1" s="1"/>
  <c r="B1026" i="1"/>
  <c r="C1026" i="1" s="1"/>
  <c r="B1025" i="1"/>
  <c r="C1025" i="1" s="1"/>
  <c r="B1024" i="1"/>
  <c r="C1024" i="1" s="1"/>
  <c r="B1023" i="1"/>
  <c r="C1023" i="1" s="1"/>
  <c r="B1022" i="1"/>
  <c r="C1022" i="1" s="1"/>
  <c r="B1021" i="1"/>
  <c r="C1021" i="1" s="1"/>
  <c r="B1020" i="1"/>
  <c r="C1020" i="1" s="1"/>
  <c r="B1019" i="1"/>
  <c r="C1019" i="1" s="1"/>
  <c r="B1018" i="1"/>
  <c r="C1018" i="1" s="1"/>
  <c r="B1017" i="1"/>
  <c r="C1017" i="1" s="1"/>
  <c r="B1016" i="1"/>
  <c r="C1016" i="1" s="1"/>
  <c r="B1015" i="1"/>
  <c r="C1015" i="1" s="1"/>
  <c r="B1014" i="1"/>
  <c r="C1014" i="1" s="1"/>
  <c r="B1013" i="1"/>
  <c r="C1013" i="1" s="1"/>
  <c r="B1012" i="1"/>
  <c r="C1012" i="1" s="1"/>
  <c r="B1011" i="1"/>
  <c r="C1011" i="1" s="1"/>
  <c r="B1010" i="1"/>
  <c r="C1010" i="1" s="1"/>
  <c r="B1009" i="1"/>
  <c r="C1009" i="1" s="1"/>
  <c r="B1008" i="1"/>
  <c r="C1008" i="1" s="1"/>
  <c r="B1007" i="1"/>
  <c r="C1007" i="1" s="1"/>
  <c r="B1006" i="1"/>
  <c r="C1006" i="1" s="1"/>
  <c r="B1005" i="1"/>
  <c r="C1005" i="1" s="1"/>
  <c r="B1004" i="1"/>
  <c r="C1004" i="1" s="1"/>
  <c r="B1003" i="1"/>
  <c r="C1003" i="1" s="1"/>
  <c r="B1002" i="1"/>
  <c r="C1002" i="1" s="1"/>
  <c r="B1001" i="1"/>
  <c r="C1001" i="1" s="1"/>
  <c r="B1000" i="1"/>
  <c r="C1000" i="1" s="1"/>
  <c r="B999" i="1"/>
  <c r="C999" i="1" s="1"/>
  <c r="B998" i="1"/>
  <c r="C998" i="1" s="1"/>
  <c r="B997" i="1"/>
  <c r="C997" i="1" s="1"/>
  <c r="B996" i="1"/>
  <c r="C996" i="1" s="1"/>
  <c r="B995" i="1"/>
  <c r="C995" i="1" s="1"/>
  <c r="B994" i="1"/>
  <c r="C994" i="1" s="1"/>
  <c r="B993" i="1"/>
  <c r="C993" i="1" s="1"/>
  <c r="B992" i="1"/>
  <c r="C992" i="1" s="1"/>
  <c r="B991" i="1"/>
  <c r="C991" i="1" s="1"/>
  <c r="B990" i="1"/>
  <c r="C990" i="1" s="1"/>
  <c r="B989" i="1"/>
  <c r="C989" i="1" s="1"/>
  <c r="B988" i="1"/>
  <c r="C988" i="1" s="1"/>
  <c r="B987" i="1"/>
  <c r="C987" i="1" s="1"/>
  <c r="B986" i="1"/>
  <c r="C986" i="1" s="1"/>
  <c r="B985" i="1"/>
  <c r="C985" i="1" s="1"/>
  <c r="B984" i="1"/>
  <c r="C984" i="1" s="1"/>
  <c r="B983" i="1"/>
  <c r="C983" i="1" s="1"/>
  <c r="B982" i="1"/>
  <c r="C982" i="1" s="1"/>
  <c r="B981" i="1"/>
  <c r="C981" i="1" s="1"/>
  <c r="B980" i="1"/>
  <c r="C980" i="1" s="1"/>
  <c r="B979" i="1"/>
  <c r="C979" i="1" s="1"/>
  <c r="B978" i="1"/>
  <c r="C978" i="1" s="1"/>
  <c r="B977" i="1"/>
  <c r="C977" i="1" s="1"/>
  <c r="B976" i="1"/>
  <c r="C976" i="1" s="1"/>
  <c r="B975" i="1"/>
  <c r="C975" i="1" s="1"/>
  <c r="B974" i="1"/>
  <c r="C974" i="1" s="1"/>
  <c r="B973" i="1"/>
  <c r="C973" i="1" s="1"/>
  <c r="B972" i="1"/>
  <c r="C972" i="1" s="1"/>
  <c r="B971" i="1"/>
  <c r="C971" i="1" s="1"/>
  <c r="B970" i="1"/>
  <c r="C970" i="1" s="1"/>
  <c r="B969" i="1"/>
  <c r="C969" i="1" s="1"/>
  <c r="B968" i="1"/>
  <c r="C968" i="1" s="1"/>
  <c r="B967" i="1"/>
  <c r="C967" i="1" s="1"/>
  <c r="B966" i="1"/>
  <c r="C966" i="1" s="1"/>
  <c r="B965" i="1"/>
  <c r="C965" i="1" s="1"/>
  <c r="B964" i="1"/>
  <c r="C964" i="1" s="1"/>
  <c r="B963" i="1"/>
  <c r="C963" i="1" s="1"/>
  <c r="B962" i="1"/>
  <c r="C962" i="1" s="1"/>
  <c r="B961" i="1"/>
  <c r="C961" i="1" s="1"/>
  <c r="B960" i="1"/>
  <c r="C960" i="1" s="1"/>
  <c r="B959" i="1"/>
  <c r="C959" i="1" s="1"/>
  <c r="B958" i="1"/>
  <c r="C958" i="1" s="1"/>
  <c r="B957" i="1"/>
  <c r="C957" i="1" s="1"/>
  <c r="B956" i="1"/>
  <c r="C956" i="1" s="1"/>
  <c r="B955" i="1"/>
  <c r="C955" i="1" s="1"/>
  <c r="B954" i="1"/>
  <c r="C954" i="1" s="1"/>
  <c r="B953" i="1"/>
  <c r="C953" i="1" s="1"/>
  <c r="B952" i="1"/>
  <c r="C952" i="1" s="1"/>
  <c r="B951" i="1"/>
  <c r="C951" i="1" s="1"/>
  <c r="B950" i="1"/>
  <c r="C950" i="1" s="1"/>
  <c r="B949" i="1"/>
  <c r="C949" i="1" s="1"/>
  <c r="B948" i="1"/>
  <c r="C948" i="1" s="1"/>
  <c r="B947" i="1"/>
  <c r="C947" i="1" s="1"/>
  <c r="B946" i="1"/>
  <c r="C946" i="1" s="1"/>
  <c r="B945" i="1"/>
  <c r="C945" i="1" s="1"/>
  <c r="B944" i="1"/>
  <c r="C944" i="1" s="1"/>
  <c r="B943" i="1"/>
  <c r="C943" i="1" s="1"/>
  <c r="B942" i="1"/>
  <c r="C942" i="1" s="1"/>
  <c r="B941" i="1"/>
  <c r="C941" i="1" s="1"/>
  <c r="B940" i="1"/>
  <c r="C940" i="1" s="1"/>
  <c r="B939" i="1"/>
  <c r="C939" i="1" s="1"/>
  <c r="B938" i="1"/>
  <c r="C938" i="1" s="1"/>
  <c r="B937" i="1"/>
  <c r="C937" i="1" s="1"/>
  <c r="B936" i="1"/>
  <c r="C936" i="1" s="1"/>
  <c r="B935" i="1"/>
  <c r="C935" i="1" s="1"/>
  <c r="B934" i="1"/>
  <c r="C934" i="1" s="1"/>
  <c r="B933" i="1"/>
  <c r="C933" i="1" s="1"/>
  <c r="B932" i="1"/>
  <c r="C932" i="1" s="1"/>
  <c r="B931" i="1"/>
  <c r="C931" i="1" s="1"/>
  <c r="B930" i="1"/>
  <c r="C930" i="1" s="1"/>
  <c r="B929" i="1"/>
  <c r="C929" i="1" s="1"/>
  <c r="B928" i="1"/>
  <c r="C928" i="1" s="1"/>
  <c r="B927" i="1"/>
  <c r="C927" i="1" s="1"/>
  <c r="B926" i="1"/>
  <c r="C926" i="1" s="1"/>
  <c r="B925" i="1"/>
  <c r="C925" i="1" s="1"/>
  <c r="B924" i="1"/>
  <c r="C924" i="1" s="1"/>
  <c r="B923" i="1"/>
  <c r="C923" i="1" s="1"/>
  <c r="B922" i="1"/>
  <c r="C922" i="1" s="1"/>
  <c r="B921" i="1"/>
  <c r="C921" i="1" s="1"/>
  <c r="B920" i="1"/>
  <c r="C920" i="1" s="1"/>
  <c r="B919" i="1"/>
  <c r="C919" i="1" s="1"/>
  <c r="B918" i="1"/>
  <c r="C918" i="1" s="1"/>
  <c r="B917" i="1"/>
  <c r="C917" i="1" s="1"/>
  <c r="B916" i="1"/>
  <c r="C916" i="1" s="1"/>
  <c r="B915" i="1"/>
  <c r="C915" i="1" s="1"/>
  <c r="B914" i="1"/>
  <c r="C914" i="1" s="1"/>
  <c r="B913" i="1"/>
  <c r="C913" i="1" s="1"/>
  <c r="B912" i="1"/>
  <c r="C912" i="1" s="1"/>
  <c r="B911" i="1"/>
  <c r="C911" i="1" s="1"/>
  <c r="B910" i="1"/>
  <c r="C910" i="1" s="1"/>
  <c r="B909" i="1"/>
  <c r="C909" i="1" s="1"/>
  <c r="B908" i="1"/>
  <c r="C908" i="1" s="1"/>
  <c r="B907" i="1"/>
  <c r="C907" i="1" s="1"/>
  <c r="B906" i="1"/>
  <c r="C906" i="1" s="1"/>
  <c r="B905" i="1"/>
  <c r="C905" i="1" s="1"/>
  <c r="B904" i="1"/>
  <c r="C904" i="1" s="1"/>
  <c r="B903" i="1"/>
  <c r="C903" i="1" s="1"/>
  <c r="B902" i="1"/>
  <c r="C902" i="1" s="1"/>
  <c r="B901" i="1"/>
  <c r="C901" i="1" s="1"/>
  <c r="B900" i="1"/>
  <c r="C900" i="1" s="1"/>
  <c r="B899" i="1"/>
  <c r="C899" i="1" s="1"/>
  <c r="B898" i="1"/>
  <c r="C898" i="1" s="1"/>
  <c r="B897" i="1"/>
  <c r="C897" i="1" s="1"/>
  <c r="B896" i="1"/>
  <c r="C896" i="1" s="1"/>
  <c r="B895" i="1"/>
  <c r="C895" i="1" s="1"/>
  <c r="B894" i="1"/>
  <c r="C894" i="1" s="1"/>
  <c r="B893" i="1"/>
  <c r="C893" i="1" s="1"/>
  <c r="B892" i="1"/>
  <c r="C892" i="1" s="1"/>
  <c r="B891" i="1"/>
  <c r="C891" i="1" s="1"/>
  <c r="B890" i="1"/>
  <c r="C890" i="1" s="1"/>
  <c r="B889" i="1"/>
  <c r="C889" i="1" s="1"/>
  <c r="B888" i="1"/>
  <c r="C888" i="1" s="1"/>
  <c r="B887" i="1"/>
  <c r="C887" i="1" s="1"/>
  <c r="B886" i="1"/>
  <c r="C886" i="1" s="1"/>
  <c r="B885" i="1"/>
  <c r="C885" i="1" s="1"/>
  <c r="B884" i="1"/>
  <c r="C884" i="1" s="1"/>
  <c r="B883" i="1"/>
  <c r="C883" i="1" s="1"/>
  <c r="B882" i="1"/>
  <c r="C882" i="1" s="1"/>
  <c r="B881" i="1"/>
  <c r="C881" i="1" s="1"/>
  <c r="B880" i="1"/>
  <c r="C880" i="1" s="1"/>
  <c r="B879" i="1"/>
  <c r="C879" i="1" s="1"/>
  <c r="B878" i="1"/>
  <c r="C878" i="1" s="1"/>
  <c r="B877" i="1"/>
  <c r="C877" i="1" s="1"/>
  <c r="B876" i="1"/>
  <c r="C876" i="1" s="1"/>
  <c r="B875" i="1"/>
  <c r="C875" i="1" s="1"/>
  <c r="B874" i="1"/>
  <c r="C874" i="1" s="1"/>
  <c r="B873" i="1"/>
  <c r="C873" i="1" s="1"/>
  <c r="B872" i="1"/>
  <c r="C872" i="1" s="1"/>
  <c r="B871" i="1"/>
  <c r="C871" i="1" s="1"/>
  <c r="B870" i="1"/>
  <c r="C870" i="1" s="1"/>
  <c r="B869" i="1"/>
  <c r="C869" i="1" s="1"/>
  <c r="B868" i="1"/>
  <c r="C868" i="1" s="1"/>
  <c r="B867" i="1"/>
  <c r="C867" i="1" s="1"/>
  <c r="B866" i="1"/>
  <c r="C866" i="1" s="1"/>
  <c r="B865" i="1"/>
  <c r="C865" i="1" s="1"/>
  <c r="B864" i="1"/>
  <c r="C864" i="1" s="1"/>
  <c r="B863" i="1"/>
  <c r="C863" i="1" s="1"/>
  <c r="B862" i="1"/>
  <c r="C862" i="1" s="1"/>
  <c r="B861" i="1"/>
  <c r="C861" i="1" s="1"/>
  <c r="B860" i="1"/>
  <c r="C860" i="1" s="1"/>
  <c r="B859" i="1"/>
  <c r="C859" i="1" s="1"/>
  <c r="B858" i="1"/>
  <c r="C858" i="1" s="1"/>
  <c r="B857" i="1"/>
  <c r="C857" i="1" s="1"/>
  <c r="B856" i="1"/>
  <c r="C856" i="1" s="1"/>
  <c r="B855" i="1"/>
  <c r="C855" i="1" s="1"/>
  <c r="B854" i="1"/>
  <c r="C854" i="1" s="1"/>
  <c r="B853" i="1"/>
  <c r="C853" i="1" s="1"/>
  <c r="B852" i="1"/>
  <c r="C852" i="1" s="1"/>
  <c r="B851" i="1"/>
  <c r="C851" i="1" s="1"/>
  <c r="B850" i="1"/>
  <c r="C850" i="1" s="1"/>
  <c r="B849" i="1"/>
  <c r="C849" i="1" s="1"/>
  <c r="B848" i="1"/>
  <c r="C848" i="1" s="1"/>
  <c r="B847" i="1"/>
  <c r="C847" i="1" s="1"/>
  <c r="B846" i="1"/>
  <c r="C846" i="1" s="1"/>
  <c r="B845" i="1"/>
  <c r="C845" i="1" s="1"/>
  <c r="B844" i="1"/>
  <c r="C844" i="1" s="1"/>
  <c r="B843" i="1"/>
  <c r="C843" i="1" s="1"/>
  <c r="B842" i="1"/>
  <c r="C842" i="1" s="1"/>
  <c r="B841" i="1"/>
  <c r="C841" i="1" s="1"/>
  <c r="B840" i="1"/>
  <c r="C840" i="1" s="1"/>
  <c r="B839" i="1"/>
  <c r="C839" i="1" s="1"/>
  <c r="B838" i="1"/>
  <c r="C838" i="1" s="1"/>
  <c r="B837" i="1"/>
  <c r="C837" i="1" s="1"/>
  <c r="B836" i="1"/>
  <c r="C836" i="1" s="1"/>
  <c r="B835" i="1"/>
  <c r="C835" i="1" s="1"/>
  <c r="B834" i="1"/>
  <c r="C834" i="1" s="1"/>
  <c r="B833" i="1"/>
  <c r="C833" i="1" s="1"/>
  <c r="B832" i="1"/>
  <c r="C832" i="1" s="1"/>
  <c r="B831" i="1"/>
  <c r="C831" i="1" s="1"/>
  <c r="B830" i="1"/>
  <c r="C830" i="1" s="1"/>
  <c r="B829" i="1"/>
  <c r="C829" i="1" s="1"/>
  <c r="B828" i="1"/>
  <c r="C828" i="1" s="1"/>
  <c r="B827" i="1"/>
  <c r="C827" i="1" s="1"/>
  <c r="B826" i="1"/>
  <c r="C826" i="1" s="1"/>
  <c r="B825" i="1"/>
  <c r="C825" i="1" s="1"/>
  <c r="B824" i="1"/>
  <c r="C824" i="1" s="1"/>
  <c r="B823" i="1"/>
  <c r="C823" i="1" s="1"/>
  <c r="B822" i="1"/>
  <c r="C822" i="1" s="1"/>
  <c r="B821" i="1"/>
  <c r="C821" i="1" s="1"/>
  <c r="B820" i="1"/>
  <c r="C820" i="1" s="1"/>
  <c r="B819" i="1"/>
  <c r="C819" i="1" s="1"/>
  <c r="B818" i="1"/>
  <c r="C818" i="1" s="1"/>
  <c r="B817" i="1"/>
  <c r="C817" i="1" s="1"/>
  <c r="B816" i="1"/>
  <c r="C816" i="1" s="1"/>
  <c r="B815" i="1"/>
  <c r="C815" i="1" s="1"/>
  <c r="B814" i="1"/>
  <c r="C814" i="1" s="1"/>
  <c r="B813" i="1"/>
  <c r="C813" i="1" s="1"/>
  <c r="B812" i="1"/>
  <c r="C812" i="1" s="1"/>
  <c r="B811" i="1"/>
  <c r="C811" i="1" s="1"/>
  <c r="B810" i="1"/>
  <c r="C810" i="1" s="1"/>
  <c r="B809" i="1"/>
  <c r="C809" i="1" s="1"/>
  <c r="B808" i="1"/>
  <c r="C808" i="1" s="1"/>
  <c r="B807" i="1"/>
  <c r="C807" i="1" s="1"/>
  <c r="B806" i="1"/>
  <c r="C806" i="1" s="1"/>
  <c r="B805" i="1"/>
  <c r="C805" i="1" s="1"/>
  <c r="B804" i="1"/>
  <c r="C804" i="1" s="1"/>
  <c r="B803" i="1"/>
  <c r="C803" i="1" s="1"/>
  <c r="B802" i="1"/>
  <c r="C802" i="1" s="1"/>
  <c r="B801" i="1"/>
  <c r="C801" i="1" s="1"/>
  <c r="B800" i="1"/>
  <c r="C800" i="1" s="1"/>
  <c r="B799" i="1"/>
  <c r="C799" i="1" s="1"/>
  <c r="B798" i="1"/>
  <c r="C798" i="1" s="1"/>
  <c r="B797" i="1"/>
  <c r="C797" i="1" s="1"/>
  <c r="B796" i="1"/>
  <c r="C796" i="1" s="1"/>
  <c r="B795" i="1"/>
  <c r="C795" i="1" s="1"/>
  <c r="B794" i="1"/>
  <c r="C794" i="1" s="1"/>
  <c r="B793" i="1"/>
  <c r="C793" i="1" s="1"/>
  <c r="B792" i="1"/>
  <c r="C792" i="1" s="1"/>
  <c r="B791" i="1"/>
  <c r="C791" i="1" s="1"/>
  <c r="B790" i="1"/>
  <c r="C790" i="1" s="1"/>
  <c r="B789" i="1"/>
  <c r="C789" i="1" s="1"/>
  <c r="B788" i="1"/>
  <c r="C788" i="1" s="1"/>
  <c r="B787" i="1"/>
  <c r="C787" i="1" s="1"/>
  <c r="B786" i="1"/>
  <c r="C786" i="1" s="1"/>
  <c r="B785" i="1"/>
  <c r="C785" i="1" s="1"/>
  <c r="B784" i="1"/>
  <c r="C784" i="1" s="1"/>
  <c r="B783" i="1"/>
  <c r="C783" i="1" s="1"/>
  <c r="B782" i="1"/>
  <c r="C782" i="1" s="1"/>
  <c r="B781" i="1"/>
  <c r="C781" i="1" s="1"/>
  <c r="B780" i="1"/>
  <c r="C780" i="1" s="1"/>
  <c r="B779" i="1"/>
  <c r="C779" i="1" s="1"/>
  <c r="B778" i="1"/>
  <c r="C778" i="1" s="1"/>
  <c r="B777" i="1"/>
  <c r="C777" i="1" s="1"/>
  <c r="B776" i="1"/>
  <c r="C776" i="1" s="1"/>
  <c r="B775" i="1"/>
  <c r="C775" i="1" s="1"/>
  <c r="B774" i="1"/>
  <c r="C774" i="1" s="1"/>
  <c r="B773" i="1"/>
  <c r="C773" i="1" s="1"/>
  <c r="B772" i="1"/>
  <c r="C772" i="1" s="1"/>
  <c r="B771" i="1"/>
  <c r="C771" i="1" s="1"/>
  <c r="B770" i="1"/>
  <c r="C770" i="1" s="1"/>
  <c r="B769" i="1"/>
  <c r="C769" i="1" s="1"/>
  <c r="B768" i="1"/>
  <c r="C768" i="1" s="1"/>
  <c r="B767" i="1"/>
  <c r="C767" i="1" s="1"/>
  <c r="B766" i="1"/>
  <c r="C766" i="1" s="1"/>
  <c r="B765" i="1"/>
  <c r="C765" i="1" s="1"/>
  <c r="B764" i="1"/>
  <c r="C764" i="1" s="1"/>
  <c r="B763" i="1"/>
  <c r="C763" i="1" s="1"/>
  <c r="B762" i="1"/>
  <c r="C762" i="1" s="1"/>
  <c r="B761" i="1"/>
  <c r="C761" i="1" s="1"/>
  <c r="B760" i="1"/>
  <c r="C760" i="1" s="1"/>
  <c r="B759" i="1"/>
  <c r="C759" i="1" s="1"/>
  <c r="B758" i="1"/>
  <c r="C758" i="1" s="1"/>
  <c r="B757" i="1"/>
  <c r="C757" i="1" s="1"/>
  <c r="B756" i="1"/>
  <c r="C756" i="1" s="1"/>
  <c r="B755" i="1"/>
  <c r="C755" i="1" s="1"/>
  <c r="B754" i="1"/>
  <c r="C754" i="1" s="1"/>
  <c r="B753" i="1"/>
  <c r="C753" i="1" s="1"/>
  <c r="B752" i="1"/>
  <c r="C752" i="1" s="1"/>
  <c r="B751" i="1"/>
  <c r="C751" i="1" s="1"/>
  <c r="B750" i="1"/>
  <c r="C750" i="1" s="1"/>
  <c r="B749" i="1"/>
  <c r="C749" i="1" s="1"/>
  <c r="B748" i="1"/>
  <c r="C748" i="1" s="1"/>
  <c r="B747" i="1"/>
  <c r="C747" i="1" s="1"/>
  <c r="B746" i="1"/>
  <c r="C746" i="1" s="1"/>
  <c r="B745" i="1"/>
  <c r="C745" i="1" s="1"/>
  <c r="B744" i="1"/>
  <c r="C744" i="1" s="1"/>
  <c r="B743" i="1"/>
  <c r="C743" i="1" s="1"/>
  <c r="B742" i="1"/>
  <c r="C742" i="1" s="1"/>
  <c r="B741" i="1"/>
  <c r="C741" i="1" s="1"/>
  <c r="B740" i="1"/>
  <c r="C740" i="1" s="1"/>
  <c r="B739" i="1"/>
  <c r="C739" i="1" s="1"/>
  <c r="B738" i="1"/>
  <c r="C738" i="1" s="1"/>
  <c r="B737" i="1"/>
  <c r="C737" i="1" s="1"/>
  <c r="B736" i="1"/>
  <c r="C736" i="1" s="1"/>
  <c r="B735" i="1"/>
  <c r="C735" i="1" s="1"/>
  <c r="B734" i="1"/>
  <c r="C734" i="1" s="1"/>
  <c r="B733" i="1"/>
  <c r="C733" i="1" s="1"/>
  <c r="B732" i="1"/>
  <c r="C732" i="1" s="1"/>
  <c r="B731" i="1"/>
  <c r="C731" i="1" s="1"/>
  <c r="B730" i="1"/>
  <c r="C730" i="1" s="1"/>
  <c r="B729" i="1"/>
  <c r="C729" i="1" s="1"/>
  <c r="B728" i="1"/>
  <c r="C728" i="1" s="1"/>
  <c r="B727" i="1"/>
  <c r="C727" i="1" s="1"/>
  <c r="B726" i="1"/>
  <c r="C726" i="1" s="1"/>
  <c r="B725" i="1"/>
  <c r="C725" i="1" s="1"/>
  <c r="B724" i="1"/>
  <c r="C724" i="1" s="1"/>
  <c r="B723" i="1"/>
  <c r="C723" i="1" s="1"/>
  <c r="B722" i="1"/>
  <c r="C722" i="1" s="1"/>
  <c r="B721" i="1"/>
  <c r="C721" i="1" s="1"/>
  <c r="B720" i="1"/>
  <c r="C720" i="1" s="1"/>
  <c r="B719" i="1"/>
  <c r="C719" i="1" s="1"/>
  <c r="B718" i="1"/>
  <c r="C718" i="1" s="1"/>
  <c r="B717" i="1"/>
  <c r="C717" i="1" s="1"/>
  <c r="B716" i="1"/>
  <c r="C716" i="1" s="1"/>
  <c r="B715" i="1"/>
  <c r="C715" i="1" s="1"/>
  <c r="B714" i="1"/>
  <c r="C714" i="1" s="1"/>
  <c r="B713" i="1"/>
  <c r="C713" i="1" s="1"/>
  <c r="B712" i="1"/>
  <c r="C712" i="1" s="1"/>
  <c r="B711" i="1"/>
  <c r="C711" i="1" s="1"/>
  <c r="B710" i="1"/>
  <c r="C710" i="1" s="1"/>
  <c r="B709" i="1"/>
  <c r="C709" i="1" s="1"/>
  <c r="B708" i="1"/>
  <c r="C708" i="1" s="1"/>
  <c r="B707" i="1"/>
  <c r="C707" i="1" s="1"/>
  <c r="B706" i="1"/>
  <c r="C706" i="1" s="1"/>
  <c r="B705" i="1"/>
  <c r="C705" i="1" s="1"/>
  <c r="B704" i="1"/>
  <c r="C704" i="1" s="1"/>
  <c r="B703" i="1"/>
  <c r="C703" i="1" s="1"/>
  <c r="B702" i="1"/>
  <c r="C702" i="1" s="1"/>
  <c r="B701" i="1"/>
  <c r="C701" i="1" s="1"/>
  <c r="B700" i="1"/>
  <c r="C700" i="1" s="1"/>
  <c r="W2040" i="1" l="1"/>
  <c r="W2052" i="1"/>
  <c r="W2064" i="1"/>
  <c r="W2067" i="1"/>
  <c r="W1804" i="1"/>
  <c r="W1883" i="1"/>
  <c r="W1888" i="1"/>
  <c r="W1738" i="1"/>
  <c r="W1762" i="1"/>
  <c r="W1872" i="1"/>
  <c r="W1882" i="1"/>
  <c r="W1889" i="1"/>
  <c r="W1842" i="1"/>
  <c r="W1864" i="1"/>
  <c r="W1778" i="1"/>
  <c r="W1802" i="1"/>
  <c r="W1850" i="1"/>
  <c r="W1862" i="1"/>
  <c r="W1898" i="1"/>
  <c r="W1910" i="1"/>
  <c r="W1922" i="1"/>
  <c r="W1934" i="1"/>
  <c r="W1946" i="1"/>
  <c r="W1958" i="1"/>
  <c r="W1970" i="1"/>
  <c r="W1982" i="1"/>
  <c r="W1994" i="1"/>
  <c r="W2006" i="1"/>
  <c r="W2018" i="1"/>
  <c r="W2030" i="1"/>
  <c r="W1754" i="1"/>
  <c r="W1742" i="1"/>
  <c r="W1740" i="1"/>
  <c r="W1764" i="1"/>
  <c r="W1766" i="1"/>
  <c r="W1733" i="1"/>
  <c r="W1771" i="1"/>
  <c r="W1822" i="1"/>
  <c r="W1752" i="1"/>
  <c r="W1794" i="1"/>
  <c r="W1750" i="1"/>
  <c r="W1786" i="1"/>
  <c r="W1770" i="1"/>
  <c r="W1746" i="1"/>
  <c r="W1874" i="1"/>
  <c r="W2054" i="1"/>
  <c r="W2066" i="1"/>
  <c r="W1792" i="1"/>
  <c r="W1876" i="1"/>
  <c r="W1760" i="1"/>
  <c r="W1776" i="1"/>
  <c r="W1812" i="1"/>
  <c r="W1915" i="1"/>
  <c r="W1939" i="1"/>
  <c r="W1975" i="1"/>
  <c r="W1987" i="1"/>
  <c r="W1999" i="1"/>
  <c r="W2011" i="1"/>
  <c r="W2023" i="1"/>
  <c r="W2035" i="1"/>
  <c r="W1816" i="1"/>
  <c r="W1852" i="1"/>
  <c r="W1772" i="1"/>
  <c r="W1793" i="1"/>
  <c r="W1824" i="1"/>
  <c r="W1903" i="1"/>
  <c r="W1927" i="1"/>
  <c r="W1744" i="1"/>
  <c r="W1758" i="1"/>
  <c r="W1828" i="1"/>
  <c r="W1951" i="1"/>
  <c r="W1963" i="1"/>
  <c r="W1756" i="1"/>
  <c r="W1774" i="1"/>
  <c r="W1784" i="1"/>
  <c r="W1798" i="1"/>
  <c r="W1826" i="1"/>
  <c r="W1848" i="1"/>
  <c r="W1800" i="1"/>
  <c r="W1846" i="1"/>
  <c r="W1858" i="1"/>
  <c r="W1870" i="1"/>
  <c r="W1768" i="1"/>
  <c r="W1820" i="1"/>
  <c r="W1844" i="1"/>
  <c r="W1863" i="1"/>
  <c r="W1834" i="1"/>
  <c r="W1880" i="1"/>
  <c r="W1892" i="1"/>
  <c r="W1896" i="1"/>
  <c r="W1780" i="1"/>
  <c r="W1745" i="1"/>
  <c r="W1810" i="1"/>
  <c r="W1813" i="1"/>
  <c r="W1818" i="1"/>
  <c r="W1830" i="1"/>
  <c r="W1861" i="1"/>
  <c r="W1866" i="1"/>
  <c r="W1894" i="1"/>
  <c r="W2041" i="1"/>
  <c r="W1736" i="1"/>
  <c r="W1757" i="1"/>
  <c r="W1868" i="1"/>
  <c r="W1734" i="1"/>
  <c r="W1748" i="1"/>
  <c r="W1840" i="1"/>
  <c r="W1890" i="1"/>
  <c r="W1753" i="1"/>
  <c r="W1782" i="1"/>
  <c r="W1841" i="1"/>
  <c r="W1749" i="1"/>
  <c r="W1814" i="1"/>
  <c r="W1832" i="1"/>
  <c r="W1859" i="1"/>
  <c r="W1884" i="1"/>
  <c r="W1747" i="1"/>
  <c r="W1773" i="1"/>
  <c r="W1789" i="1"/>
  <c r="W1796" i="1"/>
  <c r="W1839" i="1"/>
  <c r="W1857" i="1"/>
  <c r="W1891" i="1"/>
  <c r="W1905" i="1"/>
  <c r="W1917" i="1"/>
  <c r="W1929" i="1"/>
  <c r="W1941" i="1"/>
  <c r="W1953" i="1"/>
  <c r="W1965" i="1"/>
  <c r="W1977" i="1"/>
  <c r="W1989" i="1"/>
  <c r="W2001" i="1"/>
  <c r="W2013" i="1"/>
  <c r="W2025" i="1"/>
  <c r="W2037" i="1"/>
  <c r="W2049" i="1"/>
  <c r="W2061" i="1"/>
  <c r="W2047" i="1"/>
  <c r="W1741" i="1"/>
  <c r="W1767" i="1"/>
  <c r="W1860" i="1"/>
  <c r="W1743" i="1"/>
  <c r="W1769" i="1"/>
  <c r="W1785" i="1"/>
  <c r="W2004" i="1"/>
  <c r="W2016" i="1"/>
  <c r="W2028" i="1"/>
  <c r="W1739" i="1"/>
  <c r="W1763" i="1"/>
  <c r="W1765" i="1"/>
  <c r="W1790" i="1"/>
  <c r="W1808" i="1"/>
  <c r="W1817" i="1"/>
  <c r="W1878" i="1"/>
  <c r="W1819" i="1"/>
  <c r="W1887" i="1"/>
  <c r="W1761" i="1"/>
  <c r="W1815" i="1"/>
  <c r="W1833" i="1"/>
  <c r="W1867" i="1"/>
  <c r="W1885" i="1"/>
  <c r="W2050" i="1"/>
  <c r="W2062" i="1"/>
  <c r="W1837" i="1"/>
  <c r="W1737" i="1"/>
  <c r="W1735" i="1"/>
  <c r="W1759" i="1"/>
  <c r="W1788" i="1"/>
  <c r="W1806" i="1"/>
  <c r="W1838" i="1"/>
  <c r="W1856" i="1"/>
  <c r="W1865" i="1"/>
  <c r="W1755" i="1"/>
  <c r="W1795" i="1"/>
  <c r="W1836" i="1"/>
  <c r="W1854" i="1"/>
  <c r="W1881" i="1"/>
  <c r="W2053" i="1"/>
  <c r="W2065" i="1"/>
  <c r="W1886" i="1"/>
  <c r="W1751" i="1"/>
  <c r="W1791" i="1"/>
  <c r="W1809" i="1"/>
  <c r="W1843" i="1"/>
  <c r="W1797" i="1"/>
  <c r="W1821" i="1"/>
  <c r="W1845" i="1"/>
  <c r="W1869" i="1"/>
  <c r="W1893" i="1"/>
  <c r="W1787" i="1"/>
  <c r="W1811" i="1"/>
  <c r="W1835" i="1"/>
  <c r="W1783" i="1"/>
  <c r="W1807" i="1"/>
  <c r="W1831" i="1"/>
  <c r="W1855" i="1"/>
  <c r="W1879" i="1"/>
  <c r="W1781" i="1"/>
  <c r="W1805" i="1"/>
  <c r="W1829" i="1"/>
  <c r="W1853" i="1"/>
  <c r="W1877" i="1"/>
  <c r="W1779" i="1"/>
  <c r="W1803" i="1"/>
  <c r="W1827" i="1"/>
  <c r="W1851" i="1"/>
  <c r="W1875" i="1"/>
  <c r="W1777" i="1"/>
  <c r="W1801" i="1"/>
  <c r="W1825" i="1"/>
  <c r="W1873" i="1"/>
  <c r="W1897" i="1"/>
  <c r="W1902" i="1"/>
  <c r="W1914" i="1"/>
  <c r="W1926" i="1"/>
  <c r="W1938" i="1"/>
  <c r="W1950" i="1"/>
  <c r="W1962" i="1"/>
  <c r="W1974" i="1"/>
  <c r="W1986" i="1"/>
  <c r="W1849" i="1"/>
  <c r="W1775" i="1"/>
  <c r="W1799" i="1"/>
  <c r="W1823" i="1"/>
  <c r="W1847" i="1"/>
  <c r="W1871" i="1"/>
  <c r="W1895" i="1"/>
  <c r="W1900" i="1"/>
  <c r="W1912" i="1"/>
  <c r="W1924" i="1"/>
  <c r="W1936" i="1"/>
  <c r="W1948" i="1"/>
  <c r="W1960" i="1"/>
  <c r="W1972" i="1"/>
  <c r="W1984" i="1"/>
  <c r="W1996" i="1"/>
  <c r="W2008" i="1"/>
  <c r="W2020" i="1"/>
  <c r="W2032" i="1"/>
  <c r="W2044" i="1"/>
  <c r="W2056" i="1"/>
  <c r="W2042" i="1"/>
  <c r="W2059" i="1"/>
  <c r="W1908" i="1"/>
  <c r="W1932" i="1"/>
  <c r="W1956" i="1"/>
  <c r="W1980" i="1"/>
  <c r="W2045" i="1"/>
  <c r="W2057" i="1"/>
  <c r="W1920" i="1"/>
  <c r="W1944" i="1"/>
  <c r="W1968" i="1"/>
  <c r="W1992" i="1"/>
  <c r="W1901" i="1"/>
  <c r="W1913" i="1"/>
  <c r="W1925" i="1"/>
  <c r="W1937" i="1"/>
  <c r="W1949" i="1"/>
  <c r="W1961" i="1"/>
  <c r="W1973" i="1"/>
  <c r="W1985" i="1"/>
  <c r="W1997" i="1"/>
  <c r="W2009" i="1"/>
  <c r="W2021" i="1"/>
  <c r="W2033" i="1"/>
  <c r="W1906" i="1"/>
  <c r="W1918" i="1"/>
  <c r="W1930" i="1"/>
  <c r="W1942" i="1"/>
  <c r="W1954" i="1"/>
  <c r="W1966" i="1"/>
  <c r="W1978" i="1"/>
  <c r="W1990" i="1"/>
  <c r="W2002" i="1"/>
  <c r="W2014" i="1"/>
  <c r="W2026" i="1"/>
  <c r="W2038" i="1"/>
  <c r="W1899" i="1"/>
  <c r="W1911" i="1"/>
  <c r="W1923" i="1"/>
  <c r="W1935" i="1"/>
  <c r="W1947" i="1"/>
  <c r="W1959" i="1"/>
  <c r="W1971" i="1"/>
  <c r="W1983" i="1"/>
  <c r="W1995" i="1"/>
  <c r="W2007" i="1"/>
  <c r="W2019" i="1"/>
  <c r="W2031" i="1"/>
  <c r="W2043" i="1"/>
  <c r="W2055" i="1"/>
  <c r="W2048" i="1"/>
  <c r="W2060" i="1"/>
  <c r="W1904" i="1"/>
  <c r="W1916" i="1"/>
  <c r="W1928" i="1"/>
  <c r="W1940" i="1"/>
  <c r="W1952" i="1"/>
  <c r="W1964" i="1"/>
  <c r="W1976" i="1"/>
  <c r="W1988" i="1"/>
  <c r="W2000" i="1"/>
  <c r="W2012" i="1"/>
  <c r="W2024" i="1"/>
  <c r="W2036" i="1"/>
  <c r="W1909" i="1"/>
  <c r="W1921" i="1"/>
  <c r="W1933" i="1"/>
  <c r="W1945" i="1"/>
  <c r="W1957" i="1"/>
  <c r="W1969" i="1"/>
  <c r="W1981" i="1"/>
  <c r="W1993" i="1"/>
  <c r="W2005" i="1"/>
  <c r="W2017" i="1"/>
  <c r="W2029" i="1"/>
  <c r="W1998" i="1"/>
  <c r="W2010" i="1"/>
  <c r="W2022" i="1"/>
  <c r="W2034" i="1"/>
  <c r="W2046" i="1"/>
  <c r="W2058" i="1"/>
  <c r="W1907" i="1"/>
  <c r="W1919" i="1"/>
  <c r="W1931" i="1"/>
  <c r="W1943" i="1"/>
  <c r="W1955" i="1"/>
  <c r="W1967" i="1"/>
  <c r="W1979" i="1"/>
  <c r="W1991" i="1"/>
  <c r="W2003" i="1"/>
  <c r="W2015" i="1"/>
  <c r="W2027" i="1"/>
  <c r="W2039" i="1"/>
  <c r="W2051" i="1"/>
  <c r="W2063" i="1"/>
  <c r="C2" i="13" l="1"/>
  <c r="C3" i="13" s="1"/>
  <c r="C4" i="13" s="1"/>
  <c r="C5" i="13" l="1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C55" i="13" s="1"/>
  <c r="C56" i="13" s="1"/>
  <c r="C57" i="13" s="1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C112" i="13" s="1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72" i="13" l="1"/>
  <c r="C132" i="13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C158" i="13" s="1"/>
  <c r="C159" i="13" s="1"/>
  <c r="C160" i="13" s="1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26" i="4" l="1"/>
  <c r="BI26" i="4"/>
  <c r="BB26" i="4"/>
  <c r="AG26" i="4" l="1"/>
  <c r="BP26" i="4"/>
  <c r="AU26" i="4"/>
  <c r="AN26" i="4"/>
  <c r="Z26" i="4"/>
  <c r="S26" i="4"/>
  <c r="L26" i="4"/>
  <c r="E26" i="4"/>
  <c r="CJ2182" i="1"/>
  <c r="CC2182" i="1"/>
  <c r="BV2182" i="1"/>
  <c r="BO2182" i="1"/>
  <c r="BH2182" i="1"/>
  <c r="BA2182" i="1"/>
  <c r="AT2182" i="1"/>
  <c r="AM2182" i="1"/>
  <c r="AF2182" i="1"/>
  <c r="Y2182" i="1"/>
  <c r="B2182" i="1"/>
  <c r="C2182" i="1" s="1"/>
  <c r="W2182" i="1" l="1"/>
  <c r="C37" i="3" l="1"/>
  <c r="C51" i="3"/>
  <c r="C48" i="3"/>
  <c r="V721" i="12" l="1"/>
  <c r="U721" i="12"/>
  <c r="S721" i="12"/>
  <c r="R721" i="12"/>
  <c r="P721" i="12"/>
  <c r="V720" i="12"/>
  <c r="U720" i="12"/>
  <c r="S720" i="12"/>
  <c r="R720" i="12"/>
  <c r="P720" i="12"/>
  <c r="V719" i="12"/>
  <c r="U719" i="12"/>
  <c r="S719" i="12"/>
  <c r="R719" i="12"/>
  <c r="P719" i="12"/>
  <c r="V718" i="12"/>
  <c r="U718" i="12"/>
  <c r="S718" i="12"/>
  <c r="R718" i="12"/>
  <c r="P718" i="12"/>
  <c r="V717" i="12"/>
  <c r="U717" i="12"/>
  <c r="S717" i="12"/>
  <c r="R717" i="12"/>
  <c r="P717" i="12"/>
  <c r="V716" i="12"/>
  <c r="U716" i="12"/>
  <c r="S716" i="12"/>
  <c r="R716" i="12"/>
  <c r="P716" i="12"/>
  <c r="V715" i="12"/>
  <c r="U715" i="12"/>
  <c r="S715" i="12"/>
  <c r="R715" i="12"/>
  <c r="P715" i="12"/>
  <c r="V714" i="12"/>
  <c r="U714" i="12"/>
  <c r="S714" i="12"/>
  <c r="R714" i="12"/>
  <c r="P714" i="12"/>
  <c r="V713" i="12"/>
  <c r="U713" i="12"/>
  <c r="S713" i="12"/>
  <c r="R713" i="12"/>
  <c r="P713" i="12"/>
  <c r="V712" i="12"/>
  <c r="U712" i="12"/>
  <c r="S712" i="12"/>
  <c r="R712" i="12"/>
  <c r="P712" i="12"/>
  <c r="V711" i="12"/>
  <c r="U711" i="12"/>
  <c r="S711" i="12"/>
  <c r="R711" i="12"/>
  <c r="P711" i="12"/>
  <c r="V710" i="12"/>
  <c r="U710" i="12"/>
  <c r="S710" i="12"/>
  <c r="R710" i="12"/>
  <c r="P710" i="12"/>
  <c r="V709" i="12"/>
  <c r="U709" i="12"/>
  <c r="S709" i="12"/>
  <c r="R709" i="12"/>
  <c r="P709" i="12"/>
  <c r="V708" i="12"/>
  <c r="U708" i="12"/>
  <c r="S708" i="12"/>
  <c r="R708" i="12"/>
  <c r="P708" i="12"/>
  <c r="V707" i="12"/>
  <c r="U707" i="12"/>
  <c r="S707" i="12"/>
  <c r="R707" i="12"/>
  <c r="P707" i="12"/>
  <c r="V706" i="12"/>
  <c r="U706" i="12"/>
  <c r="S706" i="12"/>
  <c r="R706" i="12"/>
  <c r="P706" i="12"/>
  <c r="V705" i="12"/>
  <c r="U705" i="12"/>
  <c r="S705" i="12"/>
  <c r="R705" i="12"/>
  <c r="P705" i="12"/>
  <c r="V704" i="12"/>
  <c r="U704" i="12"/>
  <c r="S704" i="12"/>
  <c r="R704" i="12"/>
  <c r="P704" i="12"/>
  <c r="V703" i="12"/>
  <c r="U703" i="12"/>
  <c r="S703" i="12"/>
  <c r="R703" i="12"/>
  <c r="P703" i="12"/>
  <c r="V702" i="12"/>
  <c r="U702" i="12"/>
  <c r="S702" i="12"/>
  <c r="R702" i="12"/>
  <c r="P702" i="12"/>
  <c r="V701" i="12"/>
  <c r="U701" i="12"/>
  <c r="S701" i="12"/>
  <c r="R701" i="12"/>
  <c r="P701" i="12"/>
  <c r="V700" i="12"/>
  <c r="U700" i="12"/>
  <c r="S700" i="12"/>
  <c r="R700" i="12"/>
  <c r="P700" i="12"/>
  <c r="V699" i="12"/>
  <c r="U699" i="12"/>
  <c r="S699" i="12"/>
  <c r="R699" i="12"/>
  <c r="P699" i="12"/>
  <c r="V698" i="12"/>
  <c r="U698" i="12"/>
  <c r="S698" i="12"/>
  <c r="R698" i="12"/>
  <c r="P698" i="12"/>
  <c r="V697" i="12"/>
  <c r="U697" i="12"/>
  <c r="S697" i="12"/>
  <c r="R697" i="12"/>
  <c r="P697" i="12"/>
  <c r="V696" i="12"/>
  <c r="U696" i="12"/>
  <c r="S696" i="12"/>
  <c r="R696" i="12"/>
  <c r="P696" i="12"/>
  <c r="V695" i="12"/>
  <c r="U695" i="12"/>
  <c r="S695" i="12"/>
  <c r="R695" i="12"/>
  <c r="P695" i="12"/>
  <c r="V694" i="12"/>
  <c r="U694" i="12"/>
  <c r="S694" i="12"/>
  <c r="R694" i="12"/>
  <c r="P694" i="12"/>
  <c r="V693" i="12"/>
  <c r="U693" i="12"/>
  <c r="S693" i="12"/>
  <c r="R693" i="12"/>
  <c r="P693" i="12"/>
  <c r="V692" i="12"/>
  <c r="U692" i="12"/>
  <c r="S692" i="12"/>
  <c r="R692" i="12"/>
  <c r="P692" i="12"/>
  <c r="V691" i="12"/>
  <c r="U691" i="12"/>
  <c r="S691" i="12"/>
  <c r="R691" i="12"/>
  <c r="P691" i="12"/>
  <c r="V690" i="12"/>
  <c r="U690" i="12"/>
  <c r="S690" i="12"/>
  <c r="R690" i="12"/>
  <c r="P690" i="12"/>
  <c r="V689" i="12"/>
  <c r="U689" i="12"/>
  <c r="S689" i="12"/>
  <c r="R689" i="12"/>
  <c r="P689" i="12"/>
  <c r="V688" i="12"/>
  <c r="U688" i="12"/>
  <c r="S688" i="12"/>
  <c r="R688" i="12"/>
  <c r="P688" i="12"/>
  <c r="V687" i="12"/>
  <c r="U687" i="12"/>
  <c r="S687" i="12"/>
  <c r="R687" i="12"/>
  <c r="P687" i="12"/>
  <c r="V686" i="12"/>
  <c r="U686" i="12"/>
  <c r="S686" i="12"/>
  <c r="R686" i="12"/>
  <c r="P686" i="12"/>
  <c r="V685" i="12"/>
  <c r="U685" i="12"/>
  <c r="S685" i="12"/>
  <c r="R685" i="12"/>
  <c r="P685" i="12"/>
  <c r="V684" i="12"/>
  <c r="U684" i="12"/>
  <c r="S684" i="12"/>
  <c r="R684" i="12"/>
  <c r="P684" i="12"/>
  <c r="V683" i="12"/>
  <c r="U683" i="12"/>
  <c r="S683" i="12"/>
  <c r="R683" i="12"/>
  <c r="P683" i="12"/>
  <c r="V682" i="12"/>
  <c r="U682" i="12"/>
  <c r="S682" i="12"/>
  <c r="R682" i="12"/>
  <c r="P682" i="12"/>
  <c r="V681" i="12"/>
  <c r="U681" i="12"/>
  <c r="S681" i="12"/>
  <c r="R681" i="12"/>
  <c r="P681" i="12"/>
  <c r="V680" i="12"/>
  <c r="U680" i="12"/>
  <c r="S680" i="12"/>
  <c r="R680" i="12"/>
  <c r="P680" i="12"/>
  <c r="V679" i="12"/>
  <c r="U679" i="12"/>
  <c r="S679" i="12"/>
  <c r="R679" i="12"/>
  <c r="P679" i="12"/>
  <c r="V678" i="12"/>
  <c r="U678" i="12"/>
  <c r="S678" i="12"/>
  <c r="R678" i="12"/>
  <c r="P678" i="12"/>
  <c r="V677" i="12"/>
  <c r="U677" i="12"/>
  <c r="S677" i="12"/>
  <c r="R677" i="12"/>
  <c r="P677" i="12"/>
  <c r="V676" i="12"/>
  <c r="U676" i="12"/>
  <c r="S676" i="12"/>
  <c r="R676" i="12"/>
  <c r="P676" i="12"/>
  <c r="V675" i="12"/>
  <c r="U675" i="12"/>
  <c r="S675" i="12"/>
  <c r="R675" i="12"/>
  <c r="P675" i="12"/>
  <c r="V674" i="12"/>
  <c r="U674" i="12"/>
  <c r="S674" i="12"/>
  <c r="R674" i="12"/>
  <c r="P674" i="12"/>
  <c r="V673" i="12"/>
  <c r="U673" i="12"/>
  <c r="S673" i="12"/>
  <c r="R673" i="12"/>
  <c r="P673" i="12"/>
  <c r="V672" i="12"/>
  <c r="U672" i="12"/>
  <c r="S672" i="12"/>
  <c r="R672" i="12"/>
  <c r="P672" i="12"/>
  <c r="V671" i="12"/>
  <c r="U671" i="12"/>
  <c r="S671" i="12"/>
  <c r="R671" i="12"/>
  <c r="P671" i="12"/>
  <c r="V670" i="12"/>
  <c r="U670" i="12"/>
  <c r="S670" i="12"/>
  <c r="R670" i="12"/>
  <c r="P670" i="12"/>
  <c r="V669" i="12"/>
  <c r="U669" i="12"/>
  <c r="S669" i="12"/>
  <c r="R669" i="12"/>
  <c r="P669" i="12"/>
  <c r="V668" i="12"/>
  <c r="U668" i="12"/>
  <c r="S668" i="12"/>
  <c r="R668" i="12"/>
  <c r="P668" i="12"/>
  <c r="V667" i="12"/>
  <c r="U667" i="12"/>
  <c r="S667" i="12"/>
  <c r="R667" i="12"/>
  <c r="P667" i="12"/>
  <c r="V666" i="12"/>
  <c r="U666" i="12"/>
  <c r="S666" i="12"/>
  <c r="R666" i="12"/>
  <c r="P666" i="12"/>
  <c r="V665" i="12"/>
  <c r="U665" i="12"/>
  <c r="S665" i="12"/>
  <c r="R665" i="12"/>
  <c r="P665" i="12"/>
  <c r="V664" i="12"/>
  <c r="U664" i="12"/>
  <c r="S664" i="12"/>
  <c r="R664" i="12"/>
  <c r="P664" i="12"/>
  <c r="V663" i="12"/>
  <c r="U663" i="12"/>
  <c r="S663" i="12"/>
  <c r="R663" i="12"/>
  <c r="P663" i="12"/>
  <c r="V662" i="12"/>
  <c r="U662" i="12"/>
  <c r="S662" i="12"/>
  <c r="R662" i="12"/>
  <c r="P662" i="12"/>
  <c r="V661" i="12"/>
  <c r="U661" i="12"/>
  <c r="S661" i="12"/>
  <c r="R661" i="12"/>
  <c r="P661" i="12"/>
  <c r="V660" i="12"/>
  <c r="U660" i="12"/>
  <c r="S660" i="12"/>
  <c r="R660" i="12"/>
  <c r="P660" i="12"/>
  <c r="V659" i="12"/>
  <c r="U659" i="12"/>
  <c r="S659" i="12"/>
  <c r="R659" i="12"/>
  <c r="P659" i="12"/>
  <c r="V658" i="12"/>
  <c r="U658" i="12"/>
  <c r="S658" i="12"/>
  <c r="R658" i="12"/>
  <c r="P658" i="12"/>
  <c r="V657" i="12"/>
  <c r="U657" i="12"/>
  <c r="S657" i="12"/>
  <c r="R657" i="12"/>
  <c r="P657" i="12"/>
  <c r="V656" i="12"/>
  <c r="U656" i="12"/>
  <c r="S656" i="12"/>
  <c r="R656" i="12"/>
  <c r="P656" i="12"/>
  <c r="V655" i="12"/>
  <c r="U655" i="12"/>
  <c r="S655" i="12"/>
  <c r="R655" i="12"/>
  <c r="P655" i="12"/>
  <c r="V654" i="12"/>
  <c r="U654" i="12"/>
  <c r="S654" i="12"/>
  <c r="R654" i="12"/>
  <c r="P654" i="12"/>
  <c r="V653" i="12"/>
  <c r="U653" i="12"/>
  <c r="S653" i="12"/>
  <c r="R653" i="12"/>
  <c r="P653" i="12"/>
  <c r="V652" i="12"/>
  <c r="U652" i="12"/>
  <c r="S652" i="12"/>
  <c r="R652" i="12"/>
  <c r="P652" i="12"/>
  <c r="V651" i="12"/>
  <c r="U651" i="12"/>
  <c r="S651" i="12"/>
  <c r="R651" i="12"/>
  <c r="P651" i="12"/>
  <c r="V650" i="12"/>
  <c r="U650" i="12"/>
  <c r="S650" i="12"/>
  <c r="R650" i="12"/>
  <c r="P650" i="12"/>
  <c r="V649" i="12"/>
  <c r="U649" i="12"/>
  <c r="S649" i="12"/>
  <c r="R649" i="12"/>
  <c r="P649" i="12"/>
  <c r="V648" i="12"/>
  <c r="U648" i="12"/>
  <c r="S648" i="12"/>
  <c r="R648" i="12"/>
  <c r="P648" i="12"/>
  <c r="V647" i="12"/>
  <c r="U647" i="12"/>
  <c r="S647" i="12"/>
  <c r="R647" i="12"/>
  <c r="P647" i="12"/>
  <c r="V646" i="12"/>
  <c r="U646" i="12"/>
  <c r="S646" i="12"/>
  <c r="R646" i="12"/>
  <c r="P646" i="12"/>
  <c r="V645" i="12"/>
  <c r="U645" i="12"/>
  <c r="S645" i="12"/>
  <c r="R645" i="12"/>
  <c r="P645" i="12"/>
  <c r="V644" i="12"/>
  <c r="U644" i="12"/>
  <c r="S644" i="12"/>
  <c r="R644" i="12"/>
  <c r="P644" i="12"/>
  <c r="V643" i="12"/>
  <c r="U643" i="12"/>
  <c r="S643" i="12"/>
  <c r="R643" i="12"/>
  <c r="P643" i="12"/>
  <c r="V642" i="12"/>
  <c r="U642" i="12"/>
  <c r="S642" i="12"/>
  <c r="R642" i="12"/>
  <c r="P642" i="12"/>
  <c r="V641" i="12"/>
  <c r="U641" i="12"/>
  <c r="S641" i="12"/>
  <c r="R641" i="12"/>
  <c r="P641" i="12"/>
  <c r="V640" i="12"/>
  <c r="U640" i="12"/>
  <c r="S640" i="12"/>
  <c r="R640" i="12"/>
  <c r="P640" i="12"/>
  <c r="V639" i="12"/>
  <c r="U639" i="12"/>
  <c r="S639" i="12"/>
  <c r="R639" i="12"/>
  <c r="P639" i="12"/>
  <c r="V638" i="12"/>
  <c r="U638" i="12"/>
  <c r="S638" i="12"/>
  <c r="R638" i="12"/>
  <c r="P638" i="12"/>
  <c r="V637" i="12"/>
  <c r="U637" i="12"/>
  <c r="S637" i="12"/>
  <c r="R637" i="12"/>
  <c r="P637" i="12"/>
  <c r="V636" i="12"/>
  <c r="U636" i="12"/>
  <c r="S636" i="12"/>
  <c r="R636" i="12"/>
  <c r="P636" i="12"/>
  <c r="V635" i="12"/>
  <c r="U635" i="12"/>
  <c r="S635" i="12"/>
  <c r="R635" i="12"/>
  <c r="P635" i="12"/>
  <c r="V634" i="12"/>
  <c r="U634" i="12"/>
  <c r="S634" i="12"/>
  <c r="R634" i="12"/>
  <c r="P634" i="12"/>
  <c r="V633" i="12"/>
  <c r="U633" i="12"/>
  <c r="S633" i="12"/>
  <c r="R633" i="12"/>
  <c r="P633" i="12"/>
  <c r="V632" i="12"/>
  <c r="U632" i="12"/>
  <c r="S632" i="12"/>
  <c r="R632" i="12"/>
  <c r="P632" i="12"/>
  <c r="V631" i="12"/>
  <c r="U631" i="12"/>
  <c r="S631" i="12"/>
  <c r="R631" i="12"/>
  <c r="P631" i="12"/>
  <c r="V630" i="12"/>
  <c r="U630" i="12"/>
  <c r="S630" i="12"/>
  <c r="R630" i="12"/>
  <c r="P630" i="12"/>
  <c r="V629" i="12"/>
  <c r="U629" i="12"/>
  <c r="S629" i="12"/>
  <c r="R629" i="12"/>
  <c r="P629" i="12"/>
  <c r="V628" i="12"/>
  <c r="U628" i="12"/>
  <c r="S628" i="12"/>
  <c r="R628" i="12"/>
  <c r="P628" i="12"/>
  <c r="V627" i="12"/>
  <c r="U627" i="12"/>
  <c r="S627" i="12"/>
  <c r="R627" i="12"/>
  <c r="P627" i="12"/>
  <c r="V626" i="12"/>
  <c r="U626" i="12"/>
  <c r="S626" i="12"/>
  <c r="R626" i="12"/>
  <c r="P626" i="12"/>
  <c r="V625" i="12"/>
  <c r="U625" i="12"/>
  <c r="S625" i="12"/>
  <c r="R625" i="12"/>
  <c r="P625" i="12"/>
  <c r="V624" i="12"/>
  <c r="U624" i="12"/>
  <c r="S624" i="12"/>
  <c r="R624" i="12"/>
  <c r="P624" i="12"/>
  <c r="V623" i="12"/>
  <c r="U623" i="12"/>
  <c r="S623" i="12"/>
  <c r="R623" i="12"/>
  <c r="P623" i="12"/>
  <c r="V622" i="12"/>
  <c r="U622" i="12"/>
  <c r="S622" i="12"/>
  <c r="R622" i="12"/>
  <c r="P622" i="12"/>
  <c r="V621" i="12"/>
  <c r="U621" i="12"/>
  <c r="S621" i="12"/>
  <c r="R621" i="12"/>
  <c r="P621" i="12"/>
  <c r="V620" i="12"/>
  <c r="U620" i="12"/>
  <c r="S620" i="12"/>
  <c r="R620" i="12"/>
  <c r="P620" i="12"/>
  <c r="V619" i="12"/>
  <c r="U619" i="12"/>
  <c r="S619" i="12"/>
  <c r="R619" i="12"/>
  <c r="P619" i="12"/>
  <c r="V618" i="12"/>
  <c r="U618" i="12"/>
  <c r="S618" i="12"/>
  <c r="R618" i="12"/>
  <c r="P618" i="12"/>
  <c r="V617" i="12"/>
  <c r="U617" i="12"/>
  <c r="S617" i="12"/>
  <c r="R617" i="12"/>
  <c r="P617" i="12"/>
  <c r="V616" i="12"/>
  <c r="U616" i="12"/>
  <c r="S616" i="12"/>
  <c r="R616" i="12"/>
  <c r="P616" i="12"/>
  <c r="V615" i="12"/>
  <c r="U615" i="12"/>
  <c r="S615" i="12"/>
  <c r="R615" i="12"/>
  <c r="P615" i="12"/>
  <c r="V614" i="12"/>
  <c r="U614" i="12"/>
  <c r="S614" i="12"/>
  <c r="R614" i="12"/>
  <c r="P614" i="12"/>
  <c r="V613" i="12"/>
  <c r="U613" i="12"/>
  <c r="S613" i="12"/>
  <c r="R613" i="12"/>
  <c r="P613" i="12"/>
  <c r="V612" i="12"/>
  <c r="U612" i="12"/>
  <c r="S612" i="12"/>
  <c r="R612" i="12"/>
  <c r="P612" i="12"/>
  <c r="V611" i="12"/>
  <c r="U611" i="12"/>
  <c r="S611" i="12"/>
  <c r="R611" i="12"/>
  <c r="P611" i="12"/>
  <c r="V610" i="12"/>
  <c r="U610" i="12"/>
  <c r="S610" i="12"/>
  <c r="R610" i="12"/>
  <c r="P610" i="12"/>
  <c r="V609" i="12"/>
  <c r="U609" i="12"/>
  <c r="S609" i="12"/>
  <c r="R609" i="12"/>
  <c r="P609" i="12"/>
  <c r="V608" i="12"/>
  <c r="U608" i="12"/>
  <c r="S608" i="12"/>
  <c r="R608" i="12"/>
  <c r="P608" i="12"/>
  <c r="V607" i="12"/>
  <c r="U607" i="12"/>
  <c r="S607" i="12"/>
  <c r="R607" i="12"/>
  <c r="P607" i="12"/>
  <c r="V606" i="12"/>
  <c r="U606" i="12"/>
  <c r="S606" i="12"/>
  <c r="R606" i="12"/>
  <c r="P606" i="12"/>
  <c r="V605" i="12"/>
  <c r="U605" i="12"/>
  <c r="S605" i="12"/>
  <c r="R605" i="12"/>
  <c r="P605" i="12"/>
  <c r="V604" i="12"/>
  <c r="U604" i="12"/>
  <c r="S604" i="12"/>
  <c r="R604" i="12"/>
  <c r="P604" i="12"/>
  <c r="V603" i="12"/>
  <c r="U603" i="12"/>
  <c r="S603" i="12"/>
  <c r="R603" i="12"/>
  <c r="P603" i="12"/>
  <c r="V602" i="12"/>
  <c r="U602" i="12"/>
  <c r="S602" i="12"/>
  <c r="R602" i="12"/>
  <c r="P602" i="12"/>
  <c r="V601" i="12"/>
  <c r="U601" i="12"/>
  <c r="S601" i="12"/>
  <c r="R601" i="12"/>
  <c r="P601" i="12"/>
  <c r="V600" i="12"/>
  <c r="U600" i="12"/>
  <c r="S600" i="12"/>
  <c r="R600" i="12"/>
  <c r="P600" i="12"/>
  <c r="V599" i="12"/>
  <c r="U599" i="12"/>
  <c r="S599" i="12"/>
  <c r="R599" i="12"/>
  <c r="P599" i="12"/>
  <c r="V598" i="12"/>
  <c r="U598" i="12"/>
  <c r="S598" i="12"/>
  <c r="R598" i="12"/>
  <c r="P598" i="12"/>
  <c r="V597" i="12"/>
  <c r="U597" i="12"/>
  <c r="S597" i="12"/>
  <c r="R597" i="12"/>
  <c r="P597" i="12"/>
  <c r="V596" i="12"/>
  <c r="U596" i="12"/>
  <c r="S596" i="12"/>
  <c r="R596" i="12"/>
  <c r="P596" i="12"/>
  <c r="V595" i="12"/>
  <c r="U595" i="12"/>
  <c r="S595" i="12"/>
  <c r="R595" i="12"/>
  <c r="P595" i="12"/>
  <c r="V594" i="12"/>
  <c r="U594" i="12"/>
  <c r="S594" i="12"/>
  <c r="R594" i="12"/>
  <c r="P594" i="12"/>
  <c r="V593" i="12"/>
  <c r="U593" i="12"/>
  <c r="S593" i="12"/>
  <c r="R593" i="12"/>
  <c r="P593" i="12"/>
  <c r="V592" i="12"/>
  <c r="U592" i="12"/>
  <c r="S592" i="12"/>
  <c r="R592" i="12"/>
  <c r="P592" i="12"/>
  <c r="V591" i="12"/>
  <c r="U591" i="12"/>
  <c r="S591" i="12"/>
  <c r="R591" i="12"/>
  <c r="P591" i="12"/>
  <c r="V590" i="12"/>
  <c r="U590" i="12"/>
  <c r="S590" i="12"/>
  <c r="R590" i="12"/>
  <c r="P590" i="12"/>
  <c r="V589" i="12"/>
  <c r="U589" i="12"/>
  <c r="S589" i="12"/>
  <c r="R589" i="12"/>
  <c r="P589" i="12"/>
  <c r="V588" i="12"/>
  <c r="U588" i="12"/>
  <c r="S588" i="12"/>
  <c r="R588" i="12"/>
  <c r="P588" i="12"/>
  <c r="V587" i="12"/>
  <c r="U587" i="12"/>
  <c r="S587" i="12"/>
  <c r="R587" i="12"/>
  <c r="P587" i="12"/>
  <c r="V586" i="12"/>
  <c r="U586" i="12"/>
  <c r="S586" i="12"/>
  <c r="R586" i="12"/>
  <c r="P586" i="12"/>
  <c r="V585" i="12"/>
  <c r="U585" i="12"/>
  <c r="S585" i="12"/>
  <c r="R585" i="12"/>
  <c r="P585" i="12"/>
  <c r="V584" i="12"/>
  <c r="U584" i="12"/>
  <c r="S584" i="12"/>
  <c r="R584" i="12"/>
  <c r="P584" i="12"/>
  <c r="V583" i="12"/>
  <c r="U583" i="12"/>
  <c r="S583" i="12"/>
  <c r="R583" i="12"/>
  <c r="P583" i="12"/>
  <c r="V582" i="12"/>
  <c r="U582" i="12"/>
  <c r="S582" i="12"/>
  <c r="R582" i="12"/>
  <c r="P582" i="12"/>
  <c r="V581" i="12"/>
  <c r="U581" i="12"/>
  <c r="S581" i="12"/>
  <c r="R581" i="12"/>
  <c r="P581" i="12"/>
  <c r="V580" i="12"/>
  <c r="U580" i="12"/>
  <c r="S580" i="12"/>
  <c r="R580" i="12"/>
  <c r="P580" i="12"/>
  <c r="V579" i="12"/>
  <c r="U579" i="12"/>
  <c r="S579" i="12"/>
  <c r="R579" i="12"/>
  <c r="P579" i="12"/>
  <c r="V578" i="12"/>
  <c r="U578" i="12"/>
  <c r="S578" i="12"/>
  <c r="R578" i="12"/>
  <c r="P578" i="12"/>
  <c r="V577" i="12"/>
  <c r="U577" i="12"/>
  <c r="S577" i="12"/>
  <c r="R577" i="12"/>
  <c r="P577" i="12"/>
  <c r="V576" i="12"/>
  <c r="U576" i="12"/>
  <c r="S576" i="12"/>
  <c r="R576" i="12"/>
  <c r="P576" i="12"/>
  <c r="V575" i="12"/>
  <c r="U575" i="12"/>
  <c r="S575" i="12"/>
  <c r="R575" i="12"/>
  <c r="P575" i="12"/>
  <c r="V574" i="12"/>
  <c r="U574" i="12"/>
  <c r="S574" i="12"/>
  <c r="R574" i="12"/>
  <c r="P574" i="12"/>
  <c r="V573" i="12"/>
  <c r="U573" i="12"/>
  <c r="S573" i="12"/>
  <c r="R573" i="12"/>
  <c r="P573" i="12"/>
  <c r="V572" i="12"/>
  <c r="U572" i="12"/>
  <c r="S572" i="12"/>
  <c r="R572" i="12"/>
  <c r="P572" i="12"/>
  <c r="V571" i="12"/>
  <c r="U571" i="12"/>
  <c r="S571" i="12"/>
  <c r="R571" i="12"/>
  <c r="P571" i="12"/>
  <c r="V570" i="12"/>
  <c r="U570" i="12"/>
  <c r="S570" i="12"/>
  <c r="R570" i="12"/>
  <c r="P570" i="12"/>
  <c r="V569" i="12"/>
  <c r="U569" i="12"/>
  <c r="S569" i="12"/>
  <c r="R569" i="12"/>
  <c r="P569" i="12"/>
  <c r="V568" i="12"/>
  <c r="U568" i="12"/>
  <c r="S568" i="12"/>
  <c r="R568" i="12"/>
  <c r="P568" i="12"/>
  <c r="V567" i="12"/>
  <c r="U567" i="12"/>
  <c r="S567" i="12"/>
  <c r="R567" i="12"/>
  <c r="P567" i="12"/>
  <c r="V566" i="12"/>
  <c r="U566" i="12"/>
  <c r="S566" i="12"/>
  <c r="R566" i="12"/>
  <c r="P566" i="12"/>
  <c r="V565" i="12"/>
  <c r="U565" i="12"/>
  <c r="S565" i="12"/>
  <c r="R565" i="12"/>
  <c r="P565" i="12"/>
  <c r="V564" i="12"/>
  <c r="U564" i="12"/>
  <c r="S564" i="12"/>
  <c r="R564" i="12"/>
  <c r="P564" i="12"/>
  <c r="V563" i="12"/>
  <c r="U563" i="12"/>
  <c r="S563" i="12"/>
  <c r="R563" i="12"/>
  <c r="P563" i="12"/>
  <c r="V562" i="12"/>
  <c r="U562" i="12"/>
  <c r="S562" i="12"/>
  <c r="R562" i="12"/>
  <c r="P562" i="12"/>
  <c r="V561" i="12"/>
  <c r="U561" i="12"/>
  <c r="S561" i="12"/>
  <c r="R561" i="12"/>
  <c r="P561" i="12"/>
  <c r="V560" i="12"/>
  <c r="U560" i="12"/>
  <c r="S560" i="12"/>
  <c r="R560" i="12"/>
  <c r="P560" i="12"/>
  <c r="V559" i="12"/>
  <c r="U559" i="12"/>
  <c r="S559" i="12"/>
  <c r="R559" i="12"/>
  <c r="P559" i="12"/>
  <c r="V558" i="12"/>
  <c r="U558" i="12"/>
  <c r="S558" i="12"/>
  <c r="R558" i="12"/>
  <c r="P558" i="12"/>
  <c r="V557" i="12"/>
  <c r="U557" i="12"/>
  <c r="S557" i="12"/>
  <c r="R557" i="12"/>
  <c r="P557" i="12"/>
  <c r="V556" i="12"/>
  <c r="U556" i="12"/>
  <c r="S556" i="12"/>
  <c r="R556" i="12"/>
  <c r="P556" i="12"/>
  <c r="V555" i="12"/>
  <c r="U555" i="12"/>
  <c r="S555" i="12"/>
  <c r="R555" i="12"/>
  <c r="P555" i="12"/>
  <c r="V554" i="12"/>
  <c r="U554" i="12"/>
  <c r="S554" i="12"/>
  <c r="R554" i="12"/>
  <c r="P554" i="12"/>
  <c r="V553" i="12"/>
  <c r="U553" i="12"/>
  <c r="S553" i="12"/>
  <c r="R553" i="12"/>
  <c r="P553" i="12"/>
  <c r="V552" i="12"/>
  <c r="U552" i="12"/>
  <c r="S552" i="12"/>
  <c r="R552" i="12"/>
  <c r="P552" i="12"/>
  <c r="V551" i="12"/>
  <c r="U551" i="12"/>
  <c r="S551" i="12"/>
  <c r="R551" i="12"/>
  <c r="P551" i="12"/>
  <c r="V550" i="12"/>
  <c r="U550" i="12"/>
  <c r="S550" i="12"/>
  <c r="R550" i="12"/>
  <c r="P550" i="12"/>
  <c r="V549" i="12"/>
  <c r="U549" i="12"/>
  <c r="S549" i="12"/>
  <c r="R549" i="12"/>
  <c r="P549" i="12"/>
  <c r="V548" i="12"/>
  <c r="U548" i="12"/>
  <c r="S548" i="12"/>
  <c r="R548" i="12"/>
  <c r="P548" i="12"/>
  <c r="V547" i="12"/>
  <c r="U547" i="12"/>
  <c r="S547" i="12"/>
  <c r="R547" i="12"/>
  <c r="P547" i="12"/>
  <c r="V546" i="12"/>
  <c r="U546" i="12"/>
  <c r="S546" i="12"/>
  <c r="R546" i="12"/>
  <c r="P546" i="12"/>
  <c r="V545" i="12"/>
  <c r="U545" i="12"/>
  <c r="S545" i="12"/>
  <c r="R545" i="12"/>
  <c r="P545" i="12"/>
  <c r="V544" i="12"/>
  <c r="U544" i="12"/>
  <c r="S544" i="12"/>
  <c r="R544" i="12"/>
  <c r="P544" i="12"/>
  <c r="V543" i="12"/>
  <c r="U543" i="12"/>
  <c r="S543" i="12"/>
  <c r="R543" i="12"/>
  <c r="P543" i="12"/>
  <c r="V542" i="12"/>
  <c r="U542" i="12"/>
  <c r="S542" i="12"/>
  <c r="R542" i="12"/>
  <c r="P542" i="12"/>
  <c r="V541" i="12"/>
  <c r="U541" i="12"/>
  <c r="S541" i="12"/>
  <c r="R541" i="12"/>
  <c r="P541" i="12"/>
  <c r="V540" i="12"/>
  <c r="U540" i="12"/>
  <c r="S540" i="12"/>
  <c r="R540" i="12"/>
  <c r="P540" i="12"/>
  <c r="V539" i="12"/>
  <c r="U539" i="12"/>
  <c r="S539" i="12"/>
  <c r="R539" i="12"/>
  <c r="P539" i="12"/>
  <c r="V538" i="12"/>
  <c r="U538" i="12"/>
  <c r="S538" i="12"/>
  <c r="R538" i="12"/>
  <c r="P538" i="12"/>
  <c r="V537" i="12"/>
  <c r="U537" i="12"/>
  <c r="S537" i="12"/>
  <c r="R537" i="12"/>
  <c r="P537" i="12"/>
  <c r="V536" i="12"/>
  <c r="U536" i="12"/>
  <c r="S536" i="12"/>
  <c r="R536" i="12"/>
  <c r="P536" i="12"/>
  <c r="V535" i="12"/>
  <c r="U535" i="12"/>
  <c r="S535" i="12"/>
  <c r="R535" i="12"/>
  <c r="P535" i="12"/>
  <c r="V534" i="12"/>
  <c r="U534" i="12"/>
  <c r="S534" i="12"/>
  <c r="R534" i="12"/>
  <c r="P534" i="12"/>
  <c r="V533" i="12"/>
  <c r="U533" i="12"/>
  <c r="S533" i="12"/>
  <c r="R533" i="12"/>
  <c r="P533" i="12"/>
  <c r="V532" i="12"/>
  <c r="U532" i="12"/>
  <c r="S532" i="12"/>
  <c r="R532" i="12"/>
  <c r="P532" i="12"/>
  <c r="V531" i="12"/>
  <c r="U531" i="12"/>
  <c r="S531" i="12"/>
  <c r="R531" i="12"/>
  <c r="P531" i="12"/>
  <c r="V530" i="12"/>
  <c r="U530" i="12"/>
  <c r="S530" i="12"/>
  <c r="R530" i="12"/>
  <c r="P530" i="12"/>
  <c r="V529" i="12"/>
  <c r="U529" i="12"/>
  <c r="S529" i="12"/>
  <c r="R529" i="12"/>
  <c r="P529" i="12"/>
  <c r="V528" i="12"/>
  <c r="U528" i="12"/>
  <c r="S528" i="12"/>
  <c r="R528" i="12"/>
  <c r="P528" i="12"/>
  <c r="V527" i="12"/>
  <c r="U527" i="12"/>
  <c r="S527" i="12"/>
  <c r="R527" i="12"/>
  <c r="P527" i="12"/>
  <c r="V526" i="12"/>
  <c r="U526" i="12"/>
  <c r="S526" i="12"/>
  <c r="R526" i="12"/>
  <c r="P526" i="12"/>
  <c r="V525" i="12"/>
  <c r="U525" i="12"/>
  <c r="S525" i="12"/>
  <c r="R525" i="12"/>
  <c r="P525" i="12"/>
  <c r="V524" i="12"/>
  <c r="U524" i="12"/>
  <c r="S524" i="12"/>
  <c r="R524" i="12"/>
  <c r="P524" i="12"/>
  <c r="V523" i="12"/>
  <c r="U523" i="12"/>
  <c r="S523" i="12"/>
  <c r="R523" i="12"/>
  <c r="P523" i="12"/>
  <c r="V522" i="12"/>
  <c r="U522" i="12"/>
  <c r="S522" i="12"/>
  <c r="R522" i="12"/>
  <c r="P522" i="12"/>
  <c r="V521" i="12"/>
  <c r="U521" i="12"/>
  <c r="S521" i="12"/>
  <c r="R521" i="12"/>
  <c r="P521" i="12"/>
  <c r="V520" i="12"/>
  <c r="U520" i="12"/>
  <c r="S520" i="12"/>
  <c r="R520" i="12"/>
  <c r="P520" i="12"/>
  <c r="V519" i="12"/>
  <c r="U519" i="12"/>
  <c r="S519" i="12"/>
  <c r="R519" i="12"/>
  <c r="P519" i="12"/>
  <c r="V518" i="12"/>
  <c r="U518" i="12"/>
  <c r="S518" i="12"/>
  <c r="R518" i="12"/>
  <c r="P518" i="12"/>
  <c r="V517" i="12"/>
  <c r="U517" i="12"/>
  <c r="S517" i="12"/>
  <c r="R517" i="12"/>
  <c r="P517" i="12"/>
  <c r="V516" i="12"/>
  <c r="U516" i="12"/>
  <c r="S516" i="12"/>
  <c r="R516" i="12"/>
  <c r="P516" i="12"/>
  <c r="V515" i="12"/>
  <c r="U515" i="12"/>
  <c r="S515" i="12"/>
  <c r="R515" i="12"/>
  <c r="P515" i="12"/>
  <c r="V514" i="12"/>
  <c r="U514" i="12"/>
  <c r="S514" i="12"/>
  <c r="R514" i="12"/>
  <c r="P514" i="12"/>
  <c r="V513" i="12"/>
  <c r="U513" i="12"/>
  <c r="S513" i="12"/>
  <c r="R513" i="12"/>
  <c r="P513" i="12"/>
  <c r="V512" i="12"/>
  <c r="U512" i="12"/>
  <c r="S512" i="12"/>
  <c r="R512" i="12"/>
  <c r="P512" i="12"/>
  <c r="V511" i="12"/>
  <c r="U511" i="12"/>
  <c r="S511" i="12"/>
  <c r="R511" i="12"/>
  <c r="P511" i="12"/>
  <c r="V510" i="12"/>
  <c r="U510" i="12"/>
  <c r="S510" i="12"/>
  <c r="R510" i="12"/>
  <c r="P510" i="12"/>
  <c r="V509" i="12"/>
  <c r="U509" i="12"/>
  <c r="S509" i="12"/>
  <c r="R509" i="12"/>
  <c r="P509" i="12"/>
  <c r="V508" i="12"/>
  <c r="U508" i="12"/>
  <c r="S508" i="12"/>
  <c r="R508" i="12"/>
  <c r="P508" i="12"/>
  <c r="V507" i="12"/>
  <c r="U507" i="12"/>
  <c r="S507" i="12"/>
  <c r="R507" i="12"/>
  <c r="P507" i="12"/>
  <c r="V506" i="12"/>
  <c r="U506" i="12"/>
  <c r="S506" i="12"/>
  <c r="R506" i="12"/>
  <c r="P506" i="12"/>
  <c r="V505" i="12"/>
  <c r="U505" i="12"/>
  <c r="S505" i="12"/>
  <c r="R505" i="12"/>
  <c r="P505" i="12"/>
  <c r="V504" i="12"/>
  <c r="U504" i="12"/>
  <c r="S504" i="12"/>
  <c r="R504" i="12"/>
  <c r="P504" i="12"/>
  <c r="V503" i="12"/>
  <c r="U503" i="12"/>
  <c r="S503" i="12"/>
  <c r="R503" i="12"/>
  <c r="P503" i="12"/>
  <c r="V502" i="12"/>
  <c r="U502" i="12"/>
  <c r="S502" i="12"/>
  <c r="R502" i="12"/>
  <c r="P502" i="12"/>
  <c r="V501" i="12"/>
  <c r="U501" i="12"/>
  <c r="S501" i="12"/>
  <c r="R501" i="12"/>
  <c r="P501" i="12"/>
  <c r="V500" i="12"/>
  <c r="U500" i="12"/>
  <c r="S500" i="12"/>
  <c r="R500" i="12"/>
  <c r="P500" i="12"/>
  <c r="V499" i="12"/>
  <c r="U499" i="12"/>
  <c r="S499" i="12"/>
  <c r="R499" i="12"/>
  <c r="P499" i="12"/>
  <c r="V498" i="12"/>
  <c r="U498" i="12"/>
  <c r="S498" i="12"/>
  <c r="R498" i="12"/>
  <c r="P498" i="12"/>
  <c r="V497" i="12"/>
  <c r="U497" i="12"/>
  <c r="S497" i="12"/>
  <c r="R497" i="12"/>
  <c r="P497" i="12"/>
  <c r="V496" i="12"/>
  <c r="U496" i="12"/>
  <c r="S496" i="12"/>
  <c r="R496" i="12"/>
  <c r="P496" i="12"/>
  <c r="V495" i="12"/>
  <c r="U495" i="12"/>
  <c r="S495" i="12"/>
  <c r="R495" i="12"/>
  <c r="P495" i="12"/>
  <c r="V494" i="12"/>
  <c r="U494" i="12"/>
  <c r="S494" i="12"/>
  <c r="R494" i="12"/>
  <c r="P494" i="12"/>
  <c r="V493" i="12"/>
  <c r="U493" i="12"/>
  <c r="S493" i="12"/>
  <c r="R493" i="12"/>
  <c r="P493" i="12"/>
  <c r="V492" i="12"/>
  <c r="U492" i="12"/>
  <c r="S492" i="12"/>
  <c r="R492" i="12"/>
  <c r="P492" i="12"/>
  <c r="V491" i="12"/>
  <c r="U491" i="12"/>
  <c r="S491" i="12"/>
  <c r="R491" i="12"/>
  <c r="P491" i="12"/>
  <c r="V490" i="12"/>
  <c r="U490" i="12"/>
  <c r="S490" i="12"/>
  <c r="R490" i="12"/>
  <c r="P490" i="12"/>
  <c r="V489" i="12"/>
  <c r="U489" i="12"/>
  <c r="S489" i="12"/>
  <c r="R489" i="12"/>
  <c r="P489" i="12"/>
  <c r="V488" i="12"/>
  <c r="U488" i="12"/>
  <c r="S488" i="12"/>
  <c r="R488" i="12"/>
  <c r="P488" i="12"/>
  <c r="V487" i="12"/>
  <c r="U487" i="12"/>
  <c r="S487" i="12"/>
  <c r="R487" i="12"/>
  <c r="P487" i="12"/>
  <c r="V486" i="12"/>
  <c r="U486" i="12"/>
  <c r="S486" i="12"/>
  <c r="R486" i="12"/>
  <c r="P486" i="12"/>
  <c r="V485" i="12"/>
  <c r="U485" i="12"/>
  <c r="S485" i="12"/>
  <c r="R485" i="12"/>
  <c r="P485" i="12"/>
  <c r="V484" i="12"/>
  <c r="U484" i="12"/>
  <c r="S484" i="12"/>
  <c r="R484" i="12"/>
  <c r="P484" i="12"/>
  <c r="V483" i="12"/>
  <c r="U483" i="12"/>
  <c r="S483" i="12"/>
  <c r="R483" i="12"/>
  <c r="P483" i="12"/>
  <c r="V482" i="12"/>
  <c r="U482" i="12"/>
  <c r="S482" i="12"/>
  <c r="R482" i="12"/>
  <c r="P482" i="12"/>
  <c r="V481" i="12"/>
  <c r="U481" i="12"/>
  <c r="S481" i="12"/>
  <c r="R481" i="12"/>
  <c r="P481" i="12"/>
  <c r="V480" i="12"/>
  <c r="U480" i="12"/>
  <c r="S480" i="12"/>
  <c r="R480" i="12"/>
  <c r="P480" i="12"/>
  <c r="V479" i="12"/>
  <c r="U479" i="12"/>
  <c r="S479" i="12"/>
  <c r="R479" i="12"/>
  <c r="P479" i="12"/>
  <c r="V478" i="12"/>
  <c r="U478" i="12"/>
  <c r="S478" i="12"/>
  <c r="R478" i="12"/>
  <c r="P478" i="12"/>
  <c r="V477" i="12"/>
  <c r="U477" i="12"/>
  <c r="S477" i="12"/>
  <c r="R477" i="12"/>
  <c r="P477" i="12"/>
  <c r="V476" i="12"/>
  <c r="U476" i="12"/>
  <c r="S476" i="12"/>
  <c r="R476" i="12"/>
  <c r="P476" i="12"/>
  <c r="V475" i="12"/>
  <c r="U475" i="12"/>
  <c r="S475" i="12"/>
  <c r="R475" i="12"/>
  <c r="P475" i="12"/>
  <c r="V474" i="12"/>
  <c r="U474" i="12"/>
  <c r="S474" i="12"/>
  <c r="R474" i="12"/>
  <c r="P474" i="12"/>
  <c r="V473" i="12"/>
  <c r="U473" i="12"/>
  <c r="S473" i="12"/>
  <c r="R473" i="12"/>
  <c r="P473" i="12"/>
  <c r="V472" i="12"/>
  <c r="U472" i="12"/>
  <c r="S472" i="12"/>
  <c r="R472" i="12"/>
  <c r="P472" i="12"/>
  <c r="V471" i="12"/>
  <c r="U471" i="12"/>
  <c r="S471" i="12"/>
  <c r="R471" i="12"/>
  <c r="P471" i="12"/>
  <c r="V470" i="12"/>
  <c r="U470" i="12"/>
  <c r="S470" i="12"/>
  <c r="R470" i="12"/>
  <c r="P470" i="12"/>
  <c r="V469" i="12"/>
  <c r="U469" i="12"/>
  <c r="S469" i="12"/>
  <c r="R469" i="12"/>
  <c r="P469" i="12"/>
  <c r="V468" i="12"/>
  <c r="U468" i="12"/>
  <c r="S468" i="12"/>
  <c r="R468" i="12"/>
  <c r="P468" i="12"/>
  <c r="V467" i="12"/>
  <c r="U467" i="12"/>
  <c r="S467" i="12"/>
  <c r="R467" i="12"/>
  <c r="P467" i="12"/>
  <c r="V466" i="12"/>
  <c r="U466" i="12"/>
  <c r="S466" i="12"/>
  <c r="R466" i="12"/>
  <c r="P466" i="12"/>
  <c r="V465" i="12"/>
  <c r="U465" i="12"/>
  <c r="S465" i="12"/>
  <c r="R465" i="12"/>
  <c r="P465" i="12"/>
  <c r="V464" i="12"/>
  <c r="U464" i="12"/>
  <c r="S464" i="12"/>
  <c r="R464" i="12"/>
  <c r="P464" i="12"/>
  <c r="V463" i="12"/>
  <c r="U463" i="12"/>
  <c r="S463" i="12"/>
  <c r="R463" i="12"/>
  <c r="P463" i="12"/>
  <c r="V462" i="12"/>
  <c r="U462" i="12"/>
  <c r="S462" i="12"/>
  <c r="R462" i="12"/>
  <c r="P462" i="12"/>
  <c r="V461" i="12"/>
  <c r="U461" i="12"/>
  <c r="S461" i="12"/>
  <c r="R461" i="12"/>
  <c r="P461" i="12"/>
  <c r="V460" i="12"/>
  <c r="U460" i="12"/>
  <c r="S460" i="12"/>
  <c r="R460" i="12"/>
  <c r="P460" i="12"/>
  <c r="V459" i="12"/>
  <c r="U459" i="12"/>
  <c r="S459" i="12"/>
  <c r="R459" i="12"/>
  <c r="P459" i="12"/>
  <c r="V458" i="12"/>
  <c r="U458" i="12"/>
  <c r="S458" i="12"/>
  <c r="R458" i="12"/>
  <c r="P458" i="12"/>
  <c r="V457" i="12"/>
  <c r="U457" i="12"/>
  <c r="S457" i="12"/>
  <c r="R457" i="12"/>
  <c r="P457" i="12"/>
  <c r="V456" i="12"/>
  <c r="U456" i="12"/>
  <c r="S456" i="12"/>
  <c r="R456" i="12"/>
  <c r="P456" i="12"/>
  <c r="V455" i="12"/>
  <c r="U455" i="12"/>
  <c r="S455" i="12"/>
  <c r="R455" i="12"/>
  <c r="P455" i="12"/>
  <c r="V454" i="12"/>
  <c r="U454" i="12"/>
  <c r="S454" i="12"/>
  <c r="R454" i="12"/>
  <c r="P454" i="12"/>
  <c r="V453" i="12"/>
  <c r="U453" i="12"/>
  <c r="S453" i="12"/>
  <c r="R453" i="12"/>
  <c r="P453" i="12"/>
  <c r="V452" i="12"/>
  <c r="U452" i="12"/>
  <c r="S452" i="12"/>
  <c r="R452" i="12"/>
  <c r="P452" i="12"/>
  <c r="V451" i="12"/>
  <c r="U451" i="12"/>
  <c r="S451" i="12"/>
  <c r="R451" i="12"/>
  <c r="P451" i="12"/>
  <c r="V450" i="12"/>
  <c r="U450" i="12"/>
  <c r="S450" i="12"/>
  <c r="R450" i="12"/>
  <c r="P450" i="12"/>
  <c r="V449" i="12"/>
  <c r="U449" i="12"/>
  <c r="S449" i="12"/>
  <c r="R449" i="12"/>
  <c r="P449" i="12"/>
  <c r="V448" i="12"/>
  <c r="U448" i="12"/>
  <c r="S448" i="12"/>
  <c r="R448" i="12"/>
  <c r="P448" i="12"/>
  <c r="V447" i="12"/>
  <c r="U447" i="12"/>
  <c r="S447" i="12"/>
  <c r="R447" i="12"/>
  <c r="P447" i="12"/>
  <c r="V446" i="12"/>
  <c r="U446" i="12"/>
  <c r="S446" i="12"/>
  <c r="R446" i="12"/>
  <c r="P446" i="12"/>
  <c r="V445" i="12"/>
  <c r="U445" i="12"/>
  <c r="S445" i="12"/>
  <c r="R445" i="12"/>
  <c r="P445" i="12"/>
  <c r="V444" i="12"/>
  <c r="U444" i="12"/>
  <c r="S444" i="12"/>
  <c r="R444" i="12"/>
  <c r="P444" i="12"/>
  <c r="V443" i="12"/>
  <c r="U443" i="12"/>
  <c r="S443" i="12"/>
  <c r="R443" i="12"/>
  <c r="P443" i="12"/>
  <c r="V442" i="12"/>
  <c r="U442" i="12"/>
  <c r="S442" i="12"/>
  <c r="R442" i="12"/>
  <c r="P442" i="12"/>
  <c r="V441" i="12"/>
  <c r="U441" i="12"/>
  <c r="S441" i="12"/>
  <c r="R441" i="12"/>
  <c r="P441" i="12"/>
  <c r="V440" i="12"/>
  <c r="U440" i="12"/>
  <c r="S440" i="12"/>
  <c r="R440" i="12"/>
  <c r="P440" i="12"/>
  <c r="V439" i="12"/>
  <c r="U439" i="12"/>
  <c r="S439" i="12"/>
  <c r="R439" i="12"/>
  <c r="P439" i="12"/>
  <c r="V438" i="12"/>
  <c r="U438" i="12"/>
  <c r="S438" i="12"/>
  <c r="R438" i="12"/>
  <c r="P438" i="12"/>
  <c r="V437" i="12"/>
  <c r="U437" i="12"/>
  <c r="S437" i="12"/>
  <c r="R437" i="12"/>
  <c r="P437" i="12"/>
  <c r="V436" i="12"/>
  <c r="U436" i="12"/>
  <c r="S436" i="12"/>
  <c r="R436" i="12"/>
  <c r="P436" i="12"/>
  <c r="V435" i="12"/>
  <c r="U435" i="12"/>
  <c r="S435" i="12"/>
  <c r="R435" i="12"/>
  <c r="P435" i="12"/>
  <c r="V434" i="12"/>
  <c r="U434" i="12"/>
  <c r="S434" i="12"/>
  <c r="R434" i="12"/>
  <c r="P434" i="12"/>
  <c r="V433" i="12"/>
  <c r="U433" i="12"/>
  <c r="S433" i="12"/>
  <c r="R433" i="12"/>
  <c r="P433" i="12"/>
  <c r="V432" i="12"/>
  <c r="U432" i="12"/>
  <c r="S432" i="12"/>
  <c r="R432" i="12"/>
  <c r="P432" i="12"/>
  <c r="V431" i="12"/>
  <c r="U431" i="12"/>
  <c r="S431" i="12"/>
  <c r="R431" i="12"/>
  <c r="P431" i="12"/>
  <c r="V430" i="12"/>
  <c r="U430" i="12"/>
  <c r="S430" i="12"/>
  <c r="R430" i="12"/>
  <c r="P430" i="12"/>
  <c r="V429" i="12"/>
  <c r="U429" i="12"/>
  <c r="S429" i="12"/>
  <c r="R429" i="12"/>
  <c r="P429" i="12"/>
  <c r="V428" i="12"/>
  <c r="U428" i="12"/>
  <c r="S428" i="12"/>
  <c r="R428" i="12"/>
  <c r="P428" i="12"/>
  <c r="V427" i="12"/>
  <c r="U427" i="12"/>
  <c r="S427" i="12"/>
  <c r="R427" i="12"/>
  <c r="P427" i="12"/>
  <c r="V426" i="12"/>
  <c r="U426" i="12"/>
  <c r="S426" i="12"/>
  <c r="R426" i="12"/>
  <c r="P426" i="12"/>
  <c r="V425" i="12"/>
  <c r="U425" i="12"/>
  <c r="S425" i="12"/>
  <c r="R425" i="12"/>
  <c r="P425" i="12"/>
  <c r="V424" i="12"/>
  <c r="U424" i="12"/>
  <c r="S424" i="12"/>
  <c r="R424" i="12"/>
  <c r="P424" i="12"/>
  <c r="V423" i="12"/>
  <c r="U423" i="12"/>
  <c r="S423" i="12"/>
  <c r="R423" i="12"/>
  <c r="P423" i="12"/>
  <c r="V422" i="12"/>
  <c r="U422" i="12"/>
  <c r="S422" i="12"/>
  <c r="R422" i="12"/>
  <c r="P422" i="12"/>
  <c r="V421" i="12"/>
  <c r="U421" i="12"/>
  <c r="S421" i="12"/>
  <c r="R421" i="12"/>
  <c r="P421" i="12"/>
  <c r="V420" i="12"/>
  <c r="U420" i="12"/>
  <c r="S420" i="12"/>
  <c r="R420" i="12"/>
  <c r="P420" i="12"/>
  <c r="V419" i="12"/>
  <c r="U419" i="12"/>
  <c r="S419" i="12"/>
  <c r="R419" i="12"/>
  <c r="P419" i="12"/>
  <c r="V418" i="12"/>
  <c r="U418" i="12"/>
  <c r="S418" i="12"/>
  <c r="R418" i="12"/>
  <c r="P418" i="12"/>
  <c r="V417" i="12"/>
  <c r="U417" i="12"/>
  <c r="S417" i="12"/>
  <c r="R417" i="12"/>
  <c r="P417" i="12"/>
  <c r="V416" i="12"/>
  <c r="U416" i="12"/>
  <c r="S416" i="12"/>
  <c r="R416" i="12"/>
  <c r="P416" i="12"/>
  <c r="V415" i="12"/>
  <c r="U415" i="12"/>
  <c r="S415" i="12"/>
  <c r="R415" i="12"/>
  <c r="P415" i="12"/>
  <c r="V414" i="12"/>
  <c r="U414" i="12"/>
  <c r="S414" i="12"/>
  <c r="R414" i="12"/>
  <c r="P414" i="12"/>
  <c r="V413" i="12"/>
  <c r="U413" i="12"/>
  <c r="S413" i="12"/>
  <c r="R413" i="12"/>
  <c r="P413" i="12"/>
  <c r="V412" i="12"/>
  <c r="U412" i="12"/>
  <c r="S412" i="12"/>
  <c r="R412" i="12"/>
  <c r="P412" i="12"/>
  <c r="V411" i="12"/>
  <c r="U411" i="12"/>
  <c r="S411" i="12"/>
  <c r="R411" i="12"/>
  <c r="P411" i="12"/>
  <c r="V410" i="12"/>
  <c r="U410" i="12"/>
  <c r="S410" i="12"/>
  <c r="R410" i="12"/>
  <c r="P410" i="12"/>
  <c r="V409" i="12"/>
  <c r="U409" i="12"/>
  <c r="S409" i="12"/>
  <c r="R409" i="12"/>
  <c r="P409" i="12"/>
  <c r="V408" i="12"/>
  <c r="U408" i="12"/>
  <c r="S408" i="12"/>
  <c r="R408" i="12"/>
  <c r="P408" i="12"/>
  <c r="V407" i="12"/>
  <c r="U407" i="12"/>
  <c r="S407" i="12"/>
  <c r="R407" i="12"/>
  <c r="P407" i="12"/>
  <c r="V406" i="12"/>
  <c r="U406" i="12"/>
  <c r="S406" i="12"/>
  <c r="R406" i="12"/>
  <c r="P406" i="12"/>
  <c r="V405" i="12"/>
  <c r="U405" i="12"/>
  <c r="S405" i="12"/>
  <c r="R405" i="12"/>
  <c r="P405" i="12"/>
  <c r="V404" i="12"/>
  <c r="U404" i="12"/>
  <c r="S404" i="12"/>
  <c r="R404" i="12"/>
  <c r="P404" i="12"/>
  <c r="V403" i="12"/>
  <c r="U403" i="12"/>
  <c r="S403" i="12"/>
  <c r="R403" i="12"/>
  <c r="P403" i="12"/>
  <c r="V402" i="12"/>
  <c r="U402" i="12"/>
  <c r="S402" i="12"/>
  <c r="R402" i="12"/>
  <c r="P402" i="12"/>
  <c r="V401" i="12"/>
  <c r="U401" i="12"/>
  <c r="S401" i="12"/>
  <c r="R401" i="12"/>
  <c r="P401" i="12"/>
  <c r="V400" i="12"/>
  <c r="U400" i="12"/>
  <c r="S400" i="12"/>
  <c r="R400" i="12"/>
  <c r="P400" i="12"/>
  <c r="V399" i="12"/>
  <c r="U399" i="12"/>
  <c r="S399" i="12"/>
  <c r="R399" i="12"/>
  <c r="P399" i="12"/>
  <c r="V398" i="12"/>
  <c r="U398" i="12"/>
  <c r="S398" i="12"/>
  <c r="R398" i="12"/>
  <c r="P398" i="12"/>
  <c r="V397" i="12"/>
  <c r="U397" i="12"/>
  <c r="S397" i="12"/>
  <c r="R397" i="12"/>
  <c r="P397" i="12"/>
  <c r="V396" i="12"/>
  <c r="U396" i="12"/>
  <c r="S396" i="12"/>
  <c r="R396" i="12"/>
  <c r="P396" i="12"/>
  <c r="V395" i="12"/>
  <c r="U395" i="12"/>
  <c r="S395" i="12"/>
  <c r="R395" i="12"/>
  <c r="P395" i="12"/>
  <c r="V394" i="12"/>
  <c r="U394" i="12"/>
  <c r="S394" i="12"/>
  <c r="R394" i="12"/>
  <c r="P394" i="12"/>
  <c r="V393" i="12"/>
  <c r="U393" i="12"/>
  <c r="S393" i="12"/>
  <c r="R393" i="12"/>
  <c r="P393" i="12"/>
  <c r="V392" i="12"/>
  <c r="U392" i="12"/>
  <c r="S392" i="12"/>
  <c r="R392" i="12"/>
  <c r="P392" i="12"/>
  <c r="V391" i="12"/>
  <c r="U391" i="12"/>
  <c r="S391" i="12"/>
  <c r="R391" i="12"/>
  <c r="P391" i="12"/>
  <c r="V390" i="12"/>
  <c r="U390" i="12"/>
  <c r="S390" i="12"/>
  <c r="R390" i="12"/>
  <c r="P390" i="12"/>
  <c r="V389" i="12"/>
  <c r="U389" i="12"/>
  <c r="S389" i="12"/>
  <c r="R389" i="12"/>
  <c r="P389" i="12"/>
  <c r="V388" i="12"/>
  <c r="U388" i="12"/>
  <c r="S388" i="12"/>
  <c r="R388" i="12"/>
  <c r="P388" i="12"/>
  <c r="V387" i="12"/>
  <c r="U387" i="12"/>
  <c r="S387" i="12"/>
  <c r="R387" i="12"/>
  <c r="P387" i="12"/>
  <c r="V386" i="12"/>
  <c r="U386" i="12"/>
  <c r="S386" i="12"/>
  <c r="R386" i="12"/>
  <c r="P386" i="12"/>
  <c r="V385" i="12"/>
  <c r="U385" i="12"/>
  <c r="S385" i="12"/>
  <c r="R385" i="12"/>
  <c r="P385" i="12"/>
  <c r="V384" i="12"/>
  <c r="U384" i="12"/>
  <c r="S384" i="12"/>
  <c r="R384" i="12"/>
  <c r="P384" i="12"/>
  <c r="V383" i="12"/>
  <c r="U383" i="12"/>
  <c r="S383" i="12"/>
  <c r="R383" i="12"/>
  <c r="P383" i="12"/>
  <c r="V382" i="12"/>
  <c r="U382" i="12"/>
  <c r="S382" i="12"/>
  <c r="R382" i="12"/>
  <c r="P382" i="12"/>
  <c r="V381" i="12"/>
  <c r="U381" i="12"/>
  <c r="S381" i="12"/>
  <c r="R381" i="12"/>
  <c r="P381" i="12"/>
  <c r="V380" i="12"/>
  <c r="U380" i="12"/>
  <c r="S380" i="12"/>
  <c r="R380" i="12"/>
  <c r="P380" i="12"/>
  <c r="V379" i="12"/>
  <c r="U379" i="12"/>
  <c r="S379" i="12"/>
  <c r="R379" i="12"/>
  <c r="P379" i="12"/>
  <c r="V378" i="12"/>
  <c r="U378" i="12"/>
  <c r="S378" i="12"/>
  <c r="R378" i="12"/>
  <c r="P378" i="12"/>
  <c r="V377" i="12"/>
  <c r="U377" i="12"/>
  <c r="S377" i="12"/>
  <c r="R377" i="12"/>
  <c r="P377" i="12"/>
  <c r="V376" i="12"/>
  <c r="U376" i="12"/>
  <c r="S376" i="12"/>
  <c r="R376" i="12"/>
  <c r="P376" i="12"/>
  <c r="V375" i="12"/>
  <c r="U375" i="12"/>
  <c r="S375" i="12"/>
  <c r="R375" i="12"/>
  <c r="P375" i="12"/>
  <c r="V374" i="12"/>
  <c r="U374" i="12"/>
  <c r="S374" i="12"/>
  <c r="R374" i="12"/>
  <c r="P374" i="12"/>
  <c r="V373" i="12"/>
  <c r="U373" i="12"/>
  <c r="S373" i="12"/>
  <c r="R373" i="12"/>
  <c r="P373" i="12"/>
  <c r="V372" i="12"/>
  <c r="U372" i="12"/>
  <c r="S372" i="12"/>
  <c r="R372" i="12"/>
  <c r="P372" i="12"/>
  <c r="V371" i="12"/>
  <c r="U371" i="12"/>
  <c r="S371" i="12"/>
  <c r="R371" i="12"/>
  <c r="P371" i="12"/>
  <c r="V370" i="12"/>
  <c r="U370" i="12"/>
  <c r="S370" i="12"/>
  <c r="R370" i="12"/>
  <c r="P370" i="12"/>
  <c r="V369" i="12"/>
  <c r="U369" i="12"/>
  <c r="S369" i="12"/>
  <c r="R369" i="12"/>
  <c r="P369" i="12"/>
  <c r="V368" i="12"/>
  <c r="U368" i="12"/>
  <c r="S368" i="12"/>
  <c r="R368" i="12"/>
  <c r="P368" i="12"/>
  <c r="V367" i="12"/>
  <c r="U367" i="12"/>
  <c r="S367" i="12"/>
  <c r="R367" i="12"/>
  <c r="P367" i="12"/>
  <c r="V366" i="12"/>
  <c r="U366" i="12"/>
  <c r="S366" i="12"/>
  <c r="R366" i="12"/>
  <c r="P366" i="12"/>
  <c r="V365" i="12"/>
  <c r="U365" i="12"/>
  <c r="S365" i="12"/>
  <c r="R365" i="12"/>
  <c r="P365" i="12"/>
  <c r="V364" i="12"/>
  <c r="U364" i="12"/>
  <c r="S364" i="12"/>
  <c r="R364" i="12"/>
  <c r="P364" i="12"/>
  <c r="V363" i="12"/>
  <c r="U363" i="12"/>
  <c r="S363" i="12"/>
  <c r="R363" i="12"/>
  <c r="P363" i="12"/>
  <c r="V362" i="12"/>
  <c r="U362" i="12"/>
  <c r="S362" i="12"/>
  <c r="R362" i="12"/>
  <c r="P362" i="12"/>
  <c r="V361" i="12"/>
  <c r="U361" i="12"/>
  <c r="S361" i="12"/>
  <c r="R361" i="12"/>
  <c r="P361" i="12"/>
  <c r="V360" i="12"/>
  <c r="U360" i="12"/>
  <c r="S360" i="12"/>
  <c r="R360" i="12"/>
  <c r="P360" i="12"/>
  <c r="V359" i="12"/>
  <c r="U359" i="12"/>
  <c r="S359" i="12"/>
  <c r="R359" i="12"/>
  <c r="P359" i="12"/>
  <c r="V358" i="12"/>
  <c r="U358" i="12"/>
  <c r="S358" i="12"/>
  <c r="R358" i="12"/>
  <c r="P358" i="12"/>
  <c r="V357" i="12"/>
  <c r="U357" i="12"/>
  <c r="S357" i="12"/>
  <c r="R357" i="12"/>
  <c r="P357" i="12"/>
  <c r="V356" i="12"/>
  <c r="U356" i="12"/>
  <c r="S356" i="12"/>
  <c r="R356" i="12"/>
  <c r="P356" i="12"/>
  <c r="V355" i="12"/>
  <c r="U355" i="12"/>
  <c r="S355" i="12"/>
  <c r="R355" i="12"/>
  <c r="P355" i="12"/>
  <c r="V354" i="12"/>
  <c r="U354" i="12"/>
  <c r="S354" i="12"/>
  <c r="R354" i="12"/>
  <c r="P354" i="12"/>
  <c r="V353" i="12"/>
  <c r="U353" i="12"/>
  <c r="S353" i="12"/>
  <c r="R353" i="12"/>
  <c r="P353" i="12"/>
  <c r="V352" i="12"/>
  <c r="U352" i="12"/>
  <c r="S352" i="12"/>
  <c r="R352" i="12"/>
  <c r="P352" i="12"/>
  <c r="V351" i="12"/>
  <c r="U351" i="12"/>
  <c r="S351" i="12"/>
  <c r="R351" i="12"/>
  <c r="P351" i="12"/>
  <c r="V350" i="12"/>
  <c r="U350" i="12"/>
  <c r="S350" i="12"/>
  <c r="R350" i="12"/>
  <c r="P350" i="12"/>
  <c r="V349" i="12"/>
  <c r="U349" i="12"/>
  <c r="S349" i="12"/>
  <c r="R349" i="12"/>
  <c r="P349" i="12"/>
  <c r="V348" i="12"/>
  <c r="U348" i="12"/>
  <c r="S348" i="12"/>
  <c r="R348" i="12"/>
  <c r="P348" i="12"/>
  <c r="V347" i="12"/>
  <c r="U347" i="12"/>
  <c r="S347" i="12"/>
  <c r="R347" i="12"/>
  <c r="P347" i="12"/>
  <c r="V346" i="12"/>
  <c r="U346" i="12"/>
  <c r="S346" i="12"/>
  <c r="R346" i="12"/>
  <c r="P346" i="12"/>
  <c r="V345" i="12"/>
  <c r="U345" i="12"/>
  <c r="S345" i="12"/>
  <c r="R345" i="12"/>
  <c r="P345" i="12"/>
  <c r="V344" i="12"/>
  <c r="U344" i="12"/>
  <c r="S344" i="12"/>
  <c r="R344" i="12"/>
  <c r="P344" i="12"/>
  <c r="V343" i="12"/>
  <c r="U343" i="12"/>
  <c r="S343" i="12"/>
  <c r="R343" i="12"/>
  <c r="P343" i="12"/>
  <c r="V342" i="12"/>
  <c r="U342" i="12"/>
  <c r="S342" i="12"/>
  <c r="R342" i="12"/>
  <c r="P342" i="12"/>
  <c r="V341" i="12"/>
  <c r="U341" i="12"/>
  <c r="S341" i="12"/>
  <c r="R341" i="12"/>
  <c r="P341" i="12"/>
  <c r="V340" i="12"/>
  <c r="U340" i="12"/>
  <c r="S340" i="12"/>
  <c r="R340" i="12"/>
  <c r="P340" i="12"/>
  <c r="V339" i="12"/>
  <c r="U339" i="12"/>
  <c r="S339" i="12"/>
  <c r="R339" i="12"/>
  <c r="P339" i="12"/>
  <c r="V338" i="12"/>
  <c r="U338" i="12"/>
  <c r="S338" i="12"/>
  <c r="R338" i="12"/>
  <c r="P338" i="12"/>
  <c r="V337" i="12"/>
  <c r="U337" i="12"/>
  <c r="S337" i="12"/>
  <c r="R337" i="12"/>
  <c r="P337" i="12"/>
  <c r="V336" i="12"/>
  <c r="U336" i="12"/>
  <c r="S336" i="12"/>
  <c r="R336" i="12"/>
  <c r="P336" i="12"/>
  <c r="V335" i="12"/>
  <c r="U335" i="12"/>
  <c r="S335" i="12"/>
  <c r="R335" i="12"/>
  <c r="P335" i="12"/>
  <c r="V334" i="12"/>
  <c r="U334" i="12"/>
  <c r="S334" i="12"/>
  <c r="R334" i="12"/>
  <c r="P334" i="12"/>
  <c r="V333" i="12"/>
  <c r="U333" i="12"/>
  <c r="S333" i="12"/>
  <c r="R333" i="12"/>
  <c r="P333" i="12"/>
  <c r="V332" i="12"/>
  <c r="U332" i="12"/>
  <c r="S332" i="12"/>
  <c r="R332" i="12"/>
  <c r="P332" i="12"/>
  <c r="V331" i="12"/>
  <c r="U331" i="12"/>
  <c r="S331" i="12"/>
  <c r="R331" i="12"/>
  <c r="P331" i="12"/>
  <c r="V330" i="12"/>
  <c r="U330" i="12"/>
  <c r="S330" i="12"/>
  <c r="R330" i="12"/>
  <c r="P330" i="12"/>
  <c r="V329" i="12"/>
  <c r="U329" i="12"/>
  <c r="S329" i="12"/>
  <c r="R329" i="12"/>
  <c r="P329" i="12"/>
  <c r="V328" i="12"/>
  <c r="U328" i="12"/>
  <c r="S328" i="12"/>
  <c r="R328" i="12"/>
  <c r="P328" i="12"/>
  <c r="V327" i="12"/>
  <c r="U327" i="12"/>
  <c r="S327" i="12"/>
  <c r="R327" i="12"/>
  <c r="P327" i="12"/>
  <c r="V326" i="12"/>
  <c r="U326" i="12"/>
  <c r="S326" i="12"/>
  <c r="R326" i="12"/>
  <c r="P326" i="12"/>
  <c r="V325" i="12"/>
  <c r="U325" i="12"/>
  <c r="S325" i="12"/>
  <c r="R325" i="12"/>
  <c r="P325" i="12"/>
  <c r="V324" i="12"/>
  <c r="U324" i="12"/>
  <c r="S324" i="12"/>
  <c r="R324" i="12"/>
  <c r="P324" i="12"/>
  <c r="V323" i="12"/>
  <c r="U323" i="12"/>
  <c r="S323" i="12"/>
  <c r="R323" i="12"/>
  <c r="P323" i="12"/>
  <c r="V322" i="12"/>
  <c r="U322" i="12"/>
  <c r="S322" i="12"/>
  <c r="R322" i="12"/>
  <c r="P322" i="12"/>
  <c r="V321" i="12"/>
  <c r="U321" i="12"/>
  <c r="S321" i="12"/>
  <c r="R321" i="12"/>
  <c r="P321" i="12"/>
  <c r="V320" i="12"/>
  <c r="U320" i="12"/>
  <c r="S320" i="12"/>
  <c r="R320" i="12"/>
  <c r="P320" i="12"/>
  <c r="V319" i="12"/>
  <c r="U319" i="12"/>
  <c r="S319" i="12"/>
  <c r="R319" i="12"/>
  <c r="P319" i="12"/>
  <c r="V318" i="12"/>
  <c r="U318" i="12"/>
  <c r="S318" i="12"/>
  <c r="R318" i="12"/>
  <c r="P318" i="12"/>
  <c r="V317" i="12"/>
  <c r="U317" i="12"/>
  <c r="S317" i="12"/>
  <c r="R317" i="12"/>
  <c r="P317" i="12"/>
  <c r="V316" i="12"/>
  <c r="U316" i="12"/>
  <c r="S316" i="12"/>
  <c r="R316" i="12"/>
  <c r="P316" i="12"/>
  <c r="V315" i="12"/>
  <c r="U315" i="12"/>
  <c r="S315" i="12"/>
  <c r="R315" i="12"/>
  <c r="P315" i="12"/>
  <c r="V314" i="12"/>
  <c r="U314" i="12"/>
  <c r="S314" i="12"/>
  <c r="R314" i="12"/>
  <c r="P314" i="12"/>
  <c r="V313" i="12"/>
  <c r="U313" i="12"/>
  <c r="S313" i="12"/>
  <c r="R313" i="12"/>
  <c r="P313" i="12"/>
  <c r="V312" i="12"/>
  <c r="U312" i="12"/>
  <c r="S312" i="12"/>
  <c r="R312" i="12"/>
  <c r="P312" i="12"/>
  <c r="V311" i="12"/>
  <c r="U311" i="12"/>
  <c r="S311" i="12"/>
  <c r="R311" i="12"/>
  <c r="P311" i="12"/>
  <c r="V310" i="12"/>
  <c r="U310" i="12"/>
  <c r="S310" i="12"/>
  <c r="R310" i="12"/>
  <c r="P310" i="12"/>
  <c r="V309" i="12"/>
  <c r="U309" i="12"/>
  <c r="S309" i="12"/>
  <c r="R309" i="12"/>
  <c r="P309" i="12"/>
  <c r="V308" i="12"/>
  <c r="U308" i="12"/>
  <c r="S308" i="12"/>
  <c r="R308" i="12"/>
  <c r="P308" i="12"/>
  <c r="V307" i="12"/>
  <c r="U307" i="12"/>
  <c r="S307" i="12"/>
  <c r="R307" i="12"/>
  <c r="P307" i="12"/>
  <c r="V306" i="12"/>
  <c r="U306" i="12"/>
  <c r="S306" i="12"/>
  <c r="R306" i="12"/>
  <c r="P306" i="12"/>
  <c r="V305" i="12"/>
  <c r="U305" i="12"/>
  <c r="S305" i="12"/>
  <c r="R305" i="12"/>
  <c r="P305" i="12"/>
  <c r="V304" i="12"/>
  <c r="U304" i="12"/>
  <c r="S304" i="12"/>
  <c r="R304" i="12"/>
  <c r="P304" i="12"/>
  <c r="V303" i="12"/>
  <c r="U303" i="12"/>
  <c r="S303" i="12"/>
  <c r="R303" i="12"/>
  <c r="P303" i="12"/>
  <c r="V302" i="12"/>
  <c r="U302" i="12"/>
  <c r="S302" i="12"/>
  <c r="R302" i="12"/>
  <c r="P302" i="12"/>
  <c r="V301" i="12"/>
  <c r="U301" i="12"/>
  <c r="S301" i="12"/>
  <c r="R301" i="12"/>
  <c r="P301" i="12"/>
  <c r="V300" i="12"/>
  <c r="U300" i="12"/>
  <c r="S300" i="12"/>
  <c r="R300" i="12"/>
  <c r="P300" i="12"/>
  <c r="V299" i="12"/>
  <c r="U299" i="12"/>
  <c r="S299" i="12"/>
  <c r="R299" i="12"/>
  <c r="P299" i="12"/>
  <c r="V298" i="12"/>
  <c r="U298" i="12"/>
  <c r="S298" i="12"/>
  <c r="R298" i="12"/>
  <c r="P298" i="12"/>
  <c r="V297" i="12"/>
  <c r="U297" i="12"/>
  <c r="S297" i="12"/>
  <c r="R297" i="12"/>
  <c r="P297" i="12"/>
  <c r="V296" i="12"/>
  <c r="U296" i="12"/>
  <c r="S296" i="12"/>
  <c r="R296" i="12"/>
  <c r="P296" i="12"/>
  <c r="V295" i="12"/>
  <c r="U295" i="12"/>
  <c r="S295" i="12"/>
  <c r="R295" i="12"/>
  <c r="P295" i="12"/>
  <c r="V294" i="12"/>
  <c r="U294" i="12"/>
  <c r="S294" i="12"/>
  <c r="R294" i="12"/>
  <c r="P294" i="12"/>
  <c r="V293" i="12"/>
  <c r="U293" i="12"/>
  <c r="S293" i="12"/>
  <c r="R293" i="12"/>
  <c r="P293" i="12"/>
  <c r="V292" i="12"/>
  <c r="U292" i="12"/>
  <c r="S292" i="12"/>
  <c r="R292" i="12"/>
  <c r="P292" i="12"/>
  <c r="V291" i="12"/>
  <c r="U291" i="12"/>
  <c r="S291" i="12"/>
  <c r="R291" i="12"/>
  <c r="P291" i="12"/>
  <c r="V290" i="12"/>
  <c r="U290" i="12"/>
  <c r="S290" i="12"/>
  <c r="R290" i="12"/>
  <c r="P290" i="12"/>
  <c r="V289" i="12"/>
  <c r="U289" i="12"/>
  <c r="S289" i="12"/>
  <c r="R289" i="12"/>
  <c r="P289" i="12"/>
  <c r="V288" i="12"/>
  <c r="U288" i="12"/>
  <c r="S288" i="12"/>
  <c r="R288" i="12"/>
  <c r="P288" i="12"/>
  <c r="V287" i="12"/>
  <c r="U287" i="12"/>
  <c r="S287" i="12"/>
  <c r="R287" i="12"/>
  <c r="P287" i="12"/>
  <c r="V286" i="12"/>
  <c r="U286" i="12"/>
  <c r="S286" i="12"/>
  <c r="R286" i="12"/>
  <c r="P286" i="12"/>
  <c r="V285" i="12"/>
  <c r="U285" i="12"/>
  <c r="S285" i="12"/>
  <c r="R285" i="12"/>
  <c r="P285" i="12"/>
  <c r="V284" i="12"/>
  <c r="U284" i="12"/>
  <c r="S284" i="12"/>
  <c r="R284" i="12"/>
  <c r="P284" i="12"/>
  <c r="V283" i="12"/>
  <c r="U283" i="12"/>
  <c r="S283" i="12"/>
  <c r="R283" i="12"/>
  <c r="P283" i="12"/>
  <c r="V282" i="12"/>
  <c r="U282" i="12"/>
  <c r="S282" i="12"/>
  <c r="R282" i="12"/>
  <c r="P282" i="12"/>
  <c r="V281" i="12"/>
  <c r="U281" i="12"/>
  <c r="S281" i="12"/>
  <c r="R281" i="12"/>
  <c r="P281" i="12"/>
  <c r="V280" i="12"/>
  <c r="U280" i="12"/>
  <c r="S280" i="12"/>
  <c r="R280" i="12"/>
  <c r="P280" i="12"/>
  <c r="V279" i="12"/>
  <c r="U279" i="12"/>
  <c r="S279" i="12"/>
  <c r="R279" i="12"/>
  <c r="P279" i="12"/>
  <c r="V278" i="12"/>
  <c r="U278" i="12"/>
  <c r="S278" i="12"/>
  <c r="R278" i="12"/>
  <c r="P278" i="12"/>
  <c r="V277" i="12"/>
  <c r="U277" i="12"/>
  <c r="S277" i="12"/>
  <c r="R277" i="12"/>
  <c r="P277" i="12"/>
  <c r="V276" i="12"/>
  <c r="U276" i="12"/>
  <c r="S276" i="12"/>
  <c r="R276" i="12"/>
  <c r="P276" i="12"/>
  <c r="V275" i="12"/>
  <c r="U275" i="12"/>
  <c r="S275" i="12"/>
  <c r="R275" i="12"/>
  <c r="P275" i="12"/>
  <c r="V274" i="12"/>
  <c r="U274" i="12"/>
  <c r="S274" i="12"/>
  <c r="R274" i="12"/>
  <c r="P274" i="12"/>
  <c r="V273" i="12"/>
  <c r="U273" i="12"/>
  <c r="S273" i="12"/>
  <c r="R273" i="12"/>
  <c r="P273" i="12"/>
  <c r="V272" i="12"/>
  <c r="U272" i="12"/>
  <c r="S272" i="12"/>
  <c r="R272" i="12"/>
  <c r="P272" i="12"/>
  <c r="V271" i="12"/>
  <c r="U271" i="12"/>
  <c r="S271" i="12"/>
  <c r="R271" i="12"/>
  <c r="P271" i="12"/>
  <c r="V270" i="12"/>
  <c r="U270" i="12"/>
  <c r="S270" i="12"/>
  <c r="R270" i="12"/>
  <c r="P270" i="12"/>
  <c r="V269" i="12"/>
  <c r="U269" i="12"/>
  <c r="S269" i="12"/>
  <c r="R269" i="12"/>
  <c r="P269" i="12"/>
  <c r="V268" i="12"/>
  <c r="U268" i="12"/>
  <c r="S268" i="12"/>
  <c r="R268" i="12"/>
  <c r="P268" i="12"/>
  <c r="V267" i="12"/>
  <c r="U267" i="12"/>
  <c r="S267" i="12"/>
  <c r="R267" i="12"/>
  <c r="P267" i="12"/>
  <c r="V266" i="12"/>
  <c r="U266" i="12"/>
  <c r="S266" i="12"/>
  <c r="R266" i="12"/>
  <c r="P266" i="12"/>
  <c r="V265" i="12"/>
  <c r="U265" i="12"/>
  <c r="S265" i="12"/>
  <c r="R265" i="12"/>
  <c r="P265" i="12"/>
  <c r="V264" i="12"/>
  <c r="U264" i="12"/>
  <c r="S264" i="12"/>
  <c r="R264" i="12"/>
  <c r="P264" i="12"/>
  <c r="V263" i="12"/>
  <c r="U263" i="12"/>
  <c r="S263" i="12"/>
  <c r="R263" i="12"/>
  <c r="P263" i="12"/>
  <c r="V262" i="12"/>
  <c r="U262" i="12"/>
  <c r="S262" i="12"/>
  <c r="R262" i="12"/>
  <c r="P262" i="12"/>
  <c r="V261" i="12"/>
  <c r="U261" i="12"/>
  <c r="S261" i="12"/>
  <c r="R261" i="12"/>
  <c r="P261" i="12"/>
  <c r="V260" i="12"/>
  <c r="U260" i="12"/>
  <c r="S260" i="12"/>
  <c r="R260" i="12"/>
  <c r="P260" i="12"/>
  <c r="V259" i="12"/>
  <c r="U259" i="12"/>
  <c r="S259" i="12"/>
  <c r="R259" i="12"/>
  <c r="P259" i="12"/>
  <c r="V258" i="12"/>
  <c r="U258" i="12"/>
  <c r="S258" i="12"/>
  <c r="R258" i="12"/>
  <c r="P258" i="12"/>
  <c r="V257" i="12"/>
  <c r="U257" i="12"/>
  <c r="S257" i="12"/>
  <c r="R257" i="12"/>
  <c r="P257" i="12"/>
  <c r="V256" i="12"/>
  <c r="U256" i="12"/>
  <c r="S256" i="12"/>
  <c r="R256" i="12"/>
  <c r="P256" i="12"/>
  <c r="V255" i="12"/>
  <c r="U255" i="12"/>
  <c r="S255" i="12"/>
  <c r="R255" i="12"/>
  <c r="P255" i="12"/>
  <c r="V254" i="12"/>
  <c r="U254" i="12"/>
  <c r="S254" i="12"/>
  <c r="R254" i="12"/>
  <c r="P254" i="12"/>
  <c r="V253" i="12"/>
  <c r="U253" i="12"/>
  <c r="S253" i="12"/>
  <c r="R253" i="12"/>
  <c r="P253" i="12"/>
  <c r="V252" i="12"/>
  <c r="U252" i="12"/>
  <c r="S252" i="12"/>
  <c r="R252" i="12"/>
  <c r="P252" i="12"/>
  <c r="V251" i="12"/>
  <c r="U251" i="12"/>
  <c r="S251" i="12"/>
  <c r="R251" i="12"/>
  <c r="P251" i="12"/>
  <c r="V250" i="12"/>
  <c r="U250" i="12"/>
  <c r="S250" i="12"/>
  <c r="R250" i="12"/>
  <c r="P250" i="12"/>
  <c r="V249" i="12"/>
  <c r="U249" i="12"/>
  <c r="S249" i="12"/>
  <c r="R249" i="12"/>
  <c r="P249" i="12"/>
  <c r="V248" i="12"/>
  <c r="U248" i="12"/>
  <c r="S248" i="12"/>
  <c r="R248" i="12"/>
  <c r="P248" i="12"/>
  <c r="V247" i="12"/>
  <c r="U247" i="12"/>
  <c r="S247" i="12"/>
  <c r="R247" i="12"/>
  <c r="P247" i="12"/>
  <c r="V246" i="12"/>
  <c r="U246" i="12"/>
  <c r="S246" i="12"/>
  <c r="R246" i="12"/>
  <c r="P246" i="12"/>
  <c r="V245" i="12"/>
  <c r="U245" i="12"/>
  <c r="S245" i="12"/>
  <c r="R245" i="12"/>
  <c r="P245" i="12"/>
  <c r="V244" i="12"/>
  <c r="U244" i="12"/>
  <c r="S244" i="12"/>
  <c r="R244" i="12"/>
  <c r="P244" i="12"/>
  <c r="V243" i="12"/>
  <c r="U243" i="12"/>
  <c r="S243" i="12"/>
  <c r="R243" i="12"/>
  <c r="P243" i="12"/>
  <c r="V242" i="12"/>
  <c r="U242" i="12"/>
  <c r="S242" i="12"/>
  <c r="R242" i="12"/>
  <c r="P242" i="12"/>
  <c r="V241" i="12"/>
  <c r="U241" i="12"/>
  <c r="S241" i="12"/>
  <c r="R241" i="12"/>
  <c r="P241" i="12"/>
  <c r="V240" i="12"/>
  <c r="U240" i="12"/>
  <c r="S240" i="12"/>
  <c r="R240" i="12"/>
  <c r="P240" i="12"/>
  <c r="V239" i="12"/>
  <c r="U239" i="12"/>
  <c r="S239" i="12"/>
  <c r="R239" i="12"/>
  <c r="P239" i="12"/>
  <c r="V238" i="12"/>
  <c r="U238" i="12"/>
  <c r="S238" i="12"/>
  <c r="R238" i="12"/>
  <c r="P238" i="12"/>
  <c r="V237" i="12"/>
  <c r="U237" i="12"/>
  <c r="S237" i="12"/>
  <c r="R237" i="12"/>
  <c r="P237" i="12"/>
  <c r="V236" i="12"/>
  <c r="U236" i="12"/>
  <c r="S236" i="12"/>
  <c r="R236" i="12"/>
  <c r="P236" i="12"/>
  <c r="V235" i="12"/>
  <c r="U235" i="12"/>
  <c r="S235" i="12"/>
  <c r="R235" i="12"/>
  <c r="P235" i="12"/>
  <c r="V234" i="12"/>
  <c r="U234" i="12"/>
  <c r="S234" i="12"/>
  <c r="R234" i="12"/>
  <c r="P234" i="12"/>
  <c r="V233" i="12"/>
  <c r="U233" i="12"/>
  <c r="S233" i="12"/>
  <c r="R233" i="12"/>
  <c r="P233" i="12"/>
  <c r="V232" i="12"/>
  <c r="U232" i="12"/>
  <c r="S232" i="12"/>
  <c r="R232" i="12"/>
  <c r="P232" i="12"/>
  <c r="V231" i="12"/>
  <c r="U231" i="12"/>
  <c r="S231" i="12"/>
  <c r="R231" i="12"/>
  <c r="P231" i="12"/>
  <c r="V230" i="12"/>
  <c r="U230" i="12"/>
  <c r="S230" i="12"/>
  <c r="R230" i="12"/>
  <c r="P230" i="12"/>
  <c r="V229" i="12"/>
  <c r="U229" i="12"/>
  <c r="S229" i="12"/>
  <c r="R229" i="12"/>
  <c r="P229" i="12"/>
  <c r="V228" i="12"/>
  <c r="U228" i="12"/>
  <c r="S228" i="12"/>
  <c r="R228" i="12"/>
  <c r="P228" i="12"/>
  <c r="V227" i="12"/>
  <c r="U227" i="12"/>
  <c r="S227" i="12"/>
  <c r="R227" i="12"/>
  <c r="P227" i="12"/>
  <c r="V226" i="12"/>
  <c r="U226" i="12"/>
  <c r="S226" i="12"/>
  <c r="R226" i="12"/>
  <c r="P226" i="12"/>
  <c r="V225" i="12"/>
  <c r="U225" i="12"/>
  <c r="S225" i="12"/>
  <c r="R225" i="12"/>
  <c r="P225" i="12"/>
  <c r="V224" i="12"/>
  <c r="U224" i="12"/>
  <c r="S224" i="12"/>
  <c r="R224" i="12"/>
  <c r="P224" i="12"/>
  <c r="V223" i="12"/>
  <c r="U223" i="12"/>
  <c r="S223" i="12"/>
  <c r="R223" i="12"/>
  <c r="P223" i="12"/>
  <c r="V222" i="12"/>
  <c r="U222" i="12"/>
  <c r="S222" i="12"/>
  <c r="R222" i="12"/>
  <c r="P222" i="12"/>
  <c r="V221" i="12"/>
  <c r="U221" i="12"/>
  <c r="S221" i="12"/>
  <c r="R221" i="12"/>
  <c r="P221" i="12"/>
  <c r="V220" i="12"/>
  <c r="U220" i="12"/>
  <c r="S220" i="12"/>
  <c r="R220" i="12"/>
  <c r="P220" i="12"/>
  <c r="V219" i="12"/>
  <c r="U219" i="12"/>
  <c r="S219" i="12"/>
  <c r="R219" i="12"/>
  <c r="P219" i="12"/>
  <c r="V218" i="12"/>
  <c r="U218" i="12"/>
  <c r="S218" i="12"/>
  <c r="R218" i="12"/>
  <c r="P218" i="12"/>
  <c r="V217" i="12"/>
  <c r="U217" i="12"/>
  <c r="S217" i="12"/>
  <c r="R217" i="12"/>
  <c r="P217" i="12"/>
  <c r="V216" i="12"/>
  <c r="U216" i="12"/>
  <c r="S216" i="12"/>
  <c r="R216" i="12"/>
  <c r="P216" i="12"/>
  <c r="V215" i="12"/>
  <c r="U215" i="12"/>
  <c r="S215" i="12"/>
  <c r="R215" i="12"/>
  <c r="P215" i="12"/>
  <c r="V214" i="12"/>
  <c r="U214" i="12"/>
  <c r="S214" i="12"/>
  <c r="R214" i="12"/>
  <c r="P214" i="12"/>
  <c r="V213" i="12"/>
  <c r="U213" i="12"/>
  <c r="S213" i="12"/>
  <c r="R213" i="12"/>
  <c r="P213" i="12"/>
  <c r="V212" i="12"/>
  <c r="U212" i="12"/>
  <c r="S212" i="12"/>
  <c r="R212" i="12"/>
  <c r="P212" i="12"/>
  <c r="V211" i="12"/>
  <c r="U211" i="12"/>
  <c r="S211" i="12"/>
  <c r="R211" i="12"/>
  <c r="P211" i="12"/>
  <c r="V210" i="12"/>
  <c r="U210" i="12"/>
  <c r="S210" i="12"/>
  <c r="R210" i="12"/>
  <c r="P210" i="12"/>
  <c r="V209" i="12"/>
  <c r="U209" i="12"/>
  <c r="S209" i="12"/>
  <c r="R209" i="12"/>
  <c r="P209" i="12"/>
  <c r="V208" i="12"/>
  <c r="U208" i="12"/>
  <c r="S208" i="12"/>
  <c r="R208" i="12"/>
  <c r="P208" i="12"/>
  <c r="V207" i="12"/>
  <c r="U207" i="12"/>
  <c r="S207" i="12"/>
  <c r="R207" i="12"/>
  <c r="P207" i="12"/>
  <c r="V206" i="12"/>
  <c r="U206" i="12"/>
  <c r="S206" i="12"/>
  <c r="R206" i="12"/>
  <c r="P206" i="12"/>
  <c r="V205" i="12"/>
  <c r="U205" i="12"/>
  <c r="S205" i="12"/>
  <c r="R205" i="12"/>
  <c r="P205" i="12"/>
  <c r="V204" i="12"/>
  <c r="U204" i="12"/>
  <c r="S204" i="12"/>
  <c r="R204" i="12"/>
  <c r="P204" i="12"/>
  <c r="V203" i="12"/>
  <c r="U203" i="12"/>
  <c r="S203" i="12"/>
  <c r="R203" i="12"/>
  <c r="P203" i="12"/>
  <c r="V202" i="12"/>
  <c r="U202" i="12"/>
  <c r="S202" i="12"/>
  <c r="R202" i="12"/>
  <c r="P202" i="12"/>
  <c r="V201" i="12"/>
  <c r="U201" i="12"/>
  <c r="S201" i="12"/>
  <c r="R201" i="12"/>
  <c r="P201" i="12"/>
  <c r="V200" i="12"/>
  <c r="U200" i="12"/>
  <c r="S200" i="12"/>
  <c r="R200" i="12"/>
  <c r="P200" i="12"/>
  <c r="V199" i="12"/>
  <c r="U199" i="12"/>
  <c r="S199" i="12"/>
  <c r="R199" i="12"/>
  <c r="P199" i="12"/>
  <c r="V198" i="12"/>
  <c r="U198" i="12"/>
  <c r="S198" i="12"/>
  <c r="R198" i="12"/>
  <c r="P198" i="12"/>
  <c r="V197" i="12"/>
  <c r="U197" i="12"/>
  <c r="S197" i="12"/>
  <c r="R197" i="12"/>
  <c r="P197" i="12"/>
  <c r="V196" i="12"/>
  <c r="U196" i="12"/>
  <c r="S196" i="12"/>
  <c r="R196" i="12"/>
  <c r="P196" i="12"/>
  <c r="V195" i="12"/>
  <c r="U195" i="12"/>
  <c r="S195" i="12"/>
  <c r="R195" i="12"/>
  <c r="P195" i="12"/>
  <c r="V194" i="12"/>
  <c r="U194" i="12"/>
  <c r="S194" i="12"/>
  <c r="R194" i="12"/>
  <c r="P194" i="12"/>
  <c r="V193" i="12"/>
  <c r="U193" i="12"/>
  <c r="S193" i="12"/>
  <c r="R193" i="12"/>
  <c r="P193" i="12"/>
  <c r="V192" i="12"/>
  <c r="U192" i="12"/>
  <c r="S192" i="12"/>
  <c r="R192" i="12"/>
  <c r="P192" i="12"/>
  <c r="V191" i="12"/>
  <c r="U191" i="12"/>
  <c r="S191" i="12"/>
  <c r="R191" i="12"/>
  <c r="P191" i="12"/>
  <c r="V190" i="12"/>
  <c r="U190" i="12"/>
  <c r="S190" i="12"/>
  <c r="R190" i="12"/>
  <c r="P190" i="12"/>
  <c r="V189" i="12"/>
  <c r="U189" i="12"/>
  <c r="S189" i="12"/>
  <c r="R189" i="12"/>
  <c r="P189" i="12"/>
  <c r="V188" i="12"/>
  <c r="U188" i="12"/>
  <c r="S188" i="12"/>
  <c r="R188" i="12"/>
  <c r="P188" i="12"/>
  <c r="V187" i="12"/>
  <c r="U187" i="12"/>
  <c r="S187" i="12"/>
  <c r="R187" i="12"/>
  <c r="P187" i="12"/>
  <c r="V186" i="12"/>
  <c r="U186" i="12"/>
  <c r="S186" i="12"/>
  <c r="R186" i="12"/>
  <c r="P186" i="12"/>
  <c r="V185" i="12"/>
  <c r="U185" i="12"/>
  <c r="S185" i="12"/>
  <c r="R185" i="12"/>
  <c r="P185" i="12"/>
  <c r="V184" i="12"/>
  <c r="U184" i="12"/>
  <c r="S184" i="12"/>
  <c r="R184" i="12"/>
  <c r="P184" i="12"/>
  <c r="V183" i="12"/>
  <c r="U183" i="12"/>
  <c r="S183" i="12"/>
  <c r="R183" i="12"/>
  <c r="P183" i="12"/>
  <c r="V182" i="12"/>
  <c r="U182" i="12"/>
  <c r="S182" i="12"/>
  <c r="R182" i="12"/>
  <c r="P182" i="12"/>
  <c r="V181" i="12"/>
  <c r="U181" i="12"/>
  <c r="S181" i="12"/>
  <c r="R181" i="12"/>
  <c r="P181" i="12"/>
  <c r="V180" i="12"/>
  <c r="U180" i="12"/>
  <c r="S180" i="12"/>
  <c r="R180" i="12"/>
  <c r="P180" i="12"/>
  <c r="V179" i="12"/>
  <c r="U179" i="12"/>
  <c r="S179" i="12"/>
  <c r="R179" i="12"/>
  <c r="P179" i="12"/>
  <c r="V178" i="12"/>
  <c r="U178" i="12"/>
  <c r="S178" i="12"/>
  <c r="R178" i="12"/>
  <c r="P178" i="12"/>
  <c r="V177" i="12"/>
  <c r="U177" i="12"/>
  <c r="S177" i="12"/>
  <c r="R177" i="12"/>
  <c r="P177" i="12"/>
  <c r="V176" i="12"/>
  <c r="U176" i="12"/>
  <c r="S176" i="12"/>
  <c r="R176" i="12"/>
  <c r="P176" i="12"/>
  <c r="V175" i="12"/>
  <c r="U175" i="12"/>
  <c r="S175" i="12"/>
  <c r="R175" i="12"/>
  <c r="P175" i="12"/>
  <c r="V174" i="12"/>
  <c r="U174" i="12"/>
  <c r="S174" i="12"/>
  <c r="R174" i="12"/>
  <c r="P174" i="12"/>
  <c r="V173" i="12"/>
  <c r="U173" i="12"/>
  <c r="S173" i="12"/>
  <c r="R173" i="12"/>
  <c r="P173" i="12"/>
  <c r="V172" i="12"/>
  <c r="U172" i="12"/>
  <c r="S172" i="12"/>
  <c r="R172" i="12"/>
  <c r="P172" i="12"/>
  <c r="V171" i="12"/>
  <c r="U171" i="12"/>
  <c r="S171" i="12"/>
  <c r="R171" i="12"/>
  <c r="P171" i="12"/>
  <c r="V170" i="12"/>
  <c r="U170" i="12"/>
  <c r="S170" i="12"/>
  <c r="R170" i="12"/>
  <c r="P170" i="12"/>
  <c r="V169" i="12"/>
  <c r="U169" i="12"/>
  <c r="S169" i="12"/>
  <c r="R169" i="12"/>
  <c r="P169" i="12"/>
  <c r="V168" i="12"/>
  <c r="U168" i="12"/>
  <c r="S168" i="12"/>
  <c r="R168" i="12"/>
  <c r="P168" i="12"/>
  <c r="V167" i="12"/>
  <c r="U167" i="12"/>
  <c r="S167" i="12"/>
  <c r="R167" i="12"/>
  <c r="P167" i="12"/>
  <c r="V166" i="12"/>
  <c r="U166" i="12"/>
  <c r="S166" i="12"/>
  <c r="R166" i="12"/>
  <c r="P166" i="12"/>
  <c r="V165" i="12"/>
  <c r="U165" i="12"/>
  <c r="S165" i="12"/>
  <c r="R165" i="12"/>
  <c r="P165" i="12"/>
  <c r="V164" i="12"/>
  <c r="U164" i="12"/>
  <c r="S164" i="12"/>
  <c r="R164" i="12"/>
  <c r="P164" i="12"/>
  <c r="V163" i="12"/>
  <c r="U163" i="12"/>
  <c r="S163" i="12"/>
  <c r="R163" i="12"/>
  <c r="P163" i="12"/>
  <c r="V162" i="12"/>
  <c r="U162" i="12"/>
  <c r="S162" i="12"/>
  <c r="R162" i="12"/>
  <c r="P162" i="12"/>
  <c r="V161" i="12"/>
  <c r="U161" i="12"/>
  <c r="S161" i="12"/>
  <c r="R161" i="12"/>
  <c r="P161" i="12"/>
  <c r="V160" i="12"/>
  <c r="U160" i="12"/>
  <c r="S160" i="12"/>
  <c r="R160" i="12"/>
  <c r="P160" i="12"/>
  <c r="V159" i="12"/>
  <c r="U159" i="12"/>
  <c r="S159" i="12"/>
  <c r="R159" i="12"/>
  <c r="P159" i="12"/>
  <c r="V158" i="12"/>
  <c r="U158" i="12"/>
  <c r="S158" i="12"/>
  <c r="R158" i="12"/>
  <c r="P158" i="12"/>
  <c r="V157" i="12"/>
  <c r="U157" i="12"/>
  <c r="S157" i="12"/>
  <c r="R157" i="12"/>
  <c r="P157" i="12"/>
  <c r="V156" i="12"/>
  <c r="U156" i="12"/>
  <c r="S156" i="12"/>
  <c r="R156" i="12"/>
  <c r="P156" i="12"/>
  <c r="V155" i="12"/>
  <c r="U155" i="12"/>
  <c r="S155" i="12"/>
  <c r="R155" i="12"/>
  <c r="P155" i="12"/>
  <c r="V154" i="12"/>
  <c r="U154" i="12"/>
  <c r="S154" i="12"/>
  <c r="R154" i="12"/>
  <c r="P154" i="12"/>
  <c r="V153" i="12"/>
  <c r="U153" i="12"/>
  <c r="S153" i="12"/>
  <c r="R153" i="12"/>
  <c r="P153" i="12"/>
  <c r="V152" i="12"/>
  <c r="U152" i="12"/>
  <c r="S152" i="12"/>
  <c r="R152" i="12"/>
  <c r="P152" i="12"/>
  <c r="V151" i="12"/>
  <c r="U151" i="12"/>
  <c r="S151" i="12"/>
  <c r="R151" i="12"/>
  <c r="P151" i="12"/>
  <c r="V150" i="12"/>
  <c r="U150" i="12"/>
  <c r="S150" i="12"/>
  <c r="R150" i="12"/>
  <c r="P150" i="12"/>
  <c r="V149" i="12"/>
  <c r="U149" i="12"/>
  <c r="S149" i="12"/>
  <c r="R149" i="12"/>
  <c r="P149" i="12"/>
  <c r="V148" i="12"/>
  <c r="U148" i="12"/>
  <c r="S148" i="12"/>
  <c r="R148" i="12"/>
  <c r="P148" i="12"/>
  <c r="V147" i="12"/>
  <c r="U147" i="12"/>
  <c r="S147" i="12"/>
  <c r="R147" i="12"/>
  <c r="P147" i="12"/>
  <c r="V146" i="12"/>
  <c r="U146" i="12"/>
  <c r="S146" i="12"/>
  <c r="R146" i="12"/>
  <c r="P146" i="12"/>
  <c r="V145" i="12"/>
  <c r="U145" i="12"/>
  <c r="S145" i="12"/>
  <c r="R145" i="12"/>
  <c r="P145" i="12"/>
  <c r="V144" i="12"/>
  <c r="U144" i="12"/>
  <c r="S144" i="12"/>
  <c r="R144" i="12"/>
  <c r="P144" i="12"/>
  <c r="V143" i="12"/>
  <c r="U143" i="12"/>
  <c r="S143" i="12"/>
  <c r="R143" i="12"/>
  <c r="P143" i="12"/>
  <c r="V142" i="12"/>
  <c r="U142" i="12"/>
  <c r="S142" i="12"/>
  <c r="R142" i="12"/>
  <c r="P142" i="12"/>
  <c r="V141" i="12"/>
  <c r="U141" i="12"/>
  <c r="S141" i="12"/>
  <c r="R141" i="12"/>
  <c r="P141" i="12"/>
  <c r="V140" i="12"/>
  <c r="U140" i="12"/>
  <c r="S140" i="12"/>
  <c r="R140" i="12"/>
  <c r="P140" i="12"/>
  <c r="V139" i="12"/>
  <c r="U139" i="12"/>
  <c r="S139" i="12"/>
  <c r="R139" i="12"/>
  <c r="P139" i="12"/>
  <c r="V138" i="12"/>
  <c r="U138" i="12"/>
  <c r="S138" i="12"/>
  <c r="R138" i="12"/>
  <c r="P138" i="12"/>
  <c r="V137" i="12"/>
  <c r="U137" i="12"/>
  <c r="S137" i="12"/>
  <c r="R137" i="12"/>
  <c r="P137" i="12"/>
  <c r="V136" i="12"/>
  <c r="U136" i="12"/>
  <c r="S136" i="12"/>
  <c r="R136" i="12"/>
  <c r="P136" i="12"/>
  <c r="V135" i="12"/>
  <c r="U135" i="12"/>
  <c r="S135" i="12"/>
  <c r="R135" i="12"/>
  <c r="P135" i="12"/>
  <c r="V134" i="12"/>
  <c r="U134" i="12"/>
  <c r="S134" i="12"/>
  <c r="R134" i="12"/>
  <c r="P134" i="12"/>
  <c r="V133" i="12"/>
  <c r="U133" i="12"/>
  <c r="S133" i="12"/>
  <c r="R133" i="12"/>
  <c r="P133" i="12"/>
  <c r="V132" i="12"/>
  <c r="U132" i="12"/>
  <c r="S132" i="12"/>
  <c r="R132" i="12"/>
  <c r="P132" i="12"/>
  <c r="V131" i="12"/>
  <c r="U131" i="12"/>
  <c r="S131" i="12"/>
  <c r="R131" i="12"/>
  <c r="P131" i="12"/>
  <c r="V130" i="12"/>
  <c r="U130" i="12"/>
  <c r="S130" i="12"/>
  <c r="R130" i="12"/>
  <c r="P130" i="12"/>
  <c r="V129" i="12"/>
  <c r="U129" i="12"/>
  <c r="S129" i="12"/>
  <c r="R129" i="12"/>
  <c r="P129" i="12"/>
  <c r="V128" i="12"/>
  <c r="U128" i="12"/>
  <c r="S128" i="12"/>
  <c r="R128" i="12"/>
  <c r="P128" i="12"/>
  <c r="V127" i="12"/>
  <c r="U127" i="12"/>
  <c r="S127" i="12"/>
  <c r="R127" i="12"/>
  <c r="P127" i="12"/>
  <c r="V126" i="12"/>
  <c r="U126" i="12"/>
  <c r="S126" i="12"/>
  <c r="R126" i="12"/>
  <c r="P126" i="12"/>
  <c r="V125" i="12"/>
  <c r="U125" i="12"/>
  <c r="S125" i="12"/>
  <c r="R125" i="12"/>
  <c r="P125" i="12"/>
  <c r="V124" i="12"/>
  <c r="U124" i="12"/>
  <c r="S124" i="12"/>
  <c r="R124" i="12"/>
  <c r="P124" i="12"/>
  <c r="V123" i="12"/>
  <c r="U123" i="12"/>
  <c r="S123" i="12"/>
  <c r="R123" i="12"/>
  <c r="P123" i="12"/>
  <c r="V122" i="12"/>
  <c r="U122" i="12"/>
  <c r="S122" i="12"/>
  <c r="R122" i="12"/>
  <c r="P122" i="12"/>
  <c r="V121" i="12"/>
  <c r="U121" i="12"/>
  <c r="S121" i="12"/>
  <c r="R121" i="12"/>
  <c r="P121" i="12"/>
  <c r="V120" i="12"/>
  <c r="U120" i="12"/>
  <c r="S120" i="12"/>
  <c r="R120" i="12"/>
  <c r="P120" i="12"/>
  <c r="V119" i="12"/>
  <c r="U119" i="12"/>
  <c r="S119" i="12"/>
  <c r="R119" i="12"/>
  <c r="P119" i="12"/>
  <c r="V118" i="12"/>
  <c r="U118" i="12"/>
  <c r="S118" i="12"/>
  <c r="R118" i="12"/>
  <c r="P118" i="12"/>
  <c r="V117" i="12"/>
  <c r="U117" i="12"/>
  <c r="S117" i="12"/>
  <c r="R117" i="12"/>
  <c r="P117" i="12"/>
  <c r="V116" i="12"/>
  <c r="U116" i="12"/>
  <c r="S116" i="12"/>
  <c r="R116" i="12"/>
  <c r="P116" i="12"/>
  <c r="V115" i="12"/>
  <c r="U115" i="12"/>
  <c r="S115" i="12"/>
  <c r="R115" i="12"/>
  <c r="P115" i="12"/>
  <c r="V114" i="12"/>
  <c r="U114" i="12"/>
  <c r="S114" i="12"/>
  <c r="R114" i="12"/>
  <c r="P114" i="12"/>
  <c r="V113" i="12"/>
  <c r="U113" i="12"/>
  <c r="S113" i="12"/>
  <c r="R113" i="12"/>
  <c r="P113" i="12"/>
  <c r="V112" i="12"/>
  <c r="U112" i="12"/>
  <c r="S112" i="12"/>
  <c r="R112" i="12"/>
  <c r="P112" i="12"/>
  <c r="V111" i="12"/>
  <c r="U111" i="12"/>
  <c r="S111" i="12"/>
  <c r="R111" i="12"/>
  <c r="P111" i="12"/>
  <c r="V110" i="12"/>
  <c r="U110" i="12"/>
  <c r="S110" i="12"/>
  <c r="R110" i="12"/>
  <c r="P110" i="12"/>
  <c r="V109" i="12"/>
  <c r="U109" i="12"/>
  <c r="S109" i="12"/>
  <c r="R109" i="12"/>
  <c r="P109" i="12"/>
  <c r="V108" i="12"/>
  <c r="U108" i="12"/>
  <c r="S108" i="12"/>
  <c r="R108" i="12"/>
  <c r="P108" i="12"/>
  <c r="V107" i="12"/>
  <c r="U107" i="12"/>
  <c r="S107" i="12"/>
  <c r="R107" i="12"/>
  <c r="P107" i="12"/>
  <c r="V106" i="12"/>
  <c r="U106" i="12"/>
  <c r="S106" i="12"/>
  <c r="R106" i="12"/>
  <c r="P106" i="12"/>
  <c r="V105" i="12"/>
  <c r="U105" i="12"/>
  <c r="S105" i="12"/>
  <c r="R105" i="12"/>
  <c r="P105" i="12"/>
  <c r="V104" i="12"/>
  <c r="U104" i="12"/>
  <c r="S104" i="12"/>
  <c r="R104" i="12"/>
  <c r="P104" i="12"/>
  <c r="V103" i="12"/>
  <c r="U103" i="12"/>
  <c r="S103" i="12"/>
  <c r="R103" i="12"/>
  <c r="P103" i="12"/>
  <c r="V102" i="12"/>
  <c r="U102" i="12"/>
  <c r="S102" i="12"/>
  <c r="R102" i="12"/>
  <c r="P102" i="12"/>
  <c r="V101" i="12"/>
  <c r="U101" i="12"/>
  <c r="S101" i="12"/>
  <c r="R101" i="12"/>
  <c r="P101" i="12"/>
  <c r="V100" i="12"/>
  <c r="U100" i="12"/>
  <c r="S100" i="12"/>
  <c r="R100" i="12"/>
  <c r="P100" i="12"/>
  <c r="V99" i="12"/>
  <c r="U99" i="12"/>
  <c r="S99" i="12"/>
  <c r="R99" i="12"/>
  <c r="P99" i="12"/>
  <c r="V98" i="12"/>
  <c r="U98" i="12"/>
  <c r="S98" i="12"/>
  <c r="R98" i="12"/>
  <c r="P98" i="12"/>
  <c r="V97" i="12"/>
  <c r="U97" i="12"/>
  <c r="S97" i="12"/>
  <c r="R97" i="12"/>
  <c r="P97" i="12"/>
  <c r="V96" i="12"/>
  <c r="U96" i="12"/>
  <c r="S96" i="12"/>
  <c r="R96" i="12"/>
  <c r="P96" i="12"/>
  <c r="V95" i="12"/>
  <c r="U95" i="12"/>
  <c r="S95" i="12"/>
  <c r="R95" i="12"/>
  <c r="P95" i="12"/>
  <c r="V94" i="12"/>
  <c r="U94" i="12"/>
  <c r="S94" i="12"/>
  <c r="R94" i="12"/>
  <c r="P94" i="12"/>
  <c r="V93" i="12"/>
  <c r="U93" i="12"/>
  <c r="S93" i="12"/>
  <c r="R93" i="12"/>
  <c r="P93" i="12"/>
  <c r="V92" i="12"/>
  <c r="U92" i="12"/>
  <c r="S92" i="12"/>
  <c r="R92" i="12"/>
  <c r="P92" i="12"/>
  <c r="V91" i="12"/>
  <c r="U91" i="12"/>
  <c r="S91" i="12"/>
  <c r="R91" i="12"/>
  <c r="P91" i="12"/>
  <c r="V90" i="12"/>
  <c r="U90" i="12"/>
  <c r="S90" i="12"/>
  <c r="R90" i="12"/>
  <c r="P90" i="12"/>
  <c r="V89" i="12"/>
  <c r="U89" i="12"/>
  <c r="S89" i="12"/>
  <c r="R89" i="12"/>
  <c r="P89" i="12"/>
  <c r="V88" i="12"/>
  <c r="U88" i="12"/>
  <c r="S88" i="12"/>
  <c r="R88" i="12"/>
  <c r="P88" i="12"/>
  <c r="V87" i="12"/>
  <c r="U87" i="12"/>
  <c r="S87" i="12"/>
  <c r="R87" i="12"/>
  <c r="P87" i="12"/>
  <c r="V86" i="12"/>
  <c r="U86" i="12"/>
  <c r="S86" i="12"/>
  <c r="R86" i="12"/>
  <c r="P86" i="12"/>
  <c r="V85" i="12"/>
  <c r="U85" i="12"/>
  <c r="S85" i="12"/>
  <c r="R85" i="12"/>
  <c r="P85" i="12"/>
  <c r="V84" i="12"/>
  <c r="U84" i="12"/>
  <c r="S84" i="12"/>
  <c r="R84" i="12"/>
  <c r="P84" i="12"/>
  <c r="V83" i="12"/>
  <c r="U83" i="12"/>
  <c r="S83" i="12"/>
  <c r="R83" i="12"/>
  <c r="P83" i="12"/>
  <c r="V82" i="12"/>
  <c r="U82" i="12"/>
  <c r="S82" i="12"/>
  <c r="R82" i="12"/>
  <c r="P82" i="12"/>
  <c r="V81" i="12"/>
  <c r="U81" i="12"/>
  <c r="S81" i="12"/>
  <c r="R81" i="12"/>
  <c r="P81" i="12"/>
  <c r="V80" i="12"/>
  <c r="U80" i="12"/>
  <c r="S80" i="12"/>
  <c r="R80" i="12"/>
  <c r="P80" i="12"/>
  <c r="V79" i="12"/>
  <c r="U79" i="12"/>
  <c r="S79" i="12"/>
  <c r="R79" i="12"/>
  <c r="P79" i="12"/>
  <c r="V78" i="12"/>
  <c r="U78" i="12"/>
  <c r="S78" i="12"/>
  <c r="R78" i="12"/>
  <c r="P78" i="12"/>
  <c r="V77" i="12"/>
  <c r="U77" i="12"/>
  <c r="S77" i="12"/>
  <c r="R77" i="12"/>
  <c r="P77" i="12"/>
  <c r="V76" i="12"/>
  <c r="U76" i="12"/>
  <c r="S76" i="12"/>
  <c r="R76" i="12"/>
  <c r="P76" i="12"/>
  <c r="V75" i="12"/>
  <c r="U75" i="12"/>
  <c r="S75" i="12"/>
  <c r="R75" i="12"/>
  <c r="P75" i="12"/>
  <c r="V74" i="12"/>
  <c r="U74" i="12"/>
  <c r="S74" i="12"/>
  <c r="R74" i="12"/>
  <c r="P74" i="12"/>
  <c r="V73" i="12"/>
  <c r="U73" i="12"/>
  <c r="S73" i="12"/>
  <c r="R73" i="12"/>
  <c r="P73" i="12"/>
  <c r="V72" i="12"/>
  <c r="U72" i="12"/>
  <c r="S72" i="12"/>
  <c r="R72" i="12"/>
  <c r="P72" i="12"/>
  <c r="V71" i="12"/>
  <c r="U71" i="12"/>
  <c r="S71" i="12"/>
  <c r="R71" i="12"/>
  <c r="P71" i="12"/>
  <c r="V70" i="12"/>
  <c r="U70" i="12"/>
  <c r="S70" i="12"/>
  <c r="R70" i="12"/>
  <c r="P70" i="12"/>
  <c r="V69" i="12"/>
  <c r="U69" i="12"/>
  <c r="S69" i="12"/>
  <c r="R69" i="12"/>
  <c r="P69" i="12"/>
  <c r="V68" i="12"/>
  <c r="U68" i="12"/>
  <c r="S68" i="12"/>
  <c r="R68" i="12"/>
  <c r="P68" i="12"/>
  <c r="V67" i="12"/>
  <c r="U67" i="12"/>
  <c r="S67" i="12"/>
  <c r="R67" i="12"/>
  <c r="P67" i="12"/>
  <c r="V66" i="12"/>
  <c r="U66" i="12"/>
  <c r="S66" i="12"/>
  <c r="R66" i="12"/>
  <c r="P66" i="12"/>
  <c r="V65" i="12"/>
  <c r="U65" i="12"/>
  <c r="S65" i="12"/>
  <c r="R65" i="12"/>
  <c r="P65" i="12"/>
  <c r="V64" i="12"/>
  <c r="U64" i="12"/>
  <c r="S64" i="12"/>
  <c r="R64" i="12"/>
  <c r="P64" i="12"/>
  <c r="V63" i="12"/>
  <c r="U63" i="12"/>
  <c r="S63" i="12"/>
  <c r="R63" i="12"/>
  <c r="P63" i="12"/>
  <c r="V62" i="12"/>
  <c r="U62" i="12"/>
  <c r="S62" i="12"/>
  <c r="R62" i="12"/>
  <c r="P62" i="12"/>
  <c r="V61" i="12"/>
  <c r="U61" i="12"/>
  <c r="S61" i="12"/>
  <c r="R61" i="12"/>
  <c r="P61" i="12"/>
  <c r="V60" i="12"/>
  <c r="U60" i="12"/>
  <c r="S60" i="12"/>
  <c r="R60" i="12"/>
  <c r="P60" i="12"/>
  <c r="V59" i="12"/>
  <c r="U59" i="12"/>
  <c r="S59" i="12"/>
  <c r="R59" i="12"/>
  <c r="P59" i="12"/>
  <c r="V58" i="12"/>
  <c r="U58" i="12"/>
  <c r="S58" i="12"/>
  <c r="R58" i="12"/>
  <c r="P58" i="12"/>
  <c r="V57" i="12"/>
  <c r="U57" i="12"/>
  <c r="S57" i="12"/>
  <c r="R57" i="12"/>
  <c r="P57" i="12"/>
  <c r="V56" i="12"/>
  <c r="U56" i="12"/>
  <c r="S56" i="12"/>
  <c r="R56" i="12"/>
  <c r="P56" i="12"/>
  <c r="V55" i="12"/>
  <c r="U55" i="12"/>
  <c r="S55" i="12"/>
  <c r="R55" i="12"/>
  <c r="P55" i="12"/>
  <c r="V54" i="12"/>
  <c r="U54" i="12"/>
  <c r="S54" i="12"/>
  <c r="R54" i="12"/>
  <c r="P54" i="12"/>
  <c r="V53" i="12"/>
  <c r="U53" i="12"/>
  <c r="S53" i="12"/>
  <c r="R53" i="12"/>
  <c r="P53" i="12"/>
  <c r="V52" i="12"/>
  <c r="U52" i="12"/>
  <c r="S52" i="12"/>
  <c r="R52" i="12"/>
  <c r="P52" i="12"/>
  <c r="V51" i="12"/>
  <c r="U51" i="12"/>
  <c r="S51" i="12"/>
  <c r="R51" i="12"/>
  <c r="P51" i="12"/>
  <c r="V50" i="12"/>
  <c r="U50" i="12"/>
  <c r="S50" i="12"/>
  <c r="R50" i="12"/>
  <c r="P50" i="12"/>
  <c r="V49" i="12"/>
  <c r="U49" i="12"/>
  <c r="S49" i="12"/>
  <c r="R49" i="12"/>
  <c r="P49" i="12"/>
  <c r="V48" i="12"/>
  <c r="U48" i="12"/>
  <c r="S48" i="12"/>
  <c r="R48" i="12"/>
  <c r="P48" i="12"/>
  <c r="V47" i="12"/>
  <c r="U47" i="12"/>
  <c r="S47" i="12"/>
  <c r="R47" i="12"/>
  <c r="P47" i="12"/>
  <c r="V46" i="12"/>
  <c r="U46" i="12"/>
  <c r="S46" i="12"/>
  <c r="R46" i="12"/>
  <c r="P46" i="12"/>
  <c r="V45" i="12"/>
  <c r="U45" i="12"/>
  <c r="S45" i="12"/>
  <c r="R45" i="12"/>
  <c r="P45" i="12"/>
  <c r="V44" i="12"/>
  <c r="U44" i="12"/>
  <c r="S44" i="12"/>
  <c r="R44" i="12"/>
  <c r="P44" i="12"/>
  <c r="V43" i="12"/>
  <c r="U43" i="12"/>
  <c r="S43" i="12"/>
  <c r="R43" i="12"/>
  <c r="P43" i="12"/>
  <c r="V42" i="12"/>
  <c r="U42" i="12"/>
  <c r="S42" i="12"/>
  <c r="R42" i="12"/>
  <c r="P42" i="12"/>
  <c r="V41" i="12"/>
  <c r="U41" i="12"/>
  <c r="S41" i="12"/>
  <c r="R41" i="12"/>
  <c r="P41" i="12"/>
  <c r="V40" i="12"/>
  <c r="U40" i="12"/>
  <c r="S40" i="12"/>
  <c r="R40" i="12"/>
  <c r="P40" i="12"/>
  <c r="V39" i="12"/>
  <c r="U39" i="12"/>
  <c r="S39" i="12"/>
  <c r="R39" i="12"/>
  <c r="P39" i="12"/>
  <c r="V38" i="12"/>
  <c r="U38" i="12"/>
  <c r="S38" i="12"/>
  <c r="R38" i="12"/>
  <c r="P38" i="12"/>
  <c r="V37" i="12"/>
  <c r="U37" i="12"/>
  <c r="S37" i="12"/>
  <c r="R37" i="12"/>
  <c r="P37" i="12"/>
  <c r="V36" i="12"/>
  <c r="U36" i="12"/>
  <c r="S36" i="12"/>
  <c r="R36" i="12"/>
  <c r="P36" i="12"/>
  <c r="V35" i="12"/>
  <c r="U35" i="12"/>
  <c r="S35" i="12"/>
  <c r="R35" i="12"/>
  <c r="P35" i="12"/>
  <c r="V34" i="12"/>
  <c r="U34" i="12"/>
  <c r="S34" i="12"/>
  <c r="R34" i="12"/>
  <c r="P34" i="12"/>
  <c r="V33" i="12"/>
  <c r="U33" i="12"/>
  <c r="S33" i="12"/>
  <c r="R33" i="12"/>
  <c r="P33" i="12"/>
  <c r="V32" i="12"/>
  <c r="U32" i="12"/>
  <c r="S32" i="12"/>
  <c r="R32" i="12"/>
  <c r="P32" i="12"/>
  <c r="V31" i="12"/>
  <c r="U31" i="12"/>
  <c r="S31" i="12"/>
  <c r="R31" i="12"/>
  <c r="P31" i="12"/>
  <c r="V30" i="12"/>
  <c r="U30" i="12"/>
  <c r="S30" i="12"/>
  <c r="R30" i="12"/>
  <c r="P30" i="12"/>
  <c r="V29" i="12"/>
  <c r="U29" i="12"/>
  <c r="S29" i="12"/>
  <c r="R29" i="12"/>
  <c r="P29" i="12"/>
  <c r="V28" i="12"/>
  <c r="U28" i="12"/>
  <c r="S28" i="12"/>
  <c r="R28" i="12"/>
  <c r="P28" i="12"/>
  <c r="V27" i="12"/>
  <c r="U27" i="12"/>
  <c r="S27" i="12"/>
  <c r="R27" i="12"/>
  <c r="P27" i="12"/>
  <c r="V26" i="12"/>
  <c r="U26" i="12"/>
  <c r="S26" i="12"/>
  <c r="R26" i="12"/>
  <c r="P26" i="12"/>
  <c r="V25" i="12"/>
  <c r="U25" i="12"/>
  <c r="S25" i="12"/>
  <c r="R25" i="12"/>
  <c r="P25" i="12"/>
  <c r="V24" i="12"/>
  <c r="U24" i="12"/>
  <c r="S24" i="12"/>
  <c r="R24" i="12"/>
  <c r="P24" i="12"/>
  <c r="V23" i="12"/>
  <c r="U23" i="12"/>
  <c r="S23" i="12"/>
  <c r="R23" i="12"/>
  <c r="P23" i="12"/>
  <c r="V22" i="12"/>
  <c r="U22" i="12"/>
  <c r="S22" i="12"/>
  <c r="R22" i="12"/>
  <c r="P22" i="12"/>
  <c r="V21" i="12"/>
  <c r="U21" i="12"/>
  <c r="S21" i="12"/>
  <c r="R21" i="12"/>
  <c r="P21" i="12"/>
  <c r="V20" i="12"/>
  <c r="U20" i="12"/>
  <c r="S20" i="12"/>
  <c r="R20" i="12"/>
  <c r="P20" i="12"/>
  <c r="V19" i="12"/>
  <c r="U19" i="12"/>
  <c r="S19" i="12"/>
  <c r="R19" i="12"/>
  <c r="P19" i="12"/>
  <c r="V18" i="12"/>
  <c r="U18" i="12"/>
  <c r="S18" i="12"/>
  <c r="R18" i="12"/>
  <c r="P18" i="12"/>
  <c r="V17" i="12"/>
  <c r="U17" i="12"/>
  <c r="S17" i="12"/>
  <c r="R17" i="12"/>
  <c r="P17" i="12"/>
  <c r="V16" i="12"/>
  <c r="U16" i="12"/>
  <c r="S16" i="12"/>
  <c r="R16" i="12"/>
  <c r="P16" i="12"/>
  <c r="V15" i="12"/>
  <c r="U15" i="12"/>
  <c r="S15" i="12"/>
  <c r="R15" i="12"/>
  <c r="P15" i="12"/>
  <c r="V14" i="12"/>
  <c r="U14" i="12"/>
  <c r="S14" i="12"/>
  <c r="R14" i="12"/>
  <c r="P14" i="12"/>
  <c r="V13" i="12"/>
  <c r="U13" i="12"/>
  <c r="S13" i="12"/>
  <c r="R13" i="12"/>
  <c r="P13" i="12"/>
  <c r="V12" i="12"/>
  <c r="U12" i="12"/>
  <c r="S12" i="12"/>
  <c r="R12" i="12"/>
  <c r="P12" i="12"/>
  <c r="V11" i="12"/>
  <c r="U11" i="12"/>
  <c r="S11" i="12"/>
  <c r="R11" i="12"/>
  <c r="P11" i="12"/>
  <c r="V10" i="12"/>
  <c r="U10" i="12"/>
  <c r="S10" i="12"/>
  <c r="R10" i="12"/>
  <c r="P10" i="12"/>
  <c r="V9" i="12"/>
  <c r="U9" i="12"/>
  <c r="S9" i="12"/>
  <c r="R9" i="12"/>
  <c r="P9" i="12"/>
  <c r="V8" i="12"/>
  <c r="U8" i="12"/>
  <c r="S8" i="12"/>
  <c r="R8" i="12"/>
  <c r="P8" i="12"/>
  <c r="V7" i="12"/>
  <c r="U7" i="12"/>
  <c r="S7" i="12"/>
  <c r="R7" i="12"/>
  <c r="P7" i="12"/>
  <c r="V6" i="12"/>
  <c r="U6" i="12"/>
  <c r="S6" i="12"/>
  <c r="R6" i="12"/>
  <c r="P6" i="12"/>
  <c r="V5" i="12"/>
  <c r="U5" i="12"/>
  <c r="S5" i="12"/>
  <c r="R5" i="12"/>
  <c r="P5" i="12"/>
  <c r="V4" i="12"/>
  <c r="U4" i="12"/>
  <c r="S4" i="12"/>
  <c r="R4" i="12"/>
  <c r="P4" i="12"/>
  <c r="T719" i="12"/>
  <c r="T718" i="12"/>
  <c r="T715" i="12"/>
  <c r="T714" i="12"/>
  <c r="T711" i="12"/>
  <c r="T710" i="12"/>
  <c r="T707" i="12"/>
  <c r="T706" i="12"/>
  <c r="T703" i="12"/>
  <c r="T702" i="12"/>
  <c r="T699" i="12"/>
  <c r="T698" i="12"/>
  <c r="T695" i="12"/>
  <c r="T694" i="12"/>
  <c r="T691" i="12"/>
  <c r="T690" i="12"/>
  <c r="T687" i="12"/>
  <c r="T686" i="12"/>
  <c r="T683" i="12"/>
  <c r="T682" i="12"/>
  <c r="T679" i="12"/>
  <c r="T678" i="12"/>
  <c r="T675" i="12"/>
  <c r="T674" i="12"/>
  <c r="T671" i="12"/>
  <c r="T670" i="12"/>
  <c r="T667" i="12"/>
  <c r="T666" i="12"/>
  <c r="T663" i="12"/>
  <c r="T662" i="12"/>
  <c r="T659" i="12"/>
  <c r="T658" i="12"/>
  <c r="T655" i="12"/>
  <c r="T654" i="12"/>
  <c r="T651" i="12"/>
  <c r="T650" i="12"/>
  <c r="T647" i="12"/>
  <c r="T646" i="12"/>
  <c r="T643" i="12"/>
  <c r="T642" i="12"/>
  <c r="T639" i="12"/>
  <c r="T638" i="12"/>
  <c r="T635" i="12"/>
  <c r="T634" i="12"/>
  <c r="T631" i="12"/>
  <c r="T630" i="12"/>
  <c r="T627" i="12"/>
  <c r="T626" i="12"/>
  <c r="T623" i="12"/>
  <c r="T622" i="12"/>
  <c r="T619" i="12"/>
  <c r="T618" i="12"/>
  <c r="T615" i="12"/>
  <c r="T614" i="12"/>
  <c r="T611" i="12"/>
  <c r="T610" i="12"/>
  <c r="T607" i="12"/>
  <c r="T606" i="12"/>
  <c r="T603" i="12"/>
  <c r="T602" i="12"/>
  <c r="T599" i="12"/>
  <c r="T598" i="12"/>
  <c r="T595" i="12"/>
  <c r="T594" i="12"/>
  <c r="T591" i="12"/>
  <c r="T590" i="12"/>
  <c r="T587" i="12"/>
  <c r="T586" i="12"/>
  <c r="T583" i="12"/>
  <c r="T582" i="12"/>
  <c r="T579" i="12"/>
  <c r="T578" i="12"/>
  <c r="T575" i="12"/>
  <c r="T574" i="12"/>
  <c r="T571" i="12"/>
  <c r="T570" i="12"/>
  <c r="T567" i="12"/>
  <c r="T566" i="12"/>
  <c r="T563" i="12"/>
  <c r="T562" i="12"/>
  <c r="T559" i="12"/>
  <c r="T558" i="12"/>
  <c r="T555" i="12"/>
  <c r="T554" i="12"/>
  <c r="T551" i="12"/>
  <c r="T550" i="12"/>
  <c r="T547" i="12"/>
  <c r="T546" i="12"/>
  <c r="T543" i="12"/>
  <c r="T542" i="12"/>
  <c r="T539" i="12"/>
  <c r="T538" i="12"/>
  <c r="T535" i="12"/>
  <c r="T534" i="12"/>
  <c r="T531" i="12"/>
  <c r="T530" i="12"/>
  <c r="T527" i="12"/>
  <c r="T526" i="12"/>
  <c r="T523" i="12"/>
  <c r="T522" i="12"/>
  <c r="T519" i="12"/>
  <c r="T518" i="12"/>
  <c r="T515" i="12"/>
  <c r="T514" i="12"/>
  <c r="T511" i="12"/>
  <c r="T510" i="12"/>
  <c r="T507" i="12"/>
  <c r="T506" i="12"/>
  <c r="T503" i="12"/>
  <c r="T502" i="12"/>
  <c r="T499" i="12"/>
  <c r="T498" i="12"/>
  <c r="T495" i="12"/>
  <c r="T494" i="12"/>
  <c r="T491" i="12"/>
  <c r="T490" i="12"/>
  <c r="T487" i="12"/>
  <c r="T486" i="12"/>
  <c r="T483" i="12"/>
  <c r="T482" i="12"/>
  <c r="T479" i="12"/>
  <c r="T478" i="12"/>
  <c r="T475" i="12"/>
  <c r="T474" i="12"/>
  <c r="T471" i="12"/>
  <c r="T470" i="12"/>
  <c r="T467" i="12"/>
  <c r="T466" i="12"/>
  <c r="T463" i="12"/>
  <c r="T462" i="12"/>
  <c r="T459" i="12"/>
  <c r="T458" i="12"/>
  <c r="T455" i="12"/>
  <c r="T454" i="12"/>
  <c r="T451" i="12"/>
  <c r="T450" i="12"/>
  <c r="T447" i="12"/>
  <c r="T446" i="12"/>
  <c r="T443" i="12"/>
  <c r="T442" i="12"/>
  <c r="T439" i="12"/>
  <c r="T438" i="12"/>
  <c r="T435" i="12"/>
  <c r="T434" i="12"/>
  <c r="T431" i="12"/>
  <c r="T430" i="12"/>
  <c r="T427" i="12"/>
  <c r="T426" i="12"/>
  <c r="T423" i="12"/>
  <c r="T422" i="12"/>
  <c r="T419" i="12"/>
  <c r="T418" i="12"/>
  <c r="T415" i="12"/>
  <c r="T414" i="12"/>
  <c r="T411" i="12"/>
  <c r="T410" i="12"/>
  <c r="T407" i="12"/>
  <c r="T406" i="12"/>
  <c r="T403" i="12"/>
  <c r="T402" i="12"/>
  <c r="T399" i="12"/>
  <c r="T398" i="12"/>
  <c r="T395" i="12"/>
  <c r="T394" i="12"/>
  <c r="T391" i="12"/>
  <c r="T390" i="12"/>
  <c r="T387" i="12"/>
  <c r="T386" i="12"/>
  <c r="T383" i="12"/>
  <c r="T382" i="12"/>
  <c r="T379" i="12"/>
  <c r="T378" i="12"/>
  <c r="T375" i="12"/>
  <c r="T374" i="12"/>
  <c r="T371" i="12"/>
  <c r="T370" i="12"/>
  <c r="T367" i="12"/>
  <c r="T366" i="12"/>
  <c r="T363" i="12"/>
  <c r="T362" i="12"/>
  <c r="T359" i="12"/>
  <c r="T358" i="12"/>
  <c r="T355" i="12"/>
  <c r="T354" i="12"/>
  <c r="T351" i="12"/>
  <c r="T350" i="12"/>
  <c r="T347" i="12"/>
  <c r="T346" i="12"/>
  <c r="T343" i="12"/>
  <c r="T342" i="12"/>
  <c r="T339" i="12"/>
  <c r="T338" i="12"/>
  <c r="T335" i="12"/>
  <c r="T334" i="12"/>
  <c r="T331" i="12"/>
  <c r="T330" i="12"/>
  <c r="T327" i="12"/>
  <c r="T326" i="12"/>
  <c r="T323" i="12"/>
  <c r="T322" i="12"/>
  <c r="T319" i="12"/>
  <c r="T318" i="12"/>
  <c r="T315" i="12"/>
  <c r="T314" i="12"/>
  <c r="T311" i="12"/>
  <c r="T310" i="12"/>
  <c r="T307" i="12"/>
  <c r="T306" i="12"/>
  <c r="T303" i="12"/>
  <c r="T302" i="12"/>
  <c r="T299" i="12"/>
  <c r="T298" i="12"/>
  <c r="T295" i="12"/>
  <c r="T294" i="12"/>
  <c r="T291" i="12"/>
  <c r="T290" i="12"/>
  <c r="T287" i="12"/>
  <c r="T286" i="12"/>
  <c r="T283" i="12"/>
  <c r="T282" i="12"/>
  <c r="T279" i="12"/>
  <c r="T278" i="12"/>
  <c r="T275" i="12"/>
  <c r="T274" i="12"/>
  <c r="T271" i="12"/>
  <c r="T270" i="12"/>
  <c r="T267" i="12"/>
  <c r="T266" i="12"/>
  <c r="T263" i="12"/>
  <c r="T262" i="12"/>
  <c r="T259" i="12"/>
  <c r="T258" i="12"/>
  <c r="T255" i="12"/>
  <c r="T254" i="12"/>
  <c r="T251" i="12"/>
  <c r="T250" i="12"/>
  <c r="T247" i="12"/>
  <c r="T246" i="12"/>
  <c r="T243" i="12"/>
  <c r="T242" i="12"/>
  <c r="T239" i="12"/>
  <c r="T238" i="12"/>
  <c r="T235" i="12"/>
  <c r="T234" i="12"/>
  <c r="T231" i="12"/>
  <c r="T230" i="12"/>
  <c r="T227" i="12"/>
  <c r="T226" i="12"/>
  <c r="T223" i="12"/>
  <c r="T222" i="12"/>
  <c r="T219" i="12"/>
  <c r="T218" i="12"/>
  <c r="T215" i="12"/>
  <c r="T214" i="12"/>
  <c r="T211" i="12"/>
  <c r="T210" i="12"/>
  <c r="T207" i="12"/>
  <c r="T206" i="12"/>
  <c r="T203" i="12"/>
  <c r="T202" i="12"/>
  <c r="T199" i="12"/>
  <c r="T198" i="12"/>
  <c r="T195" i="12"/>
  <c r="T194" i="12"/>
  <c r="T191" i="12"/>
  <c r="T190" i="12"/>
  <c r="T187" i="12"/>
  <c r="T186" i="12"/>
  <c r="T183" i="12"/>
  <c r="T182" i="12"/>
  <c r="T179" i="12"/>
  <c r="T178" i="12"/>
  <c r="T175" i="12"/>
  <c r="T174" i="12"/>
  <c r="T171" i="12"/>
  <c r="T170" i="12"/>
  <c r="T167" i="12"/>
  <c r="T166" i="12"/>
  <c r="T163" i="12"/>
  <c r="T162" i="12"/>
  <c r="T159" i="12"/>
  <c r="T158" i="12"/>
  <c r="T155" i="12"/>
  <c r="T154" i="12"/>
  <c r="T151" i="12"/>
  <c r="T150" i="12"/>
  <c r="T147" i="12"/>
  <c r="T146" i="12"/>
  <c r="T143" i="12"/>
  <c r="T142" i="12"/>
  <c r="T139" i="12"/>
  <c r="T138" i="12"/>
  <c r="T135" i="12"/>
  <c r="T134" i="12"/>
  <c r="T131" i="12"/>
  <c r="T130" i="12"/>
  <c r="T127" i="12"/>
  <c r="T126" i="12"/>
  <c r="T123" i="12"/>
  <c r="T122" i="12"/>
  <c r="T119" i="12"/>
  <c r="T118" i="12"/>
  <c r="T115" i="12"/>
  <c r="T114" i="12"/>
  <c r="T111" i="12"/>
  <c r="T110" i="12"/>
  <c r="T107" i="12"/>
  <c r="T106" i="12"/>
  <c r="T103" i="12"/>
  <c r="T102" i="12"/>
  <c r="T99" i="12"/>
  <c r="T98" i="12"/>
  <c r="T95" i="12"/>
  <c r="T94" i="12"/>
  <c r="T91" i="12"/>
  <c r="T90" i="12"/>
  <c r="T87" i="12"/>
  <c r="T86" i="12"/>
  <c r="T83" i="12"/>
  <c r="T82" i="12"/>
  <c r="T79" i="12"/>
  <c r="T78" i="12"/>
  <c r="T75" i="12"/>
  <c r="T74" i="12"/>
  <c r="T71" i="12"/>
  <c r="T70" i="12"/>
  <c r="T67" i="12"/>
  <c r="T66" i="12"/>
  <c r="T63" i="12"/>
  <c r="T62" i="12"/>
  <c r="T59" i="12"/>
  <c r="T58" i="12"/>
  <c r="T55" i="12"/>
  <c r="T54" i="12"/>
  <c r="T51" i="12"/>
  <c r="T50" i="12"/>
  <c r="T47" i="12"/>
  <c r="T46" i="12"/>
  <c r="T43" i="12"/>
  <c r="T42" i="12"/>
  <c r="T39" i="12"/>
  <c r="T38" i="12"/>
  <c r="T35" i="12"/>
  <c r="T34" i="12"/>
  <c r="T31" i="12"/>
  <c r="J31" i="12"/>
  <c r="T30" i="12"/>
  <c r="J30" i="12"/>
  <c r="J29" i="12"/>
  <c r="J28" i="12"/>
  <c r="T27" i="12"/>
  <c r="J27" i="12"/>
  <c r="T26" i="12"/>
  <c r="J26" i="12"/>
  <c r="J25" i="12"/>
  <c r="J24" i="12"/>
  <c r="T23" i="12"/>
  <c r="J23" i="12"/>
  <c r="T22" i="12"/>
  <c r="J22" i="12"/>
  <c r="J21" i="12"/>
  <c r="J20" i="12"/>
  <c r="T19" i="12"/>
  <c r="J19" i="12"/>
  <c r="T18" i="12"/>
  <c r="J18" i="12"/>
  <c r="J17" i="12"/>
  <c r="J16" i="12"/>
  <c r="T15" i="12"/>
  <c r="J15" i="12"/>
  <c r="T14" i="12"/>
  <c r="J14" i="12"/>
  <c r="J13" i="12"/>
  <c r="J12" i="12"/>
  <c r="T11" i="12"/>
  <c r="J11" i="12"/>
  <c r="T10" i="12"/>
  <c r="J10" i="12"/>
  <c r="J9" i="12"/>
  <c r="J8" i="12"/>
  <c r="T7" i="12"/>
  <c r="J7" i="12"/>
  <c r="T6" i="12"/>
  <c r="J6" i="12"/>
  <c r="F298" i="12"/>
  <c r="F476" i="12"/>
  <c r="F108" i="12"/>
  <c r="F577" i="12"/>
  <c r="F660" i="12"/>
  <c r="F267" i="12"/>
  <c r="F127" i="12"/>
  <c r="F469" i="12"/>
  <c r="F410" i="12"/>
  <c r="F87" i="12"/>
  <c r="F79" i="12"/>
  <c r="F532" i="12"/>
  <c r="F379" i="12"/>
  <c r="F287" i="12"/>
  <c r="F533" i="12"/>
  <c r="F248" i="12"/>
  <c r="F83" i="12"/>
  <c r="F393" i="12"/>
  <c r="F327" i="12"/>
  <c r="F352" i="12"/>
  <c r="F457" i="12"/>
  <c r="F681" i="12"/>
  <c r="F535" i="12"/>
  <c r="F584" i="12"/>
  <c r="F341" i="12"/>
  <c r="F346" i="12"/>
  <c r="F289" i="12"/>
  <c r="F265" i="12"/>
  <c r="F337" i="12"/>
  <c r="F67" i="12"/>
  <c r="F635" i="12"/>
  <c r="F259" i="12"/>
  <c r="F668" i="12"/>
  <c r="F163" i="12"/>
  <c r="F363" i="12"/>
  <c r="F360" i="12"/>
  <c r="F347" i="12"/>
  <c r="F69" i="12"/>
  <c r="F109" i="12"/>
  <c r="F462" i="12"/>
  <c r="F617" i="12"/>
  <c r="F522" i="12"/>
  <c r="F154" i="12"/>
  <c r="F38" i="12"/>
  <c r="F230" i="12"/>
  <c r="F317" i="12"/>
  <c r="F654" i="12"/>
  <c r="F657" i="12"/>
  <c r="F639" i="12"/>
  <c r="F18" i="12"/>
  <c r="F494" i="12"/>
  <c r="F52" i="12"/>
  <c r="F221" i="12"/>
  <c r="F575" i="12"/>
  <c r="F444" i="12"/>
  <c r="F286" i="12"/>
  <c r="F29" i="12"/>
  <c r="F232" i="12"/>
  <c r="F198" i="12"/>
  <c r="F512" i="12"/>
  <c r="F605" i="12"/>
  <c r="F212" i="12"/>
  <c r="F305" i="12"/>
  <c r="F717" i="12"/>
  <c r="F98" i="12"/>
  <c r="F700" i="12"/>
  <c r="F640" i="12"/>
  <c r="F140" i="12"/>
  <c r="F70" i="12"/>
  <c r="F361" i="12"/>
  <c r="F442" i="12"/>
  <c r="F464" i="12"/>
  <c r="F547" i="12"/>
  <c r="F284" i="12"/>
  <c r="F492" i="12"/>
  <c r="F66" i="12"/>
  <c r="F656" i="12"/>
  <c r="F459" i="12"/>
  <c r="F371" i="12"/>
  <c r="F495" i="12"/>
  <c r="F452" i="12"/>
  <c r="F604" i="12"/>
  <c r="F698" i="12"/>
  <c r="F447" i="12"/>
  <c r="F331" i="12"/>
  <c r="F235" i="12"/>
  <c r="F631" i="12"/>
  <c r="F568" i="12"/>
  <c r="F534" i="12"/>
  <c r="F720" i="12"/>
  <c r="F297" i="12"/>
  <c r="F336" i="12"/>
  <c r="F326" i="12"/>
  <c r="F626" i="12"/>
  <c r="F242" i="12"/>
  <c r="F178" i="12"/>
  <c r="F406" i="12"/>
  <c r="F430" i="12"/>
  <c r="F192" i="12"/>
  <c r="F343" i="12"/>
  <c r="F402" i="12"/>
  <c r="F517" i="12"/>
  <c r="F111" i="12"/>
  <c r="F281" i="12"/>
  <c r="F682" i="12"/>
  <c r="F14" i="12"/>
  <c r="F285" i="12"/>
  <c r="F721" i="12"/>
  <c r="F518" i="12"/>
  <c r="F143" i="12"/>
  <c r="F80" i="12"/>
  <c r="F675" i="12"/>
  <c r="F644" i="12"/>
  <c r="F255" i="12"/>
  <c r="F586" i="12"/>
  <c r="F650" i="12"/>
  <c r="F189" i="12"/>
  <c r="F48" i="12"/>
  <c r="F439" i="12"/>
  <c r="F634" i="12"/>
  <c r="F167" i="12"/>
  <c r="F718" i="12"/>
  <c r="F689" i="12"/>
  <c r="F110" i="12"/>
  <c r="F15" i="12"/>
  <c r="F37" i="12"/>
  <c r="F458" i="12"/>
  <c r="F299" i="12"/>
  <c r="F99" i="12"/>
  <c r="F201" i="12"/>
  <c r="F388" i="12"/>
  <c r="F429" i="12"/>
  <c r="F342" i="12"/>
  <c r="F318" i="12"/>
  <c r="F664" i="12"/>
  <c r="F153" i="12"/>
  <c r="F241" i="12"/>
  <c r="F362" i="12"/>
  <c r="F128" i="12"/>
  <c r="F367" i="12"/>
  <c r="F151" i="12"/>
  <c r="F294" i="12"/>
  <c r="F546" i="12"/>
  <c r="F585" i="12"/>
  <c r="F227" i="12"/>
  <c r="F132" i="12"/>
  <c r="F590" i="12"/>
  <c r="F566" i="12"/>
  <c r="F543" i="12"/>
  <c r="F636" i="12"/>
  <c r="F26" i="12"/>
  <c r="F560" i="12"/>
  <c r="F707" i="12"/>
  <c r="F507" i="12"/>
  <c r="F76" i="12"/>
  <c r="F34" i="12"/>
  <c r="F433" i="12"/>
  <c r="F82" i="12"/>
  <c r="F499" i="12"/>
  <c r="F481" i="12"/>
  <c r="F436" i="12"/>
  <c r="F488" i="12"/>
  <c r="F43" i="12"/>
  <c r="F565" i="12"/>
  <c r="F539" i="12"/>
  <c r="F666" i="12"/>
  <c r="F300" i="12"/>
  <c r="F366" i="12"/>
  <c r="F582" i="12"/>
  <c r="F672" i="12"/>
  <c r="F31" i="12"/>
  <c r="F310" i="12"/>
  <c r="F378" i="12"/>
  <c r="F679" i="12"/>
  <c r="F662" i="12"/>
  <c r="F274" i="12"/>
  <c r="F659" i="12"/>
  <c r="F403" i="12"/>
  <c r="F85" i="12"/>
  <c r="F446" i="12"/>
  <c r="F589" i="12"/>
  <c r="F311" i="12"/>
  <c r="F138" i="12"/>
  <c r="F632" i="12"/>
  <c r="F28" i="12"/>
  <c r="F587" i="12"/>
  <c r="F136" i="12"/>
  <c r="F47" i="12"/>
  <c r="F332" i="12"/>
  <c r="F277" i="12"/>
  <c r="F391" i="12"/>
  <c r="F199" i="12"/>
  <c r="F370" i="12"/>
  <c r="F616" i="12"/>
  <c r="F253" i="12"/>
  <c r="F359" i="12"/>
  <c r="F293" i="12"/>
  <c r="F175" i="12"/>
  <c r="F376" i="12"/>
  <c r="F432" i="12"/>
  <c r="F624" i="12"/>
  <c r="F186" i="12"/>
  <c r="F449" i="12"/>
  <c r="F91" i="12"/>
  <c r="F652" i="12"/>
  <c r="F374" i="12"/>
  <c r="F12" i="12"/>
  <c r="F628" i="12"/>
  <c r="F20" i="12"/>
  <c r="F258" i="12"/>
  <c r="F117" i="12"/>
  <c r="F694" i="12"/>
  <c r="F158" i="12"/>
  <c r="F364" i="12"/>
  <c r="F438" i="12"/>
  <c r="F614" i="12"/>
  <c r="F496" i="12"/>
  <c r="F419" i="12"/>
  <c r="F588" i="12"/>
  <c r="F51" i="12"/>
  <c r="F239" i="12"/>
  <c r="F468" i="12"/>
  <c r="F569" i="12"/>
  <c r="F173" i="12"/>
  <c r="F487" i="12"/>
  <c r="F344" i="12"/>
  <c r="F550" i="12"/>
  <c r="F40" i="12"/>
  <c r="F699" i="12"/>
  <c r="F680" i="12"/>
  <c r="F90" i="12"/>
  <c r="F25" i="12"/>
  <c r="F184" i="12"/>
  <c r="F673" i="12"/>
  <c r="F683" i="12"/>
  <c r="F220" i="12"/>
  <c r="F204" i="12"/>
  <c r="F86" i="12"/>
  <c r="F348" i="12"/>
  <c r="F484" i="12"/>
  <c r="F309" i="12"/>
  <c r="F506" i="12"/>
  <c r="F530" i="12"/>
  <c r="F473" i="12"/>
  <c r="F146" i="12"/>
  <c r="F207" i="12"/>
  <c r="F292" i="12"/>
  <c r="F215" i="12"/>
  <c r="F559" i="12"/>
  <c r="F152" i="12"/>
  <c r="F88" i="12"/>
  <c r="F246" i="12"/>
  <c r="F563" i="12"/>
  <c r="F646" i="12"/>
  <c r="F416" i="12"/>
  <c r="F548" i="12"/>
  <c r="F63" i="12"/>
  <c r="F412" i="12"/>
  <c r="F574" i="12"/>
  <c r="F655" i="12"/>
  <c r="F279" i="12"/>
  <c r="F669" i="12"/>
  <c r="F692" i="12"/>
  <c r="F540" i="12"/>
  <c r="F107" i="12"/>
  <c r="F445" i="12"/>
  <c r="F475" i="12"/>
  <c r="F314" i="12"/>
  <c r="F712" i="12"/>
  <c r="F244" i="12"/>
  <c r="F716" i="12"/>
  <c r="F597" i="12"/>
  <c r="F290" i="12"/>
  <c r="F187" i="12"/>
  <c r="F101" i="12"/>
  <c r="F315" i="12"/>
  <c r="F603" i="12"/>
  <c r="F217" i="12"/>
  <c r="F229" i="12"/>
  <c r="F95" i="12"/>
  <c r="F409" i="12"/>
  <c r="F713" i="12"/>
  <c r="F32" i="12"/>
  <c r="F130" i="12"/>
  <c r="F404" i="12"/>
  <c r="F395" i="12"/>
  <c r="F147" i="12"/>
  <c r="F35" i="12"/>
  <c r="F262" i="12"/>
  <c r="F411" i="12"/>
  <c r="F174" i="12"/>
  <c r="F671" i="12"/>
  <c r="F615" i="12"/>
  <c r="F556" i="12"/>
  <c r="F511" i="12"/>
  <c r="F141" i="12"/>
  <c r="F637" i="12"/>
  <c r="F333" i="12"/>
  <c r="F601" i="12"/>
  <c r="F21" i="12"/>
  <c r="F501" i="12"/>
  <c r="F696" i="12"/>
  <c r="F197" i="12"/>
  <c r="F273" i="12"/>
  <c r="F84" i="12"/>
  <c r="F502" i="12"/>
  <c r="F527" i="12"/>
  <c r="F528" i="12"/>
  <c r="F424" i="12"/>
  <c r="F478" i="12"/>
  <c r="F503" i="12"/>
  <c r="F156" i="12"/>
  <c r="F131" i="12"/>
  <c r="F606" i="12"/>
  <c r="F162" i="12"/>
  <c r="F356" i="12"/>
  <c r="F272" i="12"/>
  <c r="F355" i="12"/>
  <c r="F6" i="12"/>
  <c r="F706" i="12"/>
  <c r="F304" i="12"/>
  <c r="F8" i="12"/>
  <c r="F413" i="12"/>
  <c r="F357" i="12"/>
  <c r="F521" i="12"/>
  <c r="F271" i="12"/>
  <c r="F486" i="12"/>
  <c r="F210" i="12"/>
  <c r="F319" i="12"/>
  <c r="F303" i="12"/>
  <c r="F330" i="12"/>
  <c r="F36" i="12"/>
  <c r="F394" i="12"/>
  <c r="F573" i="12"/>
  <c r="F261" i="12"/>
  <c r="F325" i="12"/>
  <c r="F234" i="12"/>
  <c r="F440" i="12"/>
  <c r="F77" i="12"/>
  <c r="F129" i="12"/>
  <c r="F385" i="12"/>
  <c r="F557" i="12"/>
  <c r="F428" i="12"/>
  <c r="F538" i="12"/>
  <c r="F622" i="12"/>
  <c r="F472" i="12"/>
  <c r="F434" i="12"/>
  <c r="F49" i="12"/>
  <c r="F596" i="12"/>
  <c r="F142" i="12"/>
  <c r="F176" i="12"/>
  <c r="F254" i="12"/>
  <c r="F10" i="12"/>
  <c r="F350" i="12"/>
  <c r="F266" i="12"/>
  <c r="F693" i="12"/>
  <c r="F719" i="12"/>
  <c r="F53" i="12"/>
  <c r="F39" i="12"/>
  <c r="F103" i="12"/>
  <c r="F81" i="12"/>
  <c r="F353" i="12"/>
  <c r="F608" i="12"/>
  <c r="F313" i="12"/>
  <c r="F407" i="12"/>
  <c r="F93" i="12"/>
  <c r="F191" i="12"/>
  <c r="F621" i="12"/>
  <c r="F45" i="12"/>
  <c r="F651" i="12"/>
  <c r="F387" i="12"/>
  <c r="F386" i="12"/>
  <c r="F520" i="12"/>
  <c r="F613" i="12"/>
  <c r="F312" i="12"/>
  <c r="F690" i="12"/>
  <c r="F240" i="12"/>
  <c r="F278" i="12"/>
  <c r="F251" i="12"/>
  <c r="F264" i="12"/>
  <c r="F697" i="12"/>
  <c r="F421" i="12"/>
  <c r="F531" i="12"/>
  <c r="F443" i="12"/>
  <c r="F41" i="12"/>
  <c r="F620" i="12"/>
  <c r="F58" i="12"/>
  <c r="F369" i="12"/>
  <c r="F456" i="12"/>
  <c r="F609" i="12"/>
  <c r="F571" i="12"/>
  <c r="F62" i="12"/>
  <c r="F144" i="12"/>
  <c r="F709" i="12"/>
  <c r="F209" i="12"/>
  <c r="F579" i="12"/>
  <c r="F57" i="12"/>
  <c r="F282" i="12"/>
  <c r="F399" i="12"/>
  <c r="F591" i="12"/>
  <c r="F250" i="12"/>
  <c r="F222" i="12"/>
  <c r="F56" i="12"/>
  <c r="F490" i="12"/>
  <c r="F157" i="12"/>
  <c r="F649" i="12"/>
  <c r="F561" i="12"/>
  <c r="F686" i="12"/>
  <c r="F670" i="12"/>
  <c r="F685" i="12"/>
  <c r="F618" i="12"/>
  <c r="F558" i="12"/>
  <c r="F715" i="12"/>
  <c r="F180" i="12"/>
  <c r="F665" i="12"/>
  <c r="F525" i="12"/>
  <c r="F208" i="12"/>
  <c r="F702" i="12"/>
  <c r="F226" i="12"/>
  <c r="F658" i="12"/>
  <c r="F627" i="12"/>
  <c r="F225" i="12"/>
  <c r="F166" i="12"/>
  <c r="F168" i="12"/>
  <c r="F545" i="12"/>
  <c r="F373" i="12"/>
  <c r="F470" i="12"/>
  <c r="F396" i="12"/>
  <c r="F471" i="12"/>
  <c r="F202" i="12"/>
  <c r="F480" i="12"/>
  <c r="F542" i="12"/>
  <c r="F223" i="12"/>
  <c r="F703" i="12"/>
  <c r="F218" i="12"/>
  <c r="F420" i="12"/>
  <c r="F516" i="12"/>
  <c r="F489" i="12"/>
  <c r="F252" i="12"/>
  <c r="F172" i="12"/>
  <c r="F238" i="12"/>
  <c r="F112" i="12"/>
  <c r="F365" i="12"/>
  <c r="F448" i="12"/>
  <c r="F133" i="12"/>
  <c r="F551" i="12"/>
  <c r="F302" i="12"/>
  <c r="F68" i="12"/>
  <c r="F65" i="12"/>
  <c r="F400" i="12"/>
  <c r="F607" i="12"/>
  <c r="F55" i="12"/>
  <c r="F676" i="12"/>
  <c r="F44" i="12"/>
  <c r="F625" i="12"/>
  <c r="F463" i="12"/>
  <c r="F179" i="12"/>
  <c r="F714" i="12"/>
  <c r="F124" i="12"/>
  <c r="F92" i="12"/>
  <c r="F190" i="12"/>
  <c r="F340" i="12"/>
  <c r="F390" i="12"/>
  <c r="F667" i="12"/>
  <c r="F372" i="12"/>
  <c r="F206" i="12"/>
  <c r="F500" i="12"/>
  <c r="F461" i="12"/>
  <c r="F437" i="12"/>
  <c r="F268" i="12"/>
  <c r="F276" i="12"/>
  <c r="F19" i="12"/>
  <c r="F623" i="12"/>
  <c r="F381" i="12"/>
  <c r="F170" i="12"/>
  <c r="F526" i="12"/>
  <c r="F182" i="12"/>
  <c r="F467" i="12"/>
  <c r="F581" i="12"/>
  <c r="F247" i="12"/>
  <c r="F73" i="12"/>
  <c r="F126" i="12"/>
  <c r="F335" i="12"/>
  <c r="F611" i="12"/>
  <c r="F72" i="12"/>
  <c r="F688" i="12"/>
  <c r="F27" i="12"/>
  <c r="F257" i="12"/>
  <c r="F377" i="12"/>
  <c r="F228" i="12"/>
  <c r="F567" i="12"/>
  <c r="F455" i="12"/>
  <c r="F24" i="12"/>
  <c r="F145" i="12"/>
  <c r="F509" i="12"/>
  <c r="F441" i="12"/>
  <c r="F630" i="12"/>
  <c r="F708" i="12"/>
  <c r="F120" i="12"/>
  <c r="F301" i="12"/>
  <c r="F100" i="12"/>
  <c r="F316" i="12"/>
  <c r="F216" i="12"/>
  <c r="F523" i="12"/>
  <c r="F358" i="12"/>
  <c r="F181" i="12"/>
  <c r="F465" i="12"/>
  <c r="F165" i="12"/>
  <c r="F491" i="12"/>
  <c r="F71" i="12"/>
  <c r="F219" i="12"/>
  <c r="F619" i="12"/>
  <c r="F121" i="12"/>
  <c r="F677" i="12"/>
  <c r="F451" i="12"/>
  <c r="F161" i="12"/>
  <c r="F612" i="12"/>
  <c r="F329" i="12"/>
  <c r="F113" i="12"/>
  <c r="F576" i="12"/>
  <c r="F23" i="12"/>
  <c r="F425" i="12"/>
  <c r="F477" i="12"/>
  <c r="F123" i="12"/>
  <c r="F674" i="12"/>
  <c r="F11" i="12"/>
  <c r="F408" i="12"/>
  <c r="F536" i="12"/>
  <c r="F30" i="12"/>
  <c r="F392" i="12"/>
  <c r="F600" i="12"/>
  <c r="F384" i="12"/>
  <c r="F338" i="12"/>
  <c r="F510" i="12"/>
  <c r="F497" i="12"/>
  <c r="F375" i="12"/>
  <c r="F653" i="12"/>
  <c r="F474" i="12"/>
  <c r="F328" i="12"/>
  <c r="F213" i="12"/>
  <c r="F159" i="12"/>
  <c r="F17" i="12"/>
  <c r="F633" i="12"/>
  <c r="F537" i="12"/>
  <c r="F288" i="12"/>
  <c r="F401" i="12"/>
  <c r="F415" i="12"/>
  <c r="F595" i="12"/>
  <c r="F115" i="12"/>
  <c r="F106" i="12"/>
  <c r="F78" i="12"/>
  <c r="F578" i="12"/>
  <c r="F211" i="12"/>
  <c r="F661" i="12"/>
  <c r="F380" i="12"/>
  <c r="F564" i="12"/>
  <c r="F710" i="12"/>
  <c r="F50" i="12"/>
  <c r="F505" i="12"/>
  <c r="F89" i="12"/>
  <c r="F323" i="12"/>
  <c r="F54" i="12"/>
  <c r="F224" i="12"/>
  <c r="F22" i="12"/>
  <c r="F641" i="12"/>
  <c r="F450" i="12"/>
  <c r="F648" i="12"/>
  <c r="F479" i="12"/>
  <c r="F544" i="12"/>
  <c r="F454" i="12"/>
  <c r="F320" i="12"/>
  <c r="F389" i="12"/>
  <c r="F185" i="12"/>
  <c r="F260" i="12"/>
  <c r="F704" i="12"/>
  <c r="F283" i="12"/>
  <c r="F485" i="12"/>
  <c r="F417" i="12"/>
  <c r="F504" i="12"/>
  <c r="F435" i="12"/>
  <c r="F61" i="12"/>
  <c r="F398" i="12"/>
  <c r="F196" i="12"/>
  <c r="F598" i="12"/>
  <c r="F256" i="12"/>
  <c r="F194" i="12"/>
  <c r="F580" i="12"/>
  <c r="F270" i="12"/>
  <c r="F423" i="12"/>
  <c r="F200" i="12"/>
  <c r="F236" i="12"/>
  <c r="F263" i="12"/>
  <c r="F345" i="12"/>
  <c r="F139" i="12"/>
  <c r="F169" i="12"/>
  <c r="F243" i="12"/>
  <c r="F233" i="12"/>
  <c r="F118" i="12"/>
  <c r="F13" i="12"/>
  <c r="F519" i="12"/>
  <c r="F33" i="12"/>
  <c r="F705" i="12"/>
  <c r="F59" i="12"/>
  <c r="F148" i="12"/>
  <c r="F593" i="12"/>
  <c r="F554" i="12"/>
  <c r="F183" i="12"/>
  <c r="F678" i="12"/>
  <c r="F354" i="12"/>
  <c r="F553" i="12"/>
  <c r="F382" i="12"/>
  <c r="F431" i="12"/>
  <c r="F602" i="12"/>
  <c r="F42" i="12"/>
  <c r="F647" i="12"/>
  <c r="F245" i="12"/>
  <c r="F642" i="12"/>
  <c r="F397" i="12"/>
  <c r="F134" i="12"/>
  <c r="F663" i="12"/>
  <c r="F482" i="12"/>
  <c r="F562" i="12"/>
  <c r="F610" i="12"/>
  <c r="F529" i="12"/>
  <c r="F94" i="12"/>
  <c r="F177" i="12"/>
  <c r="F231" i="12"/>
  <c r="F203" i="12"/>
  <c r="F549" i="12"/>
  <c r="F306" i="12"/>
  <c r="F629" i="12"/>
  <c r="F592" i="12"/>
  <c r="F383" i="12"/>
  <c r="F308" i="12"/>
  <c r="F643" i="12"/>
  <c r="F160" i="12"/>
  <c r="F249" i="12"/>
  <c r="F155" i="12"/>
  <c r="F513" i="12"/>
  <c r="F104" i="12"/>
  <c r="F291" i="12"/>
  <c r="F422" i="12"/>
  <c r="F137" i="12"/>
  <c r="F427" i="12"/>
  <c r="F405" i="12"/>
  <c r="F460" i="12"/>
  <c r="F555" i="12"/>
  <c r="F572" i="12"/>
  <c r="F96" i="12"/>
  <c r="F321" i="12"/>
  <c r="F498" i="12"/>
  <c r="F75" i="12"/>
  <c r="F508" i="12"/>
  <c r="F9" i="12"/>
  <c r="F295" i="12"/>
  <c r="F16" i="12"/>
  <c r="F97" i="12"/>
  <c r="F46" i="12"/>
  <c r="F552" i="12"/>
  <c r="F64" i="12"/>
  <c r="F645" i="12"/>
  <c r="F269" i="12"/>
  <c r="F684" i="12"/>
  <c r="F368" i="12"/>
  <c r="F125" i="12"/>
  <c r="F7" i="12"/>
  <c r="F414" i="12"/>
  <c r="F351" i="12"/>
  <c r="F594" i="12"/>
  <c r="F466" i="12"/>
  <c r="F638" i="12"/>
  <c r="F116" i="12"/>
  <c r="F691" i="12"/>
  <c r="F195" i="12"/>
  <c r="F514" i="12"/>
  <c r="F493" i="12"/>
  <c r="F119" i="12"/>
  <c r="F214" i="12"/>
  <c r="F105" i="12"/>
  <c r="F695" i="12"/>
  <c r="F339" i="12"/>
  <c r="F188" i="12"/>
  <c r="F193" i="12"/>
  <c r="F275" i="12"/>
  <c r="F687" i="12"/>
  <c r="F418" i="12"/>
  <c r="F701" i="12"/>
  <c r="F280" i="12"/>
  <c r="F205" i="12"/>
  <c r="F524" i="12"/>
  <c r="F135" i="12"/>
  <c r="F150" i="12"/>
  <c r="F599" i="12"/>
  <c r="F541" i="12"/>
  <c r="F334" i="12"/>
  <c r="F171" i="12"/>
  <c r="F453" i="12"/>
  <c r="F515" i="12"/>
  <c r="F307" i="12"/>
  <c r="F711" i="12"/>
  <c r="F237" i="12"/>
  <c r="F483" i="12"/>
  <c r="F349" i="12"/>
  <c r="F60" i="12"/>
  <c r="F149" i="12"/>
  <c r="F570" i="12"/>
  <c r="F322" i="12"/>
  <c r="F296" i="12"/>
  <c r="F426" i="12"/>
  <c r="F102" i="12"/>
  <c r="F74" i="12"/>
  <c r="F583" i="12"/>
  <c r="F114" i="12"/>
  <c r="F324" i="12"/>
  <c r="F164" i="12"/>
  <c r="F122" i="12"/>
  <c r="Q7" i="12" l="1"/>
  <c r="Q31" i="12"/>
  <c r="Q67" i="12"/>
  <c r="Q91" i="12"/>
  <c r="Q107" i="12"/>
  <c r="Q143" i="12"/>
  <c r="Q171" i="12"/>
  <c r="Q195" i="12"/>
  <c r="Q230" i="12"/>
  <c r="Q514" i="12"/>
  <c r="Q220" i="12"/>
  <c r="Q225" i="12"/>
  <c r="Q247" i="12"/>
  <c r="Q254" i="12"/>
  <c r="Q302" i="12"/>
  <c r="Q350" i="12"/>
  <c r="Q398" i="12"/>
  <c r="Q446" i="12"/>
  <c r="Q494" i="12"/>
  <c r="Q542" i="12"/>
  <c r="Q590" i="12"/>
  <c r="Q638" i="12"/>
  <c r="Q686" i="12"/>
  <c r="Q11" i="12"/>
  <c r="Q55" i="12"/>
  <c r="Q103" i="12"/>
  <c r="Q151" i="12"/>
  <c r="Q211" i="12"/>
  <c r="Q378" i="12"/>
  <c r="Q426" i="12"/>
  <c r="Q474" i="12"/>
  <c r="Q522" i="12"/>
  <c r="Q570" i="12"/>
  <c r="Q618" i="12"/>
  <c r="Q666" i="12"/>
  <c r="Q714" i="12"/>
  <c r="Q8" i="12"/>
  <c r="Q12" i="12"/>
  <c r="Q16" i="12"/>
  <c r="Q20" i="12"/>
  <c r="Q24" i="12"/>
  <c r="Q28" i="12"/>
  <c r="Q32" i="12"/>
  <c r="Q36" i="12"/>
  <c r="Q40" i="12"/>
  <c r="Q44" i="12"/>
  <c r="Q48" i="12"/>
  <c r="Q52" i="12"/>
  <c r="Q56" i="12"/>
  <c r="Q60" i="12"/>
  <c r="Q64" i="12"/>
  <c r="Q68" i="12"/>
  <c r="Q72" i="12"/>
  <c r="Q76" i="12"/>
  <c r="Q80" i="12"/>
  <c r="Q84" i="12"/>
  <c r="Q88" i="12"/>
  <c r="Q92" i="12"/>
  <c r="Q96" i="12"/>
  <c r="Q100" i="12"/>
  <c r="Q104" i="12"/>
  <c r="Q108" i="12"/>
  <c r="Q112" i="12"/>
  <c r="Q116" i="12"/>
  <c r="Q120" i="12"/>
  <c r="Q124" i="12"/>
  <c r="Q128" i="12"/>
  <c r="Q132" i="12"/>
  <c r="Q136" i="12"/>
  <c r="Q140" i="12"/>
  <c r="Q144" i="12"/>
  <c r="Q148" i="12"/>
  <c r="Q152" i="12"/>
  <c r="Q156" i="12"/>
  <c r="Q160" i="12"/>
  <c r="Q164" i="12"/>
  <c r="Q168" i="12"/>
  <c r="Q172" i="12"/>
  <c r="Q176" i="12"/>
  <c r="Q180" i="12"/>
  <c r="Q184" i="12"/>
  <c r="Q188" i="12"/>
  <c r="Q192" i="12"/>
  <c r="Q196" i="12"/>
  <c r="Q200" i="12"/>
  <c r="Q204" i="12"/>
  <c r="Q208" i="12"/>
  <c r="Q212" i="12"/>
  <c r="Q216" i="12"/>
  <c r="Q221" i="12"/>
  <c r="Q226" i="12"/>
  <c r="Q231" i="12"/>
  <c r="Q236" i="12"/>
  <c r="Q262" i="12"/>
  <c r="Q310" i="12"/>
  <c r="Q358" i="12"/>
  <c r="Q406" i="12"/>
  <c r="Q454" i="12"/>
  <c r="Q502" i="12"/>
  <c r="Q550" i="12"/>
  <c r="Q598" i="12"/>
  <c r="Q646" i="12"/>
  <c r="Q694" i="12"/>
  <c r="Q19" i="12"/>
  <c r="Q63" i="12"/>
  <c r="Q115" i="12"/>
  <c r="Q179" i="12"/>
  <c r="Q242" i="12"/>
  <c r="Q290" i="12"/>
  <c r="Q338" i="12"/>
  <c r="Q386" i="12"/>
  <c r="Q434" i="12"/>
  <c r="Q482" i="12"/>
  <c r="Q530" i="12"/>
  <c r="Q578" i="12"/>
  <c r="Q626" i="12"/>
  <c r="Q674" i="12"/>
  <c r="Q43" i="12"/>
  <c r="Q87" i="12"/>
  <c r="Q135" i="12"/>
  <c r="Q183" i="12"/>
  <c r="Q322" i="12"/>
  <c r="T8" i="12"/>
  <c r="T12" i="12"/>
  <c r="T16" i="12"/>
  <c r="T20" i="12"/>
  <c r="T24" i="12"/>
  <c r="T28" i="12"/>
  <c r="T32" i="12"/>
  <c r="T36" i="12"/>
  <c r="T40" i="12"/>
  <c r="T44" i="12"/>
  <c r="T48" i="12"/>
  <c r="T52" i="12"/>
  <c r="T56" i="12"/>
  <c r="T60" i="12"/>
  <c r="T64" i="12"/>
  <c r="T68" i="12"/>
  <c r="T72" i="12"/>
  <c r="T76" i="12"/>
  <c r="T80" i="12"/>
  <c r="T84" i="12"/>
  <c r="T88" i="12"/>
  <c r="T92" i="12"/>
  <c r="T96" i="12"/>
  <c r="T100" i="12"/>
  <c r="T104" i="12"/>
  <c r="T108" i="12"/>
  <c r="T112" i="12"/>
  <c r="T116" i="12"/>
  <c r="T120" i="12"/>
  <c r="T124" i="12"/>
  <c r="T128" i="12"/>
  <c r="T132" i="12"/>
  <c r="T136" i="12"/>
  <c r="T140" i="12"/>
  <c r="T144" i="12"/>
  <c r="T148" i="12"/>
  <c r="T152" i="12"/>
  <c r="T156" i="12"/>
  <c r="T160" i="12"/>
  <c r="T164" i="12"/>
  <c r="T168" i="12"/>
  <c r="T172" i="12"/>
  <c r="T176" i="12"/>
  <c r="T180" i="12"/>
  <c r="T184" i="12"/>
  <c r="T188" i="12"/>
  <c r="T192" i="12"/>
  <c r="T196" i="12"/>
  <c r="T200" i="12"/>
  <c r="T204" i="12"/>
  <c r="T208" i="12"/>
  <c r="T212" i="12"/>
  <c r="Q217" i="12"/>
  <c r="Q222" i="12"/>
  <c r="Q243" i="12"/>
  <c r="Q270" i="12"/>
  <c r="Q318" i="12"/>
  <c r="Q366" i="12"/>
  <c r="Q414" i="12"/>
  <c r="Q462" i="12"/>
  <c r="Q510" i="12"/>
  <c r="Q558" i="12"/>
  <c r="Q606" i="12"/>
  <c r="Q654" i="12"/>
  <c r="Q702" i="12"/>
  <c r="Q47" i="12"/>
  <c r="Q83" i="12"/>
  <c r="Q139" i="12"/>
  <c r="Q187" i="12"/>
  <c r="Q658" i="12"/>
  <c r="Q9" i="12"/>
  <c r="Q13" i="12"/>
  <c r="Q17" i="12"/>
  <c r="Q21" i="12"/>
  <c r="Q25" i="12"/>
  <c r="Q29" i="12"/>
  <c r="Q33" i="12"/>
  <c r="Q37" i="12"/>
  <c r="Q41" i="12"/>
  <c r="Q45" i="12"/>
  <c r="Q49" i="12"/>
  <c r="Q53" i="12"/>
  <c r="Q57" i="12"/>
  <c r="Q61" i="12"/>
  <c r="Q65" i="12"/>
  <c r="Q69" i="12"/>
  <c r="Q73" i="12"/>
  <c r="Q77" i="12"/>
  <c r="Q81" i="12"/>
  <c r="Q85" i="12"/>
  <c r="Q89" i="12"/>
  <c r="Q93" i="12"/>
  <c r="Q97" i="12"/>
  <c r="Q101" i="12"/>
  <c r="Q105" i="12"/>
  <c r="Q109" i="12"/>
  <c r="Q113" i="12"/>
  <c r="Q117" i="12"/>
  <c r="Q121" i="12"/>
  <c r="Q125" i="12"/>
  <c r="Q129" i="12"/>
  <c r="Q133" i="12"/>
  <c r="Q137" i="12"/>
  <c r="Q141" i="12"/>
  <c r="Q145" i="12"/>
  <c r="Q149" i="12"/>
  <c r="Q153" i="12"/>
  <c r="Q157" i="12"/>
  <c r="Q161" i="12"/>
  <c r="Q165" i="12"/>
  <c r="Q169" i="12"/>
  <c r="Q173" i="12"/>
  <c r="Q177" i="12"/>
  <c r="Q181" i="12"/>
  <c r="Q185" i="12"/>
  <c r="Q189" i="12"/>
  <c r="Q193" i="12"/>
  <c r="Q197" i="12"/>
  <c r="Q201" i="12"/>
  <c r="Q205" i="12"/>
  <c r="Q209" i="12"/>
  <c r="Q213" i="12"/>
  <c r="Q227" i="12"/>
  <c r="Q232" i="12"/>
  <c r="Q238" i="12"/>
  <c r="Q250" i="12"/>
  <c r="Q298" i="12"/>
  <c r="Q346" i="12"/>
  <c r="Q394" i="12"/>
  <c r="Q442" i="12"/>
  <c r="Q490" i="12"/>
  <c r="Q538" i="12"/>
  <c r="Q586" i="12"/>
  <c r="Q634" i="12"/>
  <c r="Q682" i="12"/>
  <c r="Q23" i="12"/>
  <c r="Q71" i="12"/>
  <c r="Q119" i="12"/>
  <c r="Q159" i="12"/>
  <c r="Q199" i="12"/>
  <c r="Q610" i="12"/>
  <c r="Q218" i="12"/>
  <c r="Q278" i="12"/>
  <c r="Q326" i="12"/>
  <c r="Q374" i="12"/>
  <c r="Q422" i="12"/>
  <c r="Q470" i="12"/>
  <c r="Q518" i="12"/>
  <c r="Q566" i="12"/>
  <c r="Q614" i="12"/>
  <c r="Q662" i="12"/>
  <c r="Q710" i="12"/>
  <c r="Q35" i="12"/>
  <c r="Q75" i="12"/>
  <c r="Q123" i="12"/>
  <c r="Q155" i="12"/>
  <c r="Q207" i="12"/>
  <c r="Q370" i="12"/>
  <c r="Q562" i="12"/>
  <c r="Q282" i="12"/>
  <c r="T9" i="12"/>
  <c r="T13" i="12"/>
  <c r="T17" i="12"/>
  <c r="T21" i="12"/>
  <c r="T25" i="12"/>
  <c r="T29" i="12"/>
  <c r="T33" i="12"/>
  <c r="T37" i="12"/>
  <c r="T41" i="12"/>
  <c r="T45" i="12"/>
  <c r="T49" i="12"/>
  <c r="T53" i="12"/>
  <c r="T57" i="12"/>
  <c r="T61" i="12"/>
  <c r="T65" i="12"/>
  <c r="T69" i="12"/>
  <c r="T73" i="12"/>
  <c r="T77" i="12"/>
  <c r="T81" i="12"/>
  <c r="T85" i="12"/>
  <c r="T89" i="12"/>
  <c r="T93" i="12"/>
  <c r="T97" i="12"/>
  <c r="T101" i="12"/>
  <c r="T105" i="12"/>
  <c r="T109" i="12"/>
  <c r="T113" i="12"/>
  <c r="T117" i="12"/>
  <c r="T121" i="12"/>
  <c r="T125" i="12"/>
  <c r="T129" i="12"/>
  <c r="T133" i="12"/>
  <c r="T137" i="12"/>
  <c r="T141" i="12"/>
  <c r="T145" i="12"/>
  <c r="T149" i="12"/>
  <c r="T153" i="12"/>
  <c r="T157" i="12"/>
  <c r="T161" i="12"/>
  <c r="T165" i="12"/>
  <c r="T169" i="12"/>
  <c r="T173" i="12"/>
  <c r="T177" i="12"/>
  <c r="T181" i="12"/>
  <c r="T185" i="12"/>
  <c r="T189" i="12"/>
  <c r="T193" i="12"/>
  <c r="T197" i="12"/>
  <c r="T201" i="12"/>
  <c r="T205" i="12"/>
  <c r="T209" i="12"/>
  <c r="T213" i="12"/>
  <c r="Q223" i="12"/>
  <c r="Q258" i="12"/>
  <c r="Q306" i="12"/>
  <c r="Q354" i="12"/>
  <c r="Q402" i="12"/>
  <c r="Q450" i="12"/>
  <c r="Q498" i="12"/>
  <c r="Q546" i="12"/>
  <c r="Q594" i="12"/>
  <c r="Q642" i="12"/>
  <c r="Q690" i="12"/>
  <c r="Q15" i="12"/>
  <c r="Q39" i="12"/>
  <c r="Q79" i="12"/>
  <c r="Q127" i="12"/>
  <c r="Q175" i="12"/>
  <c r="Q274" i="12"/>
  <c r="Q418" i="12"/>
  <c r="Q330" i="12"/>
  <c r="Q6" i="12"/>
  <c r="Q10" i="12"/>
  <c r="Q14" i="12"/>
  <c r="Q18" i="12"/>
  <c r="Q22" i="12"/>
  <c r="Q26" i="12"/>
  <c r="Q30" i="12"/>
  <c r="Q34" i="12"/>
  <c r="Q38" i="12"/>
  <c r="Q42" i="12"/>
  <c r="Q46" i="12"/>
  <c r="Q50" i="12"/>
  <c r="Q54" i="12"/>
  <c r="Q58" i="12"/>
  <c r="Q62" i="12"/>
  <c r="Q66" i="12"/>
  <c r="Q70" i="12"/>
  <c r="Q74" i="12"/>
  <c r="Q78" i="12"/>
  <c r="Q82" i="12"/>
  <c r="Q86" i="12"/>
  <c r="Q90" i="12"/>
  <c r="Q94" i="12"/>
  <c r="Q98" i="12"/>
  <c r="Q102" i="12"/>
  <c r="Q106" i="12"/>
  <c r="Q110" i="12"/>
  <c r="Q114" i="12"/>
  <c r="Q118" i="12"/>
  <c r="Q122" i="12"/>
  <c r="Q126" i="12"/>
  <c r="Q130" i="12"/>
  <c r="Q134" i="12"/>
  <c r="Q138" i="12"/>
  <c r="Q142" i="12"/>
  <c r="Q146" i="12"/>
  <c r="Q150" i="12"/>
  <c r="Q154" i="12"/>
  <c r="Q158" i="12"/>
  <c r="Q162" i="12"/>
  <c r="Q166" i="12"/>
  <c r="Q170" i="12"/>
  <c r="Q174" i="12"/>
  <c r="Q178" i="12"/>
  <c r="Q182" i="12"/>
  <c r="Q186" i="12"/>
  <c r="Q190" i="12"/>
  <c r="Q194" i="12"/>
  <c r="Q198" i="12"/>
  <c r="Q202" i="12"/>
  <c r="Q206" i="12"/>
  <c r="Q210" i="12"/>
  <c r="Q214" i="12"/>
  <c r="Q228" i="12"/>
  <c r="Q234" i="12"/>
  <c r="Q239" i="12"/>
  <c r="Q286" i="12"/>
  <c r="Q334" i="12"/>
  <c r="Q382" i="12"/>
  <c r="Q430" i="12"/>
  <c r="Q478" i="12"/>
  <c r="Q526" i="12"/>
  <c r="Q574" i="12"/>
  <c r="Q622" i="12"/>
  <c r="Q670" i="12"/>
  <c r="Q718" i="12"/>
  <c r="Q51" i="12"/>
  <c r="Q99" i="12"/>
  <c r="Q131" i="12"/>
  <c r="Q163" i="12"/>
  <c r="Q203" i="12"/>
  <c r="Q219" i="12"/>
  <c r="Q246" i="12"/>
  <c r="Q266" i="12"/>
  <c r="Q314" i="12"/>
  <c r="Q362" i="12"/>
  <c r="Q410" i="12"/>
  <c r="Q458" i="12"/>
  <c r="Q506" i="12"/>
  <c r="Q554" i="12"/>
  <c r="Q602" i="12"/>
  <c r="Q650" i="12"/>
  <c r="Q698" i="12"/>
  <c r="Q27" i="12"/>
  <c r="Q59" i="12"/>
  <c r="Q95" i="12"/>
  <c r="Q111" i="12"/>
  <c r="Q147" i="12"/>
  <c r="Q167" i="12"/>
  <c r="Q191" i="12"/>
  <c r="Q215" i="12"/>
  <c r="Q235" i="12"/>
  <c r="Q466" i="12"/>
  <c r="Q706" i="12"/>
  <c r="Q224" i="12"/>
  <c r="Q294" i="12"/>
  <c r="Q342" i="12"/>
  <c r="Q390" i="12"/>
  <c r="Q438" i="12"/>
  <c r="Q486" i="12"/>
  <c r="Q534" i="12"/>
  <c r="Q582" i="12"/>
  <c r="Q630" i="12"/>
  <c r="Q678" i="12"/>
  <c r="Q251" i="12"/>
  <c r="Q255" i="12"/>
  <c r="Q259" i="12"/>
  <c r="Q263" i="12"/>
  <c r="Q267" i="12"/>
  <c r="Q271" i="12"/>
  <c r="Q275" i="12"/>
  <c r="Q279" i="12"/>
  <c r="Q283" i="12"/>
  <c r="Q287" i="12"/>
  <c r="Q291" i="12"/>
  <c r="Q295" i="12"/>
  <c r="Q299" i="12"/>
  <c r="Q303" i="12"/>
  <c r="Q307" i="12"/>
  <c r="Q311" i="12"/>
  <c r="Q315" i="12"/>
  <c r="Q319" i="12"/>
  <c r="Q323" i="12"/>
  <c r="Q327" i="12"/>
  <c r="Q331" i="12"/>
  <c r="Q335" i="12"/>
  <c r="Q339" i="12"/>
  <c r="Q343" i="12"/>
  <c r="Q347" i="12"/>
  <c r="Q351" i="12"/>
  <c r="Q355" i="12"/>
  <c r="Q359" i="12"/>
  <c r="Q363" i="12"/>
  <c r="Q367" i="12"/>
  <c r="Q371" i="12"/>
  <c r="Q375" i="12"/>
  <c r="Q379" i="12"/>
  <c r="Q383" i="12"/>
  <c r="Q387" i="12"/>
  <c r="Q391" i="12"/>
  <c r="Q395" i="12"/>
  <c r="Q399" i="12"/>
  <c r="Q403" i="12"/>
  <c r="Q407" i="12"/>
  <c r="Q411" i="12"/>
  <c r="Q415" i="12"/>
  <c r="Q419" i="12"/>
  <c r="Q423" i="12"/>
  <c r="Q427" i="12"/>
  <c r="Q431" i="12"/>
  <c r="Q435" i="12"/>
  <c r="Q439" i="12"/>
  <c r="Q443" i="12"/>
  <c r="Q447" i="12"/>
  <c r="Q451" i="12"/>
  <c r="Q455" i="12"/>
  <c r="Q459" i="12"/>
  <c r="Q463" i="12"/>
  <c r="Q467" i="12"/>
  <c r="Q471" i="12"/>
  <c r="Q475" i="12"/>
  <c r="Q479" i="12"/>
  <c r="Q483" i="12"/>
  <c r="Q487" i="12"/>
  <c r="Q491" i="12"/>
  <c r="Q495" i="12"/>
  <c r="Q499" i="12"/>
  <c r="Q503" i="12"/>
  <c r="Q507" i="12"/>
  <c r="Q511" i="12"/>
  <c r="Q515" i="12"/>
  <c r="Q519" i="12"/>
  <c r="Q523" i="12"/>
  <c r="Q527" i="12"/>
  <c r="Q531" i="12"/>
  <c r="Q535" i="12"/>
  <c r="Q539" i="12"/>
  <c r="Q543" i="12"/>
  <c r="Q547" i="12"/>
  <c r="Q551" i="12"/>
  <c r="Q555" i="12"/>
  <c r="Q559" i="12"/>
  <c r="Q563" i="12"/>
  <c r="Q567" i="12"/>
  <c r="Q571" i="12"/>
  <c r="Q575" i="12"/>
  <c r="Q579" i="12"/>
  <c r="Q583" i="12"/>
  <c r="Q587" i="12"/>
  <c r="Q591" i="12"/>
  <c r="Q595" i="12"/>
  <c r="Q599" i="12"/>
  <c r="Q603" i="12"/>
  <c r="Q607" i="12"/>
  <c r="Q611" i="12"/>
  <c r="Q615" i="12"/>
  <c r="Q619" i="12"/>
  <c r="Q623" i="12"/>
  <c r="Q627" i="12"/>
  <c r="Q631" i="12"/>
  <c r="Q635" i="12"/>
  <c r="Q639" i="12"/>
  <c r="Q643" i="12"/>
  <c r="Q647" i="12"/>
  <c r="Q651" i="12"/>
  <c r="Q655" i="12"/>
  <c r="Q659" i="12"/>
  <c r="Q663" i="12"/>
  <c r="Q667" i="12"/>
  <c r="Q671" i="12"/>
  <c r="Q675" i="12"/>
  <c r="Q679" i="12"/>
  <c r="Q683" i="12"/>
  <c r="Q687" i="12"/>
  <c r="Q691" i="12"/>
  <c r="Q695" i="12"/>
  <c r="Q699" i="12"/>
  <c r="Q703" i="12"/>
  <c r="Q707" i="12"/>
  <c r="Q711" i="12"/>
  <c r="Q715" i="12"/>
  <c r="Q719" i="12"/>
  <c r="Q240" i="12"/>
  <c r="Q244" i="12"/>
  <c r="Q248" i="12"/>
  <c r="Q252" i="12"/>
  <c r="Q256" i="12"/>
  <c r="Q260" i="12"/>
  <c r="Q264" i="12"/>
  <c r="Q268" i="12"/>
  <c r="Q272" i="12"/>
  <c r="Q276" i="12"/>
  <c r="Q280" i="12"/>
  <c r="Q284" i="12"/>
  <c r="Q288" i="12"/>
  <c r="Q292" i="12"/>
  <c r="Q296" i="12"/>
  <c r="Q300" i="12"/>
  <c r="Q304" i="12"/>
  <c r="Q308" i="12"/>
  <c r="Q312" i="12"/>
  <c r="Q316" i="12"/>
  <c r="Q320" i="12"/>
  <c r="Q324" i="12"/>
  <c r="Q328" i="12"/>
  <c r="Q332" i="12"/>
  <c r="Q336" i="12"/>
  <c r="Q340" i="12"/>
  <c r="Q344" i="12"/>
  <c r="Q348" i="12"/>
  <c r="Q352" i="12"/>
  <c r="Q356" i="12"/>
  <c r="Q360" i="12"/>
  <c r="Q364" i="12"/>
  <c r="Q368" i="12"/>
  <c r="Q372" i="12"/>
  <c r="Q376" i="12"/>
  <c r="Q380" i="12"/>
  <c r="Q384" i="12"/>
  <c r="Q388" i="12"/>
  <c r="Q392" i="12"/>
  <c r="Q396" i="12"/>
  <c r="Q400" i="12"/>
  <c r="Q404" i="12"/>
  <c r="Q408" i="12"/>
  <c r="Q412" i="12"/>
  <c r="Q416" i="12"/>
  <c r="Q420" i="12"/>
  <c r="Q424" i="12"/>
  <c r="Q428" i="12"/>
  <c r="Q432" i="12"/>
  <c r="Q436" i="12"/>
  <c r="Q440" i="12"/>
  <c r="Q444" i="12"/>
  <c r="Q448" i="12"/>
  <c r="Q452" i="12"/>
  <c r="Q456" i="12"/>
  <c r="Q460" i="12"/>
  <c r="Q464" i="12"/>
  <c r="Q468" i="12"/>
  <c r="Q472" i="12"/>
  <c r="Q476" i="12"/>
  <c r="Q480" i="12"/>
  <c r="Q484" i="12"/>
  <c r="Q488" i="12"/>
  <c r="Q492" i="12"/>
  <c r="Q496" i="12"/>
  <c r="Q500" i="12"/>
  <c r="Q504" i="12"/>
  <c r="Q508" i="12"/>
  <c r="Q512" i="12"/>
  <c r="Q516" i="12"/>
  <c r="Q520" i="12"/>
  <c r="Q524" i="12"/>
  <c r="Q528" i="12"/>
  <c r="Q532" i="12"/>
  <c r="Q536" i="12"/>
  <c r="Q540" i="12"/>
  <c r="Q544" i="12"/>
  <c r="Q548" i="12"/>
  <c r="Q552" i="12"/>
  <c r="Q556" i="12"/>
  <c r="Q560" i="12"/>
  <c r="Q564" i="12"/>
  <c r="Q568" i="12"/>
  <c r="Q572" i="12"/>
  <c r="Q576" i="12"/>
  <c r="Q580" i="12"/>
  <c r="Q584" i="12"/>
  <c r="Q588" i="12"/>
  <c r="Q592" i="12"/>
  <c r="Q596" i="12"/>
  <c r="Q600" i="12"/>
  <c r="Q604" i="12"/>
  <c r="Q608" i="12"/>
  <c r="Q612" i="12"/>
  <c r="Q616" i="12"/>
  <c r="Q620" i="12"/>
  <c r="Q624" i="12"/>
  <c r="Q628" i="12"/>
  <c r="Q632" i="12"/>
  <c r="Q636" i="12"/>
  <c r="Q640" i="12"/>
  <c r="Q644" i="12"/>
  <c r="Q648" i="12"/>
  <c r="Q652" i="12"/>
  <c r="Q656" i="12"/>
  <c r="Q660" i="12"/>
  <c r="Q664" i="12"/>
  <c r="Q668" i="12"/>
  <c r="Q672" i="12"/>
  <c r="Q676" i="12"/>
  <c r="Q680" i="12"/>
  <c r="Q684" i="12"/>
  <c r="Q688" i="12"/>
  <c r="Q692" i="12"/>
  <c r="Q696" i="12"/>
  <c r="Q700" i="12"/>
  <c r="Q704" i="12"/>
  <c r="Q708" i="12"/>
  <c r="Q712" i="12"/>
  <c r="Q716" i="12"/>
  <c r="Q720" i="12"/>
  <c r="T216" i="12"/>
  <c r="T220" i="12"/>
  <c r="T224" i="12"/>
  <c r="T228" i="12"/>
  <c r="T232" i="12"/>
  <c r="T236" i="12"/>
  <c r="T240" i="12"/>
  <c r="T244" i="12"/>
  <c r="T248" i="12"/>
  <c r="T252" i="12"/>
  <c r="T256" i="12"/>
  <c r="T260" i="12"/>
  <c r="T264" i="12"/>
  <c r="T268" i="12"/>
  <c r="T272" i="12"/>
  <c r="T276" i="12"/>
  <c r="T280" i="12"/>
  <c r="T284" i="12"/>
  <c r="T288" i="12"/>
  <c r="T292" i="12"/>
  <c r="T296" i="12"/>
  <c r="T300" i="12"/>
  <c r="T304" i="12"/>
  <c r="T308" i="12"/>
  <c r="T312" i="12"/>
  <c r="T316" i="12"/>
  <c r="T320" i="12"/>
  <c r="T324" i="12"/>
  <c r="T328" i="12"/>
  <c r="T332" i="12"/>
  <c r="T336" i="12"/>
  <c r="T340" i="12"/>
  <c r="T344" i="12"/>
  <c r="T348" i="12"/>
  <c r="T352" i="12"/>
  <c r="T356" i="12"/>
  <c r="T360" i="12"/>
  <c r="T364" i="12"/>
  <c r="T368" i="12"/>
  <c r="T372" i="12"/>
  <c r="T376" i="12"/>
  <c r="T380" i="12"/>
  <c r="T384" i="12"/>
  <c r="T388" i="12"/>
  <c r="T392" i="12"/>
  <c r="T396" i="12"/>
  <c r="T400" i="12"/>
  <c r="T404" i="12"/>
  <c r="T408" i="12"/>
  <c r="T412" i="12"/>
  <c r="T416" i="12"/>
  <c r="T420" i="12"/>
  <c r="T424" i="12"/>
  <c r="T428" i="12"/>
  <c r="T432" i="12"/>
  <c r="T436" i="12"/>
  <c r="T440" i="12"/>
  <c r="T444" i="12"/>
  <c r="T448" i="12"/>
  <c r="T452" i="12"/>
  <c r="T456" i="12"/>
  <c r="T460" i="12"/>
  <c r="T464" i="12"/>
  <c r="T468" i="12"/>
  <c r="T472" i="12"/>
  <c r="T476" i="12"/>
  <c r="T480" i="12"/>
  <c r="T484" i="12"/>
  <c r="T488" i="12"/>
  <c r="T492" i="12"/>
  <c r="T496" i="12"/>
  <c r="T500" i="12"/>
  <c r="T504" i="12"/>
  <c r="T508" i="12"/>
  <c r="T512" i="12"/>
  <c r="T516" i="12"/>
  <c r="T520" i="12"/>
  <c r="T524" i="12"/>
  <c r="T528" i="12"/>
  <c r="T532" i="12"/>
  <c r="T536" i="12"/>
  <c r="T540" i="12"/>
  <c r="T544" i="12"/>
  <c r="T548" i="12"/>
  <c r="T552" i="12"/>
  <c r="T556" i="12"/>
  <c r="T560" i="12"/>
  <c r="T564" i="12"/>
  <c r="T568" i="12"/>
  <c r="T572" i="12"/>
  <c r="T576" i="12"/>
  <c r="T580" i="12"/>
  <c r="T584" i="12"/>
  <c r="T588" i="12"/>
  <c r="T592" i="12"/>
  <c r="T596" i="12"/>
  <c r="T600" i="12"/>
  <c r="T604" i="12"/>
  <c r="T608" i="12"/>
  <c r="T612" i="12"/>
  <c r="T616" i="12"/>
  <c r="T620" i="12"/>
  <c r="T624" i="12"/>
  <c r="T628" i="12"/>
  <c r="T632" i="12"/>
  <c r="T636" i="12"/>
  <c r="T640" i="12"/>
  <c r="T644" i="12"/>
  <c r="T648" i="12"/>
  <c r="T652" i="12"/>
  <c r="T656" i="12"/>
  <c r="T660" i="12"/>
  <c r="T664" i="12"/>
  <c r="T668" i="12"/>
  <c r="T672" i="12"/>
  <c r="T676" i="12"/>
  <c r="T680" i="12"/>
  <c r="T684" i="12"/>
  <c r="T688" i="12"/>
  <c r="T692" i="12"/>
  <c r="T696" i="12"/>
  <c r="T700" i="12"/>
  <c r="T704" i="12"/>
  <c r="T708" i="12"/>
  <c r="T712" i="12"/>
  <c r="T716" i="12"/>
  <c r="T720" i="12"/>
  <c r="Q229" i="12"/>
  <c r="Q233" i="12"/>
  <c r="Q237" i="12"/>
  <c r="Q241" i="12"/>
  <c r="Q245" i="12"/>
  <c r="Q249" i="12"/>
  <c r="Q253" i="12"/>
  <c r="Q257" i="12"/>
  <c r="Q261" i="12"/>
  <c r="Q265" i="12"/>
  <c r="Q269" i="12"/>
  <c r="Q273" i="12"/>
  <c r="Q277" i="12"/>
  <c r="Q281" i="12"/>
  <c r="Q285" i="12"/>
  <c r="Q289" i="12"/>
  <c r="Q293" i="12"/>
  <c r="Q297" i="12"/>
  <c r="Q301" i="12"/>
  <c r="Q305" i="12"/>
  <c r="Q309" i="12"/>
  <c r="Q313" i="12"/>
  <c r="Q317" i="12"/>
  <c r="Q321" i="12"/>
  <c r="Q325" i="12"/>
  <c r="Q329" i="12"/>
  <c r="Q333" i="12"/>
  <c r="Q337" i="12"/>
  <c r="Q341" i="12"/>
  <c r="Q345" i="12"/>
  <c r="Q349" i="12"/>
  <c r="Q353" i="12"/>
  <c r="Q357" i="12"/>
  <c r="Q361" i="12"/>
  <c r="Q365" i="12"/>
  <c r="Q369" i="12"/>
  <c r="Q373" i="12"/>
  <c r="Q377" i="12"/>
  <c r="Q381" i="12"/>
  <c r="Q385" i="12"/>
  <c r="Q389" i="12"/>
  <c r="Q393" i="12"/>
  <c r="Q397" i="12"/>
  <c r="Q401" i="12"/>
  <c r="Q405" i="12"/>
  <c r="Q409" i="12"/>
  <c r="Q413" i="12"/>
  <c r="Q417" i="12"/>
  <c r="Q421" i="12"/>
  <c r="Q425" i="12"/>
  <c r="Q429" i="12"/>
  <c r="Q433" i="12"/>
  <c r="Q437" i="12"/>
  <c r="Q441" i="12"/>
  <c r="Q445" i="12"/>
  <c r="Q449" i="12"/>
  <c r="Q453" i="12"/>
  <c r="Q457" i="12"/>
  <c r="Q461" i="12"/>
  <c r="Q465" i="12"/>
  <c r="Q469" i="12"/>
  <c r="Q473" i="12"/>
  <c r="Q477" i="12"/>
  <c r="Q481" i="12"/>
  <c r="Q485" i="12"/>
  <c r="Q489" i="12"/>
  <c r="Q493" i="12"/>
  <c r="Q497" i="12"/>
  <c r="Q501" i="12"/>
  <c r="Q505" i="12"/>
  <c r="Q509" i="12"/>
  <c r="Q513" i="12"/>
  <c r="Q517" i="12"/>
  <c r="Q521" i="12"/>
  <c r="Q525" i="12"/>
  <c r="Q529" i="12"/>
  <c r="Q533" i="12"/>
  <c r="Q537" i="12"/>
  <c r="Q541" i="12"/>
  <c r="Q545" i="12"/>
  <c r="Q549" i="12"/>
  <c r="Q553" i="12"/>
  <c r="Q557" i="12"/>
  <c r="Q561" i="12"/>
  <c r="Q565" i="12"/>
  <c r="Q569" i="12"/>
  <c r="Q573" i="12"/>
  <c r="Q577" i="12"/>
  <c r="Q581" i="12"/>
  <c r="Q585" i="12"/>
  <c r="Q589" i="12"/>
  <c r="Q593" i="12"/>
  <c r="Q597" i="12"/>
  <c r="Q601" i="12"/>
  <c r="Q605" i="12"/>
  <c r="Q609" i="12"/>
  <c r="Q613" i="12"/>
  <c r="Q617" i="12"/>
  <c r="Q621" i="12"/>
  <c r="Q625" i="12"/>
  <c r="Q629" i="12"/>
  <c r="Q633" i="12"/>
  <c r="Q637" i="12"/>
  <c r="Q641" i="12"/>
  <c r="Q645" i="12"/>
  <c r="Q649" i="12"/>
  <c r="Q653" i="12"/>
  <c r="Q657" i="12"/>
  <c r="Q661" i="12"/>
  <c r="Q665" i="12"/>
  <c r="Q669" i="12"/>
  <c r="Q673" i="12"/>
  <c r="Q677" i="12"/>
  <c r="Q681" i="12"/>
  <c r="Q685" i="12"/>
  <c r="Q689" i="12"/>
  <c r="Q693" i="12"/>
  <c r="Q697" i="12"/>
  <c r="Q701" i="12"/>
  <c r="Q705" i="12"/>
  <c r="Q709" i="12"/>
  <c r="Q713" i="12"/>
  <c r="Q717" i="12"/>
  <c r="Q721" i="12"/>
  <c r="T217" i="12"/>
  <c r="T221" i="12"/>
  <c r="T225" i="12"/>
  <c r="T229" i="12"/>
  <c r="T233" i="12"/>
  <c r="T237" i="12"/>
  <c r="T241" i="12"/>
  <c r="T245" i="12"/>
  <c r="T249" i="12"/>
  <c r="T253" i="12"/>
  <c r="T257" i="12"/>
  <c r="T261" i="12"/>
  <c r="T265" i="12"/>
  <c r="T269" i="12"/>
  <c r="T273" i="12"/>
  <c r="T277" i="12"/>
  <c r="T281" i="12"/>
  <c r="T285" i="12"/>
  <c r="T289" i="12"/>
  <c r="T293" i="12"/>
  <c r="T297" i="12"/>
  <c r="T301" i="12"/>
  <c r="T305" i="12"/>
  <c r="T309" i="12"/>
  <c r="T313" i="12"/>
  <c r="T317" i="12"/>
  <c r="T321" i="12"/>
  <c r="T325" i="12"/>
  <c r="T329" i="12"/>
  <c r="T333" i="12"/>
  <c r="T337" i="12"/>
  <c r="T341" i="12"/>
  <c r="T345" i="12"/>
  <c r="T349" i="12"/>
  <c r="T353" i="12"/>
  <c r="T357" i="12"/>
  <c r="T361" i="12"/>
  <c r="T365" i="12"/>
  <c r="T369" i="12"/>
  <c r="T373" i="12"/>
  <c r="T377" i="12"/>
  <c r="T381" i="12"/>
  <c r="T385" i="12"/>
  <c r="T389" i="12"/>
  <c r="T393" i="12"/>
  <c r="T397" i="12"/>
  <c r="T401" i="12"/>
  <c r="T405" i="12"/>
  <c r="T409" i="12"/>
  <c r="T413" i="12"/>
  <c r="T417" i="12"/>
  <c r="T421" i="12"/>
  <c r="T425" i="12"/>
  <c r="T429" i="12"/>
  <c r="T433" i="12"/>
  <c r="T437" i="12"/>
  <c r="T441" i="12"/>
  <c r="T445" i="12"/>
  <c r="T449" i="12"/>
  <c r="T453" i="12"/>
  <c r="T457" i="12"/>
  <c r="T461" i="12"/>
  <c r="T465" i="12"/>
  <c r="T469" i="12"/>
  <c r="T473" i="12"/>
  <c r="T477" i="12"/>
  <c r="T481" i="12"/>
  <c r="T485" i="12"/>
  <c r="T489" i="12"/>
  <c r="T493" i="12"/>
  <c r="T497" i="12"/>
  <c r="T501" i="12"/>
  <c r="T505" i="12"/>
  <c r="T509" i="12"/>
  <c r="T513" i="12"/>
  <c r="T517" i="12"/>
  <c r="T521" i="12"/>
  <c r="T525" i="12"/>
  <c r="T529" i="12"/>
  <c r="T533" i="12"/>
  <c r="T537" i="12"/>
  <c r="T541" i="12"/>
  <c r="T545" i="12"/>
  <c r="T549" i="12"/>
  <c r="T553" i="12"/>
  <c r="T557" i="12"/>
  <c r="T561" i="12"/>
  <c r="T565" i="12"/>
  <c r="T569" i="12"/>
  <c r="T573" i="12"/>
  <c r="T577" i="12"/>
  <c r="T581" i="12"/>
  <c r="T585" i="12"/>
  <c r="T589" i="12"/>
  <c r="T593" i="12"/>
  <c r="T597" i="12"/>
  <c r="T601" i="12"/>
  <c r="T605" i="12"/>
  <c r="T609" i="12"/>
  <c r="T613" i="12"/>
  <c r="T617" i="12"/>
  <c r="T621" i="12"/>
  <c r="T625" i="12"/>
  <c r="T629" i="12"/>
  <c r="T633" i="12"/>
  <c r="T637" i="12"/>
  <c r="T641" i="12"/>
  <c r="T645" i="12"/>
  <c r="T649" i="12"/>
  <c r="T653" i="12"/>
  <c r="T657" i="12"/>
  <c r="T661" i="12"/>
  <c r="T665" i="12"/>
  <c r="T669" i="12"/>
  <c r="T673" i="12"/>
  <c r="T677" i="12"/>
  <c r="T681" i="12"/>
  <c r="T685" i="12"/>
  <c r="T689" i="12"/>
  <c r="T693" i="12"/>
  <c r="T697" i="12"/>
  <c r="T701" i="12"/>
  <c r="T705" i="12"/>
  <c r="T709" i="12"/>
  <c r="T713" i="12"/>
  <c r="T717" i="12"/>
  <c r="T721" i="12"/>
  <c r="D30" i="12" l="1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D61" i="12"/>
  <c r="D60" i="12"/>
  <c r="B59" i="12"/>
  <c r="B58" i="12"/>
  <c r="B57" i="12"/>
  <c r="D56" i="12"/>
  <c r="D55" i="12"/>
  <c r="B54" i="12"/>
  <c r="D49" i="12"/>
  <c r="D48" i="12"/>
  <c r="B47" i="12"/>
  <c r="B46" i="12"/>
  <c r="B45" i="12"/>
  <c r="D44" i="12"/>
  <c r="D43" i="12"/>
  <c r="B42" i="12"/>
  <c r="D68" i="12"/>
  <c r="D37" i="12"/>
  <c r="D36" i="12"/>
  <c r="B35" i="12"/>
  <c r="B34" i="12"/>
  <c r="B33" i="12"/>
  <c r="D32" i="12"/>
  <c r="B5" i="12"/>
  <c r="B4" i="12"/>
  <c r="B3" i="12"/>
  <c r="B2" i="12"/>
  <c r="D31" i="12"/>
  <c r="J5" i="12"/>
  <c r="J4" i="12"/>
  <c r="D4" i="12"/>
  <c r="V3" i="12"/>
  <c r="U3" i="12"/>
  <c r="S3" i="12"/>
  <c r="R3" i="12"/>
  <c r="P3" i="12"/>
  <c r="T3" i="12"/>
  <c r="J3" i="12"/>
  <c r="D3" i="12"/>
  <c r="V2" i="12"/>
  <c r="U2" i="12"/>
  <c r="S2" i="12"/>
  <c r="R2" i="12"/>
  <c r="P2" i="12"/>
  <c r="T2" i="12"/>
  <c r="J2" i="12"/>
  <c r="D2" i="12"/>
  <c r="C2" i="12"/>
  <c r="D80" i="12" l="1"/>
  <c r="D39" i="12"/>
  <c r="D51" i="12"/>
  <c r="B32" i="12"/>
  <c r="B44" i="12"/>
  <c r="B56" i="12"/>
  <c r="B68" i="12"/>
  <c r="B80" i="12"/>
  <c r="D40" i="12"/>
  <c r="D41" i="12"/>
  <c r="D53" i="12"/>
  <c r="B36" i="12"/>
  <c r="B48" i="12"/>
  <c r="B60" i="12"/>
  <c r="B72" i="12"/>
  <c r="B37" i="12"/>
  <c r="B49" i="12"/>
  <c r="B61" i="12"/>
  <c r="D52" i="12"/>
  <c r="D33" i="12"/>
  <c r="D45" i="12"/>
  <c r="D57" i="12"/>
  <c r="B38" i="12"/>
  <c r="B50" i="12"/>
  <c r="D38" i="12"/>
  <c r="D34" i="12"/>
  <c r="D46" i="12"/>
  <c r="D58" i="12"/>
  <c r="B39" i="12"/>
  <c r="B51" i="12"/>
  <c r="D42" i="12"/>
  <c r="D35" i="12"/>
  <c r="D47" i="12"/>
  <c r="D59" i="12"/>
  <c r="B40" i="12"/>
  <c r="B52" i="12"/>
  <c r="D50" i="12"/>
  <c r="B41" i="12"/>
  <c r="B53" i="12"/>
  <c r="D54" i="12"/>
  <c r="B43" i="12"/>
  <c r="B55" i="12"/>
  <c r="T4" i="12"/>
  <c r="T5" i="12"/>
  <c r="D110" i="12"/>
  <c r="E2" i="12"/>
  <c r="C3" i="12"/>
  <c r="B126" i="12" l="1"/>
  <c r="B125" i="12"/>
  <c r="B116" i="12"/>
  <c r="B109" i="12"/>
  <c r="B106" i="12"/>
  <c r="B114" i="12"/>
  <c r="B113" i="12"/>
  <c r="B108" i="12"/>
  <c r="B127" i="12"/>
  <c r="B115" i="12"/>
  <c r="B134" i="12"/>
  <c r="B120" i="12"/>
  <c r="B117" i="12"/>
  <c r="B122" i="12"/>
  <c r="D73" i="12"/>
  <c r="D105" i="12"/>
  <c r="B107" i="12"/>
  <c r="B130" i="12"/>
  <c r="B118" i="12"/>
  <c r="D72" i="12"/>
  <c r="B112" i="12"/>
  <c r="B123" i="12"/>
  <c r="B111" i="12"/>
  <c r="B121" i="12"/>
  <c r="B110" i="12"/>
  <c r="B131" i="12"/>
  <c r="B119" i="12"/>
  <c r="B73" i="12"/>
  <c r="D66" i="12"/>
  <c r="B66" i="12"/>
  <c r="D67" i="12"/>
  <c r="B67" i="12"/>
  <c r="B98" i="12"/>
  <c r="D98" i="12"/>
  <c r="D71" i="12"/>
  <c r="B71" i="12"/>
  <c r="D107" i="12"/>
  <c r="D88" i="12"/>
  <c r="B88" i="12"/>
  <c r="D87" i="12"/>
  <c r="B87" i="12"/>
  <c r="D70" i="12"/>
  <c r="B70" i="12"/>
  <c r="D103" i="12"/>
  <c r="D95" i="12"/>
  <c r="B95" i="12"/>
  <c r="D89" i="12"/>
  <c r="B89" i="12"/>
  <c r="D118" i="12"/>
  <c r="D76" i="12"/>
  <c r="B76" i="12"/>
  <c r="D75" i="12"/>
  <c r="B75" i="12"/>
  <c r="D119" i="12"/>
  <c r="D77" i="12"/>
  <c r="B77" i="12"/>
  <c r="B86" i="12"/>
  <c r="D86" i="12"/>
  <c r="D111" i="12"/>
  <c r="D94" i="12"/>
  <c r="B94" i="12"/>
  <c r="D64" i="12"/>
  <c r="B64" i="12"/>
  <c r="D63" i="12"/>
  <c r="B63" i="12"/>
  <c r="D85" i="12"/>
  <c r="B85" i="12"/>
  <c r="D106" i="12"/>
  <c r="D99" i="12"/>
  <c r="B99" i="12"/>
  <c r="D117" i="12"/>
  <c r="D62" i="12"/>
  <c r="B62" i="12"/>
  <c r="D65" i="12"/>
  <c r="B65" i="12"/>
  <c r="D84" i="12"/>
  <c r="B84" i="12"/>
  <c r="D114" i="12"/>
  <c r="D113" i="12"/>
  <c r="D82" i="12"/>
  <c r="B82" i="12"/>
  <c r="B74" i="12"/>
  <c r="D74" i="12"/>
  <c r="B102" i="12"/>
  <c r="D102" i="12"/>
  <c r="D93" i="12"/>
  <c r="B93" i="12"/>
  <c r="D81" i="12"/>
  <c r="B81" i="12"/>
  <c r="B90" i="12"/>
  <c r="D90" i="12"/>
  <c r="D91" i="12"/>
  <c r="B91" i="12"/>
  <c r="D115" i="12"/>
  <c r="D83" i="12"/>
  <c r="B83" i="12"/>
  <c r="B78" i="12"/>
  <c r="D78" i="12"/>
  <c r="D79" i="12"/>
  <c r="B79" i="12"/>
  <c r="D101" i="12"/>
  <c r="B101" i="12"/>
  <c r="D69" i="12"/>
  <c r="B69" i="12"/>
  <c r="C4" i="12"/>
  <c r="E3" i="12"/>
  <c r="B158" i="12" l="1"/>
  <c r="B150" i="12"/>
  <c r="B132" i="12"/>
  <c r="B153" i="12"/>
  <c r="B162" i="12"/>
  <c r="B152" i="12"/>
  <c r="B146" i="12"/>
  <c r="B145" i="12"/>
  <c r="B143" i="12"/>
  <c r="B139" i="12"/>
  <c r="B166" i="12"/>
  <c r="B138" i="12"/>
  <c r="B149" i="12"/>
  <c r="B155" i="12"/>
  <c r="B105" i="12"/>
  <c r="B142" i="12"/>
  <c r="B147" i="12"/>
  <c r="B141" i="12"/>
  <c r="B124" i="12"/>
  <c r="B103" i="12"/>
  <c r="B129" i="12"/>
  <c r="B128" i="12"/>
  <c r="B151" i="12"/>
  <c r="B144" i="12"/>
  <c r="B133" i="12"/>
  <c r="B159" i="12"/>
  <c r="B148" i="12"/>
  <c r="B104" i="12"/>
  <c r="B163" i="12"/>
  <c r="B154" i="12"/>
  <c r="B140" i="12"/>
  <c r="D140" i="12"/>
  <c r="B157" i="12"/>
  <c r="D123" i="12"/>
  <c r="D128" i="12"/>
  <c r="D108" i="12"/>
  <c r="D149" i="12"/>
  <c r="D100" i="12"/>
  <c r="B100" i="12"/>
  <c r="D136" i="12"/>
  <c r="D137" i="12"/>
  <c r="D121" i="12"/>
  <c r="D144" i="12"/>
  <c r="D125" i="12"/>
  <c r="D109" i="12"/>
  <c r="D131" i="12"/>
  <c r="D120" i="12"/>
  <c r="D145" i="12"/>
  <c r="D124" i="12"/>
  <c r="D112" i="12"/>
  <c r="D147" i="12"/>
  <c r="D143" i="12"/>
  <c r="D135" i="12"/>
  <c r="D116" i="12"/>
  <c r="D97" i="12"/>
  <c r="B97" i="12"/>
  <c r="D132" i="12"/>
  <c r="D129" i="12"/>
  <c r="D104" i="12"/>
  <c r="D92" i="12"/>
  <c r="B92" i="12"/>
  <c r="D133" i="12"/>
  <c r="D96" i="12"/>
  <c r="B96" i="12"/>
  <c r="D141" i="12"/>
  <c r="D148" i="12"/>
  <c r="E4" i="12"/>
  <c r="C5" i="12"/>
  <c r="E5" i="12" s="1"/>
  <c r="B190" i="12" l="1"/>
  <c r="B172" i="12"/>
  <c r="B176" i="12"/>
  <c r="B173" i="12"/>
  <c r="B186" i="12"/>
  <c r="B170" i="12"/>
  <c r="D170" i="12"/>
  <c r="B184" i="12"/>
  <c r="B179" i="12"/>
  <c r="B181" i="12"/>
  <c r="B195" i="12"/>
  <c r="B183" i="12"/>
  <c r="B198" i="12"/>
  <c r="B194" i="12"/>
  <c r="B156" i="12"/>
  <c r="B136" i="12"/>
  <c r="B160" i="12"/>
  <c r="B174" i="12"/>
  <c r="B171" i="12"/>
  <c r="B185" i="12"/>
  <c r="B165" i="12"/>
  <c r="B178" i="12"/>
  <c r="B180" i="12"/>
  <c r="B161" i="12"/>
  <c r="B137" i="12"/>
  <c r="B175" i="12"/>
  <c r="B164" i="12"/>
  <c r="B189" i="12"/>
  <c r="B191" i="12"/>
  <c r="B135" i="12"/>
  <c r="B187" i="12"/>
  <c r="B177" i="12"/>
  <c r="B182" i="12"/>
  <c r="D127" i="12"/>
  <c r="D138" i="12"/>
  <c r="D122" i="12"/>
  <c r="D161" i="12"/>
  <c r="D146" i="12"/>
  <c r="D174" i="12"/>
  <c r="D163" i="12"/>
  <c r="D179" i="12"/>
  <c r="D134" i="12"/>
  <c r="D139" i="12"/>
  <c r="D166" i="12"/>
  <c r="D175" i="12"/>
  <c r="D126" i="12"/>
  <c r="D154" i="12"/>
  <c r="D155" i="12"/>
  <c r="D165" i="12"/>
  <c r="D159" i="12"/>
  <c r="D151" i="12"/>
  <c r="D171" i="12"/>
  <c r="D178" i="12"/>
  <c r="D158" i="12"/>
  <c r="D177" i="12"/>
  <c r="D142" i="12"/>
  <c r="D162" i="12"/>
  <c r="D173" i="12"/>
  <c r="D153" i="12"/>
  <c r="D167" i="12"/>
  <c r="D150" i="12"/>
  <c r="D130" i="12"/>
  <c r="C6" i="12"/>
  <c r="B222" i="12" l="1"/>
  <c r="B217" i="12"/>
  <c r="B219" i="12"/>
  <c r="B169" i="12"/>
  <c r="B207" i="12"/>
  <c r="B203" i="12"/>
  <c r="B167" i="12"/>
  <c r="B206" i="12"/>
  <c r="B215" i="12"/>
  <c r="B202" i="12"/>
  <c r="B216" i="12"/>
  <c r="B193" i="12"/>
  <c r="B218" i="12"/>
  <c r="B212" i="12"/>
  <c r="B227" i="12"/>
  <c r="B192" i="12"/>
  <c r="B221" i="12"/>
  <c r="B205" i="12"/>
  <c r="B223" i="12"/>
  <c r="B210" i="12"/>
  <c r="B168" i="12"/>
  <c r="B213" i="12"/>
  <c r="B197" i="12"/>
  <c r="B211" i="12"/>
  <c r="B208" i="12"/>
  <c r="B230" i="12"/>
  <c r="D230" i="12"/>
  <c r="B214" i="12"/>
  <c r="B196" i="12"/>
  <c r="B188" i="12"/>
  <c r="B209" i="12"/>
  <c r="B226" i="12"/>
  <c r="B204" i="12"/>
  <c r="D205" i="12"/>
  <c r="D193" i="12"/>
  <c r="D157" i="12"/>
  <c r="D209" i="12"/>
  <c r="D176" i="12"/>
  <c r="D208" i="12"/>
  <c r="D169" i="12"/>
  <c r="D185" i="12"/>
  <c r="D164" i="12"/>
  <c r="D183" i="12"/>
  <c r="D192" i="12"/>
  <c r="D168" i="12"/>
  <c r="D195" i="12"/>
  <c r="D160" i="12"/>
  <c r="D152" i="12"/>
  <c r="D184" i="12"/>
  <c r="D172" i="12"/>
  <c r="D181" i="12"/>
  <c r="D191" i="12"/>
  <c r="D201" i="12"/>
  <c r="D204" i="12"/>
  <c r="D197" i="12"/>
  <c r="D207" i="12"/>
  <c r="D203" i="12"/>
  <c r="D156" i="12"/>
  <c r="D189" i="12"/>
  <c r="D196" i="12"/>
  <c r="D180" i="12"/>
  <c r="D188" i="12"/>
  <c r="C7" i="12"/>
  <c r="E7" i="12" s="1"/>
  <c r="X7" i="12" s="1"/>
  <c r="E6" i="12"/>
  <c r="X6" i="12" s="1"/>
  <c r="B254" i="12" l="1"/>
  <c r="B225" i="12"/>
  <c r="B243" i="12"/>
  <c r="B237" i="12"/>
  <c r="B235" i="12"/>
  <c r="B239" i="12"/>
  <c r="B228" i="12"/>
  <c r="B229" i="12"/>
  <c r="B253" i="12"/>
  <c r="B248" i="12"/>
  <c r="B241" i="12"/>
  <c r="B245" i="12"/>
  <c r="B224" i="12"/>
  <c r="B234" i="12"/>
  <c r="B255" i="12"/>
  <c r="B246" i="12"/>
  <c r="B201" i="12"/>
  <c r="B258" i="12"/>
  <c r="B247" i="12"/>
  <c r="B251" i="12"/>
  <c r="B240" i="12"/>
  <c r="B200" i="12"/>
  <c r="D200" i="12"/>
  <c r="B259" i="12"/>
  <c r="B199" i="12"/>
  <c r="B236" i="12"/>
  <c r="B262" i="12"/>
  <c r="B242" i="12"/>
  <c r="B249" i="12"/>
  <c r="B250" i="12"/>
  <c r="B220" i="12"/>
  <c r="B244" i="12"/>
  <c r="B238" i="12"/>
  <c r="Y6" i="12"/>
  <c r="Y7" i="12"/>
  <c r="D227" i="12"/>
  <c r="D202" i="12"/>
  <c r="D218" i="12"/>
  <c r="D225" i="12"/>
  <c r="D233" i="12"/>
  <c r="D234" i="12"/>
  <c r="D239" i="12"/>
  <c r="D215" i="12"/>
  <c r="D214" i="12"/>
  <c r="D199" i="12"/>
  <c r="D186" i="12"/>
  <c r="D237" i="12"/>
  <c r="D231" i="12"/>
  <c r="D182" i="12"/>
  <c r="D226" i="12"/>
  <c r="D222" i="12"/>
  <c r="D211" i="12"/>
  <c r="D223" i="12"/>
  <c r="D198" i="12"/>
  <c r="D221" i="12"/>
  <c r="D190" i="12"/>
  <c r="D238" i="12"/>
  <c r="D219" i="12"/>
  <c r="D213" i="12"/>
  <c r="D206" i="12"/>
  <c r="D187" i="12"/>
  <c r="D210" i="12"/>
  <c r="D194" i="12"/>
  <c r="D235" i="12"/>
  <c r="C8" i="12"/>
  <c r="E8" i="12" s="1"/>
  <c r="X8" i="12" s="1"/>
  <c r="B286" i="12" l="1"/>
  <c r="B279" i="12"/>
  <c r="B252" i="12"/>
  <c r="B231" i="12"/>
  <c r="B290" i="12"/>
  <c r="D290" i="12"/>
  <c r="B291" i="12"/>
  <c r="B277" i="12"/>
  <c r="B271" i="12"/>
  <c r="B273" i="12"/>
  <c r="B233" i="12"/>
  <c r="B267" i="12"/>
  <c r="B281" i="12"/>
  <c r="B232" i="12"/>
  <c r="B278" i="12"/>
  <c r="B280" i="12"/>
  <c r="B269" i="12"/>
  <c r="B276" i="12"/>
  <c r="B256" i="12"/>
  <c r="B274" i="12"/>
  <c r="B272" i="12"/>
  <c r="B285" i="12"/>
  <c r="B287" i="12"/>
  <c r="B275" i="12"/>
  <c r="B260" i="12"/>
  <c r="D260" i="12"/>
  <c r="B294" i="12"/>
  <c r="B261" i="12"/>
  <c r="B282" i="12"/>
  <c r="B270" i="12"/>
  <c r="B268" i="12"/>
  <c r="B283" i="12"/>
  <c r="B266" i="12"/>
  <c r="B257" i="12"/>
  <c r="Y8" i="12"/>
  <c r="D268" i="12"/>
  <c r="D228" i="12"/>
  <c r="D256" i="12"/>
  <c r="D245" i="12"/>
  <c r="D255" i="12"/>
  <c r="D216" i="12"/>
  <c r="D265" i="12"/>
  <c r="D236" i="12"/>
  <c r="D220" i="12"/>
  <c r="D253" i="12"/>
  <c r="D269" i="12"/>
  <c r="D248" i="12"/>
  <c r="D217" i="12"/>
  <c r="D212" i="12"/>
  <c r="D229" i="12"/>
  <c r="D224" i="12"/>
  <c r="D243" i="12"/>
  <c r="D251" i="12"/>
  <c r="D241" i="12"/>
  <c r="D232" i="12"/>
  <c r="D267" i="12"/>
  <c r="D261" i="12"/>
  <c r="D240" i="12"/>
  <c r="D244" i="12"/>
  <c r="D249" i="12"/>
  <c r="D252" i="12"/>
  <c r="D263" i="12"/>
  <c r="D257" i="12"/>
  <c r="C9" i="12"/>
  <c r="E9" i="12" s="1"/>
  <c r="X9" i="12" s="1"/>
  <c r="B318" i="12" l="1"/>
  <c r="B315" i="12"/>
  <c r="B306" i="12"/>
  <c r="B292" i="12"/>
  <c r="B313" i="12"/>
  <c r="B323" i="12"/>
  <c r="B264" i="12"/>
  <c r="B300" i="12"/>
  <c r="B308" i="12"/>
  <c r="B307" i="12"/>
  <c r="B299" i="12"/>
  <c r="B265" i="12"/>
  <c r="B322" i="12"/>
  <c r="B288" i="12"/>
  <c r="B314" i="12"/>
  <c r="B319" i="12"/>
  <c r="B301" i="12"/>
  <c r="D295" i="12"/>
  <c r="B263" i="12"/>
  <c r="B302" i="12"/>
  <c r="B289" i="12"/>
  <c r="B317" i="12"/>
  <c r="B312" i="12"/>
  <c r="B305" i="12"/>
  <c r="B284" i="12"/>
  <c r="B293" i="12"/>
  <c r="B304" i="12"/>
  <c r="B303" i="12"/>
  <c r="B326" i="12"/>
  <c r="B310" i="12"/>
  <c r="D264" i="12"/>
  <c r="B298" i="12"/>
  <c r="B309" i="12"/>
  <c r="B311" i="12"/>
  <c r="Y9" i="12"/>
  <c r="D266" i="12"/>
  <c r="D293" i="12"/>
  <c r="D242" i="12"/>
  <c r="D275" i="12"/>
  <c r="D274" i="12"/>
  <c r="D262" i="12"/>
  <c r="D281" i="12"/>
  <c r="D273" i="12"/>
  <c r="D282" i="12"/>
  <c r="D286" i="12"/>
  <c r="D299" i="12"/>
  <c r="D270" i="12"/>
  <c r="D294" i="12"/>
  <c r="D283" i="12"/>
  <c r="D297" i="12"/>
  <c r="D254" i="12"/>
  <c r="D247" i="12"/>
  <c r="D246" i="12"/>
  <c r="D258" i="12"/>
  <c r="D291" i="12"/>
  <c r="D271" i="12"/>
  <c r="D250" i="12"/>
  <c r="D259" i="12"/>
  <c r="D278" i="12"/>
  <c r="D285" i="12"/>
  <c r="D287" i="12"/>
  <c r="D279" i="12"/>
  <c r="D298" i="12"/>
  <c r="C10" i="12"/>
  <c r="E10" i="12" s="1"/>
  <c r="X10" i="12" s="1"/>
  <c r="B350" i="12" l="1"/>
  <c r="D350" i="12"/>
  <c r="B334" i="12"/>
  <c r="B296" i="12"/>
  <c r="B316" i="12"/>
  <c r="B297" i="12"/>
  <c r="B325" i="12"/>
  <c r="B330" i="12"/>
  <c r="B295" i="12"/>
  <c r="B355" i="12"/>
  <c r="B333" i="12"/>
  <c r="B331" i="12"/>
  <c r="B345" i="12"/>
  <c r="B337" i="12"/>
  <c r="B341" i="12"/>
  <c r="B342" i="12"/>
  <c r="B344" i="12"/>
  <c r="B351" i="12"/>
  <c r="B339" i="12"/>
  <c r="B358" i="12"/>
  <c r="B324" i="12"/>
  <c r="B346" i="12"/>
  <c r="B340" i="12"/>
  <c r="B338" i="12"/>
  <c r="B354" i="12"/>
  <c r="B335" i="12"/>
  <c r="B349" i="12"/>
  <c r="B343" i="12"/>
  <c r="B321" i="12"/>
  <c r="B320" i="12"/>
  <c r="D320" i="12"/>
  <c r="B332" i="12"/>
  <c r="B347" i="12"/>
  <c r="B336" i="12"/>
  <c r="Y10" i="12"/>
  <c r="C11" i="12"/>
  <c r="E11" i="12" s="1"/>
  <c r="X11" i="12" s="1"/>
  <c r="D305" i="12"/>
  <c r="D317" i="12"/>
  <c r="D277" i="12"/>
  <c r="D280" i="12"/>
  <c r="D288" i="12"/>
  <c r="D324" i="12"/>
  <c r="D325" i="12"/>
  <c r="D315" i="12"/>
  <c r="D284" i="12"/>
  <c r="D300" i="12"/>
  <c r="D292" i="12"/>
  <c r="D272" i="12"/>
  <c r="D301" i="12"/>
  <c r="D303" i="12"/>
  <c r="D328" i="12"/>
  <c r="D327" i="12"/>
  <c r="D329" i="12"/>
  <c r="D323" i="12"/>
  <c r="D289" i="12"/>
  <c r="D308" i="12"/>
  <c r="D321" i="12"/>
  <c r="D276" i="12"/>
  <c r="D311" i="12"/>
  <c r="D304" i="12"/>
  <c r="D312" i="12"/>
  <c r="D309" i="12"/>
  <c r="D313" i="12"/>
  <c r="D316" i="12"/>
  <c r="D296" i="12"/>
  <c r="B382" i="12" l="1"/>
  <c r="B379" i="12"/>
  <c r="B369" i="12"/>
  <c r="B362" i="12"/>
  <c r="B386" i="12"/>
  <c r="B357" i="12"/>
  <c r="B390" i="12"/>
  <c r="B371" i="12"/>
  <c r="B377" i="12"/>
  <c r="B370" i="12"/>
  <c r="B363" i="12"/>
  <c r="B383" i="12"/>
  <c r="B329" i="12"/>
  <c r="B372" i="12"/>
  <c r="B376" i="12"/>
  <c r="B353" i="12"/>
  <c r="B365" i="12"/>
  <c r="B348" i="12"/>
  <c r="B375" i="12"/>
  <c r="B374" i="12"/>
  <c r="B387" i="12"/>
  <c r="B328" i="12"/>
  <c r="B364" i="12"/>
  <c r="B352" i="12"/>
  <c r="B378" i="12"/>
  <c r="B367" i="12"/>
  <c r="B368" i="12"/>
  <c r="B381" i="12"/>
  <c r="B356" i="12"/>
  <c r="D359" i="12"/>
  <c r="B327" i="12"/>
  <c r="B373" i="12"/>
  <c r="B366" i="12"/>
  <c r="C12" i="12"/>
  <c r="E12" i="12" s="1"/>
  <c r="Y11" i="12"/>
  <c r="D338" i="12"/>
  <c r="D357" i="12"/>
  <c r="D331" i="12"/>
  <c r="D339" i="12"/>
  <c r="D341" i="12"/>
  <c r="D354" i="12"/>
  <c r="D314" i="12"/>
  <c r="D307" i="12"/>
  <c r="D330" i="12"/>
  <c r="D326" i="12"/>
  <c r="D319" i="12"/>
  <c r="D358" i="12"/>
  <c r="D318" i="12"/>
  <c r="D306" i="12"/>
  <c r="D302" i="12"/>
  <c r="D345" i="12"/>
  <c r="D347" i="12"/>
  <c r="D346" i="12"/>
  <c r="D342" i="12"/>
  <c r="D353" i="12"/>
  <c r="D334" i="12"/>
  <c r="D310" i="12"/>
  <c r="D351" i="12"/>
  <c r="D322" i="12"/>
  <c r="D355" i="12"/>
  <c r="D343" i="12"/>
  <c r="D333" i="12"/>
  <c r="D335" i="12"/>
  <c r="B414" i="12" l="1"/>
  <c r="B410" i="12"/>
  <c r="D410" i="12"/>
  <c r="B422" i="12"/>
  <c r="B380" i="12"/>
  <c r="D380" i="12"/>
  <c r="B415" i="12"/>
  <c r="B389" i="12"/>
  <c r="B396" i="12"/>
  <c r="B418" i="12"/>
  <c r="B397" i="12"/>
  <c r="B395" i="12"/>
  <c r="B405" i="12"/>
  <c r="B359" i="12"/>
  <c r="B402" i="12"/>
  <c r="B361" i="12"/>
  <c r="B413" i="12"/>
  <c r="B360" i="12"/>
  <c r="B385" i="12"/>
  <c r="B394" i="12"/>
  <c r="B384" i="12"/>
  <c r="B400" i="12"/>
  <c r="B419" i="12"/>
  <c r="B408" i="12"/>
  <c r="B409" i="12"/>
  <c r="B401" i="12"/>
  <c r="B388" i="12"/>
  <c r="B398" i="12"/>
  <c r="B399" i="12"/>
  <c r="B406" i="12"/>
  <c r="B404" i="12"/>
  <c r="B403" i="12"/>
  <c r="B411" i="12"/>
  <c r="B407" i="12"/>
  <c r="C13" i="12"/>
  <c r="E13" i="12" s="1"/>
  <c r="X13" i="12" s="1"/>
  <c r="Y13" i="12" s="1"/>
  <c r="X12" i="12"/>
  <c r="Y12" i="12" s="1"/>
  <c r="D365" i="12"/>
  <c r="D373" i="12"/>
  <c r="D383" i="12"/>
  <c r="D375" i="12"/>
  <c r="D356" i="12"/>
  <c r="D336" i="12"/>
  <c r="D348" i="12"/>
  <c r="D361" i="12"/>
  <c r="D340" i="12"/>
  <c r="D385" i="12"/>
  <c r="D372" i="12"/>
  <c r="D360" i="12"/>
  <c r="D384" i="12"/>
  <c r="D332" i="12"/>
  <c r="D387" i="12"/>
  <c r="D363" i="12"/>
  <c r="D352" i="12"/>
  <c r="D376" i="12"/>
  <c r="D388" i="12"/>
  <c r="D371" i="12"/>
  <c r="D344" i="12"/>
  <c r="D337" i="12"/>
  <c r="D369" i="12"/>
  <c r="D368" i="12"/>
  <c r="D389" i="12"/>
  <c r="D381" i="12"/>
  <c r="D364" i="12"/>
  <c r="D377" i="12"/>
  <c r="D349" i="12"/>
  <c r="B446" i="12" l="1"/>
  <c r="B433" i="12"/>
  <c r="B426" i="12"/>
  <c r="B391" i="12"/>
  <c r="B421" i="12"/>
  <c r="B436" i="12"/>
  <c r="B441" i="12"/>
  <c r="B417" i="12"/>
  <c r="B437" i="12"/>
  <c r="B447" i="12"/>
  <c r="B438" i="12"/>
  <c r="B440" i="12"/>
  <c r="D440" i="12"/>
  <c r="B392" i="12"/>
  <c r="B427" i="12"/>
  <c r="B412" i="12"/>
  <c r="B451" i="12"/>
  <c r="B431" i="12"/>
  <c r="B445" i="12"/>
  <c r="B429" i="12"/>
  <c r="B454" i="12"/>
  <c r="B393" i="12"/>
  <c r="B439" i="12"/>
  <c r="B430" i="12"/>
  <c r="B432" i="12"/>
  <c r="B450" i="12"/>
  <c r="B435" i="12"/>
  <c r="B416" i="12"/>
  <c r="B434" i="12"/>
  <c r="B428" i="12"/>
  <c r="B442" i="12"/>
  <c r="B443" i="12"/>
  <c r="B420" i="12"/>
  <c r="C14" i="12"/>
  <c r="E14" i="12" s="1"/>
  <c r="X14" i="12" s="1"/>
  <c r="Y14" i="12" s="1"/>
  <c r="D415" i="12"/>
  <c r="D407" i="12"/>
  <c r="D374" i="12"/>
  <c r="D406" i="12"/>
  <c r="D413" i="12"/>
  <c r="D414" i="12"/>
  <c r="D398" i="12"/>
  <c r="D390" i="12"/>
  <c r="D405" i="12"/>
  <c r="D367" i="12"/>
  <c r="D394" i="12"/>
  <c r="D382" i="12"/>
  <c r="D417" i="12"/>
  <c r="D370" i="12"/>
  <c r="D366" i="12"/>
  <c r="D403" i="12"/>
  <c r="D401" i="12"/>
  <c r="D399" i="12"/>
  <c r="D411" i="12"/>
  <c r="D402" i="12"/>
  <c r="D391" i="12"/>
  <c r="D386" i="12"/>
  <c r="D378" i="12"/>
  <c r="D418" i="12"/>
  <c r="D393" i="12"/>
  <c r="D362" i="12"/>
  <c r="D395" i="12"/>
  <c r="D419" i="12"/>
  <c r="D379" i="12"/>
  <c r="B478" i="12" l="1"/>
  <c r="B475" i="12"/>
  <c r="B482" i="12"/>
  <c r="B461" i="12"/>
  <c r="B474" i="12"/>
  <c r="B477" i="12"/>
  <c r="B472" i="12"/>
  <c r="B468" i="12"/>
  <c r="B462" i="12"/>
  <c r="B463" i="12"/>
  <c r="B470" i="12"/>
  <c r="D470" i="12"/>
  <c r="B453" i="12"/>
  <c r="B471" i="12"/>
  <c r="B483" i="12"/>
  <c r="B473" i="12"/>
  <c r="B466" i="12"/>
  <c r="B448" i="12"/>
  <c r="B479" i="12"/>
  <c r="B423" i="12"/>
  <c r="B425" i="12"/>
  <c r="B444" i="12"/>
  <c r="B458" i="12"/>
  <c r="B467" i="12"/>
  <c r="B459" i="12"/>
  <c r="B469" i="12"/>
  <c r="B464" i="12"/>
  <c r="B452" i="12"/>
  <c r="B486" i="12"/>
  <c r="B465" i="12"/>
  <c r="B460" i="12"/>
  <c r="B424" i="12"/>
  <c r="B449" i="12"/>
  <c r="C15" i="12"/>
  <c r="E15" i="12" s="1"/>
  <c r="X15" i="12" s="1"/>
  <c r="Y15" i="12" s="1"/>
  <c r="D449" i="12"/>
  <c r="D429" i="12"/>
  <c r="D396" i="12"/>
  <c r="D444" i="12"/>
  <c r="D423" i="12"/>
  <c r="D448" i="12"/>
  <c r="D424" i="12"/>
  <c r="D435" i="12"/>
  <c r="D412" i="12"/>
  <c r="D421" i="12"/>
  <c r="D432" i="12"/>
  <c r="D443" i="12"/>
  <c r="D400" i="12"/>
  <c r="D431" i="12"/>
  <c r="D409" i="12"/>
  <c r="D408" i="12"/>
  <c r="D420" i="12"/>
  <c r="D425" i="12"/>
  <c r="D392" i="12"/>
  <c r="D441" i="12"/>
  <c r="D397" i="12"/>
  <c r="D436" i="12"/>
  <c r="D437" i="12"/>
  <c r="D447" i="12"/>
  <c r="D416" i="12"/>
  <c r="D433" i="12"/>
  <c r="D428" i="12"/>
  <c r="D404" i="12"/>
  <c r="D445" i="12"/>
  <c r="B510" i="12" l="1"/>
  <c r="B456" i="12"/>
  <c r="B455" i="12"/>
  <c r="B503" i="12"/>
  <c r="B492" i="12"/>
  <c r="B491" i="12"/>
  <c r="B511" i="12"/>
  <c r="B485" i="12"/>
  <c r="B509" i="12"/>
  <c r="B497" i="12"/>
  <c r="B499" i="12"/>
  <c r="B480" i="12"/>
  <c r="B506" i="12"/>
  <c r="B518" i="12"/>
  <c r="B490" i="12"/>
  <c r="B498" i="12"/>
  <c r="B502" i="12"/>
  <c r="B484" i="12"/>
  <c r="B476" i="12"/>
  <c r="B495" i="12"/>
  <c r="B493" i="12"/>
  <c r="B505" i="12"/>
  <c r="B494" i="12"/>
  <c r="B514" i="12"/>
  <c r="B504" i="12"/>
  <c r="B496" i="12"/>
  <c r="B481" i="12"/>
  <c r="B457" i="12"/>
  <c r="B515" i="12"/>
  <c r="B500" i="12"/>
  <c r="D500" i="12"/>
  <c r="B501" i="12"/>
  <c r="B507" i="12"/>
  <c r="C16" i="12"/>
  <c r="E16" i="12" s="1"/>
  <c r="X16" i="12" s="1"/>
  <c r="Y16" i="12" s="1"/>
  <c r="D455" i="12"/>
  <c r="D473" i="12"/>
  <c r="D461" i="12"/>
  <c r="D442" i="12"/>
  <c r="D475" i="12"/>
  <c r="D463" i="12"/>
  <c r="D471" i="12"/>
  <c r="D426" i="12"/>
  <c r="D450" i="12"/>
  <c r="D478" i="12"/>
  <c r="D451" i="12"/>
  <c r="D427" i="12"/>
  <c r="D462" i="12"/>
  <c r="D467" i="12"/>
  <c r="D458" i="12"/>
  <c r="D454" i="12"/>
  <c r="D446" i="12"/>
  <c r="D434" i="12"/>
  <c r="D466" i="12"/>
  <c r="D422" i="12"/>
  <c r="D438" i="12"/>
  <c r="D465" i="12"/>
  <c r="D459" i="12"/>
  <c r="D474" i="12"/>
  <c r="D453" i="12"/>
  <c r="D477" i="12"/>
  <c r="D439" i="12"/>
  <c r="D430" i="12"/>
  <c r="D479" i="12"/>
  <c r="B542" i="12" l="1"/>
  <c r="B538" i="12"/>
  <c r="B533" i="12"/>
  <c r="B536" i="12"/>
  <c r="B508" i="12"/>
  <c r="B543" i="12"/>
  <c r="B512" i="12"/>
  <c r="B546" i="12"/>
  <c r="B516" i="12"/>
  <c r="B523" i="12"/>
  <c r="B524" i="12"/>
  <c r="B547" i="12"/>
  <c r="B534" i="12"/>
  <c r="B531" i="12"/>
  <c r="B489" i="12"/>
  <c r="B537" i="12"/>
  <c r="B529" i="12"/>
  <c r="B530" i="12"/>
  <c r="D530" i="12"/>
  <c r="B535" i="12"/>
  <c r="B513" i="12"/>
  <c r="B525" i="12"/>
  <c r="B522" i="12"/>
  <c r="B541" i="12"/>
  <c r="B487" i="12"/>
  <c r="B532" i="12"/>
  <c r="B539" i="12"/>
  <c r="B550" i="12"/>
  <c r="B488" i="12"/>
  <c r="B526" i="12"/>
  <c r="B528" i="12"/>
  <c r="B527" i="12"/>
  <c r="B517" i="12"/>
  <c r="C17" i="12"/>
  <c r="E17" i="12" s="1"/>
  <c r="X17" i="12" s="1"/>
  <c r="Y17" i="12" s="1"/>
  <c r="D452" i="12"/>
  <c r="D476" i="12"/>
  <c r="D491" i="12"/>
  <c r="D483" i="12"/>
  <c r="D489" i="12"/>
  <c r="D493" i="12"/>
  <c r="D480" i="12"/>
  <c r="D509" i="12"/>
  <c r="D460" i="12"/>
  <c r="D496" i="12"/>
  <c r="D492" i="12"/>
  <c r="D456" i="12"/>
  <c r="D504" i="12"/>
  <c r="D497" i="12"/>
  <c r="D484" i="12"/>
  <c r="D481" i="12"/>
  <c r="D505" i="12"/>
  <c r="D503" i="12"/>
  <c r="D501" i="12"/>
  <c r="D469" i="12"/>
  <c r="D457" i="12"/>
  <c r="D508" i="12"/>
  <c r="D468" i="12"/>
  <c r="D488" i="12"/>
  <c r="D472" i="12"/>
  <c r="D495" i="12"/>
  <c r="D507" i="12"/>
  <c r="D464" i="12"/>
  <c r="D485" i="12"/>
  <c r="B574" i="12" l="1"/>
  <c r="B559" i="12"/>
  <c r="B566" i="12"/>
  <c r="B544" i="12"/>
  <c r="B562" i="12"/>
  <c r="B573" i="12"/>
  <c r="B579" i="12"/>
  <c r="B575" i="12"/>
  <c r="B558" i="12"/>
  <c r="B561" i="12"/>
  <c r="B556" i="12"/>
  <c r="B554" i="12"/>
  <c r="B540" i="12"/>
  <c r="B520" i="12"/>
  <c r="B569" i="12"/>
  <c r="B555" i="12"/>
  <c r="B568" i="12"/>
  <c r="B582" i="12"/>
  <c r="B557" i="12"/>
  <c r="B521" i="12"/>
  <c r="B548" i="12"/>
  <c r="B565" i="12"/>
  <c r="B560" i="12"/>
  <c r="D560" i="12"/>
  <c r="B549" i="12"/>
  <c r="B571" i="12"/>
  <c r="B545" i="12"/>
  <c r="B578" i="12"/>
  <c r="B519" i="12"/>
  <c r="B564" i="12"/>
  <c r="B567" i="12"/>
  <c r="B563" i="12"/>
  <c r="B570" i="12"/>
  <c r="C18" i="12"/>
  <c r="E18" i="12" s="1"/>
  <c r="X18" i="12" s="1"/>
  <c r="Y18" i="12" s="1"/>
  <c r="D525" i="12"/>
  <c r="D499" i="12"/>
  <c r="D490" i="12"/>
  <c r="D523" i="12"/>
  <c r="D521" i="12"/>
  <c r="D502" i="12"/>
  <c r="D531" i="12"/>
  <c r="D539" i="12"/>
  <c r="D511" i="12"/>
  <c r="D519" i="12"/>
  <c r="D486" i="12"/>
  <c r="D487" i="12"/>
  <c r="D522" i="12"/>
  <c r="D506" i="12"/>
  <c r="D533" i="12"/>
  <c r="D527" i="12"/>
  <c r="D510" i="12"/>
  <c r="D537" i="12"/>
  <c r="D518" i="12"/>
  <c r="D526" i="12"/>
  <c r="D513" i="12"/>
  <c r="D515" i="12"/>
  <c r="D535" i="12"/>
  <c r="D534" i="12"/>
  <c r="D482" i="12"/>
  <c r="D514" i="12"/>
  <c r="D538" i="12"/>
  <c r="D494" i="12"/>
  <c r="D498" i="12"/>
  <c r="B606" i="12" l="1"/>
  <c r="B595" i="12"/>
  <c r="B589" i="12"/>
  <c r="B572" i="12"/>
  <c r="B599" i="12"/>
  <c r="B614" i="12"/>
  <c r="B605" i="12"/>
  <c r="B603" i="12"/>
  <c r="B581" i="12"/>
  <c r="B611" i="12"/>
  <c r="B596" i="12"/>
  <c r="B586" i="12"/>
  <c r="B588" i="12"/>
  <c r="B594" i="12"/>
  <c r="B576" i="12"/>
  <c r="B600" i="12"/>
  <c r="B597" i="12"/>
  <c r="B587" i="12"/>
  <c r="B593" i="12"/>
  <c r="B610" i="12"/>
  <c r="B580" i="12"/>
  <c r="B598" i="12"/>
  <c r="B551" i="12"/>
  <c r="B590" i="12"/>
  <c r="D590" i="12"/>
  <c r="B577" i="12"/>
  <c r="B553" i="12"/>
  <c r="B591" i="12"/>
  <c r="B592" i="12"/>
  <c r="B602" i="12"/>
  <c r="B601" i="12"/>
  <c r="B552" i="12"/>
  <c r="B607" i="12"/>
  <c r="C19" i="12"/>
  <c r="E19" i="12" s="1"/>
  <c r="X19" i="12" s="1"/>
  <c r="Y19" i="12" s="1"/>
  <c r="D517" i="12"/>
  <c r="D524" i="12"/>
  <c r="D545" i="12"/>
  <c r="D556" i="12"/>
  <c r="D520" i="12"/>
  <c r="D512" i="12"/>
  <c r="D536" i="12"/>
  <c r="D569" i="12"/>
  <c r="D540" i="12"/>
  <c r="D541" i="12"/>
  <c r="D568" i="12"/>
  <c r="D516" i="12"/>
  <c r="D529" i="12"/>
  <c r="D567" i="12"/>
  <c r="D532" i="12"/>
  <c r="D551" i="12"/>
  <c r="D564" i="12"/>
  <c r="D557" i="12"/>
  <c r="D552" i="12"/>
  <c r="D543" i="12"/>
  <c r="D548" i="12"/>
  <c r="D544" i="12"/>
  <c r="D549" i="12"/>
  <c r="D561" i="12"/>
  <c r="D555" i="12"/>
  <c r="D528" i="12"/>
  <c r="D565" i="12"/>
  <c r="D563" i="12"/>
  <c r="D553" i="12"/>
  <c r="B638" i="12" l="1"/>
  <c r="B625" i="12"/>
  <c r="B637" i="12"/>
  <c r="B633" i="12"/>
  <c r="B622" i="12"/>
  <c r="B634" i="12"/>
  <c r="B619" i="12"/>
  <c r="B618" i="12"/>
  <c r="B646" i="12"/>
  <c r="B628" i="12"/>
  <c r="B631" i="12"/>
  <c r="B609" i="12"/>
  <c r="B624" i="12"/>
  <c r="B583" i="12"/>
  <c r="B629" i="12"/>
  <c r="B632" i="12"/>
  <c r="B630" i="12"/>
  <c r="B643" i="12"/>
  <c r="B604" i="12"/>
  <c r="B620" i="12"/>
  <c r="D620" i="12"/>
  <c r="B623" i="12"/>
  <c r="B608" i="12"/>
  <c r="B613" i="12"/>
  <c r="B621" i="12"/>
  <c r="B639" i="12"/>
  <c r="B585" i="12"/>
  <c r="B612" i="12"/>
  <c r="B626" i="12"/>
  <c r="B635" i="12"/>
  <c r="B627" i="12"/>
  <c r="B584" i="12"/>
  <c r="B642" i="12"/>
  <c r="C20" i="12"/>
  <c r="E20" i="12" s="1"/>
  <c r="X20" i="12" s="1"/>
  <c r="Y20" i="12" s="1"/>
  <c r="D595" i="12"/>
  <c r="D578" i="12"/>
  <c r="D587" i="12"/>
  <c r="D579" i="12"/>
  <c r="D581" i="12"/>
  <c r="D559" i="12"/>
  <c r="D571" i="12"/>
  <c r="D558" i="12"/>
  <c r="D594" i="12"/>
  <c r="D586" i="12"/>
  <c r="D573" i="12"/>
  <c r="D570" i="12"/>
  <c r="D547" i="12"/>
  <c r="D583" i="12"/>
  <c r="D546" i="12"/>
  <c r="D593" i="12"/>
  <c r="D585" i="12"/>
  <c r="D542" i="12"/>
  <c r="D575" i="12"/>
  <c r="D574" i="12"/>
  <c r="D582" i="12"/>
  <c r="D562" i="12"/>
  <c r="D599" i="12"/>
  <c r="D591" i="12"/>
  <c r="D597" i="12"/>
  <c r="D598" i="12"/>
  <c r="D566" i="12"/>
  <c r="D550" i="12"/>
  <c r="D554" i="12"/>
  <c r="B670" i="12" l="1"/>
  <c r="B659" i="12"/>
  <c r="B653" i="12"/>
  <c r="B645" i="12"/>
  <c r="B675" i="12"/>
  <c r="B641" i="12"/>
  <c r="B666" i="12"/>
  <c r="B663" i="12"/>
  <c r="B636" i="12"/>
  <c r="B640" i="12"/>
  <c r="B662" i="12"/>
  <c r="B654" i="12"/>
  <c r="B658" i="12"/>
  <c r="B664" i="12"/>
  <c r="B671" i="12"/>
  <c r="B656" i="12"/>
  <c r="B660" i="12"/>
  <c r="B665" i="12"/>
  <c r="B644" i="12"/>
  <c r="B655" i="12"/>
  <c r="B669" i="12"/>
  <c r="B661" i="12"/>
  <c r="B678" i="12"/>
  <c r="B674" i="12"/>
  <c r="B617" i="12"/>
  <c r="B652" i="12"/>
  <c r="B615" i="12"/>
  <c r="B650" i="12"/>
  <c r="D650" i="12"/>
  <c r="B616" i="12"/>
  <c r="B651" i="12"/>
  <c r="B667" i="12"/>
  <c r="B657" i="12"/>
  <c r="C21" i="12"/>
  <c r="E21" i="12" s="1"/>
  <c r="X21" i="12" s="1"/>
  <c r="Y21" i="12" s="1"/>
  <c r="D621" i="12"/>
  <c r="D577" i="12"/>
  <c r="D603" i="12"/>
  <c r="D628" i="12"/>
  <c r="D612" i="12"/>
  <c r="D572" i="12"/>
  <c r="D588" i="12"/>
  <c r="D611" i="12"/>
  <c r="D617" i="12"/>
  <c r="D584" i="12"/>
  <c r="D576" i="12"/>
  <c r="D600" i="12"/>
  <c r="D627" i="12"/>
  <c r="D616" i="12"/>
  <c r="D629" i="12"/>
  <c r="D604" i="12"/>
  <c r="D615" i="12"/>
  <c r="D609" i="12"/>
  <c r="D608" i="12"/>
  <c r="D580" i="12"/>
  <c r="D710" i="12"/>
  <c r="D601" i="12"/>
  <c r="D624" i="12"/>
  <c r="D623" i="12"/>
  <c r="D613" i="12"/>
  <c r="D625" i="12"/>
  <c r="D596" i="12"/>
  <c r="D592" i="12"/>
  <c r="D605" i="12"/>
  <c r="D589" i="12"/>
  <c r="B702" i="12" l="1"/>
  <c r="B683" i="12"/>
  <c r="B706" i="12"/>
  <c r="B648" i="12"/>
  <c r="B697" i="12"/>
  <c r="B686" i="12"/>
  <c r="B673" i="12"/>
  <c r="B710" i="12"/>
  <c r="B692" i="12"/>
  <c r="B694" i="12"/>
  <c r="B707" i="12"/>
  <c r="B690" i="12"/>
  <c r="B649" i="12"/>
  <c r="B693" i="12"/>
  <c r="B688" i="12"/>
  <c r="B689" i="12"/>
  <c r="B682" i="12"/>
  <c r="B672" i="12"/>
  <c r="B677" i="12"/>
  <c r="B676" i="12"/>
  <c r="B698" i="12"/>
  <c r="B701" i="12"/>
  <c r="B647" i="12"/>
  <c r="B703" i="12"/>
  <c r="B668" i="12"/>
  <c r="B685" i="12"/>
  <c r="B687" i="12"/>
  <c r="B691" i="12"/>
  <c r="B699" i="12"/>
  <c r="B684" i="12"/>
  <c r="B696" i="12"/>
  <c r="B695" i="12"/>
  <c r="C22" i="12"/>
  <c r="E22" i="12" s="1"/>
  <c r="X22" i="12" s="1"/>
  <c r="Y22" i="12" s="1"/>
  <c r="D622" i="12"/>
  <c r="D654" i="12"/>
  <c r="D645" i="12"/>
  <c r="D643" i="12"/>
  <c r="D646" i="12"/>
  <c r="D647" i="12"/>
  <c r="D602" i="12"/>
  <c r="D633" i="12"/>
  <c r="D655" i="12"/>
  <c r="D610" i="12"/>
  <c r="D635" i="12"/>
  <c r="D653" i="12"/>
  <c r="D631" i="12"/>
  <c r="D638" i="12"/>
  <c r="D634" i="12"/>
  <c r="D657" i="12"/>
  <c r="D606" i="12"/>
  <c r="D641" i="12"/>
  <c r="D642" i="12"/>
  <c r="D607" i="12"/>
  <c r="D659" i="12"/>
  <c r="D630" i="12"/>
  <c r="D639" i="12"/>
  <c r="D614" i="12"/>
  <c r="D618" i="12"/>
  <c r="D651" i="12"/>
  <c r="D619" i="12"/>
  <c r="D626" i="12"/>
  <c r="D658" i="12"/>
  <c r="B734" i="12" l="1"/>
  <c r="D734" i="12"/>
  <c r="B709" i="12"/>
  <c r="B681" i="12"/>
  <c r="B704" i="12"/>
  <c r="B731" i="12"/>
  <c r="D731" i="12"/>
  <c r="B679" i="12"/>
  <c r="B739" i="12"/>
  <c r="D739" i="12"/>
  <c r="B729" i="12"/>
  <c r="D729" i="12"/>
  <c r="B700" i="12"/>
  <c r="B722" i="12"/>
  <c r="D722" i="12"/>
  <c r="B714" i="12"/>
  <c r="B723" i="12"/>
  <c r="D723" i="12"/>
  <c r="B733" i="12"/>
  <c r="D733" i="12"/>
  <c r="D726" i="12"/>
  <c r="B726" i="12"/>
  <c r="B680" i="12"/>
  <c r="D680" i="12"/>
  <c r="B721" i="12"/>
  <c r="B705" i="12"/>
  <c r="B716" i="12"/>
  <c r="B735" i="12"/>
  <c r="D735" i="12"/>
  <c r="B730" i="12"/>
  <c r="D730" i="12"/>
  <c r="B724" i="12"/>
  <c r="D724" i="12"/>
  <c r="B738" i="12"/>
  <c r="D738" i="12"/>
  <c r="B719" i="12"/>
  <c r="B720" i="12"/>
  <c r="B728" i="12"/>
  <c r="D728" i="12"/>
  <c r="D727" i="12"/>
  <c r="B727" i="12"/>
  <c r="B717" i="12"/>
  <c r="D725" i="12"/>
  <c r="B725" i="12"/>
  <c r="B742" i="12"/>
  <c r="D742" i="12"/>
  <c r="B718" i="12"/>
  <c r="B708" i="12"/>
  <c r="B715" i="12"/>
  <c r="C23" i="12"/>
  <c r="E23" i="12" s="1"/>
  <c r="X23" i="12" s="1"/>
  <c r="Y23" i="12" s="1"/>
  <c r="D656" i="12"/>
  <c r="D684" i="12"/>
  <c r="D636" i="12"/>
  <c r="D689" i="12"/>
  <c r="D672" i="12"/>
  <c r="D661" i="12"/>
  <c r="D668" i="12"/>
  <c r="D687" i="12"/>
  <c r="D640" i="12"/>
  <c r="D663" i="12"/>
  <c r="D632" i="12"/>
  <c r="D673" i="12"/>
  <c r="D660" i="12"/>
  <c r="D648" i="12"/>
  <c r="D683" i="12"/>
  <c r="D676" i="12"/>
  <c r="D644" i="12"/>
  <c r="D669" i="12"/>
  <c r="D671" i="12"/>
  <c r="D685" i="12"/>
  <c r="D665" i="12"/>
  <c r="D649" i="12"/>
  <c r="D664" i="12"/>
  <c r="D637" i="12"/>
  <c r="D677" i="12"/>
  <c r="D675" i="12"/>
  <c r="D652" i="12"/>
  <c r="D688" i="12"/>
  <c r="D681" i="12"/>
  <c r="C24" i="12" l="1"/>
  <c r="E24" i="12" s="1"/>
  <c r="X24" i="12" s="1"/>
  <c r="Y24" i="12" s="1"/>
  <c r="B750" i="12"/>
  <c r="D750" i="12"/>
  <c r="D760" i="12"/>
  <c r="B760" i="12"/>
  <c r="D762" i="12"/>
  <c r="B762" i="12"/>
  <c r="B712" i="12"/>
  <c r="B746" i="12"/>
  <c r="D746" i="12"/>
  <c r="B711" i="12"/>
  <c r="B754" i="12"/>
  <c r="D754" i="12"/>
  <c r="D763" i="12"/>
  <c r="B763" i="12"/>
  <c r="D752" i="12"/>
  <c r="B752" i="12"/>
  <c r="B758" i="12"/>
  <c r="D758" i="12"/>
  <c r="D757" i="12"/>
  <c r="B757" i="12"/>
  <c r="D751" i="12"/>
  <c r="B751" i="12"/>
  <c r="D748" i="12"/>
  <c r="B748" i="12"/>
  <c r="D765" i="12"/>
  <c r="B765" i="12"/>
  <c r="D732" i="12"/>
  <c r="B732" i="12"/>
  <c r="B736" i="12"/>
  <c r="D736" i="12"/>
  <c r="D749" i="12"/>
  <c r="B749" i="12"/>
  <c r="B737" i="12"/>
  <c r="D737" i="12"/>
  <c r="D761" i="12"/>
  <c r="B761" i="12"/>
  <c r="B713" i="12"/>
  <c r="D756" i="12"/>
  <c r="B756" i="12"/>
  <c r="D753" i="12"/>
  <c r="B753" i="12"/>
  <c r="D755" i="12"/>
  <c r="B755" i="12"/>
  <c r="B741" i="12"/>
  <c r="D741" i="12"/>
  <c r="B747" i="12"/>
  <c r="D747" i="12"/>
  <c r="B740" i="12"/>
  <c r="D740" i="12"/>
  <c r="D759" i="12"/>
  <c r="B759" i="12"/>
  <c r="D690" i="12"/>
  <c r="D702" i="12"/>
  <c r="D714" i="12"/>
  <c r="D674" i="12"/>
  <c r="D679" i="12"/>
  <c r="D701" i="12"/>
  <c r="D706" i="12"/>
  <c r="D693" i="12"/>
  <c r="D718" i="12"/>
  <c r="D707" i="12"/>
  <c r="D698" i="12"/>
  <c r="D719" i="12"/>
  <c r="D694" i="12"/>
  <c r="D695" i="12"/>
  <c r="D713" i="12"/>
  <c r="D662" i="12"/>
  <c r="D705" i="12"/>
  <c r="D699" i="12"/>
  <c r="D703" i="12"/>
  <c r="D670" i="12"/>
  <c r="D686" i="12"/>
  <c r="D711" i="12"/>
  <c r="D682" i="12"/>
  <c r="D667" i="12"/>
  <c r="D715" i="12"/>
  <c r="D691" i="12"/>
  <c r="D678" i="12"/>
  <c r="D717" i="12"/>
  <c r="D666" i="12"/>
  <c r="C25" i="12" l="1"/>
  <c r="E25" i="12" s="1"/>
  <c r="X25" i="12" s="1"/>
  <c r="Y25" i="12" s="1"/>
  <c r="B744" i="12"/>
  <c r="D744" i="12"/>
  <c r="B745" i="12"/>
  <c r="D745" i="12"/>
  <c r="D764" i="12"/>
  <c r="B764" i="12"/>
  <c r="B743" i="12"/>
  <c r="D743" i="12"/>
  <c r="D692" i="12"/>
  <c r="D708" i="12"/>
  <c r="D697" i="12"/>
  <c r="D709" i="12"/>
  <c r="D720" i="12"/>
  <c r="D716" i="12"/>
  <c r="D721" i="12"/>
  <c r="D696" i="12"/>
  <c r="D704" i="12"/>
  <c r="D712" i="12"/>
  <c r="D700" i="12"/>
  <c r="C26" i="12" l="1"/>
  <c r="E26" i="12" s="1"/>
  <c r="X26" i="12" s="1"/>
  <c r="Y26" i="12" s="1"/>
  <c r="C27" i="12" l="1"/>
  <c r="E27" i="12" s="1"/>
  <c r="X27" i="12" s="1"/>
  <c r="Y27" i="12" s="1"/>
  <c r="C738" i="12"/>
  <c r="C28" i="12" l="1"/>
  <c r="E28" i="12" s="1"/>
  <c r="X28" i="12" s="1"/>
  <c r="Y28" i="12" s="1"/>
  <c r="C739" i="12"/>
  <c r="E738" i="12"/>
  <c r="X738" i="12" s="1"/>
  <c r="Y738" i="12" s="1"/>
  <c r="C29" i="12"/>
  <c r="E29" i="12" s="1"/>
  <c r="X29" i="12" s="1"/>
  <c r="C740" i="12" l="1"/>
  <c r="E739" i="12"/>
  <c r="X739" i="12" s="1"/>
  <c r="Y739" i="12" s="1"/>
  <c r="Y29" i="12"/>
  <c r="C30" i="12"/>
  <c r="E30" i="12" s="1"/>
  <c r="X30" i="12" s="1"/>
  <c r="C741" i="12" l="1"/>
  <c r="E740" i="12"/>
  <c r="X740" i="12" s="1"/>
  <c r="Y740" i="12" s="1"/>
  <c r="Y30" i="12"/>
  <c r="C31" i="12"/>
  <c r="C742" i="12" l="1"/>
  <c r="E741" i="12"/>
  <c r="X741" i="12" s="1"/>
  <c r="Y741" i="12" s="1"/>
  <c r="E31" i="12"/>
  <c r="X31" i="12" s="1"/>
  <c r="Y31" i="12" s="1"/>
  <c r="C32" i="12"/>
  <c r="F2" i="12"/>
  <c r="F3" i="12"/>
  <c r="F4" i="12"/>
  <c r="F5" i="12"/>
  <c r="C743" i="12" l="1"/>
  <c r="E742" i="12"/>
  <c r="X742" i="12" s="1"/>
  <c r="Y742" i="12" s="1"/>
  <c r="E32" i="12"/>
  <c r="X32" i="12" s="1"/>
  <c r="Y32" i="12" s="1"/>
  <c r="C33" i="12"/>
  <c r="X3" i="12"/>
  <c r="Y3" i="12" s="1"/>
  <c r="X5" i="12"/>
  <c r="Y5" i="12" s="1"/>
  <c r="X4" i="12"/>
  <c r="Y4" i="12" s="1"/>
  <c r="X2" i="12"/>
  <c r="Q5" i="12"/>
  <c r="Q4" i="12"/>
  <c r="Q3" i="12"/>
  <c r="Q2" i="12"/>
  <c r="C744" i="12" l="1"/>
  <c r="E743" i="12"/>
  <c r="X743" i="12" s="1"/>
  <c r="Y743" i="12" s="1"/>
  <c r="E33" i="12"/>
  <c r="X33" i="12" s="1"/>
  <c r="Y33" i="12" s="1"/>
  <c r="C34" i="12"/>
  <c r="W2" i="12"/>
  <c r="W3" i="12" s="1"/>
  <c r="W4" i="12" s="1"/>
  <c r="W5" i="12" s="1"/>
  <c r="W6" i="12" s="1"/>
  <c r="W7" i="12" s="1"/>
  <c r="W8" i="12" s="1"/>
  <c r="W9" i="12" s="1"/>
  <c r="W10" i="12" s="1"/>
  <c r="W11" i="12" s="1"/>
  <c r="W12" i="12" s="1"/>
  <c r="W13" i="12" s="1"/>
  <c r="W14" i="12" s="1"/>
  <c r="W15" i="12" s="1"/>
  <c r="W16" i="12" s="1"/>
  <c r="W17" i="12" s="1"/>
  <c r="W18" i="12" s="1"/>
  <c r="W19" i="12" s="1"/>
  <c r="W20" i="12" s="1"/>
  <c r="W21" i="12" s="1"/>
  <c r="W22" i="12" s="1"/>
  <c r="W23" i="12" s="1"/>
  <c r="W24" i="12" s="1"/>
  <c r="W25" i="12" s="1"/>
  <c r="W26" i="12" s="1"/>
  <c r="W27" i="12" s="1"/>
  <c r="W28" i="12" s="1"/>
  <c r="W29" i="12" s="1"/>
  <c r="W30" i="12" s="1"/>
  <c r="W31" i="12" s="1"/>
  <c r="W32" i="12" s="1"/>
  <c r="W33" i="12" s="1"/>
  <c r="AB2" i="12"/>
  <c r="Y2" i="12"/>
  <c r="Z2" i="12" s="1"/>
  <c r="C745" i="12" l="1"/>
  <c r="E744" i="12"/>
  <c r="X744" i="12" s="1"/>
  <c r="Y744" i="12" s="1"/>
  <c r="E34" i="12"/>
  <c r="X34" i="12" s="1"/>
  <c r="Y34" i="12" s="1"/>
  <c r="C35" i="12"/>
  <c r="AB3" i="12"/>
  <c r="Z3" i="12"/>
  <c r="AC2" i="12" s="1"/>
  <c r="AA2" i="12" s="1"/>
  <c r="C746" i="12" l="1"/>
  <c r="E745" i="12"/>
  <c r="X745" i="12" s="1"/>
  <c r="Y745" i="12" s="1"/>
  <c r="E35" i="12"/>
  <c r="X35" i="12" s="1"/>
  <c r="Y35" i="12" s="1"/>
  <c r="C36" i="12"/>
  <c r="W34" i="12"/>
  <c r="AB4" i="12"/>
  <c r="Z4" i="12"/>
  <c r="C747" i="12" l="1"/>
  <c r="E746" i="12"/>
  <c r="X746" i="12" s="1"/>
  <c r="Y746" i="12" s="1"/>
  <c r="W35" i="12"/>
  <c r="E36" i="12"/>
  <c r="X36" i="12" s="1"/>
  <c r="Y36" i="12" s="1"/>
  <c r="C37" i="12"/>
  <c r="Z5" i="12"/>
  <c r="AC4" i="12" s="1"/>
  <c r="AB5" i="12"/>
  <c r="AC3" i="12"/>
  <c r="AA3" i="12" s="1"/>
  <c r="E747" i="12" l="1"/>
  <c r="X747" i="12" s="1"/>
  <c r="Y747" i="12" s="1"/>
  <c r="C748" i="12"/>
  <c r="E37" i="12"/>
  <c r="X37" i="12" s="1"/>
  <c r="Y37" i="12" s="1"/>
  <c r="C38" i="12"/>
  <c r="W36" i="12"/>
  <c r="C66" i="12"/>
  <c r="AA4" i="12"/>
  <c r="AB6" i="12"/>
  <c r="Z6" i="12"/>
  <c r="AC5" i="12" s="1"/>
  <c r="E748" i="12" l="1"/>
  <c r="X748" i="12" s="1"/>
  <c r="Y748" i="12" s="1"/>
  <c r="C749" i="12"/>
  <c r="E66" i="12"/>
  <c r="X66" i="12" s="1"/>
  <c r="Y66" i="12" s="1"/>
  <c r="C67" i="12"/>
  <c r="W37" i="12"/>
  <c r="E38" i="12"/>
  <c r="X38" i="12" s="1"/>
  <c r="Y38" i="12" s="1"/>
  <c r="C39" i="12"/>
  <c r="AA5" i="12"/>
  <c r="AB7" i="12"/>
  <c r="Z7" i="12"/>
  <c r="AC6" i="12" s="1"/>
  <c r="E749" i="12" l="1"/>
  <c r="X749" i="12" s="1"/>
  <c r="Y749" i="12" s="1"/>
  <c r="C750" i="12"/>
  <c r="E39" i="12"/>
  <c r="X39" i="12" s="1"/>
  <c r="Y39" i="12" s="1"/>
  <c r="C40" i="12"/>
  <c r="W38" i="12"/>
  <c r="E67" i="12"/>
  <c r="X67" i="12" s="1"/>
  <c r="Y67" i="12" s="1"/>
  <c r="C68" i="12"/>
  <c r="AA6" i="12"/>
  <c r="AB8" i="12"/>
  <c r="Z8" i="12"/>
  <c r="E750" i="12" l="1"/>
  <c r="X750" i="12" s="1"/>
  <c r="Y750" i="12" s="1"/>
  <c r="C751" i="12"/>
  <c r="W39" i="12"/>
  <c r="E68" i="12"/>
  <c r="X68" i="12" s="1"/>
  <c r="Y68" i="12" s="1"/>
  <c r="C69" i="12"/>
  <c r="E40" i="12"/>
  <c r="X40" i="12" s="1"/>
  <c r="Y40" i="12" s="1"/>
  <c r="C41" i="12"/>
  <c r="AB9" i="12"/>
  <c r="Z9" i="12"/>
  <c r="AC8" i="12" s="1"/>
  <c r="AC7" i="12"/>
  <c r="AA7" i="12" s="1"/>
  <c r="E751" i="12" l="1"/>
  <c r="X751" i="12" s="1"/>
  <c r="Y751" i="12" s="1"/>
  <c r="C752" i="12"/>
  <c r="W40" i="12"/>
  <c r="E69" i="12"/>
  <c r="X69" i="12" s="1"/>
  <c r="Y69" i="12" s="1"/>
  <c r="C70" i="12"/>
  <c r="E41" i="12"/>
  <c r="X41" i="12" s="1"/>
  <c r="Y41" i="12" s="1"/>
  <c r="C42" i="12"/>
  <c r="C98" i="12"/>
  <c r="AA8" i="12"/>
  <c r="Z10" i="12"/>
  <c r="AC9" i="12" s="1"/>
  <c r="AB10" i="12"/>
  <c r="E752" i="12" l="1"/>
  <c r="X752" i="12" s="1"/>
  <c r="Y752" i="12" s="1"/>
  <c r="C753" i="12"/>
  <c r="E98" i="12"/>
  <c r="X98" i="12" s="1"/>
  <c r="Y98" i="12" s="1"/>
  <c r="C99" i="12"/>
  <c r="E42" i="12"/>
  <c r="X42" i="12" s="1"/>
  <c r="Y42" i="12" s="1"/>
  <c r="C43" i="12"/>
  <c r="E70" i="12"/>
  <c r="X70" i="12" s="1"/>
  <c r="Y70" i="12" s="1"/>
  <c r="C71" i="12"/>
  <c r="W41" i="12"/>
  <c r="AB11" i="12"/>
  <c r="Z11" i="12"/>
  <c r="AA9" i="12"/>
  <c r="E753" i="12" l="1"/>
  <c r="X753" i="12" s="1"/>
  <c r="Y753" i="12" s="1"/>
  <c r="C754" i="12"/>
  <c r="W42" i="12"/>
  <c r="E71" i="12"/>
  <c r="X71" i="12" s="1"/>
  <c r="Y71" i="12" s="1"/>
  <c r="C72" i="12"/>
  <c r="E43" i="12"/>
  <c r="X43" i="12" s="1"/>
  <c r="Y43" i="12" s="1"/>
  <c r="C44" i="12"/>
  <c r="E99" i="12"/>
  <c r="X99" i="12" s="1"/>
  <c r="Y99" i="12" s="1"/>
  <c r="C100" i="12"/>
  <c r="AB12" i="12"/>
  <c r="Z12" i="12"/>
  <c r="AC11" i="12" s="1"/>
  <c r="AC10" i="12"/>
  <c r="AA10" i="12" s="1"/>
  <c r="E754" i="12" l="1"/>
  <c r="X754" i="12" s="1"/>
  <c r="Y754" i="12" s="1"/>
  <c r="C755" i="12"/>
  <c r="E44" i="12"/>
  <c r="X44" i="12" s="1"/>
  <c r="Y44" i="12" s="1"/>
  <c r="C45" i="12"/>
  <c r="E100" i="12"/>
  <c r="X100" i="12" s="1"/>
  <c r="Y100" i="12" s="1"/>
  <c r="C101" i="12"/>
  <c r="E72" i="12"/>
  <c r="X72" i="12" s="1"/>
  <c r="Y72" i="12" s="1"/>
  <c r="C73" i="12"/>
  <c r="W43" i="12"/>
  <c r="AA11" i="12"/>
  <c r="Z13" i="12"/>
  <c r="AB13" i="12"/>
  <c r="E755" i="12" l="1"/>
  <c r="X755" i="12" s="1"/>
  <c r="Y755" i="12" s="1"/>
  <c r="C756" i="12"/>
  <c r="W44" i="12"/>
  <c r="E101" i="12"/>
  <c r="X101" i="12" s="1"/>
  <c r="Y101" i="12" s="1"/>
  <c r="C102" i="12"/>
  <c r="E73" i="12"/>
  <c r="X73" i="12" s="1"/>
  <c r="Y73" i="12" s="1"/>
  <c r="C74" i="12"/>
  <c r="E45" i="12"/>
  <c r="X45" i="12" s="1"/>
  <c r="Y45" i="12" s="1"/>
  <c r="C46" i="12"/>
  <c r="AB14" i="12"/>
  <c r="Z14" i="12"/>
  <c r="AC13" i="12" s="1"/>
  <c r="AC12" i="12"/>
  <c r="AA12" i="12" s="1"/>
  <c r="E756" i="12" l="1"/>
  <c r="X756" i="12" s="1"/>
  <c r="Y756" i="12" s="1"/>
  <c r="C757" i="12"/>
  <c r="E74" i="12"/>
  <c r="X74" i="12" s="1"/>
  <c r="Y74" i="12" s="1"/>
  <c r="C75" i="12"/>
  <c r="W45" i="12"/>
  <c r="E46" i="12"/>
  <c r="X46" i="12" s="1"/>
  <c r="Y46" i="12" s="1"/>
  <c r="C47" i="12"/>
  <c r="E102" i="12"/>
  <c r="X102" i="12" s="1"/>
  <c r="Y102" i="12" s="1"/>
  <c r="C103" i="12"/>
  <c r="AA13" i="12"/>
  <c r="Z15" i="12"/>
  <c r="AC14" i="12" s="1"/>
  <c r="AB15" i="12"/>
  <c r="C41" i="3"/>
  <c r="E757" i="12" l="1"/>
  <c r="X757" i="12" s="1"/>
  <c r="Y757" i="12" s="1"/>
  <c r="C758" i="12"/>
  <c r="E47" i="12"/>
  <c r="X47" i="12" s="1"/>
  <c r="Y47" i="12" s="1"/>
  <c r="C48" i="12"/>
  <c r="W46" i="12"/>
  <c r="E103" i="12"/>
  <c r="X103" i="12" s="1"/>
  <c r="Y103" i="12" s="1"/>
  <c r="C104" i="12"/>
  <c r="E75" i="12"/>
  <c r="X75" i="12" s="1"/>
  <c r="Y75" i="12" s="1"/>
  <c r="C76" i="12"/>
  <c r="AB16" i="12"/>
  <c r="Z16" i="12"/>
  <c r="AC15" i="12" s="1"/>
  <c r="AA14" i="12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0" i="10"/>
  <c r="C31" i="10"/>
  <c r="C32" i="10"/>
  <c r="C62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AF2179" i="1"/>
  <c r="W47" i="12" l="1"/>
  <c r="E758" i="12"/>
  <c r="X758" i="12" s="1"/>
  <c r="Y758" i="12" s="1"/>
  <c r="C759" i="12"/>
  <c r="E76" i="12"/>
  <c r="X76" i="12" s="1"/>
  <c r="Y76" i="12" s="1"/>
  <c r="C77" i="12"/>
  <c r="E48" i="12"/>
  <c r="X48" i="12" s="1"/>
  <c r="Y48" i="12" s="1"/>
  <c r="C49" i="12"/>
  <c r="E104" i="12"/>
  <c r="X104" i="12" s="1"/>
  <c r="Y104" i="12" s="1"/>
  <c r="C105" i="12"/>
  <c r="AA15" i="12"/>
  <c r="Z17" i="12"/>
  <c r="AC16" i="12" s="1"/>
  <c r="AB17" i="12"/>
  <c r="CJ2181" i="1"/>
  <c r="CC2181" i="1"/>
  <c r="BV2181" i="1"/>
  <c r="BO2181" i="1"/>
  <c r="BH2181" i="1"/>
  <c r="BA2181" i="1"/>
  <c r="AT2181" i="1"/>
  <c r="AM2181" i="1"/>
  <c r="AF2181" i="1"/>
  <c r="Y2181" i="1"/>
  <c r="B2181" i="1"/>
  <c r="C2181" i="1" s="1"/>
  <c r="CJ2180" i="1"/>
  <c r="CC2180" i="1"/>
  <c r="BV2180" i="1"/>
  <c r="BO2180" i="1"/>
  <c r="BH2180" i="1"/>
  <c r="BA2180" i="1"/>
  <c r="AT2180" i="1"/>
  <c r="AM2180" i="1"/>
  <c r="AF2180" i="1"/>
  <c r="Y2180" i="1"/>
  <c r="B2180" i="1"/>
  <c r="C2180" i="1" s="1"/>
  <c r="CJ2179" i="1"/>
  <c r="CC2179" i="1"/>
  <c r="BV2179" i="1"/>
  <c r="BO2179" i="1"/>
  <c r="BH2179" i="1"/>
  <c r="BA2179" i="1"/>
  <c r="AT2179" i="1"/>
  <c r="AM2179" i="1"/>
  <c r="Y2179" i="1"/>
  <c r="B2179" i="1"/>
  <c r="C2179" i="1" s="1"/>
  <c r="CJ2178" i="1"/>
  <c r="CC2178" i="1"/>
  <c r="BV2178" i="1"/>
  <c r="BO2178" i="1"/>
  <c r="BH2178" i="1"/>
  <c r="BA2178" i="1"/>
  <c r="AT2178" i="1"/>
  <c r="AM2178" i="1"/>
  <c r="AF2178" i="1"/>
  <c r="Y2178" i="1"/>
  <c r="B2178" i="1"/>
  <c r="C2178" i="1" s="1"/>
  <c r="CJ2177" i="1"/>
  <c r="CC2177" i="1"/>
  <c r="BV2177" i="1"/>
  <c r="BO2177" i="1"/>
  <c r="BH2177" i="1"/>
  <c r="BA2177" i="1"/>
  <c r="AT2177" i="1"/>
  <c r="AM2177" i="1"/>
  <c r="AF2177" i="1"/>
  <c r="Y2177" i="1"/>
  <c r="B2177" i="1"/>
  <c r="C2177" i="1" s="1"/>
  <c r="CJ2176" i="1"/>
  <c r="CC2176" i="1"/>
  <c r="BV2176" i="1"/>
  <c r="BO2176" i="1"/>
  <c r="BH2176" i="1"/>
  <c r="BA2176" i="1"/>
  <c r="AT2176" i="1"/>
  <c r="AM2176" i="1"/>
  <c r="AF2176" i="1"/>
  <c r="Y2176" i="1"/>
  <c r="B2176" i="1"/>
  <c r="C2176" i="1" s="1"/>
  <c r="CJ2175" i="1"/>
  <c r="CC2175" i="1"/>
  <c r="BV2175" i="1"/>
  <c r="BO2175" i="1"/>
  <c r="BH2175" i="1"/>
  <c r="BA2175" i="1"/>
  <c r="AT2175" i="1"/>
  <c r="AM2175" i="1"/>
  <c r="AF2175" i="1"/>
  <c r="Y2175" i="1"/>
  <c r="B2175" i="1"/>
  <c r="C2175" i="1" s="1"/>
  <c r="CJ2174" i="1"/>
  <c r="CC2174" i="1"/>
  <c r="BV2174" i="1"/>
  <c r="BO2174" i="1"/>
  <c r="BH2174" i="1"/>
  <c r="BA2174" i="1"/>
  <c r="AT2174" i="1"/>
  <c r="AM2174" i="1"/>
  <c r="AF2174" i="1"/>
  <c r="Y2174" i="1"/>
  <c r="B2174" i="1"/>
  <c r="C2174" i="1" s="1"/>
  <c r="CJ2157" i="1"/>
  <c r="CC2157" i="1"/>
  <c r="BV2157" i="1"/>
  <c r="BO2157" i="1"/>
  <c r="BH2157" i="1"/>
  <c r="BA2157" i="1"/>
  <c r="AT2157" i="1"/>
  <c r="AM2157" i="1"/>
  <c r="AF2157" i="1"/>
  <c r="Y2157" i="1"/>
  <c r="B2157" i="1"/>
  <c r="C2157" i="1" s="1"/>
  <c r="CJ2156" i="1"/>
  <c r="CC2156" i="1"/>
  <c r="BV2156" i="1"/>
  <c r="BO2156" i="1"/>
  <c r="BH2156" i="1"/>
  <c r="BA2156" i="1"/>
  <c r="AT2156" i="1"/>
  <c r="AM2156" i="1"/>
  <c r="AF2156" i="1"/>
  <c r="Y2156" i="1"/>
  <c r="B2156" i="1"/>
  <c r="C2156" i="1" s="1"/>
  <c r="CJ2155" i="1"/>
  <c r="CC2155" i="1"/>
  <c r="BV2155" i="1"/>
  <c r="BO2155" i="1"/>
  <c r="BH2155" i="1"/>
  <c r="BA2155" i="1"/>
  <c r="AT2155" i="1"/>
  <c r="AM2155" i="1"/>
  <c r="AF2155" i="1"/>
  <c r="Y2155" i="1"/>
  <c r="B2155" i="1"/>
  <c r="C2155" i="1" s="1"/>
  <c r="CJ2154" i="1"/>
  <c r="CC2154" i="1"/>
  <c r="BV2154" i="1"/>
  <c r="BO2154" i="1"/>
  <c r="BH2154" i="1"/>
  <c r="BA2154" i="1"/>
  <c r="AT2154" i="1"/>
  <c r="AM2154" i="1"/>
  <c r="AF2154" i="1"/>
  <c r="Y2154" i="1"/>
  <c r="B2154" i="1"/>
  <c r="C2154" i="1" s="1"/>
  <c r="CJ2153" i="1"/>
  <c r="CC2153" i="1"/>
  <c r="BV2153" i="1"/>
  <c r="BO2153" i="1"/>
  <c r="BH2153" i="1"/>
  <c r="BA2153" i="1"/>
  <c r="AT2153" i="1"/>
  <c r="AM2153" i="1"/>
  <c r="AF2153" i="1"/>
  <c r="Y2153" i="1"/>
  <c r="B2153" i="1"/>
  <c r="C2153" i="1" s="1"/>
  <c r="CJ2152" i="1"/>
  <c r="CC2152" i="1"/>
  <c r="BV2152" i="1"/>
  <c r="BO2152" i="1"/>
  <c r="BH2152" i="1"/>
  <c r="BA2152" i="1"/>
  <c r="AT2152" i="1"/>
  <c r="AM2152" i="1"/>
  <c r="AF2152" i="1"/>
  <c r="Y2152" i="1"/>
  <c r="B2152" i="1"/>
  <c r="C2152" i="1" s="1"/>
  <c r="CJ2151" i="1"/>
  <c r="CC2151" i="1"/>
  <c r="BV2151" i="1"/>
  <c r="BO2151" i="1"/>
  <c r="BH2151" i="1"/>
  <c r="BA2151" i="1"/>
  <c r="AT2151" i="1"/>
  <c r="AM2151" i="1"/>
  <c r="AF2151" i="1"/>
  <c r="Y2151" i="1"/>
  <c r="B2151" i="1"/>
  <c r="C2151" i="1" s="1"/>
  <c r="CJ2150" i="1"/>
  <c r="CC2150" i="1"/>
  <c r="BV2150" i="1"/>
  <c r="BO2150" i="1"/>
  <c r="BH2150" i="1"/>
  <c r="BA2150" i="1"/>
  <c r="AT2150" i="1"/>
  <c r="AM2150" i="1"/>
  <c r="AF2150" i="1"/>
  <c r="Y2150" i="1"/>
  <c r="B2150" i="1"/>
  <c r="C2150" i="1" s="1"/>
  <c r="CJ2149" i="1"/>
  <c r="CC2149" i="1"/>
  <c r="BV2149" i="1"/>
  <c r="BO2149" i="1"/>
  <c r="BH2149" i="1"/>
  <c r="BA2149" i="1"/>
  <c r="AT2149" i="1"/>
  <c r="AM2149" i="1"/>
  <c r="AF2149" i="1"/>
  <c r="Y2149" i="1"/>
  <c r="B2149" i="1"/>
  <c r="C2149" i="1" s="1"/>
  <c r="CJ2148" i="1"/>
  <c r="CC2148" i="1"/>
  <c r="BV2148" i="1"/>
  <c r="BO2148" i="1"/>
  <c r="BH2148" i="1"/>
  <c r="BA2148" i="1"/>
  <c r="AT2148" i="1"/>
  <c r="AM2148" i="1"/>
  <c r="AF2148" i="1"/>
  <c r="Y2148" i="1"/>
  <c r="B2148" i="1"/>
  <c r="C2148" i="1" s="1"/>
  <c r="CJ2147" i="1"/>
  <c r="CC2147" i="1"/>
  <c r="BV2147" i="1"/>
  <c r="BO2147" i="1"/>
  <c r="BH2147" i="1"/>
  <c r="BA2147" i="1"/>
  <c r="AT2147" i="1"/>
  <c r="AM2147" i="1"/>
  <c r="AF2147" i="1"/>
  <c r="Y2147" i="1"/>
  <c r="B2147" i="1"/>
  <c r="C2147" i="1" s="1"/>
  <c r="CJ2146" i="1"/>
  <c r="CC2146" i="1"/>
  <c r="BV2146" i="1"/>
  <c r="BO2146" i="1"/>
  <c r="BH2146" i="1"/>
  <c r="BA2146" i="1"/>
  <c r="AT2146" i="1"/>
  <c r="AM2146" i="1"/>
  <c r="AF2146" i="1"/>
  <c r="Y2146" i="1"/>
  <c r="B2146" i="1"/>
  <c r="C2146" i="1" s="1"/>
  <c r="CJ2145" i="1"/>
  <c r="CC2145" i="1"/>
  <c r="BV2145" i="1"/>
  <c r="BO2145" i="1"/>
  <c r="BH2145" i="1"/>
  <c r="BA2145" i="1"/>
  <c r="AT2145" i="1"/>
  <c r="AM2145" i="1"/>
  <c r="AF2145" i="1"/>
  <c r="Y2145" i="1"/>
  <c r="B2145" i="1"/>
  <c r="C2145" i="1" s="1"/>
  <c r="CJ2144" i="1"/>
  <c r="CC2144" i="1"/>
  <c r="BV2144" i="1"/>
  <c r="BO2144" i="1"/>
  <c r="BH2144" i="1"/>
  <c r="BA2144" i="1"/>
  <c r="AT2144" i="1"/>
  <c r="AM2144" i="1"/>
  <c r="AF2144" i="1"/>
  <c r="Y2144" i="1"/>
  <c r="B2144" i="1"/>
  <c r="C2144" i="1" s="1"/>
  <c r="CJ2127" i="1"/>
  <c r="CC2127" i="1"/>
  <c r="BV2127" i="1"/>
  <c r="BO2127" i="1"/>
  <c r="BH2127" i="1"/>
  <c r="BA2127" i="1"/>
  <c r="AT2127" i="1"/>
  <c r="AM2127" i="1"/>
  <c r="AF2127" i="1"/>
  <c r="Y2127" i="1"/>
  <c r="B2127" i="1"/>
  <c r="C2127" i="1" s="1"/>
  <c r="CJ2126" i="1"/>
  <c r="CC2126" i="1"/>
  <c r="BV2126" i="1"/>
  <c r="BO2126" i="1"/>
  <c r="BH2126" i="1"/>
  <c r="BA2126" i="1"/>
  <c r="AT2126" i="1"/>
  <c r="AM2126" i="1"/>
  <c r="AF2126" i="1"/>
  <c r="Y2126" i="1"/>
  <c r="B2126" i="1"/>
  <c r="C2126" i="1" s="1"/>
  <c r="CJ2125" i="1"/>
  <c r="CC2125" i="1"/>
  <c r="BV2125" i="1"/>
  <c r="BO2125" i="1"/>
  <c r="BH2125" i="1"/>
  <c r="BA2125" i="1"/>
  <c r="AT2125" i="1"/>
  <c r="AM2125" i="1"/>
  <c r="AF2125" i="1"/>
  <c r="Y2125" i="1"/>
  <c r="B2125" i="1"/>
  <c r="C2125" i="1" s="1"/>
  <c r="CJ2124" i="1"/>
  <c r="CC2124" i="1"/>
  <c r="BV2124" i="1"/>
  <c r="BO2124" i="1"/>
  <c r="BH2124" i="1"/>
  <c r="BA2124" i="1"/>
  <c r="AT2124" i="1"/>
  <c r="AM2124" i="1"/>
  <c r="AF2124" i="1"/>
  <c r="Y2124" i="1"/>
  <c r="B2124" i="1"/>
  <c r="C2124" i="1" s="1"/>
  <c r="CJ2123" i="1"/>
  <c r="CC2123" i="1"/>
  <c r="BV2123" i="1"/>
  <c r="BO2123" i="1"/>
  <c r="BH2123" i="1"/>
  <c r="BA2123" i="1"/>
  <c r="AT2123" i="1"/>
  <c r="AM2123" i="1"/>
  <c r="AF2123" i="1"/>
  <c r="Y2123" i="1"/>
  <c r="B2123" i="1"/>
  <c r="C2123" i="1" s="1"/>
  <c r="CJ2122" i="1"/>
  <c r="CC2122" i="1"/>
  <c r="BV2122" i="1"/>
  <c r="BO2122" i="1"/>
  <c r="BH2122" i="1"/>
  <c r="BA2122" i="1"/>
  <c r="AT2122" i="1"/>
  <c r="AM2122" i="1"/>
  <c r="AF2122" i="1"/>
  <c r="Y2122" i="1"/>
  <c r="B2122" i="1"/>
  <c r="C2122" i="1" s="1"/>
  <c r="CJ2121" i="1"/>
  <c r="CC2121" i="1"/>
  <c r="BV2121" i="1"/>
  <c r="BO2121" i="1"/>
  <c r="BH2121" i="1"/>
  <c r="BA2121" i="1"/>
  <c r="AT2121" i="1"/>
  <c r="AM2121" i="1"/>
  <c r="AF2121" i="1"/>
  <c r="Y2121" i="1"/>
  <c r="B2121" i="1"/>
  <c r="C2121" i="1" s="1"/>
  <c r="CJ2120" i="1"/>
  <c r="CC2120" i="1"/>
  <c r="BV2120" i="1"/>
  <c r="BO2120" i="1"/>
  <c r="BH2120" i="1"/>
  <c r="BA2120" i="1"/>
  <c r="AT2120" i="1"/>
  <c r="AM2120" i="1"/>
  <c r="AF2120" i="1"/>
  <c r="Y2120" i="1"/>
  <c r="B2120" i="1"/>
  <c r="C2120" i="1" s="1"/>
  <c r="CJ2119" i="1"/>
  <c r="CC2119" i="1"/>
  <c r="BV2119" i="1"/>
  <c r="BO2119" i="1"/>
  <c r="BH2119" i="1"/>
  <c r="BA2119" i="1"/>
  <c r="AT2119" i="1"/>
  <c r="AM2119" i="1"/>
  <c r="AF2119" i="1"/>
  <c r="Y2119" i="1"/>
  <c r="B2119" i="1"/>
  <c r="C2119" i="1" s="1"/>
  <c r="CJ2118" i="1"/>
  <c r="CC2118" i="1"/>
  <c r="BV2118" i="1"/>
  <c r="BO2118" i="1"/>
  <c r="BH2118" i="1"/>
  <c r="BA2118" i="1"/>
  <c r="AT2118" i="1"/>
  <c r="AM2118" i="1"/>
  <c r="AF2118" i="1"/>
  <c r="Y2118" i="1"/>
  <c r="B2118" i="1"/>
  <c r="C2118" i="1" s="1"/>
  <c r="CJ2117" i="1"/>
  <c r="CC2117" i="1"/>
  <c r="BV2117" i="1"/>
  <c r="BO2117" i="1"/>
  <c r="BH2117" i="1"/>
  <c r="BA2117" i="1"/>
  <c r="AT2117" i="1"/>
  <c r="AM2117" i="1"/>
  <c r="AF2117" i="1"/>
  <c r="Y2117" i="1"/>
  <c r="B2117" i="1"/>
  <c r="C2117" i="1" s="1"/>
  <c r="CJ2116" i="1"/>
  <c r="CC2116" i="1"/>
  <c r="BV2116" i="1"/>
  <c r="BO2116" i="1"/>
  <c r="BH2116" i="1"/>
  <c r="BA2116" i="1"/>
  <c r="AT2116" i="1"/>
  <c r="AM2116" i="1"/>
  <c r="AF2116" i="1"/>
  <c r="Y2116" i="1"/>
  <c r="B2116" i="1"/>
  <c r="C2116" i="1" s="1"/>
  <c r="CJ2115" i="1"/>
  <c r="CC2115" i="1"/>
  <c r="BV2115" i="1"/>
  <c r="BO2115" i="1"/>
  <c r="BH2115" i="1"/>
  <c r="BA2115" i="1"/>
  <c r="AT2115" i="1"/>
  <c r="AM2115" i="1"/>
  <c r="AF2115" i="1"/>
  <c r="Y2115" i="1"/>
  <c r="B2115" i="1"/>
  <c r="C2115" i="1" s="1"/>
  <c r="CJ2114" i="1"/>
  <c r="CC2114" i="1"/>
  <c r="BV2114" i="1"/>
  <c r="BO2114" i="1"/>
  <c r="BH2114" i="1"/>
  <c r="BA2114" i="1"/>
  <c r="AT2114" i="1"/>
  <c r="AM2114" i="1"/>
  <c r="AF2114" i="1"/>
  <c r="Y2114" i="1"/>
  <c r="B2114" i="1"/>
  <c r="C2114" i="1" s="1"/>
  <c r="E759" i="12" l="1"/>
  <c r="X759" i="12" s="1"/>
  <c r="Y759" i="12" s="1"/>
  <c r="C760" i="12"/>
  <c r="E105" i="12"/>
  <c r="X105" i="12" s="1"/>
  <c r="Y105" i="12" s="1"/>
  <c r="C106" i="12"/>
  <c r="E49" i="12"/>
  <c r="X49" i="12" s="1"/>
  <c r="Y49" i="12" s="1"/>
  <c r="C50" i="12"/>
  <c r="W48" i="12"/>
  <c r="E77" i="12"/>
  <c r="X77" i="12" s="1"/>
  <c r="Y77" i="12" s="1"/>
  <c r="C78" i="12"/>
  <c r="AB18" i="12"/>
  <c r="Z18" i="12"/>
  <c r="AC17" i="12" s="1"/>
  <c r="AA16" i="12"/>
  <c r="W2180" i="1"/>
  <c r="W2179" i="1"/>
  <c r="W2120" i="1"/>
  <c r="W2119" i="1"/>
  <c r="W2178" i="1"/>
  <c r="W2157" i="1"/>
  <c r="W2116" i="1"/>
  <c r="W2121" i="1"/>
  <c r="W2149" i="1"/>
  <c r="W2181" i="1"/>
  <c r="W2148" i="1"/>
  <c r="W2118" i="1"/>
  <c r="W2146" i="1"/>
  <c r="W2117" i="1"/>
  <c r="W2145" i="1"/>
  <c r="W2147" i="1"/>
  <c r="W2177" i="1"/>
  <c r="W2144" i="1"/>
  <c r="W2156" i="1"/>
  <c r="W2176" i="1"/>
  <c r="W2155" i="1"/>
  <c r="W2175" i="1"/>
  <c r="W2126" i="1"/>
  <c r="W2154" i="1"/>
  <c r="W2174" i="1"/>
  <c r="W2114" i="1"/>
  <c r="W2125" i="1"/>
  <c r="W2153" i="1"/>
  <c r="W2115" i="1"/>
  <c r="W2124" i="1"/>
  <c r="W2152" i="1"/>
  <c r="W2123" i="1"/>
  <c r="W2151" i="1"/>
  <c r="W2127" i="1"/>
  <c r="W2122" i="1"/>
  <c r="W2150" i="1"/>
  <c r="E760" i="12" l="1"/>
  <c r="X760" i="12" s="1"/>
  <c r="Y760" i="12" s="1"/>
  <c r="C761" i="12"/>
  <c r="E78" i="12"/>
  <c r="X78" i="12" s="1"/>
  <c r="Y78" i="12" s="1"/>
  <c r="C79" i="12"/>
  <c r="E106" i="12"/>
  <c r="X106" i="12" s="1"/>
  <c r="Y106" i="12" s="1"/>
  <c r="C107" i="12"/>
  <c r="E50" i="12"/>
  <c r="X50" i="12" s="1"/>
  <c r="Y50" i="12" s="1"/>
  <c r="C51" i="12"/>
  <c r="W49" i="12"/>
  <c r="AA17" i="12"/>
  <c r="AB19" i="12"/>
  <c r="Z19" i="12"/>
  <c r="AC18" i="12" s="1"/>
  <c r="CJ2097" i="1"/>
  <c r="CC2097" i="1"/>
  <c r="BV2097" i="1"/>
  <c r="BO2097" i="1"/>
  <c r="BH2097" i="1"/>
  <c r="BA2097" i="1"/>
  <c r="AT2097" i="1"/>
  <c r="AM2097" i="1"/>
  <c r="AF2097" i="1"/>
  <c r="Y2097" i="1"/>
  <c r="B2097" i="1"/>
  <c r="C2097" i="1" s="1"/>
  <c r="CJ2096" i="1"/>
  <c r="CC2096" i="1"/>
  <c r="BV2096" i="1"/>
  <c r="BO2096" i="1"/>
  <c r="BH2096" i="1"/>
  <c r="BA2096" i="1"/>
  <c r="AT2096" i="1"/>
  <c r="AM2096" i="1"/>
  <c r="AF2096" i="1"/>
  <c r="Y2096" i="1"/>
  <c r="B2096" i="1"/>
  <c r="C2096" i="1" s="1"/>
  <c r="CJ2095" i="1"/>
  <c r="CC2095" i="1"/>
  <c r="BV2095" i="1"/>
  <c r="BO2095" i="1"/>
  <c r="BH2095" i="1"/>
  <c r="BA2095" i="1"/>
  <c r="AT2095" i="1"/>
  <c r="AM2095" i="1"/>
  <c r="AF2095" i="1"/>
  <c r="Y2095" i="1"/>
  <c r="B2095" i="1"/>
  <c r="C2095" i="1" s="1"/>
  <c r="CJ2094" i="1"/>
  <c r="CC2094" i="1"/>
  <c r="BV2094" i="1"/>
  <c r="BO2094" i="1"/>
  <c r="BH2094" i="1"/>
  <c r="BA2094" i="1"/>
  <c r="AT2094" i="1"/>
  <c r="AM2094" i="1"/>
  <c r="AF2094" i="1"/>
  <c r="Y2094" i="1"/>
  <c r="B2094" i="1"/>
  <c r="C2094" i="1" s="1"/>
  <c r="CJ2093" i="1"/>
  <c r="CC2093" i="1"/>
  <c r="BV2093" i="1"/>
  <c r="BO2093" i="1"/>
  <c r="BH2093" i="1"/>
  <c r="BA2093" i="1"/>
  <c r="AT2093" i="1"/>
  <c r="AM2093" i="1"/>
  <c r="AF2093" i="1"/>
  <c r="Y2093" i="1"/>
  <c r="B2093" i="1"/>
  <c r="C2093" i="1" s="1"/>
  <c r="CJ2092" i="1"/>
  <c r="CC2092" i="1"/>
  <c r="BV2092" i="1"/>
  <c r="BO2092" i="1"/>
  <c r="BH2092" i="1"/>
  <c r="BA2092" i="1"/>
  <c r="AT2092" i="1"/>
  <c r="AM2092" i="1"/>
  <c r="AF2092" i="1"/>
  <c r="Y2092" i="1"/>
  <c r="B2092" i="1"/>
  <c r="C2092" i="1" s="1"/>
  <c r="CJ2091" i="1"/>
  <c r="CC2091" i="1"/>
  <c r="BV2091" i="1"/>
  <c r="BO2091" i="1"/>
  <c r="BH2091" i="1"/>
  <c r="BA2091" i="1"/>
  <c r="AT2091" i="1"/>
  <c r="AM2091" i="1"/>
  <c r="AF2091" i="1"/>
  <c r="Y2091" i="1"/>
  <c r="B2091" i="1"/>
  <c r="C2091" i="1" s="1"/>
  <c r="CJ2090" i="1"/>
  <c r="CC2090" i="1"/>
  <c r="BV2090" i="1"/>
  <c r="BO2090" i="1"/>
  <c r="BH2090" i="1"/>
  <c r="BA2090" i="1"/>
  <c r="AT2090" i="1"/>
  <c r="AM2090" i="1"/>
  <c r="AF2090" i="1"/>
  <c r="Y2090" i="1"/>
  <c r="B2090" i="1"/>
  <c r="C2090" i="1" s="1"/>
  <c r="CJ2089" i="1"/>
  <c r="CC2089" i="1"/>
  <c r="BV2089" i="1"/>
  <c r="BO2089" i="1"/>
  <c r="BH2089" i="1"/>
  <c r="BA2089" i="1"/>
  <c r="AT2089" i="1"/>
  <c r="AM2089" i="1"/>
  <c r="AF2089" i="1"/>
  <c r="Y2089" i="1"/>
  <c r="B2089" i="1"/>
  <c r="C2089" i="1" s="1"/>
  <c r="CJ2088" i="1"/>
  <c r="CC2088" i="1"/>
  <c r="BV2088" i="1"/>
  <c r="BO2088" i="1"/>
  <c r="BH2088" i="1"/>
  <c r="BA2088" i="1"/>
  <c r="AT2088" i="1"/>
  <c r="AM2088" i="1"/>
  <c r="AF2088" i="1"/>
  <c r="Y2088" i="1"/>
  <c r="B2088" i="1"/>
  <c r="C2088" i="1" s="1"/>
  <c r="CJ2087" i="1"/>
  <c r="CC2087" i="1"/>
  <c r="BV2087" i="1"/>
  <c r="BO2087" i="1"/>
  <c r="BH2087" i="1"/>
  <c r="BA2087" i="1"/>
  <c r="AT2087" i="1"/>
  <c r="AM2087" i="1"/>
  <c r="AF2087" i="1"/>
  <c r="Y2087" i="1"/>
  <c r="B2087" i="1"/>
  <c r="C2087" i="1" s="1"/>
  <c r="CJ2086" i="1"/>
  <c r="CC2086" i="1"/>
  <c r="BV2086" i="1"/>
  <c r="BO2086" i="1"/>
  <c r="BH2086" i="1"/>
  <c r="BA2086" i="1"/>
  <c r="AT2086" i="1"/>
  <c r="AM2086" i="1"/>
  <c r="AF2086" i="1"/>
  <c r="Y2086" i="1"/>
  <c r="B2086" i="1"/>
  <c r="C2086" i="1" s="1"/>
  <c r="CJ2085" i="1"/>
  <c r="CC2085" i="1"/>
  <c r="BV2085" i="1"/>
  <c r="BO2085" i="1"/>
  <c r="BH2085" i="1"/>
  <c r="BA2085" i="1"/>
  <c r="AT2085" i="1"/>
  <c r="AM2085" i="1"/>
  <c r="AF2085" i="1"/>
  <c r="Y2085" i="1"/>
  <c r="B2085" i="1"/>
  <c r="C2085" i="1" s="1"/>
  <c r="CJ2084" i="1"/>
  <c r="CC2084" i="1"/>
  <c r="BV2084" i="1"/>
  <c r="BO2084" i="1"/>
  <c r="BH2084" i="1"/>
  <c r="BA2084" i="1"/>
  <c r="AT2084" i="1"/>
  <c r="AM2084" i="1"/>
  <c r="AF2084" i="1"/>
  <c r="Y2084" i="1"/>
  <c r="B2084" i="1"/>
  <c r="C2084" i="1" s="1"/>
  <c r="AF2083" i="1"/>
  <c r="Y2083" i="1"/>
  <c r="AF2082" i="1"/>
  <c r="Y2082" i="1"/>
  <c r="AF2081" i="1"/>
  <c r="Y2081" i="1"/>
  <c r="AF2080" i="1"/>
  <c r="Y2080" i="1"/>
  <c r="AF2079" i="1"/>
  <c r="Y2079" i="1"/>
  <c r="AF2078" i="1"/>
  <c r="Y2078" i="1"/>
  <c r="AF2077" i="1"/>
  <c r="Y2077" i="1"/>
  <c r="AF2076" i="1"/>
  <c r="Y2076" i="1"/>
  <c r="AF2075" i="1"/>
  <c r="Y2075" i="1"/>
  <c r="AF2074" i="1"/>
  <c r="Y2074" i="1"/>
  <c r="AF2073" i="1"/>
  <c r="Y2073" i="1"/>
  <c r="AF2072" i="1"/>
  <c r="Y2072" i="1"/>
  <c r="AF2071" i="1"/>
  <c r="Y2071" i="1"/>
  <c r="AF2070" i="1"/>
  <c r="Y2070" i="1"/>
  <c r="AF2069" i="1"/>
  <c r="Y2069" i="1"/>
  <c r="BP24" i="4"/>
  <c r="BI24" i="4"/>
  <c r="BB24" i="4"/>
  <c r="AU24" i="4"/>
  <c r="AN24" i="4"/>
  <c r="AG24" i="4"/>
  <c r="Z24" i="4"/>
  <c r="S24" i="4"/>
  <c r="L24" i="4"/>
  <c r="E24" i="4"/>
  <c r="BP23" i="4"/>
  <c r="BI23" i="4"/>
  <c r="BB23" i="4"/>
  <c r="AU23" i="4"/>
  <c r="AN23" i="4"/>
  <c r="AG23" i="4"/>
  <c r="Z23" i="4"/>
  <c r="S23" i="4"/>
  <c r="L23" i="4"/>
  <c r="E23" i="4"/>
  <c r="BP21" i="4"/>
  <c r="BI21" i="4"/>
  <c r="BB21" i="4"/>
  <c r="AU21" i="4"/>
  <c r="AN21" i="4"/>
  <c r="AG21" i="4"/>
  <c r="Z21" i="4"/>
  <c r="S21" i="4"/>
  <c r="L21" i="4"/>
  <c r="E21" i="4"/>
  <c r="BP20" i="4"/>
  <c r="BI20" i="4"/>
  <c r="BB20" i="4"/>
  <c r="AU20" i="4"/>
  <c r="AN20" i="4"/>
  <c r="AG20" i="4"/>
  <c r="Z20" i="4"/>
  <c r="S20" i="4"/>
  <c r="L20" i="4"/>
  <c r="E20" i="4"/>
  <c r="BP19" i="4"/>
  <c r="BI19" i="4"/>
  <c r="BB19" i="4"/>
  <c r="AU19" i="4"/>
  <c r="AN19" i="4"/>
  <c r="AG19" i="4"/>
  <c r="Z19" i="4"/>
  <c r="S19" i="4"/>
  <c r="L19" i="4"/>
  <c r="E19" i="4"/>
  <c r="BP18" i="4"/>
  <c r="BI18" i="4"/>
  <c r="BB18" i="4"/>
  <c r="AU18" i="4"/>
  <c r="AN18" i="4"/>
  <c r="AG18" i="4"/>
  <c r="Z18" i="4"/>
  <c r="S18" i="4"/>
  <c r="L18" i="4"/>
  <c r="E18" i="4"/>
  <c r="BP17" i="4"/>
  <c r="BI17" i="4"/>
  <c r="BB17" i="4"/>
  <c r="AU17" i="4"/>
  <c r="AN17" i="4"/>
  <c r="AG17" i="4"/>
  <c r="Z17" i="4"/>
  <c r="S17" i="4"/>
  <c r="L17" i="4"/>
  <c r="E17" i="4"/>
  <c r="BP16" i="4"/>
  <c r="BI16" i="4"/>
  <c r="BB16" i="4"/>
  <c r="AU16" i="4"/>
  <c r="AN16" i="4"/>
  <c r="AG16" i="4"/>
  <c r="Z16" i="4"/>
  <c r="S16" i="4"/>
  <c r="L16" i="4"/>
  <c r="E16" i="4"/>
  <c r="BP15" i="4"/>
  <c r="BI15" i="4"/>
  <c r="BB15" i="4"/>
  <c r="AU15" i="4"/>
  <c r="AN15" i="4"/>
  <c r="AG15" i="4"/>
  <c r="Z15" i="4"/>
  <c r="S15" i="4"/>
  <c r="L15" i="4"/>
  <c r="E15" i="4"/>
  <c r="BP14" i="4"/>
  <c r="BI14" i="4"/>
  <c r="BB14" i="4"/>
  <c r="AU14" i="4"/>
  <c r="AN14" i="4"/>
  <c r="AG14" i="4"/>
  <c r="Z14" i="4"/>
  <c r="S14" i="4"/>
  <c r="L14" i="4"/>
  <c r="E14" i="4"/>
  <c r="BP13" i="4"/>
  <c r="BI13" i="4"/>
  <c r="BB13" i="4"/>
  <c r="AU13" i="4"/>
  <c r="AN13" i="4"/>
  <c r="AG13" i="4"/>
  <c r="Z13" i="4"/>
  <c r="S13" i="4"/>
  <c r="L13" i="4"/>
  <c r="E13" i="4"/>
  <c r="BP12" i="4"/>
  <c r="BI12" i="4"/>
  <c r="BB12" i="4"/>
  <c r="AU12" i="4"/>
  <c r="AN12" i="4"/>
  <c r="AG12" i="4"/>
  <c r="Z12" i="4"/>
  <c r="S12" i="4"/>
  <c r="L12" i="4"/>
  <c r="E12" i="4"/>
  <c r="BP11" i="4"/>
  <c r="BI11" i="4"/>
  <c r="BB11" i="4"/>
  <c r="AU11" i="4"/>
  <c r="AN11" i="4"/>
  <c r="AG11" i="4"/>
  <c r="Z11" i="4"/>
  <c r="S11" i="4"/>
  <c r="L11" i="4"/>
  <c r="E11" i="4"/>
  <c r="BP10" i="4"/>
  <c r="BI10" i="4"/>
  <c r="BB10" i="4"/>
  <c r="AU10" i="4"/>
  <c r="AN10" i="4"/>
  <c r="AG10" i="4"/>
  <c r="Z10" i="4"/>
  <c r="S10" i="4"/>
  <c r="L10" i="4"/>
  <c r="E10" i="4"/>
  <c r="BP9" i="4"/>
  <c r="BI9" i="4"/>
  <c r="BB9" i="4"/>
  <c r="AU9" i="4"/>
  <c r="AN9" i="4"/>
  <c r="AG9" i="4"/>
  <c r="Z9" i="4"/>
  <c r="S9" i="4"/>
  <c r="L9" i="4"/>
  <c r="E9" i="4"/>
  <c r="BP8" i="4"/>
  <c r="BI8" i="4"/>
  <c r="BB8" i="4"/>
  <c r="AU8" i="4"/>
  <c r="AN8" i="4"/>
  <c r="AG8" i="4"/>
  <c r="Z8" i="4"/>
  <c r="S8" i="4"/>
  <c r="L8" i="4"/>
  <c r="E8" i="4"/>
  <c r="BP7" i="4"/>
  <c r="BI7" i="4"/>
  <c r="BB7" i="4"/>
  <c r="AU7" i="4"/>
  <c r="AN7" i="4"/>
  <c r="AG7" i="4"/>
  <c r="Z7" i="4"/>
  <c r="S7" i="4"/>
  <c r="L7" i="4"/>
  <c r="E7" i="4"/>
  <c r="BP6" i="4"/>
  <c r="BI6" i="4"/>
  <c r="BB6" i="4"/>
  <c r="AU6" i="4"/>
  <c r="AN6" i="4"/>
  <c r="AG6" i="4"/>
  <c r="Z6" i="4"/>
  <c r="S6" i="4"/>
  <c r="L6" i="4"/>
  <c r="E6" i="4"/>
  <c r="BP5" i="4"/>
  <c r="BI5" i="4"/>
  <c r="BB5" i="4"/>
  <c r="AU5" i="4"/>
  <c r="AN5" i="4"/>
  <c r="AG5" i="4"/>
  <c r="Z5" i="4"/>
  <c r="S5" i="4"/>
  <c r="L5" i="4"/>
  <c r="E5" i="4"/>
  <c r="BP4" i="4"/>
  <c r="BI4" i="4"/>
  <c r="BB4" i="4"/>
  <c r="AU4" i="4"/>
  <c r="AN4" i="4"/>
  <c r="AG4" i="4"/>
  <c r="Z4" i="4"/>
  <c r="S4" i="4"/>
  <c r="L4" i="4"/>
  <c r="E4" i="4"/>
  <c r="BP3" i="4"/>
  <c r="BI3" i="4"/>
  <c r="BB3" i="4"/>
  <c r="AU3" i="4"/>
  <c r="AN3" i="4"/>
  <c r="AG3" i="4"/>
  <c r="Z3" i="4"/>
  <c r="S3" i="4"/>
  <c r="L3" i="4"/>
  <c r="E3" i="4"/>
  <c r="E761" i="12" l="1"/>
  <c r="X761" i="12" s="1"/>
  <c r="Y761" i="12" s="1"/>
  <c r="C762" i="12"/>
  <c r="W50" i="12"/>
  <c r="E107" i="12"/>
  <c r="X107" i="12" s="1"/>
  <c r="Y107" i="12" s="1"/>
  <c r="C108" i="12"/>
  <c r="E79" i="12"/>
  <c r="X79" i="12" s="1"/>
  <c r="Y79" i="12" s="1"/>
  <c r="C80" i="12"/>
  <c r="E51" i="12"/>
  <c r="X51" i="12" s="1"/>
  <c r="Y51" i="12" s="1"/>
  <c r="C52" i="12"/>
  <c r="C5" i="4"/>
  <c r="C11" i="4"/>
  <c r="C17" i="4"/>
  <c r="C24" i="4"/>
  <c r="C6" i="4"/>
  <c r="C12" i="4"/>
  <c r="C18" i="4"/>
  <c r="C10" i="4"/>
  <c r="C16" i="4"/>
  <c r="C9" i="4"/>
  <c r="C21" i="4"/>
  <c r="C8" i="4"/>
  <c r="C14" i="4"/>
  <c r="C20" i="4"/>
  <c r="C7" i="4"/>
  <c r="C13" i="4"/>
  <c r="C19" i="4"/>
  <c r="C4" i="4"/>
  <c r="C23" i="4"/>
  <c r="C3" i="4"/>
  <c r="C15" i="4"/>
  <c r="AB20" i="12"/>
  <c r="Z20" i="12"/>
  <c r="AC19" i="12" s="1"/>
  <c r="AA18" i="12"/>
  <c r="W2093" i="1"/>
  <c r="W2085" i="1"/>
  <c r="W2087" i="1"/>
  <c r="W2084" i="1"/>
  <c r="W2097" i="1"/>
  <c r="W2096" i="1"/>
  <c r="W2094" i="1"/>
  <c r="W2095" i="1"/>
  <c r="W2091" i="1"/>
  <c r="W2092" i="1"/>
  <c r="W2090" i="1"/>
  <c r="W2089" i="1"/>
  <c r="W2088" i="1"/>
  <c r="W2086" i="1"/>
  <c r="CJ2143" i="1"/>
  <c r="CC2143" i="1"/>
  <c r="BV2143" i="1"/>
  <c r="BO2143" i="1"/>
  <c r="BH2143" i="1"/>
  <c r="BA2143" i="1"/>
  <c r="AT2143" i="1"/>
  <c r="AM2143" i="1"/>
  <c r="AF2143" i="1"/>
  <c r="Y2143" i="1"/>
  <c r="B2143" i="1"/>
  <c r="C2143" i="1" s="1"/>
  <c r="CJ2142" i="1"/>
  <c r="CC2142" i="1"/>
  <c r="BV2142" i="1"/>
  <c r="BO2142" i="1"/>
  <c r="BH2142" i="1"/>
  <c r="BA2142" i="1"/>
  <c r="AT2142" i="1"/>
  <c r="AM2142" i="1"/>
  <c r="AF2142" i="1"/>
  <c r="Y2142" i="1"/>
  <c r="B2142" i="1"/>
  <c r="C2142" i="1" s="1"/>
  <c r="CJ2141" i="1"/>
  <c r="CC2141" i="1"/>
  <c r="BV2141" i="1"/>
  <c r="BO2141" i="1"/>
  <c r="BH2141" i="1"/>
  <c r="BA2141" i="1"/>
  <c r="AT2141" i="1"/>
  <c r="AM2141" i="1"/>
  <c r="AF2141" i="1"/>
  <c r="Y2141" i="1"/>
  <c r="B2141" i="1"/>
  <c r="C2141" i="1" s="1"/>
  <c r="CJ2140" i="1"/>
  <c r="CC2140" i="1"/>
  <c r="BV2140" i="1"/>
  <c r="BO2140" i="1"/>
  <c r="BH2140" i="1"/>
  <c r="BA2140" i="1"/>
  <c r="AT2140" i="1"/>
  <c r="AM2140" i="1"/>
  <c r="AF2140" i="1"/>
  <c r="Y2140" i="1"/>
  <c r="B2140" i="1"/>
  <c r="C2140" i="1" s="1"/>
  <c r="CJ2139" i="1"/>
  <c r="CC2139" i="1"/>
  <c r="BV2139" i="1"/>
  <c r="BO2139" i="1"/>
  <c r="BH2139" i="1"/>
  <c r="BA2139" i="1"/>
  <c r="AT2139" i="1"/>
  <c r="AM2139" i="1"/>
  <c r="AF2139" i="1"/>
  <c r="Y2139" i="1"/>
  <c r="B2139" i="1"/>
  <c r="C2139" i="1" s="1"/>
  <c r="CJ2138" i="1"/>
  <c r="CC2138" i="1"/>
  <c r="BV2138" i="1"/>
  <c r="BO2138" i="1"/>
  <c r="BH2138" i="1"/>
  <c r="BA2138" i="1"/>
  <c r="AT2138" i="1"/>
  <c r="AM2138" i="1"/>
  <c r="AF2138" i="1"/>
  <c r="Y2138" i="1"/>
  <c r="B2138" i="1"/>
  <c r="C2138" i="1" s="1"/>
  <c r="CJ2137" i="1"/>
  <c r="CC2137" i="1"/>
  <c r="BV2137" i="1"/>
  <c r="BO2137" i="1"/>
  <c r="BH2137" i="1"/>
  <c r="BA2137" i="1"/>
  <c r="AT2137" i="1"/>
  <c r="AM2137" i="1"/>
  <c r="AF2137" i="1"/>
  <c r="Y2137" i="1"/>
  <c r="B2137" i="1"/>
  <c r="C2137" i="1" s="1"/>
  <c r="CJ2136" i="1"/>
  <c r="CC2136" i="1"/>
  <c r="BV2136" i="1"/>
  <c r="BO2136" i="1"/>
  <c r="BH2136" i="1"/>
  <c r="BA2136" i="1"/>
  <c r="AT2136" i="1"/>
  <c r="AM2136" i="1"/>
  <c r="AF2136" i="1"/>
  <c r="Y2136" i="1"/>
  <c r="B2136" i="1"/>
  <c r="C2136" i="1" s="1"/>
  <c r="CJ2135" i="1"/>
  <c r="CC2135" i="1"/>
  <c r="BV2135" i="1"/>
  <c r="BO2135" i="1"/>
  <c r="BH2135" i="1"/>
  <c r="BA2135" i="1"/>
  <c r="AT2135" i="1"/>
  <c r="AM2135" i="1"/>
  <c r="AF2135" i="1"/>
  <c r="Y2135" i="1"/>
  <c r="B2135" i="1"/>
  <c r="C2135" i="1" s="1"/>
  <c r="CJ2134" i="1"/>
  <c r="CC2134" i="1"/>
  <c r="BV2134" i="1"/>
  <c r="BO2134" i="1"/>
  <c r="BH2134" i="1"/>
  <c r="BA2134" i="1"/>
  <c r="AT2134" i="1"/>
  <c r="AM2134" i="1"/>
  <c r="AF2134" i="1"/>
  <c r="Y2134" i="1"/>
  <c r="B2134" i="1"/>
  <c r="C2134" i="1" s="1"/>
  <c r="CJ2133" i="1"/>
  <c r="CC2133" i="1"/>
  <c r="BV2133" i="1"/>
  <c r="BO2133" i="1"/>
  <c r="BH2133" i="1"/>
  <c r="BA2133" i="1"/>
  <c r="AT2133" i="1"/>
  <c r="AM2133" i="1"/>
  <c r="AF2133" i="1"/>
  <c r="Y2133" i="1"/>
  <c r="B2133" i="1"/>
  <c r="C2133" i="1" s="1"/>
  <c r="CJ2132" i="1"/>
  <c r="CC2132" i="1"/>
  <c r="BV2132" i="1"/>
  <c r="BO2132" i="1"/>
  <c r="BH2132" i="1"/>
  <c r="BA2132" i="1"/>
  <c r="AT2132" i="1"/>
  <c r="AM2132" i="1"/>
  <c r="AF2132" i="1"/>
  <c r="Y2132" i="1"/>
  <c r="B2132" i="1"/>
  <c r="C2132" i="1" s="1"/>
  <c r="CJ2131" i="1"/>
  <c r="CC2131" i="1"/>
  <c r="BV2131" i="1"/>
  <c r="BO2131" i="1"/>
  <c r="BH2131" i="1"/>
  <c r="BA2131" i="1"/>
  <c r="AT2131" i="1"/>
  <c r="AM2131" i="1"/>
  <c r="AF2131" i="1"/>
  <c r="Y2131" i="1"/>
  <c r="B2131" i="1"/>
  <c r="C2131" i="1" s="1"/>
  <c r="CJ2130" i="1"/>
  <c r="CC2130" i="1"/>
  <c r="BV2130" i="1"/>
  <c r="BO2130" i="1"/>
  <c r="BH2130" i="1"/>
  <c r="BA2130" i="1"/>
  <c r="AT2130" i="1"/>
  <c r="AM2130" i="1"/>
  <c r="AF2130" i="1"/>
  <c r="Y2130" i="1"/>
  <c r="B2130" i="1"/>
  <c r="C2130" i="1" s="1"/>
  <c r="CJ2129" i="1"/>
  <c r="CC2129" i="1"/>
  <c r="BV2129" i="1"/>
  <c r="BO2129" i="1"/>
  <c r="BH2129" i="1"/>
  <c r="BA2129" i="1"/>
  <c r="AT2129" i="1"/>
  <c r="AM2129" i="1"/>
  <c r="AF2129" i="1"/>
  <c r="Y2129" i="1"/>
  <c r="B2129" i="1"/>
  <c r="C2129" i="1" s="1"/>
  <c r="CJ2128" i="1"/>
  <c r="CC2128" i="1"/>
  <c r="BV2128" i="1"/>
  <c r="BO2128" i="1"/>
  <c r="BH2128" i="1"/>
  <c r="BA2128" i="1"/>
  <c r="AT2128" i="1"/>
  <c r="AM2128" i="1"/>
  <c r="AF2128" i="1"/>
  <c r="Y2128" i="1"/>
  <c r="B2128" i="1"/>
  <c r="C2128" i="1" s="1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D3" i="7"/>
  <c r="D4" i="7"/>
  <c r="D5" i="7"/>
  <c r="D6" i="7"/>
  <c r="D7" i="7"/>
  <c r="D8" i="7"/>
  <c r="D9" i="7"/>
  <c r="E762" i="12" l="1"/>
  <c r="X762" i="12" s="1"/>
  <c r="Y762" i="12" s="1"/>
  <c r="C763" i="12"/>
  <c r="E108" i="12"/>
  <c r="X108" i="12" s="1"/>
  <c r="Y108" i="12" s="1"/>
  <c r="C109" i="12"/>
  <c r="E80" i="12"/>
  <c r="X80" i="12" s="1"/>
  <c r="Y80" i="12" s="1"/>
  <c r="C81" i="12"/>
  <c r="E52" i="12"/>
  <c r="X52" i="12" s="1"/>
  <c r="Y52" i="12" s="1"/>
  <c r="C53" i="12"/>
  <c r="W51" i="12"/>
  <c r="AA19" i="12"/>
  <c r="AB21" i="12"/>
  <c r="Z21" i="12"/>
  <c r="AC20" i="12" s="1"/>
  <c r="W2129" i="1"/>
  <c r="W2135" i="1"/>
  <c r="W2141" i="1"/>
  <c r="W2142" i="1"/>
  <c r="W2143" i="1"/>
  <c r="W2130" i="1"/>
  <c r="W2136" i="1"/>
  <c r="W2128" i="1"/>
  <c r="W2134" i="1"/>
  <c r="W2140" i="1"/>
  <c r="W2133" i="1"/>
  <c r="W2139" i="1"/>
  <c r="W2132" i="1"/>
  <c r="W2138" i="1"/>
  <c r="W2131" i="1"/>
  <c r="W2137" i="1"/>
  <c r="E763" i="12" l="1"/>
  <c r="X763" i="12" s="1"/>
  <c r="Y763" i="12" s="1"/>
  <c r="C764" i="12"/>
  <c r="W52" i="12"/>
  <c r="E53" i="12"/>
  <c r="X53" i="12" s="1"/>
  <c r="Y53" i="12" s="1"/>
  <c r="C54" i="12"/>
  <c r="E81" i="12"/>
  <c r="X81" i="12" s="1"/>
  <c r="Y81" i="12" s="1"/>
  <c r="C82" i="12"/>
  <c r="E109" i="12"/>
  <c r="X109" i="12" s="1"/>
  <c r="Y109" i="12" s="1"/>
  <c r="C110" i="12"/>
  <c r="Z22" i="12"/>
  <c r="AC21" i="12" s="1"/>
  <c r="AB22" i="12"/>
  <c r="AA20" i="12"/>
  <c r="E3" i="7"/>
  <c r="E4" i="7"/>
  <c r="E5" i="7"/>
  <c r="E6" i="7"/>
  <c r="E7" i="7"/>
  <c r="E8" i="7"/>
  <c r="E9" i="7"/>
  <c r="E764" i="12" l="1"/>
  <c r="X764" i="12" s="1"/>
  <c r="Y764" i="12" s="1"/>
  <c r="C765" i="12"/>
  <c r="E110" i="12"/>
  <c r="X110" i="12" s="1"/>
  <c r="Y110" i="12" s="1"/>
  <c r="C111" i="12"/>
  <c r="W53" i="12"/>
  <c r="E82" i="12"/>
  <c r="X82" i="12" s="1"/>
  <c r="Y82" i="12" s="1"/>
  <c r="C83" i="12"/>
  <c r="E54" i="12"/>
  <c r="X54" i="12" s="1"/>
  <c r="Y54" i="12" s="1"/>
  <c r="C55" i="12"/>
  <c r="AA21" i="12"/>
  <c r="AB23" i="12"/>
  <c r="Z23" i="12"/>
  <c r="Y2173" i="1"/>
  <c r="Y2172" i="1"/>
  <c r="Y2171" i="1"/>
  <c r="Y2170" i="1"/>
  <c r="Y2169" i="1"/>
  <c r="Y2168" i="1"/>
  <c r="Y2167" i="1"/>
  <c r="Y2166" i="1"/>
  <c r="Y2165" i="1"/>
  <c r="Y2164" i="1"/>
  <c r="Y2163" i="1"/>
  <c r="Y2162" i="1"/>
  <c r="Y2161" i="1"/>
  <c r="Y2160" i="1"/>
  <c r="CJ2173" i="1"/>
  <c r="CC2173" i="1"/>
  <c r="BV2173" i="1"/>
  <c r="BO2173" i="1"/>
  <c r="BH2173" i="1"/>
  <c r="BA2173" i="1"/>
  <c r="AT2173" i="1"/>
  <c r="AM2173" i="1"/>
  <c r="AF2173" i="1"/>
  <c r="B2173" i="1"/>
  <c r="C2173" i="1" s="1"/>
  <c r="CJ2172" i="1"/>
  <c r="CC2172" i="1"/>
  <c r="BV2172" i="1"/>
  <c r="BO2172" i="1"/>
  <c r="BH2172" i="1"/>
  <c r="BA2172" i="1"/>
  <c r="AT2172" i="1"/>
  <c r="AM2172" i="1"/>
  <c r="AF2172" i="1"/>
  <c r="B2172" i="1"/>
  <c r="C2172" i="1" s="1"/>
  <c r="CJ2171" i="1"/>
  <c r="CC2171" i="1"/>
  <c r="BV2171" i="1"/>
  <c r="BO2171" i="1"/>
  <c r="BH2171" i="1"/>
  <c r="BA2171" i="1"/>
  <c r="AT2171" i="1"/>
  <c r="AM2171" i="1"/>
  <c r="AF2171" i="1"/>
  <c r="B2171" i="1"/>
  <c r="C2171" i="1" s="1"/>
  <c r="CJ2170" i="1"/>
  <c r="CC2170" i="1"/>
  <c r="BV2170" i="1"/>
  <c r="BO2170" i="1"/>
  <c r="BH2170" i="1"/>
  <c r="BA2170" i="1"/>
  <c r="AT2170" i="1"/>
  <c r="AM2170" i="1"/>
  <c r="AF2170" i="1"/>
  <c r="B2170" i="1"/>
  <c r="C2170" i="1" s="1"/>
  <c r="CJ2169" i="1"/>
  <c r="CC2169" i="1"/>
  <c r="BV2169" i="1"/>
  <c r="BO2169" i="1"/>
  <c r="BH2169" i="1"/>
  <c r="BA2169" i="1"/>
  <c r="AT2169" i="1"/>
  <c r="AM2169" i="1"/>
  <c r="AF2169" i="1"/>
  <c r="B2169" i="1"/>
  <c r="C2169" i="1" s="1"/>
  <c r="CJ2168" i="1"/>
  <c r="CC2168" i="1"/>
  <c r="BV2168" i="1"/>
  <c r="BO2168" i="1"/>
  <c r="BH2168" i="1"/>
  <c r="BA2168" i="1"/>
  <c r="AT2168" i="1"/>
  <c r="AM2168" i="1"/>
  <c r="AF2168" i="1"/>
  <c r="B2168" i="1"/>
  <c r="C2168" i="1" s="1"/>
  <c r="CJ2167" i="1"/>
  <c r="CC2167" i="1"/>
  <c r="BV2167" i="1"/>
  <c r="BO2167" i="1"/>
  <c r="BH2167" i="1"/>
  <c r="BA2167" i="1"/>
  <c r="AT2167" i="1"/>
  <c r="AM2167" i="1"/>
  <c r="AF2167" i="1"/>
  <c r="B2167" i="1"/>
  <c r="C2167" i="1" s="1"/>
  <c r="CJ2166" i="1"/>
  <c r="CC2166" i="1"/>
  <c r="BV2166" i="1"/>
  <c r="BO2166" i="1"/>
  <c r="BH2166" i="1"/>
  <c r="BA2166" i="1"/>
  <c r="AT2166" i="1"/>
  <c r="AM2166" i="1"/>
  <c r="AF2166" i="1"/>
  <c r="B2166" i="1"/>
  <c r="C2166" i="1" s="1"/>
  <c r="CJ2165" i="1"/>
  <c r="CC2165" i="1"/>
  <c r="BV2165" i="1"/>
  <c r="BO2165" i="1"/>
  <c r="BH2165" i="1"/>
  <c r="BA2165" i="1"/>
  <c r="AT2165" i="1"/>
  <c r="AM2165" i="1"/>
  <c r="AF2165" i="1"/>
  <c r="B2165" i="1"/>
  <c r="C2165" i="1" s="1"/>
  <c r="CJ2164" i="1"/>
  <c r="CC2164" i="1"/>
  <c r="BV2164" i="1"/>
  <c r="BO2164" i="1"/>
  <c r="BH2164" i="1"/>
  <c r="BA2164" i="1"/>
  <c r="AT2164" i="1"/>
  <c r="AM2164" i="1"/>
  <c r="AF2164" i="1"/>
  <c r="B2164" i="1"/>
  <c r="C2164" i="1" s="1"/>
  <c r="CJ2163" i="1"/>
  <c r="CC2163" i="1"/>
  <c r="BV2163" i="1"/>
  <c r="BO2163" i="1"/>
  <c r="BH2163" i="1"/>
  <c r="BA2163" i="1"/>
  <c r="AT2163" i="1"/>
  <c r="AM2163" i="1"/>
  <c r="AF2163" i="1"/>
  <c r="B2163" i="1"/>
  <c r="C2163" i="1" s="1"/>
  <c r="CJ2162" i="1"/>
  <c r="CC2162" i="1"/>
  <c r="BV2162" i="1"/>
  <c r="BO2162" i="1"/>
  <c r="BH2162" i="1"/>
  <c r="BA2162" i="1"/>
  <c r="AT2162" i="1"/>
  <c r="AM2162" i="1"/>
  <c r="AF2162" i="1"/>
  <c r="B2162" i="1"/>
  <c r="C2162" i="1" s="1"/>
  <c r="CJ2161" i="1"/>
  <c r="CC2161" i="1"/>
  <c r="BV2161" i="1"/>
  <c r="BO2161" i="1"/>
  <c r="BH2161" i="1"/>
  <c r="BA2161" i="1"/>
  <c r="AT2161" i="1"/>
  <c r="AM2161" i="1"/>
  <c r="AF2161" i="1"/>
  <c r="B2161" i="1"/>
  <c r="C2161" i="1" s="1"/>
  <c r="CJ2160" i="1"/>
  <c r="CC2160" i="1"/>
  <c r="BV2160" i="1"/>
  <c r="BO2160" i="1"/>
  <c r="BH2160" i="1"/>
  <c r="BA2160" i="1"/>
  <c r="AT2160" i="1"/>
  <c r="AM2160" i="1"/>
  <c r="AF2160" i="1"/>
  <c r="B2160" i="1"/>
  <c r="C2160" i="1" s="1"/>
  <c r="CJ2159" i="1"/>
  <c r="CC2159" i="1"/>
  <c r="BV2159" i="1"/>
  <c r="BO2159" i="1"/>
  <c r="BH2159" i="1"/>
  <c r="BA2159" i="1"/>
  <c r="AT2159" i="1"/>
  <c r="AM2159" i="1"/>
  <c r="AF2159" i="1"/>
  <c r="Y2159" i="1"/>
  <c r="B2159" i="1"/>
  <c r="C2159" i="1" s="1"/>
  <c r="CJ2158" i="1"/>
  <c r="CC2158" i="1"/>
  <c r="BV2158" i="1"/>
  <c r="BO2158" i="1"/>
  <c r="BH2158" i="1"/>
  <c r="BA2158" i="1"/>
  <c r="AT2158" i="1"/>
  <c r="AM2158" i="1"/>
  <c r="AF2158" i="1"/>
  <c r="Y2158" i="1"/>
  <c r="B2158" i="1"/>
  <c r="C2158" i="1" s="1"/>
  <c r="E765" i="12" l="1"/>
  <c r="X765" i="12" s="1"/>
  <c r="Y765" i="12" s="1"/>
  <c r="C766" i="12"/>
  <c r="W54" i="12"/>
  <c r="E111" i="12"/>
  <c r="X111" i="12" s="1"/>
  <c r="Y111" i="12" s="1"/>
  <c r="C112" i="12"/>
  <c r="E55" i="12"/>
  <c r="X55" i="12" s="1"/>
  <c r="Y55" i="12" s="1"/>
  <c r="C56" i="12"/>
  <c r="E83" i="12"/>
  <c r="X83" i="12" s="1"/>
  <c r="Y83" i="12" s="1"/>
  <c r="C84" i="12"/>
  <c r="AB24" i="12"/>
  <c r="Z24" i="12"/>
  <c r="AC23" i="12" s="1"/>
  <c r="AC22" i="12"/>
  <c r="AA22" i="12" s="1"/>
  <c r="W2159" i="1"/>
  <c r="W2158" i="1"/>
  <c r="W2162" i="1"/>
  <c r="W2168" i="1"/>
  <c r="W2163" i="1"/>
  <c r="W2169" i="1"/>
  <c r="W2164" i="1"/>
  <c r="W2170" i="1"/>
  <c r="W2165" i="1"/>
  <c r="W2171" i="1"/>
  <c r="W2160" i="1"/>
  <c r="W2166" i="1"/>
  <c r="W2172" i="1"/>
  <c r="W2161" i="1"/>
  <c r="W2167" i="1"/>
  <c r="W2173" i="1"/>
  <c r="BP25" i="4"/>
  <c r="BI25" i="4"/>
  <c r="BB25" i="4"/>
  <c r="AU25" i="4"/>
  <c r="AN25" i="4"/>
  <c r="AG25" i="4"/>
  <c r="Z25" i="4"/>
  <c r="S25" i="4"/>
  <c r="L25" i="4"/>
  <c r="E25" i="4"/>
  <c r="E766" i="12" l="1"/>
  <c r="X766" i="12" s="1"/>
  <c r="Y766" i="12" s="1"/>
  <c r="C767" i="12"/>
  <c r="E84" i="12"/>
  <c r="X84" i="12" s="1"/>
  <c r="Y84" i="12" s="1"/>
  <c r="C85" i="12"/>
  <c r="E56" i="12"/>
  <c r="X56" i="12" s="1"/>
  <c r="Y56" i="12" s="1"/>
  <c r="C57" i="12"/>
  <c r="C578" i="12"/>
  <c r="W55" i="12"/>
  <c r="E112" i="12"/>
  <c r="X112" i="12" s="1"/>
  <c r="Y112" i="12" s="1"/>
  <c r="C113" i="12"/>
  <c r="C25" i="4"/>
  <c r="AA23" i="12"/>
  <c r="Z25" i="12"/>
  <c r="AC24" i="12" s="1"/>
  <c r="AB25" i="12"/>
  <c r="CJ2113" i="1"/>
  <c r="CC2113" i="1"/>
  <c r="BV2113" i="1"/>
  <c r="BO2113" i="1"/>
  <c r="BH2113" i="1"/>
  <c r="BA2113" i="1"/>
  <c r="AT2113" i="1"/>
  <c r="AM2113" i="1"/>
  <c r="AF2113" i="1"/>
  <c r="Y2113" i="1"/>
  <c r="B2113" i="1"/>
  <c r="C2113" i="1" s="1"/>
  <c r="CJ2112" i="1"/>
  <c r="CC2112" i="1"/>
  <c r="BV2112" i="1"/>
  <c r="BO2112" i="1"/>
  <c r="BH2112" i="1"/>
  <c r="BA2112" i="1"/>
  <c r="AT2112" i="1"/>
  <c r="AM2112" i="1"/>
  <c r="AF2112" i="1"/>
  <c r="Y2112" i="1"/>
  <c r="B2112" i="1"/>
  <c r="C2112" i="1" s="1"/>
  <c r="CJ2111" i="1"/>
  <c r="CC2111" i="1"/>
  <c r="BV2111" i="1"/>
  <c r="BO2111" i="1"/>
  <c r="BH2111" i="1"/>
  <c r="BA2111" i="1"/>
  <c r="AT2111" i="1"/>
  <c r="AM2111" i="1"/>
  <c r="AF2111" i="1"/>
  <c r="Y2111" i="1"/>
  <c r="B2111" i="1"/>
  <c r="C2111" i="1" s="1"/>
  <c r="CJ2110" i="1"/>
  <c r="CC2110" i="1"/>
  <c r="BV2110" i="1"/>
  <c r="BO2110" i="1"/>
  <c r="BH2110" i="1"/>
  <c r="BA2110" i="1"/>
  <c r="AT2110" i="1"/>
  <c r="AM2110" i="1"/>
  <c r="AF2110" i="1"/>
  <c r="Y2110" i="1"/>
  <c r="B2110" i="1"/>
  <c r="C2110" i="1" s="1"/>
  <c r="CJ2109" i="1"/>
  <c r="CC2109" i="1"/>
  <c r="BV2109" i="1"/>
  <c r="BO2109" i="1"/>
  <c r="BH2109" i="1"/>
  <c r="BA2109" i="1"/>
  <c r="AT2109" i="1"/>
  <c r="AM2109" i="1"/>
  <c r="AF2109" i="1"/>
  <c r="Y2109" i="1"/>
  <c r="B2109" i="1"/>
  <c r="C2109" i="1" s="1"/>
  <c r="CJ2108" i="1"/>
  <c r="CC2108" i="1"/>
  <c r="BV2108" i="1"/>
  <c r="BO2108" i="1"/>
  <c r="BH2108" i="1"/>
  <c r="BA2108" i="1"/>
  <c r="AT2108" i="1"/>
  <c r="AM2108" i="1"/>
  <c r="AF2108" i="1"/>
  <c r="Y2108" i="1"/>
  <c r="B2108" i="1"/>
  <c r="C2108" i="1" s="1"/>
  <c r="CJ2107" i="1"/>
  <c r="CC2107" i="1"/>
  <c r="BV2107" i="1"/>
  <c r="BO2107" i="1"/>
  <c r="BH2107" i="1"/>
  <c r="BA2107" i="1"/>
  <c r="AT2107" i="1"/>
  <c r="AM2107" i="1"/>
  <c r="AF2107" i="1"/>
  <c r="Y2107" i="1"/>
  <c r="B2107" i="1"/>
  <c r="C2107" i="1" s="1"/>
  <c r="CJ2106" i="1"/>
  <c r="CC2106" i="1"/>
  <c r="BV2106" i="1"/>
  <c r="BO2106" i="1"/>
  <c r="BH2106" i="1"/>
  <c r="BA2106" i="1"/>
  <c r="AT2106" i="1"/>
  <c r="AM2106" i="1"/>
  <c r="AF2106" i="1"/>
  <c r="Y2106" i="1"/>
  <c r="B2106" i="1"/>
  <c r="C2106" i="1" s="1"/>
  <c r="CJ2105" i="1"/>
  <c r="CC2105" i="1"/>
  <c r="BV2105" i="1"/>
  <c r="BO2105" i="1"/>
  <c r="BH2105" i="1"/>
  <c r="BA2105" i="1"/>
  <c r="AT2105" i="1"/>
  <c r="AM2105" i="1"/>
  <c r="AF2105" i="1"/>
  <c r="Y2105" i="1"/>
  <c r="B2105" i="1"/>
  <c r="C2105" i="1" s="1"/>
  <c r="CJ2104" i="1"/>
  <c r="CC2104" i="1"/>
  <c r="BV2104" i="1"/>
  <c r="BO2104" i="1"/>
  <c r="BH2104" i="1"/>
  <c r="BA2104" i="1"/>
  <c r="AT2104" i="1"/>
  <c r="AM2104" i="1"/>
  <c r="AF2104" i="1"/>
  <c r="Y2104" i="1"/>
  <c r="B2104" i="1"/>
  <c r="C2104" i="1" s="1"/>
  <c r="CJ2103" i="1"/>
  <c r="CC2103" i="1"/>
  <c r="BV2103" i="1"/>
  <c r="BO2103" i="1"/>
  <c r="BH2103" i="1"/>
  <c r="BA2103" i="1"/>
  <c r="AT2103" i="1"/>
  <c r="AM2103" i="1"/>
  <c r="AF2103" i="1"/>
  <c r="Y2103" i="1"/>
  <c r="B2103" i="1"/>
  <c r="C2103" i="1" s="1"/>
  <c r="CJ2102" i="1"/>
  <c r="CC2102" i="1"/>
  <c r="BV2102" i="1"/>
  <c r="BO2102" i="1"/>
  <c r="BH2102" i="1"/>
  <c r="BA2102" i="1"/>
  <c r="AT2102" i="1"/>
  <c r="AM2102" i="1"/>
  <c r="AF2102" i="1"/>
  <c r="Y2102" i="1"/>
  <c r="B2102" i="1"/>
  <c r="C2102" i="1" s="1"/>
  <c r="CJ2101" i="1"/>
  <c r="CC2101" i="1"/>
  <c r="BV2101" i="1"/>
  <c r="BO2101" i="1"/>
  <c r="BH2101" i="1"/>
  <c r="BA2101" i="1"/>
  <c r="AT2101" i="1"/>
  <c r="AM2101" i="1"/>
  <c r="AF2101" i="1"/>
  <c r="Y2101" i="1"/>
  <c r="B2101" i="1"/>
  <c r="C2101" i="1" s="1"/>
  <c r="CJ2100" i="1"/>
  <c r="CC2100" i="1"/>
  <c r="BV2100" i="1"/>
  <c r="BO2100" i="1"/>
  <c r="BH2100" i="1"/>
  <c r="BA2100" i="1"/>
  <c r="AT2100" i="1"/>
  <c r="AM2100" i="1"/>
  <c r="AF2100" i="1"/>
  <c r="Y2100" i="1"/>
  <c r="B2100" i="1"/>
  <c r="C2100" i="1" s="1"/>
  <c r="CJ2099" i="1"/>
  <c r="CC2099" i="1"/>
  <c r="BV2099" i="1"/>
  <c r="BO2099" i="1"/>
  <c r="BH2099" i="1"/>
  <c r="BA2099" i="1"/>
  <c r="AT2099" i="1"/>
  <c r="AM2099" i="1"/>
  <c r="AF2099" i="1"/>
  <c r="Y2099" i="1"/>
  <c r="B2099" i="1"/>
  <c r="C2099" i="1" s="1"/>
  <c r="CJ2098" i="1"/>
  <c r="CC2098" i="1"/>
  <c r="BV2098" i="1"/>
  <c r="BO2098" i="1"/>
  <c r="BH2098" i="1"/>
  <c r="BA2098" i="1"/>
  <c r="AT2098" i="1"/>
  <c r="AM2098" i="1"/>
  <c r="AF2098" i="1"/>
  <c r="Y2098" i="1"/>
  <c r="B2098" i="1"/>
  <c r="C2098" i="1" s="1"/>
  <c r="CJ2083" i="1"/>
  <c r="CC2083" i="1"/>
  <c r="BV2083" i="1"/>
  <c r="BO2083" i="1"/>
  <c r="BH2083" i="1"/>
  <c r="BA2083" i="1"/>
  <c r="AT2083" i="1"/>
  <c r="AM2083" i="1"/>
  <c r="B2083" i="1"/>
  <c r="C2083" i="1" s="1"/>
  <c r="CJ2082" i="1"/>
  <c r="CC2082" i="1"/>
  <c r="BV2082" i="1"/>
  <c r="BO2082" i="1"/>
  <c r="BH2082" i="1"/>
  <c r="BA2082" i="1"/>
  <c r="AT2082" i="1"/>
  <c r="AM2082" i="1"/>
  <c r="B2082" i="1"/>
  <c r="C2082" i="1" s="1"/>
  <c r="CJ2081" i="1"/>
  <c r="CC2081" i="1"/>
  <c r="BV2081" i="1"/>
  <c r="BO2081" i="1"/>
  <c r="BH2081" i="1"/>
  <c r="BA2081" i="1"/>
  <c r="AT2081" i="1"/>
  <c r="AM2081" i="1"/>
  <c r="B2081" i="1"/>
  <c r="C2081" i="1" s="1"/>
  <c r="CJ2080" i="1"/>
  <c r="CC2080" i="1"/>
  <c r="BV2080" i="1"/>
  <c r="BO2080" i="1"/>
  <c r="BH2080" i="1"/>
  <c r="BA2080" i="1"/>
  <c r="AT2080" i="1"/>
  <c r="AM2080" i="1"/>
  <c r="B2080" i="1"/>
  <c r="C2080" i="1" s="1"/>
  <c r="CJ2079" i="1"/>
  <c r="CC2079" i="1"/>
  <c r="BV2079" i="1"/>
  <c r="BO2079" i="1"/>
  <c r="BH2079" i="1"/>
  <c r="BA2079" i="1"/>
  <c r="AT2079" i="1"/>
  <c r="AM2079" i="1"/>
  <c r="B2079" i="1"/>
  <c r="C2079" i="1" s="1"/>
  <c r="CJ2078" i="1"/>
  <c r="CC2078" i="1"/>
  <c r="BV2078" i="1"/>
  <c r="BO2078" i="1"/>
  <c r="BH2078" i="1"/>
  <c r="BA2078" i="1"/>
  <c r="AT2078" i="1"/>
  <c r="AM2078" i="1"/>
  <c r="B2078" i="1"/>
  <c r="C2078" i="1" s="1"/>
  <c r="CJ2077" i="1"/>
  <c r="CC2077" i="1"/>
  <c r="BV2077" i="1"/>
  <c r="BO2077" i="1"/>
  <c r="BH2077" i="1"/>
  <c r="BA2077" i="1"/>
  <c r="AT2077" i="1"/>
  <c r="AM2077" i="1"/>
  <c r="B2077" i="1"/>
  <c r="C2077" i="1" s="1"/>
  <c r="CJ2076" i="1"/>
  <c r="CC2076" i="1"/>
  <c r="BV2076" i="1"/>
  <c r="BO2076" i="1"/>
  <c r="BH2076" i="1"/>
  <c r="BA2076" i="1"/>
  <c r="AT2076" i="1"/>
  <c r="AM2076" i="1"/>
  <c r="B2076" i="1"/>
  <c r="C2076" i="1" s="1"/>
  <c r="CJ2075" i="1"/>
  <c r="CC2075" i="1"/>
  <c r="BV2075" i="1"/>
  <c r="BO2075" i="1"/>
  <c r="BH2075" i="1"/>
  <c r="BA2075" i="1"/>
  <c r="AT2075" i="1"/>
  <c r="AM2075" i="1"/>
  <c r="B2075" i="1"/>
  <c r="C2075" i="1" s="1"/>
  <c r="CJ2074" i="1"/>
  <c r="CC2074" i="1"/>
  <c r="BV2074" i="1"/>
  <c r="BO2074" i="1"/>
  <c r="BH2074" i="1"/>
  <c r="BA2074" i="1"/>
  <c r="AT2074" i="1"/>
  <c r="AM2074" i="1"/>
  <c r="B2074" i="1"/>
  <c r="C2074" i="1" s="1"/>
  <c r="CJ2073" i="1"/>
  <c r="CC2073" i="1"/>
  <c r="BV2073" i="1"/>
  <c r="BO2073" i="1"/>
  <c r="BH2073" i="1"/>
  <c r="BA2073" i="1"/>
  <c r="AT2073" i="1"/>
  <c r="AM2073" i="1"/>
  <c r="B2073" i="1"/>
  <c r="C2073" i="1" s="1"/>
  <c r="CJ2072" i="1"/>
  <c r="CC2072" i="1"/>
  <c r="BV2072" i="1"/>
  <c r="BO2072" i="1"/>
  <c r="BH2072" i="1"/>
  <c r="BA2072" i="1"/>
  <c r="AT2072" i="1"/>
  <c r="AM2072" i="1"/>
  <c r="B2072" i="1"/>
  <c r="C2072" i="1" s="1"/>
  <c r="CJ2071" i="1"/>
  <c r="CC2071" i="1"/>
  <c r="BV2071" i="1"/>
  <c r="BO2071" i="1"/>
  <c r="BH2071" i="1"/>
  <c r="BA2071" i="1"/>
  <c r="AT2071" i="1"/>
  <c r="AM2071" i="1"/>
  <c r="B2071" i="1"/>
  <c r="C2071" i="1" s="1"/>
  <c r="CJ2070" i="1"/>
  <c r="CC2070" i="1"/>
  <c r="BV2070" i="1"/>
  <c r="BO2070" i="1"/>
  <c r="BH2070" i="1"/>
  <c r="BA2070" i="1"/>
  <c r="AT2070" i="1"/>
  <c r="AM2070" i="1"/>
  <c r="B2070" i="1"/>
  <c r="C2070" i="1" s="1"/>
  <c r="CJ2069" i="1"/>
  <c r="CC2069" i="1"/>
  <c r="BV2069" i="1"/>
  <c r="BO2069" i="1"/>
  <c r="BH2069" i="1"/>
  <c r="BA2069" i="1"/>
  <c r="AT2069" i="1"/>
  <c r="AM2069" i="1"/>
  <c r="B2069" i="1"/>
  <c r="C2069" i="1" s="1"/>
  <c r="CJ2068" i="1"/>
  <c r="CC2068" i="1"/>
  <c r="BV2068" i="1"/>
  <c r="BO2068" i="1"/>
  <c r="BH2068" i="1"/>
  <c r="BA2068" i="1"/>
  <c r="AT2068" i="1"/>
  <c r="AM2068" i="1"/>
  <c r="AF2068" i="1"/>
  <c r="Y2068" i="1"/>
  <c r="B2068" i="1"/>
  <c r="C2068" i="1" s="1"/>
  <c r="BP22" i="4"/>
  <c r="BI22" i="4"/>
  <c r="BB22" i="4"/>
  <c r="AU22" i="4"/>
  <c r="AN22" i="4"/>
  <c r="AG22" i="4"/>
  <c r="Z22" i="4"/>
  <c r="S22" i="4"/>
  <c r="L22" i="4"/>
  <c r="E22" i="4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2" i="10"/>
  <c r="E767" i="12" l="1"/>
  <c r="X767" i="12" s="1"/>
  <c r="Y767" i="12" s="1"/>
  <c r="C768" i="12"/>
  <c r="W56" i="12"/>
  <c r="E57" i="12"/>
  <c r="X57" i="12" s="1"/>
  <c r="Y57" i="12" s="1"/>
  <c r="C58" i="12"/>
  <c r="E578" i="12"/>
  <c r="X578" i="12" s="1"/>
  <c r="Y578" i="12" s="1"/>
  <c r="C579" i="12"/>
  <c r="E85" i="12"/>
  <c r="X85" i="12" s="1"/>
  <c r="Y85" i="12" s="1"/>
  <c r="C86" i="12"/>
  <c r="E113" i="12"/>
  <c r="X113" i="12" s="1"/>
  <c r="Y113" i="12" s="1"/>
  <c r="C114" i="12"/>
  <c r="C22" i="4"/>
  <c r="W2113" i="1"/>
  <c r="AA24" i="12"/>
  <c r="AB26" i="12"/>
  <c r="Z26" i="12"/>
  <c r="AC25" i="12" s="1"/>
  <c r="W2110" i="1"/>
  <c r="W2105" i="1"/>
  <c r="W2111" i="1"/>
  <c r="W2068" i="1"/>
  <c r="W2074" i="1"/>
  <c r="W2080" i="1"/>
  <c r="W2099" i="1"/>
  <c r="W2100" i="1"/>
  <c r="W2109" i="1"/>
  <c r="W2106" i="1"/>
  <c r="W2112" i="1"/>
  <c r="W2079" i="1"/>
  <c r="W2078" i="1"/>
  <c r="W2104" i="1"/>
  <c r="W2071" i="1"/>
  <c r="W2083" i="1"/>
  <c r="W2103" i="1"/>
  <c r="W2070" i="1"/>
  <c r="W2076" i="1"/>
  <c r="W2082" i="1"/>
  <c r="W2098" i="1"/>
  <c r="W2102" i="1"/>
  <c r="W2108" i="1"/>
  <c r="W2072" i="1"/>
  <c r="W2077" i="1"/>
  <c r="W2069" i="1"/>
  <c r="W2075" i="1"/>
  <c r="W2081" i="1"/>
  <c r="W2101" i="1"/>
  <c r="W2107" i="1"/>
  <c r="W2073" i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AM698" i="1"/>
  <c r="AF698" i="1"/>
  <c r="AM697" i="1"/>
  <c r="AF697" i="1"/>
  <c r="AM696" i="1"/>
  <c r="AF696" i="1"/>
  <c r="AM695" i="1"/>
  <c r="AF695" i="1"/>
  <c r="AM694" i="1"/>
  <c r="AF694" i="1"/>
  <c r="AM693" i="1"/>
  <c r="AF693" i="1"/>
  <c r="AM692" i="1"/>
  <c r="AF692" i="1"/>
  <c r="AM691" i="1"/>
  <c r="AF691" i="1"/>
  <c r="AM690" i="1"/>
  <c r="AF690" i="1"/>
  <c r="AM689" i="1"/>
  <c r="AF689" i="1"/>
  <c r="AM688" i="1"/>
  <c r="AF688" i="1"/>
  <c r="AM687" i="1"/>
  <c r="AF687" i="1"/>
  <c r="AM686" i="1"/>
  <c r="AF686" i="1"/>
  <c r="AM685" i="1"/>
  <c r="AF685" i="1"/>
  <c r="AM684" i="1"/>
  <c r="AF684" i="1"/>
  <c r="AM683" i="1"/>
  <c r="AF683" i="1"/>
  <c r="AM682" i="1"/>
  <c r="AF682" i="1"/>
  <c r="AM681" i="1"/>
  <c r="AF681" i="1"/>
  <c r="AM680" i="1"/>
  <c r="AF680" i="1"/>
  <c r="AM679" i="1"/>
  <c r="AF679" i="1"/>
  <c r="AM678" i="1"/>
  <c r="AF678" i="1"/>
  <c r="AM677" i="1"/>
  <c r="AF677" i="1"/>
  <c r="AM676" i="1"/>
  <c r="AF676" i="1"/>
  <c r="AM675" i="1"/>
  <c r="AF675" i="1"/>
  <c r="AM674" i="1"/>
  <c r="AF674" i="1"/>
  <c r="AM673" i="1"/>
  <c r="AF673" i="1"/>
  <c r="AM672" i="1"/>
  <c r="AF672" i="1"/>
  <c r="AM671" i="1"/>
  <c r="AF671" i="1"/>
  <c r="AM670" i="1"/>
  <c r="AF670" i="1"/>
  <c r="AM669" i="1"/>
  <c r="AF669" i="1"/>
  <c r="AM668" i="1"/>
  <c r="AF668" i="1"/>
  <c r="AM667" i="1"/>
  <c r="AF667" i="1"/>
  <c r="AM666" i="1"/>
  <c r="AF666" i="1"/>
  <c r="AM665" i="1"/>
  <c r="AF665" i="1"/>
  <c r="AM664" i="1"/>
  <c r="AF664" i="1"/>
  <c r="AM663" i="1"/>
  <c r="AF663" i="1"/>
  <c r="AM662" i="1"/>
  <c r="AF662" i="1"/>
  <c r="AM661" i="1"/>
  <c r="AF661" i="1"/>
  <c r="AM660" i="1"/>
  <c r="AF660" i="1"/>
  <c r="AM659" i="1"/>
  <c r="AF659" i="1"/>
  <c r="AM658" i="1"/>
  <c r="AF658" i="1"/>
  <c r="AM657" i="1"/>
  <c r="AF657" i="1"/>
  <c r="AM656" i="1"/>
  <c r="AF656" i="1"/>
  <c r="AM655" i="1"/>
  <c r="AF655" i="1"/>
  <c r="AM654" i="1"/>
  <c r="AF654" i="1"/>
  <c r="AM653" i="1"/>
  <c r="AF653" i="1"/>
  <c r="AM652" i="1"/>
  <c r="AF652" i="1"/>
  <c r="AM651" i="1"/>
  <c r="AF651" i="1"/>
  <c r="AM650" i="1"/>
  <c r="AF650" i="1"/>
  <c r="AM649" i="1"/>
  <c r="AF649" i="1"/>
  <c r="AM648" i="1"/>
  <c r="AF648" i="1"/>
  <c r="AM647" i="1"/>
  <c r="AF647" i="1"/>
  <c r="AM646" i="1"/>
  <c r="AF646" i="1"/>
  <c r="AM645" i="1"/>
  <c r="AF645" i="1"/>
  <c r="AM644" i="1"/>
  <c r="AF644" i="1"/>
  <c r="AM643" i="1"/>
  <c r="AF643" i="1"/>
  <c r="AM642" i="1"/>
  <c r="AF642" i="1"/>
  <c r="AM641" i="1"/>
  <c r="AF641" i="1"/>
  <c r="AM640" i="1"/>
  <c r="AF640" i="1"/>
  <c r="AM639" i="1"/>
  <c r="AF639" i="1"/>
  <c r="AM638" i="1"/>
  <c r="AF638" i="1"/>
  <c r="AM637" i="1"/>
  <c r="AF637" i="1"/>
  <c r="AM636" i="1"/>
  <c r="AF636" i="1"/>
  <c r="AM635" i="1"/>
  <c r="AF635" i="1"/>
  <c r="AM634" i="1"/>
  <c r="AF634" i="1"/>
  <c r="AM633" i="1"/>
  <c r="AF633" i="1"/>
  <c r="AM632" i="1"/>
  <c r="AF632" i="1"/>
  <c r="AM631" i="1"/>
  <c r="AF631" i="1"/>
  <c r="AM630" i="1"/>
  <c r="AF630" i="1"/>
  <c r="AM629" i="1"/>
  <c r="AF629" i="1"/>
  <c r="AM628" i="1"/>
  <c r="AF628" i="1"/>
  <c r="AM627" i="1"/>
  <c r="AF627" i="1"/>
  <c r="AM626" i="1"/>
  <c r="AF626" i="1"/>
  <c r="AM625" i="1"/>
  <c r="AF625" i="1"/>
  <c r="AM624" i="1"/>
  <c r="AF624" i="1"/>
  <c r="AM623" i="1"/>
  <c r="AF623" i="1"/>
  <c r="AM622" i="1"/>
  <c r="AF622" i="1"/>
  <c r="AM621" i="1"/>
  <c r="AF621" i="1"/>
  <c r="AM620" i="1"/>
  <c r="AF620" i="1"/>
  <c r="AM619" i="1"/>
  <c r="AF619" i="1"/>
  <c r="AM618" i="1"/>
  <c r="AF618" i="1"/>
  <c r="AM617" i="1"/>
  <c r="AF617" i="1"/>
  <c r="AM616" i="1"/>
  <c r="AF616" i="1"/>
  <c r="AM615" i="1"/>
  <c r="AF615" i="1"/>
  <c r="AM614" i="1"/>
  <c r="AF614" i="1"/>
  <c r="AM613" i="1"/>
  <c r="AF613" i="1"/>
  <c r="AM612" i="1"/>
  <c r="AF612" i="1"/>
  <c r="AM611" i="1"/>
  <c r="AF611" i="1"/>
  <c r="AM610" i="1"/>
  <c r="AF610" i="1"/>
  <c r="AM609" i="1"/>
  <c r="AF609" i="1"/>
  <c r="AM608" i="1"/>
  <c r="AF608" i="1"/>
  <c r="AM607" i="1"/>
  <c r="AF607" i="1"/>
  <c r="AM606" i="1"/>
  <c r="AF606" i="1"/>
  <c r="AM605" i="1"/>
  <c r="AF605" i="1"/>
  <c r="AM604" i="1"/>
  <c r="AF604" i="1"/>
  <c r="AM603" i="1"/>
  <c r="AF603" i="1"/>
  <c r="AM602" i="1"/>
  <c r="AF602" i="1"/>
  <c r="AM601" i="1"/>
  <c r="AF601" i="1"/>
  <c r="AM600" i="1"/>
  <c r="AF600" i="1"/>
  <c r="AM599" i="1"/>
  <c r="AF599" i="1"/>
  <c r="AM598" i="1"/>
  <c r="AF598" i="1"/>
  <c r="AM597" i="1"/>
  <c r="AF597" i="1"/>
  <c r="AM596" i="1"/>
  <c r="AF596" i="1"/>
  <c r="AM595" i="1"/>
  <c r="AF595" i="1"/>
  <c r="AM594" i="1"/>
  <c r="AF594" i="1"/>
  <c r="AM593" i="1"/>
  <c r="AF593" i="1"/>
  <c r="AM592" i="1"/>
  <c r="AF592" i="1"/>
  <c r="AM591" i="1"/>
  <c r="AF591" i="1"/>
  <c r="AM590" i="1"/>
  <c r="AF590" i="1"/>
  <c r="AM589" i="1"/>
  <c r="AF589" i="1"/>
  <c r="AM588" i="1"/>
  <c r="AF588" i="1"/>
  <c r="AM587" i="1"/>
  <c r="AF587" i="1"/>
  <c r="AM586" i="1"/>
  <c r="AF586" i="1"/>
  <c r="AM585" i="1"/>
  <c r="AF585" i="1"/>
  <c r="AM584" i="1"/>
  <c r="AF584" i="1"/>
  <c r="AM583" i="1"/>
  <c r="AF583" i="1"/>
  <c r="AM582" i="1"/>
  <c r="AF582" i="1"/>
  <c r="AM581" i="1"/>
  <c r="AF581" i="1"/>
  <c r="AM580" i="1"/>
  <c r="AF580" i="1"/>
  <c r="AM579" i="1"/>
  <c r="AF579" i="1"/>
  <c r="AM578" i="1"/>
  <c r="AF578" i="1"/>
  <c r="AM577" i="1"/>
  <c r="AF577" i="1"/>
  <c r="AM576" i="1"/>
  <c r="AF576" i="1"/>
  <c r="AM575" i="1"/>
  <c r="AF575" i="1"/>
  <c r="AM574" i="1"/>
  <c r="AF574" i="1"/>
  <c r="AM573" i="1"/>
  <c r="AF573" i="1"/>
  <c r="AM572" i="1"/>
  <c r="AF572" i="1"/>
  <c r="AM571" i="1"/>
  <c r="AF571" i="1"/>
  <c r="AM570" i="1"/>
  <c r="AF570" i="1"/>
  <c r="AM569" i="1"/>
  <c r="AF569" i="1"/>
  <c r="AM568" i="1"/>
  <c r="AF568" i="1"/>
  <c r="AM567" i="1"/>
  <c r="AF567" i="1"/>
  <c r="AM566" i="1"/>
  <c r="AF566" i="1"/>
  <c r="AM565" i="1"/>
  <c r="AF565" i="1"/>
  <c r="AM564" i="1"/>
  <c r="AF564" i="1"/>
  <c r="AM563" i="1"/>
  <c r="AF563" i="1"/>
  <c r="AM562" i="1"/>
  <c r="AF562" i="1"/>
  <c r="AM561" i="1"/>
  <c r="AF561" i="1"/>
  <c r="AM560" i="1"/>
  <c r="AF560" i="1"/>
  <c r="AM559" i="1"/>
  <c r="AF559" i="1"/>
  <c r="AM558" i="1"/>
  <c r="AF558" i="1"/>
  <c r="AM557" i="1"/>
  <c r="AF557" i="1"/>
  <c r="AM556" i="1"/>
  <c r="AF556" i="1"/>
  <c r="AM555" i="1"/>
  <c r="AF555" i="1"/>
  <c r="AM554" i="1"/>
  <c r="AF554" i="1"/>
  <c r="AM553" i="1"/>
  <c r="AF553" i="1"/>
  <c r="AM552" i="1"/>
  <c r="AF552" i="1"/>
  <c r="AM551" i="1"/>
  <c r="AF551" i="1"/>
  <c r="AM550" i="1"/>
  <c r="AF550" i="1"/>
  <c r="AM549" i="1"/>
  <c r="AF549" i="1"/>
  <c r="AM548" i="1"/>
  <c r="AF548" i="1"/>
  <c r="AM547" i="1"/>
  <c r="AF547" i="1"/>
  <c r="AM546" i="1"/>
  <c r="AF546" i="1"/>
  <c r="AM545" i="1"/>
  <c r="AF545" i="1"/>
  <c r="AM544" i="1"/>
  <c r="AF544" i="1"/>
  <c r="AM543" i="1"/>
  <c r="AF543" i="1"/>
  <c r="AM542" i="1"/>
  <c r="AF542" i="1"/>
  <c r="AM541" i="1"/>
  <c r="AF541" i="1"/>
  <c r="AM540" i="1"/>
  <c r="AF540" i="1"/>
  <c r="AM539" i="1"/>
  <c r="AF539" i="1"/>
  <c r="AM538" i="1"/>
  <c r="AF538" i="1"/>
  <c r="AM537" i="1"/>
  <c r="AF537" i="1"/>
  <c r="AM536" i="1"/>
  <c r="AF536" i="1"/>
  <c r="AM535" i="1"/>
  <c r="AF535" i="1"/>
  <c r="AM534" i="1"/>
  <c r="AF534" i="1"/>
  <c r="AM533" i="1"/>
  <c r="AF533" i="1"/>
  <c r="AM532" i="1"/>
  <c r="AF532" i="1"/>
  <c r="AM531" i="1"/>
  <c r="AF531" i="1"/>
  <c r="AM530" i="1"/>
  <c r="AF530" i="1"/>
  <c r="AM529" i="1"/>
  <c r="AF529" i="1"/>
  <c r="AM528" i="1"/>
  <c r="AF528" i="1"/>
  <c r="AM527" i="1"/>
  <c r="AF527" i="1"/>
  <c r="AM526" i="1"/>
  <c r="AF526" i="1"/>
  <c r="AM525" i="1"/>
  <c r="AF525" i="1"/>
  <c r="AM524" i="1"/>
  <c r="AF524" i="1"/>
  <c r="AM523" i="1"/>
  <c r="AF523" i="1"/>
  <c r="AM522" i="1"/>
  <c r="AF522" i="1"/>
  <c r="AM521" i="1"/>
  <c r="AF521" i="1"/>
  <c r="AM520" i="1"/>
  <c r="AF520" i="1"/>
  <c r="AM519" i="1"/>
  <c r="AF519" i="1"/>
  <c r="AM518" i="1"/>
  <c r="AF518" i="1"/>
  <c r="AM517" i="1"/>
  <c r="AF517" i="1"/>
  <c r="AM516" i="1"/>
  <c r="AF516" i="1"/>
  <c r="AM515" i="1"/>
  <c r="AF515" i="1"/>
  <c r="AM514" i="1"/>
  <c r="AF514" i="1"/>
  <c r="AM513" i="1"/>
  <c r="AF513" i="1"/>
  <c r="AM512" i="1"/>
  <c r="AF512" i="1"/>
  <c r="AM511" i="1"/>
  <c r="AF511" i="1"/>
  <c r="AM510" i="1"/>
  <c r="AF510" i="1"/>
  <c r="AM509" i="1"/>
  <c r="AF509" i="1"/>
  <c r="AM508" i="1"/>
  <c r="AF508" i="1"/>
  <c r="AM507" i="1"/>
  <c r="AF507" i="1"/>
  <c r="AM506" i="1"/>
  <c r="AF506" i="1"/>
  <c r="AM505" i="1"/>
  <c r="AF505" i="1"/>
  <c r="AM504" i="1"/>
  <c r="AF504" i="1"/>
  <c r="AM503" i="1"/>
  <c r="AF503" i="1"/>
  <c r="AM502" i="1"/>
  <c r="AF502" i="1"/>
  <c r="AM501" i="1"/>
  <c r="AF501" i="1"/>
  <c r="AM500" i="1"/>
  <c r="AF500" i="1"/>
  <c r="AM499" i="1"/>
  <c r="AF499" i="1"/>
  <c r="AM498" i="1"/>
  <c r="AF498" i="1"/>
  <c r="AM497" i="1"/>
  <c r="AF497" i="1"/>
  <c r="AM496" i="1"/>
  <c r="AF496" i="1"/>
  <c r="AM495" i="1"/>
  <c r="AF495" i="1"/>
  <c r="AM494" i="1"/>
  <c r="AF494" i="1"/>
  <c r="AM493" i="1"/>
  <c r="AF493" i="1"/>
  <c r="AM492" i="1"/>
  <c r="AF492" i="1"/>
  <c r="AM491" i="1"/>
  <c r="AF491" i="1"/>
  <c r="AM490" i="1"/>
  <c r="AF490" i="1"/>
  <c r="AM489" i="1"/>
  <c r="AF489" i="1"/>
  <c r="AM488" i="1"/>
  <c r="AF488" i="1"/>
  <c r="AM487" i="1"/>
  <c r="AF487" i="1"/>
  <c r="AM486" i="1"/>
  <c r="AF486" i="1"/>
  <c r="AM485" i="1"/>
  <c r="AF485" i="1"/>
  <c r="AM484" i="1"/>
  <c r="AF484" i="1"/>
  <c r="AM483" i="1"/>
  <c r="AF483" i="1"/>
  <c r="AM482" i="1"/>
  <c r="AF482" i="1"/>
  <c r="AM481" i="1"/>
  <c r="AF481" i="1"/>
  <c r="AM480" i="1"/>
  <c r="AF480" i="1"/>
  <c r="AM479" i="1"/>
  <c r="AF479" i="1"/>
  <c r="AM478" i="1"/>
  <c r="AF478" i="1"/>
  <c r="AM477" i="1"/>
  <c r="AF477" i="1"/>
  <c r="AM476" i="1"/>
  <c r="AF476" i="1"/>
  <c r="AM475" i="1"/>
  <c r="AF475" i="1"/>
  <c r="AM474" i="1"/>
  <c r="AF474" i="1"/>
  <c r="AM473" i="1"/>
  <c r="AF473" i="1"/>
  <c r="AM472" i="1"/>
  <c r="AF472" i="1"/>
  <c r="AM471" i="1"/>
  <c r="AF471" i="1"/>
  <c r="AM470" i="1"/>
  <c r="AF470" i="1"/>
  <c r="AM469" i="1"/>
  <c r="AF469" i="1"/>
  <c r="AM468" i="1"/>
  <c r="AF468" i="1"/>
  <c r="AM467" i="1"/>
  <c r="AF467" i="1"/>
  <c r="AM466" i="1"/>
  <c r="AF466" i="1"/>
  <c r="AM465" i="1"/>
  <c r="AF465" i="1"/>
  <c r="AM464" i="1"/>
  <c r="AF464" i="1"/>
  <c r="AM463" i="1"/>
  <c r="AF463" i="1"/>
  <c r="AM462" i="1"/>
  <c r="AF462" i="1"/>
  <c r="AM461" i="1"/>
  <c r="AF461" i="1"/>
  <c r="AM460" i="1"/>
  <c r="AF460" i="1"/>
  <c r="AM459" i="1"/>
  <c r="AF459" i="1"/>
  <c r="AM458" i="1"/>
  <c r="AF458" i="1"/>
  <c r="AM457" i="1"/>
  <c r="AF457" i="1"/>
  <c r="AM456" i="1"/>
  <c r="AF456" i="1"/>
  <c r="AM455" i="1"/>
  <c r="AF455" i="1"/>
  <c r="AM454" i="1"/>
  <c r="AF454" i="1"/>
  <c r="AM453" i="1"/>
  <c r="AF453" i="1"/>
  <c r="AM452" i="1"/>
  <c r="AF452" i="1"/>
  <c r="AM451" i="1"/>
  <c r="AF451" i="1"/>
  <c r="AM450" i="1"/>
  <c r="AF450" i="1"/>
  <c r="AM449" i="1"/>
  <c r="AF449" i="1"/>
  <c r="AM448" i="1"/>
  <c r="AF448" i="1"/>
  <c r="AM447" i="1"/>
  <c r="AF447" i="1"/>
  <c r="AM446" i="1"/>
  <c r="AF446" i="1"/>
  <c r="AM445" i="1"/>
  <c r="AF445" i="1"/>
  <c r="AM444" i="1"/>
  <c r="AF444" i="1"/>
  <c r="AM443" i="1"/>
  <c r="AF443" i="1"/>
  <c r="AM442" i="1"/>
  <c r="AF442" i="1"/>
  <c r="AM441" i="1"/>
  <c r="AF441" i="1"/>
  <c r="AM440" i="1"/>
  <c r="AF440" i="1"/>
  <c r="AM439" i="1"/>
  <c r="AF439" i="1"/>
  <c r="AM438" i="1"/>
  <c r="AF438" i="1"/>
  <c r="AM437" i="1"/>
  <c r="AF437" i="1"/>
  <c r="AM436" i="1"/>
  <c r="AF436" i="1"/>
  <c r="AM435" i="1"/>
  <c r="AF435" i="1"/>
  <c r="AM434" i="1"/>
  <c r="AF434" i="1"/>
  <c r="AM433" i="1"/>
  <c r="AF433" i="1"/>
  <c r="AM432" i="1"/>
  <c r="AF432" i="1"/>
  <c r="AM431" i="1"/>
  <c r="AF431" i="1"/>
  <c r="AM430" i="1"/>
  <c r="AF430" i="1"/>
  <c r="AM429" i="1"/>
  <c r="AF429" i="1"/>
  <c r="AM428" i="1"/>
  <c r="AF428" i="1"/>
  <c r="AM427" i="1"/>
  <c r="AF427" i="1"/>
  <c r="AM426" i="1"/>
  <c r="AF426" i="1"/>
  <c r="AM425" i="1"/>
  <c r="AF425" i="1"/>
  <c r="AM424" i="1"/>
  <c r="AF424" i="1"/>
  <c r="AM423" i="1"/>
  <c r="AF423" i="1"/>
  <c r="AM422" i="1"/>
  <c r="AF422" i="1"/>
  <c r="AM421" i="1"/>
  <c r="AF421" i="1"/>
  <c r="AM420" i="1"/>
  <c r="AF420" i="1"/>
  <c r="AM419" i="1"/>
  <c r="AF419" i="1"/>
  <c r="AM418" i="1"/>
  <c r="AF418" i="1"/>
  <c r="AM417" i="1"/>
  <c r="AF417" i="1"/>
  <c r="AM416" i="1"/>
  <c r="AF416" i="1"/>
  <c r="AM415" i="1"/>
  <c r="AF415" i="1"/>
  <c r="AM414" i="1"/>
  <c r="AF414" i="1"/>
  <c r="AM413" i="1"/>
  <c r="AF413" i="1"/>
  <c r="AM412" i="1"/>
  <c r="AF412" i="1"/>
  <c r="AM411" i="1"/>
  <c r="AF411" i="1"/>
  <c r="AM410" i="1"/>
  <c r="AF410" i="1"/>
  <c r="AM409" i="1"/>
  <c r="AF409" i="1"/>
  <c r="AM408" i="1"/>
  <c r="AF408" i="1"/>
  <c r="AM407" i="1"/>
  <c r="AF407" i="1"/>
  <c r="AM406" i="1"/>
  <c r="AF406" i="1"/>
  <c r="AM405" i="1"/>
  <c r="AF405" i="1"/>
  <c r="AM404" i="1"/>
  <c r="AF404" i="1"/>
  <c r="AM403" i="1"/>
  <c r="AF403" i="1"/>
  <c r="AM402" i="1"/>
  <c r="AF402" i="1"/>
  <c r="AM401" i="1"/>
  <c r="AF401" i="1"/>
  <c r="AM400" i="1"/>
  <c r="AF400" i="1"/>
  <c r="AM399" i="1"/>
  <c r="AF399" i="1"/>
  <c r="AM398" i="1"/>
  <c r="AF398" i="1"/>
  <c r="AM397" i="1"/>
  <c r="AF397" i="1"/>
  <c r="AM396" i="1"/>
  <c r="AF396" i="1"/>
  <c r="AM395" i="1"/>
  <c r="AF395" i="1"/>
  <c r="AM394" i="1"/>
  <c r="AF394" i="1"/>
  <c r="AM393" i="1"/>
  <c r="AF393" i="1"/>
  <c r="AM392" i="1"/>
  <c r="AF392" i="1"/>
  <c r="AM391" i="1"/>
  <c r="AF391" i="1"/>
  <c r="AM390" i="1"/>
  <c r="AF390" i="1"/>
  <c r="AM389" i="1"/>
  <c r="AF389" i="1"/>
  <c r="AM388" i="1"/>
  <c r="AF388" i="1"/>
  <c r="AM387" i="1"/>
  <c r="AF387" i="1"/>
  <c r="AM386" i="1"/>
  <c r="AF386" i="1"/>
  <c r="AM385" i="1"/>
  <c r="AF385" i="1"/>
  <c r="AM384" i="1"/>
  <c r="AF384" i="1"/>
  <c r="AM383" i="1"/>
  <c r="AF383" i="1"/>
  <c r="AM382" i="1"/>
  <c r="AF382" i="1"/>
  <c r="AM381" i="1"/>
  <c r="AF381" i="1"/>
  <c r="AM380" i="1"/>
  <c r="AF380" i="1"/>
  <c r="AM379" i="1"/>
  <c r="AF379" i="1"/>
  <c r="AM378" i="1"/>
  <c r="AF378" i="1"/>
  <c r="AM377" i="1"/>
  <c r="AF377" i="1"/>
  <c r="AM376" i="1"/>
  <c r="AF376" i="1"/>
  <c r="AM375" i="1"/>
  <c r="AF375" i="1"/>
  <c r="AM374" i="1"/>
  <c r="AF374" i="1"/>
  <c r="AM373" i="1"/>
  <c r="AF373" i="1"/>
  <c r="AM372" i="1"/>
  <c r="AF372" i="1"/>
  <c r="AM371" i="1"/>
  <c r="AF371" i="1"/>
  <c r="AM370" i="1"/>
  <c r="AF370" i="1"/>
  <c r="AM369" i="1"/>
  <c r="AF369" i="1"/>
  <c r="AM368" i="1"/>
  <c r="AF368" i="1"/>
  <c r="AM367" i="1"/>
  <c r="AF367" i="1"/>
  <c r="AM366" i="1"/>
  <c r="AF366" i="1"/>
  <c r="AM365" i="1"/>
  <c r="AF365" i="1"/>
  <c r="AM364" i="1"/>
  <c r="AF364" i="1"/>
  <c r="AM363" i="1"/>
  <c r="AF363" i="1"/>
  <c r="AM362" i="1"/>
  <c r="AF362" i="1"/>
  <c r="AM361" i="1"/>
  <c r="AF361" i="1"/>
  <c r="AM360" i="1"/>
  <c r="AF360" i="1"/>
  <c r="AM359" i="1"/>
  <c r="AF359" i="1"/>
  <c r="AM358" i="1"/>
  <c r="AF358" i="1"/>
  <c r="AM357" i="1"/>
  <c r="AF357" i="1"/>
  <c r="AM356" i="1"/>
  <c r="AF356" i="1"/>
  <c r="AM355" i="1"/>
  <c r="AF355" i="1"/>
  <c r="AM354" i="1"/>
  <c r="AF354" i="1"/>
  <c r="AM353" i="1"/>
  <c r="AF353" i="1"/>
  <c r="AM352" i="1"/>
  <c r="AF352" i="1"/>
  <c r="AM351" i="1"/>
  <c r="AF351" i="1"/>
  <c r="AM350" i="1"/>
  <c r="AF350" i="1"/>
  <c r="AM349" i="1"/>
  <c r="AF349" i="1"/>
  <c r="AM348" i="1"/>
  <c r="AF348" i="1"/>
  <c r="AM347" i="1"/>
  <c r="AF347" i="1"/>
  <c r="AM346" i="1"/>
  <c r="AF346" i="1"/>
  <c r="AM345" i="1"/>
  <c r="AF345" i="1"/>
  <c r="AM344" i="1"/>
  <c r="AF344" i="1"/>
  <c r="AM343" i="1"/>
  <c r="AF343" i="1"/>
  <c r="AM342" i="1"/>
  <c r="AF342" i="1"/>
  <c r="AM341" i="1"/>
  <c r="AF341" i="1"/>
  <c r="AM340" i="1"/>
  <c r="AF340" i="1"/>
  <c r="AM339" i="1"/>
  <c r="AF339" i="1"/>
  <c r="AM338" i="1"/>
  <c r="AF338" i="1"/>
  <c r="AM337" i="1"/>
  <c r="AF337" i="1"/>
  <c r="AM336" i="1"/>
  <c r="AF336" i="1"/>
  <c r="AM335" i="1"/>
  <c r="AF335" i="1"/>
  <c r="AM334" i="1"/>
  <c r="AF334" i="1"/>
  <c r="AM333" i="1"/>
  <c r="AF333" i="1"/>
  <c r="AM332" i="1"/>
  <c r="AF332" i="1"/>
  <c r="AM331" i="1"/>
  <c r="AF331" i="1"/>
  <c r="AM330" i="1"/>
  <c r="AF330" i="1"/>
  <c r="AM329" i="1"/>
  <c r="AF329" i="1"/>
  <c r="AM328" i="1"/>
  <c r="AF328" i="1"/>
  <c r="AM327" i="1"/>
  <c r="AF327" i="1"/>
  <c r="AM326" i="1"/>
  <c r="AF326" i="1"/>
  <c r="AM325" i="1"/>
  <c r="AF325" i="1"/>
  <c r="AM324" i="1"/>
  <c r="AF324" i="1"/>
  <c r="AM323" i="1"/>
  <c r="AF323" i="1"/>
  <c r="AM322" i="1"/>
  <c r="AF322" i="1"/>
  <c r="AM321" i="1"/>
  <c r="AF321" i="1"/>
  <c r="AM320" i="1"/>
  <c r="AF320" i="1"/>
  <c r="AM319" i="1"/>
  <c r="AF319" i="1"/>
  <c r="AM318" i="1"/>
  <c r="AF318" i="1"/>
  <c r="AM317" i="1"/>
  <c r="AF317" i="1"/>
  <c r="AM316" i="1"/>
  <c r="AF316" i="1"/>
  <c r="AM315" i="1"/>
  <c r="AF315" i="1"/>
  <c r="AM314" i="1"/>
  <c r="AF314" i="1"/>
  <c r="AM313" i="1"/>
  <c r="AF313" i="1"/>
  <c r="AM312" i="1"/>
  <c r="AF312" i="1"/>
  <c r="AM311" i="1"/>
  <c r="AF311" i="1"/>
  <c r="AM310" i="1"/>
  <c r="AF310" i="1"/>
  <c r="AM309" i="1"/>
  <c r="AF309" i="1"/>
  <c r="AM308" i="1"/>
  <c r="AF308" i="1"/>
  <c r="AM307" i="1"/>
  <c r="AF307" i="1"/>
  <c r="AM306" i="1"/>
  <c r="AF306" i="1"/>
  <c r="AM305" i="1"/>
  <c r="AF305" i="1"/>
  <c r="AM304" i="1"/>
  <c r="AF304" i="1"/>
  <c r="AM303" i="1"/>
  <c r="AF303" i="1"/>
  <c r="AM302" i="1"/>
  <c r="AF302" i="1"/>
  <c r="AM301" i="1"/>
  <c r="AF301" i="1"/>
  <c r="AM300" i="1"/>
  <c r="AF300" i="1"/>
  <c r="AM299" i="1"/>
  <c r="AF299" i="1"/>
  <c r="AM298" i="1"/>
  <c r="AF298" i="1"/>
  <c r="AM297" i="1"/>
  <c r="AF297" i="1"/>
  <c r="AM296" i="1"/>
  <c r="AF296" i="1"/>
  <c r="AM295" i="1"/>
  <c r="AF295" i="1"/>
  <c r="AM294" i="1"/>
  <c r="AF294" i="1"/>
  <c r="AM293" i="1"/>
  <c r="AF293" i="1"/>
  <c r="AM292" i="1"/>
  <c r="AF292" i="1"/>
  <c r="AM291" i="1"/>
  <c r="AF291" i="1"/>
  <c r="AM290" i="1"/>
  <c r="AF290" i="1"/>
  <c r="AM289" i="1"/>
  <c r="AF289" i="1"/>
  <c r="AM288" i="1"/>
  <c r="AF288" i="1"/>
  <c r="AM287" i="1"/>
  <c r="AF287" i="1"/>
  <c r="AM286" i="1"/>
  <c r="AF286" i="1"/>
  <c r="AM285" i="1"/>
  <c r="AF285" i="1"/>
  <c r="AM284" i="1"/>
  <c r="AF284" i="1"/>
  <c r="AM283" i="1"/>
  <c r="AF283" i="1"/>
  <c r="AM282" i="1"/>
  <c r="AF282" i="1"/>
  <c r="AM281" i="1"/>
  <c r="AF281" i="1"/>
  <c r="AM280" i="1"/>
  <c r="AF280" i="1"/>
  <c r="AM279" i="1"/>
  <c r="AF279" i="1"/>
  <c r="AM278" i="1"/>
  <c r="AF278" i="1"/>
  <c r="AM277" i="1"/>
  <c r="AF277" i="1"/>
  <c r="AM276" i="1"/>
  <c r="AF276" i="1"/>
  <c r="AM275" i="1"/>
  <c r="AF275" i="1"/>
  <c r="AM274" i="1"/>
  <c r="AF274" i="1"/>
  <c r="AM273" i="1"/>
  <c r="AF273" i="1"/>
  <c r="AM272" i="1"/>
  <c r="AF272" i="1"/>
  <c r="AM271" i="1"/>
  <c r="AF271" i="1"/>
  <c r="AM270" i="1"/>
  <c r="AF270" i="1"/>
  <c r="AM269" i="1"/>
  <c r="AF269" i="1"/>
  <c r="AM268" i="1"/>
  <c r="AF268" i="1"/>
  <c r="AM267" i="1"/>
  <c r="AF267" i="1"/>
  <c r="AM266" i="1"/>
  <c r="AF266" i="1"/>
  <c r="AM265" i="1"/>
  <c r="AF265" i="1"/>
  <c r="AM264" i="1"/>
  <c r="AF264" i="1"/>
  <c r="AM263" i="1"/>
  <c r="AF263" i="1"/>
  <c r="AM262" i="1"/>
  <c r="AF262" i="1"/>
  <c r="AM261" i="1"/>
  <c r="AF261" i="1"/>
  <c r="AM260" i="1"/>
  <c r="AF260" i="1"/>
  <c r="AM259" i="1"/>
  <c r="AF259" i="1"/>
  <c r="AM258" i="1"/>
  <c r="AF258" i="1"/>
  <c r="AM257" i="1"/>
  <c r="AF257" i="1"/>
  <c r="AM256" i="1"/>
  <c r="AF256" i="1"/>
  <c r="AM255" i="1"/>
  <c r="AF255" i="1"/>
  <c r="AM254" i="1"/>
  <c r="AF254" i="1"/>
  <c r="AM253" i="1"/>
  <c r="AF253" i="1"/>
  <c r="AM252" i="1"/>
  <c r="AF252" i="1"/>
  <c r="AM251" i="1"/>
  <c r="AF251" i="1"/>
  <c r="AM250" i="1"/>
  <c r="AF250" i="1"/>
  <c r="AM249" i="1"/>
  <c r="AF249" i="1"/>
  <c r="AM248" i="1"/>
  <c r="AF248" i="1"/>
  <c r="AM247" i="1"/>
  <c r="AF247" i="1"/>
  <c r="AM246" i="1"/>
  <c r="AF246" i="1"/>
  <c r="AM245" i="1"/>
  <c r="AF245" i="1"/>
  <c r="AM244" i="1"/>
  <c r="AF244" i="1"/>
  <c r="AM243" i="1"/>
  <c r="AF243" i="1"/>
  <c r="AM242" i="1"/>
  <c r="AF242" i="1"/>
  <c r="AM241" i="1"/>
  <c r="AF241" i="1"/>
  <c r="AM240" i="1"/>
  <c r="AF240" i="1"/>
  <c r="AM239" i="1"/>
  <c r="AF239" i="1"/>
  <c r="AM238" i="1"/>
  <c r="AF238" i="1"/>
  <c r="AM237" i="1"/>
  <c r="AF237" i="1"/>
  <c r="AM236" i="1"/>
  <c r="AF236" i="1"/>
  <c r="AM235" i="1"/>
  <c r="AF235" i="1"/>
  <c r="AM234" i="1"/>
  <c r="AF234" i="1"/>
  <c r="AM233" i="1"/>
  <c r="AF233" i="1"/>
  <c r="AM232" i="1"/>
  <c r="AF232" i="1"/>
  <c r="AM231" i="1"/>
  <c r="AF231" i="1"/>
  <c r="AM230" i="1"/>
  <c r="AF230" i="1"/>
  <c r="AM229" i="1"/>
  <c r="AF229" i="1"/>
  <c r="AM228" i="1"/>
  <c r="AF228" i="1"/>
  <c r="AM227" i="1"/>
  <c r="AF227" i="1"/>
  <c r="AM226" i="1"/>
  <c r="AF226" i="1"/>
  <c r="AM225" i="1"/>
  <c r="AF225" i="1"/>
  <c r="AM224" i="1"/>
  <c r="AF224" i="1"/>
  <c r="AM223" i="1"/>
  <c r="AF223" i="1"/>
  <c r="AM222" i="1"/>
  <c r="AF222" i="1"/>
  <c r="AM221" i="1"/>
  <c r="AF221" i="1"/>
  <c r="AM220" i="1"/>
  <c r="AF220" i="1"/>
  <c r="AM219" i="1"/>
  <c r="AF219" i="1"/>
  <c r="AM218" i="1"/>
  <c r="AF218" i="1"/>
  <c r="AM217" i="1"/>
  <c r="AF217" i="1"/>
  <c r="AM216" i="1"/>
  <c r="AF216" i="1"/>
  <c r="AM215" i="1"/>
  <c r="AF215" i="1"/>
  <c r="AM214" i="1"/>
  <c r="AF214" i="1"/>
  <c r="AM213" i="1"/>
  <c r="AF213" i="1"/>
  <c r="AM212" i="1"/>
  <c r="AF212" i="1"/>
  <c r="AM211" i="1"/>
  <c r="AF211" i="1"/>
  <c r="AM210" i="1"/>
  <c r="AF210" i="1"/>
  <c r="AM209" i="1"/>
  <c r="AF209" i="1"/>
  <c r="AM208" i="1"/>
  <c r="AF208" i="1"/>
  <c r="AM207" i="1"/>
  <c r="AF207" i="1"/>
  <c r="AM206" i="1"/>
  <c r="AF206" i="1"/>
  <c r="AM205" i="1"/>
  <c r="AF205" i="1"/>
  <c r="AM204" i="1"/>
  <c r="AF204" i="1"/>
  <c r="AM203" i="1"/>
  <c r="AF203" i="1"/>
  <c r="AM202" i="1"/>
  <c r="AF202" i="1"/>
  <c r="AM201" i="1"/>
  <c r="AF201" i="1"/>
  <c r="AM200" i="1"/>
  <c r="AF200" i="1"/>
  <c r="AM199" i="1"/>
  <c r="AF199" i="1"/>
  <c r="AM198" i="1"/>
  <c r="AF198" i="1"/>
  <c r="AM197" i="1"/>
  <c r="AF197" i="1"/>
  <c r="AM196" i="1"/>
  <c r="AF196" i="1"/>
  <c r="AM195" i="1"/>
  <c r="AF195" i="1"/>
  <c r="AM194" i="1"/>
  <c r="AF194" i="1"/>
  <c r="AM193" i="1"/>
  <c r="AF193" i="1"/>
  <c r="AM192" i="1"/>
  <c r="AF192" i="1"/>
  <c r="AM191" i="1"/>
  <c r="AF191" i="1"/>
  <c r="AM190" i="1"/>
  <c r="AF190" i="1"/>
  <c r="AM189" i="1"/>
  <c r="AF189" i="1"/>
  <c r="AM188" i="1"/>
  <c r="AF188" i="1"/>
  <c r="AM187" i="1"/>
  <c r="AF187" i="1"/>
  <c r="AM186" i="1"/>
  <c r="AF186" i="1"/>
  <c r="AM185" i="1"/>
  <c r="AF185" i="1"/>
  <c r="AM184" i="1"/>
  <c r="AF184" i="1"/>
  <c r="AM183" i="1"/>
  <c r="AF183" i="1"/>
  <c r="AM182" i="1"/>
  <c r="AF182" i="1"/>
  <c r="AM181" i="1"/>
  <c r="AF181" i="1"/>
  <c r="AM180" i="1"/>
  <c r="AF180" i="1"/>
  <c r="AM179" i="1"/>
  <c r="AF179" i="1"/>
  <c r="AM178" i="1"/>
  <c r="AF178" i="1"/>
  <c r="AM177" i="1"/>
  <c r="AF177" i="1"/>
  <c r="AM176" i="1"/>
  <c r="AF176" i="1"/>
  <c r="AM175" i="1"/>
  <c r="AF175" i="1"/>
  <c r="AM174" i="1"/>
  <c r="AF174" i="1"/>
  <c r="AM173" i="1"/>
  <c r="AF173" i="1"/>
  <c r="AM172" i="1"/>
  <c r="AF172" i="1"/>
  <c r="AM171" i="1"/>
  <c r="AF171" i="1"/>
  <c r="AM170" i="1"/>
  <c r="AF170" i="1"/>
  <c r="AM169" i="1"/>
  <c r="AF169" i="1"/>
  <c r="AM168" i="1"/>
  <c r="AF168" i="1"/>
  <c r="AM167" i="1"/>
  <c r="AF167" i="1"/>
  <c r="AM166" i="1"/>
  <c r="AF166" i="1"/>
  <c r="AM165" i="1"/>
  <c r="AF165" i="1"/>
  <c r="AM164" i="1"/>
  <c r="AF164" i="1"/>
  <c r="AM163" i="1"/>
  <c r="AF163" i="1"/>
  <c r="AM162" i="1"/>
  <c r="AF162" i="1"/>
  <c r="AM161" i="1"/>
  <c r="AF161" i="1"/>
  <c r="AM160" i="1"/>
  <c r="AF160" i="1"/>
  <c r="AM159" i="1"/>
  <c r="AF159" i="1"/>
  <c r="AM158" i="1"/>
  <c r="AF158" i="1"/>
  <c r="AM157" i="1"/>
  <c r="AF157" i="1"/>
  <c r="AM156" i="1"/>
  <c r="AF156" i="1"/>
  <c r="AM155" i="1"/>
  <c r="AF155" i="1"/>
  <c r="AM154" i="1"/>
  <c r="AF154" i="1"/>
  <c r="AM153" i="1"/>
  <c r="AF153" i="1"/>
  <c r="AM152" i="1"/>
  <c r="AF152" i="1"/>
  <c r="AM151" i="1"/>
  <c r="AF151" i="1"/>
  <c r="AM150" i="1"/>
  <c r="AF150" i="1"/>
  <c r="AM149" i="1"/>
  <c r="AF149" i="1"/>
  <c r="AM148" i="1"/>
  <c r="AF148" i="1"/>
  <c r="AM147" i="1"/>
  <c r="AF147" i="1"/>
  <c r="AM146" i="1"/>
  <c r="AF146" i="1"/>
  <c r="AM145" i="1"/>
  <c r="AF145" i="1"/>
  <c r="AM144" i="1"/>
  <c r="AF144" i="1"/>
  <c r="AM143" i="1"/>
  <c r="AF143" i="1"/>
  <c r="AM142" i="1"/>
  <c r="AF142" i="1"/>
  <c r="AM141" i="1"/>
  <c r="AF141" i="1"/>
  <c r="AM140" i="1"/>
  <c r="AF140" i="1"/>
  <c r="AM139" i="1"/>
  <c r="AF139" i="1"/>
  <c r="AM138" i="1"/>
  <c r="AF138" i="1"/>
  <c r="AM137" i="1"/>
  <c r="AF137" i="1"/>
  <c r="AM136" i="1"/>
  <c r="AF136" i="1"/>
  <c r="AM135" i="1"/>
  <c r="AF135" i="1"/>
  <c r="AM134" i="1"/>
  <c r="AF134" i="1"/>
  <c r="AM133" i="1"/>
  <c r="AF133" i="1"/>
  <c r="AM132" i="1"/>
  <c r="AF132" i="1"/>
  <c r="AM131" i="1"/>
  <c r="AF131" i="1"/>
  <c r="AM130" i="1"/>
  <c r="AF130" i="1"/>
  <c r="AM129" i="1"/>
  <c r="AF129" i="1"/>
  <c r="AM128" i="1"/>
  <c r="AF128" i="1"/>
  <c r="AM127" i="1"/>
  <c r="AF127" i="1"/>
  <c r="AM126" i="1"/>
  <c r="AF126" i="1"/>
  <c r="AM125" i="1"/>
  <c r="AF125" i="1"/>
  <c r="AM124" i="1"/>
  <c r="AF124" i="1"/>
  <c r="AM123" i="1"/>
  <c r="AF123" i="1"/>
  <c r="AM122" i="1"/>
  <c r="AF122" i="1"/>
  <c r="AM121" i="1"/>
  <c r="AF121" i="1"/>
  <c r="AM120" i="1"/>
  <c r="AF120" i="1"/>
  <c r="AM119" i="1"/>
  <c r="AF119" i="1"/>
  <c r="AM118" i="1"/>
  <c r="AF118" i="1"/>
  <c r="AM117" i="1"/>
  <c r="AF117" i="1"/>
  <c r="AM116" i="1"/>
  <c r="AF116" i="1"/>
  <c r="AM115" i="1"/>
  <c r="AF115" i="1"/>
  <c r="AM114" i="1"/>
  <c r="AF114" i="1"/>
  <c r="AM113" i="1"/>
  <c r="AF113" i="1"/>
  <c r="AM112" i="1"/>
  <c r="AF112" i="1"/>
  <c r="AM111" i="1"/>
  <c r="AF111" i="1"/>
  <c r="AM110" i="1"/>
  <c r="AF110" i="1"/>
  <c r="AM109" i="1"/>
  <c r="AF109" i="1"/>
  <c r="AM108" i="1"/>
  <c r="AF108" i="1"/>
  <c r="AM107" i="1"/>
  <c r="AF107" i="1"/>
  <c r="AM106" i="1"/>
  <c r="AF106" i="1"/>
  <c r="AM105" i="1"/>
  <c r="AF105" i="1"/>
  <c r="AM104" i="1"/>
  <c r="AF104" i="1"/>
  <c r="AM103" i="1"/>
  <c r="AF103" i="1"/>
  <c r="AM102" i="1"/>
  <c r="AF102" i="1"/>
  <c r="AM101" i="1"/>
  <c r="AF101" i="1"/>
  <c r="Y101" i="1"/>
  <c r="AM100" i="1"/>
  <c r="AF100" i="1"/>
  <c r="Y100" i="1"/>
  <c r="AM99" i="1"/>
  <c r="AF99" i="1"/>
  <c r="Y99" i="1"/>
  <c r="AM98" i="1"/>
  <c r="AF98" i="1"/>
  <c r="Y98" i="1"/>
  <c r="AM97" i="1"/>
  <c r="AF97" i="1"/>
  <c r="Y97" i="1"/>
  <c r="AM96" i="1"/>
  <c r="AF96" i="1"/>
  <c r="Y96" i="1"/>
  <c r="AM95" i="1"/>
  <c r="AF95" i="1"/>
  <c r="Y95" i="1"/>
  <c r="AM94" i="1"/>
  <c r="AF94" i="1"/>
  <c r="Y94" i="1"/>
  <c r="AM93" i="1"/>
  <c r="AF93" i="1"/>
  <c r="Y93" i="1"/>
  <c r="AM92" i="1"/>
  <c r="AF92" i="1"/>
  <c r="Y92" i="1"/>
  <c r="AM91" i="1"/>
  <c r="AF91" i="1"/>
  <c r="Y91" i="1"/>
  <c r="AM90" i="1"/>
  <c r="AF90" i="1"/>
  <c r="Y90" i="1"/>
  <c r="AM89" i="1"/>
  <c r="AF89" i="1"/>
  <c r="Y89" i="1"/>
  <c r="AM88" i="1"/>
  <c r="AF88" i="1"/>
  <c r="Y88" i="1"/>
  <c r="AM87" i="1"/>
  <c r="AF87" i="1"/>
  <c r="Y87" i="1"/>
  <c r="AM86" i="1"/>
  <c r="AF86" i="1"/>
  <c r="Y86" i="1"/>
  <c r="AM85" i="1"/>
  <c r="AF85" i="1"/>
  <c r="Y85" i="1"/>
  <c r="AM84" i="1"/>
  <c r="AF84" i="1"/>
  <c r="Y84" i="1"/>
  <c r="AM83" i="1"/>
  <c r="AF83" i="1"/>
  <c r="Y83" i="1"/>
  <c r="AM82" i="1"/>
  <c r="AF82" i="1"/>
  <c r="Y82" i="1"/>
  <c r="AM81" i="1"/>
  <c r="AF81" i="1"/>
  <c r="Y81" i="1"/>
  <c r="AM80" i="1"/>
  <c r="AF80" i="1"/>
  <c r="Y80" i="1"/>
  <c r="AM79" i="1"/>
  <c r="AF79" i="1"/>
  <c r="Y79" i="1"/>
  <c r="AM78" i="1"/>
  <c r="AF78" i="1"/>
  <c r="Y78" i="1"/>
  <c r="AM77" i="1"/>
  <c r="AF77" i="1"/>
  <c r="Y77" i="1"/>
  <c r="AM76" i="1"/>
  <c r="AF76" i="1"/>
  <c r="Y76" i="1"/>
  <c r="AM75" i="1"/>
  <c r="AF75" i="1"/>
  <c r="Y75" i="1"/>
  <c r="AM74" i="1"/>
  <c r="AF74" i="1"/>
  <c r="Y74" i="1"/>
  <c r="AM73" i="1"/>
  <c r="AF73" i="1"/>
  <c r="Y73" i="1"/>
  <c r="AM72" i="1"/>
  <c r="AF72" i="1"/>
  <c r="Y72" i="1"/>
  <c r="AM71" i="1"/>
  <c r="AF71" i="1"/>
  <c r="Y71" i="1"/>
  <c r="AM70" i="1"/>
  <c r="AF70" i="1"/>
  <c r="Y70" i="1"/>
  <c r="AM69" i="1"/>
  <c r="AF69" i="1"/>
  <c r="Y69" i="1"/>
  <c r="AM68" i="1"/>
  <c r="AF68" i="1"/>
  <c r="Y68" i="1"/>
  <c r="AM67" i="1"/>
  <c r="AF67" i="1"/>
  <c r="Y67" i="1"/>
  <c r="AM66" i="1"/>
  <c r="AF66" i="1"/>
  <c r="Y66" i="1"/>
  <c r="AM65" i="1"/>
  <c r="AF65" i="1"/>
  <c r="Y65" i="1"/>
  <c r="AM64" i="1"/>
  <c r="AF64" i="1"/>
  <c r="Y64" i="1"/>
  <c r="AM63" i="1"/>
  <c r="AF63" i="1"/>
  <c r="Y63" i="1"/>
  <c r="AM62" i="1"/>
  <c r="AF62" i="1"/>
  <c r="Y62" i="1"/>
  <c r="AM61" i="1"/>
  <c r="AF61" i="1"/>
  <c r="Y61" i="1"/>
  <c r="AM60" i="1"/>
  <c r="AF60" i="1"/>
  <c r="Y60" i="1"/>
  <c r="AM59" i="1"/>
  <c r="AF59" i="1"/>
  <c r="Y59" i="1"/>
  <c r="AM58" i="1"/>
  <c r="AF58" i="1"/>
  <c r="Y58" i="1"/>
  <c r="AM57" i="1"/>
  <c r="AF57" i="1"/>
  <c r="Y57" i="1"/>
  <c r="AM56" i="1"/>
  <c r="AF56" i="1"/>
  <c r="Y56" i="1"/>
  <c r="AM55" i="1"/>
  <c r="AF55" i="1"/>
  <c r="Y55" i="1"/>
  <c r="AM54" i="1"/>
  <c r="AF54" i="1"/>
  <c r="Y54" i="1"/>
  <c r="AM53" i="1"/>
  <c r="AF53" i="1"/>
  <c r="Y53" i="1"/>
  <c r="AM52" i="1"/>
  <c r="AF52" i="1"/>
  <c r="Y52" i="1"/>
  <c r="AM51" i="1"/>
  <c r="AF51" i="1"/>
  <c r="Y51" i="1"/>
  <c r="AM50" i="1"/>
  <c r="AF50" i="1"/>
  <c r="Y50" i="1"/>
  <c r="AM49" i="1"/>
  <c r="AF49" i="1"/>
  <c r="Y49" i="1"/>
  <c r="AM48" i="1"/>
  <c r="AF48" i="1"/>
  <c r="Y48" i="1"/>
  <c r="AM47" i="1"/>
  <c r="AF47" i="1"/>
  <c r="Y47" i="1"/>
  <c r="AM46" i="1"/>
  <c r="AF46" i="1"/>
  <c r="Y46" i="1"/>
  <c r="AM45" i="1"/>
  <c r="AF45" i="1"/>
  <c r="Y45" i="1"/>
  <c r="AM44" i="1"/>
  <c r="AF44" i="1"/>
  <c r="Y44" i="1"/>
  <c r="AM43" i="1"/>
  <c r="AF43" i="1"/>
  <c r="Y43" i="1"/>
  <c r="AM42" i="1"/>
  <c r="AF42" i="1"/>
  <c r="Y42" i="1"/>
  <c r="AM41" i="1"/>
  <c r="AF41" i="1"/>
  <c r="Y41" i="1"/>
  <c r="AM40" i="1"/>
  <c r="AF40" i="1"/>
  <c r="Y40" i="1"/>
  <c r="AM39" i="1"/>
  <c r="AF39" i="1"/>
  <c r="Y39" i="1"/>
  <c r="AM38" i="1"/>
  <c r="AF38" i="1"/>
  <c r="Y38" i="1"/>
  <c r="AM37" i="1"/>
  <c r="AF37" i="1"/>
  <c r="Y37" i="1"/>
  <c r="AM36" i="1"/>
  <c r="AF36" i="1"/>
  <c r="Y36" i="1"/>
  <c r="AM35" i="1"/>
  <c r="AF35" i="1"/>
  <c r="Y35" i="1"/>
  <c r="AM34" i="1"/>
  <c r="AF34" i="1"/>
  <c r="Y34" i="1"/>
  <c r="AM33" i="1"/>
  <c r="AF33" i="1"/>
  <c r="Y33" i="1"/>
  <c r="AM32" i="1"/>
  <c r="AF32" i="1"/>
  <c r="Y32" i="1"/>
  <c r="AM31" i="1"/>
  <c r="AF31" i="1"/>
  <c r="Y31" i="1"/>
  <c r="AM30" i="1"/>
  <c r="AF30" i="1"/>
  <c r="Y30" i="1"/>
  <c r="AM29" i="1"/>
  <c r="AF29" i="1"/>
  <c r="Y29" i="1"/>
  <c r="AM28" i="1"/>
  <c r="AF28" i="1"/>
  <c r="Y28" i="1"/>
  <c r="AM27" i="1"/>
  <c r="AF27" i="1"/>
  <c r="Y27" i="1"/>
  <c r="AM26" i="1"/>
  <c r="AF26" i="1"/>
  <c r="Y26" i="1"/>
  <c r="AM25" i="1"/>
  <c r="AF25" i="1"/>
  <c r="Y25" i="1"/>
  <c r="AM24" i="1"/>
  <c r="AF24" i="1"/>
  <c r="Y24" i="1"/>
  <c r="AM23" i="1"/>
  <c r="AF23" i="1"/>
  <c r="Y23" i="1"/>
  <c r="AM22" i="1"/>
  <c r="AF22" i="1"/>
  <c r="Y22" i="1"/>
  <c r="AM21" i="1"/>
  <c r="AF21" i="1"/>
  <c r="Y21" i="1"/>
  <c r="AM20" i="1"/>
  <c r="AF20" i="1"/>
  <c r="Y20" i="1"/>
  <c r="AM19" i="1"/>
  <c r="AF19" i="1"/>
  <c r="Y19" i="1"/>
  <c r="AM18" i="1"/>
  <c r="AF18" i="1"/>
  <c r="Y18" i="1"/>
  <c r="AM17" i="1"/>
  <c r="AF17" i="1"/>
  <c r="Y17" i="1"/>
  <c r="AM16" i="1"/>
  <c r="AF16" i="1"/>
  <c r="Y16" i="1"/>
  <c r="AM15" i="1"/>
  <c r="AF15" i="1"/>
  <c r="Y15" i="1"/>
  <c r="AM14" i="1"/>
  <c r="AF14" i="1"/>
  <c r="Y14" i="1"/>
  <c r="AM13" i="1"/>
  <c r="AF13" i="1"/>
  <c r="Y13" i="1"/>
  <c r="AM12" i="1"/>
  <c r="AF12" i="1"/>
  <c r="Y12" i="1"/>
  <c r="AM11" i="1"/>
  <c r="AF11" i="1"/>
  <c r="Y11" i="1"/>
  <c r="AM10" i="1"/>
  <c r="AF10" i="1"/>
  <c r="Y10" i="1"/>
  <c r="AM9" i="1"/>
  <c r="AF9" i="1"/>
  <c r="Y9" i="1"/>
  <c r="AM8" i="1"/>
  <c r="AF8" i="1"/>
  <c r="Y8" i="1"/>
  <c r="AM7" i="1"/>
  <c r="AF7" i="1"/>
  <c r="Y7" i="1"/>
  <c r="AM6" i="1"/>
  <c r="AF6" i="1"/>
  <c r="Y6" i="1"/>
  <c r="AM5" i="1"/>
  <c r="AF5" i="1"/>
  <c r="Y5" i="1"/>
  <c r="AM4" i="1"/>
  <c r="AF4" i="1"/>
  <c r="Y4" i="1"/>
  <c r="AM3" i="1"/>
  <c r="AF3" i="1"/>
  <c r="Y3" i="1"/>
  <c r="AM2" i="1"/>
  <c r="AF2" i="1"/>
  <c r="Y2" i="1"/>
  <c r="AM1234" i="1"/>
  <c r="AF1234" i="1"/>
  <c r="Y1234" i="1"/>
  <c r="AM1233" i="1"/>
  <c r="AF1233" i="1"/>
  <c r="Y1233" i="1"/>
  <c r="AM1232" i="1"/>
  <c r="AF1232" i="1"/>
  <c r="Y1232" i="1"/>
  <c r="AM1231" i="1"/>
  <c r="AF1231" i="1"/>
  <c r="Y1231" i="1"/>
  <c r="AM1230" i="1"/>
  <c r="AF1230" i="1"/>
  <c r="Y1230" i="1"/>
  <c r="AM1229" i="1"/>
  <c r="AF1229" i="1"/>
  <c r="Y1229" i="1"/>
  <c r="AM1228" i="1"/>
  <c r="AF1228" i="1"/>
  <c r="Y1228" i="1"/>
  <c r="AM1227" i="1"/>
  <c r="AF1227" i="1"/>
  <c r="Y1227" i="1"/>
  <c r="AM1226" i="1"/>
  <c r="AF1226" i="1"/>
  <c r="Y1226" i="1"/>
  <c r="AM1225" i="1"/>
  <c r="AF1225" i="1"/>
  <c r="Y1225" i="1"/>
  <c r="AM1224" i="1"/>
  <c r="AF1224" i="1"/>
  <c r="Y1224" i="1"/>
  <c r="AM1223" i="1"/>
  <c r="AF1223" i="1"/>
  <c r="Y1223" i="1"/>
  <c r="AM1222" i="1"/>
  <c r="AF1222" i="1"/>
  <c r="Y1222" i="1"/>
  <c r="AM1221" i="1"/>
  <c r="AF1221" i="1"/>
  <c r="Y1221" i="1"/>
  <c r="AM1220" i="1"/>
  <c r="AF1220" i="1"/>
  <c r="Y1220" i="1"/>
  <c r="AM1219" i="1"/>
  <c r="AF1219" i="1"/>
  <c r="Y1219" i="1"/>
  <c r="AM1218" i="1"/>
  <c r="AF1218" i="1"/>
  <c r="Y1218" i="1"/>
  <c r="AM1217" i="1"/>
  <c r="AF1217" i="1"/>
  <c r="Y1217" i="1"/>
  <c r="AM1216" i="1"/>
  <c r="AF1216" i="1"/>
  <c r="Y1216" i="1"/>
  <c r="AM1215" i="1"/>
  <c r="AF1215" i="1"/>
  <c r="Y1215" i="1"/>
  <c r="AM1214" i="1"/>
  <c r="AF1214" i="1"/>
  <c r="Y1214" i="1"/>
  <c r="AM1213" i="1"/>
  <c r="AF1213" i="1"/>
  <c r="Y1213" i="1"/>
  <c r="AM1212" i="1"/>
  <c r="AF1212" i="1"/>
  <c r="Y1212" i="1"/>
  <c r="AM1211" i="1"/>
  <c r="AF1211" i="1"/>
  <c r="Y1211" i="1"/>
  <c r="AM1210" i="1"/>
  <c r="AF1210" i="1"/>
  <c r="Y1210" i="1"/>
  <c r="AM1209" i="1"/>
  <c r="AF1209" i="1"/>
  <c r="Y1209" i="1"/>
  <c r="AM1208" i="1"/>
  <c r="AF1208" i="1"/>
  <c r="Y1208" i="1"/>
  <c r="AM1207" i="1"/>
  <c r="AF1207" i="1"/>
  <c r="Y1207" i="1"/>
  <c r="AM1206" i="1"/>
  <c r="AF1206" i="1"/>
  <c r="Y1206" i="1"/>
  <c r="AM1205" i="1"/>
  <c r="AF1205" i="1"/>
  <c r="Y1205" i="1"/>
  <c r="AM1204" i="1"/>
  <c r="AF1204" i="1"/>
  <c r="Y1204" i="1"/>
  <c r="AM1203" i="1"/>
  <c r="AF1203" i="1"/>
  <c r="Y1203" i="1"/>
  <c r="AM1202" i="1"/>
  <c r="AF1202" i="1"/>
  <c r="Y1202" i="1"/>
  <c r="AM1201" i="1"/>
  <c r="AF1201" i="1"/>
  <c r="Y1201" i="1"/>
  <c r="AM1200" i="1"/>
  <c r="AF1200" i="1"/>
  <c r="Y1200" i="1"/>
  <c r="AM1199" i="1"/>
  <c r="AF1199" i="1"/>
  <c r="Y1199" i="1"/>
  <c r="AM1198" i="1"/>
  <c r="AF1198" i="1"/>
  <c r="Y1198" i="1"/>
  <c r="AM1197" i="1"/>
  <c r="AF1197" i="1"/>
  <c r="Y1197" i="1"/>
  <c r="AM1196" i="1"/>
  <c r="AF1196" i="1"/>
  <c r="Y1196" i="1"/>
  <c r="AM1195" i="1"/>
  <c r="AF1195" i="1"/>
  <c r="Y1195" i="1"/>
  <c r="AM1194" i="1"/>
  <c r="AF1194" i="1"/>
  <c r="Y1194" i="1"/>
  <c r="AM1193" i="1"/>
  <c r="AF1193" i="1"/>
  <c r="Y1193" i="1"/>
  <c r="AM1192" i="1"/>
  <c r="AF1192" i="1"/>
  <c r="Y1192" i="1"/>
  <c r="AM1191" i="1"/>
  <c r="AF1191" i="1"/>
  <c r="Y1191" i="1"/>
  <c r="AM1190" i="1"/>
  <c r="AF1190" i="1"/>
  <c r="Y1190" i="1"/>
  <c r="AM1189" i="1"/>
  <c r="AF1189" i="1"/>
  <c r="Y1189" i="1"/>
  <c r="AM1188" i="1"/>
  <c r="AF1188" i="1"/>
  <c r="Y1188" i="1"/>
  <c r="AM1187" i="1"/>
  <c r="AF1187" i="1"/>
  <c r="Y1187" i="1"/>
  <c r="AM1186" i="1"/>
  <c r="AF1186" i="1"/>
  <c r="Y1186" i="1"/>
  <c r="AM1185" i="1"/>
  <c r="AF1185" i="1"/>
  <c r="Y1185" i="1"/>
  <c r="AM1184" i="1"/>
  <c r="AF1184" i="1"/>
  <c r="Y1184" i="1"/>
  <c r="AM1183" i="1"/>
  <c r="AF1183" i="1"/>
  <c r="Y1183" i="1"/>
  <c r="AM1182" i="1"/>
  <c r="AF1182" i="1"/>
  <c r="Y1182" i="1"/>
  <c r="AM1181" i="1"/>
  <c r="AF1181" i="1"/>
  <c r="Y1181" i="1"/>
  <c r="AM1180" i="1"/>
  <c r="AF1180" i="1"/>
  <c r="Y1180" i="1"/>
  <c r="AM1179" i="1"/>
  <c r="AF1179" i="1"/>
  <c r="Y1179" i="1"/>
  <c r="AM1178" i="1"/>
  <c r="AF1178" i="1"/>
  <c r="Y1178" i="1"/>
  <c r="AM1177" i="1"/>
  <c r="AF1177" i="1"/>
  <c r="Y1177" i="1"/>
  <c r="AM1176" i="1"/>
  <c r="AF1176" i="1"/>
  <c r="Y1176" i="1"/>
  <c r="AM1175" i="1"/>
  <c r="AF1175" i="1"/>
  <c r="Y1175" i="1"/>
  <c r="AM1174" i="1"/>
  <c r="AF1174" i="1"/>
  <c r="Y1174" i="1"/>
  <c r="AM1173" i="1"/>
  <c r="AF1173" i="1"/>
  <c r="Y1173" i="1"/>
  <c r="AM1172" i="1"/>
  <c r="AF1172" i="1"/>
  <c r="Y1172" i="1"/>
  <c r="AM1171" i="1"/>
  <c r="AF1171" i="1"/>
  <c r="Y1171" i="1"/>
  <c r="AM1170" i="1"/>
  <c r="AF1170" i="1"/>
  <c r="Y1170" i="1"/>
  <c r="AM1169" i="1"/>
  <c r="AF1169" i="1"/>
  <c r="Y1169" i="1"/>
  <c r="AM1168" i="1"/>
  <c r="AF1168" i="1"/>
  <c r="Y1168" i="1"/>
  <c r="AM1167" i="1"/>
  <c r="AF1167" i="1"/>
  <c r="Y1167" i="1"/>
  <c r="AM1166" i="1"/>
  <c r="AF1166" i="1"/>
  <c r="Y1166" i="1"/>
  <c r="AM1165" i="1"/>
  <c r="AF1165" i="1"/>
  <c r="Y1165" i="1"/>
  <c r="AM1164" i="1"/>
  <c r="AF1164" i="1"/>
  <c r="Y1164" i="1"/>
  <c r="AM1163" i="1"/>
  <c r="AF1163" i="1"/>
  <c r="Y1163" i="1"/>
  <c r="AM1162" i="1"/>
  <c r="AF1162" i="1"/>
  <c r="Y1162" i="1"/>
  <c r="AM1161" i="1"/>
  <c r="AF1161" i="1"/>
  <c r="Y1161" i="1"/>
  <c r="AM1160" i="1"/>
  <c r="AF1160" i="1"/>
  <c r="Y1160" i="1"/>
  <c r="AM1159" i="1"/>
  <c r="AF1159" i="1"/>
  <c r="Y1159" i="1"/>
  <c r="AM1158" i="1"/>
  <c r="AF1158" i="1"/>
  <c r="Y1158" i="1"/>
  <c r="AM1157" i="1"/>
  <c r="AF1157" i="1"/>
  <c r="Y1157" i="1"/>
  <c r="AM1156" i="1"/>
  <c r="AF1156" i="1"/>
  <c r="Y1156" i="1"/>
  <c r="AM1155" i="1"/>
  <c r="AF1155" i="1"/>
  <c r="Y1155" i="1"/>
  <c r="AM1154" i="1"/>
  <c r="AF1154" i="1"/>
  <c r="Y1154" i="1"/>
  <c r="AM1153" i="1"/>
  <c r="AF1153" i="1"/>
  <c r="Y1153" i="1"/>
  <c r="AM1152" i="1"/>
  <c r="AF1152" i="1"/>
  <c r="Y1152" i="1"/>
  <c r="AM1151" i="1"/>
  <c r="AF1151" i="1"/>
  <c r="Y1151" i="1"/>
  <c r="AM1150" i="1"/>
  <c r="AF1150" i="1"/>
  <c r="Y1150" i="1"/>
  <c r="AM1149" i="1"/>
  <c r="AF1149" i="1"/>
  <c r="Y1149" i="1"/>
  <c r="AM1148" i="1"/>
  <c r="AF1148" i="1"/>
  <c r="Y1148" i="1"/>
  <c r="AM1147" i="1"/>
  <c r="AF1147" i="1"/>
  <c r="Y1147" i="1"/>
  <c r="AM1146" i="1"/>
  <c r="AF1146" i="1"/>
  <c r="Y1146" i="1"/>
  <c r="AM1145" i="1"/>
  <c r="AF1145" i="1"/>
  <c r="Y1145" i="1"/>
  <c r="AM1144" i="1"/>
  <c r="AF1144" i="1"/>
  <c r="Y1144" i="1"/>
  <c r="AM1143" i="1"/>
  <c r="AF1143" i="1"/>
  <c r="Y1143" i="1"/>
  <c r="AM1142" i="1"/>
  <c r="AF1142" i="1"/>
  <c r="Y1142" i="1"/>
  <c r="AM1141" i="1"/>
  <c r="AF1141" i="1"/>
  <c r="Y1141" i="1"/>
  <c r="AM1140" i="1"/>
  <c r="AF1140" i="1"/>
  <c r="Y1140" i="1"/>
  <c r="AM1139" i="1"/>
  <c r="AF1139" i="1"/>
  <c r="Y1139" i="1"/>
  <c r="AM1138" i="1"/>
  <c r="AF1138" i="1"/>
  <c r="Y1138" i="1"/>
  <c r="AM1137" i="1"/>
  <c r="AF1137" i="1"/>
  <c r="Y1137" i="1"/>
  <c r="AM1136" i="1"/>
  <c r="AF1136" i="1"/>
  <c r="Y1136" i="1"/>
  <c r="AM1135" i="1"/>
  <c r="AF1135" i="1"/>
  <c r="Y1135" i="1"/>
  <c r="AM1134" i="1"/>
  <c r="AF1134" i="1"/>
  <c r="Y1134" i="1"/>
  <c r="AM1133" i="1"/>
  <c r="AF1133" i="1"/>
  <c r="Y1133" i="1"/>
  <c r="AM1132" i="1"/>
  <c r="AF1132" i="1"/>
  <c r="Y1132" i="1"/>
  <c r="AM1131" i="1"/>
  <c r="AF1131" i="1"/>
  <c r="Y1131" i="1"/>
  <c r="AM1130" i="1"/>
  <c r="AF1130" i="1"/>
  <c r="Y1130" i="1"/>
  <c r="AM1129" i="1"/>
  <c r="AF1129" i="1"/>
  <c r="Y1129" i="1"/>
  <c r="AM1128" i="1"/>
  <c r="AF1128" i="1"/>
  <c r="Y1128" i="1"/>
  <c r="AM1127" i="1"/>
  <c r="AF1127" i="1"/>
  <c r="Y1127" i="1"/>
  <c r="AM1126" i="1"/>
  <c r="AF1126" i="1"/>
  <c r="Y1126" i="1"/>
  <c r="AM1125" i="1"/>
  <c r="AF1125" i="1"/>
  <c r="Y1125" i="1"/>
  <c r="AM1124" i="1"/>
  <c r="AF1124" i="1"/>
  <c r="Y1124" i="1"/>
  <c r="AM1123" i="1"/>
  <c r="AF1123" i="1"/>
  <c r="Y1123" i="1"/>
  <c r="AM1122" i="1"/>
  <c r="AF1122" i="1"/>
  <c r="Y1122" i="1"/>
  <c r="AM1121" i="1"/>
  <c r="AF1121" i="1"/>
  <c r="Y1121" i="1"/>
  <c r="AM1120" i="1"/>
  <c r="AF1120" i="1"/>
  <c r="Y1120" i="1"/>
  <c r="AM1119" i="1"/>
  <c r="AF1119" i="1"/>
  <c r="Y1119" i="1"/>
  <c r="AM1118" i="1"/>
  <c r="AF1118" i="1"/>
  <c r="Y1118" i="1"/>
  <c r="AM1117" i="1"/>
  <c r="AF1117" i="1"/>
  <c r="Y1117" i="1"/>
  <c r="AM1116" i="1"/>
  <c r="AF1116" i="1"/>
  <c r="Y1116" i="1"/>
  <c r="AM1115" i="1"/>
  <c r="AF1115" i="1"/>
  <c r="Y1115" i="1"/>
  <c r="AM1114" i="1"/>
  <c r="AF1114" i="1"/>
  <c r="Y1114" i="1"/>
  <c r="AM1113" i="1"/>
  <c r="AF1113" i="1"/>
  <c r="Y1113" i="1"/>
  <c r="AM1112" i="1"/>
  <c r="AF1112" i="1"/>
  <c r="Y1112" i="1"/>
  <c r="AM1111" i="1"/>
  <c r="AF1111" i="1"/>
  <c r="Y1111" i="1"/>
  <c r="AM1110" i="1"/>
  <c r="AF1110" i="1"/>
  <c r="Y1110" i="1"/>
  <c r="AM1109" i="1"/>
  <c r="AF1109" i="1"/>
  <c r="Y1109" i="1"/>
  <c r="AM1108" i="1"/>
  <c r="AF1108" i="1"/>
  <c r="Y1108" i="1"/>
  <c r="AM1107" i="1"/>
  <c r="AF1107" i="1"/>
  <c r="Y1107" i="1"/>
  <c r="AM1106" i="1"/>
  <c r="AF1106" i="1"/>
  <c r="Y1106" i="1"/>
  <c r="AM1105" i="1"/>
  <c r="AF1105" i="1"/>
  <c r="Y1105" i="1"/>
  <c r="AM1104" i="1"/>
  <c r="AF1104" i="1"/>
  <c r="Y1104" i="1"/>
  <c r="AM1103" i="1"/>
  <c r="AF1103" i="1"/>
  <c r="Y1103" i="1"/>
  <c r="AM1102" i="1"/>
  <c r="AF1102" i="1"/>
  <c r="Y1102" i="1"/>
  <c r="AM1101" i="1"/>
  <c r="AF1101" i="1"/>
  <c r="Y1101" i="1"/>
  <c r="AM1100" i="1"/>
  <c r="AF1100" i="1"/>
  <c r="Y1100" i="1"/>
  <c r="AM1099" i="1"/>
  <c r="AF1099" i="1"/>
  <c r="Y1099" i="1"/>
  <c r="AM1098" i="1"/>
  <c r="AF1098" i="1"/>
  <c r="Y1098" i="1"/>
  <c r="AM1097" i="1"/>
  <c r="AF1097" i="1"/>
  <c r="Y1097" i="1"/>
  <c r="AM1096" i="1"/>
  <c r="AF1096" i="1"/>
  <c r="Y1096" i="1"/>
  <c r="AM1095" i="1"/>
  <c r="AF1095" i="1"/>
  <c r="Y1095" i="1"/>
  <c r="AM1094" i="1"/>
  <c r="AF1094" i="1"/>
  <c r="Y1094" i="1"/>
  <c r="AM1093" i="1"/>
  <c r="AF1093" i="1"/>
  <c r="Y1093" i="1"/>
  <c r="AM1092" i="1"/>
  <c r="AF1092" i="1"/>
  <c r="Y1092" i="1"/>
  <c r="AM1091" i="1"/>
  <c r="AF1091" i="1"/>
  <c r="Y1091" i="1"/>
  <c r="AM1090" i="1"/>
  <c r="AF1090" i="1"/>
  <c r="Y1090" i="1"/>
  <c r="AM1089" i="1"/>
  <c r="AF1089" i="1"/>
  <c r="Y1089" i="1"/>
  <c r="AM1088" i="1"/>
  <c r="AF1088" i="1"/>
  <c r="Y1088" i="1"/>
  <c r="AM1087" i="1"/>
  <c r="AF1087" i="1"/>
  <c r="Y1087" i="1"/>
  <c r="AM1086" i="1"/>
  <c r="AF1086" i="1"/>
  <c r="Y1086" i="1"/>
  <c r="AM1085" i="1"/>
  <c r="AF1085" i="1"/>
  <c r="Y1085" i="1"/>
  <c r="AM1084" i="1"/>
  <c r="AF1084" i="1"/>
  <c r="Y1084" i="1"/>
  <c r="AM1083" i="1"/>
  <c r="AF1083" i="1"/>
  <c r="Y1083" i="1"/>
  <c r="AM1082" i="1"/>
  <c r="AF1082" i="1"/>
  <c r="Y1082" i="1"/>
  <c r="AM1081" i="1"/>
  <c r="AF1081" i="1"/>
  <c r="Y1081" i="1"/>
  <c r="AM1080" i="1"/>
  <c r="AF1080" i="1"/>
  <c r="Y1080" i="1"/>
  <c r="AM1079" i="1"/>
  <c r="AF1079" i="1"/>
  <c r="Y1079" i="1"/>
  <c r="AM1078" i="1"/>
  <c r="AF1078" i="1"/>
  <c r="Y1078" i="1"/>
  <c r="AM1077" i="1"/>
  <c r="AF1077" i="1"/>
  <c r="Y1077" i="1"/>
  <c r="AM1076" i="1"/>
  <c r="AF1076" i="1"/>
  <c r="Y1076" i="1"/>
  <c r="AM1075" i="1"/>
  <c r="AF1075" i="1"/>
  <c r="Y1075" i="1"/>
  <c r="AM1074" i="1"/>
  <c r="AF1074" i="1"/>
  <c r="Y1074" i="1"/>
  <c r="AM1073" i="1"/>
  <c r="AF1073" i="1"/>
  <c r="Y1073" i="1"/>
  <c r="AM1072" i="1"/>
  <c r="AF1072" i="1"/>
  <c r="Y1072" i="1"/>
  <c r="AM1071" i="1"/>
  <c r="AF1071" i="1"/>
  <c r="Y1071" i="1"/>
  <c r="AM1070" i="1"/>
  <c r="AF1070" i="1"/>
  <c r="Y1070" i="1"/>
  <c r="AM1069" i="1"/>
  <c r="AF1069" i="1"/>
  <c r="Y1069" i="1"/>
  <c r="AM1068" i="1"/>
  <c r="AF1068" i="1"/>
  <c r="Y1068" i="1"/>
  <c r="AM1067" i="1"/>
  <c r="AF1067" i="1"/>
  <c r="Y1067" i="1"/>
  <c r="AM1066" i="1"/>
  <c r="AF1066" i="1"/>
  <c r="Y1066" i="1"/>
  <c r="AM1065" i="1"/>
  <c r="AF1065" i="1"/>
  <c r="Y1065" i="1"/>
  <c r="AM1064" i="1"/>
  <c r="AF1064" i="1"/>
  <c r="Y1064" i="1"/>
  <c r="AM1063" i="1"/>
  <c r="AF1063" i="1"/>
  <c r="Y1063" i="1"/>
  <c r="AM1062" i="1"/>
  <c r="AF1062" i="1"/>
  <c r="Y1062" i="1"/>
  <c r="AM1061" i="1"/>
  <c r="AF1061" i="1"/>
  <c r="Y1061" i="1"/>
  <c r="AM1060" i="1"/>
  <c r="AF1060" i="1"/>
  <c r="Y1060" i="1"/>
  <c r="AM1059" i="1"/>
  <c r="AF1059" i="1"/>
  <c r="Y1059" i="1"/>
  <c r="AM1058" i="1"/>
  <c r="AF1058" i="1"/>
  <c r="Y1058" i="1"/>
  <c r="AM1057" i="1"/>
  <c r="AF1057" i="1"/>
  <c r="Y1057" i="1"/>
  <c r="AM1056" i="1"/>
  <c r="AF1056" i="1"/>
  <c r="Y1056" i="1"/>
  <c r="AM1055" i="1"/>
  <c r="AF1055" i="1"/>
  <c r="Y1055" i="1"/>
  <c r="AM1054" i="1"/>
  <c r="AF1054" i="1"/>
  <c r="Y1054" i="1"/>
  <c r="AM1053" i="1"/>
  <c r="AF1053" i="1"/>
  <c r="Y1053" i="1"/>
  <c r="AM1052" i="1"/>
  <c r="AF1052" i="1"/>
  <c r="Y1052" i="1"/>
  <c r="AM1051" i="1"/>
  <c r="AF1051" i="1"/>
  <c r="Y1051" i="1"/>
  <c r="AM1050" i="1"/>
  <c r="AF1050" i="1"/>
  <c r="Y1050" i="1"/>
  <c r="AM1049" i="1"/>
  <c r="AF1049" i="1"/>
  <c r="Y1049" i="1"/>
  <c r="AM1048" i="1"/>
  <c r="AF1048" i="1"/>
  <c r="Y1048" i="1"/>
  <c r="AM1047" i="1"/>
  <c r="AF1047" i="1"/>
  <c r="Y1047" i="1"/>
  <c r="AM1046" i="1"/>
  <c r="AF1046" i="1"/>
  <c r="Y1046" i="1"/>
  <c r="AM1045" i="1"/>
  <c r="AF1045" i="1"/>
  <c r="Y1045" i="1"/>
  <c r="AM1044" i="1"/>
  <c r="AF1044" i="1"/>
  <c r="Y1044" i="1"/>
  <c r="AM1043" i="1"/>
  <c r="AF1043" i="1"/>
  <c r="Y1043" i="1"/>
  <c r="AM1042" i="1"/>
  <c r="AF1042" i="1"/>
  <c r="Y1042" i="1"/>
  <c r="AM1041" i="1"/>
  <c r="AF1041" i="1"/>
  <c r="Y1041" i="1"/>
  <c r="AM1040" i="1"/>
  <c r="AF1040" i="1"/>
  <c r="Y1040" i="1"/>
  <c r="AM1039" i="1"/>
  <c r="AF1039" i="1"/>
  <c r="Y1039" i="1"/>
  <c r="AM1038" i="1"/>
  <c r="AF1038" i="1"/>
  <c r="Y1038" i="1"/>
  <c r="AM1037" i="1"/>
  <c r="AF1037" i="1"/>
  <c r="Y1037" i="1"/>
  <c r="AM1036" i="1"/>
  <c r="AF1036" i="1"/>
  <c r="Y1036" i="1"/>
  <c r="AM1035" i="1"/>
  <c r="AF1035" i="1"/>
  <c r="Y1035" i="1"/>
  <c r="BP2" i="4"/>
  <c r="BI2" i="4"/>
  <c r="BB2" i="4"/>
  <c r="AU2" i="4"/>
  <c r="AN2" i="4"/>
  <c r="AG2" i="4"/>
  <c r="Z2" i="4"/>
  <c r="S2" i="4"/>
  <c r="L2" i="4"/>
  <c r="E2" i="4"/>
  <c r="CJ1732" i="1"/>
  <c r="CJ1731" i="1"/>
  <c r="CJ1730" i="1"/>
  <c r="CJ1729" i="1"/>
  <c r="CJ1728" i="1"/>
  <c r="CJ1727" i="1"/>
  <c r="CJ1726" i="1"/>
  <c r="CJ1725" i="1"/>
  <c r="CJ1724" i="1"/>
  <c r="CJ1723" i="1"/>
  <c r="CJ1722" i="1"/>
  <c r="CJ1721" i="1"/>
  <c r="CJ1720" i="1"/>
  <c r="CJ1719" i="1"/>
  <c r="CJ1718" i="1"/>
  <c r="CJ1717" i="1"/>
  <c r="CJ1716" i="1"/>
  <c r="CJ1715" i="1"/>
  <c r="CJ1714" i="1"/>
  <c r="CJ1713" i="1"/>
  <c r="CJ1712" i="1"/>
  <c r="CJ1711" i="1"/>
  <c r="CJ1710" i="1"/>
  <c r="CJ1709" i="1"/>
  <c r="CJ1708" i="1"/>
  <c r="CJ1707" i="1"/>
  <c r="CJ1706" i="1"/>
  <c r="CJ1705" i="1"/>
  <c r="CJ1704" i="1"/>
  <c r="CJ1703" i="1"/>
  <c r="CJ1702" i="1"/>
  <c r="CJ1701" i="1"/>
  <c r="CJ1700" i="1"/>
  <c r="CJ1699" i="1"/>
  <c r="CJ1698" i="1"/>
  <c r="CJ1697" i="1"/>
  <c r="CJ1696" i="1"/>
  <c r="CJ1695" i="1"/>
  <c r="CJ1694" i="1"/>
  <c r="CJ1693" i="1"/>
  <c r="CJ1692" i="1"/>
  <c r="CJ1691" i="1"/>
  <c r="CJ1690" i="1"/>
  <c r="CJ1689" i="1"/>
  <c r="CJ1688" i="1"/>
  <c r="CJ1687" i="1"/>
  <c r="CJ1686" i="1"/>
  <c r="CJ1685" i="1"/>
  <c r="CJ1684" i="1"/>
  <c r="CJ1683" i="1"/>
  <c r="CJ1682" i="1"/>
  <c r="CJ1681" i="1"/>
  <c r="CJ1680" i="1"/>
  <c r="CJ1679" i="1"/>
  <c r="CJ1678" i="1"/>
  <c r="CJ1677" i="1"/>
  <c r="CJ1676" i="1"/>
  <c r="CJ1675" i="1"/>
  <c r="CJ1674" i="1"/>
  <c r="CJ1673" i="1"/>
  <c r="CJ1672" i="1"/>
  <c r="CJ1671" i="1"/>
  <c r="CJ1670" i="1"/>
  <c r="CJ1669" i="1"/>
  <c r="CJ1668" i="1"/>
  <c r="CJ1667" i="1"/>
  <c r="CJ1666" i="1"/>
  <c r="CJ1665" i="1"/>
  <c r="CJ1664" i="1"/>
  <c r="CJ1663" i="1"/>
  <c r="CJ1662" i="1"/>
  <c r="CJ1661" i="1"/>
  <c r="CJ1660" i="1"/>
  <c r="CJ1659" i="1"/>
  <c r="CJ1658" i="1"/>
  <c r="CJ1657" i="1"/>
  <c r="CJ1656" i="1"/>
  <c r="CJ1655" i="1"/>
  <c r="CJ1654" i="1"/>
  <c r="CJ1653" i="1"/>
  <c r="CJ1652" i="1"/>
  <c r="CJ1651" i="1"/>
  <c r="CJ1650" i="1"/>
  <c r="CJ1649" i="1"/>
  <c r="CJ1648" i="1"/>
  <c r="CJ1647" i="1"/>
  <c r="CJ1646" i="1"/>
  <c r="CJ1645" i="1"/>
  <c r="CJ1644" i="1"/>
  <c r="CJ1643" i="1"/>
  <c r="CJ1642" i="1"/>
  <c r="CJ1641" i="1"/>
  <c r="CJ1640" i="1"/>
  <c r="CJ1639" i="1"/>
  <c r="CJ1638" i="1"/>
  <c r="CJ1637" i="1"/>
  <c r="CJ1636" i="1"/>
  <c r="CJ1635" i="1"/>
  <c r="CJ1634" i="1"/>
  <c r="CJ1633" i="1"/>
  <c r="CJ1632" i="1"/>
  <c r="CJ1631" i="1"/>
  <c r="CJ1630" i="1"/>
  <c r="CJ1629" i="1"/>
  <c r="CJ1628" i="1"/>
  <c r="CJ1627" i="1"/>
  <c r="CJ1626" i="1"/>
  <c r="CJ1625" i="1"/>
  <c r="CJ1624" i="1"/>
  <c r="CJ1623" i="1"/>
  <c r="CJ1622" i="1"/>
  <c r="CJ1621" i="1"/>
  <c r="CJ1620" i="1"/>
  <c r="CJ1619" i="1"/>
  <c r="CJ1618" i="1"/>
  <c r="CJ1617" i="1"/>
  <c r="CJ1616" i="1"/>
  <c r="CJ1615" i="1"/>
  <c r="CJ1614" i="1"/>
  <c r="CJ1613" i="1"/>
  <c r="CJ1612" i="1"/>
  <c r="CJ1611" i="1"/>
  <c r="CJ1610" i="1"/>
  <c r="CJ1609" i="1"/>
  <c r="CJ1608" i="1"/>
  <c r="CJ1607" i="1"/>
  <c r="CJ1606" i="1"/>
  <c r="CJ1605" i="1"/>
  <c r="CJ1604" i="1"/>
  <c r="CJ1603" i="1"/>
  <c r="CJ1602" i="1"/>
  <c r="CJ1601" i="1"/>
  <c r="CJ1600" i="1"/>
  <c r="CJ1599" i="1"/>
  <c r="CJ1598" i="1"/>
  <c r="CJ1597" i="1"/>
  <c r="CJ1596" i="1"/>
  <c r="CJ1595" i="1"/>
  <c r="CJ1594" i="1"/>
  <c r="CJ1593" i="1"/>
  <c r="CJ1592" i="1"/>
  <c r="CJ1591" i="1"/>
  <c r="CJ1590" i="1"/>
  <c r="CJ1589" i="1"/>
  <c r="CJ1588" i="1"/>
  <c r="CJ1587" i="1"/>
  <c r="CJ1586" i="1"/>
  <c r="CJ1585" i="1"/>
  <c r="CJ1584" i="1"/>
  <c r="CJ1583" i="1"/>
  <c r="CJ1582" i="1"/>
  <c r="CJ1581" i="1"/>
  <c r="CJ1580" i="1"/>
  <c r="CJ1579" i="1"/>
  <c r="CJ1578" i="1"/>
  <c r="CJ1577" i="1"/>
  <c r="CJ1576" i="1"/>
  <c r="CJ1575" i="1"/>
  <c r="CJ1574" i="1"/>
  <c r="CJ1573" i="1"/>
  <c r="CJ1572" i="1"/>
  <c r="CJ1571" i="1"/>
  <c r="CJ1570" i="1"/>
  <c r="CJ1569" i="1"/>
  <c r="CJ1568" i="1"/>
  <c r="CJ1567" i="1"/>
  <c r="CJ1566" i="1"/>
  <c r="CJ1565" i="1"/>
  <c r="CJ1564" i="1"/>
  <c r="CJ1563" i="1"/>
  <c r="CJ1562" i="1"/>
  <c r="CJ1561" i="1"/>
  <c r="CJ1560" i="1"/>
  <c r="CJ1559" i="1"/>
  <c r="CJ1558" i="1"/>
  <c r="CJ1557" i="1"/>
  <c r="CJ1556" i="1"/>
  <c r="CJ1555" i="1"/>
  <c r="CJ1554" i="1"/>
  <c r="CJ1553" i="1"/>
  <c r="CJ1552" i="1"/>
  <c r="CJ1551" i="1"/>
  <c r="CJ1550" i="1"/>
  <c r="CJ1549" i="1"/>
  <c r="CJ1548" i="1"/>
  <c r="CJ1547" i="1"/>
  <c r="CJ1546" i="1"/>
  <c r="CJ1545" i="1"/>
  <c r="CJ1544" i="1"/>
  <c r="CJ1543" i="1"/>
  <c r="CJ1542" i="1"/>
  <c r="CJ1541" i="1"/>
  <c r="CJ1540" i="1"/>
  <c r="CJ1539" i="1"/>
  <c r="CJ1538" i="1"/>
  <c r="CJ1537" i="1"/>
  <c r="CJ1536" i="1"/>
  <c r="CJ1535" i="1"/>
  <c r="CJ1534" i="1"/>
  <c r="CJ1533" i="1"/>
  <c r="CJ1532" i="1"/>
  <c r="CJ1531" i="1"/>
  <c r="CJ1530" i="1"/>
  <c r="CJ1529" i="1"/>
  <c r="CJ1528" i="1"/>
  <c r="CJ1527" i="1"/>
  <c r="CJ1526" i="1"/>
  <c r="CJ1525" i="1"/>
  <c r="CJ1524" i="1"/>
  <c r="CJ1523" i="1"/>
  <c r="CJ1522" i="1"/>
  <c r="CJ1521" i="1"/>
  <c r="CJ1520" i="1"/>
  <c r="CJ1519" i="1"/>
  <c r="CJ1518" i="1"/>
  <c r="CJ1517" i="1"/>
  <c r="CJ1516" i="1"/>
  <c r="CJ1515" i="1"/>
  <c r="CJ1514" i="1"/>
  <c r="CJ1513" i="1"/>
  <c r="CJ1512" i="1"/>
  <c r="CJ1511" i="1"/>
  <c r="CJ1510" i="1"/>
  <c r="CJ1509" i="1"/>
  <c r="CJ1508" i="1"/>
  <c r="CJ1507" i="1"/>
  <c r="CJ1506" i="1"/>
  <c r="CJ1505" i="1"/>
  <c r="CJ1504" i="1"/>
  <c r="CJ1503" i="1"/>
  <c r="CJ1502" i="1"/>
  <c r="CJ1501" i="1"/>
  <c r="CJ1500" i="1"/>
  <c r="CJ1499" i="1"/>
  <c r="CJ1498" i="1"/>
  <c r="CJ1497" i="1"/>
  <c r="CJ1496" i="1"/>
  <c r="CJ1495" i="1"/>
  <c r="CJ1494" i="1"/>
  <c r="CJ1493" i="1"/>
  <c r="CJ1492" i="1"/>
  <c r="CJ1491" i="1"/>
  <c r="CJ1490" i="1"/>
  <c r="CJ1489" i="1"/>
  <c r="CJ1488" i="1"/>
  <c r="CJ1487" i="1"/>
  <c r="CJ1486" i="1"/>
  <c r="CJ1485" i="1"/>
  <c r="CJ1484" i="1"/>
  <c r="CJ1483" i="1"/>
  <c r="CJ1482" i="1"/>
  <c r="CJ1481" i="1"/>
  <c r="CJ1480" i="1"/>
  <c r="CJ1479" i="1"/>
  <c r="CJ1478" i="1"/>
  <c r="CJ1477" i="1"/>
  <c r="CJ1476" i="1"/>
  <c r="CJ1475" i="1"/>
  <c r="CJ1474" i="1"/>
  <c r="CJ1473" i="1"/>
  <c r="CJ1472" i="1"/>
  <c r="CJ1471" i="1"/>
  <c r="CJ1470" i="1"/>
  <c r="CJ1469" i="1"/>
  <c r="CJ1468" i="1"/>
  <c r="CJ1467" i="1"/>
  <c r="CJ1466" i="1"/>
  <c r="CJ1465" i="1"/>
  <c r="CJ1464" i="1"/>
  <c r="CJ1463" i="1"/>
  <c r="CJ1462" i="1"/>
  <c r="CJ1461" i="1"/>
  <c r="CJ1460" i="1"/>
  <c r="CJ1459" i="1"/>
  <c r="CJ1458" i="1"/>
  <c r="CJ1457" i="1"/>
  <c r="CJ1456" i="1"/>
  <c r="CJ1455" i="1"/>
  <c r="CJ1454" i="1"/>
  <c r="CJ1453" i="1"/>
  <c r="CJ1452" i="1"/>
  <c r="CJ1451" i="1"/>
  <c r="CJ1450" i="1"/>
  <c r="CJ1449" i="1"/>
  <c r="CJ1448" i="1"/>
  <c r="CJ1447" i="1"/>
  <c r="CJ1446" i="1"/>
  <c r="CJ1445" i="1"/>
  <c r="CJ1444" i="1"/>
  <c r="CJ1443" i="1"/>
  <c r="CJ1442" i="1"/>
  <c r="CJ1441" i="1"/>
  <c r="CJ1440" i="1"/>
  <c r="CJ1439" i="1"/>
  <c r="CJ1438" i="1"/>
  <c r="CJ1437" i="1"/>
  <c r="CJ1436" i="1"/>
  <c r="CJ1435" i="1"/>
  <c r="CJ1434" i="1"/>
  <c r="CJ1433" i="1"/>
  <c r="CJ1432" i="1"/>
  <c r="CJ1431" i="1"/>
  <c r="CJ1430" i="1"/>
  <c r="CJ1429" i="1"/>
  <c r="CJ1428" i="1"/>
  <c r="CJ1427" i="1"/>
  <c r="CJ1426" i="1"/>
  <c r="CJ1425" i="1"/>
  <c r="CJ1424" i="1"/>
  <c r="CJ1423" i="1"/>
  <c r="CJ1422" i="1"/>
  <c r="CJ1421" i="1"/>
  <c r="CJ1420" i="1"/>
  <c r="CJ1419" i="1"/>
  <c r="CJ1418" i="1"/>
  <c r="CJ1417" i="1"/>
  <c r="CJ1416" i="1"/>
  <c r="CJ1415" i="1"/>
  <c r="CJ1414" i="1"/>
  <c r="CJ1413" i="1"/>
  <c r="CJ1412" i="1"/>
  <c r="CJ1411" i="1"/>
  <c r="CJ1410" i="1"/>
  <c r="CJ1409" i="1"/>
  <c r="CJ1408" i="1"/>
  <c r="CJ1407" i="1"/>
  <c r="CJ1406" i="1"/>
  <c r="CJ1405" i="1"/>
  <c r="CJ1404" i="1"/>
  <c r="CJ1403" i="1"/>
  <c r="CJ1402" i="1"/>
  <c r="CJ1401" i="1"/>
  <c r="CJ1400" i="1"/>
  <c r="CJ1399" i="1"/>
  <c r="CJ1398" i="1"/>
  <c r="CJ1397" i="1"/>
  <c r="CJ1396" i="1"/>
  <c r="CJ1395" i="1"/>
  <c r="CJ1394" i="1"/>
  <c r="CJ1393" i="1"/>
  <c r="CJ1392" i="1"/>
  <c r="CJ1391" i="1"/>
  <c r="CJ1390" i="1"/>
  <c r="CJ1389" i="1"/>
  <c r="CJ1388" i="1"/>
  <c r="CJ1387" i="1"/>
  <c r="CJ1386" i="1"/>
  <c r="CJ1385" i="1"/>
  <c r="CJ1384" i="1"/>
  <c r="CJ1383" i="1"/>
  <c r="CJ1382" i="1"/>
  <c r="CJ1381" i="1"/>
  <c r="CJ1380" i="1"/>
  <c r="CJ1379" i="1"/>
  <c r="CJ1378" i="1"/>
  <c r="CJ1377" i="1"/>
  <c r="CJ1376" i="1"/>
  <c r="CJ1375" i="1"/>
  <c r="CJ1374" i="1"/>
  <c r="CJ1373" i="1"/>
  <c r="CJ1372" i="1"/>
  <c r="CJ1371" i="1"/>
  <c r="CJ1370" i="1"/>
  <c r="CJ1369" i="1"/>
  <c r="CJ1368" i="1"/>
  <c r="CJ1367" i="1"/>
  <c r="CJ1366" i="1"/>
  <c r="CJ1365" i="1"/>
  <c r="CJ1364" i="1"/>
  <c r="CJ1363" i="1"/>
  <c r="CJ1362" i="1"/>
  <c r="CJ1361" i="1"/>
  <c r="CJ1360" i="1"/>
  <c r="CJ1359" i="1"/>
  <c r="CJ1358" i="1"/>
  <c r="CJ1357" i="1"/>
  <c r="CJ1356" i="1"/>
  <c r="CJ1355" i="1"/>
  <c r="CJ1354" i="1"/>
  <c r="CJ1353" i="1"/>
  <c r="CJ1352" i="1"/>
  <c r="CJ1351" i="1"/>
  <c r="CJ1350" i="1"/>
  <c r="CJ1349" i="1"/>
  <c r="CJ1348" i="1"/>
  <c r="CJ1347" i="1"/>
  <c r="CJ1346" i="1"/>
  <c r="CJ1345" i="1"/>
  <c r="CJ1344" i="1"/>
  <c r="CJ1343" i="1"/>
  <c r="CJ1342" i="1"/>
  <c r="CJ1341" i="1"/>
  <c r="CJ1340" i="1"/>
  <c r="CJ1339" i="1"/>
  <c r="CJ1338" i="1"/>
  <c r="CJ1337" i="1"/>
  <c r="CJ1336" i="1"/>
  <c r="CJ1335" i="1"/>
  <c r="CJ1334" i="1"/>
  <c r="CJ1333" i="1"/>
  <c r="CJ1332" i="1"/>
  <c r="CJ1331" i="1"/>
  <c r="CJ1330" i="1"/>
  <c r="CJ1329" i="1"/>
  <c r="CJ1328" i="1"/>
  <c r="CJ1327" i="1"/>
  <c r="CJ1326" i="1"/>
  <c r="CJ1325" i="1"/>
  <c r="CJ1324" i="1"/>
  <c r="CJ1323" i="1"/>
  <c r="CJ1322" i="1"/>
  <c r="CJ1321" i="1"/>
  <c r="CJ1320" i="1"/>
  <c r="CJ1319" i="1"/>
  <c r="CJ1318" i="1"/>
  <c r="CJ1317" i="1"/>
  <c r="CJ1316" i="1"/>
  <c r="CJ1315" i="1"/>
  <c r="CJ1314" i="1"/>
  <c r="CJ1313" i="1"/>
  <c r="CJ1312" i="1"/>
  <c r="CJ1311" i="1"/>
  <c r="CJ1310" i="1"/>
  <c r="CJ1309" i="1"/>
  <c r="CJ1308" i="1"/>
  <c r="CJ1307" i="1"/>
  <c r="CJ1306" i="1"/>
  <c r="CJ1305" i="1"/>
  <c r="CJ1304" i="1"/>
  <c r="CJ1303" i="1"/>
  <c r="CJ1302" i="1"/>
  <c r="CJ1301" i="1"/>
  <c r="CJ1300" i="1"/>
  <c r="CJ1299" i="1"/>
  <c r="CJ1298" i="1"/>
  <c r="CJ1297" i="1"/>
  <c r="CJ1296" i="1"/>
  <c r="CJ1295" i="1"/>
  <c r="CJ1294" i="1"/>
  <c r="CJ1293" i="1"/>
  <c r="CJ1292" i="1"/>
  <c r="CJ1291" i="1"/>
  <c r="CJ1290" i="1"/>
  <c r="CJ1289" i="1"/>
  <c r="CJ1288" i="1"/>
  <c r="CJ1287" i="1"/>
  <c r="CJ1286" i="1"/>
  <c r="CJ1285" i="1"/>
  <c r="CJ1284" i="1"/>
  <c r="CJ1283" i="1"/>
  <c r="CJ1282" i="1"/>
  <c r="CJ1281" i="1"/>
  <c r="CJ1280" i="1"/>
  <c r="CJ1279" i="1"/>
  <c r="CJ1278" i="1"/>
  <c r="CJ1277" i="1"/>
  <c r="CJ1276" i="1"/>
  <c r="CJ1275" i="1"/>
  <c r="CJ1274" i="1"/>
  <c r="CJ1273" i="1"/>
  <c r="CJ1272" i="1"/>
  <c r="CJ1271" i="1"/>
  <c r="CJ1270" i="1"/>
  <c r="CJ1269" i="1"/>
  <c r="CJ1268" i="1"/>
  <c r="CJ1267" i="1"/>
  <c r="CJ1266" i="1"/>
  <c r="CJ1265" i="1"/>
  <c r="CJ1264" i="1"/>
  <c r="CJ1263" i="1"/>
  <c r="CJ1262" i="1"/>
  <c r="CJ1261" i="1"/>
  <c r="CJ1260" i="1"/>
  <c r="CJ1259" i="1"/>
  <c r="CJ1258" i="1"/>
  <c r="CJ1257" i="1"/>
  <c r="CJ1256" i="1"/>
  <c r="CJ1255" i="1"/>
  <c r="CJ1254" i="1"/>
  <c r="CJ1253" i="1"/>
  <c r="CJ1252" i="1"/>
  <c r="CJ1251" i="1"/>
  <c r="CJ1250" i="1"/>
  <c r="CJ1249" i="1"/>
  <c r="CJ1248" i="1"/>
  <c r="CJ1247" i="1"/>
  <c r="CJ1246" i="1"/>
  <c r="CJ1245" i="1"/>
  <c r="CJ1244" i="1"/>
  <c r="CJ1243" i="1"/>
  <c r="CJ1242" i="1"/>
  <c r="CJ1241" i="1"/>
  <c r="CJ1240" i="1"/>
  <c r="CJ1239" i="1"/>
  <c r="CJ1238" i="1"/>
  <c r="CJ1237" i="1"/>
  <c r="CJ1236" i="1"/>
  <c r="CJ1235" i="1"/>
  <c r="CJ1234" i="1"/>
  <c r="CJ1233" i="1"/>
  <c r="CJ1232" i="1"/>
  <c r="CJ1231" i="1"/>
  <c r="CJ1230" i="1"/>
  <c r="CJ1229" i="1"/>
  <c r="CJ1228" i="1"/>
  <c r="CJ1227" i="1"/>
  <c r="CJ1226" i="1"/>
  <c r="CJ1225" i="1"/>
  <c r="CJ1224" i="1"/>
  <c r="CJ1223" i="1"/>
  <c r="CJ1222" i="1"/>
  <c r="CJ1221" i="1"/>
  <c r="CJ1220" i="1"/>
  <c r="CJ1219" i="1"/>
  <c r="CJ1218" i="1"/>
  <c r="CJ1217" i="1"/>
  <c r="CJ1216" i="1"/>
  <c r="CJ1215" i="1"/>
  <c r="CJ1214" i="1"/>
  <c r="CJ1213" i="1"/>
  <c r="CJ1212" i="1"/>
  <c r="CJ1211" i="1"/>
  <c r="CJ1210" i="1"/>
  <c r="CJ1209" i="1"/>
  <c r="CJ1208" i="1"/>
  <c r="CJ1207" i="1"/>
  <c r="CJ1206" i="1"/>
  <c r="CJ1205" i="1"/>
  <c r="CJ1204" i="1"/>
  <c r="CJ1203" i="1"/>
  <c r="CJ1202" i="1"/>
  <c r="CJ1201" i="1"/>
  <c r="CJ1200" i="1"/>
  <c r="CJ1199" i="1"/>
  <c r="CJ1198" i="1"/>
  <c r="CJ1197" i="1"/>
  <c r="CJ1196" i="1"/>
  <c r="CJ1195" i="1"/>
  <c r="CJ1194" i="1"/>
  <c r="CJ1193" i="1"/>
  <c r="CJ1192" i="1"/>
  <c r="CJ1191" i="1"/>
  <c r="CJ1190" i="1"/>
  <c r="CJ1189" i="1"/>
  <c r="CJ1188" i="1"/>
  <c r="CJ1187" i="1"/>
  <c r="CJ1186" i="1"/>
  <c r="CJ1185" i="1"/>
  <c r="CJ1184" i="1"/>
  <c r="CJ1183" i="1"/>
  <c r="CJ1182" i="1"/>
  <c r="CJ1181" i="1"/>
  <c r="CJ1180" i="1"/>
  <c r="CJ1179" i="1"/>
  <c r="CJ1178" i="1"/>
  <c r="CJ1177" i="1"/>
  <c r="CJ1176" i="1"/>
  <c r="CJ1175" i="1"/>
  <c r="CJ1174" i="1"/>
  <c r="CJ1173" i="1"/>
  <c r="CJ1172" i="1"/>
  <c r="CJ1171" i="1"/>
  <c r="CJ1170" i="1"/>
  <c r="CJ1169" i="1"/>
  <c r="CJ1168" i="1"/>
  <c r="CJ1167" i="1"/>
  <c r="CJ1166" i="1"/>
  <c r="CJ1165" i="1"/>
  <c r="CJ1164" i="1"/>
  <c r="CJ1163" i="1"/>
  <c r="CJ1162" i="1"/>
  <c r="CJ1161" i="1"/>
  <c r="CJ1160" i="1"/>
  <c r="CJ1159" i="1"/>
  <c r="CJ1158" i="1"/>
  <c r="CJ1157" i="1"/>
  <c r="CJ1156" i="1"/>
  <c r="CJ1155" i="1"/>
  <c r="CJ1154" i="1"/>
  <c r="CJ1153" i="1"/>
  <c r="CJ1152" i="1"/>
  <c r="CJ1151" i="1"/>
  <c r="CJ1150" i="1"/>
  <c r="CJ1149" i="1"/>
  <c r="CJ1148" i="1"/>
  <c r="CJ1147" i="1"/>
  <c r="CJ1146" i="1"/>
  <c r="CJ1145" i="1"/>
  <c r="CJ1144" i="1"/>
  <c r="CJ1143" i="1"/>
  <c r="CJ1142" i="1"/>
  <c r="CJ1141" i="1"/>
  <c r="CJ1140" i="1"/>
  <c r="CJ1139" i="1"/>
  <c r="CJ1138" i="1"/>
  <c r="CJ1137" i="1"/>
  <c r="CJ1136" i="1"/>
  <c r="CJ1135" i="1"/>
  <c r="CJ1134" i="1"/>
  <c r="CJ1133" i="1"/>
  <c r="CJ1132" i="1"/>
  <c r="CJ1131" i="1"/>
  <c r="CJ1130" i="1"/>
  <c r="CJ1129" i="1"/>
  <c r="CJ1128" i="1"/>
  <c r="CJ1127" i="1"/>
  <c r="CJ1126" i="1"/>
  <c r="CJ1125" i="1"/>
  <c r="CJ1124" i="1"/>
  <c r="CJ1123" i="1"/>
  <c r="CJ1122" i="1"/>
  <c r="CJ1121" i="1"/>
  <c r="CJ1120" i="1"/>
  <c r="CJ1119" i="1"/>
  <c r="CJ1118" i="1"/>
  <c r="CJ1117" i="1"/>
  <c r="CJ1116" i="1"/>
  <c r="CJ1115" i="1"/>
  <c r="CJ1114" i="1"/>
  <c r="CJ1113" i="1"/>
  <c r="CJ1112" i="1"/>
  <c r="CJ1111" i="1"/>
  <c r="CJ1110" i="1"/>
  <c r="CJ1109" i="1"/>
  <c r="CJ1108" i="1"/>
  <c r="CJ1107" i="1"/>
  <c r="CJ1106" i="1"/>
  <c r="CJ1105" i="1"/>
  <c r="CJ1104" i="1"/>
  <c r="CJ1103" i="1"/>
  <c r="CJ1102" i="1"/>
  <c r="CJ1101" i="1"/>
  <c r="CJ1100" i="1"/>
  <c r="CJ1099" i="1"/>
  <c r="CJ1098" i="1"/>
  <c r="CJ1097" i="1"/>
  <c r="CJ1096" i="1"/>
  <c r="CJ1095" i="1"/>
  <c r="CJ1094" i="1"/>
  <c r="CJ1093" i="1"/>
  <c r="CJ1092" i="1"/>
  <c r="CJ1091" i="1"/>
  <c r="CJ1090" i="1"/>
  <c r="CJ1089" i="1"/>
  <c r="CJ1088" i="1"/>
  <c r="CJ1087" i="1"/>
  <c r="CJ1086" i="1"/>
  <c r="CJ1085" i="1"/>
  <c r="CJ1084" i="1"/>
  <c r="CJ1083" i="1"/>
  <c r="CJ1082" i="1"/>
  <c r="CJ1081" i="1"/>
  <c r="CJ1080" i="1"/>
  <c r="CJ1079" i="1"/>
  <c r="CJ1078" i="1"/>
  <c r="CJ1077" i="1"/>
  <c r="CJ1076" i="1"/>
  <c r="CJ1075" i="1"/>
  <c r="CJ1074" i="1"/>
  <c r="CJ1073" i="1"/>
  <c r="CJ1072" i="1"/>
  <c r="CJ1071" i="1"/>
  <c r="CJ1070" i="1"/>
  <c r="CJ1069" i="1"/>
  <c r="CJ1068" i="1"/>
  <c r="CJ1067" i="1"/>
  <c r="CJ1066" i="1"/>
  <c r="CJ1065" i="1"/>
  <c r="CJ1064" i="1"/>
  <c r="CJ1063" i="1"/>
  <c r="CJ1062" i="1"/>
  <c r="CJ1061" i="1"/>
  <c r="CJ1060" i="1"/>
  <c r="CJ1059" i="1"/>
  <c r="CJ1058" i="1"/>
  <c r="CJ1057" i="1"/>
  <c r="CJ1056" i="1"/>
  <c r="CJ1055" i="1"/>
  <c r="CJ1054" i="1"/>
  <c r="CJ1053" i="1"/>
  <c r="CJ1052" i="1"/>
  <c r="CJ1051" i="1"/>
  <c r="CJ1050" i="1"/>
  <c r="CJ1049" i="1"/>
  <c r="CJ1048" i="1"/>
  <c r="CJ1047" i="1"/>
  <c r="CJ1046" i="1"/>
  <c r="CJ1045" i="1"/>
  <c r="CJ1044" i="1"/>
  <c r="CJ1043" i="1"/>
  <c r="CJ1042" i="1"/>
  <c r="CJ1041" i="1"/>
  <c r="CJ1040" i="1"/>
  <c r="CJ1039" i="1"/>
  <c r="CJ1038" i="1"/>
  <c r="CJ1037" i="1"/>
  <c r="CJ1036" i="1"/>
  <c r="CJ1035" i="1"/>
  <c r="CJ699" i="1"/>
  <c r="CJ698" i="1"/>
  <c r="CJ697" i="1"/>
  <c r="CJ696" i="1"/>
  <c r="CJ695" i="1"/>
  <c r="CJ694" i="1"/>
  <c r="CJ693" i="1"/>
  <c r="CJ692" i="1"/>
  <c r="CJ691" i="1"/>
  <c r="CJ690" i="1"/>
  <c r="CJ689" i="1"/>
  <c r="CJ688" i="1"/>
  <c r="CJ687" i="1"/>
  <c r="CJ686" i="1"/>
  <c r="CJ685" i="1"/>
  <c r="CJ684" i="1"/>
  <c r="CJ683" i="1"/>
  <c r="CJ682" i="1"/>
  <c r="CJ681" i="1"/>
  <c r="CJ680" i="1"/>
  <c r="CJ679" i="1"/>
  <c r="CJ678" i="1"/>
  <c r="CJ677" i="1"/>
  <c r="CJ676" i="1"/>
  <c r="CJ675" i="1"/>
  <c r="CJ674" i="1"/>
  <c r="CJ673" i="1"/>
  <c r="CJ672" i="1"/>
  <c r="CJ671" i="1"/>
  <c r="CJ670" i="1"/>
  <c r="CJ669" i="1"/>
  <c r="CJ668" i="1"/>
  <c r="CJ667" i="1"/>
  <c r="CJ666" i="1"/>
  <c r="CJ665" i="1"/>
  <c r="CJ664" i="1"/>
  <c r="CJ663" i="1"/>
  <c r="CJ662" i="1"/>
  <c r="CJ661" i="1"/>
  <c r="CJ660" i="1"/>
  <c r="CJ659" i="1"/>
  <c r="CJ658" i="1"/>
  <c r="CJ657" i="1"/>
  <c r="CJ656" i="1"/>
  <c r="CJ655" i="1"/>
  <c r="CJ654" i="1"/>
  <c r="CJ653" i="1"/>
  <c r="CJ652" i="1"/>
  <c r="CJ651" i="1"/>
  <c r="CJ650" i="1"/>
  <c r="CJ649" i="1"/>
  <c r="CJ648" i="1"/>
  <c r="CJ647" i="1"/>
  <c r="CJ646" i="1"/>
  <c r="CJ645" i="1"/>
  <c r="CJ644" i="1"/>
  <c r="CJ643" i="1"/>
  <c r="CJ642" i="1"/>
  <c r="CJ641" i="1"/>
  <c r="CJ640" i="1"/>
  <c r="CJ639" i="1"/>
  <c r="CJ638" i="1"/>
  <c r="CJ637" i="1"/>
  <c r="CJ636" i="1"/>
  <c r="CJ635" i="1"/>
  <c r="CJ634" i="1"/>
  <c r="CJ633" i="1"/>
  <c r="CJ632" i="1"/>
  <c r="CJ631" i="1"/>
  <c r="CJ630" i="1"/>
  <c r="CJ629" i="1"/>
  <c r="CJ628" i="1"/>
  <c r="CJ627" i="1"/>
  <c r="CJ626" i="1"/>
  <c r="CJ625" i="1"/>
  <c r="CJ624" i="1"/>
  <c r="CJ623" i="1"/>
  <c r="CJ622" i="1"/>
  <c r="CJ621" i="1"/>
  <c r="CJ620" i="1"/>
  <c r="CJ619" i="1"/>
  <c r="CJ618" i="1"/>
  <c r="CJ617" i="1"/>
  <c r="CJ616" i="1"/>
  <c r="CJ615" i="1"/>
  <c r="CJ614" i="1"/>
  <c r="CJ613" i="1"/>
  <c r="CJ612" i="1"/>
  <c r="CJ611" i="1"/>
  <c r="CJ610" i="1"/>
  <c r="CJ609" i="1"/>
  <c r="CJ608" i="1"/>
  <c r="CJ607" i="1"/>
  <c r="CJ606" i="1"/>
  <c r="CJ605" i="1"/>
  <c r="CJ604" i="1"/>
  <c r="CJ603" i="1"/>
  <c r="CJ602" i="1"/>
  <c r="CJ601" i="1"/>
  <c r="CJ600" i="1"/>
  <c r="CJ599" i="1"/>
  <c r="CJ598" i="1"/>
  <c r="CJ597" i="1"/>
  <c r="CJ596" i="1"/>
  <c r="CJ595" i="1"/>
  <c r="CJ594" i="1"/>
  <c r="CJ593" i="1"/>
  <c r="CJ592" i="1"/>
  <c r="CJ591" i="1"/>
  <c r="CJ590" i="1"/>
  <c r="CJ589" i="1"/>
  <c r="CJ588" i="1"/>
  <c r="CJ587" i="1"/>
  <c r="CJ586" i="1"/>
  <c r="CJ585" i="1"/>
  <c r="CJ584" i="1"/>
  <c r="CJ583" i="1"/>
  <c r="CJ582" i="1"/>
  <c r="CJ581" i="1"/>
  <c r="CJ580" i="1"/>
  <c r="CJ579" i="1"/>
  <c r="CJ578" i="1"/>
  <c r="CJ577" i="1"/>
  <c r="CJ576" i="1"/>
  <c r="CJ575" i="1"/>
  <c r="CJ574" i="1"/>
  <c r="CJ573" i="1"/>
  <c r="CJ572" i="1"/>
  <c r="CJ571" i="1"/>
  <c r="CJ570" i="1"/>
  <c r="CJ569" i="1"/>
  <c r="CJ568" i="1"/>
  <c r="CJ567" i="1"/>
  <c r="CJ566" i="1"/>
  <c r="CJ565" i="1"/>
  <c r="CJ564" i="1"/>
  <c r="CJ563" i="1"/>
  <c r="CJ562" i="1"/>
  <c r="CJ561" i="1"/>
  <c r="CJ560" i="1"/>
  <c r="CJ559" i="1"/>
  <c r="CJ558" i="1"/>
  <c r="CJ557" i="1"/>
  <c r="CJ556" i="1"/>
  <c r="CJ555" i="1"/>
  <c r="CJ554" i="1"/>
  <c r="CJ553" i="1"/>
  <c r="CJ552" i="1"/>
  <c r="CJ551" i="1"/>
  <c r="CJ550" i="1"/>
  <c r="CJ549" i="1"/>
  <c r="CJ548" i="1"/>
  <c r="CJ547" i="1"/>
  <c r="CJ546" i="1"/>
  <c r="CJ545" i="1"/>
  <c r="CJ544" i="1"/>
  <c r="CJ543" i="1"/>
  <c r="CJ542" i="1"/>
  <c r="CJ541" i="1"/>
  <c r="CJ540" i="1"/>
  <c r="CJ539" i="1"/>
  <c r="CJ538" i="1"/>
  <c r="CJ537" i="1"/>
  <c r="CJ536" i="1"/>
  <c r="CJ535" i="1"/>
  <c r="CJ534" i="1"/>
  <c r="CJ533" i="1"/>
  <c r="CJ532" i="1"/>
  <c r="CJ531" i="1"/>
  <c r="CJ530" i="1"/>
  <c r="CJ529" i="1"/>
  <c r="CJ528" i="1"/>
  <c r="CJ527" i="1"/>
  <c r="CJ526" i="1"/>
  <c r="CJ525" i="1"/>
  <c r="CJ524" i="1"/>
  <c r="CJ523" i="1"/>
  <c r="CJ522" i="1"/>
  <c r="CJ521" i="1"/>
  <c r="CJ520" i="1"/>
  <c r="CJ519" i="1"/>
  <c r="CJ518" i="1"/>
  <c r="CJ517" i="1"/>
  <c r="CJ516" i="1"/>
  <c r="CJ515" i="1"/>
  <c r="CJ514" i="1"/>
  <c r="CJ513" i="1"/>
  <c r="CJ512" i="1"/>
  <c r="CJ511" i="1"/>
  <c r="CJ510" i="1"/>
  <c r="CJ509" i="1"/>
  <c r="CJ508" i="1"/>
  <c r="CJ507" i="1"/>
  <c r="CJ506" i="1"/>
  <c r="CJ505" i="1"/>
  <c r="CJ504" i="1"/>
  <c r="CJ503" i="1"/>
  <c r="CJ502" i="1"/>
  <c r="CJ501" i="1"/>
  <c r="CJ500" i="1"/>
  <c r="CJ499" i="1"/>
  <c r="CJ498" i="1"/>
  <c r="CJ497" i="1"/>
  <c r="CJ496" i="1"/>
  <c r="CJ495" i="1"/>
  <c r="CJ494" i="1"/>
  <c r="CJ493" i="1"/>
  <c r="CJ492" i="1"/>
  <c r="CJ491" i="1"/>
  <c r="CJ490" i="1"/>
  <c r="CJ489" i="1"/>
  <c r="CJ488" i="1"/>
  <c r="CJ487" i="1"/>
  <c r="CJ486" i="1"/>
  <c r="CJ485" i="1"/>
  <c r="CJ484" i="1"/>
  <c r="CJ483" i="1"/>
  <c r="CJ482" i="1"/>
  <c r="CJ481" i="1"/>
  <c r="CJ480" i="1"/>
  <c r="CJ479" i="1"/>
  <c r="CJ478" i="1"/>
  <c r="CJ477" i="1"/>
  <c r="CJ476" i="1"/>
  <c r="CJ475" i="1"/>
  <c r="CJ474" i="1"/>
  <c r="CJ473" i="1"/>
  <c r="CJ472" i="1"/>
  <c r="CJ471" i="1"/>
  <c r="CJ470" i="1"/>
  <c r="CJ469" i="1"/>
  <c r="CJ468" i="1"/>
  <c r="CJ467" i="1"/>
  <c r="CJ466" i="1"/>
  <c r="CJ465" i="1"/>
  <c r="CJ464" i="1"/>
  <c r="CJ463" i="1"/>
  <c r="CJ462" i="1"/>
  <c r="CJ461" i="1"/>
  <c r="CJ460" i="1"/>
  <c r="CJ459" i="1"/>
  <c r="CJ458" i="1"/>
  <c r="CJ457" i="1"/>
  <c r="CJ456" i="1"/>
  <c r="CJ455" i="1"/>
  <c r="CJ454" i="1"/>
  <c r="CJ453" i="1"/>
  <c r="CJ452" i="1"/>
  <c r="CJ451" i="1"/>
  <c r="CJ450" i="1"/>
  <c r="CJ449" i="1"/>
  <c r="CJ448" i="1"/>
  <c r="CJ447" i="1"/>
  <c r="CJ446" i="1"/>
  <c r="CJ445" i="1"/>
  <c r="CJ444" i="1"/>
  <c r="CJ443" i="1"/>
  <c r="CJ442" i="1"/>
  <c r="CJ441" i="1"/>
  <c r="CJ440" i="1"/>
  <c r="CJ439" i="1"/>
  <c r="CJ438" i="1"/>
  <c r="CJ437" i="1"/>
  <c r="CJ436" i="1"/>
  <c r="CJ435" i="1"/>
  <c r="CJ434" i="1"/>
  <c r="CJ433" i="1"/>
  <c r="CJ432" i="1"/>
  <c r="CJ431" i="1"/>
  <c r="CJ430" i="1"/>
  <c r="CJ429" i="1"/>
  <c r="CJ428" i="1"/>
  <c r="CJ427" i="1"/>
  <c r="CJ426" i="1"/>
  <c r="CJ425" i="1"/>
  <c r="CJ424" i="1"/>
  <c r="CJ423" i="1"/>
  <c r="CJ422" i="1"/>
  <c r="CJ421" i="1"/>
  <c r="CJ420" i="1"/>
  <c r="CJ419" i="1"/>
  <c r="CJ418" i="1"/>
  <c r="CJ417" i="1"/>
  <c r="CJ416" i="1"/>
  <c r="CJ415" i="1"/>
  <c r="CJ414" i="1"/>
  <c r="CJ413" i="1"/>
  <c r="CJ412" i="1"/>
  <c r="CJ411" i="1"/>
  <c r="CJ410" i="1"/>
  <c r="CJ409" i="1"/>
  <c r="CJ408" i="1"/>
  <c r="CJ407" i="1"/>
  <c r="CJ406" i="1"/>
  <c r="CJ405" i="1"/>
  <c r="CJ404" i="1"/>
  <c r="CJ403" i="1"/>
  <c r="CJ402" i="1"/>
  <c r="CJ401" i="1"/>
  <c r="CJ400" i="1"/>
  <c r="CJ399" i="1"/>
  <c r="CJ398" i="1"/>
  <c r="CJ397" i="1"/>
  <c r="CJ396" i="1"/>
  <c r="CJ395" i="1"/>
  <c r="CJ394" i="1"/>
  <c r="CJ393" i="1"/>
  <c r="CJ392" i="1"/>
  <c r="CJ391" i="1"/>
  <c r="CJ390" i="1"/>
  <c r="CJ389" i="1"/>
  <c r="CJ388" i="1"/>
  <c r="CJ387" i="1"/>
  <c r="CJ386" i="1"/>
  <c r="CJ385" i="1"/>
  <c r="CJ384" i="1"/>
  <c r="CJ383" i="1"/>
  <c r="CJ382" i="1"/>
  <c r="CJ381" i="1"/>
  <c r="CJ380" i="1"/>
  <c r="CJ379" i="1"/>
  <c r="CJ378" i="1"/>
  <c r="CJ377" i="1"/>
  <c r="CJ376" i="1"/>
  <c r="CJ375" i="1"/>
  <c r="CJ374" i="1"/>
  <c r="CJ373" i="1"/>
  <c r="CJ372" i="1"/>
  <c r="CJ371" i="1"/>
  <c r="CJ370" i="1"/>
  <c r="CJ369" i="1"/>
  <c r="CJ368" i="1"/>
  <c r="CJ367" i="1"/>
  <c r="CJ366" i="1"/>
  <c r="CJ365" i="1"/>
  <c r="CJ364" i="1"/>
  <c r="CJ363" i="1"/>
  <c r="CJ362" i="1"/>
  <c r="CJ361" i="1"/>
  <c r="CJ360" i="1"/>
  <c r="CJ359" i="1"/>
  <c r="CJ358" i="1"/>
  <c r="CJ357" i="1"/>
  <c r="CJ356" i="1"/>
  <c r="CJ355" i="1"/>
  <c r="CJ354" i="1"/>
  <c r="CJ353" i="1"/>
  <c r="CJ352" i="1"/>
  <c r="CJ351" i="1"/>
  <c r="CJ350" i="1"/>
  <c r="CJ349" i="1"/>
  <c r="CJ348" i="1"/>
  <c r="CJ347" i="1"/>
  <c r="CJ346" i="1"/>
  <c r="CJ345" i="1"/>
  <c r="CJ344" i="1"/>
  <c r="CJ343" i="1"/>
  <c r="CJ342" i="1"/>
  <c r="CJ341" i="1"/>
  <c r="CJ340" i="1"/>
  <c r="CJ339" i="1"/>
  <c r="CJ338" i="1"/>
  <c r="CJ337" i="1"/>
  <c r="CJ336" i="1"/>
  <c r="CJ335" i="1"/>
  <c r="CJ334" i="1"/>
  <c r="CJ333" i="1"/>
  <c r="CJ332" i="1"/>
  <c r="CJ331" i="1"/>
  <c r="CJ330" i="1"/>
  <c r="CJ329" i="1"/>
  <c r="CJ328" i="1"/>
  <c r="CJ327" i="1"/>
  <c r="CJ326" i="1"/>
  <c r="CJ325" i="1"/>
  <c r="CJ324" i="1"/>
  <c r="CJ323" i="1"/>
  <c r="CJ322" i="1"/>
  <c r="CJ321" i="1"/>
  <c r="CJ320" i="1"/>
  <c r="CJ319" i="1"/>
  <c r="CJ318" i="1"/>
  <c r="CJ317" i="1"/>
  <c r="CJ316" i="1"/>
  <c r="CJ315" i="1"/>
  <c r="CJ314" i="1"/>
  <c r="CJ313" i="1"/>
  <c r="CJ312" i="1"/>
  <c r="CJ311" i="1"/>
  <c r="CJ310" i="1"/>
  <c r="CJ309" i="1"/>
  <c r="CJ308" i="1"/>
  <c r="CJ307" i="1"/>
  <c r="CJ306" i="1"/>
  <c r="CJ305" i="1"/>
  <c r="CJ304" i="1"/>
  <c r="CJ303" i="1"/>
  <c r="CJ302" i="1"/>
  <c r="CJ301" i="1"/>
  <c r="CJ300" i="1"/>
  <c r="CJ299" i="1"/>
  <c r="CJ298" i="1"/>
  <c r="CJ297" i="1"/>
  <c r="CJ296" i="1"/>
  <c r="CJ295" i="1"/>
  <c r="CJ294" i="1"/>
  <c r="CJ293" i="1"/>
  <c r="CJ292" i="1"/>
  <c r="CJ291" i="1"/>
  <c r="CJ290" i="1"/>
  <c r="CJ289" i="1"/>
  <c r="CJ288" i="1"/>
  <c r="CJ287" i="1"/>
  <c r="CJ286" i="1"/>
  <c r="CJ285" i="1"/>
  <c r="CJ284" i="1"/>
  <c r="CJ283" i="1"/>
  <c r="CJ282" i="1"/>
  <c r="CJ281" i="1"/>
  <c r="CJ280" i="1"/>
  <c r="CJ279" i="1"/>
  <c r="CJ278" i="1"/>
  <c r="CJ277" i="1"/>
  <c r="CJ276" i="1"/>
  <c r="CJ275" i="1"/>
  <c r="CJ274" i="1"/>
  <c r="CJ273" i="1"/>
  <c r="CJ272" i="1"/>
  <c r="CJ271" i="1"/>
  <c r="CJ270" i="1"/>
  <c r="CJ269" i="1"/>
  <c r="CJ268" i="1"/>
  <c r="CJ267" i="1"/>
  <c r="CJ266" i="1"/>
  <c r="CJ265" i="1"/>
  <c r="CJ264" i="1"/>
  <c r="CJ263" i="1"/>
  <c r="CJ262" i="1"/>
  <c r="CJ261" i="1"/>
  <c r="CJ260" i="1"/>
  <c r="CJ259" i="1"/>
  <c r="CJ258" i="1"/>
  <c r="CJ257" i="1"/>
  <c r="CJ256" i="1"/>
  <c r="CJ255" i="1"/>
  <c r="CJ254" i="1"/>
  <c r="CJ253" i="1"/>
  <c r="CJ252" i="1"/>
  <c r="CJ251" i="1"/>
  <c r="CJ250" i="1"/>
  <c r="CJ249" i="1"/>
  <c r="CJ248" i="1"/>
  <c r="CJ247" i="1"/>
  <c r="CJ246" i="1"/>
  <c r="CJ245" i="1"/>
  <c r="CJ244" i="1"/>
  <c r="CJ243" i="1"/>
  <c r="CJ242" i="1"/>
  <c r="CJ241" i="1"/>
  <c r="CJ240" i="1"/>
  <c r="CJ239" i="1"/>
  <c r="CJ238" i="1"/>
  <c r="CJ237" i="1"/>
  <c r="CJ236" i="1"/>
  <c r="CJ235" i="1"/>
  <c r="CJ234" i="1"/>
  <c r="CJ233" i="1"/>
  <c r="CJ232" i="1"/>
  <c r="CJ231" i="1"/>
  <c r="CJ230" i="1"/>
  <c r="CJ229" i="1"/>
  <c r="CJ228" i="1"/>
  <c r="CJ227" i="1"/>
  <c r="CJ226" i="1"/>
  <c r="CJ225" i="1"/>
  <c r="CJ224" i="1"/>
  <c r="CJ223" i="1"/>
  <c r="CJ222" i="1"/>
  <c r="CJ221" i="1"/>
  <c r="CJ220" i="1"/>
  <c r="CJ219" i="1"/>
  <c r="CJ218" i="1"/>
  <c r="CJ217" i="1"/>
  <c r="CJ216" i="1"/>
  <c r="CJ215" i="1"/>
  <c r="CJ214" i="1"/>
  <c r="CJ213" i="1"/>
  <c r="CJ212" i="1"/>
  <c r="CJ211" i="1"/>
  <c r="CJ210" i="1"/>
  <c r="CJ209" i="1"/>
  <c r="CJ208" i="1"/>
  <c r="CJ207" i="1"/>
  <c r="CJ206" i="1"/>
  <c r="CJ205" i="1"/>
  <c r="CJ204" i="1"/>
  <c r="CJ203" i="1"/>
  <c r="CJ202" i="1"/>
  <c r="CJ201" i="1"/>
  <c r="CJ200" i="1"/>
  <c r="CJ199" i="1"/>
  <c r="CJ198" i="1"/>
  <c r="CJ197" i="1"/>
  <c r="CJ196" i="1"/>
  <c r="CJ195" i="1"/>
  <c r="CJ194" i="1"/>
  <c r="CJ193" i="1"/>
  <c r="CJ192" i="1"/>
  <c r="CJ191" i="1"/>
  <c r="CJ190" i="1"/>
  <c r="CJ189" i="1"/>
  <c r="CJ188" i="1"/>
  <c r="CJ187" i="1"/>
  <c r="CJ186" i="1"/>
  <c r="CJ185" i="1"/>
  <c r="CJ184" i="1"/>
  <c r="CJ183" i="1"/>
  <c r="CJ182" i="1"/>
  <c r="CJ181" i="1"/>
  <c r="CJ180" i="1"/>
  <c r="CJ179" i="1"/>
  <c r="CJ178" i="1"/>
  <c r="CJ177" i="1"/>
  <c r="CJ176" i="1"/>
  <c r="CJ175" i="1"/>
  <c r="CJ174" i="1"/>
  <c r="CJ173" i="1"/>
  <c r="CJ172" i="1"/>
  <c r="CJ171" i="1"/>
  <c r="CJ170" i="1"/>
  <c r="CJ169" i="1"/>
  <c r="CJ168" i="1"/>
  <c r="CJ167" i="1"/>
  <c r="CJ166" i="1"/>
  <c r="CJ165" i="1"/>
  <c r="CJ164" i="1"/>
  <c r="CJ163" i="1"/>
  <c r="CJ162" i="1"/>
  <c r="CJ161" i="1"/>
  <c r="CJ160" i="1"/>
  <c r="CJ159" i="1"/>
  <c r="CJ158" i="1"/>
  <c r="CJ157" i="1"/>
  <c r="CJ156" i="1"/>
  <c r="CJ155" i="1"/>
  <c r="CJ154" i="1"/>
  <c r="CJ153" i="1"/>
  <c r="CJ152" i="1"/>
  <c r="CJ151" i="1"/>
  <c r="CJ150" i="1"/>
  <c r="CJ149" i="1"/>
  <c r="CJ148" i="1"/>
  <c r="CJ147" i="1"/>
  <c r="CJ146" i="1"/>
  <c r="CJ145" i="1"/>
  <c r="CJ144" i="1"/>
  <c r="CJ143" i="1"/>
  <c r="CJ142" i="1"/>
  <c r="CJ141" i="1"/>
  <c r="CJ140" i="1"/>
  <c r="CJ139" i="1"/>
  <c r="CJ138" i="1"/>
  <c r="CJ137" i="1"/>
  <c r="CJ136" i="1"/>
  <c r="CJ135" i="1"/>
  <c r="CJ134" i="1"/>
  <c r="CJ133" i="1"/>
  <c r="CJ132" i="1"/>
  <c r="CJ131" i="1"/>
  <c r="CJ130" i="1"/>
  <c r="CJ129" i="1"/>
  <c r="CJ128" i="1"/>
  <c r="CJ127" i="1"/>
  <c r="CJ126" i="1"/>
  <c r="CJ125" i="1"/>
  <c r="CJ124" i="1"/>
  <c r="CJ123" i="1"/>
  <c r="CJ122" i="1"/>
  <c r="CJ121" i="1"/>
  <c r="CJ120" i="1"/>
  <c r="CJ119" i="1"/>
  <c r="CJ118" i="1"/>
  <c r="CJ117" i="1"/>
  <c r="CJ116" i="1"/>
  <c r="CJ115" i="1"/>
  <c r="CJ114" i="1"/>
  <c r="CJ113" i="1"/>
  <c r="CJ112" i="1"/>
  <c r="CJ111" i="1"/>
  <c r="CJ110" i="1"/>
  <c r="CJ109" i="1"/>
  <c r="CJ108" i="1"/>
  <c r="CJ107" i="1"/>
  <c r="CJ106" i="1"/>
  <c r="CJ105" i="1"/>
  <c r="CJ104" i="1"/>
  <c r="CJ103" i="1"/>
  <c r="CJ102" i="1"/>
  <c r="CJ101" i="1"/>
  <c r="CJ100" i="1"/>
  <c r="CJ99" i="1"/>
  <c r="CJ98" i="1"/>
  <c r="CJ97" i="1"/>
  <c r="CJ96" i="1"/>
  <c r="CJ95" i="1"/>
  <c r="CJ94" i="1"/>
  <c r="CJ93" i="1"/>
  <c r="CJ92" i="1"/>
  <c r="CJ91" i="1"/>
  <c r="CJ90" i="1"/>
  <c r="CJ89" i="1"/>
  <c r="CJ88" i="1"/>
  <c r="CJ87" i="1"/>
  <c r="CJ86" i="1"/>
  <c r="CJ85" i="1"/>
  <c r="CJ84" i="1"/>
  <c r="CJ83" i="1"/>
  <c r="CJ82" i="1"/>
  <c r="CJ81" i="1"/>
  <c r="CJ80" i="1"/>
  <c r="CJ79" i="1"/>
  <c r="CJ78" i="1"/>
  <c r="CJ77" i="1"/>
  <c r="CJ76" i="1"/>
  <c r="CJ75" i="1"/>
  <c r="CJ74" i="1"/>
  <c r="CJ73" i="1"/>
  <c r="CJ72" i="1"/>
  <c r="CJ71" i="1"/>
  <c r="CJ70" i="1"/>
  <c r="CJ69" i="1"/>
  <c r="CJ68" i="1"/>
  <c r="CJ67" i="1"/>
  <c r="CJ66" i="1"/>
  <c r="CJ65" i="1"/>
  <c r="CJ64" i="1"/>
  <c r="CJ63" i="1"/>
  <c r="CJ62" i="1"/>
  <c r="CJ61" i="1"/>
  <c r="CJ60" i="1"/>
  <c r="CJ59" i="1"/>
  <c r="CJ58" i="1"/>
  <c r="CJ57" i="1"/>
  <c r="CJ56" i="1"/>
  <c r="CJ55" i="1"/>
  <c r="CJ54" i="1"/>
  <c r="CJ53" i="1"/>
  <c r="CJ52" i="1"/>
  <c r="CJ51" i="1"/>
  <c r="CJ50" i="1"/>
  <c r="CJ49" i="1"/>
  <c r="CJ48" i="1"/>
  <c r="CJ47" i="1"/>
  <c r="CJ46" i="1"/>
  <c r="CJ45" i="1"/>
  <c r="CJ44" i="1"/>
  <c r="CJ43" i="1"/>
  <c r="CJ42" i="1"/>
  <c r="CJ41" i="1"/>
  <c r="CJ40" i="1"/>
  <c r="CJ39" i="1"/>
  <c r="CJ38" i="1"/>
  <c r="CJ37" i="1"/>
  <c r="CJ36" i="1"/>
  <c r="CJ35" i="1"/>
  <c r="CJ34" i="1"/>
  <c r="CJ33" i="1"/>
  <c r="CJ32" i="1"/>
  <c r="CJ31" i="1"/>
  <c r="CJ30" i="1"/>
  <c r="CJ29" i="1"/>
  <c r="CJ28" i="1"/>
  <c r="CJ27" i="1"/>
  <c r="CJ26" i="1"/>
  <c r="CJ25" i="1"/>
  <c r="CJ24" i="1"/>
  <c r="CJ23" i="1"/>
  <c r="CJ22" i="1"/>
  <c r="CJ21" i="1"/>
  <c r="CJ20" i="1"/>
  <c r="CJ19" i="1"/>
  <c r="CJ18" i="1"/>
  <c r="CJ17" i="1"/>
  <c r="CJ16" i="1"/>
  <c r="CJ15" i="1"/>
  <c r="CJ14" i="1"/>
  <c r="CJ13" i="1"/>
  <c r="CJ12" i="1"/>
  <c r="CJ11" i="1"/>
  <c r="CJ10" i="1"/>
  <c r="CJ9" i="1"/>
  <c r="CJ8" i="1"/>
  <c r="CJ7" i="1"/>
  <c r="CJ6" i="1"/>
  <c r="CJ5" i="1"/>
  <c r="CJ4" i="1"/>
  <c r="CJ3" i="1"/>
  <c r="CJ2" i="1"/>
  <c r="CC1732" i="1"/>
  <c r="CC1731" i="1"/>
  <c r="CC1730" i="1"/>
  <c r="CC1729" i="1"/>
  <c r="CC1728" i="1"/>
  <c r="CC1727" i="1"/>
  <c r="CC1726" i="1"/>
  <c r="CC1725" i="1"/>
  <c r="CC1724" i="1"/>
  <c r="CC1723" i="1"/>
  <c r="CC1722" i="1"/>
  <c r="CC1721" i="1"/>
  <c r="CC1720" i="1"/>
  <c r="CC1719" i="1"/>
  <c r="CC1718" i="1"/>
  <c r="CC1717" i="1"/>
  <c r="CC1716" i="1"/>
  <c r="CC1715" i="1"/>
  <c r="CC1714" i="1"/>
  <c r="CC1713" i="1"/>
  <c r="CC1712" i="1"/>
  <c r="CC1711" i="1"/>
  <c r="CC1710" i="1"/>
  <c r="CC1709" i="1"/>
  <c r="CC1708" i="1"/>
  <c r="CC1707" i="1"/>
  <c r="CC1706" i="1"/>
  <c r="CC1705" i="1"/>
  <c r="CC1704" i="1"/>
  <c r="CC1703" i="1"/>
  <c r="CC1702" i="1"/>
  <c r="CC1701" i="1"/>
  <c r="CC1700" i="1"/>
  <c r="CC1699" i="1"/>
  <c r="CC1698" i="1"/>
  <c r="CC1697" i="1"/>
  <c r="CC1696" i="1"/>
  <c r="CC1695" i="1"/>
  <c r="CC1694" i="1"/>
  <c r="CC1693" i="1"/>
  <c r="CC1692" i="1"/>
  <c r="CC1691" i="1"/>
  <c r="CC1690" i="1"/>
  <c r="CC1689" i="1"/>
  <c r="CC1688" i="1"/>
  <c r="CC1687" i="1"/>
  <c r="CC1686" i="1"/>
  <c r="CC1685" i="1"/>
  <c r="CC1684" i="1"/>
  <c r="CC1683" i="1"/>
  <c r="CC1682" i="1"/>
  <c r="CC1681" i="1"/>
  <c r="CC1680" i="1"/>
  <c r="CC1679" i="1"/>
  <c r="CC1678" i="1"/>
  <c r="CC1677" i="1"/>
  <c r="CC1676" i="1"/>
  <c r="CC1675" i="1"/>
  <c r="CC1674" i="1"/>
  <c r="CC1673" i="1"/>
  <c r="CC1672" i="1"/>
  <c r="CC1671" i="1"/>
  <c r="CC1670" i="1"/>
  <c r="CC1669" i="1"/>
  <c r="CC1668" i="1"/>
  <c r="CC1667" i="1"/>
  <c r="CC1666" i="1"/>
  <c r="CC1665" i="1"/>
  <c r="CC1664" i="1"/>
  <c r="CC1663" i="1"/>
  <c r="CC1662" i="1"/>
  <c r="CC1661" i="1"/>
  <c r="CC1660" i="1"/>
  <c r="CC1659" i="1"/>
  <c r="CC1658" i="1"/>
  <c r="CC1657" i="1"/>
  <c r="CC1656" i="1"/>
  <c r="CC1655" i="1"/>
  <c r="CC1654" i="1"/>
  <c r="CC1653" i="1"/>
  <c r="CC1652" i="1"/>
  <c r="CC1651" i="1"/>
  <c r="CC1650" i="1"/>
  <c r="CC1649" i="1"/>
  <c r="CC1648" i="1"/>
  <c r="CC1647" i="1"/>
  <c r="CC1646" i="1"/>
  <c r="CC1645" i="1"/>
  <c r="CC1644" i="1"/>
  <c r="CC1643" i="1"/>
  <c r="CC1642" i="1"/>
  <c r="CC1641" i="1"/>
  <c r="CC1640" i="1"/>
  <c r="CC1639" i="1"/>
  <c r="CC1638" i="1"/>
  <c r="CC1637" i="1"/>
  <c r="CC1636" i="1"/>
  <c r="CC1635" i="1"/>
  <c r="CC1634" i="1"/>
  <c r="CC1633" i="1"/>
  <c r="CC1632" i="1"/>
  <c r="CC1631" i="1"/>
  <c r="CC1630" i="1"/>
  <c r="CC1629" i="1"/>
  <c r="CC1628" i="1"/>
  <c r="CC1627" i="1"/>
  <c r="CC1626" i="1"/>
  <c r="CC1625" i="1"/>
  <c r="CC1624" i="1"/>
  <c r="CC1623" i="1"/>
  <c r="CC1622" i="1"/>
  <c r="CC1621" i="1"/>
  <c r="CC1620" i="1"/>
  <c r="CC1619" i="1"/>
  <c r="CC1618" i="1"/>
  <c r="CC1617" i="1"/>
  <c r="CC1616" i="1"/>
  <c r="CC1615" i="1"/>
  <c r="CC1614" i="1"/>
  <c r="CC1613" i="1"/>
  <c r="CC1612" i="1"/>
  <c r="CC1611" i="1"/>
  <c r="CC1610" i="1"/>
  <c r="CC1609" i="1"/>
  <c r="CC1608" i="1"/>
  <c r="CC1607" i="1"/>
  <c r="CC1606" i="1"/>
  <c r="CC1605" i="1"/>
  <c r="CC1604" i="1"/>
  <c r="CC1603" i="1"/>
  <c r="CC1602" i="1"/>
  <c r="CC1601" i="1"/>
  <c r="CC1600" i="1"/>
  <c r="CC1599" i="1"/>
  <c r="CC1598" i="1"/>
  <c r="CC1597" i="1"/>
  <c r="CC1596" i="1"/>
  <c r="CC1595" i="1"/>
  <c r="CC1594" i="1"/>
  <c r="CC1593" i="1"/>
  <c r="CC1592" i="1"/>
  <c r="CC1591" i="1"/>
  <c r="CC1590" i="1"/>
  <c r="CC1589" i="1"/>
  <c r="CC1588" i="1"/>
  <c r="CC1587" i="1"/>
  <c r="CC1586" i="1"/>
  <c r="CC1585" i="1"/>
  <c r="CC1584" i="1"/>
  <c r="CC1583" i="1"/>
  <c r="CC1582" i="1"/>
  <c r="CC1581" i="1"/>
  <c r="CC1580" i="1"/>
  <c r="CC1579" i="1"/>
  <c r="CC1578" i="1"/>
  <c r="CC1577" i="1"/>
  <c r="CC1576" i="1"/>
  <c r="CC1575" i="1"/>
  <c r="CC1574" i="1"/>
  <c r="CC1573" i="1"/>
  <c r="CC1572" i="1"/>
  <c r="CC1571" i="1"/>
  <c r="CC1570" i="1"/>
  <c r="CC1569" i="1"/>
  <c r="CC1568" i="1"/>
  <c r="CC1567" i="1"/>
  <c r="CC1566" i="1"/>
  <c r="CC1565" i="1"/>
  <c r="CC1564" i="1"/>
  <c r="CC1563" i="1"/>
  <c r="CC1562" i="1"/>
  <c r="CC1561" i="1"/>
  <c r="CC1560" i="1"/>
  <c r="CC1559" i="1"/>
  <c r="CC1558" i="1"/>
  <c r="CC1557" i="1"/>
  <c r="CC1556" i="1"/>
  <c r="CC1555" i="1"/>
  <c r="CC1554" i="1"/>
  <c r="CC1553" i="1"/>
  <c r="CC1552" i="1"/>
  <c r="CC1551" i="1"/>
  <c r="CC1550" i="1"/>
  <c r="CC1549" i="1"/>
  <c r="CC1548" i="1"/>
  <c r="CC1547" i="1"/>
  <c r="CC1546" i="1"/>
  <c r="CC1545" i="1"/>
  <c r="CC1544" i="1"/>
  <c r="CC1543" i="1"/>
  <c r="CC1542" i="1"/>
  <c r="CC1541" i="1"/>
  <c r="CC1540" i="1"/>
  <c r="CC1539" i="1"/>
  <c r="CC1538" i="1"/>
  <c r="CC1537" i="1"/>
  <c r="CC1536" i="1"/>
  <c r="CC1535" i="1"/>
  <c r="CC1534" i="1"/>
  <c r="CC1533" i="1"/>
  <c r="CC1532" i="1"/>
  <c r="CC1531" i="1"/>
  <c r="CC1530" i="1"/>
  <c r="CC1529" i="1"/>
  <c r="CC1528" i="1"/>
  <c r="CC1527" i="1"/>
  <c r="CC1526" i="1"/>
  <c r="CC1525" i="1"/>
  <c r="CC1524" i="1"/>
  <c r="CC1523" i="1"/>
  <c r="CC1522" i="1"/>
  <c r="CC1521" i="1"/>
  <c r="CC1520" i="1"/>
  <c r="CC1519" i="1"/>
  <c r="CC1518" i="1"/>
  <c r="CC1517" i="1"/>
  <c r="CC1516" i="1"/>
  <c r="CC1515" i="1"/>
  <c r="CC1514" i="1"/>
  <c r="CC1513" i="1"/>
  <c r="CC1512" i="1"/>
  <c r="CC1511" i="1"/>
  <c r="CC1510" i="1"/>
  <c r="CC1509" i="1"/>
  <c r="CC1508" i="1"/>
  <c r="CC1507" i="1"/>
  <c r="CC1506" i="1"/>
  <c r="CC1505" i="1"/>
  <c r="CC1504" i="1"/>
  <c r="CC1503" i="1"/>
  <c r="CC1502" i="1"/>
  <c r="CC1501" i="1"/>
  <c r="CC1500" i="1"/>
  <c r="CC1499" i="1"/>
  <c r="CC1498" i="1"/>
  <c r="CC1497" i="1"/>
  <c r="CC1496" i="1"/>
  <c r="CC1495" i="1"/>
  <c r="CC1494" i="1"/>
  <c r="CC1493" i="1"/>
  <c r="CC1492" i="1"/>
  <c r="CC1491" i="1"/>
  <c r="CC1490" i="1"/>
  <c r="CC1489" i="1"/>
  <c r="CC1488" i="1"/>
  <c r="CC1487" i="1"/>
  <c r="CC1486" i="1"/>
  <c r="CC1485" i="1"/>
  <c r="CC1484" i="1"/>
  <c r="CC1483" i="1"/>
  <c r="CC1482" i="1"/>
  <c r="CC1481" i="1"/>
  <c r="CC1480" i="1"/>
  <c r="CC1479" i="1"/>
  <c r="CC1478" i="1"/>
  <c r="CC1477" i="1"/>
  <c r="CC1476" i="1"/>
  <c r="CC1475" i="1"/>
  <c r="CC1474" i="1"/>
  <c r="CC1473" i="1"/>
  <c r="CC1472" i="1"/>
  <c r="CC1471" i="1"/>
  <c r="CC1470" i="1"/>
  <c r="CC1469" i="1"/>
  <c r="CC1468" i="1"/>
  <c r="CC1467" i="1"/>
  <c r="CC1466" i="1"/>
  <c r="CC1465" i="1"/>
  <c r="CC1464" i="1"/>
  <c r="CC1463" i="1"/>
  <c r="CC1462" i="1"/>
  <c r="CC1461" i="1"/>
  <c r="CC1460" i="1"/>
  <c r="CC1459" i="1"/>
  <c r="CC1458" i="1"/>
  <c r="CC1457" i="1"/>
  <c r="CC1456" i="1"/>
  <c r="CC1455" i="1"/>
  <c r="CC1454" i="1"/>
  <c r="CC1453" i="1"/>
  <c r="CC1452" i="1"/>
  <c r="CC1451" i="1"/>
  <c r="CC1450" i="1"/>
  <c r="CC1449" i="1"/>
  <c r="CC1448" i="1"/>
  <c r="CC1447" i="1"/>
  <c r="CC1446" i="1"/>
  <c r="CC1445" i="1"/>
  <c r="CC1444" i="1"/>
  <c r="CC1443" i="1"/>
  <c r="CC1442" i="1"/>
  <c r="CC1441" i="1"/>
  <c r="CC1440" i="1"/>
  <c r="CC1439" i="1"/>
  <c r="CC1438" i="1"/>
  <c r="CC1437" i="1"/>
  <c r="CC1436" i="1"/>
  <c r="CC1435" i="1"/>
  <c r="CC1434" i="1"/>
  <c r="CC1433" i="1"/>
  <c r="CC1432" i="1"/>
  <c r="CC1431" i="1"/>
  <c r="CC1430" i="1"/>
  <c r="CC1429" i="1"/>
  <c r="CC1428" i="1"/>
  <c r="CC1427" i="1"/>
  <c r="CC1426" i="1"/>
  <c r="CC1425" i="1"/>
  <c r="CC1424" i="1"/>
  <c r="CC1423" i="1"/>
  <c r="CC1422" i="1"/>
  <c r="CC1421" i="1"/>
  <c r="CC1420" i="1"/>
  <c r="CC1419" i="1"/>
  <c r="CC1418" i="1"/>
  <c r="CC1417" i="1"/>
  <c r="CC1416" i="1"/>
  <c r="CC1415" i="1"/>
  <c r="CC1414" i="1"/>
  <c r="CC1413" i="1"/>
  <c r="CC1412" i="1"/>
  <c r="CC1411" i="1"/>
  <c r="CC1410" i="1"/>
  <c r="CC1409" i="1"/>
  <c r="CC1408" i="1"/>
  <c r="CC1407" i="1"/>
  <c r="CC1406" i="1"/>
  <c r="CC1405" i="1"/>
  <c r="CC1404" i="1"/>
  <c r="CC1403" i="1"/>
  <c r="CC1402" i="1"/>
  <c r="CC1401" i="1"/>
  <c r="CC1400" i="1"/>
  <c r="CC1399" i="1"/>
  <c r="CC1398" i="1"/>
  <c r="CC1397" i="1"/>
  <c r="CC1396" i="1"/>
  <c r="CC1395" i="1"/>
  <c r="CC1394" i="1"/>
  <c r="CC1393" i="1"/>
  <c r="CC1392" i="1"/>
  <c r="CC1391" i="1"/>
  <c r="CC1390" i="1"/>
  <c r="CC1389" i="1"/>
  <c r="CC1388" i="1"/>
  <c r="CC1387" i="1"/>
  <c r="CC1386" i="1"/>
  <c r="CC1385" i="1"/>
  <c r="CC1384" i="1"/>
  <c r="CC1383" i="1"/>
  <c r="CC1382" i="1"/>
  <c r="CC1381" i="1"/>
  <c r="CC1380" i="1"/>
  <c r="CC1379" i="1"/>
  <c r="CC1378" i="1"/>
  <c r="CC1377" i="1"/>
  <c r="CC1376" i="1"/>
  <c r="CC1375" i="1"/>
  <c r="CC1374" i="1"/>
  <c r="CC1373" i="1"/>
  <c r="CC1372" i="1"/>
  <c r="CC1371" i="1"/>
  <c r="CC1370" i="1"/>
  <c r="CC1369" i="1"/>
  <c r="CC1368" i="1"/>
  <c r="CC1367" i="1"/>
  <c r="CC1366" i="1"/>
  <c r="CC1365" i="1"/>
  <c r="CC1364" i="1"/>
  <c r="CC1363" i="1"/>
  <c r="CC1362" i="1"/>
  <c r="CC1361" i="1"/>
  <c r="CC1360" i="1"/>
  <c r="CC1359" i="1"/>
  <c r="CC1358" i="1"/>
  <c r="CC1357" i="1"/>
  <c r="CC1356" i="1"/>
  <c r="CC1355" i="1"/>
  <c r="CC1354" i="1"/>
  <c r="CC1353" i="1"/>
  <c r="CC1352" i="1"/>
  <c r="CC1351" i="1"/>
  <c r="CC1350" i="1"/>
  <c r="CC1349" i="1"/>
  <c r="CC1348" i="1"/>
  <c r="CC1347" i="1"/>
  <c r="CC1346" i="1"/>
  <c r="CC1345" i="1"/>
  <c r="CC1344" i="1"/>
  <c r="CC1343" i="1"/>
  <c r="CC1342" i="1"/>
  <c r="CC1341" i="1"/>
  <c r="CC1340" i="1"/>
  <c r="CC1339" i="1"/>
  <c r="CC1338" i="1"/>
  <c r="CC1337" i="1"/>
  <c r="CC1336" i="1"/>
  <c r="CC1335" i="1"/>
  <c r="CC1334" i="1"/>
  <c r="CC1333" i="1"/>
  <c r="CC1332" i="1"/>
  <c r="CC1331" i="1"/>
  <c r="CC1330" i="1"/>
  <c r="CC1329" i="1"/>
  <c r="CC1328" i="1"/>
  <c r="CC1327" i="1"/>
  <c r="CC1326" i="1"/>
  <c r="CC1325" i="1"/>
  <c r="CC1324" i="1"/>
  <c r="CC1323" i="1"/>
  <c r="CC1322" i="1"/>
  <c r="CC1321" i="1"/>
  <c r="CC1320" i="1"/>
  <c r="CC1319" i="1"/>
  <c r="CC1318" i="1"/>
  <c r="CC1317" i="1"/>
  <c r="CC1316" i="1"/>
  <c r="CC1315" i="1"/>
  <c r="CC1314" i="1"/>
  <c r="CC1313" i="1"/>
  <c r="CC1312" i="1"/>
  <c r="CC1311" i="1"/>
  <c r="CC1310" i="1"/>
  <c r="CC1309" i="1"/>
  <c r="CC1308" i="1"/>
  <c r="CC1307" i="1"/>
  <c r="CC1306" i="1"/>
  <c r="CC1305" i="1"/>
  <c r="CC1304" i="1"/>
  <c r="CC1303" i="1"/>
  <c r="CC1302" i="1"/>
  <c r="CC1301" i="1"/>
  <c r="CC1300" i="1"/>
  <c r="CC1299" i="1"/>
  <c r="CC1298" i="1"/>
  <c r="CC1297" i="1"/>
  <c r="CC1296" i="1"/>
  <c r="CC1295" i="1"/>
  <c r="CC1294" i="1"/>
  <c r="CC1293" i="1"/>
  <c r="CC1292" i="1"/>
  <c r="CC1291" i="1"/>
  <c r="CC1290" i="1"/>
  <c r="CC1289" i="1"/>
  <c r="CC1288" i="1"/>
  <c r="CC1287" i="1"/>
  <c r="CC1286" i="1"/>
  <c r="CC1285" i="1"/>
  <c r="CC1284" i="1"/>
  <c r="CC1283" i="1"/>
  <c r="CC1282" i="1"/>
  <c r="CC1281" i="1"/>
  <c r="CC1280" i="1"/>
  <c r="CC1279" i="1"/>
  <c r="CC1278" i="1"/>
  <c r="CC1277" i="1"/>
  <c r="CC1276" i="1"/>
  <c r="CC1275" i="1"/>
  <c r="CC1274" i="1"/>
  <c r="CC1273" i="1"/>
  <c r="CC1272" i="1"/>
  <c r="CC1271" i="1"/>
  <c r="CC1270" i="1"/>
  <c r="CC1269" i="1"/>
  <c r="CC1268" i="1"/>
  <c r="CC1267" i="1"/>
  <c r="CC1266" i="1"/>
  <c r="CC1265" i="1"/>
  <c r="CC1264" i="1"/>
  <c r="CC1263" i="1"/>
  <c r="CC1262" i="1"/>
  <c r="CC1261" i="1"/>
  <c r="CC1260" i="1"/>
  <c r="CC1259" i="1"/>
  <c r="CC1258" i="1"/>
  <c r="CC1257" i="1"/>
  <c r="CC1256" i="1"/>
  <c r="CC1255" i="1"/>
  <c r="CC1254" i="1"/>
  <c r="CC1253" i="1"/>
  <c r="CC1252" i="1"/>
  <c r="CC1251" i="1"/>
  <c r="CC1250" i="1"/>
  <c r="CC1249" i="1"/>
  <c r="CC1248" i="1"/>
  <c r="CC1247" i="1"/>
  <c r="CC1246" i="1"/>
  <c r="CC1245" i="1"/>
  <c r="CC1244" i="1"/>
  <c r="CC1243" i="1"/>
  <c r="CC1242" i="1"/>
  <c r="CC1241" i="1"/>
  <c r="CC1240" i="1"/>
  <c r="CC1239" i="1"/>
  <c r="CC1238" i="1"/>
  <c r="CC1237" i="1"/>
  <c r="CC1236" i="1"/>
  <c r="CC1235" i="1"/>
  <c r="CC1234" i="1"/>
  <c r="CC1233" i="1"/>
  <c r="CC1232" i="1"/>
  <c r="CC1231" i="1"/>
  <c r="CC1230" i="1"/>
  <c r="CC1229" i="1"/>
  <c r="CC1228" i="1"/>
  <c r="CC1227" i="1"/>
  <c r="CC1226" i="1"/>
  <c r="CC1225" i="1"/>
  <c r="CC1224" i="1"/>
  <c r="CC1223" i="1"/>
  <c r="CC1222" i="1"/>
  <c r="CC1221" i="1"/>
  <c r="CC1220" i="1"/>
  <c r="CC1219" i="1"/>
  <c r="CC1218" i="1"/>
  <c r="CC1217" i="1"/>
  <c r="CC1216" i="1"/>
  <c r="CC1215" i="1"/>
  <c r="CC1214" i="1"/>
  <c r="CC1213" i="1"/>
  <c r="CC1212" i="1"/>
  <c r="CC1211" i="1"/>
  <c r="CC1210" i="1"/>
  <c r="CC1209" i="1"/>
  <c r="CC1208" i="1"/>
  <c r="CC1207" i="1"/>
  <c r="CC1206" i="1"/>
  <c r="CC1205" i="1"/>
  <c r="CC1204" i="1"/>
  <c r="CC1203" i="1"/>
  <c r="CC1202" i="1"/>
  <c r="CC1201" i="1"/>
  <c r="CC1200" i="1"/>
  <c r="CC1199" i="1"/>
  <c r="CC1198" i="1"/>
  <c r="CC1197" i="1"/>
  <c r="CC1196" i="1"/>
  <c r="CC1195" i="1"/>
  <c r="CC1194" i="1"/>
  <c r="CC1193" i="1"/>
  <c r="CC1192" i="1"/>
  <c r="CC1191" i="1"/>
  <c r="CC1190" i="1"/>
  <c r="CC1189" i="1"/>
  <c r="CC1188" i="1"/>
  <c r="CC1187" i="1"/>
  <c r="CC1186" i="1"/>
  <c r="CC1185" i="1"/>
  <c r="CC1184" i="1"/>
  <c r="CC1183" i="1"/>
  <c r="CC1182" i="1"/>
  <c r="CC1181" i="1"/>
  <c r="CC1180" i="1"/>
  <c r="CC1179" i="1"/>
  <c r="CC1178" i="1"/>
  <c r="CC1177" i="1"/>
  <c r="CC1176" i="1"/>
  <c r="CC1175" i="1"/>
  <c r="CC1174" i="1"/>
  <c r="CC1173" i="1"/>
  <c r="CC1172" i="1"/>
  <c r="CC1171" i="1"/>
  <c r="CC1170" i="1"/>
  <c r="CC1169" i="1"/>
  <c r="CC1168" i="1"/>
  <c r="CC1167" i="1"/>
  <c r="CC1166" i="1"/>
  <c r="CC1165" i="1"/>
  <c r="CC1164" i="1"/>
  <c r="CC1163" i="1"/>
  <c r="CC1162" i="1"/>
  <c r="CC1161" i="1"/>
  <c r="CC1160" i="1"/>
  <c r="CC1159" i="1"/>
  <c r="CC1158" i="1"/>
  <c r="CC1157" i="1"/>
  <c r="CC1156" i="1"/>
  <c r="CC1155" i="1"/>
  <c r="CC1154" i="1"/>
  <c r="CC1153" i="1"/>
  <c r="CC1152" i="1"/>
  <c r="CC1151" i="1"/>
  <c r="CC1150" i="1"/>
  <c r="CC1149" i="1"/>
  <c r="CC1148" i="1"/>
  <c r="CC1147" i="1"/>
  <c r="CC1146" i="1"/>
  <c r="CC1145" i="1"/>
  <c r="CC1144" i="1"/>
  <c r="CC1143" i="1"/>
  <c r="CC1142" i="1"/>
  <c r="CC1141" i="1"/>
  <c r="CC1140" i="1"/>
  <c r="CC1139" i="1"/>
  <c r="CC1138" i="1"/>
  <c r="CC1137" i="1"/>
  <c r="CC1136" i="1"/>
  <c r="CC1135" i="1"/>
  <c r="CC1134" i="1"/>
  <c r="CC1133" i="1"/>
  <c r="CC1132" i="1"/>
  <c r="CC1131" i="1"/>
  <c r="CC1130" i="1"/>
  <c r="CC1129" i="1"/>
  <c r="CC1128" i="1"/>
  <c r="CC1127" i="1"/>
  <c r="CC1126" i="1"/>
  <c r="CC1125" i="1"/>
  <c r="CC1124" i="1"/>
  <c r="CC1123" i="1"/>
  <c r="CC1122" i="1"/>
  <c r="CC1121" i="1"/>
  <c r="CC1120" i="1"/>
  <c r="CC1119" i="1"/>
  <c r="CC1118" i="1"/>
  <c r="CC1117" i="1"/>
  <c r="CC1116" i="1"/>
  <c r="CC1115" i="1"/>
  <c r="CC1114" i="1"/>
  <c r="CC1113" i="1"/>
  <c r="CC1112" i="1"/>
  <c r="CC1111" i="1"/>
  <c r="CC1110" i="1"/>
  <c r="CC1109" i="1"/>
  <c r="CC1108" i="1"/>
  <c r="CC1107" i="1"/>
  <c r="CC1106" i="1"/>
  <c r="CC1105" i="1"/>
  <c r="CC1104" i="1"/>
  <c r="CC1103" i="1"/>
  <c r="CC1102" i="1"/>
  <c r="CC1101" i="1"/>
  <c r="CC1100" i="1"/>
  <c r="CC1099" i="1"/>
  <c r="CC1098" i="1"/>
  <c r="CC1097" i="1"/>
  <c r="CC1096" i="1"/>
  <c r="CC1095" i="1"/>
  <c r="CC1094" i="1"/>
  <c r="CC1093" i="1"/>
  <c r="CC1092" i="1"/>
  <c r="CC1091" i="1"/>
  <c r="CC1090" i="1"/>
  <c r="CC1089" i="1"/>
  <c r="CC1088" i="1"/>
  <c r="CC1087" i="1"/>
  <c r="CC1086" i="1"/>
  <c r="CC1085" i="1"/>
  <c r="CC1084" i="1"/>
  <c r="CC1083" i="1"/>
  <c r="CC1082" i="1"/>
  <c r="CC1081" i="1"/>
  <c r="CC1080" i="1"/>
  <c r="CC1079" i="1"/>
  <c r="CC1078" i="1"/>
  <c r="CC1077" i="1"/>
  <c r="CC1076" i="1"/>
  <c r="CC1075" i="1"/>
  <c r="CC1074" i="1"/>
  <c r="CC1073" i="1"/>
  <c r="CC1072" i="1"/>
  <c r="CC1071" i="1"/>
  <c r="CC1070" i="1"/>
  <c r="CC1069" i="1"/>
  <c r="CC1068" i="1"/>
  <c r="CC1067" i="1"/>
  <c r="CC1066" i="1"/>
  <c r="CC1065" i="1"/>
  <c r="CC1064" i="1"/>
  <c r="CC1063" i="1"/>
  <c r="CC1062" i="1"/>
  <c r="CC1061" i="1"/>
  <c r="CC1060" i="1"/>
  <c r="CC1059" i="1"/>
  <c r="CC1058" i="1"/>
  <c r="CC1057" i="1"/>
  <c r="CC1056" i="1"/>
  <c r="CC1055" i="1"/>
  <c r="CC1054" i="1"/>
  <c r="CC1053" i="1"/>
  <c r="CC1052" i="1"/>
  <c r="CC1051" i="1"/>
  <c r="CC1050" i="1"/>
  <c r="CC1049" i="1"/>
  <c r="CC1048" i="1"/>
  <c r="CC1047" i="1"/>
  <c r="CC1046" i="1"/>
  <c r="CC1045" i="1"/>
  <c r="CC1044" i="1"/>
  <c r="CC1043" i="1"/>
  <c r="CC1042" i="1"/>
  <c r="CC1041" i="1"/>
  <c r="CC1040" i="1"/>
  <c r="CC1039" i="1"/>
  <c r="CC1038" i="1"/>
  <c r="CC1037" i="1"/>
  <c r="CC1036" i="1"/>
  <c r="CC1035" i="1"/>
  <c r="CC699" i="1"/>
  <c r="CC698" i="1"/>
  <c r="CC697" i="1"/>
  <c r="CC696" i="1"/>
  <c r="CC695" i="1"/>
  <c r="CC694" i="1"/>
  <c r="CC693" i="1"/>
  <c r="CC692" i="1"/>
  <c r="CC691" i="1"/>
  <c r="CC690" i="1"/>
  <c r="CC689" i="1"/>
  <c r="CC688" i="1"/>
  <c r="CC687" i="1"/>
  <c r="CC686" i="1"/>
  <c r="CC685" i="1"/>
  <c r="CC684" i="1"/>
  <c r="CC683" i="1"/>
  <c r="CC682" i="1"/>
  <c r="CC681" i="1"/>
  <c r="CC680" i="1"/>
  <c r="CC679" i="1"/>
  <c r="CC678" i="1"/>
  <c r="CC677" i="1"/>
  <c r="CC676" i="1"/>
  <c r="CC675" i="1"/>
  <c r="CC674" i="1"/>
  <c r="CC673" i="1"/>
  <c r="CC672" i="1"/>
  <c r="CC671" i="1"/>
  <c r="CC670" i="1"/>
  <c r="CC669" i="1"/>
  <c r="CC668" i="1"/>
  <c r="CC667" i="1"/>
  <c r="CC666" i="1"/>
  <c r="CC665" i="1"/>
  <c r="CC664" i="1"/>
  <c r="CC663" i="1"/>
  <c r="CC662" i="1"/>
  <c r="CC661" i="1"/>
  <c r="CC660" i="1"/>
  <c r="CC659" i="1"/>
  <c r="CC658" i="1"/>
  <c r="CC657" i="1"/>
  <c r="CC656" i="1"/>
  <c r="CC655" i="1"/>
  <c r="CC654" i="1"/>
  <c r="CC653" i="1"/>
  <c r="CC652" i="1"/>
  <c r="CC651" i="1"/>
  <c r="CC650" i="1"/>
  <c r="CC649" i="1"/>
  <c r="CC648" i="1"/>
  <c r="CC647" i="1"/>
  <c r="CC646" i="1"/>
  <c r="CC645" i="1"/>
  <c r="CC644" i="1"/>
  <c r="CC643" i="1"/>
  <c r="CC642" i="1"/>
  <c r="CC641" i="1"/>
  <c r="CC640" i="1"/>
  <c r="CC639" i="1"/>
  <c r="CC638" i="1"/>
  <c r="CC637" i="1"/>
  <c r="CC636" i="1"/>
  <c r="CC635" i="1"/>
  <c r="CC634" i="1"/>
  <c r="CC633" i="1"/>
  <c r="CC632" i="1"/>
  <c r="CC631" i="1"/>
  <c r="CC630" i="1"/>
  <c r="CC629" i="1"/>
  <c r="CC628" i="1"/>
  <c r="CC627" i="1"/>
  <c r="CC626" i="1"/>
  <c r="CC625" i="1"/>
  <c r="CC624" i="1"/>
  <c r="CC623" i="1"/>
  <c r="CC622" i="1"/>
  <c r="CC621" i="1"/>
  <c r="CC620" i="1"/>
  <c r="CC619" i="1"/>
  <c r="CC618" i="1"/>
  <c r="CC617" i="1"/>
  <c r="CC616" i="1"/>
  <c r="CC615" i="1"/>
  <c r="CC614" i="1"/>
  <c r="CC613" i="1"/>
  <c r="CC612" i="1"/>
  <c r="CC611" i="1"/>
  <c r="CC610" i="1"/>
  <c r="CC609" i="1"/>
  <c r="CC608" i="1"/>
  <c r="CC607" i="1"/>
  <c r="CC606" i="1"/>
  <c r="CC605" i="1"/>
  <c r="CC604" i="1"/>
  <c r="CC603" i="1"/>
  <c r="CC602" i="1"/>
  <c r="CC601" i="1"/>
  <c r="CC600" i="1"/>
  <c r="CC599" i="1"/>
  <c r="CC598" i="1"/>
  <c r="CC597" i="1"/>
  <c r="CC596" i="1"/>
  <c r="CC595" i="1"/>
  <c r="CC594" i="1"/>
  <c r="CC593" i="1"/>
  <c r="CC592" i="1"/>
  <c r="CC591" i="1"/>
  <c r="CC590" i="1"/>
  <c r="CC589" i="1"/>
  <c r="CC588" i="1"/>
  <c r="CC587" i="1"/>
  <c r="CC586" i="1"/>
  <c r="CC585" i="1"/>
  <c r="CC584" i="1"/>
  <c r="CC583" i="1"/>
  <c r="CC582" i="1"/>
  <c r="CC581" i="1"/>
  <c r="CC580" i="1"/>
  <c r="CC579" i="1"/>
  <c r="CC578" i="1"/>
  <c r="CC577" i="1"/>
  <c r="CC576" i="1"/>
  <c r="CC575" i="1"/>
  <c r="CC574" i="1"/>
  <c r="CC573" i="1"/>
  <c r="CC572" i="1"/>
  <c r="CC571" i="1"/>
  <c r="CC570" i="1"/>
  <c r="CC569" i="1"/>
  <c r="CC568" i="1"/>
  <c r="CC567" i="1"/>
  <c r="CC566" i="1"/>
  <c r="CC565" i="1"/>
  <c r="CC564" i="1"/>
  <c r="CC563" i="1"/>
  <c r="CC562" i="1"/>
  <c r="CC561" i="1"/>
  <c r="CC560" i="1"/>
  <c r="CC559" i="1"/>
  <c r="CC558" i="1"/>
  <c r="CC557" i="1"/>
  <c r="CC556" i="1"/>
  <c r="CC555" i="1"/>
  <c r="CC554" i="1"/>
  <c r="CC553" i="1"/>
  <c r="CC552" i="1"/>
  <c r="CC551" i="1"/>
  <c r="CC550" i="1"/>
  <c r="CC549" i="1"/>
  <c r="CC548" i="1"/>
  <c r="CC547" i="1"/>
  <c r="CC546" i="1"/>
  <c r="CC545" i="1"/>
  <c r="CC544" i="1"/>
  <c r="CC543" i="1"/>
  <c r="CC542" i="1"/>
  <c r="CC541" i="1"/>
  <c r="CC540" i="1"/>
  <c r="CC539" i="1"/>
  <c r="CC538" i="1"/>
  <c r="CC537" i="1"/>
  <c r="CC536" i="1"/>
  <c r="CC535" i="1"/>
  <c r="CC534" i="1"/>
  <c r="CC533" i="1"/>
  <c r="CC532" i="1"/>
  <c r="CC531" i="1"/>
  <c r="CC530" i="1"/>
  <c r="CC529" i="1"/>
  <c r="CC528" i="1"/>
  <c r="CC527" i="1"/>
  <c r="CC526" i="1"/>
  <c r="CC525" i="1"/>
  <c r="CC524" i="1"/>
  <c r="CC523" i="1"/>
  <c r="CC522" i="1"/>
  <c r="CC521" i="1"/>
  <c r="CC520" i="1"/>
  <c r="CC519" i="1"/>
  <c r="CC518" i="1"/>
  <c r="CC517" i="1"/>
  <c r="CC516" i="1"/>
  <c r="CC515" i="1"/>
  <c r="CC514" i="1"/>
  <c r="CC513" i="1"/>
  <c r="CC512" i="1"/>
  <c r="CC511" i="1"/>
  <c r="CC510" i="1"/>
  <c r="CC509" i="1"/>
  <c r="CC508" i="1"/>
  <c r="CC507" i="1"/>
  <c r="CC506" i="1"/>
  <c r="CC505" i="1"/>
  <c r="CC504" i="1"/>
  <c r="CC503" i="1"/>
  <c r="CC502" i="1"/>
  <c r="CC501" i="1"/>
  <c r="CC500" i="1"/>
  <c r="CC499" i="1"/>
  <c r="CC498" i="1"/>
  <c r="CC497" i="1"/>
  <c r="CC496" i="1"/>
  <c r="CC495" i="1"/>
  <c r="CC494" i="1"/>
  <c r="CC493" i="1"/>
  <c r="CC492" i="1"/>
  <c r="CC491" i="1"/>
  <c r="CC490" i="1"/>
  <c r="CC489" i="1"/>
  <c r="CC488" i="1"/>
  <c r="CC487" i="1"/>
  <c r="CC486" i="1"/>
  <c r="CC485" i="1"/>
  <c r="CC484" i="1"/>
  <c r="CC483" i="1"/>
  <c r="CC482" i="1"/>
  <c r="CC481" i="1"/>
  <c r="CC480" i="1"/>
  <c r="CC479" i="1"/>
  <c r="CC478" i="1"/>
  <c r="CC477" i="1"/>
  <c r="CC476" i="1"/>
  <c r="CC475" i="1"/>
  <c r="CC474" i="1"/>
  <c r="CC473" i="1"/>
  <c r="CC472" i="1"/>
  <c r="CC471" i="1"/>
  <c r="CC470" i="1"/>
  <c r="CC469" i="1"/>
  <c r="CC468" i="1"/>
  <c r="CC467" i="1"/>
  <c r="CC466" i="1"/>
  <c r="CC465" i="1"/>
  <c r="CC464" i="1"/>
  <c r="CC463" i="1"/>
  <c r="CC462" i="1"/>
  <c r="CC461" i="1"/>
  <c r="CC460" i="1"/>
  <c r="CC459" i="1"/>
  <c r="CC458" i="1"/>
  <c r="CC457" i="1"/>
  <c r="CC456" i="1"/>
  <c r="CC455" i="1"/>
  <c r="CC454" i="1"/>
  <c r="CC453" i="1"/>
  <c r="CC452" i="1"/>
  <c r="CC451" i="1"/>
  <c r="CC450" i="1"/>
  <c r="CC449" i="1"/>
  <c r="CC448" i="1"/>
  <c r="CC447" i="1"/>
  <c r="CC446" i="1"/>
  <c r="CC445" i="1"/>
  <c r="CC444" i="1"/>
  <c r="CC443" i="1"/>
  <c r="CC442" i="1"/>
  <c r="CC441" i="1"/>
  <c r="CC440" i="1"/>
  <c r="CC439" i="1"/>
  <c r="CC438" i="1"/>
  <c r="CC437" i="1"/>
  <c r="CC436" i="1"/>
  <c r="CC435" i="1"/>
  <c r="CC434" i="1"/>
  <c r="CC433" i="1"/>
  <c r="CC432" i="1"/>
  <c r="CC431" i="1"/>
  <c r="CC430" i="1"/>
  <c r="CC429" i="1"/>
  <c r="CC428" i="1"/>
  <c r="CC427" i="1"/>
  <c r="CC426" i="1"/>
  <c r="CC425" i="1"/>
  <c r="CC424" i="1"/>
  <c r="CC423" i="1"/>
  <c r="CC422" i="1"/>
  <c r="CC421" i="1"/>
  <c r="CC420" i="1"/>
  <c r="CC419" i="1"/>
  <c r="CC418" i="1"/>
  <c r="CC417" i="1"/>
  <c r="CC416" i="1"/>
  <c r="CC415" i="1"/>
  <c r="CC414" i="1"/>
  <c r="CC413" i="1"/>
  <c r="CC412" i="1"/>
  <c r="CC411" i="1"/>
  <c r="CC410" i="1"/>
  <c r="CC409" i="1"/>
  <c r="CC408" i="1"/>
  <c r="CC407" i="1"/>
  <c r="CC406" i="1"/>
  <c r="CC405" i="1"/>
  <c r="CC404" i="1"/>
  <c r="CC403" i="1"/>
  <c r="CC402" i="1"/>
  <c r="CC401" i="1"/>
  <c r="CC400" i="1"/>
  <c r="CC399" i="1"/>
  <c r="CC398" i="1"/>
  <c r="CC397" i="1"/>
  <c r="CC396" i="1"/>
  <c r="CC395" i="1"/>
  <c r="CC394" i="1"/>
  <c r="CC393" i="1"/>
  <c r="CC392" i="1"/>
  <c r="CC391" i="1"/>
  <c r="CC390" i="1"/>
  <c r="CC389" i="1"/>
  <c r="CC388" i="1"/>
  <c r="CC387" i="1"/>
  <c r="CC386" i="1"/>
  <c r="CC385" i="1"/>
  <c r="CC384" i="1"/>
  <c r="CC383" i="1"/>
  <c r="CC382" i="1"/>
  <c r="CC381" i="1"/>
  <c r="CC380" i="1"/>
  <c r="CC379" i="1"/>
  <c r="CC378" i="1"/>
  <c r="CC377" i="1"/>
  <c r="CC376" i="1"/>
  <c r="CC375" i="1"/>
  <c r="CC374" i="1"/>
  <c r="CC373" i="1"/>
  <c r="CC372" i="1"/>
  <c r="CC371" i="1"/>
  <c r="CC370" i="1"/>
  <c r="CC369" i="1"/>
  <c r="CC368" i="1"/>
  <c r="CC367" i="1"/>
  <c r="CC366" i="1"/>
  <c r="CC365" i="1"/>
  <c r="CC364" i="1"/>
  <c r="CC363" i="1"/>
  <c r="CC362" i="1"/>
  <c r="CC361" i="1"/>
  <c r="CC360" i="1"/>
  <c r="CC359" i="1"/>
  <c r="CC358" i="1"/>
  <c r="CC357" i="1"/>
  <c r="CC356" i="1"/>
  <c r="CC355" i="1"/>
  <c r="CC354" i="1"/>
  <c r="CC353" i="1"/>
  <c r="CC352" i="1"/>
  <c r="CC351" i="1"/>
  <c r="CC350" i="1"/>
  <c r="CC349" i="1"/>
  <c r="CC348" i="1"/>
  <c r="CC347" i="1"/>
  <c r="CC346" i="1"/>
  <c r="CC345" i="1"/>
  <c r="CC344" i="1"/>
  <c r="CC343" i="1"/>
  <c r="CC342" i="1"/>
  <c r="CC341" i="1"/>
  <c r="CC340" i="1"/>
  <c r="CC339" i="1"/>
  <c r="CC338" i="1"/>
  <c r="CC337" i="1"/>
  <c r="CC336" i="1"/>
  <c r="CC335" i="1"/>
  <c r="CC334" i="1"/>
  <c r="CC333" i="1"/>
  <c r="CC332" i="1"/>
  <c r="CC331" i="1"/>
  <c r="CC330" i="1"/>
  <c r="CC329" i="1"/>
  <c r="CC328" i="1"/>
  <c r="CC327" i="1"/>
  <c r="CC326" i="1"/>
  <c r="CC325" i="1"/>
  <c r="CC324" i="1"/>
  <c r="CC323" i="1"/>
  <c r="CC322" i="1"/>
  <c r="CC321" i="1"/>
  <c r="CC320" i="1"/>
  <c r="CC319" i="1"/>
  <c r="CC318" i="1"/>
  <c r="CC317" i="1"/>
  <c r="CC316" i="1"/>
  <c r="CC315" i="1"/>
  <c r="CC314" i="1"/>
  <c r="CC313" i="1"/>
  <c r="CC312" i="1"/>
  <c r="CC311" i="1"/>
  <c r="CC310" i="1"/>
  <c r="CC309" i="1"/>
  <c r="CC308" i="1"/>
  <c r="CC307" i="1"/>
  <c r="CC306" i="1"/>
  <c r="CC305" i="1"/>
  <c r="CC304" i="1"/>
  <c r="CC303" i="1"/>
  <c r="CC302" i="1"/>
  <c r="CC301" i="1"/>
  <c r="CC300" i="1"/>
  <c r="CC299" i="1"/>
  <c r="CC298" i="1"/>
  <c r="CC297" i="1"/>
  <c r="CC296" i="1"/>
  <c r="CC295" i="1"/>
  <c r="CC294" i="1"/>
  <c r="CC293" i="1"/>
  <c r="CC292" i="1"/>
  <c r="CC291" i="1"/>
  <c r="CC290" i="1"/>
  <c r="CC289" i="1"/>
  <c r="CC288" i="1"/>
  <c r="CC287" i="1"/>
  <c r="CC286" i="1"/>
  <c r="CC285" i="1"/>
  <c r="CC284" i="1"/>
  <c r="CC283" i="1"/>
  <c r="CC282" i="1"/>
  <c r="CC281" i="1"/>
  <c r="CC280" i="1"/>
  <c r="CC279" i="1"/>
  <c r="CC278" i="1"/>
  <c r="CC277" i="1"/>
  <c r="CC276" i="1"/>
  <c r="CC275" i="1"/>
  <c r="CC274" i="1"/>
  <c r="CC273" i="1"/>
  <c r="CC272" i="1"/>
  <c r="CC271" i="1"/>
  <c r="CC270" i="1"/>
  <c r="CC269" i="1"/>
  <c r="CC268" i="1"/>
  <c r="CC267" i="1"/>
  <c r="CC266" i="1"/>
  <c r="CC265" i="1"/>
  <c r="CC264" i="1"/>
  <c r="CC263" i="1"/>
  <c r="CC262" i="1"/>
  <c r="CC261" i="1"/>
  <c r="CC260" i="1"/>
  <c r="CC259" i="1"/>
  <c r="CC258" i="1"/>
  <c r="CC257" i="1"/>
  <c r="CC256" i="1"/>
  <c r="CC255" i="1"/>
  <c r="CC254" i="1"/>
  <c r="CC253" i="1"/>
  <c r="CC252" i="1"/>
  <c r="CC251" i="1"/>
  <c r="CC250" i="1"/>
  <c r="CC249" i="1"/>
  <c r="CC248" i="1"/>
  <c r="CC247" i="1"/>
  <c r="CC246" i="1"/>
  <c r="CC245" i="1"/>
  <c r="CC244" i="1"/>
  <c r="CC243" i="1"/>
  <c r="CC242" i="1"/>
  <c r="CC241" i="1"/>
  <c r="CC240" i="1"/>
  <c r="CC239" i="1"/>
  <c r="CC238" i="1"/>
  <c r="CC237" i="1"/>
  <c r="CC236" i="1"/>
  <c r="CC235" i="1"/>
  <c r="CC234" i="1"/>
  <c r="CC233" i="1"/>
  <c r="CC232" i="1"/>
  <c r="CC231" i="1"/>
  <c r="CC230" i="1"/>
  <c r="CC229" i="1"/>
  <c r="CC228" i="1"/>
  <c r="CC227" i="1"/>
  <c r="CC226" i="1"/>
  <c r="CC225" i="1"/>
  <c r="CC224" i="1"/>
  <c r="CC223" i="1"/>
  <c r="CC222" i="1"/>
  <c r="CC221" i="1"/>
  <c r="CC220" i="1"/>
  <c r="CC219" i="1"/>
  <c r="CC218" i="1"/>
  <c r="CC217" i="1"/>
  <c r="CC216" i="1"/>
  <c r="CC215" i="1"/>
  <c r="CC214" i="1"/>
  <c r="CC213" i="1"/>
  <c r="CC212" i="1"/>
  <c r="CC211" i="1"/>
  <c r="CC210" i="1"/>
  <c r="CC209" i="1"/>
  <c r="CC208" i="1"/>
  <c r="CC207" i="1"/>
  <c r="CC206" i="1"/>
  <c r="CC205" i="1"/>
  <c r="CC204" i="1"/>
  <c r="CC203" i="1"/>
  <c r="CC202" i="1"/>
  <c r="CC201" i="1"/>
  <c r="CC200" i="1"/>
  <c r="CC199" i="1"/>
  <c r="CC198" i="1"/>
  <c r="CC197" i="1"/>
  <c r="CC196" i="1"/>
  <c r="CC195" i="1"/>
  <c r="CC194" i="1"/>
  <c r="CC193" i="1"/>
  <c r="CC192" i="1"/>
  <c r="CC191" i="1"/>
  <c r="CC190" i="1"/>
  <c r="CC189" i="1"/>
  <c r="CC188" i="1"/>
  <c r="CC187" i="1"/>
  <c r="CC186" i="1"/>
  <c r="CC185" i="1"/>
  <c r="CC184" i="1"/>
  <c r="CC183" i="1"/>
  <c r="CC182" i="1"/>
  <c r="CC181" i="1"/>
  <c r="CC180" i="1"/>
  <c r="CC179" i="1"/>
  <c r="CC178" i="1"/>
  <c r="CC177" i="1"/>
  <c r="CC176" i="1"/>
  <c r="CC175" i="1"/>
  <c r="CC174" i="1"/>
  <c r="CC173" i="1"/>
  <c r="CC172" i="1"/>
  <c r="CC171" i="1"/>
  <c r="CC170" i="1"/>
  <c r="CC169" i="1"/>
  <c r="CC168" i="1"/>
  <c r="CC167" i="1"/>
  <c r="CC166" i="1"/>
  <c r="CC165" i="1"/>
  <c r="CC164" i="1"/>
  <c r="CC163" i="1"/>
  <c r="CC162" i="1"/>
  <c r="CC161" i="1"/>
  <c r="CC160" i="1"/>
  <c r="CC159" i="1"/>
  <c r="CC158" i="1"/>
  <c r="CC157" i="1"/>
  <c r="CC156" i="1"/>
  <c r="CC155" i="1"/>
  <c r="CC154" i="1"/>
  <c r="CC153" i="1"/>
  <c r="CC152" i="1"/>
  <c r="CC151" i="1"/>
  <c r="CC150" i="1"/>
  <c r="CC149" i="1"/>
  <c r="CC148" i="1"/>
  <c r="CC147" i="1"/>
  <c r="CC146" i="1"/>
  <c r="CC145" i="1"/>
  <c r="CC144" i="1"/>
  <c r="CC143" i="1"/>
  <c r="CC142" i="1"/>
  <c r="CC141" i="1"/>
  <c r="CC140" i="1"/>
  <c r="CC139" i="1"/>
  <c r="CC138" i="1"/>
  <c r="CC137" i="1"/>
  <c r="CC136" i="1"/>
  <c r="CC135" i="1"/>
  <c r="CC134" i="1"/>
  <c r="CC133" i="1"/>
  <c r="CC132" i="1"/>
  <c r="CC131" i="1"/>
  <c r="CC130" i="1"/>
  <c r="CC129" i="1"/>
  <c r="CC128" i="1"/>
  <c r="CC127" i="1"/>
  <c r="CC126" i="1"/>
  <c r="CC125" i="1"/>
  <c r="CC124" i="1"/>
  <c r="CC123" i="1"/>
  <c r="CC122" i="1"/>
  <c r="CC121" i="1"/>
  <c r="CC120" i="1"/>
  <c r="CC119" i="1"/>
  <c r="CC118" i="1"/>
  <c r="CC117" i="1"/>
  <c r="CC116" i="1"/>
  <c r="CC115" i="1"/>
  <c r="CC114" i="1"/>
  <c r="CC113" i="1"/>
  <c r="CC112" i="1"/>
  <c r="CC111" i="1"/>
  <c r="CC110" i="1"/>
  <c r="CC109" i="1"/>
  <c r="CC108" i="1"/>
  <c r="CC107" i="1"/>
  <c r="CC106" i="1"/>
  <c r="CC105" i="1"/>
  <c r="CC104" i="1"/>
  <c r="CC103" i="1"/>
  <c r="CC102" i="1"/>
  <c r="CC101" i="1"/>
  <c r="CC100" i="1"/>
  <c r="CC99" i="1"/>
  <c r="CC98" i="1"/>
  <c r="CC97" i="1"/>
  <c r="CC96" i="1"/>
  <c r="CC95" i="1"/>
  <c r="CC94" i="1"/>
  <c r="CC93" i="1"/>
  <c r="CC92" i="1"/>
  <c r="CC91" i="1"/>
  <c r="CC90" i="1"/>
  <c r="CC89" i="1"/>
  <c r="CC88" i="1"/>
  <c r="CC87" i="1"/>
  <c r="CC86" i="1"/>
  <c r="CC85" i="1"/>
  <c r="CC84" i="1"/>
  <c r="CC83" i="1"/>
  <c r="CC82" i="1"/>
  <c r="CC81" i="1"/>
  <c r="CC80" i="1"/>
  <c r="CC79" i="1"/>
  <c r="CC78" i="1"/>
  <c r="CC77" i="1"/>
  <c r="CC76" i="1"/>
  <c r="CC75" i="1"/>
  <c r="CC74" i="1"/>
  <c r="CC73" i="1"/>
  <c r="CC72" i="1"/>
  <c r="CC71" i="1"/>
  <c r="CC70" i="1"/>
  <c r="CC69" i="1"/>
  <c r="CC68" i="1"/>
  <c r="CC67" i="1"/>
  <c r="CC66" i="1"/>
  <c r="CC65" i="1"/>
  <c r="CC64" i="1"/>
  <c r="CC63" i="1"/>
  <c r="CC62" i="1"/>
  <c r="CC61" i="1"/>
  <c r="CC60" i="1"/>
  <c r="CC59" i="1"/>
  <c r="CC58" i="1"/>
  <c r="CC57" i="1"/>
  <c r="CC56" i="1"/>
  <c r="CC55" i="1"/>
  <c r="CC54" i="1"/>
  <c r="CC53" i="1"/>
  <c r="CC52" i="1"/>
  <c r="CC51" i="1"/>
  <c r="CC50" i="1"/>
  <c r="CC49" i="1"/>
  <c r="CC48" i="1"/>
  <c r="CC47" i="1"/>
  <c r="CC46" i="1"/>
  <c r="CC45" i="1"/>
  <c r="CC44" i="1"/>
  <c r="CC43" i="1"/>
  <c r="CC42" i="1"/>
  <c r="CC41" i="1"/>
  <c r="CC40" i="1"/>
  <c r="CC39" i="1"/>
  <c r="CC38" i="1"/>
  <c r="CC37" i="1"/>
  <c r="CC36" i="1"/>
  <c r="CC35" i="1"/>
  <c r="CC34" i="1"/>
  <c r="CC33" i="1"/>
  <c r="CC32" i="1"/>
  <c r="CC31" i="1"/>
  <c r="CC30" i="1"/>
  <c r="CC29" i="1"/>
  <c r="CC28" i="1"/>
  <c r="CC27" i="1"/>
  <c r="CC26" i="1"/>
  <c r="CC25" i="1"/>
  <c r="CC24" i="1"/>
  <c r="CC23" i="1"/>
  <c r="CC22" i="1"/>
  <c r="CC21" i="1"/>
  <c r="CC20" i="1"/>
  <c r="CC19" i="1"/>
  <c r="CC18" i="1"/>
  <c r="CC17" i="1"/>
  <c r="CC16" i="1"/>
  <c r="CC15" i="1"/>
  <c r="CC14" i="1"/>
  <c r="CC13" i="1"/>
  <c r="CC12" i="1"/>
  <c r="CC11" i="1"/>
  <c r="CC10" i="1"/>
  <c r="CC9" i="1"/>
  <c r="CC8" i="1"/>
  <c r="CC7" i="1"/>
  <c r="CC6" i="1"/>
  <c r="CC5" i="1"/>
  <c r="CC4" i="1"/>
  <c r="CC3" i="1"/>
  <c r="CC2" i="1"/>
  <c r="BV1732" i="1"/>
  <c r="BV1731" i="1"/>
  <c r="BV1730" i="1"/>
  <c r="BV1729" i="1"/>
  <c r="BV1728" i="1"/>
  <c r="BV1727" i="1"/>
  <c r="BV1726" i="1"/>
  <c r="BV1725" i="1"/>
  <c r="BV1724" i="1"/>
  <c r="BV1723" i="1"/>
  <c r="BV1722" i="1"/>
  <c r="BV1721" i="1"/>
  <c r="BV1720" i="1"/>
  <c r="BV1719" i="1"/>
  <c r="BV1718" i="1"/>
  <c r="BV1717" i="1"/>
  <c r="BV1716" i="1"/>
  <c r="BV1715" i="1"/>
  <c r="BV1714" i="1"/>
  <c r="BV1713" i="1"/>
  <c r="BV1712" i="1"/>
  <c r="BV1711" i="1"/>
  <c r="BV1710" i="1"/>
  <c r="BV1709" i="1"/>
  <c r="BV1708" i="1"/>
  <c r="BV1707" i="1"/>
  <c r="BV1706" i="1"/>
  <c r="BV1705" i="1"/>
  <c r="BV1704" i="1"/>
  <c r="BV1703" i="1"/>
  <c r="BV1702" i="1"/>
  <c r="BV1701" i="1"/>
  <c r="BV1700" i="1"/>
  <c r="BV1699" i="1"/>
  <c r="BV1698" i="1"/>
  <c r="BV1697" i="1"/>
  <c r="BV1696" i="1"/>
  <c r="BV1695" i="1"/>
  <c r="BV1694" i="1"/>
  <c r="BV1693" i="1"/>
  <c r="BV1692" i="1"/>
  <c r="BV1691" i="1"/>
  <c r="BV1690" i="1"/>
  <c r="BV1689" i="1"/>
  <c r="BV1688" i="1"/>
  <c r="BV1687" i="1"/>
  <c r="BV1686" i="1"/>
  <c r="BV1685" i="1"/>
  <c r="BV1684" i="1"/>
  <c r="BV1683" i="1"/>
  <c r="BV1682" i="1"/>
  <c r="BV1681" i="1"/>
  <c r="BV1680" i="1"/>
  <c r="BV1679" i="1"/>
  <c r="BV1678" i="1"/>
  <c r="BV1677" i="1"/>
  <c r="BV1676" i="1"/>
  <c r="BV1675" i="1"/>
  <c r="BV1674" i="1"/>
  <c r="BV1673" i="1"/>
  <c r="BV1672" i="1"/>
  <c r="BV1671" i="1"/>
  <c r="BV1670" i="1"/>
  <c r="BV1669" i="1"/>
  <c r="BV1668" i="1"/>
  <c r="BV1667" i="1"/>
  <c r="BV1666" i="1"/>
  <c r="BV1665" i="1"/>
  <c r="BV1664" i="1"/>
  <c r="BV1663" i="1"/>
  <c r="BV1662" i="1"/>
  <c r="BV1661" i="1"/>
  <c r="BV1660" i="1"/>
  <c r="BV1659" i="1"/>
  <c r="BV1658" i="1"/>
  <c r="BV1657" i="1"/>
  <c r="BV1656" i="1"/>
  <c r="BV1655" i="1"/>
  <c r="BV1654" i="1"/>
  <c r="BV1653" i="1"/>
  <c r="BV1652" i="1"/>
  <c r="BV1651" i="1"/>
  <c r="BV1650" i="1"/>
  <c r="BV1649" i="1"/>
  <c r="BV1648" i="1"/>
  <c r="BV1647" i="1"/>
  <c r="BV1646" i="1"/>
  <c r="BV1645" i="1"/>
  <c r="BV1644" i="1"/>
  <c r="BV1643" i="1"/>
  <c r="BV1642" i="1"/>
  <c r="BV1641" i="1"/>
  <c r="BV1640" i="1"/>
  <c r="BV1639" i="1"/>
  <c r="BV1638" i="1"/>
  <c r="BV1637" i="1"/>
  <c r="BV1636" i="1"/>
  <c r="BV1635" i="1"/>
  <c r="BV1634" i="1"/>
  <c r="BV1633" i="1"/>
  <c r="BV1632" i="1"/>
  <c r="BV1631" i="1"/>
  <c r="BV1630" i="1"/>
  <c r="BV1629" i="1"/>
  <c r="BV1628" i="1"/>
  <c r="BV1627" i="1"/>
  <c r="BV1626" i="1"/>
  <c r="BV1625" i="1"/>
  <c r="BV1624" i="1"/>
  <c r="BV1623" i="1"/>
  <c r="BV1622" i="1"/>
  <c r="BV1621" i="1"/>
  <c r="BV1620" i="1"/>
  <c r="BV1619" i="1"/>
  <c r="BV1618" i="1"/>
  <c r="BV1617" i="1"/>
  <c r="BV1616" i="1"/>
  <c r="BV1615" i="1"/>
  <c r="BV1614" i="1"/>
  <c r="BV1613" i="1"/>
  <c r="BV1612" i="1"/>
  <c r="BV1611" i="1"/>
  <c r="BV1610" i="1"/>
  <c r="BV1609" i="1"/>
  <c r="BV1608" i="1"/>
  <c r="BV1607" i="1"/>
  <c r="BV1606" i="1"/>
  <c r="BV1605" i="1"/>
  <c r="BV1604" i="1"/>
  <c r="BV1603" i="1"/>
  <c r="BV1602" i="1"/>
  <c r="BV1601" i="1"/>
  <c r="BV1600" i="1"/>
  <c r="BV1599" i="1"/>
  <c r="BV1598" i="1"/>
  <c r="BV1597" i="1"/>
  <c r="BV1596" i="1"/>
  <c r="BV1595" i="1"/>
  <c r="BV1594" i="1"/>
  <c r="BV1593" i="1"/>
  <c r="BV1592" i="1"/>
  <c r="BV1591" i="1"/>
  <c r="BV1590" i="1"/>
  <c r="BV1589" i="1"/>
  <c r="BV1588" i="1"/>
  <c r="BV1587" i="1"/>
  <c r="BV1586" i="1"/>
  <c r="BV1585" i="1"/>
  <c r="BV1584" i="1"/>
  <c r="BV1583" i="1"/>
  <c r="BV1582" i="1"/>
  <c r="BV1581" i="1"/>
  <c r="BV1580" i="1"/>
  <c r="BV1579" i="1"/>
  <c r="BV1578" i="1"/>
  <c r="BV1577" i="1"/>
  <c r="BV1576" i="1"/>
  <c r="BV1575" i="1"/>
  <c r="BV1574" i="1"/>
  <c r="BV1573" i="1"/>
  <c r="BV1572" i="1"/>
  <c r="BV1571" i="1"/>
  <c r="BV1570" i="1"/>
  <c r="BV1569" i="1"/>
  <c r="BV1568" i="1"/>
  <c r="BV1567" i="1"/>
  <c r="BV1566" i="1"/>
  <c r="BV1565" i="1"/>
  <c r="BV1564" i="1"/>
  <c r="BV1563" i="1"/>
  <c r="BV1562" i="1"/>
  <c r="BV1561" i="1"/>
  <c r="BV1560" i="1"/>
  <c r="BV1559" i="1"/>
  <c r="BV1558" i="1"/>
  <c r="BV1557" i="1"/>
  <c r="BV1556" i="1"/>
  <c r="BV1555" i="1"/>
  <c r="BV1554" i="1"/>
  <c r="BV1553" i="1"/>
  <c r="BV1552" i="1"/>
  <c r="BV1551" i="1"/>
  <c r="BV1550" i="1"/>
  <c r="BV1549" i="1"/>
  <c r="BV1548" i="1"/>
  <c r="BV1547" i="1"/>
  <c r="BV1546" i="1"/>
  <c r="BV1545" i="1"/>
  <c r="BV1544" i="1"/>
  <c r="BV1543" i="1"/>
  <c r="BV1542" i="1"/>
  <c r="BV1541" i="1"/>
  <c r="BV1540" i="1"/>
  <c r="BV1539" i="1"/>
  <c r="BV1538" i="1"/>
  <c r="BV1537" i="1"/>
  <c r="BV1536" i="1"/>
  <c r="BV1535" i="1"/>
  <c r="BV1534" i="1"/>
  <c r="BV1533" i="1"/>
  <c r="BV1532" i="1"/>
  <c r="BV1531" i="1"/>
  <c r="BV1530" i="1"/>
  <c r="BV1529" i="1"/>
  <c r="BV1528" i="1"/>
  <c r="BV1527" i="1"/>
  <c r="BV1526" i="1"/>
  <c r="BV1525" i="1"/>
  <c r="BV1524" i="1"/>
  <c r="BV1523" i="1"/>
  <c r="BV1522" i="1"/>
  <c r="BV1521" i="1"/>
  <c r="BV1520" i="1"/>
  <c r="BV1519" i="1"/>
  <c r="BV1518" i="1"/>
  <c r="BV1517" i="1"/>
  <c r="BV1516" i="1"/>
  <c r="BV1515" i="1"/>
  <c r="BV1514" i="1"/>
  <c r="BV1513" i="1"/>
  <c r="BV1512" i="1"/>
  <c r="BV1511" i="1"/>
  <c r="BV1510" i="1"/>
  <c r="BV1509" i="1"/>
  <c r="BV1508" i="1"/>
  <c r="BV1507" i="1"/>
  <c r="BV1506" i="1"/>
  <c r="BV1505" i="1"/>
  <c r="BV1504" i="1"/>
  <c r="BV1503" i="1"/>
  <c r="BV1502" i="1"/>
  <c r="BV1501" i="1"/>
  <c r="BV1500" i="1"/>
  <c r="BV1499" i="1"/>
  <c r="BV1498" i="1"/>
  <c r="BV1497" i="1"/>
  <c r="BV1496" i="1"/>
  <c r="BV1495" i="1"/>
  <c r="BV1494" i="1"/>
  <c r="BV1493" i="1"/>
  <c r="BV1492" i="1"/>
  <c r="BV1491" i="1"/>
  <c r="BV1490" i="1"/>
  <c r="BV1489" i="1"/>
  <c r="BV1488" i="1"/>
  <c r="BV1487" i="1"/>
  <c r="BV1486" i="1"/>
  <c r="BV1485" i="1"/>
  <c r="BV1484" i="1"/>
  <c r="BV1483" i="1"/>
  <c r="BV1482" i="1"/>
  <c r="BV1481" i="1"/>
  <c r="BV1480" i="1"/>
  <c r="BV1479" i="1"/>
  <c r="BV1478" i="1"/>
  <c r="BV1477" i="1"/>
  <c r="BV1476" i="1"/>
  <c r="BV1475" i="1"/>
  <c r="BV1474" i="1"/>
  <c r="BV1473" i="1"/>
  <c r="BV1472" i="1"/>
  <c r="BV1471" i="1"/>
  <c r="BV1470" i="1"/>
  <c r="BV1469" i="1"/>
  <c r="BV1468" i="1"/>
  <c r="BV1467" i="1"/>
  <c r="BV1466" i="1"/>
  <c r="BV1465" i="1"/>
  <c r="BV1464" i="1"/>
  <c r="BV1463" i="1"/>
  <c r="BV1462" i="1"/>
  <c r="BV1461" i="1"/>
  <c r="BV1460" i="1"/>
  <c r="BV1459" i="1"/>
  <c r="BV1458" i="1"/>
  <c r="BV1457" i="1"/>
  <c r="BV1456" i="1"/>
  <c r="BV1455" i="1"/>
  <c r="BV1454" i="1"/>
  <c r="BV1453" i="1"/>
  <c r="BV1452" i="1"/>
  <c r="BV1451" i="1"/>
  <c r="BV1450" i="1"/>
  <c r="BV1449" i="1"/>
  <c r="BV1448" i="1"/>
  <c r="BV1447" i="1"/>
  <c r="BV1446" i="1"/>
  <c r="BV1445" i="1"/>
  <c r="BV1444" i="1"/>
  <c r="BV1443" i="1"/>
  <c r="BV1442" i="1"/>
  <c r="BV1441" i="1"/>
  <c r="BV1440" i="1"/>
  <c r="BV1439" i="1"/>
  <c r="BV1438" i="1"/>
  <c r="BV1437" i="1"/>
  <c r="BV1436" i="1"/>
  <c r="BV1435" i="1"/>
  <c r="BV1434" i="1"/>
  <c r="BV1433" i="1"/>
  <c r="BV1432" i="1"/>
  <c r="BV1431" i="1"/>
  <c r="BV1430" i="1"/>
  <c r="BV1429" i="1"/>
  <c r="BV1428" i="1"/>
  <c r="BV1427" i="1"/>
  <c r="BV1426" i="1"/>
  <c r="BV1425" i="1"/>
  <c r="BV1424" i="1"/>
  <c r="BV1423" i="1"/>
  <c r="BV1422" i="1"/>
  <c r="BV1421" i="1"/>
  <c r="BV1420" i="1"/>
  <c r="BV1419" i="1"/>
  <c r="BV1418" i="1"/>
  <c r="BV1417" i="1"/>
  <c r="BV1416" i="1"/>
  <c r="BV1415" i="1"/>
  <c r="BV1414" i="1"/>
  <c r="BV1413" i="1"/>
  <c r="BV1412" i="1"/>
  <c r="BV1411" i="1"/>
  <c r="BV1410" i="1"/>
  <c r="BV1409" i="1"/>
  <c r="BV1408" i="1"/>
  <c r="BV1407" i="1"/>
  <c r="BV1406" i="1"/>
  <c r="BV1405" i="1"/>
  <c r="BV1404" i="1"/>
  <c r="BV1403" i="1"/>
  <c r="BV1402" i="1"/>
  <c r="BV1401" i="1"/>
  <c r="BV1400" i="1"/>
  <c r="BV1399" i="1"/>
  <c r="BV1398" i="1"/>
  <c r="BV1397" i="1"/>
  <c r="BV1396" i="1"/>
  <c r="BV1395" i="1"/>
  <c r="BV1394" i="1"/>
  <c r="BV1393" i="1"/>
  <c r="BV1392" i="1"/>
  <c r="BV1391" i="1"/>
  <c r="BV1390" i="1"/>
  <c r="BV1389" i="1"/>
  <c r="BV1388" i="1"/>
  <c r="BV1387" i="1"/>
  <c r="BV1386" i="1"/>
  <c r="BV1385" i="1"/>
  <c r="BV1384" i="1"/>
  <c r="BV1383" i="1"/>
  <c r="BV1382" i="1"/>
  <c r="BV1381" i="1"/>
  <c r="BV1380" i="1"/>
  <c r="BV1379" i="1"/>
  <c r="BV1378" i="1"/>
  <c r="BV1377" i="1"/>
  <c r="BV1376" i="1"/>
  <c r="BV1375" i="1"/>
  <c r="BV1374" i="1"/>
  <c r="BV1373" i="1"/>
  <c r="BV1372" i="1"/>
  <c r="BV1371" i="1"/>
  <c r="BV1370" i="1"/>
  <c r="BV1369" i="1"/>
  <c r="BV1368" i="1"/>
  <c r="BV1367" i="1"/>
  <c r="BV1366" i="1"/>
  <c r="BV1365" i="1"/>
  <c r="BV1364" i="1"/>
  <c r="BV1363" i="1"/>
  <c r="BV1362" i="1"/>
  <c r="BV1361" i="1"/>
  <c r="BV1360" i="1"/>
  <c r="BV1359" i="1"/>
  <c r="BV1358" i="1"/>
  <c r="BV1357" i="1"/>
  <c r="BV1356" i="1"/>
  <c r="BV1355" i="1"/>
  <c r="BV1354" i="1"/>
  <c r="BV1353" i="1"/>
  <c r="BV1352" i="1"/>
  <c r="BV1351" i="1"/>
  <c r="BV1350" i="1"/>
  <c r="BV1349" i="1"/>
  <c r="BV1348" i="1"/>
  <c r="BV1347" i="1"/>
  <c r="BV1346" i="1"/>
  <c r="BV1345" i="1"/>
  <c r="BV1344" i="1"/>
  <c r="BV1343" i="1"/>
  <c r="BV1342" i="1"/>
  <c r="BV1341" i="1"/>
  <c r="BV1340" i="1"/>
  <c r="BV1339" i="1"/>
  <c r="BV1338" i="1"/>
  <c r="BV1337" i="1"/>
  <c r="BV1336" i="1"/>
  <c r="BV1335" i="1"/>
  <c r="BV1334" i="1"/>
  <c r="BV1333" i="1"/>
  <c r="BV1332" i="1"/>
  <c r="BV1331" i="1"/>
  <c r="BV1330" i="1"/>
  <c r="BV1329" i="1"/>
  <c r="BV1328" i="1"/>
  <c r="BV1327" i="1"/>
  <c r="BV1326" i="1"/>
  <c r="BV1325" i="1"/>
  <c r="BV1324" i="1"/>
  <c r="BV1323" i="1"/>
  <c r="BV1322" i="1"/>
  <c r="BV1321" i="1"/>
  <c r="BV1320" i="1"/>
  <c r="BV1319" i="1"/>
  <c r="BV1318" i="1"/>
  <c r="BV1317" i="1"/>
  <c r="BV1316" i="1"/>
  <c r="BV1315" i="1"/>
  <c r="BV1314" i="1"/>
  <c r="BV1313" i="1"/>
  <c r="BV1312" i="1"/>
  <c r="BV1311" i="1"/>
  <c r="BV1310" i="1"/>
  <c r="BV1309" i="1"/>
  <c r="BV1308" i="1"/>
  <c r="BV1307" i="1"/>
  <c r="BV1306" i="1"/>
  <c r="BV1305" i="1"/>
  <c r="BV1304" i="1"/>
  <c r="BV1303" i="1"/>
  <c r="BV1302" i="1"/>
  <c r="BV1301" i="1"/>
  <c r="BV1300" i="1"/>
  <c r="BV1299" i="1"/>
  <c r="BV1298" i="1"/>
  <c r="BV1297" i="1"/>
  <c r="BV1296" i="1"/>
  <c r="BV1295" i="1"/>
  <c r="BV1294" i="1"/>
  <c r="BV1293" i="1"/>
  <c r="BV1292" i="1"/>
  <c r="BV1291" i="1"/>
  <c r="BV1290" i="1"/>
  <c r="BV1289" i="1"/>
  <c r="BV1288" i="1"/>
  <c r="BV1287" i="1"/>
  <c r="BV1286" i="1"/>
  <c r="BV1285" i="1"/>
  <c r="BV1284" i="1"/>
  <c r="BV1283" i="1"/>
  <c r="BV1282" i="1"/>
  <c r="BV1281" i="1"/>
  <c r="BV1280" i="1"/>
  <c r="BV1279" i="1"/>
  <c r="BV1278" i="1"/>
  <c r="BV1277" i="1"/>
  <c r="BV1276" i="1"/>
  <c r="BV1275" i="1"/>
  <c r="BV1274" i="1"/>
  <c r="BV1273" i="1"/>
  <c r="BV1272" i="1"/>
  <c r="BV1271" i="1"/>
  <c r="BV1270" i="1"/>
  <c r="BV1269" i="1"/>
  <c r="BV1268" i="1"/>
  <c r="BV1267" i="1"/>
  <c r="BV1266" i="1"/>
  <c r="BV1265" i="1"/>
  <c r="BV1264" i="1"/>
  <c r="BV1263" i="1"/>
  <c r="BV1262" i="1"/>
  <c r="BV1261" i="1"/>
  <c r="BV1260" i="1"/>
  <c r="BV1259" i="1"/>
  <c r="BV1258" i="1"/>
  <c r="BV1257" i="1"/>
  <c r="BV1256" i="1"/>
  <c r="BV1255" i="1"/>
  <c r="BV1254" i="1"/>
  <c r="BV1253" i="1"/>
  <c r="BV1252" i="1"/>
  <c r="BV1251" i="1"/>
  <c r="BV1250" i="1"/>
  <c r="BV1249" i="1"/>
  <c r="BV1248" i="1"/>
  <c r="BV1247" i="1"/>
  <c r="BV1246" i="1"/>
  <c r="BV1245" i="1"/>
  <c r="BV1244" i="1"/>
  <c r="BV1243" i="1"/>
  <c r="BV1242" i="1"/>
  <c r="BV1241" i="1"/>
  <c r="BV1240" i="1"/>
  <c r="BV1239" i="1"/>
  <c r="BV1238" i="1"/>
  <c r="BV1237" i="1"/>
  <c r="BV1236" i="1"/>
  <c r="BV1235" i="1"/>
  <c r="BV1234" i="1"/>
  <c r="BV1233" i="1"/>
  <c r="BV1232" i="1"/>
  <c r="BV1231" i="1"/>
  <c r="BV1230" i="1"/>
  <c r="BV1229" i="1"/>
  <c r="BV1228" i="1"/>
  <c r="BV1227" i="1"/>
  <c r="BV1226" i="1"/>
  <c r="BV1225" i="1"/>
  <c r="BV1224" i="1"/>
  <c r="BV1223" i="1"/>
  <c r="BV1222" i="1"/>
  <c r="BV1221" i="1"/>
  <c r="BV1220" i="1"/>
  <c r="BV1219" i="1"/>
  <c r="BV1218" i="1"/>
  <c r="BV1217" i="1"/>
  <c r="BV1216" i="1"/>
  <c r="BV1215" i="1"/>
  <c r="BV1214" i="1"/>
  <c r="BV1213" i="1"/>
  <c r="BV1212" i="1"/>
  <c r="BV1211" i="1"/>
  <c r="BV1210" i="1"/>
  <c r="BV1209" i="1"/>
  <c r="BV1208" i="1"/>
  <c r="BV1207" i="1"/>
  <c r="BV1206" i="1"/>
  <c r="BV1205" i="1"/>
  <c r="BV1204" i="1"/>
  <c r="BV1203" i="1"/>
  <c r="BV1202" i="1"/>
  <c r="BV1201" i="1"/>
  <c r="BV1200" i="1"/>
  <c r="BV1199" i="1"/>
  <c r="BV1198" i="1"/>
  <c r="BV1197" i="1"/>
  <c r="BV1196" i="1"/>
  <c r="BV1195" i="1"/>
  <c r="BV1194" i="1"/>
  <c r="BV1193" i="1"/>
  <c r="BV1192" i="1"/>
  <c r="BV1191" i="1"/>
  <c r="BV1190" i="1"/>
  <c r="BV1189" i="1"/>
  <c r="BV1188" i="1"/>
  <c r="BV1187" i="1"/>
  <c r="BV1186" i="1"/>
  <c r="BV1185" i="1"/>
  <c r="BV1184" i="1"/>
  <c r="BV1183" i="1"/>
  <c r="BV1182" i="1"/>
  <c r="BV1181" i="1"/>
  <c r="BV1180" i="1"/>
  <c r="BV1179" i="1"/>
  <c r="BV1178" i="1"/>
  <c r="BV1177" i="1"/>
  <c r="BV1176" i="1"/>
  <c r="BV1175" i="1"/>
  <c r="BV1174" i="1"/>
  <c r="BV1173" i="1"/>
  <c r="BV1172" i="1"/>
  <c r="BV1171" i="1"/>
  <c r="BV1170" i="1"/>
  <c r="BV1169" i="1"/>
  <c r="BV1168" i="1"/>
  <c r="BV1167" i="1"/>
  <c r="BV1166" i="1"/>
  <c r="BV1165" i="1"/>
  <c r="BV1164" i="1"/>
  <c r="BV1163" i="1"/>
  <c r="BV1162" i="1"/>
  <c r="BV1161" i="1"/>
  <c r="BV1160" i="1"/>
  <c r="BV1159" i="1"/>
  <c r="BV1158" i="1"/>
  <c r="BV1157" i="1"/>
  <c r="BV1156" i="1"/>
  <c r="BV1155" i="1"/>
  <c r="BV1154" i="1"/>
  <c r="BV1153" i="1"/>
  <c r="BV1152" i="1"/>
  <c r="BV1151" i="1"/>
  <c r="BV1150" i="1"/>
  <c r="BV1149" i="1"/>
  <c r="BV1148" i="1"/>
  <c r="BV1147" i="1"/>
  <c r="BV1146" i="1"/>
  <c r="BV1145" i="1"/>
  <c r="BV1144" i="1"/>
  <c r="BV1143" i="1"/>
  <c r="BV1142" i="1"/>
  <c r="BV1141" i="1"/>
  <c r="BV1140" i="1"/>
  <c r="BV1139" i="1"/>
  <c r="BV1138" i="1"/>
  <c r="BV1137" i="1"/>
  <c r="BV1136" i="1"/>
  <c r="BV1135" i="1"/>
  <c r="BV1134" i="1"/>
  <c r="BV1133" i="1"/>
  <c r="BV1132" i="1"/>
  <c r="BV1131" i="1"/>
  <c r="BV1130" i="1"/>
  <c r="BV1129" i="1"/>
  <c r="BV1128" i="1"/>
  <c r="BV1127" i="1"/>
  <c r="BV1126" i="1"/>
  <c r="BV1125" i="1"/>
  <c r="BV1124" i="1"/>
  <c r="BV1123" i="1"/>
  <c r="BV1122" i="1"/>
  <c r="BV1121" i="1"/>
  <c r="BV1120" i="1"/>
  <c r="BV1119" i="1"/>
  <c r="BV1118" i="1"/>
  <c r="BV1117" i="1"/>
  <c r="BV1116" i="1"/>
  <c r="BV1115" i="1"/>
  <c r="BV1114" i="1"/>
  <c r="BV1113" i="1"/>
  <c r="BV1112" i="1"/>
  <c r="BV1111" i="1"/>
  <c r="BV1110" i="1"/>
  <c r="BV1109" i="1"/>
  <c r="BV1108" i="1"/>
  <c r="BV1107" i="1"/>
  <c r="BV1106" i="1"/>
  <c r="BV1105" i="1"/>
  <c r="BV1104" i="1"/>
  <c r="BV1103" i="1"/>
  <c r="BV1102" i="1"/>
  <c r="BV1101" i="1"/>
  <c r="BV1100" i="1"/>
  <c r="BV1099" i="1"/>
  <c r="BV1098" i="1"/>
  <c r="BV1097" i="1"/>
  <c r="BV1096" i="1"/>
  <c r="BV1095" i="1"/>
  <c r="BV1094" i="1"/>
  <c r="BV1093" i="1"/>
  <c r="BV1092" i="1"/>
  <c r="BV1091" i="1"/>
  <c r="BV1090" i="1"/>
  <c r="BV1089" i="1"/>
  <c r="BV1088" i="1"/>
  <c r="BV1087" i="1"/>
  <c r="BV1086" i="1"/>
  <c r="BV1085" i="1"/>
  <c r="BV1084" i="1"/>
  <c r="BV1083" i="1"/>
  <c r="BV1082" i="1"/>
  <c r="BV1081" i="1"/>
  <c r="BV1080" i="1"/>
  <c r="BV1079" i="1"/>
  <c r="BV1078" i="1"/>
  <c r="BV1077" i="1"/>
  <c r="BV1076" i="1"/>
  <c r="BV1075" i="1"/>
  <c r="BV1074" i="1"/>
  <c r="BV1073" i="1"/>
  <c r="BV1072" i="1"/>
  <c r="BV1071" i="1"/>
  <c r="BV1070" i="1"/>
  <c r="BV1069" i="1"/>
  <c r="BV1068" i="1"/>
  <c r="BV1067" i="1"/>
  <c r="BV1066" i="1"/>
  <c r="BV1065" i="1"/>
  <c r="BV1064" i="1"/>
  <c r="BV1063" i="1"/>
  <c r="BV1062" i="1"/>
  <c r="BV1061" i="1"/>
  <c r="BV1060" i="1"/>
  <c r="BV1059" i="1"/>
  <c r="BV1058" i="1"/>
  <c r="BV1057" i="1"/>
  <c r="BV1056" i="1"/>
  <c r="BV1055" i="1"/>
  <c r="BV1054" i="1"/>
  <c r="BV1053" i="1"/>
  <c r="BV1052" i="1"/>
  <c r="BV1051" i="1"/>
  <c r="BV1050" i="1"/>
  <c r="BV1049" i="1"/>
  <c r="BV1048" i="1"/>
  <c r="BV1047" i="1"/>
  <c r="BV1046" i="1"/>
  <c r="BV1045" i="1"/>
  <c r="BV1044" i="1"/>
  <c r="BV1043" i="1"/>
  <c r="BV1042" i="1"/>
  <c r="BV1041" i="1"/>
  <c r="BV1040" i="1"/>
  <c r="BV1039" i="1"/>
  <c r="BV1038" i="1"/>
  <c r="BV1037" i="1"/>
  <c r="BV1036" i="1"/>
  <c r="BV1035" i="1"/>
  <c r="BV699" i="1"/>
  <c r="BV698" i="1"/>
  <c r="BV697" i="1"/>
  <c r="BV696" i="1"/>
  <c r="BV695" i="1"/>
  <c r="BV694" i="1"/>
  <c r="BV693" i="1"/>
  <c r="BV692" i="1"/>
  <c r="BV691" i="1"/>
  <c r="BV690" i="1"/>
  <c r="BV689" i="1"/>
  <c r="BV688" i="1"/>
  <c r="BV687" i="1"/>
  <c r="BV686" i="1"/>
  <c r="BV685" i="1"/>
  <c r="BV684" i="1"/>
  <c r="BV683" i="1"/>
  <c r="BV682" i="1"/>
  <c r="BV681" i="1"/>
  <c r="BV680" i="1"/>
  <c r="BV679" i="1"/>
  <c r="BV678" i="1"/>
  <c r="BV677" i="1"/>
  <c r="BV676" i="1"/>
  <c r="BV675" i="1"/>
  <c r="BV674" i="1"/>
  <c r="BV673" i="1"/>
  <c r="BV672" i="1"/>
  <c r="BV671" i="1"/>
  <c r="BV670" i="1"/>
  <c r="BV669" i="1"/>
  <c r="BV668" i="1"/>
  <c r="BV667" i="1"/>
  <c r="BV666" i="1"/>
  <c r="BV665" i="1"/>
  <c r="BV664" i="1"/>
  <c r="BV663" i="1"/>
  <c r="BV662" i="1"/>
  <c r="BV661" i="1"/>
  <c r="BV660" i="1"/>
  <c r="BV659" i="1"/>
  <c r="BV658" i="1"/>
  <c r="BV657" i="1"/>
  <c r="BV656" i="1"/>
  <c r="BV655" i="1"/>
  <c r="BV654" i="1"/>
  <c r="BV653" i="1"/>
  <c r="BV652" i="1"/>
  <c r="BV651" i="1"/>
  <c r="BV650" i="1"/>
  <c r="BV649" i="1"/>
  <c r="BV648" i="1"/>
  <c r="BV647" i="1"/>
  <c r="BV646" i="1"/>
  <c r="BV645" i="1"/>
  <c r="BV644" i="1"/>
  <c r="BV643" i="1"/>
  <c r="BV642" i="1"/>
  <c r="BV641" i="1"/>
  <c r="BV640" i="1"/>
  <c r="BV639" i="1"/>
  <c r="BV638" i="1"/>
  <c r="BV637" i="1"/>
  <c r="BV636" i="1"/>
  <c r="BV635" i="1"/>
  <c r="BV634" i="1"/>
  <c r="BV633" i="1"/>
  <c r="BV632" i="1"/>
  <c r="BV631" i="1"/>
  <c r="BV630" i="1"/>
  <c r="BV629" i="1"/>
  <c r="BV628" i="1"/>
  <c r="BV627" i="1"/>
  <c r="BV626" i="1"/>
  <c r="BV625" i="1"/>
  <c r="BV624" i="1"/>
  <c r="BV623" i="1"/>
  <c r="BV622" i="1"/>
  <c r="BV621" i="1"/>
  <c r="BV620" i="1"/>
  <c r="BV619" i="1"/>
  <c r="BV618" i="1"/>
  <c r="BV617" i="1"/>
  <c r="BV616" i="1"/>
  <c r="BV615" i="1"/>
  <c r="BV614" i="1"/>
  <c r="BV613" i="1"/>
  <c r="BV612" i="1"/>
  <c r="BV611" i="1"/>
  <c r="BV610" i="1"/>
  <c r="BV609" i="1"/>
  <c r="BV608" i="1"/>
  <c r="BV607" i="1"/>
  <c r="BV606" i="1"/>
  <c r="BV605" i="1"/>
  <c r="BV604" i="1"/>
  <c r="BV603" i="1"/>
  <c r="BV602" i="1"/>
  <c r="BV601" i="1"/>
  <c r="BV600" i="1"/>
  <c r="BV599" i="1"/>
  <c r="BV598" i="1"/>
  <c r="BV597" i="1"/>
  <c r="BV596" i="1"/>
  <c r="BV595" i="1"/>
  <c r="BV594" i="1"/>
  <c r="BV593" i="1"/>
  <c r="BV592" i="1"/>
  <c r="BV591" i="1"/>
  <c r="BV590" i="1"/>
  <c r="BV589" i="1"/>
  <c r="BV588" i="1"/>
  <c r="BV587" i="1"/>
  <c r="BV586" i="1"/>
  <c r="BV585" i="1"/>
  <c r="BV584" i="1"/>
  <c r="BV583" i="1"/>
  <c r="BV582" i="1"/>
  <c r="BV581" i="1"/>
  <c r="BV580" i="1"/>
  <c r="BV579" i="1"/>
  <c r="BV578" i="1"/>
  <c r="BV577" i="1"/>
  <c r="BV576" i="1"/>
  <c r="BV575" i="1"/>
  <c r="BV574" i="1"/>
  <c r="BV573" i="1"/>
  <c r="BV572" i="1"/>
  <c r="BV571" i="1"/>
  <c r="BV570" i="1"/>
  <c r="BV569" i="1"/>
  <c r="BV568" i="1"/>
  <c r="BV567" i="1"/>
  <c r="BV566" i="1"/>
  <c r="BV565" i="1"/>
  <c r="BV564" i="1"/>
  <c r="BV563" i="1"/>
  <c r="BV562" i="1"/>
  <c r="BV561" i="1"/>
  <c r="BV560" i="1"/>
  <c r="BV559" i="1"/>
  <c r="BV558" i="1"/>
  <c r="BV557" i="1"/>
  <c r="BV556" i="1"/>
  <c r="BV555" i="1"/>
  <c r="BV554" i="1"/>
  <c r="BV553" i="1"/>
  <c r="BV552" i="1"/>
  <c r="BV551" i="1"/>
  <c r="BV550" i="1"/>
  <c r="BV549" i="1"/>
  <c r="BV548" i="1"/>
  <c r="BV547" i="1"/>
  <c r="BV546" i="1"/>
  <c r="BV545" i="1"/>
  <c r="BV544" i="1"/>
  <c r="BV543" i="1"/>
  <c r="BV542" i="1"/>
  <c r="BV541" i="1"/>
  <c r="BV540" i="1"/>
  <c r="BV539" i="1"/>
  <c r="BV538" i="1"/>
  <c r="BV537" i="1"/>
  <c r="BV536" i="1"/>
  <c r="BV535" i="1"/>
  <c r="BV534" i="1"/>
  <c r="BV533" i="1"/>
  <c r="BV532" i="1"/>
  <c r="BV531" i="1"/>
  <c r="BV530" i="1"/>
  <c r="BV529" i="1"/>
  <c r="BV528" i="1"/>
  <c r="BV527" i="1"/>
  <c r="BV526" i="1"/>
  <c r="BV525" i="1"/>
  <c r="BV524" i="1"/>
  <c r="BV523" i="1"/>
  <c r="BV522" i="1"/>
  <c r="BV521" i="1"/>
  <c r="BV520" i="1"/>
  <c r="BV519" i="1"/>
  <c r="BV518" i="1"/>
  <c r="BV517" i="1"/>
  <c r="BV516" i="1"/>
  <c r="BV515" i="1"/>
  <c r="BV514" i="1"/>
  <c r="BV513" i="1"/>
  <c r="BV512" i="1"/>
  <c r="BV511" i="1"/>
  <c r="BV510" i="1"/>
  <c r="BV509" i="1"/>
  <c r="BV508" i="1"/>
  <c r="BV507" i="1"/>
  <c r="BV506" i="1"/>
  <c r="BV505" i="1"/>
  <c r="BV504" i="1"/>
  <c r="BV503" i="1"/>
  <c r="BV502" i="1"/>
  <c r="BV501" i="1"/>
  <c r="BV500" i="1"/>
  <c r="BV499" i="1"/>
  <c r="BV498" i="1"/>
  <c r="BV497" i="1"/>
  <c r="BV496" i="1"/>
  <c r="BV495" i="1"/>
  <c r="BV494" i="1"/>
  <c r="BV493" i="1"/>
  <c r="BV492" i="1"/>
  <c r="BV491" i="1"/>
  <c r="BV490" i="1"/>
  <c r="BV489" i="1"/>
  <c r="BV488" i="1"/>
  <c r="BV487" i="1"/>
  <c r="BV486" i="1"/>
  <c r="BV485" i="1"/>
  <c r="BV484" i="1"/>
  <c r="BV483" i="1"/>
  <c r="BV482" i="1"/>
  <c r="BV481" i="1"/>
  <c r="BV480" i="1"/>
  <c r="BV479" i="1"/>
  <c r="BV478" i="1"/>
  <c r="BV477" i="1"/>
  <c r="BV476" i="1"/>
  <c r="BV475" i="1"/>
  <c r="BV474" i="1"/>
  <c r="BV473" i="1"/>
  <c r="BV472" i="1"/>
  <c r="BV471" i="1"/>
  <c r="BV470" i="1"/>
  <c r="BV469" i="1"/>
  <c r="BV468" i="1"/>
  <c r="BV467" i="1"/>
  <c r="BV466" i="1"/>
  <c r="BV465" i="1"/>
  <c r="BV464" i="1"/>
  <c r="BV463" i="1"/>
  <c r="BV462" i="1"/>
  <c r="BV461" i="1"/>
  <c r="BV460" i="1"/>
  <c r="BV459" i="1"/>
  <c r="BV458" i="1"/>
  <c r="BV457" i="1"/>
  <c r="BV456" i="1"/>
  <c r="BV455" i="1"/>
  <c r="BV454" i="1"/>
  <c r="BV453" i="1"/>
  <c r="BV452" i="1"/>
  <c r="BV451" i="1"/>
  <c r="BV450" i="1"/>
  <c r="BV449" i="1"/>
  <c r="BV448" i="1"/>
  <c r="BV447" i="1"/>
  <c r="BV446" i="1"/>
  <c r="BV445" i="1"/>
  <c r="BV444" i="1"/>
  <c r="BV443" i="1"/>
  <c r="BV442" i="1"/>
  <c r="BV441" i="1"/>
  <c r="BV440" i="1"/>
  <c r="BV439" i="1"/>
  <c r="BV438" i="1"/>
  <c r="BV437" i="1"/>
  <c r="BV436" i="1"/>
  <c r="BV435" i="1"/>
  <c r="BV434" i="1"/>
  <c r="BV433" i="1"/>
  <c r="BV432" i="1"/>
  <c r="BV431" i="1"/>
  <c r="BV430" i="1"/>
  <c r="BV429" i="1"/>
  <c r="BV428" i="1"/>
  <c r="BV427" i="1"/>
  <c r="BV426" i="1"/>
  <c r="BV425" i="1"/>
  <c r="BV424" i="1"/>
  <c r="BV423" i="1"/>
  <c r="BV422" i="1"/>
  <c r="BV421" i="1"/>
  <c r="BV420" i="1"/>
  <c r="BV419" i="1"/>
  <c r="BV418" i="1"/>
  <c r="BV417" i="1"/>
  <c r="BV416" i="1"/>
  <c r="BV415" i="1"/>
  <c r="BV414" i="1"/>
  <c r="BV413" i="1"/>
  <c r="BV412" i="1"/>
  <c r="BV411" i="1"/>
  <c r="BV410" i="1"/>
  <c r="BV409" i="1"/>
  <c r="BV408" i="1"/>
  <c r="BV407" i="1"/>
  <c r="BV406" i="1"/>
  <c r="BV405" i="1"/>
  <c r="BV404" i="1"/>
  <c r="BV403" i="1"/>
  <c r="BV402" i="1"/>
  <c r="BV401" i="1"/>
  <c r="BV400" i="1"/>
  <c r="BV399" i="1"/>
  <c r="BV398" i="1"/>
  <c r="BV397" i="1"/>
  <c r="BV396" i="1"/>
  <c r="BV395" i="1"/>
  <c r="BV394" i="1"/>
  <c r="BV393" i="1"/>
  <c r="BV392" i="1"/>
  <c r="BV391" i="1"/>
  <c r="BV390" i="1"/>
  <c r="BV389" i="1"/>
  <c r="BV388" i="1"/>
  <c r="BV387" i="1"/>
  <c r="BV386" i="1"/>
  <c r="BV385" i="1"/>
  <c r="BV384" i="1"/>
  <c r="BV383" i="1"/>
  <c r="BV382" i="1"/>
  <c r="BV381" i="1"/>
  <c r="BV380" i="1"/>
  <c r="BV379" i="1"/>
  <c r="BV378" i="1"/>
  <c r="BV377" i="1"/>
  <c r="BV376" i="1"/>
  <c r="BV375" i="1"/>
  <c r="BV374" i="1"/>
  <c r="BV373" i="1"/>
  <c r="BV372" i="1"/>
  <c r="BV371" i="1"/>
  <c r="BV370" i="1"/>
  <c r="BV369" i="1"/>
  <c r="BV368" i="1"/>
  <c r="BV367" i="1"/>
  <c r="BV366" i="1"/>
  <c r="BV365" i="1"/>
  <c r="BV364" i="1"/>
  <c r="BV363" i="1"/>
  <c r="BV362" i="1"/>
  <c r="BV361" i="1"/>
  <c r="BV360" i="1"/>
  <c r="BV359" i="1"/>
  <c r="BV358" i="1"/>
  <c r="BV357" i="1"/>
  <c r="BV356" i="1"/>
  <c r="BV355" i="1"/>
  <c r="BV354" i="1"/>
  <c r="BV353" i="1"/>
  <c r="BV352" i="1"/>
  <c r="BV351" i="1"/>
  <c r="BV350" i="1"/>
  <c r="BV349" i="1"/>
  <c r="BV348" i="1"/>
  <c r="BV347" i="1"/>
  <c r="BV346" i="1"/>
  <c r="BV345" i="1"/>
  <c r="BV344" i="1"/>
  <c r="BV343" i="1"/>
  <c r="BV342" i="1"/>
  <c r="BV341" i="1"/>
  <c r="BV340" i="1"/>
  <c r="BV339" i="1"/>
  <c r="BV338" i="1"/>
  <c r="BV337" i="1"/>
  <c r="BV336" i="1"/>
  <c r="BV335" i="1"/>
  <c r="BV334" i="1"/>
  <c r="BV333" i="1"/>
  <c r="BV332" i="1"/>
  <c r="BV331" i="1"/>
  <c r="BV330" i="1"/>
  <c r="BV329" i="1"/>
  <c r="BV328" i="1"/>
  <c r="BV327" i="1"/>
  <c r="BV326" i="1"/>
  <c r="BV325" i="1"/>
  <c r="BV324" i="1"/>
  <c r="BV323" i="1"/>
  <c r="BV322" i="1"/>
  <c r="BV321" i="1"/>
  <c r="BV320" i="1"/>
  <c r="BV319" i="1"/>
  <c r="BV318" i="1"/>
  <c r="BV317" i="1"/>
  <c r="BV316" i="1"/>
  <c r="BV315" i="1"/>
  <c r="BV314" i="1"/>
  <c r="BV313" i="1"/>
  <c r="BV312" i="1"/>
  <c r="BV311" i="1"/>
  <c r="BV310" i="1"/>
  <c r="BV309" i="1"/>
  <c r="BV308" i="1"/>
  <c r="BV307" i="1"/>
  <c r="BV306" i="1"/>
  <c r="BV305" i="1"/>
  <c r="BV304" i="1"/>
  <c r="BV303" i="1"/>
  <c r="BV302" i="1"/>
  <c r="BV301" i="1"/>
  <c r="BV300" i="1"/>
  <c r="BV299" i="1"/>
  <c r="BV298" i="1"/>
  <c r="BV297" i="1"/>
  <c r="BV296" i="1"/>
  <c r="BV295" i="1"/>
  <c r="BV294" i="1"/>
  <c r="BV293" i="1"/>
  <c r="BV292" i="1"/>
  <c r="BV291" i="1"/>
  <c r="BV290" i="1"/>
  <c r="BV289" i="1"/>
  <c r="BV288" i="1"/>
  <c r="BV287" i="1"/>
  <c r="BV286" i="1"/>
  <c r="BV285" i="1"/>
  <c r="BV284" i="1"/>
  <c r="BV283" i="1"/>
  <c r="BV282" i="1"/>
  <c r="BV281" i="1"/>
  <c r="BV280" i="1"/>
  <c r="BV279" i="1"/>
  <c r="BV278" i="1"/>
  <c r="BV277" i="1"/>
  <c r="BV276" i="1"/>
  <c r="BV275" i="1"/>
  <c r="BV274" i="1"/>
  <c r="BV273" i="1"/>
  <c r="BV272" i="1"/>
  <c r="BV271" i="1"/>
  <c r="BV270" i="1"/>
  <c r="BV269" i="1"/>
  <c r="BV268" i="1"/>
  <c r="BV267" i="1"/>
  <c r="BV266" i="1"/>
  <c r="BV265" i="1"/>
  <c r="BV264" i="1"/>
  <c r="BV263" i="1"/>
  <c r="BV262" i="1"/>
  <c r="BV261" i="1"/>
  <c r="BV260" i="1"/>
  <c r="BV259" i="1"/>
  <c r="BV258" i="1"/>
  <c r="BV257" i="1"/>
  <c r="BV256" i="1"/>
  <c r="BV255" i="1"/>
  <c r="BV254" i="1"/>
  <c r="BV253" i="1"/>
  <c r="BV252" i="1"/>
  <c r="BV251" i="1"/>
  <c r="BV250" i="1"/>
  <c r="BV249" i="1"/>
  <c r="BV248" i="1"/>
  <c r="BV247" i="1"/>
  <c r="BV246" i="1"/>
  <c r="BV245" i="1"/>
  <c r="BV244" i="1"/>
  <c r="BV243" i="1"/>
  <c r="BV242" i="1"/>
  <c r="BV241" i="1"/>
  <c r="BV240" i="1"/>
  <c r="BV239" i="1"/>
  <c r="BV238" i="1"/>
  <c r="BV237" i="1"/>
  <c r="BV236" i="1"/>
  <c r="BV235" i="1"/>
  <c r="BV234" i="1"/>
  <c r="BV233" i="1"/>
  <c r="BV232" i="1"/>
  <c r="BV231" i="1"/>
  <c r="BV230" i="1"/>
  <c r="BV229" i="1"/>
  <c r="BV228" i="1"/>
  <c r="BV227" i="1"/>
  <c r="BV226" i="1"/>
  <c r="BV225" i="1"/>
  <c r="BV224" i="1"/>
  <c r="BV223" i="1"/>
  <c r="BV222" i="1"/>
  <c r="BV221" i="1"/>
  <c r="BV220" i="1"/>
  <c r="BV219" i="1"/>
  <c r="BV218" i="1"/>
  <c r="BV217" i="1"/>
  <c r="BV216" i="1"/>
  <c r="BV215" i="1"/>
  <c r="BV214" i="1"/>
  <c r="BV213" i="1"/>
  <c r="BV212" i="1"/>
  <c r="BV211" i="1"/>
  <c r="BV210" i="1"/>
  <c r="BV209" i="1"/>
  <c r="BV208" i="1"/>
  <c r="BV207" i="1"/>
  <c r="BV206" i="1"/>
  <c r="BV205" i="1"/>
  <c r="BV204" i="1"/>
  <c r="BV203" i="1"/>
  <c r="BV202" i="1"/>
  <c r="BV201" i="1"/>
  <c r="BV200" i="1"/>
  <c r="BV199" i="1"/>
  <c r="BV198" i="1"/>
  <c r="BV197" i="1"/>
  <c r="BV196" i="1"/>
  <c r="BV195" i="1"/>
  <c r="BV194" i="1"/>
  <c r="BV193" i="1"/>
  <c r="BV192" i="1"/>
  <c r="BV191" i="1"/>
  <c r="BV190" i="1"/>
  <c r="BV189" i="1"/>
  <c r="BV188" i="1"/>
  <c r="BV187" i="1"/>
  <c r="BV186" i="1"/>
  <c r="BV185" i="1"/>
  <c r="BV184" i="1"/>
  <c r="BV183" i="1"/>
  <c r="BV182" i="1"/>
  <c r="BV181" i="1"/>
  <c r="BV180" i="1"/>
  <c r="BV179" i="1"/>
  <c r="BV178" i="1"/>
  <c r="BV177" i="1"/>
  <c r="BV176" i="1"/>
  <c r="BV175" i="1"/>
  <c r="BV174" i="1"/>
  <c r="BV173" i="1"/>
  <c r="BV172" i="1"/>
  <c r="BV171" i="1"/>
  <c r="BV170" i="1"/>
  <c r="BV169" i="1"/>
  <c r="BV168" i="1"/>
  <c r="BV167" i="1"/>
  <c r="BV166" i="1"/>
  <c r="BV165" i="1"/>
  <c r="BV164" i="1"/>
  <c r="BV163" i="1"/>
  <c r="BV162" i="1"/>
  <c r="BV161" i="1"/>
  <c r="BV160" i="1"/>
  <c r="BV159" i="1"/>
  <c r="BV158" i="1"/>
  <c r="BV157" i="1"/>
  <c r="BV156" i="1"/>
  <c r="BV155" i="1"/>
  <c r="BV154" i="1"/>
  <c r="BV153" i="1"/>
  <c r="BV152" i="1"/>
  <c r="BV151" i="1"/>
  <c r="BV150" i="1"/>
  <c r="BV149" i="1"/>
  <c r="BV148" i="1"/>
  <c r="BV147" i="1"/>
  <c r="BV146" i="1"/>
  <c r="BV145" i="1"/>
  <c r="BV144" i="1"/>
  <c r="BV143" i="1"/>
  <c r="BV142" i="1"/>
  <c r="BV141" i="1"/>
  <c r="BV140" i="1"/>
  <c r="BV139" i="1"/>
  <c r="BV138" i="1"/>
  <c r="BV137" i="1"/>
  <c r="BV136" i="1"/>
  <c r="BV135" i="1"/>
  <c r="BV134" i="1"/>
  <c r="BV133" i="1"/>
  <c r="BV132" i="1"/>
  <c r="BV131" i="1"/>
  <c r="BV130" i="1"/>
  <c r="BV129" i="1"/>
  <c r="BV128" i="1"/>
  <c r="BV127" i="1"/>
  <c r="BV126" i="1"/>
  <c r="BV125" i="1"/>
  <c r="BV124" i="1"/>
  <c r="BV123" i="1"/>
  <c r="BV122" i="1"/>
  <c r="BV121" i="1"/>
  <c r="BV120" i="1"/>
  <c r="BV119" i="1"/>
  <c r="BV118" i="1"/>
  <c r="BV117" i="1"/>
  <c r="BV116" i="1"/>
  <c r="BV115" i="1"/>
  <c r="BV114" i="1"/>
  <c r="BV113" i="1"/>
  <c r="BV112" i="1"/>
  <c r="BV111" i="1"/>
  <c r="BV110" i="1"/>
  <c r="BV109" i="1"/>
  <c r="BV108" i="1"/>
  <c r="BV107" i="1"/>
  <c r="BV106" i="1"/>
  <c r="BV105" i="1"/>
  <c r="BV104" i="1"/>
  <c r="BV103" i="1"/>
  <c r="BV102" i="1"/>
  <c r="BV101" i="1"/>
  <c r="BV100" i="1"/>
  <c r="BV99" i="1"/>
  <c r="BV98" i="1"/>
  <c r="BV97" i="1"/>
  <c r="BV96" i="1"/>
  <c r="BV95" i="1"/>
  <c r="BV94" i="1"/>
  <c r="BV93" i="1"/>
  <c r="BV92" i="1"/>
  <c r="BV91" i="1"/>
  <c r="BV90" i="1"/>
  <c r="BV89" i="1"/>
  <c r="BV88" i="1"/>
  <c r="BV87" i="1"/>
  <c r="BV86" i="1"/>
  <c r="BV85" i="1"/>
  <c r="BV84" i="1"/>
  <c r="BV83" i="1"/>
  <c r="BV82" i="1"/>
  <c r="BV81" i="1"/>
  <c r="BV80" i="1"/>
  <c r="BV79" i="1"/>
  <c r="BV78" i="1"/>
  <c r="BV77" i="1"/>
  <c r="BV76" i="1"/>
  <c r="BV75" i="1"/>
  <c r="BV74" i="1"/>
  <c r="BV73" i="1"/>
  <c r="BV72" i="1"/>
  <c r="BV71" i="1"/>
  <c r="BV70" i="1"/>
  <c r="BV69" i="1"/>
  <c r="BV68" i="1"/>
  <c r="BV67" i="1"/>
  <c r="BV66" i="1"/>
  <c r="BV65" i="1"/>
  <c r="BV64" i="1"/>
  <c r="BV63" i="1"/>
  <c r="BV62" i="1"/>
  <c r="BV61" i="1"/>
  <c r="BV60" i="1"/>
  <c r="BV59" i="1"/>
  <c r="BV58" i="1"/>
  <c r="BV57" i="1"/>
  <c r="BV56" i="1"/>
  <c r="BV55" i="1"/>
  <c r="BV54" i="1"/>
  <c r="BV53" i="1"/>
  <c r="BV52" i="1"/>
  <c r="BV51" i="1"/>
  <c r="BV50" i="1"/>
  <c r="BV49" i="1"/>
  <c r="BV48" i="1"/>
  <c r="BV47" i="1"/>
  <c r="BV46" i="1"/>
  <c r="BV45" i="1"/>
  <c r="BV44" i="1"/>
  <c r="BV43" i="1"/>
  <c r="BV42" i="1"/>
  <c r="BV41" i="1"/>
  <c r="BV40" i="1"/>
  <c r="BV39" i="1"/>
  <c r="BV38" i="1"/>
  <c r="BV37" i="1"/>
  <c r="BV36" i="1"/>
  <c r="BV35" i="1"/>
  <c r="BV34" i="1"/>
  <c r="BV33" i="1"/>
  <c r="BV32" i="1"/>
  <c r="BV31" i="1"/>
  <c r="BV30" i="1"/>
  <c r="BV29" i="1"/>
  <c r="BV28" i="1"/>
  <c r="BV27" i="1"/>
  <c r="BV26" i="1"/>
  <c r="BV25" i="1"/>
  <c r="BV24" i="1"/>
  <c r="BV23" i="1"/>
  <c r="BV22" i="1"/>
  <c r="BV21" i="1"/>
  <c r="BV20" i="1"/>
  <c r="BV19" i="1"/>
  <c r="BV18" i="1"/>
  <c r="BV17" i="1"/>
  <c r="BV16" i="1"/>
  <c r="BV15" i="1"/>
  <c r="BV14" i="1"/>
  <c r="BV13" i="1"/>
  <c r="BV12" i="1"/>
  <c r="BV11" i="1"/>
  <c r="BV10" i="1"/>
  <c r="BV9" i="1"/>
  <c r="BV8" i="1"/>
  <c r="BV7" i="1"/>
  <c r="BV6" i="1"/>
  <c r="BV5" i="1"/>
  <c r="BV4" i="1"/>
  <c r="BV3" i="1"/>
  <c r="BV2" i="1"/>
  <c r="BO1732" i="1"/>
  <c r="BO1731" i="1"/>
  <c r="BO1730" i="1"/>
  <c r="BO1729" i="1"/>
  <c r="BO1728" i="1"/>
  <c r="BO1727" i="1"/>
  <c r="BO1726" i="1"/>
  <c r="BO1725" i="1"/>
  <c r="BO1724" i="1"/>
  <c r="BO1723" i="1"/>
  <c r="BO1722" i="1"/>
  <c r="BO1721" i="1"/>
  <c r="BO1720" i="1"/>
  <c r="BO1719" i="1"/>
  <c r="BO1718" i="1"/>
  <c r="BO1717" i="1"/>
  <c r="BO1716" i="1"/>
  <c r="BO1715" i="1"/>
  <c r="BO1714" i="1"/>
  <c r="BO1713" i="1"/>
  <c r="BO1712" i="1"/>
  <c r="BO1711" i="1"/>
  <c r="BO1710" i="1"/>
  <c r="BO1709" i="1"/>
  <c r="BO1708" i="1"/>
  <c r="BO1707" i="1"/>
  <c r="BO1706" i="1"/>
  <c r="BO1705" i="1"/>
  <c r="BO1704" i="1"/>
  <c r="BO1703" i="1"/>
  <c r="BO1702" i="1"/>
  <c r="BO1701" i="1"/>
  <c r="BO1700" i="1"/>
  <c r="BO1699" i="1"/>
  <c r="BO1698" i="1"/>
  <c r="BO1697" i="1"/>
  <c r="BO1696" i="1"/>
  <c r="BO1695" i="1"/>
  <c r="BO1694" i="1"/>
  <c r="BO1693" i="1"/>
  <c r="BO1692" i="1"/>
  <c r="BO1691" i="1"/>
  <c r="BO1690" i="1"/>
  <c r="BO1689" i="1"/>
  <c r="BO1688" i="1"/>
  <c r="BO1687" i="1"/>
  <c r="BO1686" i="1"/>
  <c r="BO1685" i="1"/>
  <c r="BO1684" i="1"/>
  <c r="BO1683" i="1"/>
  <c r="BO1682" i="1"/>
  <c r="BO1681" i="1"/>
  <c r="BO1680" i="1"/>
  <c r="BO1679" i="1"/>
  <c r="BO1678" i="1"/>
  <c r="BO1677" i="1"/>
  <c r="BO1676" i="1"/>
  <c r="BO1675" i="1"/>
  <c r="BO1674" i="1"/>
  <c r="BO1673" i="1"/>
  <c r="BO1672" i="1"/>
  <c r="BO1671" i="1"/>
  <c r="BO1670" i="1"/>
  <c r="BO1669" i="1"/>
  <c r="BO1668" i="1"/>
  <c r="BO1667" i="1"/>
  <c r="BO1666" i="1"/>
  <c r="BO1665" i="1"/>
  <c r="BO1664" i="1"/>
  <c r="BO1663" i="1"/>
  <c r="BO1662" i="1"/>
  <c r="BO1661" i="1"/>
  <c r="BO1660" i="1"/>
  <c r="BO1659" i="1"/>
  <c r="BO1658" i="1"/>
  <c r="BO1657" i="1"/>
  <c r="BO1656" i="1"/>
  <c r="BO1655" i="1"/>
  <c r="BO1654" i="1"/>
  <c r="BO1653" i="1"/>
  <c r="BO1652" i="1"/>
  <c r="BO1651" i="1"/>
  <c r="BO1650" i="1"/>
  <c r="BO1649" i="1"/>
  <c r="BO1648" i="1"/>
  <c r="BO1647" i="1"/>
  <c r="BO1646" i="1"/>
  <c r="BO1645" i="1"/>
  <c r="BO1644" i="1"/>
  <c r="BO1643" i="1"/>
  <c r="BO1642" i="1"/>
  <c r="BO1641" i="1"/>
  <c r="BO1640" i="1"/>
  <c r="BO1639" i="1"/>
  <c r="BO1638" i="1"/>
  <c r="BO1637" i="1"/>
  <c r="BO1636" i="1"/>
  <c r="BO1635" i="1"/>
  <c r="BO1634" i="1"/>
  <c r="BO1633" i="1"/>
  <c r="BO1632" i="1"/>
  <c r="BO1631" i="1"/>
  <c r="BO1630" i="1"/>
  <c r="BO1629" i="1"/>
  <c r="BO1628" i="1"/>
  <c r="BO1627" i="1"/>
  <c r="BO1626" i="1"/>
  <c r="BO1625" i="1"/>
  <c r="BO1624" i="1"/>
  <c r="BO1623" i="1"/>
  <c r="BO1622" i="1"/>
  <c r="BO1621" i="1"/>
  <c r="BO1620" i="1"/>
  <c r="BO1619" i="1"/>
  <c r="BO1618" i="1"/>
  <c r="BO1617" i="1"/>
  <c r="BO1616" i="1"/>
  <c r="BO1615" i="1"/>
  <c r="BO1614" i="1"/>
  <c r="BO1613" i="1"/>
  <c r="BO1612" i="1"/>
  <c r="BO1611" i="1"/>
  <c r="BO1610" i="1"/>
  <c r="BO1609" i="1"/>
  <c r="BO1608" i="1"/>
  <c r="BO1607" i="1"/>
  <c r="BO1606" i="1"/>
  <c r="BO1605" i="1"/>
  <c r="BO1604" i="1"/>
  <c r="BO1603" i="1"/>
  <c r="BO1602" i="1"/>
  <c r="BO1601" i="1"/>
  <c r="BO1600" i="1"/>
  <c r="BO1599" i="1"/>
  <c r="BO1598" i="1"/>
  <c r="BO1597" i="1"/>
  <c r="BO1596" i="1"/>
  <c r="BO1595" i="1"/>
  <c r="BO1594" i="1"/>
  <c r="BO1593" i="1"/>
  <c r="BO1592" i="1"/>
  <c r="BO1591" i="1"/>
  <c r="BO1590" i="1"/>
  <c r="BO1589" i="1"/>
  <c r="BO1588" i="1"/>
  <c r="BO1587" i="1"/>
  <c r="BO1586" i="1"/>
  <c r="BO1585" i="1"/>
  <c r="BO1584" i="1"/>
  <c r="BO1583" i="1"/>
  <c r="BO1582" i="1"/>
  <c r="BO1581" i="1"/>
  <c r="BO1580" i="1"/>
  <c r="BO1579" i="1"/>
  <c r="BO1578" i="1"/>
  <c r="BO1577" i="1"/>
  <c r="BO1576" i="1"/>
  <c r="BO1575" i="1"/>
  <c r="BO1574" i="1"/>
  <c r="BO1573" i="1"/>
  <c r="BO1572" i="1"/>
  <c r="BO1571" i="1"/>
  <c r="BO1570" i="1"/>
  <c r="BO1569" i="1"/>
  <c r="BO1568" i="1"/>
  <c r="BO1567" i="1"/>
  <c r="BO1566" i="1"/>
  <c r="BO1565" i="1"/>
  <c r="BO1564" i="1"/>
  <c r="BO1563" i="1"/>
  <c r="BO1562" i="1"/>
  <c r="BO1561" i="1"/>
  <c r="BO1560" i="1"/>
  <c r="BO1559" i="1"/>
  <c r="BO1558" i="1"/>
  <c r="BO1557" i="1"/>
  <c r="BO1556" i="1"/>
  <c r="BO1555" i="1"/>
  <c r="BO1554" i="1"/>
  <c r="BO1553" i="1"/>
  <c r="BO1552" i="1"/>
  <c r="BO1551" i="1"/>
  <c r="BO1550" i="1"/>
  <c r="BO1549" i="1"/>
  <c r="BO1548" i="1"/>
  <c r="BO1547" i="1"/>
  <c r="BO1546" i="1"/>
  <c r="BO1545" i="1"/>
  <c r="BO1544" i="1"/>
  <c r="BO1543" i="1"/>
  <c r="BO1542" i="1"/>
  <c r="BO1541" i="1"/>
  <c r="BO1540" i="1"/>
  <c r="BO1539" i="1"/>
  <c r="BO1538" i="1"/>
  <c r="BO1537" i="1"/>
  <c r="BO1536" i="1"/>
  <c r="BO1535" i="1"/>
  <c r="BO1534" i="1"/>
  <c r="BO1533" i="1"/>
  <c r="BO1532" i="1"/>
  <c r="BO1531" i="1"/>
  <c r="BO1530" i="1"/>
  <c r="BO1529" i="1"/>
  <c r="BO1528" i="1"/>
  <c r="BO1527" i="1"/>
  <c r="BO1526" i="1"/>
  <c r="BO1525" i="1"/>
  <c r="BO1524" i="1"/>
  <c r="BO1523" i="1"/>
  <c r="BO1522" i="1"/>
  <c r="BO1521" i="1"/>
  <c r="BO1520" i="1"/>
  <c r="BO1519" i="1"/>
  <c r="BO1518" i="1"/>
  <c r="BO1517" i="1"/>
  <c r="BO1516" i="1"/>
  <c r="BO1515" i="1"/>
  <c r="BO1514" i="1"/>
  <c r="BO1513" i="1"/>
  <c r="BO1512" i="1"/>
  <c r="BO1511" i="1"/>
  <c r="BO1510" i="1"/>
  <c r="BO1509" i="1"/>
  <c r="BO1508" i="1"/>
  <c r="BO1507" i="1"/>
  <c r="BO1506" i="1"/>
  <c r="BO1505" i="1"/>
  <c r="BO1504" i="1"/>
  <c r="BO1503" i="1"/>
  <c r="BO1502" i="1"/>
  <c r="BO1501" i="1"/>
  <c r="BO1500" i="1"/>
  <c r="BO1499" i="1"/>
  <c r="BO1498" i="1"/>
  <c r="BO1497" i="1"/>
  <c r="BO1496" i="1"/>
  <c r="BO1495" i="1"/>
  <c r="BO1494" i="1"/>
  <c r="BO1493" i="1"/>
  <c r="BO1492" i="1"/>
  <c r="BO1491" i="1"/>
  <c r="BO1490" i="1"/>
  <c r="BO1489" i="1"/>
  <c r="BO1488" i="1"/>
  <c r="BO1487" i="1"/>
  <c r="BO1486" i="1"/>
  <c r="BO1485" i="1"/>
  <c r="BO1484" i="1"/>
  <c r="BO1483" i="1"/>
  <c r="BO1482" i="1"/>
  <c r="BO1481" i="1"/>
  <c r="BO1480" i="1"/>
  <c r="BO1479" i="1"/>
  <c r="BO1478" i="1"/>
  <c r="BO1477" i="1"/>
  <c r="BO1476" i="1"/>
  <c r="BO1475" i="1"/>
  <c r="BO1474" i="1"/>
  <c r="BO1473" i="1"/>
  <c r="BO1472" i="1"/>
  <c r="BO1471" i="1"/>
  <c r="BO1470" i="1"/>
  <c r="BO1469" i="1"/>
  <c r="BO1468" i="1"/>
  <c r="BO1467" i="1"/>
  <c r="BO1466" i="1"/>
  <c r="BO1465" i="1"/>
  <c r="BO1464" i="1"/>
  <c r="BO1463" i="1"/>
  <c r="BO1462" i="1"/>
  <c r="BO1461" i="1"/>
  <c r="BO1460" i="1"/>
  <c r="BO1459" i="1"/>
  <c r="BO1458" i="1"/>
  <c r="BO1457" i="1"/>
  <c r="BO1456" i="1"/>
  <c r="BO1455" i="1"/>
  <c r="BO1454" i="1"/>
  <c r="BO1453" i="1"/>
  <c r="BO1452" i="1"/>
  <c r="BO1451" i="1"/>
  <c r="BO1450" i="1"/>
  <c r="BO1449" i="1"/>
  <c r="BO1448" i="1"/>
  <c r="BO1447" i="1"/>
  <c r="BO1446" i="1"/>
  <c r="BO1445" i="1"/>
  <c r="BO1444" i="1"/>
  <c r="BO1443" i="1"/>
  <c r="BO1442" i="1"/>
  <c r="BO1441" i="1"/>
  <c r="BO1440" i="1"/>
  <c r="BO1439" i="1"/>
  <c r="BO1438" i="1"/>
  <c r="BO1437" i="1"/>
  <c r="BO1436" i="1"/>
  <c r="BO1435" i="1"/>
  <c r="BO1434" i="1"/>
  <c r="BO1433" i="1"/>
  <c r="BO1432" i="1"/>
  <c r="BO1431" i="1"/>
  <c r="BO1430" i="1"/>
  <c r="BO1429" i="1"/>
  <c r="BO1428" i="1"/>
  <c r="BO1427" i="1"/>
  <c r="BO1426" i="1"/>
  <c r="BO1425" i="1"/>
  <c r="BO1424" i="1"/>
  <c r="BO1423" i="1"/>
  <c r="BO1422" i="1"/>
  <c r="BO1421" i="1"/>
  <c r="BO1420" i="1"/>
  <c r="BO1419" i="1"/>
  <c r="BO1418" i="1"/>
  <c r="BO1417" i="1"/>
  <c r="BO1416" i="1"/>
  <c r="BO1415" i="1"/>
  <c r="BO1414" i="1"/>
  <c r="BO1413" i="1"/>
  <c r="BO1412" i="1"/>
  <c r="BO1411" i="1"/>
  <c r="BO1410" i="1"/>
  <c r="BO1409" i="1"/>
  <c r="BO1408" i="1"/>
  <c r="BO1407" i="1"/>
  <c r="BO1406" i="1"/>
  <c r="BO1405" i="1"/>
  <c r="BO1404" i="1"/>
  <c r="BO1403" i="1"/>
  <c r="BO1402" i="1"/>
  <c r="BO1401" i="1"/>
  <c r="BO1400" i="1"/>
  <c r="BO1399" i="1"/>
  <c r="BO1398" i="1"/>
  <c r="BO1397" i="1"/>
  <c r="BO1396" i="1"/>
  <c r="BO1395" i="1"/>
  <c r="BO1394" i="1"/>
  <c r="BO1393" i="1"/>
  <c r="BO1392" i="1"/>
  <c r="BO1391" i="1"/>
  <c r="BO1390" i="1"/>
  <c r="BO1389" i="1"/>
  <c r="BO1388" i="1"/>
  <c r="BO1387" i="1"/>
  <c r="BO1386" i="1"/>
  <c r="BO1385" i="1"/>
  <c r="BO1384" i="1"/>
  <c r="BO1383" i="1"/>
  <c r="BO1382" i="1"/>
  <c r="BO1381" i="1"/>
  <c r="BO1380" i="1"/>
  <c r="BO1379" i="1"/>
  <c r="BO1378" i="1"/>
  <c r="BO1377" i="1"/>
  <c r="BO1376" i="1"/>
  <c r="BO1375" i="1"/>
  <c r="BO1374" i="1"/>
  <c r="BO1373" i="1"/>
  <c r="BO1372" i="1"/>
  <c r="BO1371" i="1"/>
  <c r="BO1370" i="1"/>
  <c r="BO1369" i="1"/>
  <c r="BO1368" i="1"/>
  <c r="BO1367" i="1"/>
  <c r="BO1366" i="1"/>
  <c r="BO1365" i="1"/>
  <c r="BO1364" i="1"/>
  <c r="BO1363" i="1"/>
  <c r="BO1362" i="1"/>
  <c r="BO1361" i="1"/>
  <c r="BO1360" i="1"/>
  <c r="BO1359" i="1"/>
  <c r="BO1358" i="1"/>
  <c r="BO1357" i="1"/>
  <c r="BO1356" i="1"/>
  <c r="BO1355" i="1"/>
  <c r="BO1354" i="1"/>
  <c r="BO1353" i="1"/>
  <c r="BO1352" i="1"/>
  <c r="BO1351" i="1"/>
  <c r="BO1350" i="1"/>
  <c r="BO1349" i="1"/>
  <c r="BO1348" i="1"/>
  <c r="BO1347" i="1"/>
  <c r="BO1346" i="1"/>
  <c r="BO1345" i="1"/>
  <c r="BO1344" i="1"/>
  <c r="BO1343" i="1"/>
  <c r="BO1342" i="1"/>
  <c r="BO1341" i="1"/>
  <c r="BO1340" i="1"/>
  <c r="BO1339" i="1"/>
  <c r="BO1338" i="1"/>
  <c r="BO1337" i="1"/>
  <c r="BO1336" i="1"/>
  <c r="BO1335" i="1"/>
  <c r="BO1334" i="1"/>
  <c r="BO1333" i="1"/>
  <c r="BO1332" i="1"/>
  <c r="BO1331" i="1"/>
  <c r="BO1330" i="1"/>
  <c r="BO1329" i="1"/>
  <c r="BO1328" i="1"/>
  <c r="BO1327" i="1"/>
  <c r="BO1326" i="1"/>
  <c r="BO1325" i="1"/>
  <c r="BO1324" i="1"/>
  <c r="BO1323" i="1"/>
  <c r="BO1322" i="1"/>
  <c r="BO1321" i="1"/>
  <c r="BO1320" i="1"/>
  <c r="BO1319" i="1"/>
  <c r="BO1318" i="1"/>
  <c r="BO1317" i="1"/>
  <c r="BO1316" i="1"/>
  <c r="BO1315" i="1"/>
  <c r="BO1314" i="1"/>
  <c r="BO1313" i="1"/>
  <c r="BO1312" i="1"/>
  <c r="BO1311" i="1"/>
  <c r="BO1310" i="1"/>
  <c r="BO1309" i="1"/>
  <c r="BO1308" i="1"/>
  <c r="BO1307" i="1"/>
  <c r="BO1306" i="1"/>
  <c r="BO1305" i="1"/>
  <c r="BO1304" i="1"/>
  <c r="BO1303" i="1"/>
  <c r="BO1302" i="1"/>
  <c r="BO1301" i="1"/>
  <c r="BO1300" i="1"/>
  <c r="BO1299" i="1"/>
  <c r="BO1298" i="1"/>
  <c r="BO1297" i="1"/>
  <c r="BO1296" i="1"/>
  <c r="BO1295" i="1"/>
  <c r="BO1294" i="1"/>
  <c r="BO1293" i="1"/>
  <c r="BO1292" i="1"/>
  <c r="BO1291" i="1"/>
  <c r="BO1290" i="1"/>
  <c r="BO1289" i="1"/>
  <c r="BO1288" i="1"/>
  <c r="BO1287" i="1"/>
  <c r="BO1286" i="1"/>
  <c r="BO1285" i="1"/>
  <c r="BO1284" i="1"/>
  <c r="BO1283" i="1"/>
  <c r="BO1282" i="1"/>
  <c r="BO1281" i="1"/>
  <c r="BO1280" i="1"/>
  <c r="BO1279" i="1"/>
  <c r="BO1278" i="1"/>
  <c r="BO1277" i="1"/>
  <c r="BO1276" i="1"/>
  <c r="BO1275" i="1"/>
  <c r="BO1274" i="1"/>
  <c r="BO1273" i="1"/>
  <c r="BO1272" i="1"/>
  <c r="BO1271" i="1"/>
  <c r="BO1270" i="1"/>
  <c r="BO1269" i="1"/>
  <c r="BO1268" i="1"/>
  <c r="BO1267" i="1"/>
  <c r="BO1266" i="1"/>
  <c r="BO1265" i="1"/>
  <c r="BO1264" i="1"/>
  <c r="BO1263" i="1"/>
  <c r="BO1262" i="1"/>
  <c r="BO1261" i="1"/>
  <c r="BO1260" i="1"/>
  <c r="BO1259" i="1"/>
  <c r="BO1258" i="1"/>
  <c r="BO1257" i="1"/>
  <c r="BO1256" i="1"/>
  <c r="BO1255" i="1"/>
  <c r="BO1254" i="1"/>
  <c r="BO1253" i="1"/>
  <c r="BO1252" i="1"/>
  <c r="BO1251" i="1"/>
  <c r="BO1250" i="1"/>
  <c r="BO1249" i="1"/>
  <c r="BO1248" i="1"/>
  <c r="BO1247" i="1"/>
  <c r="BO1246" i="1"/>
  <c r="BO1245" i="1"/>
  <c r="BO1244" i="1"/>
  <c r="BO1243" i="1"/>
  <c r="BO1242" i="1"/>
  <c r="BO1241" i="1"/>
  <c r="BO1240" i="1"/>
  <c r="BO1239" i="1"/>
  <c r="BO1238" i="1"/>
  <c r="BO1237" i="1"/>
  <c r="BO1236" i="1"/>
  <c r="BO1235" i="1"/>
  <c r="BO1234" i="1"/>
  <c r="BO1233" i="1"/>
  <c r="BO1232" i="1"/>
  <c r="BO1231" i="1"/>
  <c r="BO1230" i="1"/>
  <c r="BO1229" i="1"/>
  <c r="BO1228" i="1"/>
  <c r="BO1227" i="1"/>
  <c r="BO1226" i="1"/>
  <c r="BO1225" i="1"/>
  <c r="BO1224" i="1"/>
  <c r="BO1223" i="1"/>
  <c r="BO1222" i="1"/>
  <c r="BO1221" i="1"/>
  <c r="BO1220" i="1"/>
  <c r="BO1219" i="1"/>
  <c r="BO1218" i="1"/>
  <c r="BO1217" i="1"/>
  <c r="BO1216" i="1"/>
  <c r="BO1215" i="1"/>
  <c r="BO1214" i="1"/>
  <c r="BO1213" i="1"/>
  <c r="BO1212" i="1"/>
  <c r="BO1211" i="1"/>
  <c r="BO1210" i="1"/>
  <c r="BO1209" i="1"/>
  <c r="BO1208" i="1"/>
  <c r="BO1207" i="1"/>
  <c r="BO1206" i="1"/>
  <c r="BO1205" i="1"/>
  <c r="BO1204" i="1"/>
  <c r="BO1203" i="1"/>
  <c r="BO1202" i="1"/>
  <c r="BO1201" i="1"/>
  <c r="BO1200" i="1"/>
  <c r="BO1199" i="1"/>
  <c r="BO1198" i="1"/>
  <c r="BO1197" i="1"/>
  <c r="BO1196" i="1"/>
  <c r="BO1195" i="1"/>
  <c r="BO1194" i="1"/>
  <c r="BO1193" i="1"/>
  <c r="BO1192" i="1"/>
  <c r="BO1191" i="1"/>
  <c r="BO1190" i="1"/>
  <c r="BO1189" i="1"/>
  <c r="BO1188" i="1"/>
  <c r="BO1187" i="1"/>
  <c r="BO1186" i="1"/>
  <c r="BO1185" i="1"/>
  <c r="BO1184" i="1"/>
  <c r="BO1183" i="1"/>
  <c r="BO1182" i="1"/>
  <c r="BO1181" i="1"/>
  <c r="BO1180" i="1"/>
  <c r="BO1179" i="1"/>
  <c r="BO1178" i="1"/>
  <c r="BO1177" i="1"/>
  <c r="BO1176" i="1"/>
  <c r="BO1175" i="1"/>
  <c r="BO1174" i="1"/>
  <c r="BO1173" i="1"/>
  <c r="BO1172" i="1"/>
  <c r="BO1171" i="1"/>
  <c r="BO1170" i="1"/>
  <c r="BO1169" i="1"/>
  <c r="BO1168" i="1"/>
  <c r="BO1167" i="1"/>
  <c r="BO1166" i="1"/>
  <c r="BO1165" i="1"/>
  <c r="BO1164" i="1"/>
  <c r="BO1163" i="1"/>
  <c r="BO1162" i="1"/>
  <c r="BO1161" i="1"/>
  <c r="BO1160" i="1"/>
  <c r="BO1159" i="1"/>
  <c r="BO1158" i="1"/>
  <c r="BO1157" i="1"/>
  <c r="BO1156" i="1"/>
  <c r="BO1155" i="1"/>
  <c r="BO1154" i="1"/>
  <c r="BO1153" i="1"/>
  <c r="BO1152" i="1"/>
  <c r="BO1151" i="1"/>
  <c r="BO1150" i="1"/>
  <c r="BO1149" i="1"/>
  <c r="BO1148" i="1"/>
  <c r="BO1147" i="1"/>
  <c r="BO1146" i="1"/>
  <c r="BO1145" i="1"/>
  <c r="BO1144" i="1"/>
  <c r="BO1143" i="1"/>
  <c r="BO1142" i="1"/>
  <c r="BO1141" i="1"/>
  <c r="BO1140" i="1"/>
  <c r="BO1139" i="1"/>
  <c r="BO1138" i="1"/>
  <c r="BO1137" i="1"/>
  <c r="BO1136" i="1"/>
  <c r="BO1135" i="1"/>
  <c r="BO1134" i="1"/>
  <c r="BO1133" i="1"/>
  <c r="BO1132" i="1"/>
  <c r="BO1131" i="1"/>
  <c r="BO1130" i="1"/>
  <c r="BO1129" i="1"/>
  <c r="BO1128" i="1"/>
  <c r="BO1127" i="1"/>
  <c r="BO1126" i="1"/>
  <c r="BO1125" i="1"/>
  <c r="BO1124" i="1"/>
  <c r="BO1123" i="1"/>
  <c r="BO1122" i="1"/>
  <c r="BO1121" i="1"/>
  <c r="BO1120" i="1"/>
  <c r="BO1119" i="1"/>
  <c r="BO1118" i="1"/>
  <c r="BO1117" i="1"/>
  <c r="BO1116" i="1"/>
  <c r="BO1115" i="1"/>
  <c r="BO1114" i="1"/>
  <c r="BO1113" i="1"/>
  <c r="BO1112" i="1"/>
  <c r="BO1111" i="1"/>
  <c r="BO1110" i="1"/>
  <c r="BO1109" i="1"/>
  <c r="BO1108" i="1"/>
  <c r="BO1107" i="1"/>
  <c r="BO1106" i="1"/>
  <c r="BO1105" i="1"/>
  <c r="BO1104" i="1"/>
  <c r="BO1103" i="1"/>
  <c r="BO1102" i="1"/>
  <c r="BO1101" i="1"/>
  <c r="BO1100" i="1"/>
  <c r="BO1099" i="1"/>
  <c r="BO1098" i="1"/>
  <c r="BO1097" i="1"/>
  <c r="BO1096" i="1"/>
  <c r="BO1095" i="1"/>
  <c r="BO1094" i="1"/>
  <c r="BO1093" i="1"/>
  <c r="BO1092" i="1"/>
  <c r="BO1091" i="1"/>
  <c r="BO1090" i="1"/>
  <c r="BO1089" i="1"/>
  <c r="BO1088" i="1"/>
  <c r="BO1087" i="1"/>
  <c r="BO1086" i="1"/>
  <c r="BO1085" i="1"/>
  <c r="BO1084" i="1"/>
  <c r="BO1083" i="1"/>
  <c r="BO1082" i="1"/>
  <c r="BO1081" i="1"/>
  <c r="BO1080" i="1"/>
  <c r="BO1079" i="1"/>
  <c r="BO1078" i="1"/>
  <c r="BO1077" i="1"/>
  <c r="BO1076" i="1"/>
  <c r="BO1075" i="1"/>
  <c r="BO1074" i="1"/>
  <c r="BO1073" i="1"/>
  <c r="BO1072" i="1"/>
  <c r="BO1071" i="1"/>
  <c r="BO1070" i="1"/>
  <c r="BO1069" i="1"/>
  <c r="BO1068" i="1"/>
  <c r="BO1067" i="1"/>
  <c r="BO1066" i="1"/>
  <c r="BO1065" i="1"/>
  <c r="BO1064" i="1"/>
  <c r="BO1063" i="1"/>
  <c r="BO1062" i="1"/>
  <c r="BO1061" i="1"/>
  <c r="BO1060" i="1"/>
  <c r="BO1059" i="1"/>
  <c r="BO1058" i="1"/>
  <c r="BO1057" i="1"/>
  <c r="BO1056" i="1"/>
  <c r="BO1055" i="1"/>
  <c r="BO1054" i="1"/>
  <c r="BO1053" i="1"/>
  <c r="BO1052" i="1"/>
  <c r="BO1051" i="1"/>
  <c r="BO1050" i="1"/>
  <c r="BO1049" i="1"/>
  <c r="BO1048" i="1"/>
  <c r="BO1047" i="1"/>
  <c r="BO1046" i="1"/>
  <c r="BO1045" i="1"/>
  <c r="BO1044" i="1"/>
  <c r="BO1043" i="1"/>
  <c r="BO1042" i="1"/>
  <c r="BO1041" i="1"/>
  <c r="BO1040" i="1"/>
  <c r="BO1039" i="1"/>
  <c r="BO1038" i="1"/>
  <c r="BO1037" i="1"/>
  <c r="BO1036" i="1"/>
  <c r="BO1035" i="1"/>
  <c r="BO699" i="1"/>
  <c r="BO698" i="1"/>
  <c r="BO697" i="1"/>
  <c r="BO696" i="1"/>
  <c r="BO695" i="1"/>
  <c r="BO694" i="1"/>
  <c r="BO693" i="1"/>
  <c r="BO692" i="1"/>
  <c r="BO691" i="1"/>
  <c r="BO690" i="1"/>
  <c r="BO689" i="1"/>
  <c r="BO688" i="1"/>
  <c r="BO687" i="1"/>
  <c r="BO686" i="1"/>
  <c r="BO685" i="1"/>
  <c r="BO684" i="1"/>
  <c r="BO683" i="1"/>
  <c r="BO682" i="1"/>
  <c r="BO681" i="1"/>
  <c r="BO680" i="1"/>
  <c r="BO679" i="1"/>
  <c r="BO678" i="1"/>
  <c r="BO677" i="1"/>
  <c r="BO676" i="1"/>
  <c r="BO675" i="1"/>
  <c r="BO674" i="1"/>
  <c r="BO673" i="1"/>
  <c r="BO672" i="1"/>
  <c r="BO671" i="1"/>
  <c r="BO670" i="1"/>
  <c r="BO669" i="1"/>
  <c r="BO668" i="1"/>
  <c r="BO667" i="1"/>
  <c r="BO666" i="1"/>
  <c r="BO665" i="1"/>
  <c r="BO664" i="1"/>
  <c r="BO663" i="1"/>
  <c r="BO662" i="1"/>
  <c r="BO661" i="1"/>
  <c r="BO660" i="1"/>
  <c r="BO659" i="1"/>
  <c r="BO658" i="1"/>
  <c r="BO657" i="1"/>
  <c r="BO656" i="1"/>
  <c r="BO655" i="1"/>
  <c r="BO654" i="1"/>
  <c r="BO653" i="1"/>
  <c r="BO652" i="1"/>
  <c r="BO651" i="1"/>
  <c r="BO650" i="1"/>
  <c r="BO649" i="1"/>
  <c r="BO648" i="1"/>
  <c r="BO647" i="1"/>
  <c r="BO646" i="1"/>
  <c r="BO645" i="1"/>
  <c r="BO644" i="1"/>
  <c r="BO643" i="1"/>
  <c r="BO642" i="1"/>
  <c r="BO641" i="1"/>
  <c r="BO640" i="1"/>
  <c r="BO639" i="1"/>
  <c r="BO638" i="1"/>
  <c r="BO637" i="1"/>
  <c r="BO636" i="1"/>
  <c r="BO635" i="1"/>
  <c r="BO634" i="1"/>
  <c r="BO633" i="1"/>
  <c r="BO632" i="1"/>
  <c r="BO631" i="1"/>
  <c r="BO630" i="1"/>
  <c r="BO629" i="1"/>
  <c r="BO628" i="1"/>
  <c r="BO627" i="1"/>
  <c r="BO626" i="1"/>
  <c r="BO625" i="1"/>
  <c r="BO624" i="1"/>
  <c r="BO623" i="1"/>
  <c r="BO622" i="1"/>
  <c r="BO621" i="1"/>
  <c r="BO620" i="1"/>
  <c r="BO619" i="1"/>
  <c r="BO618" i="1"/>
  <c r="BO617" i="1"/>
  <c r="BO616" i="1"/>
  <c r="BO615" i="1"/>
  <c r="BO614" i="1"/>
  <c r="BO613" i="1"/>
  <c r="BO612" i="1"/>
  <c r="BO611" i="1"/>
  <c r="BO610" i="1"/>
  <c r="BO609" i="1"/>
  <c r="BO608" i="1"/>
  <c r="BO607" i="1"/>
  <c r="BO606" i="1"/>
  <c r="BO605" i="1"/>
  <c r="BO604" i="1"/>
  <c r="BO603" i="1"/>
  <c r="BO602" i="1"/>
  <c r="BO601" i="1"/>
  <c r="BO600" i="1"/>
  <c r="BO599" i="1"/>
  <c r="BO598" i="1"/>
  <c r="BO597" i="1"/>
  <c r="BO596" i="1"/>
  <c r="BO595" i="1"/>
  <c r="BO594" i="1"/>
  <c r="BO593" i="1"/>
  <c r="BO592" i="1"/>
  <c r="BO591" i="1"/>
  <c r="BO590" i="1"/>
  <c r="BO589" i="1"/>
  <c r="BO588" i="1"/>
  <c r="BO587" i="1"/>
  <c r="BO586" i="1"/>
  <c r="BO585" i="1"/>
  <c r="BO584" i="1"/>
  <c r="BO583" i="1"/>
  <c r="BO582" i="1"/>
  <c r="BO581" i="1"/>
  <c r="BO580" i="1"/>
  <c r="BO579" i="1"/>
  <c r="BO578" i="1"/>
  <c r="BO577" i="1"/>
  <c r="BO576" i="1"/>
  <c r="BO575" i="1"/>
  <c r="BO574" i="1"/>
  <c r="BO573" i="1"/>
  <c r="BO572" i="1"/>
  <c r="BO571" i="1"/>
  <c r="BO570" i="1"/>
  <c r="BO569" i="1"/>
  <c r="BO568" i="1"/>
  <c r="BO567" i="1"/>
  <c r="BO566" i="1"/>
  <c r="BO565" i="1"/>
  <c r="BO564" i="1"/>
  <c r="BO563" i="1"/>
  <c r="BO562" i="1"/>
  <c r="BO561" i="1"/>
  <c r="BO560" i="1"/>
  <c r="BO559" i="1"/>
  <c r="BO558" i="1"/>
  <c r="BO557" i="1"/>
  <c r="BO556" i="1"/>
  <c r="BO555" i="1"/>
  <c r="BO554" i="1"/>
  <c r="BO553" i="1"/>
  <c r="BO552" i="1"/>
  <c r="BO551" i="1"/>
  <c r="BO550" i="1"/>
  <c r="BO549" i="1"/>
  <c r="BO548" i="1"/>
  <c r="BO547" i="1"/>
  <c r="BO546" i="1"/>
  <c r="BO545" i="1"/>
  <c r="BO544" i="1"/>
  <c r="BO543" i="1"/>
  <c r="BO542" i="1"/>
  <c r="BO541" i="1"/>
  <c r="BO540" i="1"/>
  <c r="BO539" i="1"/>
  <c r="BO538" i="1"/>
  <c r="BO537" i="1"/>
  <c r="BO536" i="1"/>
  <c r="BO535" i="1"/>
  <c r="BO534" i="1"/>
  <c r="BO533" i="1"/>
  <c r="BO532" i="1"/>
  <c r="BO531" i="1"/>
  <c r="BO530" i="1"/>
  <c r="BO529" i="1"/>
  <c r="BO528" i="1"/>
  <c r="BO527" i="1"/>
  <c r="BO526" i="1"/>
  <c r="BO525" i="1"/>
  <c r="BO524" i="1"/>
  <c r="BO523" i="1"/>
  <c r="BO522" i="1"/>
  <c r="BO521" i="1"/>
  <c r="BO520" i="1"/>
  <c r="BO519" i="1"/>
  <c r="BO518" i="1"/>
  <c r="BO517" i="1"/>
  <c r="BO516" i="1"/>
  <c r="BO515" i="1"/>
  <c r="BO514" i="1"/>
  <c r="BO513" i="1"/>
  <c r="BO512" i="1"/>
  <c r="BO511" i="1"/>
  <c r="BO510" i="1"/>
  <c r="BO509" i="1"/>
  <c r="BO508" i="1"/>
  <c r="BO507" i="1"/>
  <c r="BO506" i="1"/>
  <c r="BO505" i="1"/>
  <c r="BO504" i="1"/>
  <c r="BO503" i="1"/>
  <c r="BO502" i="1"/>
  <c r="BO501" i="1"/>
  <c r="BO500" i="1"/>
  <c r="BO499" i="1"/>
  <c r="BO498" i="1"/>
  <c r="BO497" i="1"/>
  <c r="BO496" i="1"/>
  <c r="BO495" i="1"/>
  <c r="BO494" i="1"/>
  <c r="BO493" i="1"/>
  <c r="BO492" i="1"/>
  <c r="BO491" i="1"/>
  <c r="BO490" i="1"/>
  <c r="BO489" i="1"/>
  <c r="BO488" i="1"/>
  <c r="BO487" i="1"/>
  <c r="BO486" i="1"/>
  <c r="BO485" i="1"/>
  <c r="BO484" i="1"/>
  <c r="BO483" i="1"/>
  <c r="BO482" i="1"/>
  <c r="BO481" i="1"/>
  <c r="BO480" i="1"/>
  <c r="BO479" i="1"/>
  <c r="BO478" i="1"/>
  <c r="BO477" i="1"/>
  <c r="BO476" i="1"/>
  <c r="BO475" i="1"/>
  <c r="BO474" i="1"/>
  <c r="BO473" i="1"/>
  <c r="BO472" i="1"/>
  <c r="BO471" i="1"/>
  <c r="BO470" i="1"/>
  <c r="BO469" i="1"/>
  <c r="BO468" i="1"/>
  <c r="BO467" i="1"/>
  <c r="BO466" i="1"/>
  <c r="BO465" i="1"/>
  <c r="BO464" i="1"/>
  <c r="BO463" i="1"/>
  <c r="BO462" i="1"/>
  <c r="BO461" i="1"/>
  <c r="BO460" i="1"/>
  <c r="BO459" i="1"/>
  <c r="BO458" i="1"/>
  <c r="BO457" i="1"/>
  <c r="BO456" i="1"/>
  <c r="BO455" i="1"/>
  <c r="BO454" i="1"/>
  <c r="BO453" i="1"/>
  <c r="BO452" i="1"/>
  <c r="BO451" i="1"/>
  <c r="BO450" i="1"/>
  <c r="BO449" i="1"/>
  <c r="BO448" i="1"/>
  <c r="BO447" i="1"/>
  <c r="BO446" i="1"/>
  <c r="BO445" i="1"/>
  <c r="BO444" i="1"/>
  <c r="BO443" i="1"/>
  <c r="BO442" i="1"/>
  <c r="BO441" i="1"/>
  <c r="BO440" i="1"/>
  <c r="BO439" i="1"/>
  <c r="BO438" i="1"/>
  <c r="BO437" i="1"/>
  <c r="BO436" i="1"/>
  <c r="BO435" i="1"/>
  <c r="BO434" i="1"/>
  <c r="BO433" i="1"/>
  <c r="BO432" i="1"/>
  <c r="BO431" i="1"/>
  <c r="BO430" i="1"/>
  <c r="BO429" i="1"/>
  <c r="BO428" i="1"/>
  <c r="BO427" i="1"/>
  <c r="BO426" i="1"/>
  <c r="BO425" i="1"/>
  <c r="BO424" i="1"/>
  <c r="BO423" i="1"/>
  <c r="BO422" i="1"/>
  <c r="BO421" i="1"/>
  <c r="BO420" i="1"/>
  <c r="BO419" i="1"/>
  <c r="BO418" i="1"/>
  <c r="BO417" i="1"/>
  <c r="BO416" i="1"/>
  <c r="BO415" i="1"/>
  <c r="BO414" i="1"/>
  <c r="BO413" i="1"/>
  <c r="BO412" i="1"/>
  <c r="BO411" i="1"/>
  <c r="BO410" i="1"/>
  <c r="BO409" i="1"/>
  <c r="BO408" i="1"/>
  <c r="BO407" i="1"/>
  <c r="BO406" i="1"/>
  <c r="BO405" i="1"/>
  <c r="BO404" i="1"/>
  <c r="BO403" i="1"/>
  <c r="BO402" i="1"/>
  <c r="BO401" i="1"/>
  <c r="BO400" i="1"/>
  <c r="BO399" i="1"/>
  <c r="BO398" i="1"/>
  <c r="BO397" i="1"/>
  <c r="BO396" i="1"/>
  <c r="BO395" i="1"/>
  <c r="BO394" i="1"/>
  <c r="BO393" i="1"/>
  <c r="BO392" i="1"/>
  <c r="BO391" i="1"/>
  <c r="BO390" i="1"/>
  <c r="BO389" i="1"/>
  <c r="BO388" i="1"/>
  <c r="BO387" i="1"/>
  <c r="BO386" i="1"/>
  <c r="BO385" i="1"/>
  <c r="BO384" i="1"/>
  <c r="BO383" i="1"/>
  <c r="BO382" i="1"/>
  <c r="BO381" i="1"/>
  <c r="BO380" i="1"/>
  <c r="BO379" i="1"/>
  <c r="BO378" i="1"/>
  <c r="BO377" i="1"/>
  <c r="BO376" i="1"/>
  <c r="BO375" i="1"/>
  <c r="BO374" i="1"/>
  <c r="BO373" i="1"/>
  <c r="BO372" i="1"/>
  <c r="BO371" i="1"/>
  <c r="BO370" i="1"/>
  <c r="BO369" i="1"/>
  <c r="BO368" i="1"/>
  <c r="BO367" i="1"/>
  <c r="BO366" i="1"/>
  <c r="BO365" i="1"/>
  <c r="BO364" i="1"/>
  <c r="BO363" i="1"/>
  <c r="BO362" i="1"/>
  <c r="BO361" i="1"/>
  <c r="BO360" i="1"/>
  <c r="BO359" i="1"/>
  <c r="BO358" i="1"/>
  <c r="BO357" i="1"/>
  <c r="BO356" i="1"/>
  <c r="BO355" i="1"/>
  <c r="BO354" i="1"/>
  <c r="BO353" i="1"/>
  <c r="BO352" i="1"/>
  <c r="BO351" i="1"/>
  <c r="BO350" i="1"/>
  <c r="BO349" i="1"/>
  <c r="BO348" i="1"/>
  <c r="BO347" i="1"/>
  <c r="BO346" i="1"/>
  <c r="BO345" i="1"/>
  <c r="BO344" i="1"/>
  <c r="BO343" i="1"/>
  <c r="BO342" i="1"/>
  <c r="BO341" i="1"/>
  <c r="BO340" i="1"/>
  <c r="BO339" i="1"/>
  <c r="BO338" i="1"/>
  <c r="BO337" i="1"/>
  <c r="BO336" i="1"/>
  <c r="BO335" i="1"/>
  <c r="BO334" i="1"/>
  <c r="BO333" i="1"/>
  <c r="BO332" i="1"/>
  <c r="BO331" i="1"/>
  <c r="BO330" i="1"/>
  <c r="BO329" i="1"/>
  <c r="BO328" i="1"/>
  <c r="BO327" i="1"/>
  <c r="BO326" i="1"/>
  <c r="BO325" i="1"/>
  <c r="BO324" i="1"/>
  <c r="BO323" i="1"/>
  <c r="BO322" i="1"/>
  <c r="BO321" i="1"/>
  <c r="BO320" i="1"/>
  <c r="BO319" i="1"/>
  <c r="BO318" i="1"/>
  <c r="BO317" i="1"/>
  <c r="BO316" i="1"/>
  <c r="BO315" i="1"/>
  <c r="BO314" i="1"/>
  <c r="BO313" i="1"/>
  <c r="BO312" i="1"/>
  <c r="BO311" i="1"/>
  <c r="BO310" i="1"/>
  <c r="BO309" i="1"/>
  <c r="BO308" i="1"/>
  <c r="BO307" i="1"/>
  <c r="BO306" i="1"/>
  <c r="BO305" i="1"/>
  <c r="BO304" i="1"/>
  <c r="BO303" i="1"/>
  <c r="BO302" i="1"/>
  <c r="BO301" i="1"/>
  <c r="BO300" i="1"/>
  <c r="BO299" i="1"/>
  <c r="BO298" i="1"/>
  <c r="BO297" i="1"/>
  <c r="BO296" i="1"/>
  <c r="BO295" i="1"/>
  <c r="BO294" i="1"/>
  <c r="BO293" i="1"/>
  <c r="BO292" i="1"/>
  <c r="BO291" i="1"/>
  <c r="BO290" i="1"/>
  <c r="BO289" i="1"/>
  <c r="BO288" i="1"/>
  <c r="BO287" i="1"/>
  <c r="BO286" i="1"/>
  <c r="BO285" i="1"/>
  <c r="BO284" i="1"/>
  <c r="BO283" i="1"/>
  <c r="BO282" i="1"/>
  <c r="BO281" i="1"/>
  <c r="BO280" i="1"/>
  <c r="BO279" i="1"/>
  <c r="BO278" i="1"/>
  <c r="BO277" i="1"/>
  <c r="BO276" i="1"/>
  <c r="BO275" i="1"/>
  <c r="BO274" i="1"/>
  <c r="BO273" i="1"/>
  <c r="BO272" i="1"/>
  <c r="BO271" i="1"/>
  <c r="BO270" i="1"/>
  <c r="BO269" i="1"/>
  <c r="BO268" i="1"/>
  <c r="BO267" i="1"/>
  <c r="BO266" i="1"/>
  <c r="BO265" i="1"/>
  <c r="BO264" i="1"/>
  <c r="BO263" i="1"/>
  <c r="BO262" i="1"/>
  <c r="BO261" i="1"/>
  <c r="BO260" i="1"/>
  <c r="BO259" i="1"/>
  <c r="BO258" i="1"/>
  <c r="BO257" i="1"/>
  <c r="BO256" i="1"/>
  <c r="BO255" i="1"/>
  <c r="BO254" i="1"/>
  <c r="BO253" i="1"/>
  <c r="BO252" i="1"/>
  <c r="BO251" i="1"/>
  <c r="BO250" i="1"/>
  <c r="BO249" i="1"/>
  <c r="BO248" i="1"/>
  <c r="BO247" i="1"/>
  <c r="BO246" i="1"/>
  <c r="BO245" i="1"/>
  <c r="BO244" i="1"/>
  <c r="BO243" i="1"/>
  <c r="BO242" i="1"/>
  <c r="BO241" i="1"/>
  <c r="BO240" i="1"/>
  <c r="BO239" i="1"/>
  <c r="BO238" i="1"/>
  <c r="BO237" i="1"/>
  <c r="BO236" i="1"/>
  <c r="BO235" i="1"/>
  <c r="BO234" i="1"/>
  <c r="BO233" i="1"/>
  <c r="BO232" i="1"/>
  <c r="BO231" i="1"/>
  <c r="BO230" i="1"/>
  <c r="BO229" i="1"/>
  <c r="BO228" i="1"/>
  <c r="BO227" i="1"/>
  <c r="BO226" i="1"/>
  <c r="BO225" i="1"/>
  <c r="BO224" i="1"/>
  <c r="BO223" i="1"/>
  <c r="BO222" i="1"/>
  <c r="BO221" i="1"/>
  <c r="BO220" i="1"/>
  <c r="BO219" i="1"/>
  <c r="BO218" i="1"/>
  <c r="BO217" i="1"/>
  <c r="BO216" i="1"/>
  <c r="BO215" i="1"/>
  <c r="BO214" i="1"/>
  <c r="BO213" i="1"/>
  <c r="BO212" i="1"/>
  <c r="BO211" i="1"/>
  <c r="BO210" i="1"/>
  <c r="BO209" i="1"/>
  <c r="BO208" i="1"/>
  <c r="BO207" i="1"/>
  <c r="BO206" i="1"/>
  <c r="BO205" i="1"/>
  <c r="BO204" i="1"/>
  <c r="BO203" i="1"/>
  <c r="BO202" i="1"/>
  <c r="BO201" i="1"/>
  <c r="BO200" i="1"/>
  <c r="BO199" i="1"/>
  <c r="BO198" i="1"/>
  <c r="BO197" i="1"/>
  <c r="BO196" i="1"/>
  <c r="BO195" i="1"/>
  <c r="BO194" i="1"/>
  <c r="BO193" i="1"/>
  <c r="BO192" i="1"/>
  <c r="BO191" i="1"/>
  <c r="BO190" i="1"/>
  <c r="BO189" i="1"/>
  <c r="BO188" i="1"/>
  <c r="BO187" i="1"/>
  <c r="BO186" i="1"/>
  <c r="BO185" i="1"/>
  <c r="BO184" i="1"/>
  <c r="BO183" i="1"/>
  <c r="BO182" i="1"/>
  <c r="BO181" i="1"/>
  <c r="BO180" i="1"/>
  <c r="BO179" i="1"/>
  <c r="BO178" i="1"/>
  <c r="BO177" i="1"/>
  <c r="BO176" i="1"/>
  <c r="BO175" i="1"/>
  <c r="BO174" i="1"/>
  <c r="BO173" i="1"/>
  <c r="BO172" i="1"/>
  <c r="BO171" i="1"/>
  <c r="BO170" i="1"/>
  <c r="BO169" i="1"/>
  <c r="BO168" i="1"/>
  <c r="BO167" i="1"/>
  <c r="BO166" i="1"/>
  <c r="BO165" i="1"/>
  <c r="BO164" i="1"/>
  <c r="BO163" i="1"/>
  <c r="BO162" i="1"/>
  <c r="BO161" i="1"/>
  <c r="BO160" i="1"/>
  <c r="BO159" i="1"/>
  <c r="BO158" i="1"/>
  <c r="BO157" i="1"/>
  <c r="BO156" i="1"/>
  <c r="BO155" i="1"/>
  <c r="BO154" i="1"/>
  <c r="BO153" i="1"/>
  <c r="BO152" i="1"/>
  <c r="BO151" i="1"/>
  <c r="BO150" i="1"/>
  <c r="BO149" i="1"/>
  <c r="BO148" i="1"/>
  <c r="BO147" i="1"/>
  <c r="BO146" i="1"/>
  <c r="BO145" i="1"/>
  <c r="BO144" i="1"/>
  <c r="BO143" i="1"/>
  <c r="BO142" i="1"/>
  <c r="BO141" i="1"/>
  <c r="BO140" i="1"/>
  <c r="BO139" i="1"/>
  <c r="BO138" i="1"/>
  <c r="BO137" i="1"/>
  <c r="BO136" i="1"/>
  <c r="BO135" i="1"/>
  <c r="BO134" i="1"/>
  <c r="BO133" i="1"/>
  <c r="BO132" i="1"/>
  <c r="BO131" i="1"/>
  <c r="BO130" i="1"/>
  <c r="BO129" i="1"/>
  <c r="BO128" i="1"/>
  <c r="BO127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13" i="1"/>
  <c r="BO112" i="1"/>
  <c r="BO111" i="1"/>
  <c r="BO110" i="1"/>
  <c r="BO109" i="1"/>
  <c r="BO108" i="1"/>
  <c r="BO107" i="1"/>
  <c r="BO106" i="1"/>
  <c r="BO105" i="1"/>
  <c r="BO104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O4" i="1"/>
  <c r="BO3" i="1"/>
  <c r="BO2" i="1"/>
  <c r="BH1732" i="1"/>
  <c r="BH1731" i="1"/>
  <c r="BH1730" i="1"/>
  <c r="BH1729" i="1"/>
  <c r="BH1728" i="1"/>
  <c r="BH1727" i="1"/>
  <c r="BH1726" i="1"/>
  <c r="BH1725" i="1"/>
  <c r="BH1724" i="1"/>
  <c r="BH1723" i="1"/>
  <c r="BH1722" i="1"/>
  <c r="BH1721" i="1"/>
  <c r="BH1720" i="1"/>
  <c r="BH1719" i="1"/>
  <c r="BH1718" i="1"/>
  <c r="BH1717" i="1"/>
  <c r="BH1716" i="1"/>
  <c r="BH1715" i="1"/>
  <c r="BH1714" i="1"/>
  <c r="BH1713" i="1"/>
  <c r="BH1712" i="1"/>
  <c r="BH1711" i="1"/>
  <c r="BH1710" i="1"/>
  <c r="BH1709" i="1"/>
  <c r="BH1708" i="1"/>
  <c r="BH1707" i="1"/>
  <c r="BH1706" i="1"/>
  <c r="BH1705" i="1"/>
  <c r="BH1704" i="1"/>
  <c r="BH1703" i="1"/>
  <c r="BH1702" i="1"/>
  <c r="BH1701" i="1"/>
  <c r="BH1700" i="1"/>
  <c r="BH1699" i="1"/>
  <c r="BH1698" i="1"/>
  <c r="BH1697" i="1"/>
  <c r="BH1696" i="1"/>
  <c r="BH1695" i="1"/>
  <c r="BH1694" i="1"/>
  <c r="BH1693" i="1"/>
  <c r="BH1692" i="1"/>
  <c r="BH1691" i="1"/>
  <c r="BH1690" i="1"/>
  <c r="BH1689" i="1"/>
  <c r="BH1688" i="1"/>
  <c r="BH1687" i="1"/>
  <c r="BH1686" i="1"/>
  <c r="BH1685" i="1"/>
  <c r="BH1684" i="1"/>
  <c r="BH1683" i="1"/>
  <c r="BH1682" i="1"/>
  <c r="BH1681" i="1"/>
  <c r="BH1680" i="1"/>
  <c r="BH1679" i="1"/>
  <c r="BH1678" i="1"/>
  <c r="BH1677" i="1"/>
  <c r="BH1676" i="1"/>
  <c r="BH1675" i="1"/>
  <c r="BH1674" i="1"/>
  <c r="BH1673" i="1"/>
  <c r="BH1672" i="1"/>
  <c r="BH1671" i="1"/>
  <c r="BH1670" i="1"/>
  <c r="BH1669" i="1"/>
  <c r="BH1668" i="1"/>
  <c r="BH1667" i="1"/>
  <c r="BH1666" i="1"/>
  <c r="BH1665" i="1"/>
  <c r="BH1664" i="1"/>
  <c r="BH1663" i="1"/>
  <c r="BH1662" i="1"/>
  <c r="BH1661" i="1"/>
  <c r="BH1660" i="1"/>
  <c r="BH1659" i="1"/>
  <c r="BH1658" i="1"/>
  <c r="BH1657" i="1"/>
  <c r="BH1656" i="1"/>
  <c r="BH1655" i="1"/>
  <c r="BH1654" i="1"/>
  <c r="BH1653" i="1"/>
  <c r="BH1652" i="1"/>
  <c r="BH1651" i="1"/>
  <c r="BH1650" i="1"/>
  <c r="BH1649" i="1"/>
  <c r="BH1648" i="1"/>
  <c r="BH1647" i="1"/>
  <c r="BH1646" i="1"/>
  <c r="BH1645" i="1"/>
  <c r="BH1644" i="1"/>
  <c r="BH1643" i="1"/>
  <c r="BH1642" i="1"/>
  <c r="BH1641" i="1"/>
  <c r="BH1640" i="1"/>
  <c r="BH1639" i="1"/>
  <c r="BH1638" i="1"/>
  <c r="BH1637" i="1"/>
  <c r="BH1636" i="1"/>
  <c r="BH1635" i="1"/>
  <c r="BH1634" i="1"/>
  <c r="BH1633" i="1"/>
  <c r="BH1632" i="1"/>
  <c r="BH1631" i="1"/>
  <c r="BH1630" i="1"/>
  <c r="BH1629" i="1"/>
  <c r="BH1628" i="1"/>
  <c r="BH1627" i="1"/>
  <c r="BH1626" i="1"/>
  <c r="BH1625" i="1"/>
  <c r="BH1624" i="1"/>
  <c r="BH1623" i="1"/>
  <c r="BH1622" i="1"/>
  <c r="BH1621" i="1"/>
  <c r="BH1620" i="1"/>
  <c r="BH1619" i="1"/>
  <c r="BH1618" i="1"/>
  <c r="BH1617" i="1"/>
  <c r="BH1616" i="1"/>
  <c r="BH1615" i="1"/>
  <c r="BH1614" i="1"/>
  <c r="BH1613" i="1"/>
  <c r="BH1612" i="1"/>
  <c r="BH1611" i="1"/>
  <c r="BH1610" i="1"/>
  <c r="BH1609" i="1"/>
  <c r="BH1608" i="1"/>
  <c r="BH1607" i="1"/>
  <c r="BH1606" i="1"/>
  <c r="BH1605" i="1"/>
  <c r="BH1604" i="1"/>
  <c r="BH1603" i="1"/>
  <c r="BH1602" i="1"/>
  <c r="BH1601" i="1"/>
  <c r="BH1600" i="1"/>
  <c r="BH1599" i="1"/>
  <c r="BH1598" i="1"/>
  <c r="BH1597" i="1"/>
  <c r="BH1596" i="1"/>
  <c r="BH1595" i="1"/>
  <c r="BH1594" i="1"/>
  <c r="BH1593" i="1"/>
  <c r="BH1592" i="1"/>
  <c r="BH1591" i="1"/>
  <c r="BH1590" i="1"/>
  <c r="BH1589" i="1"/>
  <c r="BH1588" i="1"/>
  <c r="BH1587" i="1"/>
  <c r="BH1586" i="1"/>
  <c r="BH1585" i="1"/>
  <c r="BH1584" i="1"/>
  <c r="BH1583" i="1"/>
  <c r="BH1582" i="1"/>
  <c r="BH1581" i="1"/>
  <c r="BH1580" i="1"/>
  <c r="BH1579" i="1"/>
  <c r="BH1578" i="1"/>
  <c r="BH1577" i="1"/>
  <c r="BH1576" i="1"/>
  <c r="BH1575" i="1"/>
  <c r="BH1574" i="1"/>
  <c r="BH1573" i="1"/>
  <c r="BH1572" i="1"/>
  <c r="BH1571" i="1"/>
  <c r="BH1570" i="1"/>
  <c r="BH1569" i="1"/>
  <c r="BH1568" i="1"/>
  <c r="BH1567" i="1"/>
  <c r="BH1566" i="1"/>
  <c r="BH1565" i="1"/>
  <c r="BH1564" i="1"/>
  <c r="BH1563" i="1"/>
  <c r="BH1562" i="1"/>
  <c r="BH1561" i="1"/>
  <c r="BH1560" i="1"/>
  <c r="BH1559" i="1"/>
  <c r="BH1558" i="1"/>
  <c r="BH1557" i="1"/>
  <c r="BH1556" i="1"/>
  <c r="BH1555" i="1"/>
  <c r="BH1554" i="1"/>
  <c r="BH1553" i="1"/>
  <c r="BH1552" i="1"/>
  <c r="BH1551" i="1"/>
  <c r="BH1550" i="1"/>
  <c r="BH1549" i="1"/>
  <c r="BH1548" i="1"/>
  <c r="BH1547" i="1"/>
  <c r="BH1546" i="1"/>
  <c r="BH1545" i="1"/>
  <c r="BH1544" i="1"/>
  <c r="BH1543" i="1"/>
  <c r="BH1542" i="1"/>
  <c r="BH1541" i="1"/>
  <c r="BH1540" i="1"/>
  <c r="BH1539" i="1"/>
  <c r="BH1538" i="1"/>
  <c r="BH1537" i="1"/>
  <c r="BH1536" i="1"/>
  <c r="BH1535" i="1"/>
  <c r="BH1534" i="1"/>
  <c r="BH1533" i="1"/>
  <c r="BH1532" i="1"/>
  <c r="BH1531" i="1"/>
  <c r="BH1530" i="1"/>
  <c r="BH1529" i="1"/>
  <c r="BH1528" i="1"/>
  <c r="BH1527" i="1"/>
  <c r="BH1526" i="1"/>
  <c r="BH1525" i="1"/>
  <c r="BH1524" i="1"/>
  <c r="BH1523" i="1"/>
  <c r="BH1522" i="1"/>
  <c r="BH1521" i="1"/>
  <c r="BH1520" i="1"/>
  <c r="BH1519" i="1"/>
  <c r="BH1518" i="1"/>
  <c r="BH1517" i="1"/>
  <c r="BH1516" i="1"/>
  <c r="BH1515" i="1"/>
  <c r="BH1514" i="1"/>
  <c r="BH1513" i="1"/>
  <c r="BH1512" i="1"/>
  <c r="BH1511" i="1"/>
  <c r="BH1510" i="1"/>
  <c r="BH1509" i="1"/>
  <c r="BH1508" i="1"/>
  <c r="BH1507" i="1"/>
  <c r="BH1506" i="1"/>
  <c r="BH1505" i="1"/>
  <c r="BH1504" i="1"/>
  <c r="BH1503" i="1"/>
  <c r="BH1502" i="1"/>
  <c r="BH1501" i="1"/>
  <c r="BH1500" i="1"/>
  <c r="BH1499" i="1"/>
  <c r="BH1498" i="1"/>
  <c r="BH1497" i="1"/>
  <c r="BH1496" i="1"/>
  <c r="BH1495" i="1"/>
  <c r="BH1494" i="1"/>
  <c r="BH1493" i="1"/>
  <c r="BH1492" i="1"/>
  <c r="BH1491" i="1"/>
  <c r="BH1490" i="1"/>
  <c r="BH1489" i="1"/>
  <c r="BH1488" i="1"/>
  <c r="BH1487" i="1"/>
  <c r="BH1486" i="1"/>
  <c r="BH1485" i="1"/>
  <c r="BH1484" i="1"/>
  <c r="BH1483" i="1"/>
  <c r="BH1482" i="1"/>
  <c r="BH1481" i="1"/>
  <c r="BH1480" i="1"/>
  <c r="BH1479" i="1"/>
  <c r="BH1478" i="1"/>
  <c r="BH1477" i="1"/>
  <c r="BH1476" i="1"/>
  <c r="BH1475" i="1"/>
  <c r="BH1474" i="1"/>
  <c r="BH1473" i="1"/>
  <c r="BH1472" i="1"/>
  <c r="BH1471" i="1"/>
  <c r="BH1470" i="1"/>
  <c r="BH1469" i="1"/>
  <c r="BH1468" i="1"/>
  <c r="BH1467" i="1"/>
  <c r="BH1466" i="1"/>
  <c r="BH1465" i="1"/>
  <c r="BH1464" i="1"/>
  <c r="BH1463" i="1"/>
  <c r="BH1462" i="1"/>
  <c r="BH1461" i="1"/>
  <c r="BH1460" i="1"/>
  <c r="BH1459" i="1"/>
  <c r="BH1458" i="1"/>
  <c r="BH1457" i="1"/>
  <c r="BH1456" i="1"/>
  <c r="BH1455" i="1"/>
  <c r="BH1454" i="1"/>
  <c r="BH1453" i="1"/>
  <c r="BH1452" i="1"/>
  <c r="BH1451" i="1"/>
  <c r="BH1450" i="1"/>
  <c r="BH1449" i="1"/>
  <c r="BH1448" i="1"/>
  <c r="BH1447" i="1"/>
  <c r="BH1446" i="1"/>
  <c r="BH1445" i="1"/>
  <c r="BH1444" i="1"/>
  <c r="BH1443" i="1"/>
  <c r="BH1442" i="1"/>
  <c r="BH1441" i="1"/>
  <c r="BH1440" i="1"/>
  <c r="BH1439" i="1"/>
  <c r="BH1438" i="1"/>
  <c r="BH1437" i="1"/>
  <c r="BH1436" i="1"/>
  <c r="BH1435" i="1"/>
  <c r="BH1434" i="1"/>
  <c r="BH1433" i="1"/>
  <c r="BH1432" i="1"/>
  <c r="BH1431" i="1"/>
  <c r="BH1430" i="1"/>
  <c r="BH1429" i="1"/>
  <c r="BH1428" i="1"/>
  <c r="BH1427" i="1"/>
  <c r="BH1426" i="1"/>
  <c r="BH1425" i="1"/>
  <c r="BH1424" i="1"/>
  <c r="BH1423" i="1"/>
  <c r="BH1422" i="1"/>
  <c r="BH1421" i="1"/>
  <c r="BH1420" i="1"/>
  <c r="BH1419" i="1"/>
  <c r="BH1418" i="1"/>
  <c r="BH1417" i="1"/>
  <c r="BH1416" i="1"/>
  <c r="BH1415" i="1"/>
  <c r="BH1414" i="1"/>
  <c r="BH1413" i="1"/>
  <c r="BH1412" i="1"/>
  <c r="BH1411" i="1"/>
  <c r="BH1410" i="1"/>
  <c r="BH1409" i="1"/>
  <c r="BH1408" i="1"/>
  <c r="BH1407" i="1"/>
  <c r="BH1406" i="1"/>
  <c r="BH1405" i="1"/>
  <c r="BH1404" i="1"/>
  <c r="BH1403" i="1"/>
  <c r="BH1402" i="1"/>
  <c r="BH1401" i="1"/>
  <c r="BH1400" i="1"/>
  <c r="BH1399" i="1"/>
  <c r="BH1398" i="1"/>
  <c r="BH1397" i="1"/>
  <c r="BH1396" i="1"/>
  <c r="BH1395" i="1"/>
  <c r="BH1394" i="1"/>
  <c r="BH1393" i="1"/>
  <c r="BH1392" i="1"/>
  <c r="BH1391" i="1"/>
  <c r="BH1390" i="1"/>
  <c r="BH1389" i="1"/>
  <c r="BH1388" i="1"/>
  <c r="BH1387" i="1"/>
  <c r="BH1386" i="1"/>
  <c r="BH1385" i="1"/>
  <c r="BH1384" i="1"/>
  <c r="BH1383" i="1"/>
  <c r="BH1382" i="1"/>
  <c r="BH1381" i="1"/>
  <c r="BH1380" i="1"/>
  <c r="BH1379" i="1"/>
  <c r="BH1378" i="1"/>
  <c r="BH1377" i="1"/>
  <c r="BH1376" i="1"/>
  <c r="BH1375" i="1"/>
  <c r="BH1374" i="1"/>
  <c r="BH1373" i="1"/>
  <c r="BH1372" i="1"/>
  <c r="BH1371" i="1"/>
  <c r="BH1370" i="1"/>
  <c r="BH1369" i="1"/>
  <c r="BH1368" i="1"/>
  <c r="BH1367" i="1"/>
  <c r="BH1366" i="1"/>
  <c r="BH1365" i="1"/>
  <c r="BH1364" i="1"/>
  <c r="BH1363" i="1"/>
  <c r="BH1362" i="1"/>
  <c r="BH1361" i="1"/>
  <c r="BH1360" i="1"/>
  <c r="BH1359" i="1"/>
  <c r="BH1358" i="1"/>
  <c r="BH1357" i="1"/>
  <c r="BH1356" i="1"/>
  <c r="BH1355" i="1"/>
  <c r="BH1354" i="1"/>
  <c r="BH1353" i="1"/>
  <c r="BH1352" i="1"/>
  <c r="BH1351" i="1"/>
  <c r="BH1350" i="1"/>
  <c r="BH1349" i="1"/>
  <c r="BH1348" i="1"/>
  <c r="BH1347" i="1"/>
  <c r="BH1346" i="1"/>
  <c r="BH1345" i="1"/>
  <c r="BH1344" i="1"/>
  <c r="BH1343" i="1"/>
  <c r="BH1342" i="1"/>
  <c r="BH1341" i="1"/>
  <c r="BH1340" i="1"/>
  <c r="BH1339" i="1"/>
  <c r="BH1338" i="1"/>
  <c r="BH1337" i="1"/>
  <c r="BH1336" i="1"/>
  <c r="BH1335" i="1"/>
  <c r="BH1334" i="1"/>
  <c r="BH1333" i="1"/>
  <c r="BH1332" i="1"/>
  <c r="BH1331" i="1"/>
  <c r="BH1330" i="1"/>
  <c r="BH1329" i="1"/>
  <c r="BH1328" i="1"/>
  <c r="BH1327" i="1"/>
  <c r="BH1326" i="1"/>
  <c r="BH1325" i="1"/>
  <c r="BH1324" i="1"/>
  <c r="BH1323" i="1"/>
  <c r="BH1322" i="1"/>
  <c r="BH1321" i="1"/>
  <c r="BH1320" i="1"/>
  <c r="BH1319" i="1"/>
  <c r="BH1318" i="1"/>
  <c r="BH1317" i="1"/>
  <c r="BH1316" i="1"/>
  <c r="BH1315" i="1"/>
  <c r="BH1314" i="1"/>
  <c r="BH1313" i="1"/>
  <c r="BH1312" i="1"/>
  <c r="BH1311" i="1"/>
  <c r="BH1310" i="1"/>
  <c r="BH1309" i="1"/>
  <c r="BH1308" i="1"/>
  <c r="BH1307" i="1"/>
  <c r="BH1306" i="1"/>
  <c r="BH1305" i="1"/>
  <c r="BH1304" i="1"/>
  <c r="BH1303" i="1"/>
  <c r="BH1302" i="1"/>
  <c r="BH1301" i="1"/>
  <c r="BH1300" i="1"/>
  <c r="BH1299" i="1"/>
  <c r="BH1298" i="1"/>
  <c r="BH1297" i="1"/>
  <c r="BH1296" i="1"/>
  <c r="BH1295" i="1"/>
  <c r="BH1294" i="1"/>
  <c r="BH1293" i="1"/>
  <c r="BH1292" i="1"/>
  <c r="BH1291" i="1"/>
  <c r="BH1290" i="1"/>
  <c r="BH1289" i="1"/>
  <c r="BH1288" i="1"/>
  <c r="BH1287" i="1"/>
  <c r="BH1286" i="1"/>
  <c r="BH1285" i="1"/>
  <c r="BH1284" i="1"/>
  <c r="BH1283" i="1"/>
  <c r="BH1282" i="1"/>
  <c r="BH1281" i="1"/>
  <c r="BH1280" i="1"/>
  <c r="BH1279" i="1"/>
  <c r="BH1278" i="1"/>
  <c r="BH1277" i="1"/>
  <c r="BH1276" i="1"/>
  <c r="BH1275" i="1"/>
  <c r="BH1274" i="1"/>
  <c r="BH1273" i="1"/>
  <c r="BH1272" i="1"/>
  <c r="BH1271" i="1"/>
  <c r="BH1270" i="1"/>
  <c r="BH1269" i="1"/>
  <c r="BH1268" i="1"/>
  <c r="BH1267" i="1"/>
  <c r="BH1266" i="1"/>
  <c r="BH1265" i="1"/>
  <c r="BH1264" i="1"/>
  <c r="BH1263" i="1"/>
  <c r="BH1262" i="1"/>
  <c r="BH1261" i="1"/>
  <c r="BH1260" i="1"/>
  <c r="BH1259" i="1"/>
  <c r="BH1258" i="1"/>
  <c r="BH1257" i="1"/>
  <c r="BH1256" i="1"/>
  <c r="BH1255" i="1"/>
  <c r="BH1254" i="1"/>
  <c r="BH1253" i="1"/>
  <c r="BH1252" i="1"/>
  <c r="BH1251" i="1"/>
  <c r="BH1250" i="1"/>
  <c r="BH1249" i="1"/>
  <c r="BH1248" i="1"/>
  <c r="BH1247" i="1"/>
  <c r="BH1246" i="1"/>
  <c r="BH1245" i="1"/>
  <c r="BH1244" i="1"/>
  <c r="BH1243" i="1"/>
  <c r="BH1242" i="1"/>
  <c r="BH1241" i="1"/>
  <c r="BH1240" i="1"/>
  <c r="BH1239" i="1"/>
  <c r="BH1238" i="1"/>
  <c r="BH1237" i="1"/>
  <c r="BH1236" i="1"/>
  <c r="BH1235" i="1"/>
  <c r="BH1234" i="1"/>
  <c r="BH1233" i="1"/>
  <c r="BH1232" i="1"/>
  <c r="BH1231" i="1"/>
  <c r="BH1230" i="1"/>
  <c r="BH1229" i="1"/>
  <c r="BH1228" i="1"/>
  <c r="BH1227" i="1"/>
  <c r="BH1226" i="1"/>
  <c r="BH1225" i="1"/>
  <c r="BH1224" i="1"/>
  <c r="BH1223" i="1"/>
  <c r="BH1222" i="1"/>
  <c r="BH1221" i="1"/>
  <c r="BH1220" i="1"/>
  <c r="BH1219" i="1"/>
  <c r="BH1218" i="1"/>
  <c r="BH1217" i="1"/>
  <c r="BH1216" i="1"/>
  <c r="BH1215" i="1"/>
  <c r="BH1214" i="1"/>
  <c r="BH1213" i="1"/>
  <c r="BH1212" i="1"/>
  <c r="BH1211" i="1"/>
  <c r="BH1210" i="1"/>
  <c r="BH1209" i="1"/>
  <c r="BH1208" i="1"/>
  <c r="BH1207" i="1"/>
  <c r="BH1206" i="1"/>
  <c r="BH1205" i="1"/>
  <c r="BH1204" i="1"/>
  <c r="BH1203" i="1"/>
  <c r="BH1202" i="1"/>
  <c r="BH1201" i="1"/>
  <c r="BH1200" i="1"/>
  <c r="BH1199" i="1"/>
  <c r="BH1198" i="1"/>
  <c r="BH1197" i="1"/>
  <c r="BH1196" i="1"/>
  <c r="BH1195" i="1"/>
  <c r="BH1194" i="1"/>
  <c r="BH1193" i="1"/>
  <c r="BH1192" i="1"/>
  <c r="BH1191" i="1"/>
  <c r="BH1190" i="1"/>
  <c r="BH1189" i="1"/>
  <c r="BH1188" i="1"/>
  <c r="BH1187" i="1"/>
  <c r="BH1186" i="1"/>
  <c r="BH1185" i="1"/>
  <c r="BH1184" i="1"/>
  <c r="BH1183" i="1"/>
  <c r="BH1182" i="1"/>
  <c r="BH1181" i="1"/>
  <c r="BH1180" i="1"/>
  <c r="BH1179" i="1"/>
  <c r="BH1178" i="1"/>
  <c r="BH1177" i="1"/>
  <c r="BH1176" i="1"/>
  <c r="BH1175" i="1"/>
  <c r="BH1174" i="1"/>
  <c r="BH1173" i="1"/>
  <c r="BH1172" i="1"/>
  <c r="BH1171" i="1"/>
  <c r="BH1170" i="1"/>
  <c r="BH1169" i="1"/>
  <c r="BH1168" i="1"/>
  <c r="BH1167" i="1"/>
  <c r="BH1166" i="1"/>
  <c r="BH1165" i="1"/>
  <c r="BH1164" i="1"/>
  <c r="BH1163" i="1"/>
  <c r="BH1162" i="1"/>
  <c r="BH1161" i="1"/>
  <c r="BH1160" i="1"/>
  <c r="BH1159" i="1"/>
  <c r="BH1158" i="1"/>
  <c r="BH1157" i="1"/>
  <c r="BH1156" i="1"/>
  <c r="BH1155" i="1"/>
  <c r="BH1154" i="1"/>
  <c r="BH1153" i="1"/>
  <c r="BH1152" i="1"/>
  <c r="BH1151" i="1"/>
  <c r="BH1150" i="1"/>
  <c r="BH1149" i="1"/>
  <c r="BH1148" i="1"/>
  <c r="BH1147" i="1"/>
  <c r="BH1146" i="1"/>
  <c r="BH1145" i="1"/>
  <c r="BH1144" i="1"/>
  <c r="BH1143" i="1"/>
  <c r="BH1142" i="1"/>
  <c r="BH1141" i="1"/>
  <c r="BH1140" i="1"/>
  <c r="BH1139" i="1"/>
  <c r="BH1138" i="1"/>
  <c r="BH1137" i="1"/>
  <c r="BH1136" i="1"/>
  <c r="BH1135" i="1"/>
  <c r="BH1134" i="1"/>
  <c r="BH1133" i="1"/>
  <c r="BH1132" i="1"/>
  <c r="BH1131" i="1"/>
  <c r="BH1130" i="1"/>
  <c r="BH1129" i="1"/>
  <c r="BH1128" i="1"/>
  <c r="BH1127" i="1"/>
  <c r="BH1126" i="1"/>
  <c r="BH1125" i="1"/>
  <c r="BH1124" i="1"/>
  <c r="BH1123" i="1"/>
  <c r="BH1122" i="1"/>
  <c r="BH1121" i="1"/>
  <c r="BH1120" i="1"/>
  <c r="BH1119" i="1"/>
  <c r="BH1118" i="1"/>
  <c r="BH1117" i="1"/>
  <c r="BH1116" i="1"/>
  <c r="BH1115" i="1"/>
  <c r="BH1114" i="1"/>
  <c r="BH1113" i="1"/>
  <c r="BH1112" i="1"/>
  <c r="BH1111" i="1"/>
  <c r="BH1110" i="1"/>
  <c r="BH1109" i="1"/>
  <c r="BH1108" i="1"/>
  <c r="BH1107" i="1"/>
  <c r="BH1106" i="1"/>
  <c r="BH1105" i="1"/>
  <c r="BH1104" i="1"/>
  <c r="BH1103" i="1"/>
  <c r="BH1102" i="1"/>
  <c r="BH1101" i="1"/>
  <c r="BH1100" i="1"/>
  <c r="BH1099" i="1"/>
  <c r="BH1098" i="1"/>
  <c r="BH1097" i="1"/>
  <c r="BH1096" i="1"/>
  <c r="BH1095" i="1"/>
  <c r="BH1094" i="1"/>
  <c r="BH1093" i="1"/>
  <c r="BH1092" i="1"/>
  <c r="BH1091" i="1"/>
  <c r="BH1090" i="1"/>
  <c r="BH1089" i="1"/>
  <c r="BH1088" i="1"/>
  <c r="BH1087" i="1"/>
  <c r="BH1086" i="1"/>
  <c r="BH1085" i="1"/>
  <c r="BH1084" i="1"/>
  <c r="BH1083" i="1"/>
  <c r="BH1082" i="1"/>
  <c r="BH1081" i="1"/>
  <c r="BH1080" i="1"/>
  <c r="BH1079" i="1"/>
  <c r="BH1078" i="1"/>
  <c r="BH1077" i="1"/>
  <c r="BH1076" i="1"/>
  <c r="BH1075" i="1"/>
  <c r="BH1074" i="1"/>
  <c r="BH1073" i="1"/>
  <c r="BH1072" i="1"/>
  <c r="BH1071" i="1"/>
  <c r="BH1070" i="1"/>
  <c r="BH1069" i="1"/>
  <c r="BH1068" i="1"/>
  <c r="BH1067" i="1"/>
  <c r="BH1066" i="1"/>
  <c r="BH1065" i="1"/>
  <c r="BH1064" i="1"/>
  <c r="BH1063" i="1"/>
  <c r="BH1062" i="1"/>
  <c r="BH1061" i="1"/>
  <c r="BH1060" i="1"/>
  <c r="BH1059" i="1"/>
  <c r="BH1058" i="1"/>
  <c r="BH1057" i="1"/>
  <c r="BH1056" i="1"/>
  <c r="BH1055" i="1"/>
  <c r="BH1054" i="1"/>
  <c r="BH1053" i="1"/>
  <c r="BH1052" i="1"/>
  <c r="BH1051" i="1"/>
  <c r="BH1050" i="1"/>
  <c r="BH1049" i="1"/>
  <c r="BH1048" i="1"/>
  <c r="BH1047" i="1"/>
  <c r="BH1046" i="1"/>
  <c r="BH1045" i="1"/>
  <c r="BH1044" i="1"/>
  <c r="BH1043" i="1"/>
  <c r="BH1042" i="1"/>
  <c r="BH1041" i="1"/>
  <c r="BH1040" i="1"/>
  <c r="BH1039" i="1"/>
  <c r="BH1038" i="1"/>
  <c r="BH1037" i="1"/>
  <c r="BH1036" i="1"/>
  <c r="BH1035" i="1"/>
  <c r="BH699" i="1"/>
  <c r="BH698" i="1"/>
  <c r="BH697" i="1"/>
  <c r="BH696" i="1"/>
  <c r="BH695" i="1"/>
  <c r="BH694" i="1"/>
  <c r="BH693" i="1"/>
  <c r="BH692" i="1"/>
  <c r="BH691" i="1"/>
  <c r="BH690" i="1"/>
  <c r="BH689" i="1"/>
  <c r="BH688" i="1"/>
  <c r="BH687" i="1"/>
  <c r="BH686" i="1"/>
  <c r="BH685" i="1"/>
  <c r="BH684" i="1"/>
  <c r="BH683" i="1"/>
  <c r="BH682" i="1"/>
  <c r="BH681" i="1"/>
  <c r="BH680" i="1"/>
  <c r="BH679" i="1"/>
  <c r="BH678" i="1"/>
  <c r="BH677" i="1"/>
  <c r="BH676" i="1"/>
  <c r="BH675" i="1"/>
  <c r="BH674" i="1"/>
  <c r="BH673" i="1"/>
  <c r="BH672" i="1"/>
  <c r="BH671" i="1"/>
  <c r="BH670" i="1"/>
  <c r="BH669" i="1"/>
  <c r="BH668" i="1"/>
  <c r="BH667" i="1"/>
  <c r="BH666" i="1"/>
  <c r="BH665" i="1"/>
  <c r="BH664" i="1"/>
  <c r="BH663" i="1"/>
  <c r="BH662" i="1"/>
  <c r="BH661" i="1"/>
  <c r="BH660" i="1"/>
  <c r="BH659" i="1"/>
  <c r="BH658" i="1"/>
  <c r="BH657" i="1"/>
  <c r="BH656" i="1"/>
  <c r="BH655" i="1"/>
  <c r="BH654" i="1"/>
  <c r="BH653" i="1"/>
  <c r="BH652" i="1"/>
  <c r="BH651" i="1"/>
  <c r="BH650" i="1"/>
  <c r="BH649" i="1"/>
  <c r="BH648" i="1"/>
  <c r="BH647" i="1"/>
  <c r="BH646" i="1"/>
  <c r="BH645" i="1"/>
  <c r="BH644" i="1"/>
  <c r="BH643" i="1"/>
  <c r="BH642" i="1"/>
  <c r="BH641" i="1"/>
  <c r="BH640" i="1"/>
  <c r="BH639" i="1"/>
  <c r="BH638" i="1"/>
  <c r="BH637" i="1"/>
  <c r="BH636" i="1"/>
  <c r="BH635" i="1"/>
  <c r="BH634" i="1"/>
  <c r="BH633" i="1"/>
  <c r="BH632" i="1"/>
  <c r="BH631" i="1"/>
  <c r="BH630" i="1"/>
  <c r="BH629" i="1"/>
  <c r="BH628" i="1"/>
  <c r="BH627" i="1"/>
  <c r="BH626" i="1"/>
  <c r="BH625" i="1"/>
  <c r="BH624" i="1"/>
  <c r="BH623" i="1"/>
  <c r="BH622" i="1"/>
  <c r="BH621" i="1"/>
  <c r="BH620" i="1"/>
  <c r="BH619" i="1"/>
  <c r="BH618" i="1"/>
  <c r="BH617" i="1"/>
  <c r="BH616" i="1"/>
  <c r="BH615" i="1"/>
  <c r="BH614" i="1"/>
  <c r="BH613" i="1"/>
  <c r="BH612" i="1"/>
  <c r="BH611" i="1"/>
  <c r="BH610" i="1"/>
  <c r="BH609" i="1"/>
  <c r="BH608" i="1"/>
  <c r="BH607" i="1"/>
  <c r="BH606" i="1"/>
  <c r="BH605" i="1"/>
  <c r="BH604" i="1"/>
  <c r="BH603" i="1"/>
  <c r="BH602" i="1"/>
  <c r="BH601" i="1"/>
  <c r="BH600" i="1"/>
  <c r="BH599" i="1"/>
  <c r="BH598" i="1"/>
  <c r="BH597" i="1"/>
  <c r="BH596" i="1"/>
  <c r="BH595" i="1"/>
  <c r="BH594" i="1"/>
  <c r="BH593" i="1"/>
  <c r="BH592" i="1"/>
  <c r="BH591" i="1"/>
  <c r="BH590" i="1"/>
  <c r="BH589" i="1"/>
  <c r="BH588" i="1"/>
  <c r="BH587" i="1"/>
  <c r="BH586" i="1"/>
  <c r="BH585" i="1"/>
  <c r="BH584" i="1"/>
  <c r="BH583" i="1"/>
  <c r="BH582" i="1"/>
  <c r="BH581" i="1"/>
  <c r="BH580" i="1"/>
  <c r="BH579" i="1"/>
  <c r="BH578" i="1"/>
  <c r="BH577" i="1"/>
  <c r="BH576" i="1"/>
  <c r="BH575" i="1"/>
  <c r="BH574" i="1"/>
  <c r="BH573" i="1"/>
  <c r="BH572" i="1"/>
  <c r="BH571" i="1"/>
  <c r="BH570" i="1"/>
  <c r="BH569" i="1"/>
  <c r="BH568" i="1"/>
  <c r="BH567" i="1"/>
  <c r="BH566" i="1"/>
  <c r="BH565" i="1"/>
  <c r="BH564" i="1"/>
  <c r="BH563" i="1"/>
  <c r="BH562" i="1"/>
  <c r="BH561" i="1"/>
  <c r="BH560" i="1"/>
  <c r="BH559" i="1"/>
  <c r="BH558" i="1"/>
  <c r="BH557" i="1"/>
  <c r="BH556" i="1"/>
  <c r="BH555" i="1"/>
  <c r="BH554" i="1"/>
  <c r="BH553" i="1"/>
  <c r="BH552" i="1"/>
  <c r="BH551" i="1"/>
  <c r="BH550" i="1"/>
  <c r="BH549" i="1"/>
  <c r="BH548" i="1"/>
  <c r="BH547" i="1"/>
  <c r="BH546" i="1"/>
  <c r="BH545" i="1"/>
  <c r="BH544" i="1"/>
  <c r="BH543" i="1"/>
  <c r="BH542" i="1"/>
  <c r="BH541" i="1"/>
  <c r="BH540" i="1"/>
  <c r="BH539" i="1"/>
  <c r="BH538" i="1"/>
  <c r="BH537" i="1"/>
  <c r="BH536" i="1"/>
  <c r="BH535" i="1"/>
  <c r="BH534" i="1"/>
  <c r="BH533" i="1"/>
  <c r="BH532" i="1"/>
  <c r="BH531" i="1"/>
  <c r="BH530" i="1"/>
  <c r="BH529" i="1"/>
  <c r="BH528" i="1"/>
  <c r="BH527" i="1"/>
  <c r="BH526" i="1"/>
  <c r="BH525" i="1"/>
  <c r="BH524" i="1"/>
  <c r="BH523" i="1"/>
  <c r="BH522" i="1"/>
  <c r="BH521" i="1"/>
  <c r="BH520" i="1"/>
  <c r="BH519" i="1"/>
  <c r="BH518" i="1"/>
  <c r="BH517" i="1"/>
  <c r="BH516" i="1"/>
  <c r="BH515" i="1"/>
  <c r="BH514" i="1"/>
  <c r="BH513" i="1"/>
  <c r="BH512" i="1"/>
  <c r="BH511" i="1"/>
  <c r="BH510" i="1"/>
  <c r="BH509" i="1"/>
  <c r="BH508" i="1"/>
  <c r="BH507" i="1"/>
  <c r="BH506" i="1"/>
  <c r="BH505" i="1"/>
  <c r="BH504" i="1"/>
  <c r="BH503" i="1"/>
  <c r="BH502" i="1"/>
  <c r="BH501" i="1"/>
  <c r="BH500" i="1"/>
  <c r="BH499" i="1"/>
  <c r="BH498" i="1"/>
  <c r="BH497" i="1"/>
  <c r="BH496" i="1"/>
  <c r="BH495" i="1"/>
  <c r="BH494" i="1"/>
  <c r="BH493" i="1"/>
  <c r="BH492" i="1"/>
  <c r="BH491" i="1"/>
  <c r="BH490" i="1"/>
  <c r="BH489" i="1"/>
  <c r="BH488" i="1"/>
  <c r="BH487" i="1"/>
  <c r="BH486" i="1"/>
  <c r="BH485" i="1"/>
  <c r="BH484" i="1"/>
  <c r="BH483" i="1"/>
  <c r="BH482" i="1"/>
  <c r="BH481" i="1"/>
  <c r="BH480" i="1"/>
  <c r="BH479" i="1"/>
  <c r="BH478" i="1"/>
  <c r="BH477" i="1"/>
  <c r="BH476" i="1"/>
  <c r="BH475" i="1"/>
  <c r="BH474" i="1"/>
  <c r="BH473" i="1"/>
  <c r="BH472" i="1"/>
  <c r="BH471" i="1"/>
  <c r="BH470" i="1"/>
  <c r="BH469" i="1"/>
  <c r="BH468" i="1"/>
  <c r="BH467" i="1"/>
  <c r="BH466" i="1"/>
  <c r="BH465" i="1"/>
  <c r="BH464" i="1"/>
  <c r="BH463" i="1"/>
  <c r="BH462" i="1"/>
  <c r="BH461" i="1"/>
  <c r="BH460" i="1"/>
  <c r="BH459" i="1"/>
  <c r="BH458" i="1"/>
  <c r="BH457" i="1"/>
  <c r="BH456" i="1"/>
  <c r="BH455" i="1"/>
  <c r="BH454" i="1"/>
  <c r="BH453" i="1"/>
  <c r="BH452" i="1"/>
  <c r="BH451" i="1"/>
  <c r="BH450" i="1"/>
  <c r="BH449" i="1"/>
  <c r="BH448" i="1"/>
  <c r="BH447" i="1"/>
  <c r="BH446" i="1"/>
  <c r="BH445" i="1"/>
  <c r="BH444" i="1"/>
  <c r="BH443" i="1"/>
  <c r="BH442" i="1"/>
  <c r="BH441" i="1"/>
  <c r="BH440" i="1"/>
  <c r="BH439" i="1"/>
  <c r="BH438" i="1"/>
  <c r="BH437" i="1"/>
  <c r="BH436" i="1"/>
  <c r="BH435" i="1"/>
  <c r="BH434" i="1"/>
  <c r="BH433" i="1"/>
  <c r="BH432" i="1"/>
  <c r="BH431" i="1"/>
  <c r="BH430" i="1"/>
  <c r="BH429" i="1"/>
  <c r="BH428" i="1"/>
  <c r="BH427" i="1"/>
  <c r="BH426" i="1"/>
  <c r="BH425" i="1"/>
  <c r="BH424" i="1"/>
  <c r="BH423" i="1"/>
  <c r="BH422" i="1"/>
  <c r="BH421" i="1"/>
  <c r="BH420" i="1"/>
  <c r="BH419" i="1"/>
  <c r="BH418" i="1"/>
  <c r="BH417" i="1"/>
  <c r="BH416" i="1"/>
  <c r="BH415" i="1"/>
  <c r="BH414" i="1"/>
  <c r="BH413" i="1"/>
  <c r="BH412" i="1"/>
  <c r="BH411" i="1"/>
  <c r="BH410" i="1"/>
  <c r="BH409" i="1"/>
  <c r="BH408" i="1"/>
  <c r="BH407" i="1"/>
  <c r="BH406" i="1"/>
  <c r="BH405" i="1"/>
  <c r="BH404" i="1"/>
  <c r="BH403" i="1"/>
  <c r="BH402" i="1"/>
  <c r="BH401" i="1"/>
  <c r="BH400" i="1"/>
  <c r="BH399" i="1"/>
  <c r="BH398" i="1"/>
  <c r="BH397" i="1"/>
  <c r="BH396" i="1"/>
  <c r="BH395" i="1"/>
  <c r="BH394" i="1"/>
  <c r="BH393" i="1"/>
  <c r="BH392" i="1"/>
  <c r="BH391" i="1"/>
  <c r="BH390" i="1"/>
  <c r="BH389" i="1"/>
  <c r="BH388" i="1"/>
  <c r="BH387" i="1"/>
  <c r="BH386" i="1"/>
  <c r="BH385" i="1"/>
  <c r="BH384" i="1"/>
  <c r="BH383" i="1"/>
  <c r="BH382" i="1"/>
  <c r="BH381" i="1"/>
  <c r="BH380" i="1"/>
  <c r="BH379" i="1"/>
  <c r="BH378" i="1"/>
  <c r="BH377" i="1"/>
  <c r="BH376" i="1"/>
  <c r="BH375" i="1"/>
  <c r="BH374" i="1"/>
  <c r="BH373" i="1"/>
  <c r="BH372" i="1"/>
  <c r="BH371" i="1"/>
  <c r="BH370" i="1"/>
  <c r="BH369" i="1"/>
  <c r="BH368" i="1"/>
  <c r="BH367" i="1"/>
  <c r="BH366" i="1"/>
  <c r="BH365" i="1"/>
  <c r="BH364" i="1"/>
  <c r="BH363" i="1"/>
  <c r="BH362" i="1"/>
  <c r="BH361" i="1"/>
  <c r="BH360" i="1"/>
  <c r="BH359" i="1"/>
  <c r="BH358" i="1"/>
  <c r="BH357" i="1"/>
  <c r="BH356" i="1"/>
  <c r="BH355" i="1"/>
  <c r="BH354" i="1"/>
  <c r="BH353" i="1"/>
  <c r="BH352" i="1"/>
  <c r="BH351" i="1"/>
  <c r="BH350" i="1"/>
  <c r="BH349" i="1"/>
  <c r="BH348" i="1"/>
  <c r="BH347" i="1"/>
  <c r="BH346" i="1"/>
  <c r="BH345" i="1"/>
  <c r="BH344" i="1"/>
  <c r="BH343" i="1"/>
  <c r="BH342" i="1"/>
  <c r="BH341" i="1"/>
  <c r="BH340" i="1"/>
  <c r="BH339" i="1"/>
  <c r="BH338" i="1"/>
  <c r="BH337" i="1"/>
  <c r="BH336" i="1"/>
  <c r="BH335" i="1"/>
  <c r="BH334" i="1"/>
  <c r="BH333" i="1"/>
  <c r="BH332" i="1"/>
  <c r="BH331" i="1"/>
  <c r="BH330" i="1"/>
  <c r="BH329" i="1"/>
  <c r="BH328" i="1"/>
  <c r="BH327" i="1"/>
  <c r="BH326" i="1"/>
  <c r="BH325" i="1"/>
  <c r="BH324" i="1"/>
  <c r="BH323" i="1"/>
  <c r="BH322" i="1"/>
  <c r="BH321" i="1"/>
  <c r="BH320" i="1"/>
  <c r="BH319" i="1"/>
  <c r="BH318" i="1"/>
  <c r="BH317" i="1"/>
  <c r="BH316" i="1"/>
  <c r="BH315" i="1"/>
  <c r="BH314" i="1"/>
  <c r="BH313" i="1"/>
  <c r="BH312" i="1"/>
  <c r="BH311" i="1"/>
  <c r="BH310" i="1"/>
  <c r="BH309" i="1"/>
  <c r="BH308" i="1"/>
  <c r="BH307" i="1"/>
  <c r="BH306" i="1"/>
  <c r="BH305" i="1"/>
  <c r="BH304" i="1"/>
  <c r="BH303" i="1"/>
  <c r="BH302" i="1"/>
  <c r="BH301" i="1"/>
  <c r="BH300" i="1"/>
  <c r="BH299" i="1"/>
  <c r="BH298" i="1"/>
  <c r="BH297" i="1"/>
  <c r="BH296" i="1"/>
  <c r="BH295" i="1"/>
  <c r="BH294" i="1"/>
  <c r="BH293" i="1"/>
  <c r="BH292" i="1"/>
  <c r="BH291" i="1"/>
  <c r="BH290" i="1"/>
  <c r="BH289" i="1"/>
  <c r="BH288" i="1"/>
  <c r="BH287" i="1"/>
  <c r="BH286" i="1"/>
  <c r="BH285" i="1"/>
  <c r="BH284" i="1"/>
  <c r="BH283" i="1"/>
  <c r="BH282" i="1"/>
  <c r="BH281" i="1"/>
  <c r="BH280" i="1"/>
  <c r="BH279" i="1"/>
  <c r="BH278" i="1"/>
  <c r="BH277" i="1"/>
  <c r="BH276" i="1"/>
  <c r="BH275" i="1"/>
  <c r="BH274" i="1"/>
  <c r="BH273" i="1"/>
  <c r="BH272" i="1"/>
  <c r="BH271" i="1"/>
  <c r="BH270" i="1"/>
  <c r="BH269" i="1"/>
  <c r="BH268" i="1"/>
  <c r="BH267" i="1"/>
  <c r="BH266" i="1"/>
  <c r="BH265" i="1"/>
  <c r="BH264" i="1"/>
  <c r="BH263" i="1"/>
  <c r="BH262" i="1"/>
  <c r="BH261" i="1"/>
  <c r="BH260" i="1"/>
  <c r="BH259" i="1"/>
  <c r="BH258" i="1"/>
  <c r="BH257" i="1"/>
  <c r="BH256" i="1"/>
  <c r="BH255" i="1"/>
  <c r="BH254" i="1"/>
  <c r="BH253" i="1"/>
  <c r="BH252" i="1"/>
  <c r="BH251" i="1"/>
  <c r="BH250" i="1"/>
  <c r="BH249" i="1"/>
  <c r="BH248" i="1"/>
  <c r="BH247" i="1"/>
  <c r="BH246" i="1"/>
  <c r="BH245" i="1"/>
  <c r="BH244" i="1"/>
  <c r="BH243" i="1"/>
  <c r="BH242" i="1"/>
  <c r="BH241" i="1"/>
  <c r="BH240" i="1"/>
  <c r="BH239" i="1"/>
  <c r="BH238" i="1"/>
  <c r="BH237" i="1"/>
  <c r="BH236" i="1"/>
  <c r="BH235" i="1"/>
  <c r="BH234" i="1"/>
  <c r="BH233" i="1"/>
  <c r="BH232" i="1"/>
  <c r="BH231" i="1"/>
  <c r="BH230" i="1"/>
  <c r="BH229" i="1"/>
  <c r="BH228" i="1"/>
  <c r="BH227" i="1"/>
  <c r="BH226" i="1"/>
  <c r="BH225" i="1"/>
  <c r="BH224" i="1"/>
  <c r="BH223" i="1"/>
  <c r="BH222" i="1"/>
  <c r="BH221" i="1"/>
  <c r="BH220" i="1"/>
  <c r="BH219" i="1"/>
  <c r="BH218" i="1"/>
  <c r="BH217" i="1"/>
  <c r="BH216" i="1"/>
  <c r="BH215" i="1"/>
  <c r="BH214" i="1"/>
  <c r="BH213" i="1"/>
  <c r="BH212" i="1"/>
  <c r="BH211" i="1"/>
  <c r="BH210" i="1"/>
  <c r="BH209" i="1"/>
  <c r="BH208" i="1"/>
  <c r="BH207" i="1"/>
  <c r="BH206" i="1"/>
  <c r="BH205" i="1"/>
  <c r="BH204" i="1"/>
  <c r="BH203" i="1"/>
  <c r="BH202" i="1"/>
  <c r="BH201" i="1"/>
  <c r="BH200" i="1"/>
  <c r="BH199" i="1"/>
  <c r="BH198" i="1"/>
  <c r="BH197" i="1"/>
  <c r="BH196" i="1"/>
  <c r="BH195" i="1"/>
  <c r="BH194" i="1"/>
  <c r="BH193" i="1"/>
  <c r="BH192" i="1"/>
  <c r="BH191" i="1"/>
  <c r="BH190" i="1"/>
  <c r="BH189" i="1"/>
  <c r="BH188" i="1"/>
  <c r="BH187" i="1"/>
  <c r="BH186" i="1"/>
  <c r="BH185" i="1"/>
  <c r="BH184" i="1"/>
  <c r="BH183" i="1"/>
  <c r="BH182" i="1"/>
  <c r="BH181" i="1"/>
  <c r="BH180" i="1"/>
  <c r="BH179" i="1"/>
  <c r="BH178" i="1"/>
  <c r="BH177" i="1"/>
  <c r="BH176" i="1"/>
  <c r="BH175" i="1"/>
  <c r="BH174" i="1"/>
  <c r="BH173" i="1"/>
  <c r="BH172" i="1"/>
  <c r="BH171" i="1"/>
  <c r="BH170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7" i="1"/>
  <c r="BH116" i="1"/>
  <c r="BH115" i="1"/>
  <c r="BH114" i="1"/>
  <c r="BH113" i="1"/>
  <c r="BH112" i="1"/>
  <c r="BH111" i="1"/>
  <c r="BH110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H3" i="1"/>
  <c r="BH2" i="1"/>
  <c r="BA1732" i="1"/>
  <c r="BA1731" i="1"/>
  <c r="BA1730" i="1"/>
  <c r="BA1729" i="1"/>
  <c r="BA1728" i="1"/>
  <c r="BA1727" i="1"/>
  <c r="BA1726" i="1"/>
  <c r="BA1725" i="1"/>
  <c r="BA1724" i="1"/>
  <c r="BA1723" i="1"/>
  <c r="BA1722" i="1"/>
  <c r="BA1721" i="1"/>
  <c r="BA1720" i="1"/>
  <c r="BA1719" i="1"/>
  <c r="BA1718" i="1"/>
  <c r="BA1717" i="1"/>
  <c r="BA1716" i="1"/>
  <c r="BA1715" i="1"/>
  <c r="BA1714" i="1"/>
  <c r="BA1713" i="1"/>
  <c r="BA1712" i="1"/>
  <c r="BA1711" i="1"/>
  <c r="BA1710" i="1"/>
  <c r="BA1709" i="1"/>
  <c r="BA1708" i="1"/>
  <c r="BA1707" i="1"/>
  <c r="BA1706" i="1"/>
  <c r="BA1705" i="1"/>
  <c r="BA1704" i="1"/>
  <c r="BA1703" i="1"/>
  <c r="BA1702" i="1"/>
  <c r="BA1701" i="1"/>
  <c r="BA1700" i="1"/>
  <c r="BA1699" i="1"/>
  <c r="BA1698" i="1"/>
  <c r="BA1697" i="1"/>
  <c r="BA1696" i="1"/>
  <c r="BA1695" i="1"/>
  <c r="BA1694" i="1"/>
  <c r="BA1693" i="1"/>
  <c r="BA1692" i="1"/>
  <c r="BA1691" i="1"/>
  <c r="BA1690" i="1"/>
  <c r="BA1689" i="1"/>
  <c r="BA1688" i="1"/>
  <c r="BA1687" i="1"/>
  <c r="BA1686" i="1"/>
  <c r="BA1685" i="1"/>
  <c r="BA1684" i="1"/>
  <c r="BA1683" i="1"/>
  <c r="BA1682" i="1"/>
  <c r="BA1681" i="1"/>
  <c r="BA1680" i="1"/>
  <c r="BA1679" i="1"/>
  <c r="BA1678" i="1"/>
  <c r="BA1677" i="1"/>
  <c r="BA1676" i="1"/>
  <c r="BA1675" i="1"/>
  <c r="BA1674" i="1"/>
  <c r="BA1673" i="1"/>
  <c r="BA1672" i="1"/>
  <c r="BA1671" i="1"/>
  <c r="BA1670" i="1"/>
  <c r="BA1669" i="1"/>
  <c r="BA1668" i="1"/>
  <c r="BA1667" i="1"/>
  <c r="BA1666" i="1"/>
  <c r="BA1665" i="1"/>
  <c r="BA1664" i="1"/>
  <c r="BA1663" i="1"/>
  <c r="BA1662" i="1"/>
  <c r="BA1661" i="1"/>
  <c r="BA1660" i="1"/>
  <c r="BA1659" i="1"/>
  <c r="BA1658" i="1"/>
  <c r="BA1657" i="1"/>
  <c r="BA1656" i="1"/>
  <c r="BA1655" i="1"/>
  <c r="BA1654" i="1"/>
  <c r="BA1653" i="1"/>
  <c r="BA1652" i="1"/>
  <c r="BA1651" i="1"/>
  <c r="BA1650" i="1"/>
  <c r="BA1649" i="1"/>
  <c r="BA1648" i="1"/>
  <c r="BA1647" i="1"/>
  <c r="BA1646" i="1"/>
  <c r="BA1645" i="1"/>
  <c r="BA1644" i="1"/>
  <c r="BA1643" i="1"/>
  <c r="BA1642" i="1"/>
  <c r="BA1641" i="1"/>
  <c r="BA1640" i="1"/>
  <c r="BA1639" i="1"/>
  <c r="BA1638" i="1"/>
  <c r="BA1637" i="1"/>
  <c r="BA1636" i="1"/>
  <c r="BA1635" i="1"/>
  <c r="BA1634" i="1"/>
  <c r="BA1633" i="1"/>
  <c r="BA1632" i="1"/>
  <c r="BA1631" i="1"/>
  <c r="BA1630" i="1"/>
  <c r="BA1629" i="1"/>
  <c r="BA1628" i="1"/>
  <c r="BA1627" i="1"/>
  <c r="BA1626" i="1"/>
  <c r="BA1625" i="1"/>
  <c r="BA1624" i="1"/>
  <c r="BA1623" i="1"/>
  <c r="BA1622" i="1"/>
  <c r="BA1621" i="1"/>
  <c r="BA1620" i="1"/>
  <c r="BA1619" i="1"/>
  <c r="BA1618" i="1"/>
  <c r="BA1617" i="1"/>
  <c r="BA1616" i="1"/>
  <c r="BA1615" i="1"/>
  <c r="BA1614" i="1"/>
  <c r="BA1613" i="1"/>
  <c r="BA1612" i="1"/>
  <c r="BA1611" i="1"/>
  <c r="BA1610" i="1"/>
  <c r="BA1609" i="1"/>
  <c r="BA1608" i="1"/>
  <c r="BA1607" i="1"/>
  <c r="BA1606" i="1"/>
  <c r="BA1605" i="1"/>
  <c r="BA1604" i="1"/>
  <c r="BA1603" i="1"/>
  <c r="BA1602" i="1"/>
  <c r="BA1601" i="1"/>
  <c r="BA1600" i="1"/>
  <c r="BA1599" i="1"/>
  <c r="BA1598" i="1"/>
  <c r="BA1597" i="1"/>
  <c r="BA1596" i="1"/>
  <c r="BA1595" i="1"/>
  <c r="BA1594" i="1"/>
  <c r="BA1593" i="1"/>
  <c r="BA1592" i="1"/>
  <c r="BA1591" i="1"/>
  <c r="BA1590" i="1"/>
  <c r="BA1589" i="1"/>
  <c r="BA1588" i="1"/>
  <c r="BA1587" i="1"/>
  <c r="BA1586" i="1"/>
  <c r="BA1585" i="1"/>
  <c r="BA1584" i="1"/>
  <c r="BA1583" i="1"/>
  <c r="BA1582" i="1"/>
  <c r="BA1581" i="1"/>
  <c r="BA1580" i="1"/>
  <c r="BA1579" i="1"/>
  <c r="BA1578" i="1"/>
  <c r="BA1577" i="1"/>
  <c r="BA1576" i="1"/>
  <c r="BA1575" i="1"/>
  <c r="BA1574" i="1"/>
  <c r="BA1573" i="1"/>
  <c r="BA1572" i="1"/>
  <c r="BA1571" i="1"/>
  <c r="BA1570" i="1"/>
  <c r="BA1569" i="1"/>
  <c r="BA1568" i="1"/>
  <c r="BA1567" i="1"/>
  <c r="BA1566" i="1"/>
  <c r="BA1565" i="1"/>
  <c r="BA1564" i="1"/>
  <c r="BA1563" i="1"/>
  <c r="BA1562" i="1"/>
  <c r="BA1561" i="1"/>
  <c r="BA1560" i="1"/>
  <c r="BA1559" i="1"/>
  <c r="BA1558" i="1"/>
  <c r="BA1557" i="1"/>
  <c r="BA1556" i="1"/>
  <c r="BA1555" i="1"/>
  <c r="BA1554" i="1"/>
  <c r="BA1553" i="1"/>
  <c r="BA1552" i="1"/>
  <c r="BA1551" i="1"/>
  <c r="BA1550" i="1"/>
  <c r="BA1549" i="1"/>
  <c r="BA1548" i="1"/>
  <c r="BA1547" i="1"/>
  <c r="BA1546" i="1"/>
  <c r="BA1545" i="1"/>
  <c r="BA1544" i="1"/>
  <c r="BA1543" i="1"/>
  <c r="BA1542" i="1"/>
  <c r="BA1541" i="1"/>
  <c r="BA1540" i="1"/>
  <c r="BA1539" i="1"/>
  <c r="BA1538" i="1"/>
  <c r="BA1537" i="1"/>
  <c r="BA1536" i="1"/>
  <c r="BA1535" i="1"/>
  <c r="BA1534" i="1"/>
  <c r="BA1533" i="1"/>
  <c r="BA1532" i="1"/>
  <c r="BA1531" i="1"/>
  <c r="BA1530" i="1"/>
  <c r="BA1529" i="1"/>
  <c r="BA1528" i="1"/>
  <c r="BA1527" i="1"/>
  <c r="BA1526" i="1"/>
  <c r="BA1525" i="1"/>
  <c r="BA1524" i="1"/>
  <c r="BA1523" i="1"/>
  <c r="BA1522" i="1"/>
  <c r="BA1521" i="1"/>
  <c r="BA1520" i="1"/>
  <c r="BA1519" i="1"/>
  <c r="BA1518" i="1"/>
  <c r="BA1517" i="1"/>
  <c r="BA1516" i="1"/>
  <c r="BA1515" i="1"/>
  <c r="BA1514" i="1"/>
  <c r="BA1513" i="1"/>
  <c r="BA1512" i="1"/>
  <c r="BA1511" i="1"/>
  <c r="BA1510" i="1"/>
  <c r="BA1509" i="1"/>
  <c r="BA1508" i="1"/>
  <c r="BA1507" i="1"/>
  <c r="BA1506" i="1"/>
  <c r="BA1505" i="1"/>
  <c r="BA1504" i="1"/>
  <c r="BA1503" i="1"/>
  <c r="BA1502" i="1"/>
  <c r="BA1501" i="1"/>
  <c r="BA1500" i="1"/>
  <c r="BA1499" i="1"/>
  <c r="BA1498" i="1"/>
  <c r="BA1497" i="1"/>
  <c r="BA1496" i="1"/>
  <c r="BA1495" i="1"/>
  <c r="BA1494" i="1"/>
  <c r="BA1493" i="1"/>
  <c r="BA1492" i="1"/>
  <c r="BA1491" i="1"/>
  <c r="BA1490" i="1"/>
  <c r="BA1489" i="1"/>
  <c r="BA1488" i="1"/>
  <c r="BA1487" i="1"/>
  <c r="BA1486" i="1"/>
  <c r="BA1485" i="1"/>
  <c r="BA1484" i="1"/>
  <c r="BA1483" i="1"/>
  <c r="BA1482" i="1"/>
  <c r="BA1481" i="1"/>
  <c r="BA1480" i="1"/>
  <c r="BA1479" i="1"/>
  <c r="BA1478" i="1"/>
  <c r="BA1477" i="1"/>
  <c r="BA1476" i="1"/>
  <c r="BA1475" i="1"/>
  <c r="BA1474" i="1"/>
  <c r="BA1473" i="1"/>
  <c r="BA1472" i="1"/>
  <c r="BA1471" i="1"/>
  <c r="BA1470" i="1"/>
  <c r="BA1469" i="1"/>
  <c r="BA1468" i="1"/>
  <c r="BA1467" i="1"/>
  <c r="BA1466" i="1"/>
  <c r="BA1465" i="1"/>
  <c r="BA1464" i="1"/>
  <c r="BA1463" i="1"/>
  <c r="BA1462" i="1"/>
  <c r="BA1461" i="1"/>
  <c r="BA1460" i="1"/>
  <c r="BA1459" i="1"/>
  <c r="BA1458" i="1"/>
  <c r="BA1457" i="1"/>
  <c r="BA1456" i="1"/>
  <c r="BA1455" i="1"/>
  <c r="BA1454" i="1"/>
  <c r="BA1453" i="1"/>
  <c r="BA1452" i="1"/>
  <c r="BA1451" i="1"/>
  <c r="BA1450" i="1"/>
  <c r="BA1449" i="1"/>
  <c r="BA1448" i="1"/>
  <c r="BA1447" i="1"/>
  <c r="BA1446" i="1"/>
  <c r="BA1445" i="1"/>
  <c r="BA1444" i="1"/>
  <c r="BA1443" i="1"/>
  <c r="BA1442" i="1"/>
  <c r="BA1441" i="1"/>
  <c r="BA1440" i="1"/>
  <c r="BA1439" i="1"/>
  <c r="BA1438" i="1"/>
  <c r="BA1437" i="1"/>
  <c r="BA1436" i="1"/>
  <c r="BA1435" i="1"/>
  <c r="BA1434" i="1"/>
  <c r="BA1433" i="1"/>
  <c r="BA1432" i="1"/>
  <c r="BA1431" i="1"/>
  <c r="BA1430" i="1"/>
  <c r="BA1429" i="1"/>
  <c r="BA1428" i="1"/>
  <c r="BA1427" i="1"/>
  <c r="BA1426" i="1"/>
  <c r="BA1425" i="1"/>
  <c r="BA1424" i="1"/>
  <c r="BA1423" i="1"/>
  <c r="BA1422" i="1"/>
  <c r="BA1421" i="1"/>
  <c r="BA1420" i="1"/>
  <c r="BA1419" i="1"/>
  <c r="BA1418" i="1"/>
  <c r="BA1417" i="1"/>
  <c r="BA1416" i="1"/>
  <c r="BA1415" i="1"/>
  <c r="BA1414" i="1"/>
  <c r="BA1413" i="1"/>
  <c r="BA1412" i="1"/>
  <c r="BA1411" i="1"/>
  <c r="BA1410" i="1"/>
  <c r="BA1409" i="1"/>
  <c r="BA1408" i="1"/>
  <c r="BA1407" i="1"/>
  <c r="BA1406" i="1"/>
  <c r="BA1405" i="1"/>
  <c r="BA1404" i="1"/>
  <c r="BA1403" i="1"/>
  <c r="BA1402" i="1"/>
  <c r="BA1401" i="1"/>
  <c r="BA1400" i="1"/>
  <c r="BA1399" i="1"/>
  <c r="BA1398" i="1"/>
  <c r="BA1397" i="1"/>
  <c r="BA1396" i="1"/>
  <c r="BA1395" i="1"/>
  <c r="BA1394" i="1"/>
  <c r="BA1393" i="1"/>
  <c r="BA1392" i="1"/>
  <c r="BA1391" i="1"/>
  <c r="BA1390" i="1"/>
  <c r="BA1389" i="1"/>
  <c r="BA1388" i="1"/>
  <c r="BA1387" i="1"/>
  <c r="BA1386" i="1"/>
  <c r="BA1385" i="1"/>
  <c r="BA1384" i="1"/>
  <c r="BA1383" i="1"/>
  <c r="BA1382" i="1"/>
  <c r="BA1381" i="1"/>
  <c r="BA1380" i="1"/>
  <c r="BA1379" i="1"/>
  <c r="BA1378" i="1"/>
  <c r="BA1377" i="1"/>
  <c r="BA1376" i="1"/>
  <c r="BA1375" i="1"/>
  <c r="BA1374" i="1"/>
  <c r="BA1373" i="1"/>
  <c r="BA1372" i="1"/>
  <c r="BA1371" i="1"/>
  <c r="BA1370" i="1"/>
  <c r="BA1369" i="1"/>
  <c r="BA1368" i="1"/>
  <c r="BA1367" i="1"/>
  <c r="BA1366" i="1"/>
  <c r="BA1365" i="1"/>
  <c r="BA1364" i="1"/>
  <c r="BA1363" i="1"/>
  <c r="BA1362" i="1"/>
  <c r="BA1361" i="1"/>
  <c r="BA1360" i="1"/>
  <c r="BA1359" i="1"/>
  <c r="BA1358" i="1"/>
  <c r="BA1357" i="1"/>
  <c r="BA1356" i="1"/>
  <c r="BA1355" i="1"/>
  <c r="BA1354" i="1"/>
  <c r="BA1353" i="1"/>
  <c r="BA1352" i="1"/>
  <c r="BA1351" i="1"/>
  <c r="BA1350" i="1"/>
  <c r="BA1349" i="1"/>
  <c r="BA1348" i="1"/>
  <c r="BA1347" i="1"/>
  <c r="BA1346" i="1"/>
  <c r="BA1345" i="1"/>
  <c r="BA1344" i="1"/>
  <c r="BA1343" i="1"/>
  <c r="BA1342" i="1"/>
  <c r="BA1341" i="1"/>
  <c r="BA1340" i="1"/>
  <c r="BA1339" i="1"/>
  <c r="BA1338" i="1"/>
  <c r="BA1337" i="1"/>
  <c r="BA1336" i="1"/>
  <c r="BA1335" i="1"/>
  <c r="BA1334" i="1"/>
  <c r="BA1333" i="1"/>
  <c r="BA1332" i="1"/>
  <c r="BA1331" i="1"/>
  <c r="BA1330" i="1"/>
  <c r="BA1329" i="1"/>
  <c r="BA1328" i="1"/>
  <c r="BA1327" i="1"/>
  <c r="BA1326" i="1"/>
  <c r="BA1325" i="1"/>
  <c r="BA1324" i="1"/>
  <c r="BA1323" i="1"/>
  <c r="BA1322" i="1"/>
  <c r="BA1321" i="1"/>
  <c r="BA1320" i="1"/>
  <c r="BA1319" i="1"/>
  <c r="BA1318" i="1"/>
  <c r="BA1317" i="1"/>
  <c r="BA1316" i="1"/>
  <c r="BA1315" i="1"/>
  <c r="BA1314" i="1"/>
  <c r="BA1313" i="1"/>
  <c r="BA1312" i="1"/>
  <c r="BA1311" i="1"/>
  <c r="BA1310" i="1"/>
  <c r="BA1309" i="1"/>
  <c r="BA1308" i="1"/>
  <c r="BA1307" i="1"/>
  <c r="BA1306" i="1"/>
  <c r="BA1305" i="1"/>
  <c r="BA1304" i="1"/>
  <c r="BA1303" i="1"/>
  <c r="BA1302" i="1"/>
  <c r="BA1301" i="1"/>
  <c r="BA1300" i="1"/>
  <c r="BA1299" i="1"/>
  <c r="BA1298" i="1"/>
  <c r="BA1297" i="1"/>
  <c r="BA1296" i="1"/>
  <c r="BA1295" i="1"/>
  <c r="BA1294" i="1"/>
  <c r="BA1293" i="1"/>
  <c r="BA1292" i="1"/>
  <c r="BA1291" i="1"/>
  <c r="BA1290" i="1"/>
  <c r="BA1289" i="1"/>
  <c r="BA1288" i="1"/>
  <c r="BA1287" i="1"/>
  <c r="BA1286" i="1"/>
  <c r="BA1285" i="1"/>
  <c r="BA1284" i="1"/>
  <c r="BA1283" i="1"/>
  <c r="BA1282" i="1"/>
  <c r="BA1281" i="1"/>
  <c r="BA1280" i="1"/>
  <c r="BA1279" i="1"/>
  <c r="BA1278" i="1"/>
  <c r="BA1277" i="1"/>
  <c r="BA1276" i="1"/>
  <c r="BA1275" i="1"/>
  <c r="BA1274" i="1"/>
  <c r="BA1273" i="1"/>
  <c r="BA1272" i="1"/>
  <c r="BA1271" i="1"/>
  <c r="BA1270" i="1"/>
  <c r="BA1269" i="1"/>
  <c r="BA1268" i="1"/>
  <c r="BA1267" i="1"/>
  <c r="BA1266" i="1"/>
  <c r="BA1265" i="1"/>
  <c r="BA1264" i="1"/>
  <c r="BA1263" i="1"/>
  <c r="BA1262" i="1"/>
  <c r="BA1261" i="1"/>
  <c r="BA1260" i="1"/>
  <c r="BA1259" i="1"/>
  <c r="BA1258" i="1"/>
  <c r="BA1257" i="1"/>
  <c r="BA1256" i="1"/>
  <c r="BA1255" i="1"/>
  <c r="BA1254" i="1"/>
  <c r="BA1253" i="1"/>
  <c r="BA1252" i="1"/>
  <c r="BA1251" i="1"/>
  <c r="BA1250" i="1"/>
  <c r="BA1249" i="1"/>
  <c r="BA1248" i="1"/>
  <c r="BA1247" i="1"/>
  <c r="BA1246" i="1"/>
  <c r="BA1245" i="1"/>
  <c r="BA1244" i="1"/>
  <c r="BA1243" i="1"/>
  <c r="BA1242" i="1"/>
  <c r="BA1241" i="1"/>
  <c r="BA1240" i="1"/>
  <c r="BA1239" i="1"/>
  <c r="BA1238" i="1"/>
  <c r="BA1237" i="1"/>
  <c r="BA1236" i="1"/>
  <c r="BA1235" i="1"/>
  <c r="BA1234" i="1"/>
  <c r="BA1233" i="1"/>
  <c r="BA1232" i="1"/>
  <c r="BA1231" i="1"/>
  <c r="BA1230" i="1"/>
  <c r="BA1229" i="1"/>
  <c r="BA1228" i="1"/>
  <c r="BA1227" i="1"/>
  <c r="BA1226" i="1"/>
  <c r="BA1225" i="1"/>
  <c r="BA1224" i="1"/>
  <c r="BA1223" i="1"/>
  <c r="BA1222" i="1"/>
  <c r="BA1221" i="1"/>
  <c r="BA1220" i="1"/>
  <c r="BA1219" i="1"/>
  <c r="BA1218" i="1"/>
  <c r="BA1217" i="1"/>
  <c r="BA1216" i="1"/>
  <c r="BA1215" i="1"/>
  <c r="BA1214" i="1"/>
  <c r="BA1213" i="1"/>
  <c r="BA1212" i="1"/>
  <c r="BA1211" i="1"/>
  <c r="BA1210" i="1"/>
  <c r="BA1209" i="1"/>
  <c r="BA1208" i="1"/>
  <c r="BA1207" i="1"/>
  <c r="BA1206" i="1"/>
  <c r="BA1205" i="1"/>
  <c r="BA1204" i="1"/>
  <c r="BA1203" i="1"/>
  <c r="BA1202" i="1"/>
  <c r="BA1201" i="1"/>
  <c r="BA1200" i="1"/>
  <c r="BA1199" i="1"/>
  <c r="BA1198" i="1"/>
  <c r="BA1197" i="1"/>
  <c r="BA1196" i="1"/>
  <c r="BA1195" i="1"/>
  <c r="BA1194" i="1"/>
  <c r="BA1193" i="1"/>
  <c r="BA1192" i="1"/>
  <c r="BA1191" i="1"/>
  <c r="BA1190" i="1"/>
  <c r="BA1189" i="1"/>
  <c r="BA1188" i="1"/>
  <c r="BA1187" i="1"/>
  <c r="BA1186" i="1"/>
  <c r="BA1185" i="1"/>
  <c r="BA1184" i="1"/>
  <c r="BA1183" i="1"/>
  <c r="BA1182" i="1"/>
  <c r="BA1181" i="1"/>
  <c r="BA1180" i="1"/>
  <c r="BA1179" i="1"/>
  <c r="BA1178" i="1"/>
  <c r="BA1177" i="1"/>
  <c r="BA1176" i="1"/>
  <c r="BA1175" i="1"/>
  <c r="BA1174" i="1"/>
  <c r="BA1173" i="1"/>
  <c r="BA1172" i="1"/>
  <c r="BA1171" i="1"/>
  <c r="BA1170" i="1"/>
  <c r="BA1169" i="1"/>
  <c r="BA1168" i="1"/>
  <c r="BA1167" i="1"/>
  <c r="BA1166" i="1"/>
  <c r="BA1165" i="1"/>
  <c r="BA1164" i="1"/>
  <c r="BA1163" i="1"/>
  <c r="BA1162" i="1"/>
  <c r="BA1161" i="1"/>
  <c r="BA1160" i="1"/>
  <c r="BA1159" i="1"/>
  <c r="BA1158" i="1"/>
  <c r="BA1157" i="1"/>
  <c r="BA1156" i="1"/>
  <c r="BA1155" i="1"/>
  <c r="BA1154" i="1"/>
  <c r="BA1153" i="1"/>
  <c r="BA1152" i="1"/>
  <c r="BA1151" i="1"/>
  <c r="BA1150" i="1"/>
  <c r="BA1149" i="1"/>
  <c r="BA1148" i="1"/>
  <c r="BA1147" i="1"/>
  <c r="BA1146" i="1"/>
  <c r="BA1145" i="1"/>
  <c r="BA1144" i="1"/>
  <c r="BA1143" i="1"/>
  <c r="BA1142" i="1"/>
  <c r="BA1141" i="1"/>
  <c r="BA1140" i="1"/>
  <c r="BA1139" i="1"/>
  <c r="BA1138" i="1"/>
  <c r="BA1137" i="1"/>
  <c r="BA1136" i="1"/>
  <c r="BA1135" i="1"/>
  <c r="BA1134" i="1"/>
  <c r="BA1133" i="1"/>
  <c r="BA1132" i="1"/>
  <c r="BA1131" i="1"/>
  <c r="BA1130" i="1"/>
  <c r="BA1129" i="1"/>
  <c r="BA1128" i="1"/>
  <c r="BA1127" i="1"/>
  <c r="BA1126" i="1"/>
  <c r="BA1125" i="1"/>
  <c r="BA1124" i="1"/>
  <c r="BA1123" i="1"/>
  <c r="BA1122" i="1"/>
  <c r="BA1121" i="1"/>
  <c r="BA1120" i="1"/>
  <c r="BA1119" i="1"/>
  <c r="BA1118" i="1"/>
  <c r="BA1117" i="1"/>
  <c r="BA1116" i="1"/>
  <c r="BA1115" i="1"/>
  <c r="BA1114" i="1"/>
  <c r="BA1113" i="1"/>
  <c r="BA1112" i="1"/>
  <c r="BA1111" i="1"/>
  <c r="BA1110" i="1"/>
  <c r="BA1109" i="1"/>
  <c r="BA1108" i="1"/>
  <c r="BA1107" i="1"/>
  <c r="BA1106" i="1"/>
  <c r="BA1105" i="1"/>
  <c r="BA1104" i="1"/>
  <c r="BA1103" i="1"/>
  <c r="BA1102" i="1"/>
  <c r="BA1101" i="1"/>
  <c r="BA1100" i="1"/>
  <c r="BA1099" i="1"/>
  <c r="BA1098" i="1"/>
  <c r="BA1097" i="1"/>
  <c r="BA1096" i="1"/>
  <c r="BA1095" i="1"/>
  <c r="BA1094" i="1"/>
  <c r="BA1093" i="1"/>
  <c r="BA1092" i="1"/>
  <c r="BA1091" i="1"/>
  <c r="BA1090" i="1"/>
  <c r="BA1089" i="1"/>
  <c r="BA1088" i="1"/>
  <c r="BA1087" i="1"/>
  <c r="BA1086" i="1"/>
  <c r="BA1085" i="1"/>
  <c r="BA1084" i="1"/>
  <c r="BA1083" i="1"/>
  <c r="BA1082" i="1"/>
  <c r="BA1081" i="1"/>
  <c r="BA1080" i="1"/>
  <c r="BA1079" i="1"/>
  <c r="BA1078" i="1"/>
  <c r="BA1077" i="1"/>
  <c r="BA1076" i="1"/>
  <c r="BA1075" i="1"/>
  <c r="BA1074" i="1"/>
  <c r="BA1073" i="1"/>
  <c r="BA1072" i="1"/>
  <c r="BA1071" i="1"/>
  <c r="BA1070" i="1"/>
  <c r="BA1069" i="1"/>
  <c r="BA1068" i="1"/>
  <c r="BA1067" i="1"/>
  <c r="BA1066" i="1"/>
  <c r="BA1065" i="1"/>
  <c r="BA1064" i="1"/>
  <c r="BA1063" i="1"/>
  <c r="BA1062" i="1"/>
  <c r="BA1061" i="1"/>
  <c r="BA1060" i="1"/>
  <c r="BA1059" i="1"/>
  <c r="BA1058" i="1"/>
  <c r="BA1057" i="1"/>
  <c r="BA1056" i="1"/>
  <c r="BA1055" i="1"/>
  <c r="BA1054" i="1"/>
  <c r="BA1053" i="1"/>
  <c r="BA1052" i="1"/>
  <c r="BA1051" i="1"/>
  <c r="BA1050" i="1"/>
  <c r="BA1049" i="1"/>
  <c r="BA1048" i="1"/>
  <c r="BA1047" i="1"/>
  <c r="BA1046" i="1"/>
  <c r="BA1045" i="1"/>
  <c r="BA1044" i="1"/>
  <c r="BA1043" i="1"/>
  <c r="BA1042" i="1"/>
  <c r="BA1041" i="1"/>
  <c r="BA1040" i="1"/>
  <c r="BA1039" i="1"/>
  <c r="BA1038" i="1"/>
  <c r="BA1037" i="1"/>
  <c r="BA1036" i="1"/>
  <c r="BA1035" i="1"/>
  <c r="BA699" i="1"/>
  <c r="BA698" i="1"/>
  <c r="BA697" i="1"/>
  <c r="BA696" i="1"/>
  <c r="BA695" i="1"/>
  <c r="BA694" i="1"/>
  <c r="BA693" i="1"/>
  <c r="BA692" i="1"/>
  <c r="BA691" i="1"/>
  <c r="BA690" i="1"/>
  <c r="BA689" i="1"/>
  <c r="BA688" i="1"/>
  <c r="BA687" i="1"/>
  <c r="BA686" i="1"/>
  <c r="BA685" i="1"/>
  <c r="BA684" i="1"/>
  <c r="BA683" i="1"/>
  <c r="BA682" i="1"/>
  <c r="BA681" i="1"/>
  <c r="BA680" i="1"/>
  <c r="BA679" i="1"/>
  <c r="BA678" i="1"/>
  <c r="BA677" i="1"/>
  <c r="BA676" i="1"/>
  <c r="BA675" i="1"/>
  <c r="BA674" i="1"/>
  <c r="BA673" i="1"/>
  <c r="BA672" i="1"/>
  <c r="BA671" i="1"/>
  <c r="BA670" i="1"/>
  <c r="BA669" i="1"/>
  <c r="BA668" i="1"/>
  <c r="BA667" i="1"/>
  <c r="BA666" i="1"/>
  <c r="BA665" i="1"/>
  <c r="BA664" i="1"/>
  <c r="BA663" i="1"/>
  <c r="BA662" i="1"/>
  <c r="BA661" i="1"/>
  <c r="BA660" i="1"/>
  <c r="BA659" i="1"/>
  <c r="BA658" i="1"/>
  <c r="BA657" i="1"/>
  <c r="BA656" i="1"/>
  <c r="BA655" i="1"/>
  <c r="BA654" i="1"/>
  <c r="BA653" i="1"/>
  <c r="BA652" i="1"/>
  <c r="BA651" i="1"/>
  <c r="BA650" i="1"/>
  <c r="BA649" i="1"/>
  <c r="BA648" i="1"/>
  <c r="BA647" i="1"/>
  <c r="BA646" i="1"/>
  <c r="BA645" i="1"/>
  <c r="BA644" i="1"/>
  <c r="BA643" i="1"/>
  <c r="BA642" i="1"/>
  <c r="BA641" i="1"/>
  <c r="BA640" i="1"/>
  <c r="BA639" i="1"/>
  <c r="BA638" i="1"/>
  <c r="BA637" i="1"/>
  <c r="BA636" i="1"/>
  <c r="BA635" i="1"/>
  <c r="BA634" i="1"/>
  <c r="BA633" i="1"/>
  <c r="BA632" i="1"/>
  <c r="BA631" i="1"/>
  <c r="BA630" i="1"/>
  <c r="BA629" i="1"/>
  <c r="BA628" i="1"/>
  <c r="BA627" i="1"/>
  <c r="BA626" i="1"/>
  <c r="BA625" i="1"/>
  <c r="BA624" i="1"/>
  <c r="BA623" i="1"/>
  <c r="BA622" i="1"/>
  <c r="BA621" i="1"/>
  <c r="BA620" i="1"/>
  <c r="BA619" i="1"/>
  <c r="BA618" i="1"/>
  <c r="BA617" i="1"/>
  <c r="BA616" i="1"/>
  <c r="BA615" i="1"/>
  <c r="BA614" i="1"/>
  <c r="BA613" i="1"/>
  <c r="BA612" i="1"/>
  <c r="BA611" i="1"/>
  <c r="BA610" i="1"/>
  <c r="BA609" i="1"/>
  <c r="BA608" i="1"/>
  <c r="BA607" i="1"/>
  <c r="BA606" i="1"/>
  <c r="BA605" i="1"/>
  <c r="BA604" i="1"/>
  <c r="BA603" i="1"/>
  <c r="BA602" i="1"/>
  <c r="BA601" i="1"/>
  <c r="BA600" i="1"/>
  <c r="BA599" i="1"/>
  <c r="BA598" i="1"/>
  <c r="BA597" i="1"/>
  <c r="BA596" i="1"/>
  <c r="BA595" i="1"/>
  <c r="BA594" i="1"/>
  <c r="BA593" i="1"/>
  <c r="BA592" i="1"/>
  <c r="BA591" i="1"/>
  <c r="BA590" i="1"/>
  <c r="BA589" i="1"/>
  <c r="BA588" i="1"/>
  <c r="BA587" i="1"/>
  <c r="BA586" i="1"/>
  <c r="BA585" i="1"/>
  <c r="BA584" i="1"/>
  <c r="BA583" i="1"/>
  <c r="BA582" i="1"/>
  <c r="BA581" i="1"/>
  <c r="BA580" i="1"/>
  <c r="BA579" i="1"/>
  <c r="BA578" i="1"/>
  <c r="BA577" i="1"/>
  <c r="BA576" i="1"/>
  <c r="BA575" i="1"/>
  <c r="BA574" i="1"/>
  <c r="BA573" i="1"/>
  <c r="BA572" i="1"/>
  <c r="BA571" i="1"/>
  <c r="BA570" i="1"/>
  <c r="BA569" i="1"/>
  <c r="BA568" i="1"/>
  <c r="BA567" i="1"/>
  <c r="BA566" i="1"/>
  <c r="BA565" i="1"/>
  <c r="BA564" i="1"/>
  <c r="BA563" i="1"/>
  <c r="BA562" i="1"/>
  <c r="BA561" i="1"/>
  <c r="BA560" i="1"/>
  <c r="BA559" i="1"/>
  <c r="BA558" i="1"/>
  <c r="BA557" i="1"/>
  <c r="BA556" i="1"/>
  <c r="BA555" i="1"/>
  <c r="BA554" i="1"/>
  <c r="BA553" i="1"/>
  <c r="BA552" i="1"/>
  <c r="BA551" i="1"/>
  <c r="BA550" i="1"/>
  <c r="BA549" i="1"/>
  <c r="BA548" i="1"/>
  <c r="BA547" i="1"/>
  <c r="BA546" i="1"/>
  <c r="BA545" i="1"/>
  <c r="BA544" i="1"/>
  <c r="BA543" i="1"/>
  <c r="BA542" i="1"/>
  <c r="BA541" i="1"/>
  <c r="BA540" i="1"/>
  <c r="BA539" i="1"/>
  <c r="BA538" i="1"/>
  <c r="BA537" i="1"/>
  <c r="BA536" i="1"/>
  <c r="BA535" i="1"/>
  <c r="BA534" i="1"/>
  <c r="BA533" i="1"/>
  <c r="BA532" i="1"/>
  <c r="BA531" i="1"/>
  <c r="BA530" i="1"/>
  <c r="BA529" i="1"/>
  <c r="BA528" i="1"/>
  <c r="BA527" i="1"/>
  <c r="BA526" i="1"/>
  <c r="BA525" i="1"/>
  <c r="BA524" i="1"/>
  <c r="BA523" i="1"/>
  <c r="BA522" i="1"/>
  <c r="BA521" i="1"/>
  <c r="BA520" i="1"/>
  <c r="BA519" i="1"/>
  <c r="BA518" i="1"/>
  <c r="BA517" i="1"/>
  <c r="BA516" i="1"/>
  <c r="BA515" i="1"/>
  <c r="BA514" i="1"/>
  <c r="BA513" i="1"/>
  <c r="BA512" i="1"/>
  <c r="BA511" i="1"/>
  <c r="BA510" i="1"/>
  <c r="BA509" i="1"/>
  <c r="BA508" i="1"/>
  <c r="BA507" i="1"/>
  <c r="BA506" i="1"/>
  <c r="BA505" i="1"/>
  <c r="BA504" i="1"/>
  <c r="BA503" i="1"/>
  <c r="BA502" i="1"/>
  <c r="BA501" i="1"/>
  <c r="BA500" i="1"/>
  <c r="BA499" i="1"/>
  <c r="BA498" i="1"/>
  <c r="BA497" i="1"/>
  <c r="BA496" i="1"/>
  <c r="BA495" i="1"/>
  <c r="BA494" i="1"/>
  <c r="BA493" i="1"/>
  <c r="BA492" i="1"/>
  <c r="BA491" i="1"/>
  <c r="BA490" i="1"/>
  <c r="BA489" i="1"/>
  <c r="BA488" i="1"/>
  <c r="BA487" i="1"/>
  <c r="BA486" i="1"/>
  <c r="BA485" i="1"/>
  <c r="BA484" i="1"/>
  <c r="BA483" i="1"/>
  <c r="BA482" i="1"/>
  <c r="BA481" i="1"/>
  <c r="BA480" i="1"/>
  <c r="BA479" i="1"/>
  <c r="BA478" i="1"/>
  <c r="BA477" i="1"/>
  <c r="BA476" i="1"/>
  <c r="BA475" i="1"/>
  <c r="BA474" i="1"/>
  <c r="BA473" i="1"/>
  <c r="BA472" i="1"/>
  <c r="BA471" i="1"/>
  <c r="BA470" i="1"/>
  <c r="BA469" i="1"/>
  <c r="BA468" i="1"/>
  <c r="BA467" i="1"/>
  <c r="BA466" i="1"/>
  <c r="BA465" i="1"/>
  <c r="BA464" i="1"/>
  <c r="BA463" i="1"/>
  <c r="BA462" i="1"/>
  <c r="BA461" i="1"/>
  <c r="BA460" i="1"/>
  <c r="BA459" i="1"/>
  <c r="BA458" i="1"/>
  <c r="BA457" i="1"/>
  <c r="BA456" i="1"/>
  <c r="BA455" i="1"/>
  <c r="BA454" i="1"/>
  <c r="BA453" i="1"/>
  <c r="BA452" i="1"/>
  <c r="BA451" i="1"/>
  <c r="BA450" i="1"/>
  <c r="BA449" i="1"/>
  <c r="BA448" i="1"/>
  <c r="BA447" i="1"/>
  <c r="BA446" i="1"/>
  <c r="BA445" i="1"/>
  <c r="BA444" i="1"/>
  <c r="BA443" i="1"/>
  <c r="BA442" i="1"/>
  <c r="BA441" i="1"/>
  <c r="BA440" i="1"/>
  <c r="BA439" i="1"/>
  <c r="BA438" i="1"/>
  <c r="BA437" i="1"/>
  <c r="BA436" i="1"/>
  <c r="BA435" i="1"/>
  <c r="BA434" i="1"/>
  <c r="BA433" i="1"/>
  <c r="BA432" i="1"/>
  <c r="BA431" i="1"/>
  <c r="BA430" i="1"/>
  <c r="BA429" i="1"/>
  <c r="BA428" i="1"/>
  <c r="BA427" i="1"/>
  <c r="BA426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86" i="1"/>
  <c r="BA385" i="1"/>
  <c r="BA384" i="1"/>
  <c r="BA383" i="1"/>
  <c r="BA382" i="1"/>
  <c r="BA381" i="1"/>
  <c r="BA380" i="1"/>
  <c r="BA379" i="1"/>
  <c r="BA378" i="1"/>
  <c r="BA377" i="1"/>
  <c r="BA376" i="1"/>
  <c r="BA375" i="1"/>
  <c r="BA374" i="1"/>
  <c r="BA373" i="1"/>
  <c r="BA372" i="1"/>
  <c r="BA371" i="1"/>
  <c r="BA370" i="1"/>
  <c r="BA369" i="1"/>
  <c r="BA368" i="1"/>
  <c r="BA367" i="1"/>
  <c r="BA366" i="1"/>
  <c r="BA365" i="1"/>
  <c r="BA364" i="1"/>
  <c r="BA363" i="1"/>
  <c r="BA362" i="1"/>
  <c r="BA361" i="1"/>
  <c r="BA360" i="1"/>
  <c r="BA359" i="1"/>
  <c r="BA358" i="1"/>
  <c r="BA357" i="1"/>
  <c r="BA356" i="1"/>
  <c r="BA355" i="1"/>
  <c r="BA354" i="1"/>
  <c r="BA353" i="1"/>
  <c r="BA352" i="1"/>
  <c r="BA351" i="1"/>
  <c r="BA350" i="1"/>
  <c r="BA349" i="1"/>
  <c r="BA348" i="1"/>
  <c r="BA347" i="1"/>
  <c r="BA346" i="1"/>
  <c r="BA345" i="1"/>
  <c r="BA344" i="1"/>
  <c r="BA343" i="1"/>
  <c r="BA342" i="1"/>
  <c r="BA341" i="1"/>
  <c r="BA340" i="1"/>
  <c r="BA339" i="1"/>
  <c r="BA338" i="1"/>
  <c r="BA337" i="1"/>
  <c r="BA336" i="1"/>
  <c r="BA335" i="1"/>
  <c r="BA334" i="1"/>
  <c r="BA333" i="1"/>
  <c r="BA332" i="1"/>
  <c r="BA331" i="1"/>
  <c r="BA330" i="1"/>
  <c r="BA329" i="1"/>
  <c r="BA328" i="1"/>
  <c r="BA327" i="1"/>
  <c r="BA326" i="1"/>
  <c r="BA325" i="1"/>
  <c r="BA324" i="1"/>
  <c r="BA323" i="1"/>
  <c r="BA322" i="1"/>
  <c r="BA321" i="1"/>
  <c r="BA320" i="1"/>
  <c r="BA319" i="1"/>
  <c r="BA318" i="1"/>
  <c r="BA317" i="1"/>
  <c r="BA316" i="1"/>
  <c r="BA315" i="1"/>
  <c r="BA314" i="1"/>
  <c r="BA313" i="1"/>
  <c r="BA312" i="1"/>
  <c r="BA311" i="1"/>
  <c r="BA310" i="1"/>
  <c r="BA309" i="1"/>
  <c r="BA308" i="1"/>
  <c r="BA307" i="1"/>
  <c r="BA306" i="1"/>
  <c r="BA305" i="1"/>
  <c r="BA304" i="1"/>
  <c r="BA303" i="1"/>
  <c r="BA302" i="1"/>
  <c r="BA301" i="1"/>
  <c r="BA300" i="1"/>
  <c r="BA299" i="1"/>
  <c r="BA298" i="1"/>
  <c r="BA297" i="1"/>
  <c r="BA296" i="1"/>
  <c r="BA295" i="1"/>
  <c r="BA294" i="1"/>
  <c r="BA293" i="1"/>
  <c r="BA292" i="1"/>
  <c r="BA291" i="1"/>
  <c r="BA290" i="1"/>
  <c r="BA289" i="1"/>
  <c r="BA288" i="1"/>
  <c r="BA287" i="1"/>
  <c r="BA286" i="1"/>
  <c r="BA285" i="1"/>
  <c r="BA284" i="1"/>
  <c r="BA283" i="1"/>
  <c r="BA282" i="1"/>
  <c r="BA281" i="1"/>
  <c r="BA280" i="1"/>
  <c r="BA279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225" i="1"/>
  <c r="BA224" i="1"/>
  <c r="BA223" i="1"/>
  <c r="BA222" i="1"/>
  <c r="BA221" i="1"/>
  <c r="BA220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94" i="1"/>
  <c r="BA193" i="1"/>
  <c r="BA192" i="1"/>
  <c r="BA191" i="1"/>
  <c r="BA190" i="1"/>
  <c r="BA189" i="1"/>
  <c r="BA188" i="1"/>
  <c r="BA187" i="1"/>
  <c r="BA186" i="1"/>
  <c r="BA185" i="1"/>
  <c r="BA184" i="1"/>
  <c r="BA183" i="1"/>
  <c r="BA182" i="1"/>
  <c r="BA181" i="1"/>
  <c r="BA180" i="1"/>
  <c r="BA179" i="1"/>
  <c r="BA178" i="1"/>
  <c r="BA177" i="1"/>
  <c r="BA176" i="1"/>
  <c r="BA175" i="1"/>
  <c r="BA174" i="1"/>
  <c r="BA173" i="1"/>
  <c r="BA172" i="1"/>
  <c r="BA171" i="1"/>
  <c r="BA170" i="1"/>
  <c r="BA169" i="1"/>
  <c r="BA168" i="1"/>
  <c r="BA167" i="1"/>
  <c r="BA166" i="1"/>
  <c r="BA165" i="1"/>
  <c r="BA164" i="1"/>
  <c r="BA163" i="1"/>
  <c r="BA162" i="1"/>
  <c r="BA161" i="1"/>
  <c r="BA160" i="1"/>
  <c r="BA159" i="1"/>
  <c r="BA158" i="1"/>
  <c r="BA157" i="1"/>
  <c r="BA156" i="1"/>
  <c r="BA155" i="1"/>
  <c r="BA154" i="1"/>
  <c r="BA153" i="1"/>
  <c r="BA152" i="1"/>
  <c r="BA151" i="1"/>
  <c r="BA150" i="1"/>
  <c r="BA149" i="1"/>
  <c r="BA148" i="1"/>
  <c r="BA147" i="1"/>
  <c r="BA146" i="1"/>
  <c r="BA145" i="1"/>
  <c r="BA144" i="1"/>
  <c r="BA143" i="1"/>
  <c r="BA142" i="1"/>
  <c r="BA141" i="1"/>
  <c r="BA140" i="1"/>
  <c r="BA139" i="1"/>
  <c r="BA138" i="1"/>
  <c r="BA137" i="1"/>
  <c r="BA136" i="1"/>
  <c r="BA135" i="1"/>
  <c r="BA134" i="1"/>
  <c r="BA133" i="1"/>
  <c r="BA132" i="1"/>
  <c r="BA131" i="1"/>
  <c r="BA130" i="1"/>
  <c r="BA129" i="1"/>
  <c r="BA128" i="1"/>
  <c r="BA127" i="1"/>
  <c r="BA126" i="1"/>
  <c r="BA125" i="1"/>
  <c r="BA124" i="1"/>
  <c r="BA123" i="1"/>
  <c r="BA122" i="1"/>
  <c r="BA121" i="1"/>
  <c r="BA120" i="1"/>
  <c r="BA119" i="1"/>
  <c r="BA118" i="1"/>
  <c r="BA117" i="1"/>
  <c r="BA116" i="1"/>
  <c r="BA115" i="1"/>
  <c r="BA114" i="1"/>
  <c r="BA113" i="1"/>
  <c r="BA112" i="1"/>
  <c r="BA111" i="1"/>
  <c r="BA110" i="1"/>
  <c r="BA109" i="1"/>
  <c r="BA108" i="1"/>
  <c r="BA107" i="1"/>
  <c r="BA106" i="1"/>
  <c r="BA105" i="1"/>
  <c r="BA104" i="1"/>
  <c r="BA103" i="1"/>
  <c r="BA102" i="1"/>
  <c r="BA101" i="1"/>
  <c r="BA100" i="1"/>
  <c r="BA99" i="1"/>
  <c r="BA98" i="1"/>
  <c r="BA97" i="1"/>
  <c r="BA96" i="1"/>
  <c r="BA95" i="1"/>
  <c r="BA94" i="1"/>
  <c r="BA93" i="1"/>
  <c r="BA92" i="1"/>
  <c r="BA91" i="1"/>
  <c r="BA90" i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BA2" i="1"/>
  <c r="AT1732" i="1"/>
  <c r="AT1731" i="1"/>
  <c r="AT1730" i="1"/>
  <c r="AT1729" i="1"/>
  <c r="AT1728" i="1"/>
  <c r="AT1727" i="1"/>
  <c r="AT1726" i="1"/>
  <c r="AT1725" i="1"/>
  <c r="AT1724" i="1"/>
  <c r="AT1723" i="1"/>
  <c r="AT1722" i="1"/>
  <c r="AT1721" i="1"/>
  <c r="AT1720" i="1"/>
  <c r="AT1719" i="1"/>
  <c r="AT1718" i="1"/>
  <c r="AT1717" i="1"/>
  <c r="AT1716" i="1"/>
  <c r="AT1715" i="1"/>
  <c r="AT1714" i="1"/>
  <c r="AT1713" i="1"/>
  <c r="AT1712" i="1"/>
  <c r="AT1711" i="1"/>
  <c r="AT1710" i="1"/>
  <c r="AT1709" i="1"/>
  <c r="AT1708" i="1"/>
  <c r="AT1707" i="1"/>
  <c r="AT1706" i="1"/>
  <c r="AT1705" i="1"/>
  <c r="AT1704" i="1"/>
  <c r="AT1703" i="1"/>
  <c r="AT1702" i="1"/>
  <c r="AT1701" i="1"/>
  <c r="AT1700" i="1"/>
  <c r="AT1699" i="1"/>
  <c r="AT1698" i="1"/>
  <c r="AT1697" i="1"/>
  <c r="AT1696" i="1"/>
  <c r="AT1695" i="1"/>
  <c r="AT1694" i="1"/>
  <c r="AT1693" i="1"/>
  <c r="AT1692" i="1"/>
  <c r="AT1691" i="1"/>
  <c r="AT1690" i="1"/>
  <c r="AT1689" i="1"/>
  <c r="AT1688" i="1"/>
  <c r="AT1687" i="1"/>
  <c r="AT1686" i="1"/>
  <c r="AT1685" i="1"/>
  <c r="AT1684" i="1"/>
  <c r="AT1683" i="1"/>
  <c r="AT1682" i="1"/>
  <c r="AT1681" i="1"/>
  <c r="AT1680" i="1"/>
  <c r="AT1679" i="1"/>
  <c r="AT1678" i="1"/>
  <c r="AT1677" i="1"/>
  <c r="AT1676" i="1"/>
  <c r="AT1675" i="1"/>
  <c r="AT1674" i="1"/>
  <c r="AT1673" i="1"/>
  <c r="AT1672" i="1"/>
  <c r="AT1671" i="1"/>
  <c r="AT1670" i="1"/>
  <c r="AT1669" i="1"/>
  <c r="AT1668" i="1"/>
  <c r="AT1667" i="1"/>
  <c r="AT1666" i="1"/>
  <c r="AT1665" i="1"/>
  <c r="AT1664" i="1"/>
  <c r="AT1663" i="1"/>
  <c r="AT1662" i="1"/>
  <c r="AT1661" i="1"/>
  <c r="AT1660" i="1"/>
  <c r="AT1659" i="1"/>
  <c r="AT1658" i="1"/>
  <c r="AT1657" i="1"/>
  <c r="AT1656" i="1"/>
  <c r="AT1655" i="1"/>
  <c r="AT1654" i="1"/>
  <c r="AT1653" i="1"/>
  <c r="AT1652" i="1"/>
  <c r="AT1651" i="1"/>
  <c r="AT1650" i="1"/>
  <c r="AT1649" i="1"/>
  <c r="AT1648" i="1"/>
  <c r="AT1647" i="1"/>
  <c r="AT1646" i="1"/>
  <c r="AT1645" i="1"/>
  <c r="AT1644" i="1"/>
  <c r="AT1643" i="1"/>
  <c r="AT1642" i="1"/>
  <c r="AT1641" i="1"/>
  <c r="AT1640" i="1"/>
  <c r="AT1639" i="1"/>
  <c r="AT1638" i="1"/>
  <c r="AT1637" i="1"/>
  <c r="AT1636" i="1"/>
  <c r="AT1635" i="1"/>
  <c r="AT1634" i="1"/>
  <c r="AT1633" i="1"/>
  <c r="AT1632" i="1"/>
  <c r="AT1631" i="1"/>
  <c r="AT1630" i="1"/>
  <c r="AT1629" i="1"/>
  <c r="AT1628" i="1"/>
  <c r="AT1627" i="1"/>
  <c r="AT1626" i="1"/>
  <c r="AT1625" i="1"/>
  <c r="AT1624" i="1"/>
  <c r="AT1623" i="1"/>
  <c r="AT1622" i="1"/>
  <c r="AT1621" i="1"/>
  <c r="AT1620" i="1"/>
  <c r="AT1619" i="1"/>
  <c r="AT1618" i="1"/>
  <c r="AT1617" i="1"/>
  <c r="AT1616" i="1"/>
  <c r="AT1615" i="1"/>
  <c r="AT1614" i="1"/>
  <c r="AT1613" i="1"/>
  <c r="AT1612" i="1"/>
  <c r="AT1611" i="1"/>
  <c r="AT1610" i="1"/>
  <c r="AT1609" i="1"/>
  <c r="AT1608" i="1"/>
  <c r="AT1607" i="1"/>
  <c r="AT1606" i="1"/>
  <c r="AT1605" i="1"/>
  <c r="AT1604" i="1"/>
  <c r="AT1603" i="1"/>
  <c r="AT1602" i="1"/>
  <c r="AT1601" i="1"/>
  <c r="AT1600" i="1"/>
  <c r="AT1599" i="1"/>
  <c r="AT1598" i="1"/>
  <c r="AT1597" i="1"/>
  <c r="AT1596" i="1"/>
  <c r="AT1595" i="1"/>
  <c r="AT1594" i="1"/>
  <c r="AT1593" i="1"/>
  <c r="AT1592" i="1"/>
  <c r="AT1591" i="1"/>
  <c r="AT1590" i="1"/>
  <c r="AT1589" i="1"/>
  <c r="AT1588" i="1"/>
  <c r="AT1587" i="1"/>
  <c r="AT1586" i="1"/>
  <c r="AT1585" i="1"/>
  <c r="AT1584" i="1"/>
  <c r="AT1583" i="1"/>
  <c r="AT1582" i="1"/>
  <c r="AT1581" i="1"/>
  <c r="AT1580" i="1"/>
  <c r="AT1579" i="1"/>
  <c r="AT1578" i="1"/>
  <c r="AT1577" i="1"/>
  <c r="AT1576" i="1"/>
  <c r="AT1575" i="1"/>
  <c r="AT1574" i="1"/>
  <c r="AT1573" i="1"/>
  <c r="AT1572" i="1"/>
  <c r="AT1571" i="1"/>
  <c r="AT1570" i="1"/>
  <c r="AT1569" i="1"/>
  <c r="AT1568" i="1"/>
  <c r="AT1567" i="1"/>
  <c r="AT1566" i="1"/>
  <c r="AT1565" i="1"/>
  <c r="AT1564" i="1"/>
  <c r="AT1563" i="1"/>
  <c r="AT1562" i="1"/>
  <c r="AT1561" i="1"/>
  <c r="AT1560" i="1"/>
  <c r="AT1559" i="1"/>
  <c r="AT1558" i="1"/>
  <c r="AT1557" i="1"/>
  <c r="AT1556" i="1"/>
  <c r="AT1555" i="1"/>
  <c r="AT1554" i="1"/>
  <c r="AT1553" i="1"/>
  <c r="AT1552" i="1"/>
  <c r="AT1551" i="1"/>
  <c r="AT1550" i="1"/>
  <c r="AT1549" i="1"/>
  <c r="AT1548" i="1"/>
  <c r="AT1547" i="1"/>
  <c r="AT1546" i="1"/>
  <c r="AT1545" i="1"/>
  <c r="AT1544" i="1"/>
  <c r="AT1543" i="1"/>
  <c r="AT1542" i="1"/>
  <c r="AT1541" i="1"/>
  <c r="AT1540" i="1"/>
  <c r="AT1539" i="1"/>
  <c r="AT1538" i="1"/>
  <c r="AT1537" i="1"/>
  <c r="AT1536" i="1"/>
  <c r="AT1535" i="1"/>
  <c r="AT1534" i="1"/>
  <c r="AT1533" i="1"/>
  <c r="AT1532" i="1"/>
  <c r="AT1531" i="1"/>
  <c r="AT1530" i="1"/>
  <c r="AT1529" i="1"/>
  <c r="AT1528" i="1"/>
  <c r="AT1527" i="1"/>
  <c r="AT1526" i="1"/>
  <c r="AT1525" i="1"/>
  <c r="AT1524" i="1"/>
  <c r="AT1523" i="1"/>
  <c r="AT1522" i="1"/>
  <c r="AT1521" i="1"/>
  <c r="AT1520" i="1"/>
  <c r="AT1519" i="1"/>
  <c r="AT1518" i="1"/>
  <c r="AT1517" i="1"/>
  <c r="AT1516" i="1"/>
  <c r="AT1515" i="1"/>
  <c r="AT1514" i="1"/>
  <c r="AT1513" i="1"/>
  <c r="AT1512" i="1"/>
  <c r="AT1511" i="1"/>
  <c r="AT1510" i="1"/>
  <c r="AT1509" i="1"/>
  <c r="AT1508" i="1"/>
  <c r="AT1507" i="1"/>
  <c r="AT1506" i="1"/>
  <c r="AT1505" i="1"/>
  <c r="AT1504" i="1"/>
  <c r="AT1503" i="1"/>
  <c r="AT1502" i="1"/>
  <c r="AT1501" i="1"/>
  <c r="AT1500" i="1"/>
  <c r="AT1499" i="1"/>
  <c r="AT1498" i="1"/>
  <c r="AT1497" i="1"/>
  <c r="AT1496" i="1"/>
  <c r="AT1495" i="1"/>
  <c r="AT1494" i="1"/>
  <c r="AT1493" i="1"/>
  <c r="AT1492" i="1"/>
  <c r="AT1491" i="1"/>
  <c r="AT1490" i="1"/>
  <c r="AT1489" i="1"/>
  <c r="AT1488" i="1"/>
  <c r="AT1487" i="1"/>
  <c r="AT1486" i="1"/>
  <c r="AT1485" i="1"/>
  <c r="AT1484" i="1"/>
  <c r="AT1483" i="1"/>
  <c r="AT1482" i="1"/>
  <c r="AT1481" i="1"/>
  <c r="AT1480" i="1"/>
  <c r="AT1479" i="1"/>
  <c r="AT1478" i="1"/>
  <c r="AT1477" i="1"/>
  <c r="AT1476" i="1"/>
  <c r="AT1475" i="1"/>
  <c r="AT1474" i="1"/>
  <c r="AT1473" i="1"/>
  <c r="AT1472" i="1"/>
  <c r="AT1471" i="1"/>
  <c r="AT1470" i="1"/>
  <c r="AT1469" i="1"/>
  <c r="AT1468" i="1"/>
  <c r="AT1467" i="1"/>
  <c r="AT1466" i="1"/>
  <c r="AT1465" i="1"/>
  <c r="AT1464" i="1"/>
  <c r="AT1463" i="1"/>
  <c r="AT1462" i="1"/>
  <c r="AT1461" i="1"/>
  <c r="AT1460" i="1"/>
  <c r="AT1459" i="1"/>
  <c r="AT1458" i="1"/>
  <c r="AT1457" i="1"/>
  <c r="AT1456" i="1"/>
  <c r="AT1455" i="1"/>
  <c r="AT1454" i="1"/>
  <c r="AT1453" i="1"/>
  <c r="AT1452" i="1"/>
  <c r="AT1451" i="1"/>
  <c r="AT1450" i="1"/>
  <c r="AT1449" i="1"/>
  <c r="AT1448" i="1"/>
  <c r="AT1447" i="1"/>
  <c r="AT1446" i="1"/>
  <c r="AT1445" i="1"/>
  <c r="AT1444" i="1"/>
  <c r="AT1443" i="1"/>
  <c r="AT1442" i="1"/>
  <c r="AT1441" i="1"/>
  <c r="AT1440" i="1"/>
  <c r="AT1439" i="1"/>
  <c r="AT1438" i="1"/>
  <c r="AT1437" i="1"/>
  <c r="AT1436" i="1"/>
  <c r="AT1435" i="1"/>
  <c r="AT1434" i="1"/>
  <c r="AT1433" i="1"/>
  <c r="AT1432" i="1"/>
  <c r="AT1431" i="1"/>
  <c r="AT1430" i="1"/>
  <c r="AT1429" i="1"/>
  <c r="AT1428" i="1"/>
  <c r="AT1427" i="1"/>
  <c r="AT1426" i="1"/>
  <c r="AT1425" i="1"/>
  <c r="AT1424" i="1"/>
  <c r="AT1423" i="1"/>
  <c r="AT1422" i="1"/>
  <c r="AT1421" i="1"/>
  <c r="AT1420" i="1"/>
  <c r="AT1419" i="1"/>
  <c r="AT1418" i="1"/>
  <c r="AT1417" i="1"/>
  <c r="AT1416" i="1"/>
  <c r="AT1415" i="1"/>
  <c r="AT1414" i="1"/>
  <c r="AT1413" i="1"/>
  <c r="AT1412" i="1"/>
  <c r="AT1411" i="1"/>
  <c r="AT1410" i="1"/>
  <c r="AT1409" i="1"/>
  <c r="AT1408" i="1"/>
  <c r="AT1407" i="1"/>
  <c r="AT1406" i="1"/>
  <c r="AT1405" i="1"/>
  <c r="AT1404" i="1"/>
  <c r="AT1403" i="1"/>
  <c r="AT1402" i="1"/>
  <c r="AT1401" i="1"/>
  <c r="AT1400" i="1"/>
  <c r="AT1399" i="1"/>
  <c r="AT1398" i="1"/>
  <c r="AT1397" i="1"/>
  <c r="AT1396" i="1"/>
  <c r="AT1395" i="1"/>
  <c r="AT1394" i="1"/>
  <c r="AT1393" i="1"/>
  <c r="AT1392" i="1"/>
  <c r="AT1391" i="1"/>
  <c r="AT1390" i="1"/>
  <c r="AT1389" i="1"/>
  <c r="AT1388" i="1"/>
  <c r="AT1387" i="1"/>
  <c r="AT1386" i="1"/>
  <c r="AT1385" i="1"/>
  <c r="AT1384" i="1"/>
  <c r="AT1383" i="1"/>
  <c r="AT1382" i="1"/>
  <c r="AT1381" i="1"/>
  <c r="AT1380" i="1"/>
  <c r="AT1379" i="1"/>
  <c r="AT1378" i="1"/>
  <c r="AT1377" i="1"/>
  <c r="AT1376" i="1"/>
  <c r="AT1375" i="1"/>
  <c r="AT1374" i="1"/>
  <c r="AT1373" i="1"/>
  <c r="AT1372" i="1"/>
  <c r="AT1371" i="1"/>
  <c r="AT1370" i="1"/>
  <c r="AT1369" i="1"/>
  <c r="AT1368" i="1"/>
  <c r="AT1367" i="1"/>
  <c r="AT1366" i="1"/>
  <c r="AT1365" i="1"/>
  <c r="AT1364" i="1"/>
  <c r="AT1363" i="1"/>
  <c r="AT1362" i="1"/>
  <c r="AT1361" i="1"/>
  <c r="AT1360" i="1"/>
  <c r="AT1359" i="1"/>
  <c r="AT1358" i="1"/>
  <c r="AT1357" i="1"/>
  <c r="AT1356" i="1"/>
  <c r="AT1355" i="1"/>
  <c r="AT1354" i="1"/>
  <c r="AT1353" i="1"/>
  <c r="AT1352" i="1"/>
  <c r="AT1351" i="1"/>
  <c r="AT1350" i="1"/>
  <c r="AT1349" i="1"/>
  <c r="AT1348" i="1"/>
  <c r="AT1347" i="1"/>
  <c r="AT1346" i="1"/>
  <c r="AT1345" i="1"/>
  <c r="AT1344" i="1"/>
  <c r="AT1343" i="1"/>
  <c r="AT1342" i="1"/>
  <c r="AT1341" i="1"/>
  <c r="AT1340" i="1"/>
  <c r="AT1339" i="1"/>
  <c r="AT1338" i="1"/>
  <c r="AT1337" i="1"/>
  <c r="AT1336" i="1"/>
  <c r="AT1335" i="1"/>
  <c r="AT1334" i="1"/>
  <c r="AT1333" i="1"/>
  <c r="AT1332" i="1"/>
  <c r="AT1331" i="1"/>
  <c r="AT1330" i="1"/>
  <c r="AT1329" i="1"/>
  <c r="AT1328" i="1"/>
  <c r="AT1327" i="1"/>
  <c r="AT1326" i="1"/>
  <c r="AT1325" i="1"/>
  <c r="AT1324" i="1"/>
  <c r="AT1323" i="1"/>
  <c r="AT1322" i="1"/>
  <c r="AT1321" i="1"/>
  <c r="AT1320" i="1"/>
  <c r="AT1319" i="1"/>
  <c r="AT1318" i="1"/>
  <c r="AT1317" i="1"/>
  <c r="AT1316" i="1"/>
  <c r="AT1315" i="1"/>
  <c r="AT1314" i="1"/>
  <c r="AT1313" i="1"/>
  <c r="AT1312" i="1"/>
  <c r="AT1311" i="1"/>
  <c r="AT1310" i="1"/>
  <c r="AT1309" i="1"/>
  <c r="AT1308" i="1"/>
  <c r="AT1307" i="1"/>
  <c r="AT1306" i="1"/>
  <c r="AT1305" i="1"/>
  <c r="AT1304" i="1"/>
  <c r="AT1303" i="1"/>
  <c r="AT1302" i="1"/>
  <c r="AT1301" i="1"/>
  <c r="AT1300" i="1"/>
  <c r="AT1299" i="1"/>
  <c r="AT1298" i="1"/>
  <c r="AT1297" i="1"/>
  <c r="AT1296" i="1"/>
  <c r="AT1295" i="1"/>
  <c r="AT1294" i="1"/>
  <c r="AT1293" i="1"/>
  <c r="AT1292" i="1"/>
  <c r="AT1291" i="1"/>
  <c r="AT1290" i="1"/>
  <c r="AT1289" i="1"/>
  <c r="AT1288" i="1"/>
  <c r="AT1287" i="1"/>
  <c r="AT1286" i="1"/>
  <c r="AT1285" i="1"/>
  <c r="AT1284" i="1"/>
  <c r="AT1283" i="1"/>
  <c r="AT1282" i="1"/>
  <c r="AT1281" i="1"/>
  <c r="AT1280" i="1"/>
  <c r="AT1279" i="1"/>
  <c r="AT1278" i="1"/>
  <c r="AT1277" i="1"/>
  <c r="AT1276" i="1"/>
  <c r="AT1275" i="1"/>
  <c r="AT1274" i="1"/>
  <c r="AT1273" i="1"/>
  <c r="AT1272" i="1"/>
  <c r="AT1271" i="1"/>
  <c r="AT1270" i="1"/>
  <c r="AT1269" i="1"/>
  <c r="AT1268" i="1"/>
  <c r="AT1267" i="1"/>
  <c r="AT1266" i="1"/>
  <c r="AT1265" i="1"/>
  <c r="AT1264" i="1"/>
  <c r="AT1263" i="1"/>
  <c r="AT1262" i="1"/>
  <c r="AT1261" i="1"/>
  <c r="AT1260" i="1"/>
  <c r="AT1259" i="1"/>
  <c r="AT1258" i="1"/>
  <c r="AT1257" i="1"/>
  <c r="AT1256" i="1"/>
  <c r="AT1255" i="1"/>
  <c r="AT1254" i="1"/>
  <c r="AT1253" i="1"/>
  <c r="AT1252" i="1"/>
  <c r="AT1251" i="1"/>
  <c r="AT1250" i="1"/>
  <c r="AT1249" i="1"/>
  <c r="AT1248" i="1"/>
  <c r="AT1247" i="1"/>
  <c r="AT1246" i="1"/>
  <c r="AT1245" i="1"/>
  <c r="AT1244" i="1"/>
  <c r="AT1243" i="1"/>
  <c r="AT1242" i="1"/>
  <c r="AT1241" i="1"/>
  <c r="AT1240" i="1"/>
  <c r="AT1239" i="1"/>
  <c r="AT1238" i="1"/>
  <c r="AT1237" i="1"/>
  <c r="AT1236" i="1"/>
  <c r="AT1235" i="1"/>
  <c r="AT1234" i="1"/>
  <c r="AT1233" i="1"/>
  <c r="AT1232" i="1"/>
  <c r="AT1231" i="1"/>
  <c r="AT1230" i="1"/>
  <c r="AT1229" i="1"/>
  <c r="AT1228" i="1"/>
  <c r="AT1227" i="1"/>
  <c r="AT1226" i="1"/>
  <c r="AT1225" i="1"/>
  <c r="AT1224" i="1"/>
  <c r="AT1223" i="1"/>
  <c r="AT1222" i="1"/>
  <c r="AT1221" i="1"/>
  <c r="AT1220" i="1"/>
  <c r="AT1219" i="1"/>
  <c r="AT1218" i="1"/>
  <c r="AT1217" i="1"/>
  <c r="AT1216" i="1"/>
  <c r="AT1215" i="1"/>
  <c r="AT1214" i="1"/>
  <c r="AT1213" i="1"/>
  <c r="AT1212" i="1"/>
  <c r="AT1211" i="1"/>
  <c r="AT1210" i="1"/>
  <c r="AT1209" i="1"/>
  <c r="AT1208" i="1"/>
  <c r="AT1207" i="1"/>
  <c r="AT1206" i="1"/>
  <c r="AT1205" i="1"/>
  <c r="AT1204" i="1"/>
  <c r="AT1203" i="1"/>
  <c r="AT1202" i="1"/>
  <c r="AT1201" i="1"/>
  <c r="AT1200" i="1"/>
  <c r="AT1199" i="1"/>
  <c r="AT1198" i="1"/>
  <c r="AT1197" i="1"/>
  <c r="AT1196" i="1"/>
  <c r="AT1195" i="1"/>
  <c r="AT1194" i="1"/>
  <c r="AT1193" i="1"/>
  <c r="AT1192" i="1"/>
  <c r="AT1191" i="1"/>
  <c r="AT1190" i="1"/>
  <c r="AT1189" i="1"/>
  <c r="AT1188" i="1"/>
  <c r="AT1187" i="1"/>
  <c r="AT1186" i="1"/>
  <c r="AT1185" i="1"/>
  <c r="AT1184" i="1"/>
  <c r="AT1183" i="1"/>
  <c r="AT1182" i="1"/>
  <c r="AT1181" i="1"/>
  <c r="AT1180" i="1"/>
  <c r="AT1179" i="1"/>
  <c r="AT1178" i="1"/>
  <c r="AT1177" i="1"/>
  <c r="AT1176" i="1"/>
  <c r="AT1175" i="1"/>
  <c r="AT1174" i="1"/>
  <c r="AT1173" i="1"/>
  <c r="AT1172" i="1"/>
  <c r="AT1171" i="1"/>
  <c r="AT1170" i="1"/>
  <c r="AT1169" i="1"/>
  <c r="AT1168" i="1"/>
  <c r="AT1167" i="1"/>
  <c r="AT1166" i="1"/>
  <c r="AT1165" i="1"/>
  <c r="AT1164" i="1"/>
  <c r="AT1163" i="1"/>
  <c r="AT1162" i="1"/>
  <c r="AT1161" i="1"/>
  <c r="AT1160" i="1"/>
  <c r="AT1159" i="1"/>
  <c r="AT1158" i="1"/>
  <c r="AT1157" i="1"/>
  <c r="AT1156" i="1"/>
  <c r="AT1155" i="1"/>
  <c r="AT1154" i="1"/>
  <c r="AT1153" i="1"/>
  <c r="AT1152" i="1"/>
  <c r="AT1151" i="1"/>
  <c r="AT1150" i="1"/>
  <c r="AT1149" i="1"/>
  <c r="AT1148" i="1"/>
  <c r="AT1147" i="1"/>
  <c r="AT1146" i="1"/>
  <c r="AT1145" i="1"/>
  <c r="AT1144" i="1"/>
  <c r="AT1143" i="1"/>
  <c r="AT1142" i="1"/>
  <c r="AT1141" i="1"/>
  <c r="AT1140" i="1"/>
  <c r="AT1139" i="1"/>
  <c r="AT1138" i="1"/>
  <c r="AT1137" i="1"/>
  <c r="AT1136" i="1"/>
  <c r="AT1135" i="1"/>
  <c r="AT1134" i="1"/>
  <c r="AT1133" i="1"/>
  <c r="AT1132" i="1"/>
  <c r="AT1131" i="1"/>
  <c r="AT1130" i="1"/>
  <c r="AT1129" i="1"/>
  <c r="AT1128" i="1"/>
  <c r="AT1127" i="1"/>
  <c r="AT1126" i="1"/>
  <c r="AT1125" i="1"/>
  <c r="AT1124" i="1"/>
  <c r="AT1123" i="1"/>
  <c r="AT1122" i="1"/>
  <c r="AT1121" i="1"/>
  <c r="AT1120" i="1"/>
  <c r="AT1119" i="1"/>
  <c r="AT1118" i="1"/>
  <c r="AT1117" i="1"/>
  <c r="AT1116" i="1"/>
  <c r="AT1115" i="1"/>
  <c r="AT1114" i="1"/>
  <c r="AT1113" i="1"/>
  <c r="AT1112" i="1"/>
  <c r="AT1111" i="1"/>
  <c r="AT1110" i="1"/>
  <c r="AT1109" i="1"/>
  <c r="AT1108" i="1"/>
  <c r="AT1107" i="1"/>
  <c r="AT1106" i="1"/>
  <c r="AT1105" i="1"/>
  <c r="AT1104" i="1"/>
  <c r="AT1103" i="1"/>
  <c r="AT1102" i="1"/>
  <c r="AT1101" i="1"/>
  <c r="AT1100" i="1"/>
  <c r="AT1099" i="1"/>
  <c r="AT1098" i="1"/>
  <c r="AT1097" i="1"/>
  <c r="AT1096" i="1"/>
  <c r="AT1095" i="1"/>
  <c r="AT1094" i="1"/>
  <c r="AT1093" i="1"/>
  <c r="AT1092" i="1"/>
  <c r="AT1091" i="1"/>
  <c r="AT1090" i="1"/>
  <c r="AT1089" i="1"/>
  <c r="AT1088" i="1"/>
  <c r="AT1087" i="1"/>
  <c r="AT1086" i="1"/>
  <c r="AT1085" i="1"/>
  <c r="AT1084" i="1"/>
  <c r="AT1083" i="1"/>
  <c r="AT1082" i="1"/>
  <c r="AT1081" i="1"/>
  <c r="AT1080" i="1"/>
  <c r="AT1079" i="1"/>
  <c r="AT1078" i="1"/>
  <c r="AT1077" i="1"/>
  <c r="AT1076" i="1"/>
  <c r="AT1075" i="1"/>
  <c r="AT1074" i="1"/>
  <c r="AT1073" i="1"/>
  <c r="AT1072" i="1"/>
  <c r="AT1071" i="1"/>
  <c r="AT1070" i="1"/>
  <c r="AT1069" i="1"/>
  <c r="AT1068" i="1"/>
  <c r="AT1067" i="1"/>
  <c r="AT1066" i="1"/>
  <c r="AT1065" i="1"/>
  <c r="AT1064" i="1"/>
  <c r="AT1063" i="1"/>
  <c r="AT1062" i="1"/>
  <c r="AT1061" i="1"/>
  <c r="AT1060" i="1"/>
  <c r="AT1059" i="1"/>
  <c r="AT1058" i="1"/>
  <c r="AT1057" i="1"/>
  <c r="AT1056" i="1"/>
  <c r="AT1055" i="1"/>
  <c r="AT1054" i="1"/>
  <c r="AT1053" i="1"/>
  <c r="AT1052" i="1"/>
  <c r="AT1051" i="1"/>
  <c r="AT1050" i="1"/>
  <c r="AT1049" i="1"/>
  <c r="AT1048" i="1"/>
  <c r="AT1047" i="1"/>
  <c r="AT1046" i="1"/>
  <c r="AT1045" i="1"/>
  <c r="AT1044" i="1"/>
  <c r="AT1043" i="1"/>
  <c r="AT1042" i="1"/>
  <c r="AT1041" i="1"/>
  <c r="AT1040" i="1"/>
  <c r="AT1039" i="1"/>
  <c r="AT1038" i="1"/>
  <c r="AT1037" i="1"/>
  <c r="AT1036" i="1"/>
  <c r="AT1035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T596" i="1"/>
  <c r="AT595" i="1"/>
  <c r="AT594" i="1"/>
  <c r="AT593" i="1"/>
  <c r="AT592" i="1"/>
  <c r="AT591" i="1"/>
  <c r="AT590" i="1"/>
  <c r="AT589" i="1"/>
  <c r="AT588" i="1"/>
  <c r="AT587" i="1"/>
  <c r="AT586" i="1"/>
  <c r="AT585" i="1"/>
  <c r="AT584" i="1"/>
  <c r="AT583" i="1"/>
  <c r="AT582" i="1"/>
  <c r="AT581" i="1"/>
  <c r="AT580" i="1"/>
  <c r="AT579" i="1"/>
  <c r="AT578" i="1"/>
  <c r="AT577" i="1"/>
  <c r="AT576" i="1"/>
  <c r="AT575" i="1"/>
  <c r="AT574" i="1"/>
  <c r="AT573" i="1"/>
  <c r="AT572" i="1"/>
  <c r="AT571" i="1"/>
  <c r="AT570" i="1"/>
  <c r="AT569" i="1"/>
  <c r="AT568" i="1"/>
  <c r="AT567" i="1"/>
  <c r="AT566" i="1"/>
  <c r="AT565" i="1"/>
  <c r="AT564" i="1"/>
  <c r="AT563" i="1"/>
  <c r="AT562" i="1"/>
  <c r="AT561" i="1"/>
  <c r="AT560" i="1"/>
  <c r="AT559" i="1"/>
  <c r="AT558" i="1"/>
  <c r="AT557" i="1"/>
  <c r="AT556" i="1"/>
  <c r="AT555" i="1"/>
  <c r="AT554" i="1"/>
  <c r="AT553" i="1"/>
  <c r="AT552" i="1"/>
  <c r="AT551" i="1"/>
  <c r="AT550" i="1"/>
  <c r="AT549" i="1"/>
  <c r="AT548" i="1"/>
  <c r="AT547" i="1"/>
  <c r="AT546" i="1"/>
  <c r="AT545" i="1"/>
  <c r="AT544" i="1"/>
  <c r="AT543" i="1"/>
  <c r="AT542" i="1"/>
  <c r="AT541" i="1"/>
  <c r="AT540" i="1"/>
  <c r="AT539" i="1"/>
  <c r="AT538" i="1"/>
  <c r="AT537" i="1"/>
  <c r="AT536" i="1"/>
  <c r="AT535" i="1"/>
  <c r="AT534" i="1"/>
  <c r="AT533" i="1"/>
  <c r="AT532" i="1"/>
  <c r="AT531" i="1"/>
  <c r="AT530" i="1"/>
  <c r="AT529" i="1"/>
  <c r="AT528" i="1"/>
  <c r="AT527" i="1"/>
  <c r="AT526" i="1"/>
  <c r="AT525" i="1"/>
  <c r="AT524" i="1"/>
  <c r="AT523" i="1"/>
  <c r="AT522" i="1"/>
  <c r="AT521" i="1"/>
  <c r="AT520" i="1"/>
  <c r="AT519" i="1"/>
  <c r="AT518" i="1"/>
  <c r="AT517" i="1"/>
  <c r="AT516" i="1"/>
  <c r="AT515" i="1"/>
  <c r="AT514" i="1"/>
  <c r="AT513" i="1"/>
  <c r="AT512" i="1"/>
  <c r="AT511" i="1"/>
  <c r="AT510" i="1"/>
  <c r="AT509" i="1"/>
  <c r="AT508" i="1"/>
  <c r="AT507" i="1"/>
  <c r="AT506" i="1"/>
  <c r="AT505" i="1"/>
  <c r="AT504" i="1"/>
  <c r="AT503" i="1"/>
  <c r="AT502" i="1"/>
  <c r="AT501" i="1"/>
  <c r="AT500" i="1"/>
  <c r="AT499" i="1"/>
  <c r="AT498" i="1"/>
  <c r="AT497" i="1"/>
  <c r="AT496" i="1"/>
  <c r="AT495" i="1"/>
  <c r="AT494" i="1"/>
  <c r="AT493" i="1"/>
  <c r="AT492" i="1"/>
  <c r="AT491" i="1"/>
  <c r="AT490" i="1"/>
  <c r="AT489" i="1"/>
  <c r="AT488" i="1"/>
  <c r="AT487" i="1"/>
  <c r="AT486" i="1"/>
  <c r="AT485" i="1"/>
  <c r="AT484" i="1"/>
  <c r="AT483" i="1"/>
  <c r="AT482" i="1"/>
  <c r="AT481" i="1"/>
  <c r="AT480" i="1"/>
  <c r="AT479" i="1"/>
  <c r="AT478" i="1"/>
  <c r="AT477" i="1"/>
  <c r="AT476" i="1"/>
  <c r="AT475" i="1"/>
  <c r="AT474" i="1"/>
  <c r="AT473" i="1"/>
  <c r="AT472" i="1"/>
  <c r="AT471" i="1"/>
  <c r="AT470" i="1"/>
  <c r="AT469" i="1"/>
  <c r="AT468" i="1"/>
  <c r="AT467" i="1"/>
  <c r="AT466" i="1"/>
  <c r="AT465" i="1"/>
  <c r="AT464" i="1"/>
  <c r="AT463" i="1"/>
  <c r="AT462" i="1"/>
  <c r="AT461" i="1"/>
  <c r="AT460" i="1"/>
  <c r="AT459" i="1"/>
  <c r="AT458" i="1"/>
  <c r="AT457" i="1"/>
  <c r="AT456" i="1"/>
  <c r="AT455" i="1"/>
  <c r="AT454" i="1"/>
  <c r="AT453" i="1"/>
  <c r="AT452" i="1"/>
  <c r="AT451" i="1"/>
  <c r="AT450" i="1"/>
  <c r="AT449" i="1"/>
  <c r="AT448" i="1"/>
  <c r="AT447" i="1"/>
  <c r="AT446" i="1"/>
  <c r="AT445" i="1"/>
  <c r="AT444" i="1"/>
  <c r="AT443" i="1"/>
  <c r="AT442" i="1"/>
  <c r="AT441" i="1"/>
  <c r="AT440" i="1"/>
  <c r="AT439" i="1"/>
  <c r="AT438" i="1"/>
  <c r="AT437" i="1"/>
  <c r="AT436" i="1"/>
  <c r="AT435" i="1"/>
  <c r="AT434" i="1"/>
  <c r="AT433" i="1"/>
  <c r="AT432" i="1"/>
  <c r="AT431" i="1"/>
  <c r="AT430" i="1"/>
  <c r="AT429" i="1"/>
  <c r="AT428" i="1"/>
  <c r="AT427" i="1"/>
  <c r="AT426" i="1"/>
  <c r="AT425" i="1"/>
  <c r="AT424" i="1"/>
  <c r="AT423" i="1"/>
  <c r="AT422" i="1"/>
  <c r="AT421" i="1"/>
  <c r="AT420" i="1"/>
  <c r="AT419" i="1"/>
  <c r="AT418" i="1"/>
  <c r="AT417" i="1"/>
  <c r="AT416" i="1"/>
  <c r="AT415" i="1"/>
  <c r="AT414" i="1"/>
  <c r="AT413" i="1"/>
  <c r="AT412" i="1"/>
  <c r="AT411" i="1"/>
  <c r="AT410" i="1"/>
  <c r="AT409" i="1"/>
  <c r="AT408" i="1"/>
  <c r="AT407" i="1"/>
  <c r="AT406" i="1"/>
  <c r="AT405" i="1"/>
  <c r="AT404" i="1"/>
  <c r="AT403" i="1"/>
  <c r="AT402" i="1"/>
  <c r="AT401" i="1"/>
  <c r="AT400" i="1"/>
  <c r="AT399" i="1"/>
  <c r="AT398" i="1"/>
  <c r="AT397" i="1"/>
  <c r="AT396" i="1"/>
  <c r="AT395" i="1"/>
  <c r="AT394" i="1"/>
  <c r="AT393" i="1"/>
  <c r="AT392" i="1"/>
  <c r="AT391" i="1"/>
  <c r="AT390" i="1"/>
  <c r="AT389" i="1"/>
  <c r="AT388" i="1"/>
  <c r="AT387" i="1"/>
  <c r="AT386" i="1"/>
  <c r="AT385" i="1"/>
  <c r="AT384" i="1"/>
  <c r="AT383" i="1"/>
  <c r="AT382" i="1"/>
  <c r="AT381" i="1"/>
  <c r="AT380" i="1"/>
  <c r="AT379" i="1"/>
  <c r="AT378" i="1"/>
  <c r="AT377" i="1"/>
  <c r="AT376" i="1"/>
  <c r="AT375" i="1"/>
  <c r="AT374" i="1"/>
  <c r="AT373" i="1"/>
  <c r="AT372" i="1"/>
  <c r="AT371" i="1"/>
  <c r="AT370" i="1"/>
  <c r="AT369" i="1"/>
  <c r="AT368" i="1"/>
  <c r="AT367" i="1"/>
  <c r="AT366" i="1"/>
  <c r="AT365" i="1"/>
  <c r="AT364" i="1"/>
  <c r="AT363" i="1"/>
  <c r="AT362" i="1"/>
  <c r="AT361" i="1"/>
  <c r="AT360" i="1"/>
  <c r="AT359" i="1"/>
  <c r="AT358" i="1"/>
  <c r="AT357" i="1"/>
  <c r="AT356" i="1"/>
  <c r="AT355" i="1"/>
  <c r="AT354" i="1"/>
  <c r="AT353" i="1"/>
  <c r="AT352" i="1"/>
  <c r="AT351" i="1"/>
  <c r="AT350" i="1"/>
  <c r="AT349" i="1"/>
  <c r="AT348" i="1"/>
  <c r="AT347" i="1"/>
  <c r="AT346" i="1"/>
  <c r="AT345" i="1"/>
  <c r="AT344" i="1"/>
  <c r="AT343" i="1"/>
  <c r="AT342" i="1"/>
  <c r="AT341" i="1"/>
  <c r="AT340" i="1"/>
  <c r="AT339" i="1"/>
  <c r="AT338" i="1"/>
  <c r="AT337" i="1"/>
  <c r="AT336" i="1"/>
  <c r="AT335" i="1"/>
  <c r="AT334" i="1"/>
  <c r="AT333" i="1"/>
  <c r="AT332" i="1"/>
  <c r="AT331" i="1"/>
  <c r="AT330" i="1"/>
  <c r="AT329" i="1"/>
  <c r="AT328" i="1"/>
  <c r="AT327" i="1"/>
  <c r="AT326" i="1"/>
  <c r="AT325" i="1"/>
  <c r="AT324" i="1"/>
  <c r="AT323" i="1"/>
  <c r="AT322" i="1"/>
  <c r="AT321" i="1"/>
  <c r="AT320" i="1"/>
  <c r="AT319" i="1"/>
  <c r="AT318" i="1"/>
  <c r="AT317" i="1"/>
  <c r="AT316" i="1"/>
  <c r="AT315" i="1"/>
  <c r="AT314" i="1"/>
  <c r="AT313" i="1"/>
  <c r="AT312" i="1"/>
  <c r="AT311" i="1"/>
  <c r="AT310" i="1"/>
  <c r="AT309" i="1"/>
  <c r="AT308" i="1"/>
  <c r="AT307" i="1"/>
  <c r="AT306" i="1"/>
  <c r="AT305" i="1"/>
  <c r="AT304" i="1"/>
  <c r="AT303" i="1"/>
  <c r="AT302" i="1"/>
  <c r="AT301" i="1"/>
  <c r="AT300" i="1"/>
  <c r="AT299" i="1"/>
  <c r="AT298" i="1"/>
  <c r="AT297" i="1"/>
  <c r="AT296" i="1"/>
  <c r="AT295" i="1"/>
  <c r="AT294" i="1"/>
  <c r="AT293" i="1"/>
  <c r="AT292" i="1"/>
  <c r="AT291" i="1"/>
  <c r="AT290" i="1"/>
  <c r="AT289" i="1"/>
  <c r="AT288" i="1"/>
  <c r="AT287" i="1"/>
  <c r="AT286" i="1"/>
  <c r="AT285" i="1"/>
  <c r="AT284" i="1"/>
  <c r="AT283" i="1"/>
  <c r="AT282" i="1"/>
  <c r="AT281" i="1"/>
  <c r="AT280" i="1"/>
  <c r="AT279" i="1"/>
  <c r="AT278" i="1"/>
  <c r="AT277" i="1"/>
  <c r="AT276" i="1"/>
  <c r="AT275" i="1"/>
  <c r="AT274" i="1"/>
  <c r="AT273" i="1"/>
  <c r="AT272" i="1"/>
  <c r="AT271" i="1"/>
  <c r="AT270" i="1"/>
  <c r="AT269" i="1"/>
  <c r="AT268" i="1"/>
  <c r="AT267" i="1"/>
  <c r="AT266" i="1"/>
  <c r="AT265" i="1"/>
  <c r="AT264" i="1"/>
  <c r="AT263" i="1"/>
  <c r="AT262" i="1"/>
  <c r="AT261" i="1"/>
  <c r="AT260" i="1"/>
  <c r="AT259" i="1"/>
  <c r="AT258" i="1"/>
  <c r="AT257" i="1"/>
  <c r="AT256" i="1"/>
  <c r="AT255" i="1"/>
  <c r="AT254" i="1"/>
  <c r="AT253" i="1"/>
  <c r="AT252" i="1"/>
  <c r="AT251" i="1"/>
  <c r="AT250" i="1"/>
  <c r="AT249" i="1"/>
  <c r="AT248" i="1"/>
  <c r="AT247" i="1"/>
  <c r="AT246" i="1"/>
  <c r="AT245" i="1"/>
  <c r="AT244" i="1"/>
  <c r="AT243" i="1"/>
  <c r="AT242" i="1"/>
  <c r="AT241" i="1"/>
  <c r="AT240" i="1"/>
  <c r="AT239" i="1"/>
  <c r="AT238" i="1"/>
  <c r="AT237" i="1"/>
  <c r="AT236" i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23" i="1"/>
  <c r="AT222" i="1"/>
  <c r="AT221" i="1"/>
  <c r="AT220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T2" i="1"/>
  <c r="AM699" i="1"/>
  <c r="AF699" i="1"/>
  <c r="E768" i="12" l="1"/>
  <c r="X768" i="12" s="1"/>
  <c r="Y768" i="12" s="1"/>
  <c r="C769" i="12"/>
  <c r="E769" i="12" s="1"/>
  <c r="X769" i="12" s="1"/>
  <c r="Y769" i="12" s="1"/>
  <c r="E58" i="12"/>
  <c r="X58" i="12" s="1"/>
  <c r="Y58" i="12" s="1"/>
  <c r="C59" i="12"/>
  <c r="E114" i="12"/>
  <c r="X114" i="12" s="1"/>
  <c r="Y114" i="12" s="1"/>
  <c r="C115" i="12"/>
  <c r="W57" i="12"/>
  <c r="E86" i="12"/>
  <c r="X86" i="12" s="1"/>
  <c r="Y86" i="12" s="1"/>
  <c r="C87" i="12"/>
  <c r="E579" i="12"/>
  <c r="X579" i="12" s="1"/>
  <c r="Y579" i="12" s="1"/>
  <c r="C580" i="12"/>
  <c r="C2" i="4"/>
  <c r="AA25" i="12"/>
  <c r="Z27" i="12"/>
  <c r="AB27" i="12"/>
  <c r="W1037" i="1"/>
  <c r="W1041" i="1"/>
  <c r="W1045" i="1"/>
  <c r="W1049" i="1"/>
  <c r="W1053" i="1"/>
  <c r="W1055" i="1"/>
  <c r="W1059" i="1"/>
  <c r="W1063" i="1"/>
  <c r="W1067" i="1"/>
  <c r="W1071" i="1"/>
  <c r="W1075" i="1"/>
  <c r="W1079" i="1"/>
  <c r="W1083" i="1"/>
  <c r="W1087" i="1"/>
  <c r="W1091" i="1"/>
  <c r="W1095" i="1"/>
  <c r="W1097" i="1"/>
  <c r="W1101" i="1"/>
  <c r="W1105" i="1"/>
  <c r="W1109" i="1"/>
  <c r="W1113" i="1"/>
  <c r="W1117" i="1"/>
  <c r="W1119" i="1"/>
  <c r="W1123" i="1"/>
  <c r="W1127" i="1"/>
  <c r="W1131" i="1"/>
  <c r="W1135" i="1"/>
  <c r="W1139" i="1"/>
  <c r="W1143" i="1"/>
  <c r="W1147" i="1"/>
  <c r="W1151" i="1"/>
  <c r="W1155" i="1"/>
  <c r="W1159" i="1"/>
  <c r="W1163" i="1"/>
  <c r="W1167" i="1"/>
  <c r="W1171" i="1"/>
  <c r="W1175" i="1"/>
  <c r="W1179" i="1"/>
  <c r="W1183" i="1"/>
  <c r="W1187" i="1"/>
  <c r="W1191" i="1"/>
  <c r="W1195" i="1"/>
  <c r="W1199" i="1"/>
  <c r="W1203" i="1"/>
  <c r="W1207" i="1"/>
  <c r="W1211" i="1"/>
  <c r="W1215" i="1"/>
  <c r="W1219" i="1"/>
  <c r="W1223" i="1"/>
  <c r="W1227" i="1"/>
  <c r="W1231" i="1"/>
  <c r="W1235" i="1"/>
  <c r="W1239" i="1"/>
  <c r="W1243" i="1"/>
  <c r="W1247" i="1"/>
  <c r="W1251" i="1"/>
  <c r="W1255" i="1"/>
  <c r="W1259" i="1"/>
  <c r="W1263" i="1"/>
  <c r="W1267" i="1"/>
  <c r="W1271" i="1"/>
  <c r="W1275" i="1"/>
  <c r="W1277" i="1"/>
  <c r="W1281" i="1"/>
  <c r="W1285" i="1"/>
  <c r="W1289" i="1"/>
  <c r="W1293" i="1"/>
  <c r="W1297" i="1"/>
  <c r="W1301" i="1"/>
  <c r="W1305" i="1"/>
  <c r="W1309" i="1"/>
  <c r="W1313" i="1"/>
  <c r="W1317" i="1"/>
  <c r="W1321" i="1"/>
  <c r="W1327" i="1"/>
  <c r="W1331" i="1"/>
  <c r="W1335" i="1"/>
  <c r="W1337" i="1"/>
  <c r="W1343" i="1"/>
  <c r="W1347" i="1"/>
  <c r="W1351" i="1"/>
  <c r="W1355" i="1"/>
  <c r="W1359" i="1"/>
  <c r="W1363" i="1"/>
  <c r="W1367" i="1"/>
  <c r="W1371" i="1"/>
  <c r="W1375" i="1"/>
  <c r="W1379" i="1"/>
  <c r="W1383" i="1"/>
  <c r="W1387" i="1"/>
  <c r="W1391" i="1"/>
  <c r="W1395" i="1"/>
  <c r="W1397" i="1"/>
  <c r="W1401" i="1"/>
  <c r="W1405" i="1"/>
  <c r="W1411" i="1"/>
  <c r="W1415" i="1"/>
  <c r="W1419" i="1"/>
  <c r="W1423" i="1"/>
  <c r="W1427" i="1"/>
  <c r="W1431" i="1"/>
  <c r="W1435" i="1"/>
  <c r="W1437" i="1"/>
  <c r="W1441" i="1"/>
  <c r="W1445" i="1"/>
  <c r="W1449" i="1"/>
  <c r="W1453" i="1"/>
  <c r="W1457" i="1"/>
  <c r="W1461" i="1"/>
  <c r="W1465" i="1"/>
  <c r="W1471" i="1"/>
  <c r="W1475" i="1"/>
  <c r="W1481" i="1"/>
  <c r="W1487" i="1"/>
  <c r="W1491" i="1"/>
  <c r="W1497" i="1"/>
  <c r="W1503" i="1"/>
  <c r="W1509" i="1"/>
  <c r="W1515" i="1"/>
  <c r="W1521" i="1"/>
  <c r="W1547" i="1"/>
  <c r="W699" i="1"/>
  <c r="W1038" i="1"/>
  <c r="W1046" i="1"/>
  <c r="W1050" i="1"/>
  <c r="W1058" i="1"/>
  <c r="W1062" i="1"/>
  <c r="W1070" i="1"/>
  <c r="W1076" i="1"/>
  <c r="W1080" i="1"/>
  <c r="W1088" i="1"/>
  <c r="W1094" i="1"/>
  <c r="W1098" i="1"/>
  <c r="W1104" i="1"/>
  <c r="W1110" i="1"/>
  <c r="W1116" i="1"/>
  <c r="W1122" i="1"/>
  <c r="W1128" i="1"/>
  <c r="W1136" i="1"/>
  <c r="W1140" i="1"/>
  <c r="W1148" i="1"/>
  <c r="W1152" i="1"/>
  <c r="W1158" i="1"/>
  <c r="W1166" i="1"/>
  <c r="W1172" i="1"/>
  <c r="W1176" i="1"/>
  <c r="W1184" i="1"/>
  <c r="W1188" i="1"/>
  <c r="W1196" i="1"/>
  <c r="W1202" i="1"/>
  <c r="W1208" i="1"/>
  <c r="W1214" i="1"/>
  <c r="W1218" i="1"/>
  <c r="W1226" i="1"/>
  <c r="W1230" i="1"/>
  <c r="W1236" i="1"/>
  <c r="W1244" i="1"/>
  <c r="W1250" i="1"/>
  <c r="W1254" i="1"/>
  <c r="W1260" i="1"/>
  <c r="W1268" i="1"/>
  <c r="W1274" i="1"/>
  <c r="W1278" i="1"/>
  <c r="W1284" i="1"/>
  <c r="W1290" i="1"/>
  <c r="W1298" i="1"/>
  <c r="W1304" i="1"/>
  <c r="W1310" i="1"/>
  <c r="W1318" i="1"/>
  <c r="W1324" i="1"/>
  <c r="W1332" i="1"/>
  <c r="W1340" i="1"/>
  <c r="W1344" i="1"/>
  <c r="W1352" i="1"/>
  <c r="W1356" i="1"/>
  <c r="W1364" i="1"/>
  <c r="W1368" i="1"/>
  <c r="W1376" i="1"/>
  <c r="W1380" i="1"/>
  <c r="W1388" i="1"/>
  <c r="W1392" i="1"/>
  <c r="W1400" i="1"/>
  <c r="W1404" i="1"/>
  <c r="W1410" i="1"/>
  <c r="W1416" i="1"/>
  <c r="W1422" i="1"/>
  <c r="W1428" i="1"/>
  <c r="W1434" i="1"/>
  <c r="W1440" i="1"/>
  <c r="W1446" i="1"/>
  <c r="W1452" i="1"/>
  <c r="W1466" i="1"/>
  <c r="W1472" i="1"/>
  <c r="W1476" i="1"/>
  <c r="W1482" i="1"/>
  <c r="W1490" i="1"/>
  <c r="W1496" i="1"/>
  <c r="W1500" i="1"/>
  <c r="W1508" i="1"/>
  <c r="W1512" i="1"/>
  <c r="W1518" i="1"/>
  <c r="W1524" i="1"/>
  <c r="W1534" i="1"/>
  <c r="W1540" i="1"/>
  <c r="W1546" i="1"/>
  <c r="W1552" i="1"/>
  <c r="W1556" i="1"/>
  <c r="W1558" i="1"/>
  <c r="W1560" i="1"/>
  <c r="W1562" i="1"/>
  <c r="W1564" i="1"/>
  <c r="W1566" i="1"/>
  <c r="W1568" i="1"/>
  <c r="W1570" i="1"/>
  <c r="W1572" i="1"/>
  <c r="W1574" i="1"/>
  <c r="W1576" i="1"/>
  <c r="W1582" i="1"/>
  <c r="W1584" i="1"/>
  <c r="W1586" i="1"/>
  <c r="W1588" i="1"/>
  <c r="W1590" i="1"/>
  <c r="W1592" i="1"/>
  <c r="W1594" i="1"/>
  <c r="W1596" i="1"/>
  <c r="W1598" i="1"/>
  <c r="W1600" i="1"/>
  <c r="W1602" i="1"/>
  <c r="W1604" i="1"/>
  <c r="W1606" i="1"/>
  <c r="W1608" i="1"/>
  <c r="W1610" i="1"/>
  <c r="W1612" i="1"/>
  <c r="W1614" i="1"/>
  <c r="W1036" i="1"/>
  <c r="W1042" i="1"/>
  <c r="W1048" i="1"/>
  <c r="W1054" i="1"/>
  <c r="W1060" i="1"/>
  <c r="W1066" i="1"/>
  <c r="W1072" i="1"/>
  <c r="W1078" i="1"/>
  <c r="W1084" i="1"/>
  <c r="W1090" i="1"/>
  <c r="W1096" i="1"/>
  <c r="W1102" i="1"/>
  <c r="W1108" i="1"/>
  <c r="W1114" i="1"/>
  <c r="W1120" i="1"/>
  <c r="W1126" i="1"/>
  <c r="W1132" i="1"/>
  <c r="W1138" i="1"/>
  <c r="W1144" i="1"/>
  <c r="W1150" i="1"/>
  <c r="W1156" i="1"/>
  <c r="W1162" i="1"/>
  <c r="W1168" i="1"/>
  <c r="W1174" i="1"/>
  <c r="W1180" i="1"/>
  <c r="W1186" i="1"/>
  <c r="W1192" i="1"/>
  <c r="W1198" i="1"/>
  <c r="W1204" i="1"/>
  <c r="W1210" i="1"/>
  <c r="W1216" i="1"/>
  <c r="W1222" i="1"/>
  <c r="W1228" i="1"/>
  <c r="W1234" i="1"/>
  <c r="W1240" i="1"/>
  <c r="W1246" i="1"/>
  <c r="W1252" i="1"/>
  <c r="W1258" i="1"/>
  <c r="W1264" i="1"/>
  <c r="W1270" i="1"/>
  <c r="W1276" i="1"/>
  <c r="W1282" i="1"/>
  <c r="W1288" i="1"/>
  <c r="W1294" i="1"/>
  <c r="W1300" i="1"/>
  <c r="W1306" i="1"/>
  <c r="W1312" i="1"/>
  <c r="W1316" i="1"/>
  <c r="W1322" i="1"/>
  <c r="W1326" i="1"/>
  <c r="W1330" i="1"/>
  <c r="W1336" i="1"/>
  <c r="W1342" i="1"/>
  <c r="W1348" i="1"/>
  <c r="W1354" i="1"/>
  <c r="W1360" i="1"/>
  <c r="W1366" i="1"/>
  <c r="W1372" i="1"/>
  <c r="W1378" i="1"/>
  <c r="W1384" i="1"/>
  <c r="W1390" i="1"/>
  <c r="W1396" i="1"/>
  <c r="W1402" i="1"/>
  <c r="W1408" i="1"/>
  <c r="W1414" i="1"/>
  <c r="W1420" i="1"/>
  <c r="W1426" i="1"/>
  <c r="W1432" i="1"/>
  <c r="W1438" i="1"/>
  <c r="W1444" i="1"/>
  <c r="W1450" i="1"/>
  <c r="W1454" i="1"/>
  <c r="W1458" i="1"/>
  <c r="W1462" i="1"/>
  <c r="W1468" i="1"/>
  <c r="W1474" i="1"/>
  <c r="W1480" i="1"/>
  <c r="W1486" i="1"/>
  <c r="W1492" i="1"/>
  <c r="W1498" i="1"/>
  <c r="W1504" i="1"/>
  <c r="W1510" i="1"/>
  <c r="W1516" i="1"/>
  <c r="W1522" i="1"/>
  <c r="W1528" i="1"/>
  <c r="W1532" i="1"/>
  <c r="W1536" i="1"/>
  <c r="W1542" i="1"/>
  <c r="W1548" i="1"/>
  <c r="W1554" i="1"/>
  <c r="W1580" i="1"/>
  <c r="W1040" i="1"/>
  <c r="W1044" i="1"/>
  <c r="W1052" i="1"/>
  <c r="W1056" i="1"/>
  <c r="W1064" i="1"/>
  <c r="W1068" i="1"/>
  <c r="W1074" i="1"/>
  <c r="W1082" i="1"/>
  <c r="W1086" i="1"/>
  <c r="W1092" i="1"/>
  <c r="W1100" i="1"/>
  <c r="W1106" i="1"/>
  <c r="W1112" i="1"/>
  <c r="W1118" i="1"/>
  <c r="W1124" i="1"/>
  <c r="W1130" i="1"/>
  <c r="W1134" i="1"/>
  <c r="W1142" i="1"/>
  <c r="W1146" i="1"/>
  <c r="W1154" i="1"/>
  <c r="W1160" i="1"/>
  <c r="W1164" i="1"/>
  <c r="W1170" i="1"/>
  <c r="W1178" i="1"/>
  <c r="W1182" i="1"/>
  <c r="W1190" i="1"/>
  <c r="W1194" i="1"/>
  <c r="W1200" i="1"/>
  <c r="W1206" i="1"/>
  <c r="W1212" i="1"/>
  <c r="W1220" i="1"/>
  <c r="W1224" i="1"/>
  <c r="W1232" i="1"/>
  <c r="W1238" i="1"/>
  <c r="W1242" i="1"/>
  <c r="W1248" i="1"/>
  <c r="W1256" i="1"/>
  <c r="W1262" i="1"/>
  <c r="W1266" i="1"/>
  <c r="W1272" i="1"/>
  <c r="W1280" i="1"/>
  <c r="W1286" i="1"/>
  <c r="W1292" i="1"/>
  <c r="W1296" i="1"/>
  <c r="W1302" i="1"/>
  <c r="W1308" i="1"/>
  <c r="W1314" i="1"/>
  <c r="W1320" i="1"/>
  <c r="W1328" i="1"/>
  <c r="W1334" i="1"/>
  <c r="W1338" i="1"/>
  <c r="W1346" i="1"/>
  <c r="W1350" i="1"/>
  <c r="W1358" i="1"/>
  <c r="W1362" i="1"/>
  <c r="W1370" i="1"/>
  <c r="W1374" i="1"/>
  <c r="W1382" i="1"/>
  <c r="W1386" i="1"/>
  <c r="W1394" i="1"/>
  <c r="W1398" i="1"/>
  <c r="W1406" i="1"/>
  <c r="W1412" i="1"/>
  <c r="W1418" i="1"/>
  <c r="W1424" i="1"/>
  <c r="W1430" i="1"/>
  <c r="W1436" i="1"/>
  <c r="W1442" i="1"/>
  <c r="W1448" i="1"/>
  <c r="W1456" i="1"/>
  <c r="W1460" i="1"/>
  <c r="W1464" i="1"/>
  <c r="W1470" i="1"/>
  <c r="W1478" i="1"/>
  <c r="W1484" i="1"/>
  <c r="W1488" i="1"/>
  <c r="W1494" i="1"/>
  <c r="W1502" i="1"/>
  <c r="W1506" i="1"/>
  <c r="W1514" i="1"/>
  <c r="W1520" i="1"/>
  <c r="W1526" i="1"/>
  <c r="W1530" i="1"/>
  <c r="W1538" i="1"/>
  <c r="W1544" i="1"/>
  <c r="W1550" i="1"/>
  <c r="W1578" i="1"/>
  <c r="W1035" i="1"/>
  <c r="W1039" i="1"/>
  <c r="W1043" i="1"/>
  <c r="W1047" i="1"/>
  <c r="W1051" i="1"/>
  <c r="W1057" i="1"/>
  <c r="W1061" i="1"/>
  <c r="W1065" i="1"/>
  <c r="W1069" i="1"/>
  <c r="W1073" i="1"/>
  <c r="W1077" i="1"/>
  <c r="W1081" i="1"/>
  <c r="W1085" i="1"/>
  <c r="W1089" i="1"/>
  <c r="W1093" i="1"/>
  <c r="W1099" i="1"/>
  <c r="W1103" i="1"/>
  <c r="W1107" i="1"/>
  <c r="W1111" i="1"/>
  <c r="W1115" i="1"/>
  <c r="W1121" i="1"/>
  <c r="W1125" i="1"/>
  <c r="W1129" i="1"/>
  <c r="W1133" i="1"/>
  <c r="W1137" i="1"/>
  <c r="W1141" i="1"/>
  <c r="W1145" i="1"/>
  <c r="W1149" i="1"/>
  <c r="W1153" i="1"/>
  <c r="W1157" i="1"/>
  <c r="W1161" i="1"/>
  <c r="W1165" i="1"/>
  <c r="W1169" i="1"/>
  <c r="W1173" i="1"/>
  <c r="W1177" i="1"/>
  <c r="W1181" i="1"/>
  <c r="W1185" i="1"/>
  <c r="W1189" i="1"/>
  <c r="W1193" i="1"/>
  <c r="W1197" i="1"/>
  <c r="W1201" i="1"/>
  <c r="W1205" i="1"/>
  <c r="W1209" i="1"/>
  <c r="W1213" i="1"/>
  <c r="W1217" i="1"/>
  <c r="W1221" i="1"/>
  <c r="W1225" i="1"/>
  <c r="W1229" i="1"/>
  <c r="W1233" i="1"/>
  <c r="W1237" i="1"/>
  <c r="W1241" i="1"/>
  <c r="W1245" i="1"/>
  <c r="W1249" i="1"/>
  <c r="W1253" i="1"/>
  <c r="W1257" i="1"/>
  <c r="W1261" i="1"/>
  <c r="W1265" i="1"/>
  <c r="W1269" i="1"/>
  <c r="W1273" i="1"/>
  <c r="W1279" i="1"/>
  <c r="W1283" i="1"/>
  <c r="W1287" i="1"/>
  <c r="W1291" i="1"/>
  <c r="W1295" i="1"/>
  <c r="W1299" i="1"/>
  <c r="W1303" i="1"/>
  <c r="W1307" i="1"/>
  <c r="W1311" i="1"/>
  <c r="W1315" i="1"/>
  <c r="W1319" i="1"/>
  <c r="W1323" i="1"/>
  <c r="W1325" i="1"/>
  <c r="W1329" i="1"/>
  <c r="W1333" i="1"/>
  <c r="W1339" i="1"/>
  <c r="W1341" i="1"/>
  <c r="W1345" i="1"/>
  <c r="W1349" i="1"/>
  <c r="W1353" i="1"/>
  <c r="W1357" i="1"/>
  <c r="W1361" i="1"/>
  <c r="W1365" i="1"/>
  <c r="W1369" i="1"/>
  <c r="W1373" i="1"/>
  <c r="W1377" i="1"/>
  <c r="W1381" i="1"/>
  <c r="W1385" i="1"/>
  <c r="W1389" i="1"/>
  <c r="W1393" i="1"/>
  <c r="W1399" i="1"/>
  <c r="W1403" i="1"/>
  <c r="W1407" i="1"/>
  <c r="W1409" i="1"/>
  <c r="W1413" i="1"/>
  <c r="W1417" i="1"/>
  <c r="W1421" i="1"/>
  <c r="W1425" i="1"/>
  <c r="W1429" i="1"/>
  <c r="W1433" i="1"/>
  <c r="W1439" i="1"/>
  <c r="W1443" i="1"/>
  <c r="W1447" i="1"/>
  <c r="W1451" i="1"/>
  <c r="W1455" i="1"/>
  <c r="W1459" i="1"/>
  <c r="W1463" i="1"/>
  <c r="W1467" i="1"/>
  <c r="W1469" i="1"/>
  <c r="W1473" i="1"/>
  <c r="W1477" i="1"/>
  <c r="W1483" i="1"/>
  <c r="W1493" i="1"/>
  <c r="W1499" i="1"/>
  <c r="W1505" i="1"/>
  <c r="W1511" i="1"/>
  <c r="W1517" i="1"/>
  <c r="W1523" i="1"/>
  <c r="W1527" i="1"/>
  <c r="W1529" i="1"/>
  <c r="W1531" i="1"/>
  <c r="W1533" i="1"/>
  <c r="W1535" i="1"/>
  <c r="W1537" i="1"/>
  <c r="W1539" i="1"/>
  <c r="W1541" i="1"/>
  <c r="W1543" i="1"/>
  <c r="W1545" i="1"/>
  <c r="W1549" i="1"/>
  <c r="W1551" i="1"/>
  <c r="W1555" i="1"/>
  <c r="W1557" i="1"/>
  <c r="W1559" i="1"/>
  <c r="W1561" i="1"/>
  <c r="W1563" i="1"/>
  <c r="W1565" i="1"/>
  <c r="W1567" i="1"/>
  <c r="W1569" i="1"/>
  <c r="W1571" i="1"/>
  <c r="W1573" i="1"/>
  <c r="W1575" i="1"/>
  <c r="W1577" i="1"/>
  <c r="W1579" i="1"/>
  <c r="W1581" i="1"/>
  <c r="W1583" i="1"/>
  <c r="W1585" i="1"/>
  <c r="W1587" i="1"/>
  <c r="W1589" i="1"/>
  <c r="W1591" i="1"/>
  <c r="W1479" i="1"/>
  <c r="W1485" i="1"/>
  <c r="W1489" i="1"/>
  <c r="W1495" i="1"/>
  <c r="W1501" i="1"/>
  <c r="W1507" i="1"/>
  <c r="W1513" i="1"/>
  <c r="W1519" i="1"/>
  <c r="W1525" i="1"/>
  <c r="W1553" i="1"/>
  <c r="W1616" i="1"/>
  <c r="W1618" i="1"/>
  <c r="W1620" i="1"/>
  <c r="W1622" i="1"/>
  <c r="W1624" i="1"/>
  <c r="W1626" i="1"/>
  <c r="W1628" i="1"/>
  <c r="W1630" i="1"/>
  <c r="W1632" i="1"/>
  <c r="W1634" i="1"/>
  <c r="W1636" i="1"/>
  <c r="W1638" i="1"/>
  <c r="W1640" i="1"/>
  <c r="W1642" i="1"/>
  <c r="W1644" i="1"/>
  <c r="W1646" i="1"/>
  <c r="W1648" i="1"/>
  <c r="W1650" i="1"/>
  <c r="W1652" i="1"/>
  <c r="W1654" i="1"/>
  <c r="W1656" i="1"/>
  <c r="W1658" i="1"/>
  <c r="W1660" i="1"/>
  <c r="W1662" i="1"/>
  <c r="W1664" i="1"/>
  <c r="W1666" i="1"/>
  <c r="W1668" i="1"/>
  <c r="W1670" i="1"/>
  <c r="W1672" i="1"/>
  <c r="W1674" i="1"/>
  <c r="W1676" i="1"/>
  <c r="W1678" i="1"/>
  <c r="W1680" i="1"/>
  <c r="W1682" i="1"/>
  <c r="W1684" i="1"/>
  <c r="W1686" i="1"/>
  <c r="W1688" i="1"/>
  <c r="W1690" i="1"/>
  <c r="W1692" i="1"/>
  <c r="W1694" i="1"/>
  <c r="W1696" i="1"/>
  <c r="W1698" i="1"/>
  <c r="W1700" i="1"/>
  <c r="W1702" i="1"/>
  <c r="W1704" i="1"/>
  <c r="W1706" i="1"/>
  <c r="W1708" i="1"/>
  <c r="W1710" i="1"/>
  <c r="W1712" i="1"/>
  <c r="W1714" i="1"/>
  <c r="W1716" i="1"/>
  <c r="W1718" i="1"/>
  <c r="W1720" i="1"/>
  <c r="W1722" i="1"/>
  <c r="W1724" i="1"/>
  <c r="W1726" i="1"/>
  <c r="W1728" i="1"/>
  <c r="W1730" i="1"/>
  <c r="W1732" i="1"/>
  <c r="W3" i="1"/>
  <c r="W5" i="1"/>
  <c r="W7" i="1"/>
  <c r="W9" i="1"/>
  <c r="W11" i="1"/>
  <c r="W13" i="1"/>
  <c r="W15" i="1"/>
  <c r="W17" i="1"/>
  <c r="W19" i="1"/>
  <c r="W21" i="1"/>
  <c r="W23" i="1"/>
  <c r="W25" i="1"/>
  <c r="W27" i="1"/>
  <c r="W29" i="1"/>
  <c r="W31" i="1"/>
  <c r="W33" i="1"/>
  <c r="W35" i="1"/>
  <c r="W37" i="1"/>
  <c r="W39" i="1"/>
  <c r="W41" i="1"/>
  <c r="W43" i="1"/>
  <c r="W45" i="1"/>
  <c r="W47" i="1"/>
  <c r="W49" i="1"/>
  <c r="W51" i="1"/>
  <c r="W53" i="1"/>
  <c r="W55" i="1"/>
  <c r="W57" i="1"/>
  <c r="W59" i="1"/>
  <c r="W61" i="1"/>
  <c r="W63" i="1"/>
  <c r="W65" i="1"/>
  <c r="W67" i="1"/>
  <c r="W69" i="1"/>
  <c r="W71" i="1"/>
  <c r="W73" i="1"/>
  <c r="W75" i="1"/>
  <c r="W77" i="1"/>
  <c r="W79" i="1"/>
  <c r="W81" i="1"/>
  <c r="W83" i="1"/>
  <c r="W85" i="1"/>
  <c r="W87" i="1"/>
  <c r="W89" i="1"/>
  <c r="W91" i="1"/>
  <c r="W93" i="1"/>
  <c r="W95" i="1"/>
  <c r="W97" i="1"/>
  <c r="W99" i="1"/>
  <c r="W101" i="1"/>
  <c r="W103" i="1"/>
  <c r="W105" i="1"/>
  <c r="W107" i="1"/>
  <c r="W109" i="1"/>
  <c r="W111" i="1"/>
  <c r="W113" i="1"/>
  <c r="W115" i="1"/>
  <c r="W117" i="1"/>
  <c r="W119" i="1"/>
  <c r="W121" i="1"/>
  <c r="W123" i="1"/>
  <c r="W125" i="1"/>
  <c r="W127" i="1"/>
  <c r="W129" i="1"/>
  <c r="W131" i="1"/>
  <c r="W133" i="1"/>
  <c r="W135" i="1"/>
  <c r="W137" i="1"/>
  <c r="W139" i="1"/>
  <c r="W141" i="1"/>
  <c r="W143" i="1"/>
  <c r="W145" i="1"/>
  <c r="W147" i="1"/>
  <c r="W149" i="1"/>
  <c r="W151" i="1"/>
  <c r="W153" i="1"/>
  <c r="W155" i="1"/>
  <c r="W157" i="1"/>
  <c r="W159" i="1"/>
  <c r="W161" i="1"/>
  <c r="W163" i="1"/>
  <c r="W165" i="1"/>
  <c r="W167" i="1"/>
  <c r="W169" i="1"/>
  <c r="W171" i="1"/>
  <c r="W173" i="1"/>
  <c r="W175" i="1"/>
  <c r="W177" i="1"/>
  <c r="W179" i="1"/>
  <c r="W181" i="1"/>
  <c r="W183" i="1"/>
  <c r="W185" i="1"/>
  <c r="W187" i="1"/>
  <c r="W189" i="1"/>
  <c r="W191" i="1"/>
  <c r="W193" i="1"/>
  <c r="W195" i="1"/>
  <c r="W197" i="1"/>
  <c r="W199" i="1"/>
  <c r="W201" i="1"/>
  <c r="W203" i="1"/>
  <c r="W205" i="1"/>
  <c r="W207" i="1"/>
  <c r="W209" i="1"/>
  <c r="W211" i="1"/>
  <c r="W213" i="1"/>
  <c r="W215" i="1"/>
  <c r="W217" i="1"/>
  <c r="W219" i="1"/>
  <c r="W221" i="1"/>
  <c r="W223" i="1"/>
  <c r="W1593" i="1"/>
  <c r="W1595" i="1"/>
  <c r="W1597" i="1"/>
  <c r="W1599" i="1"/>
  <c r="W1601" i="1"/>
  <c r="W1603" i="1"/>
  <c r="W1605" i="1"/>
  <c r="W1607" i="1"/>
  <c r="W1609" i="1"/>
  <c r="W1611" i="1"/>
  <c r="W1613" i="1"/>
  <c r="W1615" i="1"/>
  <c r="W1617" i="1"/>
  <c r="W1619" i="1"/>
  <c r="W1621" i="1"/>
  <c r="W1623" i="1"/>
  <c r="W1625" i="1"/>
  <c r="W1627" i="1"/>
  <c r="W1629" i="1"/>
  <c r="W1631" i="1"/>
  <c r="W1633" i="1"/>
  <c r="W1635" i="1"/>
  <c r="W1637" i="1"/>
  <c r="W1639" i="1"/>
  <c r="W1641" i="1"/>
  <c r="W1643" i="1"/>
  <c r="W1645" i="1"/>
  <c r="W1647" i="1"/>
  <c r="W1649" i="1"/>
  <c r="W1651" i="1"/>
  <c r="W1653" i="1"/>
  <c r="W1655" i="1"/>
  <c r="W1657" i="1"/>
  <c r="W1659" i="1"/>
  <c r="W1661" i="1"/>
  <c r="W1663" i="1"/>
  <c r="W1665" i="1"/>
  <c r="W1667" i="1"/>
  <c r="W1669" i="1"/>
  <c r="W1671" i="1"/>
  <c r="W1673" i="1"/>
  <c r="W1675" i="1"/>
  <c r="W1677" i="1"/>
  <c r="W1679" i="1"/>
  <c r="W1681" i="1"/>
  <c r="W1683" i="1"/>
  <c r="W1685" i="1"/>
  <c r="W1687" i="1"/>
  <c r="W1689" i="1"/>
  <c r="W1691" i="1"/>
  <c r="W1693" i="1"/>
  <c r="W1695" i="1"/>
  <c r="W1697" i="1"/>
  <c r="W1699" i="1"/>
  <c r="W1701" i="1"/>
  <c r="W1703" i="1"/>
  <c r="W1705" i="1"/>
  <c r="W1707" i="1"/>
  <c r="W1709" i="1"/>
  <c r="W1711" i="1"/>
  <c r="W1713" i="1"/>
  <c r="W1715" i="1"/>
  <c r="W1717" i="1"/>
  <c r="W1719" i="1"/>
  <c r="W1721" i="1"/>
  <c r="W1723" i="1"/>
  <c r="W1725" i="1"/>
  <c r="W1727" i="1"/>
  <c r="W1729" i="1"/>
  <c r="W1731" i="1"/>
  <c r="W2" i="1"/>
  <c r="W4" i="1"/>
  <c r="W6" i="1"/>
  <c r="W8" i="1"/>
  <c r="W10" i="1"/>
  <c r="W12" i="1"/>
  <c r="W14" i="1"/>
  <c r="W16" i="1"/>
  <c r="W18" i="1"/>
  <c r="W20" i="1"/>
  <c r="W22" i="1"/>
  <c r="W24" i="1"/>
  <c r="W26" i="1"/>
  <c r="W28" i="1"/>
  <c r="W30" i="1"/>
  <c r="W32" i="1"/>
  <c r="W34" i="1"/>
  <c r="W36" i="1"/>
  <c r="W38" i="1"/>
  <c r="W40" i="1"/>
  <c r="W42" i="1"/>
  <c r="W44" i="1"/>
  <c r="W46" i="1"/>
  <c r="W48" i="1"/>
  <c r="W50" i="1"/>
  <c r="W52" i="1"/>
  <c r="W54" i="1"/>
  <c r="W56" i="1"/>
  <c r="W58" i="1"/>
  <c r="W60" i="1"/>
  <c r="W62" i="1"/>
  <c r="W64" i="1"/>
  <c r="W66" i="1"/>
  <c r="W68" i="1"/>
  <c r="W70" i="1"/>
  <c r="W72" i="1"/>
  <c r="W74" i="1"/>
  <c r="W76" i="1"/>
  <c r="W78" i="1"/>
  <c r="W80" i="1"/>
  <c r="W82" i="1"/>
  <c r="W84" i="1"/>
  <c r="W86" i="1"/>
  <c r="W88" i="1"/>
  <c r="W90" i="1"/>
  <c r="W92" i="1"/>
  <c r="W94" i="1"/>
  <c r="W96" i="1"/>
  <c r="W98" i="1"/>
  <c r="W100" i="1"/>
  <c r="W102" i="1"/>
  <c r="W104" i="1"/>
  <c r="W106" i="1"/>
  <c r="W108" i="1"/>
  <c r="W110" i="1"/>
  <c r="W112" i="1"/>
  <c r="W114" i="1"/>
  <c r="W116" i="1"/>
  <c r="W118" i="1"/>
  <c r="W120" i="1"/>
  <c r="W122" i="1"/>
  <c r="W124" i="1"/>
  <c r="W126" i="1"/>
  <c r="W128" i="1"/>
  <c r="W130" i="1"/>
  <c r="W132" i="1"/>
  <c r="W134" i="1"/>
  <c r="W136" i="1"/>
  <c r="W138" i="1"/>
  <c r="W140" i="1"/>
  <c r="W142" i="1"/>
  <c r="W144" i="1"/>
  <c r="W146" i="1"/>
  <c r="W148" i="1"/>
  <c r="W150" i="1"/>
  <c r="W152" i="1"/>
  <c r="W154" i="1"/>
  <c r="W156" i="1"/>
  <c r="W158" i="1"/>
  <c r="W160" i="1"/>
  <c r="W162" i="1"/>
  <c r="W164" i="1"/>
  <c r="W166" i="1"/>
  <c r="W168" i="1"/>
  <c r="W170" i="1"/>
  <c r="W172" i="1"/>
  <c r="W174" i="1"/>
  <c r="W176" i="1"/>
  <c r="W178" i="1"/>
  <c r="W180" i="1"/>
  <c r="W182" i="1"/>
  <c r="W184" i="1"/>
  <c r="W186" i="1"/>
  <c r="W188" i="1"/>
  <c r="W225" i="1"/>
  <c r="W227" i="1"/>
  <c r="W229" i="1"/>
  <c r="W231" i="1"/>
  <c r="W233" i="1"/>
  <c r="W235" i="1"/>
  <c r="W237" i="1"/>
  <c r="W239" i="1"/>
  <c r="W241" i="1"/>
  <c r="W243" i="1"/>
  <c r="W245" i="1"/>
  <c r="W247" i="1"/>
  <c r="W249" i="1"/>
  <c r="W251" i="1"/>
  <c r="W253" i="1"/>
  <c r="W255" i="1"/>
  <c r="W257" i="1"/>
  <c r="W259" i="1"/>
  <c r="W261" i="1"/>
  <c r="W263" i="1"/>
  <c r="W265" i="1"/>
  <c r="W267" i="1"/>
  <c r="W269" i="1"/>
  <c r="W271" i="1"/>
  <c r="W273" i="1"/>
  <c r="W275" i="1"/>
  <c r="W277" i="1"/>
  <c r="W279" i="1"/>
  <c r="W281" i="1"/>
  <c r="W283" i="1"/>
  <c r="W285" i="1"/>
  <c r="W287" i="1"/>
  <c r="W289" i="1"/>
  <c r="W291" i="1"/>
  <c r="W293" i="1"/>
  <c r="W295" i="1"/>
  <c r="W297" i="1"/>
  <c r="W299" i="1"/>
  <c r="W301" i="1"/>
  <c r="W303" i="1"/>
  <c r="W305" i="1"/>
  <c r="W307" i="1"/>
  <c r="W309" i="1"/>
  <c r="W311" i="1"/>
  <c r="W313" i="1"/>
  <c r="W315" i="1"/>
  <c r="W317" i="1"/>
  <c r="W319" i="1"/>
  <c r="W321" i="1"/>
  <c r="W323" i="1"/>
  <c r="W325" i="1"/>
  <c r="W327" i="1"/>
  <c r="W329" i="1"/>
  <c r="W331" i="1"/>
  <c r="W333" i="1"/>
  <c r="W335" i="1"/>
  <c r="W337" i="1"/>
  <c r="W339" i="1"/>
  <c r="W341" i="1"/>
  <c r="W343" i="1"/>
  <c r="W345" i="1"/>
  <c r="W347" i="1"/>
  <c r="W349" i="1"/>
  <c r="W351" i="1"/>
  <c r="W353" i="1"/>
  <c r="W355" i="1"/>
  <c r="W357" i="1"/>
  <c r="W359" i="1"/>
  <c r="W361" i="1"/>
  <c r="W363" i="1"/>
  <c r="W365" i="1"/>
  <c r="W367" i="1"/>
  <c r="W369" i="1"/>
  <c r="W371" i="1"/>
  <c r="W373" i="1"/>
  <c r="W375" i="1"/>
  <c r="W377" i="1"/>
  <c r="W379" i="1"/>
  <c r="W381" i="1"/>
  <c r="W383" i="1"/>
  <c r="W385" i="1"/>
  <c r="W387" i="1"/>
  <c r="W389" i="1"/>
  <c r="W391" i="1"/>
  <c r="W393" i="1"/>
  <c r="W395" i="1"/>
  <c r="W397" i="1"/>
  <c r="W399" i="1"/>
  <c r="W401" i="1"/>
  <c r="W403" i="1"/>
  <c r="W405" i="1"/>
  <c r="W407" i="1"/>
  <c r="W409" i="1"/>
  <c r="W411" i="1"/>
  <c r="W413" i="1"/>
  <c r="W415" i="1"/>
  <c r="W417" i="1"/>
  <c r="W419" i="1"/>
  <c r="W421" i="1"/>
  <c r="W423" i="1"/>
  <c r="W425" i="1"/>
  <c r="W427" i="1"/>
  <c r="W429" i="1"/>
  <c r="W431" i="1"/>
  <c r="W433" i="1"/>
  <c r="W435" i="1"/>
  <c r="W437" i="1"/>
  <c r="W439" i="1"/>
  <c r="W441" i="1"/>
  <c r="W443" i="1"/>
  <c r="W445" i="1"/>
  <c r="W447" i="1"/>
  <c r="W449" i="1"/>
  <c r="W451" i="1"/>
  <c r="W453" i="1"/>
  <c r="W455" i="1"/>
  <c r="W457" i="1"/>
  <c r="W459" i="1"/>
  <c r="W461" i="1"/>
  <c r="W463" i="1"/>
  <c r="W465" i="1"/>
  <c r="W467" i="1"/>
  <c r="W469" i="1"/>
  <c r="W471" i="1"/>
  <c r="W473" i="1"/>
  <c r="W475" i="1"/>
  <c r="W477" i="1"/>
  <c r="W479" i="1"/>
  <c r="W481" i="1"/>
  <c r="W483" i="1"/>
  <c r="W485" i="1"/>
  <c r="W487" i="1"/>
  <c r="W489" i="1"/>
  <c r="W491" i="1"/>
  <c r="W493" i="1"/>
  <c r="W495" i="1"/>
  <c r="W497" i="1"/>
  <c r="W499" i="1"/>
  <c r="W501" i="1"/>
  <c r="W503" i="1"/>
  <c r="W505" i="1"/>
  <c r="W507" i="1"/>
  <c r="W509" i="1"/>
  <c r="W511" i="1"/>
  <c r="W513" i="1"/>
  <c r="W515" i="1"/>
  <c r="W517" i="1"/>
  <c r="W519" i="1"/>
  <c r="W521" i="1"/>
  <c r="W523" i="1"/>
  <c r="W525" i="1"/>
  <c r="W527" i="1"/>
  <c r="W190" i="1"/>
  <c r="W192" i="1"/>
  <c r="W194" i="1"/>
  <c r="W196" i="1"/>
  <c r="W198" i="1"/>
  <c r="W200" i="1"/>
  <c r="W202" i="1"/>
  <c r="W204" i="1"/>
  <c r="W206" i="1"/>
  <c r="W208" i="1"/>
  <c r="W210" i="1"/>
  <c r="W212" i="1"/>
  <c r="W214" i="1"/>
  <c r="W216" i="1"/>
  <c r="W218" i="1"/>
  <c r="W220" i="1"/>
  <c r="W222" i="1"/>
  <c r="W224" i="1"/>
  <c r="W226" i="1"/>
  <c r="W228" i="1"/>
  <c r="W230" i="1"/>
  <c r="W232" i="1"/>
  <c r="W234" i="1"/>
  <c r="W236" i="1"/>
  <c r="W238" i="1"/>
  <c r="W240" i="1"/>
  <c r="W242" i="1"/>
  <c r="W244" i="1"/>
  <c r="W246" i="1"/>
  <c r="W248" i="1"/>
  <c r="W250" i="1"/>
  <c r="W252" i="1"/>
  <c r="W254" i="1"/>
  <c r="W256" i="1"/>
  <c r="W258" i="1"/>
  <c r="W260" i="1"/>
  <c r="W262" i="1"/>
  <c r="W264" i="1"/>
  <c r="W266" i="1"/>
  <c r="W268" i="1"/>
  <c r="W270" i="1"/>
  <c r="W272" i="1"/>
  <c r="W274" i="1"/>
  <c r="W276" i="1"/>
  <c r="W278" i="1"/>
  <c r="W280" i="1"/>
  <c r="W282" i="1"/>
  <c r="W284" i="1"/>
  <c r="W286" i="1"/>
  <c r="W288" i="1"/>
  <c r="W290" i="1"/>
  <c r="W292" i="1"/>
  <c r="W294" i="1"/>
  <c r="W296" i="1"/>
  <c r="W298" i="1"/>
  <c r="W300" i="1"/>
  <c r="W302" i="1"/>
  <c r="W304" i="1"/>
  <c r="W306" i="1"/>
  <c r="W308" i="1"/>
  <c r="W310" i="1"/>
  <c r="W312" i="1"/>
  <c r="W314" i="1"/>
  <c r="W316" i="1"/>
  <c r="W318" i="1"/>
  <c r="W320" i="1"/>
  <c r="W322" i="1"/>
  <c r="W324" i="1"/>
  <c r="W326" i="1"/>
  <c r="W328" i="1"/>
  <c r="W330" i="1"/>
  <c r="W332" i="1"/>
  <c r="W334" i="1"/>
  <c r="W336" i="1"/>
  <c r="W338" i="1"/>
  <c r="W340" i="1"/>
  <c r="W342" i="1"/>
  <c r="W344" i="1"/>
  <c r="W346" i="1"/>
  <c r="W348" i="1"/>
  <c r="W350" i="1"/>
  <c r="W352" i="1"/>
  <c r="W354" i="1"/>
  <c r="W356" i="1"/>
  <c r="W358" i="1"/>
  <c r="W360" i="1"/>
  <c r="W362" i="1"/>
  <c r="W364" i="1"/>
  <c r="W366" i="1"/>
  <c r="W368" i="1"/>
  <c r="W370" i="1"/>
  <c r="W372" i="1"/>
  <c r="W374" i="1"/>
  <c r="W376" i="1"/>
  <c r="W378" i="1"/>
  <c r="W380" i="1"/>
  <c r="W382" i="1"/>
  <c r="W384" i="1"/>
  <c r="W386" i="1"/>
  <c r="W388" i="1"/>
  <c r="W390" i="1"/>
  <c r="W392" i="1"/>
  <c r="W394" i="1"/>
  <c r="W396" i="1"/>
  <c r="W398" i="1"/>
  <c r="W400" i="1"/>
  <c r="W402" i="1"/>
  <c r="W404" i="1"/>
  <c r="W406" i="1"/>
  <c r="W408" i="1"/>
  <c r="W410" i="1"/>
  <c r="W412" i="1"/>
  <c r="W414" i="1"/>
  <c r="W416" i="1"/>
  <c r="W418" i="1"/>
  <c r="W420" i="1"/>
  <c r="W422" i="1"/>
  <c r="W424" i="1"/>
  <c r="W426" i="1"/>
  <c r="W428" i="1"/>
  <c r="W430" i="1"/>
  <c r="W432" i="1"/>
  <c r="W434" i="1"/>
  <c r="W436" i="1"/>
  <c r="W438" i="1"/>
  <c r="W440" i="1"/>
  <c r="W442" i="1"/>
  <c r="W444" i="1"/>
  <c r="W446" i="1"/>
  <c r="W448" i="1"/>
  <c r="W450" i="1"/>
  <c r="W452" i="1"/>
  <c r="W454" i="1"/>
  <c r="W456" i="1"/>
  <c r="W458" i="1"/>
  <c r="W460" i="1"/>
  <c r="W462" i="1"/>
  <c r="W464" i="1"/>
  <c r="W466" i="1"/>
  <c r="W468" i="1"/>
  <c r="W470" i="1"/>
  <c r="W472" i="1"/>
  <c r="W474" i="1"/>
  <c r="W476" i="1"/>
  <c r="W478" i="1"/>
  <c r="W480" i="1"/>
  <c r="W482" i="1"/>
  <c r="W484" i="1"/>
  <c r="W486" i="1"/>
  <c r="W488" i="1"/>
  <c r="W490" i="1"/>
  <c r="W492" i="1"/>
  <c r="W494" i="1"/>
  <c r="W496" i="1"/>
  <c r="W498" i="1"/>
  <c r="W500" i="1"/>
  <c r="W502" i="1"/>
  <c r="W504" i="1"/>
  <c r="W506" i="1"/>
  <c r="W508" i="1"/>
  <c r="W510" i="1"/>
  <c r="W512" i="1"/>
  <c r="W514" i="1"/>
  <c r="W516" i="1"/>
  <c r="W518" i="1"/>
  <c r="W520" i="1"/>
  <c r="W522" i="1"/>
  <c r="W524" i="1"/>
  <c r="W526" i="1"/>
  <c r="W528" i="1"/>
  <c r="W529" i="1"/>
  <c r="W531" i="1"/>
  <c r="W533" i="1"/>
  <c r="W535" i="1"/>
  <c r="W537" i="1"/>
  <c r="W539" i="1"/>
  <c r="W541" i="1"/>
  <c r="W543" i="1"/>
  <c r="W545" i="1"/>
  <c r="W547" i="1"/>
  <c r="W549" i="1"/>
  <c r="W551" i="1"/>
  <c r="W553" i="1"/>
  <c r="W555" i="1"/>
  <c r="W557" i="1"/>
  <c r="W559" i="1"/>
  <c r="W561" i="1"/>
  <c r="W563" i="1"/>
  <c r="W565" i="1"/>
  <c r="W567" i="1"/>
  <c r="W569" i="1"/>
  <c r="W571" i="1"/>
  <c r="W573" i="1"/>
  <c r="W575" i="1"/>
  <c r="W577" i="1"/>
  <c r="W579" i="1"/>
  <c r="W581" i="1"/>
  <c r="W583" i="1"/>
  <c r="W585" i="1"/>
  <c r="W587" i="1"/>
  <c r="W589" i="1"/>
  <c r="W591" i="1"/>
  <c r="W593" i="1"/>
  <c r="W595" i="1"/>
  <c r="W597" i="1"/>
  <c r="W599" i="1"/>
  <c r="W601" i="1"/>
  <c r="W603" i="1"/>
  <c r="W605" i="1"/>
  <c r="W607" i="1"/>
  <c r="W609" i="1"/>
  <c r="W611" i="1"/>
  <c r="W613" i="1"/>
  <c r="W615" i="1"/>
  <c r="W617" i="1"/>
  <c r="W619" i="1"/>
  <c r="W621" i="1"/>
  <c r="W623" i="1"/>
  <c r="W625" i="1"/>
  <c r="W627" i="1"/>
  <c r="W629" i="1"/>
  <c r="W631" i="1"/>
  <c r="W633" i="1"/>
  <c r="W635" i="1"/>
  <c r="W637" i="1"/>
  <c r="W639" i="1"/>
  <c r="W641" i="1"/>
  <c r="W643" i="1"/>
  <c r="W645" i="1"/>
  <c r="W647" i="1"/>
  <c r="W649" i="1"/>
  <c r="W651" i="1"/>
  <c r="W653" i="1"/>
  <c r="W655" i="1"/>
  <c r="W657" i="1"/>
  <c r="W659" i="1"/>
  <c r="W661" i="1"/>
  <c r="W663" i="1"/>
  <c r="W665" i="1"/>
  <c r="W667" i="1"/>
  <c r="W669" i="1"/>
  <c r="W671" i="1"/>
  <c r="W673" i="1"/>
  <c r="W675" i="1"/>
  <c r="W677" i="1"/>
  <c r="W679" i="1"/>
  <c r="W681" i="1"/>
  <c r="W683" i="1"/>
  <c r="W685" i="1"/>
  <c r="W687" i="1"/>
  <c r="W689" i="1"/>
  <c r="W691" i="1"/>
  <c r="W693" i="1"/>
  <c r="W695" i="1"/>
  <c r="W697" i="1"/>
  <c r="W530" i="1"/>
  <c r="W532" i="1"/>
  <c r="W534" i="1"/>
  <c r="W536" i="1"/>
  <c r="W538" i="1"/>
  <c r="W540" i="1"/>
  <c r="W542" i="1"/>
  <c r="W544" i="1"/>
  <c r="W546" i="1"/>
  <c r="W548" i="1"/>
  <c r="W550" i="1"/>
  <c r="W552" i="1"/>
  <c r="W554" i="1"/>
  <c r="W556" i="1"/>
  <c r="W558" i="1"/>
  <c r="W560" i="1"/>
  <c r="W562" i="1"/>
  <c r="W564" i="1"/>
  <c r="W566" i="1"/>
  <c r="W568" i="1"/>
  <c r="W570" i="1"/>
  <c r="W572" i="1"/>
  <c r="W574" i="1"/>
  <c r="W576" i="1"/>
  <c r="W578" i="1"/>
  <c r="W580" i="1"/>
  <c r="W582" i="1"/>
  <c r="W584" i="1"/>
  <c r="W586" i="1"/>
  <c r="W588" i="1"/>
  <c r="W590" i="1"/>
  <c r="W592" i="1"/>
  <c r="W594" i="1"/>
  <c r="W596" i="1"/>
  <c r="W598" i="1"/>
  <c r="W600" i="1"/>
  <c r="W602" i="1"/>
  <c r="W604" i="1"/>
  <c r="W606" i="1"/>
  <c r="W608" i="1"/>
  <c r="W610" i="1"/>
  <c r="W612" i="1"/>
  <c r="W614" i="1"/>
  <c r="W616" i="1"/>
  <c r="W618" i="1"/>
  <c r="W620" i="1"/>
  <c r="W622" i="1"/>
  <c r="W624" i="1"/>
  <c r="W626" i="1"/>
  <c r="W628" i="1"/>
  <c r="W630" i="1"/>
  <c r="W632" i="1"/>
  <c r="W634" i="1"/>
  <c r="W636" i="1"/>
  <c r="W638" i="1"/>
  <c r="W640" i="1"/>
  <c r="W642" i="1"/>
  <c r="W644" i="1"/>
  <c r="W646" i="1"/>
  <c r="W648" i="1"/>
  <c r="W650" i="1"/>
  <c r="W652" i="1"/>
  <c r="W654" i="1"/>
  <c r="W656" i="1"/>
  <c r="W658" i="1"/>
  <c r="W660" i="1"/>
  <c r="W662" i="1"/>
  <c r="W664" i="1"/>
  <c r="W666" i="1"/>
  <c r="W668" i="1"/>
  <c r="W670" i="1"/>
  <c r="W672" i="1"/>
  <c r="W674" i="1"/>
  <c r="W676" i="1"/>
  <c r="W678" i="1"/>
  <c r="W680" i="1"/>
  <c r="W682" i="1"/>
  <c r="W684" i="1"/>
  <c r="W686" i="1"/>
  <c r="W688" i="1"/>
  <c r="W690" i="1"/>
  <c r="W692" i="1"/>
  <c r="W694" i="1"/>
  <c r="W696" i="1"/>
  <c r="W698" i="1"/>
  <c r="W58" i="12" l="1"/>
  <c r="E87" i="12"/>
  <c r="X87" i="12" s="1"/>
  <c r="Y87" i="12" s="1"/>
  <c r="C88" i="12"/>
  <c r="E580" i="12"/>
  <c r="X580" i="12" s="1"/>
  <c r="Y580" i="12" s="1"/>
  <c r="C581" i="12"/>
  <c r="E115" i="12"/>
  <c r="X115" i="12" s="1"/>
  <c r="Y115" i="12" s="1"/>
  <c r="C116" i="12"/>
  <c r="E59" i="12"/>
  <c r="X59" i="12" s="1"/>
  <c r="Y59" i="12" s="1"/>
  <c r="C60" i="12"/>
  <c r="AB28" i="12"/>
  <c r="Z28" i="12"/>
  <c r="AC27" i="12" s="1"/>
  <c r="AC26" i="12"/>
  <c r="AA26" i="12" s="1"/>
  <c r="B1732" i="1"/>
  <c r="C1732" i="1" s="1"/>
  <c r="B1731" i="1"/>
  <c r="C1731" i="1" s="1"/>
  <c r="B1730" i="1"/>
  <c r="C1730" i="1" s="1"/>
  <c r="B1729" i="1"/>
  <c r="C1729" i="1" s="1"/>
  <c r="B1728" i="1"/>
  <c r="C1728" i="1" s="1"/>
  <c r="B1727" i="1"/>
  <c r="C1727" i="1" s="1"/>
  <c r="B1726" i="1"/>
  <c r="C1726" i="1" s="1"/>
  <c r="B1725" i="1"/>
  <c r="C1725" i="1" s="1"/>
  <c r="B1724" i="1"/>
  <c r="C1724" i="1" s="1"/>
  <c r="B1723" i="1"/>
  <c r="C1723" i="1" s="1"/>
  <c r="B1722" i="1"/>
  <c r="C1722" i="1" s="1"/>
  <c r="B1721" i="1"/>
  <c r="C1721" i="1" s="1"/>
  <c r="B1720" i="1"/>
  <c r="C1720" i="1" s="1"/>
  <c r="B1719" i="1"/>
  <c r="C1719" i="1" s="1"/>
  <c r="B1718" i="1"/>
  <c r="C1718" i="1" s="1"/>
  <c r="B1717" i="1"/>
  <c r="C1717" i="1" s="1"/>
  <c r="B1716" i="1"/>
  <c r="C1716" i="1" s="1"/>
  <c r="B1715" i="1"/>
  <c r="C1715" i="1" s="1"/>
  <c r="B1714" i="1"/>
  <c r="C1714" i="1" s="1"/>
  <c r="B1713" i="1"/>
  <c r="C1713" i="1" s="1"/>
  <c r="B1712" i="1"/>
  <c r="C1712" i="1" s="1"/>
  <c r="B1711" i="1"/>
  <c r="C1711" i="1" s="1"/>
  <c r="B1710" i="1"/>
  <c r="C1710" i="1" s="1"/>
  <c r="B1709" i="1"/>
  <c r="C1709" i="1" s="1"/>
  <c r="B1708" i="1"/>
  <c r="C1708" i="1" s="1"/>
  <c r="B1707" i="1"/>
  <c r="C1707" i="1" s="1"/>
  <c r="B1706" i="1"/>
  <c r="C1706" i="1" s="1"/>
  <c r="B1705" i="1"/>
  <c r="C1705" i="1" s="1"/>
  <c r="B1704" i="1"/>
  <c r="C1704" i="1" s="1"/>
  <c r="B1703" i="1"/>
  <c r="C1703" i="1" s="1"/>
  <c r="B1702" i="1"/>
  <c r="C1702" i="1" s="1"/>
  <c r="B1701" i="1"/>
  <c r="C1701" i="1" s="1"/>
  <c r="B1700" i="1"/>
  <c r="C1700" i="1" s="1"/>
  <c r="B1699" i="1"/>
  <c r="C1699" i="1" s="1"/>
  <c r="B1698" i="1"/>
  <c r="C1698" i="1" s="1"/>
  <c r="B1697" i="1"/>
  <c r="C1697" i="1" s="1"/>
  <c r="B1696" i="1"/>
  <c r="C1696" i="1" s="1"/>
  <c r="B1695" i="1"/>
  <c r="C1695" i="1" s="1"/>
  <c r="B1694" i="1"/>
  <c r="C1694" i="1" s="1"/>
  <c r="B1693" i="1"/>
  <c r="C1693" i="1" s="1"/>
  <c r="B1692" i="1"/>
  <c r="C1692" i="1" s="1"/>
  <c r="B1691" i="1"/>
  <c r="C1691" i="1" s="1"/>
  <c r="B1690" i="1"/>
  <c r="C1690" i="1" s="1"/>
  <c r="B1689" i="1"/>
  <c r="C1689" i="1" s="1"/>
  <c r="B1688" i="1"/>
  <c r="C1688" i="1" s="1"/>
  <c r="B1687" i="1"/>
  <c r="C1687" i="1" s="1"/>
  <c r="B1686" i="1"/>
  <c r="C1686" i="1" s="1"/>
  <c r="B1685" i="1"/>
  <c r="C1685" i="1" s="1"/>
  <c r="B1684" i="1"/>
  <c r="C1684" i="1" s="1"/>
  <c r="B1683" i="1"/>
  <c r="C1683" i="1" s="1"/>
  <c r="B1682" i="1"/>
  <c r="C1682" i="1" s="1"/>
  <c r="B1681" i="1"/>
  <c r="C1681" i="1" s="1"/>
  <c r="B1680" i="1"/>
  <c r="C1680" i="1" s="1"/>
  <c r="B1679" i="1"/>
  <c r="C1679" i="1" s="1"/>
  <c r="B1678" i="1"/>
  <c r="C1678" i="1" s="1"/>
  <c r="B1677" i="1"/>
  <c r="C1677" i="1" s="1"/>
  <c r="B1676" i="1"/>
  <c r="C1676" i="1" s="1"/>
  <c r="B1675" i="1"/>
  <c r="C1675" i="1" s="1"/>
  <c r="B1674" i="1"/>
  <c r="C1674" i="1" s="1"/>
  <c r="B1673" i="1"/>
  <c r="C1673" i="1" s="1"/>
  <c r="B1672" i="1"/>
  <c r="C1672" i="1" s="1"/>
  <c r="B1671" i="1"/>
  <c r="C1671" i="1" s="1"/>
  <c r="B1670" i="1"/>
  <c r="C1670" i="1" s="1"/>
  <c r="B1669" i="1"/>
  <c r="C1669" i="1" s="1"/>
  <c r="B1668" i="1"/>
  <c r="C1668" i="1" s="1"/>
  <c r="B1667" i="1"/>
  <c r="C1667" i="1" s="1"/>
  <c r="B1666" i="1"/>
  <c r="C1666" i="1" s="1"/>
  <c r="B1665" i="1"/>
  <c r="C1665" i="1" s="1"/>
  <c r="B1664" i="1"/>
  <c r="C1664" i="1" s="1"/>
  <c r="B1663" i="1"/>
  <c r="C1663" i="1" s="1"/>
  <c r="B1662" i="1"/>
  <c r="C1662" i="1" s="1"/>
  <c r="B1661" i="1"/>
  <c r="C1661" i="1" s="1"/>
  <c r="B1660" i="1"/>
  <c r="C1660" i="1" s="1"/>
  <c r="B1659" i="1"/>
  <c r="C1659" i="1" s="1"/>
  <c r="B1658" i="1"/>
  <c r="C1658" i="1" s="1"/>
  <c r="B1657" i="1"/>
  <c r="C1657" i="1" s="1"/>
  <c r="B1656" i="1"/>
  <c r="C1656" i="1" s="1"/>
  <c r="B1655" i="1"/>
  <c r="C1655" i="1" s="1"/>
  <c r="B1654" i="1"/>
  <c r="C1654" i="1" s="1"/>
  <c r="B1653" i="1"/>
  <c r="C1653" i="1" s="1"/>
  <c r="B1652" i="1"/>
  <c r="C1652" i="1" s="1"/>
  <c r="B1651" i="1"/>
  <c r="C1651" i="1" s="1"/>
  <c r="B1650" i="1"/>
  <c r="C1650" i="1" s="1"/>
  <c r="B1649" i="1"/>
  <c r="C1649" i="1" s="1"/>
  <c r="B1648" i="1"/>
  <c r="C1648" i="1" s="1"/>
  <c r="B1647" i="1"/>
  <c r="C1647" i="1" s="1"/>
  <c r="B1646" i="1"/>
  <c r="C1646" i="1" s="1"/>
  <c r="B1645" i="1"/>
  <c r="C1645" i="1" s="1"/>
  <c r="B1644" i="1"/>
  <c r="C1644" i="1" s="1"/>
  <c r="B1643" i="1"/>
  <c r="C1643" i="1" s="1"/>
  <c r="B1642" i="1"/>
  <c r="C1642" i="1" s="1"/>
  <c r="B1641" i="1"/>
  <c r="C1641" i="1" s="1"/>
  <c r="B1640" i="1"/>
  <c r="C1640" i="1" s="1"/>
  <c r="B1639" i="1"/>
  <c r="C1639" i="1" s="1"/>
  <c r="B1638" i="1"/>
  <c r="C1638" i="1" s="1"/>
  <c r="B1637" i="1"/>
  <c r="C1637" i="1" s="1"/>
  <c r="B1636" i="1"/>
  <c r="C1636" i="1" s="1"/>
  <c r="B1635" i="1"/>
  <c r="C1635" i="1" s="1"/>
  <c r="B1634" i="1"/>
  <c r="C1634" i="1" s="1"/>
  <c r="B1633" i="1"/>
  <c r="C1633" i="1" s="1"/>
  <c r="B1632" i="1"/>
  <c r="C1632" i="1" s="1"/>
  <c r="B1631" i="1"/>
  <c r="C1631" i="1" s="1"/>
  <c r="B1630" i="1"/>
  <c r="C1630" i="1" s="1"/>
  <c r="B1629" i="1"/>
  <c r="C1629" i="1" s="1"/>
  <c r="B1628" i="1"/>
  <c r="C1628" i="1" s="1"/>
  <c r="B1627" i="1"/>
  <c r="C1627" i="1" s="1"/>
  <c r="B1626" i="1"/>
  <c r="C1626" i="1" s="1"/>
  <c r="B1625" i="1"/>
  <c r="C1625" i="1" s="1"/>
  <c r="B1624" i="1"/>
  <c r="C1624" i="1" s="1"/>
  <c r="B1623" i="1"/>
  <c r="C1623" i="1" s="1"/>
  <c r="B1622" i="1"/>
  <c r="C1622" i="1" s="1"/>
  <c r="B1621" i="1"/>
  <c r="C1621" i="1" s="1"/>
  <c r="B1620" i="1"/>
  <c r="C1620" i="1" s="1"/>
  <c r="B1619" i="1"/>
  <c r="C1619" i="1" s="1"/>
  <c r="B1618" i="1"/>
  <c r="C1618" i="1" s="1"/>
  <c r="B1617" i="1"/>
  <c r="C1617" i="1" s="1"/>
  <c r="B1616" i="1"/>
  <c r="C1616" i="1" s="1"/>
  <c r="B1615" i="1"/>
  <c r="C1615" i="1" s="1"/>
  <c r="B1614" i="1"/>
  <c r="C1614" i="1" s="1"/>
  <c r="B1613" i="1"/>
  <c r="C1613" i="1" s="1"/>
  <c r="B1612" i="1"/>
  <c r="C1612" i="1" s="1"/>
  <c r="B1611" i="1"/>
  <c r="C1611" i="1" s="1"/>
  <c r="B1610" i="1"/>
  <c r="C1610" i="1" s="1"/>
  <c r="B1609" i="1"/>
  <c r="C1609" i="1" s="1"/>
  <c r="B1608" i="1"/>
  <c r="C1608" i="1" s="1"/>
  <c r="B1607" i="1"/>
  <c r="C1607" i="1" s="1"/>
  <c r="B1606" i="1"/>
  <c r="C1606" i="1" s="1"/>
  <c r="B1605" i="1"/>
  <c r="C1605" i="1" s="1"/>
  <c r="B1604" i="1"/>
  <c r="C1604" i="1" s="1"/>
  <c r="B1603" i="1"/>
  <c r="C1603" i="1" s="1"/>
  <c r="B1602" i="1"/>
  <c r="C1602" i="1" s="1"/>
  <c r="B1601" i="1"/>
  <c r="C1601" i="1" s="1"/>
  <c r="B1600" i="1"/>
  <c r="C1600" i="1" s="1"/>
  <c r="B1599" i="1"/>
  <c r="C1599" i="1" s="1"/>
  <c r="B1598" i="1"/>
  <c r="C1598" i="1" s="1"/>
  <c r="B1597" i="1"/>
  <c r="C1597" i="1" s="1"/>
  <c r="B1596" i="1"/>
  <c r="C1596" i="1" s="1"/>
  <c r="B1595" i="1"/>
  <c r="C1595" i="1" s="1"/>
  <c r="B1594" i="1"/>
  <c r="C1594" i="1" s="1"/>
  <c r="B1593" i="1"/>
  <c r="C1593" i="1" s="1"/>
  <c r="B1592" i="1"/>
  <c r="C1592" i="1" s="1"/>
  <c r="B1591" i="1"/>
  <c r="C1591" i="1" s="1"/>
  <c r="B1590" i="1"/>
  <c r="C1590" i="1" s="1"/>
  <c r="B1589" i="1"/>
  <c r="C1589" i="1" s="1"/>
  <c r="B1588" i="1"/>
  <c r="C1588" i="1" s="1"/>
  <c r="B1587" i="1"/>
  <c r="C1587" i="1" s="1"/>
  <c r="B1586" i="1"/>
  <c r="C1586" i="1" s="1"/>
  <c r="B1585" i="1"/>
  <c r="C1585" i="1" s="1"/>
  <c r="B1584" i="1"/>
  <c r="C1584" i="1" s="1"/>
  <c r="B1583" i="1"/>
  <c r="C1583" i="1" s="1"/>
  <c r="B1582" i="1"/>
  <c r="C1582" i="1" s="1"/>
  <c r="B1581" i="1"/>
  <c r="C1581" i="1" s="1"/>
  <c r="B1580" i="1"/>
  <c r="C1580" i="1" s="1"/>
  <c r="B1579" i="1"/>
  <c r="C1579" i="1" s="1"/>
  <c r="B1578" i="1"/>
  <c r="C1578" i="1" s="1"/>
  <c r="B1577" i="1"/>
  <c r="C1577" i="1" s="1"/>
  <c r="B1576" i="1"/>
  <c r="C1576" i="1" s="1"/>
  <c r="B1575" i="1"/>
  <c r="C1575" i="1" s="1"/>
  <c r="B1574" i="1"/>
  <c r="C1574" i="1" s="1"/>
  <c r="B1573" i="1"/>
  <c r="C1573" i="1" s="1"/>
  <c r="B1572" i="1"/>
  <c r="C1572" i="1" s="1"/>
  <c r="B1571" i="1"/>
  <c r="C1571" i="1" s="1"/>
  <c r="B1570" i="1"/>
  <c r="C1570" i="1" s="1"/>
  <c r="B1569" i="1"/>
  <c r="C1569" i="1" s="1"/>
  <c r="B1568" i="1"/>
  <c r="C1568" i="1" s="1"/>
  <c r="B1567" i="1"/>
  <c r="C1567" i="1" s="1"/>
  <c r="B1566" i="1"/>
  <c r="C1566" i="1" s="1"/>
  <c r="B1565" i="1"/>
  <c r="C1565" i="1" s="1"/>
  <c r="B1564" i="1"/>
  <c r="C1564" i="1" s="1"/>
  <c r="B1563" i="1"/>
  <c r="C1563" i="1" s="1"/>
  <c r="B1562" i="1"/>
  <c r="C1562" i="1" s="1"/>
  <c r="B1561" i="1"/>
  <c r="C1561" i="1" s="1"/>
  <c r="B1560" i="1"/>
  <c r="C1560" i="1" s="1"/>
  <c r="B1559" i="1"/>
  <c r="C1559" i="1" s="1"/>
  <c r="B1558" i="1"/>
  <c r="C1558" i="1" s="1"/>
  <c r="B1557" i="1"/>
  <c r="C1557" i="1" s="1"/>
  <c r="B1556" i="1"/>
  <c r="C1556" i="1" s="1"/>
  <c r="B1555" i="1"/>
  <c r="C1555" i="1" s="1"/>
  <c r="B1554" i="1"/>
  <c r="C1554" i="1" s="1"/>
  <c r="B1553" i="1"/>
  <c r="C1553" i="1" s="1"/>
  <c r="B1552" i="1"/>
  <c r="C1552" i="1" s="1"/>
  <c r="B1551" i="1"/>
  <c r="C1551" i="1" s="1"/>
  <c r="B1550" i="1"/>
  <c r="C1550" i="1" s="1"/>
  <c r="B1549" i="1"/>
  <c r="C1549" i="1" s="1"/>
  <c r="B1548" i="1"/>
  <c r="C1548" i="1" s="1"/>
  <c r="B1547" i="1"/>
  <c r="C1547" i="1" s="1"/>
  <c r="B1546" i="1"/>
  <c r="C1546" i="1" s="1"/>
  <c r="B1545" i="1"/>
  <c r="C1545" i="1" s="1"/>
  <c r="B1544" i="1"/>
  <c r="C1544" i="1" s="1"/>
  <c r="B1543" i="1"/>
  <c r="C1543" i="1" s="1"/>
  <c r="B1542" i="1"/>
  <c r="C1542" i="1" s="1"/>
  <c r="B1541" i="1"/>
  <c r="C1541" i="1" s="1"/>
  <c r="B1540" i="1"/>
  <c r="C1540" i="1" s="1"/>
  <c r="B1539" i="1"/>
  <c r="C1539" i="1" s="1"/>
  <c r="B1538" i="1"/>
  <c r="C1538" i="1" s="1"/>
  <c r="B1537" i="1"/>
  <c r="C1537" i="1" s="1"/>
  <c r="B1536" i="1"/>
  <c r="C1536" i="1" s="1"/>
  <c r="B1535" i="1"/>
  <c r="C1535" i="1" s="1"/>
  <c r="B1534" i="1"/>
  <c r="C1534" i="1" s="1"/>
  <c r="B1533" i="1"/>
  <c r="C1533" i="1" s="1"/>
  <c r="B1532" i="1"/>
  <c r="C1532" i="1" s="1"/>
  <c r="B1531" i="1"/>
  <c r="C1531" i="1" s="1"/>
  <c r="B1530" i="1"/>
  <c r="C1530" i="1" s="1"/>
  <c r="B1529" i="1"/>
  <c r="C1529" i="1" s="1"/>
  <c r="B1528" i="1"/>
  <c r="C1528" i="1" s="1"/>
  <c r="B1527" i="1"/>
  <c r="C1527" i="1" s="1"/>
  <c r="B1526" i="1"/>
  <c r="C1526" i="1" s="1"/>
  <c r="B1525" i="1"/>
  <c r="C1525" i="1" s="1"/>
  <c r="B1524" i="1"/>
  <c r="C1524" i="1" s="1"/>
  <c r="B1523" i="1"/>
  <c r="C1523" i="1" s="1"/>
  <c r="B1522" i="1"/>
  <c r="C1522" i="1" s="1"/>
  <c r="B1521" i="1"/>
  <c r="C1521" i="1" s="1"/>
  <c r="B1520" i="1"/>
  <c r="C1520" i="1" s="1"/>
  <c r="B1519" i="1"/>
  <c r="C1519" i="1" s="1"/>
  <c r="B1518" i="1"/>
  <c r="C1518" i="1" s="1"/>
  <c r="B1517" i="1"/>
  <c r="C1517" i="1" s="1"/>
  <c r="B1516" i="1"/>
  <c r="C1516" i="1" s="1"/>
  <c r="B1515" i="1"/>
  <c r="C1515" i="1" s="1"/>
  <c r="B1514" i="1"/>
  <c r="C1514" i="1" s="1"/>
  <c r="B1513" i="1"/>
  <c r="C1513" i="1" s="1"/>
  <c r="B1512" i="1"/>
  <c r="C1512" i="1" s="1"/>
  <c r="B1511" i="1"/>
  <c r="C1511" i="1" s="1"/>
  <c r="B1510" i="1"/>
  <c r="C1510" i="1" s="1"/>
  <c r="B1509" i="1"/>
  <c r="C1509" i="1" s="1"/>
  <c r="B1508" i="1"/>
  <c r="C1508" i="1" s="1"/>
  <c r="B1507" i="1"/>
  <c r="C1507" i="1" s="1"/>
  <c r="B1506" i="1"/>
  <c r="C1506" i="1" s="1"/>
  <c r="B1505" i="1"/>
  <c r="C1505" i="1" s="1"/>
  <c r="B1504" i="1"/>
  <c r="C1504" i="1" s="1"/>
  <c r="B1503" i="1"/>
  <c r="C1503" i="1" s="1"/>
  <c r="B1502" i="1"/>
  <c r="C1502" i="1" s="1"/>
  <c r="B1501" i="1"/>
  <c r="C1501" i="1" s="1"/>
  <c r="B1500" i="1"/>
  <c r="C1500" i="1" s="1"/>
  <c r="B1499" i="1"/>
  <c r="C1499" i="1" s="1"/>
  <c r="B1498" i="1"/>
  <c r="C1498" i="1" s="1"/>
  <c r="B1497" i="1"/>
  <c r="C1497" i="1" s="1"/>
  <c r="B1496" i="1"/>
  <c r="C1496" i="1" s="1"/>
  <c r="B1495" i="1"/>
  <c r="C1495" i="1" s="1"/>
  <c r="B1494" i="1"/>
  <c r="C1494" i="1" s="1"/>
  <c r="B1493" i="1"/>
  <c r="C1493" i="1" s="1"/>
  <c r="B1492" i="1"/>
  <c r="C1492" i="1" s="1"/>
  <c r="B1491" i="1"/>
  <c r="C1491" i="1" s="1"/>
  <c r="B1490" i="1"/>
  <c r="C1490" i="1" s="1"/>
  <c r="B1489" i="1"/>
  <c r="C1489" i="1" s="1"/>
  <c r="B1488" i="1"/>
  <c r="C1488" i="1" s="1"/>
  <c r="B1487" i="1"/>
  <c r="C1487" i="1" s="1"/>
  <c r="B1486" i="1"/>
  <c r="C1486" i="1" s="1"/>
  <c r="B1485" i="1"/>
  <c r="C1485" i="1" s="1"/>
  <c r="B1484" i="1"/>
  <c r="C1484" i="1" s="1"/>
  <c r="B1483" i="1"/>
  <c r="C1483" i="1" s="1"/>
  <c r="B1482" i="1"/>
  <c r="C1482" i="1" s="1"/>
  <c r="B1481" i="1"/>
  <c r="C1481" i="1" s="1"/>
  <c r="B1480" i="1"/>
  <c r="C1480" i="1" s="1"/>
  <c r="B1479" i="1"/>
  <c r="C1479" i="1" s="1"/>
  <c r="B1478" i="1"/>
  <c r="C1478" i="1" s="1"/>
  <c r="B1477" i="1"/>
  <c r="C1477" i="1" s="1"/>
  <c r="B1476" i="1"/>
  <c r="C1476" i="1" s="1"/>
  <c r="B1475" i="1"/>
  <c r="C1475" i="1" s="1"/>
  <c r="B1474" i="1"/>
  <c r="C1474" i="1" s="1"/>
  <c r="B1473" i="1"/>
  <c r="C1473" i="1" s="1"/>
  <c r="B1472" i="1"/>
  <c r="C1472" i="1" s="1"/>
  <c r="B1471" i="1"/>
  <c r="C1471" i="1" s="1"/>
  <c r="B1470" i="1"/>
  <c r="C1470" i="1" s="1"/>
  <c r="B1469" i="1"/>
  <c r="C1469" i="1" s="1"/>
  <c r="B1468" i="1"/>
  <c r="C1468" i="1" s="1"/>
  <c r="B1467" i="1"/>
  <c r="C1467" i="1" s="1"/>
  <c r="B1466" i="1"/>
  <c r="C1466" i="1" s="1"/>
  <c r="B1465" i="1"/>
  <c r="C1465" i="1" s="1"/>
  <c r="B1464" i="1"/>
  <c r="C1464" i="1" s="1"/>
  <c r="B1463" i="1"/>
  <c r="C1463" i="1" s="1"/>
  <c r="B1462" i="1"/>
  <c r="C1462" i="1" s="1"/>
  <c r="B1461" i="1"/>
  <c r="C1461" i="1" s="1"/>
  <c r="B1460" i="1"/>
  <c r="C1460" i="1" s="1"/>
  <c r="B1459" i="1"/>
  <c r="C1459" i="1" s="1"/>
  <c r="B1458" i="1"/>
  <c r="C1458" i="1" s="1"/>
  <c r="B1457" i="1"/>
  <c r="C1457" i="1" s="1"/>
  <c r="B1456" i="1"/>
  <c r="C1456" i="1" s="1"/>
  <c r="B1455" i="1"/>
  <c r="C1455" i="1" s="1"/>
  <c r="B1454" i="1"/>
  <c r="C1454" i="1" s="1"/>
  <c r="B1453" i="1"/>
  <c r="C1453" i="1" s="1"/>
  <c r="B1452" i="1"/>
  <c r="C1452" i="1" s="1"/>
  <c r="B1451" i="1"/>
  <c r="C1451" i="1" s="1"/>
  <c r="B1450" i="1"/>
  <c r="C1450" i="1" s="1"/>
  <c r="B1449" i="1"/>
  <c r="C1449" i="1" s="1"/>
  <c r="B1448" i="1"/>
  <c r="C1448" i="1" s="1"/>
  <c r="B1447" i="1"/>
  <c r="C1447" i="1" s="1"/>
  <c r="B1446" i="1"/>
  <c r="C1446" i="1" s="1"/>
  <c r="B1445" i="1"/>
  <c r="C1445" i="1" s="1"/>
  <c r="B1444" i="1"/>
  <c r="C1444" i="1" s="1"/>
  <c r="B1443" i="1"/>
  <c r="C1443" i="1" s="1"/>
  <c r="B1442" i="1"/>
  <c r="C1442" i="1" s="1"/>
  <c r="B1441" i="1"/>
  <c r="C1441" i="1" s="1"/>
  <c r="B1440" i="1"/>
  <c r="C1440" i="1" s="1"/>
  <c r="B1439" i="1"/>
  <c r="C1439" i="1" s="1"/>
  <c r="B1438" i="1"/>
  <c r="C1438" i="1" s="1"/>
  <c r="B1437" i="1"/>
  <c r="C1437" i="1" s="1"/>
  <c r="B1436" i="1"/>
  <c r="C1436" i="1" s="1"/>
  <c r="B1435" i="1"/>
  <c r="C1435" i="1" s="1"/>
  <c r="B1434" i="1"/>
  <c r="C1434" i="1" s="1"/>
  <c r="B1433" i="1"/>
  <c r="C1433" i="1" s="1"/>
  <c r="B1432" i="1"/>
  <c r="C1432" i="1" s="1"/>
  <c r="B1431" i="1"/>
  <c r="C1431" i="1" s="1"/>
  <c r="B1430" i="1"/>
  <c r="C1430" i="1" s="1"/>
  <c r="B1429" i="1"/>
  <c r="C1429" i="1" s="1"/>
  <c r="B1428" i="1"/>
  <c r="C1428" i="1" s="1"/>
  <c r="B1427" i="1"/>
  <c r="C1427" i="1" s="1"/>
  <c r="B1426" i="1"/>
  <c r="C1426" i="1" s="1"/>
  <c r="B1425" i="1"/>
  <c r="C1425" i="1" s="1"/>
  <c r="B1424" i="1"/>
  <c r="C1424" i="1" s="1"/>
  <c r="B1423" i="1"/>
  <c r="C1423" i="1" s="1"/>
  <c r="B1422" i="1"/>
  <c r="C1422" i="1" s="1"/>
  <c r="B1421" i="1"/>
  <c r="C1421" i="1" s="1"/>
  <c r="B1420" i="1"/>
  <c r="C1420" i="1" s="1"/>
  <c r="B1419" i="1"/>
  <c r="C1419" i="1" s="1"/>
  <c r="B1418" i="1"/>
  <c r="C1418" i="1" s="1"/>
  <c r="B1417" i="1"/>
  <c r="C1417" i="1" s="1"/>
  <c r="B1416" i="1"/>
  <c r="C1416" i="1" s="1"/>
  <c r="B1415" i="1"/>
  <c r="C1415" i="1" s="1"/>
  <c r="B1414" i="1"/>
  <c r="C1414" i="1" s="1"/>
  <c r="B1413" i="1"/>
  <c r="C1413" i="1" s="1"/>
  <c r="B1412" i="1"/>
  <c r="C1412" i="1" s="1"/>
  <c r="B1411" i="1"/>
  <c r="C1411" i="1" s="1"/>
  <c r="B1410" i="1"/>
  <c r="C1410" i="1" s="1"/>
  <c r="B1409" i="1"/>
  <c r="C1409" i="1" s="1"/>
  <c r="B1408" i="1"/>
  <c r="C1408" i="1" s="1"/>
  <c r="B1407" i="1"/>
  <c r="C1407" i="1" s="1"/>
  <c r="B1406" i="1"/>
  <c r="C1406" i="1" s="1"/>
  <c r="B1405" i="1"/>
  <c r="C1405" i="1" s="1"/>
  <c r="B1404" i="1"/>
  <c r="C1404" i="1" s="1"/>
  <c r="B1403" i="1"/>
  <c r="C1403" i="1" s="1"/>
  <c r="B1402" i="1"/>
  <c r="C1402" i="1" s="1"/>
  <c r="B1401" i="1"/>
  <c r="C1401" i="1" s="1"/>
  <c r="B1400" i="1"/>
  <c r="C1400" i="1" s="1"/>
  <c r="B1399" i="1"/>
  <c r="C1399" i="1" s="1"/>
  <c r="B1398" i="1"/>
  <c r="C1398" i="1" s="1"/>
  <c r="B1397" i="1"/>
  <c r="C1397" i="1" s="1"/>
  <c r="B1396" i="1"/>
  <c r="C1396" i="1" s="1"/>
  <c r="B1395" i="1"/>
  <c r="C1395" i="1" s="1"/>
  <c r="B1394" i="1"/>
  <c r="C1394" i="1" s="1"/>
  <c r="B1393" i="1"/>
  <c r="C1393" i="1" s="1"/>
  <c r="B1392" i="1"/>
  <c r="C1392" i="1" s="1"/>
  <c r="B1391" i="1"/>
  <c r="C1391" i="1" s="1"/>
  <c r="B1390" i="1"/>
  <c r="C1390" i="1" s="1"/>
  <c r="B1389" i="1"/>
  <c r="C1389" i="1" s="1"/>
  <c r="B1388" i="1"/>
  <c r="C1388" i="1" s="1"/>
  <c r="B1387" i="1"/>
  <c r="C1387" i="1" s="1"/>
  <c r="B1386" i="1"/>
  <c r="C1386" i="1" s="1"/>
  <c r="B1385" i="1"/>
  <c r="C1385" i="1" s="1"/>
  <c r="B1384" i="1"/>
  <c r="C1384" i="1" s="1"/>
  <c r="B1383" i="1"/>
  <c r="C1383" i="1" s="1"/>
  <c r="B1382" i="1"/>
  <c r="C1382" i="1" s="1"/>
  <c r="B1381" i="1"/>
  <c r="C1381" i="1" s="1"/>
  <c r="B1380" i="1"/>
  <c r="C1380" i="1" s="1"/>
  <c r="B1379" i="1"/>
  <c r="C1379" i="1" s="1"/>
  <c r="B1378" i="1"/>
  <c r="C1378" i="1" s="1"/>
  <c r="B1377" i="1"/>
  <c r="C1377" i="1" s="1"/>
  <c r="B1376" i="1"/>
  <c r="C1376" i="1" s="1"/>
  <c r="B1375" i="1"/>
  <c r="C1375" i="1" s="1"/>
  <c r="B1374" i="1"/>
  <c r="C1374" i="1" s="1"/>
  <c r="B1373" i="1"/>
  <c r="C1373" i="1" s="1"/>
  <c r="B1372" i="1"/>
  <c r="C1372" i="1" s="1"/>
  <c r="B1371" i="1"/>
  <c r="C1371" i="1" s="1"/>
  <c r="B1370" i="1"/>
  <c r="C1370" i="1" s="1"/>
  <c r="B1369" i="1"/>
  <c r="C1369" i="1" s="1"/>
  <c r="B1368" i="1"/>
  <c r="C1368" i="1" s="1"/>
  <c r="B1367" i="1"/>
  <c r="C1367" i="1" s="1"/>
  <c r="B1366" i="1"/>
  <c r="C1366" i="1" s="1"/>
  <c r="B1365" i="1"/>
  <c r="C1365" i="1" s="1"/>
  <c r="B1364" i="1"/>
  <c r="C1364" i="1" s="1"/>
  <c r="B1363" i="1"/>
  <c r="C1363" i="1" s="1"/>
  <c r="B1362" i="1"/>
  <c r="C1362" i="1" s="1"/>
  <c r="B1361" i="1"/>
  <c r="C1361" i="1" s="1"/>
  <c r="B1360" i="1"/>
  <c r="C1360" i="1" s="1"/>
  <c r="B1359" i="1"/>
  <c r="C1359" i="1" s="1"/>
  <c r="B1358" i="1"/>
  <c r="C1358" i="1" s="1"/>
  <c r="B1357" i="1"/>
  <c r="C1357" i="1" s="1"/>
  <c r="B1356" i="1"/>
  <c r="C1356" i="1" s="1"/>
  <c r="B1355" i="1"/>
  <c r="C1355" i="1" s="1"/>
  <c r="B1354" i="1"/>
  <c r="C1354" i="1" s="1"/>
  <c r="B1353" i="1"/>
  <c r="C1353" i="1" s="1"/>
  <c r="B1352" i="1"/>
  <c r="C1352" i="1" s="1"/>
  <c r="B1351" i="1"/>
  <c r="C1351" i="1" s="1"/>
  <c r="B1350" i="1"/>
  <c r="C1350" i="1" s="1"/>
  <c r="B1349" i="1"/>
  <c r="C1349" i="1" s="1"/>
  <c r="B1348" i="1"/>
  <c r="C1348" i="1" s="1"/>
  <c r="B1347" i="1"/>
  <c r="C1347" i="1" s="1"/>
  <c r="B1346" i="1"/>
  <c r="C1346" i="1" s="1"/>
  <c r="B1345" i="1"/>
  <c r="C1345" i="1" s="1"/>
  <c r="B1344" i="1"/>
  <c r="C1344" i="1" s="1"/>
  <c r="B1343" i="1"/>
  <c r="C1343" i="1" s="1"/>
  <c r="B1342" i="1"/>
  <c r="C1342" i="1" s="1"/>
  <c r="B1341" i="1"/>
  <c r="C1341" i="1" s="1"/>
  <c r="B1340" i="1"/>
  <c r="C1340" i="1" s="1"/>
  <c r="B1339" i="1"/>
  <c r="C1339" i="1" s="1"/>
  <c r="B1338" i="1"/>
  <c r="C1338" i="1" s="1"/>
  <c r="B1337" i="1"/>
  <c r="C1337" i="1" s="1"/>
  <c r="B1336" i="1"/>
  <c r="C1336" i="1" s="1"/>
  <c r="B1335" i="1"/>
  <c r="C1335" i="1" s="1"/>
  <c r="B1334" i="1"/>
  <c r="C1334" i="1" s="1"/>
  <c r="B1333" i="1"/>
  <c r="C1333" i="1" s="1"/>
  <c r="B1332" i="1"/>
  <c r="C1332" i="1" s="1"/>
  <c r="B1331" i="1"/>
  <c r="C1331" i="1" s="1"/>
  <c r="B1330" i="1"/>
  <c r="C1330" i="1" s="1"/>
  <c r="B1329" i="1"/>
  <c r="C1329" i="1" s="1"/>
  <c r="B1328" i="1"/>
  <c r="C1328" i="1" s="1"/>
  <c r="B1327" i="1"/>
  <c r="C1327" i="1" s="1"/>
  <c r="B1326" i="1"/>
  <c r="C1326" i="1" s="1"/>
  <c r="B1325" i="1"/>
  <c r="C1325" i="1" s="1"/>
  <c r="B1324" i="1"/>
  <c r="C1324" i="1" s="1"/>
  <c r="B1323" i="1"/>
  <c r="C1323" i="1" s="1"/>
  <c r="B1322" i="1"/>
  <c r="C1322" i="1" s="1"/>
  <c r="B1321" i="1"/>
  <c r="C1321" i="1" s="1"/>
  <c r="B1320" i="1"/>
  <c r="C1320" i="1" s="1"/>
  <c r="B1319" i="1"/>
  <c r="C1319" i="1" s="1"/>
  <c r="B1318" i="1"/>
  <c r="C1318" i="1" s="1"/>
  <c r="B1317" i="1"/>
  <c r="C1317" i="1" s="1"/>
  <c r="B1316" i="1"/>
  <c r="C1316" i="1" s="1"/>
  <c r="B1315" i="1"/>
  <c r="C1315" i="1" s="1"/>
  <c r="B1314" i="1"/>
  <c r="C1314" i="1" s="1"/>
  <c r="B1313" i="1"/>
  <c r="C1313" i="1" s="1"/>
  <c r="B1312" i="1"/>
  <c r="C1312" i="1" s="1"/>
  <c r="B1311" i="1"/>
  <c r="C1311" i="1" s="1"/>
  <c r="B1310" i="1"/>
  <c r="C1310" i="1" s="1"/>
  <c r="B1309" i="1"/>
  <c r="C1309" i="1" s="1"/>
  <c r="B1308" i="1"/>
  <c r="C1308" i="1" s="1"/>
  <c r="B1307" i="1"/>
  <c r="C1307" i="1" s="1"/>
  <c r="B1306" i="1"/>
  <c r="C1306" i="1" s="1"/>
  <c r="B1305" i="1"/>
  <c r="C1305" i="1" s="1"/>
  <c r="B1304" i="1"/>
  <c r="C1304" i="1" s="1"/>
  <c r="B1303" i="1"/>
  <c r="C1303" i="1" s="1"/>
  <c r="B1302" i="1"/>
  <c r="C1302" i="1" s="1"/>
  <c r="B1301" i="1"/>
  <c r="C1301" i="1" s="1"/>
  <c r="B1300" i="1"/>
  <c r="C1300" i="1" s="1"/>
  <c r="B1299" i="1"/>
  <c r="C1299" i="1" s="1"/>
  <c r="B1298" i="1"/>
  <c r="C1298" i="1" s="1"/>
  <c r="B1297" i="1"/>
  <c r="C1297" i="1" s="1"/>
  <c r="B1296" i="1"/>
  <c r="C1296" i="1" s="1"/>
  <c r="B1295" i="1"/>
  <c r="C1295" i="1" s="1"/>
  <c r="B1294" i="1"/>
  <c r="C1294" i="1" s="1"/>
  <c r="B1293" i="1"/>
  <c r="C1293" i="1" s="1"/>
  <c r="B1292" i="1"/>
  <c r="C1292" i="1" s="1"/>
  <c r="B1291" i="1"/>
  <c r="C1291" i="1" s="1"/>
  <c r="B1290" i="1"/>
  <c r="C1290" i="1" s="1"/>
  <c r="B1289" i="1"/>
  <c r="C1289" i="1" s="1"/>
  <c r="B1288" i="1"/>
  <c r="C1288" i="1" s="1"/>
  <c r="B1287" i="1"/>
  <c r="C1287" i="1" s="1"/>
  <c r="B1286" i="1"/>
  <c r="C1286" i="1" s="1"/>
  <c r="B1285" i="1"/>
  <c r="C1285" i="1" s="1"/>
  <c r="B1284" i="1"/>
  <c r="C1284" i="1" s="1"/>
  <c r="B1283" i="1"/>
  <c r="C1283" i="1" s="1"/>
  <c r="B1282" i="1"/>
  <c r="C1282" i="1" s="1"/>
  <c r="B1281" i="1"/>
  <c r="C1281" i="1" s="1"/>
  <c r="B1280" i="1"/>
  <c r="C1280" i="1" s="1"/>
  <c r="B1279" i="1"/>
  <c r="C1279" i="1" s="1"/>
  <c r="B1278" i="1"/>
  <c r="C1278" i="1" s="1"/>
  <c r="B1277" i="1"/>
  <c r="C1277" i="1" s="1"/>
  <c r="B1276" i="1"/>
  <c r="C1276" i="1" s="1"/>
  <c r="B1275" i="1"/>
  <c r="C1275" i="1" s="1"/>
  <c r="B1274" i="1"/>
  <c r="C1274" i="1" s="1"/>
  <c r="B1273" i="1"/>
  <c r="C1273" i="1" s="1"/>
  <c r="B1272" i="1"/>
  <c r="C1272" i="1" s="1"/>
  <c r="B1271" i="1"/>
  <c r="C1271" i="1" s="1"/>
  <c r="B1270" i="1"/>
  <c r="C1270" i="1" s="1"/>
  <c r="B1269" i="1"/>
  <c r="C1269" i="1" s="1"/>
  <c r="B1268" i="1"/>
  <c r="C1268" i="1" s="1"/>
  <c r="B1267" i="1"/>
  <c r="C1267" i="1" s="1"/>
  <c r="B1266" i="1"/>
  <c r="C1266" i="1" s="1"/>
  <c r="B1265" i="1"/>
  <c r="C1265" i="1" s="1"/>
  <c r="B1264" i="1"/>
  <c r="C1264" i="1" s="1"/>
  <c r="B1263" i="1"/>
  <c r="C1263" i="1" s="1"/>
  <c r="B1262" i="1"/>
  <c r="C1262" i="1" s="1"/>
  <c r="B1261" i="1"/>
  <c r="C1261" i="1" s="1"/>
  <c r="B1260" i="1"/>
  <c r="C1260" i="1" s="1"/>
  <c r="B1259" i="1"/>
  <c r="C1259" i="1" s="1"/>
  <c r="B1258" i="1"/>
  <c r="C1258" i="1" s="1"/>
  <c r="B1257" i="1"/>
  <c r="C1257" i="1" s="1"/>
  <c r="B1256" i="1"/>
  <c r="C1256" i="1" s="1"/>
  <c r="B1255" i="1"/>
  <c r="C1255" i="1" s="1"/>
  <c r="B1254" i="1"/>
  <c r="C1254" i="1" s="1"/>
  <c r="B1253" i="1"/>
  <c r="C1253" i="1" s="1"/>
  <c r="B1252" i="1"/>
  <c r="C1252" i="1" s="1"/>
  <c r="B1251" i="1"/>
  <c r="C1251" i="1" s="1"/>
  <c r="B1250" i="1"/>
  <c r="C1250" i="1" s="1"/>
  <c r="B1249" i="1"/>
  <c r="C1249" i="1" s="1"/>
  <c r="B1248" i="1"/>
  <c r="C1248" i="1" s="1"/>
  <c r="B1247" i="1"/>
  <c r="C1247" i="1" s="1"/>
  <c r="B1246" i="1"/>
  <c r="C1246" i="1" s="1"/>
  <c r="B1245" i="1"/>
  <c r="C1245" i="1" s="1"/>
  <c r="B1244" i="1"/>
  <c r="C1244" i="1" s="1"/>
  <c r="B1243" i="1"/>
  <c r="C1243" i="1" s="1"/>
  <c r="B1242" i="1"/>
  <c r="C1242" i="1" s="1"/>
  <c r="B1241" i="1"/>
  <c r="C1241" i="1" s="1"/>
  <c r="B1240" i="1"/>
  <c r="C1240" i="1" s="1"/>
  <c r="B1239" i="1"/>
  <c r="C1239" i="1" s="1"/>
  <c r="B1238" i="1"/>
  <c r="C1238" i="1" s="1"/>
  <c r="B1237" i="1"/>
  <c r="C1237" i="1" s="1"/>
  <c r="B1236" i="1"/>
  <c r="C1236" i="1" s="1"/>
  <c r="B1235" i="1"/>
  <c r="C1235" i="1" s="1"/>
  <c r="B1234" i="1"/>
  <c r="C1234" i="1" s="1"/>
  <c r="B1233" i="1"/>
  <c r="C1233" i="1" s="1"/>
  <c r="B1232" i="1"/>
  <c r="C1232" i="1" s="1"/>
  <c r="B1231" i="1"/>
  <c r="C1231" i="1" s="1"/>
  <c r="B1230" i="1"/>
  <c r="C1230" i="1" s="1"/>
  <c r="B1229" i="1"/>
  <c r="C1229" i="1" s="1"/>
  <c r="B1228" i="1"/>
  <c r="C1228" i="1" s="1"/>
  <c r="B1227" i="1"/>
  <c r="C1227" i="1" s="1"/>
  <c r="B1226" i="1"/>
  <c r="C1226" i="1" s="1"/>
  <c r="B1225" i="1"/>
  <c r="C1225" i="1" s="1"/>
  <c r="B1224" i="1"/>
  <c r="C1224" i="1" s="1"/>
  <c r="B1223" i="1"/>
  <c r="C1223" i="1" s="1"/>
  <c r="B1222" i="1"/>
  <c r="C1222" i="1" s="1"/>
  <c r="B1221" i="1"/>
  <c r="C1221" i="1" s="1"/>
  <c r="B1220" i="1"/>
  <c r="C1220" i="1" s="1"/>
  <c r="B1219" i="1"/>
  <c r="C1219" i="1" s="1"/>
  <c r="B1218" i="1"/>
  <c r="C1218" i="1" s="1"/>
  <c r="B1217" i="1"/>
  <c r="C1217" i="1" s="1"/>
  <c r="B1216" i="1"/>
  <c r="C1216" i="1" s="1"/>
  <c r="B1215" i="1"/>
  <c r="C1215" i="1" s="1"/>
  <c r="B1214" i="1"/>
  <c r="C1214" i="1" s="1"/>
  <c r="B1213" i="1"/>
  <c r="C1213" i="1" s="1"/>
  <c r="B1212" i="1"/>
  <c r="C1212" i="1" s="1"/>
  <c r="B1211" i="1"/>
  <c r="C1211" i="1" s="1"/>
  <c r="B1210" i="1"/>
  <c r="C1210" i="1" s="1"/>
  <c r="B1209" i="1"/>
  <c r="C1209" i="1" s="1"/>
  <c r="B1208" i="1"/>
  <c r="C1208" i="1" s="1"/>
  <c r="B1207" i="1"/>
  <c r="C1207" i="1" s="1"/>
  <c r="B1206" i="1"/>
  <c r="C1206" i="1" s="1"/>
  <c r="B1205" i="1"/>
  <c r="C1205" i="1" s="1"/>
  <c r="B1204" i="1"/>
  <c r="C1204" i="1" s="1"/>
  <c r="B1203" i="1"/>
  <c r="C1203" i="1" s="1"/>
  <c r="B1202" i="1"/>
  <c r="C1202" i="1" s="1"/>
  <c r="B1201" i="1"/>
  <c r="C1201" i="1" s="1"/>
  <c r="B1200" i="1"/>
  <c r="C1200" i="1" s="1"/>
  <c r="B1199" i="1"/>
  <c r="C1199" i="1" s="1"/>
  <c r="B1198" i="1"/>
  <c r="C1198" i="1" s="1"/>
  <c r="B1197" i="1"/>
  <c r="C1197" i="1" s="1"/>
  <c r="B1196" i="1"/>
  <c r="C1196" i="1" s="1"/>
  <c r="B1195" i="1"/>
  <c r="C1195" i="1" s="1"/>
  <c r="B1194" i="1"/>
  <c r="C1194" i="1" s="1"/>
  <c r="B1193" i="1"/>
  <c r="C1193" i="1" s="1"/>
  <c r="B1192" i="1"/>
  <c r="C1192" i="1" s="1"/>
  <c r="B1191" i="1"/>
  <c r="C1191" i="1" s="1"/>
  <c r="B1190" i="1"/>
  <c r="C1190" i="1" s="1"/>
  <c r="B1189" i="1"/>
  <c r="C1189" i="1" s="1"/>
  <c r="B1188" i="1"/>
  <c r="C1188" i="1" s="1"/>
  <c r="B1187" i="1"/>
  <c r="C1187" i="1" s="1"/>
  <c r="B1186" i="1"/>
  <c r="C1186" i="1" s="1"/>
  <c r="B1185" i="1"/>
  <c r="C1185" i="1" s="1"/>
  <c r="B1184" i="1"/>
  <c r="C1184" i="1" s="1"/>
  <c r="B1183" i="1"/>
  <c r="C1183" i="1" s="1"/>
  <c r="B1182" i="1"/>
  <c r="C1182" i="1" s="1"/>
  <c r="B1181" i="1"/>
  <c r="C1181" i="1" s="1"/>
  <c r="B1180" i="1"/>
  <c r="C1180" i="1" s="1"/>
  <c r="B1179" i="1"/>
  <c r="C1179" i="1" s="1"/>
  <c r="B1178" i="1"/>
  <c r="C1178" i="1" s="1"/>
  <c r="B1177" i="1"/>
  <c r="C1177" i="1" s="1"/>
  <c r="B1176" i="1"/>
  <c r="C1176" i="1" s="1"/>
  <c r="B1175" i="1"/>
  <c r="C1175" i="1" s="1"/>
  <c r="B1174" i="1"/>
  <c r="C1174" i="1" s="1"/>
  <c r="B1173" i="1"/>
  <c r="C1173" i="1" s="1"/>
  <c r="B1172" i="1"/>
  <c r="C1172" i="1" s="1"/>
  <c r="B1171" i="1"/>
  <c r="C1171" i="1" s="1"/>
  <c r="B1170" i="1"/>
  <c r="C1170" i="1" s="1"/>
  <c r="B1169" i="1"/>
  <c r="C1169" i="1" s="1"/>
  <c r="B1168" i="1"/>
  <c r="C1168" i="1" s="1"/>
  <c r="B1167" i="1"/>
  <c r="C1167" i="1" s="1"/>
  <c r="B1166" i="1"/>
  <c r="C1166" i="1" s="1"/>
  <c r="B1165" i="1"/>
  <c r="C1165" i="1" s="1"/>
  <c r="B1164" i="1"/>
  <c r="C1164" i="1" s="1"/>
  <c r="B1163" i="1"/>
  <c r="C1163" i="1" s="1"/>
  <c r="B1162" i="1"/>
  <c r="C1162" i="1" s="1"/>
  <c r="B1161" i="1"/>
  <c r="C1161" i="1" s="1"/>
  <c r="B1160" i="1"/>
  <c r="C1160" i="1" s="1"/>
  <c r="B1159" i="1"/>
  <c r="C1159" i="1" s="1"/>
  <c r="B1158" i="1"/>
  <c r="C1158" i="1" s="1"/>
  <c r="B1157" i="1"/>
  <c r="C1157" i="1" s="1"/>
  <c r="B1156" i="1"/>
  <c r="C1156" i="1" s="1"/>
  <c r="B1155" i="1"/>
  <c r="C1155" i="1" s="1"/>
  <c r="B1154" i="1"/>
  <c r="C1154" i="1" s="1"/>
  <c r="B1153" i="1"/>
  <c r="C1153" i="1" s="1"/>
  <c r="B1152" i="1"/>
  <c r="C1152" i="1" s="1"/>
  <c r="B1151" i="1"/>
  <c r="C1151" i="1" s="1"/>
  <c r="B1150" i="1"/>
  <c r="C1150" i="1" s="1"/>
  <c r="B1149" i="1"/>
  <c r="C1149" i="1" s="1"/>
  <c r="B1148" i="1"/>
  <c r="C1148" i="1" s="1"/>
  <c r="B1147" i="1"/>
  <c r="C1147" i="1" s="1"/>
  <c r="B1146" i="1"/>
  <c r="C1146" i="1" s="1"/>
  <c r="B1145" i="1"/>
  <c r="C1145" i="1" s="1"/>
  <c r="B1144" i="1"/>
  <c r="C1144" i="1" s="1"/>
  <c r="B1143" i="1"/>
  <c r="C1143" i="1" s="1"/>
  <c r="B1142" i="1"/>
  <c r="C1142" i="1" s="1"/>
  <c r="B1141" i="1"/>
  <c r="C1141" i="1" s="1"/>
  <c r="B1140" i="1"/>
  <c r="C1140" i="1" s="1"/>
  <c r="B1139" i="1"/>
  <c r="C1139" i="1" s="1"/>
  <c r="B1138" i="1"/>
  <c r="C1138" i="1" s="1"/>
  <c r="B1137" i="1"/>
  <c r="C1137" i="1" s="1"/>
  <c r="B1136" i="1"/>
  <c r="C1136" i="1" s="1"/>
  <c r="B1135" i="1"/>
  <c r="C1135" i="1" s="1"/>
  <c r="B1134" i="1"/>
  <c r="C1134" i="1" s="1"/>
  <c r="B1133" i="1"/>
  <c r="C1133" i="1" s="1"/>
  <c r="B1132" i="1"/>
  <c r="C1132" i="1" s="1"/>
  <c r="B1131" i="1"/>
  <c r="C1131" i="1" s="1"/>
  <c r="B1130" i="1"/>
  <c r="C1130" i="1" s="1"/>
  <c r="B1129" i="1"/>
  <c r="C1129" i="1" s="1"/>
  <c r="B1128" i="1"/>
  <c r="C1128" i="1" s="1"/>
  <c r="B1127" i="1"/>
  <c r="C1127" i="1" s="1"/>
  <c r="B1126" i="1"/>
  <c r="C1126" i="1" s="1"/>
  <c r="B1125" i="1"/>
  <c r="C1125" i="1" s="1"/>
  <c r="B1124" i="1"/>
  <c r="C1124" i="1" s="1"/>
  <c r="B1123" i="1"/>
  <c r="C1123" i="1" s="1"/>
  <c r="B1122" i="1"/>
  <c r="C1122" i="1" s="1"/>
  <c r="B1121" i="1"/>
  <c r="C1121" i="1" s="1"/>
  <c r="B1120" i="1"/>
  <c r="C1120" i="1" s="1"/>
  <c r="B1119" i="1"/>
  <c r="C1119" i="1" s="1"/>
  <c r="B1118" i="1"/>
  <c r="C1118" i="1" s="1"/>
  <c r="B1117" i="1"/>
  <c r="C1117" i="1" s="1"/>
  <c r="B1116" i="1"/>
  <c r="C1116" i="1" s="1"/>
  <c r="B1115" i="1"/>
  <c r="C1115" i="1" s="1"/>
  <c r="B1114" i="1"/>
  <c r="C1114" i="1" s="1"/>
  <c r="B1113" i="1"/>
  <c r="C1113" i="1" s="1"/>
  <c r="B1112" i="1"/>
  <c r="C1112" i="1" s="1"/>
  <c r="B1111" i="1"/>
  <c r="C1111" i="1" s="1"/>
  <c r="B1110" i="1"/>
  <c r="C1110" i="1" s="1"/>
  <c r="B1109" i="1"/>
  <c r="C1109" i="1" s="1"/>
  <c r="B1108" i="1"/>
  <c r="C1108" i="1" s="1"/>
  <c r="B1107" i="1"/>
  <c r="C1107" i="1" s="1"/>
  <c r="B1106" i="1"/>
  <c r="C1106" i="1" s="1"/>
  <c r="B1105" i="1"/>
  <c r="C1105" i="1" s="1"/>
  <c r="B1104" i="1"/>
  <c r="C1104" i="1" s="1"/>
  <c r="B1103" i="1"/>
  <c r="C1103" i="1" s="1"/>
  <c r="B1102" i="1"/>
  <c r="C1102" i="1" s="1"/>
  <c r="B1101" i="1"/>
  <c r="C1101" i="1" s="1"/>
  <c r="B1100" i="1"/>
  <c r="C1100" i="1" s="1"/>
  <c r="B1099" i="1"/>
  <c r="C1099" i="1" s="1"/>
  <c r="B1098" i="1"/>
  <c r="C1098" i="1" s="1"/>
  <c r="B1097" i="1"/>
  <c r="C1097" i="1" s="1"/>
  <c r="B1096" i="1"/>
  <c r="C1096" i="1" s="1"/>
  <c r="B1095" i="1"/>
  <c r="C1095" i="1" s="1"/>
  <c r="B1094" i="1"/>
  <c r="C1094" i="1" s="1"/>
  <c r="B1093" i="1"/>
  <c r="C1093" i="1" s="1"/>
  <c r="B1092" i="1"/>
  <c r="C1092" i="1" s="1"/>
  <c r="B1091" i="1"/>
  <c r="C1091" i="1" s="1"/>
  <c r="B1090" i="1"/>
  <c r="C1090" i="1" s="1"/>
  <c r="B1089" i="1"/>
  <c r="C1089" i="1" s="1"/>
  <c r="B1088" i="1"/>
  <c r="C1088" i="1" s="1"/>
  <c r="B1087" i="1"/>
  <c r="C1087" i="1" s="1"/>
  <c r="B1086" i="1"/>
  <c r="C1086" i="1" s="1"/>
  <c r="B1085" i="1"/>
  <c r="C1085" i="1" s="1"/>
  <c r="B1084" i="1"/>
  <c r="C1084" i="1" s="1"/>
  <c r="B1083" i="1"/>
  <c r="C1083" i="1" s="1"/>
  <c r="B1082" i="1"/>
  <c r="C1082" i="1" s="1"/>
  <c r="B1081" i="1"/>
  <c r="C1081" i="1" s="1"/>
  <c r="B1080" i="1"/>
  <c r="C1080" i="1" s="1"/>
  <c r="B1079" i="1"/>
  <c r="C1079" i="1" s="1"/>
  <c r="B1078" i="1"/>
  <c r="C1078" i="1" s="1"/>
  <c r="B1077" i="1"/>
  <c r="C1077" i="1" s="1"/>
  <c r="B1076" i="1"/>
  <c r="C1076" i="1" s="1"/>
  <c r="B1075" i="1"/>
  <c r="C1075" i="1" s="1"/>
  <c r="B1074" i="1"/>
  <c r="C1074" i="1" s="1"/>
  <c r="B1073" i="1"/>
  <c r="C1073" i="1" s="1"/>
  <c r="B1072" i="1"/>
  <c r="C1072" i="1" s="1"/>
  <c r="B1071" i="1"/>
  <c r="C1071" i="1" s="1"/>
  <c r="B1070" i="1"/>
  <c r="C1070" i="1" s="1"/>
  <c r="B1069" i="1"/>
  <c r="C1069" i="1" s="1"/>
  <c r="B1068" i="1"/>
  <c r="C1068" i="1" s="1"/>
  <c r="B1067" i="1"/>
  <c r="C1067" i="1" s="1"/>
  <c r="B1066" i="1"/>
  <c r="C1066" i="1" s="1"/>
  <c r="B1065" i="1"/>
  <c r="C1065" i="1" s="1"/>
  <c r="B1064" i="1"/>
  <c r="C1064" i="1" s="1"/>
  <c r="B1063" i="1"/>
  <c r="C1063" i="1" s="1"/>
  <c r="B1062" i="1"/>
  <c r="C1062" i="1" s="1"/>
  <c r="B1061" i="1"/>
  <c r="C1061" i="1" s="1"/>
  <c r="B1060" i="1"/>
  <c r="C1060" i="1" s="1"/>
  <c r="B1059" i="1"/>
  <c r="C1059" i="1" s="1"/>
  <c r="B1058" i="1"/>
  <c r="C1058" i="1" s="1"/>
  <c r="B1057" i="1"/>
  <c r="C1057" i="1" s="1"/>
  <c r="B1056" i="1"/>
  <c r="C1056" i="1" s="1"/>
  <c r="B1055" i="1"/>
  <c r="C1055" i="1" s="1"/>
  <c r="B1054" i="1"/>
  <c r="C1054" i="1" s="1"/>
  <c r="B1053" i="1"/>
  <c r="C1053" i="1" s="1"/>
  <c r="B1052" i="1"/>
  <c r="C1052" i="1" s="1"/>
  <c r="B1051" i="1"/>
  <c r="C1051" i="1" s="1"/>
  <c r="B1050" i="1"/>
  <c r="C1050" i="1" s="1"/>
  <c r="B1049" i="1"/>
  <c r="C1049" i="1" s="1"/>
  <c r="B1048" i="1"/>
  <c r="C1048" i="1" s="1"/>
  <c r="B1047" i="1"/>
  <c r="C1047" i="1" s="1"/>
  <c r="B1046" i="1"/>
  <c r="C1046" i="1" s="1"/>
  <c r="B1045" i="1"/>
  <c r="C1045" i="1" s="1"/>
  <c r="B1044" i="1"/>
  <c r="C1044" i="1" s="1"/>
  <c r="B1043" i="1"/>
  <c r="C1043" i="1" s="1"/>
  <c r="B1042" i="1"/>
  <c r="C1042" i="1" s="1"/>
  <c r="B1041" i="1"/>
  <c r="C1041" i="1" s="1"/>
  <c r="B1040" i="1"/>
  <c r="C1040" i="1" s="1"/>
  <c r="B1039" i="1"/>
  <c r="C1039" i="1" s="1"/>
  <c r="B1038" i="1"/>
  <c r="C1038" i="1" s="1"/>
  <c r="B1037" i="1"/>
  <c r="C1037" i="1" s="1"/>
  <c r="B1036" i="1"/>
  <c r="C1036" i="1" s="1"/>
  <c r="B1035" i="1"/>
  <c r="C1035" i="1" s="1"/>
  <c r="B699" i="1"/>
  <c r="C699" i="1" s="1"/>
  <c r="B698" i="1"/>
  <c r="C698" i="1" s="1"/>
  <c r="B697" i="1"/>
  <c r="C697" i="1" s="1"/>
  <c r="B696" i="1"/>
  <c r="C696" i="1" s="1"/>
  <c r="B695" i="1"/>
  <c r="C695" i="1" s="1"/>
  <c r="B694" i="1"/>
  <c r="C694" i="1" s="1"/>
  <c r="B693" i="1"/>
  <c r="C693" i="1" s="1"/>
  <c r="B692" i="1"/>
  <c r="C692" i="1" s="1"/>
  <c r="B691" i="1"/>
  <c r="C691" i="1" s="1"/>
  <c r="B690" i="1"/>
  <c r="C690" i="1" s="1"/>
  <c r="B689" i="1"/>
  <c r="C689" i="1" s="1"/>
  <c r="B688" i="1"/>
  <c r="C688" i="1" s="1"/>
  <c r="B687" i="1"/>
  <c r="C687" i="1" s="1"/>
  <c r="B686" i="1"/>
  <c r="C686" i="1" s="1"/>
  <c r="B685" i="1"/>
  <c r="C685" i="1" s="1"/>
  <c r="B684" i="1"/>
  <c r="C684" i="1" s="1"/>
  <c r="B683" i="1"/>
  <c r="C683" i="1" s="1"/>
  <c r="B682" i="1"/>
  <c r="C682" i="1" s="1"/>
  <c r="B681" i="1"/>
  <c r="C681" i="1" s="1"/>
  <c r="B680" i="1"/>
  <c r="C680" i="1" s="1"/>
  <c r="B679" i="1"/>
  <c r="C679" i="1" s="1"/>
  <c r="B678" i="1"/>
  <c r="C678" i="1" s="1"/>
  <c r="B677" i="1"/>
  <c r="C677" i="1" s="1"/>
  <c r="B676" i="1"/>
  <c r="C676" i="1" s="1"/>
  <c r="B675" i="1"/>
  <c r="C675" i="1" s="1"/>
  <c r="B674" i="1"/>
  <c r="C674" i="1" s="1"/>
  <c r="B673" i="1"/>
  <c r="C673" i="1" s="1"/>
  <c r="B672" i="1"/>
  <c r="C672" i="1" s="1"/>
  <c r="B671" i="1"/>
  <c r="C671" i="1" s="1"/>
  <c r="B670" i="1"/>
  <c r="C670" i="1" s="1"/>
  <c r="B669" i="1"/>
  <c r="C669" i="1" s="1"/>
  <c r="B668" i="1"/>
  <c r="C668" i="1" s="1"/>
  <c r="B667" i="1"/>
  <c r="C667" i="1" s="1"/>
  <c r="B666" i="1"/>
  <c r="C666" i="1" s="1"/>
  <c r="B665" i="1"/>
  <c r="C665" i="1" s="1"/>
  <c r="B664" i="1"/>
  <c r="C664" i="1" s="1"/>
  <c r="B663" i="1"/>
  <c r="C663" i="1" s="1"/>
  <c r="B662" i="1"/>
  <c r="C662" i="1" s="1"/>
  <c r="B661" i="1"/>
  <c r="C661" i="1" s="1"/>
  <c r="B660" i="1"/>
  <c r="C660" i="1" s="1"/>
  <c r="B659" i="1"/>
  <c r="C659" i="1" s="1"/>
  <c r="B658" i="1"/>
  <c r="C658" i="1" s="1"/>
  <c r="B657" i="1"/>
  <c r="C657" i="1" s="1"/>
  <c r="B656" i="1"/>
  <c r="C656" i="1" s="1"/>
  <c r="B655" i="1"/>
  <c r="C655" i="1" s="1"/>
  <c r="B654" i="1"/>
  <c r="C654" i="1" s="1"/>
  <c r="B653" i="1"/>
  <c r="C653" i="1" s="1"/>
  <c r="B652" i="1"/>
  <c r="C652" i="1" s="1"/>
  <c r="B651" i="1"/>
  <c r="C651" i="1" s="1"/>
  <c r="B650" i="1"/>
  <c r="C650" i="1" s="1"/>
  <c r="B649" i="1"/>
  <c r="C649" i="1" s="1"/>
  <c r="B648" i="1"/>
  <c r="C648" i="1" s="1"/>
  <c r="B647" i="1"/>
  <c r="C647" i="1" s="1"/>
  <c r="B646" i="1"/>
  <c r="C646" i="1" s="1"/>
  <c r="B645" i="1"/>
  <c r="C645" i="1" s="1"/>
  <c r="B644" i="1"/>
  <c r="C644" i="1" s="1"/>
  <c r="B643" i="1"/>
  <c r="C643" i="1" s="1"/>
  <c r="B642" i="1"/>
  <c r="C642" i="1" s="1"/>
  <c r="B641" i="1"/>
  <c r="C641" i="1" s="1"/>
  <c r="B640" i="1"/>
  <c r="C640" i="1" s="1"/>
  <c r="B639" i="1"/>
  <c r="C639" i="1" s="1"/>
  <c r="B638" i="1"/>
  <c r="C638" i="1" s="1"/>
  <c r="B637" i="1"/>
  <c r="C637" i="1" s="1"/>
  <c r="B636" i="1"/>
  <c r="C636" i="1" s="1"/>
  <c r="B635" i="1"/>
  <c r="C635" i="1" s="1"/>
  <c r="B634" i="1"/>
  <c r="C634" i="1" s="1"/>
  <c r="B633" i="1"/>
  <c r="C633" i="1" s="1"/>
  <c r="B632" i="1"/>
  <c r="C632" i="1" s="1"/>
  <c r="B631" i="1"/>
  <c r="C631" i="1" s="1"/>
  <c r="B630" i="1"/>
  <c r="C630" i="1" s="1"/>
  <c r="B629" i="1"/>
  <c r="C629" i="1" s="1"/>
  <c r="B628" i="1"/>
  <c r="C628" i="1" s="1"/>
  <c r="B627" i="1"/>
  <c r="C627" i="1" s="1"/>
  <c r="B626" i="1"/>
  <c r="C626" i="1" s="1"/>
  <c r="B625" i="1"/>
  <c r="C625" i="1" s="1"/>
  <c r="B624" i="1"/>
  <c r="C624" i="1" s="1"/>
  <c r="B623" i="1"/>
  <c r="C623" i="1" s="1"/>
  <c r="B622" i="1"/>
  <c r="C622" i="1" s="1"/>
  <c r="B621" i="1"/>
  <c r="C621" i="1" s="1"/>
  <c r="B620" i="1"/>
  <c r="C620" i="1" s="1"/>
  <c r="B619" i="1"/>
  <c r="C619" i="1" s="1"/>
  <c r="B618" i="1"/>
  <c r="C618" i="1" s="1"/>
  <c r="B617" i="1"/>
  <c r="C617" i="1" s="1"/>
  <c r="B616" i="1"/>
  <c r="C616" i="1" s="1"/>
  <c r="B615" i="1"/>
  <c r="C615" i="1" s="1"/>
  <c r="B614" i="1"/>
  <c r="C614" i="1" s="1"/>
  <c r="B613" i="1"/>
  <c r="C613" i="1" s="1"/>
  <c r="B612" i="1"/>
  <c r="C612" i="1" s="1"/>
  <c r="B611" i="1"/>
  <c r="C611" i="1" s="1"/>
  <c r="B610" i="1"/>
  <c r="C610" i="1" s="1"/>
  <c r="B609" i="1"/>
  <c r="C609" i="1" s="1"/>
  <c r="B608" i="1"/>
  <c r="C608" i="1" s="1"/>
  <c r="B607" i="1"/>
  <c r="C607" i="1" s="1"/>
  <c r="B606" i="1"/>
  <c r="C606" i="1" s="1"/>
  <c r="B605" i="1"/>
  <c r="C605" i="1" s="1"/>
  <c r="B604" i="1"/>
  <c r="C604" i="1" s="1"/>
  <c r="B603" i="1"/>
  <c r="C603" i="1" s="1"/>
  <c r="B602" i="1"/>
  <c r="C602" i="1" s="1"/>
  <c r="B601" i="1"/>
  <c r="C601" i="1" s="1"/>
  <c r="B600" i="1"/>
  <c r="C600" i="1" s="1"/>
  <c r="B599" i="1"/>
  <c r="C599" i="1" s="1"/>
  <c r="B598" i="1"/>
  <c r="C598" i="1" s="1"/>
  <c r="B597" i="1"/>
  <c r="C597" i="1" s="1"/>
  <c r="B596" i="1"/>
  <c r="C596" i="1" s="1"/>
  <c r="B595" i="1"/>
  <c r="C595" i="1" s="1"/>
  <c r="B594" i="1"/>
  <c r="C594" i="1" s="1"/>
  <c r="B593" i="1"/>
  <c r="C593" i="1" s="1"/>
  <c r="B592" i="1"/>
  <c r="C592" i="1" s="1"/>
  <c r="B591" i="1"/>
  <c r="C591" i="1" s="1"/>
  <c r="B590" i="1"/>
  <c r="C590" i="1" s="1"/>
  <c r="B589" i="1"/>
  <c r="C589" i="1" s="1"/>
  <c r="B588" i="1"/>
  <c r="C588" i="1" s="1"/>
  <c r="B587" i="1"/>
  <c r="C587" i="1" s="1"/>
  <c r="B586" i="1"/>
  <c r="C586" i="1" s="1"/>
  <c r="B585" i="1"/>
  <c r="C585" i="1" s="1"/>
  <c r="B584" i="1"/>
  <c r="C584" i="1" s="1"/>
  <c r="B583" i="1"/>
  <c r="C583" i="1" s="1"/>
  <c r="B582" i="1"/>
  <c r="C582" i="1" s="1"/>
  <c r="B581" i="1"/>
  <c r="C581" i="1" s="1"/>
  <c r="B580" i="1"/>
  <c r="C580" i="1" s="1"/>
  <c r="B579" i="1"/>
  <c r="C579" i="1" s="1"/>
  <c r="B578" i="1"/>
  <c r="C578" i="1" s="1"/>
  <c r="B577" i="1"/>
  <c r="C577" i="1" s="1"/>
  <c r="B576" i="1"/>
  <c r="C576" i="1" s="1"/>
  <c r="B575" i="1"/>
  <c r="C575" i="1" s="1"/>
  <c r="B574" i="1"/>
  <c r="C574" i="1" s="1"/>
  <c r="B573" i="1"/>
  <c r="C573" i="1" s="1"/>
  <c r="B572" i="1"/>
  <c r="C572" i="1" s="1"/>
  <c r="B571" i="1"/>
  <c r="C571" i="1" s="1"/>
  <c r="B570" i="1"/>
  <c r="C570" i="1" s="1"/>
  <c r="B569" i="1"/>
  <c r="C569" i="1" s="1"/>
  <c r="B568" i="1"/>
  <c r="C568" i="1" s="1"/>
  <c r="B567" i="1"/>
  <c r="C567" i="1" s="1"/>
  <c r="B566" i="1"/>
  <c r="C566" i="1" s="1"/>
  <c r="B565" i="1"/>
  <c r="C565" i="1" s="1"/>
  <c r="B564" i="1"/>
  <c r="C564" i="1" s="1"/>
  <c r="B563" i="1"/>
  <c r="C563" i="1" s="1"/>
  <c r="B562" i="1"/>
  <c r="C562" i="1" s="1"/>
  <c r="B561" i="1"/>
  <c r="C561" i="1" s="1"/>
  <c r="B560" i="1"/>
  <c r="C560" i="1" s="1"/>
  <c r="B559" i="1"/>
  <c r="C559" i="1" s="1"/>
  <c r="B558" i="1"/>
  <c r="C558" i="1" s="1"/>
  <c r="B557" i="1"/>
  <c r="C557" i="1" s="1"/>
  <c r="B556" i="1"/>
  <c r="C556" i="1" s="1"/>
  <c r="B555" i="1"/>
  <c r="C555" i="1" s="1"/>
  <c r="B554" i="1"/>
  <c r="C554" i="1" s="1"/>
  <c r="B553" i="1"/>
  <c r="C553" i="1" s="1"/>
  <c r="B552" i="1"/>
  <c r="C552" i="1" s="1"/>
  <c r="B551" i="1"/>
  <c r="C551" i="1" s="1"/>
  <c r="B550" i="1"/>
  <c r="C550" i="1" s="1"/>
  <c r="B549" i="1"/>
  <c r="C549" i="1" s="1"/>
  <c r="B548" i="1"/>
  <c r="C548" i="1" s="1"/>
  <c r="B547" i="1"/>
  <c r="C547" i="1" s="1"/>
  <c r="B546" i="1"/>
  <c r="C546" i="1" s="1"/>
  <c r="B545" i="1"/>
  <c r="C545" i="1" s="1"/>
  <c r="B544" i="1"/>
  <c r="C544" i="1" s="1"/>
  <c r="B543" i="1"/>
  <c r="C543" i="1" s="1"/>
  <c r="B542" i="1"/>
  <c r="C542" i="1" s="1"/>
  <c r="B541" i="1"/>
  <c r="C541" i="1" s="1"/>
  <c r="B540" i="1"/>
  <c r="C540" i="1" s="1"/>
  <c r="B539" i="1"/>
  <c r="C539" i="1" s="1"/>
  <c r="B538" i="1"/>
  <c r="C538" i="1" s="1"/>
  <c r="B537" i="1"/>
  <c r="C537" i="1" s="1"/>
  <c r="B536" i="1"/>
  <c r="C536" i="1" s="1"/>
  <c r="B535" i="1"/>
  <c r="C535" i="1" s="1"/>
  <c r="B534" i="1"/>
  <c r="C534" i="1" s="1"/>
  <c r="B533" i="1"/>
  <c r="C533" i="1" s="1"/>
  <c r="B532" i="1"/>
  <c r="C532" i="1" s="1"/>
  <c r="B531" i="1"/>
  <c r="C531" i="1" s="1"/>
  <c r="B530" i="1"/>
  <c r="C530" i="1" s="1"/>
  <c r="B529" i="1"/>
  <c r="C529" i="1" s="1"/>
  <c r="B528" i="1"/>
  <c r="C528" i="1" s="1"/>
  <c r="B527" i="1"/>
  <c r="C527" i="1" s="1"/>
  <c r="B526" i="1"/>
  <c r="C526" i="1" s="1"/>
  <c r="B525" i="1"/>
  <c r="C525" i="1" s="1"/>
  <c r="B524" i="1"/>
  <c r="C524" i="1" s="1"/>
  <c r="B523" i="1"/>
  <c r="C523" i="1" s="1"/>
  <c r="B522" i="1"/>
  <c r="C522" i="1" s="1"/>
  <c r="B521" i="1"/>
  <c r="C521" i="1" s="1"/>
  <c r="B520" i="1"/>
  <c r="C520" i="1" s="1"/>
  <c r="B519" i="1"/>
  <c r="C519" i="1" s="1"/>
  <c r="B518" i="1"/>
  <c r="C518" i="1" s="1"/>
  <c r="B517" i="1"/>
  <c r="C517" i="1" s="1"/>
  <c r="B516" i="1"/>
  <c r="C516" i="1" s="1"/>
  <c r="B515" i="1"/>
  <c r="C515" i="1" s="1"/>
  <c r="B514" i="1"/>
  <c r="C514" i="1" s="1"/>
  <c r="B513" i="1"/>
  <c r="C513" i="1" s="1"/>
  <c r="B512" i="1"/>
  <c r="C512" i="1" s="1"/>
  <c r="B511" i="1"/>
  <c r="C511" i="1" s="1"/>
  <c r="B510" i="1"/>
  <c r="C510" i="1" s="1"/>
  <c r="B509" i="1"/>
  <c r="C509" i="1" s="1"/>
  <c r="B508" i="1"/>
  <c r="C508" i="1" s="1"/>
  <c r="B507" i="1"/>
  <c r="C507" i="1" s="1"/>
  <c r="B506" i="1"/>
  <c r="C506" i="1" s="1"/>
  <c r="B505" i="1"/>
  <c r="C505" i="1" s="1"/>
  <c r="B504" i="1"/>
  <c r="C504" i="1" s="1"/>
  <c r="B503" i="1"/>
  <c r="C503" i="1" s="1"/>
  <c r="B502" i="1"/>
  <c r="C502" i="1" s="1"/>
  <c r="B501" i="1"/>
  <c r="C501" i="1" s="1"/>
  <c r="B500" i="1"/>
  <c r="C500" i="1" s="1"/>
  <c r="B499" i="1"/>
  <c r="C499" i="1" s="1"/>
  <c r="B498" i="1"/>
  <c r="C498" i="1" s="1"/>
  <c r="B497" i="1"/>
  <c r="C497" i="1" s="1"/>
  <c r="B496" i="1"/>
  <c r="C496" i="1" s="1"/>
  <c r="B495" i="1"/>
  <c r="C495" i="1" s="1"/>
  <c r="B494" i="1"/>
  <c r="C494" i="1" s="1"/>
  <c r="B493" i="1"/>
  <c r="C493" i="1" s="1"/>
  <c r="B492" i="1"/>
  <c r="C492" i="1" s="1"/>
  <c r="B491" i="1"/>
  <c r="C491" i="1" s="1"/>
  <c r="B490" i="1"/>
  <c r="C490" i="1" s="1"/>
  <c r="B489" i="1"/>
  <c r="C489" i="1" s="1"/>
  <c r="B488" i="1"/>
  <c r="C488" i="1" s="1"/>
  <c r="B487" i="1"/>
  <c r="C487" i="1" s="1"/>
  <c r="B486" i="1"/>
  <c r="C486" i="1" s="1"/>
  <c r="B485" i="1"/>
  <c r="C485" i="1" s="1"/>
  <c r="B484" i="1"/>
  <c r="C484" i="1" s="1"/>
  <c r="B483" i="1"/>
  <c r="C483" i="1" s="1"/>
  <c r="B482" i="1"/>
  <c r="C482" i="1" s="1"/>
  <c r="B481" i="1"/>
  <c r="C481" i="1" s="1"/>
  <c r="B480" i="1"/>
  <c r="C480" i="1" s="1"/>
  <c r="B479" i="1"/>
  <c r="C479" i="1" s="1"/>
  <c r="B478" i="1"/>
  <c r="C478" i="1" s="1"/>
  <c r="B477" i="1"/>
  <c r="C477" i="1" s="1"/>
  <c r="B476" i="1"/>
  <c r="C476" i="1" s="1"/>
  <c r="B475" i="1"/>
  <c r="C475" i="1" s="1"/>
  <c r="B474" i="1"/>
  <c r="C474" i="1" s="1"/>
  <c r="B473" i="1"/>
  <c r="C473" i="1" s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B466" i="1"/>
  <c r="C466" i="1" s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C460" i="1" s="1"/>
  <c r="B459" i="1"/>
  <c r="C459" i="1" s="1"/>
  <c r="B458" i="1"/>
  <c r="C458" i="1" s="1"/>
  <c r="B457" i="1"/>
  <c r="C457" i="1" s="1"/>
  <c r="B456" i="1"/>
  <c r="C456" i="1" s="1"/>
  <c r="B455" i="1"/>
  <c r="C455" i="1" s="1"/>
  <c r="B454" i="1"/>
  <c r="C454" i="1" s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C448" i="1" s="1"/>
  <c r="B447" i="1"/>
  <c r="C447" i="1" s="1"/>
  <c r="B446" i="1"/>
  <c r="C446" i="1" s="1"/>
  <c r="B445" i="1"/>
  <c r="C445" i="1" s="1"/>
  <c r="B444" i="1"/>
  <c r="C444" i="1" s="1"/>
  <c r="B443" i="1"/>
  <c r="C443" i="1" s="1"/>
  <c r="B442" i="1"/>
  <c r="C442" i="1" s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C436" i="1" s="1"/>
  <c r="B435" i="1"/>
  <c r="C435" i="1" s="1"/>
  <c r="B434" i="1"/>
  <c r="C434" i="1" s="1"/>
  <c r="B433" i="1"/>
  <c r="C433" i="1" s="1"/>
  <c r="B432" i="1"/>
  <c r="C432" i="1" s="1"/>
  <c r="B431" i="1"/>
  <c r="C431" i="1" s="1"/>
  <c r="B430" i="1"/>
  <c r="C430" i="1" s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C424" i="1" s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C418" i="1" s="1"/>
  <c r="B417" i="1"/>
  <c r="C417" i="1" s="1"/>
  <c r="B416" i="1"/>
  <c r="C416" i="1" s="1"/>
  <c r="B415" i="1"/>
  <c r="C415" i="1" s="1"/>
  <c r="B414" i="1"/>
  <c r="C414" i="1" s="1"/>
  <c r="B413" i="1"/>
  <c r="C413" i="1" s="1"/>
  <c r="B412" i="1"/>
  <c r="C412" i="1" s="1"/>
  <c r="B411" i="1"/>
  <c r="C411" i="1" s="1"/>
  <c r="B410" i="1"/>
  <c r="C410" i="1" s="1"/>
  <c r="B409" i="1"/>
  <c r="C409" i="1" s="1"/>
  <c r="B408" i="1"/>
  <c r="C408" i="1" s="1"/>
  <c r="B407" i="1"/>
  <c r="C407" i="1" s="1"/>
  <c r="B406" i="1"/>
  <c r="C406" i="1" s="1"/>
  <c r="B405" i="1"/>
  <c r="C405" i="1" s="1"/>
  <c r="B404" i="1"/>
  <c r="C404" i="1" s="1"/>
  <c r="B403" i="1"/>
  <c r="C403" i="1" s="1"/>
  <c r="B402" i="1"/>
  <c r="C402" i="1" s="1"/>
  <c r="B401" i="1"/>
  <c r="C401" i="1" s="1"/>
  <c r="B400" i="1"/>
  <c r="C400" i="1" s="1"/>
  <c r="B399" i="1"/>
  <c r="C399" i="1" s="1"/>
  <c r="B398" i="1"/>
  <c r="C398" i="1" s="1"/>
  <c r="B397" i="1"/>
  <c r="C397" i="1" s="1"/>
  <c r="B396" i="1"/>
  <c r="C396" i="1" s="1"/>
  <c r="B395" i="1"/>
  <c r="C395" i="1" s="1"/>
  <c r="B394" i="1"/>
  <c r="C394" i="1" s="1"/>
  <c r="B393" i="1"/>
  <c r="C393" i="1" s="1"/>
  <c r="B392" i="1"/>
  <c r="C392" i="1" s="1"/>
  <c r="B391" i="1"/>
  <c r="C391" i="1" s="1"/>
  <c r="B390" i="1"/>
  <c r="C390" i="1" s="1"/>
  <c r="B389" i="1"/>
  <c r="C389" i="1" s="1"/>
  <c r="B388" i="1"/>
  <c r="C388" i="1" s="1"/>
  <c r="B387" i="1"/>
  <c r="C387" i="1" s="1"/>
  <c r="B386" i="1"/>
  <c r="C386" i="1" s="1"/>
  <c r="B385" i="1"/>
  <c r="C385" i="1" s="1"/>
  <c r="B384" i="1"/>
  <c r="C384" i="1" s="1"/>
  <c r="B383" i="1"/>
  <c r="C383" i="1" s="1"/>
  <c r="B382" i="1"/>
  <c r="C382" i="1" s="1"/>
  <c r="B381" i="1"/>
  <c r="C381" i="1" s="1"/>
  <c r="B380" i="1"/>
  <c r="C380" i="1" s="1"/>
  <c r="B379" i="1"/>
  <c r="C379" i="1" s="1"/>
  <c r="B378" i="1"/>
  <c r="C378" i="1" s="1"/>
  <c r="B377" i="1"/>
  <c r="C377" i="1" s="1"/>
  <c r="B376" i="1"/>
  <c r="C376" i="1" s="1"/>
  <c r="B375" i="1"/>
  <c r="C375" i="1" s="1"/>
  <c r="B374" i="1"/>
  <c r="C374" i="1" s="1"/>
  <c r="B373" i="1"/>
  <c r="C373" i="1" s="1"/>
  <c r="B372" i="1"/>
  <c r="C372" i="1" s="1"/>
  <c r="B371" i="1"/>
  <c r="C371" i="1" s="1"/>
  <c r="B370" i="1"/>
  <c r="C370" i="1" s="1"/>
  <c r="B369" i="1"/>
  <c r="C369" i="1" s="1"/>
  <c r="B368" i="1"/>
  <c r="C368" i="1" s="1"/>
  <c r="B367" i="1"/>
  <c r="C367" i="1" s="1"/>
  <c r="B366" i="1"/>
  <c r="C366" i="1" s="1"/>
  <c r="B365" i="1"/>
  <c r="C365" i="1" s="1"/>
  <c r="B364" i="1"/>
  <c r="C364" i="1" s="1"/>
  <c r="B363" i="1"/>
  <c r="C363" i="1" s="1"/>
  <c r="B362" i="1"/>
  <c r="C362" i="1" s="1"/>
  <c r="B361" i="1"/>
  <c r="C361" i="1" s="1"/>
  <c r="B360" i="1"/>
  <c r="C360" i="1" s="1"/>
  <c r="B359" i="1"/>
  <c r="C359" i="1" s="1"/>
  <c r="B358" i="1"/>
  <c r="C358" i="1" s="1"/>
  <c r="B357" i="1"/>
  <c r="C357" i="1" s="1"/>
  <c r="B356" i="1"/>
  <c r="C356" i="1" s="1"/>
  <c r="B355" i="1"/>
  <c r="C355" i="1" s="1"/>
  <c r="B354" i="1"/>
  <c r="C354" i="1" s="1"/>
  <c r="B353" i="1"/>
  <c r="C353" i="1" s="1"/>
  <c r="B352" i="1"/>
  <c r="C352" i="1" s="1"/>
  <c r="B351" i="1"/>
  <c r="C351" i="1" s="1"/>
  <c r="B350" i="1"/>
  <c r="C350" i="1" s="1"/>
  <c r="B349" i="1"/>
  <c r="C349" i="1" s="1"/>
  <c r="B348" i="1"/>
  <c r="C348" i="1" s="1"/>
  <c r="B347" i="1"/>
  <c r="C347" i="1" s="1"/>
  <c r="B346" i="1"/>
  <c r="C346" i="1" s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C340" i="1" s="1"/>
  <c r="B339" i="1"/>
  <c r="C339" i="1" s="1"/>
  <c r="B338" i="1"/>
  <c r="C338" i="1" s="1"/>
  <c r="B337" i="1"/>
  <c r="C337" i="1" s="1"/>
  <c r="B336" i="1"/>
  <c r="C336" i="1" s="1"/>
  <c r="B335" i="1"/>
  <c r="C335" i="1" s="1"/>
  <c r="B334" i="1"/>
  <c r="C334" i="1" s="1"/>
  <c r="B333" i="1"/>
  <c r="C333" i="1" s="1"/>
  <c r="B332" i="1"/>
  <c r="C332" i="1" s="1"/>
  <c r="B331" i="1"/>
  <c r="C331" i="1" s="1"/>
  <c r="B330" i="1"/>
  <c r="C330" i="1" s="1"/>
  <c r="B329" i="1"/>
  <c r="C329" i="1" s="1"/>
  <c r="B328" i="1"/>
  <c r="C328" i="1" s="1"/>
  <c r="B327" i="1"/>
  <c r="C327" i="1" s="1"/>
  <c r="B326" i="1"/>
  <c r="C326" i="1" s="1"/>
  <c r="B325" i="1"/>
  <c r="C325" i="1" s="1"/>
  <c r="B324" i="1"/>
  <c r="C324" i="1" s="1"/>
  <c r="B323" i="1"/>
  <c r="C323" i="1" s="1"/>
  <c r="B322" i="1"/>
  <c r="C322" i="1" s="1"/>
  <c r="B321" i="1"/>
  <c r="C321" i="1" s="1"/>
  <c r="B320" i="1"/>
  <c r="C320" i="1" s="1"/>
  <c r="B319" i="1"/>
  <c r="C319" i="1" s="1"/>
  <c r="B318" i="1"/>
  <c r="C318" i="1" s="1"/>
  <c r="B317" i="1"/>
  <c r="C317" i="1" s="1"/>
  <c r="B316" i="1"/>
  <c r="C316" i="1" s="1"/>
  <c r="B315" i="1"/>
  <c r="C315" i="1" s="1"/>
  <c r="B314" i="1"/>
  <c r="C314" i="1" s="1"/>
  <c r="B313" i="1"/>
  <c r="C313" i="1" s="1"/>
  <c r="B312" i="1"/>
  <c r="C312" i="1" s="1"/>
  <c r="B311" i="1"/>
  <c r="C311" i="1" s="1"/>
  <c r="B310" i="1"/>
  <c r="C310" i="1" s="1"/>
  <c r="B309" i="1"/>
  <c r="C309" i="1" s="1"/>
  <c r="B308" i="1"/>
  <c r="C308" i="1" s="1"/>
  <c r="B307" i="1"/>
  <c r="C307" i="1" s="1"/>
  <c r="B306" i="1"/>
  <c r="C306" i="1" s="1"/>
  <c r="B305" i="1"/>
  <c r="C305" i="1" s="1"/>
  <c r="B304" i="1"/>
  <c r="C304" i="1" s="1"/>
  <c r="B303" i="1"/>
  <c r="C303" i="1" s="1"/>
  <c r="B302" i="1"/>
  <c r="C302" i="1" s="1"/>
  <c r="B301" i="1"/>
  <c r="C301" i="1" s="1"/>
  <c r="B300" i="1"/>
  <c r="C300" i="1" s="1"/>
  <c r="B299" i="1"/>
  <c r="C299" i="1" s="1"/>
  <c r="B298" i="1"/>
  <c r="C298" i="1" s="1"/>
  <c r="B297" i="1"/>
  <c r="C297" i="1" s="1"/>
  <c r="B296" i="1"/>
  <c r="C296" i="1" s="1"/>
  <c r="B295" i="1"/>
  <c r="C295" i="1" s="1"/>
  <c r="B294" i="1"/>
  <c r="C294" i="1" s="1"/>
  <c r="B293" i="1"/>
  <c r="C293" i="1" s="1"/>
  <c r="B292" i="1"/>
  <c r="C292" i="1" s="1"/>
  <c r="B291" i="1"/>
  <c r="C291" i="1" s="1"/>
  <c r="B290" i="1"/>
  <c r="C290" i="1" s="1"/>
  <c r="B289" i="1"/>
  <c r="C289" i="1" s="1"/>
  <c r="B288" i="1"/>
  <c r="C288" i="1" s="1"/>
  <c r="B287" i="1"/>
  <c r="C287" i="1" s="1"/>
  <c r="B286" i="1"/>
  <c r="C286" i="1" s="1"/>
  <c r="B285" i="1"/>
  <c r="C285" i="1" s="1"/>
  <c r="B284" i="1"/>
  <c r="C284" i="1" s="1"/>
  <c r="B283" i="1"/>
  <c r="C283" i="1" s="1"/>
  <c r="B282" i="1"/>
  <c r="C282" i="1" s="1"/>
  <c r="B281" i="1"/>
  <c r="C281" i="1" s="1"/>
  <c r="B280" i="1"/>
  <c r="C280" i="1" s="1"/>
  <c r="B279" i="1"/>
  <c r="C279" i="1" s="1"/>
  <c r="B278" i="1"/>
  <c r="C278" i="1" s="1"/>
  <c r="B277" i="1"/>
  <c r="C277" i="1" s="1"/>
  <c r="B276" i="1"/>
  <c r="C276" i="1" s="1"/>
  <c r="B275" i="1"/>
  <c r="C275" i="1" s="1"/>
  <c r="B274" i="1"/>
  <c r="C274" i="1" s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C268" i="1" s="1"/>
  <c r="B267" i="1"/>
  <c r="C267" i="1" s="1"/>
  <c r="B266" i="1"/>
  <c r="C266" i="1" s="1"/>
  <c r="B265" i="1"/>
  <c r="C265" i="1" s="1"/>
  <c r="B264" i="1"/>
  <c r="C264" i="1" s="1"/>
  <c r="B263" i="1"/>
  <c r="C263" i="1" s="1"/>
  <c r="B262" i="1"/>
  <c r="C262" i="1" s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C256" i="1" s="1"/>
  <c r="B255" i="1"/>
  <c r="C255" i="1" s="1"/>
  <c r="B254" i="1"/>
  <c r="C254" i="1" s="1"/>
  <c r="B253" i="1"/>
  <c r="C253" i="1" s="1"/>
  <c r="B252" i="1"/>
  <c r="C252" i="1" s="1"/>
  <c r="B251" i="1"/>
  <c r="C251" i="1" s="1"/>
  <c r="B250" i="1"/>
  <c r="C250" i="1" s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C244" i="1" s="1"/>
  <c r="B243" i="1"/>
  <c r="C243" i="1" s="1"/>
  <c r="B242" i="1"/>
  <c r="C242" i="1" s="1"/>
  <c r="B241" i="1"/>
  <c r="C241" i="1" s="1"/>
  <c r="B240" i="1"/>
  <c r="C240" i="1" s="1"/>
  <c r="B239" i="1"/>
  <c r="C239" i="1" s="1"/>
  <c r="B238" i="1"/>
  <c r="C238" i="1" s="1"/>
  <c r="B237" i="1"/>
  <c r="C237" i="1" s="1"/>
  <c r="B236" i="1"/>
  <c r="C236" i="1" s="1"/>
  <c r="B235" i="1"/>
  <c r="C235" i="1" s="1"/>
  <c r="B234" i="1"/>
  <c r="C234" i="1" s="1"/>
  <c r="B233" i="1"/>
  <c r="C233" i="1" s="1"/>
  <c r="B232" i="1"/>
  <c r="C232" i="1" s="1"/>
  <c r="B231" i="1"/>
  <c r="C231" i="1" s="1"/>
  <c r="B230" i="1"/>
  <c r="C230" i="1" s="1"/>
  <c r="B229" i="1"/>
  <c r="C229" i="1" s="1"/>
  <c r="B228" i="1"/>
  <c r="C228" i="1" s="1"/>
  <c r="B227" i="1"/>
  <c r="C227" i="1" s="1"/>
  <c r="B226" i="1"/>
  <c r="C226" i="1" s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C220" i="1" s="1"/>
  <c r="B219" i="1"/>
  <c r="C219" i="1" s="1"/>
  <c r="B218" i="1"/>
  <c r="C218" i="1" s="1"/>
  <c r="B217" i="1"/>
  <c r="C217" i="1" s="1"/>
  <c r="B216" i="1"/>
  <c r="C216" i="1" s="1"/>
  <c r="B215" i="1"/>
  <c r="C215" i="1" s="1"/>
  <c r="B214" i="1"/>
  <c r="C214" i="1" s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C208" i="1" s="1"/>
  <c r="B207" i="1"/>
  <c r="C207" i="1" s="1"/>
  <c r="B206" i="1"/>
  <c r="C206" i="1" s="1"/>
  <c r="B205" i="1"/>
  <c r="C205" i="1" s="1"/>
  <c r="B204" i="1"/>
  <c r="C204" i="1" s="1"/>
  <c r="B203" i="1"/>
  <c r="C203" i="1" s="1"/>
  <c r="B202" i="1"/>
  <c r="C202" i="1" s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  <c r="E88" i="12" l="1"/>
  <c r="X88" i="12" s="1"/>
  <c r="Y88" i="12" s="1"/>
  <c r="C89" i="12"/>
  <c r="E116" i="12"/>
  <c r="X116" i="12" s="1"/>
  <c r="Y116" i="12" s="1"/>
  <c r="C117" i="12"/>
  <c r="W59" i="12"/>
  <c r="E60" i="12"/>
  <c r="X60" i="12" s="1"/>
  <c r="Y60" i="12" s="1"/>
  <c r="C61" i="12"/>
  <c r="E581" i="12"/>
  <c r="X581" i="12" s="1"/>
  <c r="Y581" i="12" s="1"/>
  <c r="C582" i="12"/>
  <c r="AA27" i="12"/>
  <c r="AB29" i="12"/>
  <c r="Z29" i="12"/>
  <c r="AC28" i="12" s="1"/>
  <c r="E89" i="12" l="1"/>
  <c r="X89" i="12" s="1"/>
  <c r="Y89" i="12" s="1"/>
  <c r="C90" i="12"/>
  <c r="E61" i="12"/>
  <c r="X61" i="12" s="1"/>
  <c r="Y61" i="12" s="1"/>
  <c r="C62" i="12"/>
  <c r="E582" i="12"/>
  <c r="X582" i="12" s="1"/>
  <c r="Y582" i="12" s="1"/>
  <c r="C583" i="12"/>
  <c r="E117" i="12"/>
  <c r="X117" i="12" s="1"/>
  <c r="Y117" i="12" s="1"/>
  <c r="C118" i="12"/>
  <c r="W60" i="12"/>
  <c r="AB30" i="12"/>
  <c r="Z30" i="12"/>
  <c r="AC29" i="12" s="1"/>
  <c r="AA28" i="12"/>
  <c r="W61" i="12" l="1"/>
  <c r="E62" i="12"/>
  <c r="X62" i="12" s="1"/>
  <c r="Y62" i="12" s="1"/>
  <c r="C63" i="12"/>
  <c r="E90" i="12"/>
  <c r="X90" i="12" s="1"/>
  <c r="Y90" i="12" s="1"/>
  <c r="C91" i="12"/>
  <c r="E583" i="12"/>
  <c r="X583" i="12" s="1"/>
  <c r="Y583" i="12" s="1"/>
  <c r="C584" i="12"/>
  <c r="E118" i="12"/>
  <c r="X118" i="12" s="1"/>
  <c r="Y118" i="12" s="1"/>
  <c r="C119" i="12"/>
  <c r="AA29" i="12"/>
  <c r="AB31" i="12"/>
  <c r="Z31" i="12"/>
  <c r="AC30" i="12" s="1"/>
  <c r="E63" i="12" l="1"/>
  <c r="X63" i="12" s="1"/>
  <c r="Y63" i="12" s="1"/>
  <c r="C64" i="12"/>
  <c r="C92" i="12"/>
  <c r="E91" i="12"/>
  <c r="X91" i="12" s="1"/>
  <c r="Y91" i="12" s="1"/>
  <c r="E584" i="12"/>
  <c r="X584" i="12" s="1"/>
  <c r="Y584" i="12" s="1"/>
  <c r="C585" i="12"/>
  <c r="E119" i="12"/>
  <c r="X119" i="12" s="1"/>
  <c r="Y119" i="12" s="1"/>
  <c r="C120" i="12"/>
  <c r="W62" i="12"/>
  <c r="AB32" i="12"/>
  <c r="Z32" i="12"/>
  <c r="AA30" i="12"/>
  <c r="W63" i="12" l="1"/>
  <c r="E64" i="12"/>
  <c r="X64" i="12" s="1"/>
  <c r="Y64" i="12" s="1"/>
  <c r="C65" i="12"/>
  <c r="E65" i="12" s="1"/>
  <c r="X65" i="12" s="1"/>
  <c r="Y65" i="12" s="1"/>
  <c r="E585" i="12"/>
  <c r="X585" i="12" s="1"/>
  <c r="Y585" i="12" s="1"/>
  <c r="C586" i="12"/>
  <c r="E120" i="12"/>
  <c r="X120" i="12" s="1"/>
  <c r="Y120" i="12" s="1"/>
  <c r="C121" i="12"/>
  <c r="E92" i="12"/>
  <c r="X92" i="12" s="1"/>
  <c r="Y92" i="12" s="1"/>
  <c r="C93" i="12"/>
  <c r="AB33" i="12"/>
  <c r="Z33" i="12"/>
  <c r="AC32" i="12" s="1"/>
  <c r="AC31" i="12"/>
  <c r="AA31" i="12" s="1"/>
  <c r="W64" i="12" l="1"/>
  <c r="W65" i="12" s="1"/>
  <c r="W66" i="12" s="1"/>
  <c r="W67" i="12" s="1"/>
  <c r="W68" i="12" s="1"/>
  <c r="W69" i="12" s="1"/>
  <c r="W70" i="12" s="1"/>
  <c r="W71" i="12" s="1"/>
  <c r="W72" i="12" s="1"/>
  <c r="W73" i="12" s="1"/>
  <c r="W74" i="12" s="1"/>
  <c r="W75" i="12" s="1"/>
  <c r="W76" i="12" s="1"/>
  <c r="W77" i="12" s="1"/>
  <c r="W78" i="12" s="1"/>
  <c r="W79" i="12" s="1"/>
  <c r="W80" i="12" s="1"/>
  <c r="W81" i="12" s="1"/>
  <c r="W82" i="12" s="1"/>
  <c r="W83" i="12" s="1"/>
  <c r="W84" i="12" s="1"/>
  <c r="W85" i="12" s="1"/>
  <c r="W86" i="12" s="1"/>
  <c r="W87" i="12" s="1"/>
  <c r="W88" i="12" s="1"/>
  <c r="W89" i="12" s="1"/>
  <c r="W90" i="12" s="1"/>
  <c r="W91" i="12" s="1"/>
  <c r="W92" i="12" s="1"/>
  <c r="W93" i="12" s="1"/>
  <c r="E93" i="12"/>
  <c r="X93" i="12" s="1"/>
  <c r="Y93" i="12" s="1"/>
  <c r="C94" i="12"/>
  <c r="E586" i="12"/>
  <c r="X586" i="12" s="1"/>
  <c r="Y586" i="12" s="1"/>
  <c r="C587" i="12"/>
  <c r="C122" i="12"/>
  <c r="E121" i="12"/>
  <c r="X121" i="12" s="1"/>
  <c r="Y121" i="12" s="1"/>
  <c r="AA32" i="12"/>
  <c r="Z34" i="12"/>
  <c r="AB34" i="12"/>
  <c r="E94" i="12" l="1"/>
  <c r="X94" i="12" s="1"/>
  <c r="Y94" i="12" s="1"/>
  <c r="C95" i="12"/>
  <c r="E587" i="12"/>
  <c r="X587" i="12" s="1"/>
  <c r="Y587" i="12" s="1"/>
  <c r="C588" i="12"/>
  <c r="E122" i="12"/>
  <c r="X122" i="12" s="1"/>
  <c r="Y122" i="12" s="1"/>
  <c r="C123" i="12"/>
  <c r="AB35" i="12"/>
  <c r="Z35" i="12"/>
  <c r="AC33" i="12"/>
  <c r="AA33" i="12" s="1"/>
  <c r="E95" i="12" l="1"/>
  <c r="X95" i="12" s="1"/>
  <c r="Y95" i="12" s="1"/>
  <c r="C96" i="12"/>
  <c r="W94" i="12"/>
  <c r="W95" i="12" s="1"/>
  <c r="E123" i="12"/>
  <c r="X123" i="12" s="1"/>
  <c r="Y123" i="12" s="1"/>
  <c r="C124" i="12"/>
  <c r="E588" i="12"/>
  <c r="X588" i="12" s="1"/>
  <c r="Y588" i="12" s="1"/>
  <c r="C589" i="12"/>
  <c r="AB36" i="12"/>
  <c r="Z36" i="12"/>
  <c r="AC35" i="12" s="1"/>
  <c r="AC34" i="12"/>
  <c r="AA34" i="12" s="1"/>
  <c r="E96" i="12" l="1"/>
  <c r="X96" i="12" s="1"/>
  <c r="Y96" i="12" s="1"/>
  <c r="C97" i="12"/>
  <c r="E97" i="12" s="1"/>
  <c r="X97" i="12" s="1"/>
  <c r="Y97" i="12" s="1"/>
  <c r="E124" i="12"/>
  <c r="X124" i="12" s="1"/>
  <c r="Y124" i="12" s="1"/>
  <c r="C125" i="12"/>
  <c r="E589" i="12"/>
  <c r="X589" i="12" s="1"/>
  <c r="Y589" i="12" s="1"/>
  <c r="C590" i="12"/>
  <c r="AA35" i="12"/>
  <c r="AB37" i="12"/>
  <c r="Z37" i="12"/>
  <c r="W96" i="12" l="1"/>
  <c r="W97" i="12" s="1"/>
  <c r="W98" i="12" s="1"/>
  <c r="W99" i="12" s="1"/>
  <c r="W100" i="12" s="1"/>
  <c r="W101" i="12" s="1"/>
  <c r="W102" i="12" s="1"/>
  <c r="W103" i="12" s="1"/>
  <c r="W104" i="12" s="1"/>
  <c r="W105" i="12" s="1"/>
  <c r="W106" i="12" s="1"/>
  <c r="W107" i="12" s="1"/>
  <c r="W108" i="12" s="1"/>
  <c r="W109" i="12" s="1"/>
  <c r="W110" i="12" s="1"/>
  <c r="W111" i="12" s="1"/>
  <c r="W112" i="12" s="1"/>
  <c r="W113" i="12" s="1"/>
  <c r="W114" i="12" s="1"/>
  <c r="W115" i="12" s="1"/>
  <c r="W116" i="12" s="1"/>
  <c r="W117" i="12" s="1"/>
  <c r="W118" i="12" s="1"/>
  <c r="W119" i="12" s="1"/>
  <c r="W120" i="12" s="1"/>
  <c r="W121" i="12" s="1"/>
  <c r="W122" i="12" s="1"/>
  <c r="W123" i="12" s="1"/>
  <c r="W124" i="12" s="1"/>
  <c r="W125" i="12" s="1"/>
  <c r="E125" i="12"/>
  <c r="X125" i="12" s="1"/>
  <c r="Y125" i="12" s="1"/>
  <c r="C126" i="12"/>
  <c r="C591" i="12"/>
  <c r="E590" i="12"/>
  <c r="X590" i="12" s="1"/>
  <c r="Y590" i="12" s="1"/>
  <c r="AB38" i="12"/>
  <c r="Z38" i="12"/>
  <c r="AC37" i="12" s="1"/>
  <c r="AC36" i="12"/>
  <c r="AA36" i="12" s="1"/>
  <c r="E126" i="12" l="1"/>
  <c r="X126" i="12" s="1"/>
  <c r="Y126" i="12" s="1"/>
  <c r="C127" i="12"/>
  <c r="E591" i="12"/>
  <c r="X591" i="12" s="1"/>
  <c r="Y591" i="12" s="1"/>
  <c r="C592" i="12"/>
  <c r="AA37" i="12"/>
  <c r="AB39" i="12"/>
  <c r="Z39" i="12"/>
  <c r="E127" i="12" l="1"/>
  <c r="X127" i="12" s="1"/>
  <c r="Y127" i="12" s="1"/>
  <c r="C128" i="12"/>
  <c r="W126" i="12"/>
  <c r="W127" i="12" s="1"/>
  <c r="C593" i="12"/>
  <c r="E592" i="12"/>
  <c r="X592" i="12" s="1"/>
  <c r="Y592" i="12" s="1"/>
  <c r="AB40" i="12"/>
  <c r="Z40" i="12"/>
  <c r="AC39" i="12" s="1"/>
  <c r="AC38" i="12"/>
  <c r="AA38" i="12" s="1"/>
  <c r="E128" i="12" l="1"/>
  <c r="X128" i="12" s="1"/>
  <c r="Y128" i="12" s="1"/>
  <c r="C129" i="12"/>
  <c r="C594" i="12"/>
  <c r="E593" i="12"/>
  <c r="X593" i="12" s="1"/>
  <c r="Y593" i="12" s="1"/>
  <c r="AA39" i="12"/>
  <c r="Z41" i="12"/>
  <c r="AC40" i="12" s="1"/>
  <c r="AB41" i="12"/>
  <c r="E129" i="12" l="1"/>
  <c r="X129" i="12" s="1"/>
  <c r="Y129" i="12" s="1"/>
  <c r="C130" i="12"/>
  <c r="W128" i="12"/>
  <c r="E594" i="12"/>
  <c r="X594" i="12" s="1"/>
  <c r="Y594" i="12" s="1"/>
  <c r="C595" i="12"/>
  <c r="AB42" i="12"/>
  <c r="Z42" i="12"/>
  <c r="AC41" i="12" s="1"/>
  <c r="AA40" i="12"/>
  <c r="W129" i="12" l="1"/>
  <c r="E130" i="12"/>
  <c r="X130" i="12" s="1"/>
  <c r="Y130" i="12" s="1"/>
  <c r="C131" i="12"/>
  <c r="E595" i="12"/>
  <c r="X595" i="12" s="1"/>
  <c r="Y595" i="12" s="1"/>
  <c r="C596" i="12"/>
  <c r="AA41" i="12"/>
  <c r="AB43" i="12"/>
  <c r="Z43" i="12"/>
  <c r="AC42" i="12" s="1"/>
  <c r="C132" i="12" l="1"/>
  <c r="E131" i="12"/>
  <c r="X131" i="12" s="1"/>
  <c r="Y131" i="12" s="1"/>
  <c r="W130" i="12"/>
  <c r="W131" i="12" s="1"/>
  <c r="C597" i="12"/>
  <c r="E596" i="12"/>
  <c r="X596" i="12" s="1"/>
  <c r="Y596" i="12" s="1"/>
  <c r="AB44" i="12"/>
  <c r="Z44" i="12"/>
  <c r="AA42" i="12"/>
  <c r="E132" i="12" l="1"/>
  <c r="X132" i="12" s="1"/>
  <c r="Y132" i="12" s="1"/>
  <c r="C133" i="12"/>
  <c r="C598" i="12"/>
  <c r="E597" i="12"/>
  <c r="X597" i="12" s="1"/>
  <c r="Y597" i="12" s="1"/>
  <c r="AB45" i="12"/>
  <c r="Z45" i="12"/>
  <c r="AC44" i="12" s="1"/>
  <c r="AC43" i="12"/>
  <c r="AA43" i="12" s="1"/>
  <c r="E133" i="12" l="1"/>
  <c r="X133" i="12" s="1"/>
  <c r="Y133" i="12" s="1"/>
  <c r="C134" i="12"/>
  <c r="W132" i="12"/>
  <c r="E598" i="12"/>
  <c r="X598" i="12" s="1"/>
  <c r="Y598" i="12" s="1"/>
  <c r="C599" i="12"/>
  <c r="AA44" i="12"/>
  <c r="Z46" i="12"/>
  <c r="AC45" i="12" s="1"/>
  <c r="AB46" i="12"/>
  <c r="W133" i="12" l="1"/>
  <c r="E134" i="12"/>
  <c r="X134" i="12" s="1"/>
  <c r="Y134" i="12" s="1"/>
  <c r="C135" i="12"/>
  <c r="E599" i="12"/>
  <c r="X599" i="12" s="1"/>
  <c r="Y599" i="12" s="1"/>
  <c r="C600" i="12"/>
  <c r="AA45" i="12"/>
  <c r="AB47" i="12"/>
  <c r="Z47" i="12"/>
  <c r="E135" i="12" l="1"/>
  <c r="X135" i="12" s="1"/>
  <c r="Y135" i="12" s="1"/>
  <c r="C136" i="12"/>
  <c r="W134" i="12"/>
  <c r="W135" i="12" s="1"/>
  <c r="C601" i="12"/>
  <c r="E600" i="12"/>
  <c r="X600" i="12" s="1"/>
  <c r="Y600" i="12" s="1"/>
  <c r="AB48" i="12"/>
  <c r="Z48" i="12"/>
  <c r="AC47" i="12" s="1"/>
  <c r="AC46" i="12"/>
  <c r="AA46" i="12" s="1"/>
  <c r="E136" i="12" l="1"/>
  <c r="X136" i="12" s="1"/>
  <c r="Y136" i="12" s="1"/>
  <c r="C137" i="12"/>
  <c r="E601" i="12"/>
  <c r="X601" i="12" s="1"/>
  <c r="Y601" i="12" s="1"/>
  <c r="C602" i="12"/>
  <c r="AA47" i="12"/>
  <c r="Z49" i="12"/>
  <c r="AB49" i="12"/>
  <c r="C138" i="12" l="1"/>
  <c r="E137" i="12"/>
  <c r="X137" i="12" s="1"/>
  <c r="Y137" i="12" s="1"/>
  <c r="W136" i="12"/>
  <c r="W137" i="12" s="1"/>
  <c r="E602" i="12"/>
  <c r="X602" i="12" s="1"/>
  <c r="Y602" i="12" s="1"/>
  <c r="C603" i="12"/>
  <c r="AB50" i="12"/>
  <c r="Z50" i="12"/>
  <c r="AC49" i="12" s="1"/>
  <c r="AC48" i="12"/>
  <c r="AA48" i="12" s="1"/>
  <c r="E138" i="12" l="1"/>
  <c r="X138" i="12" s="1"/>
  <c r="Y138" i="12" s="1"/>
  <c r="C139" i="12"/>
  <c r="E603" i="12"/>
  <c r="X603" i="12" s="1"/>
  <c r="Y603" i="12" s="1"/>
  <c r="C604" i="12"/>
  <c r="AA49" i="12"/>
  <c r="AB51" i="12"/>
  <c r="Z51" i="12"/>
  <c r="E139" i="12" l="1"/>
  <c r="X139" i="12" s="1"/>
  <c r="Y139" i="12" s="1"/>
  <c r="C140" i="12"/>
  <c r="W138" i="12"/>
  <c r="W139" i="12" s="1"/>
  <c r="E604" i="12"/>
  <c r="X604" i="12" s="1"/>
  <c r="Y604" i="12" s="1"/>
  <c r="C605" i="12"/>
  <c r="AB52" i="12"/>
  <c r="Z52" i="12"/>
  <c r="AC51" i="12" s="1"/>
  <c r="AC50" i="12"/>
  <c r="AA50" i="12" s="1"/>
  <c r="E605" i="12" l="1"/>
  <c r="X605" i="12" s="1"/>
  <c r="Y605" i="12" s="1"/>
  <c r="C606" i="12"/>
  <c r="E140" i="12"/>
  <c r="X140" i="12" s="1"/>
  <c r="Y140" i="12" s="1"/>
  <c r="C141" i="12"/>
  <c r="AA51" i="12"/>
  <c r="Z53" i="12"/>
  <c r="AC52" i="12" s="1"/>
  <c r="AB53" i="12"/>
  <c r="W140" i="12" l="1"/>
  <c r="E606" i="12"/>
  <c r="X606" i="12" s="1"/>
  <c r="Y606" i="12" s="1"/>
  <c r="C607" i="12"/>
  <c r="E141" i="12"/>
  <c r="X141" i="12" s="1"/>
  <c r="Y141" i="12" s="1"/>
  <c r="C142" i="12"/>
  <c r="AB54" i="12"/>
  <c r="Z54" i="12"/>
  <c r="AC53" i="12" s="1"/>
  <c r="AA52" i="12"/>
  <c r="W141" i="12" l="1"/>
  <c r="E607" i="12"/>
  <c r="X607" i="12" s="1"/>
  <c r="Y607" i="12" s="1"/>
  <c r="C608" i="12"/>
  <c r="E142" i="12"/>
  <c r="X142" i="12" s="1"/>
  <c r="Y142" i="12" s="1"/>
  <c r="C143" i="12"/>
  <c r="AA53" i="12"/>
  <c r="AB55" i="12"/>
  <c r="Z55" i="12"/>
  <c r="AC54" i="12" s="1"/>
  <c r="E143" i="12" l="1"/>
  <c r="X143" i="12" s="1"/>
  <c r="Y143" i="12" s="1"/>
  <c r="C144" i="12"/>
  <c r="W142" i="12"/>
  <c r="C609" i="12"/>
  <c r="E608" i="12"/>
  <c r="X608" i="12" s="1"/>
  <c r="Y608" i="12" s="1"/>
  <c r="AB56" i="12"/>
  <c r="Z56" i="12"/>
  <c r="AA54" i="12"/>
  <c r="W143" i="12" l="1"/>
  <c r="E144" i="12"/>
  <c r="X144" i="12" s="1"/>
  <c r="Y144" i="12" s="1"/>
  <c r="C145" i="12"/>
  <c r="E609" i="12"/>
  <c r="X609" i="12" s="1"/>
  <c r="Y609" i="12" s="1"/>
  <c r="C610" i="12"/>
  <c r="AB57" i="12"/>
  <c r="Z57" i="12"/>
  <c r="AC56" i="12" s="1"/>
  <c r="AC55" i="12"/>
  <c r="AA55" i="12" s="1"/>
  <c r="W144" i="12" l="1"/>
  <c r="E610" i="12"/>
  <c r="X610" i="12" s="1"/>
  <c r="Y610" i="12" s="1"/>
  <c r="C611" i="12"/>
  <c r="E145" i="12"/>
  <c r="X145" i="12" s="1"/>
  <c r="Y145" i="12" s="1"/>
  <c r="C146" i="12"/>
  <c r="AA56" i="12"/>
  <c r="Z58" i="12"/>
  <c r="AC57" i="12" s="1"/>
  <c r="AB58" i="12"/>
  <c r="E146" i="12" l="1"/>
  <c r="X146" i="12" s="1"/>
  <c r="Y146" i="12" s="1"/>
  <c r="C147" i="12"/>
  <c r="E611" i="12"/>
  <c r="X611" i="12" s="1"/>
  <c r="Y611" i="12" s="1"/>
  <c r="C612" i="12"/>
  <c r="W145" i="12"/>
  <c r="W146" i="12" s="1"/>
  <c r="AA57" i="12"/>
  <c r="AB59" i="12"/>
  <c r="Z59" i="12"/>
  <c r="E612" i="12" l="1"/>
  <c r="X612" i="12" s="1"/>
  <c r="Y612" i="12" s="1"/>
  <c r="C613" i="12"/>
  <c r="E147" i="12"/>
  <c r="X147" i="12" s="1"/>
  <c r="Y147" i="12" s="1"/>
  <c r="C148" i="12"/>
  <c r="AB60" i="12"/>
  <c r="Z60" i="12"/>
  <c r="AC59" i="12" s="1"/>
  <c r="AC58" i="12"/>
  <c r="AA58" i="12" s="1"/>
  <c r="E148" i="12" l="1"/>
  <c r="X148" i="12" s="1"/>
  <c r="Y148" i="12" s="1"/>
  <c r="C149" i="12"/>
  <c r="E613" i="12"/>
  <c r="X613" i="12" s="1"/>
  <c r="Y613" i="12" s="1"/>
  <c r="C614" i="12"/>
  <c r="W147" i="12"/>
  <c r="W148" i="12" s="1"/>
  <c r="AA59" i="12"/>
  <c r="Z61" i="12"/>
  <c r="AB61" i="12"/>
  <c r="E614" i="12" l="1"/>
  <c r="X614" i="12" s="1"/>
  <c r="Y614" i="12" s="1"/>
  <c r="C615" i="12"/>
  <c r="E149" i="12"/>
  <c r="X149" i="12" s="1"/>
  <c r="Y149" i="12" s="1"/>
  <c r="C150" i="12"/>
  <c r="AB62" i="12"/>
  <c r="Z62" i="12"/>
  <c r="AC61" i="12" s="1"/>
  <c r="AC60" i="12"/>
  <c r="AA60" i="12" s="1"/>
  <c r="E150" i="12" l="1"/>
  <c r="X150" i="12" s="1"/>
  <c r="Y150" i="12" s="1"/>
  <c r="C151" i="12"/>
  <c r="W149" i="12"/>
  <c r="W150" i="12" s="1"/>
  <c r="C616" i="12"/>
  <c r="E615" i="12"/>
  <c r="X615" i="12" s="1"/>
  <c r="Y615" i="12" s="1"/>
  <c r="AA61" i="12"/>
  <c r="Z63" i="12"/>
  <c r="AC62" i="12" s="1"/>
  <c r="AB63" i="12"/>
  <c r="E616" i="12" l="1"/>
  <c r="X616" i="12" s="1"/>
  <c r="Y616" i="12" s="1"/>
  <c r="C617" i="12"/>
  <c r="C152" i="12"/>
  <c r="E151" i="12"/>
  <c r="X151" i="12" s="1"/>
  <c r="Y151" i="12" s="1"/>
  <c r="AA62" i="12"/>
  <c r="AB64" i="12"/>
  <c r="Z64" i="12"/>
  <c r="AC63" i="12" s="1"/>
  <c r="W151" i="12" l="1"/>
  <c r="C618" i="12"/>
  <c r="E617" i="12"/>
  <c r="X617" i="12" s="1"/>
  <c r="Y617" i="12" s="1"/>
  <c r="C153" i="12"/>
  <c r="E152" i="12"/>
  <c r="X152" i="12" s="1"/>
  <c r="Y152" i="12" s="1"/>
  <c r="AA63" i="12"/>
  <c r="Z65" i="12"/>
  <c r="AC64" i="12" s="1"/>
  <c r="AB65" i="12"/>
  <c r="E153" i="12" l="1"/>
  <c r="X153" i="12" s="1"/>
  <c r="Y153" i="12" s="1"/>
  <c r="C154" i="12"/>
  <c r="E618" i="12"/>
  <c r="X618" i="12" s="1"/>
  <c r="Y618" i="12" s="1"/>
  <c r="C619" i="12"/>
  <c r="W152" i="12"/>
  <c r="W153" i="12" s="1"/>
  <c r="AA64" i="12"/>
  <c r="AB66" i="12"/>
  <c r="Z66" i="12"/>
  <c r="AC65" i="12" s="1"/>
  <c r="E154" i="12" l="1"/>
  <c r="X154" i="12" s="1"/>
  <c r="Y154" i="12" s="1"/>
  <c r="C155" i="12"/>
  <c r="C620" i="12"/>
  <c r="E619" i="12"/>
  <c r="X619" i="12" s="1"/>
  <c r="Y619" i="12" s="1"/>
  <c r="AA65" i="12"/>
  <c r="AB67" i="12"/>
  <c r="Z67" i="12"/>
  <c r="AC66" i="12" s="1"/>
  <c r="E155" i="12" l="1"/>
  <c r="X155" i="12" s="1"/>
  <c r="Y155" i="12" s="1"/>
  <c r="C156" i="12"/>
  <c r="W154" i="12"/>
  <c r="W155" i="12" s="1"/>
  <c r="E620" i="12"/>
  <c r="X620" i="12" s="1"/>
  <c r="Y620" i="12" s="1"/>
  <c r="C621" i="12"/>
  <c r="AA66" i="12"/>
  <c r="AB68" i="12"/>
  <c r="Z68" i="12"/>
  <c r="E156" i="12" l="1"/>
  <c r="X156" i="12" s="1"/>
  <c r="Y156" i="12" s="1"/>
  <c r="C157" i="12"/>
  <c r="E621" i="12"/>
  <c r="X621" i="12" s="1"/>
  <c r="Y621" i="12" s="1"/>
  <c r="C622" i="12"/>
  <c r="AB69" i="12"/>
  <c r="Z69" i="12"/>
  <c r="AC68" i="12" s="1"/>
  <c r="AC67" i="12"/>
  <c r="AA67" i="12" s="1"/>
  <c r="E157" i="12" l="1"/>
  <c r="X157" i="12" s="1"/>
  <c r="Y157" i="12" s="1"/>
  <c r="C158" i="12"/>
  <c r="W156" i="12"/>
  <c r="W157" i="12" s="1"/>
  <c r="C623" i="12"/>
  <c r="E622" i="12"/>
  <c r="X622" i="12" s="1"/>
  <c r="Y622" i="12" s="1"/>
  <c r="AA68" i="12"/>
  <c r="Z70" i="12"/>
  <c r="AC69" i="12" s="1"/>
  <c r="AB70" i="12"/>
  <c r="E158" i="12" l="1"/>
  <c r="X158" i="12" s="1"/>
  <c r="Y158" i="12" s="1"/>
  <c r="C159" i="12"/>
  <c r="C624" i="12"/>
  <c r="E623" i="12"/>
  <c r="X623" i="12" s="1"/>
  <c r="Y623" i="12" s="1"/>
  <c r="AB71" i="12"/>
  <c r="Z71" i="12"/>
  <c r="AC70" i="12" s="1"/>
  <c r="AA69" i="12"/>
  <c r="C160" i="12" l="1"/>
  <c r="E159" i="12"/>
  <c r="X159" i="12" s="1"/>
  <c r="Y159" i="12" s="1"/>
  <c r="W158" i="12"/>
  <c r="E624" i="12"/>
  <c r="X624" i="12" s="1"/>
  <c r="Y624" i="12" s="1"/>
  <c r="C625" i="12"/>
  <c r="AA70" i="12"/>
  <c r="Z72" i="12"/>
  <c r="AB72" i="12"/>
  <c r="W159" i="12" l="1"/>
  <c r="C161" i="12"/>
  <c r="E160" i="12"/>
  <c r="X160" i="12" s="1"/>
  <c r="Y160" i="12" s="1"/>
  <c r="C626" i="12"/>
  <c r="E625" i="12"/>
  <c r="X625" i="12" s="1"/>
  <c r="Y625" i="12" s="1"/>
  <c r="Z73" i="12"/>
  <c r="AB73" i="12"/>
  <c r="AC71" i="12"/>
  <c r="AA71" i="12" s="1"/>
  <c r="E161" i="12" l="1"/>
  <c r="X161" i="12" s="1"/>
  <c r="Y161" i="12" s="1"/>
  <c r="C162" i="12"/>
  <c r="C194" i="12"/>
  <c r="W160" i="12"/>
  <c r="E626" i="12"/>
  <c r="X626" i="12" s="1"/>
  <c r="Y626" i="12" s="1"/>
  <c r="C627" i="12"/>
  <c r="AB74" i="12"/>
  <c r="Z74" i="12"/>
  <c r="AC73" i="12" s="1"/>
  <c r="AC72" i="12"/>
  <c r="AA72" i="12" s="1"/>
  <c r="W161" i="12" l="1"/>
  <c r="E194" i="12"/>
  <c r="X194" i="12" s="1"/>
  <c r="Y194" i="12" s="1"/>
  <c r="C195" i="12"/>
  <c r="E162" i="12"/>
  <c r="X162" i="12" s="1"/>
  <c r="Y162" i="12" s="1"/>
  <c r="C163" i="12"/>
  <c r="E627" i="12"/>
  <c r="X627" i="12" s="1"/>
  <c r="Y627" i="12" s="1"/>
  <c r="C628" i="12"/>
  <c r="AA73" i="12"/>
  <c r="AB75" i="12"/>
  <c r="Z75" i="12"/>
  <c r="E163" i="12" l="1"/>
  <c r="X163" i="12" s="1"/>
  <c r="Y163" i="12" s="1"/>
  <c r="C164" i="12"/>
  <c r="E195" i="12"/>
  <c r="X195" i="12" s="1"/>
  <c r="Y195" i="12" s="1"/>
  <c r="C196" i="12"/>
  <c r="W162" i="12"/>
  <c r="W163" i="12" s="1"/>
  <c r="C629" i="12"/>
  <c r="E628" i="12"/>
  <c r="X628" i="12" s="1"/>
  <c r="Y628" i="12" s="1"/>
  <c r="Z76" i="12"/>
  <c r="AC75" i="12" s="1"/>
  <c r="AB76" i="12"/>
  <c r="AC74" i="12"/>
  <c r="AA74" i="12" s="1"/>
  <c r="E196" i="12" l="1"/>
  <c r="X196" i="12" s="1"/>
  <c r="Y196" i="12" s="1"/>
  <c r="C197" i="12"/>
  <c r="E164" i="12"/>
  <c r="X164" i="12" s="1"/>
  <c r="Y164" i="12" s="1"/>
  <c r="C165" i="12"/>
  <c r="E629" i="12"/>
  <c r="X629" i="12" s="1"/>
  <c r="Y629" i="12" s="1"/>
  <c r="C630" i="12"/>
  <c r="AA75" i="12"/>
  <c r="AB77" i="12"/>
  <c r="Z77" i="12"/>
  <c r="AC76" i="12" s="1"/>
  <c r="E165" i="12" l="1"/>
  <c r="X165" i="12" s="1"/>
  <c r="Y165" i="12" s="1"/>
  <c r="C166" i="12"/>
  <c r="E197" i="12"/>
  <c r="X197" i="12" s="1"/>
  <c r="Y197" i="12" s="1"/>
  <c r="C198" i="12"/>
  <c r="W164" i="12"/>
  <c r="W165" i="12" s="1"/>
  <c r="E630" i="12"/>
  <c r="X630" i="12" s="1"/>
  <c r="Y630" i="12" s="1"/>
  <c r="C631" i="12"/>
  <c r="AA76" i="12"/>
  <c r="AB78" i="12"/>
  <c r="Z78" i="12"/>
  <c r="C199" i="12" l="1"/>
  <c r="E198" i="12"/>
  <c r="X198" i="12" s="1"/>
  <c r="Y198" i="12" s="1"/>
  <c r="E166" i="12"/>
  <c r="X166" i="12" s="1"/>
  <c r="Y166" i="12" s="1"/>
  <c r="C167" i="12"/>
  <c r="E631" i="12"/>
  <c r="X631" i="12" s="1"/>
  <c r="Y631" i="12" s="1"/>
  <c r="C632" i="12"/>
  <c r="AB79" i="12"/>
  <c r="Z79" i="12"/>
  <c r="AC77" i="12"/>
  <c r="AA77" i="12" s="1"/>
  <c r="E167" i="12" l="1"/>
  <c r="X167" i="12" s="1"/>
  <c r="Y167" i="12" s="1"/>
  <c r="C168" i="12"/>
  <c r="C226" i="12"/>
  <c r="E199" i="12"/>
  <c r="X199" i="12" s="1"/>
  <c r="Y199" i="12" s="1"/>
  <c r="C200" i="12"/>
  <c r="W166" i="12"/>
  <c r="W167" i="12" s="1"/>
  <c r="C633" i="12"/>
  <c r="E632" i="12"/>
  <c r="X632" i="12" s="1"/>
  <c r="Y632" i="12" s="1"/>
  <c r="Z80" i="12"/>
  <c r="AB80" i="12"/>
  <c r="AC78" i="12"/>
  <c r="AA78" i="12" s="1"/>
  <c r="C201" i="12" l="1"/>
  <c r="E200" i="12"/>
  <c r="X200" i="12" s="1"/>
  <c r="Y200" i="12" s="1"/>
  <c r="E226" i="12"/>
  <c r="X226" i="12" s="1"/>
  <c r="Y226" i="12" s="1"/>
  <c r="C227" i="12"/>
  <c r="E168" i="12"/>
  <c r="X168" i="12" s="1"/>
  <c r="Y168" i="12" s="1"/>
  <c r="C169" i="12"/>
  <c r="E633" i="12"/>
  <c r="X633" i="12" s="1"/>
  <c r="Y633" i="12" s="1"/>
  <c r="C634" i="12"/>
  <c r="Z81" i="12"/>
  <c r="AC80" i="12" s="1"/>
  <c r="AB81" i="12"/>
  <c r="AC79" i="12"/>
  <c r="AA79" i="12" s="1"/>
  <c r="E169" i="12" l="1"/>
  <c r="X169" i="12" s="1"/>
  <c r="Y169" i="12" s="1"/>
  <c r="C170" i="12"/>
  <c r="E227" i="12"/>
  <c r="X227" i="12" s="1"/>
  <c r="Y227" i="12" s="1"/>
  <c r="C228" i="12"/>
  <c r="C202" i="12"/>
  <c r="E201" i="12"/>
  <c r="X201" i="12" s="1"/>
  <c r="Y201" i="12" s="1"/>
  <c r="W168" i="12"/>
  <c r="W169" i="12" s="1"/>
  <c r="C635" i="12"/>
  <c r="E634" i="12"/>
  <c r="X634" i="12" s="1"/>
  <c r="Y634" i="12" s="1"/>
  <c r="AA80" i="12"/>
  <c r="Z82" i="12"/>
  <c r="AB82" i="12"/>
  <c r="C203" i="12" l="1"/>
  <c r="E202" i="12"/>
  <c r="X202" i="12" s="1"/>
  <c r="Y202" i="12" s="1"/>
  <c r="C229" i="12"/>
  <c r="E228" i="12"/>
  <c r="X228" i="12" s="1"/>
  <c r="Y228" i="12" s="1"/>
  <c r="E170" i="12"/>
  <c r="X170" i="12" s="1"/>
  <c r="Y170" i="12" s="1"/>
  <c r="C171" i="12"/>
  <c r="E635" i="12"/>
  <c r="X635" i="12" s="1"/>
  <c r="Y635" i="12" s="1"/>
  <c r="C636" i="12"/>
  <c r="AB83" i="12"/>
  <c r="Z83" i="12"/>
  <c r="AC82" i="12" s="1"/>
  <c r="AC81" i="12"/>
  <c r="AA81" i="12" s="1"/>
  <c r="E171" i="12" l="1"/>
  <c r="X171" i="12" s="1"/>
  <c r="Y171" i="12" s="1"/>
  <c r="C172" i="12"/>
  <c r="E229" i="12"/>
  <c r="X229" i="12" s="1"/>
  <c r="Y229" i="12" s="1"/>
  <c r="C230" i="12"/>
  <c r="E203" i="12"/>
  <c r="X203" i="12" s="1"/>
  <c r="Y203" i="12" s="1"/>
  <c r="C204" i="12"/>
  <c r="W170" i="12"/>
  <c r="W171" i="12" s="1"/>
  <c r="C637" i="12"/>
  <c r="E636" i="12"/>
  <c r="X636" i="12" s="1"/>
  <c r="Y636" i="12" s="1"/>
  <c r="AA82" i="12"/>
  <c r="Z84" i="12"/>
  <c r="AC83" i="12" s="1"/>
  <c r="AB84" i="12"/>
  <c r="C205" i="12" l="1"/>
  <c r="E204" i="12"/>
  <c r="X204" i="12" s="1"/>
  <c r="Y204" i="12" s="1"/>
  <c r="C231" i="12"/>
  <c r="E230" i="12"/>
  <c r="X230" i="12" s="1"/>
  <c r="Y230" i="12" s="1"/>
  <c r="E637" i="12"/>
  <c r="X637" i="12" s="1"/>
  <c r="Y637" i="12" s="1"/>
  <c r="C638" i="12"/>
  <c r="E172" i="12"/>
  <c r="X172" i="12" s="1"/>
  <c r="Y172" i="12" s="1"/>
  <c r="C173" i="12"/>
  <c r="C290" i="12"/>
  <c r="AB85" i="12"/>
  <c r="Z85" i="12"/>
  <c r="AA83" i="12"/>
  <c r="C291" i="12" l="1"/>
  <c r="E290" i="12"/>
  <c r="X290" i="12" s="1"/>
  <c r="Y290" i="12" s="1"/>
  <c r="W172" i="12"/>
  <c r="W173" i="12" s="1"/>
  <c r="E173" i="12"/>
  <c r="X173" i="12" s="1"/>
  <c r="Y173" i="12" s="1"/>
  <c r="C174" i="12"/>
  <c r="C639" i="12"/>
  <c r="E638" i="12"/>
  <c r="X638" i="12" s="1"/>
  <c r="Y638" i="12" s="1"/>
  <c r="E231" i="12"/>
  <c r="X231" i="12" s="1"/>
  <c r="Y231" i="12" s="1"/>
  <c r="C232" i="12"/>
  <c r="E205" i="12"/>
  <c r="X205" i="12" s="1"/>
  <c r="Y205" i="12" s="1"/>
  <c r="C206" i="12"/>
  <c r="AB86" i="12"/>
  <c r="Z86" i="12"/>
  <c r="AC84" i="12"/>
  <c r="AA84" i="12" s="1"/>
  <c r="C640" i="12" l="1"/>
  <c r="E639" i="12"/>
  <c r="X639" i="12" s="1"/>
  <c r="Y639" i="12" s="1"/>
  <c r="C175" i="12"/>
  <c r="E174" i="12"/>
  <c r="X174" i="12" s="1"/>
  <c r="Y174" i="12" s="1"/>
  <c r="C233" i="12"/>
  <c r="E232" i="12"/>
  <c r="X232" i="12" s="1"/>
  <c r="Y232" i="12" s="1"/>
  <c r="C207" i="12"/>
  <c r="E206" i="12"/>
  <c r="X206" i="12" s="1"/>
  <c r="Y206" i="12" s="1"/>
  <c r="E291" i="12"/>
  <c r="X291" i="12" s="1"/>
  <c r="Y291" i="12" s="1"/>
  <c r="C292" i="12"/>
  <c r="Z87" i="12"/>
  <c r="AC86" i="12" s="1"/>
  <c r="AB87" i="12"/>
  <c r="AC85" i="12"/>
  <c r="AA85" i="12" s="1"/>
  <c r="W174" i="12" l="1"/>
  <c r="E233" i="12"/>
  <c r="X233" i="12" s="1"/>
  <c r="Y233" i="12" s="1"/>
  <c r="C234" i="12"/>
  <c r="C208" i="12"/>
  <c r="E207" i="12"/>
  <c r="X207" i="12" s="1"/>
  <c r="Y207" i="12" s="1"/>
  <c r="E175" i="12"/>
  <c r="X175" i="12" s="1"/>
  <c r="Y175" i="12" s="1"/>
  <c r="C176" i="12"/>
  <c r="C293" i="12"/>
  <c r="E292" i="12"/>
  <c r="X292" i="12" s="1"/>
  <c r="Y292" i="12" s="1"/>
  <c r="C322" i="12"/>
  <c r="E640" i="12"/>
  <c r="X640" i="12" s="1"/>
  <c r="Y640" i="12" s="1"/>
  <c r="C641" i="12"/>
  <c r="AA86" i="12"/>
  <c r="Z88" i="12"/>
  <c r="AC87" i="12" s="1"/>
  <c r="AB88" i="12"/>
  <c r="W175" i="12" l="1"/>
  <c r="C177" i="12"/>
  <c r="E176" i="12"/>
  <c r="X176" i="12" s="1"/>
  <c r="Y176" i="12" s="1"/>
  <c r="C294" i="12"/>
  <c r="E293" i="12"/>
  <c r="X293" i="12" s="1"/>
  <c r="Y293" i="12" s="1"/>
  <c r="C642" i="12"/>
  <c r="E641" i="12"/>
  <c r="X641" i="12" s="1"/>
  <c r="Y641" i="12" s="1"/>
  <c r="E208" i="12"/>
  <c r="X208" i="12" s="1"/>
  <c r="Y208" i="12" s="1"/>
  <c r="C209" i="12"/>
  <c r="C323" i="12"/>
  <c r="E322" i="12"/>
  <c r="X322" i="12" s="1"/>
  <c r="Y322" i="12" s="1"/>
  <c r="C235" i="12"/>
  <c r="E234" i="12"/>
  <c r="X234" i="12" s="1"/>
  <c r="Y234" i="12" s="1"/>
  <c r="AA87" i="12"/>
  <c r="AB89" i="12"/>
  <c r="Z89" i="12"/>
  <c r="AC88" i="12" s="1"/>
  <c r="W176" i="12" l="1"/>
  <c r="C643" i="12"/>
  <c r="E642" i="12"/>
  <c r="X642" i="12" s="1"/>
  <c r="Y642" i="12" s="1"/>
  <c r="E294" i="12"/>
  <c r="X294" i="12" s="1"/>
  <c r="Y294" i="12" s="1"/>
  <c r="C295" i="12"/>
  <c r="C236" i="12"/>
  <c r="E235" i="12"/>
  <c r="X235" i="12" s="1"/>
  <c r="Y235" i="12" s="1"/>
  <c r="E177" i="12"/>
  <c r="X177" i="12" s="1"/>
  <c r="Y177" i="12" s="1"/>
  <c r="C178" i="12"/>
  <c r="C210" i="12"/>
  <c r="E209" i="12"/>
  <c r="X209" i="12" s="1"/>
  <c r="Y209" i="12" s="1"/>
  <c r="E323" i="12"/>
  <c r="X323" i="12" s="1"/>
  <c r="Y323" i="12" s="1"/>
  <c r="C324" i="12"/>
  <c r="AA88" i="12"/>
  <c r="AB90" i="12"/>
  <c r="Z90" i="12"/>
  <c r="AC89" i="12" s="1"/>
  <c r="E236" i="12" l="1"/>
  <c r="X236" i="12" s="1"/>
  <c r="Y236" i="12" s="1"/>
  <c r="C237" i="12"/>
  <c r="E324" i="12"/>
  <c r="X324" i="12" s="1"/>
  <c r="Y324" i="12" s="1"/>
  <c r="C325" i="12"/>
  <c r="W177" i="12"/>
  <c r="C354" i="12"/>
  <c r="C296" i="12"/>
  <c r="E295" i="12"/>
  <c r="X295" i="12" s="1"/>
  <c r="Y295" i="12" s="1"/>
  <c r="C179" i="12"/>
  <c r="E178" i="12"/>
  <c r="X178" i="12" s="1"/>
  <c r="Y178" i="12" s="1"/>
  <c r="C211" i="12"/>
  <c r="E210" i="12"/>
  <c r="X210" i="12" s="1"/>
  <c r="Y210" i="12" s="1"/>
  <c r="E643" i="12"/>
  <c r="X643" i="12" s="1"/>
  <c r="Y643" i="12" s="1"/>
  <c r="C644" i="12"/>
  <c r="AA89" i="12"/>
  <c r="Z91" i="12"/>
  <c r="AC90" i="12" s="1"/>
  <c r="AB91" i="12"/>
  <c r="W178" i="12" l="1"/>
  <c r="E296" i="12"/>
  <c r="X296" i="12" s="1"/>
  <c r="Y296" i="12" s="1"/>
  <c r="C297" i="12"/>
  <c r="E179" i="12"/>
  <c r="X179" i="12" s="1"/>
  <c r="Y179" i="12" s="1"/>
  <c r="C180" i="12"/>
  <c r="E354" i="12"/>
  <c r="X354" i="12" s="1"/>
  <c r="Y354" i="12" s="1"/>
  <c r="C355" i="12"/>
  <c r="E644" i="12"/>
  <c r="X644" i="12" s="1"/>
  <c r="Y644" i="12" s="1"/>
  <c r="C645" i="12"/>
  <c r="C674" i="12"/>
  <c r="E211" i="12"/>
  <c r="X211" i="12" s="1"/>
  <c r="Y211" i="12" s="1"/>
  <c r="C212" i="12"/>
  <c r="E325" i="12"/>
  <c r="X325" i="12" s="1"/>
  <c r="Y325" i="12" s="1"/>
  <c r="C326" i="12"/>
  <c r="E237" i="12"/>
  <c r="X237" i="12" s="1"/>
  <c r="Y237" i="12" s="1"/>
  <c r="C238" i="12"/>
  <c r="AA90" i="12"/>
  <c r="AB92" i="12"/>
  <c r="Z92" i="12"/>
  <c r="W179" i="12" l="1"/>
  <c r="C239" i="12"/>
  <c r="E238" i="12"/>
  <c r="X238" i="12" s="1"/>
  <c r="Y238" i="12" s="1"/>
  <c r="C675" i="12"/>
  <c r="E674" i="12"/>
  <c r="X674" i="12" s="1"/>
  <c r="Y674" i="12" s="1"/>
  <c r="C646" i="12"/>
  <c r="E645" i="12"/>
  <c r="X645" i="12" s="1"/>
  <c r="Y645" i="12" s="1"/>
  <c r="C356" i="12"/>
  <c r="E355" i="12"/>
  <c r="X355" i="12" s="1"/>
  <c r="Y355" i="12" s="1"/>
  <c r="E180" i="12"/>
  <c r="X180" i="12" s="1"/>
  <c r="Y180" i="12" s="1"/>
  <c r="C181" i="12"/>
  <c r="C327" i="12"/>
  <c r="E326" i="12"/>
  <c r="X326" i="12" s="1"/>
  <c r="Y326" i="12" s="1"/>
  <c r="E297" i="12"/>
  <c r="X297" i="12" s="1"/>
  <c r="Y297" i="12" s="1"/>
  <c r="C298" i="12"/>
  <c r="E212" i="12"/>
  <c r="X212" i="12" s="1"/>
  <c r="Y212" i="12" s="1"/>
  <c r="C213" i="12"/>
  <c r="Z93" i="12"/>
  <c r="AC92" i="12" s="1"/>
  <c r="AB93" i="12"/>
  <c r="AC91" i="12"/>
  <c r="AA91" i="12" s="1"/>
  <c r="E213" i="12" l="1"/>
  <c r="X213" i="12" s="1"/>
  <c r="Y213" i="12" s="1"/>
  <c r="C214" i="12"/>
  <c r="C299" i="12"/>
  <c r="E298" i="12"/>
  <c r="X298" i="12" s="1"/>
  <c r="Y298" i="12" s="1"/>
  <c r="C386" i="12"/>
  <c r="C357" i="12"/>
  <c r="E356" i="12"/>
  <c r="X356" i="12" s="1"/>
  <c r="Y356" i="12" s="1"/>
  <c r="E646" i="12"/>
  <c r="X646" i="12" s="1"/>
  <c r="Y646" i="12" s="1"/>
  <c r="C647" i="12"/>
  <c r="E327" i="12"/>
  <c r="X327" i="12" s="1"/>
  <c r="Y327" i="12" s="1"/>
  <c r="C328" i="12"/>
  <c r="W180" i="12"/>
  <c r="E675" i="12"/>
  <c r="X675" i="12" s="1"/>
  <c r="Y675" i="12" s="1"/>
  <c r="C676" i="12"/>
  <c r="E181" i="12"/>
  <c r="X181" i="12" s="1"/>
  <c r="Y181" i="12" s="1"/>
  <c r="C182" i="12"/>
  <c r="C240" i="12"/>
  <c r="E239" i="12"/>
  <c r="X239" i="12" s="1"/>
  <c r="Y239" i="12" s="1"/>
  <c r="AA92" i="12"/>
  <c r="Z94" i="12"/>
  <c r="AB94" i="12"/>
  <c r="W181" i="12" l="1"/>
  <c r="E214" i="12"/>
  <c r="X214" i="12" s="1"/>
  <c r="Y214" i="12" s="1"/>
  <c r="C215" i="12"/>
  <c r="E328" i="12"/>
  <c r="X328" i="12" s="1"/>
  <c r="Y328" i="12" s="1"/>
  <c r="C329" i="12"/>
  <c r="E647" i="12"/>
  <c r="X647" i="12" s="1"/>
  <c r="Y647" i="12" s="1"/>
  <c r="C648" i="12"/>
  <c r="E357" i="12"/>
  <c r="X357" i="12" s="1"/>
  <c r="Y357" i="12" s="1"/>
  <c r="C358" i="12"/>
  <c r="C241" i="12"/>
  <c r="E240" i="12"/>
  <c r="X240" i="12" s="1"/>
  <c r="Y240" i="12" s="1"/>
  <c r="C183" i="12"/>
  <c r="E182" i="12"/>
  <c r="X182" i="12" s="1"/>
  <c r="Y182" i="12" s="1"/>
  <c r="C387" i="12"/>
  <c r="E386" i="12"/>
  <c r="X386" i="12" s="1"/>
  <c r="Y386" i="12" s="1"/>
  <c r="E676" i="12"/>
  <c r="X676" i="12" s="1"/>
  <c r="Y676" i="12" s="1"/>
  <c r="C677" i="12"/>
  <c r="C300" i="12"/>
  <c r="E299" i="12"/>
  <c r="X299" i="12" s="1"/>
  <c r="Y299" i="12" s="1"/>
  <c r="C706" i="12"/>
  <c r="AB95" i="12"/>
  <c r="Z95" i="12"/>
  <c r="AC94" i="12" s="1"/>
  <c r="AC93" i="12"/>
  <c r="AA93" i="12" s="1"/>
  <c r="W182" i="12" l="1"/>
  <c r="E183" i="12"/>
  <c r="X183" i="12" s="1"/>
  <c r="Y183" i="12" s="1"/>
  <c r="C184" i="12"/>
  <c r="E215" i="12"/>
  <c r="X215" i="12" s="1"/>
  <c r="Y215" i="12" s="1"/>
  <c r="C216" i="12"/>
  <c r="E358" i="12"/>
  <c r="X358" i="12" s="1"/>
  <c r="Y358" i="12" s="1"/>
  <c r="C359" i="12"/>
  <c r="E300" i="12"/>
  <c r="X300" i="12" s="1"/>
  <c r="Y300" i="12" s="1"/>
  <c r="C301" i="12"/>
  <c r="E677" i="12"/>
  <c r="X677" i="12" s="1"/>
  <c r="Y677" i="12" s="1"/>
  <c r="C678" i="12"/>
  <c r="E648" i="12"/>
  <c r="X648" i="12" s="1"/>
  <c r="Y648" i="12" s="1"/>
  <c r="C649" i="12"/>
  <c r="E387" i="12"/>
  <c r="X387" i="12" s="1"/>
  <c r="Y387" i="12" s="1"/>
  <c r="C388" i="12"/>
  <c r="C258" i="12"/>
  <c r="E241" i="12"/>
  <c r="X241" i="12" s="1"/>
  <c r="Y241" i="12" s="1"/>
  <c r="C242" i="12"/>
  <c r="E329" i="12"/>
  <c r="X329" i="12" s="1"/>
  <c r="Y329" i="12" s="1"/>
  <c r="C330" i="12"/>
  <c r="C707" i="12"/>
  <c r="E706" i="12"/>
  <c r="X706" i="12" s="1"/>
  <c r="Y706" i="12" s="1"/>
  <c r="AA94" i="12"/>
  <c r="Z96" i="12"/>
  <c r="AC95" i="12" s="1"/>
  <c r="AB96" i="12"/>
  <c r="C217" i="12" l="1"/>
  <c r="E216" i="12"/>
  <c r="X216" i="12" s="1"/>
  <c r="Y216" i="12" s="1"/>
  <c r="C185" i="12"/>
  <c r="E184" i="12"/>
  <c r="X184" i="12" s="1"/>
  <c r="Y184" i="12" s="1"/>
  <c r="W183" i="12"/>
  <c r="W184" i="12" s="1"/>
  <c r="C418" i="12"/>
  <c r="E678" i="12"/>
  <c r="X678" i="12" s="1"/>
  <c r="Y678" i="12" s="1"/>
  <c r="C679" i="12"/>
  <c r="E330" i="12"/>
  <c r="X330" i="12" s="1"/>
  <c r="Y330" i="12" s="1"/>
  <c r="C331" i="12"/>
  <c r="C243" i="12"/>
  <c r="E242" i="12"/>
  <c r="X242" i="12" s="1"/>
  <c r="Y242" i="12" s="1"/>
  <c r="C302" i="12"/>
  <c r="E301" i="12"/>
  <c r="X301" i="12" s="1"/>
  <c r="Y301" i="12" s="1"/>
  <c r="C259" i="12"/>
  <c r="E258" i="12"/>
  <c r="X258" i="12" s="1"/>
  <c r="Y258" i="12" s="1"/>
  <c r="C650" i="12"/>
  <c r="E649" i="12"/>
  <c r="X649" i="12" s="1"/>
  <c r="Y649" i="12" s="1"/>
  <c r="E388" i="12"/>
  <c r="X388" i="12" s="1"/>
  <c r="Y388" i="12" s="1"/>
  <c r="C389" i="12"/>
  <c r="E359" i="12"/>
  <c r="X359" i="12" s="1"/>
  <c r="Y359" i="12" s="1"/>
  <c r="C360" i="12"/>
  <c r="E707" i="12"/>
  <c r="X707" i="12" s="1"/>
  <c r="Y707" i="12" s="1"/>
  <c r="C708" i="12"/>
  <c r="AB97" i="12"/>
  <c r="Z97" i="12"/>
  <c r="AC96" i="12" s="1"/>
  <c r="AA95" i="12"/>
  <c r="E243" i="12" l="1"/>
  <c r="X243" i="12" s="1"/>
  <c r="Y243" i="12" s="1"/>
  <c r="C244" i="12"/>
  <c r="E185" i="12"/>
  <c r="X185" i="12" s="1"/>
  <c r="Y185" i="12" s="1"/>
  <c r="C186" i="12"/>
  <c r="E217" i="12"/>
  <c r="X217" i="12" s="1"/>
  <c r="Y217" i="12" s="1"/>
  <c r="C218" i="12"/>
  <c r="C260" i="12"/>
  <c r="E259" i="12"/>
  <c r="X259" i="12" s="1"/>
  <c r="Y259" i="12" s="1"/>
  <c r="E302" i="12"/>
  <c r="X302" i="12" s="1"/>
  <c r="Y302" i="12" s="1"/>
  <c r="C303" i="12"/>
  <c r="C361" i="12"/>
  <c r="E360" i="12"/>
  <c r="X360" i="12" s="1"/>
  <c r="Y360" i="12" s="1"/>
  <c r="E389" i="12"/>
  <c r="X389" i="12" s="1"/>
  <c r="Y389" i="12" s="1"/>
  <c r="C390" i="12"/>
  <c r="E331" i="12"/>
  <c r="X331" i="12" s="1"/>
  <c r="Y331" i="12" s="1"/>
  <c r="C332" i="12"/>
  <c r="C680" i="12"/>
  <c r="E679" i="12"/>
  <c r="X679" i="12" s="1"/>
  <c r="Y679" i="12" s="1"/>
  <c r="E650" i="12"/>
  <c r="X650" i="12" s="1"/>
  <c r="Y650" i="12" s="1"/>
  <c r="C651" i="12"/>
  <c r="E418" i="12"/>
  <c r="X418" i="12" s="1"/>
  <c r="Y418" i="12" s="1"/>
  <c r="C419" i="12"/>
  <c r="E708" i="12"/>
  <c r="X708" i="12" s="1"/>
  <c r="Y708" i="12" s="1"/>
  <c r="C709" i="12"/>
  <c r="AA96" i="12"/>
  <c r="AB98" i="12"/>
  <c r="Z98" i="12"/>
  <c r="AC97" i="12" s="1"/>
  <c r="E303" i="12" l="1"/>
  <c r="X303" i="12" s="1"/>
  <c r="Y303" i="12" s="1"/>
  <c r="C304" i="12"/>
  <c r="C219" i="12"/>
  <c r="E218" i="12"/>
  <c r="X218" i="12" s="1"/>
  <c r="Y218" i="12" s="1"/>
  <c r="E186" i="12"/>
  <c r="X186" i="12" s="1"/>
  <c r="Y186" i="12" s="1"/>
  <c r="C187" i="12"/>
  <c r="W185" i="12"/>
  <c r="C245" i="12"/>
  <c r="E244" i="12"/>
  <c r="X244" i="12" s="1"/>
  <c r="Y244" i="12" s="1"/>
  <c r="E680" i="12"/>
  <c r="X680" i="12" s="1"/>
  <c r="Y680" i="12" s="1"/>
  <c r="C681" i="12"/>
  <c r="C333" i="12"/>
  <c r="E332" i="12"/>
  <c r="X332" i="12" s="1"/>
  <c r="Y332" i="12" s="1"/>
  <c r="C391" i="12"/>
  <c r="E390" i="12"/>
  <c r="X390" i="12" s="1"/>
  <c r="Y390" i="12" s="1"/>
  <c r="E419" i="12"/>
  <c r="X419" i="12" s="1"/>
  <c r="Y419" i="12" s="1"/>
  <c r="C420" i="12"/>
  <c r="E361" i="12"/>
  <c r="X361" i="12" s="1"/>
  <c r="Y361" i="12" s="1"/>
  <c r="C362" i="12"/>
  <c r="C652" i="12"/>
  <c r="E651" i="12"/>
  <c r="X651" i="12" s="1"/>
  <c r="Y651" i="12" s="1"/>
  <c r="E260" i="12"/>
  <c r="X260" i="12" s="1"/>
  <c r="Y260" i="12" s="1"/>
  <c r="C261" i="12"/>
  <c r="C710" i="12"/>
  <c r="E709" i="12"/>
  <c r="X709" i="12" s="1"/>
  <c r="Y709" i="12" s="1"/>
  <c r="AA97" i="12"/>
  <c r="AB99" i="12"/>
  <c r="Z99" i="12"/>
  <c r="AC98" i="12" s="1"/>
  <c r="W186" i="12" l="1"/>
  <c r="C246" i="12"/>
  <c r="E245" i="12"/>
  <c r="X245" i="12" s="1"/>
  <c r="Y245" i="12" s="1"/>
  <c r="E333" i="12"/>
  <c r="X333" i="12" s="1"/>
  <c r="Y333" i="12" s="1"/>
  <c r="C334" i="12"/>
  <c r="C188" i="12"/>
  <c r="E187" i="12"/>
  <c r="X187" i="12" s="1"/>
  <c r="Y187" i="12" s="1"/>
  <c r="E219" i="12"/>
  <c r="X219" i="12" s="1"/>
  <c r="Y219" i="12" s="1"/>
  <c r="C220" i="12"/>
  <c r="E304" i="12"/>
  <c r="X304" i="12" s="1"/>
  <c r="Y304" i="12" s="1"/>
  <c r="C305" i="12"/>
  <c r="C421" i="12"/>
  <c r="E420" i="12"/>
  <c r="X420" i="12" s="1"/>
  <c r="Y420" i="12" s="1"/>
  <c r="E391" i="12"/>
  <c r="X391" i="12" s="1"/>
  <c r="Y391" i="12" s="1"/>
  <c r="C392" i="12"/>
  <c r="C363" i="12"/>
  <c r="E362" i="12"/>
  <c r="X362" i="12" s="1"/>
  <c r="Y362" i="12" s="1"/>
  <c r="E261" i="12"/>
  <c r="X261" i="12" s="1"/>
  <c r="Y261" i="12" s="1"/>
  <c r="C262" i="12"/>
  <c r="C450" i="12"/>
  <c r="E681" i="12"/>
  <c r="X681" i="12" s="1"/>
  <c r="Y681" i="12" s="1"/>
  <c r="C682" i="12"/>
  <c r="C653" i="12"/>
  <c r="E652" i="12"/>
  <c r="X652" i="12" s="1"/>
  <c r="Y652" i="12" s="1"/>
  <c r="E710" i="12"/>
  <c r="X710" i="12" s="1"/>
  <c r="Y710" i="12" s="1"/>
  <c r="C711" i="12"/>
  <c r="AA98" i="12"/>
  <c r="AB100" i="12"/>
  <c r="Z100" i="12"/>
  <c r="AC99" i="12" s="1"/>
  <c r="C306" i="12" l="1"/>
  <c r="E305" i="12"/>
  <c r="X305" i="12" s="1"/>
  <c r="Y305" i="12" s="1"/>
  <c r="C221" i="12"/>
  <c r="E220" i="12"/>
  <c r="X220" i="12" s="1"/>
  <c r="Y220" i="12" s="1"/>
  <c r="E363" i="12"/>
  <c r="X363" i="12" s="1"/>
  <c r="Y363" i="12" s="1"/>
  <c r="C364" i="12"/>
  <c r="E188" i="12"/>
  <c r="X188" i="12" s="1"/>
  <c r="Y188" i="12" s="1"/>
  <c r="C189" i="12"/>
  <c r="E334" i="12"/>
  <c r="X334" i="12" s="1"/>
  <c r="Y334" i="12" s="1"/>
  <c r="C335" i="12"/>
  <c r="W187" i="12"/>
  <c r="W188" i="12" s="1"/>
  <c r="C247" i="12"/>
  <c r="E246" i="12"/>
  <c r="X246" i="12" s="1"/>
  <c r="Y246" i="12" s="1"/>
  <c r="C451" i="12"/>
  <c r="E450" i="12"/>
  <c r="X450" i="12" s="1"/>
  <c r="Y450" i="12" s="1"/>
  <c r="E262" i="12"/>
  <c r="X262" i="12" s="1"/>
  <c r="Y262" i="12" s="1"/>
  <c r="C263" i="12"/>
  <c r="C393" i="12"/>
  <c r="E392" i="12"/>
  <c r="X392" i="12" s="1"/>
  <c r="Y392" i="12" s="1"/>
  <c r="E653" i="12"/>
  <c r="X653" i="12" s="1"/>
  <c r="Y653" i="12" s="1"/>
  <c r="C654" i="12"/>
  <c r="E682" i="12"/>
  <c r="X682" i="12" s="1"/>
  <c r="Y682" i="12" s="1"/>
  <c r="C683" i="12"/>
  <c r="E421" i="12"/>
  <c r="X421" i="12" s="1"/>
  <c r="Y421" i="12" s="1"/>
  <c r="C422" i="12"/>
  <c r="E711" i="12"/>
  <c r="X711" i="12" s="1"/>
  <c r="Y711" i="12" s="1"/>
  <c r="C712" i="12"/>
  <c r="AA99" i="12"/>
  <c r="AB101" i="12"/>
  <c r="Z101" i="12"/>
  <c r="E189" i="12" l="1"/>
  <c r="X189" i="12" s="1"/>
  <c r="Y189" i="12" s="1"/>
  <c r="C190" i="12"/>
  <c r="E221" i="12"/>
  <c r="X221" i="12" s="1"/>
  <c r="Y221" i="12" s="1"/>
  <c r="C222" i="12"/>
  <c r="C336" i="12"/>
  <c r="E335" i="12"/>
  <c r="X335" i="12" s="1"/>
  <c r="Y335" i="12" s="1"/>
  <c r="E393" i="12"/>
  <c r="X393" i="12" s="1"/>
  <c r="Y393" i="12" s="1"/>
  <c r="C394" i="12"/>
  <c r="C365" i="12"/>
  <c r="E364" i="12"/>
  <c r="X364" i="12" s="1"/>
  <c r="Y364" i="12" s="1"/>
  <c r="E247" i="12"/>
  <c r="X247" i="12" s="1"/>
  <c r="Y247" i="12" s="1"/>
  <c r="C248" i="12"/>
  <c r="E306" i="12"/>
  <c r="X306" i="12" s="1"/>
  <c r="Y306" i="12" s="1"/>
  <c r="C307" i="12"/>
  <c r="C684" i="12"/>
  <c r="E683" i="12"/>
  <c r="X683" i="12" s="1"/>
  <c r="Y683" i="12" s="1"/>
  <c r="E654" i="12"/>
  <c r="X654" i="12" s="1"/>
  <c r="Y654" i="12" s="1"/>
  <c r="C655" i="12"/>
  <c r="E263" i="12"/>
  <c r="X263" i="12" s="1"/>
  <c r="Y263" i="12" s="1"/>
  <c r="C264" i="12"/>
  <c r="E422" i="12"/>
  <c r="X422" i="12" s="1"/>
  <c r="Y422" i="12" s="1"/>
  <c r="C423" i="12"/>
  <c r="E451" i="12"/>
  <c r="X451" i="12" s="1"/>
  <c r="Y451" i="12" s="1"/>
  <c r="C452" i="12"/>
  <c r="C713" i="12"/>
  <c r="E712" i="12"/>
  <c r="X712" i="12" s="1"/>
  <c r="Y712" i="12" s="1"/>
  <c r="AB102" i="12"/>
  <c r="Z102" i="12"/>
  <c r="AC101" i="12" s="1"/>
  <c r="AC100" i="12"/>
  <c r="AA100" i="12" s="1"/>
  <c r="E222" i="12" l="1"/>
  <c r="X222" i="12" s="1"/>
  <c r="Y222" i="12" s="1"/>
  <c r="C223" i="12"/>
  <c r="E190" i="12"/>
  <c r="X190" i="12" s="1"/>
  <c r="Y190" i="12" s="1"/>
  <c r="C191" i="12"/>
  <c r="W189" i="12"/>
  <c r="W190" i="12" s="1"/>
  <c r="E423" i="12"/>
  <c r="X423" i="12" s="1"/>
  <c r="Y423" i="12" s="1"/>
  <c r="C424" i="12"/>
  <c r="E307" i="12"/>
  <c r="X307" i="12" s="1"/>
  <c r="Y307" i="12" s="1"/>
  <c r="C308" i="12"/>
  <c r="C249" i="12"/>
  <c r="E248" i="12"/>
  <c r="X248" i="12" s="1"/>
  <c r="Y248" i="12" s="1"/>
  <c r="C366" i="12"/>
  <c r="E365" i="12"/>
  <c r="X365" i="12" s="1"/>
  <c r="Y365" i="12" s="1"/>
  <c r="E394" i="12"/>
  <c r="X394" i="12" s="1"/>
  <c r="Y394" i="12" s="1"/>
  <c r="C395" i="12"/>
  <c r="C337" i="12"/>
  <c r="E336" i="12"/>
  <c r="X336" i="12" s="1"/>
  <c r="Y336" i="12" s="1"/>
  <c r="C482" i="12"/>
  <c r="E655" i="12"/>
  <c r="X655" i="12" s="1"/>
  <c r="Y655" i="12" s="1"/>
  <c r="C656" i="12"/>
  <c r="E264" i="12"/>
  <c r="X264" i="12" s="1"/>
  <c r="Y264" i="12" s="1"/>
  <c r="C265" i="12"/>
  <c r="E452" i="12"/>
  <c r="X452" i="12" s="1"/>
  <c r="Y452" i="12" s="1"/>
  <c r="C453" i="12"/>
  <c r="C685" i="12"/>
  <c r="E684" i="12"/>
  <c r="X684" i="12" s="1"/>
  <c r="Y684" i="12" s="1"/>
  <c r="C714" i="12"/>
  <c r="E713" i="12"/>
  <c r="X713" i="12" s="1"/>
  <c r="Y713" i="12" s="1"/>
  <c r="AA101" i="12"/>
  <c r="Z103" i="12"/>
  <c r="AB103" i="12"/>
  <c r="E191" i="12" l="1"/>
  <c r="X191" i="12" s="1"/>
  <c r="Y191" i="12" s="1"/>
  <c r="C192" i="12"/>
  <c r="E223" i="12"/>
  <c r="X223" i="12" s="1"/>
  <c r="Y223" i="12" s="1"/>
  <c r="C224" i="12"/>
  <c r="E453" i="12"/>
  <c r="X453" i="12" s="1"/>
  <c r="Y453" i="12" s="1"/>
  <c r="C454" i="12"/>
  <c r="C338" i="12"/>
  <c r="E337" i="12"/>
  <c r="X337" i="12" s="1"/>
  <c r="Y337" i="12" s="1"/>
  <c r="E395" i="12"/>
  <c r="X395" i="12" s="1"/>
  <c r="Y395" i="12" s="1"/>
  <c r="C396" i="12"/>
  <c r="C367" i="12"/>
  <c r="E366" i="12"/>
  <c r="X366" i="12" s="1"/>
  <c r="Y366" i="12" s="1"/>
  <c r="C250" i="12"/>
  <c r="E249" i="12"/>
  <c r="X249" i="12" s="1"/>
  <c r="Y249" i="12" s="1"/>
  <c r="E308" i="12"/>
  <c r="X308" i="12" s="1"/>
  <c r="Y308" i="12" s="1"/>
  <c r="C309" i="12"/>
  <c r="E424" i="12"/>
  <c r="X424" i="12" s="1"/>
  <c r="Y424" i="12" s="1"/>
  <c r="C425" i="12"/>
  <c r="E685" i="12"/>
  <c r="X685" i="12" s="1"/>
  <c r="Y685" i="12" s="1"/>
  <c r="C686" i="12"/>
  <c r="C266" i="12"/>
  <c r="E265" i="12"/>
  <c r="X265" i="12" s="1"/>
  <c r="Y265" i="12" s="1"/>
  <c r="C657" i="12"/>
  <c r="E656" i="12"/>
  <c r="X656" i="12" s="1"/>
  <c r="Y656" i="12" s="1"/>
  <c r="E482" i="12"/>
  <c r="X482" i="12" s="1"/>
  <c r="Y482" i="12" s="1"/>
  <c r="C483" i="12"/>
  <c r="C715" i="12"/>
  <c r="E714" i="12"/>
  <c r="X714" i="12" s="1"/>
  <c r="Y714" i="12" s="1"/>
  <c r="AB104" i="12"/>
  <c r="Z104" i="12"/>
  <c r="AC103" i="12" s="1"/>
  <c r="AC102" i="12"/>
  <c r="AA102" i="12" s="1"/>
  <c r="E224" i="12" l="1"/>
  <c r="X224" i="12" s="1"/>
  <c r="Y224" i="12" s="1"/>
  <c r="C225" i="12"/>
  <c r="E225" i="12" s="1"/>
  <c r="X225" i="12" s="1"/>
  <c r="Y225" i="12" s="1"/>
  <c r="C193" i="12"/>
  <c r="E193" i="12" s="1"/>
  <c r="X193" i="12" s="1"/>
  <c r="Y193" i="12" s="1"/>
  <c r="E192" i="12"/>
  <c r="X192" i="12" s="1"/>
  <c r="Y192" i="12" s="1"/>
  <c r="W191" i="12"/>
  <c r="W192" i="12" s="1"/>
  <c r="W193" i="12" s="1"/>
  <c r="W194" i="12" s="1"/>
  <c r="W195" i="12" s="1"/>
  <c r="W196" i="12" s="1"/>
  <c r="W197" i="12" s="1"/>
  <c r="W198" i="12" s="1"/>
  <c r="W199" i="12" s="1"/>
  <c r="W200" i="12" s="1"/>
  <c r="W201" i="12" s="1"/>
  <c r="W202" i="12" s="1"/>
  <c r="W203" i="12" s="1"/>
  <c r="W204" i="12" s="1"/>
  <c r="W205" i="12" s="1"/>
  <c r="W206" i="12" s="1"/>
  <c r="W207" i="12" s="1"/>
  <c r="W208" i="12" s="1"/>
  <c r="W209" i="12" s="1"/>
  <c r="W210" i="12" s="1"/>
  <c r="W211" i="12" s="1"/>
  <c r="W212" i="12" s="1"/>
  <c r="W213" i="12" s="1"/>
  <c r="W214" i="12" s="1"/>
  <c r="W215" i="12" s="1"/>
  <c r="W216" i="12" s="1"/>
  <c r="W217" i="12" s="1"/>
  <c r="W218" i="12" s="1"/>
  <c r="W219" i="12" s="1"/>
  <c r="W220" i="12" s="1"/>
  <c r="W221" i="12" s="1"/>
  <c r="W222" i="12" s="1"/>
  <c r="W223" i="12" s="1"/>
  <c r="W224" i="12" s="1"/>
  <c r="W225" i="12" s="1"/>
  <c r="W226" i="12" s="1"/>
  <c r="W227" i="12" s="1"/>
  <c r="W228" i="12" s="1"/>
  <c r="W229" i="12" s="1"/>
  <c r="W230" i="12" s="1"/>
  <c r="W231" i="12" s="1"/>
  <c r="W232" i="12" s="1"/>
  <c r="W233" i="12" s="1"/>
  <c r="W234" i="12" s="1"/>
  <c r="W235" i="12" s="1"/>
  <c r="W236" i="12" s="1"/>
  <c r="W237" i="12" s="1"/>
  <c r="W238" i="12" s="1"/>
  <c r="W239" i="12" s="1"/>
  <c r="W240" i="12" s="1"/>
  <c r="W241" i="12" s="1"/>
  <c r="W242" i="12" s="1"/>
  <c r="W243" i="12" s="1"/>
  <c r="W244" i="12" s="1"/>
  <c r="W245" i="12" s="1"/>
  <c r="W246" i="12" s="1"/>
  <c r="W247" i="12" s="1"/>
  <c r="W248" i="12" s="1"/>
  <c r="W249" i="12" s="1"/>
  <c r="W250" i="12" s="1"/>
  <c r="E483" i="12"/>
  <c r="X483" i="12" s="1"/>
  <c r="Y483" i="12" s="1"/>
  <c r="C484" i="12"/>
  <c r="C251" i="12"/>
  <c r="E250" i="12"/>
  <c r="X250" i="12" s="1"/>
  <c r="Y250" i="12" s="1"/>
  <c r="C310" i="12"/>
  <c r="E309" i="12"/>
  <c r="X309" i="12" s="1"/>
  <c r="Y309" i="12" s="1"/>
  <c r="C368" i="12"/>
  <c r="E367" i="12"/>
  <c r="X367" i="12" s="1"/>
  <c r="Y367" i="12" s="1"/>
  <c r="E396" i="12"/>
  <c r="X396" i="12" s="1"/>
  <c r="Y396" i="12" s="1"/>
  <c r="C397" i="12"/>
  <c r="E338" i="12"/>
  <c r="X338" i="12" s="1"/>
  <c r="Y338" i="12" s="1"/>
  <c r="C339" i="12"/>
  <c r="E425" i="12"/>
  <c r="X425" i="12" s="1"/>
  <c r="Y425" i="12" s="1"/>
  <c r="C426" i="12"/>
  <c r="E454" i="12"/>
  <c r="X454" i="12" s="1"/>
  <c r="Y454" i="12" s="1"/>
  <c r="C455" i="12"/>
  <c r="C658" i="12"/>
  <c r="E657" i="12"/>
  <c r="X657" i="12" s="1"/>
  <c r="Y657" i="12" s="1"/>
  <c r="C267" i="12"/>
  <c r="E266" i="12"/>
  <c r="X266" i="12" s="1"/>
  <c r="Y266" i="12" s="1"/>
  <c r="E686" i="12"/>
  <c r="X686" i="12" s="1"/>
  <c r="Y686" i="12" s="1"/>
  <c r="C687" i="12"/>
  <c r="E715" i="12"/>
  <c r="X715" i="12" s="1"/>
  <c r="Y715" i="12" s="1"/>
  <c r="C716" i="12"/>
  <c r="AA103" i="12"/>
  <c r="AB105" i="12"/>
  <c r="Z105" i="12"/>
  <c r="AC104" i="12" s="1"/>
  <c r="E397" i="12" l="1"/>
  <c r="X397" i="12" s="1"/>
  <c r="Y397" i="12" s="1"/>
  <c r="C398" i="12"/>
  <c r="C369" i="12"/>
  <c r="E368" i="12"/>
  <c r="X368" i="12" s="1"/>
  <c r="Y368" i="12" s="1"/>
  <c r="C514" i="12"/>
  <c r="E455" i="12"/>
  <c r="X455" i="12" s="1"/>
  <c r="Y455" i="12" s="1"/>
  <c r="C456" i="12"/>
  <c r="E310" i="12"/>
  <c r="X310" i="12" s="1"/>
  <c r="Y310" i="12" s="1"/>
  <c r="C311" i="12"/>
  <c r="E426" i="12"/>
  <c r="X426" i="12" s="1"/>
  <c r="Y426" i="12" s="1"/>
  <c r="C427" i="12"/>
  <c r="C252" i="12"/>
  <c r="E251" i="12"/>
  <c r="X251" i="12" s="1"/>
  <c r="Y251" i="12" s="1"/>
  <c r="E484" i="12"/>
  <c r="X484" i="12" s="1"/>
  <c r="Y484" i="12" s="1"/>
  <c r="C485" i="12"/>
  <c r="C340" i="12"/>
  <c r="E339" i="12"/>
  <c r="X339" i="12" s="1"/>
  <c r="Y339" i="12" s="1"/>
  <c r="E267" i="12"/>
  <c r="X267" i="12" s="1"/>
  <c r="Y267" i="12" s="1"/>
  <c r="C268" i="12"/>
  <c r="E687" i="12"/>
  <c r="X687" i="12" s="1"/>
  <c r="Y687" i="12" s="1"/>
  <c r="C688" i="12"/>
  <c r="C659" i="12"/>
  <c r="E658" i="12"/>
  <c r="X658" i="12" s="1"/>
  <c r="Y658" i="12" s="1"/>
  <c r="C717" i="12"/>
  <c r="E716" i="12"/>
  <c r="X716" i="12" s="1"/>
  <c r="Y716" i="12" s="1"/>
  <c r="AB106" i="12"/>
  <c r="Z106" i="12"/>
  <c r="AA104" i="12"/>
  <c r="C457" i="12" l="1"/>
  <c r="E456" i="12"/>
  <c r="X456" i="12" s="1"/>
  <c r="Y456" i="12" s="1"/>
  <c r="E311" i="12"/>
  <c r="X311" i="12" s="1"/>
  <c r="Y311" i="12" s="1"/>
  <c r="C312" i="12"/>
  <c r="C515" i="12"/>
  <c r="E514" i="12"/>
  <c r="X514" i="12" s="1"/>
  <c r="Y514" i="12" s="1"/>
  <c r="E340" i="12"/>
  <c r="X340" i="12" s="1"/>
  <c r="Y340" i="12" s="1"/>
  <c r="C341" i="12"/>
  <c r="C370" i="12"/>
  <c r="E369" i="12"/>
  <c r="X369" i="12" s="1"/>
  <c r="Y369" i="12" s="1"/>
  <c r="C399" i="12"/>
  <c r="E398" i="12"/>
  <c r="X398" i="12" s="1"/>
  <c r="Y398" i="12" s="1"/>
  <c r="C486" i="12"/>
  <c r="E485" i="12"/>
  <c r="X485" i="12" s="1"/>
  <c r="Y485" i="12" s="1"/>
  <c r="E252" i="12"/>
  <c r="X252" i="12" s="1"/>
  <c r="Y252" i="12" s="1"/>
  <c r="C253" i="12"/>
  <c r="E427" i="12"/>
  <c r="X427" i="12" s="1"/>
  <c r="Y427" i="12" s="1"/>
  <c r="C428" i="12"/>
  <c r="W251" i="12"/>
  <c r="W252" i="12" s="1"/>
  <c r="C660" i="12"/>
  <c r="E659" i="12"/>
  <c r="X659" i="12" s="1"/>
  <c r="Y659" i="12" s="1"/>
  <c r="E688" i="12"/>
  <c r="X688" i="12" s="1"/>
  <c r="Y688" i="12" s="1"/>
  <c r="C689" i="12"/>
  <c r="E268" i="12"/>
  <c r="X268" i="12" s="1"/>
  <c r="Y268" i="12" s="1"/>
  <c r="C269" i="12"/>
  <c r="C718" i="12"/>
  <c r="E717" i="12"/>
  <c r="X717" i="12" s="1"/>
  <c r="Y717" i="12" s="1"/>
  <c r="AB107" i="12"/>
  <c r="Z107" i="12"/>
  <c r="AC106" i="12" s="1"/>
  <c r="AC105" i="12"/>
  <c r="AA105" i="12" s="1"/>
  <c r="E253" i="12" l="1"/>
  <c r="X253" i="12" s="1"/>
  <c r="Y253" i="12" s="1"/>
  <c r="C254" i="12"/>
  <c r="C371" i="12"/>
  <c r="E370" i="12"/>
  <c r="X370" i="12" s="1"/>
  <c r="Y370" i="12" s="1"/>
  <c r="E428" i="12"/>
  <c r="X428" i="12" s="1"/>
  <c r="Y428" i="12" s="1"/>
  <c r="C429" i="12"/>
  <c r="E341" i="12"/>
  <c r="X341" i="12" s="1"/>
  <c r="Y341" i="12" s="1"/>
  <c r="C342" i="12"/>
  <c r="C516" i="12"/>
  <c r="E515" i="12"/>
  <c r="X515" i="12" s="1"/>
  <c r="Y515" i="12" s="1"/>
  <c r="C313" i="12"/>
  <c r="E312" i="12"/>
  <c r="X312" i="12" s="1"/>
  <c r="Y312" i="12" s="1"/>
  <c r="C400" i="12"/>
  <c r="E399" i="12"/>
  <c r="X399" i="12" s="1"/>
  <c r="Y399" i="12" s="1"/>
  <c r="C487" i="12"/>
  <c r="E486" i="12"/>
  <c r="X486" i="12" s="1"/>
  <c r="Y486" i="12" s="1"/>
  <c r="C458" i="12"/>
  <c r="E457" i="12"/>
  <c r="X457" i="12" s="1"/>
  <c r="Y457" i="12" s="1"/>
  <c r="C270" i="12"/>
  <c r="E269" i="12"/>
  <c r="X269" i="12" s="1"/>
  <c r="Y269" i="12" s="1"/>
  <c r="E689" i="12"/>
  <c r="X689" i="12" s="1"/>
  <c r="Y689" i="12" s="1"/>
  <c r="C690" i="12"/>
  <c r="C661" i="12"/>
  <c r="E660" i="12"/>
  <c r="X660" i="12" s="1"/>
  <c r="Y660" i="12" s="1"/>
  <c r="C719" i="12"/>
  <c r="E718" i="12"/>
  <c r="X718" i="12" s="1"/>
  <c r="Y718" i="12" s="1"/>
  <c r="AA106" i="12"/>
  <c r="Z108" i="12"/>
  <c r="AC107" i="12" s="1"/>
  <c r="AB108" i="12"/>
  <c r="E254" i="12" l="1"/>
  <c r="X254" i="12" s="1"/>
  <c r="Y254" i="12" s="1"/>
  <c r="C255" i="12"/>
  <c r="W253" i="12"/>
  <c r="C314" i="12"/>
  <c r="E313" i="12"/>
  <c r="X313" i="12" s="1"/>
  <c r="Y313" i="12" s="1"/>
  <c r="C517" i="12"/>
  <c r="E516" i="12"/>
  <c r="X516" i="12" s="1"/>
  <c r="Y516" i="12" s="1"/>
  <c r="C546" i="12"/>
  <c r="E342" i="12"/>
  <c r="X342" i="12" s="1"/>
  <c r="Y342" i="12" s="1"/>
  <c r="C343" i="12"/>
  <c r="C459" i="12"/>
  <c r="E458" i="12"/>
  <c r="X458" i="12" s="1"/>
  <c r="Y458" i="12" s="1"/>
  <c r="C430" i="12"/>
  <c r="E429" i="12"/>
  <c r="X429" i="12" s="1"/>
  <c r="Y429" i="12" s="1"/>
  <c r="C488" i="12"/>
  <c r="E487" i="12"/>
  <c r="X487" i="12" s="1"/>
  <c r="Y487" i="12" s="1"/>
  <c r="E400" i="12"/>
  <c r="X400" i="12" s="1"/>
  <c r="Y400" i="12" s="1"/>
  <c r="C401" i="12"/>
  <c r="E371" i="12"/>
  <c r="X371" i="12" s="1"/>
  <c r="Y371" i="12" s="1"/>
  <c r="C372" i="12"/>
  <c r="E661" i="12"/>
  <c r="X661" i="12" s="1"/>
  <c r="Y661" i="12" s="1"/>
  <c r="C662" i="12"/>
  <c r="C691" i="12"/>
  <c r="E690" i="12"/>
  <c r="X690" i="12" s="1"/>
  <c r="Y690" i="12" s="1"/>
  <c r="E270" i="12"/>
  <c r="X270" i="12" s="1"/>
  <c r="Y270" i="12" s="1"/>
  <c r="C271" i="12"/>
  <c r="C720" i="12"/>
  <c r="E719" i="12"/>
  <c r="X719" i="12" s="1"/>
  <c r="Y719" i="12" s="1"/>
  <c r="AA107" i="12"/>
  <c r="AB109" i="12"/>
  <c r="Z109" i="12"/>
  <c r="AC108" i="12" s="1"/>
  <c r="W254" i="12" l="1"/>
  <c r="E255" i="12"/>
  <c r="X255" i="12" s="1"/>
  <c r="Y255" i="12" s="1"/>
  <c r="C256" i="12"/>
  <c r="E430" i="12"/>
  <c r="X430" i="12" s="1"/>
  <c r="Y430" i="12" s="1"/>
  <c r="C431" i="12"/>
  <c r="E459" i="12"/>
  <c r="X459" i="12" s="1"/>
  <c r="Y459" i="12" s="1"/>
  <c r="C460" i="12"/>
  <c r="C344" i="12"/>
  <c r="E343" i="12"/>
  <c r="X343" i="12" s="1"/>
  <c r="Y343" i="12" s="1"/>
  <c r="E372" i="12"/>
  <c r="X372" i="12" s="1"/>
  <c r="Y372" i="12" s="1"/>
  <c r="C373" i="12"/>
  <c r="E546" i="12"/>
  <c r="X546" i="12" s="1"/>
  <c r="Y546" i="12" s="1"/>
  <c r="C547" i="12"/>
  <c r="E401" i="12"/>
  <c r="X401" i="12" s="1"/>
  <c r="Y401" i="12" s="1"/>
  <c r="C402" i="12"/>
  <c r="C518" i="12"/>
  <c r="E517" i="12"/>
  <c r="X517" i="12" s="1"/>
  <c r="Y517" i="12" s="1"/>
  <c r="E488" i="12"/>
  <c r="X488" i="12" s="1"/>
  <c r="Y488" i="12" s="1"/>
  <c r="C489" i="12"/>
  <c r="C315" i="12"/>
  <c r="E314" i="12"/>
  <c r="X314" i="12" s="1"/>
  <c r="Y314" i="12" s="1"/>
  <c r="E271" i="12"/>
  <c r="X271" i="12" s="1"/>
  <c r="Y271" i="12" s="1"/>
  <c r="C272" i="12"/>
  <c r="E691" i="12"/>
  <c r="X691" i="12" s="1"/>
  <c r="Y691" i="12" s="1"/>
  <c r="C692" i="12"/>
  <c r="E662" i="12"/>
  <c r="X662" i="12" s="1"/>
  <c r="Y662" i="12" s="1"/>
  <c r="C663" i="12"/>
  <c r="E720" i="12"/>
  <c r="X720" i="12" s="1"/>
  <c r="Y720" i="12" s="1"/>
  <c r="C721" i="12"/>
  <c r="AA108" i="12"/>
  <c r="AB110" i="12"/>
  <c r="Z110" i="12"/>
  <c r="C257" i="12" l="1"/>
  <c r="E257" i="12" s="1"/>
  <c r="X257" i="12" s="1"/>
  <c r="Y257" i="12" s="1"/>
  <c r="E256" i="12"/>
  <c r="X256" i="12" s="1"/>
  <c r="Y256" i="12" s="1"/>
  <c r="W255" i="12"/>
  <c r="W256" i="12" s="1"/>
  <c r="W257" i="12" s="1"/>
  <c r="W258" i="12" s="1"/>
  <c r="W259" i="12" s="1"/>
  <c r="W260" i="12" s="1"/>
  <c r="W261" i="12" s="1"/>
  <c r="W262" i="12" s="1"/>
  <c r="W263" i="12" s="1"/>
  <c r="W264" i="12" s="1"/>
  <c r="W265" i="12" s="1"/>
  <c r="W266" i="12" s="1"/>
  <c r="W267" i="12" s="1"/>
  <c r="W268" i="12" s="1"/>
  <c r="W269" i="12" s="1"/>
  <c r="W270" i="12" s="1"/>
  <c r="W271" i="12" s="1"/>
  <c r="E721" i="12"/>
  <c r="X721" i="12" s="1"/>
  <c r="Y721" i="12" s="1"/>
  <c r="C722" i="12"/>
  <c r="E547" i="12"/>
  <c r="X547" i="12" s="1"/>
  <c r="Y547" i="12" s="1"/>
  <c r="C548" i="12"/>
  <c r="E402" i="12"/>
  <c r="X402" i="12" s="1"/>
  <c r="Y402" i="12" s="1"/>
  <c r="C403" i="12"/>
  <c r="C374" i="12"/>
  <c r="E373" i="12"/>
  <c r="X373" i="12" s="1"/>
  <c r="Y373" i="12" s="1"/>
  <c r="E663" i="12"/>
  <c r="X663" i="12" s="1"/>
  <c r="Y663" i="12" s="1"/>
  <c r="C664" i="12"/>
  <c r="C316" i="12"/>
  <c r="E315" i="12"/>
  <c r="X315" i="12" s="1"/>
  <c r="Y315" i="12" s="1"/>
  <c r="E344" i="12"/>
  <c r="X344" i="12" s="1"/>
  <c r="Y344" i="12" s="1"/>
  <c r="C345" i="12"/>
  <c r="C490" i="12"/>
  <c r="E489" i="12"/>
  <c r="X489" i="12" s="1"/>
  <c r="Y489" i="12" s="1"/>
  <c r="E460" i="12"/>
  <c r="X460" i="12" s="1"/>
  <c r="Y460" i="12" s="1"/>
  <c r="C461" i="12"/>
  <c r="E431" i="12"/>
  <c r="X431" i="12" s="1"/>
  <c r="Y431" i="12" s="1"/>
  <c r="C432" i="12"/>
  <c r="C519" i="12"/>
  <c r="E518" i="12"/>
  <c r="X518" i="12" s="1"/>
  <c r="Y518" i="12" s="1"/>
  <c r="C693" i="12"/>
  <c r="E692" i="12"/>
  <c r="X692" i="12" s="1"/>
  <c r="Y692" i="12" s="1"/>
  <c r="C273" i="12"/>
  <c r="E272" i="12"/>
  <c r="X272" i="12" s="1"/>
  <c r="Y272" i="12" s="1"/>
  <c r="AB111" i="12"/>
  <c r="Z111" i="12"/>
  <c r="AC110" i="12" s="1"/>
  <c r="AC109" i="12"/>
  <c r="AA109" i="12" s="1"/>
  <c r="C723" i="12" l="1"/>
  <c r="E722" i="12"/>
  <c r="X722" i="12" s="1"/>
  <c r="Y722" i="12" s="1"/>
  <c r="C346" i="12"/>
  <c r="E345" i="12"/>
  <c r="X345" i="12" s="1"/>
  <c r="Y345" i="12" s="1"/>
  <c r="E693" i="12"/>
  <c r="X693" i="12" s="1"/>
  <c r="Y693" i="12" s="1"/>
  <c r="C694" i="12"/>
  <c r="E316" i="12"/>
  <c r="X316" i="12" s="1"/>
  <c r="Y316" i="12" s="1"/>
  <c r="C317" i="12"/>
  <c r="C665" i="12"/>
  <c r="E664" i="12"/>
  <c r="X664" i="12" s="1"/>
  <c r="Y664" i="12" s="1"/>
  <c r="E273" i="12"/>
  <c r="X273" i="12" s="1"/>
  <c r="Y273" i="12" s="1"/>
  <c r="C274" i="12"/>
  <c r="C375" i="12"/>
  <c r="E374" i="12"/>
  <c r="X374" i="12" s="1"/>
  <c r="Y374" i="12" s="1"/>
  <c r="C520" i="12"/>
  <c r="E519" i="12"/>
  <c r="X519" i="12" s="1"/>
  <c r="Y519" i="12" s="1"/>
  <c r="E432" i="12"/>
  <c r="X432" i="12" s="1"/>
  <c r="Y432" i="12" s="1"/>
  <c r="C433" i="12"/>
  <c r="C462" i="12"/>
  <c r="E461" i="12"/>
  <c r="X461" i="12" s="1"/>
  <c r="Y461" i="12" s="1"/>
  <c r="E403" i="12"/>
  <c r="X403" i="12" s="1"/>
  <c r="Y403" i="12" s="1"/>
  <c r="C404" i="12"/>
  <c r="E548" i="12"/>
  <c r="X548" i="12" s="1"/>
  <c r="Y548" i="12" s="1"/>
  <c r="C549" i="12"/>
  <c r="E490" i="12"/>
  <c r="X490" i="12" s="1"/>
  <c r="Y490" i="12" s="1"/>
  <c r="C491" i="12"/>
  <c r="W272" i="12"/>
  <c r="AA110" i="12"/>
  <c r="AB112" i="12"/>
  <c r="Z112" i="12"/>
  <c r="AC111" i="12" s="1"/>
  <c r="E317" i="12" l="1"/>
  <c r="X317" i="12" s="1"/>
  <c r="Y317" i="12" s="1"/>
  <c r="C318" i="12"/>
  <c r="W273" i="12"/>
  <c r="C724" i="12"/>
  <c r="E723" i="12"/>
  <c r="X723" i="12" s="1"/>
  <c r="Y723" i="12" s="1"/>
  <c r="E375" i="12"/>
  <c r="X375" i="12" s="1"/>
  <c r="Y375" i="12" s="1"/>
  <c r="C376" i="12"/>
  <c r="C550" i="12"/>
  <c r="E549" i="12"/>
  <c r="X549" i="12" s="1"/>
  <c r="Y549" i="12" s="1"/>
  <c r="E274" i="12"/>
  <c r="X274" i="12" s="1"/>
  <c r="Y274" i="12" s="1"/>
  <c r="C275" i="12"/>
  <c r="E665" i="12"/>
  <c r="X665" i="12" s="1"/>
  <c r="Y665" i="12" s="1"/>
  <c r="C666" i="12"/>
  <c r="C492" i="12"/>
  <c r="E491" i="12"/>
  <c r="X491" i="12" s="1"/>
  <c r="Y491" i="12" s="1"/>
  <c r="E404" i="12"/>
  <c r="X404" i="12" s="1"/>
  <c r="Y404" i="12" s="1"/>
  <c r="C405" i="12"/>
  <c r="C463" i="12"/>
  <c r="E462" i="12"/>
  <c r="X462" i="12" s="1"/>
  <c r="Y462" i="12" s="1"/>
  <c r="E433" i="12"/>
  <c r="X433" i="12" s="1"/>
  <c r="Y433" i="12" s="1"/>
  <c r="C434" i="12"/>
  <c r="E694" i="12"/>
  <c r="X694" i="12" s="1"/>
  <c r="Y694" i="12" s="1"/>
  <c r="C695" i="12"/>
  <c r="C521" i="12"/>
  <c r="E520" i="12"/>
  <c r="X520" i="12" s="1"/>
  <c r="Y520" i="12" s="1"/>
  <c r="C347" i="12"/>
  <c r="E346" i="12"/>
  <c r="X346" i="12" s="1"/>
  <c r="Y346" i="12" s="1"/>
  <c r="AB113" i="12"/>
  <c r="Z113" i="12"/>
  <c r="AA111" i="12"/>
  <c r="E318" i="12" l="1"/>
  <c r="X318" i="12" s="1"/>
  <c r="Y318" i="12" s="1"/>
  <c r="C319" i="12"/>
  <c r="C725" i="12"/>
  <c r="E724" i="12"/>
  <c r="X724" i="12" s="1"/>
  <c r="Y724" i="12" s="1"/>
  <c r="E347" i="12"/>
  <c r="X347" i="12" s="1"/>
  <c r="Y347" i="12" s="1"/>
  <c r="C348" i="12"/>
  <c r="C493" i="12"/>
  <c r="E492" i="12"/>
  <c r="X492" i="12" s="1"/>
  <c r="Y492" i="12" s="1"/>
  <c r="E521" i="12"/>
  <c r="X521" i="12" s="1"/>
  <c r="Y521" i="12" s="1"/>
  <c r="C522" i="12"/>
  <c r="E666" i="12"/>
  <c r="X666" i="12" s="1"/>
  <c r="Y666" i="12" s="1"/>
  <c r="C667" i="12"/>
  <c r="W274" i="12"/>
  <c r="W275" i="12" s="1"/>
  <c r="C696" i="12"/>
  <c r="E695" i="12"/>
  <c r="X695" i="12" s="1"/>
  <c r="Y695" i="12" s="1"/>
  <c r="C276" i="12"/>
  <c r="E275" i="12"/>
  <c r="X275" i="12" s="1"/>
  <c r="Y275" i="12" s="1"/>
  <c r="E434" i="12"/>
  <c r="X434" i="12" s="1"/>
  <c r="Y434" i="12" s="1"/>
  <c r="C435" i="12"/>
  <c r="E550" i="12"/>
  <c r="X550" i="12" s="1"/>
  <c r="Y550" i="12" s="1"/>
  <c r="C551" i="12"/>
  <c r="E405" i="12"/>
  <c r="X405" i="12" s="1"/>
  <c r="Y405" i="12" s="1"/>
  <c r="C406" i="12"/>
  <c r="E376" i="12"/>
  <c r="X376" i="12" s="1"/>
  <c r="Y376" i="12" s="1"/>
  <c r="C377" i="12"/>
  <c r="C464" i="12"/>
  <c r="E463" i="12"/>
  <c r="X463" i="12" s="1"/>
  <c r="Y463" i="12" s="1"/>
  <c r="AB114" i="12"/>
  <c r="Z114" i="12"/>
  <c r="AC113" i="12" s="1"/>
  <c r="AC112" i="12"/>
  <c r="AA112" i="12" s="1"/>
  <c r="E319" i="12" l="1"/>
  <c r="X319" i="12" s="1"/>
  <c r="Y319" i="12" s="1"/>
  <c r="C320" i="12"/>
  <c r="C726" i="12"/>
  <c r="E725" i="12"/>
  <c r="X725" i="12" s="1"/>
  <c r="Y725" i="12" s="1"/>
  <c r="E276" i="12"/>
  <c r="X276" i="12" s="1"/>
  <c r="Y276" i="12" s="1"/>
  <c r="C277" i="12"/>
  <c r="E464" i="12"/>
  <c r="X464" i="12" s="1"/>
  <c r="Y464" i="12" s="1"/>
  <c r="C465" i="12"/>
  <c r="C697" i="12"/>
  <c r="E696" i="12"/>
  <c r="X696" i="12" s="1"/>
  <c r="Y696" i="12" s="1"/>
  <c r="E667" i="12"/>
  <c r="X667" i="12" s="1"/>
  <c r="Y667" i="12" s="1"/>
  <c r="C668" i="12"/>
  <c r="E522" i="12"/>
  <c r="X522" i="12" s="1"/>
  <c r="Y522" i="12" s="1"/>
  <c r="C523" i="12"/>
  <c r="E377" i="12"/>
  <c r="X377" i="12" s="1"/>
  <c r="Y377" i="12" s="1"/>
  <c r="C378" i="12"/>
  <c r="E551" i="12"/>
  <c r="X551" i="12" s="1"/>
  <c r="Y551" i="12" s="1"/>
  <c r="C552" i="12"/>
  <c r="C436" i="12"/>
  <c r="E435" i="12"/>
  <c r="X435" i="12" s="1"/>
  <c r="Y435" i="12" s="1"/>
  <c r="C494" i="12"/>
  <c r="E493" i="12"/>
  <c r="X493" i="12" s="1"/>
  <c r="Y493" i="12" s="1"/>
  <c r="E406" i="12"/>
  <c r="X406" i="12" s="1"/>
  <c r="Y406" i="12" s="1"/>
  <c r="C407" i="12"/>
  <c r="C349" i="12"/>
  <c r="E348" i="12"/>
  <c r="X348" i="12" s="1"/>
  <c r="Y348" i="12" s="1"/>
  <c r="AA113" i="12"/>
  <c r="Z115" i="12"/>
  <c r="AB115" i="12"/>
  <c r="E320" i="12" l="1"/>
  <c r="X320" i="12" s="1"/>
  <c r="Y320" i="12" s="1"/>
  <c r="C321" i="12"/>
  <c r="E321" i="12" s="1"/>
  <c r="X321" i="12" s="1"/>
  <c r="Y321" i="12" s="1"/>
  <c r="E349" i="12"/>
  <c r="X349" i="12" s="1"/>
  <c r="Y349" i="12" s="1"/>
  <c r="C350" i="12"/>
  <c r="C727" i="12"/>
  <c r="E726" i="12"/>
  <c r="X726" i="12" s="1"/>
  <c r="Y726" i="12" s="1"/>
  <c r="E407" i="12"/>
  <c r="X407" i="12" s="1"/>
  <c r="Y407" i="12" s="1"/>
  <c r="C408" i="12"/>
  <c r="E668" i="12"/>
  <c r="X668" i="12" s="1"/>
  <c r="Y668" i="12" s="1"/>
  <c r="C669" i="12"/>
  <c r="W276" i="12"/>
  <c r="W277" i="12" s="1"/>
  <c r="E697" i="12"/>
  <c r="X697" i="12" s="1"/>
  <c r="Y697" i="12" s="1"/>
  <c r="C698" i="12"/>
  <c r="C495" i="12"/>
  <c r="E494" i="12"/>
  <c r="X494" i="12" s="1"/>
  <c r="Y494" i="12" s="1"/>
  <c r="E436" i="12"/>
  <c r="X436" i="12" s="1"/>
  <c r="Y436" i="12" s="1"/>
  <c r="C437" i="12"/>
  <c r="C466" i="12"/>
  <c r="E465" i="12"/>
  <c r="X465" i="12" s="1"/>
  <c r="Y465" i="12" s="1"/>
  <c r="E552" i="12"/>
  <c r="X552" i="12" s="1"/>
  <c r="Y552" i="12" s="1"/>
  <c r="C553" i="12"/>
  <c r="E277" i="12"/>
  <c r="X277" i="12" s="1"/>
  <c r="Y277" i="12" s="1"/>
  <c r="C278" i="12"/>
  <c r="C524" i="12"/>
  <c r="E523" i="12"/>
  <c r="X523" i="12" s="1"/>
  <c r="Y523" i="12" s="1"/>
  <c r="E378" i="12"/>
  <c r="X378" i="12" s="1"/>
  <c r="Y378" i="12" s="1"/>
  <c r="C379" i="12"/>
  <c r="AB116" i="12"/>
  <c r="Z116" i="12"/>
  <c r="AC115" i="12" s="1"/>
  <c r="AC114" i="12"/>
  <c r="AA114" i="12" s="1"/>
  <c r="E350" i="12" l="1"/>
  <c r="X350" i="12" s="1"/>
  <c r="Y350" i="12" s="1"/>
  <c r="C351" i="12"/>
  <c r="E669" i="12"/>
  <c r="X669" i="12" s="1"/>
  <c r="Y669" i="12" s="1"/>
  <c r="C670" i="12"/>
  <c r="C728" i="12"/>
  <c r="E727" i="12"/>
  <c r="X727" i="12" s="1"/>
  <c r="Y727" i="12" s="1"/>
  <c r="C279" i="12"/>
  <c r="E278" i="12"/>
  <c r="X278" i="12" s="1"/>
  <c r="Y278" i="12" s="1"/>
  <c r="C467" i="12"/>
  <c r="E466" i="12"/>
  <c r="X466" i="12" s="1"/>
  <c r="Y466" i="12" s="1"/>
  <c r="C496" i="12"/>
  <c r="E495" i="12"/>
  <c r="X495" i="12" s="1"/>
  <c r="Y495" i="12" s="1"/>
  <c r="C699" i="12"/>
  <c r="E698" i="12"/>
  <c r="X698" i="12" s="1"/>
  <c r="Y698" i="12" s="1"/>
  <c r="E524" i="12"/>
  <c r="X524" i="12" s="1"/>
  <c r="Y524" i="12" s="1"/>
  <c r="C525" i="12"/>
  <c r="C438" i="12"/>
  <c r="E437" i="12"/>
  <c r="X437" i="12" s="1"/>
  <c r="Y437" i="12" s="1"/>
  <c r="C380" i="12"/>
  <c r="E379" i="12"/>
  <c r="X379" i="12" s="1"/>
  <c r="Y379" i="12" s="1"/>
  <c r="E553" i="12"/>
  <c r="X553" i="12" s="1"/>
  <c r="Y553" i="12" s="1"/>
  <c r="C554" i="12"/>
  <c r="E408" i="12"/>
  <c r="X408" i="12" s="1"/>
  <c r="Y408" i="12" s="1"/>
  <c r="C409" i="12"/>
  <c r="AA115" i="12"/>
  <c r="AB117" i="12"/>
  <c r="Z117" i="12"/>
  <c r="E351" i="12" l="1"/>
  <c r="X351" i="12" s="1"/>
  <c r="Y351" i="12" s="1"/>
  <c r="C352" i="12"/>
  <c r="E670" i="12"/>
  <c r="X670" i="12" s="1"/>
  <c r="Y670" i="12" s="1"/>
  <c r="C671" i="12"/>
  <c r="W278" i="12"/>
  <c r="C729" i="12"/>
  <c r="E728" i="12"/>
  <c r="X728" i="12" s="1"/>
  <c r="Y728" i="12" s="1"/>
  <c r="E525" i="12"/>
  <c r="X525" i="12" s="1"/>
  <c r="Y525" i="12" s="1"/>
  <c r="C526" i="12"/>
  <c r="C410" i="12"/>
  <c r="E409" i="12"/>
  <c r="X409" i="12" s="1"/>
  <c r="Y409" i="12" s="1"/>
  <c r="E699" i="12"/>
  <c r="X699" i="12" s="1"/>
  <c r="Y699" i="12" s="1"/>
  <c r="C700" i="12"/>
  <c r="C555" i="12"/>
  <c r="E554" i="12"/>
  <c r="X554" i="12" s="1"/>
  <c r="Y554" i="12" s="1"/>
  <c r="C497" i="12"/>
  <c r="E496" i="12"/>
  <c r="X496" i="12" s="1"/>
  <c r="Y496" i="12" s="1"/>
  <c r="E467" i="12"/>
  <c r="X467" i="12" s="1"/>
  <c r="Y467" i="12" s="1"/>
  <c r="C468" i="12"/>
  <c r="C381" i="12"/>
  <c r="E380" i="12"/>
  <c r="X380" i="12" s="1"/>
  <c r="Y380" i="12" s="1"/>
  <c r="C439" i="12"/>
  <c r="E438" i="12"/>
  <c r="X438" i="12" s="1"/>
  <c r="Y438" i="12" s="1"/>
  <c r="E279" i="12"/>
  <c r="X279" i="12" s="1"/>
  <c r="Y279" i="12" s="1"/>
  <c r="C280" i="12"/>
  <c r="AB118" i="12"/>
  <c r="Z118" i="12"/>
  <c r="AC116" i="12"/>
  <c r="AA116" i="12" s="1"/>
  <c r="E671" i="12" l="1"/>
  <c r="X671" i="12" s="1"/>
  <c r="Y671" i="12" s="1"/>
  <c r="C672" i="12"/>
  <c r="E352" i="12"/>
  <c r="X352" i="12" s="1"/>
  <c r="Y352" i="12" s="1"/>
  <c r="C353" i="12"/>
  <c r="E353" i="12" s="1"/>
  <c r="X353" i="12" s="1"/>
  <c r="Y353" i="12" s="1"/>
  <c r="E381" i="12"/>
  <c r="X381" i="12" s="1"/>
  <c r="Y381" i="12" s="1"/>
  <c r="C382" i="12"/>
  <c r="C730" i="12"/>
  <c r="E729" i="12"/>
  <c r="X729" i="12" s="1"/>
  <c r="Y729" i="12" s="1"/>
  <c r="C498" i="12"/>
  <c r="E497" i="12"/>
  <c r="X497" i="12" s="1"/>
  <c r="Y497" i="12" s="1"/>
  <c r="E555" i="12"/>
  <c r="X555" i="12" s="1"/>
  <c r="Y555" i="12" s="1"/>
  <c r="C556" i="12"/>
  <c r="E280" i="12"/>
  <c r="X280" i="12" s="1"/>
  <c r="Y280" i="12" s="1"/>
  <c r="C281" i="12"/>
  <c r="E700" i="12"/>
  <c r="X700" i="12" s="1"/>
  <c r="Y700" i="12" s="1"/>
  <c r="C701" i="12"/>
  <c r="C440" i="12"/>
  <c r="E439" i="12"/>
  <c r="X439" i="12" s="1"/>
  <c r="Y439" i="12" s="1"/>
  <c r="E410" i="12"/>
  <c r="X410" i="12" s="1"/>
  <c r="Y410" i="12" s="1"/>
  <c r="C411" i="12"/>
  <c r="C527" i="12"/>
  <c r="E526" i="12"/>
  <c r="X526" i="12" s="1"/>
  <c r="Y526" i="12" s="1"/>
  <c r="C469" i="12"/>
  <c r="E468" i="12"/>
  <c r="X468" i="12" s="1"/>
  <c r="Y468" i="12" s="1"/>
  <c r="W279" i="12"/>
  <c r="W280" i="12" s="1"/>
  <c r="AB119" i="12"/>
  <c r="Z119" i="12"/>
  <c r="AC118" i="12" s="1"/>
  <c r="AC117" i="12"/>
  <c r="AA117" i="12" s="1"/>
  <c r="E672" i="12" l="1"/>
  <c r="X672" i="12" s="1"/>
  <c r="Y672" i="12" s="1"/>
  <c r="C673" i="12"/>
  <c r="E673" i="12" s="1"/>
  <c r="X673" i="12" s="1"/>
  <c r="Y673" i="12" s="1"/>
  <c r="E382" i="12"/>
  <c r="X382" i="12" s="1"/>
  <c r="Y382" i="12" s="1"/>
  <c r="C383" i="12"/>
  <c r="E701" i="12"/>
  <c r="X701" i="12" s="1"/>
  <c r="Y701" i="12" s="1"/>
  <c r="C702" i="12"/>
  <c r="C731" i="12"/>
  <c r="E730" i="12"/>
  <c r="X730" i="12" s="1"/>
  <c r="Y730" i="12" s="1"/>
  <c r="C441" i="12"/>
  <c r="E440" i="12"/>
  <c r="X440" i="12" s="1"/>
  <c r="Y440" i="12" s="1"/>
  <c r="C282" i="12"/>
  <c r="E281" i="12"/>
  <c r="X281" i="12" s="1"/>
  <c r="Y281" i="12" s="1"/>
  <c r="C557" i="12"/>
  <c r="E556" i="12"/>
  <c r="X556" i="12" s="1"/>
  <c r="Y556" i="12" s="1"/>
  <c r="E411" i="12"/>
  <c r="X411" i="12" s="1"/>
  <c r="Y411" i="12" s="1"/>
  <c r="C412" i="12"/>
  <c r="E469" i="12"/>
  <c r="X469" i="12" s="1"/>
  <c r="Y469" i="12" s="1"/>
  <c r="C470" i="12"/>
  <c r="E527" i="12"/>
  <c r="X527" i="12" s="1"/>
  <c r="Y527" i="12" s="1"/>
  <c r="C528" i="12"/>
  <c r="E498" i="12"/>
  <c r="X498" i="12" s="1"/>
  <c r="Y498" i="12" s="1"/>
  <c r="C499" i="12"/>
  <c r="AA118" i="12"/>
  <c r="Z120" i="12"/>
  <c r="AB120" i="12"/>
  <c r="E383" i="12" l="1"/>
  <c r="X383" i="12" s="1"/>
  <c r="Y383" i="12" s="1"/>
  <c r="C384" i="12"/>
  <c r="E702" i="12"/>
  <c r="X702" i="12" s="1"/>
  <c r="Y702" i="12" s="1"/>
  <c r="C703" i="12"/>
  <c r="C732" i="12"/>
  <c r="E731" i="12"/>
  <c r="X731" i="12" s="1"/>
  <c r="Y731" i="12" s="1"/>
  <c r="E557" i="12"/>
  <c r="X557" i="12" s="1"/>
  <c r="Y557" i="12" s="1"/>
  <c r="C558" i="12"/>
  <c r="C413" i="12"/>
  <c r="E412" i="12"/>
  <c r="X412" i="12" s="1"/>
  <c r="Y412" i="12" s="1"/>
  <c r="W281" i="12"/>
  <c r="W282" i="12" s="1"/>
  <c r="E499" i="12"/>
  <c r="X499" i="12" s="1"/>
  <c r="Y499" i="12" s="1"/>
  <c r="C500" i="12"/>
  <c r="E282" i="12"/>
  <c r="X282" i="12" s="1"/>
  <c r="Y282" i="12" s="1"/>
  <c r="C283" i="12"/>
  <c r="C471" i="12"/>
  <c r="E470" i="12"/>
  <c r="X470" i="12" s="1"/>
  <c r="Y470" i="12" s="1"/>
  <c r="C529" i="12"/>
  <c r="E528" i="12"/>
  <c r="X528" i="12" s="1"/>
  <c r="Y528" i="12" s="1"/>
  <c r="E441" i="12"/>
  <c r="X441" i="12" s="1"/>
  <c r="Y441" i="12" s="1"/>
  <c r="C442" i="12"/>
  <c r="AB121" i="12"/>
  <c r="Z121" i="12"/>
  <c r="AC120" i="12" s="1"/>
  <c r="AC119" i="12"/>
  <c r="AA119" i="12" s="1"/>
  <c r="E703" i="12" l="1"/>
  <c r="X703" i="12" s="1"/>
  <c r="Y703" i="12" s="1"/>
  <c r="C704" i="12"/>
  <c r="C385" i="12"/>
  <c r="E385" i="12" s="1"/>
  <c r="X385" i="12" s="1"/>
  <c r="Y385" i="12" s="1"/>
  <c r="E384" i="12"/>
  <c r="X384" i="12" s="1"/>
  <c r="Y384" i="12" s="1"/>
  <c r="E413" i="12"/>
  <c r="X413" i="12" s="1"/>
  <c r="Y413" i="12" s="1"/>
  <c r="C414" i="12"/>
  <c r="C733" i="12"/>
  <c r="E732" i="12"/>
  <c r="X732" i="12" s="1"/>
  <c r="Y732" i="12" s="1"/>
  <c r="C530" i="12"/>
  <c r="E529" i="12"/>
  <c r="X529" i="12" s="1"/>
  <c r="Y529" i="12" s="1"/>
  <c r="E471" i="12"/>
  <c r="X471" i="12" s="1"/>
  <c r="Y471" i="12" s="1"/>
  <c r="C472" i="12"/>
  <c r="C284" i="12"/>
  <c r="E283" i="12"/>
  <c r="X283" i="12" s="1"/>
  <c r="Y283" i="12" s="1"/>
  <c r="E500" i="12"/>
  <c r="X500" i="12" s="1"/>
  <c r="Y500" i="12" s="1"/>
  <c r="C501" i="12"/>
  <c r="E442" i="12"/>
  <c r="X442" i="12" s="1"/>
  <c r="Y442" i="12" s="1"/>
  <c r="C443" i="12"/>
  <c r="C559" i="12"/>
  <c r="E558" i="12"/>
  <c r="X558" i="12" s="1"/>
  <c r="Y558" i="12" s="1"/>
  <c r="AA120" i="12"/>
  <c r="AB122" i="12"/>
  <c r="Z122" i="12"/>
  <c r="AC121" i="12" s="1"/>
  <c r="E704" i="12" l="1"/>
  <c r="X704" i="12" s="1"/>
  <c r="Y704" i="12" s="1"/>
  <c r="C705" i="12"/>
  <c r="E705" i="12" s="1"/>
  <c r="X705" i="12" s="1"/>
  <c r="Y705" i="12" s="1"/>
  <c r="E414" i="12"/>
  <c r="X414" i="12" s="1"/>
  <c r="Y414" i="12" s="1"/>
  <c r="C415" i="12"/>
  <c r="E733" i="12"/>
  <c r="X733" i="12" s="1"/>
  <c r="Y733" i="12" s="1"/>
  <c r="C734" i="12"/>
  <c r="W283" i="12"/>
  <c r="W284" i="12" s="1"/>
  <c r="C444" i="12"/>
  <c r="E443" i="12"/>
  <c r="X443" i="12" s="1"/>
  <c r="Y443" i="12" s="1"/>
  <c r="E501" i="12"/>
  <c r="X501" i="12" s="1"/>
  <c r="Y501" i="12" s="1"/>
  <c r="C502" i="12"/>
  <c r="C285" i="12"/>
  <c r="E284" i="12"/>
  <c r="X284" i="12" s="1"/>
  <c r="Y284" i="12" s="1"/>
  <c r="E559" i="12"/>
  <c r="X559" i="12" s="1"/>
  <c r="Y559" i="12" s="1"/>
  <c r="C560" i="12"/>
  <c r="E472" i="12"/>
  <c r="X472" i="12" s="1"/>
  <c r="Y472" i="12" s="1"/>
  <c r="C473" i="12"/>
  <c r="C531" i="12"/>
  <c r="E530" i="12"/>
  <c r="X530" i="12" s="1"/>
  <c r="Y530" i="12" s="1"/>
  <c r="AA121" i="12"/>
  <c r="AB123" i="12"/>
  <c r="Z123" i="12"/>
  <c r="AC122" i="12" s="1"/>
  <c r="E415" i="12" l="1"/>
  <c r="X415" i="12" s="1"/>
  <c r="Y415" i="12" s="1"/>
  <c r="C416" i="12"/>
  <c r="E734" i="12"/>
  <c r="X734" i="12" s="1"/>
  <c r="Y734" i="12" s="1"/>
  <c r="C735" i="12"/>
  <c r="E285" i="12"/>
  <c r="X285" i="12" s="1"/>
  <c r="Y285" i="12" s="1"/>
  <c r="C286" i="12"/>
  <c r="C532" i="12"/>
  <c r="E531" i="12"/>
  <c r="X531" i="12" s="1"/>
  <c r="Y531" i="12" s="1"/>
  <c r="E473" i="12"/>
  <c r="X473" i="12" s="1"/>
  <c r="Y473" i="12" s="1"/>
  <c r="C474" i="12"/>
  <c r="E560" i="12"/>
  <c r="X560" i="12" s="1"/>
  <c r="Y560" i="12" s="1"/>
  <c r="C561" i="12"/>
  <c r="E502" i="12"/>
  <c r="X502" i="12" s="1"/>
  <c r="Y502" i="12" s="1"/>
  <c r="C503" i="12"/>
  <c r="C445" i="12"/>
  <c r="E444" i="12"/>
  <c r="X444" i="12" s="1"/>
  <c r="Y444" i="12" s="1"/>
  <c r="AA122" i="12"/>
  <c r="AB124" i="12"/>
  <c r="Z124" i="12"/>
  <c r="AC123" i="12" s="1"/>
  <c r="E735" i="12" l="1"/>
  <c r="X735" i="12" s="1"/>
  <c r="Y735" i="12" s="1"/>
  <c r="C736" i="12"/>
  <c r="E416" i="12"/>
  <c r="X416" i="12" s="1"/>
  <c r="Y416" i="12" s="1"/>
  <c r="C417" i="12"/>
  <c r="E417" i="12" s="1"/>
  <c r="X417" i="12" s="1"/>
  <c r="Y417" i="12" s="1"/>
  <c r="E286" i="12"/>
  <c r="X286" i="12" s="1"/>
  <c r="Y286" i="12" s="1"/>
  <c r="C287" i="12"/>
  <c r="E445" i="12"/>
  <c r="X445" i="12" s="1"/>
  <c r="Y445" i="12" s="1"/>
  <c r="C446" i="12"/>
  <c r="W285" i="12"/>
  <c r="W286" i="12" s="1"/>
  <c r="E503" i="12"/>
  <c r="X503" i="12" s="1"/>
  <c r="Y503" i="12" s="1"/>
  <c r="C504" i="12"/>
  <c r="C562" i="12"/>
  <c r="E561" i="12"/>
  <c r="X561" i="12" s="1"/>
  <c r="Y561" i="12" s="1"/>
  <c r="C475" i="12"/>
  <c r="E474" i="12"/>
  <c r="X474" i="12" s="1"/>
  <c r="Y474" i="12" s="1"/>
  <c r="C533" i="12"/>
  <c r="E532" i="12"/>
  <c r="X532" i="12" s="1"/>
  <c r="Y532" i="12" s="1"/>
  <c r="AA123" i="12"/>
  <c r="AB125" i="12"/>
  <c r="Z125" i="12"/>
  <c r="E287" i="12" l="1"/>
  <c r="X287" i="12" s="1"/>
  <c r="Y287" i="12" s="1"/>
  <c r="C288" i="12"/>
  <c r="C737" i="12"/>
  <c r="E737" i="12" s="1"/>
  <c r="X737" i="12" s="1"/>
  <c r="Y737" i="12" s="1"/>
  <c r="E736" i="12"/>
  <c r="X736" i="12" s="1"/>
  <c r="Y736" i="12" s="1"/>
  <c r="E446" i="12"/>
  <c r="X446" i="12" s="1"/>
  <c r="Y446" i="12" s="1"/>
  <c r="C447" i="12"/>
  <c r="C534" i="12"/>
  <c r="E533" i="12"/>
  <c r="X533" i="12" s="1"/>
  <c r="Y533" i="12" s="1"/>
  <c r="E475" i="12"/>
  <c r="X475" i="12" s="1"/>
  <c r="Y475" i="12" s="1"/>
  <c r="C476" i="12"/>
  <c r="E562" i="12"/>
  <c r="X562" i="12" s="1"/>
  <c r="Y562" i="12" s="1"/>
  <c r="C563" i="12"/>
  <c r="E504" i="12"/>
  <c r="X504" i="12" s="1"/>
  <c r="Y504" i="12" s="1"/>
  <c r="C505" i="12"/>
  <c r="AB126" i="12"/>
  <c r="Z126" i="12"/>
  <c r="AC125" i="12" s="1"/>
  <c r="AC124" i="12"/>
  <c r="AA124" i="12" s="1"/>
  <c r="E447" i="12" l="1"/>
  <c r="X447" i="12" s="1"/>
  <c r="Y447" i="12" s="1"/>
  <c r="C448" i="12"/>
  <c r="E288" i="12"/>
  <c r="X288" i="12" s="1"/>
  <c r="Y288" i="12" s="1"/>
  <c r="C289" i="12"/>
  <c r="E289" i="12" s="1"/>
  <c r="X289" i="12" s="1"/>
  <c r="Y289" i="12" s="1"/>
  <c r="W287" i="12"/>
  <c r="W288" i="12" s="1"/>
  <c r="C506" i="12"/>
  <c r="E505" i="12"/>
  <c r="X505" i="12" s="1"/>
  <c r="Y505" i="12" s="1"/>
  <c r="C477" i="12"/>
  <c r="E476" i="12"/>
  <c r="X476" i="12" s="1"/>
  <c r="Y476" i="12" s="1"/>
  <c r="C564" i="12"/>
  <c r="E563" i="12"/>
  <c r="X563" i="12" s="1"/>
  <c r="Y563" i="12" s="1"/>
  <c r="C535" i="12"/>
  <c r="E534" i="12"/>
  <c r="X534" i="12" s="1"/>
  <c r="Y534" i="12" s="1"/>
  <c r="AA125" i="12"/>
  <c r="Z127" i="12"/>
  <c r="AC126" i="12" s="1"/>
  <c r="AB127" i="12"/>
  <c r="W289" i="12" l="1"/>
  <c r="W290" i="12" s="1"/>
  <c r="W291" i="12" s="1"/>
  <c r="W292" i="12" s="1"/>
  <c r="W293" i="12" s="1"/>
  <c r="W294" i="12" s="1"/>
  <c r="W295" i="12" s="1"/>
  <c r="W296" i="12" s="1"/>
  <c r="W297" i="12" s="1"/>
  <c r="W298" i="12" s="1"/>
  <c r="W299" i="12" s="1"/>
  <c r="W300" i="12" s="1"/>
  <c r="W301" i="12" s="1"/>
  <c r="W302" i="12" s="1"/>
  <c r="W303" i="12" s="1"/>
  <c r="W304" i="12" s="1"/>
  <c r="W305" i="12" s="1"/>
  <c r="W306" i="12" s="1"/>
  <c r="W307" i="12" s="1"/>
  <c r="W308" i="12" s="1"/>
  <c r="W309" i="12" s="1"/>
  <c r="W310" i="12" s="1"/>
  <c r="W311" i="12" s="1"/>
  <c r="W312" i="12" s="1"/>
  <c r="W313" i="12" s="1"/>
  <c r="W314" i="12" s="1"/>
  <c r="W315" i="12" s="1"/>
  <c r="W316" i="12" s="1"/>
  <c r="W317" i="12" s="1"/>
  <c r="W318" i="12" s="1"/>
  <c r="W319" i="12" s="1"/>
  <c r="W320" i="12" s="1"/>
  <c r="W321" i="12" s="1"/>
  <c r="W322" i="12" s="1"/>
  <c r="W323" i="12" s="1"/>
  <c r="W324" i="12" s="1"/>
  <c r="W325" i="12" s="1"/>
  <c r="W326" i="12" s="1"/>
  <c r="W327" i="12" s="1"/>
  <c r="W328" i="12" s="1"/>
  <c r="W329" i="12" s="1"/>
  <c r="W330" i="12" s="1"/>
  <c r="W331" i="12" s="1"/>
  <c r="W332" i="12" s="1"/>
  <c r="W333" i="12" s="1"/>
  <c r="W334" i="12" s="1"/>
  <c r="W335" i="12" s="1"/>
  <c r="W336" i="12" s="1"/>
  <c r="W337" i="12" s="1"/>
  <c r="W338" i="12" s="1"/>
  <c r="W339" i="12" s="1"/>
  <c r="W340" i="12" s="1"/>
  <c r="W341" i="12" s="1"/>
  <c r="W342" i="12" s="1"/>
  <c r="W343" i="12" s="1"/>
  <c r="W344" i="12" s="1"/>
  <c r="W345" i="12" s="1"/>
  <c r="W346" i="12" s="1"/>
  <c r="W347" i="12" s="1"/>
  <c r="W348" i="12" s="1"/>
  <c r="W349" i="12" s="1"/>
  <c r="W350" i="12" s="1"/>
  <c r="W351" i="12" s="1"/>
  <c r="W352" i="12" s="1"/>
  <c r="W353" i="12" s="1"/>
  <c r="W354" i="12" s="1"/>
  <c r="W355" i="12" s="1"/>
  <c r="W356" i="12" s="1"/>
  <c r="W357" i="12" s="1"/>
  <c r="W358" i="12" s="1"/>
  <c r="W359" i="12" s="1"/>
  <c r="W360" i="12" s="1"/>
  <c r="W361" i="12" s="1"/>
  <c r="W362" i="12" s="1"/>
  <c r="W363" i="12" s="1"/>
  <c r="W364" i="12" s="1"/>
  <c r="W365" i="12" s="1"/>
  <c r="W366" i="12" s="1"/>
  <c r="W367" i="12" s="1"/>
  <c r="W368" i="12" s="1"/>
  <c r="W369" i="12" s="1"/>
  <c r="W370" i="12" s="1"/>
  <c r="W371" i="12" s="1"/>
  <c r="W372" i="12" s="1"/>
  <c r="W373" i="12" s="1"/>
  <c r="W374" i="12" s="1"/>
  <c r="W375" i="12" s="1"/>
  <c r="W376" i="12" s="1"/>
  <c r="W377" i="12" s="1"/>
  <c r="W378" i="12" s="1"/>
  <c r="W379" i="12" s="1"/>
  <c r="W380" i="12" s="1"/>
  <c r="W381" i="12" s="1"/>
  <c r="W382" i="12" s="1"/>
  <c r="W383" i="12" s="1"/>
  <c r="W384" i="12" s="1"/>
  <c r="W385" i="12" s="1"/>
  <c r="W386" i="12" s="1"/>
  <c r="W387" i="12" s="1"/>
  <c r="W388" i="12" s="1"/>
  <c r="W389" i="12" s="1"/>
  <c r="W390" i="12" s="1"/>
  <c r="W391" i="12" s="1"/>
  <c r="W392" i="12" s="1"/>
  <c r="W393" i="12" s="1"/>
  <c r="W394" i="12" s="1"/>
  <c r="W395" i="12" s="1"/>
  <c r="W396" i="12" s="1"/>
  <c r="W397" i="12" s="1"/>
  <c r="W398" i="12" s="1"/>
  <c r="W399" i="12" s="1"/>
  <c r="W400" i="12" s="1"/>
  <c r="W401" i="12" s="1"/>
  <c r="W402" i="12" s="1"/>
  <c r="W403" i="12" s="1"/>
  <c r="W404" i="12" s="1"/>
  <c r="W405" i="12" s="1"/>
  <c r="W406" i="12" s="1"/>
  <c r="W407" i="12" s="1"/>
  <c r="W408" i="12" s="1"/>
  <c r="W409" i="12" s="1"/>
  <c r="W410" i="12" s="1"/>
  <c r="W411" i="12" s="1"/>
  <c r="W412" i="12" s="1"/>
  <c r="W413" i="12" s="1"/>
  <c r="W414" i="12" s="1"/>
  <c r="W415" i="12" s="1"/>
  <c r="W416" i="12" s="1"/>
  <c r="W417" i="12" s="1"/>
  <c r="W418" i="12" s="1"/>
  <c r="W419" i="12" s="1"/>
  <c r="W420" i="12" s="1"/>
  <c r="W421" i="12" s="1"/>
  <c r="W422" i="12" s="1"/>
  <c r="W423" i="12" s="1"/>
  <c r="W424" i="12" s="1"/>
  <c r="W425" i="12" s="1"/>
  <c r="W426" i="12" s="1"/>
  <c r="W427" i="12" s="1"/>
  <c r="W428" i="12" s="1"/>
  <c r="W429" i="12" s="1"/>
  <c r="W430" i="12" s="1"/>
  <c r="W431" i="12" s="1"/>
  <c r="W432" i="12" s="1"/>
  <c r="W433" i="12" s="1"/>
  <c r="W434" i="12" s="1"/>
  <c r="W435" i="12" s="1"/>
  <c r="W436" i="12" s="1"/>
  <c r="W437" i="12" s="1"/>
  <c r="W438" i="12" s="1"/>
  <c r="W439" i="12" s="1"/>
  <c r="W440" i="12" s="1"/>
  <c r="W441" i="12" s="1"/>
  <c r="W442" i="12" s="1"/>
  <c r="W443" i="12" s="1"/>
  <c r="W444" i="12" s="1"/>
  <c r="W445" i="12" s="1"/>
  <c r="W446" i="12" s="1"/>
  <c r="W447" i="12" s="1"/>
  <c r="C449" i="12"/>
  <c r="E449" i="12" s="1"/>
  <c r="X449" i="12" s="1"/>
  <c r="Y449" i="12" s="1"/>
  <c r="E448" i="12"/>
  <c r="X448" i="12" s="1"/>
  <c r="Y448" i="12" s="1"/>
  <c r="E477" i="12"/>
  <c r="X477" i="12" s="1"/>
  <c r="Y477" i="12" s="1"/>
  <c r="C478" i="12"/>
  <c r="C536" i="12"/>
  <c r="E535" i="12"/>
  <c r="X535" i="12" s="1"/>
  <c r="Y535" i="12" s="1"/>
  <c r="E564" i="12"/>
  <c r="X564" i="12" s="1"/>
  <c r="Y564" i="12" s="1"/>
  <c r="C565" i="12"/>
  <c r="C507" i="12"/>
  <c r="E506" i="12"/>
  <c r="X506" i="12" s="1"/>
  <c r="Y506" i="12" s="1"/>
  <c r="AB128" i="12"/>
  <c r="Z128" i="12"/>
  <c r="AC127" i="12" s="1"/>
  <c r="AA126" i="12"/>
  <c r="W448" i="12" l="1"/>
  <c r="W449" i="12" s="1"/>
  <c r="W450" i="12" s="1"/>
  <c r="W451" i="12" s="1"/>
  <c r="W452" i="12" s="1"/>
  <c r="W453" i="12" s="1"/>
  <c r="W454" i="12" s="1"/>
  <c r="W455" i="12" s="1"/>
  <c r="W456" i="12" s="1"/>
  <c r="W457" i="12" s="1"/>
  <c r="W458" i="12" s="1"/>
  <c r="W459" i="12" s="1"/>
  <c r="W460" i="12" s="1"/>
  <c r="W461" i="12" s="1"/>
  <c r="W462" i="12" s="1"/>
  <c r="W463" i="12" s="1"/>
  <c r="W464" i="12" s="1"/>
  <c r="W465" i="12" s="1"/>
  <c r="W466" i="12" s="1"/>
  <c r="W467" i="12" s="1"/>
  <c r="W468" i="12" s="1"/>
  <c r="W469" i="12" s="1"/>
  <c r="W470" i="12" s="1"/>
  <c r="W471" i="12" s="1"/>
  <c r="W472" i="12" s="1"/>
  <c r="W473" i="12" s="1"/>
  <c r="W474" i="12" s="1"/>
  <c r="W475" i="12" s="1"/>
  <c r="W476" i="12" s="1"/>
  <c r="W477" i="12" s="1"/>
  <c r="W478" i="12" s="1"/>
  <c r="E478" i="12"/>
  <c r="X478" i="12" s="1"/>
  <c r="Y478" i="12" s="1"/>
  <c r="C479" i="12"/>
  <c r="C508" i="12"/>
  <c r="E507" i="12"/>
  <c r="X507" i="12" s="1"/>
  <c r="Y507" i="12" s="1"/>
  <c r="E565" i="12"/>
  <c r="X565" i="12" s="1"/>
  <c r="Y565" i="12" s="1"/>
  <c r="C566" i="12"/>
  <c r="C537" i="12"/>
  <c r="E536" i="12"/>
  <c r="X536" i="12" s="1"/>
  <c r="Y536" i="12" s="1"/>
  <c r="AA127" i="12"/>
  <c r="AB129" i="12"/>
  <c r="Z129" i="12"/>
  <c r="AC128" i="12" s="1"/>
  <c r="E479" i="12" l="1"/>
  <c r="X479" i="12" s="1"/>
  <c r="Y479" i="12" s="1"/>
  <c r="C480" i="12"/>
  <c r="C538" i="12"/>
  <c r="E537" i="12"/>
  <c r="X537" i="12" s="1"/>
  <c r="Y537" i="12" s="1"/>
  <c r="E566" i="12"/>
  <c r="X566" i="12" s="1"/>
  <c r="Y566" i="12" s="1"/>
  <c r="C567" i="12"/>
  <c r="C509" i="12"/>
  <c r="E508" i="12"/>
  <c r="X508" i="12" s="1"/>
  <c r="Y508" i="12" s="1"/>
  <c r="AB130" i="12"/>
  <c r="Z130" i="12"/>
  <c r="AA128" i="12"/>
  <c r="E480" i="12" l="1"/>
  <c r="X480" i="12" s="1"/>
  <c r="Y480" i="12" s="1"/>
  <c r="C481" i="12"/>
  <c r="E481" i="12" s="1"/>
  <c r="X481" i="12" s="1"/>
  <c r="Y481" i="12" s="1"/>
  <c r="W479" i="12"/>
  <c r="W480" i="12" s="1"/>
  <c r="W481" i="12" s="1"/>
  <c r="W482" i="12" s="1"/>
  <c r="W483" i="12" s="1"/>
  <c r="W484" i="12" s="1"/>
  <c r="W485" i="12" s="1"/>
  <c r="W486" i="12" s="1"/>
  <c r="W487" i="12" s="1"/>
  <c r="W488" i="12" s="1"/>
  <c r="W489" i="12" s="1"/>
  <c r="W490" i="12" s="1"/>
  <c r="W491" i="12" s="1"/>
  <c r="W492" i="12" s="1"/>
  <c r="W493" i="12" s="1"/>
  <c r="W494" i="12" s="1"/>
  <c r="W495" i="12" s="1"/>
  <c r="W496" i="12" s="1"/>
  <c r="W497" i="12" s="1"/>
  <c r="W498" i="12" s="1"/>
  <c r="W499" i="12" s="1"/>
  <c r="W500" i="12" s="1"/>
  <c r="W501" i="12" s="1"/>
  <c r="W502" i="12" s="1"/>
  <c r="W503" i="12" s="1"/>
  <c r="W504" i="12" s="1"/>
  <c r="W505" i="12" s="1"/>
  <c r="W506" i="12" s="1"/>
  <c r="W507" i="12" s="1"/>
  <c r="W508" i="12" s="1"/>
  <c r="W509" i="12" s="1"/>
  <c r="E509" i="12"/>
  <c r="X509" i="12" s="1"/>
  <c r="Y509" i="12" s="1"/>
  <c r="C510" i="12"/>
  <c r="E567" i="12"/>
  <c r="X567" i="12" s="1"/>
  <c r="Y567" i="12" s="1"/>
  <c r="C568" i="12"/>
  <c r="E538" i="12"/>
  <c r="X538" i="12" s="1"/>
  <c r="Y538" i="12" s="1"/>
  <c r="C539" i="12"/>
  <c r="AB131" i="12"/>
  <c r="Z131" i="12"/>
  <c r="AC130" i="12" s="1"/>
  <c r="AC129" i="12"/>
  <c r="AA129" i="12" s="1"/>
  <c r="E510" i="12" l="1"/>
  <c r="X510" i="12" s="1"/>
  <c r="Y510" i="12" s="1"/>
  <c r="C511" i="12"/>
  <c r="C540" i="12"/>
  <c r="E539" i="12"/>
  <c r="X539" i="12" s="1"/>
  <c r="Y539" i="12" s="1"/>
  <c r="E568" i="12"/>
  <c r="X568" i="12" s="1"/>
  <c r="Y568" i="12" s="1"/>
  <c r="C569" i="12"/>
  <c r="AA130" i="12"/>
  <c r="Z132" i="12"/>
  <c r="AC131" i="12" s="1"/>
  <c r="AB132" i="12"/>
  <c r="E511" i="12" l="1"/>
  <c r="X511" i="12" s="1"/>
  <c r="Y511" i="12" s="1"/>
  <c r="C512" i="12"/>
  <c r="W510" i="12"/>
  <c r="W511" i="12" s="1"/>
  <c r="E569" i="12"/>
  <c r="X569" i="12" s="1"/>
  <c r="Y569" i="12" s="1"/>
  <c r="C570" i="12"/>
  <c r="C541" i="12"/>
  <c r="E540" i="12"/>
  <c r="X540" i="12" s="1"/>
  <c r="Y540" i="12" s="1"/>
  <c r="AA131" i="12"/>
  <c r="AB133" i="12"/>
  <c r="Z133" i="12"/>
  <c r="AC132" i="12" s="1"/>
  <c r="E512" i="12" l="1"/>
  <c r="X512" i="12" s="1"/>
  <c r="Y512" i="12" s="1"/>
  <c r="C513" i="12"/>
  <c r="E513" i="12" s="1"/>
  <c r="X513" i="12" s="1"/>
  <c r="Y513" i="12" s="1"/>
  <c r="E541" i="12"/>
  <c r="X541" i="12" s="1"/>
  <c r="Y541" i="12" s="1"/>
  <c r="C542" i="12"/>
  <c r="C571" i="12"/>
  <c r="E570" i="12"/>
  <c r="X570" i="12" s="1"/>
  <c r="Y570" i="12" s="1"/>
  <c r="AA132" i="12"/>
  <c r="AB134" i="12"/>
  <c r="Z134" i="12"/>
  <c r="AC133" i="12" s="1"/>
  <c r="W512" i="12" l="1"/>
  <c r="W513" i="12" s="1"/>
  <c r="W514" i="12" s="1"/>
  <c r="W515" i="12" s="1"/>
  <c r="W516" i="12" s="1"/>
  <c r="W517" i="12" s="1"/>
  <c r="W518" i="12" s="1"/>
  <c r="W519" i="12" s="1"/>
  <c r="W520" i="12" s="1"/>
  <c r="W521" i="12" s="1"/>
  <c r="W522" i="12" s="1"/>
  <c r="W523" i="12" s="1"/>
  <c r="W524" i="12" s="1"/>
  <c r="W525" i="12" s="1"/>
  <c r="W526" i="12" s="1"/>
  <c r="W527" i="12" s="1"/>
  <c r="W528" i="12" s="1"/>
  <c r="W529" i="12" s="1"/>
  <c r="W530" i="12" s="1"/>
  <c r="W531" i="12" s="1"/>
  <c r="W532" i="12" s="1"/>
  <c r="W533" i="12" s="1"/>
  <c r="W534" i="12" s="1"/>
  <c r="W535" i="12" s="1"/>
  <c r="W536" i="12" s="1"/>
  <c r="W537" i="12" s="1"/>
  <c r="W538" i="12" s="1"/>
  <c r="W539" i="12" s="1"/>
  <c r="W540" i="12" s="1"/>
  <c r="W541" i="12" s="1"/>
  <c r="W542" i="12" s="1"/>
  <c r="E542" i="12"/>
  <c r="X542" i="12" s="1"/>
  <c r="Y542" i="12" s="1"/>
  <c r="C543" i="12"/>
  <c r="E571" i="12"/>
  <c r="X571" i="12" s="1"/>
  <c r="Y571" i="12" s="1"/>
  <c r="C572" i="12"/>
  <c r="AA133" i="12"/>
  <c r="AB135" i="12"/>
  <c r="Z135" i="12"/>
  <c r="E543" i="12" l="1"/>
  <c r="X543" i="12" s="1"/>
  <c r="Y543" i="12" s="1"/>
  <c r="C544" i="12"/>
  <c r="E572" i="12"/>
  <c r="X572" i="12" s="1"/>
  <c r="Y572" i="12" s="1"/>
  <c r="C573" i="12"/>
  <c r="AB136" i="12"/>
  <c r="Z136" i="12"/>
  <c r="AC135" i="12" s="1"/>
  <c r="AC134" i="12"/>
  <c r="AA134" i="12" s="1"/>
  <c r="E544" i="12" l="1"/>
  <c r="X544" i="12" s="1"/>
  <c r="Y544" i="12" s="1"/>
  <c r="C545" i="12"/>
  <c r="E545" i="12" s="1"/>
  <c r="X545" i="12" s="1"/>
  <c r="Y545" i="12" s="1"/>
  <c r="W543" i="12"/>
  <c r="W544" i="12" s="1"/>
  <c r="W545" i="12" s="1"/>
  <c r="W546" i="12" s="1"/>
  <c r="W547" i="12" s="1"/>
  <c r="W548" i="12" s="1"/>
  <c r="W549" i="12" s="1"/>
  <c r="W550" i="12" s="1"/>
  <c r="W551" i="12" s="1"/>
  <c r="W552" i="12" s="1"/>
  <c r="W553" i="12" s="1"/>
  <c r="W554" i="12" s="1"/>
  <c r="W555" i="12" s="1"/>
  <c r="W556" i="12" s="1"/>
  <c r="W557" i="12" s="1"/>
  <c r="W558" i="12" s="1"/>
  <c r="W559" i="12" s="1"/>
  <c r="W560" i="12" s="1"/>
  <c r="W561" i="12" s="1"/>
  <c r="W562" i="12" s="1"/>
  <c r="W563" i="12" s="1"/>
  <c r="W564" i="12" s="1"/>
  <c r="W565" i="12" s="1"/>
  <c r="W566" i="12" s="1"/>
  <c r="W567" i="12" s="1"/>
  <c r="W568" i="12" s="1"/>
  <c r="W569" i="12" s="1"/>
  <c r="W570" i="12" s="1"/>
  <c r="W571" i="12" s="1"/>
  <c r="W572" i="12" s="1"/>
  <c r="W573" i="12" s="1"/>
  <c r="E573" i="12"/>
  <c r="X573" i="12" s="1"/>
  <c r="Y573" i="12" s="1"/>
  <c r="C574" i="12"/>
  <c r="AA135" i="12"/>
  <c r="AB137" i="12"/>
  <c r="Z137" i="12"/>
  <c r="E574" i="12" l="1"/>
  <c r="X574" i="12" s="1"/>
  <c r="Y574" i="12" s="1"/>
  <c r="C575" i="12"/>
  <c r="AB138" i="12"/>
  <c r="Z138" i="12"/>
  <c r="AC137" i="12" s="1"/>
  <c r="AC136" i="12"/>
  <c r="AA136" i="12" s="1"/>
  <c r="E575" i="12" l="1"/>
  <c r="X575" i="12" s="1"/>
  <c r="Y575" i="12" s="1"/>
  <c r="C576" i="12"/>
  <c r="W574" i="12"/>
  <c r="W575" i="12" s="1"/>
  <c r="AA137" i="12"/>
  <c r="Z139" i="12"/>
  <c r="AC138" i="12" s="1"/>
  <c r="AB139" i="12"/>
  <c r="E576" i="12" l="1"/>
  <c r="X576" i="12" s="1"/>
  <c r="Y576" i="12" s="1"/>
  <c r="C577" i="12"/>
  <c r="E577" i="12" s="1"/>
  <c r="X577" i="12" s="1"/>
  <c r="Y577" i="12" s="1"/>
  <c r="AA138" i="12"/>
  <c r="AB140" i="12"/>
  <c r="Z140" i="12"/>
  <c r="W576" i="12" l="1"/>
  <c r="AB141" i="12"/>
  <c r="Z141" i="12"/>
  <c r="AC140" i="12" s="1"/>
  <c r="AC139" i="12"/>
  <c r="AA139" i="12" s="1"/>
  <c r="W577" i="12" l="1"/>
  <c r="W578" i="12" s="1"/>
  <c r="W579" i="12" s="1"/>
  <c r="W580" i="12" s="1"/>
  <c r="W581" i="12" s="1"/>
  <c r="W582" i="12" s="1"/>
  <c r="W583" i="12" s="1"/>
  <c r="W584" i="12" s="1"/>
  <c r="W585" i="12" s="1"/>
  <c r="W586" i="12" s="1"/>
  <c r="W587" i="12" s="1"/>
  <c r="W588" i="12" s="1"/>
  <c r="W589" i="12" s="1"/>
  <c r="W590" i="12" s="1"/>
  <c r="W591" i="12" s="1"/>
  <c r="W592" i="12" s="1"/>
  <c r="W593" i="12" s="1"/>
  <c r="W594" i="12" s="1"/>
  <c r="W595" i="12" s="1"/>
  <c r="W596" i="12" s="1"/>
  <c r="W597" i="12" s="1"/>
  <c r="W598" i="12" s="1"/>
  <c r="W599" i="12" s="1"/>
  <c r="W600" i="12" s="1"/>
  <c r="W601" i="12" s="1"/>
  <c r="W602" i="12" s="1"/>
  <c r="W603" i="12" s="1"/>
  <c r="W604" i="12" s="1"/>
  <c r="W605" i="12" s="1"/>
  <c r="W606" i="12" s="1"/>
  <c r="W607" i="12" s="1"/>
  <c r="W608" i="12" s="1"/>
  <c r="W609" i="12" s="1"/>
  <c r="W610" i="12" s="1"/>
  <c r="W611" i="12" s="1"/>
  <c r="W612" i="12" s="1"/>
  <c r="W613" i="12" s="1"/>
  <c r="W614" i="12" s="1"/>
  <c r="W615" i="12" s="1"/>
  <c r="W616" i="12" s="1"/>
  <c r="W617" i="12" s="1"/>
  <c r="W618" i="12" s="1"/>
  <c r="W619" i="12" s="1"/>
  <c r="W620" i="12" s="1"/>
  <c r="W621" i="12" s="1"/>
  <c r="W622" i="12" s="1"/>
  <c r="W623" i="12" s="1"/>
  <c r="W624" i="12" s="1"/>
  <c r="W625" i="12" s="1"/>
  <c r="W626" i="12" s="1"/>
  <c r="W627" i="12" s="1"/>
  <c r="W628" i="12" s="1"/>
  <c r="W629" i="12" s="1"/>
  <c r="W630" i="12" s="1"/>
  <c r="W631" i="12" s="1"/>
  <c r="W632" i="12" s="1"/>
  <c r="W633" i="12" s="1"/>
  <c r="W634" i="12" s="1"/>
  <c r="W635" i="12" s="1"/>
  <c r="W636" i="12" s="1"/>
  <c r="W637" i="12" s="1"/>
  <c r="W638" i="12" s="1"/>
  <c r="W639" i="12" s="1"/>
  <c r="W640" i="12" s="1"/>
  <c r="W641" i="12" s="1"/>
  <c r="W642" i="12" s="1"/>
  <c r="W643" i="12" s="1"/>
  <c r="W644" i="12" s="1"/>
  <c r="W645" i="12" s="1"/>
  <c r="W646" i="12" s="1"/>
  <c r="W647" i="12" s="1"/>
  <c r="W648" i="12" s="1"/>
  <c r="W649" i="12" s="1"/>
  <c r="W650" i="12" s="1"/>
  <c r="W651" i="12" s="1"/>
  <c r="W652" i="12" s="1"/>
  <c r="W653" i="12" s="1"/>
  <c r="W654" i="12" s="1"/>
  <c r="W655" i="12" s="1"/>
  <c r="W656" i="12" s="1"/>
  <c r="W657" i="12" s="1"/>
  <c r="W658" i="12" s="1"/>
  <c r="W659" i="12" s="1"/>
  <c r="W660" i="12" s="1"/>
  <c r="W661" i="12" s="1"/>
  <c r="W662" i="12" s="1"/>
  <c r="W663" i="12" s="1"/>
  <c r="W664" i="12" s="1"/>
  <c r="W665" i="12" s="1"/>
  <c r="W666" i="12" s="1"/>
  <c r="W667" i="12" s="1"/>
  <c r="W668" i="12" s="1"/>
  <c r="W669" i="12" s="1"/>
  <c r="W670" i="12" s="1"/>
  <c r="W671" i="12" s="1"/>
  <c r="W672" i="12" s="1"/>
  <c r="W673" i="12" s="1"/>
  <c r="W674" i="12" s="1"/>
  <c r="W675" i="12" s="1"/>
  <c r="W676" i="12" s="1"/>
  <c r="W677" i="12" s="1"/>
  <c r="W678" i="12" s="1"/>
  <c r="W679" i="12" s="1"/>
  <c r="W680" i="12" s="1"/>
  <c r="W681" i="12" s="1"/>
  <c r="W682" i="12" s="1"/>
  <c r="W683" i="12" s="1"/>
  <c r="W684" i="12" s="1"/>
  <c r="W685" i="12" s="1"/>
  <c r="W686" i="12" s="1"/>
  <c r="W687" i="12" s="1"/>
  <c r="W688" i="12" s="1"/>
  <c r="W689" i="12" s="1"/>
  <c r="W690" i="12" s="1"/>
  <c r="W691" i="12" s="1"/>
  <c r="W692" i="12" s="1"/>
  <c r="W693" i="12" s="1"/>
  <c r="W694" i="12" s="1"/>
  <c r="W695" i="12" s="1"/>
  <c r="W696" i="12" s="1"/>
  <c r="W697" i="12" s="1"/>
  <c r="W698" i="12" s="1"/>
  <c r="W699" i="12" s="1"/>
  <c r="W700" i="12" s="1"/>
  <c r="W701" i="12" s="1"/>
  <c r="W702" i="12" s="1"/>
  <c r="W703" i="12" s="1"/>
  <c r="W704" i="12" s="1"/>
  <c r="W705" i="12" s="1"/>
  <c r="W706" i="12" s="1"/>
  <c r="W707" i="12" s="1"/>
  <c r="W708" i="12" s="1"/>
  <c r="W709" i="12" s="1"/>
  <c r="W710" i="12" s="1"/>
  <c r="W711" i="12" s="1"/>
  <c r="W712" i="12" s="1"/>
  <c r="W713" i="12" s="1"/>
  <c r="W714" i="12" s="1"/>
  <c r="W715" i="12" s="1"/>
  <c r="W716" i="12" s="1"/>
  <c r="W717" i="12" s="1"/>
  <c r="W718" i="12" s="1"/>
  <c r="W719" i="12" s="1"/>
  <c r="W720" i="12" s="1"/>
  <c r="W721" i="12" s="1"/>
  <c r="W722" i="12" s="1"/>
  <c r="W723" i="12" s="1"/>
  <c r="W724" i="12" s="1"/>
  <c r="W725" i="12" s="1"/>
  <c r="W726" i="12" s="1"/>
  <c r="W727" i="12" s="1"/>
  <c r="W728" i="12" s="1"/>
  <c r="W729" i="12" s="1"/>
  <c r="W730" i="12" s="1"/>
  <c r="W731" i="12" s="1"/>
  <c r="W732" i="12" s="1"/>
  <c r="W733" i="12" s="1"/>
  <c r="W734" i="12" s="1"/>
  <c r="W735" i="12" s="1"/>
  <c r="W736" i="12" s="1"/>
  <c r="W737" i="12" s="1"/>
  <c r="W738" i="12" s="1"/>
  <c r="W739" i="12" s="1"/>
  <c r="W740" i="12" s="1"/>
  <c r="W741" i="12" s="1"/>
  <c r="W742" i="12" s="1"/>
  <c r="W743" i="12" s="1"/>
  <c r="W744" i="12" s="1"/>
  <c r="W745" i="12" s="1"/>
  <c r="W746" i="12" s="1"/>
  <c r="W747" i="12" s="1"/>
  <c r="W748" i="12" s="1"/>
  <c r="W749" i="12" s="1"/>
  <c r="W750" i="12" s="1"/>
  <c r="W751" i="12" s="1"/>
  <c r="W752" i="12" s="1"/>
  <c r="W753" i="12" s="1"/>
  <c r="W754" i="12" s="1"/>
  <c r="W755" i="12" s="1"/>
  <c r="W756" i="12" s="1"/>
  <c r="W757" i="12" s="1"/>
  <c r="W758" i="12" s="1"/>
  <c r="W759" i="12" s="1"/>
  <c r="W760" i="12" s="1"/>
  <c r="W761" i="12" s="1"/>
  <c r="W762" i="12" s="1"/>
  <c r="W763" i="12" s="1"/>
  <c r="W764" i="12" s="1"/>
  <c r="W765" i="12" s="1"/>
  <c r="W766" i="12" s="1"/>
  <c r="W767" i="12" s="1"/>
  <c r="W768" i="12" s="1"/>
  <c r="W769" i="12" s="1"/>
  <c r="AA140" i="12"/>
  <c r="AB142" i="12"/>
  <c r="Z142" i="12"/>
  <c r="AC141" i="12" s="1"/>
  <c r="AN2" i="12" l="1"/>
  <c r="AA141" i="12"/>
  <c r="AB143" i="12"/>
  <c r="Z143" i="12"/>
  <c r="Z144" i="12" l="1"/>
  <c r="AC143" i="12" s="1"/>
  <c r="AB144" i="12"/>
  <c r="AC142" i="12"/>
  <c r="AA142" i="12" s="1"/>
  <c r="AA143" i="12" l="1"/>
  <c r="AB145" i="12"/>
  <c r="Z145" i="12"/>
  <c r="AB146" i="12" l="1"/>
  <c r="Z146" i="12"/>
  <c r="AC145" i="12" s="1"/>
  <c r="AC144" i="12"/>
  <c r="AA144" i="12" s="1"/>
  <c r="AA145" i="12" l="1"/>
  <c r="AB147" i="12"/>
  <c r="Z147" i="12"/>
  <c r="AB148" i="12" l="1"/>
  <c r="Z148" i="12"/>
  <c r="AC147" i="12" s="1"/>
  <c r="AC146" i="12"/>
  <c r="AA146" i="12" s="1"/>
  <c r="AA147" i="12" l="1"/>
  <c r="Z149" i="12"/>
  <c r="AB149" i="12"/>
  <c r="AB150" i="12" l="1"/>
  <c r="Z150" i="12"/>
  <c r="AC149" i="12" s="1"/>
  <c r="AC148" i="12"/>
  <c r="AA148" i="12" s="1"/>
  <c r="AA149" i="12" l="1"/>
  <c r="Z151" i="12"/>
  <c r="AC150" i="12" s="1"/>
  <c r="AB151" i="12"/>
  <c r="AB152" i="12" l="1"/>
  <c r="Z152" i="12"/>
  <c r="AC151" i="12" s="1"/>
  <c r="AA150" i="12"/>
  <c r="AA151" i="12" l="1"/>
  <c r="AB153" i="12"/>
  <c r="Z153" i="12"/>
  <c r="AC152" i="12" s="1"/>
  <c r="AB154" i="12" l="1"/>
  <c r="Z154" i="12"/>
  <c r="AA152" i="12"/>
  <c r="AB155" i="12" l="1"/>
  <c r="Z155" i="12"/>
  <c r="AC154" i="12" s="1"/>
  <c r="AC153" i="12"/>
  <c r="AA153" i="12" s="1"/>
  <c r="AA154" i="12" l="1"/>
  <c r="Z156" i="12"/>
  <c r="AC155" i="12" s="1"/>
  <c r="AB156" i="12"/>
  <c r="AA155" i="12" l="1"/>
  <c r="AB157" i="12"/>
  <c r="Z157" i="12"/>
  <c r="AB158" i="12" l="1"/>
  <c r="Z158" i="12"/>
  <c r="AC157" i="12" s="1"/>
  <c r="AC156" i="12"/>
  <c r="AA156" i="12" s="1"/>
  <c r="AA157" i="12" l="1"/>
  <c r="AB159" i="12"/>
  <c r="Z159" i="12"/>
  <c r="AC158" i="12" s="1"/>
  <c r="AB160" i="12" l="1"/>
  <c r="Z160" i="12"/>
  <c r="AC159" i="12" s="1"/>
  <c r="AA158" i="12"/>
  <c r="AA159" i="12" l="1"/>
  <c r="Z161" i="12"/>
  <c r="AB161" i="12"/>
  <c r="AB162" i="12" l="1"/>
  <c r="Z162" i="12"/>
  <c r="AC161" i="12" s="1"/>
  <c r="AC160" i="12"/>
  <c r="AA160" i="12" s="1"/>
  <c r="AA161" i="12" l="1"/>
  <c r="Z163" i="12"/>
  <c r="AC162" i="12" s="1"/>
  <c r="AB163" i="12"/>
  <c r="AB164" i="12" l="1"/>
  <c r="Z164" i="12"/>
  <c r="AC163" i="12" s="1"/>
  <c r="AA162" i="12"/>
  <c r="AA163" i="12" l="1"/>
  <c r="AB165" i="12"/>
  <c r="Z165" i="12"/>
  <c r="AC164" i="12" s="1"/>
  <c r="AB166" i="12" l="1"/>
  <c r="Z166" i="12"/>
  <c r="AA164" i="12"/>
  <c r="AB167" i="12" l="1"/>
  <c r="Z167" i="12"/>
  <c r="AC166" i="12" s="1"/>
  <c r="AC165" i="12"/>
  <c r="AA165" i="12" s="1"/>
  <c r="AA166" i="12" l="1"/>
  <c r="Z168" i="12"/>
  <c r="AC167" i="12" s="1"/>
  <c r="AB168" i="12"/>
  <c r="AA167" i="12" l="1"/>
  <c r="AB169" i="12"/>
  <c r="Z169" i="12"/>
  <c r="AC168" i="12" s="1"/>
  <c r="AA168" i="12" l="1"/>
  <c r="AB170" i="12"/>
  <c r="Z170" i="12"/>
  <c r="AC169" i="12" s="1"/>
  <c r="AA169" i="12" l="1"/>
  <c r="AB171" i="12"/>
  <c r="Z171" i="12"/>
  <c r="AC170" i="12" s="1"/>
  <c r="AA170" i="12" l="1"/>
  <c r="AB172" i="12"/>
  <c r="Z172" i="12"/>
  <c r="AC171" i="12" s="1"/>
  <c r="AA171" i="12" l="1"/>
  <c r="AB173" i="12"/>
  <c r="Z173" i="12"/>
  <c r="AB174" i="12" l="1"/>
  <c r="Z174" i="12"/>
  <c r="AC173" i="12" s="1"/>
  <c r="AC172" i="12"/>
  <c r="AA172" i="12" s="1"/>
  <c r="AA173" i="12" l="1"/>
  <c r="Z175" i="12"/>
  <c r="AC174" i="12" s="1"/>
  <c r="AB175" i="12"/>
  <c r="AA174" i="12" l="1"/>
  <c r="AB176" i="12"/>
  <c r="Z176" i="12"/>
  <c r="AC175" i="12" s="1"/>
  <c r="AB177" i="12" l="1"/>
  <c r="Z177" i="12"/>
  <c r="AC176" i="12" s="1"/>
  <c r="AA175" i="12"/>
  <c r="AA176" i="12" l="1"/>
  <c r="AB178" i="12"/>
  <c r="Z178" i="12"/>
  <c r="AB179" i="12" l="1"/>
  <c r="Z179" i="12"/>
  <c r="AC178" i="12" s="1"/>
  <c r="AC177" i="12"/>
  <c r="AA177" i="12" s="1"/>
  <c r="AA178" i="12" l="1"/>
  <c r="Z180" i="12"/>
  <c r="AC179" i="12" s="1"/>
  <c r="AB180" i="12"/>
  <c r="AA179" i="12" l="1"/>
  <c r="AB181" i="12"/>
  <c r="Z181" i="12"/>
  <c r="AC180" i="12" s="1"/>
  <c r="AA180" i="12" l="1"/>
  <c r="AB182" i="12"/>
  <c r="Z182" i="12"/>
  <c r="AB183" i="12" l="1"/>
  <c r="Z183" i="12"/>
  <c r="AC182" i="12" s="1"/>
  <c r="AC181" i="12"/>
  <c r="AA181" i="12" s="1"/>
  <c r="AA182" i="12" l="1"/>
  <c r="AB184" i="12"/>
  <c r="Z184" i="12"/>
  <c r="AC183" i="12" s="1"/>
  <c r="AA183" i="12" l="1"/>
  <c r="AB185" i="12"/>
  <c r="Z185" i="12"/>
  <c r="AB186" i="12" l="1"/>
  <c r="Z186" i="12"/>
  <c r="AC185" i="12" s="1"/>
  <c r="AC184" i="12"/>
  <c r="AA184" i="12" s="1"/>
  <c r="AA185" i="12" l="1"/>
  <c r="Z187" i="12"/>
  <c r="AC186" i="12" s="1"/>
  <c r="AB187" i="12"/>
  <c r="AA186" i="12" l="1"/>
  <c r="AB188" i="12"/>
  <c r="Z188" i="12"/>
  <c r="AC187" i="12" s="1"/>
  <c r="AA187" i="12" l="1"/>
  <c r="AB189" i="12"/>
  <c r="Z189" i="12"/>
  <c r="AC188" i="12" s="1"/>
  <c r="AA188" i="12" l="1"/>
  <c r="AB190" i="12"/>
  <c r="Z190" i="12"/>
  <c r="AB191" i="12" l="1"/>
  <c r="Z191" i="12"/>
  <c r="AC190" i="12" s="1"/>
  <c r="AC189" i="12"/>
  <c r="AA189" i="12" s="1"/>
  <c r="AA190" i="12" l="1"/>
  <c r="Z192" i="12"/>
  <c r="AC191" i="12" s="1"/>
  <c r="AB192" i="12"/>
  <c r="AB193" i="12" l="1"/>
  <c r="Z193" i="12"/>
  <c r="AC192" i="12" s="1"/>
  <c r="AA191" i="12"/>
  <c r="AA192" i="12" l="1"/>
  <c r="AB194" i="12"/>
  <c r="Z194" i="12"/>
  <c r="AC193" i="12" s="1"/>
  <c r="AB195" i="12" l="1"/>
  <c r="Z195" i="12"/>
  <c r="AC194" i="12" s="1"/>
  <c r="AA193" i="12"/>
  <c r="AA194" i="12" l="1"/>
  <c r="AB196" i="12"/>
  <c r="Z196" i="12"/>
  <c r="AC195" i="12" s="1"/>
  <c r="AB197" i="12" l="1"/>
  <c r="Z197" i="12"/>
  <c r="AC196" i="12" s="1"/>
  <c r="AA195" i="12"/>
  <c r="AA196" i="12" l="1"/>
  <c r="AB198" i="12"/>
  <c r="Z198" i="12"/>
  <c r="AC197" i="12" s="1"/>
  <c r="AA197" i="12" l="1"/>
  <c r="Z199" i="12"/>
  <c r="AC198" i="12" s="1"/>
  <c r="AB199" i="12"/>
  <c r="AA198" i="12" l="1"/>
  <c r="AB200" i="12"/>
  <c r="Z200" i="12"/>
  <c r="AC199" i="12" s="1"/>
  <c r="AA199" i="12" l="1"/>
  <c r="AB201" i="12"/>
  <c r="Z201" i="12"/>
  <c r="AC200" i="12" s="1"/>
  <c r="AA200" i="12" l="1"/>
  <c r="AB202" i="12"/>
  <c r="Z202" i="12"/>
  <c r="AB203" i="12" l="1"/>
  <c r="Z203" i="12"/>
  <c r="AC202" i="12" s="1"/>
  <c r="AC201" i="12"/>
  <c r="AA201" i="12" s="1"/>
  <c r="AA202" i="12" l="1"/>
  <c r="Z204" i="12"/>
  <c r="AC203" i="12" s="1"/>
  <c r="AB204" i="12"/>
  <c r="AB205" i="12" l="1"/>
  <c r="Z205" i="12"/>
  <c r="AC204" i="12" s="1"/>
  <c r="AA203" i="12"/>
  <c r="AA204" i="12" l="1"/>
  <c r="AB206" i="12"/>
  <c r="Z206" i="12"/>
  <c r="AC205" i="12" s="1"/>
  <c r="AB207" i="12" l="1"/>
  <c r="Z207" i="12"/>
  <c r="AA205" i="12"/>
  <c r="AB208" i="12" l="1"/>
  <c r="Z208" i="12"/>
  <c r="AC207" i="12" s="1"/>
  <c r="AC206" i="12"/>
  <c r="AA206" i="12" s="1"/>
  <c r="AA207" i="12" l="1"/>
  <c r="AB209" i="12"/>
  <c r="Z209" i="12"/>
  <c r="AC208" i="12" s="1"/>
  <c r="AA208" i="12" l="1"/>
  <c r="AB210" i="12"/>
  <c r="Z210" i="12"/>
  <c r="AC209" i="12" s="1"/>
  <c r="AA209" i="12" l="1"/>
  <c r="Z211" i="12"/>
  <c r="AC210" i="12" s="1"/>
  <c r="AB211" i="12"/>
  <c r="AA210" i="12" l="1"/>
  <c r="AB212" i="12"/>
  <c r="Z212" i="12"/>
  <c r="AC211" i="12" s="1"/>
  <c r="AA211" i="12" l="1"/>
  <c r="AB213" i="12"/>
  <c r="Z213" i="12"/>
  <c r="AC212" i="12" s="1"/>
  <c r="AA212" i="12" l="1"/>
  <c r="AB214" i="12"/>
  <c r="Z214" i="12"/>
  <c r="AB215" i="12" l="1"/>
  <c r="Z215" i="12"/>
  <c r="AC214" i="12" s="1"/>
  <c r="AC213" i="12"/>
  <c r="AA213" i="12" s="1"/>
  <c r="AA214" i="12" l="1"/>
  <c r="Z216" i="12"/>
  <c r="AC215" i="12" s="1"/>
  <c r="AB216" i="12"/>
  <c r="AB217" i="12" l="1"/>
  <c r="Z217" i="12"/>
  <c r="AC216" i="12" s="1"/>
  <c r="AA215" i="12"/>
  <c r="AA216" i="12" l="1"/>
  <c r="AB218" i="12"/>
  <c r="Z218" i="12"/>
  <c r="AC217" i="12" s="1"/>
  <c r="AB219" i="12" l="1"/>
  <c r="Z219" i="12"/>
  <c r="AA217" i="12"/>
  <c r="AB220" i="12" l="1"/>
  <c r="Z220" i="12"/>
  <c r="AC219" i="12" s="1"/>
  <c r="AC218" i="12"/>
  <c r="AA218" i="12" s="1"/>
  <c r="AA219" i="12" l="1"/>
  <c r="Z221" i="12"/>
  <c r="AB221" i="12"/>
  <c r="AB222" i="12" l="1"/>
  <c r="Z222" i="12"/>
  <c r="AC221" i="12" s="1"/>
  <c r="AC220" i="12"/>
  <c r="AA220" i="12" s="1"/>
  <c r="AA221" i="12" l="1"/>
  <c r="Z223" i="12"/>
  <c r="AC222" i="12" s="1"/>
  <c r="AB223" i="12"/>
  <c r="AB224" i="12" l="1"/>
  <c r="Z224" i="12"/>
  <c r="AC223" i="12" s="1"/>
  <c r="AA222" i="12"/>
  <c r="AA223" i="12" l="1"/>
  <c r="AB225" i="12"/>
  <c r="Z225" i="12"/>
  <c r="AC224" i="12" s="1"/>
  <c r="AB226" i="12" l="1"/>
  <c r="Z226" i="12"/>
  <c r="AC225" i="12" s="1"/>
  <c r="AA224" i="12"/>
  <c r="AA225" i="12" l="1"/>
  <c r="AB227" i="12"/>
  <c r="Z227" i="12"/>
  <c r="AB228" i="12" l="1"/>
  <c r="Z228" i="12"/>
  <c r="AC227" i="12" s="1"/>
  <c r="AC226" i="12"/>
  <c r="AA226" i="12" s="1"/>
  <c r="AA227" i="12" l="1"/>
  <c r="AB229" i="12"/>
  <c r="Z229" i="12"/>
  <c r="AB230" i="12" l="1"/>
  <c r="Z230" i="12"/>
  <c r="AC228" i="12"/>
  <c r="AA228" i="12" s="1"/>
  <c r="Z231" i="12" l="1"/>
  <c r="AB231" i="12"/>
  <c r="AC229" i="12"/>
  <c r="AA229" i="12" s="1"/>
  <c r="AB232" i="12" l="1"/>
  <c r="Z232" i="12"/>
  <c r="AC231" i="12" s="1"/>
  <c r="AC230" i="12"/>
  <c r="AA230" i="12" s="1"/>
  <c r="AA231" i="12" l="1"/>
  <c r="AB233" i="12"/>
  <c r="Z233" i="12"/>
  <c r="AC232" i="12" s="1"/>
  <c r="AA232" i="12" l="1"/>
  <c r="Z234" i="12"/>
  <c r="AC233" i="12" s="1"/>
  <c r="AB234" i="12"/>
  <c r="AA233" i="12" l="1"/>
  <c r="AB235" i="12"/>
  <c r="Z235" i="12"/>
  <c r="AB236" i="12" l="1"/>
  <c r="Z236" i="12"/>
  <c r="AC235" i="12" s="1"/>
  <c r="AC234" i="12"/>
  <c r="AA234" i="12" s="1"/>
  <c r="AA235" i="12" l="1"/>
  <c r="Z237" i="12"/>
  <c r="AB237" i="12"/>
  <c r="AB238" i="12" l="1"/>
  <c r="Z238" i="12"/>
  <c r="AC237" i="12" s="1"/>
  <c r="AC236" i="12"/>
  <c r="AA236" i="12" s="1"/>
  <c r="AA237" i="12" l="1"/>
  <c r="AB239" i="12"/>
  <c r="Z239" i="12"/>
  <c r="AC238" i="12" s="1"/>
  <c r="AA238" i="12" l="1"/>
  <c r="AB240" i="12"/>
  <c r="Z240" i="12"/>
  <c r="Z241" i="12" l="1"/>
  <c r="AB241" i="12"/>
  <c r="AC239" i="12"/>
  <c r="AA239" i="12" s="1"/>
  <c r="AB242" i="12" l="1"/>
  <c r="Z242" i="12"/>
  <c r="AC241" i="12" s="1"/>
  <c r="AC240" i="12"/>
  <c r="AA240" i="12" s="1"/>
  <c r="AA241" i="12" l="1"/>
  <c r="Z243" i="12"/>
  <c r="AB243" i="12"/>
  <c r="Z244" i="12" l="1"/>
  <c r="AB244" i="12"/>
  <c r="AC242" i="12"/>
  <c r="AA242" i="12" s="1"/>
  <c r="AB245" i="12" l="1"/>
  <c r="Z245" i="12"/>
  <c r="AC244" i="12" s="1"/>
  <c r="AC243" i="12"/>
  <c r="AA243" i="12" s="1"/>
  <c r="AA244" i="12" l="1"/>
  <c r="Z246" i="12"/>
  <c r="AC245" i="12" s="1"/>
  <c r="AB246" i="12"/>
  <c r="Z247" i="12" l="1"/>
  <c r="AC246" i="12" s="1"/>
  <c r="AB247" i="12"/>
  <c r="AA245" i="12"/>
  <c r="AA246" i="12" l="1"/>
  <c r="AB248" i="12"/>
  <c r="Z248" i="12"/>
  <c r="AC247" i="12" s="1"/>
  <c r="AB249" i="12" l="1"/>
  <c r="Z249" i="12"/>
  <c r="AC248" i="12" s="1"/>
  <c r="AA247" i="12"/>
  <c r="AA248" i="12" l="1"/>
  <c r="AB250" i="12"/>
  <c r="Z250" i="12"/>
  <c r="AC249" i="12" s="1"/>
  <c r="Z251" i="12" l="1"/>
  <c r="AC250" i="12" s="1"/>
  <c r="AB251" i="12"/>
  <c r="AA249" i="12"/>
  <c r="AA250" i="12" l="1"/>
  <c r="AB252" i="12"/>
  <c r="Z252" i="12"/>
  <c r="AC251" i="12" s="1"/>
  <c r="AB253" i="12" l="1"/>
  <c r="Z253" i="12"/>
  <c r="AA251" i="12"/>
  <c r="AB254" i="12" l="1"/>
  <c r="Z254" i="12"/>
  <c r="AC253" i="12" s="1"/>
  <c r="AC252" i="12"/>
  <c r="AA252" i="12" s="1"/>
  <c r="AA253" i="12" l="1"/>
  <c r="Z255" i="12"/>
  <c r="AC254" i="12" s="1"/>
  <c r="AB255" i="12"/>
  <c r="AA254" i="12" l="1"/>
  <c r="AB256" i="12"/>
  <c r="Z256" i="12"/>
  <c r="AB257" i="12" l="1"/>
  <c r="Z257" i="12"/>
  <c r="AC256" i="12" s="1"/>
  <c r="AC255" i="12"/>
  <c r="AA255" i="12" s="1"/>
  <c r="AA256" i="12" l="1"/>
  <c r="Z258" i="12"/>
  <c r="AC257" i="12" s="1"/>
  <c r="AB258" i="12"/>
  <c r="AB259" i="12" l="1"/>
  <c r="Z259" i="12"/>
  <c r="AC258" i="12" s="1"/>
  <c r="AA257" i="12"/>
  <c r="AA258" i="12" l="1"/>
  <c r="AB260" i="12"/>
  <c r="Z260" i="12"/>
  <c r="AC259" i="12" s="1"/>
  <c r="AB261" i="12" l="1"/>
  <c r="Z261" i="12"/>
  <c r="AA259" i="12"/>
  <c r="AB262" i="12" l="1"/>
  <c r="Z262" i="12"/>
  <c r="AC261" i="12" s="1"/>
  <c r="AC260" i="12"/>
  <c r="AA260" i="12" s="1"/>
  <c r="AA261" i="12" l="1"/>
  <c r="AB263" i="12"/>
  <c r="Z263" i="12"/>
  <c r="AB264" i="12" l="1"/>
  <c r="Z264" i="12"/>
  <c r="AC263" i="12" s="1"/>
  <c r="AC262" i="12"/>
  <c r="AA262" i="12" s="1"/>
  <c r="AA263" i="12" l="1"/>
  <c r="AB265" i="12"/>
  <c r="Z265" i="12"/>
  <c r="AC264" i="12" s="1"/>
  <c r="AA264" i="12" l="1"/>
  <c r="AB266" i="12"/>
  <c r="Z266" i="12"/>
  <c r="Z267" i="12" l="1"/>
  <c r="AC266" i="12" s="1"/>
  <c r="AB267" i="12"/>
  <c r="AC265" i="12"/>
  <c r="AA265" i="12" s="1"/>
  <c r="AA266" i="12" l="1"/>
  <c r="AB268" i="12"/>
  <c r="Z268" i="12"/>
  <c r="AB269" i="12" l="1"/>
  <c r="Z269" i="12"/>
  <c r="AC268" i="12" s="1"/>
  <c r="AC267" i="12"/>
  <c r="AA267" i="12" s="1"/>
  <c r="AA268" i="12" l="1"/>
  <c r="Z270" i="12"/>
  <c r="AC269" i="12" s="1"/>
  <c r="AB270" i="12"/>
  <c r="AB271" i="12" l="1"/>
  <c r="Z271" i="12"/>
  <c r="AC270" i="12" s="1"/>
  <c r="AA269" i="12"/>
  <c r="AA270" i="12" l="1"/>
  <c r="AB272" i="12"/>
  <c r="Z272" i="12"/>
  <c r="AC271" i="12" s="1"/>
  <c r="AB273" i="12" l="1"/>
  <c r="Z273" i="12"/>
  <c r="AC272" i="12" s="1"/>
  <c r="AA271" i="12"/>
  <c r="AA272" i="12" l="1"/>
  <c r="AB274" i="12"/>
  <c r="Z274" i="12"/>
  <c r="AC273" i="12" s="1"/>
  <c r="AB275" i="12" l="1"/>
  <c r="Z275" i="12"/>
  <c r="AA273" i="12"/>
  <c r="AB276" i="12" l="1"/>
  <c r="Z276" i="12"/>
  <c r="AC274" i="12"/>
  <c r="AA274" i="12" s="1"/>
  <c r="Z277" i="12" l="1"/>
  <c r="AC276" i="12" s="1"/>
  <c r="AB277" i="12"/>
  <c r="AC275" i="12"/>
  <c r="AA275" i="12" s="1"/>
  <c r="AA276" i="12" l="1"/>
  <c r="AB278" i="12"/>
  <c r="Z278" i="12"/>
  <c r="AC277" i="12" s="1"/>
  <c r="AA277" i="12" l="1"/>
  <c r="AB279" i="12"/>
  <c r="Z279" i="12"/>
  <c r="AC278" i="12" s="1"/>
  <c r="AA278" i="12" l="1"/>
  <c r="AB280" i="12"/>
  <c r="Z280" i="12"/>
  <c r="AC279" i="12" s="1"/>
  <c r="AA279" i="12" l="1"/>
  <c r="AB281" i="12"/>
  <c r="Z281" i="12"/>
  <c r="AC280" i="12" s="1"/>
  <c r="AA280" i="12" l="1"/>
  <c r="Z282" i="12"/>
  <c r="AC281" i="12" s="1"/>
  <c r="AB282" i="12"/>
  <c r="AA281" i="12" l="1"/>
  <c r="AB283" i="12"/>
  <c r="Z283" i="12"/>
  <c r="AB284" i="12" l="1"/>
  <c r="Z284" i="12"/>
  <c r="AC283" i="12" s="1"/>
  <c r="AC282" i="12"/>
  <c r="AA282" i="12" s="1"/>
  <c r="AA283" i="12" l="1"/>
  <c r="AB285" i="12"/>
  <c r="Z285" i="12"/>
  <c r="AC284" i="12" s="1"/>
  <c r="AB286" i="12" l="1"/>
  <c r="Z286" i="12"/>
  <c r="AC285" i="12" s="1"/>
  <c r="AA284" i="12"/>
  <c r="AA285" i="12" l="1"/>
  <c r="AB287" i="12"/>
  <c r="Z287" i="12"/>
  <c r="AB288" i="12" l="1"/>
  <c r="Z288" i="12"/>
  <c r="AC287" i="12" s="1"/>
  <c r="AC286" i="12"/>
  <c r="AA286" i="12" s="1"/>
  <c r="AA287" i="12" l="1"/>
  <c r="Z289" i="12"/>
  <c r="AB289" i="12"/>
  <c r="AB290" i="12" l="1"/>
  <c r="Z290" i="12"/>
  <c r="AC289" i="12" s="1"/>
  <c r="AC288" i="12"/>
  <c r="AA288" i="12" s="1"/>
  <c r="AA289" i="12" l="1"/>
  <c r="AB291" i="12"/>
  <c r="Z291" i="12"/>
  <c r="AC290" i="12" s="1"/>
  <c r="AB292" i="12" l="1"/>
  <c r="Z292" i="12"/>
  <c r="AA290" i="12"/>
  <c r="AB293" i="12" l="1"/>
  <c r="Z293" i="12"/>
  <c r="AC292" i="12" s="1"/>
  <c r="AC291" i="12"/>
  <c r="AA291" i="12" s="1"/>
  <c r="AA292" i="12" l="1"/>
  <c r="Z294" i="12"/>
  <c r="AC293" i="12" s="1"/>
  <c r="AB294" i="12"/>
  <c r="AA293" i="12" l="1"/>
  <c r="AB295" i="12"/>
  <c r="Z295" i="12"/>
  <c r="AB296" i="12" l="1"/>
  <c r="Z296" i="12"/>
  <c r="AC295" i="12" s="1"/>
  <c r="AC294" i="12"/>
  <c r="AA294" i="12" s="1"/>
  <c r="AA295" i="12" l="1"/>
  <c r="AB297" i="12"/>
  <c r="Z297" i="12"/>
  <c r="AC296" i="12" s="1"/>
  <c r="AB298" i="12" l="1"/>
  <c r="Z298" i="12"/>
  <c r="AC297" i="12" s="1"/>
  <c r="AA296" i="12"/>
  <c r="AA297" i="12" l="1"/>
  <c r="AB299" i="12"/>
  <c r="Z299" i="12"/>
  <c r="AB300" i="12" l="1"/>
  <c r="Z300" i="12"/>
  <c r="AC299" i="12" s="1"/>
  <c r="AC298" i="12"/>
  <c r="AA298" i="12" s="1"/>
  <c r="AA299" i="12" l="1"/>
  <c r="Z301" i="12"/>
  <c r="AC300" i="12" s="1"/>
  <c r="AB301" i="12"/>
  <c r="AB302" i="12" l="1"/>
  <c r="Z302" i="12"/>
  <c r="AC301" i="12" s="1"/>
  <c r="AA300" i="12"/>
  <c r="AA301" i="12" l="1"/>
  <c r="AB303" i="12"/>
  <c r="Z303" i="12"/>
  <c r="AC302" i="12" s="1"/>
  <c r="AB304" i="12" l="1"/>
  <c r="Z304" i="12"/>
  <c r="AA302" i="12"/>
  <c r="AB305" i="12" l="1"/>
  <c r="Z305" i="12"/>
  <c r="AC303" i="12"/>
  <c r="AA303" i="12" s="1"/>
  <c r="Z306" i="12" l="1"/>
  <c r="AC305" i="12" s="1"/>
  <c r="AB306" i="12"/>
  <c r="AC304" i="12"/>
  <c r="AA304" i="12" s="1"/>
  <c r="AA305" i="12" l="1"/>
  <c r="AB307" i="12"/>
  <c r="Z307" i="12"/>
  <c r="AC306" i="12" s="1"/>
  <c r="AA306" i="12" l="1"/>
  <c r="AB308" i="12"/>
  <c r="Z308" i="12"/>
  <c r="AC307" i="12" s="1"/>
  <c r="AA307" i="12" l="1"/>
  <c r="AB309" i="12"/>
  <c r="Z309" i="12"/>
  <c r="AC308" i="12" s="1"/>
  <c r="AA308" i="12" l="1"/>
  <c r="AB310" i="12"/>
  <c r="Z310" i="12"/>
  <c r="AC309" i="12" s="1"/>
  <c r="AA309" i="12" l="1"/>
  <c r="AB311" i="12"/>
  <c r="Z311" i="12"/>
  <c r="AB312" i="12" l="1"/>
  <c r="Z312" i="12"/>
  <c r="AC311" i="12" s="1"/>
  <c r="AC310" i="12"/>
  <c r="AA310" i="12" s="1"/>
  <c r="AA311" i="12" l="1"/>
  <c r="Z313" i="12"/>
  <c r="AC312" i="12" s="1"/>
  <c r="AB313" i="12"/>
  <c r="AA312" i="12" l="1"/>
  <c r="AB314" i="12"/>
  <c r="Z314" i="12"/>
  <c r="AC313" i="12" s="1"/>
  <c r="AA313" i="12" l="1"/>
  <c r="AB315" i="12"/>
  <c r="Z315" i="12"/>
  <c r="AC314" i="12" s="1"/>
  <c r="AA314" i="12" l="1"/>
  <c r="AB316" i="12"/>
  <c r="Z316" i="12"/>
  <c r="AC315" i="12" s="1"/>
  <c r="AA315" i="12" l="1"/>
  <c r="AB317" i="12"/>
  <c r="Z317" i="12"/>
  <c r="Z318" i="12" l="1"/>
  <c r="AC317" i="12" s="1"/>
  <c r="AB318" i="12"/>
  <c r="AC316" i="12"/>
  <c r="AA316" i="12" s="1"/>
  <c r="AA317" i="12" l="1"/>
  <c r="AB319" i="12"/>
  <c r="Z319" i="12"/>
  <c r="AC318" i="12" s="1"/>
  <c r="AB320" i="12" l="1"/>
  <c r="Z320" i="12"/>
  <c r="AC319" i="12" s="1"/>
  <c r="AA318" i="12"/>
  <c r="AA319" i="12" l="1"/>
  <c r="AB321" i="12"/>
  <c r="Z321" i="12"/>
  <c r="AB322" i="12" l="1"/>
  <c r="Z322" i="12"/>
  <c r="AC321" i="12" s="1"/>
  <c r="AC320" i="12"/>
  <c r="AA320" i="12" s="1"/>
  <c r="AA321" i="12" l="1"/>
  <c r="AB323" i="12"/>
  <c r="Z323" i="12"/>
  <c r="AB324" i="12" l="1"/>
  <c r="Z324" i="12"/>
  <c r="AC323" i="12" s="1"/>
  <c r="AC322" i="12"/>
  <c r="AA322" i="12" s="1"/>
  <c r="AA323" i="12" l="1"/>
  <c r="Z325" i="12"/>
  <c r="AC324" i="12" s="1"/>
  <c r="AB325" i="12"/>
  <c r="AB326" i="12" l="1"/>
  <c r="Z326" i="12"/>
  <c r="AC325" i="12" s="1"/>
  <c r="AA324" i="12"/>
  <c r="AA325" i="12" l="1"/>
  <c r="AB327" i="12"/>
  <c r="Z327" i="12"/>
  <c r="AC326" i="12" s="1"/>
  <c r="AB328" i="12" l="1"/>
  <c r="Z328" i="12"/>
  <c r="AA326" i="12"/>
  <c r="AB329" i="12" l="1"/>
  <c r="Z329" i="12"/>
  <c r="AC328" i="12" s="1"/>
  <c r="AC327" i="12"/>
  <c r="AA327" i="12" s="1"/>
  <c r="AA328" i="12" l="1"/>
  <c r="Z330" i="12"/>
  <c r="AC329" i="12" s="1"/>
  <c r="AB330" i="12"/>
  <c r="AA329" i="12" l="1"/>
  <c r="AB331" i="12"/>
  <c r="Z331" i="12"/>
  <c r="AB332" i="12" l="1"/>
  <c r="Z332" i="12"/>
  <c r="AC331" i="12" s="1"/>
  <c r="AC330" i="12"/>
  <c r="AA330" i="12" s="1"/>
  <c r="AA331" i="12" l="1"/>
  <c r="AB333" i="12"/>
  <c r="Z333" i="12"/>
  <c r="AC332" i="12" s="1"/>
  <c r="AA332" i="12" l="1"/>
  <c r="AB334" i="12"/>
  <c r="Z334" i="12"/>
  <c r="AC333" i="12" s="1"/>
  <c r="AA333" i="12" l="1"/>
  <c r="AB335" i="12"/>
  <c r="Z335" i="12"/>
  <c r="AB336" i="12" l="1"/>
  <c r="Z336" i="12"/>
  <c r="AC335" i="12" s="1"/>
  <c r="AC334" i="12"/>
  <c r="AA334" i="12" s="1"/>
  <c r="AA335" i="12" l="1"/>
  <c r="Z337" i="12"/>
  <c r="AB337" i="12"/>
  <c r="AB338" i="12" l="1"/>
  <c r="Z338" i="12"/>
  <c r="AC337" i="12" s="1"/>
  <c r="AC336" i="12"/>
  <c r="AA336" i="12" s="1"/>
  <c r="AA337" i="12" l="1"/>
  <c r="AB339" i="12"/>
  <c r="Z339" i="12"/>
  <c r="AC338" i="12" s="1"/>
  <c r="AA338" i="12" l="1"/>
  <c r="AB340" i="12"/>
  <c r="Z340" i="12"/>
  <c r="AB341" i="12" l="1"/>
  <c r="Z341" i="12"/>
  <c r="AC340" i="12" s="1"/>
  <c r="AC339" i="12"/>
  <c r="AA339" i="12" s="1"/>
  <c r="AA340" i="12" l="1"/>
  <c r="Z342" i="12"/>
  <c r="AC341" i="12" s="1"/>
  <c r="AB342" i="12"/>
  <c r="AB343" i="12" l="1"/>
  <c r="Z343" i="12"/>
  <c r="AC342" i="12" s="1"/>
  <c r="AA341" i="12"/>
  <c r="AA342" i="12" l="1"/>
  <c r="AB344" i="12"/>
  <c r="Z344" i="12"/>
  <c r="AC343" i="12" s="1"/>
  <c r="AB345" i="12" l="1"/>
  <c r="Z345" i="12"/>
  <c r="AC344" i="12" s="1"/>
  <c r="AA343" i="12"/>
  <c r="AA344" i="12" l="1"/>
  <c r="AB346" i="12"/>
  <c r="Z346" i="12"/>
  <c r="AC345" i="12" s="1"/>
  <c r="AB347" i="12" l="1"/>
  <c r="Z347" i="12"/>
  <c r="AA345" i="12"/>
  <c r="AB348" i="12" l="1"/>
  <c r="Z348" i="12"/>
  <c r="AC346" i="12"/>
  <c r="AA346" i="12" s="1"/>
  <c r="Z349" i="12" l="1"/>
  <c r="AB349" i="12"/>
  <c r="AC347" i="12"/>
  <c r="AA347" i="12" s="1"/>
  <c r="AB350" i="12" l="1"/>
  <c r="Z350" i="12"/>
  <c r="AC348" i="12"/>
  <c r="AA348" i="12" s="1"/>
  <c r="AB351" i="12" l="1"/>
  <c r="Z351" i="12"/>
  <c r="AC350" i="12" s="1"/>
  <c r="AC349" i="12"/>
  <c r="AA349" i="12" s="1"/>
  <c r="AA350" i="12" l="1"/>
  <c r="AB352" i="12"/>
  <c r="Z352" i="12"/>
  <c r="AB353" i="12" l="1"/>
  <c r="Z353" i="12"/>
  <c r="AC352" i="12" s="1"/>
  <c r="AC351" i="12"/>
  <c r="AA351" i="12" s="1"/>
  <c r="AA352" i="12" l="1"/>
  <c r="Z354" i="12"/>
  <c r="AC353" i="12" s="1"/>
  <c r="AB354" i="12"/>
  <c r="AA353" i="12" l="1"/>
  <c r="AB355" i="12"/>
  <c r="Z355" i="12"/>
  <c r="AB356" i="12" l="1"/>
  <c r="Z356" i="12"/>
  <c r="AC355" i="12" s="1"/>
  <c r="AC354" i="12"/>
  <c r="AA354" i="12" s="1"/>
  <c r="AA355" i="12" l="1"/>
  <c r="AB357" i="12"/>
  <c r="Z357" i="12"/>
  <c r="AC356" i="12" s="1"/>
  <c r="AB358" i="12" l="1"/>
  <c r="Z358" i="12"/>
  <c r="AC357" i="12" s="1"/>
  <c r="AA356" i="12"/>
  <c r="AA357" i="12" l="1"/>
  <c r="AB359" i="12"/>
  <c r="Z359" i="12"/>
  <c r="AB360" i="12" l="1"/>
  <c r="Z360" i="12"/>
  <c r="AC359" i="12" s="1"/>
  <c r="AC358" i="12"/>
  <c r="AA358" i="12" s="1"/>
  <c r="AA359" i="12" l="1"/>
  <c r="Z361" i="12"/>
  <c r="AC360" i="12" s="1"/>
  <c r="AB361" i="12"/>
  <c r="AA360" i="12" l="1"/>
  <c r="AB362" i="12"/>
  <c r="Z362" i="12"/>
  <c r="AB363" i="12" l="1"/>
  <c r="Z363" i="12"/>
  <c r="AC362" i="12" s="1"/>
  <c r="AC361" i="12"/>
  <c r="AA361" i="12" s="1"/>
  <c r="AA362" i="12" l="1"/>
  <c r="AB364" i="12"/>
  <c r="Z364" i="12"/>
  <c r="AB365" i="12" l="1"/>
  <c r="Z365" i="12"/>
  <c r="AC364" i="12" s="1"/>
  <c r="AC363" i="12"/>
  <c r="AA363" i="12" s="1"/>
  <c r="AA364" i="12" l="1"/>
  <c r="Z366" i="12"/>
  <c r="AC365" i="12" s="1"/>
  <c r="AB366" i="12"/>
  <c r="AB367" i="12" l="1"/>
  <c r="Z367" i="12"/>
  <c r="AA365" i="12"/>
  <c r="AB368" i="12" l="1"/>
  <c r="Z368" i="12"/>
  <c r="AC366" i="12"/>
  <c r="AA366" i="12" s="1"/>
  <c r="AB369" i="12" l="1"/>
  <c r="Z369" i="12"/>
  <c r="AC367" i="12"/>
  <c r="AA367" i="12" s="1"/>
  <c r="Z370" i="12" l="1"/>
  <c r="AC369" i="12" s="1"/>
  <c r="AB370" i="12"/>
  <c r="AC368" i="12"/>
  <c r="AA368" i="12" s="1"/>
  <c r="AA369" i="12" l="1"/>
  <c r="Z371" i="12"/>
  <c r="AC370" i="12" s="1"/>
  <c r="AB371" i="12"/>
  <c r="AA370" i="12" l="1"/>
  <c r="AB372" i="12"/>
  <c r="Z372" i="12"/>
  <c r="AC371" i="12" s="1"/>
  <c r="AA371" i="12" l="1"/>
  <c r="AB373" i="12"/>
  <c r="Z373" i="12"/>
  <c r="AC372" i="12" s="1"/>
  <c r="AA372" i="12" l="1"/>
  <c r="Z374" i="12"/>
  <c r="AC373" i="12" s="1"/>
  <c r="AB374" i="12"/>
  <c r="AA373" i="12" l="1"/>
  <c r="Z375" i="12"/>
  <c r="AC374" i="12" s="1"/>
  <c r="AB375" i="12"/>
  <c r="AA374" i="12" l="1"/>
  <c r="AB376" i="12"/>
  <c r="Z376" i="12"/>
  <c r="AB377" i="12" l="1"/>
  <c r="Z377" i="12"/>
  <c r="AC376" i="12" s="1"/>
  <c r="AC375" i="12"/>
  <c r="AA375" i="12" s="1"/>
  <c r="AA376" i="12" l="1"/>
  <c r="Z378" i="12"/>
  <c r="AB378" i="12"/>
  <c r="AB379" i="12" l="1"/>
  <c r="Z379" i="12"/>
  <c r="AC378" i="12" s="1"/>
  <c r="AC377" i="12"/>
  <c r="AA377" i="12" s="1"/>
  <c r="AA378" i="12" l="1"/>
  <c r="AB380" i="12"/>
  <c r="Z380" i="12"/>
  <c r="AC379" i="12" s="1"/>
  <c r="AA379" i="12" l="1"/>
  <c r="Z381" i="12"/>
  <c r="AB381" i="12"/>
  <c r="Z382" i="12" l="1"/>
  <c r="AC381" i="12" s="1"/>
  <c r="AB382" i="12"/>
  <c r="AC380" i="12"/>
  <c r="AA380" i="12" s="1"/>
  <c r="AA381" i="12" l="1"/>
  <c r="Z383" i="12"/>
  <c r="AC382" i="12" s="1"/>
  <c r="AB383" i="12"/>
  <c r="AA382" i="12" l="1"/>
  <c r="AB384" i="12"/>
  <c r="Z384" i="12"/>
  <c r="AC383" i="12" s="1"/>
  <c r="AA383" i="12" l="1"/>
  <c r="AB385" i="12"/>
  <c r="Z385" i="12"/>
  <c r="AB386" i="12" l="1"/>
  <c r="Z386" i="12"/>
  <c r="AC385" i="12" s="1"/>
  <c r="AC384" i="12"/>
  <c r="AA384" i="12" s="1"/>
  <c r="AA385" i="12" l="1"/>
  <c r="AB387" i="12"/>
  <c r="Z387" i="12"/>
  <c r="AC386" i="12" s="1"/>
  <c r="Z388" i="12" l="1"/>
  <c r="AB388" i="12"/>
  <c r="AA386" i="12"/>
  <c r="AB389" i="12" l="1"/>
  <c r="Z389" i="12"/>
  <c r="AC388" i="12" s="1"/>
  <c r="AC387" i="12"/>
  <c r="AA387" i="12" s="1"/>
  <c r="AA388" i="12" l="1"/>
  <c r="Z390" i="12"/>
  <c r="AC389" i="12" s="1"/>
  <c r="AB390" i="12"/>
  <c r="AA389" i="12" l="1"/>
  <c r="AB391" i="12"/>
  <c r="Z391" i="12"/>
  <c r="AB392" i="12" l="1"/>
  <c r="Z392" i="12"/>
  <c r="AC391" i="12" s="1"/>
  <c r="AC390" i="12"/>
  <c r="AA390" i="12" s="1"/>
  <c r="AA391" i="12" l="1"/>
  <c r="Z393" i="12"/>
  <c r="AB393" i="12"/>
  <c r="Z394" i="12" l="1"/>
  <c r="AC393" i="12" s="1"/>
  <c r="AB394" i="12"/>
  <c r="AC392" i="12"/>
  <c r="AA392" i="12" s="1"/>
  <c r="AA393" i="12" l="1"/>
  <c r="Z395" i="12"/>
  <c r="AC394" i="12" s="1"/>
  <c r="AB395" i="12"/>
  <c r="AA394" i="12" l="1"/>
  <c r="AB396" i="12"/>
  <c r="Z396" i="12"/>
  <c r="AC395" i="12" s="1"/>
  <c r="AA395" i="12" l="1"/>
  <c r="AB397" i="12"/>
  <c r="Z397" i="12"/>
  <c r="AC396" i="12" s="1"/>
  <c r="AA396" i="12" l="1"/>
  <c r="AB398" i="12"/>
  <c r="Z398" i="12"/>
  <c r="AB399" i="12" l="1"/>
  <c r="Z399" i="12"/>
  <c r="AC398" i="12" s="1"/>
  <c r="AC397" i="12"/>
  <c r="AA397" i="12" s="1"/>
  <c r="AA398" i="12" l="1"/>
  <c r="AB400" i="12"/>
  <c r="Z400" i="12"/>
  <c r="AB401" i="12" l="1"/>
  <c r="Z401" i="12"/>
  <c r="AC400" i="12" s="1"/>
  <c r="AC399" i="12"/>
  <c r="AA399" i="12" s="1"/>
  <c r="AA400" i="12" l="1"/>
  <c r="Z402" i="12"/>
  <c r="AC401" i="12" s="1"/>
  <c r="AB402" i="12"/>
  <c r="AB403" i="12" l="1"/>
  <c r="Z403" i="12"/>
  <c r="AA401" i="12"/>
  <c r="AB404" i="12" l="1"/>
  <c r="Z404" i="12"/>
  <c r="AC402" i="12"/>
  <c r="AA402" i="12" s="1"/>
  <c r="Z405" i="12" l="1"/>
  <c r="AB405" i="12"/>
  <c r="AC403" i="12"/>
  <c r="AA403" i="12" s="1"/>
  <c r="Z406" i="12" l="1"/>
  <c r="AC405" i="12" s="1"/>
  <c r="AB406" i="12"/>
  <c r="AC404" i="12"/>
  <c r="AA404" i="12" s="1"/>
  <c r="AA405" i="12" l="1"/>
  <c r="Z407" i="12"/>
  <c r="AB407" i="12"/>
  <c r="AB408" i="12" l="1"/>
  <c r="Z408" i="12"/>
  <c r="AC407" i="12" s="1"/>
  <c r="AC406" i="12"/>
  <c r="AA406" i="12" s="1"/>
  <c r="AA407" i="12" l="1"/>
  <c r="AB409" i="12"/>
  <c r="Z409" i="12"/>
  <c r="AC408" i="12" s="1"/>
  <c r="AB410" i="12" l="1"/>
  <c r="Z410" i="12"/>
  <c r="AA408" i="12"/>
  <c r="AB411" i="12" l="1"/>
  <c r="Z411" i="12"/>
  <c r="AC410" i="12" s="1"/>
  <c r="AC409" i="12"/>
  <c r="AA409" i="12" s="1"/>
  <c r="AA410" i="12" l="1"/>
  <c r="AB412" i="12"/>
  <c r="Z412" i="12"/>
  <c r="AB413" i="12" l="1"/>
  <c r="Z413" i="12"/>
  <c r="AC412" i="12" s="1"/>
  <c r="AC411" i="12"/>
  <c r="AA411" i="12" s="1"/>
  <c r="AA412" i="12" l="1"/>
  <c r="Z414" i="12"/>
  <c r="AC413" i="12" s="1"/>
  <c r="AB414" i="12"/>
  <c r="AB415" i="12" l="1"/>
  <c r="Z415" i="12"/>
  <c r="AA413" i="12"/>
  <c r="AB416" i="12" l="1"/>
  <c r="Z416" i="12"/>
  <c r="AC414" i="12"/>
  <c r="AA414" i="12" s="1"/>
  <c r="Z417" i="12" l="1"/>
  <c r="AB417" i="12"/>
  <c r="AC415" i="12"/>
  <c r="AA415" i="12" s="1"/>
  <c r="Z418" i="12" l="1"/>
  <c r="AC417" i="12" s="1"/>
  <c r="AB418" i="12"/>
  <c r="AC416" i="12"/>
  <c r="AA416" i="12" s="1"/>
  <c r="AA417" i="12" l="1"/>
  <c r="Z419" i="12"/>
  <c r="AC418" i="12" s="1"/>
  <c r="AB419" i="12"/>
  <c r="AA418" i="12" l="1"/>
  <c r="AB420" i="12"/>
  <c r="Z420" i="12"/>
  <c r="AC419" i="12" s="1"/>
  <c r="AA419" i="12" l="1"/>
  <c r="AB421" i="12"/>
  <c r="Z421" i="12"/>
  <c r="AC420" i="12" s="1"/>
  <c r="AA420" i="12" l="1"/>
  <c r="AB422" i="12"/>
  <c r="Z422" i="12"/>
  <c r="AC421" i="12" s="1"/>
  <c r="AA421" i="12" l="1"/>
  <c r="AB423" i="12"/>
  <c r="Z423" i="12"/>
  <c r="Z424" i="12" l="1"/>
  <c r="AB424" i="12"/>
  <c r="AC422" i="12"/>
  <c r="AA422" i="12" s="1"/>
  <c r="AB425" i="12" l="1"/>
  <c r="Z425" i="12"/>
  <c r="AC424" i="12" s="1"/>
  <c r="AC423" i="12"/>
  <c r="AA423" i="12" s="1"/>
  <c r="AA424" i="12" l="1"/>
  <c r="Z426" i="12"/>
  <c r="AC425" i="12" s="1"/>
  <c r="AB426" i="12"/>
  <c r="AA425" i="12" l="1"/>
  <c r="AB427" i="12"/>
  <c r="Z427" i="12"/>
  <c r="AC426" i="12" s="1"/>
  <c r="AA426" i="12" l="1"/>
  <c r="AB428" i="12"/>
  <c r="Z428" i="12"/>
  <c r="Z429" i="12" l="1"/>
  <c r="AB429" i="12"/>
  <c r="AC427" i="12"/>
  <c r="AA427" i="12" s="1"/>
  <c r="Z430" i="12" l="1"/>
  <c r="AC429" i="12" s="1"/>
  <c r="AB430" i="12"/>
  <c r="AC428" i="12"/>
  <c r="AA428" i="12" s="1"/>
  <c r="AA429" i="12" l="1"/>
  <c r="Z431" i="12"/>
  <c r="AC430" i="12" s="1"/>
  <c r="AB431" i="12"/>
  <c r="AB432" i="12" l="1"/>
  <c r="Z432" i="12"/>
  <c r="AC431" i="12" s="1"/>
  <c r="AA430" i="12"/>
  <c r="AA431" i="12" l="1"/>
  <c r="AB433" i="12"/>
  <c r="Z433" i="12"/>
  <c r="AC432" i="12" s="1"/>
  <c r="AB434" i="12" l="1"/>
  <c r="Z434" i="12"/>
  <c r="AC433" i="12" s="1"/>
  <c r="AA432" i="12"/>
  <c r="AA433" i="12" l="1"/>
  <c r="AB435" i="12"/>
  <c r="Z435" i="12"/>
  <c r="AC434" i="12" s="1"/>
  <c r="AB436" i="12" l="1"/>
  <c r="Z436" i="12"/>
  <c r="AA434" i="12"/>
  <c r="AB437" i="12" l="1"/>
  <c r="Z437" i="12"/>
  <c r="AC436" i="12" s="1"/>
  <c r="AC435" i="12"/>
  <c r="AA435" i="12" s="1"/>
  <c r="AA436" i="12" l="1"/>
  <c r="Z438" i="12"/>
  <c r="AC437" i="12" s="1"/>
  <c r="AB438" i="12"/>
  <c r="AA437" i="12" l="1"/>
  <c r="AB439" i="12"/>
  <c r="Z439" i="12"/>
  <c r="AB440" i="12" l="1"/>
  <c r="Z440" i="12"/>
  <c r="AC438" i="12"/>
  <c r="AA438" i="12" s="1"/>
  <c r="Z441" i="12" l="1"/>
  <c r="AB441" i="12"/>
  <c r="AC439" i="12"/>
  <c r="AA439" i="12" s="1"/>
  <c r="Z442" i="12" l="1"/>
  <c r="AC441" i="12" s="1"/>
  <c r="AB442" i="12"/>
  <c r="AC440" i="12"/>
  <c r="AA440" i="12" s="1"/>
  <c r="AA441" i="12" l="1"/>
  <c r="Z443" i="12"/>
  <c r="AB443" i="12"/>
  <c r="AB444" i="12" l="1"/>
  <c r="Z444" i="12"/>
  <c r="AC443" i="12" s="1"/>
  <c r="AC442" i="12"/>
  <c r="AA442" i="12" s="1"/>
  <c r="AA443" i="12" l="1"/>
  <c r="AB445" i="12"/>
  <c r="Z445" i="12"/>
  <c r="AC444" i="12" s="1"/>
  <c r="AB446" i="12" l="1"/>
  <c r="Z446" i="12"/>
  <c r="AA444" i="12"/>
  <c r="AB447" i="12" l="1"/>
  <c r="Z447" i="12"/>
  <c r="AC446" i="12" s="1"/>
  <c r="AC445" i="12"/>
  <c r="AA445" i="12" s="1"/>
  <c r="AA446" i="12" l="1"/>
  <c r="AB448" i="12"/>
  <c r="Z448" i="12"/>
  <c r="AC447" i="12" s="1"/>
  <c r="AA447" i="12" l="1"/>
  <c r="AB449" i="12"/>
  <c r="Z449" i="12"/>
  <c r="AC448" i="12" s="1"/>
  <c r="AA448" i="12" l="1"/>
  <c r="Z450" i="12"/>
  <c r="AB450" i="12"/>
  <c r="AB451" i="12" l="1"/>
  <c r="Z451" i="12"/>
  <c r="AC449" i="12"/>
  <c r="AA449" i="12" s="1"/>
  <c r="AB452" i="12" l="1"/>
  <c r="Z452" i="12"/>
  <c r="AC450" i="12"/>
  <c r="AA450" i="12" s="1"/>
  <c r="Z453" i="12" l="1"/>
  <c r="AC452" i="12" s="1"/>
  <c r="AB453" i="12"/>
  <c r="AC451" i="12"/>
  <c r="AA451" i="12" s="1"/>
  <c r="AA452" i="12" l="1"/>
  <c r="AB454" i="12"/>
  <c r="Z454" i="12"/>
  <c r="Z455" i="12" l="1"/>
  <c r="AC454" i="12" s="1"/>
  <c r="AB455" i="12"/>
  <c r="AC453" i="12"/>
  <c r="AA453" i="12" s="1"/>
  <c r="AA454" i="12" l="1"/>
  <c r="AB456" i="12"/>
  <c r="Z456" i="12"/>
  <c r="AC455" i="12" s="1"/>
  <c r="AB457" i="12" l="1"/>
  <c r="Z457" i="12"/>
  <c r="AC456" i="12" s="1"/>
  <c r="AA455" i="12"/>
  <c r="AA456" i="12" l="1"/>
  <c r="AB458" i="12"/>
  <c r="Z458" i="12"/>
  <c r="AB459" i="12" l="1"/>
  <c r="Z459" i="12"/>
  <c r="AC458" i="12" s="1"/>
  <c r="AC457" i="12"/>
  <c r="AA457" i="12" s="1"/>
  <c r="AA458" i="12" l="1"/>
  <c r="AB460" i="12"/>
  <c r="Z460" i="12"/>
  <c r="AB461" i="12" l="1"/>
  <c r="Z461" i="12"/>
  <c r="AC460" i="12" s="1"/>
  <c r="AC459" i="12"/>
  <c r="AA459" i="12" s="1"/>
  <c r="AA460" i="12" l="1"/>
  <c r="Z462" i="12"/>
  <c r="AC461" i="12" s="1"/>
  <c r="AB462" i="12"/>
  <c r="AA461" i="12" l="1"/>
  <c r="AB463" i="12"/>
  <c r="Z463" i="12"/>
  <c r="AB464" i="12" l="1"/>
  <c r="Z464" i="12"/>
  <c r="AC463" i="12" s="1"/>
  <c r="AC462" i="12"/>
  <c r="AA462" i="12" s="1"/>
  <c r="AA463" i="12" l="1"/>
  <c r="Z465" i="12"/>
  <c r="AB465" i="12"/>
  <c r="AB466" i="12" l="1"/>
  <c r="Z466" i="12"/>
  <c r="AC465" i="12" s="1"/>
  <c r="AC464" i="12"/>
  <c r="AA464" i="12" s="1"/>
  <c r="AA465" i="12" l="1"/>
  <c r="Z467" i="12"/>
  <c r="AC466" i="12" s="1"/>
  <c r="AB467" i="12"/>
  <c r="AB468" i="12" l="1"/>
  <c r="Z468" i="12"/>
  <c r="AC467" i="12" s="1"/>
  <c r="AA466" i="12"/>
  <c r="AA467" i="12" l="1"/>
  <c r="AB469" i="12"/>
  <c r="Z469" i="12"/>
  <c r="AC468" i="12" s="1"/>
  <c r="AB470" i="12" l="1"/>
  <c r="Z470" i="12"/>
  <c r="AC469" i="12" s="1"/>
  <c r="AA468" i="12"/>
  <c r="AA469" i="12" l="1"/>
  <c r="AB471" i="12"/>
  <c r="Z471" i="12"/>
  <c r="AC470" i="12" s="1"/>
  <c r="AB472" i="12" l="1"/>
  <c r="Z472" i="12"/>
  <c r="AA470" i="12"/>
  <c r="AB473" i="12" l="1"/>
  <c r="Z473" i="12"/>
  <c r="AC472" i="12" s="1"/>
  <c r="AC471" i="12"/>
  <c r="AA471" i="12" s="1"/>
  <c r="AA472" i="12" l="1"/>
  <c r="Z474" i="12"/>
  <c r="AC473" i="12" s="1"/>
  <c r="AB474" i="12"/>
  <c r="AA473" i="12" l="1"/>
  <c r="AB475" i="12"/>
  <c r="Z475" i="12"/>
  <c r="AB476" i="12" l="1"/>
  <c r="Z476" i="12"/>
  <c r="AC475" i="12" s="1"/>
  <c r="AC474" i="12"/>
  <c r="AA474" i="12" s="1"/>
  <c r="AA475" i="12" l="1"/>
  <c r="Z477" i="12"/>
  <c r="AC476" i="12" s="1"/>
  <c r="AB477" i="12"/>
  <c r="AA476" i="12" l="1"/>
  <c r="AB478" i="12"/>
  <c r="Z478" i="12"/>
  <c r="Z479" i="12" l="1"/>
  <c r="AC478" i="12" s="1"/>
  <c r="AB479" i="12"/>
  <c r="AC477" i="12"/>
  <c r="AA477" i="12" s="1"/>
  <c r="AA478" i="12" l="1"/>
  <c r="AB480" i="12"/>
  <c r="Z480" i="12"/>
  <c r="AB481" i="12" l="1"/>
  <c r="Z481" i="12"/>
  <c r="AC480" i="12" s="1"/>
  <c r="AC479" i="12"/>
  <c r="AA479" i="12" s="1"/>
  <c r="AA480" i="12" l="1"/>
  <c r="AB482" i="12"/>
  <c r="Z482" i="12"/>
  <c r="AC481" i="12" s="1"/>
  <c r="AA481" i="12" l="1"/>
  <c r="AB483" i="12"/>
  <c r="Z483" i="12"/>
  <c r="AB484" i="12" l="1"/>
  <c r="Z484" i="12"/>
  <c r="AC482" i="12"/>
  <c r="AA482" i="12" s="1"/>
  <c r="AB485" i="12" l="1"/>
  <c r="Z485" i="12"/>
  <c r="AC483" i="12"/>
  <c r="AA483" i="12" s="1"/>
  <c r="Z486" i="12" l="1"/>
  <c r="AC485" i="12" s="1"/>
  <c r="AB486" i="12"/>
  <c r="AC484" i="12"/>
  <c r="AA484" i="12" s="1"/>
  <c r="AA485" i="12" l="1"/>
  <c r="AB487" i="12"/>
  <c r="Z487" i="12"/>
  <c r="AB488" i="12" l="1"/>
  <c r="Z488" i="12"/>
  <c r="AC487" i="12" s="1"/>
  <c r="AC486" i="12"/>
  <c r="AA486" i="12" s="1"/>
  <c r="AA487" i="12" l="1"/>
  <c r="Z489" i="12"/>
  <c r="AB489" i="12"/>
  <c r="AB490" i="12" l="1"/>
  <c r="Z490" i="12"/>
  <c r="AC489" i="12" s="1"/>
  <c r="AC488" i="12"/>
  <c r="AA488" i="12" s="1"/>
  <c r="AA489" i="12" l="1"/>
  <c r="Z491" i="12"/>
  <c r="AC490" i="12" s="1"/>
  <c r="AB491" i="12"/>
  <c r="AB492" i="12" l="1"/>
  <c r="Z492" i="12"/>
  <c r="AC491" i="12" s="1"/>
  <c r="AA490" i="12"/>
  <c r="AA491" i="12" l="1"/>
  <c r="AB493" i="12"/>
  <c r="Z493" i="12"/>
  <c r="AC492" i="12" s="1"/>
  <c r="AB494" i="12" l="1"/>
  <c r="Z494" i="12"/>
  <c r="AC493" i="12" s="1"/>
  <c r="AA492" i="12"/>
  <c r="AA493" i="12" l="1"/>
  <c r="AB495" i="12"/>
  <c r="Z495" i="12"/>
  <c r="AC494" i="12" s="1"/>
  <c r="AB496" i="12" l="1"/>
  <c r="Z496" i="12"/>
  <c r="AA494" i="12"/>
  <c r="AB497" i="12" l="1"/>
  <c r="Z497" i="12"/>
  <c r="AC496" i="12" s="1"/>
  <c r="AC495" i="12"/>
  <c r="AA495" i="12" s="1"/>
  <c r="AA496" i="12" l="1"/>
  <c r="Z498" i="12"/>
  <c r="AC497" i="12" s="1"/>
  <c r="AB498" i="12"/>
  <c r="AA497" i="12" l="1"/>
  <c r="AB499" i="12"/>
  <c r="Z499" i="12"/>
  <c r="AC498" i="12" s="1"/>
  <c r="AA498" i="12" l="1"/>
  <c r="AB500" i="12"/>
  <c r="Z500" i="12"/>
  <c r="AC499" i="12" s="1"/>
  <c r="AA499" i="12" l="1"/>
  <c r="Z501" i="12"/>
  <c r="AB501" i="12"/>
  <c r="AB502" i="12" l="1"/>
  <c r="Z502" i="12"/>
  <c r="AC501" i="12" s="1"/>
  <c r="AC500" i="12"/>
  <c r="AA500" i="12" s="1"/>
  <c r="AA501" i="12" l="1"/>
  <c r="Z503" i="12"/>
  <c r="AC502" i="12" s="1"/>
  <c r="AB503" i="12"/>
  <c r="AB504" i="12" l="1"/>
  <c r="Z504" i="12"/>
  <c r="AC503" i="12" s="1"/>
  <c r="AA502" i="12"/>
  <c r="AA503" i="12" l="1"/>
  <c r="AB505" i="12"/>
  <c r="Z505" i="12"/>
  <c r="AC504" i="12" s="1"/>
  <c r="AB506" i="12" l="1"/>
  <c r="Z506" i="12"/>
  <c r="AC505" i="12" s="1"/>
  <c r="AA504" i="12"/>
  <c r="AA505" i="12" l="1"/>
  <c r="AB507" i="12"/>
  <c r="Z507" i="12"/>
  <c r="AC506" i="12" s="1"/>
  <c r="AB508" i="12" l="1"/>
  <c r="Z508" i="12"/>
  <c r="AA506" i="12"/>
  <c r="AB509" i="12" l="1"/>
  <c r="Z509" i="12"/>
  <c r="AC507" i="12"/>
  <c r="AA507" i="12" s="1"/>
  <c r="Z510" i="12" l="1"/>
  <c r="AB510" i="12"/>
  <c r="AC508" i="12"/>
  <c r="AA508" i="12" s="1"/>
  <c r="AB511" i="12" l="1"/>
  <c r="Z511" i="12"/>
  <c r="AC509" i="12"/>
  <c r="AA509" i="12" s="1"/>
  <c r="AB512" i="12" l="1"/>
  <c r="Z512" i="12"/>
  <c r="AC511" i="12" s="1"/>
  <c r="AC510" i="12"/>
  <c r="AA510" i="12" s="1"/>
  <c r="AA511" i="12" l="1"/>
  <c r="Z513" i="12"/>
  <c r="AB513" i="12"/>
  <c r="AB514" i="12" l="1"/>
  <c r="Z514" i="12"/>
  <c r="AC513" i="12" s="1"/>
  <c r="AC512" i="12"/>
  <c r="AA512" i="12" s="1"/>
  <c r="AA513" i="12" l="1"/>
  <c r="Z515" i="12"/>
  <c r="AB515" i="12"/>
  <c r="AB516" i="12" l="1"/>
  <c r="Z516" i="12"/>
  <c r="AC515" i="12" s="1"/>
  <c r="AC514" i="12"/>
  <c r="AA514" i="12" s="1"/>
  <c r="AA515" i="12" l="1"/>
  <c r="AB517" i="12"/>
  <c r="Z517" i="12"/>
  <c r="AC516" i="12" s="1"/>
  <c r="AB518" i="12" l="1"/>
  <c r="Z518" i="12"/>
  <c r="AC517" i="12" s="1"/>
  <c r="AA516" i="12"/>
  <c r="AA517" i="12" l="1"/>
  <c r="Z519" i="12"/>
  <c r="AC518" i="12" s="1"/>
  <c r="AB519" i="12"/>
  <c r="AA518" i="12" l="1"/>
  <c r="AB520" i="12"/>
  <c r="Z520" i="12"/>
  <c r="AB521" i="12" l="1"/>
  <c r="Z521" i="12"/>
  <c r="AC520" i="12" s="1"/>
  <c r="AC519" i="12"/>
  <c r="AA519" i="12" s="1"/>
  <c r="AA520" i="12" l="1"/>
  <c r="AB522" i="12"/>
  <c r="Z522" i="12"/>
  <c r="AC521" i="12" s="1"/>
  <c r="AA521" i="12" l="1"/>
  <c r="AB523" i="12"/>
  <c r="Z523" i="12"/>
  <c r="AC522" i="12" s="1"/>
  <c r="AA522" i="12" l="1"/>
  <c r="Z524" i="12"/>
  <c r="AC523" i="12" s="1"/>
  <c r="AB524" i="12"/>
  <c r="AA523" i="12" l="1"/>
  <c r="AB525" i="12"/>
  <c r="Z525" i="12"/>
  <c r="AC524" i="12" s="1"/>
  <c r="AA524" i="12" l="1"/>
  <c r="AB526" i="12"/>
  <c r="Z526" i="12"/>
  <c r="AC525" i="12" s="1"/>
  <c r="AA525" i="12" l="1"/>
  <c r="AB527" i="12"/>
  <c r="Z527" i="12"/>
  <c r="AC526" i="12" s="1"/>
  <c r="AA526" i="12" l="1"/>
  <c r="AB528" i="12"/>
  <c r="Z528" i="12"/>
  <c r="AC527" i="12" s="1"/>
  <c r="AA527" i="12" l="1"/>
  <c r="AB529" i="12"/>
  <c r="Z529" i="12"/>
  <c r="Z530" i="12" l="1"/>
  <c r="AB530" i="12"/>
  <c r="AC528" i="12"/>
  <c r="AA528" i="12" s="1"/>
  <c r="AB531" i="12" l="1"/>
  <c r="Z531" i="12"/>
  <c r="AC529" i="12"/>
  <c r="AA529" i="12" s="1"/>
  <c r="Z532" i="12" l="1"/>
  <c r="AC531" i="12" s="1"/>
  <c r="AB532" i="12"/>
  <c r="AC530" i="12"/>
  <c r="AA530" i="12" s="1"/>
  <c r="AA531" i="12" l="1"/>
  <c r="AB533" i="12"/>
  <c r="Z533" i="12"/>
  <c r="AC532" i="12" s="1"/>
  <c r="AA532" i="12" l="1"/>
  <c r="AB534" i="12"/>
  <c r="Z534" i="12"/>
  <c r="AB535" i="12" l="1"/>
  <c r="Z535" i="12"/>
  <c r="AC534" i="12" s="1"/>
  <c r="AC533" i="12"/>
  <c r="AA533" i="12" s="1"/>
  <c r="AA534" i="12" l="1"/>
  <c r="Z536" i="12"/>
  <c r="AC535" i="12" s="1"/>
  <c r="AB536" i="12"/>
  <c r="Z537" i="12" l="1"/>
  <c r="AB537" i="12"/>
  <c r="AA535" i="12"/>
  <c r="AB538" i="12" l="1"/>
  <c r="Z538" i="12"/>
  <c r="AC537" i="12" s="1"/>
  <c r="AC536" i="12"/>
  <c r="AA536" i="12" s="1"/>
  <c r="AA537" i="12" l="1"/>
  <c r="Z539" i="12"/>
  <c r="AB539" i="12"/>
  <c r="AB540" i="12" l="1"/>
  <c r="Z540" i="12"/>
  <c r="AC539" i="12" s="1"/>
  <c r="AC538" i="12"/>
  <c r="AA538" i="12" s="1"/>
  <c r="AA539" i="12" l="1"/>
  <c r="AB541" i="12"/>
  <c r="Z541" i="12"/>
  <c r="AC540" i="12" s="1"/>
  <c r="AA540" i="12" l="1"/>
  <c r="AB542" i="12"/>
  <c r="Z542" i="12"/>
  <c r="AC541" i="12" s="1"/>
  <c r="AA541" i="12" l="1"/>
  <c r="AB543" i="12"/>
  <c r="Z543" i="12"/>
  <c r="Z544" i="12" l="1"/>
  <c r="AC543" i="12" s="1"/>
  <c r="AB544" i="12"/>
  <c r="AC542" i="12"/>
  <c r="AA542" i="12" s="1"/>
  <c r="AA543" i="12" l="1"/>
  <c r="AB545" i="12"/>
  <c r="Z545" i="12"/>
  <c r="AB546" i="12" l="1"/>
  <c r="Z546" i="12"/>
  <c r="AC544" i="12"/>
  <c r="AA544" i="12" s="1"/>
  <c r="AB547" i="12" l="1"/>
  <c r="Z547" i="12"/>
  <c r="AC546" i="12" s="1"/>
  <c r="AC545" i="12"/>
  <c r="AA545" i="12" s="1"/>
  <c r="AA546" i="12" l="1"/>
  <c r="Z548" i="12"/>
  <c r="AC547" i="12" s="1"/>
  <c r="AB548" i="12"/>
  <c r="AA547" i="12" l="1"/>
  <c r="AB549" i="12"/>
  <c r="Z549" i="12"/>
  <c r="AC548" i="12" s="1"/>
  <c r="AA548" i="12" l="1"/>
  <c r="AB550" i="12"/>
  <c r="Z550" i="12"/>
  <c r="Z551" i="12" l="1"/>
  <c r="AC550" i="12" s="1"/>
  <c r="AB551" i="12"/>
  <c r="AC549" i="12"/>
  <c r="AA549" i="12" s="1"/>
  <c r="AA550" i="12" l="1"/>
  <c r="AB552" i="12"/>
  <c r="Z552" i="12"/>
  <c r="AC551" i="12" s="1"/>
  <c r="AB553" i="12" l="1"/>
  <c r="Z553" i="12"/>
  <c r="AC552" i="12" s="1"/>
  <c r="AA551" i="12"/>
  <c r="AA552" i="12" l="1"/>
  <c r="AB554" i="12"/>
  <c r="Z554" i="12"/>
  <c r="AB555" i="12" l="1"/>
  <c r="Z555" i="12"/>
  <c r="AC554" i="12" s="1"/>
  <c r="AC553" i="12"/>
  <c r="AA553" i="12" s="1"/>
  <c r="AA554" i="12" l="1"/>
  <c r="Z556" i="12"/>
  <c r="AB556" i="12"/>
  <c r="AB557" i="12" l="1"/>
  <c r="Z557" i="12"/>
  <c r="AC556" i="12" s="1"/>
  <c r="AC555" i="12"/>
  <c r="AA555" i="12" s="1"/>
  <c r="AA556" i="12" l="1"/>
  <c r="AB558" i="12"/>
  <c r="Z558" i="12"/>
  <c r="AB559" i="12" l="1"/>
  <c r="Z559" i="12"/>
  <c r="AC558" i="12" s="1"/>
  <c r="AC557" i="12"/>
  <c r="AA557" i="12" s="1"/>
  <c r="AA558" i="12" l="1"/>
  <c r="Z560" i="12"/>
  <c r="AC559" i="12" s="1"/>
  <c r="AB560" i="12"/>
  <c r="AB561" i="12" l="1"/>
  <c r="Z561" i="12"/>
  <c r="AA559" i="12"/>
  <c r="AB562" i="12" l="1"/>
  <c r="Z562" i="12"/>
  <c r="AC561" i="12" s="1"/>
  <c r="AC560" i="12"/>
  <c r="AA560" i="12" s="1"/>
  <c r="AA561" i="12" l="1"/>
  <c r="Z563" i="12"/>
  <c r="AC562" i="12" s="1"/>
  <c r="AB563" i="12"/>
  <c r="AA562" i="12" l="1"/>
  <c r="AB564" i="12"/>
  <c r="Z564" i="12"/>
  <c r="AC563" i="12" s="1"/>
  <c r="AA563" i="12" l="1"/>
  <c r="AB565" i="12"/>
  <c r="Z565" i="12"/>
  <c r="AB566" i="12" l="1"/>
  <c r="Z566" i="12"/>
  <c r="AC564" i="12"/>
  <c r="AA564" i="12" s="1"/>
  <c r="AB567" i="12" l="1"/>
  <c r="Z567" i="12"/>
  <c r="AC566" i="12" s="1"/>
  <c r="AC565" i="12"/>
  <c r="AA565" i="12" s="1"/>
  <c r="AA566" i="12" l="1"/>
  <c r="Z568" i="12"/>
  <c r="AC567" i="12" s="1"/>
  <c r="AB568" i="12"/>
  <c r="AA567" i="12" l="1"/>
  <c r="AB569" i="12"/>
  <c r="Z569" i="12"/>
  <c r="AB570" i="12" l="1"/>
  <c r="Z570" i="12"/>
  <c r="AC568" i="12"/>
  <c r="AA568" i="12" s="1"/>
  <c r="AB571" i="12" l="1"/>
  <c r="Z571" i="12"/>
  <c r="AC570" i="12" s="1"/>
  <c r="AC569" i="12"/>
  <c r="AA569" i="12" s="1"/>
  <c r="AA570" i="12" l="1"/>
  <c r="Z572" i="12"/>
  <c r="AC571" i="12" s="1"/>
  <c r="AB572" i="12"/>
  <c r="AA571" i="12" l="1"/>
  <c r="AB573" i="12"/>
  <c r="Z573" i="12"/>
  <c r="AB574" i="12" l="1"/>
  <c r="Z574" i="12"/>
  <c r="AC573" i="12" s="1"/>
  <c r="AC572" i="12"/>
  <c r="AA572" i="12" s="1"/>
  <c r="AA573" i="12" l="1"/>
  <c r="Z575" i="12"/>
  <c r="AC574" i="12" s="1"/>
  <c r="AB575" i="12"/>
  <c r="AA574" i="12" l="1"/>
  <c r="AB576" i="12"/>
  <c r="Z576" i="12"/>
  <c r="AC575" i="12" s="1"/>
  <c r="AA575" i="12" l="1"/>
  <c r="AB577" i="12"/>
  <c r="Z577" i="12"/>
  <c r="AB578" i="12" l="1"/>
  <c r="Z578" i="12"/>
  <c r="AC576" i="12"/>
  <c r="AA576" i="12" s="1"/>
  <c r="AB579" i="12" l="1"/>
  <c r="Z579" i="12"/>
  <c r="AC578" i="12" s="1"/>
  <c r="AC577" i="12"/>
  <c r="AA577" i="12" s="1"/>
  <c r="AA578" i="12" l="1"/>
  <c r="Z580" i="12"/>
  <c r="AC579" i="12" s="1"/>
  <c r="AB580" i="12"/>
  <c r="AA579" i="12" l="1"/>
  <c r="AB581" i="12"/>
  <c r="Z581" i="12"/>
  <c r="AC580" i="12" s="1"/>
  <c r="AA580" i="12" l="1"/>
  <c r="AB582" i="12"/>
  <c r="Z582" i="12"/>
  <c r="AB583" i="12" l="1"/>
  <c r="Z583" i="12"/>
  <c r="AC582" i="12" s="1"/>
  <c r="AC581" i="12"/>
  <c r="AA581" i="12" s="1"/>
  <c r="AA582" i="12" l="1"/>
  <c r="Z584" i="12"/>
  <c r="AC583" i="12" s="1"/>
  <c r="AB584" i="12"/>
  <c r="AA583" i="12" l="1"/>
  <c r="Z585" i="12"/>
  <c r="AB585" i="12"/>
  <c r="AB586" i="12" l="1"/>
  <c r="Z586" i="12"/>
  <c r="AC585" i="12" s="1"/>
  <c r="AC584" i="12"/>
  <c r="AA584" i="12" s="1"/>
  <c r="AA585" i="12" l="1"/>
  <c r="Z587" i="12"/>
  <c r="AC586" i="12" s="1"/>
  <c r="AB587" i="12"/>
  <c r="AB588" i="12" l="1"/>
  <c r="Z588" i="12"/>
  <c r="AC587" i="12" s="1"/>
  <c r="AA586" i="12"/>
  <c r="AA587" i="12" l="1"/>
  <c r="AB589" i="12"/>
  <c r="Z589" i="12"/>
  <c r="AC588" i="12" s="1"/>
  <c r="AB590" i="12" l="1"/>
  <c r="Z590" i="12"/>
  <c r="AA588" i="12"/>
  <c r="AB591" i="12" l="1"/>
  <c r="Z591" i="12"/>
  <c r="AC590" i="12" s="1"/>
  <c r="AC589" i="12"/>
  <c r="AA589" i="12" s="1"/>
  <c r="AA590" i="12" l="1"/>
  <c r="Z592" i="12"/>
  <c r="AC591" i="12" s="1"/>
  <c r="AB592" i="12"/>
  <c r="AA591" i="12" l="1"/>
  <c r="AB593" i="12"/>
  <c r="Z593" i="12"/>
  <c r="AC592" i="12" s="1"/>
  <c r="AA592" i="12" l="1"/>
  <c r="AB594" i="12"/>
  <c r="Z594" i="12"/>
  <c r="AB595" i="12" l="1"/>
  <c r="Z595" i="12"/>
  <c r="AC593" i="12"/>
  <c r="AA593" i="12" s="1"/>
  <c r="Z596" i="12" l="1"/>
  <c r="AC595" i="12" s="1"/>
  <c r="AB596" i="12"/>
  <c r="AC594" i="12"/>
  <c r="AA594" i="12" s="1"/>
  <c r="AA595" i="12" l="1"/>
  <c r="AB597" i="12"/>
  <c r="Z597" i="12"/>
  <c r="AB598" i="12" l="1"/>
  <c r="Z598" i="12"/>
  <c r="AC597" i="12" s="1"/>
  <c r="AC596" i="12"/>
  <c r="AA596" i="12" s="1"/>
  <c r="AA597" i="12" l="1"/>
  <c r="Z599" i="12"/>
  <c r="AC598" i="12" s="1"/>
  <c r="AB599" i="12"/>
  <c r="AB600" i="12" l="1"/>
  <c r="Z600" i="12"/>
  <c r="AC599" i="12" s="1"/>
  <c r="AA598" i="12"/>
  <c r="AA599" i="12" l="1"/>
  <c r="AB601" i="12"/>
  <c r="Z601" i="12"/>
  <c r="AC600" i="12" s="1"/>
  <c r="AB602" i="12" l="1"/>
  <c r="Z602" i="12"/>
  <c r="AA600" i="12"/>
  <c r="AB603" i="12" l="1"/>
  <c r="Z603" i="12"/>
  <c r="AC602" i="12" s="1"/>
  <c r="AC601" i="12"/>
  <c r="AA601" i="12" s="1"/>
  <c r="AA602" i="12" l="1"/>
  <c r="Z604" i="12"/>
  <c r="AC603" i="12" s="1"/>
  <c r="AB604" i="12"/>
  <c r="AB605" i="12" l="1"/>
  <c r="Z605" i="12"/>
  <c r="AA603" i="12"/>
  <c r="AB606" i="12" l="1"/>
  <c r="Z606" i="12"/>
  <c r="AC604" i="12"/>
  <c r="AA604" i="12" s="1"/>
  <c r="AB607" i="12" l="1"/>
  <c r="Z607" i="12"/>
  <c r="AC605" i="12"/>
  <c r="AA605" i="12" s="1"/>
  <c r="Z608" i="12" l="1"/>
  <c r="AC607" i="12" s="1"/>
  <c r="AB608" i="12"/>
  <c r="AC606" i="12"/>
  <c r="AA606" i="12" s="1"/>
  <c r="AA607" i="12" l="1"/>
  <c r="AB609" i="12"/>
  <c r="Z609" i="12"/>
  <c r="AC608" i="12" s="1"/>
  <c r="AA608" i="12" l="1"/>
  <c r="AB610" i="12"/>
  <c r="Z610" i="12"/>
  <c r="AC609" i="12" s="1"/>
  <c r="AA609" i="12" l="1"/>
  <c r="Z611" i="12"/>
  <c r="AC610" i="12" s="1"/>
  <c r="AB611" i="12"/>
  <c r="AA610" i="12" l="1"/>
  <c r="AB612" i="12"/>
  <c r="Z612" i="12"/>
  <c r="AC611" i="12" s="1"/>
  <c r="AA611" i="12" l="1"/>
  <c r="AB613" i="12"/>
  <c r="Z613" i="12"/>
  <c r="AB614" i="12" l="1"/>
  <c r="Z614" i="12"/>
  <c r="AC612" i="12"/>
  <c r="AA612" i="12" s="1"/>
  <c r="AB615" i="12" l="1"/>
  <c r="Z615" i="12"/>
  <c r="AC614" i="12" s="1"/>
  <c r="AC613" i="12"/>
  <c r="AA613" i="12" s="1"/>
  <c r="AA614" i="12" l="1"/>
  <c r="Z616" i="12"/>
  <c r="AB616" i="12"/>
  <c r="AB617" i="12" l="1"/>
  <c r="Z617" i="12"/>
  <c r="AC616" i="12" s="1"/>
  <c r="AC615" i="12"/>
  <c r="AA615" i="12" s="1"/>
  <c r="AA616" i="12" l="1"/>
  <c r="AB618" i="12"/>
  <c r="Z618" i="12"/>
  <c r="AC617" i="12" s="1"/>
  <c r="AB619" i="12" l="1"/>
  <c r="Z619" i="12"/>
  <c r="AC618" i="12" s="1"/>
  <c r="AA617" i="12"/>
  <c r="AA618" i="12" l="1"/>
  <c r="Z620" i="12"/>
  <c r="AC619" i="12" s="1"/>
  <c r="AB620" i="12"/>
  <c r="AB621" i="12" l="1"/>
  <c r="Z621" i="12"/>
  <c r="AA619" i="12"/>
  <c r="AB622" i="12" l="1"/>
  <c r="Z622" i="12"/>
  <c r="AC620" i="12"/>
  <c r="AA620" i="12" s="1"/>
  <c r="Z623" i="12" l="1"/>
  <c r="AC622" i="12" s="1"/>
  <c r="AB623" i="12"/>
  <c r="AC621" i="12"/>
  <c r="AA621" i="12" s="1"/>
  <c r="AA622" i="12" l="1"/>
  <c r="AB624" i="12"/>
  <c r="Z624" i="12"/>
  <c r="AC623" i="12" s="1"/>
  <c r="AA623" i="12" l="1"/>
  <c r="AB625" i="12"/>
  <c r="Z625" i="12"/>
  <c r="AC624" i="12" s="1"/>
  <c r="AA624" i="12" l="1"/>
  <c r="AB626" i="12"/>
  <c r="Z626" i="12"/>
  <c r="AB627" i="12" l="1"/>
  <c r="Z627" i="12"/>
  <c r="AC626" i="12" s="1"/>
  <c r="AC625" i="12"/>
  <c r="AA625" i="12" s="1"/>
  <c r="AA626" i="12" l="1"/>
  <c r="Z628" i="12"/>
  <c r="AC627" i="12" s="1"/>
  <c r="AB628" i="12"/>
  <c r="AB629" i="12" l="1"/>
  <c r="Z629" i="12"/>
  <c r="AC628" i="12" s="1"/>
  <c r="AA627" i="12"/>
  <c r="AA628" i="12" l="1"/>
  <c r="AB630" i="12"/>
  <c r="Z630" i="12"/>
  <c r="AB631" i="12" l="1"/>
  <c r="Z631" i="12"/>
  <c r="AC630" i="12" s="1"/>
  <c r="AC629" i="12"/>
  <c r="AA629" i="12" s="1"/>
  <c r="AA630" i="12" l="1"/>
  <c r="Z632" i="12"/>
  <c r="AC631" i="12" s="1"/>
  <c r="AB632" i="12"/>
  <c r="AA631" i="12" l="1"/>
  <c r="Z633" i="12"/>
  <c r="AB633" i="12"/>
  <c r="AB634" i="12" l="1"/>
  <c r="Z634" i="12"/>
  <c r="AC633" i="12" s="1"/>
  <c r="AC632" i="12"/>
  <c r="AA632" i="12" s="1"/>
  <c r="AA633" i="12" l="1"/>
  <c r="Z635" i="12"/>
  <c r="AC634" i="12" s="1"/>
  <c r="AB635" i="12"/>
  <c r="AB636" i="12" l="1"/>
  <c r="Z636" i="12"/>
  <c r="AC635" i="12" s="1"/>
  <c r="AA634" i="12"/>
  <c r="AA635" i="12" l="1"/>
  <c r="AB637" i="12"/>
  <c r="Z637" i="12"/>
  <c r="AC636" i="12" s="1"/>
  <c r="AB638" i="12" l="1"/>
  <c r="Z638" i="12"/>
  <c r="AA636" i="12"/>
  <c r="AB639" i="12" l="1"/>
  <c r="Z639" i="12"/>
  <c r="AC638" i="12" s="1"/>
  <c r="AC637" i="12"/>
  <c r="AA637" i="12" s="1"/>
  <c r="AA638" i="12" l="1"/>
  <c r="Z640" i="12"/>
  <c r="AC639" i="12" s="1"/>
  <c r="AB640" i="12"/>
  <c r="AA639" i="12" l="1"/>
  <c r="AB641" i="12"/>
  <c r="Z641" i="12"/>
  <c r="AC640" i="12" s="1"/>
  <c r="AA640" i="12" l="1"/>
  <c r="AB642" i="12"/>
  <c r="Z642" i="12"/>
  <c r="AB643" i="12" l="1"/>
  <c r="Z643" i="12"/>
  <c r="AC641" i="12"/>
  <c r="AA641" i="12" s="1"/>
  <c r="Z644" i="12" l="1"/>
  <c r="AC643" i="12" s="1"/>
  <c r="AB644" i="12"/>
  <c r="AC642" i="12"/>
  <c r="AA642" i="12" s="1"/>
  <c r="AA643" i="12" l="1"/>
  <c r="AB645" i="12"/>
  <c r="Z645" i="12"/>
  <c r="AC644" i="12" s="1"/>
  <c r="AA644" i="12" l="1"/>
  <c r="AB646" i="12"/>
  <c r="Z646" i="12"/>
  <c r="Z647" i="12" l="1"/>
  <c r="AC646" i="12" s="1"/>
  <c r="AB647" i="12"/>
  <c r="AC645" i="12"/>
  <c r="AA645" i="12" s="1"/>
  <c r="AA646" i="12" l="1"/>
  <c r="AB648" i="12"/>
  <c r="Z648" i="12"/>
  <c r="AC647" i="12" s="1"/>
  <c r="AB649" i="12" l="1"/>
  <c r="Z649" i="12"/>
  <c r="AC648" i="12" s="1"/>
  <c r="AA647" i="12"/>
  <c r="AA648" i="12" l="1"/>
  <c r="AB650" i="12"/>
  <c r="Z650" i="12"/>
  <c r="AB651" i="12" l="1"/>
  <c r="Z651" i="12"/>
  <c r="AC650" i="12" s="1"/>
  <c r="AC649" i="12"/>
  <c r="AA649" i="12" s="1"/>
  <c r="AA650" i="12" l="1"/>
  <c r="Z652" i="12"/>
  <c r="AC651" i="12" s="1"/>
  <c r="AB652" i="12"/>
  <c r="AB653" i="12" l="1"/>
  <c r="Z653" i="12"/>
  <c r="AC652" i="12" s="1"/>
  <c r="AA651" i="12"/>
  <c r="AA652" i="12" l="1"/>
  <c r="AB654" i="12"/>
  <c r="Z654" i="12"/>
  <c r="AB655" i="12" l="1"/>
  <c r="Z655" i="12"/>
  <c r="AC654" i="12" s="1"/>
  <c r="AC653" i="12"/>
  <c r="AA653" i="12" s="1"/>
  <c r="AA654" i="12" l="1"/>
  <c r="AB656" i="12"/>
  <c r="Z656" i="12"/>
  <c r="AC655" i="12" s="1"/>
  <c r="AB657" i="12" l="1"/>
  <c r="Z657" i="12"/>
  <c r="AC656" i="12" s="1"/>
  <c r="AA655" i="12"/>
  <c r="AA656" i="12" l="1"/>
  <c r="AB658" i="12"/>
  <c r="Z658" i="12"/>
  <c r="AC657" i="12" s="1"/>
  <c r="Z659" i="12" l="1"/>
  <c r="AC658" i="12" s="1"/>
  <c r="AB659" i="12"/>
  <c r="AA657" i="12"/>
  <c r="AA658" i="12" l="1"/>
  <c r="AB660" i="12"/>
  <c r="Z660" i="12"/>
  <c r="AC659" i="12" s="1"/>
  <c r="AB661" i="12" l="1"/>
  <c r="Z661" i="12"/>
  <c r="AC660" i="12" s="1"/>
  <c r="AA659" i="12"/>
  <c r="AA660" i="12" l="1"/>
  <c r="AB662" i="12"/>
  <c r="Z662" i="12"/>
  <c r="AB663" i="12" l="1"/>
  <c r="Z663" i="12"/>
  <c r="AC662" i="12" s="1"/>
  <c r="AC661" i="12"/>
  <c r="AA661" i="12" s="1"/>
  <c r="AA662" i="12" l="1"/>
  <c r="Z664" i="12"/>
  <c r="AC663" i="12" s="1"/>
  <c r="AB664" i="12"/>
  <c r="AB665" i="12" l="1"/>
  <c r="Z665" i="12"/>
  <c r="AC664" i="12" s="1"/>
  <c r="AA663" i="12"/>
  <c r="AA664" i="12" l="1"/>
  <c r="AB666" i="12"/>
  <c r="Z666" i="12"/>
  <c r="AC665" i="12" s="1"/>
  <c r="AB667" i="12" l="1"/>
  <c r="Z667" i="12"/>
  <c r="AA665" i="12"/>
  <c r="AB668" i="12" l="1"/>
  <c r="Z668" i="12"/>
  <c r="AC667" i="12" s="1"/>
  <c r="AC666" i="12"/>
  <c r="AA666" i="12" s="1"/>
  <c r="AA667" i="12" l="1"/>
  <c r="AB669" i="12"/>
  <c r="Z669" i="12"/>
  <c r="AC668" i="12" s="1"/>
  <c r="AA668" i="12" l="1"/>
  <c r="AB670" i="12"/>
  <c r="Z670" i="12"/>
  <c r="AC669" i="12" s="1"/>
  <c r="AA669" i="12" l="1"/>
  <c r="Z671" i="12"/>
  <c r="AC670" i="12" s="1"/>
  <c r="AB671" i="12"/>
  <c r="AA670" i="12" l="1"/>
  <c r="AB672" i="12"/>
  <c r="Z672" i="12"/>
  <c r="AC671" i="12" s="1"/>
  <c r="AA671" i="12" l="1"/>
  <c r="AB673" i="12"/>
  <c r="Z673" i="12"/>
  <c r="AB674" i="12" l="1"/>
  <c r="Z674" i="12"/>
  <c r="AC672" i="12"/>
  <c r="AA672" i="12" s="1"/>
  <c r="AB675" i="12" l="1"/>
  <c r="Z675" i="12"/>
  <c r="AC673" i="12"/>
  <c r="AA673" i="12" s="1"/>
  <c r="Z676" i="12" l="1"/>
  <c r="AB676" i="12"/>
  <c r="AC674" i="12"/>
  <c r="AA674" i="12" s="1"/>
  <c r="AB677" i="12" l="1"/>
  <c r="Z677" i="12"/>
  <c r="AC675" i="12"/>
  <c r="AA675" i="12" s="1"/>
  <c r="AB678" i="12" l="1"/>
  <c r="Z678" i="12"/>
  <c r="AC676" i="12"/>
  <c r="AA676" i="12" s="1"/>
  <c r="AB679" i="12" l="1"/>
  <c r="Z679" i="12"/>
  <c r="AC678" i="12" s="1"/>
  <c r="AC677" i="12"/>
  <c r="AA677" i="12" s="1"/>
  <c r="AA678" i="12" l="1"/>
  <c r="AB680" i="12"/>
  <c r="Z680" i="12"/>
  <c r="AC679" i="12" s="1"/>
  <c r="AA679" i="12" l="1"/>
  <c r="AB681" i="12"/>
  <c r="Z681" i="12"/>
  <c r="AB682" i="12" l="1"/>
  <c r="Z682" i="12"/>
  <c r="AC681" i="12" s="1"/>
  <c r="AC680" i="12"/>
  <c r="AA680" i="12" s="1"/>
  <c r="AA681" i="12" l="1"/>
  <c r="Z683" i="12"/>
  <c r="AC682" i="12" s="1"/>
  <c r="AB683" i="12"/>
  <c r="AA682" i="12" l="1"/>
  <c r="AB684" i="12"/>
  <c r="Z684" i="12"/>
  <c r="AC683" i="12" s="1"/>
  <c r="AA683" i="12" l="1"/>
  <c r="AB685" i="12"/>
  <c r="Z685" i="12"/>
  <c r="AB686" i="12" l="1"/>
  <c r="Z686" i="12"/>
  <c r="AC684" i="12"/>
  <c r="AA684" i="12" s="1"/>
  <c r="AB687" i="12" l="1"/>
  <c r="Z687" i="12"/>
  <c r="AC686" i="12" s="1"/>
  <c r="AC685" i="12"/>
  <c r="AA685" i="12" s="1"/>
  <c r="Z688" i="12" l="1"/>
  <c r="AC687" i="12" s="1"/>
  <c r="AB688" i="12"/>
  <c r="AA686" i="12"/>
  <c r="AA687" i="12" l="1"/>
  <c r="AB689" i="12"/>
  <c r="Z689" i="12"/>
  <c r="AC688" i="12" s="1"/>
  <c r="AA688" i="12" l="1"/>
  <c r="AB690" i="12"/>
  <c r="Z690" i="12"/>
  <c r="AC689" i="12" s="1"/>
  <c r="AB691" i="12" l="1"/>
  <c r="Z691" i="12"/>
  <c r="AC690" i="12" s="1"/>
  <c r="AA689" i="12"/>
  <c r="AA690" i="12" l="1"/>
  <c r="AB692" i="12"/>
  <c r="Z692" i="12"/>
  <c r="AC691" i="12" s="1"/>
  <c r="AB693" i="12" l="1"/>
  <c r="Z693" i="12"/>
  <c r="AA691" i="12"/>
  <c r="AB694" i="12" l="1"/>
  <c r="Z694" i="12"/>
  <c r="AC693" i="12" s="1"/>
  <c r="AC692" i="12"/>
  <c r="AA692" i="12" s="1"/>
  <c r="AA693" i="12" l="1"/>
  <c r="Z695" i="12"/>
  <c r="AC694" i="12" s="1"/>
  <c r="AB695" i="12"/>
  <c r="AA694" i="12" l="1"/>
  <c r="AB696" i="12"/>
  <c r="Z696" i="12"/>
  <c r="AC695" i="12" s="1"/>
  <c r="AA695" i="12" l="1"/>
  <c r="AB697" i="12"/>
  <c r="Z697" i="12"/>
  <c r="AC696" i="12" s="1"/>
  <c r="AA696" i="12" l="1"/>
  <c r="AB698" i="12"/>
  <c r="Z698" i="12"/>
  <c r="AB699" i="12" l="1"/>
  <c r="Z699" i="12"/>
  <c r="AC698" i="12" s="1"/>
  <c r="AC697" i="12"/>
  <c r="AA697" i="12" s="1"/>
  <c r="AA698" i="12" l="1"/>
  <c r="Z700" i="12"/>
  <c r="AB700" i="12"/>
  <c r="AB701" i="12" l="1"/>
  <c r="Z701" i="12"/>
  <c r="AC700" i="12" s="1"/>
  <c r="AC699" i="12"/>
  <c r="AA699" i="12" s="1"/>
  <c r="AA700" i="12" l="1"/>
  <c r="AB702" i="12"/>
  <c r="Z702" i="12"/>
  <c r="AC701" i="12" s="1"/>
  <c r="AA701" i="12" l="1"/>
  <c r="AB703" i="12"/>
  <c r="Z703" i="12"/>
  <c r="AC702" i="12" s="1"/>
  <c r="AA702" i="12" l="1"/>
  <c r="AB704" i="12"/>
  <c r="Z704" i="12"/>
  <c r="AC703" i="12" s="1"/>
  <c r="AA703" i="12" l="1"/>
  <c r="AB705" i="12"/>
  <c r="Z705" i="12"/>
  <c r="AC704" i="12" s="1"/>
  <c r="AA704" i="12" l="1"/>
  <c r="AB706" i="12"/>
  <c r="Z706" i="12"/>
  <c r="AC705" i="12" s="1"/>
  <c r="AA705" i="12" l="1"/>
  <c r="Z707" i="12"/>
  <c r="AC706" i="12" s="1"/>
  <c r="AB707" i="12"/>
  <c r="AA706" i="12" l="1"/>
  <c r="AB708" i="12"/>
  <c r="Z708" i="12"/>
  <c r="AC707" i="12" s="1"/>
  <c r="AA707" i="12" l="1"/>
  <c r="AB709" i="12"/>
  <c r="Z709" i="12"/>
  <c r="AC708" i="12" s="1"/>
  <c r="AA708" i="12" l="1"/>
  <c r="AB710" i="12"/>
  <c r="Z710" i="12"/>
  <c r="AB711" i="12" l="1"/>
  <c r="Z711" i="12"/>
  <c r="AC710" i="12" s="1"/>
  <c r="AC709" i="12"/>
  <c r="AA709" i="12" s="1"/>
  <c r="AA710" i="12" l="1"/>
  <c r="Z712" i="12"/>
  <c r="AC711" i="12" s="1"/>
  <c r="AB712" i="12"/>
  <c r="AB713" i="12" l="1"/>
  <c r="Z713" i="12"/>
  <c r="AC712" i="12" s="1"/>
  <c r="AA711" i="12"/>
  <c r="AA712" i="12" l="1"/>
  <c r="AB714" i="12"/>
  <c r="Z714" i="12"/>
  <c r="AC713" i="12" s="1"/>
  <c r="AB715" i="12" l="1"/>
  <c r="Z715" i="12"/>
  <c r="AC714" i="12" s="1"/>
  <c r="AA713" i="12"/>
  <c r="AA714" i="12" l="1"/>
  <c r="AB716" i="12"/>
  <c r="Z716" i="12"/>
  <c r="AC715" i="12" s="1"/>
  <c r="AB717" i="12" l="1"/>
  <c r="Z717" i="12"/>
  <c r="AA715" i="12"/>
  <c r="AB718" i="12" l="1"/>
  <c r="Z718" i="12"/>
  <c r="AC717" i="12" s="1"/>
  <c r="AC716" i="12"/>
  <c r="AA716" i="12" s="1"/>
  <c r="AA717" i="12" l="1"/>
  <c r="Z719" i="12"/>
  <c r="AC718" i="12" s="1"/>
  <c r="AB719" i="12"/>
  <c r="AA718" i="12" l="1"/>
  <c r="AB720" i="12"/>
  <c r="Z720" i="12"/>
  <c r="AC719" i="12" s="1"/>
  <c r="AA719" i="12" l="1"/>
  <c r="AB721" i="12"/>
  <c r="Z721" i="12"/>
  <c r="AB722" i="12" l="1"/>
  <c r="Z722" i="12"/>
  <c r="AC720" i="12"/>
  <c r="AA720" i="12" s="1"/>
  <c r="AB723" i="12" l="1"/>
  <c r="Z723" i="12"/>
  <c r="AC722" i="12" s="1"/>
  <c r="AC721" i="12"/>
  <c r="AA721" i="12" s="1"/>
  <c r="AA722" i="12" l="1"/>
  <c r="Z724" i="12"/>
  <c r="AC723" i="12" s="1"/>
  <c r="AB724" i="12"/>
  <c r="AB725" i="12" l="1"/>
  <c r="Z725" i="12"/>
  <c r="AA723" i="12"/>
  <c r="AB726" i="12" l="1"/>
  <c r="Z726" i="12"/>
  <c r="AC724" i="12"/>
  <c r="AA724" i="12" s="1"/>
  <c r="AB727" i="12" l="1"/>
  <c r="Z727" i="12"/>
  <c r="AC725" i="12"/>
  <c r="AA725" i="12" s="1"/>
  <c r="AB728" i="12" l="1"/>
  <c r="Z728" i="12"/>
  <c r="AC726" i="12"/>
  <c r="AA726" i="12" s="1"/>
  <c r="AB729" i="12" l="1"/>
  <c r="Z729" i="12"/>
  <c r="AC727" i="12"/>
  <c r="AA727" i="12" s="1"/>
  <c r="Z730" i="12" l="1"/>
  <c r="AB730" i="12"/>
  <c r="AC728" i="12"/>
  <c r="AA728" i="12" s="1"/>
  <c r="AB731" i="12" l="1"/>
  <c r="Z731" i="12"/>
  <c r="AC729" i="12"/>
  <c r="AA729" i="12" s="1"/>
  <c r="Z732" i="12" l="1"/>
  <c r="AC731" i="12" s="1"/>
  <c r="AB732" i="12"/>
  <c r="AC730" i="12"/>
  <c r="AA730" i="12" s="1"/>
  <c r="AA731" i="12" l="1"/>
  <c r="AB733" i="12"/>
  <c r="Z733" i="12"/>
  <c r="AC732" i="12" s="1"/>
  <c r="AA732" i="12" l="1"/>
  <c r="AB734" i="12"/>
  <c r="Z734" i="12"/>
  <c r="AB735" i="12" l="1"/>
  <c r="Z735" i="12"/>
  <c r="AC734" i="12" s="1"/>
  <c r="AC733" i="12"/>
  <c r="AA733" i="12" s="1"/>
  <c r="AA734" i="12" l="1"/>
  <c r="Z736" i="12"/>
  <c r="AB736" i="12"/>
  <c r="AB737" i="12" l="1"/>
  <c r="Z737" i="12"/>
  <c r="AC736" i="12" s="1"/>
  <c r="AC735" i="12"/>
  <c r="AA735" i="12" s="1"/>
  <c r="AA736" i="12" l="1"/>
  <c r="Z738" i="12"/>
  <c r="AB738" i="12"/>
  <c r="AB739" i="12" l="1"/>
  <c r="Z739" i="12"/>
  <c r="AC737" i="12"/>
  <c r="AA737" i="12" s="1"/>
  <c r="AB740" i="12" l="1"/>
  <c r="Z740" i="12"/>
  <c r="AC739" i="12" s="1"/>
  <c r="AC738" i="12"/>
  <c r="AA738" i="12" s="1"/>
  <c r="AA739" i="12" l="1"/>
  <c r="AB741" i="12"/>
  <c r="Z741" i="12"/>
  <c r="Z742" i="12" l="1"/>
  <c r="AB742" i="12"/>
  <c r="AC740" i="12"/>
  <c r="AA740" i="12" s="1"/>
  <c r="AB743" i="12" l="1"/>
  <c r="Z743" i="12"/>
  <c r="AC741" i="12"/>
  <c r="AA741" i="12" s="1"/>
  <c r="Z744" i="12" l="1"/>
  <c r="AC743" i="12" s="1"/>
  <c r="AB744" i="12"/>
  <c r="AC742" i="12"/>
  <c r="AA742" i="12" s="1"/>
  <c r="AA743" i="12" l="1"/>
  <c r="AB745" i="12"/>
  <c r="Z745" i="12"/>
  <c r="AB746" i="12" l="1"/>
  <c r="Z746" i="12"/>
  <c r="AC744" i="12"/>
  <c r="AA744" i="12" s="1"/>
  <c r="AB747" i="12" l="1"/>
  <c r="Z747" i="12"/>
  <c r="AC746" i="12" s="1"/>
  <c r="AC745" i="12"/>
  <c r="AA745" i="12" s="1"/>
  <c r="AA746" i="12" l="1"/>
  <c r="Z748" i="12"/>
  <c r="AB748" i="12"/>
  <c r="AB749" i="12" l="1"/>
  <c r="Z749" i="12"/>
  <c r="AC747" i="12"/>
  <c r="AA747" i="12" s="1"/>
  <c r="AB750" i="12" l="1"/>
  <c r="Z750" i="12"/>
  <c r="AC749" i="12" s="1"/>
  <c r="AC748" i="12"/>
  <c r="AA748" i="12" s="1"/>
  <c r="AA749" i="12" l="1"/>
  <c r="AB751" i="12"/>
  <c r="Z751" i="12"/>
  <c r="AC750" i="12" s="1"/>
  <c r="AA750" i="12" l="1"/>
  <c r="AB752" i="12"/>
  <c r="Z752" i="12"/>
  <c r="AB753" i="12" l="1"/>
  <c r="Z753" i="12"/>
  <c r="AC751" i="12"/>
  <c r="AA751" i="12" s="1"/>
  <c r="Z754" i="12" l="1"/>
  <c r="AB754" i="12"/>
  <c r="AC752" i="12"/>
  <c r="AA752" i="12" s="1"/>
  <c r="AB755" i="12" l="1"/>
  <c r="Z755" i="12"/>
  <c r="AC753" i="12"/>
  <c r="AA753" i="12" s="1"/>
  <c r="Z756" i="12" l="1"/>
  <c r="AC755" i="12" s="1"/>
  <c r="AB756" i="12"/>
  <c r="AC754" i="12"/>
  <c r="AA754" i="12" s="1"/>
  <c r="AA755" i="12" l="1"/>
  <c r="AB757" i="12"/>
  <c r="Z757" i="12"/>
  <c r="AB758" i="12" l="1"/>
  <c r="Z758" i="12"/>
  <c r="AC756" i="12"/>
  <c r="AA756" i="12" s="1"/>
  <c r="AB759" i="12" l="1"/>
  <c r="Z759" i="12"/>
  <c r="AC757" i="12"/>
  <c r="AA757" i="12" s="1"/>
  <c r="Z760" i="12" l="1"/>
  <c r="AB760" i="12"/>
  <c r="AC758" i="12"/>
  <c r="AA758" i="12" s="1"/>
  <c r="AB761" i="12" l="1"/>
  <c r="Z761" i="12"/>
  <c r="AC759" i="12"/>
  <c r="AA759" i="12" s="1"/>
  <c r="Z762" i="12" l="1"/>
  <c r="AB762" i="12"/>
  <c r="AC760" i="12"/>
  <c r="AA760" i="12" s="1"/>
  <c r="AB763" i="12" l="1"/>
  <c r="Z763" i="12"/>
  <c r="AC761" i="12"/>
  <c r="AA761" i="12" s="1"/>
  <c r="AB764" i="12" l="1"/>
  <c r="Z764" i="12"/>
  <c r="AC763" i="12" s="1"/>
  <c r="AC762" i="12"/>
  <c r="AA762" i="12" s="1"/>
  <c r="AA763" i="12" l="1"/>
  <c r="AB765" i="12"/>
  <c r="Z765" i="12"/>
  <c r="AB766" i="12" l="1"/>
  <c r="Z766" i="12"/>
  <c r="AC764" i="12"/>
  <c r="AA764" i="12" s="1"/>
  <c r="AB767" i="12" l="1"/>
  <c r="Z767" i="12"/>
  <c r="AC766" i="12" s="1"/>
  <c r="AC765" i="12"/>
  <c r="AA765" i="12" s="1"/>
  <c r="AA766" i="12" l="1"/>
  <c r="AB768" i="12"/>
  <c r="Z768" i="12"/>
  <c r="AB769" i="12" l="1"/>
  <c r="Z769" i="12"/>
  <c r="AC769" i="12" s="1"/>
  <c r="AC767" i="12"/>
  <c r="AA767" i="12" s="1"/>
  <c r="AC768" i="12" l="1"/>
  <c r="AA768" i="12" s="1"/>
  <c r="AA769" i="12" l="1"/>
  <c r="AO7" i="12"/>
  <c r="AO5" i="12"/>
  <c r="AO4" i="12"/>
  <c r="AO6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12305D76-CF26-4D71-9CE0-E6C2C1BD9F07}">
      <text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약속하여서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FBC4F391-D470-451A-805A-D8CBBF585866}">
      <text>
        <r>
          <rPr>
            <sz val="9"/>
            <color indexed="81"/>
            <rFont val="돋움"/>
            <family val="3"/>
            <charset val="129"/>
          </rPr>
          <t>아군으로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곱하여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H1" authorId="0" shapeId="0" xr:uid="{E20AC81B-26BE-42C0-8881-D94A3BAC94A5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K1" authorId="0" shapeId="0" xr:uid="{21F7CC55-D39B-4735-ABAA-5A473FC025EE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L1" authorId="0" shapeId="0" xr:uid="{3F6B38AA-C15C-4B5A-84CE-671E03CCEF07}">
      <text>
        <r>
          <rPr>
            <sz val="9"/>
            <color indexed="81"/>
            <rFont val="돋움"/>
            <family val="3"/>
            <charset val="129"/>
          </rPr>
          <t>잔몹</t>
        </r>
        <r>
          <rPr>
            <sz val="9"/>
            <color indexed="81"/>
            <rFont val="Tahoma"/>
            <family val="2"/>
          </rPr>
          <t xml:space="preserve"> 1.2, 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덮으려면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입력한다
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플롯은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되니</t>
        </r>
        <r>
          <rPr>
            <sz val="9"/>
            <color indexed="81"/>
            <rFont val="Tahoma"/>
            <family val="2"/>
          </rPr>
          <t xml:space="preserve"> 0.01 </t>
        </r>
        <r>
          <rPr>
            <sz val="9"/>
            <color indexed="81"/>
            <rFont val="돋움"/>
            <family val="3"/>
            <charset val="129"/>
          </rPr>
          <t>정도로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M1" authorId="0" shapeId="0" xr:uid="{CD2AC173-57C8-4A8A-8F15-90AF88C0E5AD}">
      <text>
        <r>
          <rPr>
            <sz val="9"/>
            <color indexed="81"/>
            <rFont val="돋움"/>
            <family val="3"/>
            <charset val="129"/>
          </rPr>
          <t>최대값을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
최초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반복의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7D9853A7-C3B8-4DEC-9216-BB5A3AC7C7EA}">
      <text>
        <r>
          <rPr>
            <sz val="9"/>
            <color indexed="81"/>
            <rFont val="Tahoma"/>
            <family val="2"/>
          </rPr>
          <t xml:space="preserve">bossBattleCnt
</t>
        </r>
        <r>
          <rPr>
            <sz val="9"/>
            <color indexed="81"/>
            <rFont val="돋움"/>
            <family val="3"/>
            <charset val="129"/>
          </rPr>
          <t>서버의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54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제한
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돋움"/>
            <family val="3"/>
            <charset val="129"/>
          </rPr>
          <t>레벨을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둔다
글로벌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레벨값인</t>
        </r>
        <r>
          <rPr>
            <sz val="9"/>
            <color indexed="81"/>
            <rFont val="Tahoma"/>
            <family val="2"/>
          </rPr>
          <t xml:space="preserve"> 16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F1" authorId="0" shapeId="0" xr:uid="{59A3B1FF-F3CA-435E-980D-B10196D0EC31}">
      <text>
        <r>
          <rPr>
            <sz val="9"/>
            <color indexed="81"/>
            <rFont val="Tahoma"/>
            <family val="2"/>
          </rPr>
          <t xml:space="preserve">cu cu
cu
it
+
it it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</text>
    </comment>
  </commentList>
</comments>
</file>

<file path=xl/sharedStrings.xml><?xml version="1.0" encoding="utf-8"?>
<sst xmlns="http://schemas.openxmlformats.org/spreadsheetml/2006/main" count="16492" uniqueCount="499">
  <si>
    <t>stage|Int</t>
  </si>
  <si>
    <t>environmentSetting|String!</t>
  </si>
  <si>
    <t>plane|String</t>
    <phoneticPr fontId="1" type="noConversion"/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</si>
  <si>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</si>
  <si>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</si>
  <si>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</si>
  <si>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</si>
  <si>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</si>
  <si>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</si>
  <si>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</si>
  <si>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</si>
  <si>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</si>
  <si>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</si>
  <si>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</si>
  <si>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monsterSpawnx|Float</t>
    <phoneticPr fontId="1" type="noConversion"/>
  </si>
  <si>
    <t>monsterSpawnz|Float</t>
    <phoneticPr fontId="1" type="noConversion"/>
  </si>
  <si>
    <t>playerSpawnx|Float</t>
    <phoneticPr fontId="1" type="noConversion"/>
  </si>
  <si>
    <t>playerSpawnz|Float</t>
    <phoneticPr fontId="1" type="noConversion"/>
  </si>
  <si>
    <t>simpleId|Int</t>
    <phoneticPr fontId="1" type="noConversion"/>
  </si>
  <si>
    <t>groupMonsterId|String</t>
    <phoneticPr fontId="1" type="noConversion"/>
  </si>
  <si>
    <t>g101</t>
    <phoneticPr fontId="1" type="noConversion"/>
  </si>
  <si>
    <t>monsterTargetz|Float</t>
    <phoneticPr fontId="1" type="noConversion"/>
  </si>
  <si>
    <t>monsterTargetx|Float</t>
    <phoneticPr fontId="1" type="noConversion"/>
  </si>
  <si>
    <t>passiveAffectorValueId|String!</t>
  </si>
  <si>
    <t>flakeMultiplier|Float</t>
  </si>
  <si>
    <t>burnTime|Float</t>
  </si>
  <si>
    <t>redLinex|Float</t>
    <phoneticPr fontId="1" type="noConversion"/>
  </si>
  <si>
    <t>redLinez|Float</t>
    <phoneticPr fontId="1" type="noConversion"/>
  </si>
  <si>
    <t>Env_DayLight</t>
    <phoneticPr fontId="1" type="noConversion"/>
  </si>
  <si>
    <t>Plane_12_40_1_1</t>
    <phoneticPr fontId="1" type="noConversion"/>
  </si>
  <si>
    <t>standardHp|Float</t>
    <phoneticPr fontId="1" type="noConversion"/>
  </si>
  <si>
    <t>Madcap</t>
  </si>
  <si>
    <t>Tonton_E</t>
  </si>
  <si>
    <t>Hp파워참고</t>
    <phoneticPr fontId="1" type="noConversion"/>
  </si>
  <si>
    <t>Atk파워참고</t>
    <phoneticPr fontId="1" type="noConversion"/>
  </si>
  <si>
    <t>Hp추가배수</t>
    <phoneticPr fontId="1" type="noConversion"/>
  </si>
  <si>
    <t>Atk추가배수</t>
    <phoneticPr fontId="1" type="noConversion"/>
  </si>
  <si>
    <t>count_2</t>
  </si>
  <si>
    <t>interval_2</t>
  </si>
  <si>
    <t>count_3</t>
  </si>
  <si>
    <t>interval_3</t>
  </si>
  <si>
    <t>count_4</t>
  </si>
  <si>
    <t>interval_4</t>
  </si>
  <si>
    <t>count_5</t>
  </si>
  <si>
    <t>interval_5</t>
  </si>
  <si>
    <t>count_6</t>
  </si>
  <si>
    <t>interval_6</t>
  </si>
  <si>
    <t>count_7</t>
  </si>
  <si>
    <t>interval_7</t>
  </si>
  <si>
    <t>count_8</t>
  </si>
  <si>
    <t>interval_8</t>
  </si>
  <si>
    <t>count_9</t>
  </si>
  <si>
    <t>interval_9</t>
  </si>
  <si>
    <t>count_10</t>
  </si>
  <si>
    <t>interval_10</t>
  </si>
  <si>
    <t>name_2</t>
  </si>
  <si>
    <t>id_2</t>
  </si>
  <si>
    <t>name_3</t>
  </si>
  <si>
    <t>id_3</t>
  </si>
  <si>
    <t>name_4</t>
  </si>
  <si>
    <t>id_4</t>
  </si>
  <si>
    <t>name_5</t>
  </si>
  <si>
    <t>id_5</t>
  </si>
  <si>
    <t>name_6</t>
  </si>
  <si>
    <t>id_6</t>
  </si>
  <si>
    <t>name_7</t>
  </si>
  <si>
    <t>id_7</t>
  </si>
  <si>
    <t>name_8</t>
  </si>
  <si>
    <t>id_8</t>
  </si>
  <si>
    <t>name_9</t>
  </si>
  <si>
    <t>id_9</t>
  </si>
  <si>
    <t>name_10</t>
  </si>
  <si>
    <t>id_10</t>
  </si>
  <si>
    <t>g101</t>
    <phoneticPr fontId="1" type="noConversion"/>
  </si>
  <si>
    <t>empty</t>
    <phoneticPr fontId="1" type="noConversion"/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</si>
  <si>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</si>
  <si>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</si>
  <si>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</si>
  <si>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  <phoneticPr fontId="1" type="noConversion"/>
  </si>
  <si>
    <t>Ground_Right_2</t>
    <phoneticPr fontId="1" type="noConversion"/>
  </si>
  <si>
    <t>Wall_0_Zigzag_2</t>
    <phoneticPr fontId="1" type="noConversion"/>
  </si>
  <si>
    <t>goldBoxMin|Int</t>
    <phoneticPr fontId="1" type="noConversion"/>
  </si>
  <si>
    <t>goldBoxMax|Int</t>
    <phoneticPr fontId="1" type="noConversion"/>
  </si>
  <si>
    <t>goblinSuccess|Int</t>
    <phoneticPr fontId="1" type="noConversion"/>
  </si>
  <si>
    <t>goblinFailure|Int</t>
    <phoneticPr fontId="1" type="noConversion"/>
  </si>
  <si>
    <t>g3|Int</t>
    <phoneticPr fontId="1" type="noConversion"/>
  </si>
  <si>
    <t>g2|Int</t>
    <phoneticPr fontId="1" type="noConversion"/>
  </si>
  <si>
    <t>g1|Int</t>
    <phoneticPr fontId="1" type="noConversion"/>
  </si>
  <si>
    <t>roulette_1|Int</t>
    <phoneticPr fontId="1" type="noConversion"/>
  </si>
  <si>
    <t>roulette_2|Int</t>
  </si>
  <si>
    <t>roulette_3|Int</t>
  </si>
  <si>
    <t>roulette_4|Int</t>
  </si>
  <si>
    <t>roulette_5|Int</t>
  </si>
  <si>
    <t>roulette_6|Int</t>
  </si>
  <si>
    <t>roulette_7|Int</t>
  </si>
  <si>
    <t>xpLevel|Int</t>
    <phoneticPr fontId="1" type="noConversion"/>
  </si>
  <si>
    <t>requiredExp|Int</t>
  </si>
  <si>
    <t>requiredAccumulatedExp|Int</t>
  </si>
  <si>
    <t>num|Int</t>
    <phoneticPr fontId="1" type="noConversion"/>
  </si>
  <si>
    <t>difficulty|Int</t>
    <phoneticPr fontId="1" type="noConversion"/>
  </si>
  <si>
    <t>hard|Int</t>
    <phoneticPr fontId="1" type="noConversion"/>
  </si>
  <si>
    <t>업데이트순번</t>
  </si>
  <si>
    <t>cu</t>
  </si>
  <si>
    <t>missionType|Int</t>
    <phoneticPr fontId="1" type="noConversion"/>
  </si>
  <si>
    <t>g501</t>
    <phoneticPr fontId="1" type="noConversion"/>
  </si>
  <si>
    <t>Tonton_E</t>
    <phoneticPr fontId="1" type="noConversion"/>
  </si>
  <si>
    <t>Plane_40_40_1</t>
    <phoneticPr fontId="1" type="noConversion"/>
  </si>
  <si>
    <t>Ground_RushDefense_1</t>
    <phoneticPr fontId="1" type="noConversion"/>
  </si>
  <si>
    <t>DI</t>
  </si>
  <si>
    <t>Wall_0_RushDefense_1</t>
    <phoneticPr fontId="1" type="noConversion"/>
  </si>
  <si>
    <t>Env_NightNodeWar</t>
    <phoneticPr fontId="1" type="noConversion"/>
  </si>
  <si>
    <t>Ground_BossDefense_1</t>
  </si>
  <si>
    <t>Wall_0_BossDefense_1</t>
  </si>
  <si>
    <t>g601</t>
    <phoneticPr fontId="1" type="noConversion"/>
  </si>
  <si>
    <t>EvilLich</t>
    <phoneticPr fontId="1" type="noConversion"/>
  </si>
  <si>
    <t>Env_SunsetBossDefense</t>
  </si>
  <si>
    <t>Plane_Inva_2_3_D</t>
    <phoneticPr fontId="1" type="noConversion"/>
  </si>
  <si>
    <t>bossAddress|String</t>
    <phoneticPr fontId="1" type="noConversion"/>
  </si>
  <si>
    <t>SpiritKing</t>
    <phoneticPr fontId="1" type="noConversion"/>
  </si>
  <si>
    <t>nameId|String</t>
  </si>
  <si>
    <t>descriptionId|String</t>
  </si>
  <si>
    <t>suggestedActorId|String!</t>
  </si>
  <si>
    <t>startDifficulty|Int</t>
    <phoneticPr fontId="1" type="noConversion"/>
  </si>
  <si>
    <t>BossName_SpiritKing</t>
  </si>
  <si>
    <t>BossDesc_SpiritKing</t>
  </si>
  <si>
    <t>LowPolyCyc</t>
  </si>
  <si>
    <t>Actor2103</t>
  </si>
  <si>
    <t>Plane_12_40_1_2</t>
    <phoneticPr fontId="1" type="noConversion"/>
  </si>
  <si>
    <t>Plane_12_40_3_1</t>
    <phoneticPr fontId="1" type="noConversion"/>
  </si>
  <si>
    <t>Ground_12_40_1</t>
    <phoneticPr fontId="1" type="noConversion"/>
  </si>
  <si>
    <t>Wall_0_Empty</t>
    <phoneticPr fontId="1" type="noConversion"/>
  </si>
  <si>
    <t>SpiritKing</t>
  </si>
  <si>
    <t>LowPolyCyc</t>
    <phoneticPr fontId="1" type="noConversion"/>
  </si>
  <si>
    <t>DroidMelee_Brass</t>
    <phoneticPr fontId="1" type="noConversion"/>
  </si>
  <si>
    <t>collisionDamageRate|Float</t>
    <phoneticPr fontId="1" type="noConversion"/>
  </si>
  <si>
    <t>standardHp|Float</t>
  </si>
  <si>
    <t>standardDef|Float</t>
  </si>
  <si>
    <t>DroidMelee_Brass</t>
  </si>
  <si>
    <t>RpgDemon_Violet</t>
  </si>
  <si>
    <t>RobotSphere</t>
  </si>
  <si>
    <t>Zippermouth_Green</t>
  </si>
  <si>
    <t>MobileLancer</t>
  </si>
  <si>
    <t>CuteUniq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</si>
  <si>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</si>
  <si>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</si>
  <si>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</si>
  <si>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</si>
  <si>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</si>
  <si>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</si>
  <si>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</si>
  <si>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</si>
  <si>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</si>
  <si>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</si>
  <si>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RobotFive</t>
  </si>
  <si>
    <t>Kumata</t>
  </si>
  <si>
    <t>DptLizard</t>
  </si>
  <si>
    <t>DevilAnimated</t>
  </si>
  <si>
    <t>AwesomeTower</t>
  </si>
  <si>
    <t>DroidHeavy_White</t>
  </si>
  <si>
    <t>Actor2103, Actor0030</t>
  </si>
  <si>
    <t>Actor1029, Actor0125</t>
  </si>
  <si>
    <t>Actor0024, Actor2015</t>
  </si>
  <si>
    <t>Actor2010, Actor1141</t>
  </si>
  <si>
    <t>Actor0030, Actor3019</t>
  </si>
  <si>
    <t>Actor0007, Actor1141</t>
  </si>
  <si>
    <t>Actor3019, Actor1109</t>
  </si>
  <si>
    <t>Actor0104, Actor2015</t>
  </si>
  <si>
    <t>Actor1109, Actor2238</t>
  </si>
  <si>
    <t>TerribleStump_Purple</t>
    <phoneticPr fontId="1" type="noConversion"/>
  </si>
  <si>
    <t>SleepingDragonTerrorBringer_Red</t>
  </si>
  <si>
    <t>CountBarrier5Times</t>
  </si>
  <si>
    <t>DroidWorker_Brass</t>
  </si>
  <si>
    <t>DroidAssault_Brass</t>
  </si>
  <si>
    <t>TreasureChest_Brown</t>
  </si>
  <si>
    <t>TreasureChest_Blue</t>
  </si>
  <si>
    <t>TreasureChest_Purple</t>
  </si>
  <si>
    <t>Actor3019</t>
  </si>
  <si>
    <t>Actor3019, Actor2238</t>
  </si>
  <si>
    <t>Actor0007</t>
    <phoneticPr fontId="1" type="noConversion"/>
  </si>
  <si>
    <t>Actor3019</t>
    <phoneticPr fontId="1" type="noConversion"/>
  </si>
  <si>
    <t>Actor2103, Actor0007</t>
    <phoneticPr fontId="1" type="noConversion"/>
  </si>
  <si>
    <t>Actor2011, Actor0007</t>
    <phoneticPr fontId="1" type="noConversion"/>
  </si>
  <si>
    <t>firstRewardType1|String</t>
    <phoneticPr fontId="1" type="noConversion"/>
  </si>
  <si>
    <t>firstRewardValue1|String</t>
    <phoneticPr fontId="1" type="noConversion"/>
  </si>
  <si>
    <t>firstRewardCount1|Int</t>
    <phoneticPr fontId="1" type="noConversion"/>
  </si>
  <si>
    <t>firstRewardType2|String</t>
    <phoneticPr fontId="1" type="noConversion"/>
  </si>
  <si>
    <t>firstRewardValue2|String</t>
    <phoneticPr fontId="1" type="noConversion"/>
  </si>
  <si>
    <t>firstRewardCount2|Int</t>
    <phoneticPr fontId="1" type="noConversion"/>
  </si>
  <si>
    <t>firstRewardType3|String</t>
    <phoneticPr fontId="1" type="noConversion"/>
  </si>
  <si>
    <t>firstRewardValue3|String</t>
    <phoneticPr fontId="1" type="noConversion"/>
  </si>
  <si>
    <t>firstRewardCount3|Int</t>
    <phoneticPr fontId="1" type="noConversion"/>
  </si>
  <si>
    <t>EN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</si>
  <si>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</si>
  <si>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</si>
  <si>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</si>
  <si>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</si>
  <si>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</si>
  <si>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</si>
  <si>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PolygonalMetalon_Red</t>
    <phoneticPr fontId="1" type="noConversion"/>
  </si>
  <si>
    <t>Env_ClearRedGoldDefense</t>
  </si>
  <si>
    <t>Plane_Inva_5_1_D</t>
  </si>
  <si>
    <t>Ground_GoldDefense_1</t>
  </si>
  <si>
    <t>Wall_0_GoldDefense_1</t>
  </si>
  <si>
    <t>TreasureChest_Brown</t>
    <phoneticPr fontId="1" type="noConversion"/>
  </si>
  <si>
    <t>TreasureChest_Blue</t>
    <phoneticPr fontId="1" type="noConversion"/>
  </si>
  <si>
    <t>TreasureChest_Purple</t>
    <phoneticPr fontId="1" type="noConversion"/>
  </si>
  <si>
    <t>DroidWorker_Brass</t>
    <phoneticPr fontId="1" type="noConversion"/>
  </si>
  <si>
    <t>name_1</t>
  </si>
  <si>
    <t>id_1</t>
  </si>
  <si>
    <t>count_1</t>
  </si>
  <si>
    <t>interval_1</t>
  </si>
  <si>
    <t>coordi_1</t>
  </si>
  <si>
    <t>posX_1</t>
  </si>
  <si>
    <t>posZ_1</t>
  </si>
  <si>
    <t>coordi_2</t>
  </si>
  <si>
    <t>posX_2</t>
  </si>
  <si>
    <t>posZ_2</t>
  </si>
  <si>
    <t>coordi_3</t>
  </si>
  <si>
    <t>posX_3</t>
  </si>
  <si>
    <t>posZ_3</t>
  </si>
  <si>
    <t>coordi_4</t>
  </si>
  <si>
    <t>posX_4</t>
  </si>
  <si>
    <t>posZ_4</t>
  </si>
  <si>
    <t>coordi_5</t>
  </si>
  <si>
    <t>posX_5</t>
  </si>
  <si>
    <t>posZ_5</t>
  </si>
  <si>
    <t>coordi_6</t>
  </si>
  <si>
    <t>posX_6</t>
  </si>
  <si>
    <t>posZ_6</t>
  </si>
  <si>
    <t>coordi_7</t>
  </si>
  <si>
    <t>posX_7</t>
  </si>
  <si>
    <t>posZ_7</t>
  </si>
  <si>
    <t>coordi_8</t>
  </si>
  <si>
    <t>posX_8</t>
  </si>
  <si>
    <t>posZ_8</t>
  </si>
  <si>
    <t>coordi_9</t>
  </si>
  <si>
    <t>posX_9</t>
  </si>
  <si>
    <t>posZ_9</t>
  </si>
  <si>
    <t>coordi_10</t>
  </si>
  <si>
    <t>posX_10</t>
  </si>
  <si>
    <t>posZ_10</t>
  </si>
  <si>
    <t>VariationScarab_Red</t>
    <phoneticPr fontId="1" type="noConversion"/>
  </si>
  <si>
    <t>VariationScarab_Red</t>
  </si>
  <si>
    <t>Plane_12_40_5_1</t>
  </si>
  <si>
    <t>Plane_12_40_5_1</t>
    <phoneticPr fontId="1" type="noConversion"/>
  </si>
  <si>
    <t>Plane_12_40_0_1</t>
  </si>
  <si>
    <t>Plane_12_40_0_1</t>
    <phoneticPr fontId="1" type="noConversion"/>
  </si>
  <si>
    <t>Plane_12_40_12_2</t>
  </si>
  <si>
    <t>Plane_12_40_12_2</t>
    <phoneticPr fontId="1" type="noConversion"/>
  </si>
  <si>
    <t>Plane_Inva_6_3</t>
  </si>
  <si>
    <t>Plane_Inva_6_3</t>
    <phoneticPr fontId="1" type="noConversion"/>
  </si>
  <si>
    <t>Plane_Inva_4_1</t>
  </si>
  <si>
    <t>Plane_Inva_4_1</t>
    <phoneticPr fontId="1" type="noConversion"/>
  </si>
  <si>
    <t>Plane_12_40_9_2</t>
  </si>
  <si>
    <t>Plane_Inva_0_1</t>
  </si>
  <si>
    <t>Plane_Inva_3_2</t>
  </si>
  <si>
    <t>Plane_12_40_3_2</t>
  </si>
  <si>
    <t>Plane_12_40_3_2</t>
    <phoneticPr fontId="1" type="noConversion"/>
  </si>
  <si>
    <t>Plane_12_40_15_3</t>
  </si>
  <si>
    <t>Plane_12_40_15_3</t>
    <phoneticPr fontId="1" type="noConversion"/>
  </si>
  <si>
    <t>Plane_12_40_1_1</t>
  </si>
  <si>
    <t>Wall_12_40_3_Middle2</t>
  </si>
  <si>
    <t>Wall_12_40_3_Middle3</t>
  </si>
  <si>
    <t>Wall_12_40_4_Middle1</t>
  </si>
  <si>
    <t>Ground_12_40_4</t>
  </si>
  <si>
    <t>Plane_12_40_6_3</t>
  </si>
  <si>
    <t>Plane_12_40_2_4</t>
  </si>
  <si>
    <t>Plane_12_40_2_6</t>
  </si>
  <si>
    <t>Plane_12_40_2_3</t>
  </si>
  <si>
    <t>Plane_12_40_2_2</t>
  </si>
  <si>
    <t>Plane_12_40_3_1</t>
  </si>
  <si>
    <t>Plane_12_40_4_2</t>
  </si>
  <si>
    <t>Plane_12_40_4_1</t>
  </si>
  <si>
    <t>Ground_12_40_3</t>
  </si>
  <si>
    <t>Plane_12_40_4_3</t>
  </si>
  <si>
    <t>Ground_12_40_1</t>
  </si>
  <si>
    <t>Wall_0_Empty</t>
  </si>
  <si>
    <t>Plane_12_40_5_3</t>
  </si>
  <si>
    <t>Ground_12_40_2</t>
  </si>
  <si>
    <t>Wall_12_40_5_Final</t>
  </si>
  <si>
    <t>g102</t>
    <phoneticPr fontId="1" type="noConversion"/>
  </si>
  <si>
    <t>g103</t>
  </si>
  <si>
    <t>g104</t>
  </si>
  <si>
    <t>g105</t>
  </si>
  <si>
    <t>g106</t>
  </si>
  <si>
    <t>g107</t>
  </si>
  <si>
    <t>g108</t>
  </si>
  <si>
    <t>g109</t>
  </si>
  <si>
    <t>g110</t>
  </si>
  <si>
    <t>g111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</si>
  <si>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</si>
  <si>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</si>
  <si>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</si>
  <si>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</si>
  <si>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</si>
  <si>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</si>
  <si>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</si>
  <si>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</si>
  <si>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</si>
  <si>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</si>
  <si>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</si>
  <si>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</si>
  <si>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</si>
  <si>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</si>
  <si>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</si>
  <si>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</si>
  <si>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</si>
  <si>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</si>
  <si>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</si>
  <si>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</si>
  <si>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</si>
  <si>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</si>
  <si>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</si>
  <si>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</si>
  <si>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</si>
  <si>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</si>
  <si>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</si>
  <si>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</si>
  <si>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</si>
  <si>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</si>
  <si>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g103</t>
    <phoneticPr fontId="1" type="noConversion"/>
  </si>
  <si>
    <t>g104</t>
    <phoneticPr fontId="1" type="noConversion"/>
  </si>
  <si>
    <t>g105</t>
    <phoneticPr fontId="1" type="noConversion"/>
  </si>
  <si>
    <t>g106</t>
    <phoneticPr fontId="1" type="noConversion"/>
  </si>
  <si>
    <t>g107</t>
    <phoneticPr fontId="1" type="noConversion"/>
  </si>
  <si>
    <t>g108</t>
    <phoneticPr fontId="1" type="noConversion"/>
  </si>
  <si>
    <t>g109</t>
    <phoneticPr fontId="1" type="noConversion"/>
  </si>
  <si>
    <t>g110</t>
    <phoneticPr fontId="1" type="noConversion"/>
  </si>
  <si>
    <t>g111</t>
    <phoneticPr fontId="1" type="noConversion"/>
  </si>
  <si>
    <t>g112</t>
    <phoneticPr fontId="1" type="noConversion"/>
  </si>
  <si>
    <t>g113</t>
    <phoneticPr fontId="1" type="noConversion"/>
  </si>
  <si>
    <t>g114</t>
    <phoneticPr fontId="1" type="noConversion"/>
  </si>
  <si>
    <t>g115</t>
    <phoneticPr fontId="1" type="noConversion"/>
  </si>
  <si>
    <t>g116</t>
    <phoneticPr fontId="1" type="noConversion"/>
  </si>
  <si>
    <t>g117</t>
    <phoneticPr fontId="1" type="noConversion"/>
  </si>
  <si>
    <t>g118</t>
    <phoneticPr fontId="1" type="noConversion"/>
  </si>
  <si>
    <t>g119</t>
    <phoneticPr fontId="1" type="noConversion"/>
  </si>
  <si>
    <t>g120</t>
    <phoneticPr fontId="1" type="noConversion"/>
  </si>
  <si>
    <t>VariationScarab_Yellow</t>
  </si>
  <si>
    <t>Reptile</t>
  </si>
  <si>
    <t>VariationScarab_Black</t>
  </si>
  <si>
    <t>RockWarrior</t>
  </si>
  <si>
    <t>TrollGiant</t>
  </si>
  <si>
    <t>TreantGuard_Blue</t>
  </si>
  <si>
    <t>TreantGuard_Blue</t>
    <phoneticPr fontId="1" type="noConversion"/>
  </si>
  <si>
    <t>DragonBoar_Green</t>
  </si>
  <si>
    <t>DragonBoar_Green</t>
    <phoneticPr fontId="1" type="noConversion"/>
  </si>
  <si>
    <t>g502</t>
  </si>
  <si>
    <t>g502</t>
    <phoneticPr fontId="1" type="noConversion"/>
  </si>
  <si>
    <t>g503</t>
  </si>
  <si>
    <t>g503</t>
    <phoneticPr fontId="1" type="noConversion"/>
  </si>
  <si>
    <t>evadeRate|Float</t>
  </si>
  <si>
    <t>criticalDefenseRate|Float</t>
  </si>
  <si>
    <t>strikeDefenseRate|Float</t>
  </si>
  <si>
    <t>BarbarianMage</t>
    <phoneticPr fontId="1" type="noConversion"/>
  </si>
  <si>
    <t>GO</t>
    <phoneticPr fontId="1" type="noConversion"/>
  </si>
  <si>
    <t>Env_NightNodeWar</t>
  </si>
  <si>
    <t>Plane_40_40_1</t>
  </si>
  <si>
    <t>Ground_RushDefense_1</t>
  </si>
  <si>
    <t>Wall_0_RushDefense_1</t>
  </si>
  <si>
    <t>Plane_Inva_2_3_D</t>
  </si>
  <si>
    <t>g601</t>
  </si>
  <si>
    <t>Env_DayLight</t>
  </si>
  <si>
    <t>Plane_12_40_1_3</t>
  </si>
  <si>
    <t>Plane_12_40_6_1</t>
  </si>
  <si>
    <t>Wall_12_40_6_Final</t>
  </si>
  <si>
    <t>Plane_12_40_7_2</t>
  </si>
  <si>
    <t>Plane_12_40_8_3</t>
  </si>
  <si>
    <t>Plane_12_40_8_2</t>
  </si>
  <si>
    <t>Plane_12_40_9_1</t>
  </si>
  <si>
    <t>Wall_12_40_9_Middle1</t>
  </si>
  <si>
    <t>AwesomeTower_Blue</t>
    <phoneticPr fontId="1" type="noConversion"/>
  </si>
  <si>
    <t>Plane_12_40_11_2</t>
  </si>
  <si>
    <t>Wall_12_40_12_Middle4</t>
  </si>
  <si>
    <t>Plane_12_40_12_3</t>
  </si>
  <si>
    <t>GO</t>
  </si>
  <si>
    <t>transcendLimit|Int</t>
    <phoneticPr fontId="1" type="noConversion"/>
  </si>
  <si>
    <t>levelLimit|int</t>
    <phoneticPr fontId="1" type="noConversion"/>
  </si>
  <si>
    <t>참고</t>
    <phoneticPr fontId="1" type="noConversion"/>
  </si>
  <si>
    <t>num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</si>
  <si>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</si>
  <si>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</si>
  <si>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</si>
  <si>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</si>
  <si>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보상검증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</si>
  <si>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</si>
  <si>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</si>
  <si>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</si>
  <si>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key</t>
    <phoneticPr fontId="1" type="noConversion"/>
  </si>
  <si>
    <t>key|Int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</si>
  <si>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</si>
  <si>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</si>
  <si>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</si>
  <si>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</si>
  <si>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</si>
  <si>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테이블연결</t>
    <phoneticPr fontId="1" type="noConversion"/>
  </si>
  <si>
    <t>Jason화</t>
    <phoneticPr fontId="1" type="noConversion"/>
  </si>
  <si>
    <t>tp_Verify</t>
  </si>
  <si>
    <t>value</t>
    <phoneticPr fontId="1" type="noConversion"/>
  </si>
  <si>
    <t>서버재화</t>
    <phoneticPr fontId="1" type="noConversion"/>
  </si>
  <si>
    <t>서버아이템</t>
    <phoneticPr fontId="1" type="noConversion"/>
  </si>
  <si>
    <t>그외</t>
    <phoneticPr fontId="1" type="noConversion"/>
  </si>
  <si>
    <t>재화</t>
  </si>
  <si>
    <t>EN</t>
    <phoneticPr fontId="1" type="noConversion"/>
  </si>
  <si>
    <t>재화</t>
    <phoneticPr fontId="1" type="noConversion"/>
  </si>
  <si>
    <t>cu</t>
    <phoneticPr fontId="1" type="noConversion"/>
  </si>
  <si>
    <t>Cash_sSpellGacha</t>
  </si>
  <si>
    <t>제공 목록 없음</t>
    <phoneticPr fontId="1" type="noConversion"/>
  </si>
  <si>
    <t>아이템</t>
    <phoneticPr fontId="1" type="noConversion"/>
  </si>
  <si>
    <t>it</t>
    <phoneticPr fontId="1" type="noConversion"/>
  </si>
  <si>
    <t>Cash_sCharacterGacha</t>
    <phoneticPr fontId="1" type="noConversion"/>
  </si>
  <si>
    <t>DI</t>
    <phoneticPr fontId="1" type="noConversion"/>
  </si>
  <si>
    <t>아이템</t>
  </si>
  <si>
    <t>diff</t>
    <phoneticPr fontId="1" type="noConversion"/>
  </si>
  <si>
    <t>rewardType1|String</t>
    <phoneticPr fontId="1" type="noConversion"/>
  </si>
  <si>
    <t>Equip000001</t>
  </si>
  <si>
    <t>Equip001001</t>
  </si>
  <si>
    <t>Equip002001</t>
  </si>
  <si>
    <t>bossBattleRw</t>
    <phoneticPr fontId="1" type="noConversion"/>
  </si>
  <si>
    <t>길이</t>
    <phoneticPr fontId="1" type="noConversion"/>
  </si>
  <si>
    <t>누적길이</t>
    <phoneticPr fontId="1" type="noConversion"/>
  </si>
  <si>
    <t>누적합</t>
    <phoneticPr fontId="1" type="noConversion"/>
  </si>
  <si>
    <t>테이블분할연결</t>
    <phoneticPr fontId="1" type="noConversion"/>
  </si>
  <si>
    <t>크기끝</t>
    <phoneticPr fontId="1" type="noConversion"/>
  </si>
  <si>
    <t>Fungee_Red</t>
  </si>
  <si>
    <t>HellCreeper_Red</t>
    <phoneticPr fontId="1" type="noConversion"/>
  </si>
  <si>
    <t>step|Int</t>
    <phoneticPr fontId="1" type="noConversion"/>
  </si>
  <si>
    <t>monCount|Int</t>
    <phoneticPr fontId="1" type="noConversion"/>
  </si>
  <si>
    <t>dronePoint|Int</t>
    <phoneticPr fontId="1" type="noConversion"/>
  </si>
  <si>
    <t>Env_Dawn</t>
    <phoneticPr fontId="1" type="noConversion"/>
  </si>
  <si>
    <t>Plane_12_40_6_1_D</t>
    <phoneticPr fontId="1" type="noConversion"/>
  </si>
  <si>
    <t>Ground_RobotDefense_1</t>
    <phoneticPr fontId="1" type="noConversion"/>
  </si>
  <si>
    <t>Wall_0_RobotDefense_1</t>
    <phoneticPr fontId="1" type="noConversion"/>
  </si>
  <si>
    <t>g901</t>
    <phoneticPr fontId="1" type="noConversion"/>
  </si>
  <si>
    <t>HellCreeper_Red</t>
  </si>
  <si>
    <t>droneAccumulatedPoint|Int</t>
    <phoneticPr fontId="1" type="noConversion"/>
  </si>
  <si>
    <t>Cash_sSpellGacha</t>
    <phoneticPr fontId="1" type="noConversion"/>
  </si>
  <si>
    <t>BarbarianMage</t>
  </si>
  <si>
    <t>스폰인포오버라이딩</t>
    <phoneticPr fontId="1" type="noConversion"/>
  </si>
  <si>
    <t>38,1,0.2,1,8,11.5,15,5,0.2,0,35,5,0.2,0,22,5,0.2,0,38,1,0.2,1,8,11.5,20,5,0.2,0,29,5,0.2,0,19,5,0.2,0,38,1,0.2,1,8,11.5,25,5,0.2,0,32,5,0.2,0,16,5,0.2,0,38,1,0.2,1,8,11.5,26,5,0.2,0,28,5,0.2,0,14,5,0.2,0,38,1,0.2,1,8,11.5,21,5,0.2,0,27,5,0.2,0,24,5,0.2,0</t>
    <phoneticPr fontId="1" type="noConversion"/>
  </si>
  <si>
    <t>참고누적카운트</t>
    <phoneticPr fontId="1" type="noConversion"/>
  </si>
  <si>
    <t>Cash_sCharacterGacha</t>
  </si>
  <si>
    <t>Cash_sEquipGacha</t>
  </si>
  <si>
    <t>Ground_Right_2</t>
  </si>
  <si>
    <t>Wall_0_Zigzag_2</t>
  </si>
  <si>
    <t>g101</t>
  </si>
  <si>
    <t>empty</t>
  </si>
  <si>
    <t>g102</t>
  </si>
  <si>
    <t>Equip010001</t>
  </si>
  <si>
    <t>Equip011001</t>
  </si>
  <si>
    <t>Equip005002</t>
  </si>
  <si>
    <t>Equip010003</t>
  </si>
  <si>
    <t>Equip014001</t>
  </si>
  <si>
    <t>Equip013001</t>
  </si>
  <si>
    <t>Equip023003</t>
  </si>
  <si>
    <t>Equip013002</t>
  </si>
  <si>
    <t>Equip015001</t>
  </si>
  <si>
    <t>Equip020003</t>
  </si>
  <si>
    <t>Equip012003</t>
  </si>
  <si>
    <t>Equip025002</t>
  </si>
  <si>
    <t>Equip012002</t>
  </si>
  <si>
    <t>Equip025001</t>
  </si>
  <si>
    <t>Equip001003</t>
  </si>
  <si>
    <t>Equip014002</t>
  </si>
  <si>
    <t>Equip024003</t>
  </si>
  <si>
    <t>Equip010002</t>
  </si>
  <si>
    <t>Equip020002</t>
  </si>
  <si>
    <t>Equip015003</t>
  </si>
  <si>
    <t>Equip022001</t>
  </si>
  <si>
    <t>Equip015002</t>
  </si>
  <si>
    <t>Equip021001</t>
  </si>
  <si>
    <t>Equip011002</t>
  </si>
  <si>
    <t>Equip005003</t>
  </si>
  <si>
    <t>Equip020001</t>
  </si>
  <si>
    <t>Equip021003</t>
  </si>
  <si>
    <t>Equip024002</t>
  </si>
  <si>
    <t>Equip003001</t>
  </si>
  <si>
    <t>Equip011003</t>
  </si>
  <si>
    <t>Equip012001</t>
  </si>
  <si>
    <t>Equip023001</t>
  </si>
  <si>
    <t>Equip005001</t>
  </si>
  <si>
    <t>Equip013003</t>
  </si>
  <si>
    <t>Equip022003</t>
  </si>
  <si>
    <t>Equip014003</t>
  </si>
  <si>
    <t>Equip004002</t>
  </si>
  <si>
    <t>Equip023002</t>
  </si>
  <si>
    <t>Equip000003</t>
  </si>
  <si>
    <t>Equip022002</t>
  </si>
  <si>
    <t>Equip024001</t>
  </si>
  <si>
    <t>Equip025003</t>
  </si>
  <si>
    <t>Equip001002</t>
  </si>
  <si>
    <t>Equip021002</t>
  </si>
  <si>
    <t>Equip004001</t>
  </si>
  <si>
    <t>Equip002002</t>
  </si>
  <si>
    <t>Equip002003</t>
  </si>
  <si>
    <t>Equip004003</t>
  </si>
  <si>
    <t>Equip000002</t>
  </si>
  <si>
    <t>Equip003002</t>
  </si>
  <si>
    <t>Equip003003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</si>
</sst>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BB8E-C24F-43F2-911F-5FCC7CA7B3B9}">
  <dimension ref="A1:C699"/>
  <sheetViews>
    <sheetView workbookViewId="0"/>
  </sheetViews>
  <sheetFormatPr defaultRowHeight="16.5"/>
  <cols>
    <col min="2" max="3" width="11.875" customWidth="1"/>
  </cols>
  <sheetData>
    <row r="1" spans="1:3" ht="27" customHeight="1">
      <c r="A1" t="s">
        <v>75</v>
      </c>
      <c r="B1" t="s">
        <v>76</v>
      </c>
      <c r="C1" t="s">
        <v>77</v>
      </c>
    </row>
    <row r="2" spans="1:3">
      <c r="A2">
        <v>1</v>
      </c>
      <c r="B2">
        <v>10001</v>
      </c>
      <c r="C2">
        <v>20001</v>
      </c>
    </row>
    <row r="3" spans="1:3">
      <c r="A3">
        <v>2</v>
      </c>
      <c r="B3">
        <v>10002</v>
      </c>
      <c r="C3">
        <v>20002</v>
      </c>
    </row>
    <row r="4" spans="1:3">
      <c r="A4">
        <v>3</v>
      </c>
      <c r="B4">
        <v>10003</v>
      </c>
      <c r="C4">
        <v>20003</v>
      </c>
    </row>
    <row r="5" spans="1:3">
      <c r="A5">
        <v>4</v>
      </c>
      <c r="B5">
        <v>10004</v>
      </c>
      <c r="C5">
        <v>20004</v>
      </c>
    </row>
    <row r="6" spans="1:3">
      <c r="A6">
        <v>5</v>
      </c>
      <c r="B6">
        <v>10005</v>
      </c>
      <c r="C6">
        <v>20005</v>
      </c>
    </row>
    <row r="7" spans="1:3">
      <c r="A7">
        <v>6</v>
      </c>
      <c r="B7">
        <v>10006</v>
      </c>
      <c r="C7">
        <v>20006</v>
      </c>
    </row>
    <row r="8" spans="1:3">
      <c r="A8">
        <v>7</v>
      </c>
      <c r="B8">
        <v>10007</v>
      </c>
      <c r="C8">
        <v>20007</v>
      </c>
    </row>
    <row r="9" spans="1:3">
      <c r="A9">
        <v>8</v>
      </c>
      <c r="B9">
        <v>10008</v>
      </c>
      <c r="C9">
        <v>20008</v>
      </c>
    </row>
    <row r="10" spans="1:3">
      <c r="A10">
        <v>9</v>
      </c>
      <c r="B10">
        <v>10009</v>
      </c>
      <c r="C10">
        <v>20009</v>
      </c>
    </row>
    <row r="11" spans="1:3">
      <c r="A11">
        <v>10</v>
      </c>
      <c r="B11">
        <v>10010</v>
      </c>
      <c r="C11">
        <v>20010</v>
      </c>
    </row>
    <row r="12" spans="1:3">
      <c r="A12">
        <v>11</v>
      </c>
      <c r="B12">
        <v>10011</v>
      </c>
      <c r="C12">
        <v>20011</v>
      </c>
    </row>
    <row r="13" spans="1:3">
      <c r="A13">
        <v>12</v>
      </c>
      <c r="B13">
        <v>10012</v>
      </c>
      <c r="C13">
        <v>20012</v>
      </c>
    </row>
    <row r="14" spans="1:3">
      <c r="A14">
        <v>13</v>
      </c>
      <c r="B14">
        <v>10013</v>
      </c>
      <c r="C14">
        <v>20013</v>
      </c>
    </row>
    <row r="15" spans="1:3">
      <c r="A15">
        <v>14</v>
      </c>
      <c r="B15">
        <v>10014</v>
      </c>
      <c r="C15">
        <v>20014</v>
      </c>
    </row>
    <row r="16" spans="1:3">
      <c r="A16">
        <v>15</v>
      </c>
      <c r="B16">
        <v>10015</v>
      </c>
      <c r="C16">
        <v>20015</v>
      </c>
    </row>
    <row r="17" spans="1:3">
      <c r="A17">
        <v>16</v>
      </c>
      <c r="B17">
        <v>10016</v>
      </c>
      <c r="C17">
        <v>20016</v>
      </c>
    </row>
    <row r="18" spans="1:3">
      <c r="A18">
        <v>17</v>
      </c>
      <c r="B18">
        <v>10017</v>
      </c>
      <c r="C18">
        <v>20017</v>
      </c>
    </row>
    <row r="19" spans="1:3">
      <c r="A19">
        <v>18</v>
      </c>
      <c r="B19">
        <v>10018</v>
      </c>
      <c r="C19">
        <v>20018</v>
      </c>
    </row>
    <row r="20" spans="1:3">
      <c r="A20">
        <v>19</v>
      </c>
      <c r="B20">
        <v>10019</v>
      </c>
      <c r="C20">
        <v>20019</v>
      </c>
    </row>
    <row r="21" spans="1:3">
      <c r="A21">
        <v>20</v>
      </c>
      <c r="B21">
        <v>10020</v>
      </c>
      <c r="C21">
        <v>20020</v>
      </c>
    </row>
    <row r="22" spans="1:3">
      <c r="A22">
        <v>21</v>
      </c>
      <c r="B22">
        <v>10021</v>
      </c>
      <c r="C22">
        <v>20021</v>
      </c>
    </row>
    <row r="23" spans="1:3">
      <c r="A23">
        <v>22</v>
      </c>
      <c r="B23">
        <v>10022</v>
      </c>
      <c r="C23">
        <v>20022</v>
      </c>
    </row>
    <row r="24" spans="1:3">
      <c r="A24">
        <v>23</v>
      </c>
      <c r="B24">
        <v>10023</v>
      </c>
      <c r="C24">
        <v>20023</v>
      </c>
    </row>
    <row r="25" spans="1:3">
      <c r="A25">
        <v>24</v>
      </c>
      <c r="B25">
        <v>10024</v>
      </c>
      <c r="C25">
        <v>20024</v>
      </c>
    </row>
    <row r="26" spans="1:3">
      <c r="A26">
        <v>25</v>
      </c>
      <c r="B26">
        <v>10025</v>
      </c>
      <c r="C26">
        <v>20025</v>
      </c>
    </row>
    <row r="27" spans="1:3">
      <c r="A27">
        <v>26</v>
      </c>
      <c r="B27">
        <v>10026</v>
      </c>
      <c r="C27">
        <v>20026</v>
      </c>
    </row>
    <row r="28" spans="1:3">
      <c r="A28">
        <v>27</v>
      </c>
      <c r="B28">
        <v>10027</v>
      </c>
      <c r="C28">
        <v>20027</v>
      </c>
    </row>
    <row r="29" spans="1:3">
      <c r="A29">
        <v>28</v>
      </c>
      <c r="B29">
        <v>10028</v>
      </c>
      <c r="C29">
        <v>20028</v>
      </c>
    </row>
    <row r="30" spans="1:3">
      <c r="A30">
        <v>29</v>
      </c>
      <c r="B30">
        <v>10029</v>
      </c>
      <c r="C30">
        <v>20029</v>
      </c>
    </row>
    <row r="31" spans="1:3">
      <c r="A31">
        <v>30</v>
      </c>
      <c r="B31">
        <v>10030</v>
      </c>
      <c r="C31">
        <v>20030</v>
      </c>
    </row>
    <row r="32" spans="1:3">
      <c r="A32">
        <v>31</v>
      </c>
      <c r="B32">
        <v>10031</v>
      </c>
      <c r="C32">
        <v>20031</v>
      </c>
    </row>
    <row r="33" spans="1:3">
      <c r="A33">
        <v>32</v>
      </c>
      <c r="B33">
        <v>10032</v>
      </c>
      <c r="C33">
        <v>20032</v>
      </c>
    </row>
    <row r="34" spans="1:3">
      <c r="A34">
        <v>33</v>
      </c>
      <c r="B34">
        <v>10033</v>
      </c>
      <c r="C34">
        <v>20033</v>
      </c>
    </row>
    <row r="35" spans="1:3">
      <c r="A35">
        <v>34</v>
      </c>
      <c r="B35">
        <v>10034</v>
      </c>
      <c r="C35">
        <v>20034</v>
      </c>
    </row>
    <row r="36" spans="1:3">
      <c r="A36">
        <v>35</v>
      </c>
      <c r="B36">
        <v>10035</v>
      </c>
      <c r="C36">
        <v>20035</v>
      </c>
    </row>
    <row r="37" spans="1:3">
      <c r="A37">
        <v>36</v>
      </c>
      <c r="B37">
        <v>10036</v>
      </c>
      <c r="C37">
        <v>20036</v>
      </c>
    </row>
    <row r="38" spans="1:3">
      <c r="A38">
        <v>37</v>
      </c>
      <c r="B38">
        <v>10037</v>
      </c>
      <c r="C38">
        <v>20037</v>
      </c>
    </row>
    <row r="39" spans="1:3">
      <c r="A39">
        <v>38</v>
      </c>
      <c r="B39">
        <v>10038</v>
      </c>
      <c r="C39">
        <v>20038</v>
      </c>
    </row>
    <row r="40" spans="1:3">
      <c r="A40">
        <v>39</v>
      </c>
      <c r="B40">
        <v>10039</v>
      </c>
      <c r="C40">
        <v>20039</v>
      </c>
    </row>
    <row r="41" spans="1:3">
      <c r="A41">
        <v>40</v>
      </c>
      <c r="B41">
        <v>10040</v>
      </c>
      <c r="C41">
        <v>20040</v>
      </c>
    </row>
    <row r="42" spans="1:3">
      <c r="A42">
        <v>41</v>
      </c>
      <c r="B42">
        <v>10041</v>
      </c>
      <c r="C42">
        <v>20041</v>
      </c>
    </row>
    <row r="43" spans="1:3">
      <c r="A43">
        <v>42</v>
      </c>
      <c r="B43">
        <v>10042</v>
      </c>
      <c r="C43">
        <v>20042</v>
      </c>
    </row>
    <row r="44" spans="1:3">
      <c r="A44">
        <v>43</v>
      </c>
      <c r="B44">
        <v>10043</v>
      </c>
      <c r="C44">
        <v>20043</v>
      </c>
    </row>
    <row r="45" spans="1:3">
      <c r="A45">
        <v>44</v>
      </c>
      <c r="B45">
        <v>10044</v>
      </c>
      <c r="C45">
        <v>20044</v>
      </c>
    </row>
    <row r="46" spans="1:3">
      <c r="A46">
        <v>45</v>
      </c>
      <c r="B46">
        <v>10045</v>
      </c>
      <c r="C46">
        <v>20045</v>
      </c>
    </row>
    <row r="47" spans="1:3">
      <c r="A47">
        <v>46</v>
      </c>
      <c r="B47">
        <v>10046</v>
      </c>
      <c r="C47">
        <v>20046</v>
      </c>
    </row>
    <row r="48" spans="1:3">
      <c r="A48">
        <v>47</v>
      </c>
      <c r="B48">
        <v>10047</v>
      </c>
      <c r="C48">
        <v>20047</v>
      </c>
    </row>
    <row r="49" spans="1:3">
      <c r="A49">
        <v>48</v>
      </c>
      <c r="B49">
        <v>10048</v>
      </c>
      <c r="C49">
        <v>20048</v>
      </c>
    </row>
    <row r="50" spans="1:3">
      <c r="A50">
        <v>49</v>
      </c>
      <c r="B50">
        <v>10049</v>
      </c>
      <c r="C50">
        <v>20049</v>
      </c>
    </row>
    <row r="51" spans="1:3">
      <c r="A51">
        <v>50</v>
      </c>
      <c r="B51">
        <v>10050</v>
      </c>
      <c r="C51">
        <v>20050</v>
      </c>
    </row>
    <row r="52" spans="1:3">
      <c r="A52">
        <v>51</v>
      </c>
      <c r="B52">
        <v>10051</v>
      </c>
      <c r="C52">
        <v>20051</v>
      </c>
    </row>
    <row r="53" spans="1:3">
      <c r="A53">
        <v>52</v>
      </c>
      <c r="B53">
        <v>10052</v>
      </c>
      <c r="C53">
        <v>20052</v>
      </c>
    </row>
    <row r="54" spans="1:3">
      <c r="A54">
        <v>53</v>
      </c>
      <c r="B54">
        <v>10053</v>
      </c>
      <c r="C54">
        <v>20053</v>
      </c>
    </row>
    <row r="55" spans="1:3">
      <c r="A55">
        <v>54</v>
      </c>
      <c r="B55">
        <v>10054</v>
      </c>
      <c r="C55">
        <v>20054</v>
      </c>
    </row>
    <row r="56" spans="1:3">
      <c r="A56">
        <v>55</v>
      </c>
      <c r="B56">
        <v>10055</v>
      </c>
      <c r="C56">
        <v>20055</v>
      </c>
    </row>
    <row r="57" spans="1:3">
      <c r="A57">
        <v>56</v>
      </c>
      <c r="B57">
        <v>10056</v>
      </c>
      <c r="C57">
        <v>20056</v>
      </c>
    </row>
    <row r="58" spans="1:3">
      <c r="A58">
        <v>57</v>
      </c>
      <c r="B58">
        <v>10057</v>
      </c>
      <c r="C58">
        <v>20057</v>
      </c>
    </row>
    <row r="59" spans="1:3">
      <c r="A59">
        <v>58</v>
      </c>
      <c r="B59">
        <v>10058</v>
      </c>
      <c r="C59">
        <v>20058</v>
      </c>
    </row>
    <row r="60" spans="1:3">
      <c r="A60">
        <v>59</v>
      </c>
      <c r="B60">
        <v>10059</v>
      </c>
      <c r="C60">
        <v>20059</v>
      </c>
    </row>
    <row r="61" spans="1:3">
      <c r="A61">
        <v>60</v>
      </c>
      <c r="B61">
        <v>10060</v>
      </c>
      <c r="C61">
        <v>20060</v>
      </c>
    </row>
    <row r="62" spans="1:3">
      <c r="A62">
        <v>61</v>
      </c>
      <c r="B62">
        <v>10061</v>
      </c>
      <c r="C62">
        <v>20061</v>
      </c>
    </row>
    <row r="63" spans="1:3">
      <c r="A63">
        <v>62</v>
      </c>
      <c r="B63">
        <v>10062</v>
      </c>
      <c r="C63">
        <v>20062</v>
      </c>
    </row>
    <row r="64" spans="1:3">
      <c r="A64">
        <v>63</v>
      </c>
      <c r="B64">
        <v>10063</v>
      </c>
      <c r="C64">
        <v>20063</v>
      </c>
    </row>
    <row r="65" spans="1:3">
      <c r="A65">
        <v>64</v>
      </c>
      <c r="B65">
        <v>10064</v>
      </c>
      <c r="C65">
        <v>20064</v>
      </c>
    </row>
    <row r="66" spans="1:3">
      <c r="A66">
        <v>65</v>
      </c>
      <c r="B66">
        <v>10065</v>
      </c>
      <c r="C66">
        <v>20065</v>
      </c>
    </row>
    <row r="67" spans="1:3">
      <c r="A67">
        <v>66</v>
      </c>
      <c r="B67">
        <v>10066</v>
      </c>
      <c r="C67">
        <v>20066</v>
      </c>
    </row>
    <row r="68" spans="1:3">
      <c r="A68">
        <v>67</v>
      </c>
      <c r="B68">
        <v>10067</v>
      </c>
      <c r="C68">
        <v>20067</v>
      </c>
    </row>
    <row r="69" spans="1:3">
      <c r="A69">
        <v>68</v>
      </c>
      <c r="B69">
        <v>10068</v>
      </c>
      <c r="C69">
        <v>20068</v>
      </c>
    </row>
    <row r="70" spans="1:3">
      <c r="A70">
        <v>69</v>
      </c>
      <c r="B70">
        <v>10069</v>
      </c>
      <c r="C70">
        <v>20069</v>
      </c>
    </row>
    <row r="71" spans="1:3">
      <c r="A71">
        <v>70</v>
      </c>
      <c r="B71">
        <v>10070</v>
      </c>
      <c r="C71">
        <v>20070</v>
      </c>
    </row>
    <row r="72" spans="1:3">
      <c r="A72">
        <v>71</v>
      </c>
      <c r="B72">
        <v>10071</v>
      </c>
      <c r="C72">
        <v>20071</v>
      </c>
    </row>
    <row r="73" spans="1:3">
      <c r="A73">
        <v>72</v>
      </c>
      <c r="B73">
        <v>10072</v>
      </c>
      <c r="C73">
        <v>20072</v>
      </c>
    </row>
    <row r="74" spans="1:3">
      <c r="A74">
        <v>73</v>
      </c>
      <c r="B74">
        <v>10073</v>
      </c>
      <c r="C74">
        <v>20073</v>
      </c>
    </row>
    <row r="75" spans="1:3">
      <c r="A75">
        <v>74</v>
      </c>
      <c r="B75">
        <v>10074</v>
      </c>
      <c r="C75">
        <v>20074</v>
      </c>
    </row>
    <row r="76" spans="1:3">
      <c r="A76">
        <v>75</v>
      </c>
      <c r="B76">
        <v>10075</v>
      </c>
      <c r="C76">
        <v>20075</v>
      </c>
    </row>
    <row r="77" spans="1:3">
      <c r="A77">
        <v>76</v>
      </c>
      <c r="B77">
        <v>10076</v>
      </c>
      <c r="C77">
        <v>20076</v>
      </c>
    </row>
    <row r="78" spans="1:3">
      <c r="A78">
        <v>77</v>
      </c>
      <c r="B78">
        <v>10077</v>
      </c>
      <c r="C78">
        <v>20077</v>
      </c>
    </row>
    <row r="79" spans="1:3">
      <c r="A79">
        <v>78</v>
      </c>
      <c r="B79">
        <v>10078</v>
      </c>
      <c r="C79">
        <v>20078</v>
      </c>
    </row>
    <row r="80" spans="1:3">
      <c r="A80">
        <v>79</v>
      </c>
      <c r="B80">
        <v>10079</v>
      </c>
      <c r="C80">
        <v>20079</v>
      </c>
    </row>
    <row r="81" spans="1:3">
      <c r="A81">
        <v>80</v>
      </c>
      <c r="B81">
        <v>10080</v>
      </c>
      <c r="C81">
        <v>20080</v>
      </c>
    </row>
    <row r="82" spans="1:3">
      <c r="A82">
        <v>81</v>
      </c>
      <c r="B82">
        <v>10081</v>
      </c>
      <c r="C82">
        <v>20081</v>
      </c>
    </row>
    <row r="83" spans="1:3">
      <c r="A83">
        <v>82</v>
      </c>
      <c r="B83">
        <v>10082</v>
      </c>
      <c r="C83">
        <v>20082</v>
      </c>
    </row>
    <row r="84" spans="1:3">
      <c r="A84">
        <v>83</v>
      </c>
      <c r="B84">
        <v>10083</v>
      </c>
      <c r="C84">
        <v>20083</v>
      </c>
    </row>
    <row r="85" spans="1:3">
      <c r="A85">
        <v>84</v>
      </c>
      <c r="B85">
        <v>10084</v>
      </c>
      <c r="C85">
        <v>20084</v>
      </c>
    </row>
    <row r="86" spans="1:3">
      <c r="A86">
        <v>85</v>
      </c>
      <c r="B86">
        <v>10085</v>
      </c>
      <c r="C86">
        <v>20085</v>
      </c>
    </row>
    <row r="87" spans="1:3">
      <c r="A87">
        <v>86</v>
      </c>
      <c r="B87">
        <v>10086</v>
      </c>
      <c r="C87">
        <v>20086</v>
      </c>
    </row>
    <row r="88" spans="1:3">
      <c r="A88">
        <v>87</v>
      </c>
      <c r="B88">
        <v>10087</v>
      </c>
      <c r="C88">
        <v>20087</v>
      </c>
    </row>
    <row r="89" spans="1:3">
      <c r="A89">
        <v>88</v>
      </c>
      <c r="B89">
        <v>10088</v>
      </c>
      <c r="C89">
        <v>20088</v>
      </c>
    </row>
    <row r="90" spans="1:3">
      <c r="A90">
        <v>89</v>
      </c>
      <c r="B90">
        <v>10089</v>
      </c>
      <c r="C90">
        <v>20089</v>
      </c>
    </row>
    <row r="91" spans="1:3">
      <c r="A91">
        <v>90</v>
      </c>
      <c r="B91">
        <v>10090</v>
      </c>
      <c r="C91">
        <v>20090</v>
      </c>
    </row>
    <row r="92" spans="1:3">
      <c r="A92">
        <v>91</v>
      </c>
      <c r="B92">
        <v>10091</v>
      </c>
      <c r="C92">
        <v>20091</v>
      </c>
    </row>
    <row r="93" spans="1:3">
      <c r="A93">
        <v>92</v>
      </c>
      <c r="B93">
        <v>10092</v>
      </c>
      <c r="C93">
        <v>20092</v>
      </c>
    </row>
    <row r="94" spans="1:3">
      <c r="A94">
        <v>93</v>
      </c>
      <c r="B94">
        <v>10093</v>
      </c>
      <c r="C94">
        <v>20093</v>
      </c>
    </row>
    <row r="95" spans="1:3">
      <c r="A95">
        <v>94</v>
      </c>
      <c r="B95">
        <v>10094</v>
      </c>
      <c r="C95">
        <v>20094</v>
      </c>
    </row>
    <row r="96" spans="1:3">
      <c r="A96">
        <v>95</v>
      </c>
      <c r="B96">
        <v>10095</v>
      </c>
      <c r="C96">
        <v>20095</v>
      </c>
    </row>
    <row r="97" spans="1:3">
      <c r="A97">
        <v>96</v>
      </c>
      <c r="B97">
        <v>10096</v>
      </c>
      <c r="C97">
        <v>20096</v>
      </c>
    </row>
    <row r="98" spans="1:3">
      <c r="A98">
        <v>97</v>
      </c>
      <c r="B98">
        <v>10097</v>
      </c>
      <c r="C98">
        <v>20097</v>
      </c>
    </row>
    <row r="99" spans="1:3">
      <c r="A99">
        <v>98</v>
      </c>
      <c r="B99">
        <v>10098</v>
      </c>
      <c r="C99">
        <v>20098</v>
      </c>
    </row>
    <row r="100" spans="1:3">
      <c r="A100">
        <v>99</v>
      </c>
      <c r="B100">
        <v>10099</v>
      </c>
      <c r="C100">
        <v>20099</v>
      </c>
    </row>
    <row r="101" spans="1:3">
      <c r="A101">
        <v>100</v>
      </c>
      <c r="B101">
        <v>10100</v>
      </c>
      <c r="C101">
        <v>20100</v>
      </c>
    </row>
    <row r="102" spans="1:3">
      <c r="A102">
        <v>101</v>
      </c>
      <c r="B102">
        <v>10101</v>
      </c>
      <c r="C102">
        <v>20101</v>
      </c>
    </row>
    <row r="103" spans="1:3">
      <c r="A103">
        <v>102</v>
      </c>
      <c r="B103">
        <v>10102</v>
      </c>
      <c r="C103">
        <v>20102</v>
      </c>
    </row>
    <row r="104" spans="1:3">
      <c r="A104">
        <v>103</v>
      </c>
      <c r="B104">
        <v>10103</v>
      </c>
      <c r="C104">
        <v>20103</v>
      </c>
    </row>
    <row r="105" spans="1:3">
      <c r="A105">
        <v>104</v>
      </c>
      <c r="B105">
        <v>10104</v>
      </c>
      <c r="C105">
        <v>20104</v>
      </c>
    </row>
    <row r="106" spans="1:3">
      <c r="A106">
        <v>105</v>
      </c>
      <c r="B106">
        <v>10105</v>
      </c>
      <c r="C106">
        <v>20105</v>
      </c>
    </row>
    <row r="107" spans="1:3">
      <c r="A107">
        <v>106</v>
      </c>
      <c r="B107">
        <v>10106</v>
      </c>
      <c r="C107">
        <v>20106</v>
      </c>
    </row>
    <row r="108" spans="1:3">
      <c r="A108">
        <v>107</v>
      </c>
      <c r="B108">
        <v>10107</v>
      </c>
      <c r="C108">
        <v>20107</v>
      </c>
    </row>
    <row r="109" spans="1:3">
      <c r="A109">
        <v>108</v>
      </c>
      <c r="B109">
        <v>10108</v>
      </c>
      <c r="C109">
        <v>20108</v>
      </c>
    </row>
    <row r="110" spans="1:3">
      <c r="A110">
        <v>109</v>
      </c>
      <c r="B110">
        <v>10109</v>
      </c>
      <c r="C110">
        <v>20109</v>
      </c>
    </row>
    <row r="111" spans="1:3">
      <c r="A111">
        <v>110</v>
      </c>
      <c r="B111">
        <v>10110</v>
      </c>
      <c r="C111">
        <v>20110</v>
      </c>
    </row>
    <row r="112" spans="1:3">
      <c r="A112">
        <v>111</v>
      </c>
      <c r="B112">
        <v>10111</v>
      </c>
      <c r="C112">
        <v>20111</v>
      </c>
    </row>
    <row r="113" spans="1:3">
      <c r="A113">
        <v>112</v>
      </c>
      <c r="B113">
        <v>10112</v>
      </c>
      <c r="C113">
        <v>20112</v>
      </c>
    </row>
    <row r="114" spans="1:3">
      <c r="A114">
        <v>113</v>
      </c>
      <c r="B114">
        <v>10113</v>
      </c>
      <c r="C114">
        <v>20113</v>
      </c>
    </row>
    <row r="115" spans="1:3">
      <c r="A115">
        <v>114</v>
      </c>
      <c r="B115">
        <v>10114</v>
      </c>
      <c r="C115">
        <v>20114</v>
      </c>
    </row>
    <row r="116" spans="1:3">
      <c r="A116">
        <v>115</v>
      </c>
      <c r="B116">
        <v>10115</v>
      </c>
      <c r="C116">
        <v>20115</v>
      </c>
    </row>
    <row r="117" spans="1:3">
      <c r="A117">
        <v>116</v>
      </c>
      <c r="B117">
        <v>10116</v>
      </c>
      <c r="C117">
        <v>20116</v>
      </c>
    </row>
    <row r="118" spans="1:3">
      <c r="A118">
        <v>117</v>
      </c>
      <c r="B118">
        <v>10117</v>
      </c>
      <c r="C118">
        <v>20117</v>
      </c>
    </row>
    <row r="119" spans="1:3">
      <c r="A119">
        <v>118</v>
      </c>
      <c r="B119">
        <v>10118</v>
      </c>
      <c r="C119">
        <v>20118</v>
      </c>
    </row>
    <row r="120" spans="1:3">
      <c r="A120">
        <v>119</v>
      </c>
      <c r="B120">
        <v>10119</v>
      </c>
      <c r="C120">
        <v>20119</v>
      </c>
    </row>
    <row r="121" spans="1:3">
      <c r="A121">
        <v>120</v>
      </c>
      <c r="B121">
        <v>10120</v>
      </c>
      <c r="C121">
        <v>20120</v>
      </c>
    </row>
    <row r="122" spans="1:3">
      <c r="A122">
        <v>121</v>
      </c>
      <c r="B122">
        <v>10121</v>
      </c>
      <c r="C122">
        <v>20121</v>
      </c>
    </row>
    <row r="123" spans="1:3">
      <c r="A123">
        <v>122</v>
      </c>
      <c r="B123">
        <v>10122</v>
      </c>
      <c r="C123">
        <v>20122</v>
      </c>
    </row>
    <row r="124" spans="1:3">
      <c r="A124">
        <v>123</v>
      </c>
      <c r="B124">
        <v>10123</v>
      </c>
      <c r="C124">
        <v>20123</v>
      </c>
    </row>
    <row r="125" spans="1:3">
      <c r="A125">
        <v>124</v>
      </c>
      <c r="B125">
        <v>10124</v>
      </c>
      <c r="C125">
        <v>20124</v>
      </c>
    </row>
    <row r="126" spans="1:3">
      <c r="A126">
        <v>125</v>
      </c>
      <c r="B126">
        <v>10125</v>
      </c>
      <c r="C126">
        <v>20125</v>
      </c>
    </row>
    <row r="127" spans="1:3">
      <c r="A127">
        <v>126</v>
      </c>
      <c r="B127">
        <v>10126</v>
      </c>
      <c r="C127">
        <v>20126</v>
      </c>
    </row>
    <row r="128" spans="1:3">
      <c r="A128">
        <v>127</v>
      </c>
      <c r="B128">
        <v>10127</v>
      </c>
      <c r="C128">
        <v>20127</v>
      </c>
    </row>
    <row r="129" spans="1:3">
      <c r="A129">
        <v>128</v>
      </c>
      <c r="B129">
        <v>10128</v>
      </c>
      <c r="C129">
        <v>20128</v>
      </c>
    </row>
    <row r="130" spans="1:3">
      <c r="A130">
        <v>129</v>
      </c>
      <c r="B130">
        <v>10129</v>
      </c>
      <c r="C130">
        <v>20129</v>
      </c>
    </row>
    <row r="131" spans="1:3">
      <c r="A131">
        <v>130</v>
      </c>
      <c r="B131">
        <v>10130</v>
      </c>
      <c r="C131">
        <v>20130</v>
      </c>
    </row>
    <row r="132" spans="1:3">
      <c r="A132">
        <v>131</v>
      </c>
      <c r="B132">
        <v>10131</v>
      </c>
      <c r="C132">
        <v>20131</v>
      </c>
    </row>
    <row r="133" spans="1:3">
      <c r="A133">
        <v>132</v>
      </c>
      <c r="B133">
        <v>10132</v>
      </c>
      <c r="C133">
        <v>20132</v>
      </c>
    </row>
    <row r="134" spans="1:3">
      <c r="A134">
        <v>133</v>
      </c>
      <c r="B134">
        <v>10133</v>
      </c>
      <c r="C134">
        <v>20133</v>
      </c>
    </row>
    <row r="135" spans="1:3">
      <c r="A135">
        <v>134</v>
      </c>
      <c r="B135">
        <v>10134</v>
      </c>
      <c r="C135">
        <v>20134</v>
      </c>
    </row>
    <row r="136" spans="1:3">
      <c r="A136">
        <v>135</v>
      </c>
      <c r="B136">
        <v>10135</v>
      </c>
      <c r="C136">
        <v>20135</v>
      </c>
    </row>
    <row r="137" spans="1:3">
      <c r="A137">
        <v>136</v>
      </c>
      <c r="B137">
        <v>10136</v>
      </c>
      <c r="C137">
        <v>20136</v>
      </c>
    </row>
    <row r="138" spans="1:3">
      <c r="A138">
        <v>137</v>
      </c>
      <c r="B138">
        <v>10137</v>
      </c>
      <c r="C138">
        <v>20137</v>
      </c>
    </row>
    <row r="139" spans="1:3">
      <c r="A139">
        <v>138</v>
      </c>
      <c r="B139">
        <v>10138</v>
      </c>
      <c r="C139">
        <v>20138</v>
      </c>
    </row>
    <row r="140" spans="1:3">
      <c r="A140">
        <v>139</v>
      </c>
      <c r="B140">
        <v>10139</v>
      </c>
      <c r="C140">
        <v>20139</v>
      </c>
    </row>
    <row r="141" spans="1:3">
      <c r="A141">
        <v>140</v>
      </c>
      <c r="B141">
        <v>10140</v>
      </c>
      <c r="C141">
        <v>20140</v>
      </c>
    </row>
    <row r="142" spans="1:3">
      <c r="A142">
        <v>141</v>
      </c>
      <c r="B142">
        <v>10141</v>
      </c>
      <c r="C142">
        <v>20141</v>
      </c>
    </row>
    <row r="143" spans="1:3">
      <c r="A143">
        <v>142</v>
      </c>
      <c r="B143">
        <v>10142</v>
      </c>
      <c r="C143">
        <v>20142</v>
      </c>
    </row>
    <row r="144" spans="1:3">
      <c r="A144">
        <v>143</v>
      </c>
      <c r="B144">
        <v>10143</v>
      </c>
      <c r="C144">
        <v>20143</v>
      </c>
    </row>
    <row r="145" spans="1:3">
      <c r="A145">
        <v>144</v>
      </c>
      <c r="B145">
        <v>10144</v>
      </c>
      <c r="C145">
        <v>20144</v>
      </c>
    </row>
    <row r="146" spans="1:3">
      <c r="A146">
        <v>145</v>
      </c>
      <c r="B146">
        <v>10145</v>
      </c>
      <c r="C146">
        <v>20145</v>
      </c>
    </row>
    <row r="147" spans="1:3">
      <c r="A147">
        <v>146</v>
      </c>
      <c r="B147">
        <v>10146</v>
      </c>
      <c r="C147">
        <v>20146</v>
      </c>
    </row>
    <row r="148" spans="1:3">
      <c r="A148">
        <v>147</v>
      </c>
      <c r="B148">
        <v>10147</v>
      </c>
      <c r="C148">
        <v>20147</v>
      </c>
    </row>
    <row r="149" spans="1:3">
      <c r="A149">
        <v>148</v>
      </c>
      <c r="B149">
        <v>10148</v>
      </c>
      <c r="C149">
        <v>20148</v>
      </c>
    </row>
    <row r="150" spans="1:3">
      <c r="A150">
        <v>149</v>
      </c>
      <c r="B150">
        <v>10149</v>
      </c>
      <c r="C150">
        <v>20149</v>
      </c>
    </row>
    <row r="151" spans="1:3">
      <c r="A151">
        <v>150</v>
      </c>
      <c r="B151">
        <v>10150</v>
      </c>
      <c r="C151">
        <v>20150</v>
      </c>
    </row>
    <row r="152" spans="1:3">
      <c r="A152">
        <v>151</v>
      </c>
      <c r="B152">
        <v>10151</v>
      </c>
      <c r="C152">
        <v>20151</v>
      </c>
    </row>
    <row r="153" spans="1:3">
      <c r="A153">
        <v>152</v>
      </c>
      <c r="B153">
        <v>10152</v>
      </c>
      <c r="C153">
        <v>20152</v>
      </c>
    </row>
    <row r="154" spans="1:3">
      <c r="A154">
        <v>153</v>
      </c>
      <c r="B154">
        <v>10153</v>
      </c>
      <c r="C154">
        <v>20153</v>
      </c>
    </row>
    <row r="155" spans="1:3">
      <c r="A155">
        <v>154</v>
      </c>
      <c r="B155">
        <v>10154</v>
      </c>
      <c r="C155">
        <v>20154</v>
      </c>
    </row>
    <row r="156" spans="1:3">
      <c r="A156">
        <v>155</v>
      </c>
      <c r="B156">
        <v>10155</v>
      </c>
      <c r="C156">
        <v>20155</v>
      </c>
    </row>
    <row r="157" spans="1:3">
      <c r="A157">
        <v>156</v>
      </c>
      <c r="B157">
        <v>10156</v>
      </c>
      <c r="C157">
        <v>20156</v>
      </c>
    </row>
    <row r="158" spans="1:3">
      <c r="A158">
        <v>157</v>
      </c>
      <c r="B158">
        <v>10157</v>
      </c>
      <c r="C158">
        <v>20157</v>
      </c>
    </row>
    <row r="159" spans="1:3">
      <c r="A159">
        <v>158</v>
      </c>
      <c r="B159">
        <v>10158</v>
      </c>
      <c r="C159">
        <v>20158</v>
      </c>
    </row>
    <row r="160" spans="1:3">
      <c r="A160">
        <v>159</v>
      </c>
      <c r="B160">
        <v>10159</v>
      </c>
      <c r="C160">
        <v>20159</v>
      </c>
    </row>
    <row r="161" spans="1:3">
      <c r="A161">
        <v>160</v>
      </c>
      <c r="B161">
        <v>10160</v>
      </c>
      <c r="C161">
        <v>20160</v>
      </c>
    </row>
    <row r="162" spans="1:3">
      <c r="A162">
        <v>161</v>
      </c>
      <c r="B162">
        <v>10161</v>
      </c>
      <c r="C162">
        <v>20161</v>
      </c>
    </row>
    <row r="163" spans="1:3">
      <c r="A163">
        <v>162</v>
      </c>
      <c r="B163">
        <v>10162</v>
      </c>
      <c r="C163">
        <v>20162</v>
      </c>
    </row>
    <row r="164" spans="1:3">
      <c r="A164">
        <v>163</v>
      </c>
      <c r="B164">
        <v>10163</v>
      </c>
      <c r="C164">
        <v>20163</v>
      </c>
    </row>
    <row r="165" spans="1:3">
      <c r="A165">
        <v>164</v>
      </c>
      <c r="B165">
        <v>10164</v>
      </c>
      <c r="C165">
        <v>20164</v>
      </c>
    </row>
    <row r="166" spans="1:3">
      <c r="A166">
        <v>165</v>
      </c>
      <c r="B166">
        <v>10165</v>
      </c>
      <c r="C166">
        <v>20165</v>
      </c>
    </row>
    <row r="167" spans="1:3">
      <c r="A167">
        <v>166</v>
      </c>
      <c r="B167">
        <v>10166</v>
      </c>
      <c r="C167">
        <v>20166</v>
      </c>
    </row>
    <row r="168" spans="1:3">
      <c r="A168">
        <v>167</v>
      </c>
      <c r="B168">
        <v>10167</v>
      </c>
      <c r="C168">
        <v>20167</v>
      </c>
    </row>
    <row r="169" spans="1:3">
      <c r="A169">
        <v>168</v>
      </c>
      <c r="B169">
        <v>10168</v>
      </c>
      <c r="C169">
        <v>20168</v>
      </c>
    </row>
    <row r="170" spans="1:3">
      <c r="A170">
        <v>169</v>
      </c>
      <c r="B170">
        <v>10169</v>
      </c>
      <c r="C170">
        <v>20169</v>
      </c>
    </row>
    <row r="171" spans="1:3">
      <c r="A171">
        <v>170</v>
      </c>
      <c r="B171">
        <v>10170</v>
      </c>
      <c r="C171">
        <v>20170</v>
      </c>
    </row>
    <row r="172" spans="1:3">
      <c r="A172">
        <v>171</v>
      </c>
      <c r="B172">
        <v>10171</v>
      </c>
      <c r="C172">
        <v>20171</v>
      </c>
    </row>
    <row r="173" spans="1:3">
      <c r="A173">
        <v>172</v>
      </c>
      <c r="B173">
        <v>10172</v>
      </c>
      <c r="C173">
        <v>20172</v>
      </c>
    </row>
    <row r="174" spans="1:3">
      <c r="A174">
        <v>173</v>
      </c>
      <c r="B174">
        <v>10173</v>
      </c>
      <c r="C174">
        <v>20173</v>
      </c>
    </row>
    <row r="175" spans="1:3">
      <c r="A175">
        <v>174</v>
      </c>
      <c r="B175">
        <v>10174</v>
      </c>
      <c r="C175">
        <v>20174</v>
      </c>
    </row>
    <row r="176" spans="1:3">
      <c r="A176">
        <v>175</v>
      </c>
      <c r="B176">
        <v>10175</v>
      </c>
      <c r="C176">
        <v>20175</v>
      </c>
    </row>
    <row r="177" spans="1:3">
      <c r="A177">
        <v>176</v>
      </c>
      <c r="B177">
        <v>10176</v>
      </c>
      <c r="C177">
        <v>20176</v>
      </c>
    </row>
    <row r="178" spans="1:3">
      <c r="A178">
        <v>177</v>
      </c>
      <c r="B178">
        <v>10177</v>
      </c>
      <c r="C178">
        <v>20177</v>
      </c>
    </row>
    <row r="179" spans="1:3">
      <c r="A179">
        <v>178</v>
      </c>
      <c r="B179">
        <v>10178</v>
      </c>
      <c r="C179">
        <v>20178</v>
      </c>
    </row>
    <row r="180" spans="1:3">
      <c r="A180">
        <v>179</v>
      </c>
      <c r="B180">
        <v>10179</v>
      </c>
      <c r="C180">
        <v>20179</v>
      </c>
    </row>
    <row r="181" spans="1:3">
      <c r="A181">
        <v>180</v>
      </c>
      <c r="B181">
        <v>10180</v>
      </c>
      <c r="C181">
        <v>20180</v>
      </c>
    </row>
    <row r="182" spans="1:3">
      <c r="A182">
        <v>181</v>
      </c>
      <c r="B182">
        <v>10181</v>
      </c>
      <c r="C182">
        <v>20181</v>
      </c>
    </row>
    <row r="183" spans="1:3">
      <c r="A183">
        <v>182</v>
      </c>
      <c r="B183">
        <v>10182</v>
      </c>
      <c r="C183">
        <v>20182</v>
      </c>
    </row>
    <row r="184" spans="1:3">
      <c r="A184">
        <v>183</v>
      </c>
      <c r="B184">
        <v>10183</v>
      </c>
      <c r="C184">
        <v>20183</v>
      </c>
    </row>
    <row r="185" spans="1:3">
      <c r="A185">
        <v>184</v>
      </c>
      <c r="B185">
        <v>10184</v>
      </c>
      <c r="C185">
        <v>20184</v>
      </c>
    </row>
    <row r="186" spans="1:3">
      <c r="A186">
        <v>185</v>
      </c>
      <c r="B186">
        <v>10185</v>
      </c>
      <c r="C186">
        <v>20185</v>
      </c>
    </row>
    <row r="187" spans="1:3">
      <c r="A187">
        <v>186</v>
      </c>
      <c r="B187">
        <v>10186</v>
      </c>
      <c r="C187">
        <v>20186</v>
      </c>
    </row>
    <row r="188" spans="1:3">
      <c r="A188">
        <v>187</v>
      </c>
      <c r="B188">
        <v>10187</v>
      </c>
      <c r="C188">
        <v>20187</v>
      </c>
    </row>
    <row r="189" spans="1:3">
      <c r="A189">
        <v>188</v>
      </c>
      <c r="B189">
        <v>10188</v>
      </c>
      <c r="C189">
        <v>20188</v>
      </c>
    </row>
    <row r="190" spans="1:3">
      <c r="A190">
        <v>189</v>
      </c>
      <c r="B190">
        <v>10189</v>
      </c>
      <c r="C190">
        <v>20189</v>
      </c>
    </row>
    <row r="191" spans="1:3">
      <c r="A191">
        <v>190</v>
      </c>
      <c r="B191">
        <v>10190</v>
      </c>
      <c r="C191">
        <v>20190</v>
      </c>
    </row>
    <row r="192" spans="1:3">
      <c r="A192">
        <v>191</v>
      </c>
      <c r="B192">
        <v>10191</v>
      </c>
      <c r="C192">
        <v>20191</v>
      </c>
    </row>
    <row r="193" spans="1:3">
      <c r="A193">
        <v>192</v>
      </c>
      <c r="B193">
        <v>10192</v>
      </c>
      <c r="C193">
        <v>20192</v>
      </c>
    </row>
    <row r="194" spans="1:3">
      <c r="A194">
        <v>193</v>
      </c>
      <c r="B194">
        <v>10193</v>
      </c>
      <c r="C194">
        <v>20193</v>
      </c>
    </row>
    <row r="195" spans="1:3">
      <c r="A195">
        <v>194</v>
      </c>
      <c r="B195">
        <v>10194</v>
      </c>
      <c r="C195">
        <v>20194</v>
      </c>
    </row>
    <row r="196" spans="1:3">
      <c r="A196">
        <v>195</v>
      </c>
      <c r="B196">
        <v>10195</v>
      </c>
      <c r="C196">
        <v>20195</v>
      </c>
    </row>
    <row r="197" spans="1:3">
      <c r="A197">
        <v>196</v>
      </c>
      <c r="B197">
        <v>10196</v>
      </c>
      <c r="C197">
        <v>20196</v>
      </c>
    </row>
    <row r="198" spans="1:3">
      <c r="A198">
        <v>197</v>
      </c>
      <c r="B198">
        <v>10197</v>
      </c>
      <c r="C198">
        <v>20197</v>
      </c>
    </row>
    <row r="199" spans="1:3">
      <c r="A199">
        <v>198</v>
      </c>
      <c r="B199">
        <v>10198</v>
      </c>
      <c r="C199">
        <v>20198</v>
      </c>
    </row>
    <row r="200" spans="1:3">
      <c r="A200">
        <v>199</v>
      </c>
      <c r="B200">
        <v>10199</v>
      </c>
      <c r="C200">
        <v>20199</v>
      </c>
    </row>
    <row r="201" spans="1:3">
      <c r="A201">
        <v>200</v>
      </c>
      <c r="B201">
        <v>10200</v>
      </c>
      <c r="C201">
        <v>20200</v>
      </c>
    </row>
    <row r="202" spans="1:3">
      <c r="A202">
        <v>201</v>
      </c>
      <c r="B202">
        <v>10201</v>
      </c>
      <c r="C202">
        <v>20201</v>
      </c>
    </row>
    <row r="203" spans="1:3">
      <c r="A203">
        <v>202</v>
      </c>
      <c r="B203">
        <v>10202</v>
      </c>
      <c r="C203">
        <v>20202</v>
      </c>
    </row>
    <row r="204" spans="1:3">
      <c r="A204">
        <v>203</v>
      </c>
      <c r="B204">
        <v>10203</v>
      </c>
      <c r="C204">
        <v>20203</v>
      </c>
    </row>
    <row r="205" spans="1:3">
      <c r="A205">
        <v>204</v>
      </c>
      <c r="B205">
        <v>10204</v>
      </c>
      <c r="C205">
        <v>20204</v>
      </c>
    </row>
    <row r="206" spans="1:3">
      <c r="A206">
        <v>205</v>
      </c>
      <c r="B206">
        <v>10205</v>
      </c>
      <c r="C206">
        <v>20205</v>
      </c>
    </row>
    <row r="207" spans="1:3">
      <c r="A207">
        <v>206</v>
      </c>
      <c r="B207">
        <v>10206</v>
      </c>
      <c r="C207">
        <v>20206</v>
      </c>
    </row>
    <row r="208" spans="1:3">
      <c r="A208">
        <v>207</v>
      </c>
      <c r="B208">
        <v>10207</v>
      </c>
      <c r="C208">
        <v>20207</v>
      </c>
    </row>
    <row r="209" spans="1:3">
      <c r="A209">
        <v>208</v>
      </c>
      <c r="B209">
        <v>10208</v>
      </c>
      <c r="C209">
        <v>20208</v>
      </c>
    </row>
    <row r="210" spans="1:3">
      <c r="A210">
        <v>209</v>
      </c>
      <c r="B210">
        <v>10209</v>
      </c>
      <c r="C210">
        <v>20209</v>
      </c>
    </row>
    <row r="211" spans="1:3">
      <c r="A211">
        <v>210</v>
      </c>
      <c r="B211">
        <v>10210</v>
      </c>
      <c r="C211">
        <v>20210</v>
      </c>
    </row>
    <row r="212" spans="1:3">
      <c r="A212">
        <v>211</v>
      </c>
      <c r="B212">
        <v>10211</v>
      </c>
      <c r="C212">
        <v>20211</v>
      </c>
    </row>
    <row r="213" spans="1:3">
      <c r="A213">
        <v>212</v>
      </c>
      <c r="B213">
        <v>10212</v>
      </c>
      <c r="C213">
        <v>20212</v>
      </c>
    </row>
    <row r="214" spans="1:3">
      <c r="A214">
        <v>213</v>
      </c>
      <c r="B214">
        <v>10213</v>
      </c>
      <c r="C214">
        <v>20213</v>
      </c>
    </row>
    <row r="215" spans="1:3">
      <c r="A215">
        <v>214</v>
      </c>
      <c r="B215">
        <v>10214</v>
      </c>
      <c r="C215">
        <v>20214</v>
      </c>
    </row>
    <row r="216" spans="1:3">
      <c r="A216">
        <v>215</v>
      </c>
      <c r="B216">
        <v>10215</v>
      </c>
      <c r="C216">
        <v>20215</v>
      </c>
    </row>
    <row r="217" spans="1:3">
      <c r="A217">
        <v>216</v>
      </c>
      <c r="B217">
        <v>10216</v>
      </c>
      <c r="C217">
        <v>20216</v>
      </c>
    </row>
    <row r="218" spans="1:3">
      <c r="A218">
        <v>217</v>
      </c>
      <c r="B218">
        <v>10217</v>
      </c>
      <c r="C218">
        <v>20217</v>
      </c>
    </row>
    <row r="219" spans="1:3">
      <c r="A219">
        <v>218</v>
      </c>
      <c r="B219">
        <v>10218</v>
      </c>
      <c r="C219">
        <v>20218</v>
      </c>
    </row>
    <row r="220" spans="1:3">
      <c r="A220">
        <v>219</v>
      </c>
      <c r="B220">
        <v>10219</v>
      </c>
      <c r="C220">
        <v>20219</v>
      </c>
    </row>
    <row r="221" spans="1:3">
      <c r="A221">
        <v>220</v>
      </c>
      <c r="B221">
        <v>10220</v>
      </c>
      <c r="C221">
        <v>20220</v>
      </c>
    </row>
    <row r="222" spans="1:3">
      <c r="A222">
        <v>221</v>
      </c>
      <c r="B222">
        <v>10221</v>
      </c>
      <c r="C222">
        <v>20221</v>
      </c>
    </row>
    <row r="223" spans="1:3">
      <c r="A223">
        <v>222</v>
      </c>
      <c r="B223">
        <v>10222</v>
      </c>
      <c r="C223">
        <v>20222</v>
      </c>
    </row>
    <row r="224" spans="1:3">
      <c r="A224">
        <v>223</v>
      </c>
      <c r="B224">
        <v>10223</v>
      </c>
      <c r="C224">
        <v>20223</v>
      </c>
    </row>
    <row r="225" spans="1:3">
      <c r="A225">
        <v>224</v>
      </c>
      <c r="B225">
        <v>10224</v>
      </c>
      <c r="C225">
        <v>20224</v>
      </c>
    </row>
    <row r="226" spans="1:3">
      <c r="A226">
        <v>225</v>
      </c>
      <c r="B226">
        <v>10225</v>
      </c>
      <c r="C226">
        <v>20225</v>
      </c>
    </row>
    <row r="227" spans="1:3">
      <c r="A227">
        <v>226</v>
      </c>
      <c r="B227">
        <v>10226</v>
      </c>
      <c r="C227">
        <v>20226</v>
      </c>
    </row>
    <row r="228" spans="1:3">
      <c r="A228">
        <v>227</v>
      </c>
      <c r="B228">
        <v>10227</v>
      </c>
      <c r="C228">
        <v>20227</v>
      </c>
    </row>
    <row r="229" spans="1:3">
      <c r="A229">
        <v>228</v>
      </c>
      <c r="B229">
        <v>10228</v>
      </c>
      <c r="C229">
        <v>20228</v>
      </c>
    </row>
    <row r="230" spans="1:3">
      <c r="A230">
        <v>229</v>
      </c>
      <c r="B230">
        <v>10229</v>
      </c>
      <c r="C230">
        <v>20229</v>
      </c>
    </row>
    <row r="231" spans="1:3">
      <c r="A231">
        <v>230</v>
      </c>
      <c r="B231">
        <v>10230</v>
      </c>
      <c r="C231">
        <v>20230</v>
      </c>
    </row>
    <row r="232" spans="1:3">
      <c r="A232">
        <v>231</v>
      </c>
      <c r="B232">
        <v>10231</v>
      </c>
      <c r="C232">
        <v>20231</v>
      </c>
    </row>
    <row r="233" spans="1:3">
      <c r="A233">
        <v>232</v>
      </c>
      <c r="B233">
        <v>10232</v>
      </c>
      <c r="C233">
        <v>20232</v>
      </c>
    </row>
    <row r="234" spans="1:3">
      <c r="A234">
        <v>233</v>
      </c>
      <c r="B234">
        <v>10233</v>
      </c>
      <c r="C234">
        <v>20233</v>
      </c>
    </row>
    <row r="235" spans="1:3">
      <c r="A235">
        <v>234</v>
      </c>
      <c r="B235">
        <v>10234</v>
      </c>
      <c r="C235">
        <v>20234</v>
      </c>
    </row>
    <row r="236" spans="1:3">
      <c r="A236">
        <v>235</v>
      </c>
      <c r="B236">
        <v>10235</v>
      </c>
      <c r="C236">
        <v>20235</v>
      </c>
    </row>
    <row r="237" spans="1:3">
      <c r="A237">
        <v>236</v>
      </c>
      <c r="B237">
        <v>10236</v>
      </c>
      <c r="C237">
        <v>20236</v>
      </c>
    </row>
    <row r="238" spans="1:3">
      <c r="A238">
        <v>237</v>
      </c>
      <c r="B238">
        <v>10237</v>
      </c>
      <c r="C238">
        <v>20237</v>
      </c>
    </row>
    <row r="239" spans="1:3">
      <c r="A239">
        <v>238</v>
      </c>
      <c r="B239">
        <v>10238</v>
      </c>
      <c r="C239">
        <v>20238</v>
      </c>
    </row>
    <row r="240" spans="1:3">
      <c r="A240">
        <v>239</v>
      </c>
      <c r="B240">
        <v>10239</v>
      </c>
      <c r="C240">
        <v>20239</v>
      </c>
    </row>
    <row r="241" spans="1:3">
      <c r="A241">
        <v>240</v>
      </c>
      <c r="B241">
        <v>10240</v>
      </c>
      <c r="C241">
        <v>20240</v>
      </c>
    </row>
    <row r="242" spans="1:3">
      <c r="A242">
        <v>241</v>
      </c>
      <c r="B242">
        <v>10241</v>
      </c>
      <c r="C242">
        <v>20241</v>
      </c>
    </row>
    <row r="243" spans="1:3">
      <c r="A243">
        <v>242</v>
      </c>
      <c r="B243">
        <v>10242</v>
      </c>
      <c r="C243">
        <v>20242</v>
      </c>
    </row>
    <row r="244" spans="1:3">
      <c r="A244">
        <v>243</v>
      </c>
      <c r="B244">
        <v>10243</v>
      </c>
      <c r="C244">
        <v>20243</v>
      </c>
    </row>
    <row r="245" spans="1:3">
      <c r="A245">
        <v>244</v>
      </c>
      <c r="B245">
        <v>10244</v>
      </c>
      <c r="C245">
        <v>20244</v>
      </c>
    </row>
    <row r="246" spans="1:3">
      <c r="A246">
        <v>245</v>
      </c>
      <c r="B246">
        <v>10245</v>
      </c>
      <c r="C246">
        <v>20245</v>
      </c>
    </row>
    <row r="247" spans="1:3">
      <c r="A247">
        <v>246</v>
      </c>
      <c r="B247">
        <v>10246</v>
      </c>
      <c r="C247">
        <v>20246</v>
      </c>
    </row>
    <row r="248" spans="1:3">
      <c r="A248">
        <v>247</v>
      </c>
      <c r="B248">
        <v>10247</v>
      </c>
      <c r="C248">
        <v>20247</v>
      </c>
    </row>
    <row r="249" spans="1:3">
      <c r="A249">
        <v>248</v>
      </c>
      <c r="B249">
        <v>10248</v>
      </c>
      <c r="C249">
        <v>20248</v>
      </c>
    </row>
    <row r="250" spans="1:3">
      <c r="A250">
        <v>249</v>
      </c>
      <c r="B250">
        <v>10249</v>
      </c>
      <c r="C250">
        <v>20249</v>
      </c>
    </row>
    <row r="251" spans="1:3">
      <c r="A251">
        <v>250</v>
      </c>
      <c r="B251">
        <v>10250</v>
      </c>
      <c r="C251">
        <v>20250</v>
      </c>
    </row>
    <row r="252" spans="1:3">
      <c r="A252">
        <v>251</v>
      </c>
      <c r="B252">
        <v>10251</v>
      </c>
      <c r="C252">
        <v>20251</v>
      </c>
    </row>
    <row r="253" spans="1:3">
      <c r="A253">
        <v>252</v>
      </c>
      <c r="B253">
        <v>10252</v>
      </c>
      <c r="C253">
        <v>20252</v>
      </c>
    </row>
    <row r="254" spans="1:3">
      <c r="A254">
        <v>253</v>
      </c>
      <c r="B254">
        <v>10253</v>
      </c>
      <c r="C254">
        <v>20253</v>
      </c>
    </row>
    <row r="255" spans="1:3">
      <c r="A255">
        <v>254</v>
      </c>
      <c r="B255">
        <v>10254</v>
      </c>
      <c r="C255">
        <v>20254</v>
      </c>
    </row>
    <row r="256" spans="1:3">
      <c r="A256">
        <v>255</v>
      </c>
      <c r="B256">
        <v>10255</v>
      </c>
      <c r="C256">
        <v>20255</v>
      </c>
    </row>
    <row r="257" spans="1:3">
      <c r="A257">
        <v>256</v>
      </c>
      <c r="B257">
        <v>10256</v>
      </c>
      <c r="C257">
        <v>20256</v>
      </c>
    </row>
    <row r="258" spans="1:3">
      <c r="A258">
        <v>257</v>
      </c>
      <c r="B258">
        <v>10257</v>
      </c>
      <c r="C258">
        <v>20257</v>
      </c>
    </row>
    <row r="259" spans="1:3">
      <c r="A259">
        <v>258</v>
      </c>
      <c r="B259">
        <v>10258</v>
      </c>
      <c r="C259">
        <v>20258</v>
      </c>
    </row>
    <row r="260" spans="1:3">
      <c r="A260">
        <v>259</v>
      </c>
      <c r="B260">
        <v>10259</v>
      </c>
      <c r="C260">
        <v>20259</v>
      </c>
    </row>
    <row r="261" spans="1:3">
      <c r="A261">
        <v>260</v>
      </c>
      <c r="B261">
        <v>10260</v>
      </c>
      <c r="C261">
        <v>20260</v>
      </c>
    </row>
    <row r="262" spans="1:3">
      <c r="A262">
        <v>261</v>
      </c>
      <c r="B262">
        <v>10261</v>
      </c>
      <c r="C262">
        <v>20261</v>
      </c>
    </row>
    <row r="263" spans="1:3">
      <c r="A263">
        <v>262</v>
      </c>
      <c r="B263">
        <v>10262</v>
      </c>
      <c r="C263">
        <v>20262</v>
      </c>
    </row>
    <row r="264" spans="1:3">
      <c r="A264">
        <v>263</v>
      </c>
      <c r="B264">
        <v>10263</v>
      </c>
      <c r="C264">
        <v>20263</v>
      </c>
    </row>
    <row r="265" spans="1:3">
      <c r="A265">
        <v>264</v>
      </c>
      <c r="B265">
        <v>10264</v>
      </c>
      <c r="C265">
        <v>20264</v>
      </c>
    </row>
    <row r="266" spans="1:3">
      <c r="A266">
        <v>265</v>
      </c>
      <c r="B266">
        <v>10265</v>
      </c>
      <c r="C266">
        <v>20265</v>
      </c>
    </row>
    <row r="267" spans="1:3">
      <c r="A267">
        <v>266</v>
      </c>
      <c r="B267">
        <v>10266</v>
      </c>
      <c r="C267">
        <v>20266</v>
      </c>
    </row>
    <row r="268" spans="1:3">
      <c r="A268">
        <v>267</v>
      </c>
      <c r="B268">
        <v>10267</v>
      </c>
      <c r="C268">
        <v>20267</v>
      </c>
    </row>
    <row r="269" spans="1:3">
      <c r="A269">
        <v>268</v>
      </c>
      <c r="B269">
        <v>10268</v>
      </c>
      <c r="C269">
        <v>20268</v>
      </c>
    </row>
    <row r="270" spans="1:3">
      <c r="A270">
        <v>269</v>
      </c>
      <c r="B270">
        <v>10269</v>
      </c>
      <c r="C270">
        <v>20269</v>
      </c>
    </row>
    <row r="271" spans="1:3">
      <c r="A271">
        <v>270</v>
      </c>
      <c r="B271">
        <v>10270</v>
      </c>
      <c r="C271">
        <v>20270</v>
      </c>
    </row>
    <row r="272" spans="1:3">
      <c r="A272">
        <v>271</v>
      </c>
      <c r="B272">
        <v>10271</v>
      </c>
      <c r="C272">
        <v>20271</v>
      </c>
    </row>
    <row r="273" spans="1:3">
      <c r="A273">
        <v>272</v>
      </c>
      <c r="B273">
        <v>10272</v>
      </c>
      <c r="C273">
        <v>20272</v>
      </c>
    </row>
    <row r="274" spans="1:3">
      <c r="A274">
        <v>273</v>
      </c>
      <c r="B274">
        <v>10273</v>
      </c>
      <c r="C274">
        <v>20273</v>
      </c>
    </row>
    <row r="275" spans="1:3">
      <c r="A275">
        <v>274</v>
      </c>
      <c r="B275">
        <v>10274</v>
      </c>
      <c r="C275">
        <v>20274</v>
      </c>
    </row>
    <row r="276" spans="1:3">
      <c r="A276">
        <v>275</v>
      </c>
      <c r="B276">
        <v>10275</v>
      </c>
      <c r="C276">
        <v>20275</v>
      </c>
    </row>
    <row r="277" spans="1:3">
      <c r="A277">
        <v>276</v>
      </c>
      <c r="B277">
        <v>10276</v>
      </c>
      <c r="C277">
        <v>20276</v>
      </c>
    </row>
    <row r="278" spans="1:3">
      <c r="A278">
        <v>277</v>
      </c>
      <c r="B278">
        <v>10277</v>
      </c>
      <c r="C278">
        <v>20277</v>
      </c>
    </row>
    <row r="279" spans="1:3">
      <c r="A279">
        <v>278</v>
      </c>
      <c r="B279">
        <v>10278</v>
      </c>
      <c r="C279">
        <v>20278</v>
      </c>
    </row>
    <row r="280" spans="1:3">
      <c r="A280">
        <v>279</v>
      </c>
      <c r="B280">
        <v>10279</v>
      </c>
      <c r="C280">
        <v>20279</v>
      </c>
    </row>
    <row r="281" spans="1:3">
      <c r="A281">
        <v>280</v>
      </c>
      <c r="B281">
        <v>10280</v>
      </c>
      <c r="C281">
        <v>20280</v>
      </c>
    </row>
    <row r="282" spans="1:3">
      <c r="A282">
        <v>281</v>
      </c>
      <c r="B282">
        <v>10281</v>
      </c>
      <c r="C282">
        <v>20281</v>
      </c>
    </row>
    <row r="283" spans="1:3">
      <c r="A283">
        <v>282</v>
      </c>
      <c r="B283">
        <v>10282</v>
      </c>
      <c r="C283">
        <v>20282</v>
      </c>
    </row>
    <row r="284" spans="1:3">
      <c r="A284">
        <v>283</v>
      </c>
      <c r="B284">
        <v>10283</v>
      </c>
      <c r="C284">
        <v>20283</v>
      </c>
    </row>
    <row r="285" spans="1:3">
      <c r="A285">
        <v>284</v>
      </c>
      <c r="B285">
        <v>10284</v>
      </c>
      <c r="C285">
        <v>20284</v>
      </c>
    </row>
    <row r="286" spans="1:3">
      <c r="A286">
        <v>285</v>
      </c>
      <c r="B286">
        <v>10285</v>
      </c>
      <c r="C286">
        <v>20285</v>
      </c>
    </row>
    <row r="287" spans="1:3">
      <c r="A287">
        <v>286</v>
      </c>
      <c r="B287">
        <v>10286</v>
      </c>
      <c r="C287">
        <v>20286</v>
      </c>
    </row>
    <row r="288" spans="1:3">
      <c r="A288">
        <v>287</v>
      </c>
      <c r="B288">
        <v>10287</v>
      </c>
      <c r="C288">
        <v>20287</v>
      </c>
    </row>
    <row r="289" spans="1:3">
      <c r="A289">
        <v>288</v>
      </c>
      <c r="B289">
        <v>10288</v>
      </c>
      <c r="C289">
        <v>20288</v>
      </c>
    </row>
    <row r="290" spans="1:3">
      <c r="A290">
        <v>289</v>
      </c>
      <c r="B290">
        <v>10289</v>
      </c>
      <c r="C290">
        <v>20289</v>
      </c>
    </row>
    <row r="291" spans="1:3">
      <c r="A291">
        <v>290</v>
      </c>
      <c r="B291">
        <v>10290</v>
      </c>
      <c r="C291">
        <v>20290</v>
      </c>
    </row>
    <row r="292" spans="1:3">
      <c r="A292">
        <v>291</v>
      </c>
      <c r="B292">
        <v>10291</v>
      </c>
      <c r="C292">
        <v>20291</v>
      </c>
    </row>
    <row r="293" spans="1:3">
      <c r="A293">
        <v>292</v>
      </c>
      <c r="B293">
        <v>10292</v>
      </c>
      <c r="C293">
        <v>20292</v>
      </c>
    </row>
    <row r="294" spans="1:3">
      <c r="A294">
        <v>293</v>
      </c>
      <c r="B294">
        <v>10293</v>
      </c>
      <c r="C294">
        <v>20293</v>
      </c>
    </row>
    <row r="295" spans="1:3">
      <c r="A295">
        <v>294</v>
      </c>
      <c r="B295">
        <v>10294</v>
      </c>
      <c r="C295">
        <v>20294</v>
      </c>
    </row>
    <row r="296" spans="1:3">
      <c r="A296">
        <v>295</v>
      </c>
      <c r="B296">
        <v>10295</v>
      </c>
      <c r="C296">
        <v>20295</v>
      </c>
    </row>
    <row r="297" spans="1:3">
      <c r="A297">
        <v>296</v>
      </c>
      <c r="B297">
        <v>10296</v>
      </c>
      <c r="C297">
        <v>20296</v>
      </c>
    </row>
    <row r="298" spans="1:3">
      <c r="A298">
        <v>297</v>
      </c>
      <c r="B298">
        <v>10297</v>
      </c>
      <c r="C298">
        <v>20297</v>
      </c>
    </row>
    <row r="299" spans="1:3">
      <c r="A299">
        <v>298</v>
      </c>
      <c r="B299">
        <v>10298</v>
      </c>
      <c r="C299">
        <v>20298</v>
      </c>
    </row>
    <row r="300" spans="1:3">
      <c r="A300">
        <v>299</v>
      </c>
      <c r="B300">
        <v>10299</v>
      </c>
      <c r="C300">
        <v>20299</v>
      </c>
    </row>
    <row r="301" spans="1:3">
      <c r="A301">
        <v>300</v>
      </c>
      <c r="B301">
        <v>10300</v>
      </c>
      <c r="C301">
        <v>20300</v>
      </c>
    </row>
    <row r="302" spans="1:3">
      <c r="A302">
        <v>301</v>
      </c>
      <c r="B302">
        <v>10301</v>
      </c>
      <c r="C302">
        <v>20301</v>
      </c>
    </row>
    <row r="303" spans="1:3">
      <c r="A303">
        <v>302</v>
      </c>
      <c r="B303">
        <v>10302</v>
      </c>
      <c r="C303">
        <v>20302</v>
      </c>
    </row>
    <row r="304" spans="1:3">
      <c r="A304">
        <v>303</v>
      </c>
      <c r="B304">
        <v>10303</v>
      </c>
      <c r="C304">
        <v>20303</v>
      </c>
    </row>
    <row r="305" spans="1:3">
      <c r="A305">
        <v>304</v>
      </c>
      <c r="B305">
        <v>10304</v>
      </c>
      <c r="C305">
        <v>20304</v>
      </c>
    </row>
    <row r="306" spans="1:3">
      <c r="A306">
        <v>305</v>
      </c>
      <c r="B306">
        <v>10305</v>
      </c>
      <c r="C306">
        <v>20305</v>
      </c>
    </row>
    <row r="307" spans="1:3">
      <c r="A307">
        <v>306</v>
      </c>
      <c r="B307">
        <v>10306</v>
      </c>
      <c r="C307">
        <v>20306</v>
      </c>
    </row>
    <row r="308" spans="1:3">
      <c r="A308">
        <v>307</v>
      </c>
      <c r="B308">
        <v>10307</v>
      </c>
      <c r="C308">
        <v>20307</v>
      </c>
    </row>
    <row r="309" spans="1:3">
      <c r="A309">
        <v>308</v>
      </c>
      <c r="B309">
        <v>10308</v>
      </c>
      <c r="C309">
        <v>20308</v>
      </c>
    </row>
    <row r="310" spans="1:3">
      <c r="A310">
        <v>309</v>
      </c>
      <c r="B310">
        <v>10309</v>
      </c>
      <c r="C310">
        <v>20309</v>
      </c>
    </row>
    <row r="311" spans="1:3">
      <c r="A311">
        <v>310</v>
      </c>
      <c r="B311">
        <v>10310</v>
      </c>
      <c r="C311">
        <v>20310</v>
      </c>
    </row>
    <row r="312" spans="1:3">
      <c r="A312">
        <v>311</v>
      </c>
      <c r="B312">
        <v>10311</v>
      </c>
      <c r="C312">
        <v>20311</v>
      </c>
    </row>
    <row r="313" spans="1:3">
      <c r="A313">
        <v>312</v>
      </c>
      <c r="B313">
        <v>10312</v>
      </c>
      <c r="C313">
        <v>20312</v>
      </c>
    </row>
    <row r="314" spans="1:3">
      <c r="A314">
        <v>313</v>
      </c>
      <c r="B314">
        <v>10313</v>
      </c>
      <c r="C314">
        <v>20313</v>
      </c>
    </row>
    <row r="315" spans="1:3">
      <c r="A315">
        <v>314</v>
      </c>
      <c r="B315">
        <v>10314</v>
      </c>
      <c r="C315">
        <v>20314</v>
      </c>
    </row>
    <row r="316" spans="1:3">
      <c r="A316">
        <v>315</v>
      </c>
      <c r="B316">
        <v>10315</v>
      </c>
      <c r="C316">
        <v>20315</v>
      </c>
    </row>
    <row r="317" spans="1:3">
      <c r="A317">
        <v>316</v>
      </c>
      <c r="B317">
        <v>10316</v>
      </c>
      <c r="C317">
        <v>20316</v>
      </c>
    </row>
    <row r="318" spans="1:3">
      <c r="A318">
        <v>317</v>
      </c>
      <c r="B318">
        <v>10317</v>
      </c>
      <c r="C318">
        <v>20317</v>
      </c>
    </row>
    <row r="319" spans="1:3">
      <c r="A319">
        <v>318</v>
      </c>
      <c r="B319">
        <v>10318</v>
      </c>
      <c r="C319">
        <v>20318</v>
      </c>
    </row>
    <row r="320" spans="1:3">
      <c r="A320">
        <v>319</v>
      </c>
      <c r="B320">
        <v>10319</v>
      </c>
      <c r="C320">
        <v>20319</v>
      </c>
    </row>
    <row r="321" spans="1:3">
      <c r="A321">
        <v>320</v>
      </c>
      <c r="B321">
        <v>10320</v>
      </c>
      <c r="C321">
        <v>20320</v>
      </c>
    </row>
    <row r="322" spans="1:3">
      <c r="A322">
        <v>321</v>
      </c>
      <c r="B322">
        <v>10321</v>
      </c>
      <c r="C322">
        <v>20321</v>
      </c>
    </row>
    <row r="323" spans="1:3">
      <c r="A323">
        <v>322</v>
      </c>
      <c r="B323">
        <v>10322</v>
      </c>
      <c r="C323">
        <v>20322</v>
      </c>
    </row>
    <row r="324" spans="1:3">
      <c r="A324">
        <v>323</v>
      </c>
      <c r="B324">
        <v>10323</v>
      </c>
      <c r="C324">
        <v>20323</v>
      </c>
    </row>
    <row r="325" spans="1:3">
      <c r="A325">
        <v>324</v>
      </c>
      <c r="B325">
        <v>10324</v>
      </c>
      <c r="C325">
        <v>20324</v>
      </c>
    </row>
    <row r="326" spans="1:3">
      <c r="A326">
        <v>325</v>
      </c>
      <c r="B326">
        <v>10325</v>
      </c>
      <c r="C326">
        <v>20325</v>
      </c>
    </row>
    <row r="327" spans="1:3">
      <c r="A327">
        <v>326</v>
      </c>
      <c r="B327">
        <v>10326</v>
      </c>
      <c r="C327">
        <v>20326</v>
      </c>
    </row>
    <row r="328" spans="1:3">
      <c r="A328">
        <v>327</v>
      </c>
      <c r="B328">
        <v>10327</v>
      </c>
      <c r="C328">
        <v>20327</v>
      </c>
    </row>
    <row r="329" spans="1:3">
      <c r="A329">
        <v>328</v>
      </c>
      <c r="B329">
        <v>10328</v>
      </c>
      <c r="C329">
        <v>20328</v>
      </c>
    </row>
    <row r="330" spans="1:3">
      <c r="A330">
        <v>329</v>
      </c>
      <c r="B330">
        <v>10329</v>
      </c>
      <c r="C330">
        <v>20329</v>
      </c>
    </row>
    <row r="331" spans="1:3">
      <c r="A331">
        <v>330</v>
      </c>
      <c r="B331">
        <v>10330</v>
      </c>
      <c r="C331">
        <v>20330</v>
      </c>
    </row>
    <row r="332" spans="1:3">
      <c r="A332">
        <v>331</v>
      </c>
      <c r="B332">
        <v>10331</v>
      </c>
      <c r="C332">
        <v>20331</v>
      </c>
    </row>
    <row r="333" spans="1:3">
      <c r="A333">
        <v>332</v>
      </c>
      <c r="B333">
        <v>10332</v>
      </c>
      <c r="C333">
        <v>20332</v>
      </c>
    </row>
    <row r="334" spans="1:3">
      <c r="A334">
        <v>333</v>
      </c>
      <c r="B334">
        <v>10333</v>
      </c>
      <c r="C334">
        <v>20333</v>
      </c>
    </row>
    <row r="335" spans="1:3">
      <c r="A335">
        <v>334</v>
      </c>
      <c r="B335">
        <v>10334</v>
      </c>
      <c r="C335">
        <v>20334</v>
      </c>
    </row>
    <row r="336" spans="1:3">
      <c r="A336">
        <v>335</v>
      </c>
      <c r="B336">
        <v>10335</v>
      </c>
      <c r="C336">
        <v>20335</v>
      </c>
    </row>
    <row r="337" spans="1:3">
      <c r="A337">
        <v>336</v>
      </c>
      <c r="B337">
        <v>10336</v>
      </c>
      <c r="C337">
        <v>20336</v>
      </c>
    </row>
    <row r="338" spans="1:3">
      <c r="A338">
        <v>337</v>
      </c>
      <c r="B338">
        <v>10337</v>
      </c>
      <c r="C338">
        <v>20337</v>
      </c>
    </row>
    <row r="339" spans="1:3">
      <c r="A339">
        <v>338</v>
      </c>
      <c r="B339">
        <v>10338</v>
      </c>
      <c r="C339">
        <v>20338</v>
      </c>
    </row>
    <row r="340" spans="1:3">
      <c r="A340">
        <v>339</v>
      </c>
      <c r="B340">
        <v>10339</v>
      </c>
      <c r="C340">
        <v>20339</v>
      </c>
    </row>
    <row r="341" spans="1:3">
      <c r="A341">
        <v>340</v>
      </c>
      <c r="B341">
        <v>10340</v>
      </c>
      <c r="C341">
        <v>20340</v>
      </c>
    </row>
    <row r="342" spans="1:3">
      <c r="A342">
        <v>341</v>
      </c>
      <c r="B342">
        <v>10341</v>
      </c>
      <c r="C342">
        <v>20341</v>
      </c>
    </row>
    <row r="343" spans="1:3">
      <c r="A343">
        <v>342</v>
      </c>
      <c r="B343">
        <v>10342</v>
      </c>
      <c r="C343">
        <v>20342</v>
      </c>
    </row>
    <row r="344" spans="1:3">
      <c r="A344">
        <v>343</v>
      </c>
      <c r="B344">
        <v>10343</v>
      </c>
      <c r="C344">
        <v>20343</v>
      </c>
    </row>
    <row r="345" spans="1:3">
      <c r="A345">
        <v>344</v>
      </c>
      <c r="B345">
        <v>10344</v>
      </c>
      <c r="C345">
        <v>20344</v>
      </c>
    </row>
    <row r="346" spans="1:3">
      <c r="A346">
        <v>345</v>
      </c>
      <c r="B346">
        <v>10345</v>
      </c>
      <c r="C346">
        <v>20345</v>
      </c>
    </row>
    <row r="347" spans="1:3">
      <c r="A347">
        <v>346</v>
      </c>
      <c r="B347">
        <v>10346</v>
      </c>
      <c r="C347">
        <v>20346</v>
      </c>
    </row>
    <row r="348" spans="1:3">
      <c r="A348">
        <v>347</v>
      </c>
      <c r="B348">
        <v>10347</v>
      </c>
      <c r="C348">
        <v>20347</v>
      </c>
    </row>
    <row r="349" spans="1:3">
      <c r="A349">
        <v>348</v>
      </c>
      <c r="B349">
        <v>10348</v>
      </c>
      <c r="C349">
        <v>20348</v>
      </c>
    </row>
    <row r="350" spans="1:3">
      <c r="A350">
        <v>349</v>
      </c>
      <c r="B350">
        <v>10349</v>
      </c>
      <c r="C350">
        <v>20349</v>
      </c>
    </row>
    <row r="351" spans="1:3">
      <c r="A351">
        <v>350</v>
      </c>
      <c r="B351">
        <v>10350</v>
      </c>
      <c r="C351">
        <v>20350</v>
      </c>
    </row>
    <row r="352" spans="1:3">
      <c r="A352">
        <v>351</v>
      </c>
      <c r="B352">
        <v>10351</v>
      </c>
      <c r="C352">
        <v>20351</v>
      </c>
    </row>
    <row r="353" spans="1:3">
      <c r="A353">
        <v>352</v>
      </c>
      <c r="B353">
        <v>10352</v>
      </c>
      <c r="C353">
        <v>20352</v>
      </c>
    </row>
    <row r="354" spans="1:3">
      <c r="A354">
        <v>353</v>
      </c>
      <c r="B354">
        <v>10353</v>
      </c>
      <c r="C354">
        <v>20353</v>
      </c>
    </row>
    <row r="355" spans="1:3">
      <c r="A355">
        <v>354</v>
      </c>
      <c r="B355">
        <v>10354</v>
      </c>
      <c r="C355">
        <v>20354</v>
      </c>
    </row>
    <row r="356" spans="1:3">
      <c r="A356">
        <v>355</v>
      </c>
      <c r="B356">
        <v>10355</v>
      </c>
      <c r="C356">
        <v>20355</v>
      </c>
    </row>
    <row r="357" spans="1:3">
      <c r="A357">
        <v>356</v>
      </c>
      <c r="B357">
        <v>10356</v>
      </c>
      <c r="C357">
        <v>20356</v>
      </c>
    </row>
    <row r="358" spans="1:3">
      <c r="A358">
        <v>357</v>
      </c>
      <c r="B358">
        <v>10357</v>
      </c>
      <c r="C358">
        <v>20357</v>
      </c>
    </row>
    <row r="359" spans="1:3">
      <c r="A359">
        <v>358</v>
      </c>
      <c r="B359">
        <v>10358</v>
      </c>
      <c r="C359">
        <v>20358</v>
      </c>
    </row>
    <row r="360" spans="1:3">
      <c r="A360">
        <v>359</v>
      </c>
      <c r="B360">
        <v>10359</v>
      </c>
      <c r="C360">
        <v>20359</v>
      </c>
    </row>
    <row r="361" spans="1:3">
      <c r="A361">
        <v>360</v>
      </c>
      <c r="B361">
        <v>10360</v>
      </c>
      <c r="C361">
        <v>20360</v>
      </c>
    </row>
    <row r="362" spans="1:3">
      <c r="A362">
        <v>361</v>
      </c>
      <c r="B362">
        <v>10361</v>
      </c>
      <c r="C362">
        <v>20361</v>
      </c>
    </row>
    <row r="363" spans="1:3">
      <c r="A363">
        <v>362</v>
      </c>
      <c r="B363">
        <v>10362</v>
      </c>
      <c r="C363">
        <v>20362</v>
      </c>
    </row>
    <row r="364" spans="1:3">
      <c r="A364">
        <v>363</v>
      </c>
      <c r="B364">
        <v>10363</v>
      </c>
      <c r="C364">
        <v>20363</v>
      </c>
    </row>
    <row r="365" spans="1:3">
      <c r="A365">
        <v>364</v>
      </c>
      <c r="B365">
        <v>10364</v>
      </c>
      <c r="C365">
        <v>20364</v>
      </c>
    </row>
    <row r="366" spans="1:3">
      <c r="A366">
        <v>365</v>
      </c>
      <c r="B366">
        <v>10365</v>
      </c>
      <c r="C366">
        <v>20365</v>
      </c>
    </row>
    <row r="367" spans="1:3">
      <c r="A367">
        <v>366</v>
      </c>
      <c r="B367">
        <v>10366</v>
      </c>
      <c r="C367">
        <v>20366</v>
      </c>
    </row>
    <row r="368" spans="1:3">
      <c r="A368">
        <v>367</v>
      </c>
      <c r="B368">
        <v>10367</v>
      </c>
      <c r="C368">
        <v>20367</v>
      </c>
    </row>
    <row r="369" spans="1:3">
      <c r="A369">
        <v>368</v>
      </c>
      <c r="B369">
        <v>10368</v>
      </c>
      <c r="C369">
        <v>20368</v>
      </c>
    </row>
    <row r="370" spans="1:3">
      <c r="A370">
        <v>369</v>
      </c>
      <c r="B370">
        <v>10369</v>
      </c>
      <c r="C370">
        <v>20369</v>
      </c>
    </row>
    <row r="371" spans="1:3">
      <c r="A371">
        <v>370</v>
      </c>
      <c r="B371">
        <v>10370</v>
      </c>
      <c r="C371">
        <v>20370</v>
      </c>
    </row>
    <row r="372" spans="1:3">
      <c r="A372">
        <v>371</v>
      </c>
      <c r="B372">
        <v>10371</v>
      </c>
      <c r="C372">
        <v>20371</v>
      </c>
    </row>
    <row r="373" spans="1:3">
      <c r="A373">
        <v>372</v>
      </c>
      <c r="B373">
        <v>10372</v>
      </c>
      <c r="C373">
        <v>20372</v>
      </c>
    </row>
    <row r="374" spans="1:3">
      <c r="A374">
        <v>373</v>
      </c>
      <c r="B374">
        <v>10373</v>
      </c>
      <c r="C374">
        <v>20373</v>
      </c>
    </row>
    <row r="375" spans="1:3">
      <c r="A375">
        <v>374</v>
      </c>
      <c r="B375">
        <v>10374</v>
      </c>
      <c r="C375">
        <v>20374</v>
      </c>
    </row>
    <row r="376" spans="1:3">
      <c r="A376">
        <v>375</v>
      </c>
      <c r="B376">
        <v>10375</v>
      </c>
      <c r="C376">
        <v>20375</v>
      </c>
    </row>
    <row r="377" spans="1:3">
      <c r="A377">
        <v>376</v>
      </c>
      <c r="B377">
        <v>10376</v>
      </c>
      <c r="C377">
        <v>20376</v>
      </c>
    </row>
    <row r="378" spans="1:3">
      <c r="A378">
        <v>377</v>
      </c>
      <c r="B378">
        <v>10377</v>
      </c>
      <c r="C378">
        <v>20377</v>
      </c>
    </row>
    <row r="379" spans="1:3">
      <c r="A379">
        <v>378</v>
      </c>
      <c r="B379">
        <v>10378</v>
      </c>
      <c r="C379">
        <v>20378</v>
      </c>
    </row>
    <row r="380" spans="1:3">
      <c r="A380">
        <v>379</v>
      </c>
      <c r="B380">
        <v>10379</v>
      </c>
      <c r="C380">
        <v>20379</v>
      </c>
    </row>
    <row r="381" spans="1:3">
      <c r="A381">
        <v>380</v>
      </c>
      <c r="B381">
        <v>10380</v>
      </c>
      <c r="C381">
        <v>20380</v>
      </c>
    </row>
    <row r="382" spans="1:3">
      <c r="A382">
        <v>381</v>
      </c>
      <c r="B382">
        <v>10381</v>
      </c>
      <c r="C382">
        <v>20381</v>
      </c>
    </row>
    <row r="383" spans="1:3">
      <c r="A383">
        <v>382</v>
      </c>
      <c r="B383">
        <v>10382</v>
      </c>
      <c r="C383">
        <v>20382</v>
      </c>
    </row>
    <row r="384" spans="1:3">
      <c r="A384">
        <v>383</v>
      </c>
      <c r="B384">
        <v>10383</v>
      </c>
      <c r="C384">
        <v>20383</v>
      </c>
    </row>
    <row r="385" spans="1:3">
      <c r="A385">
        <v>384</v>
      </c>
      <c r="B385">
        <v>10384</v>
      </c>
      <c r="C385">
        <v>20384</v>
      </c>
    </row>
    <row r="386" spans="1:3">
      <c r="A386">
        <v>385</v>
      </c>
      <c r="B386">
        <v>10385</v>
      </c>
      <c r="C386">
        <v>20385</v>
      </c>
    </row>
    <row r="387" spans="1:3">
      <c r="A387">
        <v>386</v>
      </c>
      <c r="B387">
        <v>10386</v>
      </c>
      <c r="C387">
        <v>20386</v>
      </c>
    </row>
    <row r="388" spans="1:3">
      <c r="A388">
        <v>387</v>
      </c>
      <c r="B388">
        <v>10387</v>
      </c>
      <c r="C388">
        <v>20387</v>
      </c>
    </row>
    <row r="389" spans="1:3">
      <c r="A389">
        <v>388</v>
      </c>
      <c r="B389">
        <v>10388</v>
      </c>
      <c r="C389">
        <v>20388</v>
      </c>
    </row>
    <row r="390" spans="1:3">
      <c r="A390">
        <v>389</v>
      </c>
      <c r="B390">
        <v>10389</v>
      </c>
      <c r="C390">
        <v>20389</v>
      </c>
    </row>
    <row r="391" spans="1:3">
      <c r="A391">
        <v>390</v>
      </c>
      <c r="B391">
        <v>10390</v>
      </c>
      <c r="C391">
        <v>20390</v>
      </c>
    </row>
    <row r="392" spans="1:3">
      <c r="A392">
        <v>391</v>
      </c>
      <c r="B392">
        <v>10391</v>
      </c>
      <c r="C392">
        <v>20391</v>
      </c>
    </row>
    <row r="393" spans="1:3">
      <c r="A393">
        <v>392</v>
      </c>
      <c r="B393">
        <v>10392</v>
      </c>
      <c r="C393">
        <v>20392</v>
      </c>
    </row>
    <row r="394" spans="1:3">
      <c r="A394">
        <v>393</v>
      </c>
      <c r="B394">
        <v>10393</v>
      </c>
      <c r="C394">
        <v>20393</v>
      </c>
    </row>
    <row r="395" spans="1:3">
      <c r="A395">
        <v>394</v>
      </c>
      <c r="B395">
        <v>10394</v>
      </c>
      <c r="C395">
        <v>20394</v>
      </c>
    </row>
    <row r="396" spans="1:3">
      <c r="A396">
        <v>395</v>
      </c>
      <c r="B396">
        <v>10395</v>
      </c>
      <c r="C396">
        <v>20395</v>
      </c>
    </row>
    <row r="397" spans="1:3">
      <c r="A397">
        <v>396</v>
      </c>
      <c r="B397">
        <v>10396</v>
      </c>
      <c r="C397">
        <v>20396</v>
      </c>
    </row>
    <row r="398" spans="1:3">
      <c r="A398">
        <v>397</v>
      </c>
      <c r="B398">
        <v>10397</v>
      </c>
      <c r="C398">
        <v>20397</v>
      </c>
    </row>
    <row r="399" spans="1:3">
      <c r="A399">
        <v>398</v>
      </c>
      <c r="B399">
        <v>10398</v>
      </c>
      <c r="C399">
        <v>20398</v>
      </c>
    </row>
    <row r="400" spans="1:3">
      <c r="A400">
        <v>399</v>
      </c>
      <c r="B400">
        <v>10399</v>
      </c>
      <c r="C400">
        <v>20399</v>
      </c>
    </row>
    <row r="401" spans="1:3">
      <c r="A401">
        <v>400</v>
      </c>
      <c r="B401">
        <v>10400</v>
      </c>
      <c r="C401">
        <v>20400</v>
      </c>
    </row>
    <row r="402" spans="1:3">
      <c r="A402">
        <v>401</v>
      </c>
      <c r="B402">
        <v>10401</v>
      </c>
      <c r="C402">
        <v>20401</v>
      </c>
    </row>
    <row r="403" spans="1:3">
      <c r="A403">
        <v>402</v>
      </c>
      <c r="B403">
        <v>10402</v>
      </c>
      <c r="C403">
        <v>20402</v>
      </c>
    </row>
    <row r="404" spans="1:3">
      <c r="A404">
        <v>403</v>
      </c>
      <c r="B404">
        <v>10403</v>
      </c>
      <c r="C404">
        <v>20403</v>
      </c>
    </row>
    <row r="405" spans="1:3">
      <c r="A405">
        <v>404</v>
      </c>
      <c r="B405">
        <v>10404</v>
      </c>
      <c r="C405">
        <v>20404</v>
      </c>
    </row>
    <row r="406" spans="1:3">
      <c r="A406">
        <v>405</v>
      </c>
      <c r="B406">
        <v>10405</v>
      </c>
      <c r="C406">
        <v>20405</v>
      </c>
    </row>
    <row r="407" spans="1:3">
      <c r="A407">
        <v>406</v>
      </c>
      <c r="B407">
        <v>10406</v>
      </c>
      <c r="C407">
        <v>20406</v>
      </c>
    </row>
    <row r="408" spans="1:3">
      <c r="A408">
        <v>407</v>
      </c>
      <c r="B408">
        <v>10407</v>
      </c>
      <c r="C408">
        <v>20407</v>
      </c>
    </row>
    <row r="409" spans="1:3">
      <c r="A409">
        <v>408</v>
      </c>
      <c r="B409">
        <v>10408</v>
      </c>
      <c r="C409">
        <v>20408</v>
      </c>
    </row>
    <row r="410" spans="1:3">
      <c r="A410">
        <v>409</v>
      </c>
      <c r="B410">
        <v>10409</v>
      </c>
      <c r="C410">
        <v>20409</v>
      </c>
    </row>
    <row r="411" spans="1:3">
      <c r="A411">
        <v>410</v>
      </c>
      <c r="B411">
        <v>10410</v>
      </c>
      <c r="C411">
        <v>20410</v>
      </c>
    </row>
    <row r="412" spans="1:3">
      <c r="A412">
        <v>411</v>
      </c>
      <c r="B412">
        <v>10411</v>
      </c>
      <c r="C412">
        <v>20411</v>
      </c>
    </row>
    <row r="413" spans="1:3">
      <c r="A413">
        <v>412</v>
      </c>
      <c r="B413">
        <v>10412</v>
      </c>
      <c r="C413">
        <v>20412</v>
      </c>
    </row>
    <row r="414" spans="1:3">
      <c r="A414">
        <v>413</v>
      </c>
      <c r="B414">
        <v>10413</v>
      </c>
      <c r="C414">
        <v>20413</v>
      </c>
    </row>
    <row r="415" spans="1:3">
      <c r="A415">
        <v>414</v>
      </c>
      <c r="B415">
        <v>10414</v>
      </c>
      <c r="C415">
        <v>20414</v>
      </c>
    </row>
    <row r="416" spans="1:3">
      <c r="A416">
        <v>415</v>
      </c>
      <c r="B416">
        <v>10415</v>
      </c>
      <c r="C416">
        <v>20415</v>
      </c>
    </row>
    <row r="417" spans="1:3">
      <c r="A417">
        <v>416</v>
      </c>
      <c r="B417">
        <v>10416</v>
      </c>
      <c r="C417">
        <v>20416</v>
      </c>
    </row>
    <row r="418" spans="1:3">
      <c r="A418">
        <v>417</v>
      </c>
      <c r="B418">
        <v>10417</v>
      </c>
      <c r="C418">
        <v>20417</v>
      </c>
    </row>
    <row r="419" spans="1:3">
      <c r="A419">
        <v>418</v>
      </c>
      <c r="B419">
        <v>10418</v>
      </c>
      <c r="C419">
        <v>20418</v>
      </c>
    </row>
    <row r="420" spans="1:3">
      <c r="A420">
        <v>419</v>
      </c>
      <c r="B420">
        <v>10419</v>
      </c>
      <c r="C420">
        <v>20419</v>
      </c>
    </row>
    <row r="421" spans="1:3">
      <c r="A421">
        <v>420</v>
      </c>
      <c r="B421">
        <v>10420</v>
      </c>
      <c r="C421">
        <v>20420</v>
      </c>
    </row>
    <row r="422" spans="1:3">
      <c r="A422">
        <v>421</v>
      </c>
      <c r="B422">
        <v>10421</v>
      </c>
      <c r="C422">
        <v>20421</v>
      </c>
    </row>
    <row r="423" spans="1:3">
      <c r="A423">
        <v>422</v>
      </c>
      <c r="B423">
        <v>10422</v>
      </c>
      <c r="C423">
        <v>20422</v>
      </c>
    </row>
    <row r="424" spans="1:3">
      <c r="A424">
        <v>423</v>
      </c>
      <c r="B424">
        <v>10423</v>
      </c>
      <c r="C424">
        <v>20423</v>
      </c>
    </row>
    <row r="425" spans="1:3">
      <c r="A425">
        <v>424</v>
      </c>
      <c r="B425">
        <v>10424</v>
      </c>
      <c r="C425">
        <v>20424</v>
      </c>
    </row>
    <row r="426" spans="1:3">
      <c r="A426">
        <v>425</v>
      </c>
      <c r="B426">
        <v>10425</v>
      </c>
      <c r="C426">
        <v>20425</v>
      </c>
    </row>
    <row r="427" spans="1:3">
      <c r="A427">
        <v>426</v>
      </c>
      <c r="B427">
        <v>10426</v>
      </c>
      <c r="C427">
        <v>20426</v>
      </c>
    </row>
    <row r="428" spans="1:3">
      <c r="A428">
        <v>427</v>
      </c>
      <c r="B428">
        <v>10427</v>
      </c>
      <c r="C428">
        <v>20427</v>
      </c>
    </row>
    <row r="429" spans="1:3">
      <c r="A429">
        <v>428</v>
      </c>
      <c r="B429">
        <v>10428</v>
      </c>
      <c r="C429">
        <v>20428</v>
      </c>
    </row>
    <row r="430" spans="1:3">
      <c r="A430">
        <v>429</v>
      </c>
      <c r="B430">
        <v>10429</v>
      </c>
      <c r="C430">
        <v>20429</v>
      </c>
    </row>
    <row r="431" spans="1:3">
      <c r="A431">
        <v>430</v>
      </c>
      <c r="B431">
        <v>10430</v>
      </c>
      <c r="C431">
        <v>20430</v>
      </c>
    </row>
    <row r="432" spans="1:3">
      <c r="A432">
        <v>431</v>
      </c>
      <c r="B432">
        <v>10431</v>
      </c>
      <c r="C432">
        <v>20431</v>
      </c>
    </row>
    <row r="433" spans="1:3">
      <c r="A433">
        <v>432</v>
      </c>
      <c r="B433">
        <v>10432</v>
      </c>
      <c r="C433">
        <v>20432</v>
      </c>
    </row>
    <row r="434" spans="1:3">
      <c r="A434">
        <v>433</v>
      </c>
      <c r="B434">
        <v>10433</v>
      </c>
      <c r="C434">
        <v>20433</v>
      </c>
    </row>
    <row r="435" spans="1:3">
      <c r="A435">
        <v>434</v>
      </c>
      <c r="B435">
        <v>10434</v>
      </c>
      <c r="C435">
        <v>20434</v>
      </c>
    </row>
    <row r="436" spans="1:3">
      <c r="A436">
        <v>435</v>
      </c>
      <c r="B436">
        <v>10435</v>
      </c>
      <c r="C436">
        <v>20435</v>
      </c>
    </row>
    <row r="437" spans="1:3">
      <c r="A437">
        <v>436</v>
      </c>
      <c r="B437">
        <v>10436</v>
      </c>
      <c r="C437">
        <v>20436</v>
      </c>
    </row>
    <row r="438" spans="1:3">
      <c r="A438">
        <v>437</v>
      </c>
      <c r="B438">
        <v>10437</v>
      </c>
      <c r="C438">
        <v>20437</v>
      </c>
    </row>
    <row r="439" spans="1:3">
      <c r="A439">
        <v>438</v>
      </c>
      <c r="B439">
        <v>10438</v>
      </c>
      <c r="C439">
        <v>20438</v>
      </c>
    </row>
    <row r="440" spans="1:3">
      <c r="A440">
        <v>439</v>
      </c>
      <c r="B440">
        <v>10439</v>
      </c>
      <c r="C440">
        <v>20439</v>
      </c>
    </row>
    <row r="441" spans="1:3">
      <c r="A441">
        <v>440</v>
      </c>
      <c r="B441">
        <v>10440</v>
      </c>
      <c r="C441">
        <v>20440</v>
      </c>
    </row>
    <row r="442" spans="1:3">
      <c r="A442">
        <v>441</v>
      </c>
      <c r="B442">
        <v>10441</v>
      </c>
      <c r="C442">
        <v>20441</v>
      </c>
    </row>
    <row r="443" spans="1:3">
      <c r="A443">
        <v>442</v>
      </c>
      <c r="B443">
        <v>10442</v>
      </c>
      <c r="C443">
        <v>20442</v>
      </c>
    </row>
    <row r="444" spans="1:3">
      <c r="A444">
        <v>443</v>
      </c>
      <c r="B444">
        <v>10443</v>
      </c>
      <c r="C444">
        <v>20443</v>
      </c>
    </row>
    <row r="445" spans="1:3">
      <c r="A445">
        <v>444</v>
      </c>
      <c r="B445">
        <v>10444</v>
      </c>
      <c r="C445">
        <v>20444</v>
      </c>
    </row>
    <row r="446" spans="1:3">
      <c r="A446">
        <v>445</v>
      </c>
      <c r="B446">
        <v>10445</v>
      </c>
      <c r="C446">
        <v>20445</v>
      </c>
    </row>
    <row r="447" spans="1:3">
      <c r="A447">
        <v>446</v>
      </c>
      <c r="B447">
        <v>10446</v>
      </c>
      <c r="C447">
        <v>20446</v>
      </c>
    </row>
    <row r="448" spans="1:3">
      <c r="A448">
        <v>447</v>
      </c>
      <c r="B448">
        <v>10447</v>
      </c>
      <c r="C448">
        <v>20447</v>
      </c>
    </row>
    <row r="449" spans="1:3">
      <c r="A449">
        <v>448</v>
      </c>
      <c r="B449">
        <v>10448</v>
      </c>
      <c r="C449">
        <v>20448</v>
      </c>
    </row>
    <row r="450" spans="1:3">
      <c r="A450">
        <v>449</v>
      </c>
      <c r="B450">
        <v>10449</v>
      </c>
      <c r="C450">
        <v>20449</v>
      </c>
    </row>
    <row r="451" spans="1:3">
      <c r="A451">
        <v>450</v>
      </c>
      <c r="B451">
        <v>10450</v>
      </c>
      <c r="C451">
        <v>20450</v>
      </c>
    </row>
    <row r="452" spans="1:3">
      <c r="A452">
        <v>451</v>
      </c>
      <c r="B452">
        <v>10451</v>
      </c>
      <c r="C452">
        <v>20451</v>
      </c>
    </row>
    <row r="453" spans="1:3">
      <c r="A453">
        <v>452</v>
      </c>
      <c r="B453">
        <v>10452</v>
      </c>
      <c r="C453">
        <v>20452</v>
      </c>
    </row>
    <row r="454" spans="1:3">
      <c r="A454">
        <v>453</v>
      </c>
      <c r="B454">
        <v>10453</v>
      </c>
      <c r="C454">
        <v>20453</v>
      </c>
    </row>
    <row r="455" spans="1:3">
      <c r="A455">
        <v>454</v>
      </c>
      <c r="B455">
        <v>10454</v>
      </c>
      <c r="C455">
        <v>20454</v>
      </c>
    </row>
    <row r="456" spans="1:3">
      <c r="A456">
        <v>455</v>
      </c>
      <c r="B456">
        <v>10455</v>
      </c>
      <c r="C456">
        <v>20455</v>
      </c>
    </row>
    <row r="457" spans="1:3">
      <c r="A457">
        <v>456</v>
      </c>
      <c r="B457">
        <v>10456</v>
      </c>
      <c r="C457">
        <v>20456</v>
      </c>
    </row>
    <row r="458" spans="1:3">
      <c r="A458">
        <v>457</v>
      </c>
      <c r="B458">
        <v>10457</v>
      </c>
      <c r="C458">
        <v>20457</v>
      </c>
    </row>
    <row r="459" spans="1:3">
      <c r="A459">
        <v>458</v>
      </c>
      <c r="B459">
        <v>10458</v>
      </c>
      <c r="C459">
        <v>20458</v>
      </c>
    </row>
    <row r="460" spans="1:3">
      <c r="A460">
        <v>459</v>
      </c>
      <c r="B460">
        <v>10459</v>
      </c>
      <c r="C460">
        <v>20459</v>
      </c>
    </row>
    <row r="461" spans="1:3">
      <c r="A461">
        <v>460</v>
      </c>
      <c r="B461">
        <v>10460</v>
      </c>
      <c r="C461">
        <v>20460</v>
      </c>
    </row>
    <row r="462" spans="1:3">
      <c r="A462">
        <v>461</v>
      </c>
      <c r="B462">
        <v>10461</v>
      </c>
      <c r="C462">
        <v>20461</v>
      </c>
    </row>
    <row r="463" spans="1:3">
      <c r="A463">
        <v>462</v>
      </c>
      <c r="B463">
        <v>10462</v>
      </c>
      <c r="C463">
        <v>20462</v>
      </c>
    </row>
    <row r="464" spans="1:3">
      <c r="A464">
        <v>463</v>
      </c>
      <c r="B464">
        <v>10463</v>
      </c>
      <c r="C464">
        <v>20463</v>
      </c>
    </row>
    <row r="465" spans="1:3">
      <c r="A465">
        <v>464</v>
      </c>
      <c r="B465">
        <v>10464</v>
      </c>
      <c r="C465">
        <v>20464</v>
      </c>
    </row>
    <row r="466" spans="1:3">
      <c r="A466">
        <v>465</v>
      </c>
      <c r="B466">
        <v>10465</v>
      </c>
      <c r="C466">
        <v>20465</v>
      </c>
    </row>
    <row r="467" spans="1:3">
      <c r="A467">
        <v>466</v>
      </c>
      <c r="B467">
        <v>10466</v>
      </c>
      <c r="C467">
        <v>20466</v>
      </c>
    </row>
    <row r="468" spans="1:3">
      <c r="A468">
        <v>467</v>
      </c>
      <c r="B468">
        <v>10467</v>
      </c>
      <c r="C468">
        <v>20467</v>
      </c>
    </row>
    <row r="469" spans="1:3">
      <c r="A469">
        <v>468</v>
      </c>
      <c r="B469">
        <v>10468</v>
      </c>
      <c r="C469">
        <v>20468</v>
      </c>
    </row>
    <row r="470" spans="1:3">
      <c r="A470">
        <v>469</v>
      </c>
      <c r="B470">
        <v>10469</v>
      </c>
      <c r="C470">
        <v>20469</v>
      </c>
    </row>
    <row r="471" spans="1:3">
      <c r="A471">
        <v>470</v>
      </c>
      <c r="B471">
        <v>10470</v>
      </c>
      <c r="C471">
        <v>20470</v>
      </c>
    </row>
    <row r="472" spans="1:3">
      <c r="A472">
        <v>471</v>
      </c>
      <c r="B472">
        <v>10471</v>
      </c>
      <c r="C472">
        <v>20471</v>
      </c>
    </row>
    <row r="473" spans="1:3">
      <c r="A473">
        <v>472</v>
      </c>
      <c r="B473">
        <v>10472</v>
      </c>
      <c r="C473">
        <v>20472</v>
      </c>
    </row>
    <row r="474" spans="1:3">
      <c r="A474">
        <v>473</v>
      </c>
      <c r="B474">
        <v>10473</v>
      </c>
      <c r="C474">
        <v>20473</v>
      </c>
    </row>
    <row r="475" spans="1:3">
      <c r="A475">
        <v>474</v>
      </c>
      <c r="B475">
        <v>10474</v>
      </c>
      <c r="C475">
        <v>20474</v>
      </c>
    </row>
    <row r="476" spans="1:3">
      <c r="A476">
        <v>475</v>
      </c>
      <c r="B476">
        <v>10475</v>
      </c>
      <c r="C476">
        <v>20475</v>
      </c>
    </row>
    <row r="477" spans="1:3">
      <c r="A477">
        <v>476</v>
      </c>
      <c r="B477">
        <v>10476</v>
      </c>
      <c r="C477">
        <v>20476</v>
      </c>
    </row>
    <row r="478" spans="1:3">
      <c r="A478">
        <v>477</v>
      </c>
      <c r="B478">
        <v>10477</v>
      </c>
      <c r="C478">
        <v>20477</v>
      </c>
    </row>
    <row r="479" spans="1:3">
      <c r="A479">
        <v>478</v>
      </c>
      <c r="B479">
        <v>10478</v>
      </c>
      <c r="C479">
        <v>20478</v>
      </c>
    </row>
    <row r="480" spans="1:3">
      <c r="A480">
        <v>479</v>
      </c>
      <c r="B480">
        <v>10479</v>
      </c>
      <c r="C480">
        <v>20479</v>
      </c>
    </row>
    <row r="481" spans="1:3">
      <c r="A481">
        <v>480</v>
      </c>
      <c r="B481">
        <v>10480</v>
      </c>
      <c r="C481">
        <v>20480</v>
      </c>
    </row>
    <row r="482" spans="1:3">
      <c r="A482">
        <v>481</v>
      </c>
      <c r="B482">
        <v>10481</v>
      </c>
      <c r="C482">
        <v>20481</v>
      </c>
    </row>
    <row r="483" spans="1:3">
      <c r="A483">
        <v>482</v>
      </c>
      <c r="B483">
        <v>10482</v>
      </c>
      <c r="C483">
        <v>20482</v>
      </c>
    </row>
    <row r="484" spans="1:3">
      <c r="A484">
        <v>483</v>
      </c>
      <c r="B484">
        <v>10483</v>
      </c>
      <c r="C484">
        <v>20483</v>
      </c>
    </row>
    <row r="485" spans="1:3">
      <c r="A485">
        <v>484</v>
      </c>
      <c r="B485">
        <v>10484</v>
      </c>
      <c r="C485">
        <v>20484</v>
      </c>
    </row>
    <row r="486" spans="1:3">
      <c r="A486">
        <v>485</v>
      </c>
      <c r="B486">
        <v>10485</v>
      </c>
      <c r="C486">
        <v>20485</v>
      </c>
    </row>
    <row r="487" spans="1:3">
      <c r="A487">
        <v>486</v>
      </c>
      <c r="B487">
        <v>10486</v>
      </c>
      <c r="C487">
        <v>20486</v>
      </c>
    </row>
    <row r="488" spans="1:3">
      <c r="A488">
        <v>487</v>
      </c>
      <c r="B488">
        <v>10487</v>
      </c>
      <c r="C488">
        <v>20487</v>
      </c>
    </row>
    <row r="489" spans="1:3">
      <c r="A489">
        <v>488</v>
      </c>
      <c r="B489">
        <v>10488</v>
      </c>
      <c r="C489">
        <v>20488</v>
      </c>
    </row>
    <row r="490" spans="1:3">
      <c r="A490">
        <v>489</v>
      </c>
      <c r="B490">
        <v>10489</v>
      </c>
      <c r="C490">
        <v>20489</v>
      </c>
    </row>
    <row r="491" spans="1:3">
      <c r="A491">
        <v>490</v>
      </c>
      <c r="B491">
        <v>10490</v>
      </c>
      <c r="C491">
        <v>20490</v>
      </c>
    </row>
    <row r="492" spans="1:3">
      <c r="A492">
        <v>491</v>
      </c>
      <c r="B492">
        <v>10491</v>
      </c>
      <c r="C492">
        <v>20491</v>
      </c>
    </row>
    <row r="493" spans="1:3">
      <c r="A493">
        <v>492</v>
      </c>
      <c r="B493">
        <v>10492</v>
      </c>
      <c r="C493">
        <v>20492</v>
      </c>
    </row>
    <row r="494" spans="1:3">
      <c r="A494">
        <v>493</v>
      </c>
      <c r="B494">
        <v>10493</v>
      </c>
      <c r="C494">
        <v>20493</v>
      </c>
    </row>
    <row r="495" spans="1:3">
      <c r="A495">
        <v>494</v>
      </c>
      <c r="B495">
        <v>10494</v>
      </c>
      <c r="C495">
        <v>20494</v>
      </c>
    </row>
    <row r="496" spans="1:3">
      <c r="A496">
        <v>495</v>
      </c>
      <c r="B496">
        <v>10495</v>
      </c>
      <c r="C496">
        <v>20495</v>
      </c>
    </row>
    <row r="497" spans="1:3">
      <c r="A497">
        <v>496</v>
      </c>
      <c r="B497">
        <v>10496</v>
      </c>
      <c r="C497">
        <v>20496</v>
      </c>
    </row>
    <row r="498" spans="1:3">
      <c r="A498">
        <v>497</v>
      </c>
      <c r="B498">
        <v>10497</v>
      </c>
      <c r="C498">
        <v>20497</v>
      </c>
    </row>
    <row r="499" spans="1:3">
      <c r="A499">
        <v>498</v>
      </c>
      <c r="B499">
        <v>10498</v>
      </c>
      <c r="C499">
        <v>20498</v>
      </c>
    </row>
    <row r="500" spans="1:3">
      <c r="A500">
        <v>499</v>
      </c>
      <c r="B500">
        <v>10499</v>
      </c>
      <c r="C500">
        <v>20499</v>
      </c>
    </row>
    <row r="501" spans="1:3">
      <c r="A501">
        <v>500</v>
      </c>
      <c r="B501">
        <v>10500</v>
      </c>
      <c r="C501">
        <v>20500</v>
      </c>
    </row>
    <row r="502" spans="1:3">
      <c r="A502">
        <v>501</v>
      </c>
      <c r="B502">
        <v>10501</v>
      </c>
      <c r="C502">
        <v>20501</v>
      </c>
    </row>
    <row r="503" spans="1:3">
      <c r="A503">
        <v>502</v>
      </c>
      <c r="B503">
        <v>10502</v>
      </c>
      <c r="C503">
        <v>20502</v>
      </c>
    </row>
    <row r="504" spans="1:3">
      <c r="A504">
        <v>503</v>
      </c>
      <c r="B504">
        <v>10503</v>
      </c>
      <c r="C504">
        <v>20503</v>
      </c>
    </row>
    <row r="505" spans="1:3">
      <c r="A505">
        <v>504</v>
      </c>
      <c r="B505">
        <v>10504</v>
      </c>
      <c r="C505">
        <v>20504</v>
      </c>
    </row>
    <row r="506" spans="1:3">
      <c r="A506">
        <v>505</v>
      </c>
      <c r="B506">
        <v>10505</v>
      </c>
      <c r="C506">
        <v>20505</v>
      </c>
    </row>
    <row r="507" spans="1:3">
      <c r="A507">
        <v>506</v>
      </c>
      <c r="B507">
        <v>10506</v>
      </c>
      <c r="C507">
        <v>20506</v>
      </c>
    </row>
    <row r="508" spans="1:3">
      <c r="A508">
        <v>507</v>
      </c>
      <c r="B508">
        <v>10507</v>
      </c>
      <c r="C508">
        <v>20507</v>
      </c>
    </row>
    <row r="509" spans="1:3">
      <c r="A509">
        <v>508</v>
      </c>
      <c r="B509">
        <v>10508</v>
      </c>
      <c r="C509">
        <v>20508</v>
      </c>
    </row>
    <row r="510" spans="1:3">
      <c r="A510">
        <v>509</v>
      </c>
      <c r="B510">
        <v>10509</v>
      </c>
      <c r="C510">
        <v>20509</v>
      </c>
    </row>
    <row r="511" spans="1:3">
      <c r="A511">
        <v>510</v>
      </c>
      <c r="B511">
        <v>10510</v>
      </c>
      <c r="C511">
        <v>20510</v>
      </c>
    </row>
    <row r="512" spans="1:3">
      <c r="A512">
        <v>511</v>
      </c>
      <c r="B512">
        <v>10511</v>
      </c>
      <c r="C512">
        <v>20511</v>
      </c>
    </row>
    <row r="513" spans="1:3">
      <c r="A513">
        <v>512</v>
      </c>
      <c r="B513">
        <v>10512</v>
      </c>
      <c r="C513">
        <v>20512</v>
      </c>
    </row>
    <row r="514" spans="1:3">
      <c r="A514">
        <v>513</v>
      </c>
      <c r="B514">
        <v>10513</v>
      </c>
      <c r="C514">
        <v>20513</v>
      </c>
    </row>
    <row r="515" spans="1:3">
      <c r="A515">
        <v>514</v>
      </c>
      <c r="B515">
        <v>10514</v>
      </c>
      <c r="C515">
        <v>20514</v>
      </c>
    </row>
    <row r="516" spans="1:3">
      <c r="A516">
        <v>515</v>
      </c>
      <c r="B516">
        <v>10515</v>
      </c>
      <c r="C516">
        <v>20515</v>
      </c>
    </row>
    <row r="517" spans="1:3">
      <c r="A517">
        <v>516</v>
      </c>
      <c r="B517">
        <v>10516</v>
      </c>
      <c r="C517">
        <v>20516</v>
      </c>
    </row>
    <row r="518" spans="1:3">
      <c r="A518">
        <v>517</v>
      </c>
      <c r="B518">
        <v>10517</v>
      </c>
      <c r="C518">
        <v>20517</v>
      </c>
    </row>
    <row r="519" spans="1:3">
      <c r="A519">
        <v>518</v>
      </c>
      <c r="B519">
        <v>10518</v>
      </c>
      <c r="C519">
        <v>20518</v>
      </c>
    </row>
    <row r="520" spans="1:3">
      <c r="A520">
        <v>519</v>
      </c>
      <c r="B520">
        <v>10519</v>
      </c>
      <c r="C520">
        <v>20519</v>
      </c>
    </row>
    <row r="521" spans="1:3">
      <c r="A521">
        <v>520</v>
      </c>
      <c r="B521">
        <v>10520</v>
      </c>
      <c r="C521">
        <v>20520</v>
      </c>
    </row>
    <row r="522" spans="1:3">
      <c r="A522">
        <v>521</v>
      </c>
      <c r="B522">
        <v>10521</v>
      </c>
      <c r="C522">
        <v>20521</v>
      </c>
    </row>
    <row r="523" spans="1:3">
      <c r="A523">
        <v>522</v>
      </c>
      <c r="B523">
        <v>10522</v>
      </c>
      <c r="C523">
        <v>20522</v>
      </c>
    </row>
    <row r="524" spans="1:3">
      <c r="A524">
        <v>523</v>
      </c>
      <c r="B524">
        <v>10523</v>
      </c>
      <c r="C524">
        <v>20523</v>
      </c>
    </row>
    <row r="525" spans="1:3">
      <c r="A525">
        <v>524</v>
      </c>
      <c r="B525">
        <v>10524</v>
      </c>
      <c r="C525">
        <v>20524</v>
      </c>
    </row>
    <row r="526" spans="1:3">
      <c r="A526">
        <v>525</v>
      </c>
      <c r="B526">
        <v>10525</v>
      </c>
      <c r="C526">
        <v>20525</v>
      </c>
    </row>
    <row r="527" spans="1:3">
      <c r="A527">
        <v>526</v>
      </c>
      <c r="B527">
        <v>10526</v>
      </c>
      <c r="C527">
        <v>20526</v>
      </c>
    </row>
    <row r="528" spans="1:3">
      <c r="A528">
        <v>527</v>
      </c>
      <c r="B528">
        <v>10527</v>
      </c>
      <c r="C528">
        <v>20527</v>
      </c>
    </row>
    <row r="529" spans="1:3">
      <c r="A529">
        <v>528</v>
      </c>
      <c r="B529">
        <v>10528</v>
      </c>
      <c r="C529">
        <v>20528</v>
      </c>
    </row>
    <row r="530" spans="1:3">
      <c r="A530">
        <v>529</v>
      </c>
      <c r="B530">
        <v>10529</v>
      </c>
      <c r="C530">
        <v>20529</v>
      </c>
    </row>
    <row r="531" spans="1:3">
      <c r="A531">
        <v>530</v>
      </c>
      <c r="B531">
        <v>10530</v>
      </c>
      <c r="C531">
        <v>20530</v>
      </c>
    </row>
    <row r="532" spans="1:3">
      <c r="A532">
        <v>531</v>
      </c>
      <c r="B532">
        <v>10531</v>
      </c>
      <c r="C532">
        <v>20531</v>
      </c>
    </row>
    <row r="533" spans="1:3">
      <c r="A533">
        <v>532</v>
      </c>
      <c r="B533">
        <v>10532</v>
      </c>
      <c r="C533">
        <v>20532</v>
      </c>
    </row>
    <row r="534" spans="1:3">
      <c r="A534">
        <v>533</v>
      </c>
      <c r="B534">
        <v>10533</v>
      </c>
      <c r="C534">
        <v>20533</v>
      </c>
    </row>
    <row r="535" spans="1:3">
      <c r="A535">
        <v>534</v>
      </c>
      <c r="B535">
        <v>10534</v>
      </c>
      <c r="C535">
        <v>20534</v>
      </c>
    </row>
    <row r="536" spans="1:3">
      <c r="A536">
        <v>535</v>
      </c>
      <c r="B536">
        <v>10535</v>
      </c>
      <c r="C536">
        <v>20535</v>
      </c>
    </row>
    <row r="537" spans="1:3">
      <c r="A537">
        <v>536</v>
      </c>
      <c r="B537">
        <v>10536</v>
      </c>
      <c r="C537">
        <v>20536</v>
      </c>
    </row>
    <row r="538" spans="1:3">
      <c r="A538">
        <v>537</v>
      </c>
      <c r="B538">
        <v>10537</v>
      </c>
      <c r="C538">
        <v>20537</v>
      </c>
    </row>
    <row r="539" spans="1:3">
      <c r="A539">
        <v>538</v>
      </c>
      <c r="B539">
        <v>10538</v>
      </c>
      <c r="C539">
        <v>20538</v>
      </c>
    </row>
    <row r="540" spans="1:3">
      <c r="A540">
        <v>539</v>
      </c>
      <c r="B540">
        <v>10539</v>
      </c>
      <c r="C540">
        <v>20539</v>
      </c>
    </row>
    <row r="541" spans="1:3">
      <c r="A541">
        <v>540</v>
      </c>
      <c r="B541">
        <v>10540</v>
      </c>
      <c r="C541">
        <v>20540</v>
      </c>
    </row>
    <row r="542" spans="1:3">
      <c r="A542">
        <v>541</v>
      </c>
      <c r="B542">
        <v>10541</v>
      </c>
      <c r="C542">
        <v>20541</v>
      </c>
    </row>
    <row r="543" spans="1:3">
      <c r="A543">
        <v>542</v>
      </c>
      <c r="B543">
        <v>10542</v>
      </c>
      <c r="C543">
        <v>20542</v>
      </c>
    </row>
    <row r="544" spans="1:3">
      <c r="A544">
        <v>543</v>
      </c>
      <c r="B544">
        <v>10543</v>
      </c>
      <c r="C544">
        <v>20543</v>
      </c>
    </row>
    <row r="545" spans="1:3">
      <c r="A545">
        <v>544</v>
      </c>
      <c r="B545">
        <v>10544</v>
      </c>
      <c r="C545">
        <v>20544</v>
      </c>
    </row>
    <row r="546" spans="1:3">
      <c r="A546">
        <v>545</v>
      </c>
      <c r="B546">
        <v>10545</v>
      </c>
      <c r="C546">
        <v>20545</v>
      </c>
    </row>
    <row r="547" spans="1:3">
      <c r="A547">
        <v>546</v>
      </c>
      <c r="B547">
        <v>10546</v>
      </c>
      <c r="C547">
        <v>20546</v>
      </c>
    </row>
    <row r="548" spans="1:3">
      <c r="A548">
        <v>547</v>
      </c>
      <c r="B548">
        <v>10547</v>
      </c>
      <c r="C548">
        <v>20547</v>
      </c>
    </row>
    <row r="549" spans="1:3">
      <c r="A549">
        <v>548</v>
      </c>
      <c r="B549">
        <v>10548</v>
      </c>
      <c r="C549">
        <v>20548</v>
      </c>
    </row>
    <row r="550" spans="1:3">
      <c r="A550">
        <v>549</v>
      </c>
      <c r="B550">
        <v>10549</v>
      </c>
      <c r="C550">
        <v>20549</v>
      </c>
    </row>
    <row r="551" spans="1:3">
      <c r="A551">
        <v>550</v>
      </c>
      <c r="B551">
        <v>10550</v>
      </c>
      <c r="C551">
        <v>20550</v>
      </c>
    </row>
    <row r="552" spans="1:3">
      <c r="A552">
        <v>551</v>
      </c>
      <c r="B552">
        <v>10551</v>
      </c>
      <c r="C552">
        <v>20551</v>
      </c>
    </row>
    <row r="553" spans="1:3">
      <c r="A553">
        <v>552</v>
      </c>
      <c r="B553">
        <v>10552</v>
      </c>
      <c r="C553">
        <v>20552</v>
      </c>
    </row>
    <row r="554" spans="1:3">
      <c r="A554">
        <v>553</v>
      </c>
      <c r="B554">
        <v>10553</v>
      </c>
      <c r="C554">
        <v>20553</v>
      </c>
    </row>
    <row r="555" spans="1:3">
      <c r="A555">
        <v>554</v>
      </c>
      <c r="B555">
        <v>10554</v>
      </c>
      <c r="C555">
        <v>20554</v>
      </c>
    </row>
    <row r="556" spans="1:3">
      <c r="A556">
        <v>555</v>
      </c>
      <c r="B556">
        <v>10555</v>
      </c>
      <c r="C556">
        <v>20555</v>
      </c>
    </row>
    <row r="557" spans="1:3">
      <c r="A557">
        <v>556</v>
      </c>
      <c r="B557">
        <v>10556</v>
      </c>
      <c r="C557">
        <v>20556</v>
      </c>
    </row>
    <row r="558" spans="1:3">
      <c r="A558">
        <v>557</v>
      </c>
      <c r="B558">
        <v>10557</v>
      </c>
      <c r="C558">
        <v>20557</v>
      </c>
    </row>
    <row r="559" spans="1:3">
      <c r="A559">
        <v>558</v>
      </c>
      <c r="B559">
        <v>10558</v>
      </c>
      <c r="C559">
        <v>20558</v>
      </c>
    </row>
    <row r="560" spans="1:3">
      <c r="A560">
        <v>559</v>
      </c>
      <c r="B560">
        <v>10559</v>
      </c>
      <c r="C560">
        <v>20559</v>
      </c>
    </row>
    <row r="561" spans="1:3">
      <c r="A561">
        <v>560</v>
      </c>
      <c r="B561">
        <v>10560</v>
      </c>
      <c r="C561">
        <v>20560</v>
      </c>
    </row>
    <row r="562" spans="1:3">
      <c r="A562">
        <v>561</v>
      </c>
      <c r="B562">
        <v>10561</v>
      </c>
      <c r="C562">
        <v>20561</v>
      </c>
    </row>
    <row r="563" spans="1:3">
      <c r="A563">
        <v>562</v>
      </c>
      <c r="B563">
        <v>10562</v>
      </c>
      <c r="C563">
        <v>20562</v>
      </c>
    </row>
    <row r="564" spans="1:3">
      <c r="A564">
        <v>563</v>
      </c>
      <c r="B564">
        <v>10563</v>
      </c>
      <c r="C564">
        <v>20563</v>
      </c>
    </row>
    <row r="565" spans="1:3">
      <c r="A565">
        <v>564</v>
      </c>
      <c r="B565">
        <v>10564</v>
      </c>
      <c r="C565">
        <v>20564</v>
      </c>
    </row>
    <row r="566" spans="1:3">
      <c r="A566">
        <v>565</v>
      </c>
      <c r="B566">
        <v>10565</v>
      </c>
      <c r="C566">
        <v>20565</v>
      </c>
    </row>
    <row r="567" spans="1:3">
      <c r="A567">
        <v>566</v>
      </c>
      <c r="B567">
        <v>10566</v>
      </c>
      <c r="C567">
        <v>20566</v>
      </c>
    </row>
    <row r="568" spans="1:3">
      <c r="A568">
        <v>567</v>
      </c>
      <c r="B568">
        <v>10567</v>
      </c>
      <c r="C568">
        <v>20567</v>
      </c>
    </row>
    <row r="569" spans="1:3">
      <c r="A569">
        <v>568</v>
      </c>
      <c r="B569">
        <v>10568</v>
      </c>
      <c r="C569">
        <v>20568</v>
      </c>
    </row>
    <row r="570" spans="1:3">
      <c r="A570">
        <v>569</v>
      </c>
      <c r="B570">
        <v>10569</v>
      </c>
      <c r="C570">
        <v>20569</v>
      </c>
    </row>
    <row r="571" spans="1:3">
      <c r="A571">
        <v>570</v>
      </c>
      <c r="B571">
        <v>10570</v>
      </c>
      <c r="C571">
        <v>20570</v>
      </c>
    </row>
    <row r="572" spans="1:3">
      <c r="A572">
        <v>571</v>
      </c>
      <c r="B572">
        <v>10571</v>
      </c>
      <c r="C572">
        <v>20571</v>
      </c>
    </row>
    <row r="573" spans="1:3">
      <c r="A573">
        <v>572</v>
      </c>
      <c r="B573">
        <v>10572</v>
      </c>
      <c r="C573">
        <v>20572</v>
      </c>
    </row>
    <row r="574" spans="1:3">
      <c r="A574">
        <v>573</v>
      </c>
      <c r="B574">
        <v>10573</v>
      </c>
      <c r="C574">
        <v>20573</v>
      </c>
    </row>
    <row r="575" spans="1:3">
      <c r="A575">
        <v>574</v>
      </c>
      <c r="B575">
        <v>10574</v>
      </c>
      <c r="C575">
        <v>20574</v>
      </c>
    </row>
    <row r="576" spans="1:3">
      <c r="A576">
        <v>575</v>
      </c>
      <c r="B576">
        <v>10575</v>
      </c>
      <c r="C576">
        <v>20575</v>
      </c>
    </row>
    <row r="577" spans="1:3">
      <c r="A577">
        <v>576</v>
      </c>
      <c r="B577">
        <v>10576</v>
      </c>
      <c r="C577">
        <v>20576</v>
      </c>
    </row>
    <row r="578" spans="1:3">
      <c r="A578">
        <v>577</v>
      </c>
      <c r="B578">
        <v>10577</v>
      </c>
      <c r="C578">
        <v>20577</v>
      </c>
    </row>
    <row r="579" spans="1:3">
      <c r="A579">
        <v>578</v>
      </c>
      <c r="B579">
        <v>10578</v>
      </c>
      <c r="C579">
        <v>20578</v>
      </c>
    </row>
    <row r="580" spans="1:3">
      <c r="A580">
        <v>579</v>
      </c>
      <c r="B580">
        <v>10579</v>
      </c>
      <c r="C580">
        <v>20579</v>
      </c>
    </row>
    <row r="581" spans="1:3">
      <c r="A581">
        <v>580</v>
      </c>
      <c r="B581">
        <v>10580</v>
      </c>
      <c r="C581">
        <v>20580</v>
      </c>
    </row>
    <row r="582" spans="1:3">
      <c r="A582">
        <v>581</v>
      </c>
      <c r="B582">
        <v>10581</v>
      </c>
      <c r="C582">
        <v>20581</v>
      </c>
    </row>
    <row r="583" spans="1:3">
      <c r="A583">
        <v>582</v>
      </c>
      <c r="B583">
        <v>10582</v>
      </c>
      <c r="C583">
        <v>20582</v>
      </c>
    </row>
    <row r="584" spans="1:3">
      <c r="A584">
        <v>583</v>
      </c>
      <c r="B584">
        <v>10583</v>
      </c>
      <c r="C584">
        <v>20583</v>
      </c>
    </row>
    <row r="585" spans="1:3">
      <c r="A585">
        <v>584</v>
      </c>
      <c r="B585">
        <v>10584</v>
      </c>
      <c r="C585">
        <v>20584</v>
      </c>
    </row>
    <row r="586" spans="1:3">
      <c r="A586">
        <v>585</v>
      </c>
      <c r="B586">
        <v>10585</v>
      </c>
      <c r="C586">
        <v>20585</v>
      </c>
    </row>
    <row r="587" spans="1:3">
      <c r="A587">
        <v>586</v>
      </c>
      <c r="B587">
        <v>10586</v>
      </c>
      <c r="C587">
        <v>20586</v>
      </c>
    </row>
    <row r="588" spans="1:3">
      <c r="A588">
        <v>587</v>
      </c>
      <c r="B588">
        <v>10587</v>
      </c>
      <c r="C588">
        <v>20587</v>
      </c>
    </row>
    <row r="589" spans="1:3">
      <c r="A589">
        <v>588</v>
      </c>
      <c r="B589">
        <v>10588</v>
      </c>
      <c r="C589">
        <v>20588</v>
      </c>
    </row>
    <row r="590" spans="1:3">
      <c r="A590">
        <v>589</v>
      </c>
      <c r="B590">
        <v>10589</v>
      </c>
      <c r="C590">
        <v>20589</v>
      </c>
    </row>
    <row r="591" spans="1:3">
      <c r="A591">
        <v>590</v>
      </c>
      <c r="B591">
        <v>10590</v>
      </c>
      <c r="C591">
        <v>20590</v>
      </c>
    </row>
    <row r="592" spans="1:3">
      <c r="A592">
        <v>591</v>
      </c>
      <c r="B592">
        <v>10591</v>
      </c>
      <c r="C592">
        <v>20591</v>
      </c>
    </row>
    <row r="593" spans="1:3">
      <c r="A593">
        <v>592</v>
      </c>
      <c r="B593">
        <v>10592</v>
      </c>
      <c r="C593">
        <v>20592</v>
      </c>
    </row>
    <row r="594" spans="1:3">
      <c r="A594">
        <v>593</v>
      </c>
      <c r="B594">
        <v>10593</v>
      </c>
      <c r="C594">
        <v>20593</v>
      </c>
    </row>
    <row r="595" spans="1:3">
      <c r="A595">
        <v>594</v>
      </c>
      <c r="B595">
        <v>10594</v>
      </c>
      <c r="C595">
        <v>20594</v>
      </c>
    </row>
    <row r="596" spans="1:3">
      <c r="A596">
        <v>595</v>
      </c>
      <c r="B596">
        <v>10595</v>
      </c>
      <c r="C596">
        <v>20595</v>
      </c>
    </row>
    <row r="597" spans="1:3">
      <c r="A597">
        <v>596</v>
      </c>
      <c r="B597">
        <v>10596</v>
      </c>
      <c r="C597">
        <v>20596</v>
      </c>
    </row>
    <row r="598" spans="1:3">
      <c r="A598">
        <v>597</v>
      </c>
      <c r="B598">
        <v>10597</v>
      </c>
      <c r="C598">
        <v>20597</v>
      </c>
    </row>
    <row r="599" spans="1:3">
      <c r="A599">
        <v>598</v>
      </c>
      <c r="B599">
        <v>10598</v>
      </c>
      <c r="C599">
        <v>20598</v>
      </c>
    </row>
    <row r="600" spans="1:3">
      <c r="A600">
        <v>599</v>
      </c>
      <c r="B600">
        <v>10599</v>
      </c>
      <c r="C600">
        <v>20599</v>
      </c>
    </row>
    <row r="601" spans="1:3">
      <c r="A601">
        <v>600</v>
      </c>
      <c r="B601">
        <v>10600</v>
      </c>
      <c r="C601">
        <v>20600</v>
      </c>
    </row>
    <row r="602" spans="1:3">
      <c r="A602">
        <v>601</v>
      </c>
      <c r="B602">
        <v>10601</v>
      </c>
      <c r="C602">
        <v>20601</v>
      </c>
    </row>
    <row r="603" spans="1:3">
      <c r="A603">
        <v>602</v>
      </c>
      <c r="B603">
        <v>10602</v>
      </c>
      <c r="C603">
        <v>20602</v>
      </c>
    </row>
    <row r="604" spans="1:3">
      <c r="A604">
        <v>603</v>
      </c>
      <c r="B604">
        <v>10603</v>
      </c>
      <c r="C604">
        <v>20603</v>
      </c>
    </row>
    <row r="605" spans="1:3">
      <c r="A605">
        <v>604</v>
      </c>
      <c r="B605">
        <v>10604</v>
      </c>
      <c r="C605">
        <v>20604</v>
      </c>
    </row>
    <row r="606" spans="1:3">
      <c r="A606">
        <v>605</v>
      </c>
      <c r="B606">
        <v>10605</v>
      </c>
      <c r="C606">
        <v>20605</v>
      </c>
    </row>
    <row r="607" spans="1:3">
      <c r="A607">
        <v>606</v>
      </c>
      <c r="B607">
        <v>10606</v>
      </c>
      <c r="C607">
        <v>20606</v>
      </c>
    </row>
    <row r="608" spans="1:3">
      <c r="A608">
        <v>607</v>
      </c>
      <c r="B608">
        <v>10607</v>
      </c>
      <c r="C608">
        <v>20607</v>
      </c>
    </row>
    <row r="609" spans="1:3">
      <c r="A609">
        <v>608</v>
      </c>
      <c r="B609">
        <v>10608</v>
      </c>
      <c r="C609">
        <v>20608</v>
      </c>
    </row>
    <row r="610" spans="1:3">
      <c r="A610">
        <v>609</v>
      </c>
      <c r="B610">
        <v>10609</v>
      </c>
      <c r="C610">
        <v>20609</v>
      </c>
    </row>
    <row r="611" spans="1:3">
      <c r="A611">
        <v>610</v>
      </c>
      <c r="B611">
        <v>10610</v>
      </c>
      <c r="C611">
        <v>20610</v>
      </c>
    </row>
    <row r="612" spans="1:3">
      <c r="A612">
        <v>611</v>
      </c>
      <c r="B612">
        <v>10611</v>
      </c>
      <c r="C612">
        <v>20611</v>
      </c>
    </row>
    <row r="613" spans="1:3">
      <c r="A613">
        <v>612</v>
      </c>
      <c r="B613">
        <v>10612</v>
      </c>
      <c r="C613">
        <v>20612</v>
      </c>
    </row>
    <row r="614" spans="1:3">
      <c r="A614">
        <v>613</v>
      </c>
      <c r="B614">
        <v>10613</v>
      </c>
      <c r="C614">
        <v>20613</v>
      </c>
    </row>
    <row r="615" spans="1:3">
      <c r="A615">
        <v>614</v>
      </c>
      <c r="B615">
        <v>10614</v>
      </c>
      <c r="C615">
        <v>20614</v>
      </c>
    </row>
    <row r="616" spans="1:3">
      <c r="A616">
        <v>615</v>
      </c>
      <c r="B616">
        <v>10615</v>
      </c>
      <c r="C616">
        <v>20615</v>
      </c>
    </row>
    <row r="617" spans="1:3">
      <c r="A617">
        <v>616</v>
      </c>
      <c r="B617">
        <v>10616</v>
      </c>
      <c r="C617">
        <v>20616</v>
      </c>
    </row>
    <row r="618" spans="1:3">
      <c r="A618">
        <v>617</v>
      </c>
      <c r="B618">
        <v>10617</v>
      </c>
      <c r="C618">
        <v>20617</v>
      </c>
    </row>
    <row r="619" spans="1:3">
      <c r="A619">
        <v>618</v>
      </c>
      <c r="B619">
        <v>10618</v>
      </c>
      <c r="C619">
        <v>20618</v>
      </c>
    </row>
    <row r="620" spans="1:3">
      <c r="A620">
        <v>619</v>
      </c>
      <c r="B620">
        <v>10619</v>
      </c>
      <c r="C620">
        <v>20619</v>
      </c>
    </row>
    <row r="621" spans="1:3">
      <c r="A621">
        <v>620</v>
      </c>
      <c r="B621">
        <v>10620</v>
      </c>
      <c r="C621">
        <v>20620</v>
      </c>
    </row>
    <row r="622" spans="1:3">
      <c r="A622">
        <v>621</v>
      </c>
      <c r="B622">
        <v>10621</v>
      </c>
      <c r="C622">
        <v>20621</v>
      </c>
    </row>
    <row r="623" spans="1:3">
      <c r="A623">
        <v>622</v>
      </c>
      <c r="B623">
        <v>10622</v>
      </c>
      <c r="C623">
        <v>20622</v>
      </c>
    </row>
    <row r="624" spans="1:3">
      <c r="A624">
        <v>623</v>
      </c>
      <c r="B624">
        <v>10623</v>
      </c>
      <c r="C624">
        <v>20623</v>
      </c>
    </row>
    <row r="625" spans="1:3">
      <c r="A625">
        <v>624</v>
      </c>
      <c r="B625">
        <v>10624</v>
      </c>
      <c r="C625">
        <v>20624</v>
      </c>
    </row>
    <row r="626" spans="1:3">
      <c r="A626">
        <v>625</v>
      </c>
      <c r="B626">
        <v>10625</v>
      </c>
      <c r="C626">
        <v>20625</v>
      </c>
    </row>
    <row r="627" spans="1:3">
      <c r="A627">
        <v>626</v>
      </c>
      <c r="B627">
        <v>10626</v>
      </c>
      <c r="C627">
        <v>20626</v>
      </c>
    </row>
    <row r="628" spans="1:3">
      <c r="A628">
        <v>627</v>
      </c>
      <c r="B628">
        <v>10627</v>
      </c>
      <c r="C628">
        <v>20627</v>
      </c>
    </row>
    <row r="629" spans="1:3">
      <c r="A629">
        <v>628</v>
      </c>
      <c r="B629">
        <v>10628</v>
      </c>
      <c r="C629">
        <v>20628</v>
      </c>
    </row>
    <row r="630" spans="1:3">
      <c r="A630">
        <v>629</v>
      </c>
      <c r="B630">
        <v>10629</v>
      </c>
      <c r="C630">
        <v>20629</v>
      </c>
    </row>
    <row r="631" spans="1:3">
      <c r="A631">
        <v>630</v>
      </c>
      <c r="B631">
        <v>10630</v>
      </c>
      <c r="C631">
        <v>20630</v>
      </c>
    </row>
    <row r="632" spans="1:3">
      <c r="A632">
        <v>631</v>
      </c>
      <c r="B632">
        <v>10631</v>
      </c>
      <c r="C632">
        <v>20631</v>
      </c>
    </row>
    <row r="633" spans="1:3">
      <c r="A633">
        <v>632</v>
      </c>
      <c r="B633">
        <v>10632</v>
      </c>
      <c r="C633">
        <v>20632</v>
      </c>
    </row>
    <row r="634" spans="1:3">
      <c r="A634">
        <v>633</v>
      </c>
      <c r="B634">
        <v>10633</v>
      </c>
      <c r="C634">
        <v>20633</v>
      </c>
    </row>
    <row r="635" spans="1:3">
      <c r="A635">
        <v>634</v>
      </c>
      <c r="B635">
        <v>10634</v>
      </c>
      <c r="C635">
        <v>20634</v>
      </c>
    </row>
    <row r="636" spans="1:3">
      <c r="A636">
        <v>635</v>
      </c>
      <c r="B636">
        <v>10635</v>
      </c>
      <c r="C636">
        <v>20635</v>
      </c>
    </row>
    <row r="637" spans="1:3">
      <c r="A637">
        <v>636</v>
      </c>
      <c r="B637">
        <v>10636</v>
      </c>
      <c r="C637">
        <v>20636</v>
      </c>
    </row>
    <row r="638" spans="1:3">
      <c r="A638">
        <v>637</v>
      </c>
      <c r="B638">
        <v>10637</v>
      </c>
      <c r="C638">
        <v>20637</v>
      </c>
    </row>
    <row r="639" spans="1:3">
      <c r="A639">
        <v>638</v>
      </c>
      <c r="B639">
        <v>10638</v>
      </c>
      <c r="C639">
        <v>20638</v>
      </c>
    </row>
    <row r="640" spans="1:3">
      <c r="A640">
        <v>639</v>
      </c>
      <c r="B640">
        <v>10639</v>
      </c>
      <c r="C640">
        <v>20639</v>
      </c>
    </row>
    <row r="641" spans="1:3">
      <c r="A641">
        <v>640</v>
      </c>
      <c r="B641">
        <v>10640</v>
      </c>
      <c r="C641">
        <v>20640</v>
      </c>
    </row>
    <row r="642" spans="1:3">
      <c r="A642">
        <v>641</v>
      </c>
      <c r="B642">
        <v>10641</v>
      </c>
      <c r="C642">
        <v>20641</v>
      </c>
    </row>
    <row r="643" spans="1:3">
      <c r="A643">
        <v>642</v>
      </c>
      <c r="B643">
        <v>10642</v>
      </c>
      <c r="C643">
        <v>20642</v>
      </c>
    </row>
    <row r="644" spans="1:3">
      <c r="A644">
        <v>643</v>
      </c>
      <c r="B644">
        <v>10643</v>
      </c>
      <c r="C644">
        <v>20643</v>
      </c>
    </row>
    <row r="645" spans="1:3">
      <c r="A645">
        <v>644</v>
      </c>
      <c r="B645">
        <v>10644</v>
      </c>
      <c r="C645">
        <v>20644</v>
      </c>
    </row>
    <row r="646" spans="1:3">
      <c r="A646">
        <v>645</v>
      </c>
      <c r="B646">
        <v>10645</v>
      </c>
      <c r="C646">
        <v>20645</v>
      </c>
    </row>
    <row r="647" spans="1:3">
      <c r="A647">
        <v>646</v>
      </c>
      <c r="B647">
        <v>10646</v>
      </c>
      <c r="C647">
        <v>20646</v>
      </c>
    </row>
    <row r="648" spans="1:3">
      <c r="A648">
        <v>647</v>
      </c>
      <c r="B648">
        <v>10647</v>
      </c>
      <c r="C648">
        <v>20647</v>
      </c>
    </row>
    <row r="649" spans="1:3">
      <c r="A649">
        <v>648</v>
      </c>
      <c r="B649">
        <v>10648</v>
      </c>
      <c r="C649">
        <v>20648</v>
      </c>
    </row>
    <row r="650" spans="1:3">
      <c r="A650">
        <v>649</v>
      </c>
      <c r="B650">
        <v>10649</v>
      </c>
      <c r="C650">
        <v>20649</v>
      </c>
    </row>
    <row r="651" spans="1:3">
      <c r="A651">
        <v>650</v>
      </c>
      <c r="B651">
        <v>10650</v>
      </c>
      <c r="C651">
        <v>20650</v>
      </c>
    </row>
    <row r="652" spans="1:3">
      <c r="A652">
        <v>651</v>
      </c>
      <c r="B652">
        <v>10651</v>
      </c>
      <c r="C652">
        <v>20651</v>
      </c>
    </row>
    <row r="653" spans="1:3">
      <c r="A653">
        <v>652</v>
      </c>
      <c r="B653">
        <v>10652</v>
      </c>
      <c r="C653">
        <v>20652</v>
      </c>
    </row>
    <row r="654" spans="1:3">
      <c r="A654">
        <v>653</v>
      </c>
      <c r="B654">
        <v>10653</v>
      </c>
      <c r="C654">
        <v>20653</v>
      </c>
    </row>
    <row r="655" spans="1:3">
      <c r="A655">
        <v>654</v>
      </c>
      <c r="B655">
        <v>10654</v>
      </c>
      <c r="C655">
        <v>20654</v>
      </c>
    </row>
    <row r="656" spans="1:3">
      <c r="A656">
        <v>655</v>
      </c>
      <c r="B656">
        <v>10655</v>
      </c>
      <c r="C656">
        <v>20655</v>
      </c>
    </row>
    <row r="657" spans="1:3">
      <c r="A657">
        <v>656</v>
      </c>
      <c r="B657">
        <v>10656</v>
      </c>
      <c r="C657">
        <v>20656</v>
      </c>
    </row>
    <row r="658" spans="1:3">
      <c r="A658">
        <v>657</v>
      </c>
      <c r="B658">
        <v>10657</v>
      </c>
      <c r="C658">
        <v>20657</v>
      </c>
    </row>
    <row r="659" spans="1:3">
      <c r="A659">
        <v>658</v>
      </c>
      <c r="B659">
        <v>10658</v>
      </c>
      <c r="C659">
        <v>20658</v>
      </c>
    </row>
    <row r="660" spans="1:3">
      <c r="A660">
        <v>659</v>
      </c>
      <c r="B660">
        <v>10659</v>
      </c>
      <c r="C660">
        <v>20659</v>
      </c>
    </row>
    <row r="661" spans="1:3">
      <c r="A661">
        <v>660</v>
      </c>
      <c r="B661">
        <v>10660</v>
      </c>
      <c r="C661">
        <v>20660</v>
      </c>
    </row>
    <row r="662" spans="1:3">
      <c r="A662">
        <v>661</v>
      </c>
      <c r="B662">
        <v>10661</v>
      </c>
      <c r="C662">
        <v>20661</v>
      </c>
    </row>
    <row r="663" spans="1:3">
      <c r="A663">
        <v>662</v>
      </c>
      <c r="B663">
        <v>10662</v>
      </c>
      <c r="C663">
        <v>20662</v>
      </c>
    </row>
    <row r="664" spans="1:3">
      <c r="A664">
        <v>663</v>
      </c>
      <c r="B664">
        <v>10663</v>
      </c>
      <c r="C664">
        <v>20663</v>
      </c>
    </row>
    <row r="665" spans="1:3">
      <c r="A665">
        <v>664</v>
      </c>
      <c r="B665">
        <v>10664</v>
      </c>
      <c r="C665">
        <v>20664</v>
      </c>
    </row>
    <row r="666" spans="1:3">
      <c r="A666">
        <v>665</v>
      </c>
      <c r="B666">
        <v>10665</v>
      </c>
      <c r="C666">
        <v>20665</v>
      </c>
    </row>
    <row r="667" spans="1:3">
      <c r="A667">
        <v>666</v>
      </c>
      <c r="B667">
        <v>10666</v>
      </c>
      <c r="C667">
        <v>20666</v>
      </c>
    </row>
    <row r="668" spans="1:3">
      <c r="A668">
        <v>667</v>
      </c>
      <c r="B668">
        <v>10667</v>
      </c>
      <c r="C668">
        <v>20667</v>
      </c>
    </row>
    <row r="669" spans="1:3">
      <c r="A669">
        <v>668</v>
      </c>
      <c r="B669">
        <v>10668</v>
      </c>
      <c r="C669">
        <v>20668</v>
      </c>
    </row>
    <row r="670" spans="1:3">
      <c r="A670">
        <v>669</v>
      </c>
      <c r="B670">
        <v>10669</v>
      </c>
      <c r="C670">
        <v>20669</v>
      </c>
    </row>
    <row r="671" spans="1:3">
      <c r="A671">
        <v>670</v>
      </c>
      <c r="B671">
        <v>10670</v>
      </c>
      <c r="C671">
        <v>20670</v>
      </c>
    </row>
    <row r="672" spans="1:3">
      <c r="A672">
        <v>671</v>
      </c>
      <c r="B672">
        <v>10671</v>
      </c>
      <c r="C672">
        <v>20671</v>
      </c>
    </row>
    <row r="673" spans="1:3">
      <c r="A673">
        <v>672</v>
      </c>
      <c r="B673">
        <v>10672</v>
      </c>
      <c r="C673">
        <v>20672</v>
      </c>
    </row>
    <row r="674" spans="1:3">
      <c r="A674">
        <v>673</v>
      </c>
      <c r="B674">
        <v>10673</v>
      </c>
      <c r="C674">
        <v>20673</v>
      </c>
    </row>
    <row r="675" spans="1:3">
      <c r="A675">
        <v>674</v>
      </c>
      <c r="B675">
        <v>10674</v>
      </c>
      <c r="C675">
        <v>20674</v>
      </c>
    </row>
    <row r="676" spans="1:3">
      <c r="A676">
        <v>675</v>
      </c>
      <c r="B676">
        <v>10675</v>
      </c>
      <c r="C676">
        <v>20675</v>
      </c>
    </row>
    <row r="677" spans="1:3">
      <c r="A677">
        <v>676</v>
      </c>
      <c r="B677">
        <v>10676</v>
      </c>
      <c r="C677">
        <v>20676</v>
      </c>
    </row>
    <row r="678" spans="1:3">
      <c r="A678">
        <v>677</v>
      </c>
      <c r="B678">
        <v>10677</v>
      </c>
      <c r="C678">
        <v>20677</v>
      </c>
    </row>
    <row r="679" spans="1:3">
      <c r="A679">
        <v>678</v>
      </c>
      <c r="B679">
        <v>10678</v>
      </c>
      <c r="C679">
        <v>20678</v>
      </c>
    </row>
    <row r="680" spans="1:3">
      <c r="A680">
        <v>679</v>
      </c>
      <c r="B680">
        <v>10679</v>
      </c>
      <c r="C680">
        <v>20679</v>
      </c>
    </row>
    <row r="681" spans="1:3">
      <c r="A681">
        <v>680</v>
      </c>
      <c r="B681">
        <v>10680</v>
      </c>
      <c r="C681">
        <v>20680</v>
      </c>
    </row>
    <row r="682" spans="1:3">
      <c r="A682">
        <v>681</v>
      </c>
      <c r="B682">
        <v>10681</v>
      </c>
      <c r="C682">
        <v>20681</v>
      </c>
    </row>
    <row r="683" spans="1:3">
      <c r="A683">
        <v>682</v>
      </c>
      <c r="B683">
        <v>10682</v>
      </c>
      <c r="C683">
        <v>20682</v>
      </c>
    </row>
    <row r="684" spans="1:3">
      <c r="A684">
        <v>683</v>
      </c>
      <c r="B684">
        <v>10683</v>
      </c>
      <c r="C684">
        <v>20683</v>
      </c>
    </row>
    <row r="685" spans="1:3">
      <c r="A685">
        <v>684</v>
      </c>
      <c r="B685">
        <v>10684</v>
      </c>
      <c r="C685">
        <v>20684</v>
      </c>
    </row>
    <row r="686" spans="1:3">
      <c r="A686">
        <v>685</v>
      </c>
      <c r="B686">
        <v>10685</v>
      </c>
      <c r="C686">
        <v>20685</v>
      </c>
    </row>
    <row r="687" spans="1:3">
      <c r="A687">
        <v>686</v>
      </c>
      <c r="B687">
        <v>10686</v>
      </c>
      <c r="C687">
        <v>20686</v>
      </c>
    </row>
    <row r="688" spans="1:3">
      <c r="A688">
        <v>687</v>
      </c>
      <c r="B688">
        <v>10687</v>
      </c>
      <c r="C688">
        <v>20687</v>
      </c>
    </row>
    <row r="689" spans="1:3">
      <c r="A689">
        <v>688</v>
      </c>
      <c r="B689">
        <v>10688</v>
      </c>
      <c r="C689">
        <v>20688</v>
      </c>
    </row>
    <row r="690" spans="1:3">
      <c r="A690">
        <v>689</v>
      </c>
      <c r="B690">
        <v>10689</v>
      </c>
      <c r="C690">
        <v>20689</v>
      </c>
    </row>
    <row r="691" spans="1:3">
      <c r="A691">
        <v>690</v>
      </c>
      <c r="B691">
        <v>10690</v>
      </c>
      <c r="C691">
        <v>20690</v>
      </c>
    </row>
    <row r="692" spans="1:3">
      <c r="A692">
        <v>691</v>
      </c>
      <c r="B692">
        <v>10691</v>
      </c>
      <c r="C692">
        <v>20691</v>
      </c>
    </row>
    <row r="693" spans="1:3">
      <c r="A693">
        <v>692</v>
      </c>
      <c r="B693">
        <v>10692</v>
      </c>
      <c r="C693">
        <v>20692</v>
      </c>
    </row>
    <row r="694" spans="1:3">
      <c r="A694">
        <v>693</v>
      </c>
      <c r="B694">
        <v>10693</v>
      </c>
      <c r="C694">
        <v>20693</v>
      </c>
    </row>
    <row r="695" spans="1:3">
      <c r="A695">
        <v>694</v>
      </c>
      <c r="B695">
        <v>10694</v>
      </c>
      <c r="C695">
        <v>20694</v>
      </c>
    </row>
    <row r="696" spans="1:3">
      <c r="A696">
        <v>695</v>
      </c>
      <c r="B696">
        <v>10695</v>
      </c>
      <c r="C696">
        <v>20695</v>
      </c>
    </row>
    <row r="697" spans="1:3">
      <c r="A697">
        <v>696</v>
      </c>
      <c r="B697">
        <v>10696</v>
      </c>
      <c r="C697">
        <v>20696</v>
      </c>
    </row>
    <row r="698" spans="1:3">
      <c r="A698">
        <v>697</v>
      </c>
      <c r="B698">
        <v>10697</v>
      </c>
      <c r="C698">
        <v>20697</v>
      </c>
    </row>
    <row r="699" spans="1: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9BB48-15F6-4D51-AC4A-7E97BCD35861}">
  <dimension ref="A1:AO769"/>
  <sheetViews>
    <sheetView tabSelected="1" workbookViewId="0">
      <pane xSplit="2" ySplit="1" topLeftCell="C2" activePane="bottomRight" state="frozen"/>
      <selection activeCell="N1" sqref="N1"/>
      <selection pane="topRight" activeCell="N1" sqref="N1"/>
      <selection pane="bottomLeft" activeCell="N1" sqref="N1"/>
      <selection pane="bottomRight" activeCell="A6" sqref="A6"/>
    </sheetView>
  </sheetViews>
  <sheetFormatPr defaultRowHeight="16.5" outlineLevelCol="1"/>
  <cols>
    <col min="2" max="2" width="19.5" customWidth="1" outlineLevel="1"/>
    <col min="4" max="5" width="9" customWidth="1" outlineLevel="1"/>
    <col min="6" max="6" width="3.5" customWidth="1" outlineLevel="1"/>
    <col min="7" max="7" width="9" customWidth="1" outlineLevel="1"/>
    <col min="8" max="8" width="18.75" customWidth="1" outlineLevel="1"/>
    <col min="9" max="10" width="9" customWidth="1" outlineLevel="1"/>
    <col min="11" max="11" width="3.5" customWidth="1" outlineLevel="1"/>
    <col min="12" max="12" width="9" customWidth="1" outlineLevel="1"/>
    <col min="13" max="13" width="18.75" customWidth="1" outlineLevel="1"/>
    <col min="14" max="14" width="9" customWidth="1" outlineLevel="1"/>
    <col min="15" max="15" width="6.625" customWidth="1" outlineLevel="1"/>
    <col min="16" max="16" width="6.625" customWidth="1"/>
    <col min="18" max="18" width="14.75" customWidth="1"/>
    <col min="21" max="21" width="14.75" customWidth="1"/>
    <col min="23" max="29" width="9" customWidth="1" outlineLevel="1"/>
    <col min="31" max="32" width="9" customWidth="1" outlineLevel="1"/>
    <col min="34" max="34" width="9" customWidth="1" outlineLevel="1"/>
    <col min="36" max="36" width="9" customWidth="1" outlineLevel="1"/>
    <col min="38" max="38" width="9" customWidth="1" outlineLevel="1"/>
    <col min="40" max="41" width="9" customWidth="1" outlineLevel="1"/>
  </cols>
  <sheetData>
    <row r="1" spans="1:41" ht="27" customHeight="1">
      <c r="A1" s="4" t="s">
        <v>98</v>
      </c>
      <c r="B1" t="s">
        <v>378</v>
      </c>
      <c r="C1" t="s">
        <v>99</v>
      </c>
      <c r="D1" s="5" t="s">
        <v>379</v>
      </c>
      <c r="E1" s="5" t="s">
        <v>413</v>
      </c>
      <c r="F1" s="5" t="s">
        <v>380</v>
      </c>
      <c r="G1" s="6" t="s">
        <v>381</v>
      </c>
      <c r="H1" s="5" t="s">
        <v>382</v>
      </c>
      <c r="I1" s="5" t="s">
        <v>383</v>
      </c>
      <c r="J1" s="6" t="s">
        <v>384</v>
      </c>
      <c r="K1" s="5" t="s">
        <v>385</v>
      </c>
      <c r="L1" s="6" t="s">
        <v>381</v>
      </c>
      <c r="M1" s="5" t="s">
        <v>386</v>
      </c>
      <c r="N1" s="5" t="s">
        <v>387</v>
      </c>
      <c r="O1" s="5" t="s">
        <v>388</v>
      </c>
      <c r="P1" s="6" t="s">
        <v>389</v>
      </c>
      <c r="Q1" s="6" t="s">
        <v>414</v>
      </c>
      <c r="R1" s="6" t="s">
        <v>390</v>
      </c>
      <c r="S1" s="6" t="s">
        <v>391</v>
      </c>
      <c r="T1" s="6" t="s">
        <v>392</v>
      </c>
      <c r="U1" s="6" t="s">
        <v>393</v>
      </c>
      <c r="V1" s="6" t="s">
        <v>394</v>
      </c>
      <c r="W1" s="4" t="s">
        <v>395</v>
      </c>
      <c r="X1" s="4" t="s">
        <v>396</v>
      </c>
      <c r="Y1" t="s">
        <v>419</v>
      </c>
      <c r="Z1" t="s">
        <v>420</v>
      </c>
      <c r="AA1" t="s">
        <v>421</v>
      </c>
      <c r="AB1" t="s">
        <v>422</v>
      </c>
      <c r="AC1" t="s">
        <v>423</v>
      </c>
      <c r="AE1" t="s">
        <v>397</v>
      </c>
      <c r="AF1" t="s">
        <v>398</v>
      </c>
      <c r="AH1" t="s">
        <v>399</v>
      </c>
      <c r="AJ1" t="s">
        <v>400</v>
      </c>
      <c r="AL1" t="s">
        <v>401</v>
      </c>
      <c r="AN1" t="s">
        <v>418</v>
      </c>
    </row>
    <row r="2" spans="1:41">
      <c r="A2">
        <v>1</v>
      </c>
      <c r="B2" t="str">
        <f>VLOOKUP(A2,BossBattleTable!$A:$C,MATCH(BossBattleTable!$C$1,BossBattleTable!$A$1:$C$1,0),0)</f>
        <v>SpiritKing</v>
      </c>
      <c r="C2">
        <f t="shared" ref="C2:C65" ca="1" si="0">IF(A2&lt;&gt;OFFSET(A2,-1,0),1,OFFSET(C2,-1,0)+1)</f>
        <v>1</v>
      </c>
      <c r="D2">
        <f>A2</f>
        <v>1</v>
      </c>
      <c r="E2">
        <f ca="1">C2</f>
        <v>1</v>
      </c>
      <c r="F2" t="str">
        <f t="shared" ref="F2:F5" ca="1" si="1">IF(ISBLANK(G2),"",
VLOOKUP(G2,OFFSET(INDIRECT("$A:$B"),0,MATCH(G$1&amp;"_Verify",INDIRECT("$1:$1"),0)-1),2,0)
)</f>
        <v>it</v>
      </c>
      <c r="G2" t="s">
        <v>412</v>
      </c>
      <c r="H2" t="s">
        <v>450</v>
      </c>
      <c r="I2">
        <v>1</v>
      </c>
      <c r="J2" t="str">
        <f t="shared" ref="J2:J5" si="2">IF(G2="장비1상자",
  IF(OR(H2&gt;3,I2&gt;5),"장비이상",""),
IF(H2="GO",
  IF(I2&lt;100,"골드이상",""),
IF(H2="EN",
  IF(I2&gt;29,"에너지너무많음",
  IF(I2&gt;9,"에너지다소많음","")),"")))</f>
        <v/>
      </c>
      <c r="O2">
        <v>625</v>
      </c>
      <c r="P2">
        <f>O2</f>
        <v>625</v>
      </c>
      <c r="Q2" t="str">
        <f t="shared" ref="Q2:Q3" ca="1" si="3">IF(LEN(F2)=0,"",F2)</f>
        <v>it</v>
      </c>
      <c r="R2" t="str">
        <f t="shared" ref="R2:S3" si="4">IF(LEN(H2)=0,"",H2)</f>
        <v>Equip005002</v>
      </c>
      <c r="S2">
        <f t="shared" si="4"/>
        <v>1</v>
      </c>
      <c r="T2" t="str">
        <f t="shared" ref="T2:T3" si="5">IF(LEN(K2)=0,"",K2)</f>
        <v/>
      </c>
      <c r="U2" t="str">
        <f t="shared" ref="U2:V3" si="6">IF(LEN(M2)=0,"",M2)</f>
        <v/>
      </c>
      <c r="V2" t="str">
        <f t="shared" si="6"/>
        <v/>
      </c>
      <c r="W2" t="str">
        <f t="shared" ref="W2:W3" ca="1" si="7">IF(ROW()=2,X2,OFFSET(W2,-1,0)&amp;IF(LEN(X2)=0,"",","&amp;X2))</f>
        <v>{"num":1,"diff":1,"tp1":"it","vl1":"Equip005002","cn1":1,"key":625}</v>
      </c>
      <c r="X2" t="str">
        <f ca="1">"{"""&amp;D$1&amp;""":"&amp;D2
&amp;","""&amp;E$1&amp;""":"&amp;E2
&amp;","""&amp;F$1&amp;""":"""&amp;F2&amp;""""
&amp;","""&amp;H$1&amp;""":"""&amp;H2&amp;""""
&amp;","""&amp;I$1&amp;""":"&amp;I2
&amp;IF(LEN(K2)=0,"",","""&amp;K$1&amp;""":"""&amp;K2&amp;"""")
&amp;IF(LEN(M2)=0,"",","""&amp;M$1&amp;""":"""&amp;M2&amp;"""")
&amp;IF(LEN(N2)=0,"",","""&amp;N$1&amp;""":"&amp;N2)
&amp;","""&amp;O$1&amp;""":"&amp;O2&amp;"}"</f>
        <v>{"num":1,"diff":1,"tp1":"it","vl1":"Equip005002","cn1":1,"key":625}</v>
      </c>
      <c r="Y2">
        <f t="shared" ref="Y2:Y3" ca="1" si="8">LEN(X2)</f>
        <v>67</v>
      </c>
      <c r="Z2">
        <f ca="1">IF(ROW()=2,Y2,
IF(OFFSET(Z2,-1,0)+Y2+1&gt;32767,Y2+1,OFFSET(Z2,-1,0)+Y2+1))</f>
        <v>67</v>
      </c>
      <c r="AA2">
        <f t="shared" ref="AA2:AA3" ca="1" si="9">IF(ROW()=2,AC2,OFFSET(AA2,-1,0)+AC2)</f>
        <v>0</v>
      </c>
      <c r="AB2" t="str">
        <f t="shared" ref="AB2:AB3" ca="1" si="10">IF(ROW()=2,X2,
IF(OFFSET(Z2,-1,0)+Y2+1&gt;32767,","&amp;X2,OFFSET(AB2,-1,0)&amp;IF(LEN(X2)=0,"",","&amp;X2)))</f>
        <v>{"num":1,"diff":1,"tp1":"it","vl1":"Equip005002","cn1":1,"key":625}</v>
      </c>
      <c r="AC2">
        <f t="shared" ref="AC2:AC3" ca="1" si="11">IF(Z2&gt;OFFSET(Z2,1,0),1,0)</f>
        <v>0</v>
      </c>
      <c r="AE2" t="s">
        <v>404</v>
      </c>
      <c r="AF2" t="s">
        <v>405</v>
      </c>
      <c r="AH2" t="s">
        <v>403</v>
      </c>
      <c r="AJ2" t="s">
        <v>406</v>
      </c>
      <c r="AL2" t="s">
        <v>407</v>
      </c>
      <c r="AN2" t="str">
        <f ca="1">"["&amp;
IF(LEFT(OFFSET(W1,COUNTA(W:W)-1,0),1)=",",SUBSTITUTE(OFFSET(W1,COUNTA(W:W)-1,0),",","",1),OFFSET(W1,COUNTA(W:W)-1,0))
&amp;"]"</f>
        <v>[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</v>
      </c>
    </row>
    <row r="3" spans="1:41">
      <c r="A3">
        <v>1</v>
      </c>
      <c r="B3" t="str">
        <f>VLOOKUP(A3,BossBattleTable!$A:$C,MATCH(BossBattleTable!$C$1,BossBattleTable!$A$1:$C$1,0),0)</f>
        <v>SpiritKing</v>
      </c>
      <c r="C3">
        <f t="shared" ca="1" si="0"/>
        <v>2</v>
      </c>
      <c r="D3">
        <f t="shared" ref="D3:D31" si="12">A3</f>
        <v>1</v>
      </c>
      <c r="E3">
        <f t="shared" ref="E3:E31" ca="1" si="13">C3</f>
        <v>2</v>
      </c>
      <c r="F3" t="str">
        <f t="shared" ca="1" si="1"/>
        <v>cu</v>
      </c>
      <c r="G3" t="s">
        <v>402</v>
      </c>
      <c r="H3" t="s">
        <v>191</v>
      </c>
      <c r="I3">
        <v>10</v>
      </c>
      <c r="J3" t="str">
        <f t="shared" si="2"/>
        <v>에너지다소많음</v>
      </c>
      <c r="O3">
        <v>848</v>
      </c>
      <c r="P3">
        <f t="shared" ref="P3:P66" si="14">O3</f>
        <v>848</v>
      </c>
      <c r="Q3" t="str">
        <f t="shared" ca="1" si="3"/>
        <v>cu</v>
      </c>
      <c r="R3" t="str">
        <f t="shared" si="4"/>
        <v>EN</v>
      </c>
      <c r="S3">
        <f t="shared" si="4"/>
        <v>10</v>
      </c>
      <c r="T3" t="str">
        <f t="shared" si="5"/>
        <v/>
      </c>
      <c r="U3" t="str">
        <f t="shared" si="6"/>
        <v/>
      </c>
      <c r="V3" t="str">
        <f t="shared" si="6"/>
        <v/>
      </c>
      <c r="W3" t="str">
        <f t="shared" ca="1" si="7"/>
        <v>{"num":1,"diff":1,"tp1":"it","vl1":"Equip005002","cn1":1,"key":625},{"num":1,"diff":2,"tp1":"cu","vl1":"EN","cn1":10,"key":848}</v>
      </c>
      <c r="X3" t="str">
        <f t="shared" ref="X3:X66" ca="1" si="15">"{"""&amp;D$1&amp;""":"&amp;D3
&amp;","""&amp;E$1&amp;""":"&amp;E3
&amp;","""&amp;F$1&amp;""":"""&amp;F3&amp;""""
&amp;","""&amp;H$1&amp;""":"""&amp;H3&amp;""""
&amp;","""&amp;I$1&amp;""":"&amp;I3
&amp;IF(LEN(K3)=0,"",","""&amp;K$1&amp;""":"""&amp;K3&amp;"""")
&amp;IF(LEN(M3)=0,"",","""&amp;M$1&amp;""":"""&amp;M3&amp;"""")
&amp;IF(LEN(N3)=0,"",","""&amp;N$1&amp;""":"&amp;N3)
&amp;","""&amp;O$1&amp;""":"&amp;O3&amp;"}"</f>
        <v>{"num":1,"diff":2,"tp1":"cu","vl1":"EN","cn1":10,"key":848}</v>
      </c>
      <c r="Y3">
        <f t="shared" ca="1" si="8"/>
        <v>59</v>
      </c>
      <c r="Z3">
        <f t="shared" ref="Z3" ca="1" si="16">IF(ROW()=2,Y3,
IF(OFFSET(Z3,-1,0)+Y3+1&gt;32767,Y3+1,OFFSET(Z3,-1,0)+Y3+1))</f>
        <v>127</v>
      </c>
      <c r="AA3">
        <f t="shared" ca="1" si="9"/>
        <v>0</v>
      </c>
      <c r="AB3" t="str">
        <f t="shared" ca="1" si="10"/>
        <v>{"num":1,"diff":1,"tp1":"it","vl1":"Equip005002","cn1":1,"key":625},{"num":1,"diff":2,"tp1":"cu","vl1":"EN","cn1":10,"key":848}</v>
      </c>
      <c r="AC3">
        <f t="shared" ca="1" si="11"/>
        <v>0</v>
      </c>
      <c r="AE3" t="s">
        <v>408</v>
      </c>
      <c r="AF3" t="s">
        <v>409</v>
      </c>
      <c r="AH3" t="s">
        <v>355</v>
      </c>
      <c r="AJ3" t="s">
        <v>410</v>
      </c>
    </row>
    <row r="4" spans="1:41">
      <c r="A4">
        <v>1</v>
      </c>
      <c r="B4" t="str">
        <f>VLOOKUP(A4,BossBattleTable!$A:$C,MATCH(BossBattleTable!$C$1,BossBattleTable!$A$1:$C$1,0),0)</f>
        <v>SpiritKing</v>
      </c>
      <c r="C4">
        <f t="shared" ca="1" si="0"/>
        <v>3</v>
      </c>
      <c r="D4">
        <f t="shared" si="12"/>
        <v>1</v>
      </c>
      <c r="E4">
        <f t="shared" ca="1" si="13"/>
        <v>3</v>
      </c>
      <c r="F4" t="str">
        <f t="shared" ca="1" si="1"/>
        <v>it</v>
      </c>
      <c r="G4" t="s">
        <v>412</v>
      </c>
      <c r="H4" t="s">
        <v>451</v>
      </c>
      <c r="I4">
        <v>1</v>
      </c>
      <c r="J4" t="str">
        <f t="shared" si="2"/>
        <v/>
      </c>
      <c r="O4">
        <v>611</v>
      </c>
      <c r="P4">
        <f t="shared" si="14"/>
        <v>611</v>
      </c>
      <c r="Q4" t="str">
        <f t="shared" ref="Q4:Q67" ca="1" si="17">IF(LEN(F4)=0,"",F4)</f>
        <v>it</v>
      </c>
      <c r="R4" t="str">
        <f t="shared" ref="R4:R67" si="18">IF(LEN(H4)=0,"",H4)</f>
        <v>Equip010003</v>
      </c>
      <c r="S4">
        <f t="shared" ref="S4:S67" si="19">IF(LEN(I4)=0,"",I4)</f>
        <v>1</v>
      </c>
      <c r="T4" t="str">
        <f t="shared" ref="T4:T67" si="20">IF(LEN(K4)=0,"",K4)</f>
        <v/>
      </c>
      <c r="U4" t="str">
        <f t="shared" ref="U4:U67" si="21">IF(LEN(M4)=0,"",M4)</f>
        <v/>
      </c>
      <c r="V4" t="str">
        <f t="shared" ref="V4:V67" si="22">IF(LEN(N4)=0,"",N4)</f>
        <v/>
      </c>
      <c r="W4" t="str">
        <f t="shared" ref="W4:W67" ca="1" si="23">IF(ROW()=2,X4,OFFSET(W4,-1,0)&amp;IF(LEN(X4)=0,"",","&amp;X4))</f>
        <v>{"num":1,"diff":1,"tp1":"it","vl1":"Equip005002","cn1":1,"key":625},{"num":1,"diff":2,"tp1":"cu","vl1":"EN","cn1":10,"key":848},{"num":1,"diff":3,"tp1":"it","vl1":"Equip010003","cn1":1,"key":611}</v>
      </c>
      <c r="X4" t="str">
        <f t="shared" ca="1" si="15"/>
        <v>{"num":1,"diff":3,"tp1":"it","vl1":"Equip010003","cn1":1,"key":611}</v>
      </c>
      <c r="Y4">
        <f t="shared" ref="Y4:Y67" ca="1" si="24">LEN(X4)</f>
        <v>67</v>
      </c>
      <c r="Z4">
        <f t="shared" ref="Z4:Z67" ca="1" si="25">IF(ROW()=2,Y4,
IF(OFFSET(Z4,-1,0)+Y4+1&gt;32767,Y4+1,OFFSET(Z4,-1,0)+Y4+1))</f>
        <v>195</v>
      </c>
      <c r="AA4">
        <f t="shared" ref="AA4:AA67" ca="1" si="26">IF(ROW()=2,AC4,OFFSET(AA4,-1,0)+AC4)</f>
        <v>0</v>
      </c>
      <c r="AB4" t="str">
        <f t="shared" ref="AB4:AB67" ca="1" si="27">IF(ROW()=2,X4,
IF(OFFSET(Z4,-1,0)+Y4+1&gt;32767,","&amp;X4,OFFSET(AB4,-1,0)&amp;IF(LEN(X4)=0,"",","&amp;X4)))</f>
        <v>{"num":1,"diff":1,"tp1":"it","vl1":"Equip005002","cn1":1,"key":625},{"num":1,"diff":2,"tp1":"cu","vl1":"EN","cn1":10,"key":848},{"num":1,"diff":3,"tp1":"it","vl1":"Equip010003","cn1":1,"key":611}</v>
      </c>
      <c r="AC4">
        <f t="shared" ref="AC4:AC67" ca="1" si="28">IF(Z4&gt;OFFSET(Z4,1,0),1,0)</f>
        <v>0</v>
      </c>
      <c r="AH4" t="s">
        <v>411</v>
      </c>
      <c r="AN4">
        <v>1</v>
      </c>
      <c r="AO4" t="str">
        <f ca="1">IF(MAX(AA:AA)&lt;AN4,"",
IF(AN4=1,"["&amp;VLOOKUP(AN4,AA:AB,2,0),
IF(MAX(AA:AA)=AN4,VLOOKUP(AN4,AA:AB,2,0)&amp;"]",
VLOOKUP(AN4,AA:AB,2,0))))</f>
        <v>[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</v>
      </c>
    </row>
    <row r="5" spans="1:41">
      <c r="A5">
        <v>1</v>
      </c>
      <c r="B5" t="str">
        <f>VLOOKUP(A5,BossBattleTable!$A:$C,MATCH(BossBattleTable!$C$1,BossBattleTable!$A$1:$C$1,0),0)</f>
        <v>SpiritKing</v>
      </c>
      <c r="C5">
        <f t="shared" ca="1" si="0"/>
        <v>4</v>
      </c>
      <c r="D5">
        <f t="shared" ref="D5:D30" si="29">A5</f>
        <v>1</v>
      </c>
      <c r="E5">
        <f t="shared" ref="E5:E30" ca="1" si="30">C5</f>
        <v>4</v>
      </c>
      <c r="F5" t="str">
        <f t="shared" ca="1" si="1"/>
        <v>cu</v>
      </c>
      <c r="G5" t="s">
        <v>402</v>
      </c>
      <c r="H5" t="s">
        <v>375</v>
      </c>
      <c r="I5">
        <v>3000</v>
      </c>
      <c r="J5" t="str">
        <f t="shared" si="2"/>
        <v/>
      </c>
      <c r="O5">
        <v>346</v>
      </c>
      <c r="P5">
        <f t="shared" si="14"/>
        <v>346</v>
      </c>
      <c r="Q5" t="str">
        <f t="shared" ca="1" si="17"/>
        <v>cu</v>
      </c>
      <c r="R5" t="str">
        <f t="shared" si="18"/>
        <v>GO</v>
      </c>
      <c r="S5">
        <f t="shared" si="19"/>
        <v>3000</v>
      </c>
      <c r="T5" t="str">
        <f t="shared" si="20"/>
        <v/>
      </c>
      <c r="U5" t="str">
        <f t="shared" si="21"/>
        <v/>
      </c>
      <c r="V5" t="str">
        <f t="shared" si="22"/>
        <v/>
      </c>
      <c r="W5" t="str">
        <f t="shared" ca="1" si="23"/>
        <v>{"num":1,"diff":1,"tp1":"it","vl1":"Equip005002","cn1":1,"key":625},{"num":1,"diff":2,"tp1":"cu","vl1":"EN","cn1":10,"key":848},{"num":1,"diff":3,"tp1":"it","vl1":"Equip010003","cn1":1,"key":611},{"num":1,"diff":4,"tp1":"cu","vl1":"GO","cn1":3000,"key":346}</v>
      </c>
      <c r="X5" t="str">
        <f t="shared" ca="1" si="15"/>
        <v>{"num":1,"diff":4,"tp1":"cu","vl1":"GO","cn1":3000,"key":346}</v>
      </c>
      <c r="Y5">
        <f t="shared" ca="1" si="24"/>
        <v>61</v>
      </c>
      <c r="Z5">
        <f t="shared" ca="1" si="25"/>
        <v>257</v>
      </c>
      <c r="AA5">
        <f t="shared" ca="1" si="26"/>
        <v>0</v>
      </c>
      <c r="AB5" t="str">
        <f t="shared" ca="1" si="27"/>
        <v>{"num":1,"diff":1,"tp1":"it","vl1":"Equip005002","cn1":1,"key":625},{"num":1,"diff":2,"tp1":"cu","vl1":"EN","cn1":10,"key":848},{"num":1,"diff":3,"tp1":"it","vl1":"Equip010003","cn1":1,"key":611},{"num":1,"diff":4,"tp1":"cu","vl1":"GO","cn1":3000,"key":346}</v>
      </c>
      <c r="AC5">
        <f t="shared" ca="1" si="28"/>
        <v>0</v>
      </c>
      <c r="AN5">
        <v>2</v>
      </c>
      <c r="AO5" t="str">
        <f ca="1">IF(MAX(AA:AA)&lt;AN5,"",
IF(AN5=1,"["&amp;VLOOKUP(AN5,AA:AB,2,0),
IF(MAX(AA:AA)=AN5,VLOOKUP(AN5,AA:AB,2,0)&amp;"]",
VLOOKUP(AN5,AA:AB,2,0))))</f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,{"num":23,"diff":1,"tp1":"it","vl1":"Equip003002","cn1":1,"key":743},{"num":23,"diff":2,"tp1":"cu","vl1":"EN","cn1":10,"key":880},{"num":23,"diff":3,"tp1":"it","vl1":"Equip010001","cn1":1,"key":878},{"num":23,"diff":4,"tp1":"cu","vl1":"GO","cn1":3000,"key":670},{"num":23,"diff":5,"tp1":"it","vl1":"Equip013001","cn1":1,"vl2":"Equip003003","cn2":1,"key":147},{"num":23,"diff":6,"tp1":"cu","vl1":"EN","cn1":8,"vl2":"GO","cn2":2000,"key":920},{"num":23,"diff":7,"tp1":"it","vl1":"Equip012003","cn1":1,"vl2":"Equip015001","cn2":1,"key":314},{"num":23,"diff":8,"tp1":"cu","vl1":"DI","cn1":5,"key":505},{"num":23,"diff":9,"tp1":"it","vl1":"Equip012003","cn1":1,"key":662},{"num":23,"diff":10,"tp1":"cu","vl1":"EN","cn1":12,"key":195},{"num":23,"diff":11,"tp1":"it","vl1":"Equip022001","cn1":1,"key":936},{"num":23,"diff":12,"tp1":"cu","vl1":"GO","cn1":4000,"key":971},{"num":23,"diff":13,"tp1":"it","vl1":"Equip014001","cn1":1,"vl2":"Equip010001","cn2":1,"key":391},{"num":23,"diff":14,"tp1":"cu","vl1":"EN","cn1":10,"vl2":"GO","cn2":3000,"key":999},{"num":23,"diff":15,"tp1":"it","vl1":"Equip014001","cn1":1,"vl2":"Equip012001","cn2":1,"key":188},{"num":23,"diff":16,"tp1":"cu","vl1":"DI","cn1":6,"key":795},{"num":23,"diff":17,"tp1":"it","vl1":"Equip015003","cn1":1,"key":519},{"num":23,"diff":18,"tp1":"cu","vl1":"EN","cn1":15,"key":435},{"num":23,"diff":19,"tp1":"it","vl1":"Equip021001","cn1":1,"key":489},{"num":23,"diff":20,"tp1":"cu","vl1":"GO","cn1":5500,"key":667},{"num":23,"diff":21,"tp1":"it","vl1":"Equip010001","cn1":1,"vl2":"Equip013001","cn2":1,"key":219},{"num":23,"diff":22,"tp1":"cu","vl1":"EN","cn1":12,"vl2":"GO","cn2":4000,"key":696},{"num":23,"diff":23,"tp1":"it","vl1":"Equip024002","cn1":1,"vl2":"Equip010003","cn2":1,"key":132},{"num":23,"diff":24,"tp1":"cu","vl1":"DI","cn1":8,"key":193},{"num":23,"diff":25,"tp1":"it","vl1":"Equip013003","cn1":1,"key":940},{"num":23,"diff":26,"tp1":"cu","vl1":"EN","cn1":20,"key":886},{"num":23,"diff":27,"tp1":"it","vl1":"Equip024002","cn1":1,"key":618},{"num":23,"diff":28,"tp1":"cu","vl1":"GO","cn1":7500,"key":930},{"num":23,"diff":29,"tp1":"it","vl1":"Equip012003","cn1":1,"vl2":"Equip014002","cn2":1,"key":967},{"num":23,"diff":30,"tp1":"cu","vl1":"EN","cn1":15,"vl2":"GO","cn2":5000,"key":962},{"num":23,"diff":31,"tp1":"it","vl1":"Equip022002","cn1":1,"vl2":"Equip025001","cn2":1,"key":413},{"num":23,"diff":32,"tp1":"cu","vl1":"DI","cn1":11,"key":133},{"num":24,"diff":1,"tp1":"it","vl1":"Equip001001","cn1":1,"key":708},{"num":24,"diff":2,"tp1":"cu","vl1":"EN","cn1":10,"key":434},{"num":24,"diff":3,"tp1":"it","vl1":"Equip011001","cn1":1,"key":903},{"num":24,"diff":4,"tp1":"cu","vl1":"GO","cn1":3000,"key":156},{"num":24,"diff":5,"tp1":"it","vl1":"Equip015001","cn1":1,"vl2":"Equip002003","cn2":1,"key":813},{"num":24,"diff":6,"tp1":"cu","vl1":"EN","cn1":8,"vl2":"GO","cn2":2000,"key":320},{"num":24,"diff":7,"tp1":"it","vl1":"Equip010003","cn1":1,"vl2":"Equip012001","cn2":1,"key":911},{"num":24,"diff":8,"tp1":"cu","vl1":"DI","cn1":5,"key":470},{"num":24,"diff":9,"tp1":"it","vl1":"Equip010002","cn1":1,"key":694},{"num":24,"diff":10,"tp1":"cu","vl1":"EN","cn1":12,"key":970},{"num":24,"diff":11,"tp1":"it","vl1":"Equip023003","cn1":1,"key":592},{"num":24,"diff":12,"tp1":"cu","vl1":"GO","cn1":4000,"key":945},{"num":24,"diff":13,"tp1":"it","vl1":"Equip013003","cn1":1,"vl2":"Equip015001","cn2":1,"key":615},{"num":24,"diff":14,"tp1":"cu","vl1":"EN","cn1":10,"vl2":"GO","cn2":3000,"key":845},{"num":24,"diff":15,"tp1":"it","vl1":"Equip014001","cn1":1,"vl2":"Equip011003","cn2":1,"key":533},{"num":24,"diff":16,"tp1":"cu","vl1":"DI","cn1":6,"key":707},{"num":24,"diff":17,"tp1":"it","vl1":"Equip015003","cn1":1,"key":152},{"num":24,"diff":18,"tp1":"cu","vl1":"EN","cn1":15,"key":577},{"num":24,"diff":19,"tp1":"it","vl1":"Equip022003","cn1":1,"key":394},{"num":24,"diff":20,"tp1":"cu","vl1":"GO","cn1":5500,"key":118},{"num":24,"diff":21,"tp1":"it","vl1":"Equip011003","cn1":1,"vl2":"Equip010003","cn2":1,"key":491},{"num":24,"diff":22,"tp1":"cu","vl1":"EN","cn1":12,"vl2":"GO","cn2":4000,"key":367},{"num":24,"diff":23,"tp1":"it","vl1":"Equip025003","cn1":1,"vl2":"Equip012001","cn2":1,"key":650},{"num":24,"diff":24,"tp1":"cu","vl1":"DI","cn1":8,"key":885},{"num":24,"diff":25,"tp1":"it","vl1":"Equip015001","cn1":1,"key":104},{"num":24,"diff":26,"tp1":"cu","vl1":"EN","cn1":20,"key":575},{"num":24,"diff":27,"tp1":"it","vl1":"Equip023002","cn1":1,"key":687},{"num":24,"diff":28,"tp1":"cu","vl1":"GO","cn1":7500,"key":926},{"num":24,"diff":29,"tp1":"it","vl1":"Equip011002","cn1":1,"vl2":"Equip015003","cn2":1,"key":736},{"num":24,"diff":30,"tp1":"cu","vl1":"EN","cn1":15,"vl2":"GO","cn2":5000,"key":559},{"num":24,"diff":31,"tp1":"it","vl1":"Equip021001","cn1":1,"vl2":"Equip024002","cn2":1,"key":192},{"num":24,"diff":32,"tp1":"cu","vl1":"DI","cn1":11,"key":715}]</v>
      </c>
    </row>
    <row r="6" spans="1:41">
      <c r="A6">
        <v>1</v>
      </c>
      <c r="B6" t="str">
        <f>VLOOKUP(A6,BossBattleTable!$A:$C,MATCH(BossBattleTable!$C$1,BossBattleTable!$A$1:$C$1,0),0)</f>
        <v>SpiritKing</v>
      </c>
      <c r="C6">
        <f t="shared" ca="1" si="0"/>
        <v>5</v>
      </c>
      <c r="D6">
        <f t="shared" si="29"/>
        <v>1</v>
      </c>
      <c r="E6">
        <f t="shared" ca="1" si="30"/>
        <v>5</v>
      </c>
      <c r="F6" t="str">
        <f t="shared" ref="F6:F69" ca="1" si="31">IF(ISBLANK(G6),"",
VLOOKUP(G6,OFFSET(INDIRECT("$A:$B"),0,MATCH(G$1&amp;"_Verify",INDIRECT("$1:$1"),0)-1),2,0)
)</f>
        <v>it</v>
      </c>
      <c r="G6" t="s">
        <v>412</v>
      </c>
      <c r="H6" t="s">
        <v>452</v>
      </c>
      <c r="I6">
        <v>1</v>
      </c>
      <c r="J6" t="str">
        <f t="shared" ref="J6:J65" si="32">IF(G6="장비1상자",
  IF(OR(H6&gt;3,I6&gt;5),"장비이상",""),
IF(H6="GO",
  IF(I6&lt;100,"골드이상",""),
IF(H6="EN",
  IF(I6&gt;29,"에너지너무많음",
  IF(I6&gt;9,"에너지다소많음","")),"")))</f>
        <v/>
      </c>
      <c r="L6" t="s">
        <v>412</v>
      </c>
      <c r="M6" t="s">
        <v>472</v>
      </c>
      <c r="N6">
        <v>1</v>
      </c>
      <c r="O6">
        <v>346</v>
      </c>
      <c r="P6">
        <f t="shared" si="14"/>
        <v>346</v>
      </c>
      <c r="Q6" t="str">
        <f t="shared" ca="1" si="17"/>
        <v>it</v>
      </c>
      <c r="R6" t="str">
        <f t="shared" si="18"/>
        <v>Equip014001</v>
      </c>
      <c r="S6">
        <f t="shared" si="19"/>
        <v>1</v>
      </c>
      <c r="T6" t="str">
        <f t="shared" si="20"/>
        <v/>
      </c>
      <c r="U6" t="str">
        <f t="shared" si="21"/>
        <v>Equip005003</v>
      </c>
      <c r="V6">
        <f t="shared" si="22"/>
        <v>1</v>
      </c>
      <c r="W6" t="str">
        <f t="shared" ca="1" si="23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</v>
      </c>
      <c r="X6" t="str">
        <f t="shared" ca="1" si="15"/>
        <v>{"num":1,"diff":5,"tp1":"it","vl1":"Equip014001","cn1":1,"vl2":"Equip005003","cn2":1,"key":346}</v>
      </c>
      <c r="Y6">
        <f t="shared" ca="1" si="24"/>
        <v>95</v>
      </c>
      <c r="Z6">
        <f t="shared" ca="1" si="25"/>
        <v>353</v>
      </c>
      <c r="AA6">
        <f t="shared" ca="1" si="26"/>
        <v>0</v>
      </c>
      <c r="AB6" t="str">
        <f t="shared" ca="1" si="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</v>
      </c>
      <c r="AC6">
        <f t="shared" ca="1" si="28"/>
        <v>0</v>
      </c>
      <c r="AN6">
        <v>3</v>
      </c>
      <c r="AO6" t="str">
        <f ca="1">IF(MAX(AA:AA)&lt;AN6,"",
IF(AN6=1,"["&amp;VLOOKUP(AN6,AA:AB,2,0),
IF(MAX(AA:AA)=AN6,VLOOKUP(AN6,AA:AB,2,0)&amp;"]",
VLOOKUP(AN6,AA:AB,2,0))))</f>
        <v/>
      </c>
    </row>
    <row r="7" spans="1:41">
      <c r="A7">
        <v>1</v>
      </c>
      <c r="B7" t="str">
        <f>VLOOKUP(A7,BossBattleTable!$A:$C,MATCH(BossBattleTable!$C$1,BossBattleTable!$A$1:$C$1,0),0)</f>
        <v>SpiritKing</v>
      </c>
      <c r="C7">
        <f t="shared" ca="1" si="0"/>
        <v>6</v>
      </c>
      <c r="D7">
        <f t="shared" si="29"/>
        <v>1</v>
      </c>
      <c r="E7">
        <f t="shared" ca="1" si="30"/>
        <v>6</v>
      </c>
      <c r="F7" t="str">
        <f t="shared" ca="1" si="31"/>
        <v>cu</v>
      </c>
      <c r="G7" t="s">
        <v>402</v>
      </c>
      <c r="H7" t="s">
        <v>191</v>
      </c>
      <c r="I7">
        <v>8</v>
      </c>
      <c r="J7" t="str">
        <f t="shared" si="32"/>
        <v/>
      </c>
      <c r="L7" t="s">
        <v>402</v>
      </c>
      <c r="M7" t="s">
        <v>375</v>
      </c>
      <c r="N7">
        <v>2000</v>
      </c>
      <c r="O7">
        <v>640</v>
      </c>
      <c r="P7">
        <f t="shared" si="14"/>
        <v>640</v>
      </c>
      <c r="Q7" t="str">
        <f t="shared" ca="1" si="17"/>
        <v>cu</v>
      </c>
      <c r="R7" t="str">
        <f t="shared" si="18"/>
        <v>EN</v>
      </c>
      <c r="S7">
        <f t="shared" si="19"/>
        <v>8</v>
      </c>
      <c r="T7" t="str">
        <f t="shared" si="20"/>
        <v/>
      </c>
      <c r="U7" t="str">
        <f t="shared" si="21"/>
        <v>GO</v>
      </c>
      <c r="V7">
        <f t="shared" si="22"/>
        <v>2000</v>
      </c>
      <c r="W7" t="str">
        <f t="shared" ca="1" si="23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</v>
      </c>
      <c r="X7" t="str">
        <f t="shared" ca="1" si="15"/>
        <v>{"num":1,"diff":6,"tp1":"cu","vl1":"EN","cn1":8,"vl2":"GO","cn2":2000,"key":640}</v>
      </c>
      <c r="Y7">
        <f t="shared" ca="1" si="24"/>
        <v>80</v>
      </c>
      <c r="Z7">
        <f t="shared" ca="1" si="25"/>
        <v>434</v>
      </c>
      <c r="AA7">
        <f t="shared" ca="1" si="26"/>
        <v>0</v>
      </c>
      <c r="AB7" t="str">
        <f t="shared" ca="1" si="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</v>
      </c>
      <c r="AC7">
        <f t="shared" ca="1" si="28"/>
        <v>0</v>
      </c>
      <c r="AN7">
        <v>4</v>
      </c>
      <c r="AO7" t="str">
        <f t="shared" ref="AO7" ca="1" si="33">IF(MAX(AA:AA)&lt;AN7,"",
IF(AN7=1,"{"&amp;VLOOKUP(AN7,AA:AB,2,0),
IF(MAX(AA:AA)=AN7,VLOOKUP(AN7,AA:AB,2,0)&amp;"}",
VLOOKUP(AN7,AA:AB,2,0))))</f>
        <v/>
      </c>
    </row>
    <row r="8" spans="1:41">
      <c r="A8">
        <v>1</v>
      </c>
      <c r="B8" t="str">
        <f>VLOOKUP(A8,BossBattleTable!$A:$C,MATCH(BossBattleTable!$C$1,BossBattleTable!$A$1:$C$1,0),0)</f>
        <v>SpiritKing</v>
      </c>
      <c r="C8">
        <f t="shared" ca="1" si="0"/>
        <v>7</v>
      </c>
      <c r="D8">
        <f t="shared" si="29"/>
        <v>1</v>
      </c>
      <c r="E8">
        <f t="shared" ca="1" si="30"/>
        <v>7</v>
      </c>
      <c r="F8" t="str">
        <f t="shared" ca="1" si="31"/>
        <v>it</v>
      </c>
      <c r="G8" t="s">
        <v>412</v>
      </c>
      <c r="H8" t="s">
        <v>449</v>
      </c>
      <c r="I8">
        <v>1</v>
      </c>
      <c r="J8" t="str">
        <f t="shared" si="32"/>
        <v/>
      </c>
      <c r="L8" t="s">
        <v>412</v>
      </c>
      <c r="M8" t="s">
        <v>478</v>
      </c>
      <c r="N8">
        <v>1</v>
      </c>
      <c r="O8">
        <v>805</v>
      </c>
      <c r="P8">
        <f t="shared" si="14"/>
        <v>805</v>
      </c>
      <c r="Q8" t="str">
        <f t="shared" ca="1" si="17"/>
        <v>it</v>
      </c>
      <c r="R8" t="str">
        <f t="shared" si="18"/>
        <v>Equip011001</v>
      </c>
      <c r="S8">
        <f t="shared" si="19"/>
        <v>1</v>
      </c>
      <c r="T8" t="str">
        <f t="shared" si="20"/>
        <v/>
      </c>
      <c r="U8" t="str">
        <f t="shared" si="21"/>
        <v>Equip012001</v>
      </c>
      <c r="V8">
        <f t="shared" si="22"/>
        <v>1</v>
      </c>
      <c r="W8" t="str">
        <f t="shared" ca="1" si="23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</v>
      </c>
      <c r="X8" t="str">
        <f t="shared" ca="1" si="15"/>
        <v>{"num":1,"diff":7,"tp1":"it","vl1":"Equip011001","cn1":1,"vl2":"Equip012001","cn2":1,"key":805}</v>
      </c>
      <c r="Y8">
        <f t="shared" ca="1" si="24"/>
        <v>95</v>
      </c>
      <c r="Z8">
        <f t="shared" ca="1" si="25"/>
        <v>530</v>
      </c>
      <c r="AA8">
        <f t="shared" ca="1" si="26"/>
        <v>0</v>
      </c>
      <c r="AB8" t="str">
        <f t="shared" ca="1" si="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</v>
      </c>
      <c r="AC8">
        <f t="shared" ca="1" si="28"/>
        <v>0</v>
      </c>
      <c r="AN8">
        <v>5</v>
      </c>
    </row>
    <row r="9" spans="1:41">
      <c r="A9">
        <v>1</v>
      </c>
      <c r="B9" t="str">
        <f>VLOOKUP(A9,BossBattleTable!$A:$C,MATCH(BossBattleTable!$C$1,BossBattleTable!$A$1:$C$1,0),0)</f>
        <v>SpiritKing</v>
      </c>
      <c r="C9">
        <f t="shared" ca="1" si="0"/>
        <v>8</v>
      </c>
      <c r="D9">
        <f t="shared" si="29"/>
        <v>1</v>
      </c>
      <c r="E9">
        <f t="shared" ca="1" si="30"/>
        <v>8</v>
      </c>
      <c r="F9" t="str">
        <f t="shared" ca="1" si="31"/>
        <v>cu</v>
      </c>
      <c r="G9" t="s">
        <v>402</v>
      </c>
      <c r="H9" t="s">
        <v>108</v>
      </c>
      <c r="I9">
        <v>5</v>
      </c>
      <c r="J9" t="str">
        <f t="shared" si="32"/>
        <v/>
      </c>
      <c r="O9">
        <v>474</v>
      </c>
      <c r="P9">
        <f t="shared" si="14"/>
        <v>474</v>
      </c>
      <c r="Q9" t="str">
        <f t="shared" ca="1" si="17"/>
        <v>cu</v>
      </c>
      <c r="R9" t="str">
        <f t="shared" si="18"/>
        <v>DI</v>
      </c>
      <c r="S9">
        <f t="shared" si="19"/>
        <v>5</v>
      </c>
      <c r="T9" t="str">
        <f t="shared" si="20"/>
        <v/>
      </c>
      <c r="U9" t="str">
        <f t="shared" si="21"/>
        <v/>
      </c>
      <c r="V9" t="str">
        <f t="shared" si="22"/>
        <v/>
      </c>
      <c r="W9" t="str">
        <f t="shared" ca="1" si="23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</v>
      </c>
      <c r="X9" t="str">
        <f t="shared" ca="1" si="15"/>
        <v>{"num":1,"diff":8,"tp1":"cu","vl1":"DI","cn1":5,"key":474}</v>
      </c>
      <c r="Y9">
        <f t="shared" ca="1" si="24"/>
        <v>58</v>
      </c>
      <c r="Z9">
        <f t="shared" ca="1" si="25"/>
        <v>589</v>
      </c>
      <c r="AA9">
        <f t="shared" ca="1" si="26"/>
        <v>0</v>
      </c>
      <c r="AB9" t="str">
        <f t="shared" ca="1" si="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</v>
      </c>
      <c r="AC9">
        <f t="shared" ca="1" si="28"/>
        <v>0</v>
      </c>
    </row>
    <row r="10" spans="1:41">
      <c r="A10">
        <v>1</v>
      </c>
      <c r="B10" t="str">
        <f>VLOOKUP(A10,BossBattleTable!$A:$C,MATCH(BossBattleTable!$C$1,BossBattleTable!$A$1:$C$1,0),0)</f>
        <v>SpiritKing</v>
      </c>
      <c r="C10">
        <f t="shared" ca="1" si="0"/>
        <v>9</v>
      </c>
      <c r="D10">
        <f t="shared" si="29"/>
        <v>1</v>
      </c>
      <c r="E10">
        <f t="shared" ca="1" si="30"/>
        <v>9</v>
      </c>
      <c r="F10" t="str">
        <f t="shared" ca="1" si="31"/>
        <v>it</v>
      </c>
      <c r="G10" t="s">
        <v>412</v>
      </c>
      <c r="H10" t="s">
        <v>453</v>
      </c>
      <c r="I10">
        <v>1</v>
      </c>
      <c r="J10" t="str">
        <f t="shared" si="32"/>
        <v/>
      </c>
      <c r="O10">
        <v>525</v>
      </c>
      <c r="P10">
        <f t="shared" si="14"/>
        <v>525</v>
      </c>
      <c r="Q10" t="str">
        <f t="shared" ca="1" si="17"/>
        <v>it</v>
      </c>
      <c r="R10" t="str">
        <f t="shared" si="18"/>
        <v>Equip013001</v>
      </c>
      <c r="S10">
        <f t="shared" si="19"/>
        <v>1</v>
      </c>
      <c r="T10" t="str">
        <f t="shared" si="20"/>
        <v/>
      </c>
      <c r="U10" t="str">
        <f t="shared" si="21"/>
        <v/>
      </c>
      <c r="V10" t="str">
        <f t="shared" si="22"/>
        <v/>
      </c>
      <c r="W10" t="str">
        <f t="shared" ca="1" si="23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</v>
      </c>
      <c r="X10" t="str">
        <f t="shared" ca="1" si="15"/>
        <v>{"num":1,"diff":9,"tp1":"it","vl1":"Equip013001","cn1":1,"key":525}</v>
      </c>
      <c r="Y10">
        <f t="shared" ca="1" si="24"/>
        <v>67</v>
      </c>
      <c r="Z10">
        <f t="shared" ca="1" si="25"/>
        <v>657</v>
      </c>
      <c r="AA10">
        <f t="shared" ca="1" si="26"/>
        <v>0</v>
      </c>
      <c r="AB10" t="str">
        <f t="shared" ca="1" si="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</v>
      </c>
      <c r="AC10">
        <f t="shared" ca="1" si="28"/>
        <v>0</v>
      </c>
    </row>
    <row r="11" spans="1:41">
      <c r="A11">
        <v>1</v>
      </c>
      <c r="B11" t="str">
        <f>VLOOKUP(A11,BossBattleTable!$A:$C,MATCH(BossBattleTable!$C$1,BossBattleTable!$A$1:$C$1,0),0)</f>
        <v>SpiritKing</v>
      </c>
      <c r="C11">
        <f t="shared" ca="1" si="0"/>
        <v>10</v>
      </c>
      <c r="D11">
        <f t="shared" si="29"/>
        <v>1</v>
      </c>
      <c r="E11">
        <f t="shared" ca="1" si="30"/>
        <v>10</v>
      </c>
      <c r="F11" t="str">
        <f t="shared" ca="1" si="31"/>
        <v>cu</v>
      </c>
      <c r="G11" t="s">
        <v>402</v>
      </c>
      <c r="H11" t="s">
        <v>191</v>
      </c>
      <c r="I11">
        <v>12</v>
      </c>
      <c r="J11" t="str">
        <f t="shared" si="32"/>
        <v>에너지다소많음</v>
      </c>
      <c r="O11">
        <v>939</v>
      </c>
      <c r="P11">
        <f t="shared" si="14"/>
        <v>939</v>
      </c>
      <c r="Q11" t="str">
        <f t="shared" ca="1" si="17"/>
        <v>cu</v>
      </c>
      <c r="R11" t="str">
        <f t="shared" si="18"/>
        <v>EN</v>
      </c>
      <c r="S11">
        <f t="shared" si="19"/>
        <v>12</v>
      </c>
      <c r="T11" t="str">
        <f t="shared" si="20"/>
        <v/>
      </c>
      <c r="U11" t="str">
        <f t="shared" si="21"/>
        <v/>
      </c>
      <c r="V11" t="str">
        <f t="shared" si="22"/>
        <v/>
      </c>
      <c r="W11" t="str">
        <f t="shared" ca="1" si="23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</v>
      </c>
      <c r="X11" t="str">
        <f t="shared" ca="1" si="15"/>
        <v>{"num":1,"diff":10,"tp1":"cu","vl1":"EN","cn1":12,"key":939}</v>
      </c>
      <c r="Y11">
        <f t="shared" ca="1" si="24"/>
        <v>60</v>
      </c>
      <c r="Z11">
        <f t="shared" ca="1" si="25"/>
        <v>718</v>
      </c>
      <c r="AA11">
        <f t="shared" ca="1" si="26"/>
        <v>0</v>
      </c>
      <c r="AB11" t="str">
        <f t="shared" ca="1" si="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</v>
      </c>
      <c r="AC11">
        <f t="shared" ca="1" si="28"/>
        <v>0</v>
      </c>
    </row>
    <row r="12" spans="1:41">
      <c r="A12">
        <v>1</v>
      </c>
      <c r="B12" t="str">
        <f>VLOOKUP(A12,BossBattleTable!$A:$C,MATCH(BossBattleTable!$C$1,BossBattleTable!$A$1:$C$1,0),0)</f>
        <v>SpiritKing</v>
      </c>
      <c r="C12">
        <f t="shared" ca="1" si="0"/>
        <v>11</v>
      </c>
      <c r="D12">
        <f t="shared" si="29"/>
        <v>1</v>
      </c>
      <c r="E12">
        <f t="shared" ca="1" si="30"/>
        <v>11</v>
      </c>
      <c r="F12" t="str">
        <f t="shared" ca="1" si="31"/>
        <v>it</v>
      </c>
      <c r="G12" t="s">
        <v>412</v>
      </c>
      <c r="H12" t="s">
        <v>454</v>
      </c>
      <c r="I12">
        <v>1</v>
      </c>
      <c r="J12" t="str">
        <f t="shared" si="32"/>
        <v/>
      </c>
      <c r="O12">
        <v>735</v>
      </c>
      <c r="P12">
        <f t="shared" si="14"/>
        <v>735</v>
      </c>
      <c r="Q12" t="str">
        <f t="shared" ca="1" si="17"/>
        <v>it</v>
      </c>
      <c r="R12" t="str">
        <f t="shared" si="18"/>
        <v>Equip023003</v>
      </c>
      <c r="S12">
        <f t="shared" si="19"/>
        <v>1</v>
      </c>
      <c r="T12" t="str">
        <f t="shared" si="20"/>
        <v/>
      </c>
      <c r="U12" t="str">
        <f t="shared" si="21"/>
        <v/>
      </c>
      <c r="V12" t="str">
        <f t="shared" si="22"/>
        <v/>
      </c>
      <c r="W12" t="str">
        <f t="shared" ca="1" si="23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</v>
      </c>
      <c r="X12" t="str">
        <f t="shared" ca="1" si="15"/>
        <v>{"num":1,"diff":11,"tp1":"it","vl1":"Equip023003","cn1":1,"key":735}</v>
      </c>
      <c r="Y12">
        <f t="shared" ca="1" si="24"/>
        <v>68</v>
      </c>
      <c r="Z12">
        <f t="shared" ca="1" si="25"/>
        <v>787</v>
      </c>
      <c r="AA12">
        <f t="shared" ca="1" si="26"/>
        <v>0</v>
      </c>
      <c r="AB12" t="str">
        <f t="shared" ca="1" si="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</v>
      </c>
      <c r="AC12">
        <f t="shared" ca="1" si="28"/>
        <v>0</v>
      </c>
    </row>
    <row r="13" spans="1:41">
      <c r="A13">
        <v>1</v>
      </c>
      <c r="B13" t="str">
        <f>VLOOKUP(A13,BossBattleTable!$A:$C,MATCH(BossBattleTable!$C$1,BossBattleTable!$A$1:$C$1,0),0)</f>
        <v>SpiritKing</v>
      </c>
      <c r="C13">
        <f t="shared" ca="1" si="0"/>
        <v>12</v>
      </c>
      <c r="D13">
        <f t="shared" si="29"/>
        <v>1</v>
      </c>
      <c r="E13">
        <f t="shared" ca="1" si="30"/>
        <v>12</v>
      </c>
      <c r="F13" t="str">
        <f t="shared" ca="1" si="31"/>
        <v>cu</v>
      </c>
      <c r="G13" t="s">
        <v>402</v>
      </c>
      <c r="H13" t="s">
        <v>375</v>
      </c>
      <c r="I13">
        <v>4000</v>
      </c>
      <c r="J13" t="str">
        <f t="shared" si="32"/>
        <v/>
      </c>
      <c r="O13">
        <v>409</v>
      </c>
      <c r="P13">
        <f t="shared" si="14"/>
        <v>409</v>
      </c>
      <c r="Q13" t="str">
        <f t="shared" ca="1" si="17"/>
        <v>cu</v>
      </c>
      <c r="R13" t="str">
        <f t="shared" si="18"/>
        <v>GO</v>
      </c>
      <c r="S13">
        <f t="shared" si="19"/>
        <v>4000</v>
      </c>
      <c r="T13" t="str">
        <f t="shared" si="20"/>
        <v/>
      </c>
      <c r="U13" t="str">
        <f t="shared" si="21"/>
        <v/>
      </c>
      <c r="V13" t="str">
        <f t="shared" si="22"/>
        <v/>
      </c>
      <c r="W13" t="str">
        <f t="shared" ca="1" si="23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</v>
      </c>
      <c r="X13" t="str">
        <f t="shared" ca="1" si="15"/>
        <v>{"num":1,"diff":12,"tp1":"cu","vl1":"GO","cn1":4000,"key":409}</v>
      </c>
      <c r="Y13">
        <f t="shared" ca="1" si="24"/>
        <v>62</v>
      </c>
      <c r="Z13">
        <f t="shared" ca="1" si="25"/>
        <v>850</v>
      </c>
      <c r="AA13">
        <f t="shared" ca="1" si="26"/>
        <v>0</v>
      </c>
      <c r="AB13" t="str">
        <f t="shared" ca="1" si="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</v>
      </c>
      <c r="AC13">
        <f t="shared" ca="1" si="28"/>
        <v>0</v>
      </c>
    </row>
    <row r="14" spans="1:41">
      <c r="A14">
        <v>1</v>
      </c>
      <c r="B14" t="str">
        <f>VLOOKUP(A14,BossBattleTable!$A:$C,MATCH(BossBattleTable!$C$1,BossBattleTable!$A$1:$C$1,0),0)</f>
        <v>SpiritKing</v>
      </c>
      <c r="C14">
        <f t="shared" ca="1" si="0"/>
        <v>13</v>
      </c>
      <c r="D14">
        <f t="shared" si="29"/>
        <v>1</v>
      </c>
      <c r="E14">
        <f t="shared" ca="1" si="30"/>
        <v>13</v>
      </c>
      <c r="F14" t="str">
        <f t="shared" ca="1" si="31"/>
        <v>it</v>
      </c>
      <c r="G14" t="s">
        <v>412</v>
      </c>
      <c r="H14" t="s">
        <v>455</v>
      </c>
      <c r="I14">
        <v>1</v>
      </c>
      <c r="J14" t="str">
        <f t="shared" si="32"/>
        <v/>
      </c>
      <c r="L14" t="s">
        <v>412</v>
      </c>
      <c r="M14" t="s">
        <v>477</v>
      </c>
      <c r="N14">
        <v>1</v>
      </c>
      <c r="O14">
        <v>196</v>
      </c>
      <c r="P14">
        <f t="shared" si="14"/>
        <v>196</v>
      </c>
      <c r="Q14" t="str">
        <f t="shared" ca="1" si="17"/>
        <v>it</v>
      </c>
      <c r="R14" t="str">
        <f t="shared" si="18"/>
        <v>Equip013002</v>
      </c>
      <c r="S14">
        <f t="shared" si="19"/>
        <v>1</v>
      </c>
      <c r="T14" t="str">
        <f t="shared" si="20"/>
        <v/>
      </c>
      <c r="U14" t="str">
        <f t="shared" si="21"/>
        <v>Equip011003</v>
      </c>
      <c r="V14">
        <f t="shared" si="22"/>
        <v>1</v>
      </c>
      <c r="W14" t="str">
        <f t="shared" ca="1" si="23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</v>
      </c>
      <c r="X14" t="str">
        <f t="shared" ca="1" si="15"/>
        <v>{"num":1,"diff":13,"tp1":"it","vl1":"Equip013002","cn1":1,"vl2":"Equip011003","cn2":1,"key":196}</v>
      </c>
      <c r="Y14">
        <f t="shared" ca="1" si="24"/>
        <v>96</v>
      </c>
      <c r="Z14">
        <f t="shared" ca="1" si="25"/>
        <v>947</v>
      </c>
      <c r="AA14">
        <f t="shared" ca="1" si="26"/>
        <v>0</v>
      </c>
      <c r="AB14" t="str">
        <f t="shared" ca="1" si="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</v>
      </c>
      <c r="AC14">
        <f t="shared" ca="1" si="28"/>
        <v>0</v>
      </c>
    </row>
    <row r="15" spans="1:41">
      <c r="A15">
        <v>1</v>
      </c>
      <c r="B15" t="str">
        <f>VLOOKUP(A15,BossBattleTable!$A:$C,MATCH(BossBattleTable!$C$1,BossBattleTable!$A$1:$C$1,0),0)</f>
        <v>SpiritKing</v>
      </c>
      <c r="C15">
        <f t="shared" ca="1" si="0"/>
        <v>14</v>
      </c>
      <c r="D15">
        <f t="shared" si="29"/>
        <v>1</v>
      </c>
      <c r="E15">
        <f t="shared" ca="1" si="30"/>
        <v>14</v>
      </c>
      <c r="F15" t="str">
        <f t="shared" ca="1" si="31"/>
        <v>cu</v>
      </c>
      <c r="G15" t="s">
        <v>402</v>
      </c>
      <c r="H15" t="s">
        <v>191</v>
      </c>
      <c r="I15">
        <v>10</v>
      </c>
      <c r="J15" t="str">
        <f t="shared" si="32"/>
        <v>에너지다소많음</v>
      </c>
      <c r="L15" t="s">
        <v>402</v>
      </c>
      <c r="M15" t="s">
        <v>375</v>
      </c>
      <c r="N15">
        <v>3000</v>
      </c>
      <c r="O15">
        <v>451</v>
      </c>
      <c r="P15">
        <f t="shared" si="14"/>
        <v>451</v>
      </c>
      <c r="Q15" t="str">
        <f t="shared" ca="1" si="17"/>
        <v>cu</v>
      </c>
      <c r="R15" t="str">
        <f t="shared" si="18"/>
        <v>EN</v>
      </c>
      <c r="S15">
        <f t="shared" si="19"/>
        <v>10</v>
      </c>
      <c r="T15" t="str">
        <f t="shared" si="20"/>
        <v/>
      </c>
      <c r="U15" t="str">
        <f t="shared" si="21"/>
        <v>GO</v>
      </c>
      <c r="V15">
        <f t="shared" si="22"/>
        <v>3000</v>
      </c>
      <c r="W15" t="str">
        <f t="shared" ca="1" si="23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</v>
      </c>
      <c r="X15" t="str">
        <f t="shared" ca="1" si="15"/>
        <v>{"num":1,"diff":14,"tp1":"cu","vl1":"EN","cn1":10,"vl2":"GO","cn2":3000,"key":451}</v>
      </c>
      <c r="Y15">
        <f t="shared" ca="1" si="24"/>
        <v>82</v>
      </c>
      <c r="Z15">
        <f t="shared" ca="1" si="25"/>
        <v>1030</v>
      </c>
      <c r="AA15">
        <f t="shared" ca="1" si="26"/>
        <v>0</v>
      </c>
      <c r="AB15" t="str">
        <f t="shared" ca="1" si="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</v>
      </c>
      <c r="AC15">
        <f t="shared" ca="1" si="28"/>
        <v>0</v>
      </c>
    </row>
    <row r="16" spans="1:41">
      <c r="A16">
        <v>1</v>
      </c>
      <c r="B16" t="str">
        <f>VLOOKUP(A16,BossBattleTable!$A:$C,MATCH(BossBattleTable!$C$1,BossBattleTable!$A$1:$C$1,0),0)</f>
        <v>SpiritKing</v>
      </c>
      <c r="C16">
        <f t="shared" ca="1" si="0"/>
        <v>15</v>
      </c>
      <c r="D16">
        <f t="shared" si="29"/>
        <v>1</v>
      </c>
      <c r="E16">
        <f t="shared" ca="1" si="30"/>
        <v>15</v>
      </c>
      <c r="F16" t="str">
        <f t="shared" ca="1" si="31"/>
        <v>it</v>
      </c>
      <c r="G16" t="s">
        <v>412</v>
      </c>
      <c r="H16" t="s">
        <v>456</v>
      </c>
      <c r="I16">
        <v>1</v>
      </c>
      <c r="J16" t="str">
        <f t="shared" si="32"/>
        <v/>
      </c>
      <c r="L16" t="s">
        <v>412</v>
      </c>
      <c r="M16" t="s">
        <v>455</v>
      </c>
      <c r="N16">
        <v>1</v>
      </c>
      <c r="O16">
        <v>850</v>
      </c>
      <c r="P16">
        <f t="shared" si="14"/>
        <v>850</v>
      </c>
      <c r="Q16" t="str">
        <f t="shared" ca="1" si="17"/>
        <v>it</v>
      </c>
      <c r="R16" t="str">
        <f t="shared" si="18"/>
        <v>Equip015001</v>
      </c>
      <c r="S16">
        <f t="shared" si="19"/>
        <v>1</v>
      </c>
      <c r="T16" t="str">
        <f t="shared" si="20"/>
        <v/>
      </c>
      <c r="U16" t="str">
        <f t="shared" si="21"/>
        <v>Equip013002</v>
      </c>
      <c r="V16">
        <f t="shared" si="22"/>
        <v>1</v>
      </c>
      <c r="W16" t="str">
        <f t="shared" ca="1" si="23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</v>
      </c>
      <c r="X16" t="str">
        <f t="shared" ca="1" si="15"/>
        <v>{"num":1,"diff":15,"tp1":"it","vl1":"Equip015001","cn1":1,"vl2":"Equip013002","cn2":1,"key":850}</v>
      </c>
      <c r="Y16">
        <f t="shared" ca="1" si="24"/>
        <v>96</v>
      </c>
      <c r="Z16">
        <f t="shared" ca="1" si="25"/>
        <v>1127</v>
      </c>
      <c r="AA16">
        <f t="shared" ca="1" si="26"/>
        <v>0</v>
      </c>
      <c r="AB16" t="str">
        <f t="shared" ca="1" si="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</v>
      </c>
      <c r="AC16">
        <f t="shared" ca="1" si="28"/>
        <v>0</v>
      </c>
    </row>
    <row r="17" spans="1:29">
      <c r="A17">
        <v>1</v>
      </c>
      <c r="B17" t="str">
        <f>VLOOKUP(A17,BossBattleTable!$A:$C,MATCH(BossBattleTable!$C$1,BossBattleTable!$A$1:$C$1,0),0)</f>
        <v>SpiritKing</v>
      </c>
      <c r="C17">
        <f t="shared" ca="1" si="0"/>
        <v>16</v>
      </c>
      <c r="D17">
        <f t="shared" si="29"/>
        <v>1</v>
      </c>
      <c r="E17">
        <f t="shared" ca="1" si="30"/>
        <v>16</v>
      </c>
      <c r="F17" t="str">
        <f t="shared" ca="1" si="31"/>
        <v>cu</v>
      </c>
      <c r="G17" t="s">
        <v>402</v>
      </c>
      <c r="H17" t="s">
        <v>108</v>
      </c>
      <c r="I17">
        <v>6</v>
      </c>
      <c r="J17" t="str">
        <f t="shared" si="32"/>
        <v/>
      </c>
      <c r="O17">
        <v>796</v>
      </c>
      <c r="P17">
        <f t="shared" si="14"/>
        <v>796</v>
      </c>
      <c r="Q17" t="str">
        <f t="shared" ca="1" si="17"/>
        <v>cu</v>
      </c>
      <c r="R17" t="str">
        <f t="shared" si="18"/>
        <v>DI</v>
      </c>
      <c r="S17">
        <f t="shared" si="19"/>
        <v>6</v>
      </c>
      <c r="T17" t="str">
        <f t="shared" si="20"/>
        <v/>
      </c>
      <c r="U17" t="str">
        <f t="shared" si="21"/>
        <v/>
      </c>
      <c r="V17" t="str">
        <f t="shared" si="22"/>
        <v/>
      </c>
      <c r="W17" t="str">
        <f t="shared" ca="1" si="23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</v>
      </c>
      <c r="X17" t="str">
        <f t="shared" ca="1" si="15"/>
        <v>{"num":1,"diff":16,"tp1":"cu","vl1":"DI","cn1":6,"key":796}</v>
      </c>
      <c r="Y17">
        <f t="shared" ca="1" si="24"/>
        <v>59</v>
      </c>
      <c r="Z17">
        <f t="shared" ca="1" si="25"/>
        <v>1187</v>
      </c>
      <c r="AA17">
        <f t="shared" ca="1" si="26"/>
        <v>0</v>
      </c>
      <c r="AB17" t="str">
        <f t="shared" ca="1" si="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</v>
      </c>
      <c r="AC17">
        <f t="shared" ca="1" si="28"/>
        <v>0</v>
      </c>
    </row>
    <row r="18" spans="1:29">
      <c r="A18">
        <v>1</v>
      </c>
      <c r="B18" t="str">
        <f>VLOOKUP(A18,BossBattleTable!$A:$C,MATCH(BossBattleTable!$C$1,BossBattleTable!$A$1:$C$1,0),0)</f>
        <v>SpiritKing</v>
      </c>
      <c r="C18">
        <f t="shared" ca="1" si="0"/>
        <v>17</v>
      </c>
      <c r="D18">
        <f t="shared" si="29"/>
        <v>1</v>
      </c>
      <c r="E18">
        <f t="shared" ca="1" si="30"/>
        <v>17</v>
      </c>
      <c r="F18" t="str">
        <f t="shared" ca="1" si="31"/>
        <v>it</v>
      </c>
      <c r="G18" t="s">
        <v>412</v>
      </c>
      <c r="H18" t="s">
        <v>456</v>
      </c>
      <c r="I18">
        <v>1</v>
      </c>
      <c r="J18" t="str">
        <f t="shared" si="32"/>
        <v/>
      </c>
      <c r="O18">
        <v>639</v>
      </c>
      <c r="P18">
        <f t="shared" si="14"/>
        <v>639</v>
      </c>
      <c r="Q18" t="str">
        <f t="shared" ca="1" si="17"/>
        <v>it</v>
      </c>
      <c r="R18" t="str">
        <f t="shared" si="18"/>
        <v>Equip015001</v>
      </c>
      <c r="S18">
        <f t="shared" si="19"/>
        <v>1</v>
      </c>
      <c r="T18" t="str">
        <f t="shared" si="20"/>
        <v/>
      </c>
      <c r="U18" t="str">
        <f t="shared" si="21"/>
        <v/>
      </c>
      <c r="V18" t="str">
        <f t="shared" si="22"/>
        <v/>
      </c>
      <c r="W18" t="str">
        <f t="shared" ca="1" si="23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</v>
      </c>
      <c r="X18" t="str">
        <f t="shared" ca="1" si="15"/>
        <v>{"num":1,"diff":17,"tp1":"it","vl1":"Equip015001","cn1":1,"key":639}</v>
      </c>
      <c r="Y18">
        <f t="shared" ca="1" si="24"/>
        <v>68</v>
      </c>
      <c r="Z18">
        <f t="shared" ca="1" si="25"/>
        <v>1256</v>
      </c>
      <c r="AA18">
        <f t="shared" ca="1" si="26"/>
        <v>0</v>
      </c>
      <c r="AB18" t="str">
        <f t="shared" ca="1" si="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</v>
      </c>
      <c r="AC18">
        <f t="shared" ca="1" si="28"/>
        <v>0</v>
      </c>
    </row>
    <row r="19" spans="1:29">
      <c r="A19">
        <v>1</v>
      </c>
      <c r="B19" t="str">
        <f>VLOOKUP(A19,BossBattleTable!$A:$C,MATCH(BossBattleTable!$C$1,BossBattleTable!$A$1:$C$1,0),0)</f>
        <v>SpiritKing</v>
      </c>
      <c r="C19">
        <f t="shared" ca="1" si="0"/>
        <v>18</v>
      </c>
      <c r="D19">
        <f t="shared" si="29"/>
        <v>1</v>
      </c>
      <c r="E19">
        <f t="shared" ca="1" si="30"/>
        <v>18</v>
      </c>
      <c r="F19" t="str">
        <f t="shared" ca="1" si="31"/>
        <v>cu</v>
      </c>
      <c r="G19" t="s">
        <v>402</v>
      </c>
      <c r="H19" t="s">
        <v>191</v>
      </c>
      <c r="I19">
        <v>15</v>
      </c>
      <c r="J19" t="str">
        <f t="shared" si="32"/>
        <v>에너지다소많음</v>
      </c>
      <c r="O19">
        <v>376</v>
      </c>
      <c r="P19">
        <f t="shared" si="14"/>
        <v>376</v>
      </c>
      <c r="Q19" t="str">
        <f t="shared" ca="1" si="17"/>
        <v>cu</v>
      </c>
      <c r="R19" t="str">
        <f t="shared" si="18"/>
        <v>EN</v>
      </c>
      <c r="S19">
        <f t="shared" si="19"/>
        <v>15</v>
      </c>
      <c r="T19" t="str">
        <f t="shared" si="20"/>
        <v/>
      </c>
      <c r="U19" t="str">
        <f t="shared" si="21"/>
        <v/>
      </c>
      <c r="V19" t="str">
        <f t="shared" si="22"/>
        <v/>
      </c>
      <c r="W19" t="str">
        <f t="shared" ca="1" si="23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</v>
      </c>
      <c r="X19" t="str">
        <f t="shared" ca="1" si="15"/>
        <v>{"num":1,"diff":18,"tp1":"cu","vl1":"EN","cn1":15,"key":376}</v>
      </c>
      <c r="Y19">
        <f t="shared" ca="1" si="24"/>
        <v>60</v>
      </c>
      <c r="Z19">
        <f t="shared" ca="1" si="25"/>
        <v>1317</v>
      </c>
      <c r="AA19">
        <f t="shared" ca="1" si="26"/>
        <v>0</v>
      </c>
      <c r="AB19" t="str">
        <f t="shared" ca="1" si="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</v>
      </c>
      <c r="AC19">
        <f t="shared" ca="1" si="28"/>
        <v>0</v>
      </c>
    </row>
    <row r="20" spans="1:29">
      <c r="A20">
        <v>1</v>
      </c>
      <c r="B20" t="str">
        <f>VLOOKUP(A20,BossBattleTable!$A:$C,MATCH(BossBattleTable!$C$1,BossBattleTable!$A$1:$C$1,0),0)</f>
        <v>SpiritKing</v>
      </c>
      <c r="C20">
        <f t="shared" ca="1" si="0"/>
        <v>19</v>
      </c>
      <c r="D20">
        <f t="shared" si="29"/>
        <v>1</v>
      </c>
      <c r="E20">
        <f t="shared" ca="1" si="30"/>
        <v>19</v>
      </c>
      <c r="F20" t="str">
        <f t="shared" ca="1" si="31"/>
        <v>it</v>
      </c>
      <c r="G20" t="s">
        <v>412</v>
      </c>
      <c r="H20" t="s">
        <v>457</v>
      </c>
      <c r="I20">
        <v>1</v>
      </c>
      <c r="J20" t="str">
        <f t="shared" si="32"/>
        <v/>
      </c>
      <c r="O20">
        <v>169</v>
      </c>
      <c r="P20">
        <f t="shared" si="14"/>
        <v>169</v>
      </c>
      <c r="Q20" t="str">
        <f t="shared" ca="1" si="17"/>
        <v>it</v>
      </c>
      <c r="R20" t="str">
        <f t="shared" si="18"/>
        <v>Equip020003</v>
      </c>
      <c r="S20">
        <f t="shared" si="19"/>
        <v>1</v>
      </c>
      <c r="T20" t="str">
        <f t="shared" si="20"/>
        <v/>
      </c>
      <c r="U20" t="str">
        <f t="shared" si="21"/>
        <v/>
      </c>
      <c r="V20" t="str">
        <f t="shared" si="22"/>
        <v/>
      </c>
      <c r="W20" t="str">
        <f t="shared" ca="1" si="23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</v>
      </c>
      <c r="X20" t="str">
        <f t="shared" ca="1" si="15"/>
        <v>{"num":1,"diff":19,"tp1":"it","vl1":"Equip020003","cn1":1,"key":169}</v>
      </c>
      <c r="Y20">
        <f t="shared" ca="1" si="24"/>
        <v>68</v>
      </c>
      <c r="Z20">
        <f t="shared" ca="1" si="25"/>
        <v>1386</v>
      </c>
      <c r="AA20">
        <f t="shared" ca="1" si="26"/>
        <v>0</v>
      </c>
      <c r="AB20" t="str">
        <f t="shared" ca="1" si="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</v>
      </c>
      <c r="AC20">
        <f t="shared" ca="1" si="28"/>
        <v>0</v>
      </c>
    </row>
    <row r="21" spans="1:29">
      <c r="A21">
        <v>1</v>
      </c>
      <c r="B21" t="str">
        <f>VLOOKUP(A21,BossBattleTable!$A:$C,MATCH(BossBattleTable!$C$1,BossBattleTable!$A$1:$C$1,0),0)</f>
        <v>SpiritKing</v>
      </c>
      <c r="C21">
        <f t="shared" ca="1" si="0"/>
        <v>20</v>
      </c>
      <c r="D21">
        <f t="shared" si="29"/>
        <v>1</v>
      </c>
      <c r="E21">
        <f t="shared" ca="1" si="30"/>
        <v>20</v>
      </c>
      <c r="F21" t="str">
        <f t="shared" ca="1" si="31"/>
        <v>cu</v>
      </c>
      <c r="G21" t="s">
        <v>402</v>
      </c>
      <c r="H21" t="s">
        <v>375</v>
      </c>
      <c r="I21">
        <v>5500</v>
      </c>
      <c r="J21" t="str">
        <f t="shared" si="32"/>
        <v/>
      </c>
      <c r="O21">
        <v>295</v>
      </c>
      <c r="P21">
        <f t="shared" si="14"/>
        <v>295</v>
      </c>
      <c r="Q21" t="str">
        <f t="shared" ca="1" si="17"/>
        <v>cu</v>
      </c>
      <c r="R21" t="str">
        <f t="shared" si="18"/>
        <v>GO</v>
      </c>
      <c r="S21">
        <f t="shared" si="19"/>
        <v>5500</v>
      </c>
      <c r="T21" t="str">
        <f t="shared" si="20"/>
        <v/>
      </c>
      <c r="U21" t="str">
        <f t="shared" si="21"/>
        <v/>
      </c>
      <c r="V21" t="str">
        <f t="shared" si="22"/>
        <v/>
      </c>
      <c r="W21" t="str">
        <f t="shared" ca="1" si="23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</v>
      </c>
      <c r="X21" t="str">
        <f t="shared" ca="1" si="15"/>
        <v>{"num":1,"diff":20,"tp1":"cu","vl1":"GO","cn1":5500,"key":295}</v>
      </c>
      <c r="Y21">
        <f t="shared" ca="1" si="24"/>
        <v>62</v>
      </c>
      <c r="Z21">
        <f t="shared" ca="1" si="25"/>
        <v>1449</v>
      </c>
      <c r="AA21">
        <f t="shared" ca="1" si="26"/>
        <v>0</v>
      </c>
      <c r="AB21" t="str">
        <f t="shared" ca="1" si="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</v>
      </c>
      <c r="AC21">
        <f t="shared" ca="1" si="28"/>
        <v>0</v>
      </c>
    </row>
    <row r="22" spans="1:29">
      <c r="A22">
        <v>1</v>
      </c>
      <c r="B22" t="str">
        <f>VLOOKUP(A22,BossBattleTable!$A:$C,MATCH(BossBattleTable!$C$1,BossBattleTable!$A$1:$C$1,0),0)</f>
        <v>SpiritKing</v>
      </c>
      <c r="C22">
        <f t="shared" ca="1" si="0"/>
        <v>21</v>
      </c>
      <c r="D22">
        <f t="shared" si="29"/>
        <v>1</v>
      </c>
      <c r="E22">
        <f t="shared" ca="1" si="30"/>
        <v>21</v>
      </c>
      <c r="F22" t="str">
        <f t="shared" ca="1" si="31"/>
        <v>it</v>
      </c>
      <c r="G22" t="s">
        <v>412</v>
      </c>
      <c r="H22" t="s">
        <v>458</v>
      </c>
      <c r="I22">
        <v>1</v>
      </c>
      <c r="J22" t="str">
        <f t="shared" si="32"/>
        <v/>
      </c>
      <c r="L22" t="s">
        <v>412</v>
      </c>
      <c r="M22" t="s">
        <v>460</v>
      </c>
      <c r="N22">
        <v>1</v>
      </c>
      <c r="O22">
        <v>850</v>
      </c>
      <c r="P22">
        <f t="shared" si="14"/>
        <v>850</v>
      </c>
      <c r="Q22" t="str">
        <f t="shared" ca="1" si="17"/>
        <v>it</v>
      </c>
      <c r="R22" t="str">
        <f t="shared" si="18"/>
        <v>Equip012003</v>
      </c>
      <c r="S22">
        <f t="shared" si="19"/>
        <v>1</v>
      </c>
      <c r="T22" t="str">
        <f t="shared" si="20"/>
        <v/>
      </c>
      <c r="U22" t="str">
        <f t="shared" si="21"/>
        <v>Equip012002</v>
      </c>
      <c r="V22">
        <f t="shared" si="22"/>
        <v>1</v>
      </c>
      <c r="W22" t="str">
        <f t="shared" ca="1" si="23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</v>
      </c>
      <c r="X22" t="str">
        <f t="shared" ca="1" si="15"/>
        <v>{"num":1,"diff":21,"tp1":"it","vl1":"Equip012003","cn1":1,"vl2":"Equip012002","cn2":1,"key":850}</v>
      </c>
      <c r="Y22">
        <f t="shared" ca="1" si="24"/>
        <v>96</v>
      </c>
      <c r="Z22">
        <f t="shared" ca="1" si="25"/>
        <v>1546</v>
      </c>
      <c r="AA22">
        <f t="shared" ca="1" si="26"/>
        <v>0</v>
      </c>
      <c r="AB22" t="str">
        <f t="shared" ca="1" si="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</v>
      </c>
      <c r="AC22">
        <f t="shared" ca="1" si="28"/>
        <v>0</v>
      </c>
    </row>
    <row r="23" spans="1:29">
      <c r="A23">
        <v>1</v>
      </c>
      <c r="B23" t="str">
        <f>VLOOKUP(A23,BossBattleTable!$A:$C,MATCH(BossBattleTable!$C$1,BossBattleTable!$A$1:$C$1,0),0)</f>
        <v>SpiritKing</v>
      </c>
      <c r="C23">
        <f t="shared" ca="1" si="0"/>
        <v>22</v>
      </c>
      <c r="D23">
        <f t="shared" si="29"/>
        <v>1</v>
      </c>
      <c r="E23">
        <f t="shared" ca="1" si="30"/>
        <v>22</v>
      </c>
      <c r="F23" t="str">
        <f t="shared" ca="1" si="31"/>
        <v>cu</v>
      </c>
      <c r="G23" t="s">
        <v>402</v>
      </c>
      <c r="H23" t="s">
        <v>191</v>
      </c>
      <c r="I23">
        <v>12</v>
      </c>
      <c r="J23" t="str">
        <f t="shared" si="32"/>
        <v>에너지다소많음</v>
      </c>
      <c r="L23" t="s">
        <v>402</v>
      </c>
      <c r="M23" t="s">
        <v>375</v>
      </c>
      <c r="N23">
        <v>4000</v>
      </c>
      <c r="O23">
        <v>733</v>
      </c>
      <c r="P23">
        <f t="shared" si="14"/>
        <v>733</v>
      </c>
      <c r="Q23" t="str">
        <f t="shared" ca="1" si="17"/>
        <v>cu</v>
      </c>
      <c r="R23" t="str">
        <f t="shared" si="18"/>
        <v>EN</v>
      </c>
      <c r="S23">
        <f t="shared" si="19"/>
        <v>12</v>
      </c>
      <c r="T23" t="str">
        <f t="shared" si="20"/>
        <v/>
      </c>
      <c r="U23" t="str">
        <f t="shared" si="21"/>
        <v>GO</v>
      </c>
      <c r="V23">
        <f t="shared" si="22"/>
        <v>4000</v>
      </c>
      <c r="W23" t="str">
        <f t="shared" ca="1" si="23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</v>
      </c>
      <c r="X23" t="str">
        <f t="shared" ca="1" si="15"/>
        <v>{"num":1,"diff":22,"tp1":"cu","vl1":"EN","cn1":12,"vl2":"GO","cn2":4000,"key":733}</v>
      </c>
      <c r="Y23">
        <f t="shared" ca="1" si="24"/>
        <v>82</v>
      </c>
      <c r="Z23">
        <f t="shared" ca="1" si="25"/>
        <v>1629</v>
      </c>
      <c r="AA23">
        <f t="shared" ca="1" si="26"/>
        <v>0</v>
      </c>
      <c r="AB23" t="str">
        <f t="shared" ca="1" si="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</v>
      </c>
      <c r="AC23">
        <f t="shared" ca="1" si="28"/>
        <v>0</v>
      </c>
    </row>
    <row r="24" spans="1:29">
      <c r="A24">
        <v>1</v>
      </c>
      <c r="B24" t="str">
        <f>VLOOKUP(A24,BossBattleTable!$A:$C,MATCH(BossBattleTable!$C$1,BossBattleTable!$A$1:$C$1,0),0)</f>
        <v>SpiritKing</v>
      </c>
      <c r="C24">
        <f t="shared" ca="1" si="0"/>
        <v>23</v>
      </c>
      <c r="D24">
        <f t="shared" si="29"/>
        <v>1</v>
      </c>
      <c r="E24">
        <f t="shared" ca="1" si="30"/>
        <v>23</v>
      </c>
      <c r="F24" t="str">
        <f t="shared" ca="1" si="31"/>
        <v>it</v>
      </c>
      <c r="G24" t="s">
        <v>412</v>
      </c>
      <c r="H24" t="s">
        <v>459</v>
      </c>
      <c r="I24">
        <v>1</v>
      </c>
      <c r="J24" t="str">
        <f t="shared" si="32"/>
        <v/>
      </c>
      <c r="L24" t="s">
        <v>412</v>
      </c>
      <c r="M24" t="s">
        <v>477</v>
      </c>
      <c r="N24">
        <v>1</v>
      </c>
      <c r="O24">
        <v>571</v>
      </c>
      <c r="P24">
        <f t="shared" si="14"/>
        <v>571</v>
      </c>
      <c r="Q24" t="str">
        <f t="shared" ca="1" si="17"/>
        <v>it</v>
      </c>
      <c r="R24" t="str">
        <f t="shared" si="18"/>
        <v>Equip025002</v>
      </c>
      <c r="S24">
        <f t="shared" si="19"/>
        <v>1</v>
      </c>
      <c r="T24" t="str">
        <f t="shared" si="20"/>
        <v/>
      </c>
      <c r="U24" t="str">
        <f t="shared" si="21"/>
        <v>Equip011003</v>
      </c>
      <c r="V24">
        <f t="shared" si="22"/>
        <v>1</v>
      </c>
      <c r="W24" t="str">
        <f t="shared" ca="1" si="23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</v>
      </c>
      <c r="X24" t="str">
        <f t="shared" ca="1" si="15"/>
        <v>{"num":1,"diff":23,"tp1":"it","vl1":"Equip025002","cn1":1,"vl2":"Equip011003","cn2":1,"key":571}</v>
      </c>
      <c r="Y24">
        <f t="shared" ca="1" si="24"/>
        <v>96</v>
      </c>
      <c r="Z24">
        <f t="shared" ca="1" si="25"/>
        <v>1726</v>
      </c>
      <c r="AA24">
        <f t="shared" ca="1" si="26"/>
        <v>0</v>
      </c>
      <c r="AB24" t="str">
        <f t="shared" ca="1" si="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</v>
      </c>
      <c r="AC24">
        <f t="shared" ca="1" si="28"/>
        <v>0</v>
      </c>
    </row>
    <row r="25" spans="1:29">
      <c r="A25">
        <v>1</v>
      </c>
      <c r="B25" t="str">
        <f>VLOOKUP(A25,BossBattleTable!$A:$C,MATCH(BossBattleTable!$C$1,BossBattleTable!$A$1:$C$1,0),0)</f>
        <v>SpiritKing</v>
      </c>
      <c r="C25">
        <f t="shared" ca="1" si="0"/>
        <v>24</v>
      </c>
      <c r="D25">
        <f t="shared" si="29"/>
        <v>1</v>
      </c>
      <c r="E25">
        <f t="shared" ca="1" si="30"/>
        <v>24</v>
      </c>
      <c r="F25" t="str">
        <f t="shared" ca="1" si="31"/>
        <v>cu</v>
      </c>
      <c r="G25" t="s">
        <v>402</v>
      </c>
      <c r="H25" t="s">
        <v>108</v>
      </c>
      <c r="I25">
        <v>8</v>
      </c>
      <c r="J25" t="str">
        <f t="shared" si="32"/>
        <v/>
      </c>
      <c r="O25">
        <v>589</v>
      </c>
      <c r="P25">
        <f t="shared" si="14"/>
        <v>589</v>
      </c>
      <c r="Q25" t="str">
        <f t="shared" ca="1" si="17"/>
        <v>cu</v>
      </c>
      <c r="R25" t="str">
        <f t="shared" si="18"/>
        <v>DI</v>
      </c>
      <c r="S25">
        <f t="shared" si="19"/>
        <v>8</v>
      </c>
      <c r="T25" t="str">
        <f t="shared" si="20"/>
        <v/>
      </c>
      <c r="U25" t="str">
        <f t="shared" si="21"/>
        <v/>
      </c>
      <c r="V25" t="str">
        <f t="shared" si="22"/>
        <v/>
      </c>
      <c r="W25" t="str">
        <f t="shared" ca="1" si="23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</v>
      </c>
      <c r="X25" t="str">
        <f t="shared" ca="1" si="15"/>
        <v>{"num":1,"diff":24,"tp1":"cu","vl1":"DI","cn1":8,"key":589}</v>
      </c>
      <c r="Y25">
        <f t="shared" ca="1" si="24"/>
        <v>59</v>
      </c>
      <c r="Z25">
        <f t="shared" ca="1" si="25"/>
        <v>1786</v>
      </c>
      <c r="AA25">
        <f t="shared" ca="1" si="26"/>
        <v>0</v>
      </c>
      <c r="AB25" t="str">
        <f t="shared" ca="1" si="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</v>
      </c>
      <c r="AC25">
        <f t="shared" ca="1" si="28"/>
        <v>0</v>
      </c>
    </row>
    <row r="26" spans="1:29">
      <c r="A26">
        <v>1</v>
      </c>
      <c r="B26" t="str">
        <f>VLOOKUP(A26,BossBattleTable!$A:$C,MATCH(BossBattleTable!$C$1,BossBattleTable!$A$1:$C$1,0),0)</f>
        <v>SpiritKing</v>
      </c>
      <c r="C26">
        <f t="shared" ca="1" si="0"/>
        <v>25</v>
      </c>
      <c r="D26">
        <f t="shared" si="29"/>
        <v>1</v>
      </c>
      <c r="E26">
        <f t="shared" ca="1" si="30"/>
        <v>25</v>
      </c>
      <c r="F26" t="str">
        <f t="shared" ca="1" si="31"/>
        <v>it</v>
      </c>
      <c r="G26" t="s">
        <v>412</v>
      </c>
      <c r="H26" t="s">
        <v>455</v>
      </c>
      <c r="I26">
        <v>1</v>
      </c>
      <c r="J26" t="str">
        <f t="shared" si="32"/>
        <v/>
      </c>
      <c r="O26">
        <v>106</v>
      </c>
      <c r="P26">
        <f t="shared" si="14"/>
        <v>106</v>
      </c>
      <c r="Q26" t="str">
        <f t="shared" ca="1" si="17"/>
        <v>it</v>
      </c>
      <c r="R26" t="str">
        <f t="shared" si="18"/>
        <v>Equip013002</v>
      </c>
      <c r="S26">
        <f t="shared" si="19"/>
        <v>1</v>
      </c>
      <c r="T26" t="str">
        <f t="shared" si="20"/>
        <v/>
      </c>
      <c r="U26" t="str">
        <f t="shared" si="21"/>
        <v/>
      </c>
      <c r="V26" t="str">
        <f t="shared" si="22"/>
        <v/>
      </c>
      <c r="W26" t="str">
        <f t="shared" ca="1" si="23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</v>
      </c>
      <c r="X26" t="str">
        <f t="shared" ca="1" si="15"/>
        <v>{"num":1,"diff":25,"tp1":"it","vl1":"Equip013002","cn1":1,"key":106}</v>
      </c>
      <c r="Y26">
        <f t="shared" ca="1" si="24"/>
        <v>68</v>
      </c>
      <c r="Z26">
        <f t="shared" ca="1" si="25"/>
        <v>1855</v>
      </c>
      <c r="AA26">
        <f t="shared" ca="1" si="26"/>
        <v>0</v>
      </c>
      <c r="AB26" t="str">
        <f t="shared" ca="1" si="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</v>
      </c>
      <c r="AC26">
        <f t="shared" ca="1" si="28"/>
        <v>0</v>
      </c>
    </row>
    <row r="27" spans="1:29">
      <c r="A27">
        <v>1</v>
      </c>
      <c r="B27" t="str">
        <f>VLOOKUP(A27,BossBattleTable!$A:$C,MATCH(BossBattleTable!$C$1,BossBattleTable!$A$1:$C$1,0),0)</f>
        <v>SpiritKing</v>
      </c>
      <c r="C27">
        <f t="shared" ca="1" si="0"/>
        <v>26</v>
      </c>
      <c r="D27">
        <f t="shared" si="29"/>
        <v>1</v>
      </c>
      <c r="E27">
        <f t="shared" ca="1" si="30"/>
        <v>26</v>
      </c>
      <c r="F27" t="str">
        <f t="shared" ca="1" si="31"/>
        <v>cu</v>
      </c>
      <c r="G27" t="s">
        <v>402</v>
      </c>
      <c r="H27" t="s">
        <v>191</v>
      </c>
      <c r="I27">
        <v>20</v>
      </c>
      <c r="J27" t="str">
        <f t="shared" si="32"/>
        <v>에너지다소많음</v>
      </c>
      <c r="O27">
        <v>614</v>
      </c>
      <c r="P27">
        <f t="shared" si="14"/>
        <v>614</v>
      </c>
      <c r="Q27" t="str">
        <f t="shared" ca="1" si="17"/>
        <v>cu</v>
      </c>
      <c r="R27" t="str">
        <f t="shared" si="18"/>
        <v>EN</v>
      </c>
      <c r="S27">
        <f t="shared" si="19"/>
        <v>20</v>
      </c>
      <c r="T27" t="str">
        <f t="shared" si="20"/>
        <v/>
      </c>
      <c r="U27" t="str">
        <f t="shared" si="21"/>
        <v/>
      </c>
      <c r="V27" t="str">
        <f t="shared" si="22"/>
        <v/>
      </c>
      <c r="W27" t="str">
        <f t="shared" ca="1" si="23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</v>
      </c>
      <c r="X27" t="str">
        <f t="shared" ca="1" si="15"/>
        <v>{"num":1,"diff":26,"tp1":"cu","vl1":"EN","cn1":20,"key":614}</v>
      </c>
      <c r="Y27">
        <f t="shared" ca="1" si="24"/>
        <v>60</v>
      </c>
      <c r="Z27">
        <f t="shared" ca="1" si="25"/>
        <v>1916</v>
      </c>
      <c r="AA27">
        <f t="shared" ca="1" si="26"/>
        <v>0</v>
      </c>
      <c r="AB27" t="str">
        <f t="shared" ca="1" si="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</v>
      </c>
      <c r="AC27">
        <f t="shared" ca="1" si="28"/>
        <v>0</v>
      </c>
    </row>
    <row r="28" spans="1:29">
      <c r="A28">
        <v>1</v>
      </c>
      <c r="B28" t="str">
        <f>VLOOKUP(A28,BossBattleTable!$A:$C,MATCH(BossBattleTable!$C$1,BossBattleTable!$A$1:$C$1,0),0)</f>
        <v>SpiritKing</v>
      </c>
      <c r="C28">
        <f t="shared" ca="1" si="0"/>
        <v>27</v>
      </c>
      <c r="D28">
        <f t="shared" si="29"/>
        <v>1</v>
      </c>
      <c r="E28">
        <f t="shared" ca="1" si="30"/>
        <v>27</v>
      </c>
      <c r="F28" t="str">
        <f t="shared" ca="1" si="31"/>
        <v>it</v>
      </c>
      <c r="G28" t="s">
        <v>412</v>
      </c>
      <c r="H28" t="s">
        <v>459</v>
      </c>
      <c r="I28">
        <v>1</v>
      </c>
      <c r="J28" t="str">
        <f t="shared" si="32"/>
        <v/>
      </c>
      <c r="O28">
        <v>705</v>
      </c>
      <c r="P28">
        <f t="shared" si="14"/>
        <v>705</v>
      </c>
      <c r="Q28" t="str">
        <f t="shared" ca="1" si="17"/>
        <v>it</v>
      </c>
      <c r="R28" t="str">
        <f t="shared" si="18"/>
        <v>Equip025002</v>
      </c>
      <c r="S28">
        <f t="shared" si="19"/>
        <v>1</v>
      </c>
      <c r="T28" t="str">
        <f t="shared" si="20"/>
        <v/>
      </c>
      <c r="U28" t="str">
        <f t="shared" si="21"/>
        <v/>
      </c>
      <c r="V28" t="str">
        <f t="shared" si="22"/>
        <v/>
      </c>
      <c r="W28" t="str">
        <f t="shared" ca="1" si="23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</v>
      </c>
      <c r="X28" t="str">
        <f t="shared" ca="1" si="15"/>
        <v>{"num":1,"diff":27,"tp1":"it","vl1":"Equip025002","cn1":1,"key":705}</v>
      </c>
      <c r="Y28">
        <f t="shared" ca="1" si="24"/>
        <v>68</v>
      </c>
      <c r="Z28">
        <f t="shared" ca="1" si="25"/>
        <v>1985</v>
      </c>
      <c r="AA28">
        <f t="shared" ca="1" si="26"/>
        <v>0</v>
      </c>
      <c r="AB28" t="str">
        <f t="shared" ca="1" si="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</v>
      </c>
      <c r="AC28">
        <f t="shared" ca="1" si="28"/>
        <v>0</v>
      </c>
    </row>
    <row r="29" spans="1:29">
      <c r="A29">
        <v>1</v>
      </c>
      <c r="B29" t="str">
        <f>VLOOKUP(A29,BossBattleTable!$A:$C,MATCH(BossBattleTable!$C$1,BossBattleTable!$A$1:$C$1,0),0)</f>
        <v>SpiritKing</v>
      </c>
      <c r="C29">
        <f t="shared" ca="1" si="0"/>
        <v>28</v>
      </c>
      <c r="D29">
        <f t="shared" si="29"/>
        <v>1</v>
      </c>
      <c r="E29">
        <f t="shared" ca="1" si="30"/>
        <v>28</v>
      </c>
      <c r="F29" t="str">
        <f t="shared" ca="1" si="31"/>
        <v>cu</v>
      </c>
      <c r="G29" t="s">
        <v>402</v>
      </c>
      <c r="H29" t="s">
        <v>375</v>
      </c>
      <c r="I29">
        <v>7500</v>
      </c>
      <c r="J29" t="str">
        <f t="shared" si="32"/>
        <v/>
      </c>
      <c r="O29">
        <v>206</v>
      </c>
      <c r="P29">
        <f t="shared" si="14"/>
        <v>206</v>
      </c>
      <c r="Q29" t="str">
        <f t="shared" ca="1" si="17"/>
        <v>cu</v>
      </c>
      <c r="R29" t="str">
        <f t="shared" si="18"/>
        <v>GO</v>
      </c>
      <c r="S29">
        <f t="shared" si="19"/>
        <v>7500</v>
      </c>
      <c r="T29" t="str">
        <f t="shared" si="20"/>
        <v/>
      </c>
      <c r="U29" t="str">
        <f t="shared" si="21"/>
        <v/>
      </c>
      <c r="V29" t="str">
        <f t="shared" si="22"/>
        <v/>
      </c>
      <c r="W29" t="str">
        <f t="shared" ca="1" si="23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</v>
      </c>
      <c r="X29" t="str">
        <f t="shared" ca="1" si="15"/>
        <v>{"num":1,"diff":28,"tp1":"cu","vl1":"GO","cn1":7500,"key":206}</v>
      </c>
      <c r="Y29">
        <f t="shared" ca="1" si="24"/>
        <v>62</v>
      </c>
      <c r="Z29">
        <f t="shared" ca="1" si="25"/>
        <v>2048</v>
      </c>
      <c r="AA29">
        <f t="shared" ca="1" si="26"/>
        <v>0</v>
      </c>
      <c r="AB29" t="str">
        <f t="shared" ca="1" si="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</v>
      </c>
      <c r="AC29">
        <f t="shared" ca="1" si="28"/>
        <v>0</v>
      </c>
    </row>
    <row r="30" spans="1:29">
      <c r="A30">
        <v>1</v>
      </c>
      <c r="B30" t="str">
        <f>VLOOKUP(A30,BossBattleTable!$A:$C,MATCH(BossBattleTable!$C$1,BossBattleTable!$A$1:$C$1,0),0)</f>
        <v>SpiritKing</v>
      </c>
      <c r="C30">
        <f t="shared" ca="1" si="0"/>
        <v>29</v>
      </c>
      <c r="D30">
        <f t="shared" si="29"/>
        <v>1</v>
      </c>
      <c r="E30">
        <f t="shared" ca="1" si="30"/>
        <v>29</v>
      </c>
      <c r="F30" t="str">
        <f t="shared" ca="1" si="31"/>
        <v>it</v>
      </c>
      <c r="G30" t="s">
        <v>412</v>
      </c>
      <c r="H30" t="s">
        <v>460</v>
      </c>
      <c r="I30">
        <v>1</v>
      </c>
      <c r="J30" t="str">
        <f t="shared" si="32"/>
        <v/>
      </c>
      <c r="L30" t="s">
        <v>412</v>
      </c>
      <c r="M30" t="s">
        <v>448</v>
      </c>
      <c r="N30">
        <v>1</v>
      </c>
      <c r="O30">
        <v>583</v>
      </c>
      <c r="P30">
        <f t="shared" si="14"/>
        <v>583</v>
      </c>
      <c r="Q30" t="str">
        <f t="shared" ca="1" si="17"/>
        <v>it</v>
      </c>
      <c r="R30" t="str">
        <f t="shared" si="18"/>
        <v>Equip012002</v>
      </c>
      <c r="S30">
        <f t="shared" si="19"/>
        <v>1</v>
      </c>
      <c r="T30" t="str">
        <f t="shared" si="20"/>
        <v/>
      </c>
      <c r="U30" t="str">
        <f t="shared" si="21"/>
        <v>Equip010001</v>
      </c>
      <c r="V30">
        <f t="shared" si="22"/>
        <v>1</v>
      </c>
      <c r="W30" t="str">
        <f t="shared" ca="1" si="23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</v>
      </c>
      <c r="X30" t="str">
        <f t="shared" ca="1" si="15"/>
        <v>{"num":1,"diff":29,"tp1":"it","vl1":"Equip012002","cn1":1,"vl2":"Equip010001","cn2":1,"key":583}</v>
      </c>
      <c r="Y30">
        <f t="shared" ca="1" si="24"/>
        <v>96</v>
      </c>
      <c r="Z30">
        <f t="shared" ca="1" si="25"/>
        <v>2145</v>
      </c>
      <c r="AA30">
        <f t="shared" ca="1" si="26"/>
        <v>0</v>
      </c>
      <c r="AB30" t="str">
        <f t="shared" ca="1" si="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</v>
      </c>
      <c r="AC30">
        <f t="shared" ca="1" si="28"/>
        <v>0</v>
      </c>
    </row>
    <row r="31" spans="1:29">
      <c r="A31">
        <v>1</v>
      </c>
      <c r="B31" t="str">
        <f>VLOOKUP(A31,BossBattleTable!$A:$C,MATCH(BossBattleTable!$C$1,BossBattleTable!$A$1:$C$1,0),0)</f>
        <v>SpiritKing</v>
      </c>
      <c r="C31">
        <f t="shared" ca="1" si="0"/>
        <v>30</v>
      </c>
      <c r="D31">
        <f t="shared" si="12"/>
        <v>1</v>
      </c>
      <c r="E31">
        <f t="shared" ca="1" si="13"/>
        <v>30</v>
      </c>
      <c r="F31" t="str">
        <f t="shared" ca="1" si="31"/>
        <v>cu</v>
      </c>
      <c r="G31" t="s">
        <v>402</v>
      </c>
      <c r="H31" t="s">
        <v>191</v>
      </c>
      <c r="I31">
        <v>15</v>
      </c>
      <c r="J31" t="str">
        <f t="shared" si="32"/>
        <v>에너지다소많음</v>
      </c>
      <c r="L31" t="s">
        <v>402</v>
      </c>
      <c r="M31" t="s">
        <v>375</v>
      </c>
      <c r="N31">
        <v>5000</v>
      </c>
      <c r="O31">
        <v>936</v>
      </c>
      <c r="P31">
        <f t="shared" si="14"/>
        <v>936</v>
      </c>
      <c r="Q31" t="str">
        <f t="shared" ca="1" si="17"/>
        <v>cu</v>
      </c>
      <c r="R31" t="str">
        <f t="shared" si="18"/>
        <v>EN</v>
      </c>
      <c r="S31">
        <f t="shared" si="19"/>
        <v>15</v>
      </c>
      <c r="T31" t="str">
        <f t="shared" si="20"/>
        <v/>
      </c>
      <c r="U31" t="str">
        <f t="shared" si="21"/>
        <v>GO</v>
      </c>
      <c r="V31">
        <f t="shared" si="22"/>
        <v>5000</v>
      </c>
      <c r="W31" t="str">
        <f t="shared" ca="1" si="23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</v>
      </c>
      <c r="X31" t="str">
        <f t="shared" ca="1" si="15"/>
        <v>{"num":1,"diff":30,"tp1":"cu","vl1":"EN","cn1":15,"vl2":"GO","cn2":5000,"key":936}</v>
      </c>
      <c r="Y31">
        <f t="shared" ca="1" si="24"/>
        <v>82</v>
      </c>
      <c r="Z31">
        <f t="shared" ca="1" si="25"/>
        <v>2228</v>
      </c>
      <c r="AA31">
        <f t="shared" ca="1" si="26"/>
        <v>0</v>
      </c>
      <c r="AB31" t="str">
        <f t="shared" ca="1" si="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</v>
      </c>
      <c r="AC31">
        <f t="shared" ca="1" si="28"/>
        <v>0</v>
      </c>
    </row>
    <row r="32" spans="1:29">
      <c r="A32">
        <v>1</v>
      </c>
      <c r="B32" t="str">
        <f>VLOOKUP(A32,BossBattleTable!$A:$C,MATCH(BossBattleTable!$C$1,BossBattleTable!$A$1:$C$1,0),0)</f>
        <v>SpiritKing</v>
      </c>
      <c r="C32">
        <f t="shared" ca="1" si="0"/>
        <v>31</v>
      </c>
      <c r="D32">
        <f t="shared" ref="D32:D95" si="34">A32</f>
        <v>1</v>
      </c>
      <c r="E32">
        <f t="shared" ref="E32:E95" ca="1" si="35">C32</f>
        <v>31</v>
      </c>
      <c r="F32" t="str">
        <f t="shared" ca="1" si="31"/>
        <v>it</v>
      </c>
      <c r="G32" t="s">
        <v>412</v>
      </c>
      <c r="H32" t="s">
        <v>461</v>
      </c>
      <c r="I32">
        <v>1</v>
      </c>
      <c r="J32" t="str">
        <f t="shared" si="32"/>
        <v/>
      </c>
      <c r="L32" t="s">
        <v>412</v>
      </c>
      <c r="M32" t="s">
        <v>466</v>
      </c>
      <c r="N32">
        <v>1</v>
      </c>
      <c r="O32">
        <v>778</v>
      </c>
      <c r="P32">
        <f t="shared" si="14"/>
        <v>778</v>
      </c>
      <c r="Q32" t="str">
        <f t="shared" ca="1" si="17"/>
        <v>it</v>
      </c>
      <c r="R32" t="str">
        <f t="shared" si="18"/>
        <v>Equip025001</v>
      </c>
      <c r="S32">
        <f t="shared" si="19"/>
        <v>1</v>
      </c>
      <c r="T32" t="str">
        <f t="shared" si="20"/>
        <v/>
      </c>
      <c r="U32" t="str">
        <f t="shared" si="21"/>
        <v>Equip020002</v>
      </c>
      <c r="V32">
        <f t="shared" si="22"/>
        <v>1</v>
      </c>
      <c r="W32" t="str">
        <f t="shared" ca="1" si="23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</v>
      </c>
      <c r="X32" t="str">
        <f t="shared" ca="1" si="15"/>
        <v>{"num":1,"diff":31,"tp1":"it","vl1":"Equip025001","cn1":1,"vl2":"Equip020002","cn2":1,"key":778}</v>
      </c>
      <c r="Y32">
        <f t="shared" ca="1" si="24"/>
        <v>96</v>
      </c>
      <c r="Z32">
        <f t="shared" ca="1" si="25"/>
        <v>2325</v>
      </c>
      <c r="AA32">
        <f t="shared" ca="1" si="26"/>
        <v>0</v>
      </c>
      <c r="AB32" t="str">
        <f t="shared" ca="1" si="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</v>
      </c>
      <c r="AC32">
        <f t="shared" ca="1" si="28"/>
        <v>0</v>
      </c>
    </row>
    <row r="33" spans="1:29">
      <c r="A33">
        <v>1</v>
      </c>
      <c r="B33" t="str">
        <f>VLOOKUP(A33,BossBattleTable!$A:$C,MATCH(BossBattleTable!$C$1,BossBattleTable!$A$1:$C$1,0),0)</f>
        <v>SpiritKing</v>
      </c>
      <c r="C33">
        <f t="shared" ca="1" si="0"/>
        <v>32</v>
      </c>
      <c r="D33">
        <f t="shared" si="34"/>
        <v>1</v>
      </c>
      <c r="E33">
        <f t="shared" ca="1" si="35"/>
        <v>32</v>
      </c>
      <c r="F33" t="str">
        <f t="shared" ca="1" si="31"/>
        <v>cu</v>
      </c>
      <c r="G33" t="s">
        <v>402</v>
      </c>
      <c r="H33" t="s">
        <v>108</v>
      </c>
      <c r="I33">
        <v>11</v>
      </c>
      <c r="J33" t="str">
        <f t="shared" si="32"/>
        <v/>
      </c>
      <c r="O33">
        <v>781</v>
      </c>
      <c r="P33">
        <f t="shared" si="14"/>
        <v>781</v>
      </c>
      <c r="Q33" t="str">
        <f t="shared" ca="1" si="17"/>
        <v>cu</v>
      </c>
      <c r="R33" t="str">
        <f t="shared" si="18"/>
        <v>DI</v>
      </c>
      <c r="S33">
        <f t="shared" si="19"/>
        <v>11</v>
      </c>
      <c r="T33" t="str">
        <f t="shared" si="20"/>
        <v/>
      </c>
      <c r="U33" t="str">
        <f t="shared" si="21"/>
        <v/>
      </c>
      <c r="V33" t="str">
        <f t="shared" si="22"/>
        <v/>
      </c>
      <c r="W33" t="str">
        <f t="shared" ca="1" si="23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</v>
      </c>
      <c r="X33" t="str">
        <f t="shared" ca="1" si="15"/>
        <v>{"num":1,"diff":32,"tp1":"cu","vl1":"DI","cn1":11,"key":781}</v>
      </c>
      <c r="Y33">
        <f t="shared" ca="1" si="24"/>
        <v>60</v>
      </c>
      <c r="Z33">
        <f t="shared" ca="1" si="25"/>
        <v>2386</v>
      </c>
      <c r="AA33">
        <f t="shared" ca="1" si="26"/>
        <v>0</v>
      </c>
      <c r="AB33" t="str">
        <f t="shared" ca="1" si="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</v>
      </c>
      <c r="AC33">
        <f t="shared" ca="1" si="28"/>
        <v>0</v>
      </c>
    </row>
    <row r="34" spans="1:29">
      <c r="A34">
        <v>2</v>
      </c>
      <c r="B34" t="str">
        <f>VLOOKUP(A34,BossBattleTable!$A:$C,MATCH(BossBattleTable!$C$1,BossBattleTable!$A$1:$C$1,0),0)</f>
        <v>TerribleStump_Purple</v>
      </c>
      <c r="C34">
        <f t="shared" ca="1" si="0"/>
        <v>1</v>
      </c>
      <c r="D34">
        <f t="shared" si="34"/>
        <v>2</v>
      </c>
      <c r="E34">
        <f t="shared" ca="1" si="35"/>
        <v>1</v>
      </c>
      <c r="F34" t="str">
        <f t="shared" ca="1" si="31"/>
        <v>it</v>
      </c>
      <c r="G34" t="s">
        <v>412</v>
      </c>
      <c r="H34" t="s">
        <v>462</v>
      </c>
      <c r="I34">
        <v>1</v>
      </c>
      <c r="J34" t="str">
        <f t="shared" si="32"/>
        <v/>
      </c>
      <c r="O34">
        <v>634</v>
      </c>
      <c r="P34">
        <f t="shared" si="14"/>
        <v>634</v>
      </c>
      <c r="Q34" t="str">
        <f t="shared" ca="1" si="17"/>
        <v>it</v>
      </c>
      <c r="R34" t="str">
        <f t="shared" si="18"/>
        <v>Equip001003</v>
      </c>
      <c r="S34">
        <f t="shared" si="19"/>
        <v>1</v>
      </c>
      <c r="T34" t="str">
        <f t="shared" si="20"/>
        <v/>
      </c>
      <c r="U34" t="str">
        <f t="shared" si="21"/>
        <v/>
      </c>
      <c r="V34" t="str">
        <f t="shared" si="22"/>
        <v/>
      </c>
      <c r="W34" t="str">
        <f t="shared" ca="1" si="23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</v>
      </c>
      <c r="X34" t="str">
        <f t="shared" ca="1" si="15"/>
        <v>{"num":2,"diff":1,"tp1":"it","vl1":"Equip001003","cn1":1,"key":634}</v>
      </c>
      <c r="Y34">
        <f t="shared" ca="1" si="24"/>
        <v>67</v>
      </c>
      <c r="Z34">
        <f t="shared" ca="1" si="25"/>
        <v>2454</v>
      </c>
      <c r="AA34">
        <f t="shared" ca="1" si="26"/>
        <v>0</v>
      </c>
      <c r="AB34" t="str">
        <f t="shared" ca="1" si="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</v>
      </c>
      <c r="AC34">
        <f t="shared" ca="1" si="28"/>
        <v>0</v>
      </c>
    </row>
    <row r="35" spans="1:29">
      <c r="A35">
        <f>A3+1</f>
        <v>2</v>
      </c>
      <c r="B35" t="str">
        <f>VLOOKUP(A35,BossBattleTable!$A:$C,MATCH(BossBattleTable!$C$1,BossBattleTable!$A$1:$C$1,0),0)</f>
        <v>TerribleStump_Purple</v>
      </c>
      <c r="C35">
        <f t="shared" ca="1" si="0"/>
        <v>2</v>
      </c>
      <c r="D35">
        <f t="shared" si="34"/>
        <v>2</v>
      </c>
      <c r="E35">
        <f t="shared" ca="1" si="35"/>
        <v>2</v>
      </c>
      <c r="F35" t="str">
        <f t="shared" ca="1" si="31"/>
        <v>cu</v>
      </c>
      <c r="G35" t="s">
        <v>402</v>
      </c>
      <c r="H35" t="s">
        <v>191</v>
      </c>
      <c r="I35">
        <v>10</v>
      </c>
      <c r="J35" t="str">
        <f t="shared" si="32"/>
        <v>에너지다소많음</v>
      </c>
      <c r="O35">
        <v>861</v>
      </c>
      <c r="P35">
        <f t="shared" si="14"/>
        <v>861</v>
      </c>
      <c r="Q35" t="str">
        <f t="shared" ca="1" si="17"/>
        <v>cu</v>
      </c>
      <c r="R35" t="str">
        <f t="shared" si="18"/>
        <v>EN</v>
      </c>
      <c r="S35">
        <f t="shared" si="19"/>
        <v>10</v>
      </c>
      <c r="T35" t="str">
        <f t="shared" si="20"/>
        <v/>
      </c>
      <c r="U35" t="str">
        <f t="shared" si="21"/>
        <v/>
      </c>
      <c r="V35" t="str">
        <f t="shared" si="22"/>
        <v/>
      </c>
      <c r="W35" t="str">
        <f t="shared" ca="1" si="23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</v>
      </c>
      <c r="X35" t="str">
        <f t="shared" ca="1" si="15"/>
        <v>{"num":2,"diff":2,"tp1":"cu","vl1":"EN","cn1":10,"key":861}</v>
      </c>
      <c r="Y35">
        <f t="shared" ca="1" si="24"/>
        <v>59</v>
      </c>
      <c r="Z35">
        <f t="shared" ca="1" si="25"/>
        <v>2514</v>
      </c>
      <c r="AA35">
        <f t="shared" ca="1" si="26"/>
        <v>0</v>
      </c>
      <c r="AB35" t="str">
        <f t="shared" ca="1" si="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</v>
      </c>
      <c r="AC35">
        <f t="shared" ca="1" si="28"/>
        <v>0</v>
      </c>
    </row>
    <row r="36" spans="1:29">
      <c r="A36">
        <f t="shared" ref="A36:A99" si="36">A4+1</f>
        <v>2</v>
      </c>
      <c r="B36" t="str">
        <f>VLOOKUP(A36,BossBattleTable!$A:$C,MATCH(BossBattleTable!$C$1,BossBattleTable!$A$1:$C$1,0),0)</f>
        <v>TerribleStump_Purple</v>
      </c>
      <c r="C36">
        <f t="shared" ca="1" si="0"/>
        <v>3</v>
      </c>
      <c r="D36">
        <f t="shared" si="34"/>
        <v>2</v>
      </c>
      <c r="E36">
        <f t="shared" ca="1" si="35"/>
        <v>3</v>
      </c>
      <c r="F36" t="str">
        <f t="shared" ca="1" si="31"/>
        <v>it</v>
      </c>
      <c r="G36" t="s">
        <v>412</v>
      </c>
      <c r="H36" t="s">
        <v>463</v>
      </c>
      <c r="I36">
        <v>1</v>
      </c>
      <c r="J36" t="str">
        <f t="shared" si="32"/>
        <v/>
      </c>
      <c r="O36">
        <v>400</v>
      </c>
      <c r="P36">
        <f t="shared" si="14"/>
        <v>400</v>
      </c>
      <c r="Q36" t="str">
        <f t="shared" ca="1" si="17"/>
        <v>it</v>
      </c>
      <c r="R36" t="str">
        <f t="shared" si="18"/>
        <v>Equip014002</v>
      </c>
      <c r="S36">
        <f t="shared" si="19"/>
        <v>1</v>
      </c>
      <c r="T36" t="str">
        <f t="shared" si="20"/>
        <v/>
      </c>
      <c r="U36" t="str">
        <f t="shared" si="21"/>
        <v/>
      </c>
      <c r="V36" t="str">
        <f t="shared" si="22"/>
        <v/>
      </c>
      <c r="W36" t="str">
        <f t="shared" ca="1" si="23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</v>
      </c>
      <c r="X36" t="str">
        <f t="shared" ca="1" si="15"/>
        <v>{"num":2,"diff":3,"tp1":"it","vl1":"Equip014002","cn1":1,"key":400}</v>
      </c>
      <c r="Y36">
        <f t="shared" ca="1" si="24"/>
        <v>67</v>
      </c>
      <c r="Z36">
        <f t="shared" ca="1" si="25"/>
        <v>2582</v>
      </c>
      <c r="AA36">
        <f t="shared" ca="1" si="26"/>
        <v>0</v>
      </c>
      <c r="AB36" t="str">
        <f t="shared" ca="1" si="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</v>
      </c>
      <c r="AC36">
        <f t="shared" ca="1" si="28"/>
        <v>0</v>
      </c>
    </row>
    <row r="37" spans="1:29">
      <c r="A37">
        <f t="shared" si="36"/>
        <v>2</v>
      </c>
      <c r="B37" t="str">
        <f>VLOOKUP(A37,BossBattleTable!$A:$C,MATCH(BossBattleTable!$C$1,BossBattleTable!$A$1:$C$1,0),0)</f>
        <v>TerribleStump_Purple</v>
      </c>
      <c r="C37">
        <f t="shared" ca="1" si="0"/>
        <v>4</v>
      </c>
      <c r="D37">
        <f t="shared" si="34"/>
        <v>2</v>
      </c>
      <c r="E37">
        <f t="shared" ca="1" si="35"/>
        <v>4</v>
      </c>
      <c r="F37" t="str">
        <f t="shared" ca="1" si="31"/>
        <v>cu</v>
      </c>
      <c r="G37" t="s">
        <v>402</v>
      </c>
      <c r="H37" t="s">
        <v>375</v>
      </c>
      <c r="I37">
        <v>3000</v>
      </c>
      <c r="J37" t="str">
        <f t="shared" si="32"/>
        <v/>
      </c>
      <c r="O37">
        <v>508</v>
      </c>
      <c r="P37">
        <f t="shared" si="14"/>
        <v>508</v>
      </c>
      <c r="Q37" t="str">
        <f t="shared" ca="1" si="17"/>
        <v>cu</v>
      </c>
      <c r="R37" t="str">
        <f t="shared" si="18"/>
        <v>GO</v>
      </c>
      <c r="S37">
        <f t="shared" si="19"/>
        <v>3000</v>
      </c>
      <c r="T37" t="str">
        <f t="shared" si="20"/>
        <v/>
      </c>
      <c r="U37" t="str">
        <f t="shared" si="21"/>
        <v/>
      </c>
      <c r="V37" t="str">
        <f t="shared" si="22"/>
        <v/>
      </c>
      <c r="W37" t="str">
        <f t="shared" ca="1" si="23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</v>
      </c>
      <c r="X37" t="str">
        <f t="shared" ca="1" si="15"/>
        <v>{"num":2,"diff":4,"tp1":"cu","vl1":"GO","cn1":3000,"key":508}</v>
      </c>
      <c r="Y37">
        <f t="shared" ca="1" si="24"/>
        <v>61</v>
      </c>
      <c r="Z37">
        <f t="shared" ca="1" si="25"/>
        <v>2644</v>
      </c>
      <c r="AA37">
        <f t="shared" ca="1" si="26"/>
        <v>0</v>
      </c>
      <c r="AB37" t="str">
        <f t="shared" ca="1" si="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</v>
      </c>
      <c r="AC37">
        <f t="shared" ca="1" si="28"/>
        <v>0</v>
      </c>
    </row>
    <row r="38" spans="1:29">
      <c r="A38">
        <f t="shared" si="36"/>
        <v>2</v>
      </c>
      <c r="B38" t="str">
        <f>VLOOKUP(A38,BossBattleTable!$A:$C,MATCH(BossBattleTable!$C$1,BossBattleTable!$A$1:$C$1,0),0)</f>
        <v>TerribleStump_Purple</v>
      </c>
      <c r="C38">
        <f t="shared" ca="1" si="0"/>
        <v>5</v>
      </c>
      <c r="D38">
        <f t="shared" si="34"/>
        <v>2</v>
      </c>
      <c r="E38">
        <f t="shared" ca="1" si="35"/>
        <v>5</v>
      </c>
      <c r="F38" t="str">
        <f t="shared" ca="1" si="31"/>
        <v>it</v>
      </c>
      <c r="G38" t="s">
        <v>412</v>
      </c>
      <c r="H38" t="s">
        <v>455</v>
      </c>
      <c r="I38">
        <v>1</v>
      </c>
      <c r="J38" t="str">
        <f t="shared" si="32"/>
        <v/>
      </c>
      <c r="L38" t="s">
        <v>412</v>
      </c>
      <c r="M38" t="s">
        <v>497</v>
      </c>
      <c r="N38">
        <v>1</v>
      </c>
      <c r="O38">
        <v>159</v>
      </c>
      <c r="P38">
        <f t="shared" si="14"/>
        <v>159</v>
      </c>
      <c r="Q38" t="str">
        <f t="shared" ca="1" si="17"/>
        <v>it</v>
      </c>
      <c r="R38" t="str">
        <f t="shared" si="18"/>
        <v>Equip013002</v>
      </c>
      <c r="S38">
        <f t="shared" si="19"/>
        <v>1</v>
      </c>
      <c r="T38" t="str">
        <f t="shared" si="20"/>
        <v/>
      </c>
      <c r="U38" t="str">
        <f t="shared" si="21"/>
        <v>Equip003002</v>
      </c>
      <c r="V38">
        <f t="shared" si="22"/>
        <v>1</v>
      </c>
      <c r="W38" t="str">
        <f t="shared" ca="1" si="23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</v>
      </c>
      <c r="X38" t="str">
        <f t="shared" ca="1" si="15"/>
        <v>{"num":2,"diff":5,"tp1":"it","vl1":"Equip013002","cn1":1,"vl2":"Equip003002","cn2":1,"key":159}</v>
      </c>
      <c r="Y38">
        <f t="shared" ca="1" si="24"/>
        <v>95</v>
      </c>
      <c r="Z38">
        <f t="shared" ca="1" si="25"/>
        <v>2740</v>
      </c>
      <c r="AA38">
        <f t="shared" ca="1" si="26"/>
        <v>0</v>
      </c>
      <c r="AB38" t="str">
        <f t="shared" ca="1" si="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</v>
      </c>
      <c r="AC38">
        <f t="shared" ca="1" si="28"/>
        <v>0</v>
      </c>
    </row>
    <row r="39" spans="1:29">
      <c r="A39">
        <f t="shared" si="36"/>
        <v>2</v>
      </c>
      <c r="B39" t="str">
        <f>VLOOKUP(A39,BossBattleTable!$A:$C,MATCH(BossBattleTable!$C$1,BossBattleTable!$A$1:$C$1,0),0)</f>
        <v>TerribleStump_Purple</v>
      </c>
      <c r="C39">
        <f t="shared" ca="1" si="0"/>
        <v>6</v>
      </c>
      <c r="D39">
        <f t="shared" si="34"/>
        <v>2</v>
      </c>
      <c r="E39">
        <f t="shared" ca="1" si="35"/>
        <v>6</v>
      </c>
      <c r="F39" t="str">
        <f t="shared" ca="1" si="31"/>
        <v>cu</v>
      </c>
      <c r="G39" t="s">
        <v>402</v>
      </c>
      <c r="H39" t="s">
        <v>191</v>
      </c>
      <c r="I39">
        <v>8</v>
      </c>
      <c r="J39" t="str">
        <f t="shared" si="32"/>
        <v/>
      </c>
      <c r="L39" t="s">
        <v>402</v>
      </c>
      <c r="M39" t="s">
        <v>375</v>
      </c>
      <c r="N39">
        <v>2000</v>
      </c>
      <c r="O39">
        <v>684</v>
      </c>
      <c r="P39">
        <f t="shared" si="14"/>
        <v>684</v>
      </c>
      <c r="Q39" t="str">
        <f t="shared" ca="1" si="17"/>
        <v>cu</v>
      </c>
      <c r="R39" t="str">
        <f t="shared" si="18"/>
        <v>EN</v>
      </c>
      <c r="S39">
        <f t="shared" si="19"/>
        <v>8</v>
      </c>
      <c r="T39" t="str">
        <f t="shared" si="20"/>
        <v/>
      </c>
      <c r="U39" t="str">
        <f t="shared" si="21"/>
        <v>GO</v>
      </c>
      <c r="V39">
        <f t="shared" si="22"/>
        <v>2000</v>
      </c>
      <c r="W39" t="str">
        <f t="shared" ca="1" si="23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</v>
      </c>
      <c r="X39" t="str">
        <f t="shared" ca="1" si="15"/>
        <v>{"num":2,"diff":6,"tp1":"cu","vl1":"EN","cn1":8,"vl2":"GO","cn2":2000,"key":684}</v>
      </c>
      <c r="Y39">
        <f t="shared" ca="1" si="24"/>
        <v>80</v>
      </c>
      <c r="Z39">
        <f t="shared" ca="1" si="25"/>
        <v>2821</v>
      </c>
      <c r="AA39">
        <f t="shared" ca="1" si="26"/>
        <v>0</v>
      </c>
      <c r="AB39" t="str">
        <f t="shared" ca="1" si="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</v>
      </c>
      <c r="AC39">
        <f t="shared" ca="1" si="28"/>
        <v>0</v>
      </c>
    </row>
    <row r="40" spans="1:29">
      <c r="A40">
        <f t="shared" si="36"/>
        <v>2</v>
      </c>
      <c r="B40" t="str">
        <f>VLOOKUP(A40,BossBattleTable!$A:$C,MATCH(BossBattleTable!$C$1,BossBattleTable!$A$1:$C$1,0),0)</f>
        <v>TerribleStump_Purple</v>
      </c>
      <c r="C40">
        <f t="shared" ca="1" si="0"/>
        <v>7</v>
      </c>
      <c r="D40">
        <f t="shared" si="34"/>
        <v>2</v>
      </c>
      <c r="E40">
        <f t="shared" ca="1" si="35"/>
        <v>7</v>
      </c>
      <c r="F40" t="str">
        <f t="shared" ca="1" si="31"/>
        <v>it</v>
      </c>
      <c r="G40" t="s">
        <v>412</v>
      </c>
      <c r="H40" t="s">
        <v>453</v>
      </c>
      <c r="I40">
        <v>1</v>
      </c>
      <c r="J40" t="str">
        <f t="shared" si="32"/>
        <v/>
      </c>
      <c r="L40" t="s">
        <v>412</v>
      </c>
      <c r="M40" t="s">
        <v>463</v>
      </c>
      <c r="N40">
        <v>1</v>
      </c>
      <c r="O40">
        <v>855</v>
      </c>
      <c r="P40">
        <f t="shared" si="14"/>
        <v>855</v>
      </c>
      <c r="Q40" t="str">
        <f t="shared" ca="1" si="17"/>
        <v>it</v>
      </c>
      <c r="R40" t="str">
        <f t="shared" si="18"/>
        <v>Equip013001</v>
      </c>
      <c r="S40">
        <f t="shared" si="19"/>
        <v>1</v>
      </c>
      <c r="T40" t="str">
        <f t="shared" si="20"/>
        <v/>
      </c>
      <c r="U40" t="str">
        <f t="shared" si="21"/>
        <v>Equip014002</v>
      </c>
      <c r="V40">
        <f t="shared" si="22"/>
        <v>1</v>
      </c>
      <c r="W40" t="str">
        <f t="shared" ca="1" si="23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</v>
      </c>
      <c r="X40" t="str">
        <f t="shared" ca="1" si="15"/>
        <v>{"num":2,"diff":7,"tp1":"it","vl1":"Equip013001","cn1":1,"vl2":"Equip014002","cn2":1,"key":855}</v>
      </c>
      <c r="Y40">
        <f t="shared" ca="1" si="24"/>
        <v>95</v>
      </c>
      <c r="Z40">
        <f t="shared" ca="1" si="25"/>
        <v>2917</v>
      </c>
      <c r="AA40">
        <f t="shared" ca="1" si="26"/>
        <v>0</v>
      </c>
      <c r="AB40" t="str">
        <f t="shared" ca="1" si="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</v>
      </c>
      <c r="AC40">
        <f t="shared" ca="1" si="28"/>
        <v>0</v>
      </c>
    </row>
    <row r="41" spans="1:29">
      <c r="A41">
        <f t="shared" si="36"/>
        <v>2</v>
      </c>
      <c r="B41" t="str">
        <f>VLOOKUP(A41,BossBattleTable!$A:$C,MATCH(BossBattleTable!$C$1,BossBattleTable!$A$1:$C$1,0),0)</f>
        <v>TerribleStump_Purple</v>
      </c>
      <c r="C41">
        <f t="shared" ca="1" si="0"/>
        <v>8</v>
      </c>
      <c r="D41">
        <f t="shared" si="34"/>
        <v>2</v>
      </c>
      <c r="E41">
        <f t="shared" ca="1" si="35"/>
        <v>8</v>
      </c>
      <c r="F41" t="str">
        <f t="shared" ca="1" si="31"/>
        <v>cu</v>
      </c>
      <c r="G41" t="s">
        <v>402</v>
      </c>
      <c r="H41" t="s">
        <v>108</v>
      </c>
      <c r="I41">
        <v>5</v>
      </c>
      <c r="J41" t="str">
        <f t="shared" si="32"/>
        <v/>
      </c>
      <c r="O41">
        <v>550</v>
      </c>
      <c r="P41">
        <f t="shared" si="14"/>
        <v>550</v>
      </c>
      <c r="Q41" t="str">
        <f t="shared" ca="1" si="17"/>
        <v>cu</v>
      </c>
      <c r="R41" t="str">
        <f t="shared" si="18"/>
        <v>DI</v>
      </c>
      <c r="S41">
        <f t="shared" si="19"/>
        <v>5</v>
      </c>
      <c r="T41" t="str">
        <f t="shared" si="20"/>
        <v/>
      </c>
      <c r="U41" t="str">
        <f t="shared" si="21"/>
        <v/>
      </c>
      <c r="V41" t="str">
        <f t="shared" si="22"/>
        <v/>
      </c>
      <c r="W41" t="str">
        <f t="shared" ca="1" si="23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</v>
      </c>
      <c r="X41" t="str">
        <f t="shared" ca="1" si="15"/>
        <v>{"num":2,"diff":8,"tp1":"cu","vl1":"DI","cn1":5,"key":550}</v>
      </c>
      <c r="Y41">
        <f t="shared" ca="1" si="24"/>
        <v>58</v>
      </c>
      <c r="Z41">
        <f t="shared" ca="1" si="25"/>
        <v>2976</v>
      </c>
      <c r="AA41">
        <f t="shared" ca="1" si="26"/>
        <v>0</v>
      </c>
      <c r="AB41" t="str">
        <f t="shared" ca="1" si="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</v>
      </c>
      <c r="AC41">
        <f t="shared" ca="1" si="28"/>
        <v>0</v>
      </c>
    </row>
    <row r="42" spans="1:29">
      <c r="A42">
        <f t="shared" si="36"/>
        <v>2</v>
      </c>
      <c r="B42" t="str">
        <f>VLOOKUP(A42,BossBattleTable!$A:$C,MATCH(BossBattleTable!$C$1,BossBattleTable!$A$1:$C$1,0),0)</f>
        <v>TerribleStump_Purple</v>
      </c>
      <c r="C42">
        <f t="shared" ca="1" si="0"/>
        <v>9</v>
      </c>
      <c r="D42">
        <f t="shared" si="34"/>
        <v>2</v>
      </c>
      <c r="E42">
        <f t="shared" ca="1" si="35"/>
        <v>9</v>
      </c>
      <c r="F42" t="str">
        <f t="shared" ca="1" si="31"/>
        <v>it</v>
      </c>
      <c r="G42" t="s">
        <v>412</v>
      </c>
      <c r="H42" t="s">
        <v>453</v>
      </c>
      <c r="I42">
        <v>1</v>
      </c>
      <c r="J42" t="str">
        <f t="shared" si="32"/>
        <v/>
      </c>
      <c r="O42">
        <v>314</v>
      </c>
      <c r="P42">
        <f t="shared" si="14"/>
        <v>314</v>
      </c>
      <c r="Q42" t="str">
        <f t="shared" ca="1" si="17"/>
        <v>it</v>
      </c>
      <c r="R42" t="str">
        <f t="shared" si="18"/>
        <v>Equip013001</v>
      </c>
      <c r="S42">
        <f t="shared" si="19"/>
        <v>1</v>
      </c>
      <c r="T42" t="str">
        <f t="shared" si="20"/>
        <v/>
      </c>
      <c r="U42" t="str">
        <f t="shared" si="21"/>
        <v/>
      </c>
      <c r="V42" t="str">
        <f t="shared" si="22"/>
        <v/>
      </c>
      <c r="W42" t="str">
        <f t="shared" ca="1" si="23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</v>
      </c>
      <c r="X42" t="str">
        <f t="shared" ca="1" si="15"/>
        <v>{"num":2,"diff":9,"tp1":"it","vl1":"Equip013001","cn1":1,"key":314}</v>
      </c>
      <c r="Y42">
        <f t="shared" ca="1" si="24"/>
        <v>67</v>
      </c>
      <c r="Z42">
        <f t="shared" ca="1" si="25"/>
        <v>3044</v>
      </c>
      <c r="AA42">
        <f t="shared" ca="1" si="26"/>
        <v>0</v>
      </c>
      <c r="AB42" t="str">
        <f t="shared" ca="1" si="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</v>
      </c>
      <c r="AC42">
        <f t="shared" ca="1" si="28"/>
        <v>0</v>
      </c>
    </row>
    <row r="43" spans="1:29">
      <c r="A43">
        <f t="shared" si="36"/>
        <v>2</v>
      </c>
      <c r="B43" t="str">
        <f>VLOOKUP(A43,BossBattleTable!$A:$C,MATCH(BossBattleTable!$C$1,BossBattleTable!$A$1:$C$1,0),0)</f>
        <v>TerribleStump_Purple</v>
      </c>
      <c r="C43">
        <f t="shared" ca="1" si="0"/>
        <v>10</v>
      </c>
      <c r="D43">
        <f t="shared" si="34"/>
        <v>2</v>
      </c>
      <c r="E43">
        <f t="shared" ca="1" si="35"/>
        <v>10</v>
      </c>
      <c r="F43" t="str">
        <f t="shared" ca="1" si="31"/>
        <v>cu</v>
      </c>
      <c r="G43" t="s">
        <v>402</v>
      </c>
      <c r="H43" t="s">
        <v>191</v>
      </c>
      <c r="I43">
        <v>12</v>
      </c>
      <c r="J43" t="str">
        <f t="shared" si="32"/>
        <v>에너지다소많음</v>
      </c>
      <c r="O43">
        <v>272</v>
      </c>
      <c r="P43">
        <f t="shared" si="14"/>
        <v>272</v>
      </c>
      <c r="Q43" t="str">
        <f t="shared" ca="1" si="17"/>
        <v>cu</v>
      </c>
      <c r="R43" t="str">
        <f t="shared" si="18"/>
        <v>EN</v>
      </c>
      <c r="S43">
        <f t="shared" si="19"/>
        <v>12</v>
      </c>
      <c r="T43" t="str">
        <f t="shared" si="20"/>
        <v/>
      </c>
      <c r="U43" t="str">
        <f t="shared" si="21"/>
        <v/>
      </c>
      <c r="V43" t="str">
        <f t="shared" si="22"/>
        <v/>
      </c>
      <c r="W43" t="str">
        <f t="shared" ca="1" si="23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</v>
      </c>
      <c r="X43" t="str">
        <f t="shared" ca="1" si="15"/>
        <v>{"num":2,"diff":10,"tp1":"cu","vl1":"EN","cn1":12,"key":272}</v>
      </c>
      <c r="Y43">
        <f t="shared" ca="1" si="24"/>
        <v>60</v>
      </c>
      <c r="Z43">
        <f t="shared" ca="1" si="25"/>
        <v>3105</v>
      </c>
      <c r="AA43">
        <f t="shared" ca="1" si="26"/>
        <v>0</v>
      </c>
      <c r="AB43" t="str">
        <f t="shared" ca="1" si="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</v>
      </c>
      <c r="AC43">
        <f t="shared" ca="1" si="28"/>
        <v>0</v>
      </c>
    </row>
    <row r="44" spans="1:29">
      <c r="A44">
        <f t="shared" si="36"/>
        <v>2</v>
      </c>
      <c r="B44" t="str">
        <f>VLOOKUP(A44,BossBattleTable!$A:$C,MATCH(BossBattleTable!$C$1,BossBattleTable!$A$1:$C$1,0),0)</f>
        <v>TerribleStump_Purple</v>
      </c>
      <c r="C44">
        <f t="shared" ca="1" si="0"/>
        <v>11</v>
      </c>
      <c r="D44">
        <f t="shared" si="34"/>
        <v>2</v>
      </c>
      <c r="E44">
        <f t="shared" ca="1" si="35"/>
        <v>11</v>
      </c>
      <c r="F44" t="str">
        <f t="shared" ca="1" si="31"/>
        <v>it</v>
      </c>
      <c r="G44" t="s">
        <v>412</v>
      </c>
      <c r="H44" t="s">
        <v>464</v>
      </c>
      <c r="I44">
        <v>1</v>
      </c>
      <c r="J44" t="str">
        <f t="shared" si="32"/>
        <v/>
      </c>
      <c r="O44">
        <v>811</v>
      </c>
      <c r="P44">
        <f t="shared" si="14"/>
        <v>811</v>
      </c>
      <c r="Q44" t="str">
        <f t="shared" ca="1" si="17"/>
        <v>it</v>
      </c>
      <c r="R44" t="str">
        <f t="shared" si="18"/>
        <v>Equip024003</v>
      </c>
      <c r="S44">
        <f t="shared" si="19"/>
        <v>1</v>
      </c>
      <c r="T44" t="str">
        <f t="shared" si="20"/>
        <v/>
      </c>
      <c r="U44" t="str">
        <f t="shared" si="21"/>
        <v/>
      </c>
      <c r="V44" t="str">
        <f t="shared" si="22"/>
        <v/>
      </c>
      <c r="W44" t="str">
        <f t="shared" ca="1" si="23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</v>
      </c>
      <c r="X44" t="str">
        <f t="shared" ca="1" si="15"/>
        <v>{"num":2,"diff":11,"tp1":"it","vl1":"Equip024003","cn1":1,"key":811}</v>
      </c>
      <c r="Y44">
        <f t="shared" ca="1" si="24"/>
        <v>68</v>
      </c>
      <c r="Z44">
        <f t="shared" ca="1" si="25"/>
        <v>3174</v>
      </c>
      <c r="AA44">
        <f t="shared" ca="1" si="26"/>
        <v>0</v>
      </c>
      <c r="AB44" t="str">
        <f t="shared" ca="1" si="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</v>
      </c>
      <c r="AC44">
        <f t="shared" ca="1" si="28"/>
        <v>0</v>
      </c>
    </row>
    <row r="45" spans="1:29">
      <c r="A45">
        <f t="shared" si="36"/>
        <v>2</v>
      </c>
      <c r="B45" t="str">
        <f>VLOOKUP(A45,BossBattleTable!$A:$C,MATCH(BossBattleTable!$C$1,BossBattleTable!$A$1:$C$1,0),0)</f>
        <v>TerribleStump_Purple</v>
      </c>
      <c r="C45">
        <f t="shared" ca="1" si="0"/>
        <v>12</v>
      </c>
      <c r="D45">
        <f t="shared" si="34"/>
        <v>2</v>
      </c>
      <c r="E45">
        <f t="shared" ca="1" si="35"/>
        <v>12</v>
      </c>
      <c r="F45" t="str">
        <f t="shared" ca="1" si="31"/>
        <v>cu</v>
      </c>
      <c r="G45" t="s">
        <v>402</v>
      </c>
      <c r="H45" t="s">
        <v>375</v>
      </c>
      <c r="I45">
        <v>4000</v>
      </c>
      <c r="J45" t="str">
        <f t="shared" si="32"/>
        <v/>
      </c>
      <c r="O45">
        <v>619</v>
      </c>
      <c r="P45">
        <f t="shared" si="14"/>
        <v>619</v>
      </c>
      <c r="Q45" t="str">
        <f t="shared" ca="1" si="17"/>
        <v>cu</v>
      </c>
      <c r="R45" t="str">
        <f t="shared" si="18"/>
        <v>GO</v>
      </c>
      <c r="S45">
        <f t="shared" si="19"/>
        <v>4000</v>
      </c>
      <c r="T45" t="str">
        <f t="shared" si="20"/>
        <v/>
      </c>
      <c r="U45" t="str">
        <f t="shared" si="21"/>
        <v/>
      </c>
      <c r="V45" t="str">
        <f t="shared" si="22"/>
        <v/>
      </c>
      <c r="W45" t="str">
        <f t="shared" ca="1" si="23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</v>
      </c>
      <c r="X45" t="str">
        <f t="shared" ca="1" si="15"/>
        <v>{"num":2,"diff":12,"tp1":"cu","vl1":"GO","cn1":4000,"key":619}</v>
      </c>
      <c r="Y45">
        <f t="shared" ca="1" si="24"/>
        <v>62</v>
      </c>
      <c r="Z45">
        <f t="shared" ca="1" si="25"/>
        <v>3237</v>
      </c>
      <c r="AA45">
        <f t="shared" ca="1" si="26"/>
        <v>0</v>
      </c>
      <c r="AB45" t="str">
        <f t="shared" ca="1" si="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</v>
      </c>
      <c r="AC45">
        <f t="shared" ca="1" si="28"/>
        <v>0</v>
      </c>
    </row>
    <row r="46" spans="1:29">
      <c r="A46">
        <f t="shared" si="36"/>
        <v>2</v>
      </c>
      <c r="B46" t="str">
        <f>VLOOKUP(A46,BossBattleTable!$A:$C,MATCH(BossBattleTable!$C$1,BossBattleTable!$A$1:$C$1,0),0)</f>
        <v>TerribleStump_Purple</v>
      </c>
      <c r="C46">
        <f t="shared" ca="1" si="0"/>
        <v>13</v>
      </c>
      <c r="D46">
        <f t="shared" si="34"/>
        <v>2</v>
      </c>
      <c r="E46">
        <f t="shared" ca="1" si="35"/>
        <v>13</v>
      </c>
      <c r="F46" t="str">
        <f t="shared" ca="1" si="31"/>
        <v>it</v>
      </c>
      <c r="G46" t="s">
        <v>412</v>
      </c>
      <c r="H46" t="s">
        <v>452</v>
      </c>
      <c r="I46">
        <v>1</v>
      </c>
      <c r="J46" t="str">
        <f t="shared" si="32"/>
        <v/>
      </c>
      <c r="L46" t="s">
        <v>412</v>
      </c>
      <c r="M46" t="s">
        <v>451</v>
      </c>
      <c r="N46">
        <v>1</v>
      </c>
      <c r="O46">
        <v>136</v>
      </c>
      <c r="P46">
        <f t="shared" si="14"/>
        <v>136</v>
      </c>
      <c r="Q46" t="str">
        <f t="shared" ca="1" si="17"/>
        <v>it</v>
      </c>
      <c r="R46" t="str">
        <f t="shared" si="18"/>
        <v>Equip014001</v>
      </c>
      <c r="S46">
        <f t="shared" si="19"/>
        <v>1</v>
      </c>
      <c r="T46" t="str">
        <f t="shared" si="20"/>
        <v/>
      </c>
      <c r="U46" t="str">
        <f t="shared" si="21"/>
        <v>Equip010003</v>
      </c>
      <c r="V46">
        <f t="shared" si="22"/>
        <v>1</v>
      </c>
      <c r="W46" t="str">
        <f t="shared" ca="1" si="23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</v>
      </c>
      <c r="X46" t="str">
        <f t="shared" ca="1" si="15"/>
        <v>{"num":2,"diff":13,"tp1":"it","vl1":"Equip014001","cn1":1,"vl2":"Equip010003","cn2":1,"key":136}</v>
      </c>
      <c r="Y46">
        <f t="shared" ca="1" si="24"/>
        <v>96</v>
      </c>
      <c r="Z46">
        <f t="shared" ca="1" si="25"/>
        <v>3334</v>
      </c>
      <c r="AA46">
        <f t="shared" ca="1" si="26"/>
        <v>0</v>
      </c>
      <c r="AB46" t="str">
        <f t="shared" ca="1" si="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</v>
      </c>
      <c r="AC46">
        <f t="shared" ca="1" si="28"/>
        <v>0</v>
      </c>
    </row>
    <row r="47" spans="1:29">
      <c r="A47">
        <f t="shared" si="36"/>
        <v>2</v>
      </c>
      <c r="B47" t="str">
        <f>VLOOKUP(A47,BossBattleTable!$A:$C,MATCH(BossBattleTable!$C$1,BossBattleTable!$A$1:$C$1,0),0)</f>
        <v>TerribleStump_Purple</v>
      </c>
      <c r="C47">
        <f t="shared" ca="1" si="0"/>
        <v>14</v>
      </c>
      <c r="D47">
        <f t="shared" si="34"/>
        <v>2</v>
      </c>
      <c r="E47">
        <f t="shared" ca="1" si="35"/>
        <v>14</v>
      </c>
      <c r="F47" t="str">
        <f t="shared" ca="1" si="31"/>
        <v>cu</v>
      </c>
      <c r="G47" t="s">
        <v>402</v>
      </c>
      <c r="H47" t="s">
        <v>191</v>
      </c>
      <c r="I47">
        <v>10</v>
      </c>
      <c r="J47" t="str">
        <f t="shared" si="32"/>
        <v>에너지다소많음</v>
      </c>
      <c r="L47" t="s">
        <v>402</v>
      </c>
      <c r="M47" t="s">
        <v>375</v>
      </c>
      <c r="N47">
        <v>3000</v>
      </c>
      <c r="O47">
        <v>240</v>
      </c>
      <c r="P47">
        <f t="shared" si="14"/>
        <v>240</v>
      </c>
      <c r="Q47" t="str">
        <f t="shared" ca="1" si="17"/>
        <v>cu</v>
      </c>
      <c r="R47" t="str">
        <f t="shared" si="18"/>
        <v>EN</v>
      </c>
      <c r="S47">
        <f t="shared" si="19"/>
        <v>10</v>
      </c>
      <c r="T47" t="str">
        <f t="shared" si="20"/>
        <v/>
      </c>
      <c r="U47" t="str">
        <f t="shared" si="21"/>
        <v>GO</v>
      </c>
      <c r="V47">
        <f t="shared" si="22"/>
        <v>3000</v>
      </c>
      <c r="W47" t="str">
        <f t="shared" ca="1" si="23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</v>
      </c>
      <c r="X47" t="str">
        <f t="shared" ca="1" si="15"/>
        <v>{"num":2,"diff":14,"tp1":"cu","vl1":"EN","cn1":10,"vl2":"GO","cn2":3000,"key":240}</v>
      </c>
      <c r="Y47">
        <f t="shared" ca="1" si="24"/>
        <v>82</v>
      </c>
      <c r="Z47">
        <f t="shared" ca="1" si="25"/>
        <v>3417</v>
      </c>
      <c r="AA47">
        <f t="shared" ca="1" si="26"/>
        <v>0</v>
      </c>
      <c r="AB47" t="str">
        <f t="shared" ca="1" si="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</v>
      </c>
      <c r="AC47">
        <f t="shared" ca="1" si="28"/>
        <v>0</v>
      </c>
    </row>
    <row r="48" spans="1:29">
      <c r="A48">
        <f t="shared" si="36"/>
        <v>2</v>
      </c>
      <c r="B48" t="str">
        <f>VLOOKUP(A48,BossBattleTable!$A:$C,MATCH(BossBattleTable!$C$1,BossBattleTable!$A$1:$C$1,0),0)</f>
        <v>TerribleStump_Purple</v>
      </c>
      <c r="C48">
        <f t="shared" ca="1" si="0"/>
        <v>15</v>
      </c>
      <c r="D48">
        <f t="shared" si="34"/>
        <v>2</v>
      </c>
      <c r="E48">
        <f t="shared" ca="1" si="35"/>
        <v>15</v>
      </c>
      <c r="F48" t="str">
        <f t="shared" ca="1" si="31"/>
        <v>it</v>
      </c>
      <c r="G48" t="s">
        <v>412</v>
      </c>
      <c r="H48" t="s">
        <v>465</v>
      </c>
      <c r="I48">
        <v>1</v>
      </c>
      <c r="J48" t="str">
        <f t="shared" si="32"/>
        <v/>
      </c>
      <c r="L48" t="s">
        <v>412</v>
      </c>
      <c r="M48" t="s">
        <v>452</v>
      </c>
      <c r="N48">
        <v>1</v>
      </c>
      <c r="O48">
        <v>220</v>
      </c>
      <c r="P48">
        <f t="shared" si="14"/>
        <v>220</v>
      </c>
      <c r="Q48" t="str">
        <f t="shared" ca="1" si="17"/>
        <v>it</v>
      </c>
      <c r="R48" t="str">
        <f t="shared" si="18"/>
        <v>Equip010002</v>
      </c>
      <c r="S48">
        <f t="shared" si="19"/>
        <v>1</v>
      </c>
      <c r="T48" t="str">
        <f t="shared" si="20"/>
        <v/>
      </c>
      <c r="U48" t="str">
        <f t="shared" si="21"/>
        <v>Equip014001</v>
      </c>
      <c r="V48">
        <f t="shared" si="22"/>
        <v>1</v>
      </c>
      <c r="W48" t="str">
        <f t="shared" ca="1" si="23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</v>
      </c>
      <c r="X48" t="str">
        <f t="shared" ca="1" si="15"/>
        <v>{"num":2,"diff":15,"tp1":"it","vl1":"Equip010002","cn1":1,"vl2":"Equip014001","cn2":1,"key":220}</v>
      </c>
      <c r="Y48">
        <f t="shared" ca="1" si="24"/>
        <v>96</v>
      </c>
      <c r="Z48">
        <f t="shared" ca="1" si="25"/>
        <v>3514</v>
      </c>
      <c r="AA48">
        <f t="shared" ca="1" si="26"/>
        <v>0</v>
      </c>
      <c r="AB48" t="str">
        <f t="shared" ca="1" si="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</v>
      </c>
      <c r="AC48">
        <f t="shared" ca="1" si="28"/>
        <v>0</v>
      </c>
    </row>
    <row r="49" spans="1:29">
      <c r="A49">
        <f t="shared" si="36"/>
        <v>2</v>
      </c>
      <c r="B49" t="str">
        <f>VLOOKUP(A49,BossBattleTable!$A:$C,MATCH(BossBattleTable!$C$1,BossBattleTable!$A$1:$C$1,0),0)</f>
        <v>TerribleStump_Purple</v>
      </c>
      <c r="C49">
        <f t="shared" ca="1" si="0"/>
        <v>16</v>
      </c>
      <c r="D49">
        <f t="shared" si="34"/>
        <v>2</v>
      </c>
      <c r="E49">
        <f t="shared" ca="1" si="35"/>
        <v>16</v>
      </c>
      <c r="F49" t="str">
        <f t="shared" ca="1" si="31"/>
        <v>cu</v>
      </c>
      <c r="G49" t="s">
        <v>402</v>
      </c>
      <c r="H49" t="s">
        <v>108</v>
      </c>
      <c r="I49">
        <v>6</v>
      </c>
      <c r="J49" t="str">
        <f t="shared" si="32"/>
        <v/>
      </c>
      <c r="O49">
        <v>333</v>
      </c>
      <c r="P49">
        <f t="shared" si="14"/>
        <v>333</v>
      </c>
      <c r="Q49" t="str">
        <f t="shared" ca="1" si="17"/>
        <v>cu</v>
      </c>
      <c r="R49" t="str">
        <f t="shared" si="18"/>
        <v>DI</v>
      </c>
      <c r="S49">
        <f t="shared" si="19"/>
        <v>6</v>
      </c>
      <c r="T49" t="str">
        <f t="shared" si="20"/>
        <v/>
      </c>
      <c r="U49" t="str">
        <f t="shared" si="21"/>
        <v/>
      </c>
      <c r="V49" t="str">
        <f t="shared" si="22"/>
        <v/>
      </c>
      <c r="W49" t="str">
        <f t="shared" ca="1" si="23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</v>
      </c>
      <c r="X49" t="str">
        <f t="shared" ca="1" si="15"/>
        <v>{"num":2,"diff":16,"tp1":"cu","vl1":"DI","cn1":6,"key":333}</v>
      </c>
      <c r="Y49">
        <f t="shared" ca="1" si="24"/>
        <v>59</v>
      </c>
      <c r="Z49">
        <f t="shared" ca="1" si="25"/>
        <v>3574</v>
      </c>
      <c r="AA49">
        <f t="shared" ca="1" si="26"/>
        <v>0</v>
      </c>
      <c r="AB49" t="str">
        <f t="shared" ca="1" si="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</v>
      </c>
      <c r="AC49">
        <f t="shared" ca="1" si="28"/>
        <v>0</v>
      </c>
    </row>
    <row r="50" spans="1:29">
      <c r="A50">
        <f t="shared" si="36"/>
        <v>2</v>
      </c>
      <c r="B50" t="str">
        <f>VLOOKUP(A50,BossBattleTable!$A:$C,MATCH(BossBattleTable!$C$1,BossBattleTable!$A$1:$C$1,0),0)</f>
        <v>TerribleStump_Purple</v>
      </c>
      <c r="C50">
        <f t="shared" ca="1" si="0"/>
        <v>17</v>
      </c>
      <c r="D50">
        <f t="shared" si="34"/>
        <v>2</v>
      </c>
      <c r="E50">
        <f t="shared" ca="1" si="35"/>
        <v>17</v>
      </c>
      <c r="F50" t="str">
        <f t="shared" ca="1" si="31"/>
        <v>it</v>
      </c>
      <c r="G50" t="s">
        <v>412</v>
      </c>
      <c r="H50" t="s">
        <v>455</v>
      </c>
      <c r="I50">
        <v>1</v>
      </c>
      <c r="J50" t="str">
        <f t="shared" si="32"/>
        <v/>
      </c>
      <c r="O50">
        <v>907</v>
      </c>
      <c r="P50">
        <f t="shared" si="14"/>
        <v>907</v>
      </c>
      <c r="Q50" t="str">
        <f t="shared" ca="1" si="17"/>
        <v>it</v>
      </c>
      <c r="R50" t="str">
        <f t="shared" si="18"/>
        <v>Equip013002</v>
      </c>
      <c r="S50">
        <f t="shared" si="19"/>
        <v>1</v>
      </c>
      <c r="T50" t="str">
        <f t="shared" si="20"/>
        <v/>
      </c>
      <c r="U50" t="str">
        <f t="shared" si="21"/>
        <v/>
      </c>
      <c r="V50" t="str">
        <f t="shared" si="22"/>
        <v/>
      </c>
      <c r="W50" t="str">
        <f t="shared" ca="1" si="23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</v>
      </c>
      <c r="X50" t="str">
        <f t="shared" ca="1" si="15"/>
        <v>{"num":2,"diff":17,"tp1":"it","vl1":"Equip013002","cn1":1,"key":907}</v>
      </c>
      <c r="Y50">
        <f t="shared" ca="1" si="24"/>
        <v>68</v>
      </c>
      <c r="Z50">
        <f t="shared" ca="1" si="25"/>
        <v>3643</v>
      </c>
      <c r="AA50">
        <f t="shared" ca="1" si="26"/>
        <v>0</v>
      </c>
      <c r="AB50" t="str">
        <f t="shared" ca="1" si="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</v>
      </c>
      <c r="AC50">
        <f t="shared" ca="1" si="28"/>
        <v>0</v>
      </c>
    </row>
    <row r="51" spans="1:29">
      <c r="A51">
        <f t="shared" si="36"/>
        <v>2</v>
      </c>
      <c r="B51" t="str">
        <f>VLOOKUP(A51,BossBattleTable!$A:$C,MATCH(BossBattleTable!$C$1,BossBattleTable!$A$1:$C$1,0),0)</f>
        <v>TerribleStump_Purple</v>
      </c>
      <c r="C51">
        <f t="shared" ca="1" si="0"/>
        <v>18</v>
      </c>
      <c r="D51">
        <f t="shared" si="34"/>
        <v>2</v>
      </c>
      <c r="E51">
        <f t="shared" ca="1" si="35"/>
        <v>18</v>
      </c>
      <c r="F51" t="str">
        <f t="shared" ca="1" si="31"/>
        <v>cu</v>
      </c>
      <c r="G51" t="s">
        <v>402</v>
      </c>
      <c r="H51" t="s">
        <v>191</v>
      </c>
      <c r="I51">
        <v>15</v>
      </c>
      <c r="J51" t="str">
        <f t="shared" si="32"/>
        <v>에너지다소많음</v>
      </c>
      <c r="O51">
        <v>429</v>
      </c>
      <c r="P51">
        <f t="shared" si="14"/>
        <v>429</v>
      </c>
      <c r="Q51" t="str">
        <f t="shared" ca="1" si="17"/>
        <v>cu</v>
      </c>
      <c r="R51" t="str">
        <f t="shared" si="18"/>
        <v>EN</v>
      </c>
      <c r="S51">
        <f t="shared" si="19"/>
        <v>15</v>
      </c>
      <c r="T51" t="str">
        <f t="shared" si="20"/>
        <v/>
      </c>
      <c r="U51" t="str">
        <f t="shared" si="21"/>
        <v/>
      </c>
      <c r="V51" t="str">
        <f t="shared" si="22"/>
        <v/>
      </c>
      <c r="W51" t="str">
        <f t="shared" ca="1" si="23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</v>
      </c>
      <c r="X51" t="str">
        <f t="shared" ca="1" si="15"/>
        <v>{"num":2,"diff":18,"tp1":"cu","vl1":"EN","cn1":15,"key":429}</v>
      </c>
      <c r="Y51">
        <f t="shared" ca="1" si="24"/>
        <v>60</v>
      </c>
      <c r="Z51">
        <f t="shared" ca="1" si="25"/>
        <v>3704</v>
      </c>
      <c r="AA51">
        <f t="shared" ca="1" si="26"/>
        <v>0</v>
      </c>
      <c r="AB51" t="str">
        <f t="shared" ca="1" si="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</v>
      </c>
      <c r="AC51">
        <f t="shared" ca="1" si="28"/>
        <v>0</v>
      </c>
    </row>
    <row r="52" spans="1:29">
      <c r="A52">
        <f t="shared" si="36"/>
        <v>2</v>
      </c>
      <c r="B52" t="str">
        <f>VLOOKUP(A52,BossBattleTable!$A:$C,MATCH(BossBattleTable!$C$1,BossBattleTable!$A$1:$C$1,0),0)</f>
        <v>TerribleStump_Purple</v>
      </c>
      <c r="C52">
        <f t="shared" ca="1" si="0"/>
        <v>19</v>
      </c>
      <c r="D52">
        <f t="shared" si="34"/>
        <v>2</v>
      </c>
      <c r="E52">
        <f t="shared" ca="1" si="35"/>
        <v>19</v>
      </c>
      <c r="F52" t="str">
        <f t="shared" ca="1" si="31"/>
        <v>it</v>
      </c>
      <c r="G52" t="s">
        <v>412</v>
      </c>
      <c r="H52" t="s">
        <v>466</v>
      </c>
      <c r="I52">
        <v>1</v>
      </c>
      <c r="J52" t="str">
        <f t="shared" si="32"/>
        <v/>
      </c>
      <c r="O52">
        <v>406</v>
      </c>
      <c r="P52">
        <f t="shared" si="14"/>
        <v>406</v>
      </c>
      <c r="Q52" t="str">
        <f t="shared" ca="1" si="17"/>
        <v>it</v>
      </c>
      <c r="R52" t="str">
        <f t="shared" si="18"/>
        <v>Equip020002</v>
      </c>
      <c r="S52">
        <f t="shared" si="19"/>
        <v>1</v>
      </c>
      <c r="T52" t="str">
        <f t="shared" si="20"/>
        <v/>
      </c>
      <c r="U52" t="str">
        <f t="shared" si="21"/>
        <v/>
      </c>
      <c r="V52" t="str">
        <f t="shared" si="22"/>
        <v/>
      </c>
      <c r="W52" t="str">
        <f t="shared" ca="1" si="23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</v>
      </c>
      <c r="X52" t="str">
        <f t="shared" ca="1" si="15"/>
        <v>{"num":2,"diff":19,"tp1":"it","vl1":"Equip020002","cn1":1,"key":406}</v>
      </c>
      <c r="Y52">
        <f t="shared" ca="1" si="24"/>
        <v>68</v>
      </c>
      <c r="Z52">
        <f t="shared" ca="1" si="25"/>
        <v>3773</v>
      </c>
      <c r="AA52">
        <f t="shared" ca="1" si="26"/>
        <v>0</v>
      </c>
      <c r="AB52" t="str">
        <f t="shared" ca="1" si="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</v>
      </c>
      <c r="AC52">
        <f t="shared" ca="1" si="28"/>
        <v>0</v>
      </c>
    </row>
    <row r="53" spans="1:29">
      <c r="A53">
        <f t="shared" si="36"/>
        <v>2</v>
      </c>
      <c r="B53" t="str">
        <f>VLOOKUP(A53,BossBattleTable!$A:$C,MATCH(BossBattleTable!$C$1,BossBattleTable!$A$1:$C$1,0),0)</f>
        <v>TerribleStump_Purple</v>
      </c>
      <c r="C53">
        <f t="shared" ca="1" si="0"/>
        <v>20</v>
      </c>
      <c r="D53">
        <f t="shared" si="34"/>
        <v>2</v>
      </c>
      <c r="E53">
        <f t="shared" ca="1" si="35"/>
        <v>20</v>
      </c>
      <c r="F53" t="str">
        <f t="shared" ca="1" si="31"/>
        <v>cu</v>
      </c>
      <c r="G53" t="s">
        <v>402</v>
      </c>
      <c r="H53" t="s">
        <v>375</v>
      </c>
      <c r="I53">
        <v>5500</v>
      </c>
      <c r="J53" t="str">
        <f t="shared" si="32"/>
        <v/>
      </c>
      <c r="O53">
        <v>650</v>
      </c>
      <c r="P53">
        <f t="shared" si="14"/>
        <v>650</v>
      </c>
      <c r="Q53" t="str">
        <f t="shared" ca="1" si="17"/>
        <v>cu</v>
      </c>
      <c r="R53" t="str">
        <f t="shared" si="18"/>
        <v>GO</v>
      </c>
      <c r="S53">
        <f t="shared" si="19"/>
        <v>5500</v>
      </c>
      <c r="T53" t="str">
        <f t="shared" si="20"/>
        <v/>
      </c>
      <c r="U53" t="str">
        <f t="shared" si="21"/>
        <v/>
      </c>
      <c r="V53" t="str">
        <f t="shared" si="22"/>
        <v/>
      </c>
      <c r="W53" t="str">
        <f t="shared" ca="1" si="23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</v>
      </c>
      <c r="X53" t="str">
        <f t="shared" ca="1" si="15"/>
        <v>{"num":2,"diff":20,"tp1":"cu","vl1":"GO","cn1":5500,"key":650}</v>
      </c>
      <c r="Y53">
        <f t="shared" ca="1" si="24"/>
        <v>62</v>
      </c>
      <c r="Z53">
        <f t="shared" ca="1" si="25"/>
        <v>3836</v>
      </c>
      <c r="AA53">
        <f t="shared" ca="1" si="26"/>
        <v>0</v>
      </c>
      <c r="AB53" t="str">
        <f t="shared" ca="1" si="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</v>
      </c>
      <c r="AC53">
        <f t="shared" ca="1" si="28"/>
        <v>0</v>
      </c>
    </row>
    <row r="54" spans="1:29">
      <c r="A54">
        <f t="shared" si="36"/>
        <v>2</v>
      </c>
      <c r="B54" t="str">
        <f>VLOOKUP(A54,BossBattleTable!$A:$C,MATCH(BossBattleTable!$C$1,BossBattleTable!$A$1:$C$1,0),0)</f>
        <v>TerribleStump_Purple</v>
      </c>
      <c r="C54">
        <f t="shared" ca="1" si="0"/>
        <v>21</v>
      </c>
      <c r="D54">
        <f t="shared" si="34"/>
        <v>2</v>
      </c>
      <c r="E54">
        <f t="shared" ca="1" si="35"/>
        <v>21</v>
      </c>
      <c r="F54" t="str">
        <f t="shared" ca="1" si="31"/>
        <v>it</v>
      </c>
      <c r="G54" t="s">
        <v>412</v>
      </c>
      <c r="H54" t="s">
        <v>467</v>
      </c>
      <c r="I54">
        <v>1</v>
      </c>
      <c r="J54" t="str">
        <f t="shared" si="32"/>
        <v/>
      </c>
      <c r="L54" t="s">
        <v>412</v>
      </c>
      <c r="M54" t="s">
        <v>449</v>
      </c>
      <c r="N54">
        <v>1</v>
      </c>
      <c r="O54">
        <v>695</v>
      </c>
      <c r="P54">
        <f t="shared" si="14"/>
        <v>695</v>
      </c>
      <c r="Q54" t="str">
        <f t="shared" ca="1" si="17"/>
        <v>it</v>
      </c>
      <c r="R54" t="str">
        <f t="shared" si="18"/>
        <v>Equip015003</v>
      </c>
      <c r="S54">
        <f t="shared" si="19"/>
        <v>1</v>
      </c>
      <c r="T54" t="str">
        <f t="shared" si="20"/>
        <v/>
      </c>
      <c r="U54" t="str">
        <f t="shared" si="21"/>
        <v>Equip011001</v>
      </c>
      <c r="V54">
        <f t="shared" si="22"/>
        <v>1</v>
      </c>
      <c r="W54" t="str">
        <f t="shared" ca="1" si="23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</v>
      </c>
      <c r="X54" t="str">
        <f t="shared" ca="1" si="15"/>
        <v>{"num":2,"diff":21,"tp1":"it","vl1":"Equip015003","cn1":1,"vl2":"Equip011001","cn2":1,"key":695}</v>
      </c>
      <c r="Y54">
        <f t="shared" ca="1" si="24"/>
        <v>96</v>
      </c>
      <c r="Z54">
        <f t="shared" ca="1" si="25"/>
        <v>3933</v>
      </c>
      <c r="AA54">
        <f t="shared" ca="1" si="26"/>
        <v>0</v>
      </c>
      <c r="AB54" t="str">
        <f t="shared" ca="1" si="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</v>
      </c>
      <c r="AC54">
        <f t="shared" ca="1" si="28"/>
        <v>0</v>
      </c>
    </row>
    <row r="55" spans="1:29">
      <c r="A55">
        <f t="shared" si="36"/>
        <v>2</v>
      </c>
      <c r="B55" t="str">
        <f>VLOOKUP(A55,BossBattleTable!$A:$C,MATCH(BossBattleTable!$C$1,BossBattleTable!$A$1:$C$1,0),0)</f>
        <v>TerribleStump_Purple</v>
      </c>
      <c r="C55">
        <f t="shared" ca="1" si="0"/>
        <v>22</v>
      </c>
      <c r="D55">
        <f t="shared" si="34"/>
        <v>2</v>
      </c>
      <c r="E55">
        <f t="shared" ca="1" si="35"/>
        <v>22</v>
      </c>
      <c r="F55" t="str">
        <f t="shared" ca="1" si="31"/>
        <v>cu</v>
      </c>
      <c r="G55" t="s">
        <v>402</v>
      </c>
      <c r="H55" t="s">
        <v>191</v>
      </c>
      <c r="I55">
        <v>12</v>
      </c>
      <c r="J55" t="str">
        <f t="shared" si="32"/>
        <v>에너지다소많음</v>
      </c>
      <c r="L55" t="s">
        <v>402</v>
      </c>
      <c r="M55" t="s">
        <v>375</v>
      </c>
      <c r="N55">
        <v>4000</v>
      </c>
      <c r="O55">
        <v>866</v>
      </c>
      <c r="P55">
        <f t="shared" si="14"/>
        <v>866</v>
      </c>
      <c r="Q55" t="str">
        <f t="shared" ca="1" si="17"/>
        <v>cu</v>
      </c>
      <c r="R55" t="str">
        <f t="shared" si="18"/>
        <v>EN</v>
      </c>
      <c r="S55">
        <f t="shared" si="19"/>
        <v>12</v>
      </c>
      <c r="T55" t="str">
        <f t="shared" si="20"/>
        <v/>
      </c>
      <c r="U55" t="str">
        <f t="shared" si="21"/>
        <v>GO</v>
      </c>
      <c r="V55">
        <f t="shared" si="22"/>
        <v>4000</v>
      </c>
      <c r="W55" t="str">
        <f t="shared" ca="1" si="23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</v>
      </c>
      <c r="X55" t="str">
        <f t="shared" ca="1" si="15"/>
        <v>{"num":2,"diff":22,"tp1":"cu","vl1":"EN","cn1":12,"vl2":"GO","cn2":4000,"key":866}</v>
      </c>
      <c r="Y55">
        <f t="shared" ca="1" si="24"/>
        <v>82</v>
      </c>
      <c r="Z55">
        <f t="shared" ca="1" si="25"/>
        <v>4016</v>
      </c>
      <c r="AA55">
        <f t="shared" ca="1" si="26"/>
        <v>0</v>
      </c>
      <c r="AB55" t="str">
        <f t="shared" ca="1" si="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</v>
      </c>
      <c r="AC55">
        <f t="shared" ca="1" si="28"/>
        <v>0</v>
      </c>
    </row>
    <row r="56" spans="1:29">
      <c r="A56">
        <f t="shared" si="36"/>
        <v>2</v>
      </c>
      <c r="B56" t="str">
        <f>VLOOKUP(A56,BossBattleTable!$A:$C,MATCH(BossBattleTable!$C$1,BossBattleTable!$A$1:$C$1,0),0)</f>
        <v>TerribleStump_Purple</v>
      </c>
      <c r="C56">
        <f t="shared" ca="1" si="0"/>
        <v>23</v>
      </c>
      <c r="D56">
        <f t="shared" si="34"/>
        <v>2</v>
      </c>
      <c r="E56">
        <f t="shared" ca="1" si="35"/>
        <v>23</v>
      </c>
      <c r="F56" t="str">
        <f t="shared" ca="1" si="31"/>
        <v>it</v>
      </c>
      <c r="G56" t="s">
        <v>412</v>
      </c>
      <c r="H56" t="s">
        <v>468</v>
      </c>
      <c r="I56">
        <v>1</v>
      </c>
      <c r="J56" t="str">
        <f t="shared" si="32"/>
        <v/>
      </c>
      <c r="L56" t="s">
        <v>412</v>
      </c>
      <c r="M56" t="s">
        <v>465</v>
      </c>
      <c r="N56">
        <v>1</v>
      </c>
      <c r="O56">
        <v>766</v>
      </c>
      <c r="P56">
        <f t="shared" si="14"/>
        <v>766</v>
      </c>
      <c r="Q56" t="str">
        <f t="shared" ca="1" si="17"/>
        <v>it</v>
      </c>
      <c r="R56" t="str">
        <f t="shared" si="18"/>
        <v>Equip022001</v>
      </c>
      <c r="S56">
        <f t="shared" si="19"/>
        <v>1</v>
      </c>
      <c r="T56" t="str">
        <f t="shared" si="20"/>
        <v/>
      </c>
      <c r="U56" t="str">
        <f t="shared" si="21"/>
        <v>Equip010002</v>
      </c>
      <c r="V56">
        <f t="shared" si="22"/>
        <v>1</v>
      </c>
      <c r="W56" t="str">
        <f t="shared" ca="1" si="23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</v>
      </c>
      <c r="X56" t="str">
        <f t="shared" ca="1" si="15"/>
        <v>{"num":2,"diff":23,"tp1":"it","vl1":"Equip022001","cn1":1,"vl2":"Equip010002","cn2":1,"key":766}</v>
      </c>
      <c r="Y56">
        <f t="shared" ca="1" si="24"/>
        <v>96</v>
      </c>
      <c r="Z56">
        <f t="shared" ca="1" si="25"/>
        <v>4113</v>
      </c>
      <c r="AA56">
        <f t="shared" ca="1" si="26"/>
        <v>0</v>
      </c>
      <c r="AB56" t="str">
        <f t="shared" ca="1" si="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</v>
      </c>
      <c r="AC56">
        <f t="shared" ca="1" si="28"/>
        <v>0</v>
      </c>
    </row>
    <row r="57" spans="1:29">
      <c r="A57">
        <f t="shared" si="36"/>
        <v>2</v>
      </c>
      <c r="B57" t="str">
        <f>VLOOKUP(A57,BossBattleTable!$A:$C,MATCH(BossBattleTable!$C$1,BossBattleTable!$A$1:$C$1,0),0)</f>
        <v>TerribleStump_Purple</v>
      </c>
      <c r="C57">
        <f t="shared" ca="1" si="0"/>
        <v>24</v>
      </c>
      <c r="D57">
        <f t="shared" si="34"/>
        <v>2</v>
      </c>
      <c r="E57">
        <f t="shared" ca="1" si="35"/>
        <v>24</v>
      </c>
      <c r="F57" t="str">
        <f t="shared" ca="1" si="31"/>
        <v>cu</v>
      </c>
      <c r="G57" t="s">
        <v>402</v>
      </c>
      <c r="H57" t="s">
        <v>108</v>
      </c>
      <c r="I57">
        <v>8</v>
      </c>
      <c r="J57" t="str">
        <f t="shared" si="32"/>
        <v/>
      </c>
      <c r="O57">
        <v>826</v>
      </c>
      <c r="P57">
        <f t="shared" si="14"/>
        <v>826</v>
      </c>
      <c r="Q57" t="str">
        <f t="shared" ca="1" si="17"/>
        <v>cu</v>
      </c>
      <c r="R57" t="str">
        <f t="shared" si="18"/>
        <v>DI</v>
      </c>
      <c r="S57">
        <f t="shared" si="19"/>
        <v>8</v>
      </c>
      <c r="T57" t="str">
        <f t="shared" si="20"/>
        <v/>
      </c>
      <c r="U57" t="str">
        <f t="shared" si="21"/>
        <v/>
      </c>
      <c r="V57" t="str">
        <f t="shared" si="22"/>
        <v/>
      </c>
      <c r="W57" t="str">
        <f t="shared" ca="1" si="23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</v>
      </c>
      <c r="X57" t="str">
        <f t="shared" ca="1" si="15"/>
        <v>{"num":2,"diff":24,"tp1":"cu","vl1":"DI","cn1":8,"key":826}</v>
      </c>
      <c r="Y57">
        <f t="shared" ca="1" si="24"/>
        <v>59</v>
      </c>
      <c r="Z57">
        <f t="shared" ca="1" si="25"/>
        <v>4173</v>
      </c>
      <c r="AA57">
        <f t="shared" ca="1" si="26"/>
        <v>0</v>
      </c>
      <c r="AB57" t="str">
        <f t="shared" ca="1" si="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</v>
      </c>
      <c r="AC57">
        <f t="shared" ca="1" si="28"/>
        <v>0</v>
      </c>
    </row>
    <row r="58" spans="1:29">
      <c r="A58">
        <f t="shared" si="36"/>
        <v>2</v>
      </c>
      <c r="B58" t="str">
        <f>VLOOKUP(A58,BossBattleTable!$A:$C,MATCH(BossBattleTable!$C$1,BossBattleTable!$A$1:$C$1,0),0)</f>
        <v>TerribleStump_Purple</v>
      </c>
      <c r="C58">
        <f t="shared" ca="1" si="0"/>
        <v>25</v>
      </c>
      <c r="D58">
        <f t="shared" si="34"/>
        <v>2</v>
      </c>
      <c r="E58">
        <f t="shared" ca="1" si="35"/>
        <v>25</v>
      </c>
      <c r="F58" t="str">
        <f t="shared" ca="1" si="31"/>
        <v>it</v>
      </c>
      <c r="G58" t="s">
        <v>412</v>
      </c>
      <c r="H58" t="s">
        <v>469</v>
      </c>
      <c r="I58">
        <v>1</v>
      </c>
      <c r="J58" t="str">
        <f t="shared" si="32"/>
        <v/>
      </c>
      <c r="O58">
        <v>645</v>
      </c>
      <c r="P58">
        <f t="shared" si="14"/>
        <v>645</v>
      </c>
      <c r="Q58" t="str">
        <f t="shared" ca="1" si="17"/>
        <v>it</v>
      </c>
      <c r="R58" t="str">
        <f t="shared" si="18"/>
        <v>Equip015002</v>
      </c>
      <c r="S58">
        <f t="shared" si="19"/>
        <v>1</v>
      </c>
      <c r="T58" t="str">
        <f t="shared" si="20"/>
        <v/>
      </c>
      <c r="U58" t="str">
        <f t="shared" si="21"/>
        <v/>
      </c>
      <c r="V58" t="str">
        <f t="shared" si="22"/>
        <v/>
      </c>
      <c r="W58" t="str">
        <f t="shared" ca="1" si="23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</v>
      </c>
      <c r="X58" t="str">
        <f t="shared" ca="1" si="15"/>
        <v>{"num":2,"diff":25,"tp1":"it","vl1":"Equip015002","cn1":1,"key":645}</v>
      </c>
      <c r="Y58">
        <f t="shared" ca="1" si="24"/>
        <v>68</v>
      </c>
      <c r="Z58">
        <f t="shared" ca="1" si="25"/>
        <v>4242</v>
      </c>
      <c r="AA58">
        <f t="shared" ca="1" si="26"/>
        <v>0</v>
      </c>
      <c r="AB58" t="str">
        <f t="shared" ca="1" si="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</v>
      </c>
      <c r="AC58">
        <f t="shared" ca="1" si="28"/>
        <v>0</v>
      </c>
    </row>
    <row r="59" spans="1:29">
      <c r="A59">
        <f t="shared" si="36"/>
        <v>2</v>
      </c>
      <c r="B59" t="str">
        <f>VLOOKUP(A59,BossBattleTable!$A:$C,MATCH(BossBattleTable!$C$1,BossBattleTable!$A$1:$C$1,0),0)</f>
        <v>TerribleStump_Purple</v>
      </c>
      <c r="C59">
        <f t="shared" ca="1" si="0"/>
        <v>26</v>
      </c>
      <c r="D59">
        <f t="shared" si="34"/>
        <v>2</v>
      </c>
      <c r="E59">
        <f t="shared" ca="1" si="35"/>
        <v>26</v>
      </c>
      <c r="F59" t="str">
        <f t="shared" ca="1" si="31"/>
        <v>cu</v>
      </c>
      <c r="G59" t="s">
        <v>402</v>
      </c>
      <c r="H59" t="s">
        <v>191</v>
      </c>
      <c r="I59">
        <v>20</v>
      </c>
      <c r="J59" t="str">
        <f t="shared" si="32"/>
        <v>에너지다소많음</v>
      </c>
      <c r="O59">
        <v>434</v>
      </c>
      <c r="P59">
        <f t="shared" si="14"/>
        <v>434</v>
      </c>
      <c r="Q59" t="str">
        <f t="shared" ca="1" si="17"/>
        <v>cu</v>
      </c>
      <c r="R59" t="str">
        <f t="shared" si="18"/>
        <v>EN</v>
      </c>
      <c r="S59">
        <f t="shared" si="19"/>
        <v>20</v>
      </c>
      <c r="T59" t="str">
        <f t="shared" si="20"/>
        <v/>
      </c>
      <c r="U59" t="str">
        <f t="shared" si="21"/>
        <v/>
      </c>
      <c r="V59" t="str">
        <f t="shared" si="22"/>
        <v/>
      </c>
      <c r="W59" t="str">
        <f t="shared" ca="1" si="23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</v>
      </c>
      <c r="X59" t="str">
        <f t="shared" ca="1" si="15"/>
        <v>{"num":2,"diff":26,"tp1":"cu","vl1":"EN","cn1":20,"key":434}</v>
      </c>
      <c r="Y59">
        <f t="shared" ca="1" si="24"/>
        <v>60</v>
      </c>
      <c r="Z59">
        <f t="shared" ca="1" si="25"/>
        <v>4303</v>
      </c>
      <c r="AA59">
        <f t="shared" ca="1" si="26"/>
        <v>0</v>
      </c>
      <c r="AB59" t="str">
        <f t="shared" ca="1" si="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</v>
      </c>
      <c r="AC59">
        <f t="shared" ca="1" si="28"/>
        <v>0</v>
      </c>
    </row>
    <row r="60" spans="1:29">
      <c r="A60">
        <f t="shared" si="36"/>
        <v>2</v>
      </c>
      <c r="B60" t="str">
        <f>VLOOKUP(A60,BossBattleTable!$A:$C,MATCH(BossBattleTable!$C$1,BossBattleTable!$A$1:$C$1,0),0)</f>
        <v>TerribleStump_Purple</v>
      </c>
      <c r="C60">
        <f t="shared" ca="1" si="0"/>
        <v>27</v>
      </c>
      <c r="D60">
        <f t="shared" si="34"/>
        <v>2</v>
      </c>
      <c r="E60">
        <f t="shared" ca="1" si="35"/>
        <v>27</v>
      </c>
      <c r="F60" t="str">
        <f t="shared" ca="1" si="31"/>
        <v>it</v>
      </c>
      <c r="G60" t="s">
        <v>412</v>
      </c>
      <c r="H60" t="s">
        <v>470</v>
      </c>
      <c r="I60">
        <v>1</v>
      </c>
      <c r="J60" t="str">
        <f t="shared" si="32"/>
        <v/>
      </c>
      <c r="O60">
        <v>520</v>
      </c>
      <c r="P60">
        <f t="shared" si="14"/>
        <v>520</v>
      </c>
      <c r="Q60" t="str">
        <f t="shared" ca="1" si="17"/>
        <v>it</v>
      </c>
      <c r="R60" t="str">
        <f t="shared" si="18"/>
        <v>Equip021001</v>
      </c>
      <c r="S60">
        <f t="shared" si="19"/>
        <v>1</v>
      </c>
      <c r="T60" t="str">
        <f t="shared" si="20"/>
        <v/>
      </c>
      <c r="U60" t="str">
        <f t="shared" si="21"/>
        <v/>
      </c>
      <c r="V60" t="str">
        <f t="shared" si="22"/>
        <v/>
      </c>
      <c r="W60" t="str">
        <f t="shared" ca="1" si="23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</v>
      </c>
      <c r="X60" t="str">
        <f t="shared" ca="1" si="15"/>
        <v>{"num":2,"diff":27,"tp1":"it","vl1":"Equip021001","cn1":1,"key":520}</v>
      </c>
      <c r="Y60">
        <f t="shared" ca="1" si="24"/>
        <v>68</v>
      </c>
      <c r="Z60">
        <f t="shared" ca="1" si="25"/>
        <v>4372</v>
      </c>
      <c r="AA60">
        <f t="shared" ca="1" si="26"/>
        <v>0</v>
      </c>
      <c r="AB60" t="str">
        <f t="shared" ca="1" si="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</v>
      </c>
      <c r="AC60">
        <f t="shared" ca="1" si="28"/>
        <v>0</v>
      </c>
    </row>
    <row r="61" spans="1:29">
      <c r="A61">
        <f t="shared" si="36"/>
        <v>2</v>
      </c>
      <c r="B61" t="str">
        <f>VLOOKUP(A61,BossBattleTable!$A:$C,MATCH(BossBattleTable!$C$1,BossBattleTable!$A$1:$C$1,0),0)</f>
        <v>TerribleStump_Purple</v>
      </c>
      <c r="C61">
        <f t="shared" ca="1" si="0"/>
        <v>28</v>
      </c>
      <c r="D61">
        <f t="shared" si="34"/>
        <v>2</v>
      </c>
      <c r="E61">
        <f t="shared" ca="1" si="35"/>
        <v>28</v>
      </c>
      <c r="F61" t="str">
        <f t="shared" ca="1" si="31"/>
        <v>cu</v>
      </c>
      <c r="G61" t="s">
        <v>402</v>
      </c>
      <c r="H61" t="s">
        <v>375</v>
      </c>
      <c r="I61">
        <v>7500</v>
      </c>
      <c r="J61" t="str">
        <f t="shared" si="32"/>
        <v/>
      </c>
      <c r="O61">
        <v>848</v>
      </c>
      <c r="P61">
        <f t="shared" si="14"/>
        <v>848</v>
      </c>
      <c r="Q61" t="str">
        <f t="shared" ca="1" si="17"/>
        <v>cu</v>
      </c>
      <c r="R61" t="str">
        <f t="shared" si="18"/>
        <v>GO</v>
      </c>
      <c r="S61">
        <f t="shared" si="19"/>
        <v>7500</v>
      </c>
      <c r="T61" t="str">
        <f t="shared" si="20"/>
        <v/>
      </c>
      <c r="U61" t="str">
        <f t="shared" si="21"/>
        <v/>
      </c>
      <c r="V61" t="str">
        <f t="shared" si="22"/>
        <v/>
      </c>
      <c r="W61" t="str">
        <f t="shared" ca="1" si="23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</v>
      </c>
      <c r="X61" t="str">
        <f t="shared" ca="1" si="15"/>
        <v>{"num":2,"diff":28,"tp1":"cu","vl1":"GO","cn1":7500,"key":848}</v>
      </c>
      <c r="Y61">
        <f t="shared" ca="1" si="24"/>
        <v>62</v>
      </c>
      <c r="Z61">
        <f t="shared" ca="1" si="25"/>
        <v>4435</v>
      </c>
      <c r="AA61">
        <f t="shared" ca="1" si="26"/>
        <v>0</v>
      </c>
      <c r="AB61" t="str">
        <f t="shared" ca="1" si="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</v>
      </c>
      <c r="AC61">
        <f t="shared" ca="1" si="28"/>
        <v>0</v>
      </c>
    </row>
    <row r="62" spans="1:29">
      <c r="A62">
        <f t="shared" si="36"/>
        <v>2</v>
      </c>
      <c r="B62" t="str">
        <f>VLOOKUP(A62,BossBattleTable!$A:$C,MATCH(BossBattleTable!$C$1,BossBattleTable!$A$1:$C$1,0),0)</f>
        <v>TerribleStump_Purple</v>
      </c>
      <c r="C62">
        <f t="shared" ca="1" si="0"/>
        <v>29</v>
      </c>
      <c r="D62">
        <f t="shared" si="34"/>
        <v>2</v>
      </c>
      <c r="E62">
        <f t="shared" ca="1" si="35"/>
        <v>29</v>
      </c>
      <c r="F62" t="str">
        <f t="shared" ca="1" si="31"/>
        <v>it</v>
      </c>
      <c r="G62" t="s">
        <v>412</v>
      </c>
      <c r="H62" t="s">
        <v>471</v>
      </c>
      <c r="I62">
        <v>1</v>
      </c>
      <c r="J62" t="str">
        <f t="shared" si="32"/>
        <v/>
      </c>
      <c r="L62" t="s">
        <v>412</v>
      </c>
      <c r="M62" t="s">
        <v>478</v>
      </c>
      <c r="N62">
        <v>1</v>
      </c>
      <c r="O62">
        <v>763</v>
      </c>
      <c r="P62">
        <f t="shared" si="14"/>
        <v>763</v>
      </c>
      <c r="Q62" t="str">
        <f t="shared" ca="1" si="17"/>
        <v>it</v>
      </c>
      <c r="R62" t="str">
        <f t="shared" si="18"/>
        <v>Equip011002</v>
      </c>
      <c r="S62">
        <f t="shared" si="19"/>
        <v>1</v>
      </c>
      <c r="T62" t="str">
        <f t="shared" si="20"/>
        <v/>
      </c>
      <c r="U62" t="str">
        <f t="shared" si="21"/>
        <v>Equip012001</v>
      </c>
      <c r="V62">
        <f t="shared" si="22"/>
        <v>1</v>
      </c>
      <c r="W62" t="str">
        <f t="shared" ca="1" si="23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</v>
      </c>
      <c r="X62" t="str">
        <f t="shared" ca="1" si="15"/>
        <v>{"num":2,"diff":29,"tp1":"it","vl1":"Equip011002","cn1":1,"vl2":"Equip012001","cn2":1,"key":763}</v>
      </c>
      <c r="Y62">
        <f t="shared" ca="1" si="24"/>
        <v>96</v>
      </c>
      <c r="Z62">
        <f t="shared" ca="1" si="25"/>
        <v>4532</v>
      </c>
      <c r="AA62">
        <f t="shared" ca="1" si="26"/>
        <v>0</v>
      </c>
      <c r="AB62" t="str">
        <f t="shared" ca="1" si="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</v>
      </c>
      <c r="AC62">
        <f t="shared" ca="1" si="28"/>
        <v>0</v>
      </c>
    </row>
    <row r="63" spans="1:29">
      <c r="A63">
        <f t="shared" si="36"/>
        <v>2</v>
      </c>
      <c r="B63" t="str">
        <f>VLOOKUP(A63,BossBattleTable!$A:$C,MATCH(BossBattleTable!$C$1,BossBattleTable!$A$1:$C$1,0),0)</f>
        <v>TerribleStump_Purple</v>
      </c>
      <c r="C63">
        <f t="shared" ca="1" si="0"/>
        <v>30</v>
      </c>
      <c r="D63">
        <f t="shared" si="34"/>
        <v>2</v>
      </c>
      <c r="E63">
        <f t="shared" ca="1" si="35"/>
        <v>30</v>
      </c>
      <c r="F63" t="str">
        <f t="shared" ca="1" si="31"/>
        <v>cu</v>
      </c>
      <c r="G63" t="s">
        <v>402</v>
      </c>
      <c r="H63" t="s">
        <v>191</v>
      </c>
      <c r="I63">
        <v>15</v>
      </c>
      <c r="J63" t="str">
        <f t="shared" si="32"/>
        <v>에너지다소많음</v>
      </c>
      <c r="L63" t="s">
        <v>402</v>
      </c>
      <c r="M63" t="s">
        <v>375</v>
      </c>
      <c r="N63">
        <v>5000</v>
      </c>
      <c r="O63">
        <v>328</v>
      </c>
      <c r="P63">
        <f t="shared" si="14"/>
        <v>328</v>
      </c>
      <c r="Q63" t="str">
        <f t="shared" ca="1" si="17"/>
        <v>cu</v>
      </c>
      <c r="R63" t="str">
        <f t="shared" si="18"/>
        <v>EN</v>
      </c>
      <c r="S63">
        <f t="shared" si="19"/>
        <v>15</v>
      </c>
      <c r="T63" t="str">
        <f t="shared" si="20"/>
        <v/>
      </c>
      <c r="U63" t="str">
        <f t="shared" si="21"/>
        <v>GO</v>
      </c>
      <c r="V63">
        <f t="shared" si="22"/>
        <v>5000</v>
      </c>
      <c r="W63" t="str">
        <f t="shared" ca="1" si="23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</v>
      </c>
      <c r="X63" t="str">
        <f t="shared" ca="1" si="15"/>
        <v>{"num":2,"diff":30,"tp1":"cu","vl1":"EN","cn1":15,"vl2":"GO","cn2":5000,"key":328}</v>
      </c>
      <c r="Y63">
        <f t="shared" ca="1" si="24"/>
        <v>82</v>
      </c>
      <c r="Z63">
        <f t="shared" ca="1" si="25"/>
        <v>4615</v>
      </c>
      <c r="AA63">
        <f t="shared" ca="1" si="26"/>
        <v>0</v>
      </c>
      <c r="AB63" t="str">
        <f t="shared" ca="1" si="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</v>
      </c>
      <c r="AC63">
        <f t="shared" ca="1" si="28"/>
        <v>0</v>
      </c>
    </row>
    <row r="64" spans="1:29">
      <c r="A64">
        <f t="shared" si="36"/>
        <v>2</v>
      </c>
      <c r="B64" t="str">
        <f>VLOOKUP(A64,BossBattleTable!$A:$C,MATCH(BossBattleTable!$C$1,BossBattleTable!$A$1:$C$1,0),0)</f>
        <v>TerribleStump_Purple</v>
      </c>
      <c r="C64">
        <f t="shared" ca="1" si="0"/>
        <v>31</v>
      </c>
      <c r="D64">
        <f t="shared" si="34"/>
        <v>2</v>
      </c>
      <c r="E64">
        <f t="shared" ca="1" si="35"/>
        <v>31</v>
      </c>
      <c r="F64" t="str">
        <f t="shared" ca="1" si="31"/>
        <v>it</v>
      </c>
      <c r="G64" t="s">
        <v>412</v>
      </c>
      <c r="H64" t="s">
        <v>454</v>
      </c>
      <c r="I64">
        <v>1</v>
      </c>
      <c r="J64" t="str">
        <f t="shared" si="32"/>
        <v/>
      </c>
      <c r="L64" t="s">
        <v>412</v>
      </c>
      <c r="M64" t="s">
        <v>464</v>
      </c>
      <c r="N64">
        <v>1</v>
      </c>
      <c r="O64">
        <v>203</v>
      </c>
      <c r="P64">
        <f t="shared" si="14"/>
        <v>203</v>
      </c>
      <c r="Q64" t="str">
        <f t="shared" ca="1" si="17"/>
        <v>it</v>
      </c>
      <c r="R64" t="str">
        <f t="shared" si="18"/>
        <v>Equip023003</v>
      </c>
      <c r="S64">
        <f t="shared" si="19"/>
        <v>1</v>
      </c>
      <c r="T64" t="str">
        <f t="shared" si="20"/>
        <v/>
      </c>
      <c r="U64" t="str">
        <f t="shared" si="21"/>
        <v>Equip024003</v>
      </c>
      <c r="V64">
        <f t="shared" si="22"/>
        <v>1</v>
      </c>
      <c r="W64" t="str">
        <f t="shared" ca="1" si="23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</v>
      </c>
      <c r="X64" t="str">
        <f t="shared" ca="1" si="15"/>
        <v>{"num":2,"diff":31,"tp1":"it","vl1":"Equip023003","cn1":1,"vl2":"Equip024003","cn2":1,"key":203}</v>
      </c>
      <c r="Y64">
        <f t="shared" ca="1" si="24"/>
        <v>96</v>
      </c>
      <c r="Z64">
        <f t="shared" ca="1" si="25"/>
        <v>4712</v>
      </c>
      <c r="AA64">
        <f t="shared" ca="1" si="26"/>
        <v>0</v>
      </c>
      <c r="AB64" t="str">
        <f t="shared" ca="1" si="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</v>
      </c>
      <c r="AC64">
        <f t="shared" ca="1" si="28"/>
        <v>0</v>
      </c>
    </row>
    <row r="65" spans="1:29">
      <c r="A65">
        <f t="shared" si="36"/>
        <v>2</v>
      </c>
      <c r="B65" t="str">
        <f>VLOOKUP(A65,BossBattleTable!$A:$C,MATCH(BossBattleTable!$C$1,BossBattleTable!$A$1:$C$1,0),0)</f>
        <v>TerribleStump_Purple</v>
      </c>
      <c r="C65">
        <f t="shared" ca="1" si="0"/>
        <v>32</v>
      </c>
      <c r="D65">
        <f t="shared" si="34"/>
        <v>2</v>
      </c>
      <c r="E65">
        <f t="shared" ca="1" si="35"/>
        <v>32</v>
      </c>
      <c r="F65" t="str">
        <f t="shared" ca="1" si="31"/>
        <v>cu</v>
      </c>
      <c r="G65" t="s">
        <v>402</v>
      </c>
      <c r="H65" t="s">
        <v>108</v>
      </c>
      <c r="I65">
        <v>11</v>
      </c>
      <c r="J65" t="str">
        <f t="shared" si="32"/>
        <v/>
      </c>
      <c r="O65">
        <v>292</v>
      </c>
      <c r="P65">
        <f t="shared" si="14"/>
        <v>292</v>
      </c>
      <c r="Q65" t="str">
        <f t="shared" ca="1" si="17"/>
        <v>cu</v>
      </c>
      <c r="R65" t="str">
        <f t="shared" si="18"/>
        <v>DI</v>
      </c>
      <c r="S65">
        <f t="shared" si="19"/>
        <v>11</v>
      </c>
      <c r="T65" t="str">
        <f t="shared" si="20"/>
        <v/>
      </c>
      <c r="U65" t="str">
        <f t="shared" si="21"/>
        <v/>
      </c>
      <c r="V65" t="str">
        <f t="shared" si="22"/>
        <v/>
      </c>
      <c r="W65" t="str">
        <f t="shared" ca="1" si="23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</v>
      </c>
      <c r="X65" t="str">
        <f t="shared" ca="1" si="15"/>
        <v>{"num":2,"diff":32,"tp1":"cu","vl1":"DI","cn1":11,"key":292}</v>
      </c>
      <c r="Y65">
        <f t="shared" ca="1" si="24"/>
        <v>60</v>
      </c>
      <c r="Z65">
        <f t="shared" ca="1" si="25"/>
        <v>4773</v>
      </c>
      <c r="AA65">
        <f t="shared" ca="1" si="26"/>
        <v>0</v>
      </c>
      <c r="AB65" t="str">
        <f t="shared" ca="1" si="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</v>
      </c>
      <c r="AC65">
        <f t="shared" ca="1" si="28"/>
        <v>0</v>
      </c>
    </row>
    <row r="66" spans="1:29">
      <c r="A66">
        <f t="shared" si="36"/>
        <v>3</v>
      </c>
      <c r="B66" t="str">
        <f>VLOOKUP(A66,BossBattleTable!$A:$C,MATCH(BossBattleTable!$C$1,BossBattleTable!$A$1:$C$1,0),0)</f>
        <v>DroidMelee_Brass</v>
      </c>
      <c r="C66">
        <f t="shared" ref="C66:C129" ca="1" si="37">IF(A66&lt;&gt;OFFSET(A66,-1,0),1,OFFSET(C66,-1,0)+1)</f>
        <v>1</v>
      </c>
      <c r="D66">
        <f t="shared" si="34"/>
        <v>3</v>
      </c>
      <c r="E66">
        <f t="shared" ca="1" si="35"/>
        <v>1</v>
      </c>
      <c r="F66" t="str">
        <f t="shared" ca="1" si="31"/>
        <v>it</v>
      </c>
      <c r="G66" t="s">
        <v>412</v>
      </c>
      <c r="H66" t="s">
        <v>472</v>
      </c>
      <c r="I66">
        <v>1</v>
      </c>
      <c r="J66" t="str">
        <f t="shared" ref="J66:J129" si="38">IF(G66="장비1상자",
  IF(OR(H66&gt;3,I66&gt;5),"장비이상",""),
IF(H66="GO",
  IF(I66&lt;100,"골드이상",""),
IF(H66="EN",
  IF(I66&gt;29,"에너지너무많음",
  IF(I66&gt;9,"에너지다소많음","")),"")))</f>
        <v/>
      </c>
      <c r="O66">
        <v>630</v>
      </c>
      <c r="P66">
        <f t="shared" si="14"/>
        <v>630</v>
      </c>
      <c r="Q66" t="str">
        <f t="shared" ca="1" si="17"/>
        <v>it</v>
      </c>
      <c r="R66" t="str">
        <f t="shared" si="18"/>
        <v>Equip005003</v>
      </c>
      <c r="S66">
        <f t="shared" si="19"/>
        <v>1</v>
      </c>
      <c r="T66" t="str">
        <f t="shared" si="20"/>
        <v/>
      </c>
      <c r="U66" t="str">
        <f t="shared" si="21"/>
        <v/>
      </c>
      <c r="V66" t="str">
        <f t="shared" si="22"/>
        <v/>
      </c>
      <c r="W66" t="str">
        <f t="shared" ca="1" si="23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</v>
      </c>
      <c r="X66" t="str">
        <f t="shared" ca="1" si="15"/>
        <v>{"num":3,"diff":1,"tp1":"it","vl1":"Equip005003","cn1":1,"key":630}</v>
      </c>
      <c r="Y66">
        <f t="shared" ca="1" si="24"/>
        <v>67</v>
      </c>
      <c r="Z66">
        <f t="shared" ca="1" si="25"/>
        <v>4841</v>
      </c>
      <c r="AA66">
        <f t="shared" ca="1" si="26"/>
        <v>0</v>
      </c>
      <c r="AB66" t="str">
        <f t="shared" ca="1" si="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</v>
      </c>
      <c r="AC66">
        <f t="shared" ca="1" si="28"/>
        <v>0</v>
      </c>
    </row>
    <row r="67" spans="1:29">
      <c r="A67">
        <f t="shared" si="36"/>
        <v>3</v>
      </c>
      <c r="B67" t="str">
        <f>VLOOKUP(A67,BossBattleTable!$A:$C,MATCH(BossBattleTable!$C$1,BossBattleTable!$A$1:$C$1,0),0)</f>
        <v>DroidMelee_Brass</v>
      </c>
      <c r="C67">
        <f t="shared" ca="1" si="37"/>
        <v>2</v>
      </c>
      <c r="D67">
        <f t="shared" si="34"/>
        <v>3</v>
      </c>
      <c r="E67">
        <f t="shared" ca="1" si="35"/>
        <v>2</v>
      </c>
      <c r="F67" t="str">
        <f t="shared" ca="1" si="31"/>
        <v>cu</v>
      </c>
      <c r="G67" t="s">
        <v>402</v>
      </c>
      <c r="H67" t="s">
        <v>191</v>
      </c>
      <c r="I67">
        <v>10</v>
      </c>
      <c r="J67" t="str">
        <f t="shared" si="38"/>
        <v>에너지다소많음</v>
      </c>
      <c r="O67">
        <v>554</v>
      </c>
      <c r="P67">
        <f t="shared" ref="P67:P130" si="39">O67</f>
        <v>554</v>
      </c>
      <c r="Q67" t="str">
        <f t="shared" ca="1" si="17"/>
        <v>cu</v>
      </c>
      <c r="R67" t="str">
        <f t="shared" si="18"/>
        <v>EN</v>
      </c>
      <c r="S67">
        <f t="shared" si="19"/>
        <v>10</v>
      </c>
      <c r="T67" t="str">
        <f t="shared" si="20"/>
        <v/>
      </c>
      <c r="U67" t="str">
        <f t="shared" si="21"/>
        <v/>
      </c>
      <c r="V67" t="str">
        <f t="shared" si="22"/>
        <v/>
      </c>
      <c r="W67" t="str">
        <f t="shared" ca="1" si="23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</v>
      </c>
      <c r="X67" t="str">
        <f t="shared" ref="X67:X130" ca="1" si="40">"{"""&amp;D$1&amp;""":"&amp;D67
&amp;","""&amp;E$1&amp;""":"&amp;E67
&amp;","""&amp;F$1&amp;""":"""&amp;F67&amp;""""
&amp;","""&amp;H$1&amp;""":"""&amp;H67&amp;""""
&amp;","""&amp;I$1&amp;""":"&amp;I67
&amp;IF(LEN(K67)=0,"",","""&amp;K$1&amp;""":"""&amp;K67&amp;"""")
&amp;IF(LEN(M67)=0,"",","""&amp;M$1&amp;""":"""&amp;M67&amp;"""")
&amp;IF(LEN(N67)=0,"",","""&amp;N$1&amp;""":"&amp;N67)
&amp;","""&amp;O$1&amp;""":"&amp;O67&amp;"}"</f>
        <v>{"num":3,"diff":2,"tp1":"cu","vl1":"EN","cn1":10,"key":554}</v>
      </c>
      <c r="Y67">
        <f t="shared" ca="1" si="24"/>
        <v>59</v>
      </c>
      <c r="Z67">
        <f t="shared" ca="1" si="25"/>
        <v>4901</v>
      </c>
      <c r="AA67">
        <f t="shared" ca="1" si="26"/>
        <v>0</v>
      </c>
      <c r="AB67" t="str">
        <f t="shared" ca="1" si="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</v>
      </c>
      <c r="AC67">
        <f t="shared" ca="1" si="28"/>
        <v>0</v>
      </c>
    </row>
    <row r="68" spans="1:29">
      <c r="A68">
        <f t="shared" si="36"/>
        <v>3</v>
      </c>
      <c r="B68" t="str">
        <f>VLOOKUP(A68,BossBattleTable!$A:$C,MATCH(BossBattleTable!$C$1,BossBattleTable!$A$1:$C$1,0),0)</f>
        <v>DroidMelee_Brass</v>
      </c>
      <c r="C68">
        <f t="shared" ca="1" si="37"/>
        <v>3</v>
      </c>
      <c r="D68">
        <f t="shared" si="34"/>
        <v>3</v>
      </c>
      <c r="E68">
        <f t="shared" ca="1" si="35"/>
        <v>3</v>
      </c>
      <c r="F68" t="str">
        <f t="shared" ca="1" si="31"/>
        <v>it</v>
      </c>
      <c r="G68" t="s">
        <v>412</v>
      </c>
      <c r="H68" t="s">
        <v>471</v>
      </c>
      <c r="I68">
        <v>1</v>
      </c>
      <c r="J68" t="str">
        <f t="shared" si="38"/>
        <v/>
      </c>
      <c r="O68">
        <v>187</v>
      </c>
      <c r="P68">
        <f t="shared" si="39"/>
        <v>187</v>
      </c>
      <c r="Q68" t="str">
        <f t="shared" ref="Q68:Q131" ca="1" si="41">IF(LEN(F68)=0,"",F68)</f>
        <v>it</v>
      </c>
      <c r="R68" t="str">
        <f t="shared" ref="R68:R131" si="42">IF(LEN(H68)=0,"",H68)</f>
        <v>Equip011002</v>
      </c>
      <c r="S68">
        <f t="shared" ref="S68:S131" si="43">IF(LEN(I68)=0,"",I68)</f>
        <v>1</v>
      </c>
      <c r="T68" t="str">
        <f t="shared" ref="T68:T131" si="44">IF(LEN(K68)=0,"",K68)</f>
        <v/>
      </c>
      <c r="U68" t="str">
        <f t="shared" ref="U68:U131" si="45">IF(LEN(M68)=0,"",M68)</f>
        <v/>
      </c>
      <c r="V68" t="str">
        <f t="shared" ref="V68:V131" si="46">IF(LEN(N68)=0,"",N68)</f>
        <v/>
      </c>
      <c r="W68" t="str">
        <f t="shared" ref="W68:W131" ca="1" si="47">IF(ROW()=2,X68,OFFSET(W68,-1,0)&amp;IF(LEN(X68)=0,"",","&amp;X68))</f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</v>
      </c>
      <c r="X68" t="str">
        <f t="shared" ca="1" si="40"/>
        <v>{"num":3,"diff":3,"tp1":"it","vl1":"Equip011002","cn1":1,"key":187}</v>
      </c>
      <c r="Y68">
        <f t="shared" ref="Y68:Y131" ca="1" si="48">LEN(X68)</f>
        <v>67</v>
      </c>
      <c r="Z68">
        <f t="shared" ref="Z68:Z131" ca="1" si="49">IF(ROW()=2,Y68,
IF(OFFSET(Z68,-1,0)+Y68+1&gt;32767,Y68+1,OFFSET(Z68,-1,0)+Y68+1))</f>
        <v>4969</v>
      </c>
      <c r="AA68">
        <f t="shared" ref="AA68:AA131" ca="1" si="50">IF(ROW()=2,AC68,OFFSET(AA68,-1,0)+AC68)</f>
        <v>0</v>
      </c>
      <c r="AB68" t="str">
        <f t="shared" ref="AB68:AB131" ca="1" si="51">IF(ROW()=2,X68,
IF(OFFSET(Z68,-1,0)+Y68+1&gt;32767,","&amp;X68,OFFSET(AB68,-1,0)&amp;IF(LEN(X68)=0,"",","&amp;X68)))</f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</v>
      </c>
      <c r="AC68">
        <f t="shared" ref="AC68:AC131" ca="1" si="52">IF(Z68&gt;OFFSET(Z68,1,0),1,0)</f>
        <v>0</v>
      </c>
    </row>
    <row r="69" spans="1:29">
      <c r="A69">
        <f t="shared" si="36"/>
        <v>3</v>
      </c>
      <c r="B69" t="str">
        <f>VLOOKUP(A69,BossBattleTable!$A:$C,MATCH(BossBattleTable!$C$1,BossBattleTable!$A$1:$C$1,0),0)</f>
        <v>DroidMelee_Brass</v>
      </c>
      <c r="C69">
        <f t="shared" ca="1" si="37"/>
        <v>4</v>
      </c>
      <c r="D69">
        <f t="shared" si="34"/>
        <v>3</v>
      </c>
      <c r="E69">
        <f t="shared" ca="1" si="35"/>
        <v>4</v>
      </c>
      <c r="F69" t="str">
        <f t="shared" ca="1" si="31"/>
        <v>cu</v>
      </c>
      <c r="G69" t="s">
        <v>402</v>
      </c>
      <c r="H69" t="s">
        <v>375</v>
      </c>
      <c r="I69">
        <v>3000</v>
      </c>
      <c r="J69" t="str">
        <f t="shared" si="38"/>
        <v/>
      </c>
      <c r="O69">
        <v>759</v>
      </c>
      <c r="P69">
        <f t="shared" si="39"/>
        <v>759</v>
      </c>
      <c r="Q69" t="str">
        <f t="shared" ca="1" si="41"/>
        <v>cu</v>
      </c>
      <c r="R69" t="str">
        <f t="shared" si="42"/>
        <v>GO</v>
      </c>
      <c r="S69">
        <f t="shared" si="43"/>
        <v>3000</v>
      </c>
      <c r="T69" t="str">
        <f t="shared" si="44"/>
        <v/>
      </c>
      <c r="U69" t="str">
        <f t="shared" si="45"/>
        <v/>
      </c>
      <c r="V69" t="str">
        <f t="shared" si="46"/>
        <v/>
      </c>
      <c r="W69" t="str">
        <f t="shared" ca="1" si="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</v>
      </c>
      <c r="X69" t="str">
        <f t="shared" ca="1" si="40"/>
        <v>{"num":3,"diff":4,"tp1":"cu","vl1":"GO","cn1":3000,"key":759}</v>
      </c>
      <c r="Y69">
        <f t="shared" ca="1" si="48"/>
        <v>61</v>
      </c>
      <c r="Z69">
        <f t="shared" ca="1" si="49"/>
        <v>5031</v>
      </c>
      <c r="AA69">
        <f t="shared" ca="1" si="50"/>
        <v>0</v>
      </c>
      <c r="AB69" t="str">
        <f t="shared" ca="1" si="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</v>
      </c>
      <c r="AC69">
        <f t="shared" ca="1" si="52"/>
        <v>0</v>
      </c>
    </row>
    <row r="70" spans="1:29">
      <c r="A70">
        <f t="shared" si="36"/>
        <v>3</v>
      </c>
      <c r="B70" t="str">
        <f>VLOOKUP(A70,BossBattleTable!$A:$C,MATCH(BossBattleTable!$C$1,BossBattleTable!$A$1:$C$1,0),0)</f>
        <v>DroidMelee_Brass</v>
      </c>
      <c r="C70">
        <f t="shared" ca="1" si="37"/>
        <v>5</v>
      </c>
      <c r="D70">
        <f t="shared" si="34"/>
        <v>3</v>
      </c>
      <c r="E70">
        <f t="shared" ca="1" si="35"/>
        <v>5</v>
      </c>
      <c r="F70" t="str">
        <f t="shared" ref="F70:F133" ca="1" si="53">IF(ISBLANK(G70),"",
VLOOKUP(G70,OFFSET(INDIRECT("$A:$B"),0,MATCH(G$1&amp;"_Verify",INDIRECT("$1:$1"),0)-1),2,0)
)</f>
        <v>it</v>
      </c>
      <c r="G70" t="s">
        <v>412</v>
      </c>
      <c r="H70" t="s">
        <v>460</v>
      </c>
      <c r="I70">
        <v>1</v>
      </c>
      <c r="J70" t="str">
        <f t="shared" si="38"/>
        <v/>
      </c>
      <c r="L70" t="s">
        <v>412</v>
      </c>
      <c r="M70" t="s">
        <v>496</v>
      </c>
      <c r="N70">
        <v>1</v>
      </c>
      <c r="O70">
        <v>206</v>
      </c>
      <c r="P70">
        <f t="shared" si="39"/>
        <v>206</v>
      </c>
      <c r="Q70" t="str">
        <f t="shared" ca="1" si="41"/>
        <v>it</v>
      </c>
      <c r="R70" t="str">
        <f t="shared" si="42"/>
        <v>Equip012002</v>
      </c>
      <c r="S70">
        <f t="shared" si="43"/>
        <v>1</v>
      </c>
      <c r="T70" t="str">
        <f t="shared" si="44"/>
        <v/>
      </c>
      <c r="U70" t="str">
        <f t="shared" si="45"/>
        <v>Equip000002</v>
      </c>
      <c r="V70">
        <f t="shared" si="46"/>
        <v>1</v>
      </c>
      <c r="W70" t="str">
        <f t="shared" ca="1" si="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</v>
      </c>
      <c r="X70" t="str">
        <f t="shared" ca="1" si="40"/>
        <v>{"num":3,"diff":5,"tp1":"it","vl1":"Equip012002","cn1":1,"vl2":"Equip000002","cn2":1,"key":206}</v>
      </c>
      <c r="Y70">
        <f t="shared" ca="1" si="48"/>
        <v>95</v>
      </c>
      <c r="Z70">
        <f t="shared" ca="1" si="49"/>
        <v>5127</v>
      </c>
      <c r="AA70">
        <f t="shared" ca="1" si="50"/>
        <v>0</v>
      </c>
      <c r="AB70" t="str">
        <f t="shared" ca="1" si="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</v>
      </c>
      <c r="AC70">
        <f t="shared" ca="1" si="52"/>
        <v>0</v>
      </c>
    </row>
    <row r="71" spans="1:29">
      <c r="A71">
        <f t="shared" si="36"/>
        <v>3</v>
      </c>
      <c r="B71" t="str">
        <f>VLOOKUP(A71,BossBattleTable!$A:$C,MATCH(BossBattleTable!$C$1,BossBattleTable!$A$1:$C$1,0),0)</f>
        <v>DroidMelee_Brass</v>
      </c>
      <c r="C71">
        <f t="shared" ca="1" si="37"/>
        <v>6</v>
      </c>
      <c r="D71">
        <f t="shared" si="34"/>
        <v>3</v>
      </c>
      <c r="E71">
        <f t="shared" ca="1" si="35"/>
        <v>6</v>
      </c>
      <c r="F71" t="str">
        <f t="shared" ca="1" si="53"/>
        <v>cu</v>
      </c>
      <c r="G71" t="s">
        <v>402</v>
      </c>
      <c r="H71" t="s">
        <v>191</v>
      </c>
      <c r="I71">
        <v>8</v>
      </c>
      <c r="J71" t="str">
        <f t="shared" si="38"/>
        <v/>
      </c>
      <c r="L71" t="s">
        <v>402</v>
      </c>
      <c r="M71" t="s">
        <v>375</v>
      </c>
      <c r="N71">
        <v>2000</v>
      </c>
      <c r="O71">
        <v>951</v>
      </c>
      <c r="P71">
        <f t="shared" si="39"/>
        <v>951</v>
      </c>
      <c r="Q71" t="str">
        <f t="shared" ca="1" si="41"/>
        <v>cu</v>
      </c>
      <c r="R71" t="str">
        <f t="shared" si="42"/>
        <v>EN</v>
      </c>
      <c r="S71">
        <f t="shared" si="43"/>
        <v>8</v>
      </c>
      <c r="T71" t="str">
        <f t="shared" si="44"/>
        <v/>
      </c>
      <c r="U71" t="str">
        <f t="shared" si="45"/>
        <v>GO</v>
      </c>
      <c r="V71">
        <f t="shared" si="46"/>
        <v>2000</v>
      </c>
      <c r="W71" t="str">
        <f t="shared" ca="1" si="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</v>
      </c>
      <c r="X71" t="str">
        <f t="shared" ca="1" si="40"/>
        <v>{"num":3,"diff":6,"tp1":"cu","vl1":"EN","cn1":8,"vl2":"GO","cn2":2000,"key":951}</v>
      </c>
      <c r="Y71">
        <f t="shared" ca="1" si="48"/>
        <v>80</v>
      </c>
      <c r="Z71">
        <f t="shared" ca="1" si="49"/>
        <v>5208</v>
      </c>
      <c r="AA71">
        <f t="shared" ca="1" si="50"/>
        <v>0</v>
      </c>
      <c r="AB71" t="str">
        <f t="shared" ca="1" si="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</v>
      </c>
      <c r="AC71">
        <f t="shared" ca="1" si="52"/>
        <v>0</v>
      </c>
    </row>
    <row r="72" spans="1:29">
      <c r="A72">
        <f t="shared" si="36"/>
        <v>3</v>
      </c>
      <c r="B72" t="str">
        <f>VLOOKUP(A72,BossBattleTable!$A:$C,MATCH(BossBattleTable!$C$1,BossBattleTable!$A$1:$C$1,0),0)</f>
        <v>DroidMelee_Brass</v>
      </c>
      <c r="C72">
        <f t="shared" ca="1" si="37"/>
        <v>7</v>
      </c>
      <c r="D72">
        <f t="shared" si="34"/>
        <v>3</v>
      </c>
      <c r="E72">
        <f t="shared" ca="1" si="35"/>
        <v>7</v>
      </c>
      <c r="F72" t="str">
        <f t="shared" ca="1" si="53"/>
        <v>it</v>
      </c>
      <c r="G72" t="s">
        <v>412</v>
      </c>
      <c r="H72" t="s">
        <v>458</v>
      </c>
      <c r="I72">
        <v>1</v>
      </c>
      <c r="J72" t="str">
        <f t="shared" si="38"/>
        <v/>
      </c>
      <c r="L72" t="s">
        <v>412</v>
      </c>
      <c r="M72" t="s">
        <v>455</v>
      </c>
      <c r="N72">
        <v>1</v>
      </c>
      <c r="O72">
        <v>622</v>
      </c>
      <c r="P72">
        <f t="shared" si="39"/>
        <v>622</v>
      </c>
      <c r="Q72" t="str">
        <f t="shared" ca="1" si="41"/>
        <v>it</v>
      </c>
      <c r="R72" t="str">
        <f t="shared" si="42"/>
        <v>Equip012003</v>
      </c>
      <c r="S72">
        <f t="shared" si="43"/>
        <v>1</v>
      </c>
      <c r="T72" t="str">
        <f t="shared" si="44"/>
        <v/>
      </c>
      <c r="U72" t="str">
        <f t="shared" si="45"/>
        <v>Equip013002</v>
      </c>
      <c r="V72">
        <f t="shared" si="46"/>
        <v>1</v>
      </c>
      <c r="W72" t="str">
        <f t="shared" ca="1" si="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</v>
      </c>
      <c r="X72" t="str">
        <f t="shared" ca="1" si="40"/>
        <v>{"num":3,"diff":7,"tp1":"it","vl1":"Equip012003","cn1":1,"vl2":"Equip013002","cn2":1,"key":622}</v>
      </c>
      <c r="Y72">
        <f t="shared" ca="1" si="48"/>
        <v>95</v>
      </c>
      <c r="Z72">
        <f t="shared" ca="1" si="49"/>
        <v>5304</v>
      </c>
      <c r="AA72">
        <f t="shared" ca="1" si="50"/>
        <v>0</v>
      </c>
      <c r="AB72" t="str">
        <f t="shared" ca="1" si="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</v>
      </c>
      <c r="AC72">
        <f t="shared" ca="1" si="52"/>
        <v>0</v>
      </c>
    </row>
    <row r="73" spans="1:29">
      <c r="A73">
        <f t="shared" si="36"/>
        <v>3</v>
      </c>
      <c r="B73" t="str">
        <f>VLOOKUP(A73,BossBattleTable!$A:$C,MATCH(BossBattleTable!$C$1,BossBattleTable!$A$1:$C$1,0),0)</f>
        <v>DroidMelee_Brass</v>
      </c>
      <c r="C73">
        <f t="shared" ca="1" si="37"/>
        <v>8</v>
      </c>
      <c r="D73">
        <f t="shared" si="34"/>
        <v>3</v>
      </c>
      <c r="E73">
        <f t="shared" ca="1" si="35"/>
        <v>8</v>
      </c>
      <c r="F73" t="str">
        <f t="shared" ca="1" si="53"/>
        <v>cu</v>
      </c>
      <c r="G73" t="s">
        <v>402</v>
      </c>
      <c r="H73" t="s">
        <v>108</v>
      </c>
      <c r="I73">
        <v>5</v>
      </c>
      <c r="J73" t="str">
        <f t="shared" si="38"/>
        <v/>
      </c>
      <c r="O73">
        <v>318</v>
      </c>
      <c r="P73">
        <f t="shared" si="39"/>
        <v>318</v>
      </c>
      <c r="Q73" t="str">
        <f t="shared" ca="1" si="41"/>
        <v>cu</v>
      </c>
      <c r="R73" t="str">
        <f t="shared" si="42"/>
        <v>DI</v>
      </c>
      <c r="S73">
        <f t="shared" si="43"/>
        <v>5</v>
      </c>
      <c r="T73" t="str">
        <f t="shared" si="44"/>
        <v/>
      </c>
      <c r="U73" t="str">
        <f t="shared" si="45"/>
        <v/>
      </c>
      <c r="V73" t="str">
        <f t="shared" si="46"/>
        <v/>
      </c>
      <c r="W73" t="str">
        <f t="shared" ca="1" si="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</v>
      </c>
      <c r="X73" t="str">
        <f t="shared" ca="1" si="40"/>
        <v>{"num":3,"diff":8,"tp1":"cu","vl1":"DI","cn1":5,"key":318}</v>
      </c>
      <c r="Y73">
        <f t="shared" ca="1" si="48"/>
        <v>58</v>
      </c>
      <c r="Z73">
        <f t="shared" ca="1" si="49"/>
        <v>5363</v>
      </c>
      <c r="AA73">
        <f t="shared" ca="1" si="50"/>
        <v>0</v>
      </c>
      <c r="AB73" t="str">
        <f t="shared" ca="1" si="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</v>
      </c>
      <c r="AC73">
        <f t="shared" ca="1" si="52"/>
        <v>0</v>
      </c>
    </row>
    <row r="74" spans="1:29">
      <c r="A74">
        <f t="shared" si="36"/>
        <v>3</v>
      </c>
      <c r="B74" t="str">
        <f>VLOOKUP(A74,BossBattleTable!$A:$C,MATCH(BossBattleTable!$C$1,BossBattleTable!$A$1:$C$1,0),0)</f>
        <v>DroidMelee_Brass</v>
      </c>
      <c r="C74">
        <f t="shared" ca="1" si="37"/>
        <v>9</v>
      </c>
      <c r="D74">
        <f t="shared" si="34"/>
        <v>3</v>
      </c>
      <c r="E74">
        <f t="shared" ca="1" si="35"/>
        <v>9</v>
      </c>
      <c r="F74" t="str">
        <f t="shared" ca="1" si="53"/>
        <v>it</v>
      </c>
      <c r="G74" t="s">
        <v>412</v>
      </c>
      <c r="H74" t="s">
        <v>458</v>
      </c>
      <c r="I74">
        <v>1</v>
      </c>
      <c r="J74" t="str">
        <f t="shared" si="38"/>
        <v/>
      </c>
      <c r="O74">
        <v>848</v>
      </c>
      <c r="P74">
        <f t="shared" si="39"/>
        <v>848</v>
      </c>
      <c r="Q74" t="str">
        <f t="shared" ca="1" si="41"/>
        <v>it</v>
      </c>
      <c r="R74" t="str">
        <f t="shared" si="42"/>
        <v>Equip012003</v>
      </c>
      <c r="S74">
        <f t="shared" si="43"/>
        <v>1</v>
      </c>
      <c r="T74" t="str">
        <f t="shared" si="44"/>
        <v/>
      </c>
      <c r="U74" t="str">
        <f t="shared" si="45"/>
        <v/>
      </c>
      <c r="V74" t="str">
        <f t="shared" si="46"/>
        <v/>
      </c>
      <c r="W74" t="str">
        <f t="shared" ca="1" si="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</v>
      </c>
      <c r="X74" t="str">
        <f t="shared" ca="1" si="40"/>
        <v>{"num":3,"diff":9,"tp1":"it","vl1":"Equip012003","cn1":1,"key":848}</v>
      </c>
      <c r="Y74">
        <f t="shared" ca="1" si="48"/>
        <v>67</v>
      </c>
      <c r="Z74">
        <f t="shared" ca="1" si="49"/>
        <v>5431</v>
      </c>
      <c r="AA74">
        <f t="shared" ca="1" si="50"/>
        <v>0</v>
      </c>
      <c r="AB74" t="str">
        <f t="shared" ca="1" si="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</v>
      </c>
      <c r="AC74">
        <f t="shared" ca="1" si="52"/>
        <v>0</v>
      </c>
    </row>
    <row r="75" spans="1:29">
      <c r="A75">
        <f t="shared" si="36"/>
        <v>3</v>
      </c>
      <c r="B75" t="str">
        <f>VLOOKUP(A75,BossBattleTable!$A:$C,MATCH(BossBattleTable!$C$1,BossBattleTable!$A$1:$C$1,0),0)</f>
        <v>DroidMelee_Brass</v>
      </c>
      <c r="C75">
        <f t="shared" ca="1" si="37"/>
        <v>10</v>
      </c>
      <c r="D75">
        <f t="shared" si="34"/>
        <v>3</v>
      </c>
      <c r="E75">
        <f t="shared" ca="1" si="35"/>
        <v>10</v>
      </c>
      <c r="F75" t="str">
        <f t="shared" ca="1" si="53"/>
        <v>cu</v>
      </c>
      <c r="G75" t="s">
        <v>402</v>
      </c>
      <c r="H75" t="s">
        <v>191</v>
      </c>
      <c r="I75">
        <v>12</v>
      </c>
      <c r="J75" t="str">
        <f t="shared" si="38"/>
        <v>에너지다소많음</v>
      </c>
      <c r="O75">
        <v>279</v>
      </c>
      <c r="P75">
        <f t="shared" si="39"/>
        <v>279</v>
      </c>
      <c r="Q75" t="str">
        <f t="shared" ca="1" si="41"/>
        <v>cu</v>
      </c>
      <c r="R75" t="str">
        <f t="shared" si="42"/>
        <v>EN</v>
      </c>
      <c r="S75">
        <f t="shared" si="43"/>
        <v>12</v>
      </c>
      <c r="T75" t="str">
        <f t="shared" si="44"/>
        <v/>
      </c>
      <c r="U75" t="str">
        <f t="shared" si="45"/>
        <v/>
      </c>
      <c r="V75" t="str">
        <f t="shared" si="46"/>
        <v/>
      </c>
      <c r="W75" t="str">
        <f t="shared" ca="1" si="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</v>
      </c>
      <c r="X75" t="str">
        <f t="shared" ca="1" si="40"/>
        <v>{"num":3,"diff":10,"tp1":"cu","vl1":"EN","cn1":12,"key":279}</v>
      </c>
      <c r="Y75">
        <f t="shared" ca="1" si="48"/>
        <v>60</v>
      </c>
      <c r="Z75">
        <f t="shared" ca="1" si="49"/>
        <v>5492</v>
      </c>
      <c r="AA75">
        <f t="shared" ca="1" si="50"/>
        <v>0</v>
      </c>
      <c r="AB75" t="str">
        <f t="shared" ca="1" si="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</v>
      </c>
      <c r="AC75">
        <f t="shared" ca="1" si="52"/>
        <v>0</v>
      </c>
    </row>
    <row r="76" spans="1:29">
      <c r="A76">
        <f t="shared" si="36"/>
        <v>3</v>
      </c>
      <c r="B76" t="str">
        <f>VLOOKUP(A76,BossBattleTable!$A:$C,MATCH(BossBattleTable!$C$1,BossBattleTable!$A$1:$C$1,0),0)</f>
        <v>DroidMelee_Brass</v>
      </c>
      <c r="C76">
        <f t="shared" ca="1" si="37"/>
        <v>11</v>
      </c>
      <c r="D76">
        <f t="shared" si="34"/>
        <v>3</v>
      </c>
      <c r="E76">
        <f t="shared" ca="1" si="35"/>
        <v>11</v>
      </c>
      <c r="F76" t="str">
        <f t="shared" ca="1" si="53"/>
        <v>it</v>
      </c>
      <c r="G76" t="s">
        <v>412</v>
      </c>
      <c r="H76" t="s">
        <v>473</v>
      </c>
      <c r="I76">
        <v>1</v>
      </c>
      <c r="J76" t="str">
        <f t="shared" si="38"/>
        <v/>
      </c>
      <c r="O76">
        <v>411</v>
      </c>
      <c r="P76">
        <f t="shared" si="39"/>
        <v>411</v>
      </c>
      <c r="Q76" t="str">
        <f t="shared" ca="1" si="41"/>
        <v>it</v>
      </c>
      <c r="R76" t="str">
        <f t="shared" si="42"/>
        <v>Equip020001</v>
      </c>
      <c r="S76">
        <f t="shared" si="43"/>
        <v>1</v>
      </c>
      <c r="T76" t="str">
        <f t="shared" si="44"/>
        <v/>
      </c>
      <c r="U76" t="str">
        <f t="shared" si="45"/>
        <v/>
      </c>
      <c r="V76" t="str">
        <f t="shared" si="46"/>
        <v/>
      </c>
      <c r="W76" t="str">
        <f t="shared" ca="1" si="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</v>
      </c>
      <c r="X76" t="str">
        <f t="shared" ca="1" si="40"/>
        <v>{"num":3,"diff":11,"tp1":"it","vl1":"Equip020001","cn1":1,"key":411}</v>
      </c>
      <c r="Y76">
        <f t="shared" ca="1" si="48"/>
        <v>68</v>
      </c>
      <c r="Z76">
        <f t="shared" ca="1" si="49"/>
        <v>5561</v>
      </c>
      <c r="AA76">
        <f t="shared" ca="1" si="50"/>
        <v>0</v>
      </c>
      <c r="AB76" t="str">
        <f t="shared" ca="1" si="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</v>
      </c>
      <c r="AC76">
        <f t="shared" ca="1" si="52"/>
        <v>0</v>
      </c>
    </row>
    <row r="77" spans="1:29">
      <c r="A77">
        <f t="shared" si="36"/>
        <v>3</v>
      </c>
      <c r="B77" t="str">
        <f>VLOOKUP(A77,BossBattleTable!$A:$C,MATCH(BossBattleTable!$C$1,BossBattleTable!$A$1:$C$1,0),0)</f>
        <v>DroidMelee_Brass</v>
      </c>
      <c r="C77">
        <f t="shared" ca="1" si="37"/>
        <v>12</v>
      </c>
      <c r="D77">
        <f t="shared" si="34"/>
        <v>3</v>
      </c>
      <c r="E77">
        <f t="shared" ca="1" si="35"/>
        <v>12</v>
      </c>
      <c r="F77" t="str">
        <f t="shared" ca="1" si="53"/>
        <v>cu</v>
      </c>
      <c r="G77" t="s">
        <v>402</v>
      </c>
      <c r="H77" t="s">
        <v>375</v>
      </c>
      <c r="I77">
        <v>4000</v>
      </c>
      <c r="J77" t="str">
        <f t="shared" si="38"/>
        <v/>
      </c>
      <c r="O77">
        <v>782</v>
      </c>
      <c r="P77">
        <f t="shared" si="39"/>
        <v>782</v>
      </c>
      <c r="Q77" t="str">
        <f t="shared" ca="1" si="41"/>
        <v>cu</v>
      </c>
      <c r="R77" t="str">
        <f t="shared" si="42"/>
        <v>GO</v>
      </c>
      <c r="S77">
        <f t="shared" si="43"/>
        <v>4000</v>
      </c>
      <c r="T77" t="str">
        <f t="shared" si="44"/>
        <v/>
      </c>
      <c r="U77" t="str">
        <f t="shared" si="45"/>
        <v/>
      </c>
      <c r="V77" t="str">
        <f t="shared" si="46"/>
        <v/>
      </c>
      <c r="W77" t="str">
        <f t="shared" ca="1" si="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</v>
      </c>
      <c r="X77" t="str">
        <f t="shared" ca="1" si="40"/>
        <v>{"num":3,"diff":12,"tp1":"cu","vl1":"GO","cn1":4000,"key":782}</v>
      </c>
      <c r="Y77">
        <f t="shared" ca="1" si="48"/>
        <v>62</v>
      </c>
      <c r="Z77">
        <f t="shared" ca="1" si="49"/>
        <v>5624</v>
      </c>
      <c r="AA77">
        <f t="shared" ca="1" si="50"/>
        <v>0</v>
      </c>
      <c r="AB77" t="str">
        <f t="shared" ca="1" si="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</v>
      </c>
      <c r="AC77">
        <f t="shared" ca="1" si="52"/>
        <v>0</v>
      </c>
    </row>
    <row r="78" spans="1:29">
      <c r="A78">
        <f t="shared" si="36"/>
        <v>3</v>
      </c>
      <c r="B78" t="str">
        <f>VLOOKUP(A78,BossBattleTable!$A:$C,MATCH(BossBattleTable!$C$1,BossBattleTable!$A$1:$C$1,0),0)</f>
        <v>DroidMelee_Brass</v>
      </c>
      <c r="C78">
        <f t="shared" ca="1" si="37"/>
        <v>13</v>
      </c>
      <c r="D78">
        <f t="shared" si="34"/>
        <v>3</v>
      </c>
      <c r="E78">
        <f t="shared" ca="1" si="35"/>
        <v>13</v>
      </c>
      <c r="F78" t="str">
        <f t="shared" ca="1" si="53"/>
        <v>it</v>
      </c>
      <c r="G78" t="s">
        <v>412</v>
      </c>
      <c r="H78" t="s">
        <v>471</v>
      </c>
      <c r="I78">
        <v>1</v>
      </c>
      <c r="J78" t="str">
        <f t="shared" si="38"/>
        <v/>
      </c>
      <c r="L78" t="s">
        <v>412</v>
      </c>
      <c r="M78" t="s">
        <v>455</v>
      </c>
      <c r="N78">
        <v>1</v>
      </c>
      <c r="O78">
        <v>462</v>
      </c>
      <c r="P78">
        <f t="shared" si="39"/>
        <v>462</v>
      </c>
      <c r="Q78" t="str">
        <f t="shared" ca="1" si="41"/>
        <v>it</v>
      </c>
      <c r="R78" t="str">
        <f t="shared" si="42"/>
        <v>Equip011002</v>
      </c>
      <c r="S78">
        <f t="shared" si="43"/>
        <v>1</v>
      </c>
      <c r="T78" t="str">
        <f t="shared" si="44"/>
        <v/>
      </c>
      <c r="U78" t="str">
        <f t="shared" si="45"/>
        <v>Equip013002</v>
      </c>
      <c r="V78">
        <f t="shared" si="46"/>
        <v>1</v>
      </c>
      <c r="W78" t="str">
        <f t="shared" ca="1" si="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</v>
      </c>
      <c r="X78" t="str">
        <f t="shared" ca="1" si="40"/>
        <v>{"num":3,"diff":13,"tp1":"it","vl1":"Equip011002","cn1":1,"vl2":"Equip013002","cn2":1,"key":462}</v>
      </c>
      <c r="Y78">
        <f t="shared" ca="1" si="48"/>
        <v>96</v>
      </c>
      <c r="Z78">
        <f t="shared" ca="1" si="49"/>
        <v>5721</v>
      </c>
      <c r="AA78">
        <f t="shared" ca="1" si="50"/>
        <v>0</v>
      </c>
      <c r="AB78" t="str">
        <f t="shared" ca="1" si="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</v>
      </c>
      <c r="AC78">
        <f t="shared" ca="1" si="52"/>
        <v>0</v>
      </c>
    </row>
    <row r="79" spans="1:29">
      <c r="A79">
        <f t="shared" si="36"/>
        <v>3</v>
      </c>
      <c r="B79" t="str">
        <f>VLOOKUP(A79,BossBattleTable!$A:$C,MATCH(BossBattleTable!$C$1,BossBattleTable!$A$1:$C$1,0),0)</f>
        <v>DroidMelee_Brass</v>
      </c>
      <c r="C79">
        <f t="shared" ca="1" si="37"/>
        <v>14</v>
      </c>
      <c r="D79">
        <f t="shared" si="34"/>
        <v>3</v>
      </c>
      <c r="E79">
        <f t="shared" ca="1" si="35"/>
        <v>14</v>
      </c>
      <c r="F79" t="str">
        <f t="shared" ca="1" si="53"/>
        <v>cu</v>
      </c>
      <c r="G79" t="s">
        <v>402</v>
      </c>
      <c r="H79" t="s">
        <v>191</v>
      </c>
      <c r="I79">
        <v>10</v>
      </c>
      <c r="J79" t="str">
        <f t="shared" si="38"/>
        <v>에너지다소많음</v>
      </c>
      <c r="L79" t="s">
        <v>402</v>
      </c>
      <c r="M79" t="s">
        <v>375</v>
      </c>
      <c r="N79">
        <v>3000</v>
      </c>
      <c r="O79">
        <v>115</v>
      </c>
      <c r="P79">
        <f t="shared" si="39"/>
        <v>115</v>
      </c>
      <c r="Q79" t="str">
        <f t="shared" ca="1" si="41"/>
        <v>cu</v>
      </c>
      <c r="R79" t="str">
        <f t="shared" si="42"/>
        <v>EN</v>
      </c>
      <c r="S79">
        <f t="shared" si="43"/>
        <v>10</v>
      </c>
      <c r="T79" t="str">
        <f t="shared" si="44"/>
        <v/>
      </c>
      <c r="U79" t="str">
        <f t="shared" si="45"/>
        <v>GO</v>
      </c>
      <c r="V79">
        <f t="shared" si="46"/>
        <v>3000</v>
      </c>
      <c r="W79" t="str">
        <f t="shared" ca="1" si="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</v>
      </c>
      <c r="X79" t="str">
        <f t="shared" ca="1" si="40"/>
        <v>{"num":3,"diff":14,"tp1":"cu","vl1":"EN","cn1":10,"vl2":"GO","cn2":3000,"key":115}</v>
      </c>
      <c r="Y79">
        <f t="shared" ca="1" si="48"/>
        <v>82</v>
      </c>
      <c r="Z79">
        <f t="shared" ca="1" si="49"/>
        <v>5804</v>
      </c>
      <c r="AA79">
        <f t="shared" ca="1" si="50"/>
        <v>0</v>
      </c>
      <c r="AB79" t="str">
        <f t="shared" ca="1" si="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</v>
      </c>
      <c r="AC79">
        <f t="shared" ca="1" si="52"/>
        <v>0</v>
      </c>
    </row>
    <row r="80" spans="1:29">
      <c r="A80">
        <f t="shared" si="36"/>
        <v>3</v>
      </c>
      <c r="B80" t="str">
        <f>VLOOKUP(A80,BossBattleTable!$A:$C,MATCH(BossBattleTable!$C$1,BossBattleTable!$A$1:$C$1,0),0)</f>
        <v>DroidMelee_Brass</v>
      </c>
      <c r="C80">
        <f t="shared" ca="1" si="37"/>
        <v>15</v>
      </c>
      <c r="D80">
        <f t="shared" si="34"/>
        <v>3</v>
      </c>
      <c r="E80">
        <f t="shared" ca="1" si="35"/>
        <v>15</v>
      </c>
      <c r="F80" t="str">
        <f t="shared" ca="1" si="53"/>
        <v>it</v>
      </c>
      <c r="G80" t="s">
        <v>412</v>
      </c>
      <c r="H80" t="s">
        <v>469</v>
      </c>
      <c r="I80">
        <v>1</v>
      </c>
      <c r="J80" t="str">
        <f t="shared" si="38"/>
        <v/>
      </c>
      <c r="L80" t="s">
        <v>412</v>
      </c>
      <c r="M80" t="s">
        <v>451</v>
      </c>
      <c r="N80">
        <v>1</v>
      </c>
      <c r="O80">
        <v>670</v>
      </c>
      <c r="P80">
        <f t="shared" si="39"/>
        <v>670</v>
      </c>
      <c r="Q80" t="str">
        <f t="shared" ca="1" si="41"/>
        <v>it</v>
      </c>
      <c r="R80" t="str">
        <f t="shared" si="42"/>
        <v>Equip015002</v>
      </c>
      <c r="S80">
        <f t="shared" si="43"/>
        <v>1</v>
      </c>
      <c r="T80" t="str">
        <f t="shared" si="44"/>
        <v/>
      </c>
      <c r="U80" t="str">
        <f t="shared" si="45"/>
        <v>Equip010003</v>
      </c>
      <c r="V80">
        <f t="shared" si="46"/>
        <v>1</v>
      </c>
      <c r="W80" t="str">
        <f t="shared" ca="1" si="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</v>
      </c>
      <c r="X80" t="str">
        <f t="shared" ca="1" si="40"/>
        <v>{"num":3,"diff":15,"tp1":"it","vl1":"Equip015002","cn1":1,"vl2":"Equip010003","cn2":1,"key":670}</v>
      </c>
      <c r="Y80">
        <f t="shared" ca="1" si="48"/>
        <v>96</v>
      </c>
      <c r="Z80">
        <f t="shared" ca="1" si="49"/>
        <v>5901</v>
      </c>
      <c r="AA80">
        <f t="shared" ca="1" si="50"/>
        <v>0</v>
      </c>
      <c r="AB80" t="str">
        <f t="shared" ca="1" si="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</v>
      </c>
      <c r="AC80">
        <f t="shared" ca="1" si="52"/>
        <v>0</v>
      </c>
    </row>
    <row r="81" spans="1:29">
      <c r="A81">
        <f t="shared" si="36"/>
        <v>3</v>
      </c>
      <c r="B81" t="str">
        <f>VLOOKUP(A81,BossBattleTable!$A:$C,MATCH(BossBattleTable!$C$1,BossBattleTable!$A$1:$C$1,0),0)</f>
        <v>DroidMelee_Brass</v>
      </c>
      <c r="C81">
        <f t="shared" ca="1" si="37"/>
        <v>16</v>
      </c>
      <c r="D81">
        <f t="shared" si="34"/>
        <v>3</v>
      </c>
      <c r="E81">
        <f t="shared" ca="1" si="35"/>
        <v>16</v>
      </c>
      <c r="F81" t="str">
        <f t="shared" ca="1" si="53"/>
        <v>cu</v>
      </c>
      <c r="G81" t="s">
        <v>402</v>
      </c>
      <c r="H81" t="s">
        <v>108</v>
      </c>
      <c r="I81">
        <v>6</v>
      </c>
      <c r="J81" t="str">
        <f t="shared" si="38"/>
        <v/>
      </c>
      <c r="O81">
        <v>529</v>
      </c>
      <c r="P81">
        <f t="shared" si="39"/>
        <v>529</v>
      </c>
      <c r="Q81" t="str">
        <f t="shared" ca="1" si="41"/>
        <v>cu</v>
      </c>
      <c r="R81" t="str">
        <f t="shared" si="42"/>
        <v>DI</v>
      </c>
      <c r="S81">
        <f t="shared" si="43"/>
        <v>6</v>
      </c>
      <c r="T81" t="str">
        <f t="shared" si="44"/>
        <v/>
      </c>
      <c r="U81" t="str">
        <f t="shared" si="45"/>
        <v/>
      </c>
      <c r="V81" t="str">
        <f t="shared" si="46"/>
        <v/>
      </c>
      <c r="W81" t="str">
        <f t="shared" ca="1" si="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</v>
      </c>
      <c r="X81" t="str">
        <f t="shared" ca="1" si="40"/>
        <v>{"num":3,"diff":16,"tp1":"cu","vl1":"DI","cn1":6,"key":529}</v>
      </c>
      <c r="Y81">
        <f t="shared" ca="1" si="48"/>
        <v>59</v>
      </c>
      <c r="Z81">
        <f t="shared" ca="1" si="49"/>
        <v>5961</v>
      </c>
      <c r="AA81">
        <f t="shared" ca="1" si="50"/>
        <v>0</v>
      </c>
      <c r="AB81" t="str">
        <f t="shared" ca="1" si="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</v>
      </c>
      <c r="AC81">
        <f t="shared" ca="1" si="52"/>
        <v>0</v>
      </c>
    </row>
    <row r="82" spans="1:29">
      <c r="A82">
        <f t="shared" si="36"/>
        <v>3</v>
      </c>
      <c r="B82" t="str">
        <f>VLOOKUP(A82,BossBattleTable!$A:$C,MATCH(BossBattleTable!$C$1,BossBattleTable!$A$1:$C$1,0),0)</f>
        <v>DroidMelee_Brass</v>
      </c>
      <c r="C82">
        <f t="shared" ca="1" si="37"/>
        <v>17</v>
      </c>
      <c r="D82">
        <f t="shared" si="34"/>
        <v>3</v>
      </c>
      <c r="E82">
        <f t="shared" ca="1" si="35"/>
        <v>17</v>
      </c>
      <c r="F82" t="str">
        <f t="shared" ca="1" si="53"/>
        <v>it</v>
      </c>
      <c r="G82" t="s">
        <v>412</v>
      </c>
      <c r="H82" t="s">
        <v>451</v>
      </c>
      <c r="I82">
        <v>1</v>
      </c>
      <c r="J82" t="str">
        <f t="shared" si="38"/>
        <v/>
      </c>
      <c r="O82">
        <v>471</v>
      </c>
      <c r="P82">
        <f t="shared" si="39"/>
        <v>471</v>
      </c>
      <c r="Q82" t="str">
        <f t="shared" ca="1" si="41"/>
        <v>it</v>
      </c>
      <c r="R82" t="str">
        <f t="shared" si="42"/>
        <v>Equip010003</v>
      </c>
      <c r="S82">
        <f t="shared" si="43"/>
        <v>1</v>
      </c>
      <c r="T82" t="str">
        <f t="shared" si="44"/>
        <v/>
      </c>
      <c r="U82" t="str">
        <f t="shared" si="45"/>
        <v/>
      </c>
      <c r="V82" t="str">
        <f t="shared" si="46"/>
        <v/>
      </c>
      <c r="W82" t="str">
        <f t="shared" ca="1" si="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</v>
      </c>
      <c r="X82" t="str">
        <f t="shared" ca="1" si="40"/>
        <v>{"num":3,"diff":17,"tp1":"it","vl1":"Equip010003","cn1":1,"key":471}</v>
      </c>
      <c r="Y82">
        <f t="shared" ca="1" si="48"/>
        <v>68</v>
      </c>
      <c r="Z82">
        <f t="shared" ca="1" si="49"/>
        <v>6030</v>
      </c>
      <c r="AA82">
        <f t="shared" ca="1" si="50"/>
        <v>0</v>
      </c>
      <c r="AB82" t="str">
        <f t="shared" ca="1" si="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</v>
      </c>
      <c r="AC82">
        <f t="shared" ca="1" si="52"/>
        <v>0</v>
      </c>
    </row>
    <row r="83" spans="1:29">
      <c r="A83">
        <f t="shared" si="36"/>
        <v>3</v>
      </c>
      <c r="B83" t="str">
        <f>VLOOKUP(A83,BossBattleTable!$A:$C,MATCH(BossBattleTable!$C$1,BossBattleTable!$A$1:$C$1,0),0)</f>
        <v>DroidMelee_Brass</v>
      </c>
      <c r="C83">
        <f t="shared" ca="1" si="37"/>
        <v>18</v>
      </c>
      <c r="D83">
        <f t="shared" si="34"/>
        <v>3</v>
      </c>
      <c r="E83">
        <f t="shared" ca="1" si="35"/>
        <v>18</v>
      </c>
      <c r="F83" t="str">
        <f t="shared" ca="1" si="53"/>
        <v>cu</v>
      </c>
      <c r="G83" t="s">
        <v>402</v>
      </c>
      <c r="H83" t="s">
        <v>191</v>
      </c>
      <c r="I83">
        <v>15</v>
      </c>
      <c r="J83" t="str">
        <f t="shared" si="38"/>
        <v>에너지다소많음</v>
      </c>
      <c r="O83">
        <v>937</v>
      </c>
      <c r="P83">
        <f t="shared" si="39"/>
        <v>937</v>
      </c>
      <c r="Q83" t="str">
        <f t="shared" ca="1" si="41"/>
        <v>cu</v>
      </c>
      <c r="R83" t="str">
        <f t="shared" si="42"/>
        <v>EN</v>
      </c>
      <c r="S83">
        <f t="shared" si="43"/>
        <v>15</v>
      </c>
      <c r="T83" t="str">
        <f t="shared" si="44"/>
        <v/>
      </c>
      <c r="U83" t="str">
        <f t="shared" si="45"/>
        <v/>
      </c>
      <c r="V83" t="str">
        <f t="shared" si="46"/>
        <v/>
      </c>
      <c r="W83" t="str">
        <f t="shared" ca="1" si="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</v>
      </c>
      <c r="X83" t="str">
        <f t="shared" ca="1" si="40"/>
        <v>{"num":3,"diff":18,"tp1":"cu","vl1":"EN","cn1":15,"key":937}</v>
      </c>
      <c r="Y83">
        <f t="shared" ca="1" si="48"/>
        <v>60</v>
      </c>
      <c r="Z83">
        <f t="shared" ca="1" si="49"/>
        <v>6091</v>
      </c>
      <c r="AA83">
        <f t="shared" ca="1" si="50"/>
        <v>0</v>
      </c>
      <c r="AB83" t="str">
        <f t="shared" ca="1" si="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</v>
      </c>
      <c r="AC83">
        <f t="shared" ca="1" si="52"/>
        <v>0</v>
      </c>
    </row>
    <row r="84" spans="1:29">
      <c r="A84">
        <f t="shared" si="36"/>
        <v>3</v>
      </c>
      <c r="B84" t="str">
        <f>VLOOKUP(A84,BossBattleTable!$A:$C,MATCH(BossBattleTable!$C$1,BossBattleTable!$A$1:$C$1,0),0)</f>
        <v>DroidMelee_Brass</v>
      </c>
      <c r="C84">
        <f t="shared" ca="1" si="37"/>
        <v>19</v>
      </c>
      <c r="D84">
        <f t="shared" si="34"/>
        <v>3</v>
      </c>
      <c r="E84">
        <f t="shared" ca="1" si="35"/>
        <v>19</v>
      </c>
      <c r="F84" t="str">
        <f t="shared" ca="1" si="53"/>
        <v>it</v>
      </c>
      <c r="G84" t="s">
        <v>412</v>
      </c>
      <c r="H84" t="s">
        <v>468</v>
      </c>
      <c r="I84">
        <v>1</v>
      </c>
      <c r="J84" t="str">
        <f t="shared" si="38"/>
        <v/>
      </c>
      <c r="O84">
        <v>180</v>
      </c>
      <c r="P84">
        <f t="shared" si="39"/>
        <v>180</v>
      </c>
      <c r="Q84" t="str">
        <f t="shared" ca="1" si="41"/>
        <v>it</v>
      </c>
      <c r="R84" t="str">
        <f t="shared" si="42"/>
        <v>Equip022001</v>
      </c>
      <c r="S84">
        <f t="shared" si="43"/>
        <v>1</v>
      </c>
      <c r="T84" t="str">
        <f t="shared" si="44"/>
        <v/>
      </c>
      <c r="U84" t="str">
        <f t="shared" si="45"/>
        <v/>
      </c>
      <c r="V84" t="str">
        <f t="shared" si="46"/>
        <v/>
      </c>
      <c r="W84" t="str">
        <f t="shared" ca="1" si="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</v>
      </c>
      <c r="X84" t="str">
        <f t="shared" ca="1" si="40"/>
        <v>{"num":3,"diff":19,"tp1":"it","vl1":"Equip022001","cn1":1,"key":180}</v>
      </c>
      <c r="Y84">
        <f t="shared" ca="1" si="48"/>
        <v>68</v>
      </c>
      <c r="Z84">
        <f t="shared" ca="1" si="49"/>
        <v>6160</v>
      </c>
      <c r="AA84">
        <f t="shared" ca="1" si="50"/>
        <v>0</v>
      </c>
      <c r="AB84" t="str">
        <f t="shared" ca="1" si="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</v>
      </c>
      <c r="AC84">
        <f t="shared" ca="1" si="52"/>
        <v>0</v>
      </c>
    </row>
    <row r="85" spans="1:29">
      <c r="A85">
        <f t="shared" si="36"/>
        <v>3</v>
      </c>
      <c r="B85" t="str">
        <f>VLOOKUP(A85,BossBattleTable!$A:$C,MATCH(BossBattleTable!$C$1,BossBattleTable!$A$1:$C$1,0),0)</f>
        <v>DroidMelee_Brass</v>
      </c>
      <c r="C85">
        <f t="shared" ca="1" si="37"/>
        <v>20</v>
      </c>
      <c r="D85">
        <f t="shared" si="34"/>
        <v>3</v>
      </c>
      <c r="E85">
        <f t="shared" ca="1" si="35"/>
        <v>20</v>
      </c>
      <c r="F85" t="str">
        <f t="shared" ca="1" si="53"/>
        <v>cu</v>
      </c>
      <c r="G85" t="s">
        <v>402</v>
      </c>
      <c r="H85" t="s">
        <v>375</v>
      </c>
      <c r="I85">
        <v>5500</v>
      </c>
      <c r="J85" t="str">
        <f t="shared" si="38"/>
        <v/>
      </c>
      <c r="O85">
        <v>852</v>
      </c>
      <c r="P85">
        <f t="shared" si="39"/>
        <v>852</v>
      </c>
      <c r="Q85" t="str">
        <f t="shared" ca="1" si="41"/>
        <v>cu</v>
      </c>
      <c r="R85" t="str">
        <f t="shared" si="42"/>
        <v>GO</v>
      </c>
      <c r="S85">
        <f t="shared" si="43"/>
        <v>5500</v>
      </c>
      <c r="T85" t="str">
        <f t="shared" si="44"/>
        <v/>
      </c>
      <c r="U85" t="str">
        <f t="shared" si="45"/>
        <v/>
      </c>
      <c r="V85" t="str">
        <f t="shared" si="46"/>
        <v/>
      </c>
      <c r="W85" t="str">
        <f t="shared" ca="1" si="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</v>
      </c>
      <c r="X85" t="str">
        <f t="shared" ca="1" si="40"/>
        <v>{"num":3,"diff":20,"tp1":"cu","vl1":"GO","cn1":5500,"key":852}</v>
      </c>
      <c r="Y85">
        <f t="shared" ca="1" si="48"/>
        <v>62</v>
      </c>
      <c r="Z85">
        <f t="shared" ca="1" si="49"/>
        <v>6223</v>
      </c>
      <c r="AA85">
        <f t="shared" ca="1" si="50"/>
        <v>0</v>
      </c>
      <c r="AB85" t="str">
        <f t="shared" ca="1" si="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</v>
      </c>
      <c r="AC85">
        <f t="shared" ca="1" si="52"/>
        <v>0</v>
      </c>
    </row>
    <row r="86" spans="1:29">
      <c r="A86">
        <f t="shared" si="36"/>
        <v>3</v>
      </c>
      <c r="B86" t="str">
        <f>VLOOKUP(A86,BossBattleTable!$A:$C,MATCH(BossBattleTable!$C$1,BossBattleTable!$A$1:$C$1,0),0)</f>
        <v>DroidMelee_Brass</v>
      </c>
      <c r="C86">
        <f t="shared" ca="1" si="37"/>
        <v>21</v>
      </c>
      <c r="D86">
        <f t="shared" si="34"/>
        <v>3</v>
      </c>
      <c r="E86">
        <f t="shared" ca="1" si="35"/>
        <v>21</v>
      </c>
      <c r="F86" t="str">
        <f t="shared" ca="1" si="53"/>
        <v>it</v>
      </c>
      <c r="G86" t="s">
        <v>412</v>
      </c>
      <c r="H86" t="s">
        <v>449</v>
      </c>
      <c r="I86">
        <v>1</v>
      </c>
      <c r="J86" t="str">
        <f t="shared" si="38"/>
        <v/>
      </c>
      <c r="L86" t="s">
        <v>412</v>
      </c>
      <c r="M86" t="s">
        <v>456</v>
      </c>
      <c r="N86">
        <v>1</v>
      </c>
      <c r="O86">
        <v>542</v>
      </c>
      <c r="P86">
        <f t="shared" si="39"/>
        <v>542</v>
      </c>
      <c r="Q86" t="str">
        <f t="shared" ca="1" si="41"/>
        <v>it</v>
      </c>
      <c r="R86" t="str">
        <f t="shared" si="42"/>
        <v>Equip011001</v>
      </c>
      <c r="S86">
        <f t="shared" si="43"/>
        <v>1</v>
      </c>
      <c r="T86" t="str">
        <f t="shared" si="44"/>
        <v/>
      </c>
      <c r="U86" t="str">
        <f t="shared" si="45"/>
        <v>Equip015001</v>
      </c>
      <c r="V86">
        <f t="shared" si="46"/>
        <v>1</v>
      </c>
      <c r="W86" t="str">
        <f t="shared" ca="1" si="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</v>
      </c>
      <c r="X86" t="str">
        <f t="shared" ca="1" si="40"/>
        <v>{"num":3,"diff":21,"tp1":"it","vl1":"Equip011001","cn1":1,"vl2":"Equip015001","cn2":1,"key":542}</v>
      </c>
      <c r="Y86">
        <f t="shared" ca="1" si="48"/>
        <v>96</v>
      </c>
      <c r="Z86">
        <f t="shared" ca="1" si="49"/>
        <v>6320</v>
      </c>
      <c r="AA86">
        <f t="shared" ca="1" si="50"/>
        <v>0</v>
      </c>
      <c r="AB86" t="str">
        <f t="shared" ca="1" si="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</v>
      </c>
      <c r="AC86">
        <f t="shared" ca="1" si="52"/>
        <v>0</v>
      </c>
    </row>
    <row r="87" spans="1:29">
      <c r="A87">
        <f t="shared" si="36"/>
        <v>3</v>
      </c>
      <c r="B87" t="str">
        <f>VLOOKUP(A87,BossBattleTable!$A:$C,MATCH(BossBattleTable!$C$1,BossBattleTable!$A$1:$C$1,0),0)</f>
        <v>DroidMelee_Brass</v>
      </c>
      <c r="C87">
        <f t="shared" ca="1" si="37"/>
        <v>22</v>
      </c>
      <c r="D87">
        <f t="shared" si="34"/>
        <v>3</v>
      </c>
      <c r="E87">
        <f t="shared" ca="1" si="35"/>
        <v>22</v>
      </c>
      <c r="F87" t="str">
        <f t="shared" ca="1" si="53"/>
        <v>cu</v>
      </c>
      <c r="G87" t="s">
        <v>402</v>
      </c>
      <c r="H87" t="s">
        <v>191</v>
      </c>
      <c r="I87">
        <v>12</v>
      </c>
      <c r="J87" t="str">
        <f t="shared" si="38"/>
        <v>에너지다소많음</v>
      </c>
      <c r="L87" t="s">
        <v>402</v>
      </c>
      <c r="M87" t="s">
        <v>375</v>
      </c>
      <c r="N87">
        <v>4000</v>
      </c>
      <c r="O87">
        <v>994</v>
      </c>
      <c r="P87">
        <f t="shared" si="39"/>
        <v>994</v>
      </c>
      <c r="Q87" t="str">
        <f t="shared" ca="1" si="41"/>
        <v>cu</v>
      </c>
      <c r="R87" t="str">
        <f t="shared" si="42"/>
        <v>EN</v>
      </c>
      <c r="S87">
        <f t="shared" si="43"/>
        <v>12</v>
      </c>
      <c r="T87" t="str">
        <f t="shared" si="44"/>
        <v/>
      </c>
      <c r="U87" t="str">
        <f t="shared" si="45"/>
        <v>GO</v>
      </c>
      <c r="V87">
        <f t="shared" si="46"/>
        <v>4000</v>
      </c>
      <c r="W87" t="str">
        <f t="shared" ca="1" si="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</v>
      </c>
      <c r="X87" t="str">
        <f t="shared" ca="1" si="40"/>
        <v>{"num":3,"diff":22,"tp1":"cu","vl1":"EN","cn1":12,"vl2":"GO","cn2":4000,"key":994}</v>
      </c>
      <c r="Y87">
        <f t="shared" ca="1" si="48"/>
        <v>82</v>
      </c>
      <c r="Z87">
        <f t="shared" ca="1" si="49"/>
        <v>6403</v>
      </c>
      <c r="AA87">
        <f t="shared" ca="1" si="50"/>
        <v>0</v>
      </c>
      <c r="AB87" t="str">
        <f t="shared" ca="1" si="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</v>
      </c>
      <c r="AC87">
        <f t="shared" ca="1" si="52"/>
        <v>0</v>
      </c>
    </row>
    <row r="88" spans="1:29">
      <c r="A88">
        <f t="shared" si="36"/>
        <v>3</v>
      </c>
      <c r="B88" t="str">
        <f>VLOOKUP(A88,BossBattleTable!$A:$C,MATCH(BossBattleTable!$C$1,BossBattleTable!$A$1:$C$1,0),0)</f>
        <v>DroidMelee_Brass</v>
      </c>
      <c r="C88">
        <f t="shared" ca="1" si="37"/>
        <v>23</v>
      </c>
      <c r="D88">
        <f t="shared" si="34"/>
        <v>3</v>
      </c>
      <c r="E88">
        <f t="shared" ca="1" si="35"/>
        <v>23</v>
      </c>
      <c r="F88" t="str">
        <f t="shared" ca="1" si="53"/>
        <v>it</v>
      </c>
      <c r="G88" t="s">
        <v>412</v>
      </c>
      <c r="H88" t="s">
        <v>454</v>
      </c>
      <c r="I88">
        <v>1</v>
      </c>
      <c r="J88" t="str">
        <f t="shared" si="38"/>
        <v/>
      </c>
      <c r="L88" t="s">
        <v>412</v>
      </c>
      <c r="M88" t="s">
        <v>469</v>
      </c>
      <c r="N88">
        <v>1</v>
      </c>
      <c r="O88">
        <v>468</v>
      </c>
      <c r="P88">
        <f t="shared" si="39"/>
        <v>468</v>
      </c>
      <c r="Q88" t="str">
        <f t="shared" ca="1" si="41"/>
        <v>it</v>
      </c>
      <c r="R88" t="str">
        <f t="shared" si="42"/>
        <v>Equip023003</v>
      </c>
      <c r="S88">
        <f t="shared" si="43"/>
        <v>1</v>
      </c>
      <c r="T88" t="str">
        <f t="shared" si="44"/>
        <v/>
      </c>
      <c r="U88" t="str">
        <f t="shared" si="45"/>
        <v>Equip015002</v>
      </c>
      <c r="V88">
        <f t="shared" si="46"/>
        <v>1</v>
      </c>
      <c r="W88" t="str">
        <f t="shared" ca="1" si="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</v>
      </c>
      <c r="X88" t="str">
        <f t="shared" ca="1" si="40"/>
        <v>{"num":3,"diff":23,"tp1":"it","vl1":"Equip023003","cn1":1,"vl2":"Equip015002","cn2":1,"key":468}</v>
      </c>
      <c r="Y88">
        <f t="shared" ca="1" si="48"/>
        <v>96</v>
      </c>
      <c r="Z88">
        <f t="shared" ca="1" si="49"/>
        <v>6500</v>
      </c>
      <c r="AA88">
        <f t="shared" ca="1" si="50"/>
        <v>0</v>
      </c>
      <c r="AB88" t="str">
        <f t="shared" ca="1" si="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</v>
      </c>
      <c r="AC88">
        <f t="shared" ca="1" si="52"/>
        <v>0</v>
      </c>
    </row>
    <row r="89" spans="1:29">
      <c r="A89">
        <f t="shared" si="36"/>
        <v>3</v>
      </c>
      <c r="B89" t="str">
        <f>VLOOKUP(A89,BossBattleTable!$A:$C,MATCH(BossBattleTable!$C$1,BossBattleTable!$A$1:$C$1,0),0)</f>
        <v>DroidMelee_Brass</v>
      </c>
      <c r="C89">
        <f t="shared" ca="1" si="37"/>
        <v>24</v>
      </c>
      <c r="D89">
        <f t="shared" si="34"/>
        <v>3</v>
      </c>
      <c r="E89">
        <f t="shared" ca="1" si="35"/>
        <v>24</v>
      </c>
      <c r="F89" t="str">
        <f t="shared" ca="1" si="53"/>
        <v>cu</v>
      </c>
      <c r="G89" t="s">
        <v>402</v>
      </c>
      <c r="H89" t="s">
        <v>108</v>
      </c>
      <c r="I89">
        <v>8</v>
      </c>
      <c r="J89" t="str">
        <f t="shared" si="38"/>
        <v/>
      </c>
      <c r="O89">
        <v>665</v>
      </c>
      <c r="P89">
        <f t="shared" si="39"/>
        <v>665</v>
      </c>
      <c r="Q89" t="str">
        <f t="shared" ca="1" si="41"/>
        <v>cu</v>
      </c>
      <c r="R89" t="str">
        <f t="shared" si="42"/>
        <v>DI</v>
      </c>
      <c r="S89">
        <f t="shared" si="43"/>
        <v>8</v>
      </c>
      <c r="T89" t="str">
        <f t="shared" si="44"/>
        <v/>
      </c>
      <c r="U89" t="str">
        <f t="shared" si="45"/>
        <v/>
      </c>
      <c r="V89" t="str">
        <f t="shared" si="46"/>
        <v/>
      </c>
      <c r="W89" t="str">
        <f t="shared" ca="1" si="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</v>
      </c>
      <c r="X89" t="str">
        <f t="shared" ca="1" si="40"/>
        <v>{"num":3,"diff":24,"tp1":"cu","vl1":"DI","cn1":8,"key":665}</v>
      </c>
      <c r="Y89">
        <f t="shared" ca="1" si="48"/>
        <v>59</v>
      </c>
      <c r="Z89">
        <f t="shared" ca="1" si="49"/>
        <v>6560</v>
      </c>
      <c r="AA89">
        <f t="shared" ca="1" si="50"/>
        <v>0</v>
      </c>
      <c r="AB89" t="str">
        <f t="shared" ca="1" si="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</v>
      </c>
      <c r="AC89">
        <f t="shared" ca="1" si="52"/>
        <v>0</v>
      </c>
    </row>
    <row r="90" spans="1:29">
      <c r="A90">
        <f t="shared" si="36"/>
        <v>3</v>
      </c>
      <c r="B90" t="str">
        <f>VLOOKUP(A90,BossBattleTable!$A:$C,MATCH(BossBattleTable!$C$1,BossBattleTable!$A$1:$C$1,0),0)</f>
        <v>DroidMelee_Brass</v>
      </c>
      <c r="C90">
        <f t="shared" ca="1" si="37"/>
        <v>25</v>
      </c>
      <c r="D90">
        <f t="shared" si="34"/>
        <v>3</v>
      </c>
      <c r="E90">
        <f t="shared" ca="1" si="35"/>
        <v>25</v>
      </c>
      <c r="F90" t="str">
        <f t="shared" ca="1" si="53"/>
        <v>it</v>
      </c>
      <c r="G90" t="s">
        <v>412</v>
      </c>
      <c r="H90" t="s">
        <v>463</v>
      </c>
      <c r="I90">
        <v>1</v>
      </c>
      <c r="J90" t="str">
        <f t="shared" si="38"/>
        <v/>
      </c>
      <c r="O90">
        <v>581</v>
      </c>
      <c r="P90">
        <f t="shared" si="39"/>
        <v>581</v>
      </c>
      <c r="Q90" t="str">
        <f t="shared" ca="1" si="41"/>
        <v>it</v>
      </c>
      <c r="R90" t="str">
        <f t="shared" si="42"/>
        <v>Equip014002</v>
      </c>
      <c r="S90">
        <f t="shared" si="43"/>
        <v>1</v>
      </c>
      <c r="T90" t="str">
        <f t="shared" si="44"/>
        <v/>
      </c>
      <c r="U90" t="str">
        <f t="shared" si="45"/>
        <v/>
      </c>
      <c r="V90" t="str">
        <f t="shared" si="46"/>
        <v/>
      </c>
      <c r="W90" t="str">
        <f t="shared" ca="1" si="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</v>
      </c>
      <c r="X90" t="str">
        <f t="shared" ca="1" si="40"/>
        <v>{"num":3,"diff":25,"tp1":"it","vl1":"Equip014002","cn1":1,"key":581}</v>
      </c>
      <c r="Y90">
        <f t="shared" ca="1" si="48"/>
        <v>68</v>
      </c>
      <c r="Z90">
        <f t="shared" ca="1" si="49"/>
        <v>6629</v>
      </c>
      <c r="AA90">
        <f t="shared" ca="1" si="50"/>
        <v>0</v>
      </c>
      <c r="AB90" t="str">
        <f t="shared" ca="1" si="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</v>
      </c>
      <c r="AC90">
        <f t="shared" ca="1" si="52"/>
        <v>0</v>
      </c>
    </row>
    <row r="91" spans="1:29">
      <c r="A91">
        <f t="shared" si="36"/>
        <v>3</v>
      </c>
      <c r="B91" t="str">
        <f>VLOOKUP(A91,BossBattleTable!$A:$C,MATCH(BossBattleTable!$C$1,BossBattleTable!$A$1:$C$1,0),0)</f>
        <v>DroidMelee_Brass</v>
      </c>
      <c r="C91">
        <f t="shared" ca="1" si="37"/>
        <v>26</v>
      </c>
      <c r="D91">
        <f t="shared" si="34"/>
        <v>3</v>
      </c>
      <c r="E91">
        <f t="shared" ca="1" si="35"/>
        <v>26</v>
      </c>
      <c r="F91" t="str">
        <f t="shared" ca="1" si="53"/>
        <v>cu</v>
      </c>
      <c r="G91" t="s">
        <v>402</v>
      </c>
      <c r="H91" t="s">
        <v>191</v>
      </c>
      <c r="I91">
        <v>20</v>
      </c>
      <c r="J91" t="str">
        <f t="shared" si="38"/>
        <v>에너지다소많음</v>
      </c>
      <c r="O91">
        <v>163</v>
      </c>
      <c r="P91">
        <f t="shared" si="39"/>
        <v>163</v>
      </c>
      <c r="Q91" t="str">
        <f t="shared" ca="1" si="41"/>
        <v>cu</v>
      </c>
      <c r="R91" t="str">
        <f t="shared" si="42"/>
        <v>EN</v>
      </c>
      <c r="S91">
        <f t="shared" si="43"/>
        <v>20</v>
      </c>
      <c r="T91" t="str">
        <f t="shared" si="44"/>
        <v/>
      </c>
      <c r="U91" t="str">
        <f t="shared" si="45"/>
        <v/>
      </c>
      <c r="V91" t="str">
        <f t="shared" si="46"/>
        <v/>
      </c>
      <c r="W91" t="str">
        <f t="shared" ca="1" si="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</v>
      </c>
      <c r="X91" t="str">
        <f t="shared" ca="1" si="40"/>
        <v>{"num":3,"diff":26,"tp1":"cu","vl1":"EN","cn1":20,"key":163}</v>
      </c>
      <c r="Y91">
        <f t="shared" ca="1" si="48"/>
        <v>60</v>
      </c>
      <c r="Z91">
        <f t="shared" ca="1" si="49"/>
        <v>6690</v>
      </c>
      <c r="AA91">
        <f t="shared" ca="1" si="50"/>
        <v>0</v>
      </c>
      <c r="AB91" t="str">
        <f t="shared" ca="1" si="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</v>
      </c>
      <c r="AC91">
        <f t="shared" ca="1" si="52"/>
        <v>0</v>
      </c>
    </row>
    <row r="92" spans="1:29">
      <c r="A92">
        <f t="shared" si="36"/>
        <v>3</v>
      </c>
      <c r="B92" t="str">
        <f>VLOOKUP(A92,BossBattleTable!$A:$C,MATCH(BossBattleTable!$C$1,BossBattleTable!$A$1:$C$1,0),0)</f>
        <v>DroidMelee_Brass</v>
      </c>
      <c r="C92">
        <f t="shared" ca="1" si="37"/>
        <v>27</v>
      </c>
      <c r="D92">
        <f t="shared" si="34"/>
        <v>3</v>
      </c>
      <c r="E92">
        <f t="shared" ca="1" si="35"/>
        <v>27</v>
      </c>
      <c r="F92" t="str">
        <f t="shared" ca="1" si="53"/>
        <v>it</v>
      </c>
      <c r="G92" t="s">
        <v>412</v>
      </c>
      <c r="H92" t="s">
        <v>474</v>
      </c>
      <c r="I92">
        <v>1</v>
      </c>
      <c r="J92" t="str">
        <f t="shared" si="38"/>
        <v/>
      </c>
      <c r="O92">
        <v>625</v>
      </c>
      <c r="P92">
        <f t="shared" si="39"/>
        <v>625</v>
      </c>
      <c r="Q92" t="str">
        <f t="shared" ca="1" si="41"/>
        <v>it</v>
      </c>
      <c r="R92" t="str">
        <f t="shared" si="42"/>
        <v>Equip021003</v>
      </c>
      <c r="S92">
        <f t="shared" si="43"/>
        <v>1</v>
      </c>
      <c r="T92" t="str">
        <f t="shared" si="44"/>
        <v/>
      </c>
      <c r="U92" t="str">
        <f t="shared" si="45"/>
        <v/>
      </c>
      <c r="V92" t="str">
        <f t="shared" si="46"/>
        <v/>
      </c>
      <c r="W92" t="str">
        <f t="shared" ca="1" si="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</v>
      </c>
      <c r="X92" t="str">
        <f t="shared" ca="1" si="40"/>
        <v>{"num":3,"diff":27,"tp1":"it","vl1":"Equip021003","cn1":1,"key":625}</v>
      </c>
      <c r="Y92">
        <f t="shared" ca="1" si="48"/>
        <v>68</v>
      </c>
      <c r="Z92">
        <f t="shared" ca="1" si="49"/>
        <v>6759</v>
      </c>
      <c r="AA92">
        <f t="shared" ca="1" si="50"/>
        <v>0</v>
      </c>
      <c r="AB92" t="str">
        <f t="shared" ca="1" si="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</v>
      </c>
      <c r="AC92">
        <f t="shared" ca="1" si="52"/>
        <v>0</v>
      </c>
    </row>
    <row r="93" spans="1:29">
      <c r="A93">
        <f t="shared" si="36"/>
        <v>3</v>
      </c>
      <c r="B93" t="str">
        <f>VLOOKUP(A93,BossBattleTable!$A:$C,MATCH(BossBattleTable!$C$1,BossBattleTable!$A$1:$C$1,0),0)</f>
        <v>DroidMelee_Brass</v>
      </c>
      <c r="C93">
        <f t="shared" ca="1" si="37"/>
        <v>28</v>
      </c>
      <c r="D93">
        <f t="shared" si="34"/>
        <v>3</v>
      </c>
      <c r="E93">
        <f t="shared" ca="1" si="35"/>
        <v>28</v>
      </c>
      <c r="F93" t="str">
        <f t="shared" ca="1" si="53"/>
        <v>cu</v>
      </c>
      <c r="G93" t="s">
        <v>402</v>
      </c>
      <c r="H93" t="s">
        <v>375</v>
      </c>
      <c r="I93">
        <v>7500</v>
      </c>
      <c r="J93" t="str">
        <f t="shared" si="38"/>
        <v/>
      </c>
      <c r="O93">
        <v>340</v>
      </c>
      <c r="P93">
        <f t="shared" si="39"/>
        <v>340</v>
      </c>
      <c r="Q93" t="str">
        <f t="shared" ca="1" si="41"/>
        <v>cu</v>
      </c>
      <c r="R93" t="str">
        <f t="shared" si="42"/>
        <v>GO</v>
      </c>
      <c r="S93">
        <f t="shared" si="43"/>
        <v>7500</v>
      </c>
      <c r="T93" t="str">
        <f t="shared" si="44"/>
        <v/>
      </c>
      <c r="U93" t="str">
        <f t="shared" si="45"/>
        <v/>
      </c>
      <c r="V93" t="str">
        <f t="shared" si="46"/>
        <v/>
      </c>
      <c r="W93" t="str">
        <f t="shared" ca="1" si="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</v>
      </c>
      <c r="X93" t="str">
        <f t="shared" ca="1" si="40"/>
        <v>{"num":3,"diff":28,"tp1":"cu","vl1":"GO","cn1":7500,"key":340}</v>
      </c>
      <c r="Y93">
        <f t="shared" ca="1" si="48"/>
        <v>62</v>
      </c>
      <c r="Z93">
        <f t="shared" ca="1" si="49"/>
        <v>6822</v>
      </c>
      <c r="AA93">
        <f t="shared" ca="1" si="50"/>
        <v>0</v>
      </c>
      <c r="AB93" t="str">
        <f t="shared" ca="1" si="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</v>
      </c>
      <c r="AC93">
        <f t="shared" ca="1" si="52"/>
        <v>0</v>
      </c>
    </row>
    <row r="94" spans="1:29">
      <c r="A94">
        <f t="shared" si="36"/>
        <v>3</v>
      </c>
      <c r="B94" t="str">
        <f>VLOOKUP(A94,BossBattleTable!$A:$C,MATCH(BossBattleTable!$C$1,BossBattleTable!$A$1:$C$1,0),0)</f>
        <v>DroidMelee_Brass</v>
      </c>
      <c r="C94">
        <f t="shared" ca="1" si="37"/>
        <v>29</v>
      </c>
      <c r="D94">
        <f t="shared" si="34"/>
        <v>3</v>
      </c>
      <c r="E94">
        <f t="shared" ca="1" si="35"/>
        <v>29</v>
      </c>
      <c r="F94" t="str">
        <f t="shared" ca="1" si="53"/>
        <v>it</v>
      </c>
      <c r="G94" t="s">
        <v>412</v>
      </c>
      <c r="H94" t="s">
        <v>460</v>
      </c>
      <c r="I94">
        <v>1</v>
      </c>
      <c r="J94" t="str">
        <f t="shared" si="38"/>
        <v/>
      </c>
      <c r="L94" t="s">
        <v>412</v>
      </c>
      <c r="M94" t="s">
        <v>471</v>
      </c>
      <c r="N94">
        <v>1</v>
      </c>
      <c r="O94">
        <v>472</v>
      </c>
      <c r="P94">
        <f t="shared" si="39"/>
        <v>472</v>
      </c>
      <c r="Q94" t="str">
        <f t="shared" ca="1" si="41"/>
        <v>it</v>
      </c>
      <c r="R94" t="str">
        <f t="shared" si="42"/>
        <v>Equip012002</v>
      </c>
      <c r="S94">
        <f t="shared" si="43"/>
        <v>1</v>
      </c>
      <c r="T94" t="str">
        <f t="shared" si="44"/>
        <v/>
      </c>
      <c r="U94" t="str">
        <f t="shared" si="45"/>
        <v>Equip011002</v>
      </c>
      <c r="V94">
        <f t="shared" si="46"/>
        <v>1</v>
      </c>
      <c r="W94" t="str">
        <f t="shared" ca="1" si="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</v>
      </c>
      <c r="X94" t="str">
        <f t="shared" ca="1" si="40"/>
        <v>{"num":3,"diff":29,"tp1":"it","vl1":"Equip012002","cn1":1,"vl2":"Equip011002","cn2":1,"key":472}</v>
      </c>
      <c r="Y94">
        <f t="shared" ca="1" si="48"/>
        <v>96</v>
      </c>
      <c r="Z94">
        <f t="shared" ca="1" si="49"/>
        <v>6919</v>
      </c>
      <c r="AA94">
        <f t="shared" ca="1" si="50"/>
        <v>0</v>
      </c>
      <c r="AB94" t="str">
        <f t="shared" ca="1" si="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</v>
      </c>
      <c r="AC94">
        <f t="shared" ca="1" si="52"/>
        <v>0</v>
      </c>
    </row>
    <row r="95" spans="1:29">
      <c r="A95">
        <f t="shared" si="36"/>
        <v>3</v>
      </c>
      <c r="B95" t="str">
        <f>VLOOKUP(A95,BossBattleTable!$A:$C,MATCH(BossBattleTable!$C$1,BossBattleTable!$A$1:$C$1,0),0)</f>
        <v>DroidMelee_Brass</v>
      </c>
      <c r="C95">
        <f t="shared" ca="1" si="37"/>
        <v>30</v>
      </c>
      <c r="D95">
        <f t="shared" si="34"/>
        <v>3</v>
      </c>
      <c r="E95">
        <f t="shared" ca="1" si="35"/>
        <v>30</v>
      </c>
      <c r="F95" t="str">
        <f t="shared" ca="1" si="53"/>
        <v>cu</v>
      </c>
      <c r="G95" t="s">
        <v>402</v>
      </c>
      <c r="H95" t="s">
        <v>191</v>
      </c>
      <c r="I95">
        <v>15</v>
      </c>
      <c r="J95" t="str">
        <f t="shared" si="38"/>
        <v>에너지다소많음</v>
      </c>
      <c r="L95" t="s">
        <v>402</v>
      </c>
      <c r="M95" t="s">
        <v>375</v>
      </c>
      <c r="N95">
        <v>5000</v>
      </c>
      <c r="O95">
        <v>666</v>
      </c>
      <c r="P95">
        <f t="shared" si="39"/>
        <v>666</v>
      </c>
      <c r="Q95" t="str">
        <f t="shared" ca="1" si="41"/>
        <v>cu</v>
      </c>
      <c r="R95" t="str">
        <f t="shared" si="42"/>
        <v>EN</v>
      </c>
      <c r="S95">
        <f t="shared" si="43"/>
        <v>15</v>
      </c>
      <c r="T95" t="str">
        <f t="shared" si="44"/>
        <v/>
      </c>
      <c r="U95" t="str">
        <f t="shared" si="45"/>
        <v>GO</v>
      </c>
      <c r="V95">
        <f t="shared" si="46"/>
        <v>5000</v>
      </c>
      <c r="W95" t="str">
        <f t="shared" ca="1" si="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</v>
      </c>
      <c r="X95" t="str">
        <f t="shared" ca="1" si="40"/>
        <v>{"num":3,"diff":30,"tp1":"cu","vl1":"EN","cn1":15,"vl2":"GO","cn2":5000,"key":666}</v>
      </c>
      <c r="Y95">
        <f t="shared" ca="1" si="48"/>
        <v>82</v>
      </c>
      <c r="Z95">
        <f t="shared" ca="1" si="49"/>
        <v>7002</v>
      </c>
      <c r="AA95">
        <f t="shared" ca="1" si="50"/>
        <v>0</v>
      </c>
      <c r="AB95" t="str">
        <f t="shared" ca="1" si="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</v>
      </c>
      <c r="AC95">
        <f t="shared" ca="1" si="52"/>
        <v>0</v>
      </c>
    </row>
    <row r="96" spans="1:29">
      <c r="A96">
        <f t="shared" si="36"/>
        <v>3</v>
      </c>
      <c r="B96" t="str">
        <f>VLOOKUP(A96,BossBattleTable!$A:$C,MATCH(BossBattleTable!$C$1,BossBattleTable!$A$1:$C$1,0),0)</f>
        <v>DroidMelee_Brass</v>
      </c>
      <c r="C96">
        <f t="shared" ca="1" si="37"/>
        <v>31</v>
      </c>
      <c r="D96">
        <f t="shared" ref="D96:D159" si="54">A96</f>
        <v>3</v>
      </c>
      <c r="E96">
        <f t="shared" ref="E96:E159" ca="1" si="55">C96</f>
        <v>31</v>
      </c>
      <c r="F96" t="str">
        <f t="shared" ca="1" si="53"/>
        <v>it</v>
      </c>
      <c r="G96" t="s">
        <v>412</v>
      </c>
      <c r="H96" t="s">
        <v>475</v>
      </c>
      <c r="I96">
        <v>1</v>
      </c>
      <c r="J96" t="str">
        <f t="shared" si="38"/>
        <v/>
      </c>
      <c r="L96" t="s">
        <v>412</v>
      </c>
      <c r="M96" t="s">
        <v>489</v>
      </c>
      <c r="N96">
        <v>1</v>
      </c>
      <c r="O96">
        <v>940</v>
      </c>
      <c r="P96">
        <f t="shared" si="39"/>
        <v>940</v>
      </c>
      <c r="Q96" t="str">
        <f t="shared" ca="1" si="41"/>
        <v>it</v>
      </c>
      <c r="R96" t="str">
        <f t="shared" si="42"/>
        <v>Equip024002</v>
      </c>
      <c r="S96">
        <f t="shared" si="43"/>
        <v>1</v>
      </c>
      <c r="T96" t="str">
        <f t="shared" si="44"/>
        <v/>
      </c>
      <c r="U96" t="str">
        <f t="shared" si="45"/>
        <v>Equip025003</v>
      </c>
      <c r="V96">
        <f t="shared" si="46"/>
        <v>1</v>
      </c>
      <c r="W96" t="str">
        <f t="shared" ca="1" si="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</v>
      </c>
      <c r="X96" t="str">
        <f t="shared" ca="1" si="40"/>
        <v>{"num":3,"diff":31,"tp1":"it","vl1":"Equip024002","cn1":1,"vl2":"Equip025003","cn2":1,"key":940}</v>
      </c>
      <c r="Y96">
        <f t="shared" ca="1" si="48"/>
        <v>96</v>
      </c>
      <c r="Z96">
        <f t="shared" ca="1" si="49"/>
        <v>7099</v>
      </c>
      <c r="AA96">
        <f t="shared" ca="1" si="50"/>
        <v>0</v>
      </c>
      <c r="AB96" t="str">
        <f t="shared" ca="1" si="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</v>
      </c>
      <c r="AC96">
        <f t="shared" ca="1" si="52"/>
        <v>0</v>
      </c>
    </row>
    <row r="97" spans="1:29">
      <c r="A97">
        <f t="shared" si="36"/>
        <v>3</v>
      </c>
      <c r="B97" t="str">
        <f>VLOOKUP(A97,BossBattleTable!$A:$C,MATCH(BossBattleTable!$C$1,BossBattleTable!$A$1:$C$1,0),0)</f>
        <v>DroidMelee_Brass</v>
      </c>
      <c r="C97">
        <f t="shared" ca="1" si="37"/>
        <v>32</v>
      </c>
      <c r="D97">
        <f t="shared" si="54"/>
        <v>3</v>
      </c>
      <c r="E97">
        <f t="shared" ca="1" si="55"/>
        <v>32</v>
      </c>
      <c r="F97" t="str">
        <f t="shared" ca="1" si="53"/>
        <v>cu</v>
      </c>
      <c r="G97" t="s">
        <v>402</v>
      </c>
      <c r="H97" t="s">
        <v>108</v>
      </c>
      <c r="I97">
        <v>11</v>
      </c>
      <c r="J97" t="str">
        <f t="shared" si="38"/>
        <v/>
      </c>
      <c r="O97">
        <v>223</v>
      </c>
      <c r="P97">
        <f t="shared" si="39"/>
        <v>223</v>
      </c>
      <c r="Q97" t="str">
        <f t="shared" ca="1" si="41"/>
        <v>cu</v>
      </c>
      <c r="R97" t="str">
        <f t="shared" si="42"/>
        <v>DI</v>
      </c>
      <c r="S97">
        <f t="shared" si="43"/>
        <v>11</v>
      </c>
      <c r="T97" t="str">
        <f t="shared" si="44"/>
        <v/>
      </c>
      <c r="U97" t="str">
        <f t="shared" si="45"/>
        <v/>
      </c>
      <c r="V97" t="str">
        <f t="shared" si="46"/>
        <v/>
      </c>
      <c r="W97" t="str">
        <f t="shared" ca="1" si="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</v>
      </c>
      <c r="X97" t="str">
        <f t="shared" ca="1" si="40"/>
        <v>{"num":3,"diff":32,"tp1":"cu","vl1":"DI","cn1":11,"key":223}</v>
      </c>
      <c r="Y97">
        <f t="shared" ca="1" si="48"/>
        <v>60</v>
      </c>
      <c r="Z97">
        <f t="shared" ca="1" si="49"/>
        <v>7160</v>
      </c>
      <c r="AA97">
        <f t="shared" ca="1" si="50"/>
        <v>0</v>
      </c>
      <c r="AB97" t="str">
        <f t="shared" ca="1" si="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</v>
      </c>
      <c r="AC97">
        <f t="shared" ca="1" si="52"/>
        <v>0</v>
      </c>
    </row>
    <row r="98" spans="1:29">
      <c r="A98">
        <f t="shared" si="36"/>
        <v>4</v>
      </c>
      <c r="B98" t="str">
        <f>VLOOKUP(A98,BossBattleTable!$A:$C,MATCH(BossBattleTable!$C$1,BossBattleTable!$A$1:$C$1,0),0)</f>
        <v>CuteUniq</v>
      </c>
      <c r="C98">
        <f t="shared" ca="1" si="37"/>
        <v>1</v>
      </c>
      <c r="D98">
        <f t="shared" si="54"/>
        <v>4</v>
      </c>
      <c r="E98">
        <f t="shared" ca="1" si="55"/>
        <v>1</v>
      </c>
      <c r="F98" t="str">
        <f t="shared" ca="1" si="53"/>
        <v>it</v>
      </c>
      <c r="G98" t="s">
        <v>412</v>
      </c>
      <c r="H98" t="s">
        <v>476</v>
      </c>
      <c r="I98">
        <v>1</v>
      </c>
      <c r="J98" t="str">
        <f t="shared" si="38"/>
        <v/>
      </c>
      <c r="O98">
        <v>756</v>
      </c>
      <c r="P98">
        <f t="shared" si="39"/>
        <v>756</v>
      </c>
      <c r="Q98" t="str">
        <f t="shared" ca="1" si="41"/>
        <v>it</v>
      </c>
      <c r="R98" t="str">
        <f t="shared" si="42"/>
        <v>Equip003001</v>
      </c>
      <c r="S98">
        <f t="shared" si="43"/>
        <v>1</v>
      </c>
      <c r="T98" t="str">
        <f t="shared" si="44"/>
        <v/>
      </c>
      <c r="U98" t="str">
        <f t="shared" si="45"/>
        <v/>
      </c>
      <c r="V98" t="str">
        <f t="shared" si="46"/>
        <v/>
      </c>
      <c r="W98" t="str">
        <f t="shared" ca="1" si="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</v>
      </c>
      <c r="X98" t="str">
        <f t="shared" ca="1" si="40"/>
        <v>{"num":4,"diff":1,"tp1":"it","vl1":"Equip003001","cn1":1,"key":756}</v>
      </c>
      <c r="Y98">
        <f t="shared" ca="1" si="48"/>
        <v>67</v>
      </c>
      <c r="Z98">
        <f t="shared" ca="1" si="49"/>
        <v>7228</v>
      </c>
      <c r="AA98">
        <f t="shared" ca="1" si="50"/>
        <v>0</v>
      </c>
      <c r="AB98" t="str">
        <f t="shared" ca="1" si="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</v>
      </c>
      <c r="AC98">
        <f t="shared" ca="1" si="52"/>
        <v>0</v>
      </c>
    </row>
    <row r="99" spans="1:29">
      <c r="A99">
        <f t="shared" si="36"/>
        <v>4</v>
      </c>
      <c r="B99" t="str">
        <f>VLOOKUP(A99,BossBattleTable!$A:$C,MATCH(BossBattleTable!$C$1,BossBattleTable!$A$1:$C$1,0),0)</f>
        <v>CuteUniq</v>
      </c>
      <c r="C99">
        <f t="shared" ca="1" si="37"/>
        <v>2</v>
      </c>
      <c r="D99">
        <f t="shared" si="54"/>
        <v>4</v>
      </c>
      <c r="E99">
        <f t="shared" ca="1" si="55"/>
        <v>2</v>
      </c>
      <c r="F99" t="str">
        <f t="shared" ca="1" si="53"/>
        <v>cu</v>
      </c>
      <c r="G99" t="s">
        <v>402</v>
      </c>
      <c r="H99" t="s">
        <v>191</v>
      </c>
      <c r="I99">
        <v>10</v>
      </c>
      <c r="J99" t="str">
        <f t="shared" si="38"/>
        <v>에너지다소많음</v>
      </c>
      <c r="O99">
        <v>331</v>
      </c>
      <c r="P99">
        <f t="shared" si="39"/>
        <v>331</v>
      </c>
      <c r="Q99" t="str">
        <f t="shared" ca="1" si="41"/>
        <v>cu</v>
      </c>
      <c r="R99" t="str">
        <f t="shared" si="42"/>
        <v>EN</v>
      </c>
      <c r="S99">
        <f t="shared" si="43"/>
        <v>10</v>
      </c>
      <c r="T99" t="str">
        <f t="shared" si="44"/>
        <v/>
      </c>
      <c r="U99" t="str">
        <f t="shared" si="45"/>
        <v/>
      </c>
      <c r="V99" t="str">
        <f t="shared" si="46"/>
        <v/>
      </c>
      <c r="W99" t="str">
        <f t="shared" ca="1" si="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</v>
      </c>
      <c r="X99" t="str">
        <f t="shared" ca="1" si="40"/>
        <v>{"num":4,"diff":2,"tp1":"cu","vl1":"EN","cn1":10,"key":331}</v>
      </c>
      <c r="Y99">
        <f t="shared" ca="1" si="48"/>
        <v>59</v>
      </c>
      <c r="Z99">
        <f t="shared" ca="1" si="49"/>
        <v>7288</v>
      </c>
      <c r="AA99">
        <f t="shared" ca="1" si="50"/>
        <v>0</v>
      </c>
      <c r="AB99" t="str">
        <f t="shared" ca="1" si="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</v>
      </c>
      <c r="AC99">
        <f t="shared" ca="1" si="52"/>
        <v>0</v>
      </c>
    </row>
    <row r="100" spans="1:29">
      <c r="A100">
        <f t="shared" ref="A100:A163" si="56">A68+1</f>
        <v>4</v>
      </c>
      <c r="B100" t="str">
        <f>VLOOKUP(A100,BossBattleTable!$A:$C,MATCH(BossBattleTable!$C$1,BossBattleTable!$A$1:$C$1,0),0)</f>
        <v>CuteUniq</v>
      </c>
      <c r="C100">
        <f t="shared" ca="1" si="37"/>
        <v>3</v>
      </c>
      <c r="D100">
        <f t="shared" si="54"/>
        <v>4</v>
      </c>
      <c r="E100">
        <f t="shared" ca="1" si="55"/>
        <v>3</v>
      </c>
      <c r="F100" t="str">
        <f t="shared" ca="1" si="53"/>
        <v>it</v>
      </c>
      <c r="G100" t="s">
        <v>412</v>
      </c>
      <c r="H100" t="s">
        <v>465</v>
      </c>
      <c r="I100">
        <v>1</v>
      </c>
      <c r="J100" t="str">
        <f t="shared" si="38"/>
        <v/>
      </c>
      <c r="O100">
        <v>830</v>
      </c>
      <c r="P100">
        <f t="shared" si="39"/>
        <v>830</v>
      </c>
      <c r="Q100" t="str">
        <f t="shared" ca="1" si="41"/>
        <v>it</v>
      </c>
      <c r="R100" t="str">
        <f t="shared" si="42"/>
        <v>Equip010002</v>
      </c>
      <c r="S100">
        <f t="shared" si="43"/>
        <v>1</v>
      </c>
      <c r="T100" t="str">
        <f t="shared" si="44"/>
        <v/>
      </c>
      <c r="U100" t="str">
        <f t="shared" si="45"/>
        <v/>
      </c>
      <c r="V100" t="str">
        <f t="shared" si="46"/>
        <v/>
      </c>
      <c r="W100" t="str">
        <f t="shared" ca="1" si="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</v>
      </c>
      <c r="X100" t="str">
        <f t="shared" ca="1" si="40"/>
        <v>{"num":4,"diff":3,"tp1":"it","vl1":"Equip010002","cn1":1,"key":830}</v>
      </c>
      <c r="Y100">
        <f t="shared" ca="1" si="48"/>
        <v>67</v>
      </c>
      <c r="Z100">
        <f t="shared" ca="1" si="49"/>
        <v>7356</v>
      </c>
      <c r="AA100">
        <f t="shared" ca="1" si="50"/>
        <v>0</v>
      </c>
      <c r="AB100" t="str">
        <f t="shared" ca="1" si="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</v>
      </c>
      <c r="AC100">
        <f t="shared" ca="1" si="52"/>
        <v>0</v>
      </c>
    </row>
    <row r="101" spans="1:29">
      <c r="A101">
        <f t="shared" si="56"/>
        <v>4</v>
      </c>
      <c r="B101" t="str">
        <f>VLOOKUP(A101,BossBattleTable!$A:$C,MATCH(BossBattleTable!$C$1,BossBattleTable!$A$1:$C$1,0),0)</f>
        <v>CuteUniq</v>
      </c>
      <c r="C101">
        <f t="shared" ca="1" si="37"/>
        <v>4</v>
      </c>
      <c r="D101">
        <f t="shared" si="54"/>
        <v>4</v>
      </c>
      <c r="E101">
        <f t="shared" ca="1" si="55"/>
        <v>4</v>
      </c>
      <c r="F101" t="str">
        <f t="shared" ca="1" si="53"/>
        <v>cu</v>
      </c>
      <c r="G101" t="s">
        <v>402</v>
      </c>
      <c r="H101" t="s">
        <v>375</v>
      </c>
      <c r="I101">
        <v>3000</v>
      </c>
      <c r="J101" t="str">
        <f t="shared" si="38"/>
        <v/>
      </c>
      <c r="O101">
        <v>762</v>
      </c>
      <c r="P101">
        <f t="shared" si="39"/>
        <v>762</v>
      </c>
      <c r="Q101" t="str">
        <f t="shared" ca="1" si="41"/>
        <v>cu</v>
      </c>
      <c r="R101" t="str">
        <f t="shared" si="42"/>
        <v>GO</v>
      </c>
      <c r="S101">
        <f t="shared" si="43"/>
        <v>3000</v>
      </c>
      <c r="T101" t="str">
        <f t="shared" si="44"/>
        <v/>
      </c>
      <c r="U101" t="str">
        <f t="shared" si="45"/>
        <v/>
      </c>
      <c r="V101" t="str">
        <f t="shared" si="46"/>
        <v/>
      </c>
      <c r="W101" t="str">
        <f t="shared" ca="1" si="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</v>
      </c>
      <c r="X101" t="str">
        <f t="shared" ca="1" si="40"/>
        <v>{"num":4,"diff":4,"tp1":"cu","vl1":"GO","cn1":3000,"key":762}</v>
      </c>
      <c r="Y101">
        <f t="shared" ca="1" si="48"/>
        <v>61</v>
      </c>
      <c r="Z101">
        <f t="shared" ca="1" si="49"/>
        <v>7418</v>
      </c>
      <c r="AA101">
        <f t="shared" ca="1" si="50"/>
        <v>0</v>
      </c>
      <c r="AB101" t="str">
        <f t="shared" ca="1" si="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</v>
      </c>
      <c r="AC101">
        <f t="shared" ca="1" si="52"/>
        <v>0</v>
      </c>
    </row>
    <row r="102" spans="1:29">
      <c r="A102">
        <f t="shared" si="56"/>
        <v>4</v>
      </c>
      <c r="B102" t="str">
        <f>VLOOKUP(A102,BossBattleTable!$A:$C,MATCH(BossBattleTable!$C$1,BossBattleTable!$A$1:$C$1,0),0)</f>
        <v>CuteUniq</v>
      </c>
      <c r="C102">
        <f t="shared" ca="1" si="37"/>
        <v>5</v>
      </c>
      <c r="D102">
        <f t="shared" si="54"/>
        <v>4</v>
      </c>
      <c r="E102">
        <f t="shared" ca="1" si="55"/>
        <v>5</v>
      </c>
      <c r="F102" t="str">
        <f t="shared" ca="1" si="53"/>
        <v>it</v>
      </c>
      <c r="G102" t="s">
        <v>412</v>
      </c>
      <c r="H102" t="s">
        <v>469</v>
      </c>
      <c r="I102">
        <v>1</v>
      </c>
      <c r="J102" t="str">
        <f t="shared" si="38"/>
        <v/>
      </c>
      <c r="L102" t="s">
        <v>412</v>
      </c>
      <c r="M102" t="s">
        <v>492</v>
      </c>
      <c r="N102">
        <v>1</v>
      </c>
      <c r="O102">
        <v>638</v>
      </c>
      <c r="P102">
        <f t="shared" si="39"/>
        <v>638</v>
      </c>
      <c r="Q102" t="str">
        <f t="shared" ca="1" si="41"/>
        <v>it</v>
      </c>
      <c r="R102" t="str">
        <f t="shared" si="42"/>
        <v>Equip015002</v>
      </c>
      <c r="S102">
        <f t="shared" si="43"/>
        <v>1</v>
      </c>
      <c r="T102" t="str">
        <f t="shared" si="44"/>
        <v/>
      </c>
      <c r="U102" t="str">
        <f t="shared" si="45"/>
        <v>Equip004001</v>
      </c>
      <c r="V102">
        <f t="shared" si="46"/>
        <v>1</v>
      </c>
      <c r="W102" t="str">
        <f t="shared" ca="1" si="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</v>
      </c>
      <c r="X102" t="str">
        <f t="shared" ca="1" si="40"/>
        <v>{"num":4,"diff":5,"tp1":"it","vl1":"Equip015002","cn1":1,"vl2":"Equip004001","cn2":1,"key":638}</v>
      </c>
      <c r="Y102">
        <f t="shared" ca="1" si="48"/>
        <v>95</v>
      </c>
      <c r="Z102">
        <f t="shared" ca="1" si="49"/>
        <v>7514</v>
      </c>
      <c r="AA102">
        <f t="shared" ca="1" si="50"/>
        <v>0</v>
      </c>
      <c r="AB102" t="str">
        <f t="shared" ca="1" si="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</v>
      </c>
      <c r="AC102">
        <f t="shared" ca="1" si="52"/>
        <v>0</v>
      </c>
    </row>
    <row r="103" spans="1:29">
      <c r="A103">
        <f t="shared" si="56"/>
        <v>4</v>
      </c>
      <c r="B103" t="str">
        <f>VLOOKUP(A103,BossBattleTable!$A:$C,MATCH(BossBattleTable!$C$1,BossBattleTable!$A$1:$C$1,0),0)</f>
        <v>CuteUniq</v>
      </c>
      <c r="C103">
        <f t="shared" ca="1" si="37"/>
        <v>6</v>
      </c>
      <c r="D103">
        <f t="shared" si="54"/>
        <v>4</v>
      </c>
      <c r="E103">
        <f t="shared" ca="1" si="55"/>
        <v>6</v>
      </c>
      <c r="F103" t="str">
        <f t="shared" ca="1" si="53"/>
        <v>cu</v>
      </c>
      <c r="G103" t="s">
        <v>402</v>
      </c>
      <c r="H103" t="s">
        <v>191</v>
      </c>
      <c r="I103">
        <v>8</v>
      </c>
      <c r="J103" t="str">
        <f t="shared" si="38"/>
        <v/>
      </c>
      <c r="L103" t="s">
        <v>402</v>
      </c>
      <c r="M103" t="s">
        <v>375</v>
      </c>
      <c r="N103">
        <v>2000</v>
      </c>
      <c r="O103">
        <v>592</v>
      </c>
      <c r="P103">
        <f t="shared" si="39"/>
        <v>592</v>
      </c>
      <c r="Q103" t="str">
        <f t="shared" ca="1" si="41"/>
        <v>cu</v>
      </c>
      <c r="R103" t="str">
        <f t="shared" si="42"/>
        <v>EN</v>
      </c>
      <c r="S103">
        <f t="shared" si="43"/>
        <v>8</v>
      </c>
      <c r="T103" t="str">
        <f t="shared" si="44"/>
        <v/>
      </c>
      <c r="U103" t="str">
        <f t="shared" si="45"/>
        <v>GO</v>
      </c>
      <c r="V103">
        <f t="shared" si="46"/>
        <v>2000</v>
      </c>
      <c r="W103" t="str">
        <f t="shared" ca="1" si="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</v>
      </c>
      <c r="X103" t="str">
        <f t="shared" ca="1" si="40"/>
        <v>{"num":4,"diff":6,"tp1":"cu","vl1":"EN","cn1":8,"vl2":"GO","cn2":2000,"key":592}</v>
      </c>
      <c r="Y103">
        <f t="shared" ca="1" si="48"/>
        <v>80</v>
      </c>
      <c r="Z103">
        <f t="shared" ca="1" si="49"/>
        <v>7595</v>
      </c>
      <c r="AA103">
        <f t="shared" ca="1" si="50"/>
        <v>0</v>
      </c>
      <c r="AB103" t="str">
        <f t="shared" ca="1" si="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</v>
      </c>
      <c r="AC103">
        <f t="shared" ca="1" si="52"/>
        <v>0</v>
      </c>
    </row>
    <row r="104" spans="1:29">
      <c r="A104">
        <f t="shared" si="56"/>
        <v>4</v>
      </c>
      <c r="B104" t="str">
        <f>VLOOKUP(A104,BossBattleTable!$A:$C,MATCH(BossBattleTable!$C$1,BossBattleTable!$A$1:$C$1,0),0)</f>
        <v>CuteUniq</v>
      </c>
      <c r="C104">
        <f t="shared" ca="1" si="37"/>
        <v>7</v>
      </c>
      <c r="D104">
        <f t="shared" si="54"/>
        <v>4</v>
      </c>
      <c r="E104">
        <f t="shared" ca="1" si="55"/>
        <v>7</v>
      </c>
      <c r="F104" t="str">
        <f t="shared" ca="1" si="53"/>
        <v>it</v>
      </c>
      <c r="G104" t="s">
        <v>412</v>
      </c>
      <c r="H104" t="s">
        <v>458</v>
      </c>
      <c r="I104">
        <v>1</v>
      </c>
      <c r="J104" t="str">
        <f t="shared" si="38"/>
        <v/>
      </c>
      <c r="L104" t="s">
        <v>412</v>
      </c>
      <c r="M104" t="s">
        <v>463</v>
      </c>
      <c r="N104">
        <v>1</v>
      </c>
      <c r="O104">
        <v>335</v>
      </c>
      <c r="P104">
        <f t="shared" si="39"/>
        <v>335</v>
      </c>
      <c r="Q104" t="str">
        <f t="shared" ca="1" si="41"/>
        <v>it</v>
      </c>
      <c r="R104" t="str">
        <f t="shared" si="42"/>
        <v>Equip012003</v>
      </c>
      <c r="S104">
        <f t="shared" si="43"/>
        <v>1</v>
      </c>
      <c r="T104" t="str">
        <f t="shared" si="44"/>
        <v/>
      </c>
      <c r="U104" t="str">
        <f t="shared" si="45"/>
        <v>Equip014002</v>
      </c>
      <c r="V104">
        <f t="shared" si="46"/>
        <v>1</v>
      </c>
      <c r="W104" t="str">
        <f t="shared" ca="1" si="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</v>
      </c>
      <c r="X104" t="str">
        <f t="shared" ca="1" si="40"/>
        <v>{"num":4,"diff":7,"tp1":"it","vl1":"Equip012003","cn1":1,"vl2":"Equip014002","cn2":1,"key":335}</v>
      </c>
      <c r="Y104">
        <f t="shared" ca="1" si="48"/>
        <v>95</v>
      </c>
      <c r="Z104">
        <f t="shared" ca="1" si="49"/>
        <v>7691</v>
      </c>
      <c r="AA104">
        <f t="shared" ca="1" si="50"/>
        <v>0</v>
      </c>
      <c r="AB104" t="str">
        <f t="shared" ca="1" si="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</v>
      </c>
      <c r="AC104">
        <f t="shared" ca="1" si="52"/>
        <v>0</v>
      </c>
    </row>
    <row r="105" spans="1:29">
      <c r="A105">
        <f t="shared" si="56"/>
        <v>4</v>
      </c>
      <c r="B105" t="str">
        <f>VLOOKUP(A105,BossBattleTable!$A:$C,MATCH(BossBattleTable!$C$1,BossBattleTable!$A$1:$C$1,0),0)</f>
        <v>CuteUniq</v>
      </c>
      <c r="C105">
        <f t="shared" ca="1" si="37"/>
        <v>8</v>
      </c>
      <c r="D105">
        <f t="shared" si="54"/>
        <v>4</v>
      </c>
      <c r="E105">
        <f t="shared" ca="1" si="55"/>
        <v>8</v>
      </c>
      <c r="F105" t="str">
        <f t="shared" ca="1" si="53"/>
        <v>cu</v>
      </c>
      <c r="G105" t="s">
        <v>402</v>
      </c>
      <c r="H105" t="s">
        <v>108</v>
      </c>
      <c r="I105">
        <v>5</v>
      </c>
      <c r="J105" t="str">
        <f t="shared" si="38"/>
        <v/>
      </c>
      <c r="O105">
        <v>863</v>
      </c>
      <c r="P105">
        <f t="shared" si="39"/>
        <v>863</v>
      </c>
      <c r="Q105" t="str">
        <f t="shared" ca="1" si="41"/>
        <v>cu</v>
      </c>
      <c r="R105" t="str">
        <f t="shared" si="42"/>
        <v>DI</v>
      </c>
      <c r="S105">
        <f t="shared" si="43"/>
        <v>5</v>
      </c>
      <c r="T105" t="str">
        <f t="shared" si="44"/>
        <v/>
      </c>
      <c r="U105" t="str">
        <f t="shared" si="45"/>
        <v/>
      </c>
      <c r="V105" t="str">
        <f t="shared" si="46"/>
        <v/>
      </c>
      <c r="W105" t="str">
        <f t="shared" ca="1" si="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</v>
      </c>
      <c r="X105" t="str">
        <f t="shared" ca="1" si="40"/>
        <v>{"num":4,"diff":8,"tp1":"cu","vl1":"DI","cn1":5,"key":863}</v>
      </c>
      <c r="Y105">
        <f t="shared" ca="1" si="48"/>
        <v>58</v>
      </c>
      <c r="Z105">
        <f t="shared" ca="1" si="49"/>
        <v>7750</v>
      </c>
      <c r="AA105">
        <f t="shared" ca="1" si="50"/>
        <v>0</v>
      </c>
      <c r="AB105" t="str">
        <f t="shared" ca="1" si="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</v>
      </c>
      <c r="AC105">
        <f t="shared" ca="1" si="52"/>
        <v>0</v>
      </c>
    </row>
    <row r="106" spans="1:29">
      <c r="A106">
        <f t="shared" si="56"/>
        <v>4</v>
      </c>
      <c r="B106" t="str">
        <f>VLOOKUP(A106,BossBattleTable!$A:$C,MATCH(BossBattleTable!$C$1,BossBattleTable!$A$1:$C$1,0),0)</f>
        <v>CuteUniq</v>
      </c>
      <c r="C106">
        <f t="shared" ca="1" si="37"/>
        <v>9</v>
      </c>
      <c r="D106">
        <f t="shared" si="54"/>
        <v>4</v>
      </c>
      <c r="E106">
        <f t="shared" ca="1" si="55"/>
        <v>9</v>
      </c>
      <c r="F106" t="str">
        <f t="shared" ca="1" si="53"/>
        <v>it</v>
      </c>
      <c r="G106" t="s">
        <v>412</v>
      </c>
      <c r="H106" t="s">
        <v>477</v>
      </c>
      <c r="I106">
        <v>1</v>
      </c>
      <c r="J106" t="str">
        <f t="shared" si="38"/>
        <v/>
      </c>
      <c r="O106">
        <v>480</v>
      </c>
      <c r="P106">
        <f t="shared" si="39"/>
        <v>480</v>
      </c>
      <c r="Q106" t="str">
        <f t="shared" ca="1" si="41"/>
        <v>it</v>
      </c>
      <c r="R106" t="str">
        <f t="shared" si="42"/>
        <v>Equip011003</v>
      </c>
      <c r="S106">
        <f t="shared" si="43"/>
        <v>1</v>
      </c>
      <c r="T106" t="str">
        <f t="shared" si="44"/>
        <v/>
      </c>
      <c r="U106" t="str">
        <f t="shared" si="45"/>
        <v/>
      </c>
      <c r="V106" t="str">
        <f t="shared" si="46"/>
        <v/>
      </c>
      <c r="W106" t="str">
        <f t="shared" ca="1" si="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</v>
      </c>
      <c r="X106" t="str">
        <f t="shared" ca="1" si="40"/>
        <v>{"num":4,"diff":9,"tp1":"it","vl1":"Equip011003","cn1":1,"key":480}</v>
      </c>
      <c r="Y106">
        <f t="shared" ca="1" si="48"/>
        <v>67</v>
      </c>
      <c r="Z106">
        <f t="shared" ca="1" si="49"/>
        <v>7818</v>
      </c>
      <c r="AA106">
        <f t="shared" ca="1" si="50"/>
        <v>0</v>
      </c>
      <c r="AB106" t="str">
        <f t="shared" ca="1" si="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</v>
      </c>
      <c r="AC106">
        <f t="shared" ca="1" si="52"/>
        <v>0</v>
      </c>
    </row>
    <row r="107" spans="1:29">
      <c r="A107">
        <f t="shared" si="56"/>
        <v>4</v>
      </c>
      <c r="B107" t="str">
        <f>VLOOKUP(A107,BossBattleTable!$A:$C,MATCH(BossBattleTable!$C$1,BossBattleTable!$A$1:$C$1,0),0)</f>
        <v>CuteUniq</v>
      </c>
      <c r="C107">
        <f t="shared" ca="1" si="37"/>
        <v>10</v>
      </c>
      <c r="D107">
        <f t="shared" si="54"/>
        <v>4</v>
      </c>
      <c r="E107">
        <f t="shared" ca="1" si="55"/>
        <v>10</v>
      </c>
      <c r="F107" t="str">
        <f t="shared" ca="1" si="53"/>
        <v>cu</v>
      </c>
      <c r="G107" t="s">
        <v>402</v>
      </c>
      <c r="H107" t="s">
        <v>191</v>
      </c>
      <c r="I107">
        <v>12</v>
      </c>
      <c r="J107" t="str">
        <f t="shared" si="38"/>
        <v>에너지다소많음</v>
      </c>
      <c r="O107">
        <v>308</v>
      </c>
      <c r="P107">
        <f t="shared" si="39"/>
        <v>308</v>
      </c>
      <c r="Q107" t="str">
        <f t="shared" ca="1" si="41"/>
        <v>cu</v>
      </c>
      <c r="R107" t="str">
        <f t="shared" si="42"/>
        <v>EN</v>
      </c>
      <c r="S107">
        <f t="shared" si="43"/>
        <v>12</v>
      </c>
      <c r="T107" t="str">
        <f t="shared" si="44"/>
        <v/>
      </c>
      <c r="U107" t="str">
        <f t="shared" si="45"/>
        <v/>
      </c>
      <c r="V107" t="str">
        <f t="shared" si="46"/>
        <v/>
      </c>
      <c r="W107" t="str">
        <f t="shared" ca="1" si="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</v>
      </c>
      <c r="X107" t="str">
        <f t="shared" ca="1" si="40"/>
        <v>{"num":4,"diff":10,"tp1":"cu","vl1":"EN","cn1":12,"key":308}</v>
      </c>
      <c r="Y107">
        <f t="shared" ca="1" si="48"/>
        <v>60</v>
      </c>
      <c r="Z107">
        <f t="shared" ca="1" si="49"/>
        <v>7879</v>
      </c>
      <c r="AA107">
        <f t="shared" ca="1" si="50"/>
        <v>0</v>
      </c>
      <c r="AB107" t="str">
        <f t="shared" ca="1" si="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</v>
      </c>
      <c r="AC107">
        <f t="shared" ca="1" si="52"/>
        <v>0</v>
      </c>
    </row>
    <row r="108" spans="1:29">
      <c r="A108">
        <f t="shared" si="56"/>
        <v>4</v>
      </c>
      <c r="B108" t="str">
        <f>VLOOKUP(A108,BossBattleTable!$A:$C,MATCH(BossBattleTable!$C$1,BossBattleTable!$A$1:$C$1,0),0)</f>
        <v>CuteUniq</v>
      </c>
      <c r="C108">
        <f t="shared" ca="1" si="37"/>
        <v>11</v>
      </c>
      <c r="D108">
        <f t="shared" si="54"/>
        <v>4</v>
      </c>
      <c r="E108">
        <f t="shared" ca="1" si="55"/>
        <v>11</v>
      </c>
      <c r="F108" t="str">
        <f t="shared" ca="1" si="53"/>
        <v>it</v>
      </c>
      <c r="G108" t="s">
        <v>412</v>
      </c>
      <c r="H108" t="s">
        <v>468</v>
      </c>
      <c r="I108">
        <v>1</v>
      </c>
      <c r="J108" t="str">
        <f t="shared" si="38"/>
        <v/>
      </c>
      <c r="O108">
        <v>161</v>
      </c>
      <c r="P108">
        <f t="shared" si="39"/>
        <v>161</v>
      </c>
      <c r="Q108" t="str">
        <f t="shared" ca="1" si="41"/>
        <v>it</v>
      </c>
      <c r="R108" t="str">
        <f t="shared" si="42"/>
        <v>Equip022001</v>
      </c>
      <c r="S108">
        <f t="shared" si="43"/>
        <v>1</v>
      </c>
      <c r="T108" t="str">
        <f t="shared" si="44"/>
        <v/>
      </c>
      <c r="U108" t="str">
        <f t="shared" si="45"/>
        <v/>
      </c>
      <c r="V108" t="str">
        <f t="shared" si="46"/>
        <v/>
      </c>
      <c r="W108" t="str">
        <f t="shared" ca="1" si="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</v>
      </c>
      <c r="X108" t="str">
        <f t="shared" ca="1" si="40"/>
        <v>{"num":4,"diff":11,"tp1":"it","vl1":"Equip022001","cn1":1,"key":161}</v>
      </c>
      <c r="Y108">
        <f t="shared" ca="1" si="48"/>
        <v>68</v>
      </c>
      <c r="Z108">
        <f t="shared" ca="1" si="49"/>
        <v>7948</v>
      </c>
      <c r="AA108">
        <f t="shared" ca="1" si="50"/>
        <v>0</v>
      </c>
      <c r="AB108" t="str">
        <f t="shared" ca="1" si="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</v>
      </c>
      <c r="AC108">
        <f t="shared" ca="1" si="52"/>
        <v>0</v>
      </c>
    </row>
    <row r="109" spans="1:29">
      <c r="A109">
        <f t="shared" si="56"/>
        <v>4</v>
      </c>
      <c r="B109" t="str">
        <f>VLOOKUP(A109,BossBattleTable!$A:$C,MATCH(BossBattleTable!$C$1,BossBattleTable!$A$1:$C$1,0),0)</f>
        <v>CuteUniq</v>
      </c>
      <c r="C109">
        <f t="shared" ca="1" si="37"/>
        <v>12</v>
      </c>
      <c r="D109">
        <f t="shared" si="54"/>
        <v>4</v>
      </c>
      <c r="E109">
        <f t="shared" ca="1" si="55"/>
        <v>12</v>
      </c>
      <c r="F109" t="str">
        <f t="shared" ca="1" si="53"/>
        <v>cu</v>
      </c>
      <c r="G109" t="s">
        <v>402</v>
      </c>
      <c r="H109" t="s">
        <v>375</v>
      </c>
      <c r="I109">
        <v>4000</v>
      </c>
      <c r="J109" t="str">
        <f t="shared" si="38"/>
        <v/>
      </c>
      <c r="O109">
        <v>283</v>
      </c>
      <c r="P109">
        <f t="shared" si="39"/>
        <v>283</v>
      </c>
      <c r="Q109" t="str">
        <f t="shared" ca="1" si="41"/>
        <v>cu</v>
      </c>
      <c r="R109" t="str">
        <f t="shared" si="42"/>
        <v>GO</v>
      </c>
      <c r="S109">
        <f t="shared" si="43"/>
        <v>4000</v>
      </c>
      <c r="T109" t="str">
        <f t="shared" si="44"/>
        <v/>
      </c>
      <c r="U109" t="str">
        <f t="shared" si="45"/>
        <v/>
      </c>
      <c r="V109" t="str">
        <f t="shared" si="46"/>
        <v/>
      </c>
      <c r="W109" t="str">
        <f t="shared" ca="1" si="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</v>
      </c>
      <c r="X109" t="str">
        <f t="shared" ca="1" si="40"/>
        <v>{"num":4,"diff":12,"tp1":"cu","vl1":"GO","cn1":4000,"key":283}</v>
      </c>
      <c r="Y109">
        <f t="shared" ca="1" si="48"/>
        <v>62</v>
      </c>
      <c r="Z109">
        <f t="shared" ca="1" si="49"/>
        <v>8011</v>
      </c>
      <c r="AA109">
        <f t="shared" ca="1" si="50"/>
        <v>0</v>
      </c>
      <c r="AB109" t="str">
        <f t="shared" ca="1" si="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</v>
      </c>
      <c r="AC109">
        <f t="shared" ca="1" si="52"/>
        <v>0</v>
      </c>
    </row>
    <row r="110" spans="1:29">
      <c r="A110">
        <f t="shared" si="56"/>
        <v>4</v>
      </c>
      <c r="B110" t="str">
        <f>VLOOKUP(A110,BossBattleTable!$A:$C,MATCH(BossBattleTable!$C$1,BossBattleTable!$A$1:$C$1,0),0)</f>
        <v>CuteUniq</v>
      </c>
      <c r="C110">
        <f t="shared" ca="1" si="37"/>
        <v>13</v>
      </c>
      <c r="D110">
        <f t="shared" si="54"/>
        <v>4</v>
      </c>
      <c r="E110">
        <f t="shared" ca="1" si="55"/>
        <v>13</v>
      </c>
      <c r="F110" t="str">
        <f t="shared" ca="1" si="53"/>
        <v>it</v>
      </c>
      <c r="G110" t="s">
        <v>412</v>
      </c>
      <c r="H110" t="s">
        <v>455</v>
      </c>
      <c r="I110">
        <v>1</v>
      </c>
      <c r="J110" t="str">
        <f t="shared" si="38"/>
        <v/>
      </c>
      <c r="L110" t="s">
        <v>412</v>
      </c>
      <c r="M110" t="s">
        <v>453</v>
      </c>
      <c r="N110">
        <v>1</v>
      </c>
      <c r="O110">
        <v>937</v>
      </c>
      <c r="P110">
        <f t="shared" si="39"/>
        <v>937</v>
      </c>
      <c r="Q110" t="str">
        <f t="shared" ca="1" si="41"/>
        <v>it</v>
      </c>
      <c r="R110" t="str">
        <f t="shared" si="42"/>
        <v>Equip013002</v>
      </c>
      <c r="S110">
        <f t="shared" si="43"/>
        <v>1</v>
      </c>
      <c r="T110" t="str">
        <f t="shared" si="44"/>
        <v/>
      </c>
      <c r="U110" t="str">
        <f t="shared" si="45"/>
        <v>Equip013001</v>
      </c>
      <c r="V110">
        <f t="shared" si="46"/>
        <v>1</v>
      </c>
      <c r="W110" t="str">
        <f t="shared" ca="1" si="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</v>
      </c>
      <c r="X110" t="str">
        <f t="shared" ca="1" si="40"/>
        <v>{"num":4,"diff":13,"tp1":"it","vl1":"Equip013002","cn1":1,"vl2":"Equip013001","cn2":1,"key":937}</v>
      </c>
      <c r="Y110">
        <f t="shared" ca="1" si="48"/>
        <v>96</v>
      </c>
      <c r="Z110">
        <f t="shared" ca="1" si="49"/>
        <v>8108</v>
      </c>
      <c r="AA110">
        <f t="shared" ca="1" si="50"/>
        <v>0</v>
      </c>
      <c r="AB110" t="str">
        <f t="shared" ca="1" si="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</v>
      </c>
      <c r="AC110">
        <f t="shared" ca="1" si="52"/>
        <v>0</v>
      </c>
    </row>
    <row r="111" spans="1:29">
      <c r="A111">
        <f t="shared" si="56"/>
        <v>4</v>
      </c>
      <c r="B111" t="str">
        <f>VLOOKUP(A111,BossBattleTable!$A:$C,MATCH(BossBattleTable!$C$1,BossBattleTable!$A$1:$C$1,0),0)</f>
        <v>CuteUniq</v>
      </c>
      <c r="C111">
        <f t="shared" ca="1" si="37"/>
        <v>14</v>
      </c>
      <c r="D111">
        <f t="shared" si="54"/>
        <v>4</v>
      </c>
      <c r="E111">
        <f t="shared" ca="1" si="55"/>
        <v>14</v>
      </c>
      <c r="F111" t="str">
        <f t="shared" ca="1" si="53"/>
        <v>cu</v>
      </c>
      <c r="G111" t="s">
        <v>402</v>
      </c>
      <c r="H111" t="s">
        <v>191</v>
      </c>
      <c r="I111">
        <v>10</v>
      </c>
      <c r="J111" t="str">
        <f t="shared" si="38"/>
        <v>에너지다소많음</v>
      </c>
      <c r="L111" t="s">
        <v>402</v>
      </c>
      <c r="M111" t="s">
        <v>375</v>
      </c>
      <c r="N111">
        <v>3000</v>
      </c>
      <c r="O111">
        <v>793</v>
      </c>
      <c r="P111">
        <f t="shared" si="39"/>
        <v>793</v>
      </c>
      <c r="Q111" t="str">
        <f t="shared" ca="1" si="41"/>
        <v>cu</v>
      </c>
      <c r="R111" t="str">
        <f t="shared" si="42"/>
        <v>EN</v>
      </c>
      <c r="S111">
        <f t="shared" si="43"/>
        <v>10</v>
      </c>
      <c r="T111" t="str">
        <f t="shared" si="44"/>
        <v/>
      </c>
      <c r="U111" t="str">
        <f t="shared" si="45"/>
        <v>GO</v>
      </c>
      <c r="V111">
        <f t="shared" si="46"/>
        <v>3000</v>
      </c>
      <c r="W111" t="str">
        <f t="shared" ca="1" si="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</v>
      </c>
      <c r="X111" t="str">
        <f t="shared" ca="1" si="40"/>
        <v>{"num":4,"diff":14,"tp1":"cu","vl1":"EN","cn1":10,"vl2":"GO","cn2":3000,"key":793}</v>
      </c>
      <c r="Y111">
        <f t="shared" ca="1" si="48"/>
        <v>82</v>
      </c>
      <c r="Z111">
        <f t="shared" ca="1" si="49"/>
        <v>8191</v>
      </c>
      <c r="AA111">
        <f t="shared" ca="1" si="50"/>
        <v>0</v>
      </c>
      <c r="AB111" t="str">
        <f t="shared" ca="1" si="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</v>
      </c>
      <c r="AC111">
        <f t="shared" ca="1" si="52"/>
        <v>0</v>
      </c>
    </row>
    <row r="112" spans="1:29">
      <c r="A112">
        <f t="shared" si="56"/>
        <v>4</v>
      </c>
      <c r="B112" t="str">
        <f>VLOOKUP(A112,BossBattleTable!$A:$C,MATCH(BossBattleTable!$C$1,BossBattleTable!$A$1:$C$1,0),0)</f>
        <v>CuteUniq</v>
      </c>
      <c r="C112">
        <f t="shared" ca="1" si="37"/>
        <v>15</v>
      </c>
      <c r="D112">
        <f t="shared" si="54"/>
        <v>4</v>
      </c>
      <c r="E112">
        <f t="shared" ca="1" si="55"/>
        <v>15</v>
      </c>
      <c r="F112" t="str">
        <f t="shared" ca="1" si="53"/>
        <v>it</v>
      </c>
      <c r="G112" t="s">
        <v>412</v>
      </c>
      <c r="H112" t="s">
        <v>478</v>
      </c>
      <c r="I112">
        <v>1</v>
      </c>
      <c r="J112" t="str">
        <f t="shared" si="38"/>
        <v/>
      </c>
      <c r="L112" t="s">
        <v>412</v>
      </c>
      <c r="M112" t="s">
        <v>449</v>
      </c>
      <c r="N112">
        <v>1</v>
      </c>
      <c r="O112">
        <v>855</v>
      </c>
      <c r="P112">
        <f t="shared" si="39"/>
        <v>855</v>
      </c>
      <c r="Q112" t="str">
        <f t="shared" ca="1" si="41"/>
        <v>it</v>
      </c>
      <c r="R112" t="str">
        <f t="shared" si="42"/>
        <v>Equip012001</v>
      </c>
      <c r="S112">
        <f t="shared" si="43"/>
        <v>1</v>
      </c>
      <c r="T112" t="str">
        <f t="shared" si="44"/>
        <v/>
      </c>
      <c r="U112" t="str">
        <f t="shared" si="45"/>
        <v>Equip011001</v>
      </c>
      <c r="V112">
        <f t="shared" si="46"/>
        <v>1</v>
      </c>
      <c r="W112" t="str">
        <f t="shared" ca="1" si="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</v>
      </c>
      <c r="X112" t="str">
        <f t="shared" ca="1" si="40"/>
        <v>{"num":4,"diff":15,"tp1":"it","vl1":"Equip012001","cn1":1,"vl2":"Equip011001","cn2":1,"key":855}</v>
      </c>
      <c r="Y112">
        <f t="shared" ca="1" si="48"/>
        <v>96</v>
      </c>
      <c r="Z112">
        <f t="shared" ca="1" si="49"/>
        <v>8288</v>
      </c>
      <c r="AA112">
        <f t="shared" ca="1" si="50"/>
        <v>0</v>
      </c>
      <c r="AB112" t="str">
        <f t="shared" ca="1" si="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</v>
      </c>
      <c r="AC112">
        <f t="shared" ca="1" si="52"/>
        <v>0</v>
      </c>
    </row>
    <row r="113" spans="1:29">
      <c r="A113">
        <f t="shared" si="56"/>
        <v>4</v>
      </c>
      <c r="B113" t="str">
        <f>VLOOKUP(A113,BossBattleTable!$A:$C,MATCH(BossBattleTable!$C$1,BossBattleTable!$A$1:$C$1,0),0)</f>
        <v>CuteUniq</v>
      </c>
      <c r="C113">
        <f t="shared" ca="1" si="37"/>
        <v>16</v>
      </c>
      <c r="D113">
        <f t="shared" si="54"/>
        <v>4</v>
      </c>
      <c r="E113">
        <f t="shared" ca="1" si="55"/>
        <v>16</v>
      </c>
      <c r="F113" t="str">
        <f t="shared" ca="1" si="53"/>
        <v>cu</v>
      </c>
      <c r="G113" t="s">
        <v>402</v>
      </c>
      <c r="H113" t="s">
        <v>108</v>
      </c>
      <c r="I113">
        <v>6</v>
      </c>
      <c r="J113" t="str">
        <f t="shared" si="38"/>
        <v/>
      </c>
      <c r="O113">
        <v>830</v>
      </c>
      <c r="P113">
        <f t="shared" si="39"/>
        <v>830</v>
      </c>
      <c r="Q113" t="str">
        <f t="shared" ca="1" si="41"/>
        <v>cu</v>
      </c>
      <c r="R113" t="str">
        <f t="shared" si="42"/>
        <v>DI</v>
      </c>
      <c r="S113">
        <f t="shared" si="43"/>
        <v>6</v>
      </c>
      <c r="T113" t="str">
        <f t="shared" si="44"/>
        <v/>
      </c>
      <c r="U113" t="str">
        <f t="shared" si="45"/>
        <v/>
      </c>
      <c r="V113" t="str">
        <f t="shared" si="46"/>
        <v/>
      </c>
      <c r="W113" t="str">
        <f t="shared" ca="1" si="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</v>
      </c>
      <c r="X113" t="str">
        <f t="shared" ca="1" si="40"/>
        <v>{"num":4,"diff":16,"tp1":"cu","vl1":"DI","cn1":6,"key":830}</v>
      </c>
      <c r="Y113">
        <f t="shared" ca="1" si="48"/>
        <v>59</v>
      </c>
      <c r="Z113">
        <f t="shared" ca="1" si="49"/>
        <v>8348</v>
      </c>
      <c r="AA113">
        <f t="shared" ca="1" si="50"/>
        <v>0</v>
      </c>
      <c r="AB113" t="str">
        <f t="shared" ca="1" si="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</v>
      </c>
      <c r="AC113">
        <f t="shared" ca="1" si="52"/>
        <v>0</v>
      </c>
    </row>
    <row r="114" spans="1:29">
      <c r="A114">
        <f t="shared" si="56"/>
        <v>4</v>
      </c>
      <c r="B114" t="str">
        <f>VLOOKUP(A114,BossBattleTable!$A:$C,MATCH(BossBattleTable!$C$1,BossBattleTable!$A$1:$C$1,0),0)</f>
        <v>CuteUniq</v>
      </c>
      <c r="C114">
        <f t="shared" ca="1" si="37"/>
        <v>17</v>
      </c>
      <c r="D114">
        <f t="shared" si="54"/>
        <v>4</v>
      </c>
      <c r="E114">
        <f t="shared" ca="1" si="55"/>
        <v>17</v>
      </c>
      <c r="F114" t="str">
        <f t="shared" ca="1" si="53"/>
        <v>it</v>
      </c>
      <c r="G114" t="s">
        <v>412</v>
      </c>
      <c r="H114" t="s">
        <v>458</v>
      </c>
      <c r="I114">
        <v>1</v>
      </c>
      <c r="J114" t="str">
        <f t="shared" si="38"/>
        <v/>
      </c>
      <c r="O114">
        <v>119</v>
      </c>
      <c r="P114">
        <f t="shared" si="39"/>
        <v>119</v>
      </c>
      <c r="Q114" t="str">
        <f t="shared" ca="1" si="41"/>
        <v>it</v>
      </c>
      <c r="R114" t="str">
        <f t="shared" si="42"/>
        <v>Equip012003</v>
      </c>
      <c r="S114">
        <f t="shared" si="43"/>
        <v>1</v>
      </c>
      <c r="T114" t="str">
        <f t="shared" si="44"/>
        <v/>
      </c>
      <c r="U114" t="str">
        <f t="shared" si="45"/>
        <v/>
      </c>
      <c r="V114" t="str">
        <f t="shared" si="46"/>
        <v/>
      </c>
      <c r="W114" t="str">
        <f t="shared" ca="1" si="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</v>
      </c>
      <c r="X114" t="str">
        <f t="shared" ca="1" si="40"/>
        <v>{"num":4,"diff":17,"tp1":"it","vl1":"Equip012003","cn1":1,"key":119}</v>
      </c>
      <c r="Y114">
        <f t="shared" ca="1" si="48"/>
        <v>68</v>
      </c>
      <c r="Z114">
        <f t="shared" ca="1" si="49"/>
        <v>8417</v>
      </c>
      <c r="AA114">
        <f t="shared" ca="1" si="50"/>
        <v>0</v>
      </c>
      <c r="AB114" t="str">
        <f t="shared" ca="1" si="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</v>
      </c>
      <c r="AC114">
        <f t="shared" ca="1" si="52"/>
        <v>0</v>
      </c>
    </row>
    <row r="115" spans="1:29">
      <c r="A115">
        <f t="shared" si="56"/>
        <v>4</v>
      </c>
      <c r="B115" t="str">
        <f>VLOOKUP(A115,BossBattleTable!$A:$C,MATCH(BossBattleTable!$C$1,BossBattleTable!$A$1:$C$1,0),0)</f>
        <v>CuteUniq</v>
      </c>
      <c r="C115">
        <f t="shared" ca="1" si="37"/>
        <v>18</v>
      </c>
      <c r="D115">
        <f t="shared" si="54"/>
        <v>4</v>
      </c>
      <c r="E115">
        <f t="shared" ca="1" si="55"/>
        <v>18</v>
      </c>
      <c r="F115" t="str">
        <f t="shared" ca="1" si="53"/>
        <v>cu</v>
      </c>
      <c r="G115" t="s">
        <v>402</v>
      </c>
      <c r="H115" t="s">
        <v>191</v>
      </c>
      <c r="I115">
        <v>15</v>
      </c>
      <c r="J115" t="str">
        <f t="shared" si="38"/>
        <v>에너지다소많음</v>
      </c>
      <c r="O115">
        <v>995</v>
      </c>
      <c r="P115">
        <f t="shared" si="39"/>
        <v>995</v>
      </c>
      <c r="Q115" t="str">
        <f t="shared" ca="1" si="41"/>
        <v>cu</v>
      </c>
      <c r="R115" t="str">
        <f t="shared" si="42"/>
        <v>EN</v>
      </c>
      <c r="S115">
        <f t="shared" si="43"/>
        <v>15</v>
      </c>
      <c r="T115" t="str">
        <f t="shared" si="44"/>
        <v/>
      </c>
      <c r="U115" t="str">
        <f t="shared" si="45"/>
        <v/>
      </c>
      <c r="V115" t="str">
        <f t="shared" si="46"/>
        <v/>
      </c>
      <c r="W115" t="str">
        <f t="shared" ca="1" si="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</v>
      </c>
      <c r="X115" t="str">
        <f t="shared" ca="1" si="40"/>
        <v>{"num":4,"diff":18,"tp1":"cu","vl1":"EN","cn1":15,"key":995}</v>
      </c>
      <c r="Y115">
        <f t="shared" ca="1" si="48"/>
        <v>60</v>
      </c>
      <c r="Z115">
        <f t="shared" ca="1" si="49"/>
        <v>8478</v>
      </c>
      <c r="AA115">
        <f t="shared" ca="1" si="50"/>
        <v>0</v>
      </c>
      <c r="AB115" t="str">
        <f t="shared" ca="1" si="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</v>
      </c>
      <c r="AC115">
        <f t="shared" ca="1" si="52"/>
        <v>0</v>
      </c>
    </row>
    <row r="116" spans="1:29">
      <c r="A116">
        <f t="shared" si="56"/>
        <v>4</v>
      </c>
      <c r="B116" t="str">
        <f>VLOOKUP(A116,BossBattleTable!$A:$C,MATCH(BossBattleTable!$C$1,BossBattleTable!$A$1:$C$1,0),0)</f>
        <v>CuteUniq</v>
      </c>
      <c r="C116">
        <f t="shared" ca="1" si="37"/>
        <v>19</v>
      </c>
      <c r="D116">
        <f t="shared" si="54"/>
        <v>4</v>
      </c>
      <c r="E116">
        <f t="shared" ca="1" si="55"/>
        <v>19</v>
      </c>
      <c r="F116" t="str">
        <f t="shared" ca="1" si="53"/>
        <v>it</v>
      </c>
      <c r="G116" t="s">
        <v>412</v>
      </c>
      <c r="H116" t="s">
        <v>479</v>
      </c>
      <c r="I116">
        <v>1</v>
      </c>
      <c r="J116" t="str">
        <f t="shared" si="38"/>
        <v/>
      </c>
      <c r="O116">
        <v>728</v>
      </c>
      <c r="P116">
        <f t="shared" si="39"/>
        <v>728</v>
      </c>
      <c r="Q116" t="str">
        <f t="shared" ca="1" si="41"/>
        <v>it</v>
      </c>
      <c r="R116" t="str">
        <f t="shared" si="42"/>
        <v>Equip023001</v>
      </c>
      <c r="S116">
        <f t="shared" si="43"/>
        <v>1</v>
      </c>
      <c r="T116" t="str">
        <f t="shared" si="44"/>
        <v/>
      </c>
      <c r="U116" t="str">
        <f t="shared" si="45"/>
        <v/>
      </c>
      <c r="V116" t="str">
        <f t="shared" si="46"/>
        <v/>
      </c>
      <c r="W116" t="str">
        <f t="shared" ca="1" si="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</v>
      </c>
      <c r="X116" t="str">
        <f t="shared" ca="1" si="40"/>
        <v>{"num":4,"diff":19,"tp1":"it","vl1":"Equip023001","cn1":1,"key":728}</v>
      </c>
      <c r="Y116">
        <f t="shared" ca="1" si="48"/>
        <v>68</v>
      </c>
      <c r="Z116">
        <f t="shared" ca="1" si="49"/>
        <v>8547</v>
      </c>
      <c r="AA116">
        <f t="shared" ca="1" si="50"/>
        <v>0</v>
      </c>
      <c r="AB116" t="str">
        <f t="shared" ca="1" si="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</v>
      </c>
      <c r="AC116">
        <f t="shared" ca="1" si="52"/>
        <v>0</v>
      </c>
    </row>
    <row r="117" spans="1:29">
      <c r="A117">
        <f t="shared" si="56"/>
        <v>4</v>
      </c>
      <c r="B117" t="str">
        <f>VLOOKUP(A117,BossBattleTable!$A:$C,MATCH(BossBattleTable!$C$1,BossBattleTable!$A$1:$C$1,0),0)</f>
        <v>CuteUniq</v>
      </c>
      <c r="C117">
        <f t="shared" ca="1" si="37"/>
        <v>20</v>
      </c>
      <c r="D117">
        <f t="shared" si="54"/>
        <v>4</v>
      </c>
      <c r="E117">
        <f t="shared" ca="1" si="55"/>
        <v>20</v>
      </c>
      <c r="F117" t="str">
        <f t="shared" ca="1" si="53"/>
        <v>cu</v>
      </c>
      <c r="G117" t="s">
        <v>402</v>
      </c>
      <c r="H117" t="s">
        <v>375</v>
      </c>
      <c r="I117">
        <v>5500</v>
      </c>
      <c r="J117" t="str">
        <f t="shared" si="38"/>
        <v/>
      </c>
      <c r="O117">
        <v>873</v>
      </c>
      <c r="P117">
        <f t="shared" si="39"/>
        <v>873</v>
      </c>
      <c r="Q117" t="str">
        <f t="shared" ca="1" si="41"/>
        <v>cu</v>
      </c>
      <c r="R117" t="str">
        <f t="shared" si="42"/>
        <v>GO</v>
      </c>
      <c r="S117">
        <f t="shared" si="43"/>
        <v>5500</v>
      </c>
      <c r="T117" t="str">
        <f t="shared" si="44"/>
        <v/>
      </c>
      <c r="U117" t="str">
        <f t="shared" si="45"/>
        <v/>
      </c>
      <c r="V117" t="str">
        <f t="shared" si="46"/>
        <v/>
      </c>
      <c r="W117" t="str">
        <f t="shared" ca="1" si="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</v>
      </c>
      <c r="X117" t="str">
        <f t="shared" ca="1" si="40"/>
        <v>{"num":4,"diff":20,"tp1":"cu","vl1":"GO","cn1":5500,"key":873}</v>
      </c>
      <c r="Y117">
        <f t="shared" ca="1" si="48"/>
        <v>62</v>
      </c>
      <c r="Z117">
        <f t="shared" ca="1" si="49"/>
        <v>8610</v>
      </c>
      <c r="AA117">
        <f t="shared" ca="1" si="50"/>
        <v>0</v>
      </c>
      <c r="AB117" t="str">
        <f t="shared" ca="1" si="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</v>
      </c>
      <c r="AC117">
        <f t="shared" ca="1" si="52"/>
        <v>0</v>
      </c>
    </row>
    <row r="118" spans="1:29">
      <c r="A118">
        <f t="shared" si="56"/>
        <v>4</v>
      </c>
      <c r="B118" t="str">
        <f>VLOOKUP(A118,BossBattleTable!$A:$C,MATCH(BossBattleTable!$C$1,BossBattleTable!$A$1:$C$1,0),0)</f>
        <v>CuteUniq</v>
      </c>
      <c r="C118">
        <f t="shared" ca="1" si="37"/>
        <v>21</v>
      </c>
      <c r="D118">
        <f t="shared" si="54"/>
        <v>4</v>
      </c>
      <c r="E118">
        <f t="shared" ca="1" si="55"/>
        <v>21</v>
      </c>
      <c r="F118" t="str">
        <f t="shared" ca="1" si="53"/>
        <v>it</v>
      </c>
      <c r="G118" t="s">
        <v>412</v>
      </c>
      <c r="H118" t="s">
        <v>449</v>
      </c>
      <c r="I118">
        <v>1</v>
      </c>
      <c r="J118" t="str">
        <f t="shared" si="38"/>
        <v/>
      </c>
      <c r="L118" t="s">
        <v>412</v>
      </c>
      <c r="M118" t="s">
        <v>455</v>
      </c>
      <c r="N118">
        <v>1</v>
      </c>
      <c r="O118">
        <v>654</v>
      </c>
      <c r="P118">
        <f t="shared" si="39"/>
        <v>654</v>
      </c>
      <c r="Q118" t="str">
        <f t="shared" ca="1" si="41"/>
        <v>it</v>
      </c>
      <c r="R118" t="str">
        <f t="shared" si="42"/>
        <v>Equip011001</v>
      </c>
      <c r="S118">
        <f t="shared" si="43"/>
        <v>1</v>
      </c>
      <c r="T118" t="str">
        <f t="shared" si="44"/>
        <v/>
      </c>
      <c r="U118" t="str">
        <f t="shared" si="45"/>
        <v>Equip013002</v>
      </c>
      <c r="V118">
        <f t="shared" si="46"/>
        <v>1</v>
      </c>
      <c r="W118" t="str">
        <f t="shared" ca="1" si="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</v>
      </c>
      <c r="X118" t="str">
        <f t="shared" ca="1" si="40"/>
        <v>{"num":4,"diff":21,"tp1":"it","vl1":"Equip011001","cn1":1,"vl2":"Equip013002","cn2":1,"key":654}</v>
      </c>
      <c r="Y118">
        <f t="shared" ca="1" si="48"/>
        <v>96</v>
      </c>
      <c r="Z118">
        <f t="shared" ca="1" si="49"/>
        <v>8707</v>
      </c>
      <c r="AA118">
        <f t="shared" ca="1" si="50"/>
        <v>0</v>
      </c>
      <c r="AB118" t="str">
        <f t="shared" ca="1" si="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</v>
      </c>
      <c r="AC118">
        <f t="shared" ca="1" si="52"/>
        <v>0</v>
      </c>
    </row>
    <row r="119" spans="1:29">
      <c r="A119">
        <f t="shared" si="56"/>
        <v>4</v>
      </c>
      <c r="B119" t="str">
        <f>VLOOKUP(A119,BossBattleTable!$A:$C,MATCH(BossBattleTable!$C$1,BossBattleTable!$A$1:$C$1,0),0)</f>
        <v>CuteUniq</v>
      </c>
      <c r="C119">
        <f t="shared" ca="1" si="37"/>
        <v>22</v>
      </c>
      <c r="D119">
        <f t="shared" si="54"/>
        <v>4</v>
      </c>
      <c r="E119">
        <f t="shared" ca="1" si="55"/>
        <v>22</v>
      </c>
      <c r="F119" t="str">
        <f t="shared" ca="1" si="53"/>
        <v>cu</v>
      </c>
      <c r="G119" t="s">
        <v>402</v>
      </c>
      <c r="H119" t="s">
        <v>191</v>
      </c>
      <c r="I119">
        <v>12</v>
      </c>
      <c r="J119" t="str">
        <f t="shared" si="38"/>
        <v>에너지다소많음</v>
      </c>
      <c r="L119" t="s">
        <v>402</v>
      </c>
      <c r="M119" t="s">
        <v>375</v>
      </c>
      <c r="N119">
        <v>4000</v>
      </c>
      <c r="O119">
        <v>935</v>
      </c>
      <c r="P119">
        <f t="shared" si="39"/>
        <v>935</v>
      </c>
      <c r="Q119" t="str">
        <f t="shared" ca="1" si="41"/>
        <v>cu</v>
      </c>
      <c r="R119" t="str">
        <f t="shared" si="42"/>
        <v>EN</v>
      </c>
      <c r="S119">
        <f t="shared" si="43"/>
        <v>12</v>
      </c>
      <c r="T119" t="str">
        <f t="shared" si="44"/>
        <v/>
      </c>
      <c r="U119" t="str">
        <f t="shared" si="45"/>
        <v>GO</v>
      </c>
      <c r="V119">
        <f t="shared" si="46"/>
        <v>4000</v>
      </c>
      <c r="W119" t="str">
        <f t="shared" ca="1" si="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</v>
      </c>
      <c r="X119" t="str">
        <f t="shared" ca="1" si="40"/>
        <v>{"num":4,"diff":22,"tp1":"cu","vl1":"EN","cn1":12,"vl2":"GO","cn2":4000,"key":935}</v>
      </c>
      <c r="Y119">
        <f t="shared" ca="1" si="48"/>
        <v>82</v>
      </c>
      <c r="Z119">
        <f t="shared" ca="1" si="49"/>
        <v>8790</v>
      </c>
      <c r="AA119">
        <f t="shared" ca="1" si="50"/>
        <v>0</v>
      </c>
      <c r="AB119" t="str">
        <f t="shared" ca="1" si="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</v>
      </c>
      <c r="AC119">
        <f t="shared" ca="1" si="52"/>
        <v>0</v>
      </c>
    </row>
    <row r="120" spans="1:29">
      <c r="A120">
        <f t="shared" si="56"/>
        <v>4</v>
      </c>
      <c r="B120" t="str">
        <f>VLOOKUP(A120,BossBattleTable!$A:$C,MATCH(BossBattleTable!$C$1,BossBattleTable!$A$1:$C$1,0),0)</f>
        <v>CuteUniq</v>
      </c>
      <c r="C120">
        <f t="shared" ca="1" si="37"/>
        <v>23</v>
      </c>
      <c r="D120">
        <f t="shared" si="54"/>
        <v>4</v>
      </c>
      <c r="E120">
        <f t="shared" ca="1" si="55"/>
        <v>23</v>
      </c>
      <c r="F120" t="str">
        <f t="shared" ca="1" si="53"/>
        <v>it</v>
      </c>
      <c r="G120" t="s">
        <v>412</v>
      </c>
      <c r="H120" t="s">
        <v>470</v>
      </c>
      <c r="I120">
        <v>1</v>
      </c>
      <c r="J120" t="str">
        <f t="shared" si="38"/>
        <v/>
      </c>
      <c r="L120" t="s">
        <v>412</v>
      </c>
      <c r="M120" t="s">
        <v>477</v>
      </c>
      <c r="N120">
        <v>1</v>
      </c>
      <c r="O120">
        <v>237</v>
      </c>
      <c r="P120">
        <f t="shared" si="39"/>
        <v>237</v>
      </c>
      <c r="Q120" t="str">
        <f t="shared" ca="1" si="41"/>
        <v>it</v>
      </c>
      <c r="R120" t="str">
        <f t="shared" si="42"/>
        <v>Equip021001</v>
      </c>
      <c r="S120">
        <f t="shared" si="43"/>
        <v>1</v>
      </c>
      <c r="T120" t="str">
        <f t="shared" si="44"/>
        <v/>
      </c>
      <c r="U120" t="str">
        <f t="shared" si="45"/>
        <v>Equip011003</v>
      </c>
      <c r="V120">
        <f t="shared" si="46"/>
        <v>1</v>
      </c>
      <c r="W120" t="str">
        <f t="shared" ca="1" si="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</v>
      </c>
      <c r="X120" t="str">
        <f t="shared" ca="1" si="40"/>
        <v>{"num":4,"diff":23,"tp1":"it","vl1":"Equip021001","cn1":1,"vl2":"Equip011003","cn2":1,"key":237}</v>
      </c>
      <c r="Y120">
        <f t="shared" ca="1" si="48"/>
        <v>96</v>
      </c>
      <c r="Z120">
        <f t="shared" ca="1" si="49"/>
        <v>8887</v>
      </c>
      <c r="AA120">
        <f t="shared" ca="1" si="50"/>
        <v>0</v>
      </c>
      <c r="AB120" t="str">
        <f t="shared" ca="1" si="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</v>
      </c>
      <c r="AC120">
        <f t="shared" ca="1" si="52"/>
        <v>0</v>
      </c>
    </row>
    <row r="121" spans="1:29">
      <c r="A121">
        <f t="shared" si="56"/>
        <v>4</v>
      </c>
      <c r="B121" t="str">
        <f>VLOOKUP(A121,BossBattleTable!$A:$C,MATCH(BossBattleTable!$C$1,BossBattleTable!$A$1:$C$1,0),0)</f>
        <v>CuteUniq</v>
      </c>
      <c r="C121">
        <f t="shared" ca="1" si="37"/>
        <v>24</v>
      </c>
      <c r="D121">
        <f t="shared" si="54"/>
        <v>4</v>
      </c>
      <c r="E121">
        <f t="shared" ca="1" si="55"/>
        <v>24</v>
      </c>
      <c r="F121" t="str">
        <f t="shared" ca="1" si="53"/>
        <v>cu</v>
      </c>
      <c r="G121" t="s">
        <v>402</v>
      </c>
      <c r="H121" t="s">
        <v>108</v>
      </c>
      <c r="I121">
        <v>8</v>
      </c>
      <c r="J121" t="str">
        <f t="shared" si="38"/>
        <v/>
      </c>
      <c r="O121">
        <v>767</v>
      </c>
      <c r="P121">
        <f t="shared" si="39"/>
        <v>767</v>
      </c>
      <c r="Q121" t="str">
        <f t="shared" ca="1" si="41"/>
        <v>cu</v>
      </c>
      <c r="R121" t="str">
        <f t="shared" si="42"/>
        <v>DI</v>
      </c>
      <c r="S121">
        <f t="shared" si="43"/>
        <v>8</v>
      </c>
      <c r="T121" t="str">
        <f t="shared" si="44"/>
        <v/>
      </c>
      <c r="U121" t="str">
        <f t="shared" si="45"/>
        <v/>
      </c>
      <c r="V121" t="str">
        <f t="shared" si="46"/>
        <v/>
      </c>
      <c r="W121" t="str">
        <f t="shared" ca="1" si="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</v>
      </c>
      <c r="X121" t="str">
        <f t="shared" ca="1" si="40"/>
        <v>{"num":4,"diff":24,"tp1":"cu","vl1":"DI","cn1":8,"key":767}</v>
      </c>
      <c r="Y121">
        <f t="shared" ca="1" si="48"/>
        <v>59</v>
      </c>
      <c r="Z121">
        <f t="shared" ca="1" si="49"/>
        <v>8947</v>
      </c>
      <c r="AA121">
        <f t="shared" ca="1" si="50"/>
        <v>0</v>
      </c>
      <c r="AB121" t="str">
        <f t="shared" ca="1" si="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</v>
      </c>
      <c r="AC121">
        <f t="shared" ca="1" si="52"/>
        <v>0</v>
      </c>
    </row>
    <row r="122" spans="1:29">
      <c r="A122">
        <f t="shared" si="56"/>
        <v>4</v>
      </c>
      <c r="B122" t="str">
        <f>VLOOKUP(A122,BossBattleTable!$A:$C,MATCH(BossBattleTable!$C$1,BossBattleTable!$A$1:$C$1,0),0)</f>
        <v>CuteUniq</v>
      </c>
      <c r="C122">
        <f t="shared" ca="1" si="37"/>
        <v>25</v>
      </c>
      <c r="D122">
        <f t="shared" si="54"/>
        <v>4</v>
      </c>
      <c r="E122">
        <f t="shared" ca="1" si="55"/>
        <v>25</v>
      </c>
      <c r="F122" t="str">
        <f t="shared" ca="1" si="53"/>
        <v>it</v>
      </c>
      <c r="G122" t="s">
        <v>412</v>
      </c>
      <c r="H122" t="s">
        <v>452</v>
      </c>
      <c r="I122">
        <v>1</v>
      </c>
      <c r="J122" t="str">
        <f t="shared" si="38"/>
        <v/>
      </c>
      <c r="O122">
        <v>838</v>
      </c>
      <c r="P122">
        <f t="shared" si="39"/>
        <v>838</v>
      </c>
      <c r="Q122" t="str">
        <f t="shared" ca="1" si="41"/>
        <v>it</v>
      </c>
      <c r="R122" t="str">
        <f t="shared" si="42"/>
        <v>Equip014001</v>
      </c>
      <c r="S122">
        <f t="shared" si="43"/>
        <v>1</v>
      </c>
      <c r="T122" t="str">
        <f t="shared" si="44"/>
        <v/>
      </c>
      <c r="U122" t="str">
        <f t="shared" si="45"/>
        <v/>
      </c>
      <c r="V122" t="str">
        <f t="shared" si="46"/>
        <v/>
      </c>
      <c r="W122" t="str">
        <f t="shared" ca="1" si="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</v>
      </c>
      <c r="X122" t="str">
        <f t="shared" ca="1" si="40"/>
        <v>{"num":4,"diff":25,"tp1":"it","vl1":"Equip014001","cn1":1,"key":838}</v>
      </c>
      <c r="Y122">
        <f t="shared" ca="1" si="48"/>
        <v>68</v>
      </c>
      <c r="Z122">
        <f t="shared" ca="1" si="49"/>
        <v>9016</v>
      </c>
      <c r="AA122">
        <f t="shared" ca="1" si="50"/>
        <v>0</v>
      </c>
      <c r="AB122" t="str">
        <f t="shared" ca="1" si="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</v>
      </c>
      <c r="AC122">
        <f t="shared" ca="1" si="52"/>
        <v>0</v>
      </c>
    </row>
    <row r="123" spans="1:29">
      <c r="A123">
        <f t="shared" si="56"/>
        <v>4</v>
      </c>
      <c r="B123" t="str">
        <f>VLOOKUP(A123,BossBattleTable!$A:$C,MATCH(BossBattleTable!$C$1,BossBattleTable!$A$1:$C$1,0),0)</f>
        <v>CuteUniq</v>
      </c>
      <c r="C123">
        <f t="shared" ca="1" si="37"/>
        <v>26</v>
      </c>
      <c r="D123">
        <f t="shared" si="54"/>
        <v>4</v>
      </c>
      <c r="E123">
        <f t="shared" ca="1" si="55"/>
        <v>26</v>
      </c>
      <c r="F123" t="str">
        <f t="shared" ca="1" si="53"/>
        <v>cu</v>
      </c>
      <c r="G123" t="s">
        <v>402</v>
      </c>
      <c r="H123" t="s">
        <v>191</v>
      </c>
      <c r="I123">
        <v>20</v>
      </c>
      <c r="J123" t="str">
        <f t="shared" si="38"/>
        <v>에너지다소많음</v>
      </c>
      <c r="O123">
        <v>533</v>
      </c>
      <c r="P123">
        <f t="shared" si="39"/>
        <v>533</v>
      </c>
      <c r="Q123" t="str">
        <f t="shared" ca="1" si="41"/>
        <v>cu</v>
      </c>
      <c r="R123" t="str">
        <f t="shared" si="42"/>
        <v>EN</v>
      </c>
      <c r="S123">
        <f t="shared" si="43"/>
        <v>20</v>
      </c>
      <c r="T123" t="str">
        <f t="shared" si="44"/>
        <v/>
      </c>
      <c r="U123" t="str">
        <f t="shared" si="45"/>
        <v/>
      </c>
      <c r="V123" t="str">
        <f t="shared" si="46"/>
        <v/>
      </c>
      <c r="W123" t="str">
        <f t="shared" ca="1" si="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</v>
      </c>
      <c r="X123" t="str">
        <f t="shared" ca="1" si="40"/>
        <v>{"num":4,"diff":26,"tp1":"cu","vl1":"EN","cn1":20,"key":533}</v>
      </c>
      <c r="Y123">
        <f t="shared" ca="1" si="48"/>
        <v>60</v>
      </c>
      <c r="Z123">
        <f t="shared" ca="1" si="49"/>
        <v>9077</v>
      </c>
      <c r="AA123">
        <f t="shared" ca="1" si="50"/>
        <v>0</v>
      </c>
      <c r="AB123" t="str">
        <f t="shared" ca="1" si="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</v>
      </c>
      <c r="AC123">
        <f t="shared" ca="1" si="52"/>
        <v>0</v>
      </c>
    </row>
    <row r="124" spans="1:29">
      <c r="A124">
        <f t="shared" si="56"/>
        <v>4</v>
      </c>
      <c r="B124" t="str">
        <f>VLOOKUP(A124,BossBattleTable!$A:$C,MATCH(BossBattleTable!$C$1,BossBattleTable!$A$1:$C$1,0),0)</f>
        <v>CuteUniq</v>
      </c>
      <c r="C124">
        <f t="shared" ca="1" si="37"/>
        <v>27</v>
      </c>
      <c r="D124">
        <f t="shared" si="54"/>
        <v>4</v>
      </c>
      <c r="E124">
        <f t="shared" ca="1" si="55"/>
        <v>27</v>
      </c>
      <c r="F124" t="str">
        <f t="shared" ca="1" si="53"/>
        <v>it</v>
      </c>
      <c r="G124" t="s">
        <v>412</v>
      </c>
      <c r="H124" t="s">
        <v>479</v>
      </c>
      <c r="I124">
        <v>1</v>
      </c>
      <c r="J124" t="str">
        <f t="shared" si="38"/>
        <v/>
      </c>
      <c r="O124">
        <v>932</v>
      </c>
      <c r="P124">
        <f t="shared" si="39"/>
        <v>932</v>
      </c>
      <c r="Q124" t="str">
        <f t="shared" ca="1" si="41"/>
        <v>it</v>
      </c>
      <c r="R124" t="str">
        <f t="shared" si="42"/>
        <v>Equip023001</v>
      </c>
      <c r="S124">
        <f t="shared" si="43"/>
        <v>1</v>
      </c>
      <c r="T124" t="str">
        <f t="shared" si="44"/>
        <v/>
      </c>
      <c r="U124" t="str">
        <f t="shared" si="45"/>
        <v/>
      </c>
      <c r="V124" t="str">
        <f t="shared" si="46"/>
        <v/>
      </c>
      <c r="W124" t="str">
        <f t="shared" ca="1" si="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</v>
      </c>
      <c r="X124" t="str">
        <f t="shared" ca="1" si="40"/>
        <v>{"num":4,"diff":27,"tp1":"it","vl1":"Equip023001","cn1":1,"key":932}</v>
      </c>
      <c r="Y124">
        <f t="shared" ca="1" si="48"/>
        <v>68</v>
      </c>
      <c r="Z124">
        <f t="shared" ca="1" si="49"/>
        <v>9146</v>
      </c>
      <c r="AA124">
        <f t="shared" ca="1" si="50"/>
        <v>0</v>
      </c>
      <c r="AB124" t="str">
        <f t="shared" ca="1" si="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</v>
      </c>
      <c r="AC124">
        <f t="shared" ca="1" si="52"/>
        <v>0</v>
      </c>
    </row>
    <row r="125" spans="1:29">
      <c r="A125">
        <f t="shared" si="56"/>
        <v>4</v>
      </c>
      <c r="B125" t="str">
        <f>VLOOKUP(A125,BossBattleTable!$A:$C,MATCH(BossBattleTable!$C$1,BossBattleTable!$A$1:$C$1,0),0)</f>
        <v>CuteUniq</v>
      </c>
      <c r="C125">
        <f t="shared" ca="1" si="37"/>
        <v>28</v>
      </c>
      <c r="D125">
        <f t="shared" si="54"/>
        <v>4</v>
      </c>
      <c r="E125">
        <f t="shared" ca="1" si="55"/>
        <v>28</v>
      </c>
      <c r="F125" t="str">
        <f t="shared" ca="1" si="53"/>
        <v>cu</v>
      </c>
      <c r="G125" t="s">
        <v>402</v>
      </c>
      <c r="H125" t="s">
        <v>375</v>
      </c>
      <c r="I125">
        <v>7500</v>
      </c>
      <c r="J125" t="str">
        <f t="shared" si="38"/>
        <v/>
      </c>
      <c r="O125">
        <v>816</v>
      </c>
      <c r="P125">
        <f t="shared" si="39"/>
        <v>816</v>
      </c>
      <c r="Q125" t="str">
        <f t="shared" ca="1" si="41"/>
        <v>cu</v>
      </c>
      <c r="R125" t="str">
        <f t="shared" si="42"/>
        <v>GO</v>
      </c>
      <c r="S125">
        <f t="shared" si="43"/>
        <v>7500</v>
      </c>
      <c r="T125" t="str">
        <f t="shared" si="44"/>
        <v/>
      </c>
      <c r="U125" t="str">
        <f t="shared" si="45"/>
        <v/>
      </c>
      <c r="V125" t="str">
        <f t="shared" si="46"/>
        <v/>
      </c>
      <c r="W125" t="str">
        <f t="shared" ca="1" si="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</v>
      </c>
      <c r="X125" t="str">
        <f t="shared" ca="1" si="40"/>
        <v>{"num":4,"diff":28,"tp1":"cu","vl1":"GO","cn1":7500,"key":816}</v>
      </c>
      <c r="Y125">
        <f t="shared" ca="1" si="48"/>
        <v>62</v>
      </c>
      <c r="Z125">
        <f t="shared" ca="1" si="49"/>
        <v>9209</v>
      </c>
      <c r="AA125">
        <f t="shared" ca="1" si="50"/>
        <v>0</v>
      </c>
      <c r="AB125" t="str">
        <f t="shared" ca="1" si="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</v>
      </c>
      <c r="AC125">
        <f t="shared" ca="1" si="52"/>
        <v>0</v>
      </c>
    </row>
    <row r="126" spans="1:29">
      <c r="A126">
        <f t="shared" si="56"/>
        <v>4</v>
      </c>
      <c r="B126" t="str">
        <f>VLOOKUP(A126,BossBattleTable!$A:$C,MATCH(BossBattleTable!$C$1,BossBattleTable!$A$1:$C$1,0),0)</f>
        <v>CuteUniq</v>
      </c>
      <c r="C126">
        <f t="shared" ca="1" si="37"/>
        <v>29</v>
      </c>
      <c r="D126">
        <f t="shared" si="54"/>
        <v>4</v>
      </c>
      <c r="E126">
        <f t="shared" ca="1" si="55"/>
        <v>29</v>
      </c>
      <c r="F126" t="str">
        <f t="shared" ca="1" si="53"/>
        <v>it</v>
      </c>
      <c r="G126" t="s">
        <v>412</v>
      </c>
      <c r="H126" t="s">
        <v>465</v>
      </c>
      <c r="I126">
        <v>1</v>
      </c>
      <c r="J126" t="str">
        <f t="shared" si="38"/>
        <v/>
      </c>
      <c r="L126" t="s">
        <v>412</v>
      </c>
      <c r="M126" t="s">
        <v>455</v>
      </c>
      <c r="N126">
        <v>1</v>
      </c>
      <c r="O126">
        <v>575</v>
      </c>
      <c r="P126">
        <f t="shared" si="39"/>
        <v>575</v>
      </c>
      <c r="Q126" t="str">
        <f t="shared" ca="1" si="41"/>
        <v>it</v>
      </c>
      <c r="R126" t="str">
        <f t="shared" si="42"/>
        <v>Equip010002</v>
      </c>
      <c r="S126">
        <f t="shared" si="43"/>
        <v>1</v>
      </c>
      <c r="T126" t="str">
        <f t="shared" si="44"/>
        <v/>
      </c>
      <c r="U126" t="str">
        <f t="shared" si="45"/>
        <v>Equip013002</v>
      </c>
      <c r="V126">
        <f t="shared" si="46"/>
        <v>1</v>
      </c>
      <c r="W126" t="str">
        <f t="shared" ca="1" si="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</v>
      </c>
      <c r="X126" t="str">
        <f t="shared" ca="1" si="40"/>
        <v>{"num":4,"diff":29,"tp1":"it","vl1":"Equip010002","cn1":1,"vl2":"Equip013002","cn2":1,"key":575}</v>
      </c>
      <c r="Y126">
        <f t="shared" ca="1" si="48"/>
        <v>96</v>
      </c>
      <c r="Z126">
        <f t="shared" ca="1" si="49"/>
        <v>9306</v>
      </c>
      <c r="AA126">
        <f t="shared" ca="1" si="50"/>
        <v>0</v>
      </c>
      <c r="AB126" t="str">
        <f t="shared" ca="1" si="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</v>
      </c>
      <c r="AC126">
        <f t="shared" ca="1" si="52"/>
        <v>0</v>
      </c>
    </row>
    <row r="127" spans="1:29">
      <c r="A127">
        <f t="shared" si="56"/>
        <v>4</v>
      </c>
      <c r="B127" t="str">
        <f>VLOOKUP(A127,BossBattleTable!$A:$C,MATCH(BossBattleTable!$C$1,BossBattleTable!$A$1:$C$1,0),0)</f>
        <v>CuteUniq</v>
      </c>
      <c r="C127">
        <f t="shared" ca="1" si="37"/>
        <v>30</v>
      </c>
      <c r="D127">
        <f t="shared" si="54"/>
        <v>4</v>
      </c>
      <c r="E127">
        <f t="shared" ca="1" si="55"/>
        <v>30</v>
      </c>
      <c r="F127" t="str">
        <f t="shared" ca="1" si="53"/>
        <v>cu</v>
      </c>
      <c r="G127" t="s">
        <v>402</v>
      </c>
      <c r="H127" t="s">
        <v>191</v>
      </c>
      <c r="I127">
        <v>15</v>
      </c>
      <c r="J127" t="str">
        <f t="shared" si="38"/>
        <v>에너지다소많음</v>
      </c>
      <c r="L127" t="s">
        <v>402</v>
      </c>
      <c r="M127" t="s">
        <v>375</v>
      </c>
      <c r="N127">
        <v>5000</v>
      </c>
      <c r="O127">
        <v>889</v>
      </c>
      <c r="P127">
        <f t="shared" si="39"/>
        <v>889</v>
      </c>
      <c r="Q127" t="str">
        <f t="shared" ca="1" si="41"/>
        <v>cu</v>
      </c>
      <c r="R127" t="str">
        <f t="shared" si="42"/>
        <v>EN</v>
      </c>
      <c r="S127">
        <f t="shared" si="43"/>
        <v>15</v>
      </c>
      <c r="T127" t="str">
        <f t="shared" si="44"/>
        <v/>
      </c>
      <c r="U127" t="str">
        <f t="shared" si="45"/>
        <v>GO</v>
      </c>
      <c r="V127">
        <f t="shared" si="46"/>
        <v>5000</v>
      </c>
      <c r="W127" t="str">
        <f t="shared" ca="1" si="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</v>
      </c>
      <c r="X127" t="str">
        <f t="shared" ca="1" si="40"/>
        <v>{"num":4,"diff":30,"tp1":"cu","vl1":"EN","cn1":15,"vl2":"GO","cn2":5000,"key":889}</v>
      </c>
      <c r="Y127">
        <f t="shared" ca="1" si="48"/>
        <v>82</v>
      </c>
      <c r="Z127">
        <f t="shared" ca="1" si="49"/>
        <v>9389</v>
      </c>
      <c r="AA127">
        <f t="shared" ca="1" si="50"/>
        <v>0</v>
      </c>
      <c r="AB127" t="str">
        <f t="shared" ca="1" si="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</v>
      </c>
      <c r="AC127">
        <f t="shared" ca="1" si="52"/>
        <v>0</v>
      </c>
    </row>
    <row r="128" spans="1:29">
      <c r="A128">
        <f t="shared" si="56"/>
        <v>4</v>
      </c>
      <c r="B128" t="str">
        <f>VLOOKUP(A128,BossBattleTable!$A:$C,MATCH(BossBattleTable!$C$1,BossBattleTable!$A$1:$C$1,0),0)</f>
        <v>CuteUniq</v>
      </c>
      <c r="C128">
        <f t="shared" ca="1" si="37"/>
        <v>31</v>
      </c>
      <c r="D128">
        <f t="shared" si="54"/>
        <v>4</v>
      </c>
      <c r="E128">
        <f t="shared" ca="1" si="55"/>
        <v>31</v>
      </c>
      <c r="F128" t="str">
        <f t="shared" ca="1" si="53"/>
        <v>it</v>
      </c>
      <c r="G128" t="s">
        <v>412</v>
      </c>
      <c r="H128" t="s">
        <v>466</v>
      </c>
      <c r="I128">
        <v>1</v>
      </c>
      <c r="J128" t="str">
        <f t="shared" si="38"/>
        <v/>
      </c>
      <c r="L128" t="s">
        <v>412</v>
      </c>
      <c r="M128" t="s">
        <v>488</v>
      </c>
      <c r="N128">
        <v>1</v>
      </c>
      <c r="O128">
        <v>474</v>
      </c>
      <c r="P128">
        <f t="shared" si="39"/>
        <v>474</v>
      </c>
      <c r="Q128" t="str">
        <f t="shared" ca="1" si="41"/>
        <v>it</v>
      </c>
      <c r="R128" t="str">
        <f t="shared" si="42"/>
        <v>Equip020002</v>
      </c>
      <c r="S128">
        <f t="shared" si="43"/>
        <v>1</v>
      </c>
      <c r="T128" t="str">
        <f t="shared" si="44"/>
        <v/>
      </c>
      <c r="U128" t="str">
        <f t="shared" si="45"/>
        <v>Equip024001</v>
      </c>
      <c r="V128">
        <f t="shared" si="46"/>
        <v>1</v>
      </c>
      <c r="W128" t="str">
        <f t="shared" ca="1" si="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</v>
      </c>
      <c r="X128" t="str">
        <f t="shared" ca="1" si="40"/>
        <v>{"num":4,"diff":31,"tp1":"it","vl1":"Equip020002","cn1":1,"vl2":"Equip024001","cn2":1,"key":474}</v>
      </c>
      <c r="Y128">
        <f t="shared" ca="1" si="48"/>
        <v>96</v>
      </c>
      <c r="Z128">
        <f t="shared" ca="1" si="49"/>
        <v>9486</v>
      </c>
      <c r="AA128">
        <f t="shared" ca="1" si="50"/>
        <v>0</v>
      </c>
      <c r="AB128" t="str">
        <f t="shared" ca="1" si="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</v>
      </c>
      <c r="AC128">
        <f t="shared" ca="1" si="52"/>
        <v>0</v>
      </c>
    </row>
    <row r="129" spans="1:29">
      <c r="A129">
        <f t="shared" si="56"/>
        <v>4</v>
      </c>
      <c r="B129" t="str">
        <f>VLOOKUP(A129,BossBattleTable!$A:$C,MATCH(BossBattleTable!$C$1,BossBattleTable!$A$1:$C$1,0),0)</f>
        <v>CuteUniq</v>
      </c>
      <c r="C129">
        <f t="shared" ca="1" si="37"/>
        <v>32</v>
      </c>
      <c r="D129">
        <f t="shared" si="54"/>
        <v>4</v>
      </c>
      <c r="E129">
        <f t="shared" ca="1" si="55"/>
        <v>32</v>
      </c>
      <c r="F129" t="str">
        <f t="shared" ca="1" si="53"/>
        <v>cu</v>
      </c>
      <c r="G129" t="s">
        <v>402</v>
      </c>
      <c r="H129" t="s">
        <v>108</v>
      </c>
      <c r="I129">
        <v>11</v>
      </c>
      <c r="J129" t="str">
        <f t="shared" si="38"/>
        <v/>
      </c>
      <c r="O129">
        <v>325</v>
      </c>
      <c r="P129">
        <f t="shared" si="39"/>
        <v>325</v>
      </c>
      <c r="Q129" t="str">
        <f t="shared" ca="1" si="41"/>
        <v>cu</v>
      </c>
      <c r="R129" t="str">
        <f t="shared" si="42"/>
        <v>DI</v>
      </c>
      <c r="S129">
        <f t="shared" si="43"/>
        <v>11</v>
      </c>
      <c r="T129" t="str">
        <f t="shared" si="44"/>
        <v/>
      </c>
      <c r="U129" t="str">
        <f t="shared" si="45"/>
        <v/>
      </c>
      <c r="V129" t="str">
        <f t="shared" si="46"/>
        <v/>
      </c>
      <c r="W129" t="str">
        <f t="shared" ca="1" si="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</v>
      </c>
      <c r="X129" t="str">
        <f t="shared" ca="1" si="40"/>
        <v>{"num":4,"diff":32,"tp1":"cu","vl1":"DI","cn1":11,"key":325}</v>
      </c>
      <c r="Y129">
        <f t="shared" ca="1" si="48"/>
        <v>60</v>
      </c>
      <c r="Z129">
        <f t="shared" ca="1" si="49"/>
        <v>9547</v>
      </c>
      <c r="AA129">
        <f t="shared" ca="1" si="50"/>
        <v>0</v>
      </c>
      <c r="AB129" t="str">
        <f t="shared" ca="1" si="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</v>
      </c>
      <c r="AC129">
        <f t="shared" ca="1" si="52"/>
        <v>0</v>
      </c>
    </row>
    <row r="130" spans="1:29">
      <c r="A130">
        <f t="shared" si="56"/>
        <v>5</v>
      </c>
      <c r="B130" t="str">
        <f>VLOOKUP(A130,BossBattleTable!$A:$C,MATCH(BossBattleTable!$C$1,BossBattleTable!$A$1:$C$1,0),0)</f>
        <v>RobotSphere</v>
      </c>
      <c r="C130">
        <f t="shared" ref="C130:C193" ca="1" si="57">IF(A130&lt;&gt;OFFSET(A130,-1,0),1,OFFSET(C130,-1,0)+1)</f>
        <v>1</v>
      </c>
      <c r="D130">
        <f t="shared" si="54"/>
        <v>5</v>
      </c>
      <c r="E130">
        <f t="shared" ca="1" si="55"/>
        <v>1</v>
      </c>
      <c r="F130" t="str">
        <f t="shared" ca="1" si="53"/>
        <v>it</v>
      </c>
      <c r="G130" t="s">
        <v>412</v>
      </c>
      <c r="H130" t="s">
        <v>480</v>
      </c>
      <c r="I130">
        <v>1</v>
      </c>
      <c r="J130" t="str">
        <f t="shared" ref="J130:J193" si="58">IF(G130="장비1상자",
  IF(OR(H130&gt;3,I130&gt;5),"장비이상",""),
IF(H130="GO",
  IF(I130&lt;100,"골드이상",""),
IF(H130="EN",
  IF(I130&gt;29,"에너지너무많음",
  IF(I130&gt;9,"에너지다소많음","")),"")))</f>
        <v/>
      </c>
      <c r="O130">
        <v>899</v>
      </c>
      <c r="P130">
        <f t="shared" si="39"/>
        <v>899</v>
      </c>
      <c r="Q130" t="str">
        <f t="shared" ca="1" si="41"/>
        <v>it</v>
      </c>
      <c r="R130" t="str">
        <f t="shared" si="42"/>
        <v>Equip005001</v>
      </c>
      <c r="S130">
        <f t="shared" si="43"/>
        <v>1</v>
      </c>
      <c r="T130" t="str">
        <f t="shared" si="44"/>
        <v/>
      </c>
      <c r="U130" t="str">
        <f t="shared" si="45"/>
        <v/>
      </c>
      <c r="V130" t="str">
        <f t="shared" si="46"/>
        <v/>
      </c>
      <c r="W130" t="str">
        <f t="shared" ca="1" si="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</v>
      </c>
      <c r="X130" t="str">
        <f t="shared" ca="1" si="40"/>
        <v>{"num":5,"diff":1,"tp1":"it","vl1":"Equip005001","cn1":1,"key":899}</v>
      </c>
      <c r="Y130">
        <f t="shared" ca="1" si="48"/>
        <v>67</v>
      </c>
      <c r="Z130">
        <f t="shared" ca="1" si="49"/>
        <v>9615</v>
      </c>
      <c r="AA130">
        <f t="shared" ca="1" si="50"/>
        <v>0</v>
      </c>
      <c r="AB130" t="str">
        <f t="shared" ca="1" si="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</v>
      </c>
      <c r="AC130">
        <f t="shared" ca="1" si="52"/>
        <v>0</v>
      </c>
    </row>
    <row r="131" spans="1:29">
      <c r="A131">
        <f t="shared" si="56"/>
        <v>5</v>
      </c>
      <c r="B131" t="str">
        <f>VLOOKUP(A131,BossBattleTable!$A:$C,MATCH(BossBattleTable!$C$1,BossBattleTable!$A$1:$C$1,0),0)</f>
        <v>RobotSphere</v>
      </c>
      <c r="C131">
        <f t="shared" ca="1" si="57"/>
        <v>2</v>
      </c>
      <c r="D131">
        <f t="shared" si="54"/>
        <v>5</v>
      </c>
      <c r="E131">
        <f t="shared" ca="1" si="55"/>
        <v>2</v>
      </c>
      <c r="F131" t="str">
        <f t="shared" ca="1" si="53"/>
        <v>cu</v>
      </c>
      <c r="G131" t="s">
        <v>402</v>
      </c>
      <c r="H131" t="s">
        <v>191</v>
      </c>
      <c r="I131">
        <v>10</v>
      </c>
      <c r="J131" t="str">
        <f t="shared" si="58"/>
        <v>에너지다소많음</v>
      </c>
      <c r="O131">
        <v>569</v>
      </c>
      <c r="P131">
        <f t="shared" ref="P131:P194" si="59">O131</f>
        <v>569</v>
      </c>
      <c r="Q131" t="str">
        <f t="shared" ca="1" si="41"/>
        <v>cu</v>
      </c>
      <c r="R131" t="str">
        <f t="shared" si="42"/>
        <v>EN</v>
      </c>
      <c r="S131">
        <f t="shared" si="43"/>
        <v>10</v>
      </c>
      <c r="T131" t="str">
        <f t="shared" si="44"/>
        <v/>
      </c>
      <c r="U131" t="str">
        <f t="shared" si="45"/>
        <v/>
      </c>
      <c r="V131" t="str">
        <f t="shared" si="46"/>
        <v/>
      </c>
      <c r="W131" t="str">
        <f t="shared" ca="1" si="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</v>
      </c>
      <c r="X131" t="str">
        <f t="shared" ref="X131:X194" ca="1" si="60">"{"""&amp;D$1&amp;""":"&amp;D131
&amp;","""&amp;E$1&amp;""":"&amp;E131
&amp;","""&amp;F$1&amp;""":"""&amp;F131&amp;""""
&amp;","""&amp;H$1&amp;""":"""&amp;H131&amp;""""
&amp;","""&amp;I$1&amp;""":"&amp;I131
&amp;IF(LEN(K131)=0,"",","""&amp;K$1&amp;""":"""&amp;K131&amp;"""")
&amp;IF(LEN(M131)=0,"",","""&amp;M$1&amp;""":"""&amp;M131&amp;"""")
&amp;IF(LEN(N131)=0,"",","""&amp;N$1&amp;""":"&amp;N131)
&amp;","""&amp;O$1&amp;""":"&amp;O131&amp;"}"</f>
        <v>{"num":5,"diff":2,"tp1":"cu","vl1":"EN","cn1":10,"key":569}</v>
      </c>
      <c r="Y131">
        <f t="shared" ca="1" si="48"/>
        <v>59</v>
      </c>
      <c r="Z131">
        <f t="shared" ca="1" si="49"/>
        <v>9675</v>
      </c>
      <c r="AA131">
        <f t="shared" ca="1" si="50"/>
        <v>0</v>
      </c>
      <c r="AB131" t="str">
        <f t="shared" ca="1" si="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</v>
      </c>
      <c r="AC131">
        <f t="shared" ca="1" si="52"/>
        <v>0</v>
      </c>
    </row>
    <row r="132" spans="1:29">
      <c r="A132">
        <f t="shared" si="56"/>
        <v>5</v>
      </c>
      <c r="B132" t="str">
        <f>VLOOKUP(A132,BossBattleTable!$A:$C,MATCH(BossBattleTable!$C$1,BossBattleTable!$A$1:$C$1,0),0)</f>
        <v>RobotSphere</v>
      </c>
      <c r="C132">
        <f t="shared" ca="1" si="57"/>
        <v>3</v>
      </c>
      <c r="D132">
        <f t="shared" si="54"/>
        <v>5</v>
      </c>
      <c r="E132">
        <f t="shared" ca="1" si="55"/>
        <v>3</v>
      </c>
      <c r="F132" t="str">
        <f t="shared" ca="1" si="53"/>
        <v>it</v>
      </c>
      <c r="G132" t="s">
        <v>412</v>
      </c>
      <c r="H132" t="s">
        <v>448</v>
      </c>
      <c r="I132">
        <v>1</v>
      </c>
      <c r="J132" t="str">
        <f t="shared" si="58"/>
        <v/>
      </c>
      <c r="O132">
        <v>119</v>
      </c>
      <c r="P132">
        <f t="shared" si="59"/>
        <v>119</v>
      </c>
      <c r="Q132" t="str">
        <f t="shared" ref="Q132:Q195" ca="1" si="61">IF(LEN(F132)=0,"",F132)</f>
        <v>it</v>
      </c>
      <c r="R132" t="str">
        <f t="shared" ref="R132:R195" si="62">IF(LEN(H132)=0,"",H132)</f>
        <v>Equip010001</v>
      </c>
      <c r="S132">
        <f t="shared" ref="S132:S195" si="63">IF(LEN(I132)=0,"",I132)</f>
        <v>1</v>
      </c>
      <c r="T132" t="str">
        <f t="shared" ref="T132:T195" si="64">IF(LEN(K132)=0,"",K132)</f>
        <v/>
      </c>
      <c r="U132" t="str">
        <f t="shared" ref="U132:U195" si="65">IF(LEN(M132)=0,"",M132)</f>
        <v/>
      </c>
      <c r="V132" t="str">
        <f t="shared" ref="V132:V195" si="66">IF(LEN(N132)=0,"",N132)</f>
        <v/>
      </c>
      <c r="W132" t="str">
        <f t="shared" ref="W132:W195" ca="1" si="67">IF(ROW()=2,X132,OFFSET(W132,-1,0)&amp;IF(LEN(X132)=0,"",","&amp;X132))</f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</v>
      </c>
      <c r="X132" t="str">
        <f t="shared" ca="1" si="60"/>
        <v>{"num":5,"diff":3,"tp1":"it","vl1":"Equip010001","cn1":1,"key":119}</v>
      </c>
      <c r="Y132">
        <f t="shared" ref="Y132:Y195" ca="1" si="68">LEN(X132)</f>
        <v>67</v>
      </c>
      <c r="Z132">
        <f t="shared" ref="Z132:Z195" ca="1" si="69">IF(ROW()=2,Y132,
IF(OFFSET(Z132,-1,0)+Y132+1&gt;32767,Y132+1,OFFSET(Z132,-1,0)+Y132+1))</f>
        <v>9743</v>
      </c>
      <c r="AA132">
        <f t="shared" ref="AA132:AA195" ca="1" si="70">IF(ROW()=2,AC132,OFFSET(AA132,-1,0)+AC132)</f>
        <v>0</v>
      </c>
      <c r="AB132" t="str">
        <f t="shared" ref="AB132:AB195" ca="1" si="71">IF(ROW()=2,X132,
IF(OFFSET(Z132,-1,0)+Y132+1&gt;32767,","&amp;X132,OFFSET(AB132,-1,0)&amp;IF(LEN(X132)=0,"",","&amp;X132)))</f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</v>
      </c>
      <c r="AC132">
        <f t="shared" ref="AC132:AC195" ca="1" si="72">IF(Z132&gt;OFFSET(Z132,1,0),1,0)</f>
        <v>0</v>
      </c>
    </row>
    <row r="133" spans="1:29">
      <c r="A133">
        <f t="shared" si="56"/>
        <v>5</v>
      </c>
      <c r="B133" t="str">
        <f>VLOOKUP(A133,BossBattleTable!$A:$C,MATCH(BossBattleTable!$C$1,BossBattleTable!$A$1:$C$1,0),0)</f>
        <v>RobotSphere</v>
      </c>
      <c r="C133">
        <f t="shared" ca="1" si="57"/>
        <v>4</v>
      </c>
      <c r="D133">
        <f t="shared" si="54"/>
        <v>5</v>
      </c>
      <c r="E133">
        <f t="shared" ca="1" si="55"/>
        <v>4</v>
      </c>
      <c r="F133" t="str">
        <f t="shared" ca="1" si="53"/>
        <v>cu</v>
      </c>
      <c r="G133" t="s">
        <v>402</v>
      </c>
      <c r="H133" t="s">
        <v>375</v>
      </c>
      <c r="I133">
        <v>3000</v>
      </c>
      <c r="J133" t="str">
        <f t="shared" si="58"/>
        <v/>
      </c>
      <c r="O133">
        <v>236</v>
      </c>
      <c r="P133">
        <f t="shared" si="59"/>
        <v>236</v>
      </c>
      <c r="Q133" t="str">
        <f t="shared" ca="1" si="61"/>
        <v>cu</v>
      </c>
      <c r="R133" t="str">
        <f t="shared" si="62"/>
        <v>GO</v>
      </c>
      <c r="S133">
        <f t="shared" si="63"/>
        <v>3000</v>
      </c>
      <c r="T133" t="str">
        <f t="shared" si="64"/>
        <v/>
      </c>
      <c r="U133" t="str">
        <f t="shared" si="65"/>
        <v/>
      </c>
      <c r="V133" t="str">
        <f t="shared" si="66"/>
        <v/>
      </c>
      <c r="W133" t="str">
        <f t="shared" ca="1" si="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</v>
      </c>
      <c r="X133" t="str">
        <f t="shared" ca="1" si="60"/>
        <v>{"num":5,"diff":4,"tp1":"cu","vl1":"GO","cn1":3000,"key":236}</v>
      </c>
      <c r="Y133">
        <f t="shared" ca="1" si="68"/>
        <v>61</v>
      </c>
      <c r="Z133">
        <f t="shared" ca="1" si="69"/>
        <v>9805</v>
      </c>
      <c r="AA133">
        <f t="shared" ca="1" si="70"/>
        <v>0</v>
      </c>
      <c r="AB133" t="str">
        <f t="shared" ca="1" si="7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</v>
      </c>
      <c r="AC133">
        <f t="shared" ca="1" si="72"/>
        <v>0</v>
      </c>
    </row>
    <row r="134" spans="1:29">
      <c r="A134">
        <f t="shared" si="56"/>
        <v>5</v>
      </c>
      <c r="B134" t="str">
        <f>VLOOKUP(A134,BossBattleTable!$A:$C,MATCH(BossBattleTable!$C$1,BossBattleTable!$A$1:$C$1,0),0)</f>
        <v>RobotSphere</v>
      </c>
      <c r="C134">
        <f t="shared" ca="1" si="57"/>
        <v>5</v>
      </c>
      <c r="D134">
        <f t="shared" si="54"/>
        <v>5</v>
      </c>
      <c r="E134">
        <f t="shared" ca="1" si="55"/>
        <v>5</v>
      </c>
      <c r="F134" t="str">
        <f t="shared" ref="F134:F197" ca="1" si="73">IF(ISBLANK(G134),"",
VLOOKUP(G134,OFFSET(INDIRECT("$A:$B"),0,MATCH(G$1&amp;"_Verify",INDIRECT("$1:$1"),0)-1),2,0)
)</f>
        <v>it</v>
      </c>
      <c r="G134" t="s">
        <v>412</v>
      </c>
      <c r="H134" t="s">
        <v>477</v>
      </c>
      <c r="I134">
        <v>1</v>
      </c>
      <c r="J134" t="str">
        <f t="shared" si="58"/>
        <v/>
      </c>
      <c r="L134" t="s">
        <v>412</v>
      </c>
      <c r="M134" t="s">
        <v>462</v>
      </c>
      <c r="N134">
        <v>1</v>
      </c>
      <c r="O134">
        <v>936</v>
      </c>
      <c r="P134">
        <f t="shared" si="59"/>
        <v>936</v>
      </c>
      <c r="Q134" t="str">
        <f t="shared" ca="1" si="61"/>
        <v>it</v>
      </c>
      <c r="R134" t="str">
        <f t="shared" si="62"/>
        <v>Equip011003</v>
      </c>
      <c r="S134">
        <f t="shared" si="63"/>
        <v>1</v>
      </c>
      <c r="T134" t="str">
        <f t="shared" si="64"/>
        <v/>
      </c>
      <c r="U134" t="str">
        <f t="shared" si="65"/>
        <v>Equip001003</v>
      </c>
      <c r="V134">
        <f t="shared" si="66"/>
        <v>1</v>
      </c>
      <c r="W134" t="str">
        <f t="shared" ca="1" si="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</v>
      </c>
      <c r="X134" t="str">
        <f t="shared" ca="1" si="60"/>
        <v>{"num":5,"diff":5,"tp1":"it","vl1":"Equip011003","cn1":1,"vl2":"Equip001003","cn2":1,"key":936}</v>
      </c>
      <c r="Y134">
        <f t="shared" ca="1" si="68"/>
        <v>95</v>
      </c>
      <c r="Z134">
        <f t="shared" ca="1" si="69"/>
        <v>9901</v>
      </c>
      <c r="AA134">
        <f t="shared" ca="1" si="70"/>
        <v>0</v>
      </c>
      <c r="AB134" t="str">
        <f t="shared" ca="1" si="7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</v>
      </c>
      <c r="AC134">
        <f t="shared" ca="1" si="72"/>
        <v>0</v>
      </c>
    </row>
    <row r="135" spans="1:29">
      <c r="A135">
        <f t="shared" si="56"/>
        <v>5</v>
      </c>
      <c r="B135" t="str">
        <f>VLOOKUP(A135,BossBattleTable!$A:$C,MATCH(BossBattleTable!$C$1,BossBattleTable!$A$1:$C$1,0),0)</f>
        <v>RobotSphere</v>
      </c>
      <c r="C135">
        <f t="shared" ca="1" si="57"/>
        <v>6</v>
      </c>
      <c r="D135">
        <f t="shared" si="54"/>
        <v>5</v>
      </c>
      <c r="E135">
        <f t="shared" ca="1" si="55"/>
        <v>6</v>
      </c>
      <c r="F135" t="str">
        <f t="shared" ca="1" si="73"/>
        <v>cu</v>
      </c>
      <c r="G135" t="s">
        <v>402</v>
      </c>
      <c r="H135" t="s">
        <v>191</v>
      </c>
      <c r="I135">
        <v>8</v>
      </c>
      <c r="J135" t="str">
        <f t="shared" si="58"/>
        <v/>
      </c>
      <c r="L135" t="s">
        <v>402</v>
      </c>
      <c r="M135" t="s">
        <v>375</v>
      </c>
      <c r="N135">
        <v>2000</v>
      </c>
      <c r="O135">
        <v>722</v>
      </c>
      <c r="P135">
        <f t="shared" si="59"/>
        <v>722</v>
      </c>
      <c r="Q135" t="str">
        <f t="shared" ca="1" si="61"/>
        <v>cu</v>
      </c>
      <c r="R135" t="str">
        <f t="shared" si="62"/>
        <v>EN</v>
      </c>
      <c r="S135">
        <f t="shared" si="63"/>
        <v>8</v>
      </c>
      <c r="T135" t="str">
        <f t="shared" si="64"/>
        <v/>
      </c>
      <c r="U135" t="str">
        <f t="shared" si="65"/>
        <v>GO</v>
      </c>
      <c r="V135">
        <f t="shared" si="66"/>
        <v>2000</v>
      </c>
      <c r="W135" t="str">
        <f t="shared" ca="1" si="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</v>
      </c>
      <c r="X135" t="str">
        <f t="shared" ca="1" si="60"/>
        <v>{"num":5,"diff":6,"tp1":"cu","vl1":"EN","cn1":8,"vl2":"GO","cn2":2000,"key":722}</v>
      </c>
      <c r="Y135">
        <f t="shared" ca="1" si="68"/>
        <v>80</v>
      </c>
      <c r="Z135">
        <f t="shared" ca="1" si="69"/>
        <v>9982</v>
      </c>
      <c r="AA135">
        <f t="shared" ca="1" si="70"/>
        <v>0</v>
      </c>
      <c r="AB135" t="str">
        <f t="shared" ca="1" si="7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</v>
      </c>
      <c r="AC135">
        <f t="shared" ca="1" si="72"/>
        <v>0</v>
      </c>
    </row>
    <row r="136" spans="1:29">
      <c r="A136">
        <f t="shared" si="56"/>
        <v>5</v>
      </c>
      <c r="B136" t="str">
        <f>VLOOKUP(A136,BossBattleTable!$A:$C,MATCH(BossBattleTable!$C$1,BossBattleTable!$A$1:$C$1,0),0)</f>
        <v>RobotSphere</v>
      </c>
      <c r="C136">
        <f t="shared" ca="1" si="57"/>
        <v>7</v>
      </c>
      <c r="D136">
        <f t="shared" si="54"/>
        <v>5</v>
      </c>
      <c r="E136">
        <f t="shared" ca="1" si="55"/>
        <v>7</v>
      </c>
      <c r="F136" t="str">
        <f t="shared" ca="1" si="73"/>
        <v>it</v>
      </c>
      <c r="G136" t="s">
        <v>412</v>
      </c>
      <c r="H136" t="s">
        <v>456</v>
      </c>
      <c r="I136">
        <v>1</v>
      </c>
      <c r="J136" t="str">
        <f t="shared" si="58"/>
        <v/>
      </c>
      <c r="L136" t="s">
        <v>412</v>
      </c>
      <c r="M136" t="s">
        <v>449</v>
      </c>
      <c r="N136">
        <v>1</v>
      </c>
      <c r="O136">
        <v>839</v>
      </c>
      <c r="P136">
        <f t="shared" si="59"/>
        <v>839</v>
      </c>
      <c r="Q136" t="str">
        <f t="shared" ca="1" si="61"/>
        <v>it</v>
      </c>
      <c r="R136" t="str">
        <f t="shared" si="62"/>
        <v>Equip015001</v>
      </c>
      <c r="S136">
        <f t="shared" si="63"/>
        <v>1</v>
      </c>
      <c r="T136" t="str">
        <f t="shared" si="64"/>
        <v/>
      </c>
      <c r="U136" t="str">
        <f t="shared" si="65"/>
        <v>Equip011001</v>
      </c>
      <c r="V136">
        <f t="shared" si="66"/>
        <v>1</v>
      </c>
      <c r="W136" t="str">
        <f t="shared" ca="1" si="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</v>
      </c>
      <c r="X136" t="str">
        <f t="shared" ca="1" si="60"/>
        <v>{"num":5,"diff":7,"tp1":"it","vl1":"Equip015001","cn1":1,"vl2":"Equip011001","cn2":1,"key":839}</v>
      </c>
      <c r="Y136">
        <f t="shared" ca="1" si="68"/>
        <v>95</v>
      </c>
      <c r="Z136">
        <f t="shared" ca="1" si="69"/>
        <v>10078</v>
      </c>
      <c r="AA136">
        <f t="shared" ca="1" si="70"/>
        <v>0</v>
      </c>
      <c r="AB136" t="str">
        <f t="shared" ca="1" si="7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</v>
      </c>
      <c r="AC136">
        <f t="shared" ca="1" si="72"/>
        <v>0</v>
      </c>
    </row>
    <row r="137" spans="1:29">
      <c r="A137">
        <f t="shared" si="56"/>
        <v>5</v>
      </c>
      <c r="B137" t="str">
        <f>VLOOKUP(A137,BossBattleTable!$A:$C,MATCH(BossBattleTable!$C$1,BossBattleTable!$A$1:$C$1,0),0)</f>
        <v>RobotSphere</v>
      </c>
      <c r="C137">
        <f t="shared" ca="1" si="57"/>
        <v>8</v>
      </c>
      <c r="D137">
        <f t="shared" si="54"/>
        <v>5</v>
      </c>
      <c r="E137">
        <f t="shared" ca="1" si="55"/>
        <v>8</v>
      </c>
      <c r="F137" t="str">
        <f t="shared" ca="1" si="73"/>
        <v>cu</v>
      </c>
      <c r="G137" t="s">
        <v>402</v>
      </c>
      <c r="H137" t="s">
        <v>108</v>
      </c>
      <c r="I137">
        <v>5</v>
      </c>
      <c r="J137" t="str">
        <f t="shared" si="58"/>
        <v/>
      </c>
      <c r="O137">
        <v>637</v>
      </c>
      <c r="P137">
        <f t="shared" si="59"/>
        <v>637</v>
      </c>
      <c r="Q137" t="str">
        <f t="shared" ca="1" si="61"/>
        <v>cu</v>
      </c>
      <c r="R137" t="str">
        <f t="shared" si="62"/>
        <v>DI</v>
      </c>
      <c r="S137">
        <f t="shared" si="63"/>
        <v>5</v>
      </c>
      <c r="T137" t="str">
        <f t="shared" si="64"/>
        <v/>
      </c>
      <c r="U137" t="str">
        <f t="shared" si="65"/>
        <v/>
      </c>
      <c r="V137" t="str">
        <f t="shared" si="66"/>
        <v/>
      </c>
      <c r="W137" t="str">
        <f t="shared" ca="1" si="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</v>
      </c>
      <c r="X137" t="str">
        <f t="shared" ca="1" si="60"/>
        <v>{"num":5,"diff":8,"tp1":"cu","vl1":"DI","cn1":5,"key":637}</v>
      </c>
      <c r="Y137">
        <f t="shared" ca="1" si="68"/>
        <v>58</v>
      </c>
      <c r="Z137">
        <f t="shared" ca="1" si="69"/>
        <v>10137</v>
      </c>
      <c r="AA137">
        <f t="shared" ca="1" si="70"/>
        <v>0</v>
      </c>
      <c r="AB137" t="str">
        <f t="shared" ca="1" si="7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</v>
      </c>
      <c r="AC137">
        <f t="shared" ca="1" si="72"/>
        <v>0</v>
      </c>
    </row>
    <row r="138" spans="1:29">
      <c r="A138">
        <f t="shared" si="56"/>
        <v>5</v>
      </c>
      <c r="B138" t="str">
        <f>VLOOKUP(A138,BossBattleTable!$A:$C,MATCH(BossBattleTable!$C$1,BossBattleTable!$A$1:$C$1,0),0)</f>
        <v>RobotSphere</v>
      </c>
      <c r="C138">
        <f t="shared" ca="1" si="57"/>
        <v>9</v>
      </c>
      <c r="D138">
        <f t="shared" si="54"/>
        <v>5</v>
      </c>
      <c r="E138">
        <f t="shared" ca="1" si="55"/>
        <v>9</v>
      </c>
      <c r="F138" t="str">
        <f t="shared" ca="1" si="73"/>
        <v>it</v>
      </c>
      <c r="G138" t="s">
        <v>412</v>
      </c>
      <c r="H138" t="s">
        <v>453</v>
      </c>
      <c r="I138">
        <v>1</v>
      </c>
      <c r="J138" t="str">
        <f t="shared" si="58"/>
        <v/>
      </c>
      <c r="O138">
        <v>639</v>
      </c>
      <c r="P138">
        <f t="shared" si="59"/>
        <v>639</v>
      </c>
      <c r="Q138" t="str">
        <f t="shared" ca="1" si="61"/>
        <v>it</v>
      </c>
      <c r="R138" t="str">
        <f t="shared" si="62"/>
        <v>Equip013001</v>
      </c>
      <c r="S138">
        <f t="shared" si="63"/>
        <v>1</v>
      </c>
      <c r="T138" t="str">
        <f t="shared" si="64"/>
        <v/>
      </c>
      <c r="U138" t="str">
        <f t="shared" si="65"/>
        <v/>
      </c>
      <c r="V138" t="str">
        <f t="shared" si="66"/>
        <v/>
      </c>
      <c r="W138" t="str">
        <f t="shared" ca="1" si="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</v>
      </c>
      <c r="X138" t="str">
        <f t="shared" ca="1" si="60"/>
        <v>{"num":5,"diff":9,"tp1":"it","vl1":"Equip013001","cn1":1,"key":639}</v>
      </c>
      <c r="Y138">
        <f t="shared" ca="1" si="68"/>
        <v>67</v>
      </c>
      <c r="Z138">
        <f t="shared" ca="1" si="69"/>
        <v>10205</v>
      </c>
      <c r="AA138">
        <f t="shared" ca="1" si="70"/>
        <v>0</v>
      </c>
      <c r="AB138" t="str">
        <f t="shared" ca="1" si="7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</v>
      </c>
      <c r="AC138">
        <f t="shared" ca="1" si="72"/>
        <v>0</v>
      </c>
    </row>
    <row r="139" spans="1:29">
      <c r="A139">
        <f t="shared" si="56"/>
        <v>5</v>
      </c>
      <c r="B139" t="str">
        <f>VLOOKUP(A139,BossBattleTable!$A:$C,MATCH(BossBattleTable!$C$1,BossBattleTable!$A$1:$C$1,0),0)</f>
        <v>RobotSphere</v>
      </c>
      <c r="C139">
        <f t="shared" ca="1" si="57"/>
        <v>10</v>
      </c>
      <c r="D139">
        <f t="shared" si="54"/>
        <v>5</v>
      </c>
      <c r="E139">
        <f t="shared" ca="1" si="55"/>
        <v>10</v>
      </c>
      <c r="F139" t="str">
        <f t="shared" ca="1" si="73"/>
        <v>cu</v>
      </c>
      <c r="G139" t="s">
        <v>402</v>
      </c>
      <c r="H139" t="s">
        <v>191</v>
      </c>
      <c r="I139">
        <v>12</v>
      </c>
      <c r="J139" t="str">
        <f t="shared" si="58"/>
        <v>에너지다소많음</v>
      </c>
      <c r="O139">
        <v>226</v>
      </c>
      <c r="P139">
        <f t="shared" si="59"/>
        <v>226</v>
      </c>
      <c r="Q139" t="str">
        <f t="shared" ca="1" si="61"/>
        <v>cu</v>
      </c>
      <c r="R139" t="str">
        <f t="shared" si="62"/>
        <v>EN</v>
      </c>
      <c r="S139">
        <f t="shared" si="63"/>
        <v>12</v>
      </c>
      <c r="T139" t="str">
        <f t="shared" si="64"/>
        <v/>
      </c>
      <c r="U139" t="str">
        <f t="shared" si="65"/>
        <v/>
      </c>
      <c r="V139" t="str">
        <f t="shared" si="66"/>
        <v/>
      </c>
      <c r="W139" t="str">
        <f t="shared" ca="1" si="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</v>
      </c>
      <c r="X139" t="str">
        <f t="shared" ca="1" si="60"/>
        <v>{"num":5,"diff":10,"tp1":"cu","vl1":"EN","cn1":12,"key":226}</v>
      </c>
      <c r="Y139">
        <f t="shared" ca="1" si="68"/>
        <v>60</v>
      </c>
      <c r="Z139">
        <f t="shared" ca="1" si="69"/>
        <v>10266</v>
      </c>
      <c r="AA139">
        <f t="shared" ca="1" si="70"/>
        <v>0</v>
      </c>
      <c r="AB139" t="str">
        <f t="shared" ca="1" si="7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</v>
      </c>
      <c r="AC139">
        <f t="shared" ca="1" si="72"/>
        <v>0</v>
      </c>
    </row>
    <row r="140" spans="1:29">
      <c r="A140">
        <f t="shared" si="56"/>
        <v>5</v>
      </c>
      <c r="B140" t="str">
        <f>VLOOKUP(A140,BossBattleTable!$A:$C,MATCH(BossBattleTable!$C$1,BossBattleTable!$A$1:$C$1,0),0)</f>
        <v>RobotSphere</v>
      </c>
      <c r="C140">
        <f t="shared" ca="1" si="57"/>
        <v>11</v>
      </c>
      <c r="D140">
        <f t="shared" si="54"/>
        <v>5</v>
      </c>
      <c r="E140">
        <f t="shared" ca="1" si="55"/>
        <v>11</v>
      </c>
      <c r="F140" t="str">
        <f t="shared" ca="1" si="73"/>
        <v>it</v>
      </c>
      <c r="G140" t="s">
        <v>412</v>
      </c>
      <c r="H140" t="s">
        <v>461</v>
      </c>
      <c r="I140">
        <v>1</v>
      </c>
      <c r="J140" t="str">
        <f t="shared" si="58"/>
        <v/>
      </c>
      <c r="O140">
        <v>405</v>
      </c>
      <c r="P140">
        <f t="shared" si="59"/>
        <v>405</v>
      </c>
      <c r="Q140" t="str">
        <f t="shared" ca="1" si="61"/>
        <v>it</v>
      </c>
      <c r="R140" t="str">
        <f t="shared" si="62"/>
        <v>Equip025001</v>
      </c>
      <c r="S140">
        <f t="shared" si="63"/>
        <v>1</v>
      </c>
      <c r="T140" t="str">
        <f t="shared" si="64"/>
        <v/>
      </c>
      <c r="U140" t="str">
        <f t="shared" si="65"/>
        <v/>
      </c>
      <c r="V140" t="str">
        <f t="shared" si="66"/>
        <v/>
      </c>
      <c r="W140" t="str">
        <f t="shared" ca="1" si="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</v>
      </c>
      <c r="X140" t="str">
        <f t="shared" ca="1" si="60"/>
        <v>{"num":5,"diff":11,"tp1":"it","vl1":"Equip025001","cn1":1,"key":405}</v>
      </c>
      <c r="Y140">
        <f t="shared" ca="1" si="68"/>
        <v>68</v>
      </c>
      <c r="Z140">
        <f t="shared" ca="1" si="69"/>
        <v>10335</v>
      </c>
      <c r="AA140">
        <f t="shared" ca="1" si="70"/>
        <v>0</v>
      </c>
      <c r="AB140" t="str">
        <f t="shared" ca="1" si="7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</v>
      </c>
      <c r="AC140">
        <f t="shared" ca="1" si="72"/>
        <v>0</v>
      </c>
    </row>
    <row r="141" spans="1:29">
      <c r="A141">
        <f t="shared" si="56"/>
        <v>5</v>
      </c>
      <c r="B141" t="str">
        <f>VLOOKUP(A141,BossBattleTable!$A:$C,MATCH(BossBattleTable!$C$1,BossBattleTable!$A$1:$C$1,0),0)</f>
        <v>RobotSphere</v>
      </c>
      <c r="C141">
        <f t="shared" ca="1" si="57"/>
        <v>12</v>
      </c>
      <c r="D141">
        <f t="shared" si="54"/>
        <v>5</v>
      </c>
      <c r="E141">
        <f t="shared" ca="1" si="55"/>
        <v>12</v>
      </c>
      <c r="F141" t="str">
        <f t="shared" ca="1" si="73"/>
        <v>cu</v>
      </c>
      <c r="G141" t="s">
        <v>402</v>
      </c>
      <c r="H141" t="s">
        <v>375</v>
      </c>
      <c r="I141">
        <v>4000</v>
      </c>
      <c r="J141" t="str">
        <f t="shared" si="58"/>
        <v/>
      </c>
      <c r="O141">
        <v>897</v>
      </c>
      <c r="P141">
        <f t="shared" si="59"/>
        <v>897</v>
      </c>
      <c r="Q141" t="str">
        <f t="shared" ca="1" si="61"/>
        <v>cu</v>
      </c>
      <c r="R141" t="str">
        <f t="shared" si="62"/>
        <v>GO</v>
      </c>
      <c r="S141">
        <f t="shared" si="63"/>
        <v>4000</v>
      </c>
      <c r="T141" t="str">
        <f t="shared" si="64"/>
        <v/>
      </c>
      <c r="U141" t="str">
        <f t="shared" si="65"/>
        <v/>
      </c>
      <c r="V141" t="str">
        <f t="shared" si="66"/>
        <v/>
      </c>
      <c r="W141" t="str">
        <f t="shared" ca="1" si="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</v>
      </c>
      <c r="X141" t="str">
        <f t="shared" ca="1" si="60"/>
        <v>{"num":5,"diff":12,"tp1":"cu","vl1":"GO","cn1":4000,"key":897}</v>
      </c>
      <c r="Y141">
        <f t="shared" ca="1" si="68"/>
        <v>62</v>
      </c>
      <c r="Z141">
        <f t="shared" ca="1" si="69"/>
        <v>10398</v>
      </c>
      <c r="AA141">
        <f t="shared" ca="1" si="70"/>
        <v>0</v>
      </c>
      <c r="AB141" t="str">
        <f t="shared" ca="1" si="7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</v>
      </c>
      <c r="AC141">
        <f t="shared" ca="1" si="72"/>
        <v>0</v>
      </c>
    </row>
    <row r="142" spans="1:29">
      <c r="A142">
        <f t="shared" si="56"/>
        <v>5</v>
      </c>
      <c r="B142" t="str">
        <f>VLOOKUP(A142,BossBattleTable!$A:$C,MATCH(BossBattleTable!$C$1,BossBattleTable!$A$1:$C$1,0),0)</f>
        <v>RobotSphere</v>
      </c>
      <c r="C142">
        <f t="shared" ca="1" si="57"/>
        <v>13</v>
      </c>
      <c r="D142">
        <f t="shared" si="54"/>
        <v>5</v>
      </c>
      <c r="E142">
        <f t="shared" ca="1" si="55"/>
        <v>13</v>
      </c>
      <c r="F142" t="str">
        <f t="shared" ca="1" si="73"/>
        <v>it</v>
      </c>
      <c r="G142" t="s">
        <v>412</v>
      </c>
      <c r="H142" t="s">
        <v>469</v>
      </c>
      <c r="I142">
        <v>1</v>
      </c>
      <c r="J142" t="str">
        <f t="shared" si="58"/>
        <v/>
      </c>
      <c r="L142" t="s">
        <v>412</v>
      </c>
      <c r="M142" t="s">
        <v>467</v>
      </c>
      <c r="N142">
        <v>1</v>
      </c>
      <c r="O142">
        <v>344</v>
      </c>
      <c r="P142">
        <f t="shared" si="59"/>
        <v>344</v>
      </c>
      <c r="Q142" t="str">
        <f t="shared" ca="1" si="61"/>
        <v>it</v>
      </c>
      <c r="R142" t="str">
        <f t="shared" si="62"/>
        <v>Equip015002</v>
      </c>
      <c r="S142">
        <f t="shared" si="63"/>
        <v>1</v>
      </c>
      <c r="T142" t="str">
        <f t="shared" si="64"/>
        <v/>
      </c>
      <c r="U142" t="str">
        <f t="shared" si="65"/>
        <v>Equip015003</v>
      </c>
      <c r="V142">
        <f t="shared" si="66"/>
        <v>1</v>
      </c>
      <c r="W142" t="str">
        <f t="shared" ca="1" si="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</v>
      </c>
      <c r="X142" t="str">
        <f t="shared" ca="1" si="60"/>
        <v>{"num":5,"diff":13,"tp1":"it","vl1":"Equip015002","cn1":1,"vl2":"Equip015003","cn2":1,"key":344}</v>
      </c>
      <c r="Y142">
        <f t="shared" ca="1" si="68"/>
        <v>96</v>
      </c>
      <c r="Z142">
        <f t="shared" ca="1" si="69"/>
        <v>10495</v>
      </c>
      <c r="AA142">
        <f t="shared" ca="1" si="70"/>
        <v>0</v>
      </c>
      <c r="AB142" t="str">
        <f t="shared" ca="1" si="7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</v>
      </c>
      <c r="AC142">
        <f t="shared" ca="1" si="72"/>
        <v>0</v>
      </c>
    </row>
    <row r="143" spans="1:29">
      <c r="A143">
        <f t="shared" si="56"/>
        <v>5</v>
      </c>
      <c r="B143" t="str">
        <f>VLOOKUP(A143,BossBattleTable!$A:$C,MATCH(BossBattleTable!$C$1,BossBattleTable!$A$1:$C$1,0),0)</f>
        <v>RobotSphere</v>
      </c>
      <c r="C143">
        <f t="shared" ca="1" si="57"/>
        <v>14</v>
      </c>
      <c r="D143">
        <f t="shared" si="54"/>
        <v>5</v>
      </c>
      <c r="E143">
        <f t="shared" ca="1" si="55"/>
        <v>14</v>
      </c>
      <c r="F143" t="str">
        <f t="shared" ca="1" si="73"/>
        <v>cu</v>
      </c>
      <c r="G143" t="s">
        <v>402</v>
      </c>
      <c r="H143" t="s">
        <v>191</v>
      </c>
      <c r="I143">
        <v>10</v>
      </c>
      <c r="J143" t="str">
        <f t="shared" si="58"/>
        <v>에너지다소많음</v>
      </c>
      <c r="L143" t="s">
        <v>402</v>
      </c>
      <c r="M143" t="s">
        <v>375</v>
      </c>
      <c r="N143">
        <v>3000</v>
      </c>
      <c r="O143">
        <v>745</v>
      </c>
      <c r="P143">
        <f t="shared" si="59"/>
        <v>745</v>
      </c>
      <c r="Q143" t="str">
        <f t="shared" ca="1" si="61"/>
        <v>cu</v>
      </c>
      <c r="R143" t="str">
        <f t="shared" si="62"/>
        <v>EN</v>
      </c>
      <c r="S143">
        <f t="shared" si="63"/>
        <v>10</v>
      </c>
      <c r="T143" t="str">
        <f t="shared" si="64"/>
        <v/>
      </c>
      <c r="U143" t="str">
        <f t="shared" si="65"/>
        <v>GO</v>
      </c>
      <c r="V143">
        <f t="shared" si="66"/>
        <v>3000</v>
      </c>
      <c r="W143" t="str">
        <f t="shared" ca="1" si="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</v>
      </c>
      <c r="X143" t="str">
        <f t="shared" ca="1" si="60"/>
        <v>{"num":5,"diff":14,"tp1":"cu","vl1":"EN","cn1":10,"vl2":"GO","cn2":3000,"key":745}</v>
      </c>
      <c r="Y143">
        <f t="shared" ca="1" si="68"/>
        <v>82</v>
      </c>
      <c r="Z143">
        <f t="shared" ca="1" si="69"/>
        <v>10578</v>
      </c>
      <c r="AA143">
        <f t="shared" ca="1" si="70"/>
        <v>0</v>
      </c>
      <c r="AB143" t="str">
        <f t="shared" ca="1" si="7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</v>
      </c>
      <c r="AC143">
        <f t="shared" ca="1" si="72"/>
        <v>0</v>
      </c>
    </row>
    <row r="144" spans="1:29">
      <c r="A144">
        <f t="shared" si="56"/>
        <v>5</v>
      </c>
      <c r="B144" t="str">
        <f>VLOOKUP(A144,BossBattleTable!$A:$C,MATCH(BossBattleTable!$C$1,BossBattleTable!$A$1:$C$1,0),0)</f>
        <v>RobotSphere</v>
      </c>
      <c r="C144">
        <f t="shared" ca="1" si="57"/>
        <v>15</v>
      </c>
      <c r="D144">
        <f t="shared" si="54"/>
        <v>5</v>
      </c>
      <c r="E144">
        <f t="shared" ca="1" si="55"/>
        <v>15</v>
      </c>
      <c r="F144" t="str">
        <f t="shared" ca="1" si="73"/>
        <v>it</v>
      </c>
      <c r="G144" t="s">
        <v>412</v>
      </c>
      <c r="H144" t="s">
        <v>481</v>
      </c>
      <c r="I144">
        <v>1</v>
      </c>
      <c r="J144" t="str">
        <f t="shared" si="58"/>
        <v/>
      </c>
      <c r="L144" t="s">
        <v>412</v>
      </c>
      <c r="M144" t="s">
        <v>469</v>
      </c>
      <c r="N144">
        <v>1</v>
      </c>
      <c r="O144">
        <v>139</v>
      </c>
      <c r="P144">
        <f t="shared" si="59"/>
        <v>139</v>
      </c>
      <c r="Q144" t="str">
        <f t="shared" ca="1" si="61"/>
        <v>it</v>
      </c>
      <c r="R144" t="str">
        <f t="shared" si="62"/>
        <v>Equip013003</v>
      </c>
      <c r="S144">
        <f t="shared" si="63"/>
        <v>1</v>
      </c>
      <c r="T144" t="str">
        <f t="shared" si="64"/>
        <v/>
      </c>
      <c r="U144" t="str">
        <f t="shared" si="65"/>
        <v>Equip015002</v>
      </c>
      <c r="V144">
        <f t="shared" si="66"/>
        <v>1</v>
      </c>
      <c r="W144" t="str">
        <f t="shared" ca="1" si="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</v>
      </c>
      <c r="X144" t="str">
        <f t="shared" ca="1" si="60"/>
        <v>{"num":5,"diff":15,"tp1":"it","vl1":"Equip013003","cn1":1,"vl2":"Equip015002","cn2":1,"key":139}</v>
      </c>
      <c r="Y144">
        <f t="shared" ca="1" si="68"/>
        <v>96</v>
      </c>
      <c r="Z144">
        <f t="shared" ca="1" si="69"/>
        <v>10675</v>
      </c>
      <c r="AA144">
        <f t="shared" ca="1" si="70"/>
        <v>0</v>
      </c>
      <c r="AB144" t="str">
        <f t="shared" ca="1" si="7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</v>
      </c>
      <c r="AC144">
        <f t="shared" ca="1" si="72"/>
        <v>0</v>
      </c>
    </row>
    <row r="145" spans="1:29">
      <c r="A145">
        <f t="shared" si="56"/>
        <v>5</v>
      </c>
      <c r="B145" t="str">
        <f>VLOOKUP(A145,BossBattleTable!$A:$C,MATCH(BossBattleTable!$C$1,BossBattleTable!$A$1:$C$1,0),0)</f>
        <v>RobotSphere</v>
      </c>
      <c r="C145">
        <f t="shared" ca="1" si="57"/>
        <v>16</v>
      </c>
      <c r="D145">
        <f t="shared" si="54"/>
        <v>5</v>
      </c>
      <c r="E145">
        <f t="shared" ca="1" si="55"/>
        <v>16</v>
      </c>
      <c r="F145" t="str">
        <f t="shared" ca="1" si="73"/>
        <v>cu</v>
      </c>
      <c r="G145" t="s">
        <v>402</v>
      </c>
      <c r="H145" t="s">
        <v>108</v>
      </c>
      <c r="I145">
        <v>6</v>
      </c>
      <c r="J145" t="str">
        <f t="shared" si="58"/>
        <v/>
      </c>
      <c r="O145">
        <v>149</v>
      </c>
      <c r="P145">
        <f t="shared" si="59"/>
        <v>149</v>
      </c>
      <c r="Q145" t="str">
        <f t="shared" ca="1" si="61"/>
        <v>cu</v>
      </c>
      <c r="R145" t="str">
        <f t="shared" si="62"/>
        <v>DI</v>
      </c>
      <c r="S145">
        <f t="shared" si="63"/>
        <v>6</v>
      </c>
      <c r="T145" t="str">
        <f t="shared" si="64"/>
        <v/>
      </c>
      <c r="U145" t="str">
        <f t="shared" si="65"/>
        <v/>
      </c>
      <c r="V145" t="str">
        <f t="shared" si="66"/>
        <v/>
      </c>
      <c r="W145" t="str">
        <f t="shared" ca="1" si="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</v>
      </c>
      <c r="X145" t="str">
        <f t="shared" ca="1" si="60"/>
        <v>{"num":5,"diff":16,"tp1":"cu","vl1":"DI","cn1":6,"key":149}</v>
      </c>
      <c r="Y145">
        <f t="shared" ca="1" si="68"/>
        <v>59</v>
      </c>
      <c r="Z145">
        <f t="shared" ca="1" si="69"/>
        <v>10735</v>
      </c>
      <c r="AA145">
        <f t="shared" ca="1" si="70"/>
        <v>0</v>
      </c>
      <c r="AB145" t="str">
        <f t="shared" ca="1" si="7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</v>
      </c>
      <c r="AC145">
        <f t="shared" ca="1" si="72"/>
        <v>0</v>
      </c>
    </row>
    <row r="146" spans="1:29">
      <c r="A146">
        <f t="shared" si="56"/>
        <v>5</v>
      </c>
      <c r="B146" t="str">
        <f>VLOOKUP(A146,BossBattleTable!$A:$C,MATCH(BossBattleTable!$C$1,BossBattleTable!$A$1:$C$1,0),0)</f>
        <v>RobotSphere</v>
      </c>
      <c r="C146">
        <f t="shared" ca="1" si="57"/>
        <v>17</v>
      </c>
      <c r="D146">
        <f t="shared" si="54"/>
        <v>5</v>
      </c>
      <c r="E146">
        <f t="shared" ca="1" si="55"/>
        <v>17</v>
      </c>
      <c r="F146" t="str">
        <f t="shared" ca="1" si="73"/>
        <v>it</v>
      </c>
      <c r="G146" t="s">
        <v>412</v>
      </c>
      <c r="H146" t="s">
        <v>453</v>
      </c>
      <c r="I146">
        <v>1</v>
      </c>
      <c r="J146" t="str">
        <f t="shared" si="58"/>
        <v/>
      </c>
      <c r="O146">
        <v>889</v>
      </c>
      <c r="P146">
        <f t="shared" si="59"/>
        <v>889</v>
      </c>
      <c r="Q146" t="str">
        <f t="shared" ca="1" si="61"/>
        <v>it</v>
      </c>
      <c r="R146" t="str">
        <f t="shared" si="62"/>
        <v>Equip013001</v>
      </c>
      <c r="S146">
        <f t="shared" si="63"/>
        <v>1</v>
      </c>
      <c r="T146" t="str">
        <f t="shared" si="64"/>
        <v/>
      </c>
      <c r="U146" t="str">
        <f t="shared" si="65"/>
        <v/>
      </c>
      <c r="V146" t="str">
        <f t="shared" si="66"/>
        <v/>
      </c>
      <c r="W146" t="str">
        <f t="shared" ca="1" si="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</v>
      </c>
      <c r="X146" t="str">
        <f t="shared" ca="1" si="60"/>
        <v>{"num":5,"diff":17,"tp1":"it","vl1":"Equip013001","cn1":1,"key":889}</v>
      </c>
      <c r="Y146">
        <f t="shared" ca="1" si="68"/>
        <v>68</v>
      </c>
      <c r="Z146">
        <f t="shared" ca="1" si="69"/>
        <v>10804</v>
      </c>
      <c r="AA146">
        <f t="shared" ca="1" si="70"/>
        <v>0</v>
      </c>
      <c r="AB146" t="str">
        <f t="shared" ca="1" si="7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</v>
      </c>
      <c r="AC146">
        <f t="shared" ca="1" si="72"/>
        <v>0</v>
      </c>
    </row>
    <row r="147" spans="1:29">
      <c r="A147">
        <f t="shared" si="56"/>
        <v>5</v>
      </c>
      <c r="B147" t="str">
        <f>VLOOKUP(A147,BossBattleTable!$A:$C,MATCH(BossBattleTable!$C$1,BossBattleTable!$A$1:$C$1,0),0)</f>
        <v>RobotSphere</v>
      </c>
      <c r="C147">
        <f t="shared" ca="1" si="57"/>
        <v>18</v>
      </c>
      <c r="D147">
        <f t="shared" si="54"/>
        <v>5</v>
      </c>
      <c r="E147">
        <f t="shared" ca="1" si="55"/>
        <v>18</v>
      </c>
      <c r="F147" t="str">
        <f t="shared" ca="1" si="73"/>
        <v>cu</v>
      </c>
      <c r="G147" t="s">
        <v>402</v>
      </c>
      <c r="H147" t="s">
        <v>191</v>
      </c>
      <c r="I147">
        <v>15</v>
      </c>
      <c r="J147" t="str">
        <f t="shared" si="58"/>
        <v>에너지다소많음</v>
      </c>
      <c r="O147">
        <v>969</v>
      </c>
      <c r="P147">
        <f t="shared" si="59"/>
        <v>969</v>
      </c>
      <c r="Q147" t="str">
        <f t="shared" ca="1" si="61"/>
        <v>cu</v>
      </c>
      <c r="R147" t="str">
        <f t="shared" si="62"/>
        <v>EN</v>
      </c>
      <c r="S147">
        <f t="shared" si="63"/>
        <v>15</v>
      </c>
      <c r="T147" t="str">
        <f t="shared" si="64"/>
        <v/>
      </c>
      <c r="U147" t="str">
        <f t="shared" si="65"/>
        <v/>
      </c>
      <c r="V147" t="str">
        <f t="shared" si="66"/>
        <v/>
      </c>
      <c r="W147" t="str">
        <f t="shared" ca="1" si="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</v>
      </c>
      <c r="X147" t="str">
        <f t="shared" ca="1" si="60"/>
        <v>{"num":5,"diff":18,"tp1":"cu","vl1":"EN","cn1":15,"key":969}</v>
      </c>
      <c r="Y147">
        <f t="shared" ca="1" si="68"/>
        <v>60</v>
      </c>
      <c r="Z147">
        <f t="shared" ca="1" si="69"/>
        <v>10865</v>
      </c>
      <c r="AA147">
        <f t="shared" ca="1" si="70"/>
        <v>0</v>
      </c>
      <c r="AB147" t="str">
        <f t="shared" ca="1" si="7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</v>
      </c>
      <c r="AC147">
        <f t="shared" ca="1" si="72"/>
        <v>0</v>
      </c>
    </row>
    <row r="148" spans="1:29">
      <c r="A148">
        <f t="shared" si="56"/>
        <v>5</v>
      </c>
      <c r="B148" t="str">
        <f>VLOOKUP(A148,BossBattleTable!$A:$C,MATCH(BossBattleTable!$C$1,BossBattleTable!$A$1:$C$1,0),0)</f>
        <v>RobotSphere</v>
      </c>
      <c r="C148">
        <f t="shared" ca="1" si="57"/>
        <v>19</v>
      </c>
      <c r="D148">
        <f t="shared" si="54"/>
        <v>5</v>
      </c>
      <c r="E148">
        <f t="shared" ca="1" si="55"/>
        <v>19</v>
      </c>
      <c r="F148" t="str">
        <f t="shared" ca="1" si="73"/>
        <v>it</v>
      </c>
      <c r="G148" t="s">
        <v>412</v>
      </c>
      <c r="H148" t="s">
        <v>482</v>
      </c>
      <c r="I148">
        <v>1</v>
      </c>
      <c r="J148" t="str">
        <f t="shared" si="58"/>
        <v/>
      </c>
      <c r="O148">
        <v>571</v>
      </c>
      <c r="P148">
        <f t="shared" si="59"/>
        <v>571</v>
      </c>
      <c r="Q148" t="str">
        <f t="shared" ca="1" si="61"/>
        <v>it</v>
      </c>
      <c r="R148" t="str">
        <f t="shared" si="62"/>
        <v>Equip022003</v>
      </c>
      <c r="S148">
        <f t="shared" si="63"/>
        <v>1</v>
      </c>
      <c r="T148" t="str">
        <f t="shared" si="64"/>
        <v/>
      </c>
      <c r="U148" t="str">
        <f t="shared" si="65"/>
        <v/>
      </c>
      <c r="V148" t="str">
        <f t="shared" si="66"/>
        <v/>
      </c>
      <c r="W148" t="str">
        <f t="shared" ca="1" si="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</v>
      </c>
      <c r="X148" t="str">
        <f t="shared" ca="1" si="60"/>
        <v>{"num":5,"diff":19,"tp1":"it","vl1":"Equip022003","cn1":1,"key":571}</v>
      </c>
      <c r="Y148">
        <f t="shared" ca="1" si="68"/>
        <v>68</v>
      </c>
      <c r="Z148">
        <f t="shared" ca="1" si="69"/>
        <v>10934</v>
      </c>
      <c r="AA148">
        <f t="shared" ca="1" si="70"/>
        <v>0</v>
      </c>
      <c r="AB148" t="str">
        <f t="shared" ca="1" si="7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</v>
      </c>
      <c r="AC148">
        <f t="shared" ca="1" si="72"/>
        <v>0</v>
      </c>
    </row>
    <row r="149" spans="1:29">
      <c r="A149">
        <f t="shared" si="56"/>
        <v>5</v>
      </c>
      <c r="B149" t="str">
        <f>VLOOKUP(A149,BossBattleTable!$A:$C,MATCH(BossBattleTable!$C$1,BossBattleTable!$A$1:$C$1,0),0)</f>
        <v>RobotSphere</v>
      </c>
      <c r="C149">
        <f t="shared" ca="1" si="57"/>
        <v>20</v>
      </c>
      <c r="D149">
        <f t="shared" si="54"/>
        <v>5</v>
      </c>
      <c r="E149">
        <f t="shared" ca="1" si="55"/>
        <v>20</v>
      </c>
      <c r="F149" t="str">
        <f t="shared" ca="1" si="73"/>
        <v>cu</v>
      </c>
      <c r="G149" t="s">
        <v>402</v>
      </c>
      <c r="H149" t="s">
        <v>375</v>
      </c>
      <c r="I149">
        <v>5500</v>
      </c>
      <c r="J149" t="str">
        <f t="shared" si="58"/>
        <v/>
      </c>
      <c r="O149">
        <v>339</v>
      </c>
      <c r="P149">
        <f t="shared" si="59"/>
        <v>339</v>
      </c>
      <c r="Q149" t="str">
        <f t="shared" ca="1" si="61"/>
        <v>cu</v>
      </c>
      <c r="R149" t="str">
        <f t="shared" si="62"/>
        <v>GO</v>
      </c>
      <c r="S149">
        <f t="shared" si="63"/>
        <v>5500</v>
      </c>
      <c r="T149" t="str">
        <f t="shared" si="64"/>
        <v/>
      </c>
      <c r="U149" t="str">
        <f t="shared" si="65"/>
        <v/>
      </c>
      <c r="V149" t="str">
        <f t="shared" si="66"/>
        <v/>
      </c>
      <c r="W149" t="str">
        <f t="shared" ca="1" si="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</v>
      </c>
      <c r="X149" t="str">
        <f t="shared" ca="1" si="60"/>
        <v>{"num":5,"diff":20,"tp1":"cu","vl1":"GO","cn1":5500,"key":339}</v>
      </c>
      <c r="Y149">
        <f t="shared" ca="1" si="68"/>
        <v>62</v>
      </c>
      <c r="Z149">
        <f t="shared" ca="1" si="69"/>
        <v>10997</v>
      </c>
      <c r="AA149">
        <f t="shared" ca="1" si="70"/>
        <v>0</v>
      </c>
      <c r="AB149" t="str">
        <f t="shared" ca="1" si="7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</v>
      </c>
      <c r="AC149">
        <f t="shared" ca="1" si="72"/>
        <v>0</v>
      </c>
    </row>
    <row r="150" spans="1:29">
      <c r="A150">
        <f t="shared" si="56"/>
        <v>5</v>
      </c>
      <c r="B150" t="str">
        <f>VLOOKUP(A150,BossBattleTable!$A:$C,MATCH(BossBattleTable!$C$1,BossBattleTable!$A$1:$C$1,0),0)</f>
        <v>RobotSphere</v>
      </c>
      <c r="C150">
        <f t="shared" ca="1" si="57"/>
        <v>21</v>
      </c>
      <c r="D150">
        <f t="shared" si="54"/>
        <v>5</v>
      </c>
      <c r="E150">
        <f t="shared" ca="1" si="55"/>
        <v>21</v>
      </c>
      <c r="F150" t="str">
        <f t="shared" ca="1" si="73"/>
        <v>it</v>
      </c>
      <c r="G150" t="s">
        <v>412</v>
      </c>
      <c r="H150" t="s">
        <v>452</v>
      </c>
      <c r="I150">
        <v>1</v>
      </c>
      <c r="J150" t="str">
        <f t="shared" si="58"/>
        <v/>
      </c>
      <c r="L150" t="s">
        <v>412</v>
      </c>
      <c r="M150" t="s">
        <v>481</v>
      </c>
      <c r="N150">
        <v>1</v>
      </c>
      <c r="O150">
        <v>397</v>
      </c>
      <c r="P150">
        <f t="shared" si="59"/>
        <v>397</v>
      </c>
      <c r="Q150" t="str">
        <f t="shared" ca="1" si="61"/>
        <v>it</v>
      </c>
      <c r="R150" t="str">
        <f t="shared" si="62"/>
        <v>Equip014001</v>
      </c>
      <c r="S150">
        <f t="shared" si="63"/>
        <v>1</v>
      </c>
      <c r="T150" t="str">
        <f t="shared" si="64"/>
        <v/>
      </c>
      <c r="U150" t="str">
        <f t="shared" si="65"/>
        <v>Equip013003</v>
      </c>
      <c r="V150">
        <f t="shared" si="66"/>
        <v>1</v>
      </c>
      <c r="W150" t="str">
        <f t="shared" ca="1" si="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</v>
      </c>
      <c r="X150" t="str">
        <f t="shared" ca="1" si="60"/>
        <v>{"num":5,"diff":21,"tp1":"it","vl1":"Equip014001","cn1":1,"vl2":"Equip013003","cn2":1,"key":397}</v>
      </c>
      <c r="Y150">
        <f t="shared" ca="1" si="68"/>
        <v>96</v>
      </c>
      <c r="Z150">
        <f t="shared" ca="1" si="69"/>
        <v>11094</v>
      </c>
      <c r="AA150">
        <f t="shared" ca="1" si="70"/>
        <v>0</v>
      </c>
      <c r="AB150" t="str">
        <f t="shared" ca="1" si="7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</v>
      </c>
      <c r="AC150">
        <f t="shared" ca="1" si="72"/>
        <v>0</v>
      </c>
    </row>
    <row r="151" spans="1:29">
      <c r="A151">
        <f t="shared" si="56"/>
        <v>5</v>
      </c>
      <c r="B151" t="str">
        <f>VLOOKUP(A151,BossBattleTable!$A:$C,MATCH(BossBattleTable!$C$1,BossBattleTable!$A$1:$C$1,0),0)</f>
        <v>RobotSphere</v>
      </c>
      <c r="C151">
        <f t="shared" ca="1" si="57"/>
        <v>22</v>
      </c>
      <c r="D151">
        <f t="shared" si="54"/>
        <v>5</v>
      </c>
      <c r="E151">
        <f t="shared" ca="1" si="55"/>
        <v>22</v>
      </c>
      <c r="F151" t="str">
        <f t="shared" ca="1" si="73"/>
        <v>cu</v>
      </c>
      <c r="G151" t="s">
        <v>402</v>
      </c>
      <c r="H151" t="s">
        <v>191</v>
      </c>
      <c r="I151">
        <v>12</v>
      </c>
      <c r="J151" t="str">
        <f t="shared" si="58"/>
        <v>에너지다소많음</v>
      </c>
      <c r="L151" t="s">
        <v>402</v>
      </c>
      <c r="M151" t="s">
        <v>375</v>
      </c>
      <c r="N151">
        <v>4000</v>
      </c>
      <c r="O151">
        <v>981</v>
      </c>
      <c r="P151">
        <f t="shared" si="59"/>
        <v>981</v>
      </c>
      <c r="Q151" t="str">
        <f t="shared" ca="1" si="61"/>
        <v>cu</v>
      </c>
      <c r="R151" t="str">
        <f t="shared" si="62"/>
        <v>EN</v>
      </c>
      <c r="S151">
        <f t="shared" si="63"/>
        <v>12</v>
      </c>
      <c r="T151" t="str">
        <f t="shared" si="64"/>
        <v/>
      </c>
      <c r="U151" t="str">
        <f t="shared" si="65"/>
        <v>GO</v>
      </c>
      <c r="V151">
        <f t="shared" si="66"/>
        <v>4000</v>
      </c>
      <c r="W151" t="str">
        <f t="shared" ca="1" si="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</v>
      </c>
      <c r="X151" t="str">
        <f t="shared" ca="1" si="60"/>
        <v>{"num":5,"diff":22,"tp1":"cu","vl1":"EN","cn1":12,"vl2":"GO","cn2":4000,"key":981}</v>
      </c>
      <c r="Y151">
        <f t="shared" ca="1" si="68"/>
        <v>82</v>
      </c>
      <c r="Z151">
        <f t="shared" ca="1" si="69"/>
        <v>11177</v>
      </c>
      <c r="AA151">
        <f t="shared" ca="1" si="70"/>
        <v>0</v>
      </c>
      <c r="AB151" t="str">
        <f t="shared" ca="1" si="7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</v>
      </c>
      <c r="AC151">
        <f t="shared" ca="1" si="72"/>
        <v>0</v>
      </c>
    </row>
    <row r="152" spans="1:29">
      <c r="A152">
        <f t="shared" si="56"/>
        <v>5</v>
      </c>
      <c r="B152" t="str">
        <f>VLOOKUP(A152,BossBattleTable!$A:$C,MATCH(BossBattleTable!$C$1,BossBattleTable!$A$1:$C$1,0),0)</f>
        <v>RobotSphere</v>
      </c>
      <c r="C152">
        <f t="shared" ca="1" si="57"/>
        <v>23</v>
      </c>
      <c r="D152">
        <f t="shared" si="54"/>
        <v>5</v>
      </c>
      <c r="E152">
        <f t="shared" ca="1" si="55"/>
        <v>23</v>
      </c>
      <c r="F152" t="str">
        <f t="shared" ca="1" si="73"/>
        <v>it</v>
      </c>
      <c r="G152" t="s">
        <v>412</v>
      </c>
      <c r="H152" t="s">
        <v>474</v>
      </c>
      <c r="I152">
        <v>1</v>
      </c>
      <c r="J152" t="str">
        <f t="shared" si="58"/>
        <v/>
      </c>
      <c r="L152" t="s">
        <v>412</v>
      </c>
      <c r="M152" t="s">
        <v>465</v>
      </c>
      <c r="N152">
        <v>1</v>
      </c>
      <c r="O152">
        <v>831</v>
      </c>
      <c r="P152">
        <f t="shared" si="59"/>
        <v>831</v>
      </c>
      <c r="Q152" t="str">
        <f t="shared" ca="1" si="61"/>
        <v>it</v>
      </c>
      <c r="R152" t="str">
        <f t="shared" si="62"/>
        <v>Equip021003</v>
      </c>
      <c r="S152">
        <f t="shared" si="63"/>
        <v>1</v>
      </c>
      <c r="T152" t="str">
        <f t="shared" si="64"/>
        <v/>
      </c>
      <c r="U152" t="str">
        <f t="shared" si="65"/>
        <v>Equip010002</v>
      </c>
      <c r="V152">
        <f t="shared" si="66"/>
        <v>1</v>
      </c>
      <c r="W152" t="str">
        <f t="shared" ca="1" si="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</v>
      </c>
      <c r="X152" t="str">
        <f t="shared" ca="1" si="60"/>
        <v>{"num":5,"diff":23,"tp1":"it","vl1":"Equip021003","cn1":1,"vl2":"Equip010002","cn2":1,"key":831}</v>
      </c>
      <c r="Y152">
        <f t="shared" ca="1" si="68"/>
        <v>96</v>
      </c>
      <c r="Z152">
        <f t="shared" ca="1" si="69"/>
        <v>11274</v>
      </c>
      <c r="AA152">
        <f t="shared" ca="1" si="70"/>
        <v>0</v>
      </c>
      <c r="AB152" t="str">
        <f t="shared" ca="1" si="7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</v>
      </c>
      <c r="AC152">
        <f t="shared" ca="1" si="72"/>
        <v>0</v>
      </c>
    </row>
    <row r="153" spans="1:29">
      <c r="A153">
        <f t="shared" si="56"/>
        <v>5</v>
      </c>
      <c r="B153" t="str">
        <f>VLOOKUP(A153,BossBattleTable!$A:$C,MATCH(BossBattleTable!$C$1,BossBattleTable!$A$1:$C$1,0),0)</f>
        <v>RobotSphere</v>
      </c>
      <c r="C153">
        <f t="shared" ca="1" si="57"/>
        <v>24</v>
      </c>
      <c r="D153">
        <f t="shared" si="54"/>
        <v>5</v>
      </c>
      <c r="E153">
        <f t="shared" ca="1" si="55"/>
        <v>24</v>
      </c>
      <c r="F153" t="str">
        <f t="shared" ca="1" si="73"/>
        <v>cu</v>
      </c>
      <c r="G153" t="s">
        <v>402</v>
      </c>
      <c r="H153" t="s">
        <v>108</v>
      </c>
      <c r="I153">
        <v>8</v>
      </c>
      <c r="J153" t="str">
        <f t="shared" si="58"/>
        <v/>
      </c>
      <c r="O153">
        <v>952</v>
      </c>
      <c r="P153">
        <f t="shared" si="59"/>
        <v>952</v>
      </c>
      <c r="Q153" t="str">
        <f t="shared" ca="1" si="61"/>
        <v>cu</v>
      </c>
      <c r="R153" t="str">
        <f t="shared" si="62"/>
        <v>DI</v>
      </c>
      <c r="S153">
        <f t="shared" si="63"/>
        <v>8</v>
      </c>
      <c r="T153" t="str">
        <f t="shared" si="64"/>
        <v/>
      </c>
      <c r="U153" t="str">
        <f t="shared" si="65"/>
        <v/>
      </c>
      <c r="V153" t="str">
        <f t="shared" si="66"/>
        <v/>
      </c>
      <c r="W153" t="str">
        <f t="shared" ca="1" si="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</v>
      </c>
      <c r="X153" t="str">
        <f t="shared" ca="1" si="60"/>
        <v>{"num":5,"diff":24,"tp1":"cu","vl1":"DI","cn1":8,"key":952}</v>
      </c>
      <c r="Y153">
        <f t="shared" ca="1" si="68"/>
        <v>59</v>
      </c>
      <c r="Z153">
        <f t="shared" ca="1" si="69"/>
        <v>11334</v>
      </c>
      <c r="AA153">
        <f t="shared" ca="1" si="70"/>
        <v>0</v>
      </c>
      <c r="AB153" t="str">
        <f t="shared" ca="1" si="7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</v>
      </c>
      <c r="AC153">
        <f t="shared" ca="1" si="72"/>
        <v>0</v>
      </c>
    </row>
    <row r="154" spans="1:29">
      <c r="A154">
        <f t="shared" si="56"/>
        <v>5</v>
      </c>
      <c r="B154" t="str">
        <f>VLOOKUP(A154,BossBattleTable!$A:$C,MATCH(BossBattleTable!$C$1,BossBattleTable!$A$1:$C$1,0),0)</f>
        <v>RobotSphere</v>
      </c>
      <c r="C154">
        <f t="shared" ca="1" si="57"/>
        <v>25</v>
      </c>
      <c r="D154">
        <f t="shared" si="54"/>
        <v>5</v>
      </c>
      <c r="E154">
        <f t="shared" ca="1" si="55"/>
        <v>25</v>
      </c>
      <c r="F154" t="str">
        <f t="shared" ca="1" si="73"/>
        <v>it</v>
      </c>
      <c r="G154" t="s">
        <v>412</v>
      </c>
      <c r="H154" t="s">
        <v>460</v>
      </c>
      <c r="I154">
        <v>1</v>
      </c>
      <c r="J154" t="str">
        <f t="shared" si="58"/>
        <v/>
      </c>
      <c r="O154">
        <v>137</v>
      </c>
      <c r="P154">
        <f t="shared" si="59"/>
        <v>137</v>
      </c>
      <c r="Q154" t="str">
        <f t="shared" ca="1" si="61"/>
        <v>it</v>
      </c>
      <c r="R154" t="str">
        <f t="shared" si="62"/>
        <v>Equip012002</v>
      </c>
      <c r="S154">
        <f t="shared" si="63"/>
        <v>1</v>
      </c>
      <c r="T154" t="str">
        <f t="shared" si="64"/>
        <v/>
      </c>
      <c r="U154" t="str">
        <f t="shared" si="65"/>
        <v/>
      </c>
      <c r="V154" t="str">
        <f t="shared" si="66"/>
        <v/>
      </c>
      <c r="W154" t="str">
        <f t="shared" ca="1" si="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</v>
      </c>
      <c r="X154" t="str">
        <f t="shared" ca="1" si="60"/>
        <v>{"num":5,"diff":25,"tp1":"it","vl1":"Equip012002","cn1":1,"key":137}</v>
      </c>
      <c r="Y154">
        <f t="shared" ca="1" si="68"/>
        <v>68</v>
      </c>
      <c r="Z154">
        <f t="shared" ca="1" si="69"/>
        <v>11403</v>
      </c>
      <c r="AA154">
        <f t="shared" ca="1" si="70"/>
        <v>0</v>
      </c>
      <c r="AB154" t="str">
        <f t="shared" ca="1" si="7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</v>
      </c>
      <c r="AC154">
        <f t="shared" ca="1" si="72"/>
        <v>0</v>
      </c>
    </row>
    <row r="155" spans="1:29">
      <c r="A155">
        <f t="shared" si="56"/>
        <v>5</v>
      </c>
      <c r="B155" t="str">
        <f>VLOOKUP(A155,BossBattleTable!$A:$C,MATCH(BossBattleTable!$C$1,BossBattleTable!$A$1:$C$1,0),0)</f>
        <v>RobotSphere</v>
      </c>
      <c r="C155">
        <f t="shared" ca="1" si="57"/>
        <v>26</v>
      </c>
      <c r="D155">
        <f t="shared" si="54"/>
        <v>5</v>
      </c>
      <c r="E155">
        <f t="shared" ca="1" si="55"/>
        <v>26</v>
      </c>
      <c r="F155" t="str">
        <f t="shared" ca="1" si="73"/>
        <v>cu</v>
      </c>
      <c r="G155" t="s">
        <v>402</v>
      </c>
      <c r="H155" t="s">
        <v>191</v>
      </c>
      <c r="I155">
        <v>20</v>
      </c>
      <c r="J155" t="str">
        <f t="shared" si="58"/>
        <v>에너지다소많음</v>
      </c>
      <c r="O155">
        <v>987</v>
      </c>
      <c r="P155">
        <f t="shared" si="59"/>
        <v>987</v>
      </c>
      <c r="Q155" t="str">
        <f t="shared" ca="1" si="61"/>
        <v>cu</v>
      </c>
      <c r="R155" t="str">
        <f t="shared" si="62"/>
        <v>EN</v>
      </c>
      <c r="S155">
        <f t="shared" si="63"/>
        <v>20</v>
      </c>
      <c r="T155" t="str">
        <f t="shared" si="64"/>
        <v/>
      </c>
      <c r="U155" t="str">
        <f t="shared" si="65"/>
        <v/>
      </c>
      <c r="V155" t="str">
        <f t="shared" si="66"/>
        <v/>
      </c>
      <c r="W155" t="str">
        <f t="shared" ca="1" si="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</v>
      </c>
      <c r="X155" t="str">
        <f t="shared" ca="1" si="60"/>
        <v>{"num":5,"diff":26,"tp1":"cu","vl1":"EN","cn1":20,"key":987}</v>
      </c>
      <c r="Y155">
        <f t="shared" ca="1" si="68"/>
        <v>60</v>
      </c>
      <c r="Z155">
        <f t="shared" ca="1" si="69"/>
        <v>11464</v>
      </c>
      <c r="AA155">
        <f t="shared" ca="1" si="70"/>
        <v>0</v>
      </c>
      <c r="AB155" t="str">
        <f t="shared" ca="1" si="7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</v>
      </c>
      <c r="AC155">
        <f t="shared" ca="1" si="72"/>
        <v>0</v>
      </c>
    </row>
    <row r="156" spans="1:29">
      <c r="A156">
        <f t="shared" si="56"/>
        <v>5</v>
      </c>
      <c r="B156" t="str">
        <f>VLOOKUP(A156,BossBattleTable!$A:$C,MATCH(BossBattleTable!$C$1,BossBattleTable!$A$1:$C$1,0),0)</f>
        <v>RobotSphere</v>
      </c>
      <c r="C156">
        <f t="shared" ca="1" si="57"/>
        <v>27</v>
      </c>
      <c r="D156">
        <f t="shared" si="54"/>
        <v>5</v>
      </c>
      <c r="E156">
        <f t="shared" ca="1" si="55"/>
        <v>27</v>
      </c>
      <c r="F156" t="str">
        <f t="shared" ca="1" si="73"/>
        <v>it</v>
      </c>
      <c r="G156" t="s">
        <v>412</v>
      </c>
      <c r="H156" t="s">
        <v>470</v>
      </c>
      <c r="I156">
        <v>1</v>
      </c>
      <c r="J156" t="str">
        <f t="shared" si="58"/>
        <v/>
      </c>
      <c r="O156">
        <v>189</v>
      </c>
      <c r="P156">
        <f t="shared" si="59"/>
        <v>189</v>
      </c>
      <c r="Q156" t="str">
        <f t="shared" ca="1" si="61"/>
        <v>it</v>
      </c>
      <c r="R156" t="str">
        <f t="shared" si="62"/>
        <v>Equip021001</v>
      </c>
      <c r="S156">
        <f t="shared" si="63"/>
        <v>1</v>
      </c>
      <c r="T156" t="str">
        <f t="shared" si="64"/>
        <v/>
      </c>
      <c r="U156" t="str">
        <f t="shared" si="65"/>
        <v/>
      </c>
      <c r="V156" t="str">
        <f t="shared" si="66"/>
        <v/>
      </c>
      <c r="W156" t="str">
        <f t="shared" ca="1" si="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</v>
      </c>
      <c r="X156" t="str">
        <f t="shared" ca="1" si="60"/>
        <v>{"num":5,"diff":27,"tp1":"it","vl1":"Equip021001","cn1":1,"key":189}</v>
      </c>
      <c r="Y156">
        <f t="shared" ca="1" si="68"/>
        <v>68</v>
      </c>
      <c r="Z156">
        <f t="shared" ca="1" si="69"/>
        <v>11533</v>
      </c>
      <c r="AA156">
        <f t="shared" ca="1" si="70"/>
        <v>0</v>
      </c>
      <c r="AB156" t="str">
        <f t="shared" ca="1" si="7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</v>
      </c>
      <c r="AC156">
        <f t="shared" ca="1" si="72"/>
        <v>0</v>
      </c>
    </row>
    <row r="157" spans="1:29">
      <c r="A157">
        <f t="shared" si="56"/>
        <v>5</v>
      </c>
      <c r="B157" t="str">
        <f>VLOOKUP(A157,BossBattleTable!$A:$C,MATCH(BossBattleTable!$C$1,BossBattleTable!$A$1:$C$1,0),0)</f>
        <v>RobotSphere</v>
      </c>
      <c r="C157">
        <f t="shared" ca="1" si="57"/>
        <v>28</v>
      </c>
      <c r="D157">
        <f t="shared" si="54"/>
        <v>5</v>
      </c>
      <c r="E157">
        <f t="shared" ca="1" si="55"/>
        <v>28</v>
      </c>
      <c r="F157" t="str">
        <f t="shared" ca="1" si="73"/>
        <v>cu</v>
      </c>
      <c r="G157" t="s">
        <v>402</v>
      </c>
      <c r="H157" t="s">
        <v>375</v>
      </c>
      <c r="I157">
        <v>7500</v>
      </c>
      <c r="J157" t="str">
        <f t="shared" si="58"/>
        <v/>
      </c>
      <c r="O157">
        <v>882</v>
      </c>
      <c r="P157">
        <f t="shared" si="59"/>
        <v>882</v>
      </c>
      <c r="Q157" t="str">
        <f t="shared" ca="1" si="61"/>
        <v>cu</v>
      </c>
      <c r="R157" t="str">
        <f t="shared" si="62"/>
        <v>GO</v>
      </c>
      <c r="S157">
        <f t="shared" si="63"/>
        <v>7500</v>
      </c>
      <c r="T157" t="str">
        <f t="shared" si="64"/>
        <v/>
      </c>
      <c r="U157" t="str">
        <f t="shared" si="65"/>
        <v/>
      </c>
      <c r="V157" t="str">
        <f t="shared" si="66"/>
        <v/>
      </c>
      <c r="W157" t="str">
        <f t="shared" ca="1" si="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</v>
      </c>
      <c r="X157" t="str">
        <f t="shared" ca="1" si="60"/>
        <v>{"num":5,"diff":28,"tp1":"cu","vl1":"GO","cn1":7500,"key":882}</v>
      </c>
      <c r="Y157">
        <f t="shared" ca="1" si="68"/>
        <v>62</v>
      </c>
      <c r="Z157">
        <f t="shared" ca="1" si="69"/>
        <v>11596</v>
      </c>
      <c r="AA157">
        <f t="shared" ca="1" si="70"/>
        <v>0</v>
      </c>
      <c r="AB157" t="str">
        <f t="shared" ca="1" si="7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</v>
      </c>
      <c r="AC157">
        <f t="shared" ca="1" si="72"/>
        <v>0</v>
      </c>
    </row>
    <row r="158" spans="1:29">
      <c r="A158">
        <f t="shared" si="56"/>
        <v>5</v>
      </c>
      <c r="B158" t="str">
        <f>VLOOKUP(A158,BossBattleTable!$A:$C,MATCH(BossBattleTable!$C$1,BossBattleTable!$A$1:$C$1,0),0)</f>
        <v>RobotSphere</v>
      </c>
      <c r="C158">
        <f t="shared" ca="1" si="57"/>
        <v>29</v>
      </c>
      <c r="D158">
        <f t="shared" si="54"/>
        <v>5</v>
      </c>
      <c r="E158">
        <f t="shared" ca="1" si="55"/>
        <v>29</v>
      </c>
      <c r="F158" t="str">
        <f t="shared" ca="1" si="73"/>
        <v>it</v>
      </c>
      <c r="G158" t="s">
        <v>412</v>
      </c>
      <c r="H158" t="s">
        <v>449</v>
      </c>
      <c r="I158">
        <v>1</v>
      </c>
      <c r="J158" t="str">
        <f t="shared" si="58"/>
        <v/>
      </c>
      <c r="L158" t="s">
        <v>412</v>
      </c>
      <c r="M158" t="s">
        <v>453</v>
      </c>
      <c r="N158">
        <v>1</v>
      </c>
      <c r="O158">
        <v>849</v>
      </c>
      <c r="P158">
        <f t="shared" si="59"/>
        <v>849</v>
      </c>
      <c r="Q158" t="str">
        <f t="shared" ca="1" si="61"/>
        <v>it</v>
      </c>
      <c r="R158" t="str">
        <f t="shared" si="62"/>
        <v>Equip011001</v>
      </c>
      <c r="S158">
        <f t="shared" si="63"/>
        <v>1</v>
      </c>
      <c r="T158" t="str">
        <f t="shared" si="64"/>
        <v/>
      </c>
      <c r="U158" t="str">
        <f t="shared" si="65"/>
        <v>Equip013001</v>
      </c>
      <c r="V158">
        <f t="shared" si="66"/>
        <v>1</v>
      </c>
      <c r="W158" t="str">
        <f t="shared" ca="1" si="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</v>
      </c>
      <c r="X158" t="str">
        <f t="shared" ca="1" si="60"/>
        <v>{"num":5,"diff":29,"tp1":"it","vl1":"Equip011001","cn1":1,"vl2":"Equip013001","cn2":1,"key":849}</v>
      </c>
      <c r="Y158">
        <f t="shared" ca="1" si="68"/>
        <v>96</v>
      </c>
      <c r="Z158">
        <f t="shared" ca="1" si="69"/>
        <v>11693</v>
      </c>
      <c r="AA158">
        <f t="shared" ca="1" si="70"/>
        <v>0</v>
      </c>
      <c r="AB158" t="str">
        <f t="shared" ca="1" si="7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</v>
      </c>
      <c r="AC158">
        <f t="shared" ca="1" si="72"/>
        <v>0</v>
      </c>
    </row>
    <row r="159" spans="1:29">
      <c r="A159">
        <f t="shared" si="56"/>
        <v>5</v>
      </c>
      <c r="B159" t="str">
        <f>VLOOKUP(A159,BossBattleTable!$A:$C,MATCH(BossBattleTable!$C$1,BossBattleTable!$A$1:$C$1,0),0)</f>
        <v>RobotSphere</v>
      </c>
      <c r="C159">
        <f t="shared" ca="1" si="57"/>
        <v>30</v>
      </c>
      <c r="D159">
        <f t="shared" si="54"/>
        <v>5</v>
      </c>
      <c r="E159">
        <f t="shared" ca="1" si="55"/>
        <v>30</v>
      </c>
      <c r="F159" t="str">
        <f t="shared" ca="1" si="73"/>
        <v>cu</v>
      </c>
      <c r="G159" t="s">
        <v>402</v>
      </c>
      <c r="H159" t="s">
        <v>191</v>
      </c>
      <c r="I159">
        <v>15</v>
      </c>
      <c r="J159" t="str">
        <f t="shared" si="58"/>
        <v>에너지다소많음</v>
      </c>
      <c r="L159" t="s">
        <v>402</v>
      </c>
      <c r="M159" t="s">
        <v>375</v>
      </c>
      <c r="N159">
        <v>5000</v>
      </c>
      <c r="O159">
        <v>827</v>
      </c>
      <c r="P159">
        <f t="shared" si="59"/>
        <v>827</v>
      </c>
      <c r="Q159" t="str">
        <f t="shared" ca="1" si="61"/>
        <v>cu</v>
      </c>
      <c r="R159" t="str">
        <f t="shared" si="62"/>
        <v>EN</v>
      </c>
      <c r="S159">
        <f t="shared" si="63"/>
        <v>15</v>
      </c>
      <c r="T159" t="str">
        <f t="shared" si="64"/>
        <v/>
      </c>
      <c r="U159" t="str">
        <f t="shared" si="65"/>
        <v>GO</v>
      </c>
      <c r="V159">
        <f t="shared" si="66"/>
        <v>5000</v>
      </c>
      <c r="W159" t="str">
        <f t="shared" ca="1" si="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</v>
      </c>
      <c r="X159" t="str">
        <f t="shared" ca="1" si="60"/>
        <v>{"num":5,"diff":30,"tp1":"cu","vl1":"EN","cn1":15,"vl2":"GO","cn2":5000,"key":827}</v>
      </c>
      <c r="Y159">
        <f t="shared" ca="1" si="68"/>
        <v>82</v>
      </c>
      <c r="Z159">
        <f t="shared" ca="1" si="69"/>
        <v>11776</v>
      </c>
      <c r="AA159">
        <f t="shared" ca="1" si="70"/>
        <v>0</v>
      </c>
      <c r="AB159" t="str">
        <f t="shared" ca="1" si="7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</v>
      </c>
      <c r="AC159">
        <f t="shared" ca="1" si="72"/>
        <v>0</v>
      </c>
    </row>
    <row r="160" spans="1:29">
      <c r="A160">
        <f t="shared" si="56"/>
        <v>5</v>
      </c>
      <c r="B160" t="str">
        <f>VLOOKUP(A160,BossBattleTable!$A:$C,MATCH(BossBattleTable!$C$1,BossBattleTable!$A$1:$C$1,0),0)</f>
        <v>RobotSphere</v>
      </c>
      <c r="C160">
        <f t="shared" ca="1" si="57"/>
        <v>31</v>
      </c>
      <c r="D160">
        <f t="shared" ref="D160:D223" si="74">A160</f>
        <v>5</v>
      </c>
      <c r="E160">
        <f t="shared" ref="E160:E223" ca="1" si="75">C160</f>
        <v>31</v>
      </c>
      <c r="F160" t="str">
        <f t="shared" ca="1" si="73"/>
        <v>it</v>
      </c>
      <c r="G160" t="s">
        <v>412</v>
      </c>
      <c r="H160" t="s">
        <v>479</v>
      </c>
      <c r="I160">
        <v>1</v>
      </c>
      <c r="J160" t="str">
        <f t="shared" si="58"/>
        <v/>
      </c>
      <c r="L160" t="s">
        <v>412</v>
      </c>
      <c r="M160" t="s">
        <v>473</v>
      </c>
      <c r="N160">
        <v>1</v>
      </c>
      <c r="O160">
        <v>915</v>
      </c>
      <c r="P160">
        <f t="shared" si="59"/>
        <v>915</v>
      </c>
      <c r="Q160" t="str">
        <f t="shared" ca="1" si="61"/>
        <v>it</v>
      </c>
      <c r="R160" t="str">
        <f t="shared" si="62"/>
        <v>Equip023001</v>
      </c>
      <c r="S160">
        <f t="shared" si="63"/>
        <v>1</v>
      </c>
      <c r="T160" t="str">
        <f t="shared" si="64"/>
        <v/>
      </c>
      <c r="U160" t="str">
        <f t="shared" si="65"/>
        <v>Equip020001</v>
      </c>
      <c r="V160">
        <f t="shared" si="66"/>
        <v>1</v>
      </c>
      <c r="W160" t="str">
        <f t="shared" ca="1" si="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</v>
      </c>
      <c r="X160" t="str">
        <f t="shared" ca="1" si="60"/>
        <v>{"num":5,"diff":31,"tp1":"it","vl1":"Equip023001","cn1":1,"vl2":"Equip020001","cn2":1,"key":915}</v>
      </c>
      <c r="Y160">
        <f t="shared" ca="1" si="68"/>
        <v>96</v>
      </c>
      <c r="Z160">
        <f t="shared" ca="1" si="69"/>
        <v>11873</v>
      </c>
      <c r="AA160">
        <f t="shared" ca="1" si="70"/>
        <v>0</v>
      </c>
      <c r="AB160" t="str">
        <f t="shared" ca="1" si="7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</v>
      </c>
      <c r="AC160">
        <f t="shared" ca="1" si="72"/>
        <v>0</v>
      </c>
    </row>
    <row r="161" spans="1:29">
      <c r="A161">
        <f t="shared" si="56"/>
        <v>5</v>
      </c>
      <c r="B161" t="str">
        <f>VLOOKUP(A161,BossBattleTable!$A:$C,MATCH(BossBattleTable!$C$1,BossBattleTable!$A$1:$C$1,0),0)</f>
        <v>RobotSphere</v>
      </c>
      <c r="C161">
        <f t="shared" ca="1" si="57"/>
        <v>32</v>
      </c>
      <c r="D161">
        <f t="shared" si="74"/>
        <v>5</v>
      </c>
      <c r="E161">
        <f t="shared" ca="1" si="75"/>
        <v>32</v>
      </c>
      <c r="F161" t="str">
        <f t="shared" ca="1" si="73"/>
        <v>cu</v>
      </c>
      <c r="G161" t="s">
        <v>402</v>
      </c>
      <c r="H161" t="s">
        <v>108</v>
      </c>
      <c r="I161">
        <v>11</v>
      </c>
      <c r="J161" t="str">
        <f t="shared" si="58"/>
        <v/>
      </c>
      <c r="O161">
        <v>906</v>
      </c>
      <c r="P161">
        <f t="shared" si="59"/>
        <v>906</v>
      </c>
      <c r="Q161" t="str">
        <f t="shared" ca="1" si="61"/>
        <v>cu</v>
      </c>
      <c r="R161" t="str">
        <f t="shared" si="62"/>
        <v>DI</v>
      </c>
      <c r="S161">
        <f t="shared" si="63"/>
        <v>11</v>
      </c>
      <c r="T161" t="str">
        <f t="shared" si="64"/>
        <v/>
      </c>
      <c r="U161" t="str">
        <f t="shared" si="65"/>
        <v/>
      </c>
      <c r="V161" t="str">
        <f t="shared" si="66"/>
        <v/>
      </c>
      <c r="W161" t="str">
        <f t="shared" ca="1" si="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</v>
      </c>
      <c r="X161" t="str">
        <f t="shared" ca="1" si="60"/>
        <v>{"num":5,"diff":32,"tp1":"cu","vl1":"DI","cn1":11,"key":906}</v>
      </c>
      <c r="Y161">
        <f t="shared" ca="1" si="68"/>
        <v>60</v>
      </c>
      <c r="Z161">
        <f t="shared" ca="1" si="69"/>
        <v>11934</v>
      </c>
      <c r="AA161">
        <f t="shared" ca="1" si="70"/>
        <v>0</v>
      </c>
      <c r="AB161" t="str">
        <f t="shared" ca="1" si="7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</v>
      </c>
      <c r="AC161">
        <f t="shared" ca="1" si="72"/>
        <v>0</v>
      </c>
    </row>
    <row r="162" spans="1:29">
      <c r="A162">
        <f t="shared" si="56"/>
        <v>6</v>
      </c>
      <c r="B162" t="str">
        <f>VLOOKUP(A162,BossBattleTable!$A:$C,MATCH(BossBattleTable!$C$1,BossBattleTable!$A$1:$C$1,0),0)</f>
        <v>RpgDemon_Violet</v>
      </c>
      <c r="C162">
        <f t="shared" ca="1" si="57"/>
        <v>1</v>
      </c>
      <c r="D162">
        <f t="shared" si="74"/>
        <v>6</v>
      </c>
      <c r="E162">
        <f t="shared" ca="1" si="75"/>
        <v>1</v>
      </c>
      <c r="F162" t="str">
        <f t="shared" ca="1" si="73"/>
        <v>it</v>
      </c>
      <c r="G162" t="s">
        <v>412</v>
      </c>
      <c r="H162" t="s">
        <v>417</v>
      </c>
      <c r="I162">
        <v>1</v>
      </c>
      <c r="J162" t="str">
        <f t="shared" si="58"/>
        <v/>
      </c>
      <c r="O162">
        <v>767</v>
      </c>
      <c r="P162">
        <f t="shared" si="59"/>
        <v>767</v>
      </c>
      <c r="Q162" t="str">
        <f t="shared" ca="1" si="61"/>
        <v>it</v>
      </c>
      <c r="R162" t="str">
        <f t="shared" si="62"/>
        <v>Equip002001</v>
      </c>
      <c r="S162">
        <f t="shared" si="63"/>
        <v>1</v>
      </c>
      <c r="T162" t="str">
        <f t="shared" si="64"/>
        <v/>
      </c>
      <c r="U162" t="str">
        <f t="shared" si="65"/>
        <v/>
      </c>
      <c r="V162" t="str">
        <f t="shared" si="66"/>
        <v/>
      </c>
      <c r="W162" t="str">
        <f t="shared" ca="1" si="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</v>
      </c>
      <c r="X162" t="str">
        <f t="shared" ca="1" si="60"/>
        <v>{"num":6,"diff":1,"tp1":"it","vl1":"Equip002001","cn1":1,"key":767}</v>
      </c>
      <c r="Y162">
        <f t="shared" ca="1" si="68"/>
        <v>67</v>
      </c>
      <c r="Z162">
        <f t="shared" ca="1" si="69"/>
        <v>12002</v>
      </c>
      <c r="AA162">
        <f t="shared" ca="1" si="70"/>
        <v>0</v>
      </c>
      <c r="AB162" t="str">
        <f t="shared" ca="1" si="7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</v>
      </c>
      <c r="AC162">
        <f t="shared" ca="1" si="72"/>
        <v>0</v>
      </c>
    </row>
    <row r="163" spans="1:29">
      <c r="A163">
        <f t="shared" si="56"/>
        <v>6</v>
      </c>
      <c r="B163" t="str">
        <f>VLOOKUP(A163,BossBattleTable!$A:$C,MATCH(BossBattleTable!$C$1,BossBattleTable!$A$1:$C$1,0),0)</f>
        <v>RpgDemon_Violet</v>
      </c>
      <c r="C163">
        <f t="shared" ca="1" si="57"/>
        <v>2</v>
      </c>
      <c r="D163">
        <f t="shared" si="74"/>
        <v>6</v>
      </c>
      <c r="E163">
        <f t="shared" ca="1" si="75"/>
        <v>2</v>
      </c>
      <c r="F163" t="str">
        <f t="shared" ca="1" si="73"/>
        <v>cu</v>
      </c>
      <c r="G163" t="s">
        <v>402</v>
      </c>
      <c r="H163" t="s">
        <v>191</v>
      </c>
      <c r="I163">
        <v>10</v>
      </c>
      <c r="J163" t="str">
        <f t="shared" si="58"/>
        <v>에너지다소많음</v>
      </c>
      <c r="O163">
        <v>771</v>
      </c>
      <c r="P163">
        <f t="shared" si="59"/>
        <v>771</v>
      </c>
      <c r="Q163" t="str">
        <f t="shared" ca="1" si="61"/>
        <v>cu</v>
      </c>
      <c r="R163" t="str">
        <f t="shared" si="62"/>
        <v>EN</v>
      </c>
      <c r="S163">
        <f t="shared" si="63"/>
        <v>10</v>
      </c>
      <c r="T163" t="str">
        <f t="shared" si="64"/>
        <v/>
      </c>
      <c r="U163" t="str">
        <f t="shared" si="65"/>
        <v/>
      </c>
      <c r="V163" t="str">
        <f t="shared" si="66"/>
        <v/>
      </c>
      <c r="W163" t="str">
        <f t="shared" ca="1" si="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</v>
      </c>
      <c r="X163" t="str">
        <f t="shared" ca="1" si="60"/>
        <v>{"num":6,"diff":2,"tp1":"cu","vl1":"EN","cn1":10,"key":771}</v>
      </c>
      <c r="Y163">
        <f t="shared" ca="1" si="68"/>
        <v>59</v>
      </c>
      <c r="Z163">
        <f t="shared" ca="1" si="69"/>
        <v>12062</v>
      </c>
      <c r="AA163">
        <f t="shared" ca="1" si="70"/>
        <v>0</v>
      </c>
      <c r="AB163" t="str">
        <f t="shared" ca="1" si="7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</v>
      </c>
      <c r="AC163">
        <f t="shared" ca="1" si="72"/>
        <v>0</v>
      </c>
    </row>
    <row r="164" spans="1:29">
      <c r="A164">
        <f t="shared" ref="A164:A227" si="76">A132+1</f>
        <v>6</v>
      </c>
      <c r="B164" t="str">
        <f>VLOOKUP(A164,BossBattleTable!$A:$C,MATCH(BossBattleTable!$C$1,BossBattleTable!$A$1:$C$1,0),0)</f>
        <v>RpgDemon_Violet</v>
      </c>
      <c r="C164">
        <f t="shared" ca="1" si="57"/>
        <v>3</v>
      </c>
      <c r="D164">
        <f t="shared" si="74"/>
        <v>6</v>
      </c>
      <c r="E164">
        <f t="shared" ca="1" si="75"/>
        <v>3</v>
      </c>
      <c r="F164" t="str">
        <f t="shared" ca="1" si="73"/>
        <v>it</v>
      </c>
      <c r="G164" t="s">
        <v>412</v>
      </c>
      <c r="H164" t="s">
        <v>463</v>
      </c>
      <c r="I164">
        <v>1</v>
      </c>
      <c r="J164" t="str">
        <f t="shared" si="58"/>
        <v/>
      </c>
      <c r="O164">
        <v>976</v>
      </c>
      <c r="P164">
        <f t="shared" si="59"/>
        <v>976</v>
      </c>
      <c r="Q164" t="str">
        <f t="shared" ca="1" si="61"/>
        <v>it</v>
      </c>
      <c r="R164" t="str">
        <f t="shared" si="62"/>
        <v>Equip014002</v>
      </c>
      <c r="S164">
        <f t="shared" si="63"/>
        <v>1</v>
      </c>
      <c r="T164" t="str">
        <f t="shared" si="64"/>
        <v/>
      </c>
      <c r="U164" t="str">
        <f t="shared" si="65"/>
        <v/>
      </c>
      <c r="V164" t="str">
        <f t="shared" si="66"/>
        <v/>
      </c>
      <c r="W164" t="str">
        <f t="shared" ca="1" si="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</v>
      </c>
      <c r="X164" t="str">
        <f t="shared" ca="1" si="60"/>
        <v>{"num":6,"diff":3,"tp1":"it","vl1":"Equip014002","cn1":1,"key":976}</v>
      </c>
      <c r="Y164">
        <f t="shared" ca="1" si="68"/>
        <v>67</v>
      </c>
      <c r="Z164">
        <f t="shared" ca="1" si="69"/>
        <v>12130</v>
      </c>
      <c r="AA164">
        <f t="shared" ca="1" si="70"/>
        <v>0</v>
      </c>
      <c r="AB164" t="str">
        <f t="shared" ca="1" si="7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</v>
      </c>
      <c r="AC164">
        <f t="shared" ca="1" si="72"/>
        <v>0</v>
      </c>
    </row>
    <row r="165" spans="1:29">
      <c r="A165">
        <f t="shared" si="76"/>
        <v>6</v>
      </c>
      <c r="B165" t="str">
        <f>VLOOKUP(A165,BossBattleTable!$A:$C,MATCH(BossBattleTable!$C$1,BossBattleTable!$A$1:$C$1,0),0)</f>
        <v>RpgDemon_Violet</v>
      </c>
      <c r="C165">
        <f t="shared" ca="1" si="57"/>
        <v>4</v>
      </c>
      <c r="D165">
        <f t="shared" si="74"/>
        <v>6</v>
      </c>
      <c r="E165">
        <f t="shared" ca="1" si="75"/>
        <v>4</v>
      </c>
      <c r="F165" t="str">
        <f t="shared" ca="1" si="73"/>
        <v>cu</v>
      </c>
      <c r="G165" t="s">
        <v>402</v>
      </c>
      <c r="H165" t="s">
        <v>375</v>
      </c>
      <c r="I165">
        <v>3000</v>
      </c>
      <c r="J165" t="str">
        <f t="shared" si="58"/>
        <v/>
      </c>
      <c r="O165">
        <v>733</v>
      </c>
      <c r="P165">
        <f t="shared" si="59"/>
        <v>733</v>
      </c>
      <c r="Q165" t="str">
        <f t="shared" ca="1" si="61"/>
        <v>cu</v>
      </c>
      <c r="R165" t="str">
        <f t="shared" si="62"/>
        <v>GO</v>
      </c>
      <c r="S165">
        <f t="shared" si="63"/>
        <v>3000</v>
      </c>
      <c r="T165" t="str">
        <f t="shared" si="64"/>
        <v/>
      </c>
      <c r="U165" t="str">
        <f t="shared" si="65"/>
        <v/>
      </c>
      <c r="V165" t="str">
        <f t="shared" si="66"/>
        <v/>
      </c>
      <c r="W165" t="str">
        <f t="shared" ca="1" si="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</v>
      </c>
      <c r="X165" t="str">
        <f t="shared" ca="1" si="60"/>
        <v>{"num":6,"diff":4,"tp1":"cu","vl1":"GO","cn1":3000,"key":733}</v>
      </c>
      <c r="Y165">
        <f t="shared" ca="1" si="68"/>
        <v>61</v>
      </c>
      <c r="Z165">
        <f t="shared" ca="1" si="69"/>
        <v>12192</v>
      </c>
      <c r="AA165">
        <f t="shared" ca="1" si="70"/>
        <v>0</v>
      </c>
      <c r="AB165" t="str">
        <f t="shared" ca="1" si="7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</v>
      </c>
      <c r="AC165">
        <f t="shared" ca="1" si="72"/>
        <v>0</v>
      </c>
    </row>
    <row r="166" spans="1:29">
      <c r="A166">
        <f t="shared" si="76"/>
        <v>6</v>
      </c>
      <c r="B166" t="str">
        <f>VLOOKUP(A166,BossBattleTable!$A:$C,MATCH(BossBattleTable!$C$1,BossBattleTable!$A$1:$C$1,0),0)</f>
        <v>RpgDemon_Violet</v>
      </c>
      <c r="C166">
        <f t="shared" ca="1" si="57"/>
        <v>5</v>
      </c>
      <c r="D166">
        <f t="shared" si="74"/>
        <v>6</v>
      </c>
      <c r="E166">
        <f t="shared" ca="1" si="75"/>
        <v>5</v>
      </c>
      <c r="F166" t="str">
        <f t="shared" ca="1" si="73"/>
        <v>it</v>
      </c>
      <c r="G166" t="s">
        <v>412</v>
      </c>
      <c r="H166" t="s">
        <v>463</v>
      </c>
      <c r="I166">
        <v>1</v>
      </c>
      <c r="J166" t="str">
        <f t="shared" si="58"/>
        <v/>
      </c>
      <c r="L166" t="s">
        <v>412</v>
      </c>
      <c r="M166" t="s">
        <v>415</v>
      </c>
      <c r="N166">
        <v>1</v>
      </c>
      <c r="O166">
        <v>957</v>
      </c>
      <c r="P166">
        <f t="shared" si="59"/>
        <v>957</v>
      </c>
      <c r="Q166" t="str">
        <f t="shared" ca="1" si="61"/>
        <v>it</v>
      </c>
      <c r="R166" t="str">
        <f t="shared" si="62"/>
        <v>Equip014002</v>
      </c>
      <c r="S166">
        <f t="shared" si="63"/>
        <v>1</v>
      </c>
      <c r="T166" t="str">
        <f t="shared" si="64"/>
        <v/>
      </c>
      <c r="U166" t="str">
        <f t="shared" si="65"/>
        <v>Equip000001</v>
      </c>
      <c r="V166">
        <f t="shared" si="66"/>
        <v>1</v>
      </c>
      <c r="W166" t="str">
        <f t="shared" ca="1" si="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</v>
      </c>
      <c r="X166" t="str">
        <f t="shared" ca="1" si="60"/>
        <v>{"num":6,"diff":5,"tp1":"it","vl1":"Equip014002","cn1":1,"vl2":"Equip000001","cn2":1,"key":957}</v>
      </c>
      <c r="Y166">
        <f t="shared" ca="1" si="68"/>
        <v>95</v>
      </c>
      <c r="Z166">
        <f t="shared" ca="1" si="69"/>
        <v>12288</v>
      </c>
      <c r="AA166">
        <f t="shared" ca="1" si="70"/>
        <v>0</v>
      </c>
      <c r="AB166" t="str">
        <f t="shared" ca="1" si="7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</v>
      </c>
      <c r="AC166">
        <f t="shared" ca="1" si="72"/>
        <v>0</v>
      </c>
    </row>
    <row r="167" spans="1:29">
      <c r="A167">
        <f t="shared" si="76"/>
        <v>6</v>
      </c>
      <c r="B167" t="str">
        <f>VLOOKUP(A167,BossBattleTable!$A:$C,MATCH(BossBattleTable!$C$1,BossBattleTable!$A$1:$C$1,0),0)</f>
        <v>RpgDemon_Violet</v>
      </c>
      <c r="C167">
        <f t="shared" ca="1" si="57"/>
        <v>6</v>
      </c>
      <c r="D167">
        <f t="shared" si="74"/>
        <v>6</v>
      </c>
      <c r="E167">
        <f t="shared" ca="1" si="75"/>
        <v>6</v>
      </c>
      <c r="F167" t="str">
        <f t="shared" ca="1" si="73"/>
        <v>cu</v>
      </c>
      <c r="G167" t="s">
        <v>402</v>
      </c>
      <c r="H167" t="s">
        <v>191</v>
      </c>
      <c r="I167">
        <v>8</v>
      </c>
      <c r="J167" t="str">
        <f t="shared" si="58"/>
        <v/>
      </c>
      <c r="L167" t="s">
        <v>402</v>
      </c>
      <c r="M167" t="s">
        <v>375</v>
      </c>
      <c r="N167">
        <v>2000</v>
      </c>
      <c r="O167">
        <v>367</v>
      </c>
      <c r="P167">
        <f t="shared" si="59"/>
        <v>367</v>
      </c>
      <c r="Q167" t="str">
        <f t="shared" ca="1" si="61"/>
        <v>cu</v>
      </c>
      <c r="R167" t="str">
        <f t="shared" si="62"/>
        <v>EN</v>
      </c>
      <c r="S167">
        <f t="shared" si="63"/>
        <v>8</v>
      </c>
      <c r="T167" t="str">
        <f t="shared" si="64"/>
        <v/>
      </c>
      <c r="U167" t="str">
        <f t="shared" si="65"/>
        <v>GO</v>
      </c>
      <c r="V167">
        <f t="shared" si="66"/>
        <v>2000</v>
      </c>
      <c r="W167" t="str">
        <f t="shared" ca="1" si="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</v>
      </c>
      <c r="X167" t="str">
        <f t="shared" ca="1" si="60"/>
        <v>{"num":6,"diff":6,"tp1":"cu","vl1":"EN","cn1":8,"vl2":"GO","cn2":2000,"key":367}</v>
      </c>
      <c r="Y167">
        <f t="shared" ca="1" si="68"/>
        <v>80</v>
      </c>
      <c r="Z167">
        <f t="shared" ca="1" si="69"/>
        <v>12369</v>
      </c>
      <c r="AA167">
        <f t="shared" ca="1" si="70"/>
        <v>0</v>
      </c>
      <c r="AB167" t="str">
        <f t="shared" ca="1" si="7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</v>
      </c>
      <c r="AC167">
        <f t="shared" ca="1" si="72"/>
        <v>0</v>
      </c>
    </row>
    <row r="168" spans="1:29">
      <c r="A168">
        <f t="shared" si="76"/>
        <v>6</v>
      </c>
      <c r="B168" t="str">
        <f>VLOOKUP(A168,BossBattleTable!$A:$C,MATCH(BossBattleTable!$C$1,BossBattleTable!$A$1:$C$1,0),0)</f>
        <v>RpgDemon_Violet</v>
      </c>
      <c r="C168">
        <f t="shared" ca="1" si="57"/>
        <v>7</v>
      </c>
      <c r="D168">
        <f t="shared" si="74"/>
        <v>6</v>
      </c>
      <c r="E168">
        <f t="shared" ca="1" si="75"/>
        <v>7</v>
      </c>
      <c r="F168" t="str">
        <f t="shared" ca="1" si="73"/>
        <v>it</v>
      </c>
      <c r="G168" t="s">
        <v>412</v>
      </c>
      <c r="H168" t="s">
        <v>483</v>
      </c>
      <c r="I168">
        <v>1</v>
      </c>
      <c r="J168" t="str">
        <f t="shared" si="58"/>
        <v/>
      </c>
      <c r="L168" t="s">
        <v>412</v>
      </c>
      <c r="M168" t="s">
        <v>455</v>
      </c>
      <c r="N168">
        <v>1</v>
      </c>
      <c r="O168">
        <v>487</v>
      </c>
      <c r="P168">
        <f t="shared" si="59"/>
        <v>487</v>
      </c>
      <c r="Q168" t="str">
        <f t="shared" ca="1" si="61"/>
        <v>it</v>
      </c>
      <c r="R168" t="str">
        <f t="shared" si="62"/>
        <v>Equip014003</v>
      </c>
      <c r="S168">
        <f t="shared" si="63"/>
        <v>1</v>
      </c>
      <c r="T168" t="str">
        <f t="shared" si="64"/>
        <v/>
      </c>
      <c r="U168" t="str">
        <f t="shared" si="65"/>
        <v>Equip013002</v>
      </c>
      <c r="V168">
        <f t="shared" si="66"/>
        <v>1</v>
      </c>
      <c r="W168" t="str">
        <f t="shared" ca="1" si="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</v>
      </c>
      <c r="X168" t="str">
        <f t="shared" ca="1" si="60"/>
        <v>{"num":6,"diff":7,"tp1":"it","vl1":"Equip014003","cn1":1,"vl2":"Equip013002","cn2":1,"key":487}</v>
      </c>
      <c r="Y168">
        <f t="shared" ca="1" si="68"/>
        <v>95</v>
      </c>
      <c r="Z168">
        <f t="shared" ca="1" si="69"/>
        <v>12465</v>
      </c>
      <c r="AA168">
        <f t="shared" ca="1" si="70"/>
        <v>0</v>
      </c>
      <c r="AB168" t="str">
        <f t="shared" ca="1" si="7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</v>
      </c>
      <c r="AC168">
        <f t="shared" ca="1" si="72"/>
        <v>0</v>
      </c>
    </row>
    <row r="169" spans="1:29">
      <c r="A169">
        <f t="shared" si="76"/>
        <v>6</v>
      </c>
      <c r="B169" t="str">
        <f>VLOOKUP(A169,BossBattleTable!$A:$C,MATCH(BossBattleTable!$C$1,BossBattleTable!$A$1:$C$1,0),0)</f>
        <v>RpgDemon_Violet</v>
      </c>
      <c r="C169">
        <f t="shared" ca="1" si="57"/>
        <v>8</v>
      </c>
      <c r="D169">
        <f t="shared" si="74"/>
        <v>6</v>
      </c>
      <c r="E169">
        <f t="shared" ca="1" si="75"/>
        <v>8</v>
      </c>
      <c r="F169" t="str">
        <f t="shared" ca="1" si="73"/>
        <v>cu</v>
      </c>
      <c r="G169" t="s">
        <v>402</v>
      </c>
      <c r="H169" t="s">
        <v>108</v>
      </c>
      <c r="I169">
        <v>5</v>
      </c>
      <c r="J169" t="str">
        <f t="shared" si="58"/>
        <v/>
      </c>
      <c r="O169">
        <v>514</v>
      </c>
      <c r="P169">
        <f t="shared" si="59"/>
        <v>514</v>
      </c>
      <c r="Q169" t="str">
        <f t="shared" ca="1" si="61"/>
        <v>cu</v>
      </c>
      <c r="R169" t="str">
        <f t="shared" si="62"/>
        <v>DI</v>
      </c>
      <c r="S169">
        <f t="shared" si="63"/>
        <v>5</v>
      </c>
      <c r="T169" t="str">
        <f t="shared" si="64"/>
        <v/>
      </c>
      <c r="U169" t="str">
        <f t="shared" si="65"/>
        <v/>
      </c>
      <c r="V169" t="str">
        <f t="shared" si="66"/>
        <v/>
      </c>
      <c r="W169" t="str">
        <f t="shared" ca="1" si="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</v>
      </c>
      <c r="X169" t="str">
        <f t="shared" ca="1" si="60"/>
        <v>{"num":6,"diff":8,"tp1":"cu","vl1":"DI","cn1":5,"key":514}</v>
      </c>
      <c r="Y169">
        <f t="shared" ca="1" si="68"/>
        <v>58</v>
      </c>
      <c r="Z169">
        <f t="shared" ca="1" si="69"/>
        <v>12524</v>
      </c>
      <c r="AA169">
        <f t="shared" ca="1" si="70"/>
        <v>0</v>
      </c>
      <c r="AB169" t="str">
        <f t="shared" ca="1" si="7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</v>
      </c>
      <c r="AC169">
        <f t="shared" ca="1" si="72"/>
        <v>0</v>
      </c>
    </row>
    <row r="170" spans="1:29">
      <c r="A170">
        <f t="shared" si="76"/>
        <v>6</v>
      </c>
      <c r="B170" t="str">
        <f>VLOOKUP(A170,BossBattleTable!$A:$C,MATCH(BossBattleTable!$C$1,BossBattleTable!$A$1:$C$1,0),0)</f>
        <v>RpgDemon_Violet</v>
      </c>
      <c r="C170">
        <f t="shared" ca="1" si="57"/>
        <v>9</v>
      </c>
      <c r="D170">
        <f t="shared" si="74"/>
        <v>6</v>
      </c>
      <c r="E170">
        <f t="shared" ca="1" si="75"/>
        <v>9</v>
      </c>
      <c r="F170" t="str">
        <f t="shared" ca="1" si="73"/>
        <v>it</v>
      </c>
      <c r="G170" t="s">
        <v>412</v>
      </c>
      <c r="H170" t="s">
        <v>452</v>
      </c>
      <c r="I170">
        <v>1</v>
      </c>
      <c r="J170" t="str">
        <f t="shared" si="58"/>
        <v/>
      </c>
      <c r="O170">
        <v>266</v>
      </c>
      <c r="P170">
        <f t="shared" si="59"/>
        <v>266</v>
      </c>
      <c r="Q170" t="str">
        <f t="shared" ca="1" si="61"/>
        <v>it</v>
      </c>
      <c r="R170" t="str">
        <f t="shared" si="62"/>
        <v>Equip014001</v>
      </c>
      <c r="S170">
        <f t="shared" si="63"/>
        <v>1</v>
      </c>
      <c r="T170" t="str">
        <f t="shared" si="64"/>
        <v/>
      </c>
      <c r="U170" t="str">
        <f t="shared" si="65"/>
        <v/>
      </c>
      <c r="V170" t="str">
        <f t="shared" si="66"/>
        <v/>
      </c>
      <c r="W170" t="str">
        <f t="shared" ca="1" si="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</v>
      </c>
      <c r="X170" t="str">
        <f t="shared" ca="1" si="60"/>
        <v>{"num":6,"diff":9,"tp1":"it","vl1":"Equip014001","cn1":1,"key":266}</v>
      </c>
      <c r="Y170">
        <f t="shared" ca="1" si="68"/>
        <v>67</v>
      </c>
      <c r="Z170">
        <f t="shared" ca="1" si="69"/>
        <v>12592</v>
      </c>
      <c r="AA170">
        <f t="shared" ca="1" si="70"/>
        <v>0</v>
      </c>
      <c r="AB170" t="str">
        <f t="shared" ca="1" si="7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</v>
      </c>
      <c r="AC170">
        <f t="shared" ca="1" si="72"/>
        <v>0</v>
      </c>
    </row>
    <row r="171" spans="1:29">
      <c r="A171">
        <f t="shared" si="76"/>
        <v>6</v>
      </c>
      <c r="B171" t="str">
        <f>VLOOKUP(A171,BossBattleTable!$A:$C,MATCH(BossBattleTable!$C$1,BossBattleTable!$A$1:$C$1,0),0)</f>
        <v>RpgDemon_Violet</v>
      </c>
      <c r="C171">
        <f t="shared" ca="1" si="57"/>
        <v>10</v>
      </c>
      <c r="D171">
        <f t="shared" si="74"/>
        <v>6</v>
      </c>
      <c r="E171">
        <f t="shared" ca="1" si="75"/>
        <v>10</v>
      </c>
      <c r="F171" t="str">
        <f t="shared" ca="1" si="73"/>
        <v>cu</v>
      </c>
      <c r="G171" t="s">
        <v>402</v>
      </c>
      <c r="H171" t="s">
        <v>191</v>
      </c>
      <c r="I171">
        <v>12</v>
      </c>
      <c r="J171" t="str">
        <f t="shared" si="58"/>
        <v>에너지다소많음</v>
      </c>
      <c r="O171">
        <v>742</v>
      </c>
      <c r="P171">
        <f t="shared" si="59"/>
        <v>742</v>
      </c>
      <c r="Q171" t="str">
        <f t="shared" ca="1" si="61"/>
        <v>cu</v>
      </c>
      <c r="R171" t="str">
        <f t="shared" si="62"/>
        <v>EN</v>
      </c>
      <c r="S171">
        <f t="shared" si="63"/>
        <v>12</v>
      </c>
      <c r="T171" t="str">
        <f t="shared" si="64"/>
        <v/>
      </c>
      <c r="U171" t="str">
        <f t="shared" si="65"/>
        <v/>
      </c>
      <c r="V171" t="str">
        <f t="shared" si="66"/>
        <v/>
      </c>
      <c r="W171" t="str">
        <f t="shared" ca="1" si="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</v>
      </c>
      <c r="X171" t="str">
        <f t="shared" ca="1" si="60"/>
        <v>{"num":6,"diff":10,"tp1":"cu","vl1":"EN","cn1":12,"key":742}</v>
      </c>
      <c r="Y171">
        <f t="shared" ca="1" si="68"/>
        <v>60</v>
      </c>
      <c r="Z171">
        <f t="shared" ca="1" si="69"/>
        <v>12653</v>
      </c>
      <c r="AA171">
        <f t="shared" ca="1" si="70"/>
        <v>0</v>
      </c>
      <c r="AB171" t="str">
        <f t="shared" ca="1" si="7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</v>
      </c>
      <c r="AC171">
        <f t="shared" ca="1" si="72"/>
        <v>0</v>
      </c>
    </row>
    <row r="172" spans="1:29">
      <c r="A172">
        <f t="shared" si="76"/>
        <v>6</v>
      </c>
      <c r="B172" t="str">
        <f>VLOOKUP(A172,BossBattleTable!$A:$C,MATCH(BossBattleTable!$C$1,BossBattleTable!$A$1:$C$1,0),0)</f>
        <v>RpgDemon_Violet</v>
      </c>
      <c r="C172">
        <f t="shared" ca="1" si="57"/>
        <v>11</v>
      </c>
      <c r="D172">
        <f t="shared" si="74"/>
        <v>6</v>
      </c>
      <c r="E172">
        <f t="shared" ca="1" si="75"/>
        <v>11</v>
      </c>
      <c r="F172" t="str">
        <f t="shared" ca="1" si="73"/>
        <v>it</v>
      </c>
      <c r="G172" t="s">
        <v>412</v>
      </c>
      <c r="H172" t="s">
        <v>459</v>
      </c>
      <c r="I172">
        <v>1</v>
      </c>
      <c r="J172" t="str">
        <f t="shared" si="58"/>
        <v/>
      </c>
      <c r="O172">
        <v>675</v>
      </c>
      <c r="P172">
        <f t="shared" si="59"/>
        <v>675</v>
      </c>
      <c r="Q172" t="str">
        <f t="shared" ca="1" si="61"/>
        <v>it</v>
      </c>
      <c r="R172" t="str">
        <f t="shared" si="62"/>
        <v>Equip025002</v>
      </c>
      <c r="S172">
        <f t="shared" si="63"/>
        <v>1</v>
      </c>
      <c r="T172" t="str">
        <f t="shared" si="64"/>
        <v/>
      </c>
      <c r="U172" t="str">
        <f t="shared" si="65"/>
        <v/>
      </c>
      <c r="V172" t="str">
        <f t="shared" si="66"/>
        <v/>
      </c>
      <c r="W172" t="str">
        <f t="shared" ca="1" si="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</v>
      </c>
      <c r="X172" t="str">
        <f t="shared" ca="1" si="60"/>
        <v>{"num":6,"diff":11,"tp1":"it","vl1":"Equip025002","cn1":1,"key":675}</v>
      </c>
      <c r="Y172">
        <f t="shared" ca="1" si="68"/>
        <v>68</v>
      </c>
      <c r="Z172">
        <f t="shared" ca="1" si="69"/>
        <v>12722</v>
      </c>
      <c r="AA172">
        <f t="shared" ca="1" si="70"/>
        <v>0</v>
      </c>
      <c r="AB172" t="str">
        <f t="shared" ca="1" si="7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</v>
      </c>
      <c r="AC172">
        <f t="shared" ca="1" si="72"/>
        <v>0</v>
      </c>
    </row>
    <row r="173" spans="1:29">
      <c r="A173">
        <f t="shared" si="76"/>
        <v>6</v>
      </c>
      <c r="B173" t="str">
        <f>VLOOKUP(A173,BossBattleTable!$A:$C,MATCH(BossBattleTable!$C$1,BossBattleTable!$A$1:$C$1,0),0)</f>
        <v>RpgDemon_Violet</v>
      </c>
      <c r="C173">
        <f t="shared" ca="1" si="57"/>
        <v>12</v>
      </c>
      <c r="D173">
        <f t="shared" si="74"/>
        <v>6</v>
      </c>
      <c r="E173">
        <f t="shared" ca="1" si="75"/>
        <v>12</v>
      </c>
      <c r="F173" t="str">
        <f t="shared" ca="1" si="73"/>
        <v>cu</v>
      </c>
      <c r="G173" t="s">
        <v>402</v>
      </c>
      <c r="H173" t="s">
        <v>375</v>
      </c>
      <c r="I173">
        <v>4000</v>
      </c>
      <c r="J173" t="str">
        <f t="shared" si="58"/>
        <v/>
      </c>
      <c r="O173">
        <v>464</v>
      </c>
      <c r="P173">
        <f t="shared" si="59"/>
        <v>464</v>
      </c>
      <c r="Q173" t="str">
        <f t="shared" ca="1" si="61"/>
        <v>cu</v>
      </c>
      <c r="R173" t="str">
        <f t="shared" si="62"/>
        <v>GO</v>
      </c>
      <c r="S173">
        <f t="shared" si="63"/>
        <v>4000</v>
      </c>
      <c r="T173" t="str">
        <f t="shared" si="64"/>
        <v/>
      </c>
      <c r="U173" t="str">
        <f t="shared" si="65"/>
        <v/>
      </c>
      <c r="V173" t="str">
        <f t="shared" si="66"/>
        <v/>
      </c>
      <c r="W173" t="str">
        <f t="shared" ca="1" si="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</v>
      </c>
      <c r="X173" t="str">
        <f t="shared" ca="1" si="60"/>
        <v>{"num":6,"diff":12,"tp1":"cu","vl1":"GO","cn1":4000,"key":464}</v>
      </c>
      <c r="Y173">
        <f t="shared" ca="1" si="68"/>
        <v>62</v>
      </c>
      <c r="Z173">
        <f t="shared" ca="1" si="69"/>
        <v>12785</v>
      </c>
      <c r="AA173">
        <f t="shared" ca="1" si="70"/>
        <v>0</v>
      </c>
      <c r="AB173" t="str">
        <f t="shared" ca="1" si="7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</v>
      </c>
      <c r="AC173">
        <f t="shared" ca="1" si="72"/>
        <v>0</v>
      </c>
    </row>
    <row r="174" spans="1:29">
      <c r="A174">
        <f t="shared" si="76"/>
        <v>6</v>
      </c>
      <c r="B174" t="str">
        <f>VLOOKUP(A174,BossBattleTable!$A:$C,MATCH(BossBattleTable!$C$1,BossBattleTable!$A$1:$C$1,0),0)</f>
        <v>RpgDemon_Violet</v>
      </c>
      <c r="C174">
        <f t="shared" ca="1" si="57"/>
        <v>13</v>
      </c>
      <c r="D174">
        <f t="shared" si="74"/>
        <v>6</v>
      </c>
      <c r="E174">
        <f t="shared" ca="1" si="75"/>
        <v>13</v>
      </c>
      <c r="F174" t="str">
        <f t="shared" ca="1" si="73"/>
        <v>it</v>
      </c>
      <c r="G174" t="s">
        <v>412</v>
      </c>
      <c r="H174" t="s">
        <v>460</v>
      </c>
      <c r="I174">
        <v>1</v>
      </c>
      <c r="J174" t="str">
        <f t="shared" si="58"/>
        <v/>
      </c>
      <c r="L174" t="s">
        <v>412</v>
      </c>
      <c r="M174" t="s">
        <v>467</v>
      </c>
      <c r="N174">
        <v>1</v>
      </c>
      <c r="O174">
        <v>326</v>
      </c>
      <c r="P174">
        <f t="shared" si="59"/>
        <v>326</v>
      </c>
      <c r="Q174" t="str">
        <f t="shared" ca="1" si="61"/>
        <v>it</v>
      </c>
      <c r="R174" t="str">
        <f t="shared" si="62"/>
        <v>Equip012002</v>
      </c>
      <c r="S174">
        <f t="shared" si="63"/>
        <v>1</v>
      </c>
      <c r="T174" t="str">
        <f t="shared" si="64"/>
        <v/>
      </c>
      <c r="U174" t="str">
        <f t="shared" si="65"/>
        <v>Equip015003</v>
      </c>
      <c r="V174">
        <f t="shared" si="66"/>
        <v>1</v>
      </c>
      <c r="W174" t="str">
        <f t="shared" ca="1" si="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</v>
      </c>
      <c r="X174" t="str">
        <f t="shared" ca="1" si="60"/>
        <v>{"num":6,"diff":13,"tp1":"it","vl1":"Equip012002","cn1":1,"vl2":"Equip015003","cn2":1,"key":326}</v>
      </c>
      <c r="Y174">
        <f t="shared" ca="1" si="68"/>
        <v>96</v>
      </c>
      <c r="Z174">
        <f t="shared" ca="1" si="69"/>
        <v>12882</v>
      </c>
      <c r="AA174">
        <f t="shared" ca="1" si="70"/>
        <v>0</v>
      </c>
      <c r="AB174" t="str">
        <f t="shared" ca="1" si="7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</v>
      </c>
      <c r="AC174">
        <f t="shared" ca="1" si="72"/>
        <v>0</v>
      </c>
    </row>
    <row r="175" spans="1:29">
      <c r="A175">
        <f t="shared" si="76"/>
        <v>6</v>
      </c>
      <c r="B175" t="str">
        <f>VLOOKUP(A175,BossBattleTable!$A:$C,MATCH(BossBattleTable!$C$1,BossBattleTable!$A$1:$C$1,0),0)</f>
        <v>RpgDemon_Violet</v>
      </c>
      <c r="C175">
        <f t="shared" ca="1" si="57"/>
        <v>14</v>
      </c>
      <c r="D175">
        <f t="shared" si="74"/>
        <v>6</v>
      </c>
      <c r="E175">
        <f t="shared" ca="1" si="75"/>
        <v>14</v>
      </c>
      <c r="F175" t="str">
        <f t="shared" ca="1" si="73"/>
        <v>cu</v>
      </c>
      <c r="G175" t="s">
        <v>402</v>
      </c>
      <c r="H175" t="s">
        <v>191</v>
      </c>
      <c r="I175">
        <v>10</v>
      </c>
      <c r="J175" t="str">
        <f t="shared" si="58"/>
        <v>에너지다소많음</v>
      </c>
      <c r="L175" t="s">
        <v>402</v>
      </c>
      <c r="M175" t="s">
        <v>375</v>
      </c>
      <c r="N175">
        <v>3000</v>
      </c>
      <c r="O175">
        <v>686</v>
      </c>
      <c r="P175">
        <f t="shared" si="59"/>
        <v>686</v>
      </c>
      <c r="Q175" t="str">
        <f t="shared" ca="1" si="61"/>
        <v>cu</v>
      </c>
      <c r="R175" t="str">
        <f t="shared" si="62"/>
        <v>EN</v>
      </c>
      <c r="S175">
        <f t="shared" si="63"/>
        <v>10</v>
      </c>
      <c r="T175" t="str">
        <f t="shared" si="64"/>
        <v/>
      </c>
      <c r="U175" t="str">
        <f t="shared" si="65"/>
        <v>GO</v>
      </c>
      <c r="V175">
        <f t="shared" si="66"/>
        <v>3000</v>
      </c>
      <c r="W175" t="str">
        <f t="shared" ca="1" si="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</v>
      </c>
      <c r="X175" t="str">
        <f t="shared" ca="1" si="60"/>
        <v>{"num":6,"diff":14,"tp1":"cu","vl1":"EN","cn1":10,"vl2":"GO","cn2":3000,"key":686}</v>
      </c>
      <c r="Y175">
        <f t="shared" ca="1" si="68"/>
        <v>82</v>
      </c>
      <c r="Z175">
        <f t="shared" ca="1" si="69"/>
        <v>12965</v>
      </c>
      <c r="AA175">
        <f t="shared" ca="1" si="70"/>
        <v>0</v>
      </c>
      <c r="AB175" t="str">
        <f t="shared" ca="1" si="7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</v>
      </c>
      <c r="AC175">
        <f t="shared" ca="1" si="72"/>
        <v>0</v>
      </c>
    </row>
    <row r="176" spans="1:29">
      <c r="A176">
        <f t="shared" si="76"/>
        <v>6</v>
      </c>
      <c r="B176" t="str">
        <f>VLOOKUP(A176,BossBattleTable!$A:$C,MATCH(BossBattleTable!$C$1,BossBattleTable!$A$1:$C$1,0),0)</f>
        <v>RpgDemon_Violet</v>
      </c>
      <c r="C176">
        <f t="shared" ca="1" si="57"/>
        <v>15</v>
      </c>
      <c r="D176">
        <f t="shared" si="74"/>
        <v>6</v>
      </c>
      <c r="E176">
        <f t="shared" ca="1" si="75"/>
        <v>15</v>
      </c>
      <c r="F176" t="str">
        <f t="shared" ca="1" si="73"/>
        <v>it</v>
      </c>
      <c r="G176" t="s">
        <v>412</v>
      </c>
      <c r="H176" t="s">
        <v>455</v>
      </c>
      <c r="I176">
        <v>1</v>
      </c>
      <c r="J176" t="str">
        <f t="shared" si="58"/>
        <v/>
      </c>
      <c r="L176" t="s">
        <v>412</v>
      </c>
      <c r="M176" t="s">
        <v>448</v>
      </c>
      <c r="N176">
        <v>1</v>
      </c>
      <c r="O176">
        <v>390</v>
      </c>
      <c r="P176">
        <f t="shared" si="59"/>
        <v>390</v>
      </c>
      <c r="Q176" t="str">
        <f t="shared" ca="1" si="61"/>
        <v>it</v>
      </c>
      <c r="R176" t="str">
        <f t="shared" si="62"/>
        <v>Equip013002</v>
      </c>
      <c r="S176">
        <f t="shared" si="63"/>
        <v>1</v>
      </c>
      <c r="T176" t="str">
        <f t="shared" si="64"/>
        <v/>
      </c>
      <c r="U176" t="str">
        <f t="shared" si="65"/>
        <v>Equip010001</v>
      </c>
      <c r="V176">
        <f t="shared" si="66"/>
        <v>1</v>
      </c>
      <c r="W176" t="str">
        <f t="shared" ca="1" si="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</v>
      </c>
      <c r="X176" t="str">
        <f t="shared" ca="1" si="60"/>
        <v>{"num":6,"diff":15,"tp1":"it","vl1":"Equip013002","cn1":1,"vl2":"Equip010001","cn2":1,"key":390}</v>
      </c>
      <c r="Y176">
        <f t="shared" ca="1" si="68"/>
        <v>96</v>
      </c>
      <c r="Z176">
        <f t="shared" ca="1" si="69"/>
        <v>13062</v>
      </c>
      <c r="AA176">
        <f t="shared" ca="1" si="70"/>
        <v>0</v>
      </c>
      <c r="AB176" t="str">
        <f t="shared" ca="1" si="7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</v>
      </c>
      <c r="AC176">
        <f t="shared" ca="1" si="72"/>
        <v>0</v>
      </c>
    </row>
    <row r="177" spans="1:29">
      <c r="A177">
        <f t="shared" si="76"/>
        <v>6</v>
      </c>
      <c r="B177" t="str">
        <f>VLOOKUP(A177,BossBattleTable!$A:$C,MATCH(BossBattleTable!$C$1,BossBattleTable!$A$1:$C$1,0),0)</f>
        <v>RpgDemon_Violet</v>
      </c>
      <c r="C177">
        <f t="shared" ca="1" si="57"/>
        <v>16</v>
      </c>
      <c r="D177">
        <f t="shared" si="74"/>
        <v>6</v>
      </c>
      <c r="E177">
        <f t="shared" ca="1" si="75"/>
        <v>16</v>
      </c>
      <c r="F177" t="str">
        <f t="shared" ca="1" si="73"/>
        <v>cu</v>
      </c>
      <c r="G177" t="s">
        <v>402</v>
      </c>
      <c r="H177" t="s">
        <v>108</v>
      </c>
      <c r="I177">
        <v>6</v>
      </c>
      <c r="J177" t="str">
        <f t="shared" si="58"/>
        <v/>
      </c>
      <c r="O177">
        <v>959</v>
      </c>
      <c r="P177">
        <f t="shared" si="59"/>
        <v>959</v>
      </c>
      <c r="Q177" t="str">
        <f t="shared" ca="1" si="61"/>
        <v>cu</v>
      </c>
      <c r="R177" t="str">
        <f t="shared" si="62"/>
        <v>DI</v>
      </c>
      <c r="S177">
        <f t="shared" si="63"/>
        <v>6</v>
      </c>
      <c r="T177" t="str">
        <f t="shared" si="64"/>
        <v/>
      </c>
      <c r="U177" t="str">
        <f t="shared" si="65"/>
        <v/>
      </c>
      <c r="V177" t="str">
        <f t="shared" si="66"/>
        <v/>
      </c>
      <c r="W177" t="str">
        <f t="shared" ca="1" si="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</v>
      </c>
      <c r="X177" t="str">
        <f t="shared" ca="1" si="60"/>
        <v>{"num":6,"diff":16,"tp1":"cu","vl1":"DI","cn1":6,"key":959}</v>
      </c>
      <c r="Y177">
        <f t="shared" ca="1" si="68"/>
        <v>59</v>
      </c>
      <c r="Z177">
        <f t="shared" ca="1" si="69"/>
        <v>13122</v>
      </c>
      <c r="AA177">
        <f t="shared" ca="1" si="70"/>
        <v>0</v>
      </c>
      <c r="AB177" t="str">
        <f t="shared" ca="1" si="7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</v>
      </c>
      <c r="AC177">
        <f t="shared" ca="1" si="72"/>
        <v>0</v>
      </c>
    </row>
    <row r="178" spans="1:29">
      <c r="A178">
        <f t="shared" si="76"/>
        <v>6</v>
      </c>
      <c r="B178" t="str">
        <f>VLOOKUP(A178,BossBattleTable!$A:$C,MATCH(BossBattleTable!$C$1,BossBattleTable!$A$1:$C$1,0),0)</f>
        <v>RpgDemon_Violet</v>
      </c>
      <c r="C178">
        <f t="shared" ca="1" si="57"/>
        <v>17</v>
      </c>
      <c r="D178">
        <f t="shared" si="74"/>
        <v>6</v>
      </c>
      <c r="E178">
        <f t="shared" ca="1" si="75"/>
        <v>17</v>
      </c>
      <c r="F178" t="str">
        <f t="shared" ca="1" si="73"/>
        <v>it</v>
      </c>
      <c r="G178" t="s">
        <v>412</v>
      </c>
      <c r="H178" t="s">
        <v>452</v>
      </c>
      <c r="I178">
        <v>1</v>
      </c>
      <c r="J178" t="str">
        <f t="shared" si="58"/>
        <v/>
      </c>
      <c r="O178">
        <v>369</v>
      </c>
      <c r="P178">
        <f t="shared" si="59"/>
        <v>369</v>
      </c>
      <c r="Q178" t="str">
        <f t="shared" ca="1" si="61"/>
        <v>it</v>
      </c>
      <c r="R178" t="str">
        <f t="shared" si="62"/>
        <v>Equip014001</v>
      </c>
      <c r="S178">
        <f t="shared" si="63"/>
        <v>1</v>
      </c>
      <c r="T178" t="str">
        <f t="shared" si="64"/>
        <v/>
      </c>
      <c r="U178" t="str">
        <f t="shared" si="65"/>
        <v/>
      </c>
      <c r="V178" t="str">
        <f t="shared" si="66"/>
        <v/>
      </c>
      <c r="W178" t="str">
        <f t="shared" ca="1" si="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</v>
      </c>
      <c r="X178" t="str">
        <f t="shared" ca="1" si="60"/>
        <v>{"num":6,"diff":17,"tp1":"it","vl1":"Equip014001","cn1":1,"key":369}</v>
      </c>
      <c r="Y178">
        <f t="shared" ca="1" si="68"/>
        <v>68</v>
      </c>
      <c r="Z178">
        <f t="shared" ca="1" si="69"/>
        <v>13191</v>
      </c>
      <c r="AA178">
        <f t="shared" ca="1" si="70"/>
        <v>0</v>
      </c>
      <c r="AB178" t="str">
        <f t="shared" ca="1" si="7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</v>
      </c>
      <c r="AC178">
        <f t="shared" ca="1" si="72"/>
        <v>0</v>
      </c>
    </row>
    <row r="179" spans="1:29">
      <c r="A179">
        <f t="shared" si="76"/>
        <v>6</v>
      </c>
      <c r="B179" t="str">
        <f>VLOOKUP(A179,BossBattleTable!$A:$C,MATCH(BossBattleTable!$C$1,BossBattleTable!$A$1:$C$1,0),0)</f>
        <v>RpgDemon_Violet</v>
      </c>
      <c r="C179">
        <f t="shared" ca="1" si="57"/>
        <v>18</v>
      </c>
      <c r="D179">
        <f t="shared" si="74"/>
        <v>6</v>
      </c>
      <c r="E179">
        <f t="shared" ca="1" si="75"/>
        <v>18</v>
      </c>
      <c r="F179" t="str">
        <f t="shared" ca="1" si="73"/>
        <v>cu</v>
      </c>
      <c r="G179" t="s">
        <v>402</v>
      </c>
      <c r="H179" t="s">
        <v>191</v>
      </c>
      <c r="I179">
        <v>15</v>
      </c>
      <c r="J179" t="str">
        <f t="shared" si="58"/>
        <v>에너지다소많음</v>
      </c>
      <c r="O179">
        <v>136</v>
      </c>
      <c r="P179">
        <f t="shared" si="59"/>
        <v>136</v>
      </c>
      <c r="Q179" t="str">
        <f t="shared" ca="1" si="61"/>
        <v>cu</v>
      </c>
      <c r="R179" t="str">
        <f t="shared" si="62"/>
        <v>EN</v>
      </c>
      <c r="S179">
        <f t="shared" si="63"/>
        <v>15</v>
      </c>
      <c r="T179" t="str">
        <f t="shared" si="64"/>
        <v/>
      </c>
      <c r="U179" t="str">
        <f t="shared" si="65"/>
        <v/>
      </c>
      <c r="V179" t="str">
        <f t="shared" si="66"/>
        <v/>
      </c>
      <c r="W179" t="str">
        <f t="shared" ca="1" si="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</v>
      </c>
      <c r="X179" t="str">
        <f t="shared" ca="1" si="60"/>
        <v>{"num":6,"diff":18,"tp1":"cu","vl1":"EN","cn1":15,"key":136}</v>
      </c>
      <c r="Y179">
        <f t="shared" ca="1" si="68"/>
        <v>60</v>
      </c>
      <c r="Z179">
        <f t="shared" ca="1" si="69"/>
        <v>13252</v>
      </c>
      <c r="AA179">
        <f t="shared" ca="1" si="70"/>
        <v>0</v>
      </c>
      <c r="AB179" t="str">
        <f t="shared" ca="1" si="7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</v>
      </c>
      <c r="AC179">
        <f t="shared" ca="1" si="72"/>
        <v>0</v>
      </c>
    </row>
    <row r="180" spans="1:29">
      <c r="A180">
        <f t="shared" si="76"/>
        <v>6</v>
      </c>
      <c r="B180" t="str">
        <f>VLOOKUP(A180,BossBattleTable!$A:$C,MATCH(BossBattleTable!$C$1,BossBattleTable!$A$1:$C$1,0),0)</f>
        <v>RpgDemon_Violet</v>
      </c>
      <c r="C180">
        <f t="shared" ca="1" si="57"/>
        <v>19</v>
      </c>
      <c r="D180">
        <f t="shared" si="74"/>
        <v>6</v>
      </c>
      <c r="E180">
        <f t="shared" ca="1" si="75"/>
        <v>19</v>
      </c>
      <c r="F180" t="str">
        <f t="shared" ca="1" si="73"/>
        <v>it</v>
      </c>
      <c r="G180" t="s">
        <v>412</v>
      </c>
      <c r="H180" t="s">
        <v>466</v>
      </c>
      <c r="I180">
        <v>1</v>
      </c>
      <c r="J180" t="str">
        <f t="shared" si="58"/>
        <v/>
      </c>
      <c r="O180">
        <v>654</v>
      </c>
      <c r="P180">
        <f t="shared" si="59"/>
        <v>654</v>
      </c>
      <c r="Q180" t="str">
        <f t="shared" ca="1" si="61"/>
        <v>it</v>
      </c>
      <c r="R180" t="str">
        <f t="shared" si="62"/>
        <v>Equip020002</v>
      </c>
      <c r="S180">
        <f t="shared" si="63"/>
        <v>1</v>
      </c>
      <c r="T180" t="str">
        <f t="shared" si="64"/>
        <v/>
      </c>
      <c r="U180" t="str">
        <f t="shared" si="65"/>
        <v/>
      </c>
      <c r="V180" t="str">
        <f t="shared" si="66"/>
        <v/>
      </c>
      <c r="W180" t="str">
        <f t="shared" ca="1" si="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</v>
      </c>
      <c r="X180" t="str">
        <f t="shared" ca="1" si="60"/>
        <v>{"num":6,"diff":19,"tp1":"it","vl1":"Equip020002","cn1":1,"key":654}</v>
      </c>
      <c r="Y180">
        <f t="shared" ca="1" si="68"/>
        <v>68</v>
      </c>
      <c r="Z180">
        <f t="shared" ca="1" si="69"/>
        <v>13321</v>
      </c>
      <c r="AA180">
        <f t="shared" ca="1" si="70"/>
        <v>0</v>
      </c>
      <c r="AB180" t="str">
        <f t="shared" ca="1" si="7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</v>
      </c>
      <c r="AC180">
        <f t="shared" ca="1" si="72"/>
        <v>0</v>
      </c>
    </row>
    <row r="181" spans="1:29">
      <c r="A181">
        <f t="shared" si="76"/>
        <v>6</v>
      </c>
      <c r="B181" t="str">
        <f>VLOOKUP(A181,BossBattleTable!$A:$C,MATCH(BossBattleTable!$C$1,BossBattleTable!$A$1:$C$1,0),0)</f>
        <v>RpgDemon_Violet</v>
      </c>
      <c r="C181">
        <f t="shared" ca="1" si="57"/>
        <v>20</v>
      </c>
      <c r="D181">
        <f t="shared" si="74"/>
        <v>6</v>
      </c>
      <c r="E181">
        <f t="shared" ca="1" si="75"/>
        <v>20</v>
      </c>
      <c r="F181" t="str">
        <f t="shared" ca="1" si="73"/>
        <v>cu</v>
      </c>
      <c r="G181" t="s">
        <v>402</v>
      </c>
      <c r="H181" t="s">
        <v>375</v>
      </c>
      <c r="I181">
        <v>5500</v>
      </c>
      <c r="J181" t="str">
        <f t="shared" si="58"/>
        <v/>
      </c>
      <c r="O181">
        <v>560</v>
      </c>
      <c r="P181">
        <f t="shared" si="59"/>
        <v>560</v>
      </c>
      <c r="Q181" t="str">
        <f t="shared" ca="1" si="61"/>
        <v>cu</v>
      </c>
      <c r="R181" t="str">
        <f t="shared" si="62"/>
        <v>GO</v>
      </c>
      <c r="S181">
        <f t="shared" si="63"/>
        <v>5500</v>
      </c>
      <c r="T181" t="str">
        <f t="shared" si="64"/>
        <v/>
      </c>
      <c r="U181" t="str">
        <f t="shared" si="65"/>
        <v/>
      </c>
      <c r="V181" t="str">
        <f t="shared" si="66"/>
        <v/>
      </c>
      <c r="W181" t="str">
        <f t="shared" ca="1" si="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</v>
      </c>
      <c r="X181" t="str">
        <f t="shared" ca="1" si="60"/>
        <v>{"num":6,"diff":20,"tp1":"cu","vl1":"GO","cn1":5500,"key":560}</v>
      </c>
      <c r="Y181">
        <f t="shared" ca="1" si="68"/>
        <v>62</v>
      </c>
      <c r="Z181">
        <f t="shared" ca="1" si="69"/>
        <v>13384</v>
      </c>
      <c r="AA181">
        <f t="shared" ca="1" si="70"/>
        <v>0</v>
      </c>
      <c r="AB181" t="str">
        <f t="shared" ca="1" si="7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</v>
      </c>
      <c r="AC181">
        <f t="shared" ca="1" si="72"/>
        <v>0</v>
      </c>
    </row>
    <row r="182" spans="1:29">
      <c r="A182">
        <f t="shared" si="76"/>
        <v>6</v>
      </c>
      <c r="B182" t="str">
        <f>VLOOKUP(A182,BossBattleTable!$A:$C,MATCH(BossBattleTable!$C$1,BossBattleTable!$A$1:$C$1,0),0)</f>
        <v>RpgDemon_Violet</v>
      </c>
      <c r="C182">
        <f t="shared" ca="1" si="57"/>
        <v>21</v>
      </c>
      <c r="D182">
        <f t="shared" si="74"/>
        <v>6</v>
      </c>
      <c r="E182">
        <f t="shared" ca="1" si="75"/>
        <v>21</v>
      </c>
      <c r="F182" t="str">
        <f t="shared" ca="1" si="73"/>
        <v>it</v>
      </c>
      <c r="G182" t="s">
        <v>412</v>
      </c>
      <c r="H182" t="s">
        <v>453</v>
      </c>
      <c r="I182">
        <v>1</v>
      </c>
      <c r="J182" t="str">
        <f t="shared" si="58"/>
        <v/>
      </c>
      <c r="L182" t="s">
        <v>412</v>
      </c>
      <c r="M182" t="s">
        <v>483</v>
      </c>
      <c r="N182">
        <v>1</v>
      </c>
      <c r="O182">
        <v>617</v>
      </c>
      <c r="P182">
        <f t="shared" si="59"/>
        <v>617</v>
      </c>
      <c r="Q182" t="str">
        <f t="shared" ca="1" si="61"/>
        <v>it</v>
      </c>
      <c r="R182" t="str">
        <f t="shared" si="62"/>
        <v>Equip013001</v>
      </c>
      <c r="S182">
        <f t="shared" si="63"/>
        <v>1</v>
      </c>
      <c r="T182" t="str">
        <f t="shared" si="64"/>
        <v/>
      </c>
      <c r="U182" t="str">
        <f t="shared" si="65"/>
        <v>Equip014003</v>
      </c>
      <c r="V182">
        <f t="shared" si="66"/>
        <v>1</v>
      </c>
      <c r="W182" t="str">
        <f t="shared" ca="1" si="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</v>
      </c>
      <c r="X182" t="str">
        <f t="shared" ca="1" si="60"/>
        <v>{"num":6,"diff":21,"tp1":"it","vl1":"Equip013001","cn1":1,"vl2":"Equip014003","cn2":1,"key":617}</v>
      </c>
      <c r="Y182">
        <f t="shared" ca="1" si="68"/>
        <v>96</v>
      </c>
      <c r="Z182">
        <f t="shared" ca="1" si="69"/>
        <v>13481</v>
      </c>
      <c r="AA182">
        <f t="shared" ca="1" si="70"/>
        <v>0</v>
      </c>
      <c r="AB182" t="str">
        <f t="shared" ca="1" si="7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</v>
      </c>
      <c r="AC182">
        <f t="shared" ca="1" si="72"/>
        <v>0</v>
      </c>
    </row>
    <row r="183" spans="1:29">
      <c r="A183">
        <f t="shared" si="76"/>
        <v>6</v>
      </c>
      <c r="B183" t="str">
        <f>VLOOKUP(A183,BossBattleTable!$A:$C,MATCH(BossBattleTable!$C$1,BossBattleTable!$A$1:$C$1,0),0)</f>
        <v>RpgDemon_Violet</v>
      </c>
      <c r="C183">
        <f t="shared" ca="1" si="57"/>
        <v>22</v>
      </c>
      <c r="D183">
        <f t="shared" si="74"/>
        <v>6</v>
      </c>
      <c r="E183">
        <f t="shared" ca="1" si="75"/>
        <v>22</v>
      </c>
      <c r="F183" t="str">
        <f t="shared" ca="1" si="73"/>
        <v>cu</v>
      </c>
      <c r="G183" t="s">
        <v>402</v>
      </c>
      <c r="H183" t="s">
        <v>191</v>
      </c>
      <c r="I183">
        <v>12</v>
      </c>
      <c r="J183" t="str">
        <f t="shared" si="58"/>
        <v>에너지다소많음</v>
      </c>
      <c r="L183" t="s">
        <v>402</v>
      </c>
      <c r="M183" t="s">
        <v>375</v>
      </c>
      <c r="N183">
        <v>4000</v>
      </c>
      <c r="O183">
        <v>671</v>
      </c>
      <c r="P183">
        <f t="shared" si="59"/>
        <v>671</v>
      </c>
      <c r="Q183" t="str">
        <f t="shared" ca="1" si="61"/>
        <v>cu</v>
      </c>
      <c r="R183" t="str">
        <f t="shared" si="62"/>
        <v>EN</v>
      </c>
      <c r="S183">
        <f t="shared" si="63"/>
        <v>12</v>
      </c>
      <c r="T183" t="str">
        <f t="shared" si="64"/>
        <v/>
      </c>
      <c r="U183" t="str">
        <f t="shared" si="65"/>
        <v>GO</v>
      </c>
      <c r="V183">
        <f t="shared" si="66"/>
        <v>4000</v>
      </c>
      <c r="W183" t="str">
        <f t="shared" ca="1" si="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</v>
      </c>
      <c r="X183" t="str">
        <f t="shared" ca="1" si="60"/>
        <v>{"num":6,"diff":22,"tp1":"cu","vl1":"EN","cn1":12,"vl2":"GO","cn2":4000,"key":671}</v>
      </c>
      <c r="Y183">
        <f t="shared" ca="1" si="68"/>
        <v>82</v>
      </c>
      <c r="Z183">
        <f t="shared" ca="1" si="69"/>
        <v>13564</v>
      </c>
      <c r="AA183">
        <f t="shared" ca="1" si="70"/>
        <v>0</v>
      </c>
      <c r="AB183" t="str">
        <f t="shared" ca="1" si="7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</v>
      </c>
      <c r="AC183">
        <f t="shared" ca="1" si="72"/>
        <v>0</v>
      </c>
    </row>
    <row r="184" spans="1:29">
      <c r="A184">
        <f t="shared" si="76"/>
        <v>6</v>
      </c>
      <c r="B184" t="str">
        <f>VLOOKUP(A184,BossBattleTable!$A:$C,MATCH(BossBattleTable!$C$1,BossBattleTable!$A$1:$C$1,0),0)</f>
        <v>RpgDemon_Violet</v>
      </c>
      <c r="C184">
        <f t="shared" ca="1" si="57"/>
        <v>23</v>
      </c>
      <c r="D184">
        <f t="shared" si="74"/>
        <v>6</v>
      </c>
      <c r="E184">
        <f t="shared" ca="1" si="75"/>
        <v>23</v>
      </c>
      <c r="F184" t="str">
        <f t="shared" ca="1" si="73"/>
        <v>it</v>
      </c>
      <c r="G184" t="s">
        <v>412</v>
      </c>
      <c r="H184" t="s">
        <v>454</v>
      </c>
      <c r="I184">
        <v>1</v>
      </c>
      <c r="J184" t="str">
        <f t="shared" si="58"/>
        <v/>
      </c>
      <c r="L184" t="s">
        <v>412</v>
      </c>
      <c r="M184" t="s">
        <v>481</v>
      </c>
      <c r="N184">
        <v>1</v>
      </c>
      <c r="O184">
        <v>547</v>
      </c>
      <c r="P184">
        <f t="shared" si="59"/>
        <v>547</v>
      </c>
      <c r="Q184" t="str">
        <f t="shared" ca="1" si="61"/>
        <v>it</v>
      </c>
      <c r="R184" t="str">
        <f t="shared" si="62"/>
        <v>Equip023003</v>
      </c>
      <c r="S184">
        <f t="shared" si="63"/>
        <v>1</v>
      </c>
      <c r="T184" t="str">
        <f t="shared" si="64"/>
        <v/>
      </c>
      <c r="U184" t="str">
        <f t="shared" si="65"/>
        <v>Equip013003</v>
      </c>
      <c r="V184">
        <f t="shared" si="66"/>
        <v>1</v>
      </c>
      <c r="W184" t="str">
        <f t="shared" ca="1" si="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</v>
      </c>
      <c r="X184" t="str">
        <f t="shared" ca="1" si="60"/>
        <v>{"num":6,"diff":23,"tp1":"it","vl1":"Equip023003","cn1":1,"vl2":"Equip013003","cn2":1,"key":547}</v>
      </c>
      <c r="Y184">
        <f t="shared" ca="1" si="68"/>
        <v>96</v>
      </c>
      <c r="Z184">
        <f t="shared" ca="1" si="69"/>
        <v>13661</v>
      </c>
      <c r="AA184">
        <f t="shared" ca="1" si="70"/>
        <v>0</v>
      </c>
      <c r="AB184" t="str">
        <f t="shared" ca="1" si="7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</v>
      </c>
      <c r="AC184">
        <f t="shared" ca="1" si="72"/>
        <v>0</v>
      </c>
    </row>
    <row r="185" spans="1:29">
      <c r="A185">
        <f t="shared" si="76"/>
        <v>6</v>
      </c>
      <c r="B185" t="str">
        <f>VLOOKUP(A185,BossBattleTable!$A:$C,MATCH(BossBattleTable!$C$1,BossBattleTable!$A$1:$C$1,0),0)</f>
        <v>RpgDemon_Violet</v>
      </c>
      <c r="C185">
        <f t="shared" ca="1" si="57"/>
        <v>24</v>
      </c>
      <c r="D185">
        <f t="shared" si="74"/>
        <v>6</v>
      </c>
      <c r="E185">
        <f t="shared" ca="1" si="75"/>
        <v>24</v>
      </c>
      <c r="F185" t="str">
        <f t="shared" ca="1" si="73"/>
        <v>cu</v>
      </c>
      <c r="G185" t="s">
        <v>402</v>
      </c>
      <c r="H185" t="s">
        <v>108</v>
      </c>
      <c r="I185">
        <v>8</v>
      </c>
      <c r="J185" t="str">
        <f t="shared" si="58"/>
        <v/>
      </c>
      <c r="O185">
        <v>644</v>
      </c>
      <c r="P185">
        <f t="shared" si="59"/>
        <v>644</v>
      </c>
      <c r="Q185" t="str">
        <f t="shared" ca="1" si="61"/>
        <v>cu</v>
      </c>
      <c r="R185" t="str">
        <f t="shared" si="62"/>
        <v>DI</v>
      </c>
      <c r="S185">
        <f t="shared" si="63"/>
        <v>8</v>
      </c>
      <c r="T185" t="str">
        <f t="shared" si="64"/>
        <v/>
      </c>
      <c r="U185" t="str">
        <f t="shared" si="65"/>
        <v/>
      </c>
      <c r="V185" t="str">
        <f t="shared" si="66"/>
        <v/>
      </c>
      <c r="W185" t="str">
        <f t="shared" ca="1" si="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</v>
      </c>
      <c r="X185" t="str">
        <f t="shared" ca="1" si="60"/>
        <v>{"num":6,"diff":24,"tp1":"cu","vl1":"DI","cn1":8,"key":644}</v>
      </c>
      <c r="Y185">
        <f t="shared" ca="1" si="68"/>
        <v>59</v>
      </c>
      <c r="Z185">
        <f t="shared" ca="1" si="69"/>
        <v>13721</v>
      </c>
      <c r="AA185">
        <f t="shared" ca="1" si="70"/>
        <v>0</v>
      </c>
      <c r="AB185" t="str">
        <f t="shared" ca="1" si="7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</v>
      </c>
      <c r="AC185">
        <f t="shared" ca="1" si="72"/>
        <v>0</v>
      </c>
    </row>
    <row r="186" spans="1:29">
      <c r="A186">
        <f t="shared" si="76"/>
        <v>6</v>
      </c>
      <c r="B186" t="str">
        <f>VLOOKUP(A186,BossBattleTable!$A:$C,MATCH(BossBattleTable!$C$1,BossBattleTable!$A$1:$C$1,0),0)</f>
        <v>RpgDemon_Violet</v>
      </c>
      <c r="C186">
        <f t="shared" ca="1" si="57"/>
        <v>25</v>
      </c>
      <c r="D186">
        <f t="shared" si="74"/>
        <v>6</v>
      </c>
      <c r="E186">
        <f t="shared" ca="1" si="75"/>
        <v>25</v>
      </c>
      <c r="F186" t="str">
        <f t="shared" ca="1" si="73"/>
        <v>it</v>
      </c>
      <c r="G186" t="s">
        <v>412</v>
      </c>
      <c r="H186" t="s">
        <v>469</v>
      </c>
      <c r="I186">
        <v>1</v>
      </c>
      <c r="J186" t="str">
        <f t="shared" si="58"/>
        <v/>
      </c>
      <c r="O186">
        <v>899</v>
      </c>
      <c r="P186">
        <f t="shared" si="59"/>
        <v>899</v>
      </c>
      <c r="Q186" t="str">
        <f t="shared" ca="1" si="61"/>
        <v>it</v>
      </c>
      <c r="R186" t="str">
        <f t="shared" si="62"/>
        <v>Equip015002</v>
      </c>
      <c r="S186">
        <f t="shared" si="63"/>
        <v>1</v>
      </c>
      <c r="T186" t="str">
        <f t="shared" si="64"/>
        <v/>
      </c>
      <c r="U186" t="str">
        <f t="shared" si="65"/>
        <v/>
      </c>
      <c r="V186" t="str">
        <f t="shared" si="66"/>
        <v/>
      </c>
      <c r="W186" t="str">
        <f t="shared" ca="1" si="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</v>
      </c>
      <c r="X186" t="str">
        <f t="shared" ca="1" si="60"/>
        <v>{"num":6,"diff":25,"tp1":"it","vl1":"Equip015002","cn1":1,"key":899}</v>
      </c>
      <c r="Y186">
        <f t="shared" ca="1" si="68"/>
        <v>68</v>
      </c>
      <c r="Z186">
        <f t="shared" ca="1" si="69"/>
        <v>13790</v>
      </c>
      <c r="AA186">
        <f t="shared" ca="1" si="70"/>
        <v>0</v>
      </c>
      <c r="AB186" t="str">
        <f t="shared" ca="1" si="7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</v>
      </c>
      <c r="AC186">
        <f t="shared" ca="1" si="72"/>
        <v>0</v>
      </c>
    </row>
    <row r="187" spans="1:29">
      <c r="A187">
        <f t="shared" si="76"/>
        <v>6</v>
      </c>
      <c r="B187" t="str">
        <f>VLOOKUP(A187,BossBattleTable!$A:$C,MATCH(BossBattleTable!$C$1,BossBattleTable!$A$1:$C$1,0),0)</f>
        <v>RpgDemon_Violet</v>
      </c>
      <c r="C187">
        <f t="shared" ca="1" si="57"/>
        <v>26</v>
      </c>
      <c r="D187">
        <f t="shared" si="74"/>
        <v>6</v>
      </c>
      <c r="E187">
        <f t="shared" ca="1" si="75"/>
        <v>26</v>
      </c>
      <c r="F187" t="str">
        <f t="shared" ca="1" si="73"/>
        <v>cu</v>
      </c>
      <c r="G187" t="s">
        <v>402</v>
      </c>
      <c r="H187" t="s">
        <v>191</v>
      </c>
      <c r="I187">
        <v>20</v>
      </c>
      <c r="J187" t="str">
        <f t="shared" si="58"/>
        <v>에너지다소많음</v>
      </c>
      <c r="O187">
        <v>780</v>
      </c>
      <c r="P187">
        <f t="shared" si="59"/>
        <v>780</v>
      </c>
      <c r="Q187" t="str">
        <f t="shared" ca="1" si="61"/>
        <v>cu</v>
      </c>
      <c r="R187" t="str">
        <f t="shared" si="62"/>
        <v>EN</v>
      </c>
      <c r="S187">
        <f t="shared" si="63"/>
        <v>20</v>
      </c>
      <c r="T187" t="str">
        <f t="shared" si="64"/>
        <v/>
      </c>
      <c r="U187" t="str">
        <f t="shared" si="65"/>
        <v/>
      </c>
      <c r="V187" t="str">
        <f t="shared" si="66"/>
        <v/>
      </c>
      <c r="W187" t="str">
        <f t="shared" ca="1" si="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</v>
      </c>
      <c r="X187" t="str">
        <f t="shared" ca="1" si="60"/>
        <v>{"num":6,"diff":26,"tp1":"cu","vl1":"EN","cn1":20,"key":780}</v>
      </c>
      <c r="Y187">
        <f t="shared" ca="1" si="68"/>
        <v>60</v>
      </c>
      <c r="Z187">
        <f t="shared" ca="1" si="69"/>
        <v>13851</v>
      </c>
      <c r="AA187">
        <f t="shared" ca="1" si="70"/>
        <v>0</v>
      </c>
      <c r="AB187" t="str">
        <f t="shared" ca="1" si="7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</v>
      </c>
      <c r="AC187">
        <f t="shared" ca="1" si="72"/>
        <v>0</v>
      </c>
    </row>
    <row r="188" spans="1:29">
      <c r="A188">
        <f t="shared" si="76"/>
        <v>6</v>
      </c>
      <c r="B188" t="str">
        <f>VLOOKUP(A188,BossBattleTable!$A:$C,MATCH(BossBattleTable!$C$1,BossBattleTable!$A$1:$C$1,0),0)</f>
        <v>RpgDemon_Violet</v>
      </c>
      <c r="C188">
        <f t="shared" ca="1" si="57"/>
        <v>27</v>
      </c>
      <c r="D188">
        <f t="shared" si="74"/>
        <v>6</v>
      </c>
      <c r="E188">
        <f t="shared" ca="1" si="75"/>
        <v>27</v>
      </c>
      <c r="F188" t="str">
        <f t="shared" ca="1" si="73"/>
        <v>it</v>
      </c>
      <c r="G188" t="s">
        <v>412</v>
      </c>
      <c r="H188" t="s">
        <v>479</v>
      </c>
      <c r="I188">
        <v>1</v>
      </c>
      <c r="J188" t="str">
        <f t="shared" si="58"/>
        <v/>
      </c>
      <c r="O188">
        <v>662</v>
      </c>
      <c r="P188">
        <f t="shared" si="59"/>
        <v>662</v>
      </c>
      <c r="Q188" t="str">
        <f t="shared" ca="1" si="61"/>
        <v>it</v>
      </c>
      <c r="R188" t="str">
        <f t="shared" si="62"/>
        <v>Equip023001</v>
      </c>
      <c r="S188">
        <f t="shared" si="63"/>
        <v>1</v>
      </c>
      <c r="T188" t="str">
        <f t="shared" si="64"/>
        <v/>
      </c>
      <c r="U188" t="str">
        <f t="shared" si="65"/>
        <v/>
      </c>
      <c r="V188" t="str">
        <f t="shared" si="66"/>
        <v/>
      </c>
      <c r="W188" t="str">
        <f t="shared" ca="1" si="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</v>
      </c>
      <c r="X188" t="str">
        <f t="shared" ca="1" si="60"/>
        <v>{"num":6,"diff":27,"tp1":"it","vl1":"Equip023001","cn1":1,"key":662}</v>
      </c>
      <c r="Y188">
        <f t="shared" ca="1" si="68"/>
        <v>68</v>
      </c>
      <c r="Z188">
        <f t="shared" ca="1" si="69"/>
        <v>13920</v>
      </c>
      <c r="AA188">
        <f t="shared" ca="1" si="70"/>
        <v>0</v>
      </c>
      <c r="AB188" t="str">
        <f t="shared" ca="1" si="7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</v>
      </c>
      <c r="AC188">
        <f t="shared" ca="1" si="72"/>
        <v>0</v>
      </c>
    </row>
    <row r="189" spans="1:29">
      <c r="A189">
        <f t="shared" si="76"/>
        <v>6</v>
      </c>
      <c r="B189" t="str">
        <f>VLOOKUP(A189,BossBattleTable!$A:$C,MATCH(BossBattleTable!$C$1,BossBattleTable!$A$1:$C$1,0),0)</f>
        <v>RpgDemon_Violet</v>
      </c>
      <c r="C189">
        <f t="shared" ca="1" si="57"/>
        <v>28</v>
      </c>
      <c r="D189">
        <f t="shared" si="74"/>
        <v>6</v>
      </c>
      <c r="E189">
        <f t="shared" ca="1" si="75"/>
        <v>28</v>
      </c>
      <c r="F189" t="str">
        <f t="shared" ca="1" si="73"/>
        <v>cu</v>
      </c>
      <c r="G189" t="s">
        <v>402</v>
      </c>
      <c r="H189" t="s">
        <v>375</v>
      </c>
      <c r="I189">
        <v>7500</v>
      </c>
      <c r="J189" t="str">
        <f t="shared" si="58"/>
        <v/>
      </c>
      <c r="O189">
        <v>824</v>
      </c>
      <c r="P189">
        <f t="shared" si="59"/>
        <v>824</v>
      </c>
      <c r="Q189" t="str">
        <f t="shared" ca="1" si="61"/>
        <v>cu</v>
      </c>
      <c r="R189" t="str">
        <f t="shared" si="62"/>
        <v>GO</v>
      </c>
      <c r="S189">
        <f t="shared" si="63"/>
        <v>7500</v>
      </c>
      <c r="T189" t="str">
        <f t="shared" si="64"/>
        <v/>
      </c>
      <c r="U189" t="str">
        <f t="shared" si="65"/>
        <v/>
      </c>
      <c r="V189" t="str">
        <f t="shared" si="66"/>
        <v/>
      </c>
      <c r="W189" t="str">
        <f t="shared" ca="1" si="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</v>
      </c>
      <c r="X189" t="str">
        <f t="shared" ca="1" si="60"/>
        <v>{"num":6,"diff":28,"tp1":"cu","vl1":"GO","cn1":7500,"key":824}</v>
      </c>
      <c r="Y189">
        <f t="shared" ca="1" si="68"/>
        <v>62</v>
      </c>
      <c r="Z189">
        <f t="shared" ca="1" si="69"/>
        <v>13983</v>
      </c>
      <c r="AA189">
        <f t="shared" ca="1" si="70"/>
        <v>0</v>
      </c>
      <c r="AB189" t="str">
        <f t="shared" ca="1" si="7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</v>
      </c>
      <c r="AC189">
        <f t="shared" ca="1" si="72"/>
        <v>0</v>
      </c>
    </row>
    <row r="190" spans="1:29">
      <c r="A190">
        <f t="shared" si="76"/>
        <v>6</v>
      </c>
      <c r="B190" t="str">
        <f>VLOOKUP(A190,BossBattleTable!$A:$C,MATCH(BossBattleTable!$C$1,BossBattleTable!$A$1:$C$1,0),0)</f>
        <v>RpgDemon_Violet</v>
      </c>
      <c r="C190">
        <f t="shared" ca="1" si="57"/>
        <v>29</v>
      </c>
      <c r="D190">
        <f t="shared" si="74"/>
        <v>6</v>
      </c>
      <c r="E190">
        <f t="shared" ca="1" si="75"/>
        <v>29</v>
      </c>
      <c r="F190" t="str">
        <f t="shared" ca="1" si="73"/>
        <v>it</v>
      </c>
      <c r="G190" t="s">
        <v>412</v>
      </c>
      <c r="H190" t="s">
        <v>477</v>
      </c>
      <c r="I190">
        <v>1</v>
      </c>
      <c r="J190" t="str">
        <f t="shared" si="58"/>
        <v/>
      </c>
      <c r="L190" t="s">
        <v>412</v>
      </c>
      <c r="M190" t="s">
        <v>467</v>
      </c>
      <c r="N190">
        <v>1</v>
      </c>
      <c r="O190">
        <v>187</v>
      </c>
      <c r="P190">
        <f t="shared" si="59"/>
        <v>187</v>
      </c>
      <c r="Q190" t="str">
        <f t="shared" ca="1" si="61"/>
        <v>it</v>
      </c>
      <c r="R190" t="str">
        <f t="shared" si="62"/>
        <v>Equip011003</v>
      </c>
      <c r="S190">
        <f t="shared" si="63"/>
        <v>1</v>
      </c>
      <c r="T190" t="str">
        <f t="shared" si="64"/>
        <v/>
      </c>
      <c r="U190" t="str">
        <f t="shared" si="65"/>
        <v>Equip015003</v>
      </c>
      <c r="V190">
        <f t="shared" si="66"/>
        <v>1</v>
      </c>
      <c r="W190" t="str">
        <f t="shared" ca="1" si="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</v>
      </c>
      <c r="X190" t="str">
        <f t="shared" ca="1" si="60"/>
        <v>{"num":6,"diff":29,"tp1":"it","vl1":"Equip011003","cn1":1,"vl2":"Equip015003","cn2":1,"key":187}</v>
      </c>
      <c r="Y190">
        <f t="shared" ca="1" si="68"/>
        <v>96</v>
      </c>
      <c r="Z190">
        <f t="shared" ca="1" si="69"/>
        <v>14080</v>
      </c>
      <c r="AA190">
        <f t="shared" ca="1" si="70"/>
        <v>0</v>
      </c>
      <c r="AB190" t="str">
        <f t="shared" ca="1" si="7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</v>
      </c>
      <c r="AC190">
        <f t="shared" ca="1" si="72"/>
        <v>0</v>
      </c>
    </row>
    <row r="191" spans="1:29">
      <c r="A191">
        <f t="shared" si="76"/>
        <v>6</v>
      </c>
      <c r="B191" t="str">
        <f>VLOOKUP(A191,BossBattleTable!$A:$C,MATCH(BossBattleTable!$C$1,BossBattleTable!$A$1:$C$1,0),0)</f>
        <v>RpgDemon_Violet</v>
      </c>
      <c r="C191">
        <f t="shared" ca="1" si="57"/>
        <v>30</v>
      </c>
      <c r="D191">
        <f t="shared" si="74"/>
        <v>6</v>
      </c>
      <c r="E191">
        <f t="shared" ca="1" si="75"/>
        <v>30</v>
      </c>
      <c r="F191" t="str">
        <f t="shared" ca="1" si="73"/>
        <v>cu</v>
      </c>
      <c r="G191" t="s">
        <v>402</v>
      </c>
      <c r="H191" t="s">
        <v>191</v>
      </c>
      <c r="I191">
        <v>15</v>
      </c>
      <c r="J191" t="str">
        <f t="shared" si="58"/>
        <v>에너지다소많음</v>
      </c>
      <c r="L191" t="s">
        <v>402</v>
      </c>
      <c r="M191" t="s">
        <v>375</v>
      </c>
      <c r="N191">
        <v>5000</v>
      </c>
      <c r="O191">
        <v>503</v>
      </c>
      <c r="P191">
        <f t="shared" si="59"/>
        <v>503</v>
      </c>
      <c r="Q191" t="str">
        <f t="shared" ca="1" si="61"/>
        <v>cu</v>
      </c>
      <c r="R191" t="str">
        <f t="shared" si="62"/>
        <v>EN</v>
      </c>
      <c r="S191">
        <f t="shared" si="63"/>
        <v>15</v>
      </c>
      <c r="T191" t="str">
        <f t="shared" si="64"/>
        <v/>
      </c>
      <c r="U191" t="str">
        <f t="shared" si="65"/>
        <v>GO</v>
      </c>
      <c r="V191">
        <f t="shared" si="66"/>
        <v>5000</v>
      </c>
      <c r="W191" t="str">
        <f t="shared" ca="1" si="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</v>
      </c>
      <c r="X191" t="str">
        <f t="shared" ca="1" si="60"/>
        <v>{"num":6,"diff":30,"tp1":"cu","vl1":"EN","cn1":15,"vl2":"GO","cn2":5000,"key":503}</v>
      </c>
      <c r="Y191">
        <f t="shared" ca="1" si="68"/>
        <v>82</v>
      </c>
      <c r="Z191">
        <f t="shared" ca="1" si="69"/>
        <v>14163</v>
      </c>
      <c r="AA191">
        <f t="shared" ca="1" si="70"/>
        <v>0</v>
      </c>
      <c r="AB191" t="str">
        <f t="shared" ca="1" si="7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</v>
      </c>
      <c r="AC191">
        <f t="shared" ca="1" si="72"/>
        <v>0</v>
      </c>
    </row>
    <row r="192" spans="1:29">
      <c r="A192">
        <f t="shared" si="76"/>
        <v>6</v>
      </c>
      <c r="B192" t="str">
        <f>VLOOKUP(A192,BossBattleTable!$A:$C,MATCH(BossBattleTable!$C$1,BossBattleTable!$A$1:$C$1,0),0)</f>
        <v>RpgDemon_Violet</v>
      </c>
      <c r="C192">
        <f t="shared" ca="1" si="57"/>
        <v>31</v>
      </c>
      <c r="D192">
        <f t="shared" si="74"/>
        <v>6</v>
      </c>
      <c r="E192">
        <f t="shared" ca="1" si="75"/>
        <v>31</v>
      </c>
      <c r="F192" t="str">
        <f t="shared" ca="1" si="73"/>
        <v>it</v>
      </c>
      <c r="G192" t="s">
        <v>412</v>
      </c>
      <c r="H192" t="s">
        <v>459</v>
      </c>
      <c r="I192">
        <v>1</v>
      </c>
      <c r="J192" t="str">
        <f t="shared" si="58"/>
        <v/>
      </c>
      <c r="L192" t="s">
        <v>412</v>
      </c>
      <c r="M192" t="s">
        <v>488</v>
      </c>
      <c r="N192">
        <v>1</v>
      </c>
      <c r="O192">
        <v>874</v>
      </c>
      <c r="P192">
        <f t="shared" si="59"/>
        <v>874</v>
      </c>
      <c r="Q192" t="str">
        <f t="shared" ca="1" si="61"/>
        <v>it</v>
      </c>
      <c r="R192" t="str">
        <f t="shared" si="62"/>
        <v>Equip025002</v>
      </c>
      <c r="S192">
        <f t="shared" si="63"/>
        <v>1</v>
      </c>
      <c r="T192" t="str">
        <f t="shared" si="64"/>
        <v/>
      </c>
      <c r="U192" t="str">
        <f t="shared" si="65"/>
        <v>Equip024001</v>
      </c>
      <c r="V192">
        <f t="shared" si="66"/>
        <v>1</v>
      </c>
      <c r="W192" t="str">
        <f t="shared" ca="1" si="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</v>
      </c>
      <c r="X192" t="str">
        <f t="shared" ca="1" si="60"/>
        <v>{"num":6,"diff":31,"tp1":"it","vl1":"Equip025002","cn1":1,"vl2":"Equip024001","cn2":1,"key":874}</v>
      </c>
      <c r="Y192">
        <f t="shared" ca="1" si="68"/>
        <v>96</v>
      </c>
      <c r="Z192">
        <f t="shared" ca="1" si="69"/>
        <v>14260</v>
      </c>
      <c r="AA192">
        <f t="shared" ca="1" si="70"/>
        <v>0</v>
      </c>
      <c r="AB192" t="str">
        <f t="shared" ca="1" si="7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</v>
      </c>
      <c r="AC192">
        <f t="shared" ca="1" si="72"/>
        <v>0</v>
      </c>
    </row>
    <row r="193" spans="1:29">
      <c r="A193">
        <f t="shared" si="76"/>
        <v>6</v>
      </c>
      <c r="B193" t="str">
        <f>VLOOKUP(A193,BossBattleTable!$A:$C,MATCH(BossBattleTable!$C$1,BossBattleTable!$A$1:$C$1,0),0)</f>
        <v>RpgDemon_Violet</v>
      </c>
      <c r="C193">
        <f t="shared" ca="1" si="57"/>
        <v>32</v>
      </c>
      <c r="D193">
        <f t="shared" si="74"/>
        <v>6</v>
      </c>
      <c r="E193">
        <f t="shared" ca="1" si="75"/>
        <v>32</v>
      </c>
      <c r="F193" t="str">
        <f t="shared" ca="1" si="73"/>
        <v>cu</v>
      </c>
      <c r="G193" t="s">
        <v>402</v>
      </c>
      <c r="H193" t="s">
        <v>108</v>
      </c>
      <c r="I193">
        <v>11</v>
      </c>
      <c r="J193" t="str">
        <f t="shared" si="58"/>
        <v/>
      </c>
      <c r="O193">
        <v>307</v>
      </c>
      <c r="P193">
        <f t="shared" si="59"/>
        <v>307</v>
      </c>
      <c r="Q193" t="str">
        <f t="shared" ca="1" si="61"/>
        <v>cu</v>
      </c>
      <c r="R193" t="str">
        <f t="shared" si="62"/>
        <v>DI</v>
      </c>
      <c r="S193">
        <f t="shared" si="63"/>
        <v>11</v>
      </c>
      <c r="T193" t="str">
        <f t="shared" si="64"/>
        <v/>
      </c>
      <c r="U193" t="str">
        <f t="shared" si="65"/>
        <v/>
      </c>
      <c r="V193" t="str">
        <f t="shared" si="66"/>
        <v/>
      </c>
      <c r="W193" t="str">
        <f t="shared" ca="1" si="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</v>
      </c>
      <c r="X193" t="str">
        <f t="shared" ca="1" si="60"/>
        <v>{"num":6,"diff":32,"tp1":"cu","vl1":"DI","cn1":11,"key":307}</v>
      </c>
      <c r="Y193">
        <f t="shared" ca="1" si="68"/>
        <v>60</v>
      </c>
      <c r="Z193">
        <f t="shared" ca="1" si="69"/>
        <v>14321</v>
      </c>
      <c r="AA193">
        <f t="shared" ca="1" si="70"/>
        <v>0</v>
      </c>
      <c r="AB193" t="str">
        <f t="shared" ca="1" si="7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</v>
      </c>
      <c r="AC193">
        <f t="shared" ca="1" si="72"/>
        <v>0</v>
      </c>
    </row>
    <row r="194" spans="1:29">
      <c r="A194">
        <f t="shared" si="76"/>
        <v>7</v>
      </c>
      <c r="B194" t="str">
        <f>VLOOKUP(A194,BossBattleTable!$A:$C,MATCH(BossBattleTable!$C$1,BossBattleTable!$A$1:$C$1,0),0)</f>
        <v>BigBatCrab</v>
      </c>
      <c r="C194">
        <f t="shared" ref="C194:C257" ca="1" si="77">IF(A194&lt;&gt;OFFSET(A194,-1,0),1,OFFSET(C194,-1,0)+1)</f>
        <v>1</v>
      </c>
      <c r="D194">
        <f t="shared" si="74"/>
        <v>7</v>
      </c>
      <c r="E194">
        <f t="shared" ca="1" si="75"/>
        <v>1</v>
      </c>
      <c r="F194" t="str">
        <f t="shared" ca="1" si="73"/>
        <v>it</v>
      </c>
      <c r="G194" t="s">
        <v>412</v>
      </c>
      <c r="H194" t="s">
        <v>484</v>
      </c>
      <c r="I194">
        <v>1</v>
      </c>
      <c r="J194" t="str">
        <f t="shared" ref="J194:J257" si="78">IF(G194="장비1상자",
  IF(OR(H194&gt;3,I194&gt;5),"장비이상",""),
IF(H194="GO",
  IF(I194&lt;100,"골드이상",""),
IF(H194="EN",
  IF(I194&gt;29,"에너지너무많음",
  IF(I194&gt;9,"에너지다소많음","")),"")))</f>
        <v/>
      </c>
      <c r="O194">
        <v>514</v>
      </c>
      <c r="P194">
        <f t="shared" si="59"/>
        <v>514</v>
      </c>
      <c r="Q194" t="str">
        <f t="shared" ca="1" si="61"/>
        <v>it</v>
      </c>
      <c r="R194" t="str">
        <f t="shared" si="62"/>
        <v>Equip004002</v>
      </c>
      <c r="S194">
        <f t="shared" si="63"/>
        <v>1</v>
      </c>
      <c r="T194" t="str">
        <f t="shared" si="64"/>
        <v/>
      </c>
      <c r="U194" t="str">
        <f t="shared" si="65"/>
        <v/>
      </c>
      <c r="V194" t="str">
        <f t="shared" si="66"/>
        <v/>
      </c>
      <c r="W194" t="str">
        <f t="shared" ca="1" si="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</v>
      </c>
      <c r="X194" t="str">
        <f t="shared" ca="1" si="60"/>
        <v>{"num":7,"diff":1,"tp1":"it","vl1":"Equip004002","cn1":1,"key":514}</v>
      </c>
      <c r="Y194">
        <f t="shared" ca="1" si="68"/>
        <v>67</v>
      </c>
      <c r="Z194">
        <f t="shared" ca="1" si="69"/>
        <v>14389</v>
      </c>
      <c r="AA194">
        <f t="shared" ca="1" si="70"/>
        <v>0</v>
      </c>
      <c r="AB194" t="str">
        <f t="shared" ca="1" si="7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</v>
      </c>
      <c r="AC194">
        <f t="shared" ca="1" si="72"/>
        <v>0</v>
      </c>
    </row>
    <row r="195" spans="1:29">
      <c r="A195">
        <f t="shared" si="76"/>
        <v>7</v>
      </c>
      <c r="B195" t="str">
        <f>VLOOKUP(A195,BossBattleTable!$A:$C,MATCH(BossBattleTable!$C$1,BossBattleTable!$A$1:$C$1,0),0)</f>
        <v>BigBatCrab</v>
      </c>
      <c r="C195">
        <f t="shared" ca="1" si="77"/>
        <v>2</v>
      </c>
      <c r="D195">
        <f t="shared" si="74"/>
        <v>7</v>
      </c>
      <c r="E195">
        <f t="shared" ca="1" si="75"/>
        <v>2</v>
      </c>
      <c r="F195" t="str">
        <f t="shared" ca="1" si="73"/>
        <v>cu</v>
      </c>
      <c r="G195" t="s">
        <v>402</v>
      </c>
      <c r="H195" t="s">
        <v>191</v>
      </c>
      <c r="I195">
        <v>10</v>
      </c>
      <c r="J195" t="str">
        <f t="shared" si="78"/>
        <v>에너지다소많음</v>
      </c>
      <c r="O195">
        <v>670</v>
      </c>
      <c r="P195">
        <f t="shared" ref="P195:P258" si="79">O195</f>
        <v>670</v>
      </c>
      <c r="Q195" t="str">
        <f t="shared" ca="1" si="61"/>
        <v>cu</v>
      </c>
      <c r="R195" t="str">
        <f t="shared" si="62"/>
        <v>EN</v>
      </c>
      <c r="S195">
        <f t="shared" si="63"/>
        <v>10</v>
      </c>
      <c r="T195" t="str">
        <f t="shared" si="64"/>
        <v/>
      </c>
      <c r="U195" t="str">
        <f t="shared" si="65"/>
        <v/>
      </c>
      <c r="V195" t="str">
        <f t="shared" si="66"/>
        <v/>
      </c>
      <c r="W195" t="str">
        <f t="shared" ca="1" si="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</v>
      </c>
      <c r="X195" t="str">
        <f t="shared" ref="X195:X258" ca="1" si="80">"{"""&amp;D$1&amp;""":"&amp;D195
&amp;","""&amp;E$1&amp;""":"&amp;E195
&amp;","""&amp;F$1&amp;""":"""&amp;F195&amp;""""
&amp;","""&amp;H$1&amp;""":"""&amp;H195&amp;""""
&amp;","""&amp;I$1&amp;""":"&amp;I195
&amp;IF(LEN(K195)=0,"",","""&amp;K$1&amp;""":"""&amp;K195&amp;"""")
&amp;IF(LEN(M195)=0,"",","""&amp;M$1&amp;""":"""&amp;M195&amp;"""")
&amp;IF(LEN(N195)=0,"",","""&amp;N$1&amp;""":"&amp;N195)
&amp;","""&amp;O$1&amp;""":"&amp;O195&amp;"}"</f>
        <v>{"num":7,"diff":2,"tp1":"cu","vl1":"EN","cn1":10,"key":670}</v>
      </c>
      <c r="Y195">
        <f t="shared" ca="1" si="68"/>
        <v>59</v>
      </c>
      <c r="Z195">
        <f t="shared" ca="1" si="69"/>
        <v>14449</v>
      </c>
      <c r="AA195">
        <f t="shared" ca="1" si="70"/>
        <v>0</v>
      </c>
      <c r="AB195" t="str">
        <f t="shared" ca="1" si="7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</v>
      </c>
      <c r="AC195">
        <f t="shared" ca="1" si="72"/>
        <v>0</v>
      </c>
    </row>
    <row r="196" spans="1:29">
      <c r="A196">
        <f t="shared" si="76"/>
        <v>7</v>
      </c>
      <c r="B196" t="str">
        <f>VLOOKUP(A196,BossBattleTable!$A:$C,MATCH(BossBattleTable!$C$1,BossBattleTable!$A$1:$C$1,0),0)</f>
        <v>BigBatCrab</v>
      </c>
      <c r="C196">
        <f t="shared" ca="1" si="77"/>
        <v>3</v>
      </c>
      <c r="D196">
        <f t="shared" si="74"/>
        <v>7</v>
      </c>
      <c r="E196">
        <f t="shared" ca="1" si="75"/>
        <v>3</v>
      </c>
      <c r="F196" t="str">
        <f t="shared" ca="1" si="73"/>
        <v>it</v>
      </c>
      <c r="G196" t="s">
        <v>412</v>
      </c>
      <c r="H196" t="s">
        <v>469</v>
      </c>
      <c r="I196">
        <v>1</v>
      </c>
      <c r="J196" t="str">
        <f t="shared" si="78"/>
        <v/>
      </c>
      <c r="O196">
        <v>934</v>
      </c>
      <c r="P196">
        <f t="shared" si="79"/>
        <v>934</v>
      </c>
      <c r="Q196" t="str">
        <f t="shared" ref="Q196:Q259" ca="1" si="81">IF(LEN(F196)=0,"",F196)</f>
        <v>it</v>
      </c>
      <c r="R196" t="str">
        <f t="shared" ref="R196:R259" si="82">IF(LEN(H196)=0,"",H196)</f>
        <v>Equip015002</v>
      </c>
      <c r="S196">
        <f t="shared" ref="S196:S259" si="83">IF(LEN(I196)=0,"",I196)</f>
        <v>1</v>
      </c>
      <c r="T196" t="str">
        <f t="shared" ref="T196:T259" si="84">IF(LEN(K196)=0,"",K196)</f>
        <v/>
      </c>
      <c r="U196" t="str">
        <f t="shared" ref="U196:U259" si="85">IF(LEN(M196)=0,"",M196)</f>
        <v/>
      </c>
      <c r="V196" t="str">
        <f t="shared" ref="V196:V259" si="86">IF(LEN(N196)=0,"",N196)</f>
        <v/>
      </c>
      <c r="W196" t="str">
        <f t="shared" ref="W196:W259" ca="1" si="87">IF(ROW()=2,X196,OFFSET(W196,-1,0)&amp;IF(LEN(X196)=0,"",","&amp;X196))</f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</v>
      </c>
      <c r="X196" t="str">
        <f t="shared" ca="1" si="80"/>
        <v>{"num":7,"diff":3,"tp1":"it","vl1":"Equip015002","cn1":1,"key":934}</v>
      </c>
      <c r="Y196">
        <f t="shared" ref="Y196:Y259" ca="1" si="88">LEN(X196)</f>
        <v>67</v>
      </c>
      <c r="Z196">
        <f t="shared" ref="Z196:Z259" ca="1" si="89">IF(ROW()=2,Y196,
IF(OFFSET(Z196,-1,0)+Y196+1&gt;32767,Y196+1,OFFSET(Z196,-1,0)+Y196+1))</f>
        <v>14517</v>
      </c>
      <c r="AA196">
        <f t="shared" ref="AA196:AA259" ca="1" si="90">IF(ROW()=2,AC196,OFFSET(AA196,-1,0)+AC196)</f>
        <v>0</v>
      </c>
      <c r="AB196" t="str">
        <f t="shared" ref="AB196:AB259" ca="1" si="91">IF(ROW()=2,X196,
IF(OFFSET(Z196,-1,0)+Y196+1&gt;32767,","&amp;X196,OFFSET(AB196,-1,0)&amp;IF(LEN(X196)=0,"",","&amp;X196)))</f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</v>
      </c>
      <c r="AC196">
        <f t="shared" ref="AC196:AC259" ca="1" si="92">IF(Z196&gt;OFFSET(Z196,1,0),1,0)</f>
        <v>0</v>
      </c>
    </row>
    <row r="197" spans="1:29">
      <c r="A197">
        <f t="shared" si="76"/>
        <v>7</v>
      </c>
      <c r="B197" t="str">
        <f>VLOOKUP(A197,BossBattleTable!$A:$C,MATCH(BossBattleTable!$C$1,BossBattleTable!$A$1:$C$1,0),0)</f>
        <v>BigBatCrab</v>
      </c>
      <c r="C197">
        <f t="shared" ca="1" si="77"/>
        <v>4</v>
      </c>
      <c r="D197">
        <f t="shared" si="74"/>
        <v>7</v>
      </c>
      <c r="E197">
        <f t="shared" ca="1" si="75"/>
        <v>4</v>
      </c>
      <c r="F197" t="str">
        <f t="shared" ca="1" si="73"/>
        <v>cu</v>
      </c>
      <c r="G197" t="s">
        <v>402</v>
      </c>
      <c r="H197" t="s">
        <v>375</v>
      </c>
      <c r="I197">
        <v>3000</v>
      </c>
      <c r="J197" t="str">
        <f t="shared" si="78"/>
        <v/>
      </c>
      <c r="O197">
        <v>110</v>
      </c>
      <c r="P197">
        <f t="shared" si="79"/>
        <v>110</v>
      </c>
      <c r="Q197" t="str">
        <f t="shared" ca="1" si="81"/>
        <v>cu</v>
      </c>
      <c r="R197" t="str">
        <f t="shared" si="82"/>
        <v>GO</v>
      </c>
      <c r="S197">
        <f t="shared" si="83"/>
        <v>3000</v>
      </c>
      <c r="T197" t="str">
        <f t="shared" si="84"/>
        <v/>
      </c>
      <c r="U197" t="str">
        <f t="shared" si="85"/>
        <v/>
      </c>
      <c r="V197" t="str">
        <f t="shared" si="86"/>
        <v/>
      </c>
      <c r="W197" t="str">
        <f t="shared" ca="1" si="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</v>
      </c>
      <c r="X197" t="str">
        <f t="shared" ca="1" si="80"/>
        <v>{"num":7,"diff":4,"tp1":"cu","vl1":"GO","cn1":3000,"key":110}</v>
      </c>
      <c r="Y197">
        <f t="shared" ca="1" si="88"/>
        <v>61</v>
      </c>
      <c r="Z197">
        <f t="shared" ca="1" si="89"/>
        <v>14579</v>
      </c>
      <c r="AA197">
        <f t="shared" ca="1" si="90"/>
        <v>0</v>
      </c>
      <c r="AB197" t="str">
        <f t="shared" ca="1" si="9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</v>
      </c>
      <c r="AC197">
        <f t="shared" ca="1" si="92"/>
        <v>0</v>
      </c>
    </row>
    <row r="198" spans="1:29">
      <c r="A198">
        <f t="shared" si="76"/>
        <v>7</v>
      </c>
      <c r="B198" t="str">
        <f>VLOOKUP(A198,BossBattleTable!$A:$C,MATCH(BossBattleTable!$C$1,BossBattleTable!$A$1:$C$1,0),0)</f>
        <v>BigBatCrab</v>
      </c>
      <c r="C198">
        <f t="shared" ca="1" si="77"/>
        <v>5</v>
      </c>
      <c r="D198">
        <f t="shared" si="74"/>
        <v>7</v>
      </c>
      <c r="E198">
        <f t="shared" ca="1" si="75"/>
        <v>5</v>
      </c>
      <c r="F198" t="str">
        <f t="shared" ref="F198:F261" ca="1" si="93">IF(ISBLANK(G198),"",
VLOOKUP(G198,OFFSET(INDIRECT("$A:$B"),0,MATCH(G$1&amp;"_Verify",INDIRECT("$1:$1"),0)-1),2,0)
)</f>
        <v>it</v>
      </c>
      <c r="G198" t="s">
        <v>412</v>
      </c>
      <c r="H198" t="s">
        <v>452</v>
      </c>
      <c r="I198">
        <v>1</v>
      </c>
      <c r="J198" t="str">
        <f t="shared" si="78"/>
        <v/>
      </c>
      <c r="L198" t="s">
        <v>412</v>
      </c>
      <c r="M198" t="s">
        <v>498</v>
      </c>
      <c r="N198">
        <v>1</v>
      </c>
      <c r="O198">
        <v>621</v>
      </c>
      <c r="P198">
        <f t="shared" si="79"/>
        <v>621</v>
      </c>
      <c r="Q198" t="str">
        <f t="shared" ca="1" si="81"/>
        <v>it</v>
      </c>
      <c r="R198" t="str">
        <f t="shared" si="82"/>
        <v>Equip014001</v>
      </c>
      <c r="S198">
        <f t="shared" si="83"/>
        <v>1</v>
      </c>
      <c r="T198" t="str">
        <f t="shared" si="84"/>
        <v/>
      </c>
      <c r="U198" t="str">
        <f t="shared" si="85"/>
        <v>Equip003003</v>
      </c>
      <c r="V198">
        <f t="shared" si="86"/>
        <v>1</v>
      </c>
      <c r="W198" t="str">
        <f t="shared" ca="1" si="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</v>
      </c>
      <c r="X198" t="str">
        <f t="shared" ca="1" si="80"/>
        <v>{"num":7,"diff":5,"tp1":"it","vl1":"Equip014001","cn1":1,"vl2":"Equip003003","cn2":1,"key":621}</v>
      </c>
      <c r="Y198">
        <f t="shared" ca="1" si="88"/>
        <v>95</v>
      </c>
      <c r="Z198">
        <f t="shared" ca="1" si="89"/>
        <v>14675</v>
      </c>
      <c r="AA198">
        <f t="shared" ca="1" si="90"/>
        <v>0</v>
      </c>
      <c r="AB198" t="str">
        <f t="shared" ca="1" si="9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</v>
      </c>
      <c r="AC198">
        <f t="shared" ca="1" si="92"/>
        <v>0</v>
      </c>
    </row>
    <row r="199" spans="1:29">
      <c r="A199">
        <f t="shared" si="76"/>
        <v>7</v>
      </c>
      <c r="B199" t="str">
        <f>VLOOKUP(A199,BossBattleTable!$A:$C,MATCH(BossBattleTable!$C$1,BossBattleTable!$A$1:$C$1,0),0)</f>
        <v>BigBatCrab</v>
      </c>
      <c r="C199">
        <f t="shared" ca="1" si="77"/>
        <v>6</v>
      </c>
      <c r="D199">
        <f t="shared" si="74"/>
        <v>7</v>
      </c>
      <c r="E199">
        <f t="shared" ca="1" si="75"/>
        <v>6</v>
      </c>
      <c r="F199" t="str">
        <f t="shared" ca="1" si="93"/>
        <v>cu</v>
      </c>
      <c r="G199" t="s">
        <v>402</v>
      </c>
      <c r="H199" t="s">
        <v>191</v>
      </c>
      <c r="I199">
        <v>8</v>
      </c>
      <c r="J199" t="str">
        <f t="shared" si="78"/>
        <v/>
      </c>
      <c r="L199" t="s">
        <v>402</v>
      </c>
      <c r="M199" t="s">
        <v>375</v>
      </c>
      <c r="N199">
        <v>2000</v>
      </c>
      <c r="O199">
        <v>559</v>
      </c>
      <c r="P199">
        <f t="shared" si="79"/>
        <v>559</v>
      </c>
      <c r="Q199" t="str">
        <f t="shared" ca="1" si="81"/>
        <v>cu</v>
      </c>
      <c r="R199" t="str">
        <f t="shared" si="82"/>
        <v>EN</v>
      </c>
      <c r="S199">
        <f t="shared" si="83"/>
        <v>8</v>
      </c>
      <c r="T199" t="str">
        <f t="shared" si="84"/>
        <v/>
      </c>
      <c r="U199" t="str">
        <f t="shared" si="85"/>
        <v>GO</v>
      </c>
      <c r="V199">
        <f t="shared" si="86"/>
        <v>2000</v>
      </c>
      <c r="W199" t="str">
        <f t="shared" ca="1" si="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</v>
      </c>
      <c r="X199" t="str">
        <f t="shared" ca="1" si="80"/>
        <v>{"num":7,"diff":6,"tp1":"cu","vl1":"EN","cn1":8,"vl2":"GO","cn2":2000,"key":559}</v>
      </c>
      <c r="Y199">
        <f t="shared" ca="1" si="88"/>
        <v>80</v>
      </c>
      <c r="Z199">
        <f t="shared" ca="1" si="89"/>
        <v>14756</v>
      </c>
      <c r="AA199">
        <f t="shared" ca="1" si="90"/>
        <v>0</v>
      </c>
      <c r="AB199" t="str">
        <f t="shared" ca="1" si="9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</v>
      </c>
      <c r="AC199">
        <f t="shared" ca="1" si="92"/>
        <v>0</v>
      </c>
    </row>
    <row r="200" spans="1:29">
      <c r="A200">
        <f t="shared" si="76"/>
        <v>7</v>
      </c>
      <c r="B200" t="str">
        <f>VLOOKUP(A200,BossBattleTable!$A:$C,MATCH(BossBattleTable!$C$1,BossBattleTable!$A$1:$C$1,0),0)</f>
        <v>BigBatCrab</v>
      </c>
      <c r="C200">
        <f t="shared" ca="1" si="77"/>
        <v>7</v>
      </c>
      <c r="D200">
        <f t="shared" si="74"/>
        <v>7</v>
      </c>
      <c r="E200">
        <f t="shared" ca="1" si="75"/>
        <v>7</v>
      </c>
      <c r="F200" t="str">
        <f t="shared" ca="1" si="93"/>
        <v>it</v>
      </c>
      <c r="G200" t="s">
        <v>412</v>
      </c>
      <c r="H200" t="s">
        <v>471</v>
      </c>
      <c r="I200">
        <v>1</v>
      </c>
      <c r="J200" t="str">
        <f t="shared" si="78"/>
        <v/>
      </c>
      <c r="L200" t="s">
        <v>412</v>
      </c>
      <c r="M200" t="s">
        <v>469</v>
      </c>
      <c r="N200">
        <v>1</v>
      </c>
      <c r="O200">
        <v>160</v>
      </c>
      <c r="P200">
        <f t="shared" si="79"/>
        <v>160</v>
      </c>
      <c r="Q200" t="str">
        <f t="shared" ca="1" si="81"/>
        <v>it</v>
      </c>
      <c r="R200" t="str">
        <f t="shared" si="82"/>
        <v>Equip011002</v>
      </c>
      <c r="S200">
        <f t="shared" si="83"/>
        <v>1</v>
      </c>
      <c r="T200" t="str">
        <f t="shared" si="84"/>
        <v/>
      </c>
      <c r="U200" t="str">
        <f t="shared" si="85"/>
        <v>Equip015002</v>
      </c>
      <c r="V200">
        <f t="shared" si="86"/>
        <v>1</v>
      </c>
      <c r="W200" t="str">
        <f t="shared" ca="1" si="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</v>
      </c>
      <c r="X200" t="str">
        <f t="shared" ca="1" si="80"/>
        <v>{"num":7,"diff":7,"tp1":"it","vl1":"Equip011002","cn1":1,"vl2":"Equip015002","cn2":1,"key":160}</v>
      </c>
      <c r="Y200">
        <f t="shared" ca="1" si="88"/>
        <v>95</v>
      </c>
      <c r="Z200">
        <f t="shared" ca="1" si="89"/>
        <v>14852</v>
      </c>
      <c r="AA200">
        <f t="shared" ca="1" si="90"/>
        <v>0</v>
      </c>
      <c r="AB200" t="str">
        <f t="shared" ca="1" si="9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</v>
      </c>
      <c r="AC200">
        <f t="shared" ca="1" si="92"/>
        <v>0</v>
      </c>
    </row>
    <row r="201" spans="1:29">
      <c r="A201">
        <f t="shared" si="76"/>
        <v>7</v>
      </c>
      <c r="B201" t="str">
        <f>VLOOKUP(A201,BossBattleTable!$A:$C,MATCH(BossBattleTable!$C$1,BossBattleTable!$A$1:$C$1,0),0)</f>
        <v>BigBatCrab</v>
      </c>
      <c r="C201">
        <f t="shared" ca="1" si="77"/>
        <v>8</v>
      </c>
      <c r="D201">
        <f t="shared" si="74"/>
        <v>7</v>
      </c>
      <c r="E201">
        <f t="shared" ca="1" si="75"/>
        <v>8</v>
      </c>
      <c r="F201" t="str">
        <f t="shared" ca="1" si="93"/>
        <v>cu</v>
      </c>
      <c r="G201" t="s">
        <v>402</v>
      </c>
      <c r="H201" t="s">
        <v>108</v>
      </c>
      <c r="I201">
        <v>5</v>
      </c>
      <c r="J201" t="str">
        <f t="shared" si="78"/>
        <v/>
      </c>
      <c r="O201">
        <v>681</v>
      </c>
      <c r="P201">
        <f t="shared" si="79"/>
        <v>681</v>
      </c>
      <c r="Q201" t="str">
        <f t="shared" ca="1" si="81"/>
        <v>cu</v>
      </c>
      <c r="R201" t="str">
        <f t="shared" si="82"/>
        <v>DI</v>
      </c>
      <c r="S201">
        <f t="shared" si="83"/>
        <v>5</v>
      </c>
      <c r="T201" t="str">
        <f t="shared" si="84"/>
        <v/>
      </c>
      <c r="U201" t="str">
        <f t="shared" si="85"/>
        <v/>
      </c>
      <c r="V201" t="str">
        <f t="shared" si="86"/>
        <v/>
      </c>
      <c r="W201" t="str">
        <f t="shared" ca="1" si="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</v>
      </c>
      <c r="X201" t="str">
        <f t="shared" ca="1" si="80"/>
        <v>{"num":7,"diff":8,"tp1":"cu","vl1":"DI","cn1":5,"key":681}</v>
      </c>
      <c r="Y201">
        <f t="shared" ca="1" si="88"/>
        <v>58</v>
      </c>
      <c r="Z201">
        <f t="shared" ca="1" si="89"/>
        <v>14911</v>
      </c>
      <c r="AA201">
        <f t="shared" ca="1" si="90"/>
        <v>0</v>
      </c>
      <c r="AB201" t="str">
        <f t="shared" ca="1" si="9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</v>
      </c>
      <c r="AC201">
        <f t="shared" ca="1" si="92"/>
        <v>0</v>
      </c>
    </row>
    <row r="202" spans="1:29">
      <c r="A202">
        <f t="shared" si="76"/>
        <v>7</v>
      </c>
      <c r="B202" t="str">
        <f>VLOOKUP(A202,BossBattleTable!$A:$C,MATCH(BossBattleTable!$C$1,BossBattleTable!$A$1:$C$1,0),0)</f>
        <v>BigBatCrab</v>
      </c>
      <c r="C202">
        <f t="shared" ca="1" si="77"/>
        <v>9</v>
      </c>
      <c r="D202">
        <f t="shared" si="74"/>
        <v>7</v>
      </c>
      <c r="E202">
        <f t="shared" ca="1" si="75"/>
        <v>9</v>
      </c>
      <c r="F202" t="str">
        <f t="shared" ca="1" si="93"/>
        <v>it</v>
      </c>
      <c r="G202" t="s">
        <v>412</v>
      </c>
      <c r="H202" t="s">
        <v>460</v>
      </c>
      <c r="I202">
        <v>1</v>
      </c>
      <c r="J202" t="str">
        <f t="shared" si="78"/>
        <v/>
      </c>
      <c r="O202">
        <v>441</v>
      </c>
      <c r="P202">
        <f t="shared" si="79"/>
        <v>441</v>
      </c>
      <c r="Q202" t="str">
        <f t="shared" ca="1" si="81"/>
        <v>it</v>
      </c>
      <c r="R202" t="str">
        <f t="shared" si="82"/>
        <v>Equip012002</v>
      </c>
      <c r="S202">
        <f t="shared" si="83"/>
        <v>1</v>
      </c>
      <c r="T202" t="str">
        <f t="shared" si="84"/>
        <v/>
      </c>
      <c r="U202" t="str">
        <f t="shared" si="85"/>
        <v/>
      </c>
      <c r="V202" t="str">
        <f t="shared" si="86"/>
        <v/>
      </c>
      <c r="W202" t="str">
        <f t="shared" ca="1" si="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</v>
      </c>
      <c r="X202" t="str">
        <f t="shared" ca="1" si="80"/>
        <v>{"num":7,"diff":9,"tp1":"it","vl1":"Equip012002","cn1":1,"key":441}</v>
      </c>
      <c r="Y202">
        <f t="shared" ca="1" si="88"/>
        <v>67</v>
      </c>
      <c r="Z202">
        <f t="shared" ca="1" si="89"/>
        <v>14979</v>
      </c>
      <c r="AA202">
        <f t="shared" ca="1" si="90"/>
        <v>0</v>
      </c>
      <c r="AB202" t="str">
        <f t="shared" ca="1" si="9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</v>
      </c>
      <c r="AC202">
        <f t="shared" ca="1" si="92"/>
        <v>0</v>
      </c>
    </row>
    <row r="203" spans="1:29">
      <c r="A203">
        <f t="shared" si="76"/>
        <v>7</v>
      </c>
      <c r="B203" t="str">
        <f>VLOOKUP(A203,BossBattleTable!$A:$C,MATCH(BossBattleTable!$C$1,BossBattleTable!$A$1:$C$1,0),0)</f>
        <v>BigBatCrab</v>
      </c>
      <c r="C203">
        <f t="shared" ca="1" si="77"/>
        <v>10</v>
      </c>
      <c r="D203">
        <f t="shared" si="74"/>
        <v>7</v>
      </c>
      <c r="E203">
        <f t="shared" ca="1" si="75"/>
        <v>10</v>
      </c>
      <c r="F203" t="str">
        <f t="shared" ca="1" si="93"/>
        <v>cu</v>
      </c>
      <c r="G203" t="s">
        <v>402</v>
      </c>
      <c r="H203" t="s">
        <v>191</v>
      </c>
      <c r="I203">
        <v>12</v>
      </c>
      <c r="J203" t="str">
        <f t="shared" si="78"/>
        <v>에너지다소많음</v>
      </c>
      <c r="O203">
        <v>561</v>
      </c>
      <c r="P203">
        <f t="shared" si="79"/>
        <v>561</v>
      </c>
      <c r="Q203" t="str">
        <f t="shared" ca="1" si="81"/>
        <v>cu</v>
      </c>
      <c r="R203" t="str">
        <f t="shared" si="82"/>
        <v>EN</v>
      </c>
      <c r="S203">
        <f t="shared" si="83"/>
        <v>12</v>
      </c>
      <c r="T203" t="str">
        <f t="shared" si="84"/>
        <v/>
      </c>
      <c r="U203" t="str">
        <f t="shared" si="85"/>
        <v/>
      </c>
      <c r="V203" t="str">
        <f t="shared" si="86"/>
        <v/>
      </c>
      <c r="W203" t="str">
        <f t="shared" ca="1" si="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</v>
      </c>
      <c r="X203" t="str">
        <f t="shared" ca="1" si="80"/>
        <v>{"num":7,"diff":10,"tp1":"cu","vl1":"EN","cn1":12,"key":561}</v>
      </c>
      <c r="Y203">
        <f t="shared" ca="1" si="88"/>
        <v>60</v>
      </c>
      <c r="Z203">
        <f t="shared" ca="1" si="89"/>
        <v>15040</v>
      </c>
      <c r="AA203">
        <f t="shared" ca="1" si="90"/>
        <v>0</v>
      </c>
      <c r="AB203" t="str">
        <f t="shared" ca="1" si="9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</v>
      </c>
      <c r="AC203">
        <f t="shared" ca="1" si="92"/>
        <v>0</v>
      </c>
    </row>
    <row r="204" spans="1:29">
      <c r="A204">
        <f t="shared" si="76"/>
        <v>7</v>
      </c>
      <c r="B204" t="str">
        <f>VLOOKUP(A204,BossBattleTable!$A:$C,MATCH(BossBattleTable!$C$1,BossBattleTable!$A$1:$C$1,0),0)</f>
        <v>BigBatCrab</v>
      </c>
      <c r="C204">
        <f t="shared" ca="1" si="77"/>
        <v>11</v>
      </c>
      <c r="D204">
        <f t="shared" si="74"/>
        <v>7</v>
      </c>
      <c r="E204">
        <f t="shared" ca="1" si="75"/>
        <v>11</v>
      </c>
      <c r="F204" t="str">
        <f t="shared" ca="1" si="93"/>
        <v>it</v>
      </c>
      <c r="G204" t="s">
        <v>412</v>
      </c>
      <c r="H204" t="s">
        <v>457</v>
      </c>
      <c r="I204">
        <v>1</v>
      </c>
      <c r="J204" t="str">
        <f t="shared" si="78"/>
        <v/>
      </c>
      <c r="O204">
        <v>671</v>
      </c>
      <c r="P204">
        <f t="shared" si="79"/>
        <v>671</v>
      </c>
      <c r="Q204" t="str">
        <f t="shared" ca="1" si="81"/>
        <v>it</v>
      </c>
      <c r="R204" t="str">
        <f t="shared" si="82"/>
        <v>Equip020003</v>
      </c>
      <c r="S204">
        <f t="shared" si="83"/>
        <v>1</v>
      </c>
      <c r="T204" t="str">
        <f t="shared" si="84"/>
        <v/>
      </c>
      <c r="U204" t="str">
        <f t="shared" si="85"/>
        <v/>
      </c>
      <c r="V204" t="str">
        <f t="shared" si="86"/>
        <v/>
      </c>
      <c r="W204" t="str">
        <f t="shared" ca="1" si="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</v>
      </c>
      <c r="X204" t="str">
        <f t="shared" ca="1" si="80"/>
        <v>{"num":7,"diff":11,"tp1":"it","vl1":"Equip020003","cn1":1,"key":671}</v>
      </c>
      <c r="Y204">
        <f t="shared" ca="1" si="88"/>
        <v>68</v>
      </c>
      <c r="Z204">
        <f t="shared" ca="1" si="89"/>
        <v>15109</v>
      </c>
      <c r="AA204">
        <f t="shared" ca="1" si="90"/>
        <v>0</v>
      </c>
      <c r="AB204" t="str">
        <f t="shared" ca="1" si="9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</v>
      </c>
      <c r="AC204">
        <f t="shared" ca="1" si="92"/>
        <v>0</v>
      </c>
    </row>
    <row r="205" spans="1:29">
      <c r="A205">
        <f t="shared" si="76"/>
        <v>7</v>
      </c>
      <c r="B205" t="str">
        <f>VLOOKUP(A205,BossBattleTable!$A:$C,MATCH(BossBattleTable!$C$1,BossBattleTable!$A$1:$C$1,0),0)</f>
        <v>BigBatCrab</v>
      </c>
      <c r="C205">
        <f t="shared" ca="1" si="77"/>
        <v>12</v>
      </c>
      <c r="D205">
        <f t="shared" si="74"/>
        <v>7</v>
      </c>
      <c r="E205">
        <f t="shared" ca="1" si="75"/>
        <v>12</v>
      </c>
      <c r="F205" t="str">
        <f t="shared" ca="1" si="93"/>
        <v>cu</v>
      </c>
      <c r="G205" t="s">
        <v>402</v>
      </c>
      <c r="H205" t="s">
        <v>375</v>
      </c>
      <c r="I205">
        <v>4000</v>
      </c>
      <c r="J205" t="str">
        <f t="shared" si="78"/>
        <v/>
      </c>
      <c r="O205">
        <v>445</v>
      </c>
      <c r="P205">
        <f t="shared" si="79"/>
        <v>445</v>
      </c>
      <c r="Q205" t="str">
        <f t="shared" ca="1" si="81"/>
        <v>cu</v>
      </c>
      <c r="R205" t="str">
        <f t="shared" si="82"/>
        <v>GO</v>
      </c>
      <c r="S205">
        <f t="shared" si="83"/>
        <v>4000</v>
      </c>
      <c r="T205" t="str">
        <f t="shared" si="84"/>
        <v/>
      </c>
      <c r="U205" t="str">
        <f t="shared" si="85"/>
        <v/>
      </c>
      <c r="V205" t="str">
        <f t="shared" si="86"/>
        <v/>
      </c>
      <c r="W205" t="str">
        <f t="shared" ca="1" si="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</v>
      </c>
      <c r="X205" t="str">
        <f t="shared" ca="1" si="80"/>
        <v>{"num":7,"diff":12,"tp1":"cu","vl1":"GO","cn1":4000,"key":445}</v>
      </c>
      <c r="Y205">
        <f t="shared" ca="1" si="88"/>
        <v>62</v>
      </c>
      <c r="Z205">
        <f t="shared" ca="1" si="89"/>
        <v>15172</v>
      </c>
      <c r="AA205">
        <f t="shared" ca="1" si="90"/>
        <v>0</v>
      </c>
      <c r="AB205" t="str">
        <f t="shared" ca="1" si="9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</v>
      </c>
      <c r="AC205">
        <f t="shared" ca="1" si="92"/>
        <v>0</v>
      </c>
    </row>
    <row r="206" spans="1:29">
      <c r="A206">
        <f t="shared" si="76"/>
        <v>7</v>
      </c>
      <c r="B206" t="str">
        <f>VLOOKUP(A206,BossBattleTable!$A:$C,MATCH(BossBattleTable!$C$1,BossBattleTable!$A$1:$C$1,0),0)</f>
        <v>BigBatCrab</v>
      </c>
      <c r="C206">
        <f t="shared" ca="1" si="77"/>
        <v>13</v>
      </c>
      <c r="D206">
        <f t="shared" si="74"/>
        <v>7</v>
      </c>
      <c r="E206">
        <f t="shared" ca="1" si="75"/>
        <v>13</v>
      </c>
      <c r="F206" t="str">
        <f t="shared" ca="1" si="93"/>
        <v>it</v>
      </c>
      <c r="G206" t="s">
        <v>412</v>
      </c>
      <c r="H206" t="s">
        <v>449</v>
      </c>
      <c r="I206">
        <v>1</v>
      </c>
      <c r="J206" t="str">
        <f t="shared" si="78"/>
        <v/>
      </c>
      <c r="L206" t="s">
        <v>412</v>
      </c>
      <c r="M206" t="s">
        <v>469</v>
      </c>
      <c r="N206">
        <v>1</v>
      </c>
      <c r="O206">
        <v>484</v>
      </c>
      <c r="P206">
        <f t="shared" si="79"/>
        <v>484</v>
      </c>
      <c r="Q206" t="str">
        <f t="shared" ca="1" si="81"/>
        <v>it</v>
      </c>
      <c r="R206" t="str">
        <f t="shared" si="82"/>
        <v>Equip011001</v>
      </c>
      <c r="S206">
        <f t="shared" si="83"/>
        <v>1</v>
      </c>
      <c r="T206" t="str">
        <f t="shared" si="84"/>
        <v/>
      </c>
      <c r="U206" t="str">
        <f t="shared" si="85"/>
        <v>Equip015002</v>
      </c>
      <c r="V206">
        <f t="shared" si="86"/>
        <v>1</v>
      </c>
      <c r="W206" t="str">
        <f t="shared" ca="1" si="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</v>
      </c>
      <c r="X206" t="str">
        <f t="shared" ca="1" si="80"/>
        <v>{"num":7,"diff":13,"tp1":"it","vl1":"Equip011001","cn1":1,"vl2":"Equip015002","cn2":1,"key":484}</v>
      </c>
      <c r="Y206">
        <f t="shared" ca="1" si="88"/>
        <v>96</v>
      </c>
      <c r="Z206">
        <f t="shared" ca="1" si="89"/>
        <v>15269</v>
      </c>
      <c r="AA206">
        <f t="shared" ca="1" si="90"/>
        <v>0</v>
      </c>
      <c r="AB206" t="str">
        <f t="shared" ca="1" si="9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</v>
      </c>
      <c r="AC206">
        <f t="shared" ca="1" si="92"/>
        <v>0</v>
      </c>
    </row>
    <row r="207" spans="1:29">
      <c r="A207">
        <f t="shared" si="76"/>
        <v>7</v>
      </c>
      <c r="B207" t="str">
        <f>VLOOKUP(A207,BossBattleTable!$A:$C,MATCH(BossBattleTable!$C$1,BossBattleTable!$A$1:$C$1,0),0)</f>
        <v>BigBatCrab</v>
      </c>
      <c r="C207">
        <f t="shared" ca="1" si="77"/>
        <v>14</v>
      </c>
      <c r="D207">
        <f t="shared" si="74"/>
        <v>7</v>
      </c>
      <c r="E207">
        <f t="shared" ca="1" si="75"/>
        <v>14</v>
      </c>
      <c r="F207" t="str">
        <f t="shared" ca="1" si="93"/>
        <v>cu</v>
      </c>
      <c r="G207" t="s">
        <v>402</v>
      </c>
      <c r="H207" t="s">
        <v>191</v>
      </c>
      <c r="I207">
        <v>10</v>
      </c>
      <c r="J207" t="str">
        <f t="shared" si="78"/>
        <v>에너지다소많음</v>
      </c>
      <c r="L207" t="s">
        <v>402</v>
      </c>
      <c r="M207" t="s">
        <v>375</v>
      </c>
      <c r="N207">
        <v>3000</v>
      </c>
      <c r="O207">
        <v>902</v>
      </c>
      <c r="P207">
        <f t="shared" si="79"/>
        <v>902</v>
      </c>
      <c r="Q207" t="str">
        <f t="shared" ca="1" si="81"/>
        <v>cu</v>
      </c>
      <c r="R207" t="str">
        <f t="shared" si="82"/>
        <v>EN</v>
      </c>
      <c r="S207">
        <f t="shared" si="83"/>
        <v>10</v>
      </c>
      <c r="T207" t="str">
        <f t="shared" si="84"/>
        <v/>
      </c>
      <c r="U207" t="str">
        <f t="shared" si="85"/>
        <v>GO</v>
      </c>
      <c r="V207">
        <f t="shared" si="86"/>
        <v>3000</v>
      </c>
      <c r="W207" t="str">
        <f t="shared" ca="1" si="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</v>
      </c>
      <c r="X207" t="str">
        <f t="shared" ca="1" si="80"/>
        <v>{"num":7,"diff":14,"tp1":"cu","vl1":"EN","cn1":10,"vl2":"GO","cn2":3000,"key":902}</v>
      </c>
      <c r="Y207">
        <f t="shared" ca="1" si="88"/>
        <v>82</v>
      </c>
      <c r="Z207">
        <f t="shared" ca="1" si="89"/>
        <v>15352</v>
      </c>
      <c r="AA207">
        <f t="shared" ca="1" si="90"/>
        <v>0</v>
      </c>
      <c r="AB207" t="str">
        <f t="shared" ca="1" si="9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</v>
      </c>
      <c r="AC207">
        <f t="shared" ca="1" si="92"/>
        <v>0</v>
      </c>
    </row>
    <row r="208" spans="1:29">
      <c r="A208">
        <f t="shared" si="76"/>
        <v>7</v>
      </c>
      <c r="B208" t="str">
        <f>VLOOKUP(A208,BossBattleTable!$A:$C,MATCH(BossBattleTable!$C$1,BossBattleTable!$A$1:$C$1,0),0)</f>
        <v>BigBatCrab</v>
      </c>
      <c r="C208">
        <f t="shared" ca="1" si="77"/>
        <v>15</v>
      </c>
      <c r="D208">
        <f t="shared" si="74"/>
        <v>7</v>
      </c>
      <c r="E208">
        <f t="shared" ca="1" si="75"/>
        <v>15</v>
      </c>
      <c r="F208" t="str">
        <f t="shared" ca="1" si="93"/>
        <v>it</v>
      </c>
      <c r="G208" t="s">
        <v>412</v>
      </c>
      <c r="H208" t="s">
        <v>481</v>
      </c>
      <c r="I208">
        <v>1</v>
      </c>
      <c r="J208" t="str">
        <f t="shared" si="78"/>
        <v/>
      </c>
      <c r="L208" t="s">
        <v>412</v>
      </c>
      <c r="M208" t="s">
        <v>465</v>
      </c>
      <c r="N208">
        <v>1</v>
      </c>
      <c r="O208">
        <v>442</v>
      </c>
      <c r="P208">
        <f t="shared" si="79"/>
        <v>442</v>
      </c>
      <c r="Q208" t="str">
        <f t="shared" ca="1" si="81"/>
        <v>it</v>
      </c>
      <c r="R208" t="str">
        <f t="shared" si="82"/>
        <v>Equip013003</v>
      </c>
      <c r="S208">
        <f t="shared" si="83"/>
        <v>1</v>
      </c>
      <c r="T208" t="str">
        <f t="shared" si="84"/>
        <v/>
      </c>
      <c r="U208" t="str">
        <f t="shared" si="85"/>
        <v>Equip010002</v>
      </c>
      <c r="V208">
        <f t="shared" si="86"/>
        <v>1</v>
      </c>
      <c r="W208" t="str">
        <f t="shared" ca="1" si="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</v>
      </c>
      <c r="X208" t="str">
        <f t="shared" ca="1" si="80"/>
        <v>{"num":7,"diff":15,"tp1":"it","vl1":"Equip013003","cn1":1,"vl2":"Equip010002","cn2":1,"key":442}</v>
      </c>
      <c r="Y208">
        <f t="shared" ca="1" si="88"/>
        <v>96</v>
      </c>
      <c r="Z208">
        <f t="shared" ca="1" si="89"/>
        <v>15449</v>
      </c>
      <c r="AA208">
        <f t="shared" ca="1" si="90"/>
        <v>0</v>
      </c>
      <c r="AB208" t="str">
        <f t="shared" ca="1" si="9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</v>
      </c>
      <c r="AC208">
        <f t="shared" ca="1" si="92"/>
        <v>0</v>
      </c>
    </row>
    <row r="209" spans="1:29">
      <c r="A209">
        <f t="shared" si="76"/>
        <v>7</v>
      </c>
      <c r="B209" t="str">
        <f>VLOOKUP(A209,BossBattleTable!$A:$C,MATCH(BossBattleTable!$C$1,BossBattleTable!$A$1:$C$1,0),0)</f>
        <v>BigBatCrab</v>
      </c>
      <c r="C209">
        <f t="shared" ca="1" si="77"/>
        <v>16</v>
      </c>
      <c r="D209">
        <f t="shared" si="74"/>
        <v>7</v>
      </c>
      <c r="E209">
        <f t="shared" ca="1" si="75"/>
        <v>16</v>
      </c>
      <c r="F209" t="str">
        <f t="shared" ca="1" si="93"/>
        <v>cu</v>
      </c>
      <c r="G209" t="s">
        <v>402</v>
      </c>
      <c r="H209" t="s">
        <v>108</v>
      </c>
      <c r="I209">
        <v>6</v>
      </c>
      <c r="J209" t="str">
        <f t="shared" si="78"/>
        <v/>
      </c>
      <c r="O209">
        <v>308</v>
      </c>
      <c r="P209">
        <f t="shared" si="79"/>
        <v>308</v>
      </c>
      <c r="Q209" t="str">
        <f t="shared" ca="1" si="81"/>
        <v>cu</v>
      </c>
      <c r="R209" t="str">
        <f t="shared" si="82"/>
        <v>DI</v>
      </c>
      <c r="S209">
        <f t="shared" si="83"/>
        <v>6</v>
      </c>
      <c r="T209" t="str">
        <f t="shared" si="84"/>
        <v/>
      </c>
      <c r="U209" t="str">
        <f t="shared" si="85"/>
        <v/>
      </c>
      <c r="V209" t="str">
        <f t="shared" si="86"/>
        <v/>
      </c>
      <c r="W209" t="str">
        <f t="shared" ca="1" si="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</v>
      </c>
      <c r="X209" t="str">
        <f t="shared" ca="1" si="80"/>
        <v>{"num":7,"diff":16,"tp1":"cu","vl1":"DI","cn1":6,"key":308}</v>
      </c>
      <c r="Y209">
        <f t="shared" ca="1" si="88"/>
        <v>59</v>
      </c>
      <c r="Z209">
        <f t="shared" ca="1" si="89"/>
        <v>15509</v>
      </c>
      <c r="AA209">
        <f t="shared" ca="1" si="90"/>
        <v>0</v>
      </c>
      <c r="AB209" t="str">
        <f t="shared" ca="1" si="9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</v>
      </c>
      <c r="AC209">
        <f t="shared" ca="1" si="92"/>
        <v>0</v>
      </c>
    </row>
    <row r="210" spans="1:29">
      <c r="A210">
        <f t="shared" si="76"/>
        <v>7</v>
      </c>
      <c r="B210" t="str">
        <f>VLOOKUP(A210,BossBattleTable!$A:$C,MATCH(BossBattleTable!$C$1,BossBattleTable!$A$1:$C$1,0),0)</f>
        <v>BigBatCrab</v>
      </c>
      <c r="C210">
        <f t="shared" ca="1" si="77"/>
        <v>17</v>
      </c>
      <c r="D210">
        <f t="shared" si="74"/>
        <v>7</v>
      </c>
      <c r="E210">
        <f t="shared" ca="1" si="75"/>
        <v>17</v>
      </c>
      <c r="F210" t="str">
        <f t="shared" ca="1" si="93"/>
        <v>it</v>
      </c>
      <c r="G210" t="s">
        <v>412</v>
      </c>
      <c r="H210" t="s">
        <v>469</v>
      </c>
      <c r="I210">
        <v>1</v>
      </c>
      <c r="J210" t="str">
        <f t="shared" si="78"/>
        <v/>
      </c>
      <c r="O210">
        <v>350</v>
      </c>
      <c r="P210">
        <f t="shared" si="79"/>
        <v>350</v>
      </c>
      <c r="Q210" t="str">
        <f t="shared" ca="1" si="81"/>
        <v>it</v>
      </c>
      <c r="R210" t="str">
        <f t="shared" si="82"/>
        <v>Equip015002</v>
      </c>
      <c r="S210">
        <f t="shared" si="83"/>
        <v>1</v>
      </c>
      <c r="T210" t="str">
        <f t="shared" si="84"/>
        <v/>
      </c>
      <c r="U210" t="str">
        <f t="shared" si="85"/>
        <v/>
      </c>
      <c r="V210" t="str">
        <f t="shared" si="86"/>
        <v/>
      </c>
      <c r="W210" t="str">
        <f t="shared" ca="1" si="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</v>
      </c>
      <c r="X210" t="str">
        <f t="shared" ca="1" si="80"/>
        <v>{"num":7,"diff":17,"tp1":"it","vl1":"Equip015002","cn1":1,"key":350}</v>
      </c>
      <c r="Y210">
        <f t="shared" ca="1" si="88"/>
        <v>68</v>
      </c>
      <c r="Z210">
        <f t="shared" ca="1" si="89"/>
        <v>15578</v>
      </c>
      <c r="AA210">
        <f t="shared" ca="1" si="90"/>
        <v>0</v>
      </c>
      <c r="AB210" t="str">
        <f t="shared" ca="1" si="9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</v>
      </c>
      <c r="AC210">
        <f t="shared" ca="1" si="92"/>
        <v>0</v>
      </c>
    </row>
    <row r="211" spans="1:29">
      <c r="A211">
        <f t="shared" si="76"/>
        <v>7</v>
      </c>
      <c r="B211" t="str">
        <f>VLOOKUP(A211,BossBattleTable!$A:$C,MATCH(BossBattleTable!$C$1,BossBattleTable!$A$1:$C$1,0),0)</f>
        <v>BigBatCrab</v>
      </c>
      <c r="C211">
        <f t="shared" ca="1" si="77"/>
        <v>18</v>
      </c>
      <c r="D211">
        <f t="shared" si="74"/>
        <v>7</v>
      </c>
      <c r="E211">
        <f t="shared" ca="1" si="75"/>
        <v>18</v>
      </c>
      <c r="F211" t="str">
        <f t="shared" ca="1" si="93"/>
        <v>cu</v>
      </c>
      <c r="G211" t="s">
        <v>402</v>
      </c>
      <c r="H211" t="s">
        <v>191</v>
      </c>
      <c r="I211">
        <v>15</v>
      </c>
      <c r="J211" t="str">
        <f t="shared" si="78"/>
        <v>에너지다소많음</v>
      </c>
      <c r="O211">
        <v>762</v>
      </c>
      <c r="P211">
        <f t="shared" si="79"/>
        <v>762</v>
      </c>
      <c r="Q211" t="str">
        <f t="shared" ca="1" si="81"/>
        <v>cu</v>
      </c>
      <c r="R211" t="str">
        <f t="shared" si="82"/>
        <v>EN</v>
      </c>
      <c r="S211">
        <f t="shared" si="83"/>
        <v>15</v>
      </c>
      <c r="T211" t="str">
        <f t="shared" si="84"/>
        <v/>
      </c>
      <c r="U211" t="str">
        <f t="shared" si="85"/>
        <v/>
      </c>
      <c r="V211" t="str">
        <f t="shared" si="86"/>
        <v/>
      </c>
      <c r="W211" t="str">
        <f t="shared" ca="1" si="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</v>
      </c>
      <c r="X211" t="str">
        <f t="shared" ca="1" si="80"/>
        <v>{"num":7,"diff":18,"tp1":"cu","vl1":"EN","cn1":15,"key":762}</v>
      </c>
      <c r="Y211">
        <f t="shared" ca="1" si="88"/>
        <v>60</v>
      </c>
      <c r="Z211">
        <f t="shared" ca="1" si="89"/>
        <v>15639</v>
      </c>
      <c r="AA211">
        <f t="shared" ca="1" si="90"/>
        <v>0</v>
      </c>
      <c r="AB211" t="str">
        <f t="shared" ca="1" si="9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</v>
      </c>
      <c r="AC211">
        <f t="shared" ca="1" si="92"/>
        <v>0</v>
      </c>
    </row>
    <row r="212" spans="1:29">
      <c r="A212">
        <f t="shared" si="76"/>
        <v>7</v>
      </c>
      <c r="B212" t="str">
        <f>VLOOKUP(A212,BossBattleTable!$A:$C,MATCH(BossBattleTable!$C$1,BossBattleTable!$A$1:$C$1,0),0)</f>
        <v>BigBatCrab</v>
      </c>
      <c r="C212">
        <f t="shared" ca="1" si="77"/>
        <v>19</v>
      </c>
      <c r="D212">
        <f t="shared" si="74"/>
        <v>7</v>
      </c>
      <c r="E212">
        <f t="shared" ca="1" si="75"/>
        <v>19</v>
      </c>
      <c r="F212" t="str">
        <f t="shared" ca="1" si="93"/>
        <v>it</v>
      </c>
      <c r="G212" t="s">
        <v>412</v>
      </c>
      <c r="H212" t="s">
        <v>468</v>
      </c>
      <c r="I212">
        <v>1</v>
      </c>
      <c r="J212" t="str">
        <f t="shared" si="78"/>
        <v/>
      </c>
      <c r="O212">
        <v>500</v>
      </c>
      <c r="P212">
        <f t="shared" si="79"/>
        <v>500</v>
      </c>
      <c r="Q212" t="str">
        <f t="shared" ca="1" si="81"/>
        <v>it</v>
      </c>
      <c r="R212" t="str">
        <f t="shared" si="82"/>
        <v>Equip022001</v>
      </c>
      <c r="S212">
        <f t="shared" si="83"/>
        <v>1</v>
      </c>
      <c r="T212" t="str">
        <f t="shared" si="84"/>
        <v/>
      </c>
      <c r="U212" t="str">
        <f t="shared" si="85"/>
        <v/>
      </c>
      <c r="V212" t="str">
        <f t="shared" si="86"/>
        <v/>
      </c>
      <c r="W212" t="str">
        <f t="shared" ca="1" si="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</v>
      </c>
      <c r="X212" t="str">
        <f t="shared" ca="1" si="80"/>
        <v>{"num":7,"diff":19,"tp1":"it","vl1":"Equip022001","cn1":1,"key":500}</v>
      </c>
      <c r="Y212">
        <f t="shared" ca="1" si="88"/>
        <v>68</v>
      </c>
      <c r="Z212">
        <f t="shared" ca="1" si="89"/>
        <v>15708</v>
      </c>
      <c r="AA212">
        <f t="shared" ca="1" si="90"/>
        <v>0</v>
      </c>
      <c r="AB212" t="str">
        <f t="shared" ca="1" si="9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</v>
      </c>
      <c r="AC212">
        <f t="shared" ca="1" si="92"/>
        <v>0</v>
      </c>
    </row>
    <row r="213" spans="1:29">
      <c r="A213">
        <f t="shared" si="76"/>
        <v>7</v>
      </c>
      <c r="B213" t="str">
        <f>VLOOKUP(A213,BossBattleTable!$A:$C,MATCH(BossBattleTable!$C$1,BossBattleTable!$A$1:$C$1,0),0)</f>
        <v>BigBatCrab</v>
      </c>
      <c r="C213">
        <f t="shared" ca="1" si="77"/>
        <v>20</v>
      </c>
      <c r="D213">
        <f t="shared" si="74"/>
        <v>7</v>
      </c>
      <c r="E213">
        <f t="shared" ca="1" si="75"/>
        <v>20</v>
      </c>
      <c r="F213" t="str">
        <f t="shared" ca="1" si="93"/>
        <v>cu</v>
      </c>
      <c r="G213" t="s">
        <v>402</v>
      </c>
      <c r="H213" t="s">
        <v>375</v>
      </c>
      <c r="I213">
        <v>5500</v>
      </c>
      <c r="J213" t="str">
        <f t="shared" si="78"/>
        <v/>
      </c>
      <c r="O213">
        <v>197</v>
      </c>
      <c r="P213">
        <f t="shared" si="79"/>
        <v>197</v>
      </c>
      <c r="Q213" t="str">
        <f t="shared" ca="1" si="81"/>
        <v>cu</v>
      </c>
      <c r="R213" t="str">
        <f t="shared" si="82"/>
        <v>GO</v>
      </c>
      <c r="S213">
        <f t="shared" si="83"/>
        <v>5500</v>
      </c>
      <c r="T213" t="str">
        <f t="shared" si="84"/>
        <v/>
      </c>
      <c r="U213" t="str">
        <f t="shared" si="85"/>
        <v/>
      </c>
      <c r="V213" t="str">
        <f t="shared" si="86"/>
        <v/>
      </c>
      <c r="W213" t="str">
        <f t="shared" ca="1" si="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</v>
      </c>
      <c r="X213" t="str">
        <f t="shared" ca="1" si="80"/>
        <v>{"num":7,"diff":20,"tp1":"cu","vl1":"GO","cn1":5500,"key":197}</v>
      </c>
      <c r="Y213">
        <f t="shared" ca="1" si="88"/>
        <v>62</v>
      </c>
      <c r="Z213">
        <f t="shared" ca="1" si="89"/>
        <v>15771</v>
      </c>
      <c r="AA213">
        <f t="shared" ca="1" si="90"/>
        <v>0</v>
      </c>
      <c r="AB213" t="str">
        <f t="shared" ca="1" si="9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</v>
      </c>
      <c r="AC213">
        <f t="shared" ca="1" si="92"/>
        <v>0</v>
      </c>
    </row>
    <row r="214" spans="1:29">
      <c r="A214">
        <f t="shared" si="76"/>
        <v>7</v>
      </c>
      <c r="B214" t="str">
        <f>VLOOKUP(A214,BossBattleTable!$A:$C,MATCH(BossBattleTable!$C$1,BossBattleTable!$A$1:$C$1,0),0)</f>
        <v>BigBatCrab</v>
      </c>
      <c r="C214">
        <f t="shared" ca="1" si="77"/>
        <v>21</v>
      </c>
      <c r="D214">
        <f t="shared" si="74"/>
        <v>7</v>
      </c>
      <c r="E214">
        <f t="shared" ca="1" si="75"/>
        <v>21</v>
      </c>
      <c r="F214" t="str">
        <f t="shared" ca="1" si="93"/>
        <v>it</v>
      </c>
      <c r="G214" t="s">
        <v>412</v>
      </c>
      <c r="H214" t="s">
        <v>478</v>
      </c>
      <c r="I214">
        <v>1</v>
      </c>
      <c r="J214" t="str">
        <f t="shared" si="78"/>
        <v/>
      </c>
      <c r="L214" t="s">
        <v>412</v>
      </c>
      <c r="M214" t="s">
        <v>451</v>
      </c>
      <c r="N214">
        <v>1</v>
      </c>
      <c r="O214">
        <v>737</v>
      </c>
      <c r="P214">
        <f t="shared" si="79"/>
        <v>737</v>
      </c>
      <c r="Q214" t="str">
        <f t="shared" ca="1" si="81"/>
        <v>it</v>
      </c>
      <c r="R214" t="str">
        <f t="shared" si="82"/>
        <v>Equip012001</v>
      </c>
      <c r="S214">
        <f t="shared" si="83"/>
        <v>1</v>
      </c>
      <c r="T214" t="str">
        <f t="shared" si="84"/>
        <v/>
      </c>
      <c r="U214" t="str">
        <f t="shared" si="85"/>
        <v>Equip010003</v>
      </c>
      <c r="V214">
        <f t="shared" si="86"/>
        <v>1</v>
      </c>
      <c r="W214" t="str">
        <f t="shared" ca="1" si="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</v>
      </c>
      <c r="X214" t="str">
        <f t="shared" ca="1" si="80"/>
        <v>{"num":7,"diff":21,"tp1":"it","vl1":"Equip012001","cn1":1,"vl2":"Equip010003","cn2":1,"key":737}</v>
      </c>
      <c r="Y214">
        <f t="shared" ca="1" si="88"/>
        <v>96</v>
      </c>
      <c r="Z214">
        <f t="shared" ca="1" si="89"/>
        <v>15868</v>
      </c>
      <c r="AA214">
        <f t="shared" ca="1" si="90"/>
        <v>0</v>
      </c>
      <c r="AB214" t="str">
        <f t="shared" ca="1" si="9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</v>
      </c>
      <c r="AC214">
        <f t="shared" ca="1" si="92"/>
        <v>0</v>
      </c>
    </row>
    <row r="215" spans="1:29">
      <c r="A215">
        <f t="shared" si="76"/>
        <v>7</v>
      </c>
      <c r="B215" t="str">
        <f>VLOOKUP(A215,BossBattleTable!$A:$C,MATCH(BossBattleTable!$C$1,BossBattleTable!$A$1:$C$1,0),0)</f>
        <v>BigBatCrab</v>
      </c>
      <c r="C215">
        <f t="shared" ca="1" si="77"/>
        <v>22</v>
      </c>
      <c r="D215">
        <f t="shared" si="74"/>
        <v>7</v>
      </c>
      <c r="E215">
        <f t="shared" ca="1" si="75"/>
        <v>22</v>
      </c>
      <c r="F215" t="str">
        <f t="shared" ca="1" si="93"/>
        <v>cu</v>
      </c>
      <c r="G215" t="s">
        <v>402</v>
      </c>
      <c r="H215" t="s">
        <v>191</v>
      </c>
      <c r="I215">
        <v>12</v>
      </c>
      <c r="J215" t="str">
        <f t="shared" si="78"/>
        <v>에너지다소많음</v>
      </c>
      <c r="L215" t="s">
        <v>402</v>
      </c>
      <c r="M215" t="s">
        <v>375</v>
      </c>
      <c r="N215">
        <v>4000</v>
      </c>
      <c r="O215">
        <v>773</v>
      </c>
      <c r="P215">
        <f t="shared" si="79"/>
        <v>773</v>
      </c>
      <c r="Q215" t="str">
        <f t="shared" ca="1" si="81"/>
        <v>cu</v>
      </c>
      <c r="R215" t="str">
        <f t="shared" si="82"/>
        <v>EN</v>
      </c>
      <c r="S215">
        <f t="shared" si="83"/>
        <v>12</v>
      </c>
      <c r="T215" t="str">
        <f t="shared" si="84"/>
        <v/>
      </c>
      <c r="U215" t="str">
        <f t="shared" si="85"/>
        <v>GO</v>
      </c>
      <c r="V215">
        <f t="shared" si="86"/>
        <v>4000</v>
      </c>
      <c r="W215" t="str">
        <f t="shared" ca="1" si="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</v>
      </c>
      <c r="X215" t="str">
        <f t="shared" ca="1" si="80"/>
        <v>{"num":7,"diff":22,"tp1":"cu","vl1":"EN","cn1":12,"vl2":"GO","cn2":4000,"key":773}</v>
      </c>
      <c r="Y215">
        <f t="shared" ca="1" si="88"/>
        <v>82</v>
      </c>
      <c r="Z215">
        <f t="shared" ca="1" si="89"/>
        <v>15951</v>
      </c>
      <c r="AA215">
        <f t="shared" ca="1" si="90"/>
        <v>0</v>
      </c>
      <c r="AB215" t="str">
        <f t="shared" ca="1" si="9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</v>
      </c>
      <c r="AC215">
        <f t="shared" ca="1" si="92"/>
        <v>0</v>
      </c>
    </row>
    <row r="216" spans="1:29">
      <c r="A216">
        <f t="shared" si="76"/>
        <v>7</v>
      </c>
      <c r="B216" t="str">
        <f>VLOOKUP(A216,BossBattleTable!$A:$C,MATCH(BossBattleTable!$C$1,BossBattleTable!$A$1:$C$1,0),0)</f>
        <v>BigBatCrab</v>
      </c>
      <c r="C216">
        <f t="shared" ca="1" si="77"/>
        <v>23</v>
      </c>
      <c r="D216">
        <f t="shared" si="74"/>
        <v>7</v>
      </c>
      <c r="E216">
        <f t="shared" ca="1" si="75"/>
        <v>23</v>
      </c>
      <c r="F216" t="str">
        <f t="shared" ca="1" si="93"/>
        <v>it</v>
      </c>
      <c r="G216" t="s">
        <v>412</v>
      </c>
      <c r="H216" t="s">
        <v>464</v>
      </c>
      <c r="I216">
        <v>1</v>
      </c>
      <c r="J216" t="str">
        <f t="shared" si="78"/>
        <v/>
      </c>
      <c r="L216" t="s">
        <v>412</v>
      </c>
      <c r="M216" t="s">
        <v>453</v>
      </c>
      <c r="N216">
        <v>1</v>
      </c>
      <c r="O216">
        <v>229</v>
      </c>
      <c r="P216">
        <f t="shared" si="79"/>
        <v>229</v>
      </c>
      <c r="Q216" t="str">
        <f t="shared" ca="1" si="81"/>
        <v>it</v>
      </c>
      <c r="R216" t="str">
        <f t="shared" si="82"/>
        <v>Equip024003</v>
      </c>
      <c r="S216">
        <f t="shared" si="83"/>
        <v>1</v>
      </c>
      <c r="T216" t="str">
        <f t="shared" si="84"/>
        <v/>
      </c>
      <c r="U216" t="str">
        <f t="shared" si="85"/>
        <v>Equip013001</v>
      </c>
      <c r="V216">
        <f t="shared" si="86"/>
        <v>1</v>
      </c>
      <c r="W216" t="str">
        <f t="shared" ca="1" si="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</v>
      </c>
      <c r="X216" t="str">
        <f t="shared" ca="1" si="80"/>
        <v>{"num":7,"diff":23,"tp1":"it","vl1":"Equip024003","cn1":1,"vl2":"Equip013001","cn2":1,"key":229}</v>
      </c>
      <c r="Y216">
        <f t="shared" ca="1" si="88"/>
        <v>96</v>
      </c>
      <c r="Z216">
        <f t="shared" ca="1" si="89"/>
        <v>16048</v>
      </c>
      <c r="AA216">
        <f t="shared" ca="1" si="90"/>
        <v>0</v>
      </c>
      <c r="AB216" t="str">
        <f t="shared" ca="1" si="9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</v>
      </c>
      <c r="AC216">
        <f t="shared" ca="1" si="92"/>
        <v>0</v>
      </c>
    </row>
    <row r="217" spans="1:29">
      <c r="A217">
        <f t="shared" si="76"/>
        <v>7</v>
      </c>
      <c r="B217" t="str">
        <f>VLOOKUP(A217,BossBattleTable!$A:$C,MATCH(BossBattleTable!$C$1,BossBattleTable!$A$1:$C$1,0),0)</f>
        <v>BigBatCrab</v>
      </c>
      <c r="C217">
        <f t="shared" ca="1" si="77"/>
        <v>24</v>
      </c>
      <c r="D217">
        <f t="shared" si="74"/>
        <v>7</v>
      </c>
      <c r="E217">
        <f t="shared" ca="1" si="75"/>
        <v>24</v>
      </c>
      <c r="F217" t="str">
        <f t="shared" ca="1" si="93"/>
        <v>cu</v>
      </c>
      <c r="G217" t="s">
        <v>402</v>
      </c>
      <c r="H217" t="s">
        <v>108</v>
      </c>
      <c r="I217">
        <v>8</v>
      </c>
      <c r="J217" t="str">
        <f t="shared" si="78"/>
        <v/>
      </c>
      <c r="O217">
        <v>831</v>
      </c>
      <c r="P217">
        <f t="shared" si="79"/>
        <v>831</v>
      </c>
      <c r="Q217" t="str">
        <f t="shared" ca="1" si="81"/>
        <v>cu</v>
      </c>
      <c r="R217" t="str">
        <f t="shared" si="82"/>
        <v>DI</v>
      </c>
      <c r="S217">
        <f t="shared" si="83"/>
        <v>8</v>
      </c>
      <c r="T217" t="str">
        <f t="shared" si="84"/>
        <v/>
      </c>
      <c r="U217" t="str">
        <f t="shared" si="85"/>
        <v/>
      </c>
      <c r="V217" t="str">
        <f t="shared" si="86"/>
        <v/>
      </c>
      <c r="W217" t="str">
        <f t="shared" ca="1" si="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</v>
      </c>
      <c r="X217" t="str">
        <f t="shared" ca="1" si="80"/>
        <v>{"num":7,"diff":24,"tp1":"cu","vl1":"DI","cn1":8,"key":831}</v>
      </c>
      <c r="Y217">
        <f t="shared" ca="1" si="88"/>
        <v>59</v>
      </c>
      <c r="Z217">
        <f t="shared" ca="1" si="89"/>
        <v>16108</v>
      </c>
      <c r="AA217">
        <f t="shared" ca="1" si="90"/>
        <v>0</v>
      </c>
      <c r="AB217" t="str">
        <f t="shared" ca="1" si="9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</v>
      </c>
      <c r="AC217">
        <f t="shared" ca="1" si="92"/>
        <v>0</v>
      </c>
    </row>
    <row r="218" spans="1:29">
      <c r="A218">
        <f t="shared" si="76"/>
        <v>7</v>
      </c>
      <c r="B218" t="str">
        <f>VLOOKUP(A218,BossBattleTable!$A:$C,MATCH(BossBattleTable!$C$1,BossBattleTable!$A$1:$C$1,0),0)</f>
        <v>BigBatCrab</v>
      </c>
      <c r="C218">
        <f t="shared" ca="1" si="77"/>
        <v>25</v>
      </c>
      <c r="D218">
        <f t="shared" si="74"/>
        <v>7</v>
      </c>
      <c r="E218">
        <f t="shared" ca="1" si="75"/>
        <v>25</v>
      </c>
      <c r="F218" t="str">
        <f t="shared" ca="1" si="93"/>
        <v>it</v>
      </c>
      <c r="G218" t="s">
        <v>412</v>
      </c>
      <c r="H218" t="s">
        <v>453</v>
      </c>
      <c r="I218">
        <v>1</v>
      </c>
      <c r="J218" t="str">
        <f t="shared" si="78"/>
        <v/>
      </c>
      <c r="O218">
        <v>715</v>
      </c>
      <c r="P218">
        <f t="shared" si="79"/>
        <v>715</v>
      </c>
      <c r="Q218" t="str">
        <f t="shared" ca="1" si="81"/>
        <v>it</v>
      </c>
      <c r="R218" t="str">
        <f t="shared" si="82"/>
        <v>Equip013001</v>
      </c>
      <c r="S218">
        <f t="shared" si="83"/>
        <v>1</v>
      </c>
      <c r="T218" t="str">
        <f t="shared" si="84"/>
        <v/>
      </c>
      <c r="U218" t="str">
        <f t="shared" si="85"/>
        <v/>
      </c>
      <c r="V218" t="str">
        <f t="shared" si="86"/>
        <v/>
      </c>
      <c r="W218" t="str">
        <f t="shared" ca="1" si="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</v>
      </c>
      <c r="X218" t="str">
        <f t="shared" ca="1" si="80"/>
        <v>{"num":7,"diff":25,"tp1":"it","vl1":"Equip013001","cn1":1,"key":715}</v>
      </c>
      <c r="Y218">
        <f t="shared" ca="1" si="88"/>
        <v>68</v>
      </c>
      <c r="Z218">
        <f t="shared" ca="1" si="89"/>
        <v>16177</v>
      </c>
      <c r="AA218">
        <f t="shared" ca="1" si="90"/>
        <v>0</v>
      </c>
      <c r="AB218" t="str">
        <f t="shared" ca="1" si="9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</v>
      </c>
      <c r="AC218">
        <f t="shared" ca="1" si="92"/>
        <v>0</v>
      </c>
    </row>
    <row r="219" spans="1:29">
      <c r="A219">
        <f t="shared" si="76"/>
        <v>7</v>
      </c>
      <c r="B219" t="str">
        <f>VLOOKUP(A219,BossBattleTable!$A:$C,MATCH(BossBattleTable!$C$1,BossBattleTable!$A$1:$C$1,0),0)</f>
        <v>BigBatCrab</v>
      </c>
      <c r="C219">
        <f t="shared" ca="1" si="77"/>
        <v>26</v>
      </c>
      <c r="D219">
        <f t="shared" si="74"/>
        <v>7</v>
      </c>
      <c r="E219">
        <f t="shared" ca="1" si="75"/>
        <v>26</v>
      </c>
      <c r="F219" t="str">
        <f t="shared" ca="1" si="93"/>
        <v>cu</v>
      </c>
      <c r="G219" t="s">
        <v>402</v>
      </c>
      <c r="H219" t="s">
        <v>191</v>
      </c>
      <c r="I219">
        <v>20</v>
      </c>
      <c r="J219" t="str">
        <f t="shared" si="78"/>
        <v>에너지다소많음</v>
      </c>
      <c r="O219">
        <v>660</v>
      </c>
      <c r="P219">
        <f t="shared" si="79"/>
        <v>660</v>
      </c>
      <c r="Q219" t="str">
        <f t="shared" ca="1" si="81"/>
        <v>cu</v>
      </c>
      <c r="R219" t="str">
        <f t="shared" si="82"/>
        <v>EN</v>
      </c>
      <c r="S219">
        <f t="shared" si="83"/>
        <v>20</v>
      </c>
      <c r="T219" t="str">
        <f t="shared" si="84"/>
        <v/>
      </c>
      <c r="U219" t="str">
        <f t="shared" si="85"/>
        <v/>
      </c>
      <c r="V219" t="str">
        <f t="shared" si="86"/>
        <v/>
      </c>
      <c r="W219" t="str">
        <f t="shared" ca="1" si="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</v>
      </c>
      <c r="X219" t="str">
        <f t="shared" ca="1" si="80"/>
        <v>{"num":7,"diff":26,"tp1":"cu","vl1":"EN","cn1":20,"key":660}</v>
      </c>
      <c r="Y219">
        <f t="shared" ca="1" si="88"/>
        <v>60</v>
      </c>
      <c r="Z219">
        <f t="shared" ca="1" si="89"/>
        <v>16238</v>
      </c>
      <c r="AA219">
        <f t="shared" ca="1" si="90"/>
        <v>0</v>
      </c>
      <c r="AB219" t="str">
        <f t="shared" ca="1" si="9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</v>
      </c>
      <c r="AC219">
        <f t="shared" ca="1" si="92"/>
        <v>0</v>
      </c>
    </row>
    <row r="220" spans="1:29">
      <c r="A220">
        <f t="shared" si="76"/>
        <v>7</v>
      </c>
      <c r="B220" t="str">
        <f>VLOOKUP(A220,BossBattleTable!$A:$C,MATCH(BossBattleTable!$C$1,BossBattleTable!$A$1:$C$1,0),0)</f>
        <v>BigBatCrab</v>
      </c>
      <c r="C220">
        <f t="shared" ca="1" si="77"/>
        <v>27</v>
      </c>
      <c r="D220">
        <f t="shared" si="74"/>
        <v>7</v>
      </c>
      <c r="E220">
        <f t="shared" ca="1" si="75"/>
        <v>27</v>
      </c>
      <c r="F220" t="str">
        <f t="shared" ca="1" si="93"/>
        <v>it</v>
      </c>
      <c r="G220" t="s">
        <v>412</v>
      </c>
      <c r="H220" t="s">
        <v>473</v>
      </c>
      <c r="I220">
        <v>1</v>
      </c>
      <c r="J220" t="str">
        <f t="shared" si="78"/>
        <v/>
      </c>
      <c r="O220">
        <v>956</v>
      </c>
      <c r="P220">
        <f t="shared" si="79"/>
        <v>956</v>
      </c>
      <c r="Q220" t="str">
        <f t="shared" ca="1" si="81"/>
        <v>it</v>
      </c>
      <c r="R220" t="str">
        <f t="shared" si="82"/>
        <v>Equip020001</v>
      </c>
      <c r="S220">
        <f t="shared" si="83"/>
        <v>1</v>
      </c>
      <c r="T220" t="str">
        <f t="shared" si="84"/>
        <v/>
      </c>
      <c r="U220" t="str">
        <f t="shared" si="85"/>
        <v/>
      </c>
      <c r="V220" t="str">
        <f t="shared" si="86"/>
        <v/>
      </c>
      <c r="W220" t="str">
        <f t="shared" ca="1" si="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</v>
      </c>
      <c r="X220" t="str">
        <f t="shared" ca="1" si="80"/>
        <v>{"num":7,"diff":27,"tp1":"it","vl1":"Equip020001","cn1":1,"key":956}</v>
      </c>
      <c r="Y220">
        <f t="shared" ca="1" si="88"/>
        <v>68</v>
      </c>
      <c r="Z220">
        <f t="shared" ca="1" si="89"/>
        <v>16307</v>
      </c>
      <c r="AA220">
        <f t="shared" ca="1" si="90"/>
        <v>0</v>
      </c>
      <c r="AB220" t="str">
        <f t="shared" ca="1" si="9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</v>
      </c>
      <c r="AC220">
        <f t="shared" ca="1" si="92"/>
        <v>0</v>
      </c>
    </row>
    <row r="221" spans="1:29">
      <c r="A221">
        <f t="shared" si="76"/>
        <v>7</v>
      </c>
      <c r="B221" t="str">
        <f>VLOOKUP(A221,BossBattleTable!$A:$C,MATCH(BossBattleTable!$C$1,BossBattleTable!$A$1:$C$1,0),0)</f>
        <v>BigBatCrab</v>
      </c>
      <c r="C221">
        <f t="shared" ca="1" si="77"/>
        <v>28</v>
      </c>
      <c r="D221">
        <f t="shared" si="74"/>
        <v>7</v>
      </c>
      <c r="E221">
        <f t="shared" ca="1" si="75"/>
        <v>28</v>
      </c>
      <c r="F221" t="str">
        <f t="shared" ca="1" si="93"/>
        <v>cu</v>
      </c>
      <c r="G221" t="s">
        <v>402</v>
      </c>
      <c r="H221" t="s">
        <v>375</v>
      </c>
      <c r="I221">
        <v>7500</v>
      </c>
      <c r="J221" t="str">
        <f t="shared" si="78"/>
        <v/>
      </c>
      <c r="O221">
        <v>328</v>
      </c>
      <c r="P221">
        <f t="shared" si="79"/>
        <v>328</v>
      </c>
      <c r="Q221" t="str">
        <f t="shared" ca="1" si="81"/>
        <v>cu</v>
      </c>
      <c r="R221" t="str">
        <f t="shared" si="82"/>
        <v>GO</v>
      </c>
      <c r="S221">
        <f t="shared" si="83"/>
        <v>7500</v>
      </c>
      <c r="T221" t="str">
        <f t="shared" si="84"/>
        <v/>
      </c>
      <c r="U221" t="str">
        <f t="shared" si="85"/>
        <v/>
      </c>
      <c r="V221" t="str">
        <f t="shared" si="86"/>
        <v/>
      </c>
      <c r="W221" t="str">
        <f t="shared" ca="1" si="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</v>
      </c>
      <c r="X221" t="str">
        <f t="shared" ca="1" si="80"/>
        <v>{"num":7,"diff":28,"tp1":"cu","vl1":"GO","cn1":7500,"key":328}</v>
      </c>
      <c r="Y221">
        <f t="shared" ca="1" si="88"/>
        <v>62</v>
      </c>
      <c r="Z221">
        <f t="shared" ca="1" si="89"/>
        <v>16370</v>
      </c>
      <c r="AA221">
        <f t="shared" ca="1" si="90"/>
        <v>0</v>
      </c>
      <c r="AB221" t="str">
        <f t="shared" ca="1" si="9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</v>
      </c>
      <c r="AC221">
        <f t="shared" ca="1" si="92"/>
        <v>0</v>
      </c>
    </row>
    <row r="222" spans="1:29">
      <c r="A222">
        <f t="shared" si="76"/>
        <v>7</v>
      </c>
      <c r="B222" t="str">
        <f>VLOOKUP(A222,BossBattleTable!$A:$C,MATCH(BossBattleTable!$C$1,BossBattleTable!$A$1:$C$1,0),0)</f>
        <v>BigBatCrab</v>
      </c>
      <c r="C222">
        <f t="shared" ca="1" si="77"/>
        <v>29</v>
      </c>
      <c r="D222">
        <f t="shared" si="74"/>
        <v>7</v>
      </c>
      <c r="E222">
        <f t="shared" ca="1" si="75"/>
        <v>29</v>
      </c>
      <c r="F222" t="str">
        <f t="shared" ca="1" si="93"/>
        <v>it</v>
      </c>
      <c r="G222" t="s">
        <v>412</v>
      </c>
      <c r="H222" t="s">
        <v>478</v>
      </c>
      <c r="I222">
        <v>1</v>
      </c>
      <c r="J222" t="str">
        <f t="shared" si="78"/>
        <v/>
      </c>
      <c r="L222" t="s">
        <v>412</v>
      </c>
      <c r="M222" t="s">
        <v>467</v>
      </c>
      <c r="N222">
        <v>1</v>
      </c>
      <c r="O222">
        <v>963</v>
      </c>
      <c r="P222">
        <f t="shared" si="79"/>
        <v>963</v>
      </c>
      <c r="Q222" t="str">
        <f t="shared" ca="1" si="81"/>
        <v>it</v>
      </c>
      <c r="R222" t="str">
        <f t="shared" si="82"/>
        <v>Equip012001</v>
      </c>
      <c r="S222">
        <f t="shared" si="83"/>
        <v>1</v>
      </c>
      <c r="T222" t="str">
        <f t="shared" si="84"/>
        <v/>
      </c>
      <c r="U222" t="str">
        <f t="shared" si="85"/>
        <v>Equip015003</v>
      </c>
      <c r="V222">
        <f t="shared" si="86"/>
        <v>1</v>
      </c>
      <c r="W222" t="str">
        <f t="shared" ca="1" si="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</v>
      </c>
      <c r="X222" t="str">
        <f t="shared" ca="1" si="80"/>
        <v>{"num":7,"diff":29,"tp1":"it","vl1":"Equip012001","cn1":1,"vl2":"Equip015003","cn2":1,"key":963}</v>
      </c>
      <c r="Y222">
        <f t="shared" ca="1" si="88"/>
        <v>96</v>
      </c>
      <c r="Z222">
        <f t="shared" ca="1" si="89"/>
        <v>16467</v>
      </c>
      <c r="AA222">
        <f t="shared" ca="1" si="90"/>
        <v>0</v>
      </c>
      <c r="AB222" t="str">
        <f t="shared" ca="1" si="9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</v>
      </c>
      <c r="AC222">
        <f t="shared" ca="1" si="92"/>
        <v>0</v>
      </c>
    </row>
    <row r="223" spans="1:29">
      <c r="A223">
        <f t="shared" si="76"/>
        <v>7</v>
      </c>
      <c r="B223" t="str">
        <f>VLOOKUP(A223,BossBattleTable!$A:$C,MATCH(BossBattleTable!$C$1,BossBattleTable!$A$1:$C$1,0),0)</f>
        <v>BigBatCrab</v>
      </c>
      <c r="C223">
        <f t="shared" ca="1" si="77"/>
        <v>30</v>
      </c>
      <c r="D223">
        <f t="shared" si="74"/>
        <v>7</v>
      </c>
      <c r="E223">
        <f t="shared" ca="1" si="75"/>
        <v>30</v>
      </c>
      <c r="F223" t="str">
        <f t="shared" ca="1" si="93"/>
        <v>cu</v>
      </c>
      <c r="G223" t="s">
        <v>402</v>
      </c>
      <c r="H223" t="s">
        <v>191</v>
      </c>
      <c r="I223">
        <v>15</v>
      </c>
      <c r="J223" t="str">
        <f t="shared" si="78"/>
        <v>에너지다소많음</v>
      </c>
      <c r="L223" t="s">
        <v>402</v>
      </c>
      <c r="M223" t="s">
        <v>375</v>
      </c>
      <c r="N223">
        <v>5000</v>
      </c>
      <c r="O223">
        <v>211</v>
      </c>
      <c r="P223">
        <f t="shared" si="79"/>
        <v>211</v>
      </c>
      <c r="Q223" t="str">
        <f t="shared" ca="1" si="81"/>
        <v>cu</v>
      </c>
      <c r="R223" t="str">
        <f t="shared" si="82"/>
        <v>EN</v>
      </c>
      <c r="S223">
        <f t="shared" si="83"/>
        <v>15</v>
      </c>
      <c r="T223" t="str">
        <f t="shared" si="84"/>
        <v/>
      </c>
      <c r="U223" t="str">
        <f t="shared" si="85"/>
        <v>GO</v>
      </c>
      <c r="V223">
        <f t="shared" si="86"/>
        <v>5000</v>
      </c>
      <c r="W223" t="str">
        <f t="shared" ca="1" si="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</v>
      </c>
      <c r="X223" t="str">
        <f t="shared" ca="1" si="80"/>
        <v>{"num":7,"diff":30,"tp1":"cu","vl1":"EN","cn1":15,"vl2":"GO","cn2":5000,"key":211}</v>
      </c>
      <c r="Y223">
        <f t="shared" ca="1" si="88"/>
        <v>82</v>
      </c>
      <c r="Z223">
        <f t="shared" ca="1" si="89"/>
        <v>16550</v>
      </c>
      <c r="AA223">
        <f t="shared" ca="1" si="90"/>
        <v>0</v>
      </c>
      <c r="AB223" t="str">
        <f t="shared" ca="1" si="9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</v>
      </c>
      <c r="AC223">
        <f t="shared" ca="1" si="92"/>
        <v>0</v>
      </c>
    </row>
    <row r="224" spans="1:29">
      <c r="A224">
        <f t="shared" si="76"/>
        <v>7</v>
      </c>
      <c r="B224" t="str">
        <f>VLOOKUP(A224,BossBattleTable!$A:$C,MATCH(BossBattleTable!$C$1,BossBattleTable!$A$1:$C$1,0),0)</f>
        <v>BigBatCrab</v>
      </c>
      <c r="C224">
        <f t="shared" ca="1" si="77"/>
        <v>31</v>
      </c>
      <c r="D224">
        <f t="shared" ref="D224:D287" si="94">A224</f>
        <v>7</v>
      </c>
      <c r="E224">
        <f t="shared" ref="E224:E287" ca="1" si="95">C224</f>
        <v>31</v>
      </c>
      <c r="F224" t="str">
        <f t="shared" ca="1" si="93"/>
        <v>it</v>
      </c>
      <c r="G224" t="s">
        <v>412</v>
      </c>
      <c r="H224" t="s">
        <v>485</v>
      </c>
      <c r="I224">
        <v>1</v>
      </c>
      <c r="J224" t="str">
        <f t="shared" si="78"/>
        <v/>
      </c>
      <c r="L224" t="s">
        <v>412</v>
      </c>
      <c r="M224" t="s">
        <v>475</v>
      </c>
      <c r="N224">
        <v>1</v>
      </c>
      <c r="O224">
        <v>251</v>
      </c>
      <c r="P224">
        <f t="shared" si="79"/>
        <v>251</v>
      </c>
      <c r="Q224" t="str">
        <f t="shared" ca="1" si="81"/>
        <v>it</v>
      </c>
      <c r="R224" t="str">
        <f t="shared" si="82"/>
        <v>Equip023002</v>
      </c>
      <c r="S224">
        <f t="shared" si="83"/>
        <v>1</v>
      </c>
      <c r="T224" t="str">
        <f t="shared" si="84"/>
        <v/>
      </c>
      <c r="U224" t="str">
        <f t="shared" si="85"/>
        <v>Equip024002</v>
      </c>
      <c r="V224">
        <f t="shared" si="86"/>
        <v>1</v>
      </c>
      <c r="W224" t="str">
        <f t="shared" ca="1" si="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</v>
      </c>
      <c r="X224" t="str">
        <f t="shared" ca="1" si="80"/>
        <v>{"num":7,"diff":31,"tp1":"it","vl1":"Equip023002","cn1":1,"vl2":"Equip024002","cn2":1,"key":251}</v>
      </c>
      <c r="Y224">
        <f t="shared" ca="1" si="88"/>
        <v>96</v>
      </c>
      <c r="Z224">
        <f t="shared" ca="1" si="89"/>
        <v>16647</v>
      </c>
      <c r="AA224">
        <f t="shared" ca="1" si="90"/>
        <v>0</v>
      </c>
      <c r="AB224" t="str">
        <f t="shared" ca="1" si="9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</v>
      </c>
      <c r="AC224">
        <f t="shared" ca="1" si="92"/>
        <v>0</v>
      </c>
    </row>
    <row r="225" spans="1:29">
      <c r="A225">
        <f t="shared" si="76"/>
        <v>7</v>
      </c>
      <c r="B225" t="str">
        <f>VLOOKUP(A225,BossBattleTable!$A:$C,MATCH(BossBattleTable!$C$1,BossBattleTable!$A$1:$C$1,0),0)</f>
        <v>BigBatCrab</v>
      </c>
      <c r="C225">
        <f t="shared" ca="1" si="77"/>
        <v>32</v>
      </c>
      <c r="D225">
        <f t="shared" si="94"/>
        <v>7</v>
      </c>
      <c r="E225">
        <f t="shared" ca="1" si="95"/>
        <v>32</v>
      </c>
      <c r="F225" t="str">
        <f t="shared" ca="1" si="93"/>
        <v>cu</v>
      </c>
      <c r="G225" t="s">
        <v>402</v>
      </c>
      <c r="H225" t="s">
        <v>108</v>
      </c>
      <c r="I225">
        <v>11</v>
      </c>
      <c r="J225" t="str">
        <f t="shared" si="78"/>
        <v/>
      </c>
      <c r="O225">
        <v>910</v>
      </c>
      <c r="P225">
        <f t="shared" si="79"/>
        <v>910</v>
      </c>
      <c r="Q225" t="str">
        <f t="shared" ca="1" si="81"/>
        <v>cu</v>
      </c>
      <c r="R225" t="str">
        <f t="shared" si="82"/>
        <v>DI</v>
      </c>
      <c r="S225">
        <f t="shared" si="83"/>
        <v>11</v>
      </c>
      <c r="T225" t="str">
        <f t="shared" si="84"/>
        <v/>
      </c>
      <c r="U225" t="str">
        <f t="shared" si="85"/>
        <v/>
      </c>
      <c r="V225" t="str">
        <f t="shared" si="86"/>
        <v/>
      </c>
      <c r="W225" t="str">
        <f t="shared" ca="1" si="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</v>
      </c>
      <c r="X225" t="str">
        <f t="shared" ca="1" si="80"/>
        <v>{"num":7,"diff":32,"tp1":"cu","vl1":"DI","cn1":11,"key":910}</v>
      </c>
      <c r="Y225">
        <f t="shared" ca="1" si="88"/>
        <v>60</v>
      </c>
      <c r="Z225">
        <f t="shared" ca="1" si="89"/>
        <v>16708</v>
      </c>
      <c r="AA225">
        <f t="shared" ca="1" si="90"/>
        <v>0</v>
      </c>
      <c r="AB225" t="str">
        <f t="shared" ca="1" si="9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</v>
      </c>
      <c r="AC225">
        <f t="shared" ca="1" si="92"/>
        <v>0</v>
      </c>
    </row>
    <row r="226" spans="1:29">
      <c r="A226">
        <f t="shared" si="76"/>
        <v>8</v>
      </c>
      <c r="B226" t="str">
        <f>VLOOKUP(A226,BossBattleTable!$A:$C,MATCH(BossBattleTable!$C$1,BossBattleTable!$A$1:$C$1,0),0)</f>
        <v>DemonBladeLord</v>
      </c>
      <c r="C226">
        <f t="shared" ca="1" si="77"/>
        <v>1</v>
      </c>
      <c r="D226">
        <f t="shared" si="94"/>
        <v>8</v>
      </c>
      <c r="E226">
        <f t="shared" ca="1" si="95"/>
        <v>1</v>
      </c>
      <c r="F226" t="str">
        <f t="shared" ca="1" si="93"/>
        <v>it</v>
      </c>
      <c r="G226" t="s">
        <v>412</v>
      </c>
      <c r="H226" t="s">
        <v>486</v>
      </c>
      <c r="I226">
        <v>1</v>
      </c>
      <c r="J226" t="str">
        <f t="shared" si="78"/>
        <v/>
      </c>
      <c r="O226">
        <v>136</v>
      </c>
      <c r="P226">
        <f t="shared" si="79"/>
        <v>136</v>
      </c>
      <c r="Q226" t="str">
        <f t="shared" ca="1" si="81"/>
        <v>it</v>
      </c>
      <c r="R226" t="str">
        <f t="shared" si="82"/>
        <v>Equip000003</v>
      </c>
      <c r="S226">
        <f t="shared" si="83"/>
        <v>1</v>
      </c>
      <c r="T226" t="str">
        <f t="shared" si="84"/>
        <v/>
      </c>
      <c r="U226" t="str">
        <f t="shared" si="85"/>
        <v/>
      </c>
      <c r="V226" t="str">
        <f t="shared" si="86"/>
        <v/>
      </c>
      <c r="W226" t="str">
        <f t="shared" ca="1" si="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</v>
      </c>
      <c r="X226" t="str">
        <f t="shared" ca="1" si="80"/>
        <v>{"num":8,"diff":1,"tp1":"it","vl1":"Equip000003","cn1":1,"key":136}</v>
      </c>
      <c r="Y226">
        <f t="shared" ca="1" si="88"/>
        <v>67</v>
      </c>
      <c r="Z226">
        <f t="shared" ca="1" si="89"/>
        <v>16776</v>
      </c>
      <c r="AA226">
        <f t="shared" ca="1" si="90"/>
        <v>0</v>
      </c>
      <c r="AB226" t="str">
        <f t="shared" ca="1" si="9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</v>
      </c>
      <c r="AC226">
        <f t="shared" ca="1" si="92"/>
        <v>0</v>
      </c>
    </row>
    <row r="227" spans="1:29">
      <c r="A227">
        <f t="shared" si="76"/>
        <v>8</v>
      </c>
      <c r="B227" t="str">
        <f>VLOOKUP(A227,BossBattleTable!$A:$C,MATCH(BossBattleTable!$C$1,BossBattleTable!$A$1:$C$1,0),0)</f>
        <v>DemonBladeLord</v>
      </c>
      <c r="C227">
        <f t="shared" ca="1" si="77"/>
        <v>2</v>
      </c>
      <c r="D227">
        <f t="shared" si="94"/>
        <v>8</v>
      </c>
      <c r="E227">
        <f t="shared" ca="1" si="95"/>
        <v>2</v>
      </c>
      <c r="F227" t="str">
        <f t="shared" ca="1" si="93"/>
        <v>cu</v>
      </c>
      <c r="G227" t="s">
        <v>402</v>
      </c>
      <c r="H227" t="s">
        <v>191</v>
      </c>
      <c r="I227">
        <v>10</v>
      </c>
      <c r="J227" t="str">
        <f t="shared" si="78"/>
        <v>에너지다소많음</v>
      </c>
      <c r="O227">
        <v>669</v>
      </c>
      <c r="P227">
        <f t="shared" si="79"/>
        <v>669</v>
      </c>
      <c r="Q227" t="str">
        <f t="shared" ca="1" si="81"/>
        <v>cu</v>
      </c>
      <c r="R227" t="str">
        <f t="shared" si="82"/>
        <v>EN</v>
      </c>
      <c r="S227">
        <f t="shared" si="83"/>
        <v>10</v>
      </c>
      <c r="T227" t="str">
        <f t="shared" si="84"/>
        <v/>
      </c>
      <c r="U227" t="str">
        <f t="shared" si="85"/>
        <v/>
      </c>
      <c r="V227" t="str">
        <f t="shared" si="86"/>
        <v/>
      </c>
      <c r="W227" t="str">
        <f t="shared" ca="1" si="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</v>
      </c>
      <c r="X227" t="str">
        <f t="shared" ca="1" si="80"/>
        <v>{"num":8,"diff":2,"tp1":"cu","vl1":"EN","cn1":10,"key":669}</v>
      </c>
      <c r="Y227">
        <f t="shared" ca="1" si="88"/>
        <v>59</v>
      </c>
      <c r="Z227">
        <f t="shared" ca="1" si="89"/>
        <v>16836</v>
      </c>
      <c r="AA227">
        <f t="shared" ca="1" si="90"/>
        <v>0</v>
      </c>
      <c r="AB227" t="str">
        <f t="shared" ca="1" si="9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</v>
      </c>
      <c r="AC227">
        <f t="shared" ca="1" si="92"/>
        <v>0</v>
      </c>
    </row>
    <row r="228" spans="1:29">
      <c r="A228">
        <f t="shared" ref="A228:A291" si="96">A196+1</f>
        <v>8</v>
      </c>
      <c r="B228" t="str">
        <f>VLOOKUP(A228,BossBattleTable!$A:$C,MATCH(BossBattleTable!$C$1,BossBattleTable!$A$1:$C$1,0),0)</f>
        <v>DemonBladeLord</v>
      </c>
      <c r="C228">
        <f t="shared" ca="1" si="77"/>
        <v>3</v>
      </c>
      <c r="D228">
        <f t="shared" si="94"/>
        <v>8</v>
      </c>
      <c r="E228">
        <f t="shared" ca="1" si="95"/>
        <v>3</v>
      </c>
      <c r="F228" t="str">
        <f t="shared" ca="1" si="93"/>
        <v>it</v>
      </c>
      <c r="G228" t="s">
        <v>412</v>
      </c>
      <c r="H228" t="s">
        <v>460</v>
      </c>
      <c r="I228">
        <v>1</v>
      </c>
      <c r="J228" t="str">
        <f t="shared" si="78"/>
        <v/>
      </c>
      <c r="O228">
        <v>908</v>
      </c>
      <c r="P228">
        <f t="shared" si="79"/>
        <v>908</v>
      </c>
      <c r="Q228" t="str">
        <f t="shared" ca="1" si="81"/>
        <v>it</v>
      </c>
      <c r="R228" t="str">
        <f t="shared" si="82"/>
        <v>Equip012002</v>
      </c>
      <c r="S228">
        <f t="shared" si="83"/>
        <v>1</v>
      </c>
      <c r="T228" t="str">
        <f t="shared" si="84"/>
        <v/>
      </c>
      <c r="U228" t="str">
        <f t="shared" si="85"/>
        <v/>
      </c>
      <c r="V228" t="str">
        <f t="shared" si="86"/>
        <v/>
      </c>
      <c r="W228" t="str">
        <f t="shared" ca="1" si="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</v>
      </c>
      <c r="X228" t="str">
        <f t="shared" ca="1" si="80"/>
        <v>{"num":8,"diff":3,"tp1":"it","vl1":"Equip012002","cn1":1,"key":908}</v>
      </c>
      <c r="Y228">
        <f t="shared" ca="1" si="88"/>
        <v>67</v>
      </c>
      <c r="Z228">
        <f t="shared" ca="1" si="89"/>
        <v>16904</v>
      </c>
      <c r="AA228">
        <f t="shared" ca="1" si="90"/>
        <v>0</v>
      </c>
      <c r="AB228" t="str">
        <f t="shared" ca="1" si="9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</v>
      </c>
      <c r="AC228">
        <f t="shared" ca="1" si="92"/>
        <v>0</v>
      </c>
    </row>
    <row r="229" spans="1:29">
      <c r="A229">
        <f t="shared" si="96"/>
        <v>8</v>
      </c>
      <c r="B229" t="str">
        <f>VLOOKUP(A229,BossBattleTable!$A:$C,MATCH(BossBattleTable!$C$1,BossBattleTable!$A$1:$C$1,0),0)</f>
        <v>DemonBladeLord</v>
      </c>
      <c r="C229">
        <f t="shared" ca="1" si="77"/>
        <v>4</v>
      </c>
      <c r="D229">
        <f t="shared" si="94"/>
        <v>8</v>
      </c>
      <c r="E229">
        <f t="shared" ca="1" si="95"/>
        <v>4</v>
      </c>
      <c r="F229" t="str">
        <f t="shared" ca="1" si="93"/>
        <v>cu</v>
      </c>
      <c r="G229" t="s">
        <v>402</v>
      </c>
      <c r="H229" t="s">
        <v>375</v>
      </c>
      <c r="I229">
        <v>3000</v>
      </c>
      <c r="J229" t="str">
        <f t="shared" si="78"/>
        <v/>
      </c>
      <c r="O229">
        <v>795</v>
      </c>
      <c r="P229">
        <f t="shared" si="79"/>
        <v>795</v>
      </c>
      <c r="Q229" t="str">
        <f t="shared" ca="1" si="81"/>
        <v>cu</v>
      </c>
      <c r="R229" t="str">
        <f t="shared" si="82"/>
        <v>GO</v>
      </c>
      <c r="S229">
        <f t="shared" si="83"/>
        <v>3000</v>
      </c>
      <c r="T229" t="str">
        <f t="shared" si="84"/>
        <v/>
      </c>
      <c r="U229" t="str">
        <f t="shared" si="85"/>
        <v/>
      </c>
      <c r="V229" t="str">
        <f t="shared" si="86"/>
        <v/>
      </c>
      <c r="W229" t="str">
        <f t="shared" ca="1" si="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</v>
      </c>
      <c r="X229" t="str">
        <f t="shared" ca="1" si="80"/>
        <v>{"num":8,"diff":4,"tp1":"cu","vl1":"GO","cn1":3000,"key":795}</v>
      </c>
      <c r="Y229">
        <f t="shared" ca="1" si="88"/>
        <v>61</v>
      </c>
      <c r="Z229">
        <f t="shared" ca="1" si="89"/>
        <v>16966</v>
      </c>
      <c r="AA229">
        <f t="shared" ca="1" si="90"/>
        <v>0</v>
      </c>
      <c r="AB229" t="str">
        <f t="shared" ca="1" si="9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</v>
      </c>
      <c r="AC229">
        <f t="shared" ca="1" si="92"/>
        <v>0</v>
      </c>
    </row>
    <row r="230" spans="1:29">
      <c r="A230">
        <f t="shared" si="96"/>
        <v>8</v>
      </c>
      <c r="B230" t="str">
        <f>VLOOKUP(A230,BossBattleTable!$A:$C,MATCH(BossBattleTable!$C$1,BossBattleTable!$A$1:$C$1,0),0)</f>
        <v>DemonBladeLord</v>
      </c>
      <c r="C230">
        <f t="shared" ca="1" si="77"/>
        <v>5</v>
      </c>
      <c r="D230">
        <f t="shared" si="94"/>
        <v>8</v>
      </c>
      <c r="E230">
        <f t="shared" ca="1" si="95"/>
        <v>5</v>
      </c>
      <c r="F230" t="str">
        <f t="shared" ca="1" si="93"/>
        <v>it</v>
      </c>
      <c r="G230" t="s">
        <v>412</v>
      </c>
      <c r="H230" t="s">
        <v>463</v>
      </c>
      <c r="I230">
        <v>1</v>
      </c>
      <c r="J230" t="str">
        <f t="shared" si="78"/>
        <v/>
      </c>
      <c r="L230" t="s">
        <v>412</v>
      </c>
      <c r="M230" t="s">
        <v>490</v>
      </c>
      <c r="N230">
        <v>1</v>
      </c>
      <c r="O230">
        <v>907</v>
      </c>
      <c r="P230">
        <f t="shared" si="79"/>
        <v>907</v>
      </c>
      <c r="Q230" t="str">
        <f t="shared" ca="1" si="81"/>
        <v>it</v>
      </c>
      <c r="R230" t="str">
        <f t="shared" si="82"/>
        <v>Equip014002</v>
      </c>
      <c r="S230">
        <f t="shared" si="83"/>
        <v>1</v>
      </c>
      <c r="T230" t="str">
        <f t="shared" si="84"/>
        <v/>
      </c>
      <c r="U230" t="str">
        <f t="shared" si="85"/>
        <v>Equip001002</v>
      </c>
      <c r="V230">
        <f t="shared" si="86"/>
        <v>1</v>
      </c>
      <c r="W230" t="str">
        <f t="shared" ca="1" si="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</v>
      </c>
      <c r="X230" t="str">
        <f t="shared" ca="1" si="80"/>
        <v>{"num":8,"diff":5,"tp1":"it","vl1":"Equip014002","cn1":1,"vl2":"Equip001002","cn2":1,"key":907}</v>
      </c>
      <c r="Y230">
        <f t="shared" ca="1" si="88"/>
        <v>95</v>
      </c>
      <c r="Z230">
        <f t="shared" ca="1" si="89"/>
        <v>17062</v>
      </c>
      <c r="AA230">
        <f t="shared" ca="1" si="90"/>
        <v>0</v>
      </c>
      <c r="AB230" t="str">
        <f t="shared" ca="1" si="9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</v>
      </c>
      <c r="AC230">
        <f t="shared" ca="1" si="92"/>
        <v>0</v>
      </c>
    </row>
    <row r="231" spans="1:29">
      <c r="A231">
        <f t="shared" si="96"/>
        <v>8</v>
      </c>
      <c r="B231" t="str">
        <f>VLOOKUP(A231,BossBattleTable!$A:$C,MATCH(BossBattleTable!$C$1,BossBattleTable!$A$1:$C$1,0),0)</f>
        <v>DemonBladeLord</v>
      </c>
      <c r="C231">
        <f t="shared" ca="1" si="77"/>
        <v>6</v>
      </c>
      <c r="D231">
        <f t="shared" si="94"/>
        <v>8</v>
      </c>
      <c r="E231">
        <f t="shared" ca="1" si="95"/>
        <v>6</v>
      </c>
      <c r="F231" t="str">
        <f t="shared" ca="1" si="93"/>
        <v>cu</v>
      </c>
      <c r="G231" t="s">
        <v>402</v>
      </c>
      <c r="H231" t="s">
        <v>191</v>
      </c>
      <c r="I231">
        <v>8</v>
      </c>
      <c r="J231" t="str">
        <f t="shared" si="78"/>
        <v/>
      </c>
      <c r="L231" t="s">
        <v>402</v>
      </c>
      <c r="M231" t="s">
        <v>375</v>
      </c>
      <c r="N231">
        <v>2000</v>
      </c>
      <c r="O231">
        <v>689</v>
      </c>
      <c r="P231">
        <f t="shared" si="79"/>
        <v>689</v>
      </c>
      <c r="Q231" t="str">
        <f t="shared" ca="1" si="81"/>
        <v>cu</v>
      </c>
      <c r="R231" t="str">
        <f t="shared" si="82"/>
        <v>EN</v>
      </c>
      <c r="S231">
        <f t="shared" si="83"/>
        <v>8</v>
      </c>
      <c r="T231" t="str">
        <f t="shared" si="84"/>
        <v/>
      </c>
      <c r="U231" t="str">
        <f t="shared" si="85"/>
        <v>GO</v>
      </c>
      <c r="V231">
        <f t="shared" si="86"/>
        <v>2000</v>
      </c>
      <c r="W231" t="str">
        <f t="shared" ca="1" si="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</v>
      </c>
      <c r="X231" t="str">
        <f t="shared" ca="1" si="80"/>
        <v>{"num":8,"diff":6,"tp1":"cu","vl1":"EN","cn1":8,"vl2":"GO","cn2":2000,"key":689}</v>
      </c>
      <c r="Y231">
        <f t="shared" ca="1" si="88"/>
        <v>80</v>
      </c>
      <c r="Z231">
        <f t="shared" ca="1" si="89"/>
        <v>17143</v>
      </c>
      <c r="AA231">
        <f t="shared" ca="1" si="90"/>
        <v>0</v>
      </c>
      <c r="AB231" t="str">
        <f t="shared" ca="1" si="9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</v>
      </c>
      <c r="AC231">
        <f t="shared" ca="1" si="92"/>
        <v>0</v>
      </c>
    </row>
    <row r="232" spans="1:29">
      <c r="A232">
        <f t="shared" si="96"/>
        <v>8</v>
      </c>
      <c r="B232" t="str">
        <f>VLOOKUP(A232,BossBattleTable!$A:$C,MATCH(BossBattleTable!$C$1,BossBattleTable!$A$1:$C$1,0),0)</f>
        <v>DemonBladeLord</v>
      </c>
      <c r="C232">
        <f t="shared" ca="1" si="77"/>
        <v>7</v>
      </c>
      <c r="D232">
        <f t="shared" si="94"/>
        <v>8</v>
      </c>
      <c r="E232">
        <f t="shared" ca="1" si="95"/>
        <v>7</v>
      </c>
      <c r="F232" t="str">
        <f t="shared" ca="1" si="93"/>
        <v>it</v>
      </c>
      <c r="G232" t="s">
        <v>412</v>
      </c>
      <c r="H232" t="s">
        <v>460</v>
      </c>
      <c r="I232">
        <v>1</v>
      </c>
      <c r="J232" t="str">
        <f t="shared" si="78"/>
        <v/>
      </c>
      <c r="L232" t="s">
        <v>412</v>
      </c>
      <c r="M232" t="s">
        <v>467</v>
      </c>
      <c r="N232">
        <v>1</v>
      </c>
      <c r="O232">
        <v>594</v>
      </c>
      <c r="P232">
        <f t="shared" si="79"/>
        <v>594</v>
      </c>
      <c r="Q232" t="str">
        <f t="shared" ca="1" si="81"/>
        <v>it</v>
      </c>
      <c r="R232" t="str">
        <f t="shared" si="82"/>
        <v>Equip012002</v>
      </c>
      <c r="S232">
        <f t="shared" si="83"/>
        <v>1</v>
      </c>
      <c r="T232" t="str">
        <f t="shared" si="84"/>
        <v/>
      </c>
      <c r="U232" t="str">
        <f t="shared" si="85"/>
        <v>Equip015003</v>
      </c>
      <c r="V232">
        <f t="shared" si="86"/>
        <v>1</v>
      </c>
      <c r="W232" t="str">
        <f t="shared" ca="1" si="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</v>
      </c>
      <c r="X232" t="str">
        <f t="shared" ca="1" si="80"/>
        <v>{"num":8,"diff":7,"tp1":"it","vl1":"Equip012002","cn1":1,"vl2":"Equip015003","cn2":1,"key":594}</v>
      </c>
      <c r="Y232">
        <f t="shared" ca="1" si="88"/>
        <v>95</v>
      </c>
      <c r="Z232">
        <f t="shared" ca="1" si="89"/>
        <v>17239</v>
      </c>
      <c r="AA232">
        <f t="shared" ca="1" si="90"/>
        <v>0</v>
      </c>
      <c r="AB232" t="str">
        <f t="shared" ca="1" si="9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</v>
      </c>
      <c r="AC232">
        <f t="shared" ca="1" si="92"/>
        <v>0</v>
      </c>
    </row>
    <row r="233" spans="1:29">
      <c r="A233">
        <f t="shared" si="96"/>
        <v>8</v>
      </c>
      <c r="B233" t="str">
        <f>VLOOKUP(A233,BossBattleTable!$A:$C,MATCH(BossBattleTable!$C$1,BossBattleTable!$A$1:$C$1,0),0)</f>
        <v>DemonBladeLord</v>
      </c>
      <c r="C233">
        <f t="shared" ca="1" si="77"/>
        <v>8</v>
      </c>
      <c r="D233">
        <f t="shared" si="94"/>
        <v>8</v>
      </c>
      <c r="E233">
        <f t="shared" ca="1" si="95"/>
        <v>8</v>
      </c>
      <c r="F233" t="str">
        <f t="shared" ca="1" si="93"/>
        <v>cu</v>
      </c>
      <c r="G233" t="s">
        <v>402</v>
      </c>
      <c r="H233" t="s">
        <v>108</v>
      </c>
      <c r="I233">
        <v>5</v>
      </c>
      <c r="J233" t="str">
        <f t="shared" si="78"/>
        <v/>
      </c>
      <c r="O233">
        <v>413</v>
      </c>
      <c r="P233">
        <f t="shared" si="79"/>
        <v>413</v>
      </c>
      <c r="Q233" t="str">
        <f t="shared" ca="1" si="81"/>
        <v>cu</v>
      </c>
      <c r="R233" t="str">
        <f t="shared" si="82"/>
        <v>DI</v>
      </c>
      <c r="S233">
        <f t="shared" si="83"/>
        <v>5</v>
      </c>
      <c r="T233" t="str">
        <f t="shared" si="84"/>
        <v/>
      </c>
      <c r="U233" t="str">
        <f t="shared" si="85"/>
        <v/>
      </c>
      <c r="V233" t="str">
        <f t="shared" si="86"/>
        <v/>
      </c>
      <c r="W233" t="str">
        <f t="shared" ca="1" si="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</v>
      </c>
      <c r="X233" t="str">
        <f t="shared" ca="1" si="80"/>
        <v>{"num":8,"diff":8,"tp1":"cu","vl1":"DI","cn1":5,"key":413}</v>
      </c>
      <c r="Y233">
        <f t="shared" ca="1" si="88"/>
        <v>58</v>
      </c>
      <c r="Z233">
        <f t="shared" ca="1" si="89"/>
        <v>17298</v>
      </c>
      <c r="AA233">
        <f t="shared" ca="1" si="90"/>
        <v>0</v>
      </c>
      <c r="AB233" t="str">
        <f t="shared" ca="1" si="9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</v>
      </c>
      <c r="AC233">
        <f t="shared" ca="1" si="92"/>
        <v>0</v>
      </c>
    </row>
    <row r="234" spans="1:29">
      <c r="A234">
        <f t="shared" si="96"/>
        <v>8</v>
      </c>
      <c r="B234" t="str">
        <f>VLOOKUP(A234,BossBattleTable!$A:$C,MATCH(BossBattleTable!$C$1,BossBattleTable!$A$1:$C$1,0),0)</f>
        <v>DemonBladeLord</v>
      </c>
      <c r="C234">
        <f t="shared" ca="1" si="77"/>
        <v>9</v>
      </c>
      <c r="D234">
        <f t="shared" si="94"/>
        <v>8</v>
      </c>
      <c r="E234">
        <f t="shared" ca="1" si="95"/>
        <v>9</v>
      </c>
      <c r="F234" t="str">
        <f t="shared" ca="1" si="93"/>
        <v>it</v>
      </c>
      <c r="G234" t="s">
        <v>412</v>
      </c>
      <c r="H234" t="s">
        <v>460</v>
      </c>
      <c r="I234">
        <v>1</v>
      </c>
      <c r="J234" t="str">
        <f t="shared" si="78"/>
        <v/>
      </c>
      <c r="O234">
        <v>717</v>
      </c>
      <c r="P234">
        <f t="shared" si="79"/>
        <v>717</v>
      </c>
      <c r="Q234" t="str">
        <f t="shared" ca="1" si="81"/>
        <v>it</v>
      </c>
      <c r="R234" t="str">
        <f t="shared" si="82"/>
        <v>Equip012002</v>
      </c>
      <c r="S234">
        <f t="shared" si="83"/>
        <v>1</v>
      </c>
      <c r="T234" t="str">
        <f t="shared" si="84"/>
        <v/>
      </c>
      <c r="U234" t="str">
        <f t="shared" si="85"/>
        <v/>
      </c>
      <c r="V234" t="str">
        <f t="shared" si="86"/>
        <v/>
      </c>
      <c r="W234" t="str">
        <f t="shared" ca="1" si="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</v>
      </c>
      <c r="X234" t="str">
        <f t="shared" ca="1" si="80"/>
        <v>{"num":8,"diff":9,"tp1":"it","vl1":"Equip012002","cn1":1,"key":717}</v>
      </c>
      <c r="Y234">
        <f t="shared" ca="1" si="88"/>
        <v>67</v>
      </c>
      <c r="Z234">
        <f t="shared" ca="1" si="89"/>
        <v>17366</v>
      </c>
      <c r="AA234">
        <f t="shared" ca="1" si="90"/>
        <v>0</v>
      </c>
      <c r="AB234" t="str">
        <f t="shared" ca="1" si="9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</v>
      </c>
      <c r="AC234">
        <f t="shared" ca="1" si="92"/>
        <v>0</v>
      </c>
    </row>
    <row r="235" spans="1:29">
      <c r="A235">
        <f t="shared" si="96"/>
        <v>8</v>
      </c>
      <c r="B235" t="str">
        <f>VLOOKUP(A235,BossBattleTable!$A:$C,MATCH(BossBattleTable!$C$1,BossBattleTable!$A$1:$C$1,0),0)</f>
        <v>DemonBladeLord</v>
      </c>
      <c r="C235">
        <f t="shared" ca="1" si="77"/>
        <v>10</v>
      </c>
      <c r="D235">
        <f t="shared" si="94"/>
        <v>8</v>
      </c>
      <c r="E235">
        <f t="shared" ca="1" si="95"/>
        <v>10</v>
      </c>
      <c r="F235" t="str">
        <f t="shared" ca="1" si="93"/>
        <v>cu</v>
      </c>
      <c r="G235" t="s">
        <v>402</v>
      </c>
      <c r="H235" t="s">
        <v>191</v>
      </c>
      <c r="I235">
        <v>12</v>
      </c>
      <c r="J235" t="str">
        <f t="shared" si="78"/>
        <v>에너지다소많음</v>
      </c>
      <c r="O235">
        <v>483</v>
      </c>
      <c r="P235">
        <f t="shared" si="79"/>
        <v>483</v>
      </c>
      <c r="Q235" t="str">
        <f t="shared" ca="1" si="81"/>
        <v>cu</v>
      </c>
      <c r="R235" t="str">
        <f t="shared" si="82"/>
        <v>EN</v>
      </c>
      <c r="S235">
        <f t="shared" si="83"/>
        <v>12</v>
      </c>
      <c r="T235" t="str">
        <f t="shared" si="84"/>
        <v/>
      </c>
      <c r="U235" t="str">
        <f t="shared" si="85"/>
        <v/>
      </c>
      <c r="V235" t="str">
        <f t="shared" si="86"/>
        <v/>
      </c>
      <c r="W235" t="str">
        <f t="shared" ca="1" si="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</v>
      </c>
      <c r="X235" t="str">
        <f t="shared" ca="1" si="80"/>
        <v>{"num":8,"diff":10,"tp1":"cu","vl1":"EN","cn1":12,"key":483}</v>
      </c>
      <c r="Y235">
        <f t="shared" ca="1" si="88"/>
        <v>60</v>
      </c>
      <c r="Z235">
        <f t="shared" ca="1" si="89"/>
        <v>17427</v>
      </c>
      <c r="AA235">
        <f t="shared" ca="1" si="90"/>
        <v>0</v>
      </c>
      <c r="AB235" t="str">
        <f t="shared" ca="1" si="9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</v>
      </c>
      <c r="AC235">
        <f t="shared" ca="1" si="92"/>
        <v>0</v>
      </c>
    </row>
    <row r="236" spans="1:29">
      <c r="A236">
        <f t="shared" si="96"/>
        <v>8</v>
      </c>
      <c r="B236" t="str">
        <f>VLOOKUP(A236,BossBattleTable!$A:$C,MATCH(BossBattleTable!$C$1,BossBattleTable!$A$1:$C$1,0),0)</f>
        <v>DemonBladeLord</v>
      </c>
      <c r="C236">
        <f t="shared" ca="1" si="77"/>
        <v>11</v>
      </c>
      <c r="D236">
        <f t="shared" si="94"/>
        <v>8</v>
      </c>
      <c r="E236">
        <f t="shared" ca="1" si="95"/>
        <v>11</v>
      </c>
      <c r="F236" t="str">
        <f t="shared" ca="1" si="93"/>
        <v>it</v>
      </c>
      <c r="G236" t="s">
        <v>412</v>
      </c>
      <c r="H236" t="s">
        <v>487</v>
      </c>
      <c r="I236">
        <v>1</v>
      </c>
      <c r="J236" t="str">
        <f t="shared" si="78"/>
        <v/>
      </c>
      <c r="O236">
        <v>751</v>
      </c>
      <c r="P236">
        <f t="shared" si="79"/>
        <v>751</v>
      </c>
      <c r="Q236" t="str">
        <f t="shared" ca="1" si="81"/>
        <v>it</v>
      </c>
      <c r="R236" t="str">
        <f t="shared" si="82"/>
        <v>Equip022002</v>
      </c>
      <c r="S236">
        <f t="shared" si="83"/>
        <v>1</v>
      </c>
      <c r="T236" t="str">
        <f t="shared" si="84"/>
        <v/>
      </c>
      <c r="U236" t="str">
        <f t="shared" si="85"/>
        <v/>
      </c>
      <c r="V236" t="str">
        <f t="shared" si="86"/>
        <v/>
      </c>
      <c r="W236" t="str">
        <f t="shared" ca="1" si="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</v>
      </c>
      <c r="X236" t="str">
        <f t="shared" ca="1" si="80"/>
        <v>{"num":8,"diff":11,"tp1":"it","vl1":"Equip022002","cn1":1,"key":751}</v>
      </c>
      <c r="Y236">
        <f t="shared" ca="1" si="88"/>
        <v>68</v>
      </c>
      <c r="Z236">
        <f t="shared" ca="1" si="89"/>
        <v>17496</v>
      </c>
      <c r="AA236">
        <f t="shared" ca="1" si="90"/>
        <v>0</v>
      </c>
      <c r="AB236" t="str">
        <f t="shared" ca="1" si="9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</v>
      </c>
      <c r="AC236">
        <f t="shared" ca="1" si="92"/>
        <v>0</v>
      </c>
    </row>
    <row r="237" spans="1:29">
      <c r="A237">
        <f t="shared" si="96"/>
        <v>8</v>
      </c>
      <c r="B237" t="str">
        <f>VLOOKUP(A237,BossBattleTable!$A:$C,MATCH(BossBattleTable!$C$1,BossBattleTable!$A$1:$C$1,0),0)</f>
        <v>DemonBladeLord</v>
      </c>
      <c r="C237">
        <f t="shared" ca="1" si="77"/>
        <v>12</v>
      </c>
      <c r="D237">
        <f t="shared" si="94"/>
        <v>8</v>
      </c>
      <c r="E237">
        <f t="shared" ca="1" si="95"/>
        <v>12</v>
      </c>
      <c r="F237" t="str">
        <f t="shared" ca="1" si="93"/>
        <v>cu</v>
      </c>
      <c r="G237" t="s">
        <v>402</v>
      </c>
      <c r="H237" t="s">
        <v>375</v>
      </c>
      <c r="I237">
        <v>4000</v>
      </c>
      <c r="J237" t="str">
        <f t="shared" si="78"/>
        <v/>
      </c>
      <c r="O237">
        <v>733</v>
      </c>
      <c r="P237">
        <f t="shared" si="79"/>
        <v>733</v>
      </c>
      <c r="Q237" t="str">
        <f t="shared" ca="1" si="81"/>
        <v>cu</v>
      </c>
      <c r="R237" t="str">
        <f t="shared" si="82"/>
        <v>GO</v>
      </c>
      <c r="S237">
        <f t="shared" si="83"/>
        <v>4000</v>
      </c>
      <c r="T237" t="str">
        <f t="shared" si="84"/>
        <v/>
      </c>
      <c r="U237" t="str">
        <f t="shared" si="85"/>
        <v/>
      </c>
      <c r="V237" t="str">
        <f t="shared" si="86"/>
        <v/>
      </c>
      <c r="W237" t="str">
        <f t="shared" ca="1" si="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</v>
      </c>
      <c r="X237" t="str">
        <f t="shared" ca="1" si="80"/>
        <v>{"num":8,"diff":12,"tp1":"cu","vl1":"GO","cn1":4000,"key":733}</v>
      </c>
      <c r="Y237">
        <f t="shared" ca="1" si="88"/>
        <v>62</v>
      </c>
      <c r="Z237">
        <f t="shared" ca="1" si="89"/>
        <v>17559</v>
      </c>
      <c r="AA237">
        <f t="shared" ca="1" si="90"/>
        <v>0</v>
      </c>
      <c r="AB237" t="str">
        <f t="shared" ca="1" si="9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</v>
      </c>
      <c r="AC237">
        <f t="shared" ca="1" si="92"/>
        <v>0</v>
      </c>
    </row>
    <row r="238" spans="1:29">
      <c r="A238">
        <f t="shared" si="96"/>
        <v>8</v>
      </c>
      <c r="B238" t="str">
        <f>VLOOKUP(A238,BossBattleTable!$A:$C,MATCH(BossBattleTable!$C$1,BossBattleTable!$A$1:$C$1,0),0)</f>
        <v>DemonBladeLord</v>
      </c>
      <c r="C238">
        <f t="shared" ca="1" si="77"/>
        <v>13</v>
      </c>
      <c r="D238">
        <f t="shared" si="94"/>
        <v>8</v>
      </c>
      <c r="E238">
        <f t="shared" ca="1" si="95"/>
        <v>13</v>
      </c>
      <c r="F238" t="str">
        <f t="shared" ca="1" si="93"/>
        <v>it</v>
      </c>
      <c r="G238" t="s">
        <v>412</v>
      </c>
      <c r="H238" t="s">
        <v>465</v>
      </c>
      <c r="I238">
        <v>1</v>
      </c>
      <c r="J238" t="str">
        <f t="shared" si="78"/>
        <v/>
      </c>
      <c r="L238" t="s">
        <v>412</v>
      </c>
      <c r="M238" t="s">
        <v>481</v>
      </c>
      <c r="N238">
        <v>1</v>
      </c>
      <c r="O238">
        <v>226</v>
      </c>
      <c r="P238">
        <f t="shared" si="79"/>
        <v>226</v>
      </c>
      <c r="Q238" t="str">
        <f t="shared" ca="1" si="81"/>
        <v>it</v>
      </c>
      <c r="R238" t="str">
        <f t="shared" si="82"/>
        <v>Equip010002</v>
      </c>
      <c r="S238">
        <f t="shared" si="83"/>
        <v>1</v>
      </c>
      <c r="T238" t="str">
        <f t="shared" si="84"/>
        <v/>
      </c>
      <c r="U238" t="str">
        <f t="shared" si="85"/>
        <v>Equip013003</v>
      </c>
      <c r="V238">
        <f t="shared" si="86"/>
        <v>1</v>
      </c>
      <c r="W238" t="str">
        <f t="shared" ca="1" si="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</v>
      </c>
      <c r="X238" t="str">
        <f t="shared" ca="1" si="80"/>
        <v>{"num":8,"diff":13,"tp1":"it","vl1":"Equip010002","cn1":1,"vl2":"Equip013003","cn2":1,"key":226}</v>
      </c>
      <c r="Y238">
        <f t="shared" ca="1" si="88"/>
        <v>96</v>
      </c>
      <c r="Z238">
        <f t="shared" ca="1" si="89"/>
        <v>17656</v>
      </c>
      <c r="AA238">
        <f t="shared" ca="1" si="90"/>
        <v>0</v>
      </c>
      <c r="AB238" t="str">
        <f t="shared" ca="1" si="9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</v>
      </c>
      <c r="AC238">
        <f t="shared" ca="1" si="92"/>
        <v>0</v>
      </c>
    </row>
    <row r="239" spans="1:29">
      <c r="A239">
        <f t="shared" si="96"/>
        <v>8</v>
      </c>
      <c r="B239" t="str">
        <f>VLOOKUP(A239,BossBattleTable!$A:$C,MATCH(BossBattleTable!$C$1,BossBattleTable!$A$1:$C$1,0),0)</f>
        <v>DemonBladeLord</v>
      </c>
      <c r="C239">
        <f t="shared" ca="1" si="77"/>
        <v>14</v>
      </c>
      <c r="D239">
        <f t="shared" si="94"/>
        <v>8</v>
      </c>
      <c r="E239">
        <f t="shared" ca="1" si="95"/>
        <v>14</v>
      </c>
      <c r="F239" t="str">
        <f t="shared" ca="1" si="93"/>
        <v>cu</v>
      </c>
      <c r="G239" t="s">
        <v>402</v>
      </c>
      <c r="H239" t="s">
        <v>191</v>
      </c>
      <c r="I239">
        <v>10</v>
      </c>
      <c r="J239" t="str">
        <f t="shared" si="78"/>
        <v>에너지다소많음</v>
      </c>
      <c r="L239" t="s">
        <v>402</v>
      </c>
      <c r="M239" t="s">
        <v>375</v>
      </c>
      <c r="N239">
        <v>3000</v>
      </c>
      <c r="O239">
        <v>853</v>
      </c>
      <c r="P239">
        <f t="shared" si="79"/>
        <v>853</v>
      </c>
      <c r="Q239" t="str">
        <f t="shared" ca="1" si="81"/>
        <v>cu</v>
      </c>
      <c r="R239" t="str">
        <f t="shared" si="82"/>
        <v>EN</v>
      </c>
      <c r="S239">
        <f t="shared" si="83"/>
        <v>10</v>
      </c>
      <c r="T239" t="str">
        <f t="shared" si="84"/>
        <v/>
      </c>
      <c r="U239" t="str">
        <f t="shared" si="85"/>
        <v>GO</v>
      </c>
      <c r="V239">
        <f t="shared" si="86"/>
        <v>3000</v>
      </c>
      <c r="W239" t="str">
        <f t="shared" ca="1" si="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</v>
      </c>
      <c r="X239" t="str">
        <f t="shared" ca="1" si="80"/>
        <v>{"num":8,"diff":14,"tp1":"cu","vl1":"EN","cn1":10,"vl2":"GO","cn2":3000,"key":853}</v>
      </c>
      <c r="Y239">
        <f t="shared" ca="1" si="88"/>
        <v>82</v>
      </c>
      <c r="Z239">
        <f t="shared" ca="1" si="89"/>
        <v>17739</v>
      </c>
      <c r="AA239">
        <f t="shared" ca="1" si="90"/>
        <v>0</v>
      </c>
      <c r="AB239" t="str">
        <f t="shared" ca="1" si="9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</v>
      </c>
      <c r="AC239">
        <f t="shared" ca="1" si="92"/>
        <v>0</v>
      </c>
    </row>
    <row r="240" spans="1:29">
      <c r="A240">
        <f t="shared" si="96"/>
        <v>8</v>
      </c>
      <c r="B240" t="str">
        <f>VLOOKUP(A240,BossBattleTable!$A:$C,MATCH(BossBattleTable!$C$1,BossBattleTable!$A$1:$C$1,0),0)</f>
        <v>DemonBladeLord</v>
      </c>
      <c r="C240">
        <f t="shared" ca="1" si="77"/>
        <v>15</v>
      </c>
      <c r="D240">
        <f t="shared" si="94"/>
        <v>8</v>
      </c>
      <c r="E240">
        <f t="shared" ca="1" si="95"/>
        <v>15</v>
      </c>
      <c r="F240" t="str">
        <f t="shared" ca="1" si="93"/>
        <v>it</v>
      </c>
      <c r="G240" t="s">
        <v>412</v>
      </c>
      <c r="H240" t="s">
        <v>481</v>
      </c>
      <c r="I240">
        <v>1</v>
      </c>
      <c r="J240" t="str">
        <f t="shared" si="78"/>
        <v/>
      </c>
      <c r="L240" t="s">
        <v>412</v>
      </c>
      <c r="M240" t="s">
        <v>451</v>
      </c>
      <c r="N240">
        <v>1</v>
      </c>
      <c r="O240">
        <v>572</v>
      </c>
      <c r="P240">
        <f t="shared" si="79"/>
        <v>572</v>
      </c>
      <c r="Q240" t="str">
        <f t="shared" ca="1" si="81"/>
        <v>it</v>
      </c>
      <c r="R240" t="str">
        <f t="shared" si="82"/>
        <v>Equip013003</v>
      </c>
      <c r="S240">
        <f t="shared" si="83"/>
        <v>1</v>
      </c>
      <c r="T240" t="str">
        <f t="shared" si="84"/>
        <v/>
      </c>
      <c r="U240" t="str">
        <f t="shared" si="85"/>
        <v>Equip010003</v>
      </c>
      <c r="V240">
        <f t="shared" si="86"/>
        <v>1</v>
      </c>
      <c r="W240" t="str">
        <f t="shared" ca="1" si="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</v>
      </c>
      <c r="X240" t="str">
        <f t="shared" ca="1" si="80"/>
        <v>{"num":8,"diff":15,"tp1":"it","vl1":"Equip013003","cn1":1,"vl2":"Equip010003","cn2":1,"key":572}</v>
      </c>
      <c r="Y240">
        <f t="shared" ca="1" si="88"/>
        <v>96</v>
      </c>
      <c r="Z240">
        <f t="shared" ca="1" si="89"/>
        <v>17836</v>
      </c>
      <c r="AA240">
        <f t="shared" ca="1" si="90"/>
        <v>0</v>
      </c>
      <c r="AB240" t="str">
        <f t="shared" ca="1" si="9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</v>
      </c>
      <c r="AC240">
        <f t="shared" ca="1" si="92"/>
        <v>0</v>
      </c>
    </row>
    <row r="241" spans="1:29">
      <c r="A241">
        <f t="shared" si="96"/>
        <v>8</v>
      </c>
      <c r="B241" t="str">
        <f>VLOOKUP(A241,BossBattleTable!$A:$C,MATCH(BossBattleTable!$C$1,BossBattleTable!$A$1:$C$1,0),0)</f>
        <v>DemonBladeLord</v>
      </c>
      <c r="C241">
        <f t="shared" ca="1" si="77"/>
        <v>16</v>
      </c>
      <c r="D241">
        <f t="shared" si="94"/>
        <v>8</v>
      </c>
      <c r="E241">
        <f t="shared" ca="1" si="95"/>
        <v>16</v>
      </c>
      <c r="F241" t="str">
        <f t="shared" ca="1" si="93"/>
        <v>cu</v>
      </c>
      <c r="G241" t="s">
        <v>402</v>
      </c>
      <c r="H241" t="s">
        <v>108</v>
      </c>
      <c r="I241">
        <v>6</v>
      </c>
      <c r="J241" t="str">
        <f t="shared" si="78"/>
        <v/>
      </c>
      <c r="O241">
        <v>874</v>
      </c>
      <c r="P241">
        <f t="shared" si="79"/>
        <v>874</v>
      </c>
      <c r="Q241" t="str">
        <f t="shared" ca="1" si="81"/>
        <v>cu</v>
      </c>
      <c r="R241" t="str">
        <f t="shared" si="82"/>
        <v>DI</v>
      </c>
      <c r="S241">
        <f t="shared" si="83"/>
        <v>6</v>
      </c>
      <c r="T241" t="str">
        <f t="shared" si="84"/>
        <v/>
      </c>
      <c r="U241" t="str">
        <f t="shared" si="85"/>
        <v/>
      </c>
      <c r="V241" t="str">
        <f t="shared" si="86"/>
        <v/>
      </c>
      <c r="W241" t="str">
        <f t="shared" ca="1" si="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</v>
      </c>
      <c r="X241" t="str">
        <f t="shared" ca="1" si="80"/>
        <v>{"num":8,"diff":16,"tp1":"cu","vl1":"DI","cn1":6,"key":874}</v>
      </c>
      <c r="Y241">
        <f t="shared" ca="1" si="88"/>
        <v>59</v>
      </c>
      <c r="Z241">
        <f t="shared" ca="1" si="89"/>
        <v>17896</v>
      </c>
      <c r="AA241">
        <f t="shared" ca="1" si="90"/>
        <v>0</v>
      </c>
      <c r="AB241" t="str">
        <f t="shared" ca="1" si="9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</v>
      </c>
      <c r="AC241">
        <f t="shared" ca="1" si="92"/>
        <v>0</v>
      </c>
    </row>
    <row r="242" spans="1:29">
      <c r="A242">
        <f t="shared" si="96"/>
        <v>8</v>
      </c>
      <c r="B242" t="str">
        <f>VLOOKUP(A242,BossBattleTable!$A:$C,MATCH(BossBattleTable!$C$1,BossBattleTable!$A$1:$C$1,0),0)</f>
        <v>DemonBladeLord</v>
      </c>
      <c r="C242">
        <f t="shared" ca="1" si="77"/>
        <v>17</v>
      </c>
      <c r="D242">
        <f t="shared" si="94"/>
        <v>8</v>
      </c>
      <c r="E242">
        <f t="shared" ca="1" si="95"/>
        <v>17</v>
      </c>
      <c r="F242" t="str">
        <f t="shared" ca="1" si="93"/>
        <v>it</v>
      </c>
      <c r="G242" t="s">
        <v>412</v>
      </c>
      <c r="H242" t="s">
        <v>483</v>
      </c>
      <c r="I242">
        <v>1</v>
      </c>
      <c r="J242" t="str">
        <f t="shared" si="78"/>
        <v/>
      </c>
      <c r="O242">
        <v>234</v>
      </c>
      <c r="P242">
        <f t="shared" si="79"/>
        <v>234</v>
      </c>
      <c r="Q242" t="str">
        <f t="shared" ca="1" si="81"/>
        <v>it</v>
      </c>
      <c r="R242" t="str">
        <f t="shared" si="82"/>
        <v>Equip014003</v>
      </c>
      <c r="S242">
        <f t="shared" si="83"/>
        <v>1</v>
      </c>
      <c r="T242" t="str">
        <f t="shared" si="84"/>
        <v/>
      </c>
      <c r="U242" t="str">
        <f t="shared" si="85"/>
        <v/>
      </c>
      <c r="V242" t="str">
        <f t="shared" si="86"/>
        <v/>
      </c>
      <c r="W242" t="str">
        <f t="shared" ca="1" si="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</v>
      </c>
      <c r="X242" t="str">
        <f t="shared" ca="1" si="80"/>
        <v>{"num":8,"diff":17,"tp1":"it","vl1":"Equip014003","cn1":1,"key":234}</v>
      </c>
      <c r="Y242">
        <f t="shared" ca="1" si="88"/>
        <v>68</v>
      </c>
      <c r="Z242">
        <f t="shared" ca="1" si="89"/>
        <v>17965</v>
      </c>
      <c r="AA242">
        <f t="shared" ca="1" si="90"/>
        <v>0</v>
      </c>
      <c r="AB242" t="str">
        <f t="shared" ca="1" si="9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</v>
      </c>
      <c r="AC242">
        <f t="shared" ca="1" si="92"/>
        <v>0</v>
      </c>
    </row>
    <row r="243" spans="1:29">
      <c r="A243">
        <f t="shared" si="96"/>
        <v>8</v>
      </c>
      <c r="B243" t="str">
        <f>VLOOKUP(A243,BossBattleTable!$A:$C,MATCH(BossBattleTable!$C$1,BossBattleTable!$A$1:$C$1,0),0)</f>
        <v>DemonBladeLord</v>
      </c>
      <c r="C243">
        <f t="shared" ca="1" si="77"/>
        <v>18</v>
      </c>
      <c r="D243">
        <f t="shared" si="94"/>
        <v>8</v>
      </c>
      <c r="E243">
        <f t="shared" ca="1" si="95"/>
        <v>18</v>
      </c>
      <c r="F243" t="str">
        <f t="shared" ca="1" si="93"/>
        <v>cu</v>
      </c>
      <c r="G243" t="s">
        <v>402</v>
      </c>
      <c r="H243" t="s">
        <v>191</v>
      </c>
      <c r="I243">
        <v>15</v>
      </c>
      <c r="J243" t="str">
        <f t="shared" si="78"/>
        <v>에너지다소많음</v>
      </c>
      <c r="O243">
        <v>165</v>
      </c>
      <c r="P243">
        <f t="shared" si="79"/>
        <v>165</v>
      </c>
      <c r="Q243" t="str">
        <f t="shared" ca="1" si="81"/>
        <v>cu</v>
      </c>
      <c r="R243" t="str">
        <f t="shared" si="82"/>
        <v>EN</v>
      </c>
      <c r="S243">
        <f t="shared" si="83"/>
        <v>15</v>
      </c>
      <c r="T243" t="str">
        <f t="shared" si="84"/>
        <v/>
      </c>
      <c r="U243" t="str">
        <f t="shared" si="85"/>
        <v/>
      </c>
      <c r="V243" t="str">
        <f t="shared" si="86"/>
        <v/>
      </c>
      <c r="W243" t="str">
        <f t="shared" ca="1" si="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</v>
      </c>
      <c r="X243" t="str">
        <f t="shared" ca="1" si="80"/>
        <v>{"num":8,"diff":18,"tp1":"cu","vl1":"EN","cn1":15,"key":165}</v>
      </c>
      <c r="Y243">
        <f t="shared" ca="1" si="88"/>
        <v>60</v>
      </c>
      <c r="Z243">
        <f t="shared" ca="1" si="89"/>
        <v>18026</v>
      </c>
      <c r="AA243">
        <f t="shared" ca="1" si="90"/>
        <v>0</v>
      </c>
      <c r="AB243" t="str">
        <f t="shared" ca="1" si="9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</v>
      </c>
      <c r="AC243">
        <f t="shared" ca="1" si="92"/>
        <v>0</v>
      </c>
    </row>
    <row r="244" spans="1:29">
      <c r="A244">
        <f t="shared" si="96"/>
        <v>8</v>
      </c>
      <c r="B244" t="str">
        <f>VLOOKUP(A244,BossBattleTable!$A:$C,MATCH(BossBattleTable!$C$1,BossBattleTable!$A$1:$C$1,0),0)</f>
        <v>DemonBladeLord</v>
      </c>
      <c r="C244">
        <f t="shared" ca="1" si="77"/>
        <v>19</v>
      </c>
      <c r="D244">
        <f t="shared" si="94"/>
        <v>8</v>
      </c>
      <c r="E244">
        <f t="shared" ca="1" si="95"/>
        <v>19</v>
      </c>
      <c r="F244" t="str">
        <f t="shared" ca="1" si="93"/>
        <v>it</v>
      </c>
      <c r="G244" t="s">
        <v>412</v>
      </c>
      <c r="H244" t="s">
        <v>457</v>
      </c>
      <c r="I244">
        <v>1</v>
      </c>
      <c r="J244" t="str">
        <f t="shared" si="78"/>
        <v/>
      </c>
      <c r="O244">
        <v>342</v>
      </c>
      <c r="P244">
        <f t="shared" si="79"/>
        <v>342</v>
      </c>
      <c r="Q244" t="str">
        <f t="shared" ca="1" si="81"/>
        <v>it</v>
      </c>
      <c r="R244" t="str">
        <f t="shared" si="82"/>
        <v>Equip020003</v>
      </c>
      <c r="S244">
        <f t="shared" si="83"/>
        <v>1</v>
      </c>
      <c r="T244" t="str">
        <f t="shared" si="84"/>
        <v/>
      </c>
      <c r="U244" t="str">
        <f t="shared" si="85"/>
        <v/>
      </c>
      <c r="V244" t="str">
        <f t="shared" si="86"/>
        <v/>
      </c>
      <c r="W244" t="str">
        <f t="shared" ca="1" si="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</v>
      </c>
      <c r="X244" t="str">
        <f t="shared" ca="1" si="80"/>
        <v>{"num":8,"diff":19,"tp1":"it","vl1":"Equip020003","cn1":1,"key":342}</v>
      </c>
      <c r="Y244">
        <f t="shared" ca="1" si="88"/>
        <v>68</v>
      </c>
      <c r="Z244">
        <f t="shared" ca="1" si="89"/>
        <v>18095</v>
      </c>
      <c r="AA244">
        <f t="shared" ca="1" si="90"/>
        <v>0</v>
      </c>
      <c r="AB244" t="str">
        <f t="shared" ca="1" si="9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</v>
      </c>
      <c r="AC244">
        <f t="shared" ca="1" si="92"/>
        <v>0</v>
      </c>
    </row>
    <row r="245" spans="1:29">
      <c r="A245">
        <f t="shared" si="96"/>
        <v>8</v>
      </c>
      <c r="B245" t="str">
        <f>VLOOKUP(A245,BossBattleTable!$A:$C,MATCH(BossBattleTable!$C$1,BossBattleTable!$A$1:$C$1,0),0)</f>
        <v>DemonBladeLord</v>
      </c>
      <c r="C245">
        <f t="shared" ca="1" si="77"/>
        <v>20</v>
      </c>
      <c r="D245">
        <f t="shared" si="94"/>
        <v>8</v>
      </c>
      <c r="E245">
        <f t="shared" ca="1" si="95"/>
        <v>20</v>
      </c>
      <c r="F245" t="str">
        <f t="shared" ca="1" si="93"/>
        <v>cu</v>
      </c>
      <c r="G245" t="s">
        <v>402</v>
      </c>
      <c r="H245" t="s">
        <v>375</v>
      </c>
      <c r="I245">
        <v>5500</v>
      </c>
      <c r="J245" t="str">
        <f t="shared" si="78"/>
        <v/>
      </c>
      <c r="O245">
        <v>848</v>
      </c>
      <c r="P245">
        <f t="shared" si="79"/>
        <v>848</v>
      </c>
      <c r="Q245" t="str">
        <f t="shared" ca="1" si="81"/>
        <v>cu</v>
      </c>
      <c r="R245" t="str">
        <f t="shared" si="82"/>
        <v>GO</v>
      </c>
      <c r="S245">
        <f t="shared" si="83"/>
        <v>5500</v>
      </c>
      <c r="T245" t="str">
        <f t="shared" si="84"/>
        <v/>
      </c>
      <c r="U245" t="str">
        <f t="shared" si="85"/>
        <v/>
      </c>
      <c r="V245" t="str">
        <f t="shared" si="86"/>
        <v/>
      </c>
      <c r="W245" t="str">
        <f t="shared" ca="1" si="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</v>
      </c>
      <c r="X245" t="str">
        <f t="shared" ca="1" si="80"/>
        <v>{"num":8,"diff":20,"tp1":"cu","vl1":"GO","cn1":5500,"key":848}</v>
      </c>
      <c r="Y245">
        <f t="shared" ca="1" si="88"/>
        <v>62</v>
      </c>
      <c r="Z245">
        <f t="shared" ca="1" si="89"/>
        <v>18158</v>
      </c>
      <c r="AA245">
        <f t="shared" ca="1" si="90"/>
        <v>0</v>
      </c>
      <c r="AB245" t="str">
        <f t="shared" ca="1" si="9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</v>
      </c>
      <c r="AC245">
        <f t="shared" ca="1" si="92"/>
        <v>0</v>
      </c>
    </row>
    <row r="246" spans="1:29">
      <c r="A246">
        <f t="shared" si="96"/>
        <v>8</v>
      </c>
      <c r="B246" t="str">
        <f>VLOOKUP(A246,BossBattleTable!$A:$C,MATCH(BossBattleTable!$C$1,BossBattleTable!$A$1:$C$1,0),0)</f>
        <v>DemonBladeLord</v>
      </c>
      <c r="C246">
        <f t="shared" ca="1" si="77"/>
        <v>21</v>
      </c>
      <c r="D246">
        <f t="shared" si="94"/>
        <v>8</v>
      </c>
      <c r="E246">
        <f t="shared" ca="1" si="95"/>
        <v>21</v>
      </c>
      <c r="F246" t="str">
        <f t="shared" ca="1" si="93"/>
        <v>it</v>
      </c>
      <c r="G246" t="s">
        <v>412</v>
      </c>
      <c r="H246" t="s">
        <v>463</v>
      </c>
      <c r="I246">
        <v>1</v>
      </c>
      <c r="J246" t="str">
        <f t="shared" si="78"/>
        <v/>
      </c>
      <c r="L246" t="s">
        <v>412</v>
      </c>
      <c r="M246" t="s">
        <v>471</v>
      </c>
      <c r="N246">
        <v>1</v>
      </c>
      <c r="O246">
        <v>187</v>
      </c>
      <c r="P246">
        <f t="shared" si="79"/>
        <v>187</v>
      </c>
      <c r="Q246" t="str">
        <f t="shared" ca="1" si="81"/>
        <v>it</v>
      </c>
      <c r="R246" t="str">
        <f t="shared" si="82"/>
        <v>Equip014002</v>
      </c>
      <c r="S246">
        <f t="shared" si="83"/>
        <v>1</v>
      </c>
      <c r="T246" t="str">
        <f t="shared" si="84"/>
        <v/>
      </c>
      <c r="U246" t="str">
        <f t="shared" si="85"/>
        <v>Equip011002</v>
      </c>
      <c r="V246">
        <f t="shared" si="86"/>
        <v>1</v>
      </c>
      <c r="W246" t="str">
        <f t="shared" ca="1" si="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</v>
      </c>
      <c r="X246" t="str">
        <f t="shared" ca="1" si="80"/>
        <v>{"num":8,"diff":21,"tp1":"it","vl1":"Equip014002","cn1":1,"vl2":"Equip011002","cn2":1,"key":187}</v>
      </c>
      <c r="Y246">
        <f t="shared" ca="1" si="88"/>
        <v>96</v>
      </c>
      <c r="Z246">
        <f t="shared" ca="1" si="89"/>
        <v>18255</v>
      </c>
      <c r="AA246">
        <f t="shared" ca="1" si="90"/>
        <v>0</v>
      </c>
      <c r="AB246" t="str">
        <f t="shared" ca="1" si="9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</v>
      </c>
      <c r="AC246">
        <f t="shared" ca="1" si="92"/>
        <v>0</v>
      </c>
    </row>
    <row r="247" spans="1:29">
      <c r="A247">
        <f t="shared" si="96"/>
        <v>8</v>
      </c>
      <c r="B247" t="str">
        <f>VLOOKUP(A247,BossBattleTable!$A:$C,MATCH(BossBattleTable!$C$1,BossBattleTable!$A$1:$C$1,0),0)</f>
        <v>DemonBladeLord</v>
      </c>
      <c r="C247">
        <f t="shared" ca="1" si="77"/>
        <v>22</v>
      </c>
      <c r="D247">
        <f t="shared" si="94"/>
        <v>8</v>
      </c>
      <c r="E247">
        <f t="shared" ca="1" si="95"/>
        <v>22</v>
      </c>
      <c r="F247" t="str">
        <f t="shared" ca="1" si="93"/>
        <v>cu</v>
      </c>
      <c r="G247" t="s">
        <v>402</v>
      </c>
      <c r="H247" t="s">
        <v>191</v>
      </c>
      <c r="I247">
        <v>12</v>
      </c>
      <c r="J247" t="str">
        <f t="shared" si="78"/>
        <v>에너지다소많음</v>
      </c>
      <c r="L247" t="s">
        <v>402</v>
      </c>
      <c r="M247" t="s">
        <v>375</v>
      </c>
      <c r="N247">
        <v>4000</v>
      </c>
      <c r="O247">
        <v>325</v>
      </c>
      <c r="P247">
        <f t="shared" si="79"/>
        <v>325</v>
      </c>
      <c r="Q247" t="str">
        <f t="shared" ca="1" si="81"/>
        <v>cu</v>
      </c>
      <c r="R247" t="str">
        <f t="shared" si="82"/>
        <v>EN</v>
      </c>
      <c r="S247">
        <f t="shared" si="83"/>
        <v>12</v>
      </c>
      <c r="T247" t="str">
        <f t="shared" si="84"/>
        <v/>
      </c>
      <c r="U247" t="str">
        <f t="shared" si="85"/>
        <v>GO</v>
      </c>
      <c r="V247">
        <f t="shared" si="86"/>
        <v>4000</v>
      </c>
      <c r="W247" t="str">
        <f t="shared" ca="1" si="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</v>
      </c>
      <c r="X247" t="str">
        <f t="shared" ca="1" si="80"/>
        <v>{"num":8,"diff":22,"tp1":"cu","vl1":"EN","cn1":12,"vl2":"GO","cn2":4000,"key":325}</v>
      </c>
      <c r="Y247">
        <f t="shared" ca="1" si="88"/>
        <v>82</v>
      </c>
      <c r="Z247">
        <f t="shared" ca="1" si="89"/>
        <v>18338</v>
      </c>
      <c r="AA247">
        <f t="shared" ca="1" si="90"/>
        <v>0</v>
      </c>
      <c r="AB247" t="str">
        <f t="shared" ca="1" si="9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</v>
      </c>
      <c r="AC247">
        <f t="shared" ca="1" si="92"/>
        <v>0</v>
      </c>
    </row>
    <row r="248" spans="1:29">
      <c r="A248">
        <f t="shared" si="96"/>
        <v>8</v>
      </c>
      <c r="B248" t="str">
        <f>VLOOKUP(A248,BossBattleTable!$A:$C,MATCH(BossBattleTable!$C$1,BossBattleTable!$A$1:$C$1,0),0)</f>
        <v>DemonBladeLord</v>
      </c>
      <c r="C248">
        <f t="shared" ca="1" si="77"/>
        <v>23</v>
      </c>
      <c r="D248">
        <f t="shared" si="94"/>
        <v>8</v>
      </c>
      <c r="E248">
        <f t="shared" ca="1" si="95"/>
        <v>23</v>
      </c>
      <c r="F248" t="str">
        <f t="shared" ca="1" si="93"/>
        <v>it</v>
      </c>
      <c r="G248" t="s">
        <v>412</v>
      </c>
      <c r="H248" t="s">
        <v>473</v>
      </c>
      <c r="I248">
        <v>1</v>
      </c>
      <c r="J248" t="str">
        <f t="shared" si="78"/>
        <v/>
      </c>
      <c r="L248" t="s">
        <v>412</v>
      </c>
      <c r="M248" t="s">
        <v>483</v>
      </c>
      <c r="N248">
        <v>1</v>
      </c>
      <c r="O248">
        <v>891</v>
      </c>
      <c r="P248">
        <f t="shared" si="79"/>
        <v>891</v>
      </c>
      <c r="Q248" t="str">
        <f t="shared" ca="1" si="81"/>
        <v>it</v>
      </c>
      <c r="R248" t="str">
        <f t="shared" si="82"/>
        <v>Equip020001</v>
      </c>
      <c r="S248">
        <f t="shared" si="83"/>
        <v>1</v>
      </c>
      <c r="T248" t="str">
        <f t="shared" si="84"/>
        <v/>
      </c>
      <c r="U248" t="str">
        <f t="shared" si="85"/>
        <v>Equip014003</v>
      </c>
      <c r="V248">
        <f t="shared" si="86"/>
        <v>1</v>
      </c>
      <c r="W248" t="str">
        <f t="shared" ca="1" si="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</v>
      </c>
      <c r="X248" t="str">
        <f t="shared" ca="1" si="80"/>
        <v>{"num":8,"diff":23,"tp1":"it","vl1":"Equip020001","cn1":1,"vl2":"Equip014003","cn2":1,"key":891}</v>
      </c>
      <c r="Y248">
        <f t="shared" ca="1" si="88"/>
        <v>96</v>
      </c>
      <c r="Z248">
        <f t="shared" ca="1" si="89"/>
        <v>18435</v>
      </c>
      <c r="AA248">
        <f t="shared" ca="1" si="90"/>
        <v>0</v>
      </c>
      <c r="AB248" t="str">
        <f t="shared" ca="1" si="9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</v>
      </c>
      <c r="AC248">
        <f t="shared" ca="1" si="92"/>
        <v>0</v>
      </c>
    </row>
    <row r="249" spans="1:29">
      <c r="A249">
        <f t="shared" si="96"/>
        <v>8</v>
      </c>
      <c r="B249" t="str">
        <f>VLOOKUP(A249,BossBattleTable!$A:$C,MATCH(BossBattleTable!$C$1,BossBattleTable!$A$1:$C$1,0),0)</f>
        <v>DemonBladeLord</v>
      </c>
      <c r="C249">
        <f t="shared" ca="1" si="77"/>
        <v>24</v>
      </c>
      <c r="D249">
        <f t="shared" si="94"/>
        <v>8</v>
      </c>
      <c r="E249">
        <f t="shared" ca="1" si="95"/>
        <v>24</v>
      </c>
      <c r="F249" t="str">
        <f t="shared" ca="1" si="93"/>
        <v>cu</v>
      </c>
      <c r="G249" t="s">
        <v>402</v>
      </c>
      <c r="H249" t="s">
        <v>108</v>
      </c>
      <c r="I249">
        <v>8</v>
      </c>
      <c r="J249" t="str">
        <f t="shared" si="78"/>
        <v/>
      </c>
      <c r="O249">
        <v>817</v>
      </c>
      <c r="P249">
        <f t="shared" si="79"/>
        <v>817</v>
      </c>
      <c r="Q249" t="str">
        <f t="shared" ca="1" si="81"/>
        <v>cu</v>
      </c>
      <c r="R249" t="str">
        <f t="shared" si="82"/>
        <v>DI</v>
      </c>
      <c r="S249">
        <f t="shared" si="83"/>
        <v>8</v>
      </c>
      <c r="T249" t="str">
        <f t="shared" si="84"/>
        <v/>
      </c>
      <c r="U249" t="str">
        <f t="shared" si="85"/>
        <v/>
      </c>
      <c r="V249" t="str">
        <f t="shared" si="86"/>
        <v/>
      </c>
      <c r="W249" t="str">
        <f t="shared" ca="1" si="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</v>
      </c>
      <c r="X249" t="str">
        <f t="shared" ca="1" si="80"/>
        <v>{"num":8,"diff":24,"tp1":"cu","vl1":"DI","cn1":8,"key":817}</v>
      </c>
      <c r="Y249">
        <f t="shared" ca="1" si="88"/>
        <v>59</v>
      </c>
      <c r="Z249">
        <f t="shared" ca="1" si="89"/>
        <v>18495</v>
      </c>
      <c r="AA249">
        <f t="shared" ca="1" si="90"/>
        <v>0</v>
      </c>
      <c r="AB249" t="str">
        <f t="shared" ca="1" si="9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</v>
      </c>
      <c r="AC249">
        <f t="shared" ca="1" si="92"/>
        <v>0</v>
      </c>
    </row>
    <row r="250" spans="1:29">
      <c r="A250">
        <f t="shared" si="96"/>
        <v>8</v>
      </c>
      <c r="B250" t="str">
        <f>VLOOKUP(A250,BossBattleTable!$A:$C,MATCH(BossBattleTable!$C$1,BossBattleTable!$A$1:$C$1,0),0)</f>
        <v>DemonBladeLord</v>
      </c>
      <c r="C250">
        <f t="shared" ca="1" si="77"/>
        <v>25</v>
      </c>
      <c r="D250">
        <f t="shared" si="94"/>
        <v>8</v>
      </c>
      <c r="E250">
        <f t="shared" ca="1" si="95"/>
        <v>25</v>
      </c>
      <c r="F250" t="str">
        <f t="shared" ca="1" si="93"/>
        <v>it</v>
      </c>
      <c r="G250" t="s">
        <v>412</v>
      </c>
      <c r="H250" t="s">
        <v>458</v>
      </c>
      <c r="I250">
        <v>1</v>
      </c>
      <c r="J250" t="str">
        <f t="shared" si="78"/>
        <v/>
      </c>
      <c r="O250">
        <v>726</v>
      </c>
      <c r="P250">
        <f t="shared" si="79"/>
        <v>726</v>
      </c>
      <c r="Q250" t="str">
        <f t="shared" ca="1" si="81"/>
        <v>it</v>
      </c>
      <c r="R250" t="str">
        <f t="shared" si="82"/>
        <v>Equip012003</v>
      </c>
      <c r="S250">
        <f t="shared" si="83"/>
        <v>1</v>
      </c>
      <c r="T250" t="str">
        <f t="shared" si="84"/>
        <v/>
      </c>
      <c r="U250" t="str">
        <f t="shared" si="85"/>
        <v/>
      </c>
      <c r="V250" t="str">
        <f t="shared" si="86"/>
        <v/>
      </c>
      <c r="W250" t="str">
        <f t="shared" ca="1" si="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</v>
      </c>
      <c r="X250" t="str">
        <f t="shared" ca="1" si="80"/>
        <v>{"num":8,"diff":25,"tp1":"it","vl1":"Equip012003","cn1":1,"key":726}</v>
      </c>
      <c r="Y250">
        <f t="shared" ca="1" si="88"/>
        <v>68</v>
      </c>
      <c r="Z250">
        <f t="shared" ca="1" si="89"/>
        <v>18564</v>
      </c>
      <c r="AA250">
        <f t="shared" ca="1" si="90"/>
        <v>0</v>
      </c>
      <c r="AB250" t="str">
        <f t="shared" ca="1" si="9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</v>
      </c>
      <c r="AC250">
        <f t="shared" ca="1" si="92"/>
        <v>0</v>
      </c>
    </row>
    <row r="251" spans="1:29">
      <c r="A251">
        <f t="shared" si="96"/>
        <v>8</v>
      </c>
      <c r="B251" t="str">
        <f>VLOOKUP(A251,BossBattleTable!$A:$C,MATCH(BossBattleTable!$C$1,BossBattleTable!$A$1:$C$1,0),0)</f>
        <v>DemonBladeLord</v>
      </c>
      <c r="C251">
        <f t="shared" ca="1" si="77"/>
        <v>26</v>
      </c>
      <c r="D251">
        <f t="shared" si="94"/>
        <v>8</v>
      </c>
      <c r="E251">
        <f t="shared" ca="1" si="95"/>
        <v>26</v>
      </c>
      <c r="F251" t="str">
        <f t="shared" ca="1" si="93"/>
        <v>cu</v>
      </c>
      <c r="G251" t="s">
        <v>402</v>
      </c>
      <c r="H251" t="s">
        <v>191</v>
      </c>
      <c r="I251">
        <v>20</v>
      </c>
      <c r="J251" t="str">
        <f t="shared" si="78"/>
        <v>에너지다소많음</v>
      </c>
      <c r="O251">
        <v>201</v>
      </c>
      <c r="P251">
        <f t="shared" si="79"/>
        <v>201</v>
      </c>
      <c r="Q251" t="str">
        <f t="shared" ca="1" si="81"/>
        <v>cu</v>
      </c>
      <c r="R251" t="str">
        <f t="shared" si="82"/>
        <v>EN</v>
      </c>
      <c r="S251">
        <f t="shared" si="83"/>
        <v>20</v>
      </c>
      <c r="T251" t="str">
        <f t="shared" si="84"/>
        <v/>
      </c>
      <c r="U251" t="str">
        <f t="shared" si="85"/>
        <v/>
      </c>
      <c r="V251" t="str">
        <f t="shared" si="86"/>
        <v/>
      </c>
      <c r="W251" t="str">
        <f t="shared" ca="1" si="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</v>
      </c>
      <c r="X251" t="str">
        <f t="shared" ca="1" si="80"/>
        <v>{"num":8,"diff":26,"tp1":"cu","vl1":"EN","cn1":20,"key":201}</v>
      </c>
      <c r="Y251">
        <f t="shared" ca="1" si="88"/>
        <v>60</v>
      </c>
      <c r="Z251">
        <f t="shared" ca="1" si="89"/>
        <v>18625</v>
      </c>
      <c r="AA251">
        <f t="shared" ca="1" si="90"/>
        <v>0</v>
      </c>
      <c r="AB251" t="str">
        <f t="shared" ca="1" si="9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</v>
      </c>
      <c r="AC251">
        <f t="shared" ca="1" si="92"/>
        <v>0</v>
      </c>
    </row>
    <row r="252" spans="1:29">
      <c r="A252">
        <f t="shared" si="96"/>
        <v>8</v>
      </c>
      <c r="B252" t="str">
        <f>VLOOKUP(A252,BossBattleTable!$A:$C,MATCH(BossBattleTable!$C$1,BossBattleTable!$A$1:$C$1,0),0)</f>
        <v>DemonBladeLord</v>
      </c>
      <c r="C252">
        <f t="shared" ca="1" si="77"/>
        <v>27</v>
      </c>
      <c r="D252">
        <f t="shared" si="94"/>
        <v>8</v>
      </c>
      <c r="E252">
        <f t="shared" ca="1" si="95"/>
        <v>27</v>
      </c>
      <c r="F252" t="str">
        <f t="shared" ca="1" si="93"/>
        <v>it</v>
      </c>
      <c r="G252" t="s">
        <v>412</v>
      </c>
      <c r="H252" t="s">
        <v>482</v>
      </c>
      <c r="I252">
        <v>1</v>
      </c>
      <c r="J252" t="str">
        <f t="shared" si="78"/>
        <v/>
      </c>
      <c r="O252">
        <v>446</v>
      </c>
      <c r="P252">
        <f t="shared" si="79"/>
        <v>446</v>
      </c>
      <c r="Q252" t="str">
        <f t="shared" ca="1" si="81"/>
        <v>it</v>
      </c>
      <c r="R252" t="str">
        <f t="shared" si="82"/>
        <v>Equip022003</v>
      </c>
      <c r="S252">
        <f t="shared" si="83"/>
        <v>1</v>
      </c>
      <c r="T252" t="str">
        <f t="shared" si="84"/>
        <v/>
      </c>
      <c r="U252" t="str">
        <f t="shared" si="85"/>
        <v/>
      </c>
      <c r="V252" t="str">
        <f t="shared" si="86"/>
        <v/>
      </c>
      <c r="W252" t="str">
        <f t="shared" ca="1" si="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</v>
      </c>
      <c r="X252" t="str">
        <f t="shared" ca="1" si="80"/>
        <v>{"num":8,"diff":27,"tp1":"it","vl1":"Equip022003","cn1":1,"key":446}</v>
      </c>
      <c r="Y252">
        <f t="shared" ca="1" si="88"/>
        <v>68</v>
      </c>
      <c r="Z252">
        <f t="shared" ca="1" si="89"/>
        <v>18694</v>
      </c>
      <c r="AA252">
        <f t="shared" ca="1" si="90"/>
        <v>0</v>
      </c>
      <c r="AB252" t="str">
        <f t="shared" ca="1" si="9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</v>
      </c>
      <c r="AC252">
        <f t="shared" ca="1" si="92"/>
        <v>0</v>
      </c>
    </row>
    <row r="253" spans="1:29">
      <c r="A253">
        <f t="shared" si="96"/>
        <v>8</v>
      </c>
      <c r="B253" t="str">
        <f>VLOOKUP(A253,BossBattleTable!$A:$C,MATCH(BossBattleTable!$C$1,BossBattleTable!$A$1:$C$1,0),0)</f>
        <v>DemonBladeLord</v>
      </c>
      <c r="C253">
        <f t="shared" ca="1" si="77"/>
        <v>28</v>
      </c>
      <c r="D253">
        <f t="shared" si="94"/>
        <v>8</v>
      </c>
      <c r="E253">
        <f t="shared" ca="1" si="95"/>
        <v>28</v>
      </c>
      <c r="F253" t="str">
        <f t="shared" ca="1" si="93"/>
        <v>cu</v>
      </c>
      <c r="G253" t="s">
        <v>402</v>
      </c>
      <c r="H253" t="s">
        <v>375</v>
      </c>
      <c r="I253">
        <v>7500</v>
      </c>
      <c r="J253" t="str">
        <f t="shared" si="78"/>
        <v/>
      </c>
      <c r="O253">
        <v>380</v>
      </c>
      <c r="P253">
        <f t="shared" si="79"/>
        <v>380</v>
      </c>
      <c r="Q253" t="str">
        <f t="shared" ca="1" si="81"/>
        <v>cu</v>
      </c>
      <c r="R253" t="str">
        <f t="shared" si="82"/>
        <v>GO</v>
      </c>
      <c r="S253">
        <f t="shared" si="83"/>
        <v>7500</v>
      </c>
      <c r="T253" t="str">
        <f t="shared" si="84"/>
        <v/>
      </c>
      <c r="U253" t="str">
        <f t="shared" si="85"/>
        <v/>
      </c>
      <c r="V253" t="str">
        <f t="shared" si="86"/>
        <v/>
      </c>
      <c r="W253" t="str">
        <f t="shared" ca="1" si="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</v>
      </c>
      <c r="X253" t="str">
        <f t="shared" ca="1" si="80"/>
        <v>{"num":8,"diff":28,"tp1":"cu","vl1":"GO","cn1":7500,"key":380}</v>
      </c>
      <c r="Y253">
        <f t="shared" ca="1" si="88"/>
        <v>62</v>
      </c>
      <c r="Z253">
        <f t="shared" ca="1" si="89"/>
        <v>18757</v>
      </c>
      <c r="AA253">
        <f t="shared" ca="1" si="90"/>
        <v>0</v>
      </c>
      <c r="AB253" t="str">
        <f t="shared" ca="1" si="9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</v>
      </c>
      <c r="AC253">
        <f t="shared" ca="1" si="92"/>
        <v>0</v>
      </c>
    </row>
    <row r="254" spans="1:29">
      <c r="A254">
        <f t="shared" si="96"/>
        <v>8</v>
      </c>
      <c r="B254" t="str">
        <f>VLOOKUP(A254,BossBattleTable!$A:$C,MATCH(BossBattleTable!$C$1,BossBattleTable!$A$1:$C$1,0),0)</f>
        <v>DemonBladeLord</v>
      </c>
      <c r="C254">
        <f t="shared" ca="1" si="77"/>
        <v>29</v>
      </c>
      <c r="D254">
        <f t="shared" si="94"/>
        <v>8</v>
      </c>
      <c r="E254">
        <f t="shared" ca="1" si="95"/>
        <v>29</v>
      </c>
      <c r="F254" t="str">
        <f t="shared" ca="1" si="93"/>
        <v>it</v>
      </c>
      <c r="G254" t="s">
        <v>412</v>
      </c>
      <c r="H254" t="s">
        <v>467</v>
      </c>
      <c r="I254">
        <v>1</v>
      </c>
      <c r="J254" t="str">
        <f t="shared" si="78"/>
        <v/>
      </c>
      <c r="L254" t="s">
        <v>412</v>
      </c>
      <c r="M254" t="s">
        <v>460</v>
      </c>
      <c r="N254">
        <v>1</v>
      </c>
      <c r="O254">
        <v>988</v>
      </c>
      <c r="P254">
        <f t="shared" si="79"/>
        <v>988</v>
      </c>
      <c r="Q254" t="str">
        <f t="shared" ca="1" si="81"/>
        <v>it</v>
      </c>
      <c r="R254" t="str">
        <f t="shared" si="82"/>
        <v>Equip015003</v>
      </c>
      <c r="S254">
        <f t="shared" si="83"/>
        <v>1</v>
      </c>
      <c r="T254" t="str">
        <f t="shared" si="84"/>
        <v/>
      </c>
      <c r="U254" t="str">
        <f t="shared" si="85"/>
        <v>Equip012002</v>
      </c>
      <c r="V254">
        <f t="shared" si="86"/>
        <v>1</v>
      </c>
      <c r="W254" t="str">
        <f t="shared" ca="1" si="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</v>
      </c>
      <c r="X254" t="str">
        <f t="shared" ca="1" si="80"/>
        <v>{"num":8,"diff":29,"tp1":"it","vl1":"Equip015003","cn1":1,"vl2":"Equip012002","cn2":1,"key":988}</v>
      </c>
      <c r="Y254">
        <f t="shared" ca="1" si="88"/>
        <v>96</v>
      </c>
      <c r="Z254">
        <f t="shared" ca="1" si="89"/>
        <v>18854</v>
      </c>
      <c r="AA254">
        <f t="shared" ca="1" si="90"/>
        <v>0</v>
      </c>
      <c r="AB254" t="str">
        <f t="shared" ca="1" si="9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</v>
      </c>
      <c r="AC254">
        <f t="shared" ca="1" si="92"/>
        <v>0</v>
      </c>
    </row>
    <row r="255" spans="1:29">
      <c r="A255">
        <f t="shared" si="96"/>
        <v>8</v>
      </c>
      <c r="B255" t="str">
        <f>VLOOKUP(A255,BossBattleTable!$A:$C,MATCH(BossBattleTable!$C$1,BossBattleTable!$A$1:$C$1,0),0)</f>
        <v>DemonBladeLord</v>
      </c>
      <c r="C255">
        <f t="shared" ca="1" si="77"/>
        <v>30</v>
      </c>
      <c r="D255">
        <f t="shared" si="94"/>
        <v>8</v>
      </c>
      <c r="E255">
        <f t="shared" ca="1" si="95"/>
        <v>30</v>
      </c>
      <c r="F255" t="str">
        <f t="shared" ca="1" si="93"/>
        <v>cu</v>
      </c>
      <c r="G255" t="s">
        <v>402</v>
      </c>
      <c r="H255" t="s">
        <v>191</v>
      </c>
      <c r="I255">
        <v>15</v>
      </c>
      <c r="J255" t="str">
        <f t="shared" si="78"/>
        <v>에너지다소많음</v>
      </c>
      <c r="L255" t="s">
        <v>402</v>
      </c>
      <c r="M255" t="s">
        <v>375</v>
      </c>
      <c r="N255">
        <v>5000</v>
      </c>
      <c r="O255">
        <v>118</v>
      </c>
      <c r="P255">
        <f t="shared" si="79"/>
        <v>118</v>
      </c>
      <c r="Q255" t="str">
        <f t="shared" ca="1" si="81"/>
        <v>cu</v>
      </c>
      <c r="R255" t="str">
        <f t="shared" si="82"/>
        <v>EN</v>
      </c>
      <c r="S255">
        <f t="shared" si="83"/>
        <v>15</v>
      </c>
      <c r="T255" t="str">
        <f t="shared" si="84"/>
        <v/>
      </c>
      <c r="U255" t="str">
        <f t="shared" si="85"/>
        <v>GO</v>
      </c>
      <c r="V255">
        <f t="shared" si="86"/>
        <v>5000</v>
      </c>
      <c r="W255" t="str">
        <f t="shared" ca="1" si="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</v>
      </c>
      <c r="X255" t="str">
        <f t="shared" ca="1" si="80"/>
        <v>{"num":8,"diff":30,"tp1":"cu","vl1":"EN","cn1":15,"vl2":"GO","cn2":5000,"key":118}</v>
      </c>
      <c r="Y255">
        <f t="shared" ca="1" si="88"/>
        <v>82</v>
      </c>
      <c r="Z255">
        <f t="shared" ca="1" si="89"/>
        <v>18937</v>
      </c>
      <c r="AA255">
        <f t="shared" ca="1" si="90"/>
        <v>0</v>
      </c>
      <c r="AB255" t="str">
        <f t="shared" ca="1" si="9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</v>
      </c>
      <c r="AC255">
        <f t="shared" ca="1" si="92"/>
        <v>0</v>
      </c>
    </row>
    <row r="256" spans="1:29">
      <c r="A256">
        <f t="shared" si="96"/>
        <v>8</v>
      </c>
      <c r="B256" t="str">
        <f>VLOOKUP(A256,BossBattleTable!$A:$C,MATCH(BossBattleTable!$C$1,BossBattleTable!$A$1:$C$1,0),0)</f>
        <v>DemonBladeLord</v>
      </c>
      <c r="C256">
        <f t="shared" ca="1" si="77"/>
        <v>31</v>
      </c>
      <c r="D256">
        <f t="shared" si="94"/>
        <v>8</v>
      </c>
      <c r="E256">
        <f t="shared" ca="1" si="95"/>
        <v>31</v>
      </c>
      <c r="F256" t="str">
        <f t="shared" ca="1" si="93"/>
        <v>it</v>
      </c>
      <c r="G256" t="s">
        <v>412</v>
      </c>
      <c r="H256" t="s">
        <v>459</v>
      </c>
      <c r="I256">
        <v>1</v>
      </c>
      <c r="J256" t="str">
        <f t="shared" si="78"/>
        <v/>
      </c>
      <c r="L256" t="s">
        <v>412</v>
      </c>
      <c r="M256" t="s">
        <v>457</v>
      </c>
      <c r="N256">
        <v>1</v>
      </c>
      <c r="O256">
        <v>787</v>
      </c>
      <c r="P256">
        <f t="shared" si="79"/>
        <v>787</v>
      </c>
      <c r="Q256" t="str">
        <f t="shared" ca="1" si="81"/>
        <v>it</v>
      </c>
      <c r="R256" t="str">
        <f t="shared" si="82"/>
        <v>Equip025002</v>
      </c>
      <c r="S256">
        <f t="shared" si="83"/>
        <v>1</v>
      </c>
      <c r="T256" t="str">
        <f t="shared" si="84"/>
        <v/>
      </c>
      <c r="U256" t="str">
        <f t="shared" si="85"/>
        <v>Equip020003</v>
      </c>
      <c r="V256">
        <f t="shared" si="86"/>
        <v>1</v>
      </c>
      <c r="W256" t="str">
        <f t="shared" ca="1" si="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</v>
      </c>
      <c r="X256" t="str">
        <f t="shared" ca="1" si="80"/>
        <v>{"num":8,"diff":31,"tp1":"it","vl1":"Equip025002","cn1":1,"vl2":"Equip020003","cn2":1,"key":787}</v>
      </c>
      <c r="Y256">
        <f t="shared" ca="1" si="88"/>
        <v>96</v>
      </c>
      <c r="Z256">
        <f t="shared" ca="1" si="89"/>
        <v>19034</v>
      </c>
      <c r="AA256">
        <f t="shared" ca="1" si="90"/>
        <v>0</v>
      </c>
      <c r="AB256" t="str">
        <f t="shared" ca="1" si="9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</v>
      </c>
      <c r="AC256">
        <f t="shared" ca="1" si="92"/>
        <v>0</v>
      </c>
    </row>
    <row r="257" spans="1:29">
      <c r="A257">
        <f t="shared" si="96"/>
        <v>8</v>
      </c>
      <c r="B257" t="str">
        <f>VLOOKUP(A257,BossBattleTable!$A:$C,MATCH(BossBattleTable!$C$1,BossBattleTable!$A$1:$C$1,0),0)</f>
        <v>DemonBladeLord</v>
      </c>
      <c r="C257">
        <f t="shared" ca="1" si="77"/>
        <v>32</v>
      </c>
      <c r="D257">
        <f t="shared" si="94"/>
        <v>8</v>
      </c>
      <c r="E257">
        <f t="shared" ca="1" si="95"/>
        <v>32</v>
      </c>
      <c r="F257" t="str">
        <f t="shared" ca="1" si="93"/>
        <v>cu</v>
      </c>
      <c r="G257" t="s">
        <v>402</v>
      </c>
      <c r="H257" t="s">
        <v>108</v>
      </c>
      <c r="I257">
        <v>11</v>
      </c>
      <c r="J257" t="str">
        <f t="shared" si="78"/>
        <v/>
      </c>
      <c r="O257">
        <v>281</v>
      </c>
      <c r="P257">
        <f t="shared" si="79"/>
        <v>281</v>
      </c>
      <c r="Q257" t="str">
        <f t="shared" ca="1" si="81"/>
        <v>cu</v>
      </c>
      <c r="R257" t="str">
        <f t="shared" si="82"/>
        <v>DI</v>
      </c>
      <c r="S257">
        <f t="shared" si="83"/>
        <v>11</v>
      </c>
      <c r="T257" t="str">
        <f t="shared" si="84"/>
        <v/>
      </c>
      <c r="U257" t="str">
        <f t="shared" si="85"/>
        <v/>
      </c>
      <c r="V257" t="str">
        <f t="shared" si="86"/>
        <v/>
      </c>
      <c r="W257" t="str">
        <f t="shared" ca="1" si="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</v>
      </c>
      <c r="X257" t="str">
        <f t="shared" ca="1" si="80"/>
        <v>{"num":8,"diff":32,"tp1":"cu","vl1":"DI","cn1":11,"key":281}</v>
      </c>
      <c r="Y257">
        <f t="shared" ca="1" si="88"/>
        <v>60</v>
      </c>
      <c r="Z257">
        <f t="shared" ca="1" si="89"/>
        <v>19095</v>
      </c>
      <c r="AA257">
        <f t="shared" ca="1" si="90"/>
        <v>0</v>
      </c>
      <c r="AB257" t="str">
        <f t="shared" ca="1" si="9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</v>
      </c>
      <c r="AC257">
        <f t="shared" ca="1" si="92"/>
        <v>0</v>
      </c>
    </row>
    <row r="258" spans="1:29">
      <c r="A258">
        <f t="shared" si="96"/>
        <v>9</v>
      </c>
      <c r="B258" t="str">
        <f>VLOOKUP(A258,BossBattleTable!$A:$C,MATCH(BossBattleTable!$C$1,BossBattleTable!$A$1:$C$1,0),0)</f>
        <v>LowPolyCyc</v>
      </c>
      <c r="C258">
        <f t="shared" ref="C258:C321" ca="1" si="97">IF(A258&lt;&gt;OFFSET(A258,-1,0),1,OFFSET(C258,-1,0)+1)</f>
        <v>1</v>
      </c>
      <c r="D258">
        <f t="shared" si="94"/>
        <v>9</v>
      </c>
      <c r="E258">
        <f t="shared" ca="1" si="95"/>
        <v>1</v>
      </c>
      <c r="F258" t="str">
        <f t="shared" ca="1" si="93"/>
        <v>it</v>
      </c>
      <c r="G258" t="s">
        <v>412</v>
      </c>
      <c r="H258" t="s">
        <v>476</v>
      </c>
      <c r="I258">
        <v>1</v>
      </c>
      <c r="J258" t="str">
        <f t="shared" ref="J258:J321" si="98">IF(G258="장비1상자",
  IF(OR(H258&gt;3,I258&gt;5),"장비이상",""),
IF(H258="GO",
  IF(I258&lt;100,"골드이상",""),
IF(H258="EN",
  IF(I258&gt;29,"에너지너무많음",
  IF(I258&gt;9,"에너지다소많음","")),"")))</f>
        <v/>
      </c>
      <c r="O258">
        <v>321</v>
      </c>
      <c r="P258">
        <f t="shared" si="79"/>
        <v>321</v>
      </c>
      <c r="Q258" t="str">
        <f t="shared" ca="1" si="81"/>
        <v>it</v>
      </c>
      <c r="R258" t="str">
        <f t="shared" si="82"/>
        <v>Equip003001</v>
      </c>
      <c r="S258">
        <f t="shared" si="83"/>
        <v>1</v>
      </c>
      <c r="T258" t="str">
        <f t="shared" si="84"/>
        <v/>
      </c>
      <c r="U258" t="str">
        <f t="shared" si="85"/>
        <v/>
      </c>
      <c r="V258" t="str">
        <f t="shared" si="86"/>
        <v/>
      </c>
      <c r="W258" t="str">
        <f t="shared" ca="1" si="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</v>
      </c>
      <c r="X258" t="str">
        <f t="shared" ca="1" si="80"/>
        <v>{"num":9,"diff":1,"tp1":"it","vl1":"Equip003001","cn1":1,"key":321}</v>
      </c>
      <c r="Y258">
        <f t="shared" ca="1" si="88"/>
        <v>67</v>
      </c>
      <c r="Z258">
        <f t="shared" ca="1" si="89"/>
        <v>19163</v>
      </c>
      <c r="AA258">
        <f t="shared" ca="1" si="90"/>
        <v>0</v>
      </c>
      <c r="AB258" t="str">
        <f t="shared" ca="1" si="9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</v>
      </c>
      <c r="AC258">
        <f t="shared" ca="1" si="92"/>
        <v>0</v>
      </c>
    </row>
    <row r="259" spans="1:29">
      <c r="A259">
        <f t="shared" si="96"/>
        <v>9</v>
      </c>
      <c r="B259" t="str">
        <f>VLOOKUP(A259,BossBattleTable!$A:$C,MATCH(BossBattleTable!$C$1,BossBattleTable!$A$1:$C$1,0),0)</f>
        <v>LowPolyCyc</v>
      </c>
      <c r="C259">
        <f t="shared" ca="1" si="97"/>
        <v>2</v>
      </c>
      <c r="D259">
        <f t="shared" si="94"/>
        <v>9</v>
      </c>
      <c r="E259">
        <f t="shared" ca="1" si="95"/>
        <v>2</v>
      </c>
      <c r="F259" t="str">
        <f t="shared" ca="1" si="93"/>
        <v>cu</v>
      </c>
      <c r="G259" t="s">
        <v>402</v>
      </c>
      <c r="H259" t="s">
        <v>191</v>
      </c>
      <c r="I259">
        <v>10</v>
      </c>
      <c r="J259" t="str">
        <f t="shared" si="98"/>
        <v>에너지다소많음</v>
      </c>
      <c r="O259">
        <v>438</v>
      </c>
      <c r="P259">
        <f t="shared" ref="P259:P322" si="99">O259</f>
        <v>438</v>
      </c>
      <c r="Q259" t="str">
        <f t="shared" ca="1" si="81"/>
        <v>cu</v>
      </c>
      <c r="R259" t="str">
        <f t="shared" si="82"/>
        <v>EN</v>
      </c>
      <c r="S259">
        <f t="shared" si="83"/>
        <v>10</v>
      </c>
      <c r="T259" t="str">
        <f t="shared" si="84"/>
        <v/>
      </c>
      <c r="U259" t="str">
        <f t="shared" si="85"/>
        <v/>
      </c>
      <c r="V259" t="str">
        <f t="shared" si="86"/>
        <v/>
      </c>
      <c r="W259" t="str">
        <f t="shared" ca="1" si="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</v>
      </c>
      <c r="X259" t="str">
        <f t="shared" ref="X259:X322" ca="1" si="100">"{"""&amp;D$1&amp;""":"&amp;D259
&amp;","""&amp;E$1&amp;""":"&amp;E259
&amp;","""&amp;F$1&amp;""":"""&amp;F259&amp;""""
&amp;","""&amp;H$1&amp;""":"""&amp;H259&amp;""""
&amp;","""&amp;I$1&amp;""":"&amp;I259
&amp;IF(LEN(K259)=0,"",","""&amp;K$1&amp;""":"""&amp;K259&amp;"""")
&amp;IF(LEN(M259)=0,"",","""&amp;M$1&amp;""":"""&amp;M259&amp;"""")
&amp;IF(LEN(N259)=0,"",","""&amp;N$1&amp;""":"&amp;N259)
&amp;","""&amp;O$1&amp;""":"&amp;O259&amp;"}"</f>
        <v>{"num":9,"diff":2,"tp1":"cu","vl1":"EN","cn1":10,"key":438}</v>
      </c>
      <c r="Y259">
        <f t="shared" ca="1" si="88"/>
        <v>59</v>
      </c>
      <c r="Z259">
        <f t="shared" ca="1" si="89"/>
        <v>19223</v>
      </c>
      <c r="AA259">
        <f t="shared" ca="1" si="90"/>
        <v>0</v>
      </c>
      <c r="AB259" t="str">
        <f t="shared" ca="1" si="9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</v>
      </c>
      <c r="AC259">
        <f t="shared" ca="1" si="92"/>
        <v>0</v>
      </c>
    </row>
    <row r="260" spans="1:29">
      <c r="A260">
        <f t="shared" si="96"/>
        <v>9</v>
      </c>
      <c r="B260" t="str">
        <f>VLOOKUP(A260,BossBattleTable!$A:$C,MATCH(BossBattleTable!$C$1,BossBattleTable!$A$1:$C$1,0),0)</f>
        <v>LowPolyCyc</v>
      </c>
      <c r="C260">
        <f t="shared" ca="1" si="97"/>
        <v>3</v>
      </c>
      <c r="D260">
        <f t="shared" si="94"/>
        <v>9</v>
      </c>
      <c r="E260">
        <f t="shared" ca="1" si="95"/>
        <v>3</v>
      </c>
      <c r="F260" t="str">
        <f t="shared" ca="1" si="93"/>
        <v>it</v>
      </c>
      <c r="G260" t="s">
        <v>412</v>
      </c>
      <c r="H260" t="s">
        <v>483</v>
      </c>
      <c r="I260">
        <v>1</v>
      </c>
      <c r="J260" t="str">
        <f t="shared" si="98"/>
        <v/>
      </c>
      <c r="O260">
        <v>230</v>
      </c>
      <c r="P260">
        <f t="shared" si="99"/>
        <v>230</v>
      </c>
      <c r="Q260" t="str">
        <f t="shared" ref="Q260:Q323" ca="1" si="101">IF(LEN(F260)=0,"",F260)</f>
        <v>it</v>
      </c>
      <c r="R260" t="str">
        <f t="shared" ref="R260:R323" si="102">IF(LEN(H260)=0,"",H260)</f>
        <v>Equip014003</v>
      </c>
      <c r="S260">
        <f t="shared" ref="S260:S323" si="103">IF(LEN(I260)=0,"",I260)</f>
        <v>1</v>
      </c>
      <c r="T260" t="str">
        <f t="shared" ref="T260:T323" si="104">IF(LEN(K260)=0,"",K260)</f>
        <v/>
      </c>
      <c r="U260" t="str">
        <f t="shared" ref="U260:U323" si="105">IF(LEN(M260)=0,"",M260)</f>
        <v/>
      </c>
      <c r="V260" t="str">
        <f t="shared" ref="V260:V323" si="106">IF(LEN(N260)=0,"",N260)</f>
        <v/>
      </c>
      <c r="W260" t="str">
        <f t="shared" ref="W260:W323" ca="1" si="107">IF(ROW()=2,X260,OFFSET(W260,-1,0)&amp;IF(LEN(X260)=0,"",","&amp;X260))</f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</v>
      </c>
      <c r="X260" t="str">
        <f t="shared" ca="1" si="100"/>
        <v>{"num":9,"diff":3,"tp1":"it","vl1":"Equip014003","cn1":1,"key":230}</v>
      </c>
      <c r="Y260">
        <f t="shared" ref="Y260:Y323" ca="1" si="108">LEN(X260)</f>
        <v>67</v>
      </c>
      <c r="Z260">
        <f t="shared" ref="Z260:Z323" ca="1" si="109">IF(ROW()=2,Y260,
IF(OFFSET(Z260,-1,0)+Y260+1&gt;32767,Y260+1,OFFSET(Z260,-1,0)+Y260+1))</f>
        <v>19291</v>
      </c>
      <c r="AA260">
        <f t="shared" ref="AA260:AA323" ca="1" si="110">IF(ROW()=2,AC260,OFFSET(AA260,-1,0)+AC260)</f>
        <v>0</v>
      </c>
      <c r="AB260" t="str">
        <f t="shared" ref="AB260:AB323" ca="1" si="111">IF(ROW()=2,X260,
IF(OFFSET(Z260,-1,0)+Y260+1&gt;32767,","&amp;X260,OFFSET(AB260,-1,0)&amp;IF(LEN(X260)=0,"",","&amp;X260)))</f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</v>
      </c>
      <c r="AC260">
        <f t="shared" ref="AC260:AC323" ca="1" si="112">IF(Z260&gt;OFFSET(Z260,1,0),1,0)</f>
        <v>0</v>
      </c>
    </row>
    <row r="261" spans="1:29">
      <c r="A261">
        <f t="shared" si="96"/>
        <v>9</v>
      </c>
      <c r="B261" t="str">
        <f>VLOOKUP(A261,BossBattleTable!$A:$C,MATCH(BossBattleTable!$C$1,BossBattleTable!$A$1:$C$1,0),0)</f>
        <v>LowPolyCyc</v>
      </c>
      <c r="C261">
        <f t="shared" ca="1" si="97"/>
        <v>4</v>
      </c>
      <c r="D261">
        <f t="shared" si="94"/>
        <v>9</v>
      </c>
      <c r="E261">
        <f t="shared" ca="1" si="95"/>
        <v>4</v>
      </c>
      <c r="F261" t="str">
        <f t="shared" ca="1" si="93"/>
        <v>cu</v>
      </c>
      <c r="G261" t="s">
        <v>402</v>
      </c>
      <c r="H261" t="s">
        <v>375</v>
      </c>
      <c r="I261">
        <v>3000</v>
      </c>
      <c r="J261" t="str">
        <f t="shared" si="98"/>
        <v/>
      </c>
      <c r="O261">
        <v>669</v>
      </c>
      <c r="P261">
        <f t="shared" si="99"/>
        <v>669</v>
      </c>
      <c r="Q261" t="str">
        <f t="shared" ca="1" si="101"/>
        <v>cu</v>
      </c>
      <c r="R261" t="str">
        <f t="shared" si="102"/>
        <v>GO</v>
      </c>
      <c r="S261">
        <f t="shared" si="103"/>
        <v>3000</v>
      </c>
      <c r="T261" t="str">
        <f t="shared" si="104"/>
        <v/>
      </c>
      <c r="U261" t="str">
        <f t="shared" si="105"/>
        <v/>
      </c>
      <c r="V261" t="str">
        <f t="shared" si="106"/>
        <v/>
      </c>
      <c r="W261" t="str">
        <f t="shared" ca="1" si="1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</v>
      </c>
      <c r="X261" t="str">
        <f t="shared" ca="1" si="100"/>
        <v>{"num":9,"diff":4,"tp1":"cu","vl1":"GO","cn1":3000,"key":669}</v>
      </c>
      <c r="Y261">
        <f t="shared" ca="1" si="108"/>
        <v>61</v>
      </c>
      <c r="Z261">
        <f t="shared" ca="1" si="109"/>
        <v>19353</v>
      </c>
      <c r="AA261">
        <f t="shared" ca="1" si="110"/>
        <v>0</v>
      </c>
      <c r="AB261" t="str">
        <f t="shared" ca="1" si="11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</v>
      </c>
      <c r="AC261">
        <f t="shared" ca="1" si="112"/>
        <v>0</v>
      </c>
    </row>
    <row r="262" spans="1:29">
      <c r="A262">
        <f t="shared" si="96"/>
        <v>9</v>
      </c>
      <c r="B262" t="str">
        <f>VLOOKUP(A262,BossBattleTable!$A:$C,MATCH(BossBattleTable!$C$1,BossBattleTable!$A$1:$C$1,0),0)</f>
        <v>LowPolyCyc</v>
      </c>
      <c r="C262">
        <f t="shared" ca="1" si="97"/>
        <v>5</v>
      </c>
      <c r="D262">
        <f t="shared" si="94"/>
        <v>9</v>
      </c>
      <c r="E262">
        <f t="shared" ca="1" si="95"/>
        <v>5</v>
      </c>
      <c r="F262" t="str">
        <f t="shared" ref="F262:F325" ca="1" si="113">IF(ISBLANK(G262),"",
VLOOKUP(G262,OFFSET(INDIRECT("$A:$B"),0,MATCH(G$1&amp;"_Verify",INDIRECT("$1:$1"),0)-1),2,0)
)</f>
        <v>it</v>
      </c>
      <c r="G262" t="s">
        <v>412</v>
      </c>
      <c r="H262" t="s">
        <v>455</v>
      </c>
      <c r="I262">
        <v>1</v>
      </c>
      <c r="J262" t="str">
        <f t="shared" si="98"/>
        <v/>
      </c>
      <c r="L262" t="s">
        <v>412</v>
      </c>
      <c r="M262" t="s">
        <v>486</v>
      </c>
      <c r="N262">
        <v>1</v>
      </c>
      <c r="O262">
        <v>338</v>
      </c>
      <c r="P262">
        <f t="shared" si="99"/>
        <v>338</v>
      </c>
      <c r="Q262" t="str">
        <f t="shared" ca="1" si="101"/>
        <v>it</v>
      </c>
      <c r="R262" t="str">
        <f t="shared" si="102"/>
        <v>Equip013002</v>
      </c>
      <c r="S262">
        <f t="shared" si="103"/>
        <v>1</v>
      </c>
      <c r="T262" t="str">
        <f t="shared" si="104"/>
        <v/>
      </c>
      <c r="U262" t="str">
        <f t="shared" si="105"/>
        <v>Equip000003</v>
      </c>
      <c r="V262">
        <f t="shared" si="106"/>
        <v>1</v>
      </c>
      <c r="W262" t="str">
        <f t="shared" ca="1" si="1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</v>
      </c>
      <c r="X262" t="str">
        <f t="shared" ca="1" si="100"/>
        <v>{"num":9,"diff":5,"tp1":"it","vl1":"Equip013002","cn1":1,"vl2":"Equip000003","cn2":1,"key":338}</v>
      </c>
      <c r="Y262">
        <f t="shared" ca="1" si="108"/>
        <v>95</v>
      </c>
      <c r="Z262">
        <f t="shared" ca="1" si="109"/>
        <v>19449</v>
      </c>
      <c r="AA262">
        <f t="shared" ca="1" si="110"/>
        <v>0</v>
      </c>
      <c r="AB262" t="str">
        <f t="shared" ca="1" si="11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</v>
      </c>
      <c r="AC262">
        <f t="shared" ca="1" si="112"/>
        <v>0</v>
      </c>
    </row>
    <row r="263" spans="1:29">
      <c r="A263">
        <f t="shared" si="96"/>
        <v>9</v>
      </c>
      <c r="B263" t="str">
        <f>VLOOKUP(A263,BossBattleTable!$A:$C,MATCH(BossBattleTable!$C$1,BossBattleTable!$A$1:$C$1,0),0)</f>
        <v>LowPolyCyc</v>
      </c>
      <c r="C263">
        <f t="shared" ca="1" si="97"/>
        <v>6</v>
      </c>
      <c r="D263">
        <f t="shared" si="94"/>
        <v>9</v>
      </c>
      <c r="E263">
        <f t="shared" ca="1" si="95"/>
        <v>6</v>
      </c>
      <c r="F263" t="str">
        <f t="shared" ca="1" si="113"/>
        <v>cu</v>
      </c>
      <c r="G263" t="s">
        <v>402</v>
      </c>
      <c r="H263" t="s">
        <v>191</v>
      </c>
      <c r="I263">
        <v>8</v>
      </c>
      <c r="J263" t="str">
        <f t="shared" si="98"/>
        <v/>
      </c>
      <c r="L263" t="s">
        <v>402</v>
      </c>
      <c r="M263" t="s">
        <v>375</v>
      </c>
      <c r="N263">
        <v>2000</v>
      </c>
      <c r="O263">
        <v>256</v>
      </c>
      <c r="P263">
        <f t="shared" si="99"/>
        <v>256</v>
      </c>
      <c r="Q263" t="str">
        <f t="shared" ca="1" si="101"/>
        <v>cu</v>
      </c>
      <c r="R263" t="str">
        <f t="shared" si="102"/>
        <v>EN</v>
      </c>
      <c r="S263">
        <f t="shared" si="103"/>
        <v>8</v>
      </c>
      <c r="T263" t="str">
        <f t="shared" si="104"/>
        <v/>
      </c>
      <c r="U263" t="str">
        <f t="shared" si="105"/>
        <v>GO</v>
      </c>
      <c r="V263">
        <f t="shared" si="106"/>
        <v>2000</v>
      </c>
      <c r="W263" t="str">
        <f t="shared" ca="1" si="1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</v>
      </c>
      <c r="X263" t="str">
        <f t="shared" ca="1" si="100"/>
        <v>{"num":9,"diff":6,"tp1":"cu","vl1":"EN","cn1":8,"vl2":"GO","cn2":2000,"key":256}</v>
      </c>
      <c r="Y263">
        <f t="shared" ca="1" si="108"/>
        <v>80</v>
      </c>
      <c r="Z263">
        <f t="shared" ca="1" si="109"/>
        <v>19530</v>
      </c>
      <c r="AA263">
        <f t="shared" ca="1" si="110"/>
        <v>0</v>
      </c>
      <c r="AB263" t="str">
        <f t="shared" ca="1" si="11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</v>
      </c>
      <c r="AC263">
        <f t="shared" ca="1" si="112"/>
        <v>0</v>
      </c>
    </row>
    <row r="264" spans="1:29">
      <c r="A264">
        <f t="shared" si="96"/>
        <v>9</v>
      </c>
      <c r="B264" t="str">
        <f>VLOOKUP(A264,BossBattleTable!$A:$C,MATCH(BossBattleTable!$C$1,BossBattleTable!$A$1:$C$1,0),0)</f>
        <v>LowPolyCyc</v>
      </c>
      <c r="C264">
        <f t="shared" ca="1" si="97"/>
        <v>7</v>
      </c>
      <c r="D264">
        <f t="shared" si="94"/>
        <v>9</v>
      </c>
      <c r="E264">
        <f t="shared" ca="1" si="95"/>
        <v>7</v>
      </c>
      <c r="F264" t="str">
        <f t="shared" ca="1" si="113"/>
        <v>it</v>
      </c>
      <c r="G264" t="s">
        <v>412</v>
      </c>
      <c r="H264" t="s">
        <v>448</v>
      </c>
      <c r="I264">
        <v>1</v>
      </c>
      <c r="J264" t="str">
        <f t="shared" si="98"/>
        <v/>
      </c>
      <c r="L264" t="s">
        <v>412</v>
      </c>
      <c r="M264" t="s">
        <v>463</v>
      </c>
      <c r="N264">
        <v>1</v>
      </c>
      <c r="O264">
        <v>695</v>
      </c>
      <c r="P264">
        <f t="shared" si="99"/>
        <v>695</v>
      </c>
      <c r="Q264" t="str">
        <f t="shared" ca="1" si="101"/>
        <v>it</v>
      </c>
      <c r="R264" t="str">
        <f t="shared" si="102"/>
        <v>Equip010001</v>
      </c>
      <c r="S264">
        <f t="shared" si="103"/>
        <v>1</v>
      </c>
      <c r="T264" t="str">
        <f t="shared" si="104"/>
        <v/>
      </c>
      <c r="U264" t="str">
        <f t="shared" si="105"/>
        <v>Equip014002</v>
      </c>
      <c r="V264">
        <f t="shared" si="106"/>
        <v>1</v>
      </c>
      <c r="W264" t="str">
        <f t="shared" ca="1" si="1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</v>
      </c>
      <c r="X264" t="str">
        <f t="shared" ca="1" si="100"/>
        <v>{"num":9,"diff":7,"tp1":"it","vl1":"Equip010001","cn1":1,"vl2":"Equip014002","cn2":1,"key":695}</v>
      </c>
      <c r="Y264">
        <f t="shared" ca="1" si="108"/>
        <v>95</v>
      </c>
      <c r="Z264">
        <f t="shared" ca="1" si="109"/>
        <v>19626</v>
      </c>
      <c r="AA264">
        <f t="shared" ca="1" si="110"/>
        <v>0</v>
      </c>
      <c r="AB264" t="str">
        <f t="shared" ca="1" si="11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</v>
      </c>
      <c r="AC264">
        <f t="shared" ca="1" si="112"/>
        <v>0</v>
      </c>
    </row>
    <row r="265" spans="1:29">
      <c r="A265">
        <f t="shared" si="96"/>
        <v>9</v>
      </c>
      <c r="B265" t="str">
        <f>VLOOKUP(A265,BossBattleTable!$A:$C,MATCH(BossBattleTable!$C$1,BossBattleTable!$A$1:$C$1,0),0)</f>
        <v>LowPolyCyc</v>
      </c>
      <c r="C265">
        <f t="shared" ca="1" si="97"/>
        <v>8</v>
      </c>
      <c r="D265">
        <f t="shared" si="94"/>
        <v>9</v>
      </c>
      <c r="E265">
        <f t="shared" ca="1" si="95"/>
        <v>8</v>
      </c>
      <c r="F265" t="str">
        <f t="shared" ca="1" si="113"/>
        <v>cu</v>
      </c>
      <c r="G265" t="s">
        <v>402</v>
      </c>
      <c r="H265" t="s">
        <v>108</v>
      </c>
      <c r="I265">
        <v>5</v>
      </c>
      <c r="J265" t="str">
        <f t="shared" si="98"/>
        <v/>
      </c>
      <c r="O265">
        <v>914</v>
      </c>
      <c r="P265">
        <f t="shared" si="99"/>
        <v>914</v>
      </c>
      <c r="Q265" t="str">
        <f t="shared" ca="1" si="101"/>
        <v>cu</v>
      </c>
      <c r="R265" t="str">
        <f t="shared" si="102"/>
        <v>DI</v>
      </c>
      <c r="S265">
        <f t="shared" si="103"/>
        <v>5</v>
      </c>
      <c r="T265" t="str">
        <f t="shared" si="104"/>
        <v/>
      </c>
      <c r="U265" t="str">
        <f t="shared" si="105"/>
        <v/>
      </c>
      <c r="V265" t="str">
        <f t="shared" si="106"/>
        <v/>
      </c>
      <c r="W265" t="str">
        <f t="shared" ca="1" si="1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</v>
      </c>
      <c r="X265" t="str">
        <f t="shared" ca="1" si="100"/>
        <v>{"num":9,"diff":8,"tp1":"cu","vl1":"DI","cn1":5,"key":914}</v>
      </c>
      <c r="Y265">
        <f t="shared" ca="1" si="108"/>
        <v>58</v>
      </c>
      <c r="Z265">
        <f t="shared" ca="1" si="109"/>
        <v>19685</v>
      </c>
      <c r="AA265">
        <f t="shared" ca="1" si="110"/>
        <v>0</v>
      </c>
      <c r="AB265" t="str">
        <f t="shared" ca="1" si="11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</v>
      </c>
      <c r="AC265">
        <f t="shared" ca="1" si="112"/>
        <v>0</v>
      </c>
    </row>
    <row r="266" spans="1:29">
      <c r="A266">
        <f t="shared" si="96"/>
        <v>9</v>
      </c>
      <c r="B266" t="str">
        <f>VLOOKUP(A266,BossBattleTable!$A:$C,MATCH(BossBattleTable!$C$1,BossBattleTable!$A$1:$C$1,0),0)</f>
        <v>LowPolyCyc</v>
      </c>
      <c r="C266">
        <f t="shared" ca="1" si="97"/>
        <v>9</v>
      </c>
      <c r="D266">
        <f t="shared" si="94"/>
        <v>9</v>
      </c>
      <c r="E266">
        <f t="shared" ca="1" si="95"/>
        <v>9</v>
      </c>
      <c r="F266" t="str">
        <f t="shared" ca="1" si="113"/>
        <v>it</v>
      </c>
      <c r="G266" t="s">
        <v>412</v>
      </c>
      <c r="H266" t="s">
        <v>455</v>
      </c>
      <c r="I266">
        <v>1</v>
      </c>
      <c r="J266" t="str">
        <f t="shared" si="98"/>
        <v/>
      </c>
      <c r="O266">
        <v>250</v>
      </c>
      <c r="P266">
        <f t="shared" si="99"/>
        <v>250</v>
      </c>
      <c r="Q266" t="str">
        <f t="shared" ca="1" si="101"/>
        <v>it</v>
      </c>
      <c r="R266" t="str">
        <f t="shared" si="102"/>
        <v>Equip013002</v>
      </c>
      <c r="S266">
        <f t="shared" si="103"/>
        <v>1</v>
      </c>
      <c r="T266" t="str">
        <f t="shared" si="104"/>
        <v/>
      </c>
      <c r="U266" t="str">
        <f t="shared" si="105"/>
        <v/>
      </c>
      <c r="V266" t="str">
        <f t="shared" si="106"/>
        <v/>
      </c>
      <c r="W266" t="str">
        <f t="shared" ca="1" si="1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</v>
      </c>
      <c r="X266" t="str">
        <f t="shared" ca="1" si="100"/>
        <v>{"num":9,"diff":9,"tp1":"it","vl1":"Equip013002","cn1":1,"key":250}</v>
      </c>
      <c r="Y266">
        <f t="shared" ca="1" si="108"/>
        <v>67</v>
      </c>
      <c r="Z266">
        <f t="shared" ca="1" si="109"/>
        <v>19753</v>
      </c>
      <c r="AA266">
        <f t="shared" ca="1" si="110"/>
        <v>0</v>
      </c>
      <c r="AB266" t="str">
        <f t="shared" ca="1" si="11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</v>
      </c>
      <c r="AC266">
        <f t="shared" ca="1" si="112"/>
        <v>0</v>
      </c>
    </row>
    <row r="267" spans="1:29">
      <c r="A267">
        <f t="shared" si="96"/>
        <v>9</v>
      </c>
      <c r="B267" t="str">
        <f>VLOOKUP(A267,BossBattleTable!$A:$C,MATCH(BossBattleTable!$C$1,BossBattleTable!$A$1:$C$1,0),0)</f>
        <v>LowPolyCyc</v>
      </c>
      <c r="C267">
        <f t="shared" ca="1" si="97"/>
        <v>10</v>
      </c>
      <c r="D267">
        <f t="shared" si="94"/>
        <v>9</v>
      </c>
      <c r="E267">
        <f t="shared" ca="1" si="95"/>
        <v>10</v>
      </c>
      <c r="F267" t="str">
        <f t="shared" ca="1" si="113"/>
        <v>cu</v>
      </c>
      <c r="G267" t="s">
        <v>402</v>
      </c>
      <c r="H267" t="s">
        <v>191</v>
      </c>
      <c r="I267">
        <v>12</v>
      </c>
      <c r="J267" t="str">
        <f t="shared" si="98"/>
        <v>에너지다소많음</v>
      </c>
      <c r="O267">
        <v>359</v>
      </c>
      <c r="P267">
        <f t="shared" si="99"/>
        <v>359</v>
      </c>
      <c r="Q267" t="str">
        <f t="shared" ca="1" si="101"/>
        <v>cu</v>
      </c>
      <c r="R267" t="str">
        <f t="shared" si="102"/>
        <v>EN</v>
      </c>
      <c r="S267">
        <f t="shared" si="103"/>
        <v>12</v>
      </c>
      <c r="T267" t="str">
        <f t="shared" si="104"/>
        <v/>
      </c>
      <c r="U267" t="str">
        <f t="shared" si="105"/>
        <v/>
      </c>
      <c r="V267" t="str">
        <f t="shared" si="106"/>
        <v/>
      </c>
      <c r="W267" t="str">
        <f t="shared" ca="1" si="1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</v>
      </c>
      <c r="X267" t="str">
        <f t="shared" ca="1" si="100"/>
        <v>{"num":9,"diff":10,"tp1":"cu","vl1":"EN","cn1":12,"key":359}</v>
      </c>
      <c r="Y267">
        <f t="shared" ca="1" si="108"/>
        <v>60</v>
      </c>
      <c r="Z267">
        <f t="shared" ca="1" si="109"/>
        <v>19814</v>
      </c>
      <c r="AA267">
        <f t="shared" ca="1" si="110"/>
        <v>0</v>
      </c>
      <c r="AB267" t="str">
        <f t="shared" ca="1" si="11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</v>
      </c>
      <c r="AC267">
        <f t="shared" ca="1" si="112"/>
        <v>0</v>
      </c>
    </row>
    <row r="268" spans="1:29">
      <c r="A268">
        <f t="shared" si="96"/>
        <v>9</v>
      </c>
      <c r="B268" t="str">
        <f>VLOOKUP(A268,BossBattleTable!$A:$C,MATCH(BossBattleTable!$C$1,BossBattleTable!$A$1:$C$1,0),0)</f>
        <v>LowPolyCyc</v>
      </c>
      <c r="C268">
        <f t="shared" ca="1" si="97"/>
        <v>11</v>
      </c>
      <c r="D268">
        <f t="shared" si="94"/>
        <v>9</v>
      </c>
      <c r="E268">
        <f t="shared" ca="1" si="95"/>
        <v>11</v>
      </c>
      <c r="F268" t="str">
        <f t="shared" ca="1" si="113"/>
        <v>it</v>
      </c>
      <c r="G268" t="s">
        <v>412</v>
      </c>
      <c r="H268" t="s">
        <v>461</v>
      </c>
      <c r="I268">
        <v>1</v>
      </c>
      <c r="J268" t="str">
        <f t="shared" si="98"/>
        <v/>
      </c>
      <c r="O268">
        <v>982</v>
      </c>
      <c r="P268">
        <f t="shared" si="99"/>
        <v>982</v>
      </c>
      <c r="Q268" t="str">
        <f t="shared" ca="1" si="101"/>
        <v>it</v>
      </c>
      <c r="R268" t="str">
        <f t="shared" si="102"/>
        <v>Equip025001</v>
      </c>
      <c r="S268">
        <f t="shared" si="103"/>
        <v>1</v>
      </c>
      <c r="T268" t="str">
        <f t="shared" si="104"/>
        <v/>
      </c>
      <c r="U268" t="str">
        <f t="shared" si="105"/>
        <v/>
      </c>
      <c r="V268" t="str">
        <f t="shared" si="106"/>
        <v/>
      </c>
      <c r="W268" t="str">
        <f t="shared" ca="1" si="1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</v>
      </c>
      <c r="X268" t="str">
        <f t="shared" ca="1" si="100"/>
        <v>{"num":9,"diff":11,"tp1":"it","vl1":"Equip025001","cn1":1,"key":982}</v>
      </c>
      <c r="Y268">
        <f t="shared" ca="1" si="108"/>
        <v>68</v>
      </c>
      <c r="Z268">
        <f t="shared" ca="1" si="109"/>
        <v>19883</v>
      </c>
      <c r="AA268">
        <f t="shared" ca="1" si="110"/>
        <v>0</v>
      </c>
      <c r="AB268" t="str">
        <f t="shared" ca="1" si="11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</v>
      </c>
      <c r="AC268">
        <f t="shared" ca="1" si="112"/>
        <v>0</v>
      </c>
    </row>
    <row r="269" spans="1:29">
      <c r="A269">
        <f t="shared" si="96"/>
        <v>9</v>
      </c>
      <c r="B269" t="str">
        <f>VLOOKUP(A269,BossBattleTable!$A:$C,MATCH(BossBattleTable!$C$1,BossBattleTable!$A$1:$C$1,0),0)</f>
        <v>LowPolyCyc</v>
      </c>
      <c r="C269">
        <f t="shared" ca="1" si="97"/>
        <v>12</v>
      </c>
      <c r="D269">
        <f t="shared" si="94"/>
        <v>9</v>
      </c>
      <c r="E269">
        <f t="shared" ca="1" si="95"/>
        <v>12</v>
      </c>
      <c r="F269" t="str">
        <f t="shared" ca="1" si="113"/>
        <v>cu</v>
      </c>
      <c r="G269" t="s">
        <v>402</v>
      </c>
      <c r="H269" t="s">
        <v>375</v>
      </c>
      <c r="I269">
        <v>4000</v>
      </c>
      <c r="J269" t="str">
        <f t="shared" si="98"/>
        <v/>
      </c>
      <c r="O269">
        <v>112</v>
      </c>
      <c r="P269">
        <f t="shared" si="99"/>
        <v>112</v>
      </c>
      <c r="Q269" t="str">
        <f t="shared" ca="1" si="101"/>
        <v>cu</v>
      </c>
      <c r="R269" t="str">
        <f t="shared" si="102"/>
        <v>GO</v>
      </c>
      <c r="S269">
        <f t="shared" si="103"/>
        <v>4000</v>
      </c>
      <c r="T269" t="str">
        <f t="shared" si="104"/>
        <v/>
      </c>
      <c r="U269" t="str">
        <f t="shared" si="105"/>
        <v/>
      </c>
      <c r="V269" t="str">
        <f t="shared" si="106"/>
        <v/>
      </c>
      <c r="W269" t="str">
        <f t="shared" ca="1" si="1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</v>
      </c>
      <c r="X269" t="str">
        <f t="shared" ca="1" si="100"/>
        <v>{"num":9,"diff":12,"tp1":"cu","vl1":"GO","cn1":4000,"key":112}</v>
      </c>
      <c r="Y269">
        <f t="shared" ca="1" si="108"/>
        <v>62</v>
      </c>
      <c r="Z269">
        <f t="shared" ca="1" si="109"/>
        <v>19946</v>
      </c>
      <c r="AA269">
        <f t="shared" ca="1" si="110"/>
        <v>0</v>
      </c>
      <c r="AB269" t="str">
        <f t="shared" ca="1" si="11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</v>
      </c>
      <c r="AC269">
        <f t="shared" ca="1" si="112"/>
        <v>0</v>
      </c>
    </row>
    <row r="270" spans="1:29">
      <c r="A270">
        <f t="shared" si="96"/>
        <v>9</v>
      </c>
      <c r="B270" t="str">
        <f>VLOOKUP(A270,BossBattleTable!$A:$C,MATCH(BossBattleTable!$C$1,BossBattleTable!$A$1:$C$1,0),0)</f>
        <v>LowPolyCyc</v>
      </c>
      <c r="C270">
        <f t="shared" ca="1" si="97"/>
        <v>13</v>
      </c>
      <c r="D270">
        <f t="shared" si="94"/>
        <v>9</v>
      </c>
      <c r="E270">
        <f t="shared" ca="1" si="95"/>
        <v>13</v>
      </c>
      <c r="F270" t="str">
        <f t="shared" ca="1" si="113"/>
        <v>it</v>
      </c>
      <c r="G270" t="s">
        <v>412</v>
      </c>
      <c r="H270" t="s">
        <v>483</v>
      </c>
      <c r="I270">
        <v>1</v>
      </c>
      <c r="J270" t="str">
        <f t="shared" si="98"/>
        <v/>
      </c>
      <c r="L270" t="s">
        <v>412</v>
      </c>
      <c r="M270" t="s">
        <v>458</v>
      </c>
      <c r="N270">
        <v>1</v>
      </c>
      <c r="O270">
        <v>241</v>
      </c>
      <c r="P270">
        <f t="shared" si="99"/>
        <v>241</v>
      </c>
      <c r="Q270" t="str">
        <f t="shared" ca="1" si="101"/>
        <v>it</v>
      </c>
      <c r="R270" t="str">
        <f t="shared" si="102"/>
        <v>Equip014003</v>
      </c>
      <c r="S270">
        <f t="shared" si="103"/>
        <v>1</v>
      </c>
      <c r="T270" t="str">
        <f t="shared" si="104"/>
        <v/>
      </c>
      <c r="U270" t="str">
        <f t="shared" si="105"/>
        <v>Equip012003</v>
      </c>
      <c r="V270">
        <f t="shared" si="106"/>
        <v>1</v>
      </c>
      <c r="W270" t="str">
        <f t="shared" ca="1" si="1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</v>
      </c>
      <c r="X270" t="str">
        <f t="shared" ca="1" si="100"/>
        <v>{"num":9,"diff":13,"tp1":"it","vl1":"Equip014003","cn1":1,"vl2":"Equip012003","cn2":1,"key":241}</v>
      </c>
      <c r="Y270">
        <f t="shared" ca="1" si="108"/>
        <v>96</v>
      </c>
      <c r="Z270">
        <f t="shared" ca="1" si="109"/>
        <v>20043</v>
      </c>
      <c r="AA270">
        <f t="shared" ca="1" si="110"/>
        <v>0</v>
      </c>
      <c r="AB270" t="str">
        <f t="shared" ca="1" si="11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</v>
      </c>
      <c r="AC270">
        <f t="shared" ca="1" si="112"/>
        <v>0</v>
      </c>
    </row>
    <row r="271" spans="1:29">
      <c r="A271">
        <f t="shared" si="96"/>
        <v>9</v>
      </c>
      <c r="B271" t="str">
        <f>VLOOKUP(A271,BossBattleTable!$A:$C,MATCH(BossBattleTable!$C$1,BossBattleTable!$A$1:$C$1,0),0)</f>
        <v>LowPolyCyc</v>
      </c>
      <c r="C271">
        <f t="shared" ca="1" si="97"/>
        <v>14</v>
      </c>
      <c r="D271">
        <f t="shared" si="94"/>
        <v>9</v>
      </c>
      <c r="E271">
        <f t="shared" ca="1" si="95"/>
        <v>14</v>
      </c>
      <c r="F271" t="str">
        <f t="shared" ca="1" si="113"/>
        <v>cu</v>
      </c>
      <c r="G271" t="s">
        <v>402</v>
      </c>
      <c r="H271" t="s">
        <v>191</v>
      </c>
      <c r="I271">
        <v>10</v>
      </c>
      <c r="J271" t="str">
        <f t="shared" si="98"/>
        <v>에너지다소많음</v>
      </c>
      <c r="L271" t="s">
        <v>402</v>
      </c>
      <c r="M271" t="s">
        <v>375</v>
      </c>
      <c r="N271">
        <v>3000</v>
      </c>
      <c r="O271">
        <v>340</v>
      </c>
      <c r="P271">
        <f t="shared" si="99"/>
        <v>340</v>
      </c>
      <c r="Q271" t="str">
        <f t="shared" ca="1" si="101"/>
        <v>cu</v>
      </c>
      <c r="R271" t="str">
        <f t="shared" si="102"/>
        <v>EN</v>
      </c>
      <c r="S271">
        <f t="shared" si="103"/>
        <v>10</v>
      </c>
      <c r="T271" t="str">
        <f t="shared" si="104"/>
        <v/>
      </c>
      <c r="U271" t="str">
        <f t="shared" si="105"/>
        <v>GO</v>
      </c>
      <c r="V271">
        <f t="shared" si="106"/>
        <v>3000</v>
      </c>
      <c r="W271" t="str">
        <f t="shared" ca="1" si="1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</v>
      </c>
      <c r="X271" t="str">
        <f t="shared" ca="1" si="100"/>
        <v>{"num":9,"diff":14,"tp1":"cu","vl1":"EN","cn1":10,"vl2":"GO","cn2":3000,"key":340}</v>
      </c>
      <c r="Y271">
        <f t="shared" ca="1" si="108"/>
        <v>82</v>
      </c>
      <c r="Z271">
        <f t="shared" ca="1" si="109"/>
        <v>20126</v>
      </c>
      <c r="AA271">
        <f t="shared" ca="1" si="110"/>
        <v>0</v>
      </c>
      <c r="AB271" t="str">
        <f t="shared" ca="1" si="11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</v>
      </c>
      <c r="AC271">
        <f t="shared" ca="1" si="112"/>
        <v>0</v>
      </c>
    </row>
    <row r="272" spans="1:29">
      <c r="A272">
        <f t="shared" si="96"/>
        <v>9</v>
      </c>
      <c r="B272" t="str">
        <f>VLOOKUP(A272,BossBattleTable!$A:$C,MATCH(BossBattleTable!$C$1,BossBattleTable!$A$1:$C$1,0),0)</f>
        <v>LowPolyCyc</v>
      </c>
      <c r="C272">
        <f t="shared" ca="1" si="97"/>
        <v>15</v>
      </c>
      <c r="D272">
        <f t="shared" si="94"/>
        <v>9</v>
      </c>
      <c r="E272">
        <f t="shared" ca="1" si="95"/>
        <v>15</v>
      </c>
      <c r="F272" t="str">
        <f t="shared" ca="1" si="113"/>
        <v>it</v>
      </c>
      <c r="G272" t="s">
        <v>412</v>
      </c>
      <c r="H272" t="s">
        <v>456</v>
      </c>
      <c r="I272">
        <v>1</v>
      </c>
      <c r="J272" t="str">
        <f t="shared" si="98"/>
        <v/>
      </c>
      <c r="L272" t="s">
        <v>412</v>
      </c>
      <c r="M272" t="s">
        <v>477</v>
      </c>
      <c r="N272">
        <v>1</v>
      </c>
      <c r="O272">
        <v>447</v>
      </c>
      <c r="P272">
        <f t="shared" si="99"/>
        <v>447</v>
      </c>
      <c r="Q272" t="str">
        <f t="shared" ca="1" si="101"/>
        <v>it</v>
      </c>
      <c r="R272" t="str">
        <f t="shared" si="102"/>
        <v>Equip015001</v>
      </c>
      <c r="S272">
        <f t="shared" si="103"/>
        <v>1</v>
      </c>
      <c r="T272" t="str">
        <f t="shared" si="104"/>
        <v/>
      </c>
      <c r="U272" t="str">
        <f t="shared" si="105"/>
        <v>Equip011003</v>
      </c>
      <c r="V272">
        <f t="shared" si="106"/>
        <v>1</v>
      </c>
      <c r="W272" t="str">
        <f t="shared" ca="1" si="1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</v>
      </c>
      <c r="X272" t="str">
        <f t="shared" ca="1" si="100"/>
        <v>{"num":9,"diff":15,"tp1":"it","vl1":"Equip015001","cn1":1,"vl2":"Equip011003","cn2":1,"key":447}</v>
      </c>
      <c r="Y272">
        <f t="shared" ca="1" si="108"/>
        <v>96</v>
      </c>
      <c r="Z272">
        <f t="shared" ca="1" si="109"/>
        <v>20223</v>
      </c>
      <c r="AA272">
        <f t="shared" ca="1" si="110"/>
        <v>0</v>
      </c>
      <c r="AB272" t="str">
        <f t="shared" ca="1" si="11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</v>
      </c>
      <c r="AC272">
        <f t="shared" ca="1" si="112"/>
        <v>0</v>
      </c>
    </row>
    <row r="273" spans="1:29">
      <c r="A273">
        <f t="shared" si="96"/>
        <v>9</v>
      </c>
      <c r="B273" t="str">
        <f>VLOOKUP(A273,BossBattleTable!$A:$C,MATCH(BossBattleTable!$C$1,BossBattleTable!$A$1:$C$1,0),0)</f>
        <v>LowPolyCyc</v>
      </c>
      <c r="C273">
        <f t="shared" ca="1" si="97"/>
        <v>16</v>
      </c>
      <c r="D273">
        <f t="shared" si="94"/>
        <v>9</v>
      </c>
      <c r="E273">
        <f t="shared" ca="1" si="95"/>
        <v>16</v>
      </c>
      <c r="F273" t="str">
        <f t="shared" ca="1" si="113"/>
        <v>cu</v>
      </c>
      <c r="G273" t="s">
        <v>402</v>
      </c>
      <c r="H273" t="s">
        <v>108</v>
      </c>
      <c r="I273">
        <v>6</v>
      </c>
      <c r="J273" t="str">
        <f t="shared" si="98"/>
        <v/>
      </c>
      <c r="O273">
        <v>450</v>
      </c>
      <c r="P273">
        <f t="shared" si="99"/>
        <v>450</v>
      </c>
      <c r="Q273" t="str">
        <f t="shared" ca="1" si="101"/>
        <v>cu</v>
      </c>
      <c r="R273" t="str">
        <f t="shared" si="102"/>
        <v>DI</v>
      </c>
      <c r="S273">
        <f t="shared" si="103"/>
        <v>6</v>
      </c>
      <c r="T273" t="str">
        <f t="shared" si="104"/>
        <v/>
      </c>
      <c r="U273" t="str">
        <f t="shared" si="105"/>
        <v/>
      </c>
      <c r="V273" t="str">
        <f t="shared" si="106"/>
        <v/>
      </c>
      <c r="W273" t="str">
        <f t="shared" ca="1" si="1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</v>
      </c>
      <c r="X273" t="str">
        <f t="shared" ca="1" si="100"/>
        <v>{"num":9,"diff":16,"tp1":"cu","vl1":"DI","cn1":6,"key":450}</v>
      </c>
      <c r="Y273">
        <f t="shared" ca="1" si="108"/>
        <v>59</v>
      </c>
      <c r="Z273">
        <f t="shared" ca="1" si="109"/>
        <v>20283</v>
      </c>
      <c r="AA273">
        <f t="shared" ca="1" si="110"/>
        <v>0</v>
      </c>
      <c r="AB273" t="str">
        <f t="shared" ca="1" si="11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</v>
      </c>
      <c r="AC273">
        <f t="shared" ca="1" si="112"/>
        <v>0</v>
      </c>
    </row>
    <row r="274" spans="1:29">
      <c r="A274">
        <f t="shared" si="96"/>
        <v>9</v>
      </c>
      <c r="B274" t="str">
        <f>VLOOKUP(A274,BossBattleTable!$A:$C,MATCH(BossBattleTable!$C$1,BossBattleTable!$A$1:$C$1,0),0)</f>
        <v>LowPolyCyc</v>
      </c>
      <c r="C274">
        <f t="shared" ca="1" si="97"/>
        <v>17</v>
      </c>
      <c r="D274">
        <f t="shared" si="94"/>
        <v>9</v>
      </c>
      <c r="E274">
        <f t="shared" ca="1" si="95"/>
        <v>17</v>
      </c>
      <c r="F274" t="str">
        <f t="shared" ca="1" si="113"/>
        <v>it</v>
      </c>
      <c r="G274" t="s">
        <v>412</v>
      </c>
      <c r="H274" t="s">
        <v>455</v>
      </c>
      <c r="I274">
        <v>1</v>
      </c>
      <c r="J274" t="str">
        <f t="shared" si="98"/>
        <v/>
      </c>
      <c r="O274">
        <v>433</v>
      </c>
      <c r="P274">
        <f t="shared" si="99"/>
        <v>433</v>
      </c>
      <c r="Q274" t="str">
        <f t="shared" ca="1" si="101"/>
        <v>it</v>
      </c>
      <c r="R274" t="str">
        <f t="shared" si="102"/>
        <v>Equip013002</v>
      </c>
      <c r="S274">
        <f t="shared" si="103"/>
        <v>1</v>
      </c>
      <c r="T274" t="str">
        <f t="shared" si="104"/>
        <v/>
      </c>
      <c r="U274" t="str">
        <f t="shared" si="105"/>
        <v/>
      </c>
      <c r="V274" t="str">
        <f t="shared" si="106"/>
        <v/>
      </c>
      <c r="W274" t="str">
        <f t="shared" ca="1" si="1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</v>
      </c>
      <c r="X274" t="str">
        <f t="shared" ca="1" si="100"/>
        <v>{"num":9,"diff":17,"tp1":"it","vl1":"Equip013002","cn1":1,"key":433}</v>
      </c>
      <c r="Y274">
        <f t="shared" ca="1" si="108"/>
        <v>68</v>
      </c>
      <c r="Z274">
        <f t="shared" ca="1" si="109"/>
        <v>20352</v>
      </c>
      <c r="AA274">
        <f t="shared" ca="1" si="110"/>
        <v>0</v>
      </c>
      <c r="AB274" t="str">
        <f t="shared" ca="1" si="11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</v>
      </c>
      <c r="AC274">
        <f t="shared" ca="1" si="112"/>
        <v>0</v>
      </c>
    </row>
    <row r="275" spans="1:29">
      <c r="A275">
        <f t="shared" si="96"/>
        <v>9</v>
      </c>
      <c r="B275" t="str">
        <f>VLOOKUP(A275,BossBattleTable!$A:$C,MATCH(BossBattleTable!$C$1,BossBattleTable!$A$1:$C$1,0),0)</f>
        <v>LowPolyCyc</v>
      </c>
      <c r="C275">
        <f t="shared" ca="1" si="97"/>
        <v>18</v>
      </c>
      <c r="D275">
        <f t="shared" si="94"/>
        <v>9</v>
      </c>
      <c r="E275">
        <f t="shared" ca="1" si="95"/>
        <v>18</v>
      </c>
      <c r="F275" t="str">
        <f t="shared" ca="1" si="113"/>
        <v>cu</v>
      </c>
      <c r="G275" t="s">
        <v>402</v>
      </c>
      <c r="H275" t="s">
        <v>191</v>
      </c>
      <c r="I275">
        <v>15</v>
      </c>
      <c r="J275" t="str">
        <f t="shared" si="98"/>
        <v>에너지다소많음</v>
      </c>
      <c r="O275">
        <v>788</v>
      </c>
      <c r="P275">
        <f t="shared" si="99"/>
        <v>788</v>
      </c>
      <c r="Q275" t="str">
        <f t="shared" ca="1" si="101"/>
        <v>cu</v>
      </c>
      <c r="R275" t="str">
        <f t="shared" si="102"/>
        <v>EN</v>
      </c>
      <c r="S275">
        <f t="shared" si="103"/>
        <v>15</v>
      </c>
      <c r="T275" t="str">
        <f t="shared" si="104"/>
        <v/>
      </c>
      <c r="U275" t="str">
        <f t="shared" si="105"/>
        <v/>
      </c>
      <c r="V275" t="str">
        <f t="shared" si="106"/>
        <v/>
      </c>
      <c r="W275" t="str">
        <f t="shared" ca="1" si="1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</v>
      </c>
      <c r="X275" t="str">
        <f t="shared" ca="1" si="100"/>
        <v>{"num":9,"diff":18,"tp1":"cu","vl1":"EN","cn1":15,"key":788}</v>
      </c>
      <c r="Y275">
        <f t="shared" ca="1" si="108"/>
        <v>60</v>
      </c>
      <c r="Z275">
        <f t="shared" ca="1" si="109"/>
        <v>20413</v>
      </c>
      <c r="AA275">
        <f t="shared" ca="1" si="110"/>
        <v>0</v>
      </c>
      <c r="AB275" t="str">
        <f t="shared" ca="1" si="11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</v>
      </c>
      <c r="AC275">
        <f t="shared" ca="1" si="112"/>
        <v>0</v>
      </c>
    </row>
    <row r="276" spans="1:29">
      <c r="A276">
        <f t="shared" si="96"/>
        <v>9</v>
      </c>
      <c r="B276" t="str">
        <f>VLOOKUP(A276,BossBattleTable!$A:$C,MATCH(BossBattleTable!$C$1,BossBattleTable!$A$1:$C$1,0),0)</f>
        <v>LowPolyCyc</v>
      </c>
      <c r="C276">
        <f t="shared" ca="1" si="97"/>
        <v>19</v>
      </c>
      <c r="D276">
        <f t="shared" si="94"/>
        <v>9</v>
      </c>
      <c r="E276">
        <f t="shared" ca="1" si="95"/>
        <v>19</v>
      </c>
      <c r="F276" t="str">
        <f t="shared" ca="1" si="113"/>
        <v>it</v>
      </c>
      <c r="G276" t="s">
        <v>412</v>
      </c>
      <c r="H276" t="s">
        <v>474</v>
      </c>
      <c r="I276">
        <v>1</v>
      </c>
      <c r="J276" t="str">
        <f t="shared" si="98"/>
        <v/>
      </c>
      <c r="O276">
        <v>317</v>
      </c>
      <c r="P276">
        <f t="shared" si="99"/>
        <v>317</v>
      </c>
      <c r="Q276" t="str">
        <f t="shared" ca="1" si="101"/>
        <v>it</v>
      </c>
      <c r="R276" t="str">
        <f t="shared" si="102"/>
        <v>Equip021003</v>
      </c>
      <c r="S276">
        <f t="shared" si="103"/>
        <v>1</v>
      </c>
      <c r="T276" t="str">
        <f t="shared" si="104"/>
        <v/>
      </c>
      <c r="U276" t="str">
        <f t="shared" si="105"/>
        <v/>
      </c>
      <c r="V276" t="str">
        <f t="shared" si="106"/>
        <v/>
      </c>
      <c r="W276" t="str">
        <f t="shared" ca="1" si="1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</v>
      </c>
      <c r="X276" t="str">
        <f t="shared" ca="1" si="100"/>
        <v>{"num":9,"diff":19,"tp1":"it","vl1":"Equip021003","cn1":1,"key":317}</v>
      </c>
      <c r="Y276">
        <f t="shared" ca="1" si="108"/>
        <v>68</v>
      </c>
      <c r="Z276">
        <f t="shared" ca="1" si="109"/>
        <v>20482</v>
      </c>
      <c r="AA276">
        <f t="shared" ca="1" si="110"/>
        <v>0</v>
      </c>
      <c r="AB276" t="str">
        <f t="shared" ca="1" si="11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</v>
      </c>
      <c r="AC276">
        <f t="shared" ca="1" si="112"/>
        <v>0</v>
      </c>
    </row>
    <row r="277" spans="1:29">
      <c r="A277">
        <f t="shared" si="96"/>
        <v>9</v>
      </c>
      <c r="B277" t="str">
        <f>VLOOKUP(A277,BossBattleTable!$A:$C,MATCH(BossBattleTable!$C$1,BossBattleTable!$A$1:$C$1,0),0)</f>
        <v>LowPolyCyc</v>
      </c>
      <c r="C277">
        <f t="shared" ca="1" si="97"/>
        <v>20</v>
      </c>
      <c r="D277">
        <f t="shared" si="94"/>
        <v>9</v>
      </c>
      <c r="E277">
        <f t="shared" ca="1" si="95"/>
        <v>20</v>
      </c>
      <c r="F277" t="str">
        <f t="shared" ca="1" si="113"/>
        <v>cu</v>
      </c>
      <c r="G277" t="s">
        <v>402</v>
      </c>
      <c r="H277" t="s">
        <v>375</v>
      </c>
      <c r="I277">
        <v>5500</v>
      </c>
      <c r="J277" t="str">
        <f t="shared" si="98"/>
        <v/>
      </c>
      <c r="O277">
        <v>900</v>
      </c>
      <c r="P277">
        <f t="shared" si="99"/>
        <v>900</v>
      </c>
      <c r="Q277" t="str">
        <f t="shared" ca="1" si="101"/>
        <v>cu</v>
      </c>
      <c r="R277" t="str">
        <f t="shared" si="102"/>
        <v>GO</v>
      </c>
      <c r="S277">
        <f t="shared" si="103"/>
        <v>5500</v>
      </c>
      <c r="T277" t="str">
        <f t="shared" si="104"/>
        <v/>
      </c>
      <c r="U277" t="str">
        <f t="shared" si="105"/>
        <v/>
      </c>
      <c r="V277" t="str">
        <f t="shared" si="106"/>
        <v/>
      </c>
      <c r="W277" t="str">
        <f t="shared" ca="1" si="1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</v>
      </c>
      <c r="X277" t="str">
        <f t="shared" ca="1" si="100"/>
        <v>{"num":9,"diff":20,"tp1":"cu","vl1":"GO","cn1":5500,"key":900}</v>
      </c>
      <c r="Y277">
        <f t="shared" ca="1" si="108"/>
        <v>62</v>
      </c>
      <c r="Z277">
        <f t="shared" ca="1" si="109"/>
        <v>20545</v>
      </c>
      <c r="AA277">
        <f t="shared" ca="1" si="110"/>
        <v>0</v>
      </c>
      <c r="AB277" t="str">
        <f t="shared" ca="1" si="11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</v>
      </c>
      <c r="AC277">
        <f t="shared" ca="1" si="112"/>
        <v>0</v>
      </c>
    </row>
    <row r="278" spans="1:29">
      <c r="A278">
        <f t="shared" si="96"/>
        <v>9</v>
      </c>
      <c r="B278" t="str">
        <f>VLOOKUP(A278,BossBattleTable!$A:$C,MATCH(BossBattleTable!$C$1,BossBattleTable!$A$1:$C$1,0),0)</f>
        <v>LowPolyCyc</v>
      </c>
      <c r="C278">
        <f t="shared" ca="1" si="97"/>
        <v>21</v>
      </c>
      <c r="D278">
        <f t="shared" si="94"/>
        <v>9</v>
      </c>
      <c r="E278">
        <f t="shared" ca="1" si="95"/>
        <v>21</v>
      </c>
      <c r="F278" t="str">
        <f t="shared" ca="1" si="113"/>
        <v>it</v>
      </c>
      <c r="G278" t="s">
        <v>412</v>
      </c>
      <c r="H278" t="s">
        <v>451</v>
      </c>
      <c r="I278">
        <v>1</v>
      </c>
      <c r="J278" t="str">
        <f t="shared" si="98"/>
        <v/>
      </c>
      <c r="L278" t="s">
        <v>412</v>
      </c>
      <c r="M278" t="s">
        <v>471</v>
      </c>
      <c r="N278">
        <v>1</v>
      </c>
      <c r="O278">
        <v>963</v>
      </c>
      <c r="P278">
        <f t="shared" si="99"/>
        <v>963</v>
      </c>
      <c r="Q278" t="str">
        <f t="shared" ca="1" si="101"/>
        <v>it</v>
      </c>
      <c r="R278" t="str">
        <f t="shared" si="102"/>
        <v>Equip010003</v>
      </c>
      <c r="S278">
        <f t="shared" si="103"/>
        <v>1</v>
      </c>
      <c r="T278" t="str">
        <f t="shared" si="104"/>
        <v/>
      </c>
      <c r="U278" t="str">
        <f t="shared" si="105"/>
        <v>Equip011002</v>
      </c>
      <c r="V278">
        <f t="shared" si="106"/>
        <v>1</v>
      </c>
      <c r="W278" t="str">
        <f t="shared" ca="1" si="1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</v>
      </c>
      <c r="X278" t="str">
        <f t="shared" ca="1" si="100"/>
        <v>{"num":9,"diff":21,"tp1":"it","vl1":"Equip010003","cn1":1,"vl2":"Equip011002","cn2":1,"key":963}</v>
      </c>
      <c r="Y278">
        <f t="shared" ca="1" si="108"/>
        <v>96</v>
      </c>
      <c r="Z278">
        <f t="shared" ca="1" si="109"/>
        <v>20642</v>
      </c>
      <c r="AA278">
        <f t="shared" ca="1" si="110"/>
        <v>0</v>
      </c>
      <c r="AB278" t="str">
        <f t="shared" ca="1" si="11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</v>
      </c>
      <c r="AC278">
        <f t="shared" ca="1" si="112"/>
        <v>0</v>
      </c>
    </row>
    <row r="279" spans="1:29">
      <c r="A279">
        <f t="shared" si="96"/>
        <v>9</v>
      </c>
      <c r="B279" t="str">
        <f>VLOOKUP(A279,BossBattleTable!$A:$C,MATCH(BossBattleTable!$C$1,BossBattleTable!$A$1:$C$1,0),0)</f>
        <v>LowPolyCyc</v>
      </c>
      <c r="C279">
        <f t="shared" ca="1" si="97"/>
        <v>22</v>
      </c>
      <c r="D279">
        <f t="shared" si="94"/>
        <v>9</v>
      </c>
      <c r="E279">
        <f t="shared" ca="1" si="95"/>
        <v>22</v>
      </c>
      <c r="F279" t="str">
        <f t="shared" ca="1" si="113"/>
        <v>cu</v>
      </c>
      <c r="G279" t="s">
        <v>402</v>
      </c>
      <c r="H279" t="s">
        <v>191</v>
      </c>
      <c r="I279">
        <v>12</v>
      </c>
      <c r="J279" t="str">
        <f t="shared" si="98"/>
        <v>에너지다소많음</v>
      </c>
      <c r="L279" t="s">
        <v>402</v>
      </c>
      <c r="M279" t="s">
        <v>375</v>
      </c>
      <c r="N279">
        <v>4000</v>
      </c>
      <c r="O279">
        <v>892</v>
      </c>
      <c r="P279">
        <f t="shared" si="99"/>
        <v>892</v>
      </c>
      <c r="Q279" t="str">
        <f t="shared" ca="1" si="101"/>
        <v>cu</v>
      </c>
      <c r="R279" t="str">
        <f t="shared" si="102"/>
        <v>EN</v>
      </c>
      <c r="S279">
        <f t="shared" si="103"/>
        <v>12</v>
      </c>
      <c r="T279" t="str">
        <f t="shared" si="104"/>
        <v/>
      </c>
      <c r="U279" t="str">
        <f t="shared" si="105"/>
        <v>GO</v>
      </c>
      <c r="V279">
        <f t="shared" si="106"/>
        <v>4000</v>
      </c>
      <c r="W279" t="str">
        <f t="shared" ca="1" si="1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</v>
      </c>
      <c r="X279" t="str">
        <f t="shared" ca="1" si="100"/>
        <v>{"num":9,"diff":22,"tp1":"cu","vl1":"EN","cn1":12,"vl2":"GO","cn2":4000,"key":892}</v>
      </c>
      <c r="Y279">
        <f t="shared" ca="1" si="108"/>
        <v>82</v>
      </c>
      <c r="Z279">
        <f t="shared" ca="1" si="109"/>
        <v>20725</v>
      </c>
      <c r="AA279">
        <f t="shared" ca="1" si="110"/>
        <v>0</v>
      </c>
      <c r="AB279" t="str">
        <f t="shared" ca="1" si="11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</v>
      </c>
      <c r="AC279">
        <f t="shared" ca="1" si="112"/>
        <v>0</v>
      </c>
    </row>
    <row r="280" spans="1:29">
      <c r="A280">
        <f t="shared" si="96"/>
        <v>9</v>
      </c>
      <c r="B280" t="str">
        <f>VLOOKUP(A280,BossBattleTable!$A:$C,MATCH(BossBattleTable!$C$1,BossBattleTable!$A$1:$C$1,0),0)</f>
        <v>LowPolyCyc</v>
      </c>
      <c r="C280">
        <f t="shared" ca="1" si="97"/>
        <v>23</v>
      </c>
      <c r="D280">
        <f t="shared" si="94"/>
        <v>9</v>
      </c>
      <c r="E280">
        <f t="shared" ca="1" si="95"/>
        <v>23</v>
      </c>
      <c r="F280" t="str">
        <f t="shared" ca="1" si="113"/>
        <v>it</v>
      </c>
      <c r="G280" t="s">
        <v>412</v>
      </c>
      <c r="H280" t="s">
        <v>488</v>
      </c>
      <c r="I280">
        <v>1</v>
      </c>
      <c r="J280" t="str">
        <f t="shared" si="98"/>
        <v/>
      </c>
      <c r="L280" t="s">
        <v>412</v>
      </c>
      <c r="M280" t="s">
        <v>471</v>
      </c>
      <c r="N280">
        <v>1</v>
      </c>
      <c r="O280">
        <v>357</v>
      </c>
      <c r="P280">
        <f t="shared" si="99"/>
        <v>357</v>
      </c>
      <c r="Q280" t="str">
        <f t="shared" ca="1" si="101"/>
        <v>it</v>
      </c>
      <c r="R280" t="str">
        <f t="shared" si="102"/>
        <v>Equip024001</v>
      </c>
      <c r="S280">
        <f t="shared" si="103"/>
        <v>1</v>
      </c>
      <c r="T280" t="str">
        <f t="shared" si="104"/>
        <v/>
      </c>
      <c r="U280" t="str">
        <f t="shared" si="105"/>
        <v>Equip011002</v>
      </c>
      <c r="V280">
        <f t="shared" si="106"/>
        <v>1</v>
      </c>
      <c r="W280" t="str">
        <f t="shared" ca="1" si="1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</v>
      </c>
      <c r="X280" t="str">
        <f t="shared" ca="1" si="100"/>
        <v>{"num":9,"diff":23,"tp1":"it","vl1":"Equip024001","cn1":1,"vl2":"Equip011002","cn2":1,"key":357}</v>
      </c>
      <c r="Y280">
        <f t="shared" ca="1" si="108"/>
        <v>96</v>
      </c>
      <c r="Z280">
        <f t="shared" ca="1" si="109"/>
        <v>20822</v>
      </c>
      <c r="AA280">
        <f t="shared" ca="1" si="110"/>
        <v>0</v>
      </c>
      <c r="AB280" t="str">
        <f t="shared" ca="1" si="11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</v>
      </c>
      <c r="AC280">
        <f t="shared" ca="1" si="112"/>
        <v>0</v>
      </c>
    </row>
    <row r="281" spans="1:29">
      <c r="A281">
        <f t="shared" si="96"/>
        <v>9</v>
      </c>
      <c r="B281" t="str">
        <f>VLOOKUP(A281,BossBattleTable!$A:$C,MATCH(BossBattleTable!$C$1,BossBattleTable!$A$1:$C$1,0),0)</f>
        <v>LowPolyCyc</v>
      </c>
      <c r="C281">
        <f t="shared" ca="1" si="97"/>
        <v>24</v>
      </c>
      <c r="D281">
        <f t="shared" si="94"/>
        <v>9</v>
      </c>
      <c r="E281">
        <f t="shared" ca="1" si="95"/>
        <v>24</v>
      </c>
      <c r="F281" t="str">
        <f t="shared" ca="1" si="113"/>
        <v>cu</v>
      </c>
      <c r="G281" t="s">
        <v>402</v>
      </c>
      <c r="H281" t="s">
        <v>108</v>
      </c>
      <c r="I281">
        <v>8</v>
      </c>
      <c r="J281" t="str">
        <f t="shared" si="98"/>
        <v/>
      </c>
      <c r="O281">
        <v>157</v>
      </c>
      <c r="P281">
        <f t="shared" si="99"/>
        <v>157</v>
      </c>
      <c r="Q281" t="str">
        <f t="shared" ca="1" si="101"/>
        <v>cu</v>
      </c>
      <c r="R281" t="str">
        <f t="shared" si="102"/>
        <v>DI</v>
      </c>
      <c r="S281">
        <f t="shared" si="103"/>
        <v>8</v>
      </c>
      <c r="T281" t="str">
        <f t="shared" si="104"/>
        <v/>
      </c>
      <c r="U281" t="str">
        <f t="shared" si="105"/>
        <v/>
      </c>
      <c r="V281" t="str">
        <f t="shared" si="106"/>
        <v/>
      </c>
      <c r="W281" t="str">
        <f t="shared" ca="1" si="1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</v>
      </c>
      <c r="X281" t="str">
        <f t="shared" ca="1" si="100"/>
        <v>{"num":9,"diff":24,"tp1":"cu","vl1":"DI","cn1":8,"key":157}</v>
      </c>
      <c r="Y281">
        <f t="shared" ca="1" si="108"/>
        <v>59</v>
      </c>
      <c r="Z281">
        <f t="shared" ca="1" si="109"/>
        <v>20882</v>
      </c>
      <c r="AA281">
        <f t="shared" ca="1" si="110"/>
        <v>0</v>
      </c>
      <c r="AB281" t="str">
        <f t="shared" ca="1" si="11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</v>
      </c>
      <c r="AC281">
        <f t="shared" ca="1" si="112"/>
        <v>0</v>
      </c>
    </row>
    <row r="282" spans="1:29">
      <c r="A282">
        <f t="shared" si="96"/>
        <v>9</v>
      </c>
      <c r="B282" t="str">
        <f>VLOOKUP(A282,BossBattleTable!$A:$C,MATCH(BossBattleTable!$C$1,BossBattleTable!$A$1:$C$1,0),0)</f>
        <v>LowPolyCyc</v>
      </c>
      <c r="C282">
        <f t="shared" ca="1" si="97"/>
        <v>25</v>
      </c>
      <c r="D282">
        <f t="shared" si="94"/>
        <v>9</v>
      </c>
      <c r="E282">
        <f t="shared" ca="1" si="95"/>
        <v>25</v>
      </c>
      <c r="F282" t="str">
        <f t="shared" ca="1" si="113"/>
        <v>it</v>
      </c>
      <c r="G282" t="s">
        <v>412</v>
      </c>
      <c r="H282" t="s">
        <v>448</v>
      </c>
      <c r="I282">
        <v>1</v>
      </c>
      <c r="J282" t="str">
        <f t="shared" si="98"/>
        <v/>
      </c>
      <c r="O282">
        <v>484</v>
      </c>
      <c r="P282">
        <f t="shared" si="99"/>
        <v>484</v>
      </c>
      <c r="Q282" t="str">
        <f t="shared" ca="1" si="101"/>
        <v>it</v>
      </c>
      <c r="R282" t="str">
        <f t="shared" si="102"/>
        <v>Equip010001</v>
      </c>
      <c r="S282">
        <f t="shared" si="103"/>
        <v>1</v>
      </c>
      <c r="T282" t="str">
        <f t="shared" si="104"/>
        <v/>
      </c>
      <c r="U282" t="str">
        <f t="shared" si="105"/>
        <v/>
      </c>
      <c r="V282" t="str">
        <f t="shared" si="106"/>
        <v/>
      </c>
      <c r="W282" t="str">
        <f t="shared" ca="1" si="1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</v>
      </c>
      <c r="X282" t="str">
        <f t="shared" ca="1" si="100"/>
        <v>{"num":9,"diff":25,"tp1":"it","vl1":"Equip010001","cn1":1,"key":484}</v>
      </c>
      <c r="Y282">
        <f t="shared" ca="1" si="108"/>
        <v>68</v>
      </c>
      <c r="Z282">
        <f t="shared" ca="1" si="109"/>
        <v>20951</v>
      </c>
      <c r="AA282">
        <f t="shared" ca="1" si="110"/>
        <v>0</v>
      </c>
      <c r="AB282" t="str">
        <f t="shared" ca="1" si="11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</v>
      </c>
      <c r="AC282">
        <f t="shared" ca="1" si="112"/>
        <v>0</v>
      </c>
    </row>
    <row r="283" spans="1:29">
      <c r="A283">
        <f t="shared" si="96"/>
        <v>9</v>
      </c>
      <c r="B283" t="str">
        <f>VLOOKUP(A283,BossBattleTable!$A:$C,MATCH(BossBattleTable!$C$1,BossBattleTable!$A$1:$C$1,0),0)</f>
        <v>LowPolyCyc</v>
      </c>
      <c r="C283">
        <f t="shared" ca="1" si="97"/>
        <v>26</v>
      </c>
      <c r="D283">
        <f t="shared" si="94"/>
        <v>9</v>
      </c>
      <c r="E283">
        <f t="shared" ca="1" si="95"/>
        <v>26</v>
      </c>
      <c r="F283" t="str">
        <f t="shared" ca="1" si="113"/>
        <v>cu</v>
      </c>
      <c r="G283" t="s">
        <v>402</v>
      </c>
      <c r="H283" t="s">
        <v>191</v>
      </c>
      <c r="I283">
        <v>20</v>
      </c>
      <c r="J283" t="str">
        <f t="shared" si="98"/>
        <v>에너지다소많음</v>
      </c>
      <c r="O283">
        <v>990</v>
      </c>
      <c r="P283">
        <f t="shared" si="99"/>
        <v>990</v>
      </c>
      <c r="Q283" t="str">
        <f t="shared" ca="1" si="101"/>
        <v>cu</v>
      </c>
      <c r="R283" t="str">
        <f t="shared" si="102"/>
        <v>EN</v>
      </c>
      <c r="S283">
        <f t="shared" si="103"/>
        <v>20</v>
      </c>
      <c r="T283" t="str">
        <f t="shared" si="104"/>
        <v/>
      </c>
      <c r="U283" t="str">
        <f t="shared" si="105"/>
        <v/>
      </c>
      <c r="V283" t="str">
        <f t="shared" si="106"/>
        <v/>
      </c>
      <c r="W283" t="str">
        <f t="shared" ca="1" si="1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</v>
      </c>
      <c r="X283" t="str">
        <f t="shared" ca="1" si="100"/>
        <v>{"num":9,"diff":26,"tp1":"cu","vl1":"EN","cn1":20,"key":990}</v>
      </c>
      <c r="Y283">
        <f t="shared" ca="1" si="108"/>
        <v>60</v>
      </c>
      <c r="Z283">
        <f t="shared" ca="1" si="109"/>
        <v>21012</v>
      </c>
      <c r="AA283">
        <f t="shared" ca="1" si="110"/>
        <v>0</v>
      </c>
      <c r="AB283" t="str">
        <f t="shared" ca="1" si="11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</v>
      </c>
      <c r="AC283">
        <f t="shared" ca="1" si="112"/>
        <v>0</v>
      </c>
    </row>
    <row r="284" spans="1:29">
      <c r="A284">
        <f t="shared" si="96"/>
        <v>9</v>
      </c>
      <c r="B284" t="str">
        <f>VLOOKUP(A284,BossBattleTable!$A:$C,MATCH(BossBattleTable!$C$1,BossBattleTable!$A$1:$C$1,0),0)</f>
        <v>LowPolyCyc</v>
      </c>
      <c r="C284">
        <f t="shared" ca="1" si="97"/>
        <v>27</v>
      </c>
      <c r="D284">
        <f t="shared" si="94"/>
        <v>9</v>
      </c>
      <c r="E284">
        <f t="shared" ca="1" si="95"/>
        <v>27</v>
      </c>
      <c r="F284" t="str">
        <f t="shared" ca="1" si="113"/>
        <v>it</v>
      </c>
      <c r="G284" t="s">
        <v>412</v>
      </c>
      <c r="H284" t="s">
        <v>489</v>
      </c>
      <c r="I284">
        <v>1</v>
      </c>
      <c r="J284" t="str">
        <f t="shared" si="98"/>
        <v/>
      </c>
      <c r="O284">
        <v>915</v>
      </c>
      <c r="P284">
        <f t="shared" si="99"/>
        <v>915</v>
      </c>
      <c r="Q284" t="str">
        <f t="shared" ca="1" si="101"/>
        <v>it</v>
      </c>
      <c r="R284" t="str">
        <f t="shared" si="102"/>
        <v>Equip025003</v>
      </c>
      <c r="S284">
        <f t="shared" si="103"/>
        <v>1</v>
      </c>
      <c r="T284" t="str">
        <f t="shared" si="104"/>
        <v/>
      </c>
      <c r="U284" t="str">
        <f t="shared" si="105"/>
        <v/>
      </c>
      <c r="V284" t="str">
        <f t="shared" si="106"/>
        <v/>
      </c>
      <c r="W284" t="str">
        <f t="shared" ca="1" si="1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</v>
      </c>
      <c r="X284" t="str">
        <f t="shared" ca="1" si="100"/>
        <v>{"num":9,"diff":27,"tp1":"it","vl1":"Equip025003","cn1":1,"key":915}</v>
      </c>
      <c r="Y284">
        <f t="shared" ca="1" si="108"/>
        <v>68</v>
      </c>
      <c r="Z284">
        <f t="shared" ca="1" si="109"/>
        <v>21081</v>
      </c>
      <c r="AA284">
        <f t="shared" ca="1" si="110"/>
        <v>0</v>
      </c>
      <c r="AB284" t="str">
        <f t="shared" ca="1" si="11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</v>
      </c>
      <c r="AC284">
        <f t="shared" ca="1" si="112"/>
        <v>0</v>
      </c>
    </row>
    <row r="285" spans="1:29">
      <c r="A285">
        <f t="shared" si="96"/>
        <v>9</v>
      </c>
      <c r="B285" t="str">
        <f>VLOOKUP(A285,BossBattleTable!$A:$C,MATCH(BossBattleTable!$C$1,BossBattleTable!$A$1:$C$1,0),0)</f>
        <v>LowPolyCyc</v>
      </c>
      <c r="C285">
        <f t="shared" ca="1" si="97"/>
        <v>28</v>
      </c>
      <c r="D285">
        <f t="shared" si="94"/>
        <v>9</v>
      </c>
      <c r="E285">
        <f t="shared" ca="1" si="95"/>
        <v>28</v>
      </c>
      <c r="F285" t="str">
        <f t="shared" ca="1" si="113"/>
        <v>cu</v>
      </c>
      <c r="G285" t="s">
        <v>402</v>
      </c>
      <c r="H285" t="s">
        <v>375</v>
      </c>
      <c r="I285">
        <v>7500</v>
      </c>
      <c r="J285" t="str">
        <f t="shared" si="98"/>
        <v/>
      </c>
      <c r="O285">
        <v>164</v>
      </c>
      <c r="P285">
        <f t="shared" si="99"/>
        <v>164</v>
      </c>
      <c r="Q285" t="str">
        <f t="shared" ca="1" si="101"/>
        <v>cu</v>
      </c>
      <c r="R285" t="str">
        <f t="shared" si="102"/>
        <v>GO</v>
      </c>
      <c r="S285">
        <f t="shared" si="103"/>
        <v>7500</v>
      </c>
      <c r="T285" t="str">
        <f t="shared" si="104"/>
        <v/>
      </c>
      <c r="U285" t="str">
        <f t="shared" si="105"/>
        <v/>
      </c>
      <c r="V285" t="str">
        <f t="shared" si="106"/>
        <v/>
      </c>
      <c r="W285" t="str">
        <f t="shared" ca="1" si="1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</v>
      </c>
      <c r="X285" t="str">
        <f t="shared" ca="1" si="100"/>
        <v>{"num":9,"diff":28,"tp1":"cu","vl1":"GO","cn1":7500,"key":164}</v>
      </c>
      <c r="Y285">
        <f t="shared" ca="1" si="108"/>
        <v>62</v>
      </c>
      <c r="Z285">
        <f t="shared" ca="1" si="109"/>
        <v>21144</v>
      </c>
      <c r="AA285">
        <f t="shared" ca="1" si="110"/>
        <v>0</v>
      </c>
      <c r="AB285" t="str">
        <f t="shared" ca="1" si="11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</v>
      </c>
      <c r="AC285">
        <f t="shared" ca="1" si="112"/>
        <v>0</v>
      </c>
    </row>
    <row r="286" spans="1:29">
      <c r="A286">
        <f t="shared" si="96"/>
        <v>9</v>
      </c>
      <c r="B286" t="str">
        <f>VLOOKUP(A286,BossBattleTable!$A:$C,MATCH(BossBattleTable!$C$1,BossBattleTable!$A$1:$C$1,0),0)</f>
        <v>LowPolyCyc</v>
      </c>
      <c r="C286">
        <f t="shared" ca="1" si="97"/>
        <v>29</v>
      </c>
      <c r="D286">
        <f t="shared" si="94"/>
        <v>9</v>
      </c>
      <c r="E286">
        <f t="shared" ca="1" si="95"/>
        <v>29</v>
      </c>
      <c r="F286" t="str">
        <f t="shared" ca="1" si="113"/>
        <v>it</v>
      </c>
      <c r="G286" t="s">
        <v>412</v>
      </c>
      <c r="H286" t="s">
        <v>483</v>
      </c>
      <c r="I286">
        <v>1</v>
      </c>
      <c r="J286" t="str">
        <f t="shared" si="98"/>
        <v/>
      </c>
      <c r="L286" t="s">
        <v>412</v>
      </c>
      <c r="M286" t="s">
        <v>465</v>
      </c>
      <c r="N286">
        <v>1</v>
      </c>
      <c r="O286">
        <v>569</v>
      </c>
      <c r="P286">
        <f t="shared" si="99"/>
        <v>569</v>
      </c>
      <c r="Q286" t="str">
        <f t="shared" ca="1" si="101"/>
        <v>it</v>
      </c>
      <c r="R286" t="str">
        <f t="shared" si="102"/>
        <v>Equip014003</v>
      </c>
      <c r="S286">
        <f t="shared" si="103"/>
        <v>1</v>
      </c>
      <c r="T286" t="str">
        <f t="shared" si="104"/>
        <v/>
      </c>
      <c r="U286" t="str">
        <f t="shared" si="105"/>
        <v>Equip010002</v>
      </c>
      <c r="V286">
        <f t="shared" si="106"/>
        <v>1</v>
      </c>
      <c r="W286" t="str">
        <f t="shared" ca="1" si="1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</v>
      </c>
      <c r="X286" t="str">
        <f t="shared" ca="1" si="100"/>
        <v>{"num":9,"diff":29,"tp1":"it","vl1":"Equip014003","cn1":1,"vl2":"Equip010002","cn2":1,"key":569}</v>
      </c>
      <c r="Y286">
        <f t="shared" ca="1" si="108"/>
        <v>96</v>
      </c>
      <c r="Z286">
        <f t="shared" ca="1" si="109"/>
        <v>21241</v>
      </c>
      <c r="AA286">
        <f t="shared" ca="1" si="110"/>
        <v>0</v>
      </c>
      <c r="AB286" t="str">
        <f t="shared" ca="1" si="11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</v>
      </c>
      <c r="AC286">
        <f t="shared" ca="1" si="112"/>
        <v>0</v>
      </c>
    </row>
    <row r="287" spans="1:29">
      <c r="A287">
        <f t="shared" si="96"/>
        <v>9</v>
      </c>
      <c r="B287" t="str">
        <f>VLOOKUP(A287,BossBattleTable!$A:$C,MATCH(BossBattleTable!$C$1,BossBattleTable!$A$1:$C$1,0),0)</f>
        <v>LowPolyCyc</v>
      </c>
      <c r="C287">
        <f t="shared" ca="1" si="97"/>
        <v>30</v>
      </c>
      <c r="D287">
        <f t="shared" si="94"/>
        <v>9</v>
      </c>
      <c r="E287">
        <f t="shared" ca="1" si="95"/>
        <v>30</v>
      </c>
      <c r="F287" t="str">
        <f t="shared" ca="1" si="113"/>
        <v>cu</v>
      </c>
      <c r="G287" t="s">
        <v>402</v>
      </c>
      <c r="H287" t="s">
        <v>191</v>
      </c>
      <c r="I287">
        <v>15</v>
      </c>
      <c r="J287" t="str">
        <f t="shared" si="98"/>
        <v>에너지다소많음</v>
      </c>
      <c r="L287" t="s">
        <v>402</v>
      </c>
      <c r="M287" t="s">
        <v>375</v>
      </c>
      <c r="N287">
        <v>5000</v>
      </c>
      <c r="O287">
        <v>258</v>
      </c>
      <c r="P287">
        <f t="shared" si="99"/>
        <v>258</v>
      </c>
      <c r="Q287" t="str">
        <f t="shared" ca="1" si="101"/>
        <v>cu</v>
      </c>
      <c r="R287" t="str">
        <f t="shared" si="102"/>
        <v>EN</v>
      </c>
      <c r="S287">
        <f t="shared" si="103"/>
        <v>15</v>
      </c>
      <c r="T287" t="str">
        <f t="shared" si="104"/>
        <v/>
      </c>
      <c r="U287" t="str">
        <f t="shared" si="105"/>
        <v>GO</v>
      </c>
      <c r="V287">
        <f t="shared" si="106"/>
        <v>5000</v>
      </c>
      <c r="W287" t="str">
        <f t="shared" ca="1" si="1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</v>
      </c>
      <c r="X287" t="str">
        <f t="shared" ca="1" si="100"/>
        <v>{"num":9,"diff":30,"tp1":"cu","vl1":"EN","cn1":15,"vl2":"GO","cn2":5000,"key":258}</v>
      </c>
      <c r="Y287">
        <f t="shared" ca="1" si="108"/>
        <v>82</v>
      </c>
      <c r="Z287">
        <f t="shared" ca="1" si="109"/>
        <v>21324</v>
      </c>
      <c r="AA287">
        <f t="shared" ca="1" si="110"/>
        <v>0</v>
      </c>
      <c r="AB287" t="str">
        <f t="shared" ca="1" si="11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</v>
      </c>
      <c r="AC287">
        <f t="shared" ca="1" si="112"/>
        <v>0</v>
      </c>
    </row>
    <row r="288" spans="1:29">
      <c r="A288">
        <f t="shared" si="96"/>
        <v>9</v>
      </c>
      <c r="B288" t="str">
        <f>VLOOKUP(A288,BossBattleTable!$A:$C,MATCH(BossBattleTable!$C$1,BossBattleTable!$A$1:$C$1,0),0)</f>
        <v>LowPolyCyc</v>
      </c>
      <c r="C288">
        <f t="shared" ca="1" si="97"/>
        <v>31</v>
      </c>
      <c r="D288">
        <f t="shared" ref="D288:D351" si="114">A288</f>
        <v>9</v>
      </c>
      <c r="E288">
        <f t="shared" ref="E288:E351" ca="1" si="115">C288</f>
        <v>31</v>
      </c>
      <c r="F288" t="str">
        <f t="shared" ca="1" si="113"/>
        <v>it</v>
      </c>
      <c r="G288" t="s">
        <v>412</v>
      </c>
      <c r="H288" t="s">
        <v>461</v>
      </c>
      <c r="I288">
        <v>1</v>
      </c>
      <c r="J288" t="str">
        <f t="shared" si="98"/>
        <v/>
      </c>
      <c r="L288" t="s">
        <v>412</v>
      </c>
      <c r="M288" t="s">
        <v>489</v>
      </c>
      <c r="N288">
        <v>1</v>
      </c>
      <c r="O288">
        <v>677</v>
      </c>
      <c r="P288">
        <f t="shared" si="99"/>
        <v>677</v>
      </c>
      <c r="Q288" t="str">
        <f t="shared" ca="1" si="101"/>
        <v>it</v>
      </c>
      <c r="R288" t="str">
        <f t="shared" si="102"/>
        <v>Equip025001</v>
      </c>
      <c r="S288">
        <f t="shared" si="103"/>
        <v>1</v>
      </c>
      <c r="T288" t="str">
        <f t="shared" si="104"/>
        <v/>
      </c>
      <c r="U288" t="str">
        <f t="shared" si="105"/>
        <v>Equip025003</v>
      </c>
      <c r="V288">
        <f t="shared" si="106"/>
        <v>1</v>
      </c>
      <c r="W288" t="str">
        <f t="shared" ca="1" si="1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</v>
      </c>
      <c r="X288" t="str">
        <f t="shared" ca="1" si="100"/>
        <v>{"num":9,"diff":31,"tp1":"it","vl1":"Equip025001","cn1":1,"vl2":"Equip025003","cn2":1,"key":677}</v>
      </c>
      <c r="Y288">
        <f t="shared" ca="1" si="108"/>
        <v>96</v>
      </c>
      <c r="Z288">
        <f t="shared" ca="1" si="109"/>
        <v>21421</v>
      </c>
      <c r="AA288">
        <f t="shared" ca="1" si="110"/>
        <v>0</v>
      </c>
      <c r="AB288" t="str">
        <f t="shared" ca="1" si="11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</v>
      </c>
      <c r="AC288">
        <f t="shared" ca="1" si="112"/>
        <v>0</v>
      </c>
    </row>
    <row r="289" spans="1:29">
      <c r="A289">
        <f t="shared" si="96"/>
        <v>9</v>
      </c>
      <c r="B289" t="str">
        <f>VLOOKUP(A289,BossBattleTable!$A:$C,MATCH(BossBattleTable!$C$1,BossBattleTable!$A$1:$C$1,0),0)</f>
        <v>LowPolyCyc</v>
      </c>
      <c r="C289">
        <f t="shared" ca="1" si="97"/>
        <v>32</v>
      </c>
      <c r="D289">
        <f t="shared" si="114"/>
        <v>9</v>
      </c>
      <c r="E289">
        <f t="shared" ca="1" si="115"/>
        <v>32</v>
      </c>
      <c r="F289" t="str">
        <f t="shared" ca="1" si="113"/>
        <v>cu</v>
      </c>
      <c r="G289" t="s">
        <v>402</v>
      </c>
      <c r="H289" t="s">
        <v>108</v>
      </c>
      <c r="I289">
        <v>11</v>
      </c>
      <c r="J289" t="str">
        <f t="shared" si="98"/>
        <v/>
      </c>
      <c r="O289">
        <v>500</v>
      </c>
      <c r="P289">
        <f t="shared" si="99"/>
        <v>500</v>
      </c>
      <c r="Q289" t="str">
        <f t="shared" ca="1" si="101"/>
        <v>cu</v>
      </c>
      <c r="R289" t="str">
        <f t="shared" si="102"/>
        <v>DI</v>
      </c>
      <c r="S289">
        <f t="shared" si="103"/>
        <v>11</v>
      </c>
      <c r="T289" t="str">
        <f t="shared" si="104"/>
        <v/>
      </c>
      <c r="U289" t="str">
        <f t="shared" si="105"/>
        <v/>
      </c>
      <c r="V289" t="str">
        <f t="shared" si="106"/>
        <v/>
      </c>
      <c r="W289" t="str">
        <f t="shared" ca="1" si="1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</v>
      </c>
      <c r="X289" t="str">
        <f t="shared" ca="1" si="100"/>
        <v>{"num":9,"diff":32,"tp1":"cu","vl1":"DI","cn1":11,"key":500}</v>
      </c>
      <c r="Y289">
        <f t="shared" ca="1" si="108"/>
        <v>60</v>
      </c>
      <c r="Z289">
        <f t="shared" ca="1" si="109"/>
        <v>21482</v>
      </c>
      <c r="AA289">
        <f t="shared" ca="1" si="110"/>
        <v>0</v>
      </c>
      <c r="AB289" t="str">
        <f t="shared" ca="1" si="11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</v>
      </c>
      <c r="AC289">
        <f t="shared" ca="1" si="112"/>
        <v>0</v>
      </c>
    </row>
    <row r="290" spans="1:29">
      <c r="A290">
        <f t="shared" si="96"/>
        <v>10</v>
      </c>
      <c r="B290" t="str">
        <f>VLOOKUP(A290,BossBattleTable!$A:$C,MATCH(BossBattleTable!$C$1,BossBattleTable!$A$1:$C$1,0),0)</f>
        <v>Zippermouth_Green</v>
      </c>
      <c r="C290">
        <f t="shared" ca="1" si="97"/>
        <v>1</v>
      </c>
      <c r="D290">
        <f t="shared" si="114"/>
        <v>10</v>
      </c>
      <c r="E290">
        <f t="shared" ca="1" si="115"/>
        <v>1</v>
      </c>
      <c r="F290" t="str">
        <f t="shared" ca="1" si="113"/>
        <v>it</v>
      </c>
      <c r="G290" t="s">
        <v>412</v>
      </c>
      <c r="H290" t="s">
        <v>490</v>
      </c>
      <c r="I290">
        <v>1</v>
      </c>
      <c r="J290" t="str">
        <f t="shared" si="98"/>
        <v/>
      </c>
      <c r="O290">
        <v>214</v>
      </c>
      <c r="P290">
        <f t="shared" si="99"/>
        <v>214</v>
      </c>
      <c r="Q290" t="str">
        <f t="shared" ca="1" si="101"/>
        <v>it</v>
      </c>
      <c r="R290" t="str">
        <f t="shared" si="102"/>
        <v>Equip001002</v>
      </c>
      <c r="S290">
        <f t="shared" si="103"/>
        <v>1</v>
      </c>
      <c r="T290" t="str">
        <f t="shared" si="104"/>
        <v/>
      </c>
      <c r="U290" t="str">
        <f t="shared" si="105"/>
        <v/>
      </c>
      <c r="V290" t="str">
        <f t="shared" si="106"/>
        <v/>
      </c>
      <c r="W290" t="str">
        <f t="shared" ca="1" si="1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</v>
      </c>
      <c r="X290" t="str">
        <f t="shared" ca="1" si="100"/>
        <v>{"num":10,"diff":1,"tp1":"it","vl1":"Equip001002","cn1":1,"key":214}</v>
      </c>
      <c r="Y290">
        <f t="shared" ca="1" si="108"/>
        <v>68</v>
      </c>
      <c r="Z290">
        <f t="shared" ca="1" si="109"/>
        <v>21551</v>
      </c>
      <c r="AA290">
        <f t="shared" ca="1" si="110"/>
        <v>0</v>
      </c>
      <c r="AB290" t="str">
        <f t="shared" ca="1" si="11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</v>
      </c>
      <c r="AC290">
        <f t="shared" ca="1" si="112"/>
        <v>0</v>
      </c>
    </row>
    <row r="291" spans="1:29">
      <c r="A291">
        <f t="shared" si="96"/>
        <v>10</v>
      </c>
      <c r="B291" t="str">
        <f>VLOOKUP(A291,BossBattleTable!$A:$C,MATCH(BossBattleTable!$C$1,BossBattleTable!$A$1:$C$1,0),0)</f>
        <v>Zippermouth_Green</v>
      </c>
      <c r="C291">
        <f t="shared" ca="1" si="97"/>
        <v>2</v>
      </c>
      <c r="D291">
        <f t="shared" si="114"/>
        <v>10</v>
      </c>
      <c r="E291">
        <f t="shared" ca="1" si="115"/>
        <v>2</v>
      </c>
      <c r="F291" t="str">
        <f t="shared" ca="1" si="113"/>
        <v>cu</v>
      </c>
      <c r="G291" t="s">
        <v>402</v>
      </c>
      <c r="H291" t="s">
        <v>191</v>
      </c>
      <c r="I291">
        <v>10</v>
      </c>
      <c r="J291" t="str">
        <f t="shared" si="98"/>
        <v>에너지다소많음</v>
      </c>
      <c r="O291">
        <v>786</v>
      </c>
      <c r="P291">
        <f t="shared" si="99"/>
        <v>786</v>
      </c>
      <c r="Q291" t="str">
        <f t="shared" ca="1" si="101"/>
        <v>cu</v>
      </c>
      <c r="R291" t="str">
        <f t="shared" si="102"/>
        <v>EN</v>
      </c>
      <c r="S291">
        <f t="shared" si="103"/>
        <v>10</v>
      </c>
      <c r="T291" t="str">
        <f t="shared" si="104"/>
        <v/>
      </c>
      <c r="U291" t="str">
        <f t="shared" si="105"/>
        <v/>
      </c>
      <c r="V291" t="str">
        <f t="shared" si="106"/>
        <v/>
      </c>
      <c r="W291" t="str">
        <f t="shared" ca="1" si="1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</v>
      </c>
      <c r="X291" t="str">
        <f t="shared" ca="1" si="100"/>
        <v>{"num":10,"diff":2,"tp1":"cu","vl1":"EN","cn1":10,"key":786}</v>
      </c>
      <c r="Y291">
        <f t="shared" ca="1" si="108"/>
        <v>60</v>
      </c>
      <c r="Z291">
        <f t="shared" ca="1" si="109"/>
        <v>21612</v>
      </c>
      <c r="AA291">
        <f t="shared" ca="1" si="110"/>
        <v>0</v>
      </c>
      <c r="AB291" t="str">
        <f t="shared" ca="1" si="11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</v>
      </c>
      <c r="AC291">
        <f t="shared" ca="1" si="112"/>
        <v>0</v>
      </c>
    </row>
    <row r="292" spans="1:29">
      <c r="A292">
        <f t="shared" ref="A292:A355" si="116">A260+1</f>
        <v>10</v>
      </c>
      <c r="B292" t="str">
        <f>VLOOKUP(A292,BossBattleTable!$A:$C,MATCH(BossBattleTable!$C$1,BossBattleTable!$A$1:$C$1,0),0)</f>
        <v>Zippermouth_Green</v>
      </c>
      <c r="C292">
        <f t="shared" ca="1" si="97"/>
        <v>3</v>
      </c>
      <c r="D292">
        <f t="shared" si="114"/>
        <v>10</v>
      </c>
      <c r="E292">
        <f t="shared" ca="1" si="115"/>
        <v>3</v>
      </c>
      <c r="F292" t="str">
        <f t="shared" ca="1" si="113"/>
        <v>it</v>
      </c>
      <c r="G292" t="s">
        <v>412</v>
      </c>
      <c r="H292" t="s">
        <v>467</v>
      </c>
      <c r="I292">
        <v>1</v>
      </c>
      <c r="J292" t="str">
        <f t="shared" si="98"/>
        <v/>
      </c>
      <c r="O292">
        <v>845</v>
      </c>
      <c r="P292">
        <f t="shared" si="99"/>
        <v>845</v>
      </c>
      <c r="Q292" t="str">
        <f t="shared" ca="1" si="101"/>
        <v>it</v>
      </c>
      <c r="R292" t="str">
        <f t="shared" si="102"/>
        <v>Equip015003</v>
      </c>
      <c r="S292">
        <f t="shared" si="103"/>
        <v>1</v>
      </c>
      <c r="T292" t="str">
        <f t="shared" si="104"/>
        <v/>
      </c>
      <c r="U292" t="str">
        <f t="shared" si="105"/>
        <v/>
      </c>
      <c r="V292" t="str">
        <f t="shared" si="106"/>
        <v/>
      </c>
      <c r="W292" t="str">
        <f t="shared" ca="1" si="1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</v>
      </c>
      <c r="X292" t="str">
        <f t="shared" ca="1" si="100"/>
        <v>{"num":10,"diff":3,"tp1":"it","vl1":"Equip015003","cn1":1,"key":845}</v>
      </c>
      <c r="Y292">
        <f t="shared" ca="1" si="108"/>
        <v>68</v>
      </c>
      <c r="Z292">
        <f t="shared" ca="1" si="109"/>
        <v>21681</v>
      </c>
      <c r="AA292">
        <f t="shared" ca="1" si="110"/>
        <v>0</v>
      </c>
      <c r="AB292" t="str">
        <f t="shared" ca="1" si="11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</v>
      </c>
      <c r="AC292">
        <f t="shared" ca="1" si="112"/>
        <v>0</v>
      </c>
    </row>
    <row r="293" spans="1:29">
      <c r="A293">
        <f t="shared" si="116"/>
        <v>10</v>
      </c>
      <c r="B293" t="str">
        <f>VLOOKUP(A293,BossBattleTable!$A:$C,MATCH(BossBattleTable!$C$1,BossBattleTable!$A$1:$C$1,0),0)</f>
        <v>Zippermouth_Green</v>
      </c>
      <c r="C293">
        <f t="shared" ca="1" si="97"/>
        <v>4</v>
      </c>
      <c r="D293">
        <f t="shared" si="114"/>
        <v>10</v>
      </c>
      <c r="E293">
        <f t="shared" ca="1" si="115"/>
        <v>4</v>
      </c>
      <c r="F293" t="str">
        <f t="shared" ca="1" si="113"/>
        <v>cu</v>
      </c>
      <c r="G293" t="s">
        <v>402</v>
      </c>
      <c r="H293" t="s">
        <v>375</v>
      </c>
      <c r="I293">
        <v>3000</v>
      </c>
      <c r="J293" t="str">
        <f t="shared" si="98"/>
        <v/>
      </c>
      <c r="O293">
        <v>555</v>
      </c>
      <c r="P293">
        <f t="shared" si="99"/>
        <v>555</v>
      </c>
      <c r="Q293" t="str">
        <f t="shared" ca="1" si="101"/>
        <v>cu</v>
      </c>
      <c r="R293" t="str">
        <f t="shared" si="102"/>
        <v>GO</v>
      </c>
      <c r="S293">
        <f t="shared" si="103"/>
        <v>3000</v>
      </c>
      <c r="T293" t="str">
        <f t="shared" si="104"/>
        <v/>
      </c>
      <c r="U293" t="str">
        <f t="shared" si="105"/>
        <v/>
      </c>
      <c r="V293" t="str">
        <f t="shared" si="106"/>
        <v/>
      </c>
      <c r="W293" t="str">
        <f t="shared" ca="1" si="1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</v>
      </c>
      <c r="X293" t="str">
        <f t="shared" ca="1" si="100"/>
        <v>{"num":10,"diff":4,"tp1":"cu","vl1":"GO","cn1":3000,"key":555}</v>
      </c>
      <c r="Y293">
        <f t="shared" ca="1" si="108"/>
        <v>62</v>
      </c>
      <c r="Z293">
        <f t="shared" ca="1" si="109"/>
        <v>21744</v>
      </c>
      <c r="AA293">
        <f t="shared" ca="1" si="110"/>
        <v>0</v>
      </c>
      <c r="AB293" t="str">
        <f t="shared" ca="1" si="11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</v>
      </c>
      <c r="AC293">
        <f t="shared" ca="1" si="112"/>
        <v>0</v>
      </c>
    </row>
    <row r="294" spans="1:29">
      <c r="A294">
        <f t="shared" si="116"/>
        <v>10</v>
      </c>
      <c r="B294" t="str">
        <f>VLOOKUP(A294,BossBattleTable!$A:$C,MATCH(BossBattleTable!$C$1,BossBattleTable!$A$1:$C$1,0),0)</f>
        <v>Zippermouth_Green</v>
      </c>
      <c r="C294">
        <f t="shared" ca="1" si="97"/>
        <v>5</v>
      </c>
      <c r="D294">
        <f t="shared" si="114"/>
        <v>10</v>
      </c>
      <c r="E294">
        <f t="shared" ca="1" si="115"/>
        <v>5</v>
      </c>
      <c r="F294" t="str">
        <f t="shared" ca="1" si="113"/>
        <v>it</v>
      </c>
      <c r="G294" t="s">
        <v>412</v>
      </c>
      <c r="H294" t="s">
        <v>452</v>
      </c>
      <c r="I294">
        <v>1</v>
      </c>
      <c r="J294" t="str">
        <f t="shared" si="98"/>
        <v/>
      </c>
      <c r="L294" t="s">
        <v>412</v>
      </c>
      <c r="M294" t="s">
        <v>496</v>
      </c>
      <c r="N294">
        <v>1</v>
      </c>
      <c r="O294">
        <v>827</v>
      </c>
      <c r="P294">
        <f t="shared" si="99"/>
        <v>827</v>
      </c>
      <c r="Q294" t="str">
        <f t="shared" ca="1" si="101"/>
        <v>it</v>
      </c>
      <c r="R294" t="str">
        <f t="shared" si="102"/>
        <v>Equip014001</v>
      </c>
      <c r="S294">
        <f t="shared" si="103"/>
        <v>1</v>
      </c>
      <c r="T294" t="str">
        <f t="shared" si="104"/>
        <v/>
      </c>
      <c r="U294" t="str">
        <f t="shared" si="105"/>
        <v>Equip000002</v>
      </c>
      <c r="V294">
        <f t="shared" si="106"/>
        <v>1</v>
      </c>
      <c r="W294" t="str">
        <f t="shared" ca="1" si="1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</v>
      </c>
      <c r="X294" t="str">
        <f t="shared" ca="1" si="100"/>
        <v>{"num":10,"diff":5,"tp1":"it","vl1":"Equip014001","cn1":1,"vl2":"Equip000002","cn2":1,"key":827}</v>
      </c>
      <c r="Y294">
        <f t="shared" ca="1" si="108"/>
        <v>96</v>
      </c>
      <c r="Z294">
        <f t="shared" ca="1" si="109"/>
        <v>21841</v>
      </c>
      <c r="AA294">
        <f t="shared" ca="1" si="110"/>
        <v>0</v>
      </c>
      <c r="AB294" t="str">
        <f t="shared" ca="1" si="11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</v>
      </c>
      <c r="AC294">
        <f t="shared" ca="1" si="112"/>
        <v>0</v>
      </c>
    </row>
    <row r="295" spans="1:29">
      <c r="A295">
        <f t="shared" si="116"/>
        <v>10</v>
      </c>
      <c r="B295" t="str">
        <f>VLOOKUP(A295,BossBattleTable!$A:$C,MATCH(BossBattleTable!$C$1,BossBattleTable!$A$1:$C$1,0),0)</f>
        <v>Zippermouth_Green</v>
      </c>
      <c r="C295">
        <f t="shared" ca="1" si="97"/>
        <v>6</v>
      </c>
      <c r="D295">
        <f t="shared" si="114"/>
        <v>10</v>
      </c>
      <c r="E295">
        <f t="shared" ca="1" si="115"/>
        <v>6</v>
      </c>
      <c r="F295" t="str">
        <f t="shared" ca="1" si="113"/>
        <v>cu</v>
      </c>
      <c r="G295" t="s">
        <v>402</v>
      </c>
      <c r="H295" t="s">
        <v>191</v>
      </c>
      <c r="I295">
        <v>8</v>
      </c>
      <c r="J295" t="str">
        <f t="shared" si="98"/>
        <v/>
      </c>
      <c r="L295" t="s">
        <v>402</v>
      </c>
      <c r="M295" t="s">
        <v>375</v>
      </c>
      <c r="N295">
        <v>2000</v>
      </c>
      <c r="O295">
        <v>176</v>
      </c>
      <c r="P295">
        <f t="shared" si="99"/>
        <v>176</v>
      </c>
      <c r="Q295" t="str">
        <f t="shared" ca="1" si="101"/>
        <v>cu</v>
      </c>
      <c r="R295" t="str">
        <f t="shared" si="102"/>
        <v>EN</v>
      </c>
      <c r="S295">
        <f t="shared" si="103"/>
        <v>8</v>
      </c>
      <c r="T295" t="str">
        <f t="shared" si="104"/>
        <v/>
      </c>
      <c r="U295" t="str">
        <f t="shared" si="105"/>
        <v>GO</v>
      </c>
      <c r="V295">
        <f t="shared" si="106"/>
        <v>2000</v>
      </c>
      <c r="W295" t="str">
        <f t="shared" ca="1" si="1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</v>
      </c>
      <c r="X295" t="str">
        <f t="shared" ca="1" si="100"/>
        <v>{"num":10,"diff":6,"tp1":"cu","vl1":"EN","cn1":8,"vl2":"GO","cn2":2000,"key":176}</v>
      </c>
      <c r="Y295">
        <f t="shared" ca="1" si="108"/>
        <v>81</v>
      </c>
      <c r="Z295">
        <f t="shared" ca="1" si="109"/>
        <v>21923</v>
      </c>
      <c r="AA295">
        <f t="shared" ca="1" si="110"/>
        <v>0</v>
      </c>
      <c r="AB295" t="str">
        <f t="shared" ca="1" si="11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</v>
      </c>
      <c r="AC295">
        <f t="shared" ca="1" si="112"/>
        <v>0</v>
      </c>
    </row>
    <row r="296" spans="1:29">
      <c r="A296">
        <f t="shared" si="116"/>
        <v>10</v>
      </c>
      <c r="B296" t="str">
        <f>VLOOKUP(A296,BossBattleTable!$A:$C,MATCH(BossBattleTable!$C$1,BossBattleTable!$A$1:$C$1,0),0)</f>
        <v>Zippermouth_Green</v>
      </c>
      <c r="C296">
        <f t="shared" ca="1" si="97"/>
        <v>7</v>
      </c>
      <c r="D296">
        <f t="shared" si="114"/>
        <v>10</v>
      </c>
      <c r="E296">
        <f t="shared" ca="1" si="115"/>
        <v>7</v>
      </c>
      <c r="F296" t="str">
        <f t="shared" ca="1" si="113"/>
        <v>it</v>
      </c>
      <c r="G296" t="s">
        <v>412</v>
      </c>
      <c r="H296" t="s">
        <v>448</v>
      </c>
      <c r="I296">
        <v>1</v>
      </c>
      <c r="J296" t="str">
        <f t="shared" si="98"/>
        <v/>
      </c>
      <c r="L296" t="s">
        <v>412</v>
      </c>
      <c r="M296" t="s">
        <v>469</v>
      </c>
      <c r="N296">
        <v>1</v>
      </c>
      <c r="O296">
        <v>149</v>
      </c>
      <c r="P296">
        <f t="shared" si="99"/>
        <v>149</v>
      </c>
      <c r="Q296" t="str">
        <f t="shared" ca="1" si="101"/>
        <v>it</v>
      </c>
      <c r="R296" t="str">
        <f t="shared" si="102"/>
        <v>Equip010001</v>
      </c>
      <c r="S296">
        <f t="shared" si="103"/>
        <v>1</v>
      </c>
      <c r="T296" t="str">
        <f t="shared" si="104"/>
        <v/>
      </c>
      <c r="U296" t="str">
        <f t="shared" si="105"/>
        <v>Equip015002</v>
      </c>
      <c r="V296">
        <f t="shared" si="106"/>
        <v>1</v>
      </c>
      <c r="W296" t="str">
        <f t="shared" ca="1" si="1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</v>
      </c>
      <c r="X296" t="str">
        <f t="shared" ca="1" si="100"/>
        <v>{"num":10,"diff":7,"tp1":"it","vl1":"Equip010001","cn1":1,"vl2":"Equip015002","cn2":1,"key":149}</v>
      </c>
      <c r="Y296">
        <f t="shared" ca="1" si="108"/>
        <v>96</v>
      </c>
      <c r="Z296">
        <f t="shared" ca="1" si="109"/>
        <v>22020</v>
      </c>
      <c r="AA296">
        <f t="shared" ca="1" si="110"/>
        <v>0</v>
      </c>
      <c r="AB296" t="str">
        <f t="shared" ca="1" si="11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</v>
      </c>
      <c r="AC296">
        <f t="shared" ca="1" si="112"/>
        <v>0</v>
      </c>
    </row>
    <row r="297" spans="1:29">
      <c r="A297">
        <f t="shared" si="116"/>
        <v>10</v>
      </c>
      <c r="B297" t="str">
        <f>VLOOKUP(A297,BossBattleTable!$A:$C,MATCH(BossBattleTable!$C$1,BossBattleTable!$A$1:$C$1,0),0)</f>
        <v>Zippermouth_Green</v>
      </c>
      <c r="C297">
        <f t="shared" ca="1" si="97"/>
        <v>8</v>
      </c>
      <c r="D297">
        <f t="shared" si="114"/>
        <v>10</v>
      </c>
      <c r="E297">
        <f t="shared" ca="1" si="115"/>
        <v>8</v>
      </c>
      <c r="F297" t="str">
        <f t="shared" ca="1" si="113"/>
        <v>cu</v>
      </c>
      <c r="G297" t="s">
        <v>402</v>
      </c>
      <c r="H297" t="s">
        <v>108</v>
      </c>
      <c r="I297">
        <v>5</v>
      </c>
      <c r="J297" t="str">
        <f t="shared" si="98"/>
        <v/>
      </c>
      <c r="O297">
        <v>217</v>
      </c>
      <c r="P297">
        <f t="shared" si="99"/>
        <v>217</v>
      </c>
      <c r="Q297" t="str">
        <f t="shared" ca="1" si="101"/>
        <v>cu</v>
      </c>
      <c r="R297" t="str">
        <f t="shared" si="102"/>
        <v>DI</v>
      </c>
      <c r="S297">
        <f t="shared" si="103"/>
        <v>5</v>
      </c>
      <c r="T297" t="str">
        <f t="shared" si="104"/>
        <v/>
      </c>
      <c r="U297" t="str">
        <f t="shared" si="105"/>
        <v/>
      </c>
      <c r="V297" t="str">
        <f t="shared" si="106"/>
        <v/>
      </c>
      <c r="W297" t="str">
        <f t="shared" ca="1" si="1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</v>
      </c>
      <c r="X297" t="str">
        <f t="shared" ca="1" si="100"/>
        <v>{"num":10,"diff":8,"tp1":"cu","vl1":"DI","cn1":5,"key":217}</v>
      </c>
      <c r="Y297">
        <f t="shared" ca="1" si="108"/>
        <v>59</v>
      </c>
      <c r="Z297">
        <f t="shared" ca="1" si="109"/>
        <v>22080</v>
      </c>
      <c r="AA297">
        <f t="shared" ca="1" si="110"/>
        <v>0</v>
      </c>
      <c r="AB297" t="str">
        <f t="shared" ca="1" si="11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</v>
      </c>
      <c r="AC297">
        <f t="shared" ca="1" si="112"/>
        <v>0</v>
      </c>
    </row>
    <row r="298" spans="1:29">
      <c r="A298">
        <f t="shared" si="116"/>
        <v>10</v>
      </c>
      <c r="B298" t="str">
        <f>VLOOKUP(A298,BossBattleTable!$A:$C,MATCH(BossBattleTable!$C$1,BossBattleTable!$A$1:$C$1,0),0)</f>
        <v>Zippermouth_Green</v>
      </c>
      <c r="C298">
        <f t="shared" ca="1" si="97"/>
        <v>9</v>
      </c>
      <c r="D298">
        <f t="shared" si="114"/>
        <v>10</v>
      </c>
      <c r="E298">
        <f t="shared" ca="1" si="115"/>
        <v>9</v>
      </c>
      <c r="F298" t="str">
        <f t="shared" ca="1" si="113"/>
        <v>it</v>
      </c>
      <c r="G298" t="s">
        <v>412</v>
      </c>
      <c r="H298" t="s">
        <v>478</v>
      </c>
      <c r="I298">
        <v>1</v>
      </c>
      <c r="J298" t="str">
        <f t="shared" si="98"/>
        <v/>
      </c>
      <c r="O298">
        <v>300</v>
      </c>
      <c r="P298">
        <f t="shared" si="99"/>
        <v>300</v>
      </c>
      <c r="Q298" t="str">
        <f t="shared" ca="1" si="101"/>
        <v>it</v>
      </c>
      <c r="R298" t="str">
        <f t="shared" si="102"/>
        <v>Equip012001</v>
      </c>
      <c r="S298">
        <f t="shared" si="103"/>
        <v>1</v>
      </c>
      <c r="T298" t="str">
        <f t="shared" si="104"/>
        <v/>
      </c>
      <c r="U298" t="str">
        <f t="shared" si="105"/>
        <v/>
      </c>
      <c r="V298" t="str">
        <f t="shared" si="106"/>
        <v/>
      </c>
      <c r="W298" t="str">
        <f t="shared" ca="1" si="1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</v>
      </c>
      <c r="X298" t="str">
        <f t="shared" ca="1" si="100"/>
        <v>{"num":10,"diff":9,"tp1":"it","vl1":"Equip012001","cn1":1,"key":300}</v>
      </c>
      <c r="Y298">
        <f t="shared" ca="1" si="108"/>
        <v>68</v>
      </c>
      <c r="Z298">
        <f t="shared" ca="1" si="109"/>
        <v>22149</v>
      </c>
      <c r="AA298">
        <f t="shared" ca="1" si="110"/>
        <v>0</v>
      </c>
      <c r="AB298" t="str">
        <f t="shared" ca="1" si="11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</v>
      </c>
      <c r="AC298">
        <f t="shared" ca="1" si="112"/>
        <v>0</v>
      </c>
    </row>
    <row r="299" spans="1:29">
      <c r="A299">
        <f t="shared" si="116"/>
        <v>10</v>
      </c>
      <c r="B299" t="str">
        <f>VLOOKUP(A299,BossBattleTable!$A:$C,MATCH(BossBattleTable!$C$1,BossBattleTable!$A$1:$C$1,0),0)</f>
        <v>Zippermouth_Green</v>
      </c>
      <c r="C299">
        <f t="shared" ca="1" si="97"/>
        <v>10</v>
      </c>
      <c r="D299">
        <f t="shared" si="114"/>
        <v>10</v>
      </c>
      <c r="E299">
        <f t="shared" ca="1" si="115"/>
        <v>10</v>
      </c>
      <c r="F299" t="str">
        <f t="shared" ca="1" si="113"/>
        <v>cu</v>
      </c>
      <c r="G299" t="s">
        <v>402</v>
      </c>
      <c r="H299" t="s">
        <v>191</v>
      </c>
      <c r="I299">
        <v>12</v>
      </c>
      <c r="J299" t="str">
        <f t="shared" si="98"/>
        <v>에너지다소많음</v>
      </c>
      <c r="O299">
        <v>160</v>
      </c>
      <c r="P299">
        <f t="shared" si="99"/>
        <v>160</v>
      </c>
      <c r="Q299" t="str">
        <f t="shared" ca="1" si="101"/>
        <v>cu</v>
      </c>
      <c r="R299" t="str">
        <f t="shared" si="102"/>
        <v>EN</v>
      </c>
      <c r="S299">
        <f t="shared" si="103"/>
        <v>12</v>
      </c>
      <c r="T299" t="str">
        <f t="shared" si="104"/>
        <v/>
      </c>
      <c r="U299" t="str">
        <f t="shared" si="105"/>
        <v/>
      </c>
      <c r="V299" t="str">
        <f t="shared" si="106"/>
        <v/>
      </c>
      <c r="W299" t="str">
        <f t="shared" ca="1" si="1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</v>
      </c>
      <c r="X299" t="str">
        <f t="shared" ca="1" si="100"/>
        <v>{"num":10,"diff":10,"tp1":"cu","vl1":"EN","cn1":12,"key":160}</v>
      </c>
      <c r="Y299">
        <f t="shared" ca="1" si="108"/>
        <v>61</v>
      </c>
      <c r="Z299">
        <f t="shared" ca="1" si="109"/>
        <v>22211</v>
      </c>
      <c r="AA299">
        <f t="shared" ca="1" si="110"/>
        <v>0</v>
      </c>
      <c r="AB299" t="str">
        <f t="shared" ca="1" si="11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</v>
      </c>
      <c r="AC299">
        <f t="shared" ca="1" si="112"/>
        <v>0</v>
      </c>
    </row>
    <row r="300" spans="1:29">
      <c r="A300">
        <f t="shared" si="116"/>
        <v>10</v>
      </c>
      <c r="B300" t="str">
        <f>VLOOKUP(A300,BossBattleTable!$A:$C,MATCH(BossBattleTable!$C$1,BossBattleTable!$A$1:$C$1,0),0)</f>
        <v>Zippermouth_Green</v>
      </c>
      <c r="C300">
        <f t="shared" ca="1" si="97"/>
        <v>11</v>
      </c>
      <c r="D300">
        <f t="shared" si="114"/>
        <v>10</v>
      </c>
      <c r="E300">
        <f t="shared" ca="1" si="115"/>
        <v>11</v>
      </c>
      <c r="F300" t="str">
        <f t="shared" ca="1" si="113"/>
        <v>it</v>
      </c>
      <c r="G300" t="s">
        <v>412</v>
      </c>
      <c r="H300" t="s">
        <v>470</v>
      </c>
      <c r="I300">
        <v>1</v>
      </c>
      <c r="J300" t="str">
        <f t="shared" si="98"/>
        <v/>
      </c>
      <c r="O300">
        <v>376</v>
      </c>
      <c r="P300">
        <f t="shared" si="99"/>
        <v>376</v>
      </c>
      <c r="Q300" t="str">
        <f t="shared" ca="1" si="101"/>
        <v>it</v>
      </c>
      <c r="R300" t="str">
        <f t="shared" si="102"/>
        <v>Equip021001</v>
      </c>
      <c r="S300">
        <f t="shared" si="103"/>
        <v>1</v>
      </c>
      <c r="T300" t="str">
        <f t="shared" si="104"/>
        <v/>
      </c>
      <c r="U300" t="str">
        <f t="shared" si="105"/>
        <v/>
      </c>
      <c r="V300" t="str">
        <f t="shared" si="106"/>
        <v/>
      </c>
      <c r="W300" t="str">
        <f t="shared" ca="1" si="1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</v>
      </c>
      <c r="X300" t="str">
        <f t="shared" ca="1" si="100"/>
        <v>{"num":10,"diff":11,"tp1":"it","vl1":"Equip021001","cn1":1,"key":376}</v>
      </c>
      <c r="Y300">
        <f t="shared" ca="1" si="108"/>
        <v>69</v>
      </c>
      <c r="Z300">
        <f t="shared" ca="1" si="109"/>
        <v>22281</v>
      </c>
      <c r="AA300">
        <f t="shared" ca="1" si="110"/>
        <v>0</v>
      </c>
      <c r="AB300" t="str">
        <f t="shared" ca="1" si="11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</v>
      </c>
      <c r="AC300">
        <f t="shared" ca="1" si="112"/>
        <v>0</v>
      </c>
    </row>
    <row r="301" spans="1:29">
      <c r="A301">
        <f t="shared" si="116"/>
        <v>10</v>
      </c>
      <c r="B301" t="str">
        <f>VLOOKUP(A301,BossBattleTable!$A:$C,MATCH(BossBattleTable!$C$1,BossBattleTable!$A$1:$C$1,0),0)</f>
        <v>Zippermouth_Green</v>
      </c>
      <c r="C301">
        <f t="shared" ca="1" si="97"/>
        <v>12</v>
      </c>
      <c r="D301">
        <f t="shared" si="114"/>
        <v>10</v>
      </c>
      <c r="E301">
        <f t="shared" ca="1" si="115"/>
        <v>12</v>
      </c>
      <c r="F301" t="str">
        <f t="shared" ca="1" si="113"/>
        <v>cu</v>
      </c>
      <c r="G301" t="s">
        <v>402</v>
      </c>
      <c r="H301" t="s">
        <v>375</v>
      </c>
      <c r="I301">
        <v>4000</v>
      </c>
      <c r="J301" t="str">
        <f t="shared" si="98"/>
        <v/>
      </c>
      <c r="O301">
        <v>409</v>
      </c>
      <c r="P301">
        <f t="shared" si="99"/>
        <v>409</v>
      </c>
      <c r="Q301" t="str">
        <f t="shared" ca="1" si="101"/>
        <v>cu</v>
      </c>
      <c r="R301" t="str">
        <f t="shared" si="102"/>
        <v>GO</v>
      </c>
      <c r="S301">
        <f t="shared" si="103"/>
        <v>4000</v>
      </c>
      <c r="T301" t="str">
        <f t="shared" si="104"/>
        <v/>
      </c>
      <c r="U301" t="str">
        <f t="shared" si="105"/>
        <v/>
      </c>
      <c r="V301" t="str">
        <f t="shared" si="106"/>
        <v/>
      </c>
      <c r="W301" t="str">
        <f t="shared" ca="1" si="1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</v>
      </c>
      <c r="X301" t="str">
        <f t="shared" ca="1" si="100"/>
        <v>{"num":10,"diff":12,"tp1":"cu","vl1":"GO","cn1":4000,"key":409}</v>
      </c>
      <c r="Y301">
        <f t="shared" ca="1" si="108"/>
        <v>63</v>
      </c>
      <c r="Z301">
        <f t="shared" ca="1" si="109"/>
        <v>22345</v>
      </c>
      <c r="AA301">
        <f t="shared" ca="1" si="110"/>
        <v>0</v>
      </c>
      <c r="AB301" t="str">
        <f t="shared" ca="1" si="11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</v>
      </c>
      <c r="AC301">
        <f t="shared" ca="1" si="112"/>
        <v>0</v>
      </c>
    </row>
    <row r="302" spans="1:29">
      <c r="A302">
        <f t="shared" si="116"/>
        <v>10</v>
      </c>
      <c r="B302" t="str">
        <f>VLOOKUP(A302,BossBattleTable!$A:$C,MATCH(BossBattleTable!$C$1,BossBattleTable!$A$1:$C$1,0),0)</f>
        <v>Zippermouth_Green</v>
      </c>
      <c r="C302">
        <f t="shared" ca="1" si="97"/>
        <v>13</v>
      </c>
      <c r="D302">
        <f t="shared" si="114"/>
        <v>10</v>
      </c>
      <c r="E302">
        <f t="shared" ca="1" si="115"/>
        <v>13</v>
      </c>
      <c r="F302" t="str">
        <f t="shared" ca="1" si="113"/>
        <v>it</v>
      </c>
      <c r="G302" t="s">
        <v>412</v>
      </c>
      <c r="H302" t="s">
        <v>483</v>
      </c>
      <c r="I302">
        <v>1</v>
      </c>
      <c r="J302" t="str">
        <f t="shared" si="98"/>
        <v/>
      </c>
      <c r="L302" t="s">
        <v>412</v>
      </c>
      <c r="M302" t="s">
        <v>453</v>
      </c>
      <c r="N302">
        <v>1</v>
      </c>
      <c r="O302">
        <v>710</v>
      </c>
      <c r="P302">
        <f t="shared" si="99"/>
        <v>710</v>
      </c>
      <c r="Q302" t="str">
        <f t="shared" ca="1" si="101"/>
        <v>it</v>
      </c>
      <c r="R302" t="str">
        <f t="shared" si="102"/>
        <v>Equip014003</v>
      </c>
      <c r="S302">
        <f t="shared" si="103"/>
        <v>1</v>
      </c>
      <c r="T302" t="str">
        <f t="shared" si="104"/>
        <v/>
      </c>
      <c r="U302" t="str">
        <f t="shared" si="105"/>
        <v>Equip013001</v>
      </c>
      <c r="V302">
        <f t="shared" si="106"/>
        <v>1</v>
      </c>
      <c r="W302" t="str">
        <f t="shared" ca="1" si="1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</v>
      </c>
      <c r="X302" t="str">
        <f t="shared" ca="1" si="100"/>
        <v>{"num":10,"diff":13,"tp1":"it","vl1":"Equip014003","cn1":1,"vl2":"Equip013001","cn2":1,"key":710}</v>
      </c>
      <c r="Y302">
        <f t="shared" ca="1" si="108"/>
        <v>97</v>
      </c>
      <c r="Z302">
        <f t="shared" ca="1" si="109"/>
        <v>22443</v>
      </c>
      <c r="AA302">
        <f t="shared" ca="1" si="110"/>
        <v>0</v>
      </c>
      <c r="AB302" t="str">
        <f t="shared" ca="1" si="11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</v>
      </c>
      <c r="AC302">
        <f t="shared" ca="1" si="112"/>
        <v>0</v>
      </c>
    </row>
    <row r="303" spans="1:29">
      <c r="A303">
        <f t="shared" si="116"/>
        <v>10</v>
      </c>
      <c r="B303" t="str">
        <f>VLOOKUP(A303,BossBattleTable!$A:$C,MATCH(BossBattleTable!$C$1,BossBattleTable!$A$1:$C$1,0),0)</f>
        <v>Zippermouth_Green</v>
      </c>
      <c r="C303">
        <f t="shared" ca="1" si="97"/>
        <v>14</v>
      </c>
      <c r="D303">
        <f t="shared" si="114"/>
        <v>10</v>
      </c>
      <c r="E303">
        <f t="shared" ca="1" si="115"/>
        <v>14</v>
      </c>
      <c r="F303" t="str">
        <f t="shared" ca="1" si="113"/>
        <v>cu</v>
      </c>
      <c r="G303" t="s">
        <v>402</v>
      </c>
      <c r="H303" t="s">
        <v>191</v>
      </c>
      <c r="I303">
        <v>10</v>
      </c>
      <c r="J303" t="str">
        <f t="shared" si="98"/>
        <v>에너지다소많음</v>
      </c>
      <c r="L303" t="s">
        <v>402</v>
      </c>
      <c r="M303" t="s">
        <v>375</v>
      </c>
      <c r="N303">
        <v>3000</v>
      </c>
      <c r="O303">
        <v>529</v>
      </c>
      <c r="P303">
        <f t="shared" si="99"/>
        <v>529</v>
      </c>
      <c r="Q303" t="str">
        <f t="shared" ca="1" si="101"/>
        <v>cu</v>
      </c>
      <c r="R303" t="str">
        <f t="shared" si="102"/>
        <v>EN</v>
      </c>
      <c r="S303">
        <f t="shared" si="103"/>
        <v>10</v>
      </c>
      <c r="T303" t="str">
        <f t="shared" si="104"/>
        <v/>
      </c>
      <c r="U303" t="str">
        <f t="shared" si="105"/>
        <v>GO</v>
      </c>
      <c r="V303">
        <f t="shared" si="106"/>
        <v>3000</v>
      </c>
      <c r="W303" t="str">
        <f t="shared" ca="1" si="1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</v>
      </c>
      <c r="X303" t="str">
        <f t="shared" ca="1" si="100"/>
        <v>{"num":10,"diff":14,"tp1":"cu","vl1":"EN","cn1":10,"vl2":"GO","cn2":3000,"key":529}</v>
      </c>
      <c r="Y303">
        <f t="shared" ca="1" si="108"/>
        <v>83</v>
      </c>
      <c r="Z303">
        <f t="shared" ca="1" si="109"/>
        <v>22527</v>
      </c>
      <c r="AA303">
        <f t="shared" ca="1" si="110"/>
        <v>0</v>
      </c>
      <c r="AB303" t="str">
        <f t="shared" ca="1" si="11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</v>
      </c>
      <c r="AC303">
        <f t="shared" ca="1" si="112"/>
        <v>0</v>
      </c>
    </row>
    <row r="304" spans="1:29">
      <c r="A304">
        <f t="shared" si="116"/>
        <v>10</v>
      </c>
      <c r="B304" t="str">
        <f>VLOOKUP(A304,BossBattleTable!$A:$C,MATCH(BossBattleTable!$C$1,BossBattleTable!$A$1:$C$1,0),0)</f>
        <v>Zippermouth_Green</v>
      </c>
      <c r="C304">
        <f t="shared" ca="1" si="97"/>
        <v>15</v>
      </c>
      <c r="D304">
        <f t="shared" si="114"/>
        <v>10</v>
      </c>
      <c r="E304">
        <f t="shared" ca="1" si="115"/>
        <v>15</v>
      </c>
      <c r="F304" t="str">
        <f t="shared" ca="1" si="113"/>
        <v>it</v>
      </c>
      <c r="G304" t="s">
        <v>412</v>
      </c>
      <c r="H304" t="s">
        <v>458</v>
      </c>
      <c r="I304">
        <v>1</v>
      </c>
      <c r="J304" t="str">
        <f t="shared" si="98"/>
        <v/>
      </c>
      <c r="L304" t="s">
        <v>412</v>
      </c>
      <c r="M304" t="s">
        <v>469</v>
      </c>
      <c r="N304">
        <v>1</v>
      </c>
      <c r="O304">
        <v>785</v>
      </c>
      <c r="P304">
        <f t="shared" si="99"/>
        <v>785</v>
      </c>
      <c r="Q304" t="str">
        <f t="shared" ca="1" si="101"/>
        <v>it</v>
      </c>
      <c r="R304" t="str">
        <f t="shared" si="102"/>
        <v>Equip012003</v>
      </c>
      <c r="S304">
        <f t="shared" si="103"/>
        <v>1</v>
      </c>
      <c r="T304" t="str">
        <f t="shared" si="104"/>
        <v/>
      </c>
      <c r="U304" t="str">
        <f t="shared" si="105"/>
        <v>Equip015002</v>
      </c>
      <c r="V304">
        <f t="shared" si="106"/>
        <v>1</v>
      </c>
      <c r="W304" t="str">
        <f t="shared" ca="1" si="1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</v>
      </c>
      <c r="X304" t="str">
        <f t="shared" ca="1" si="100"/>
        <v>{"num":10,"diff":15,"tp1":"it","vl1":"Equip012003","cn1":1,"vl2":"Equip015002","cn2":1,"key":785}</v>
      </c>
      <c r="Y304">
        <f t="shared" ca="1" si="108"/>
        <v>97</v>
      </c>
      <c r="Z304">
        <f t="shared" ca="1" si="109"/>
        <v>22625</v>
      </c>
      <c r="AA304">
        <f t="shared" ca="1" si="110"/>
        <v>0</v>
      </c>
      <c r="AB304" t="str">
        <f t="shared" ca="1" si="11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</v>
      </c>
      <c r="AC304">
        <f t="shared" ca="1" si="112"/>
        <v>0</v>
      </c>
    </row>
    <row r="305" spans="1:29">
      <c r="A305">
        <f t="shared" si="116"/>
        <v>10</v>
      </c>
      <c r="B305" t="str">
        <f>VLOOKUP(A305,BossBattleTable!$A:$C,MATCH(BossBattleTable!$C$1,BossBattleTable!$A$1:$C$1,0),0)</f>
        <v>Zippermouth_Green</v>
      </c>
      <c r="C305">
        <f t="shared" ca="1" si="97"/>
        <v>16</v>
      </c>
      <c r="D305">
        <f t="shared" si="114"/>
        <v>10</v>
      </c>
      <c r="E305">
        <f t="shared" ca="1" si="115"/>
        <v>16</v>
      </c>
      <c r="F305" t="str">
        <f t="shared" ca="1" si="113"/>
        <v>cu</v>
      </c>
      <c r="G305" t="s">
        <v>402</v>
      </c>
      <c r="H305" t="s">
        <v>108</v>
      </c>
      <c r="I305">
        <v>6</v>
      </c>
      <c r="J305" t="str">
        <f t="shared" si="98"/>
        <v/>
      </c>
      <c r="O305">
        <v>285</v>
      </c>
      <c r="P305">
        <f t="shared" si="99"/>
        <v>285</v>
      </c>
      <c r="Q305" t="str">
        <f t="shared" ca="1" si="101"/>
        <v>cu</v>
      </c>
      <c r="R305" t="str">
        <f t="shared" si="102"/>
        <v>DI</v>
      </c>
      <c r="S305">
        <f t="shared" si="103"/>
        <v>6</v>
      </c>
      <c r="T305" t="str">
        <f t="shared" si="104"/>
        <v/>
      </c>
      <c r="U305" t="str">
        <f t="shared" si="105"/>
        <v/>
      </c>
      <c r="V305" t="str">
        <f t="shared" si="106"/>
        <v/>
      </c>
      <c r="W305" t="str">
        <f t="shared" ca="1" si="1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</v>
      </c>
      <c r="X305" t="str">
        <f t="shared" ca="1" si="100"/>
        <v>{"num":10,"diff":16,"tp1":"cu","vl1":"DI","cn1":6,"key":285}</v>
      </c>
      <c r="Y305">
        <f t="shared" ca="1" si="108"/>
        <v>60</v>
      </c>
      <c r="Z305">
        <f t="shared" ca="1" si="109"/>
        <v>22686</v>
      </c>
      <c r="AA305">
        <f t="shared" ca="1" si="110"/>
        <v>0</v>
      </c>
      <c r="AB305" t="str">
        <f t="shared" ca="1" si="11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</v>
      </c>
      <c r="AC305">
        <f t="shared" ca="1" si="112"/>
        <v>0</v>
      </c>
    </row>
    <row r="306" spans="1:29">
      <c r="A306">
        <f t="shared" si="116"/>
        <v>10</v>
      </c>
      <c r="B306" t="str">
        <f>VLOOKUP(A306,BossBattleTable!$A:$C,MATCH(BossBattleTable!$C$1,BossBattleTable!$A$1:$C$1,0),0)</f>
        <v>Zippermouth_Green</v>
      </c>
      <c r="C306">
        <f t="shared" ca="1" si="97"/>
        <v>17</v>
      </c>
      <c r="D306">
        <f t="shared" si="114"/>
        <v>10</v>
      </c>
      <c r="E306">
        <f t="shared" ca="1" si="115"/>
        <v>17</v>
      </c>
      <c r="F306" t="str">
        <f t="shared" ca="1" si="113"/>
        <v>it</v>
      </c>
      <c r="G306" t="s">
        <v>412</v>
      </c>
      <c r="H306" t="s">
        <v>478</v>
      </c>
      <c r="I306">
        <v>1</v>
      </c>
      <c r="J306" t="str">
        <f t="shared" si="98"/>
        <v/>
      </c>
      <c r="O306">
        <v>423</v>
      </c>
      <c r="P306">
        <f t="shared" si="99"/>
        <v>423</v>
      </c>
      <c r="Q306" t="str">
        <f t="shared" ca="1" si="101"/>
        <v>it</v>
      </c>
      <c r="R306" t="str">
        <f t="shared" si="102"/>
        <v>Equip012001</v>
      </c>
      <c r="S306">
        <f t="shared" si="103"/>
        <v>1</v>
      </c>
      <c r="T306" t="str">
        <f t="shared" si="104"/>
        <v/>
      </c>
      <c r="U306" t="str">
        <f t="shared" si="105"/>
        <v/>
      </c>
      <c r="V306" t="str">
        <f t="shared" si="106"/>
        <v/>
      </c>
      <c r="W306" t="str">
        <f t="shared" ca="1" si="1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</v>
      </c>
      <c r="X306" t="str">
        <f t="shared" ca="1" si="100"/>
        <v>{"num":10,"diff":17,"tp1":"it","vl1":"Equip012001","cn1":1,"key":423}</v>
      </c>
      <c r="Y306">
        <f t="shared" ca="1" si="108"/>
        <v>69</v>
      </c>
      <c r="Z306">
        <f t="shared" ca="1" si="109"/>
        <v>22756</v>
      </c>
      <c r="AA306">
        <f t="shared" ca="1" si="110"/>
        <v>0</v>
      </c>
      <c r="AB306" t="str">
        <f t="shared" ca="1" si="11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</v>
      </c>
      <c r="AC306">
        <f t="shared" ca="1" si="112"/>
        <v>0</v>
      </c>
    </row>
    <row r="307" spans="1:29">
      <c r="A307">
        <f t="shared" si="116"/>
        <v>10</v>
      </c>
      <c r="B307" t="str">
        <f>VLOOKUP(A307,BossBattleTable!$A:$C,MATCH(BossBattleTable!$C$1,BossBattleTable!$A$1:$C$1,0),0)</f>
        <v>Zippermouth_Green</v>
      </c>
      <c r="C307">
        <f t="shared" ca="1" si="97"/>
        <v>18</v>
      </c>
      <c r="D307">
        <f t="shared" si="114"/>
        <v>10</v>
      </c>
      <c r="E307">
        <f t="shared" ca="1" si="115"/>
        <v>18</v>
      </c>
      <c r="F307" t="str">
        <f t="shared" ca="1" si="113"/>
        <v>cu</v>
      </c>
      <c r="G307" t="s">
        <v>402</v>
      </c>
      <c r="H307" t="s">
        <v>191</v>
      </c>
      <c r="I307">
        <v>15</v>
      </c>
      <c r="J307" t="str">
        <f t="shared" si="98"/>
        <v>에너지다소많음</v>
      </c>
      <c r="O307">
        <v>671</v>
      </c>
      <c r="P307">
        <f t="shared" si="99"/>
        <v>671</v>
      </c>
      <c r="Q307" t="str">
        <f t="shared" ca="1" si="101"/>
        <v>cu</v>
      </c>
      <c r="R307" t="str">
        <f t="shared" si="102"/>
        <v>EN</v>
      </c>
      <c r="S307">
        <f t="shared" si="103"/>
        <v>15</v>
      </c>
      <c r="T307" t="str">
        <f t="shared" si="104"/>
        <v/>
      </c>
      <c r="U307" t="str">
        <f t="shared" si="105"/>
        <v/>
      </c>
      <c r="V307" t="str">
        <f t="shared" si="106"/>
        <v/>
      </c>
      <c r="W307" t="str">
        <f t="shared" ca="1" si="1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</v>
      </c>
      <c r="X307" t="str">
        <f t="shared" ca="1" si="100"/>
        <v>{"num":10,"diff":18,"tp1":"cu","vl1":"EN","cn1":15,"key":671}</v>
      </c>
      <c r="Y307">
        <f t="shared" ca="1" si="108"/>
        <v>61</v>
      </c>
      <c r="Z307">
        <f t="shared" ca="1" si="109"/>
        <v>22818</v>
      </c>
      <c r="AA307">
        <f t="shared" ca="1" si="110"/>
        <v>0</v>
      </c>
      <c r="AB307" t="str">
        <f t="shared" ca="1" si="11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</v>
      </c>
      <c r="AC307">
        <f t="shared" ca="1" si="112"/>
        <v>0</v>
      </c>
    </row>
    <row r="308" spans="1:29">
      <c r="A308">
        <f t="shared" si="116"/>
        <v>10</v>
      </c>
      <c r="B308" t="str">
        <f>VLOOKUP(A308,BossBattleTable!$A:$C,MATCH(BossBattleTable!$C$1,BossBattleTable!$A$1:$C$1,0),0)</f>
        <v>Zippermouth_Green</v>
      </c>
      <c r="C308">
        <f t="shared" ca="1" si="97"/>
        <v>19</v>
      </c>
      <c r="D308">
        <f t="shared" si="114"/>
        <v>10</v>
      </c>
      <c r="E308">
        <f t="shared" ca="1" si="115"/>
        <v>19</v>
      </c>
      <c r="F308" t="str">
        <f t="shared" ca="1" si="113"/>
        <v>it</v>
      </c>
      <c r="G308" t="s">
        <v>412</v>
      </c>
      <c r="H308" t="s">
        <v>491</v>
      </c>
      <c r="I308">
        <v>1</v>
      </c>
      <c r="J308" t="str">
        <f t="shared" si="98"/>
        <v/>
      </c>
      <c r="O308">
        <v>852</v>
      </c>
      <c r="P308">
        <f t="shared" si="99"/>
        <v>852</v>
      </c>
      <c r="Q308" t="str">
        <f t="shared" ca="1" si="101"/>
        <v>it</v>
      </c>
      <c r="R308" t="str">
        <f t="shared" si="102"/>
        <v>Equip021002</v>
      </c>
      <c r="S308">
        <f t="shared" si="103"/>
        <v>1</v>
      </c>
      <c r="T308" t="str">
        <f t="shared" si="104"/>
        <v/>
      </c>
      <c r="U308" t="str">
        <f t="shared" si="105"/>
        <v/>
      </c>
      <c r="V308" t="str">
        <f t="shared" si="106"/>
        <v/>
      </c>
      <c r="W308" t="str">
        <f t="shared" ca="1" si="1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</v>
      </c>
      <c r="X308" t="str">
        <f t="shared" ca="1" si="100"/>
        <v>{"num":10,"diff":19,"tp1":"it","vl1":"Equip021002","cn1":1,"key":852}</v>
      </c>
      <c r="Y308">
        <f t="shared" ca="1" si="108"/>
        <v>69</v>
      </c>
      <c r="Z308">
        <f t="shared" ca="1" si="109"/>
        <v>22888</v>
      </c>
      <c r="AA308">
        <f t="shared" ca="1" si="110"/>
        <v>0</v>
      </c>
      <c r="AB308" t="str">
        <f t="shared" ca="1" si="11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</v>
      </c>
      <c r="AC308">
        <f t="shared" ca="1" si="112"/>
        <v>0</v>
      </c>
    </row>
    <row r="309" spans="1:29">
      <c r="A309">
        <f t="shared" si="116"/>
        <v>10</v>
      </c>
      <c r="B309" t="str">
        <f>VLOOKUP(A309,BossBattleTable!$A:$C,MATCH(BossBattleTable!$C$1,BossBattleTable!$A$1:$C$1,0),0)</f>
        <v>Zippermouth_Green</v>
      </c>
      <c r="C309">
        <f t="shared" ca="1" si="97"/>
        <v>20</v>
      </c>
      <c r="D309">
        <f t="shared" si="114"/>
        <v>10</v>
      </c>
      <c r="E309">
        <f t="shared" ca="1" si="115"/>
        <v>20</v>
      </c>
      <c r="F309" t="str">
        <f t="shared" ca="1" si="113"/>
        <v>cu</v>
      </c>
      <c r="G309" t="s">
        <v>402</v>
      </c>
      <c r="H309" t="s">
        <v>375</v>
      </c>
      <c r="I309">
        <v>5500</v>
      </c>
      <c r="J309" t="str">
        <f t="shared" si="98"/>
        <v/>
      </c>
      <c r="O309">
        <v>820</v>
      </c>
      <c r="P309">
        <f t="shared" si="99"/>
        <v>820</v>
      </c>
      <c r="Q309" t="str">
        <f t="shared" ca="1" si="101"/>
        <v>cu</v>
      </c>
      <c r="R309" t="str">
        <f t="shared" si="102"/>
        <v>GO</v>
      </c>
      <c r="S309">
        <f t="shared" si="103"/>
        <v>5500</v>
      </c>
      <c r="T309" t="str">
        <f t="shared" si="104"/>
        <v/>
      </c>
      <c r="U309" t="str">
        <f t="shared" si="105"/>
        <v/>
      </c>
      <c r="V309" t="str">
        <f t="shared" si="106"/>
        <v/>
      </c>
      <c r="W309" t="str">
        <f t="shared" ca="1" si="1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</v>
      </c>
      <c r="X309" t="str">
        <f t="shared" ca="1" si="100"/>
        <v>{"num":10,"diff":20,"tp1":"cu","vl1":"GO","cn1":5500,"key":820}</v>
      </c>
      <c r="Y309">
        <f t="shared" ca="1" si="108"/>
        <v>63</v>
      </c>
      <c r="Z309">
        <f t="shared" ca="1" si="109"/>
        <v>22952</v>
      </c>
      <c r="AA309">
        <f t="shared" ca="1" si="110"/>
        <v>0</v>
      </c>
      <c r="AB309" t="str">
        <f t="shared" ca="1" si="11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</v>
      </c>
      <c r="AC309">
        <f t="shared" ca="1" si="112"/>
        <v>0</v>
      </c>
    </row>
    <row r="310" spans="1:29">
      <c r="A310">
        <f t="shared" si="116"/>
        <v>10</v>
      </c>
      <c r="B310" t="str">
        <f>VLOOKUP(A310,BossBattleTable!$A:$C,MATCH(BossBattleTable!$C$1,BossBattleTable!$A$1:$C$1,0),0)</f>
        <v>Zippermouth_Green</v>
      </c>
      <c r="C310">
        <f t="shared" ca="1" si="97"/>
        <v>21</v>
      </c>
      <c r="D310">
        <f t="shared" si="114"/>
        <v>10</v>
      </c>
      <c r="E310">
        <f t="shared" ca="1" si="115"/>
        <v>21</v>
      </c>
      <c r="F310" t="str">
        <f t="shared" ca="1" si="113"/>
        <v>it</v>
      </c>
      <c r="G310" t="s">
        <v>412</v>
      </c>
      <c r="H310" t="s">
        <v>483</v>
      </c>
      <c r="I310">
        <v>1</v>
      </c>
      <c r="J310" t="str">
        <f t="shared" si="98"/>
        <v/>
      </c>
      <c r="L310" t="s">
        <v>412</v>
      </c>
      <c r="M310" t="s">
        <v>453</v>
      </c>
      <c r="N310">
        <v>1</v>
      </c>
      <c r="O310">
        <v>630</v>
      </c>
      <c r="P310">
        <f t="shared" si="99"/>
        <v>630</v>
      </c>
      <c r="Q310" t="str">
        <f t="shared" ca="1" si="101"/>
        <v>it</v>
      </c>
      <c r="R310" t="str">
        <f t="shared" si="102"/>
        <v>Equip014003</v>
      </c>
      <c r="S310">
        <f t="shared" si="103"/>
        <v>1</v>
      </c>
      <c r="T310" t="str">
        <f t="shared" si="104"/>
        <v/>
      </c>
      <c r="U310" t="str">
        <f t="shared" si="105"/>
        <v>Equip013001</v>
      </c>
      <c r="V310">
        <f t="shared" si="106"/>
        <v>1</v>
      </c>
      <c r="W310" t="str">
        <f t="shared" ca="1" si="1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</v>
      </c>
      <c r="X310" t="str">
        <f t="shared" ca="1" si="100"/>
        <v>{"num":10,"diff":21,"tp1":"it","vl1":"Equip014003","cn1":1,"vl2":"Equip013001","cn2":1,"key":630}</v>
      </c>
      <c r="Y310">
        <f t="shared" ca="1" si="108"/>
        <v>97</v>
      </c>
      <c r="Z310">
        <f t="shared" ca="1" si="109"/>
        <v>23050</v>
      </c>
      <c r="AA310">
        <f t="shared" ca="1" si="110"/>
        <v>0</v>
      </c>
      <c r="AB310" t="str">
        <f t="shared" ca="1" si="11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</v>
      </c>
      <c r="AC310">
        <f t="shared" ca="1" si="112"/>
        <v>0</v>
      </c>
    </row>
    <row r="311" spans="1:29">
      <c r="A311">
        <f t="shared" si="116"/>
        <v>10</v>
      </c>
      <c r="B311" t="str">
        <f>VLOOKUP(A311,BossBattleTable!$A:$C,MATCH(BossBattleTable!$C$1,BossBattleTable!$A$1:$C$1,0),0)</f>
        <v>Zippermouth_Green</v>
      </c>
      <c r="C311">
        <f t="shared" ca="1" si="97"/>
        <v>22</v>
      </c>
      <c r="D311">
        <f t="shared" si="114"/>
        <v>10</v>
      </c>
      <c r="E311">
        <f t="shared" ca="1" si="115"/>
        <v>22</v>
      </c>
      <c r="F311" t="str">
        <f t="shared" ca="1" si="113"/>
        <v>cu</v>
      </c>
      <c r="G311" t="s">
        <v>402</v>
      </c>
      <c r="H311" t="s">
        <v>191</v>
      </c>
      <c r="I311">
        <v>12</v>
      </c>
      <c r="J311" t="str">
        <f t="shared" si="98"/>
        <v>에너지다소많음</v>
      </c>
      <c r="L311" t="s">
        <v>402</v>
      </c>
      <c r="M311" t="s">
        <v>375</v>
      </c>
      <c r="N311">
        <v>4000</v>
      </c>
      <c r="O311">
        <v>362</v>
      </c>
      <c r="P311">
        <f t="shared" si="99"/>
        <v>362</v>
      </c>
      <c r="Q311" t="str">
        <f t="shared" ca="1" si="101"/>
        <v>cu</v>
      </c>
      <c r="R311" t="str">
        <f t="shared" si="102"/>
        <v>EN</v>
      </c>
      <c r="S311">
        <f t="shared" si="103"/>
        <v>12</v>
      </c>
      <c r="T311" t="str">
        <f t="shared" si="104"/>
        <v/>
      </c>
      <c r="U311" t="str">
        <f t="shared" si="105"/>
        <v>GO</v>
      </c>
      <c r="V311">
        <f t="shared" si="106"/>
        <v>4000</v>
      </c>
      <c r="W311" t="str">
        <f t="shared" ca="1" si="1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</v>
      </c>
      <c r="X311" t="str">
        <f t="shared" ca="1" si="100"/>
        <v>{"num":10,"diff":22,"tp1":"cu","vl1":"EN","cn1":12,"vl2":"GO","cn2":4000,"key":362}</v>
      </c>
      <c r="Y311">
        <f t="shared" ca="1" si="108"/>
        <v>83</v>
      </c>
      <c r="Z311">
        <f t="shared" ca="1" si="109"/>
        <v>23134</v>
      </c>
      <c r="AA311">
        <f t="shared" ca="1" si="110"/>
        <v>0</v>
      </c>
      <c r="AB311" t="str">
        <f t="shared" ca="1" si="11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</v>
      </c>
      <c r="AC311">
        <f t="shared" ca="1" si="112"/>
        <v>0</v>
      </c>
    </row>
    <row r="312" spans="1:29">
      <c r="A312">
        <f t="shared" si="116"/>
        <v>10</v>
      </c>
      <c r="B312" t="str">
        <f>VLOOKUP(A312,BossBattleTable!$A:$C,MATCH(BossBattleTable!$C$1,BossBattleTable!$A$1:$C$1,0),0)</f>
        <v>Zippermouth_Green</v>
      </c>
      <c r="C312">
        <f t="shared" ca="1" si="97"/>
        <v>23</v>
      </c>
      <c r="D312">
        <f t="shared" si="114"/>
        <v>10</v>
      </c>
      <c r="E312">
        <f t="shared" ca="1" si="115"/>
        <v>23</v>
      </c>
      <c r="F312" t="str">
        <f t="shared" ca="1" si="113"/>
        <v>it</v>
      </c>
      <c r="G312" t="s">
        <v>412</v>
      </c>
      <c r="H312" t="s">
        <v>454</v>
      </c>
      <c r="I312">
        <v>1</v>
      </c>
      <c r="J312" t="str">
        <f t="shared" si="98"/>
        <v/>
      </c>
      <c r="L312" t="s">
        <v>412</v>
      </c>
      <c r="M312" t="s">
        <v>448</v>
      </c>
      <c r="N312">
        <v>1</v>
      </c>
      <c r="O312">
        <v>230</v>
      </c>
      <c r="P312">
        <f t="shared" si="99"/>
        <v>230</v>
      </c>
      <c r="Q312" t="str">
        <f t="shared" ca="1" si="101"/>
        <v>it</v>
      </c>
      <c r="R312" t="str">
        <f t="shared" si="102"/>
        <v>Equip023003</v>
      </c>
      <c r="S312">
        <f t="shared" si="103"/>
        <v>1</v>
      </c>
      <c r="T312" t="str">
        <f t="shared" si="104"/>
        <v/>
      </c>
      <c r="U312" t="str">
        <f t="shared" si="105"/>
        <v>Equip010001</v>
      </c>
      <c r="V312">
        <f t="shared" si="106"/>
        <v>1</v>
      </c>
      <c r="W312" t="str">
        <f t="shared" ca="1" si="1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</v>
      </c>
      <c r="X312" t="str">
        <f t="shared" ca="1" si="100"/>
        <v>{"num":10,"diff":23,"tp1":"it","vl1":"Equip023003","cn1":1,"vl2":"Equip010001","cn2":1,"key":230}</v>
      </c>
      <c r="Y312">
        <f t="shared" ca="1" si="108"/>
        <v>97</v>
      </c>
      <c r="Z312">
        <f t="shared" ca="1" si="109"/>
        <v>23232</v>
      </c>
      <c r="AA312">
        <f t="shared" ca="1" si="110"/>
        <v>0</v>
      </c>
      <c r="AB312" t="str">
        <f t="shared" ca="1" si="11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</v>
      </c>
      <c r="AC312">
        <f t="shared" ca="1" si="112"/>
        <v>0</v>
      </c>
    </row>
    <row r="313" spans="1:29">
      <c r="A313">
        <f t="shared" si="116"/>
        <v>10</v>
      </c>
      <c r="B313" t="str">
        <f>VLOOKUP(A313,BossBattleTable!$A:$C,MATCH(BossBattleTable!$C$1,BossBattleTable!$A$1:$C$1,0),0)</f>
        <v>Zippermouth_Green</v>
      </c>
      <c r="C313">
        <f t="shared" ca="1" si="97"/>
        <v>24</v>
      </c>
      <c r="D313">
        <f t="shared" si="114"/>
        <v>10</v>
      </c>
      <c r="E313">
        <f t="shared" ca="1" si="115"/>
        <v>24</v>
      </c>
      <c r="F313" t="str">
        <f t="shared" ca="1" si="113"/>
        <v>cu</v>
      </c>
      <c r="G313" t="s">
        <v>402</v>
      </c>
      <c r="H313" t="s">
        <v>108</v>
      </c>
      <c r="I313">
        <v>8</v>
      </c>
      <c r="J313" t="str">
        <f t="shared" si="98"/>
        <v/>
      </c>
      <c r="O313">
        <v>417</v>
      </c>
      <c r="P313">
        <f t="shared" si="99"/>
        <v>417</v>
      </c>
      <c r="Q313" t="str">
        <f t="shared" ca="1" si="101"/>
        <v>cu</v>
      </c>
      <c r="R313" t="str">
        <f t="shared" si="102"/>
        <v>DI</v>
      </c>
      <c r="S313">
        <f t="shared" si="103"/>
        <v>8</v>
      </c>
      <c r="T313" t="str">
        <f t="shared" si="104"/>
        <v/>
      </c>
      <c r="U313" t="str">
        <f t="shared" si="105"/>
        <v/>
      </c>
      <c r="V313" t="str">
        <f t="shared" si="106"/>
        <v/>
      </c>
      <c r="W313" t="str">
        <f t="shared" ca="1" si="1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</v>
      </c>
      <c r="X313" t="str">
        <f t="shared" ca="1" si="100"/>
        <v>{"num":10,"diff":24,"tp1":"cu","vl1":"DI","cn1":8,"key":417}</v>
      </c>
      <c r="Y313">
        <f t="shared" ca="1" si="108"/>
        <v>60</v>
      </c>
      <c r="Z313">
        <f t="shared" ca="1" si="109"/>
        <v>23293</v>
      </c>
      <c r="AA313">
        <f t="shared" ca="1" si="110"/>
        <v>0</v>
      </c>
      <c r="AB313" t="str">
        <f t="shared" ca="1" si="11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</v>
      </c>
      <c r="AC313">
        <f t="shared" ca="1" si="112"/>
        <v>0</v>
      </c>
    </row>
    <row r="314" spans="1:29">
      <c r="A314">
        <f t="shared" si="116"/>
        <v>10</v>
      </c>
      <c r="B314" t="str">
        <f>VLOOKUP(A314,BossBattleTable!$A:$C,MATCH(BossBattleTable!$C$1,BossBattleTable!$A$1:$C$1,0),0)</f>
        <v>Zippermouth_Green</v>
      </c>
      <c r="C314">
        <f t="shared" ca="1" si="97"/>
        <v>25</v>
      </c>
      <c r="D314">
        <f t="shared" si="114"/>
        <v>10</v>
      </c>
      <c r="E314">
        <f t="shared" ca="1" si="115"/>
        <v>25</v>
      </c>
      <c r="F314" t="str">
        <f t="shared" ca="1" si="113"/>
        <v>it</v>
      </c>
      <c r="G314" t="s">
        <v>412</v>
      </c>
      <c r="H314" t="s">
        <v>451</v>
      </c>
      <c r="I314">
        <v>1</v>
      </c>
      <c r="J314" t="str">
        <f t="shared" si="98"/>
        <v/>
      </c>
      <c r="O314">
        <v>218</v>
      </c>
      <c r="P314">
        <f t="shared" si="99"/>
        <v>218</v>
      </c>
      <c r="Q314" t="str">
        <f t="shared" ca="1" si="101"/>
        <v>it</v>
      </c>
      <c r="R314" t="str">
        <f t="shared" si="102"/>
        <v>Equip010003</v>
      </c>
      <c r="S314">
        <f t="shared" si="103"/>
        <v>1</v>
      </c>
      <c r="T314" t="str">
        <f t="shared" si="104"/>
        <v/>
      </c>
      <c r="U314" t="str">
        <f t="shared" si="105"/>
        <v/>
      </c>
      <c r="V314" t="str">
        <f t="shared" si="106"/>
        <v/>
      </c>
      <c r="W314" t="str">
        <f t="shared" ca="1" si="1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</v>
      </c>
      <c r="X314" t="str">
        <f t="shared" ca="1" si="100"/>
        <v>{"num":10,"diff":25,"tp1":"it","vl1":"Equip010003","cn1":1,"key":218}</v>
      </c>
      <c r="Y314">
        <f t="shared" ca="1" si="108"/>
        <v>69</v>
      </c>
      <c r="Z314">
        <f t="shared" ca="1" si="109"/>
        <v>23363</v>
      </c>
      <c r="AA314">
        <f t="shared" ca="1" si="110"/>
        <v>0</v>
      </c>
      <c r="AB314" t="str">
        <f t="shared" ca="1" si="11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</v>
      </c>
      <c r="AC314">
        <f t="shared" ca="1" si="112"/>
        <v>0</v>
      </c>
    </row>
    <row r="315" spans="1:29">
      <c r="A315">
        <f t="shared" si="116"/>
        <v>10</v>
      </c>
      <c r="B315" t="str">
        <f>VLOOKUP(A315,BossBattleTable!$A:$C,MATCH(BossBattleTable!$C$1,BossBattleTable!$A$1:$C$1,0),0)</f>
        <v>Zippermouth_Green</v>
      </c>
      <c r="C315">
        <f t="shared" ca="1" si="97"/>
        <v>26</v>
      </c>
      <c r="D315">
        <f t="shared" si="114"/>
        <v>10</v>
      </c>
      <c r="E315">
        <f t="shared" ca="1" si="115"/>
        <v>26</v>
      </c>
      <c r="F315" t="str">
        <f t="shared" ca="1" si="113"/>
        <v>cu</v>
      </c>
      <c r="G315" t="s">
        <v>402</v>
      </c>
      <c r="H315" t="s">
        <v>191</v>
      </c>
      <c r="I315">
        <v>20</v>
      </c>
      <c r="J315" t="str">
        <f t="shared" si="98"/>
        <v>에너지다소많음</v>
      </c>
      <c r="O315">
        <v>723</v>
      </c>
      <c r="P315">
        <f t="shared" si="99"/>
        <v>723</v>
      </c>
      <c r="Q315" t="str">
        <f t="shared" ca="1" si="101"/>
        <v>cu</v>
      </c>
      <c r="R315" t="str">
        <f t="shared" si="102"/>
        <v>EN</v>
      </c>
      <c r="S315">
        <f t="shared" si="103"/>
        <v>20</v>
      </c>
      <c r="T315" t="str">
        <f t="shared" si="104"/>
        <v/>
      </c>
      <c r="U315" t="str">
        <f t="shared" si="105"/>
        <v/>
      </c>
      <c r="V315" t="str">
        <f t="shared" si="106"/>
        <v/>
      </c>
      <c r="W315" t="str">
        <f t="shared" ca="1" si="1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</v>
      </c>
      <c r="X315" t="str">
        <f t="shared" ca="1" si="100"/>
        <v>{"num":10,"diff":26,"tp1":"cu","vl1":"EN","cn1":20,"key":723}</v>
      </c>
      <c r="Y315">
        <f t="shared" ca="1" si="108"/>
        <v>61</v>
      </c>
      <c r="Z315">
        <f t="shared" ca="1" si="109"/>
        <v>23425</v>
      </c>
      <c r="AA315">
        <f t="shared" ca="1" si="110"/>
        <v>0</v>
      </c>
      <c r="AB315" t="str">
        <f t="shared" ca="1" si="11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</v>
      </c>
      <c r="AC315">
        <f t="shared" ca="1" si="112"/>
        <v>0</v>
      </c>
    </row>
    <row r="316" spans="1:29">
      <c r="A316">
        <f t="shared" si="116"/>
        <v>10</v>
      </c>
      <c r="B316" t="str">
        <f>VLOOKUP(A316,BossBattleTable!$A:$C,MATCH(BossBattleTable!$C$1,BossBattleTable!$A$1:$C$1,0),0)</f>
        <v>Zippermouth_Green</v>
      </c>
      <c r="C316">
        <f t="shared" ca="1" si="97"/>
        <v>27</v>
      </c>
      <c r="D316">
        <f t="shared" si="114"/>
        <v>10</v>
      </c>
      <c r="E316">
        <f t="shared" ca="1" si="115"/>
        <v>27</v>
      </c>
      <c r="F316" t="str">
        <f t="shared" ca="1" si="113"/>
        <v>it</v>
      </c>
      <c r="G316" t="s">
        <v>412</v>
      </c>
      <c r="H316" t="s">
        <v>488</v>
      </c>
      <c r="I316">
        <v>1</v>
      </c>
      <c r="J316" t="str">
        <f t="shared" si="98"/>
        <v/>
      </c>
      <c r="O316">
        <v>466</v>
      </c>
      <c r="P316">
        <f t="shared" si="99"/>
        <v>466</v>
      </c>
      <c r="Q316" t="str">
        <f t="shared" ca="1" si="101"/>
        <v>it</v>
      </c>
      <c r="R316" t="str">
        <f t="shared" si="102"/>
        <v>Equip024001</v>
      </c>
      <c r="S316">
        <f t="shared" si="103"/>
        <v>1</v>
      </c>
      <c r="T316" t="str">
        <f t="shared" si="104"/>
        <v/>
      </c>
      <c r="U316" t="str">
        <f t="shared" si="105"/>
        <v/>
      </c>
      <c r="V316" t="str">
        <f t="shared" si="106"/>
        <v/>
      </c>
      <c r="W316" t="str">
        <f t="shared" ca="1" si="1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</v>
      </c>
      <c r="X316" t="str">
        <f t="shared" ca="1" si="100"/>
        <v>{"num":10,"diff":27,"tp1":"it","vl1":"Equip024001","cn1":1,"key":466}</v>
      </c>
      <c r="Y316">
        <f t="shared" ca="1" si="108"/>
        <v>69</v>
      </c>
      <c r="Z316">
        <f t="shared" ca="1" si="109"/>
        <v>23495</v>
      </c>
      <c r="AA316">
        <f t="shared" ca="1" si="110"/>
        <v>0</v>
      </c>
      <c r="AB316" t="str">
        <f t="shared" ca="1" si="11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</v>
      </c>
      <c r="AC316">
        <f t="shared" ca="1" si="112"/>
        <v>0</v>
      </c>
    </row>
    <row r="317" spans="1:29">
      <c r="A317">
        <f t="shared" si="116"/>
        <v>10</v>
      </c>
      <c r="B317" t="str">
        <f>VLOOKUP(A317,BossBattleTable!$A:$C,MATCH(BossBattleTable!$C$1,BossBattleTable!$A$1:$C$1,0),0)</f>
        <v>Zippermouth_Green</v>
      </c>
      <c r="C317">
        <f t="shared" ca="1" si="97"/>
        <v>28</v>
      </c>
      <c r="D317">
        <f t="shared" si="114"/>
        <v>10</v>
      </c>
      <c r="E317">
        <f t="shared" ca="1" si="115"/>
        <v>28</v>
      </c>
      <c r="F317" t="str">
        <f t="shared" ca="1" si="113"/>
        <v>cu</v>
      </c>
      <c r="G317" t="s">
        <v>402</v>
      </c>
      <c r="H317" t="s">
        <v>375</v>
      </c>
      <c r="I317">
        <v>7500</v>
      </c>
      <c r="J317" t="str">
        <f t="shared" si="98"/>
        <v/>
      </c>
      <c r="O317">
        <v>645</v>
      </c>
      <c r="P317">
        <f t="shared" si="99"/>
        <v>645</v>
      </c>
      <c r="Q317" t="str">
        <f t="shared" ca="1" si="101"/>
        <v>cu</v>
      </c>
      <c r="R317" t="str">
        <f t="shared" si="102"/>
        <v>GO</v>
      </c>
      <c r="S317">
        <f t="shared" si="103"/>
        <v>7500</v>
      </c>
      <c r="T317" t="str">
        <f t="shared" si="104"/>
        <v/>
      </c>
      <c r="U317" t="str">
        <f t="shared" si="105"/>
        <v/>
      </c>
      <c r="V317" t="str">
        <f t="shared" si="106"/>
        <v/>
      </c>
      <c r="W317" t="str">
        <f t="shared" ca="1" si="1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</v>
      </c>
      <c r="X317" t="str">
        <f t="shared" ca="1" si="100"/>
        <v>{"num":10,"diff":28,"tp1":"cu","vl1":"GO","cn1":7500,"key":645}</v>
      </c>
      <c r="Y317">
        <f t="shared" ca="1" si="108"/>
        <v>63</v>
      </c>
      <c r="Z317">
        <f t="shared" ca="1" si="109"/>
        <v>23559</v>
      </c>
      <c r="AA317">
        <f t="shared" ca="1" si="110"/>
        <v>0</v>
      </c>
      <c r="AB317" t="str">
        <f t="shared" ca="1" si="11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</v>
      </c>
      <c r="AC317">
        <f t="shared" ca="1" si="112"/>
        <v>0</v>
      </c>
    </row>
    <row r="318" spans="1:29">
      <c r="A318">
        <f t="shared" si="116"/>
        <v>10</v>
      </c>
      <c r="B318" t="str">
        <f>VLOOKUP(A318,BossBattleTable!$A:$C,MATCH(BossBattleTable!$C$1,BossBattleTable!$A$1:$C$1,0),0)</f>
        <v>Zippermouth_Green</v>
      </c>
      <c r="C318">
        <f t="shared" ca="1" si="97"/>
        <v>29</v>
      </c>
      <c r="D318">
        <f t="shared" si="114"/>
        <v>10</v>
      </c>
      <c r="E318">
        <f t="shared" ca="1" si="115"/>
        <v>29</v>
      </c>
      <c r="F318" t="str">
        <f t="shared" ca="1" si="113"/>
        <v>it</v>
      </c>
      <c r="G318" t="s">
        <v>412</v>
      </c>
      <c r="H318" t="s">
        <v>460</v>
      </c>
      <c r="I318">
        <v>1</v>
      </c>
      <c r="J318" t="str">
        <f t="shared" si="98"/>
        <v/>
      </c>
      <c r="L318" t="s">
        <v>412</v>
      </c>
      <c r="M318" t="s">
        <v>477</v>
      </c>
      <c r="N318">
        <v>1</v>
      </c>
      <c r="O318">
        <v>920</v>
      </c>
      <c r="P318">
        <f t="shared" si="99"/>
        <v>920</v>
      </c>
      <c r="Q318" t="str">
        <f t="shared" ca="1" si="101"/>
        <v>it</v>
      </c>
      <c r="R318" t="str">
        <f t="shared" si="102"/>
        <v>Equip012002</v>
      </c>
      <c r="S318">
        <f t="shared" si="103"/>
        <v>1</v>
      </c>
      <c r="T318" t="str">
        <f t="shared" si="104"/>
        <v/>
      </c>
      <c r="U318" t="str">
        <f t="shared" si="105"/>
        <v>Equip011003</v>
      </c>
      <c r="V318">
        <f t="shared" si="106"/>
        <v>1</v>
      </c>
      <c r="W318" t="str">
        <f t="shared" ca="1" si="1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</v>
      </c>
      <c r="X318" t="str">
        <f t="shared" ca="1" si="100"/>
        <v>{"num":10,"diff":29,"tp1":"it","vl1":"Equip012002","cn1":1,"vl2":"Equip011003","cn2":1,"key":920}</v>
      </c>
      <c r="Y318">
        <f t="shared" ca="1" si="108"/>
        <v>97</v>
      </c>
      <c r="Z318">
        <f t="shared" ca="1" si="109"/>
        <v>23657</v>
      </c>
      <c r="AA318">
        <f t="shared" ca="1" si="110"/>
        <v>0</v>
      </c>
      <c r="AB318" t="str">
        <f t="shared" ca="1" si="11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</v>
      </c>
      <c r="AC318">
        <f t="shared" ca="1" si="112"/>
        <v>0</v>
      </c>
    </row>
    <row r="319" spans="1:29">
      <c r="A319">
        <f t="shared" si="116"/>
        <v>10</v>
      </c>
      <c r="B319" t="str">
        <f>VLOOKUP(A319,BossBattleTable!$A:$C,MATCH(BossBattleTable!$C$1,BossBattleTable!$A$1:$C$1,0),0)</f>
        <v>Zippermouth_Green</v>
      </c>
      <c r="C319">
        <f t="shared" ca="1" si="97"/>
        <v>30</v>
      </c>
      <c r="D319">
        <f t="shared" si="114"/>
        <v>10</v>
      </c>
      <c r="E319">
        <f t="shared" ca="1" si="115"/>
        <v>30</v>
      </c>
      <c r="F319" t="str">
        <f t="shared" ca="1" si="113"/>
        <v>cu</v>
      </c>
      <c r="G319" t="s">
        <v>402</v>
      </c>
      <c r="H319" t="s">
        <v>191</v>
      </c>
      <c r="I319">
        <v>15</v>
      </c>
      <c r="J319" t="str">
        <f t="shared" si="98"/>
        <v>에너지다소많음</v>
      </c>
      <c r="L319" t="s">
        <v>402</v>
      </c>
      <c r="M319" t="s">
        <v>375</v>
      </c>
      <c r="N319">
        <v>5000</v>
      </c>
      <c r="O319">
        <v>640</v>
      </c>
      <c r="P319">
        <f t="shared" si="99"/>
        <v>640</v>
      </c>
      <c r="Q319" t="str">
        <f t="shared" ca="1" si="101"/>
        <v>cu</v>
      </c>
      <c r="R319" t="str">
        <f t="shared" si="102"/>
        <v>EN</v>
      </c>
      <c r="S319">
        <f t="shared" si="103"/>
        <v>15</v>
      </c>
      <c r="T319" t="str">
        <f t="shared" si="104"/>
        <v/>
      </c>
      <c r="U319" t="str">
        <f t="shared" si="105"/>
        <v>GO</v>
      </c>
      <c r="V319">
        <f t="shared" si="106"/>
        <v>5000</v>
      </c>
      <c r="W319" t="str">
        <f t="shared" ca="1" si="1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</v>
      </c>
      <c r="X319" t="str">
        <f t="shared" ca="1" si="100"/>
        <v>{"num":10,"diff":30,"tp1":"cu","vl1":"EN","cn1":15,"vl2":"GO","cn2":5000,"key":640}</v>
      </c>
      <c r="Y319">
        <f t="shared" ca="1" si="108"/>
        <v>83</v>
      </c>
      <c r="Z319">
        <f t="shared" ca="1" si="109"/>
        <v>23741</v>
      </c>
      <c r="AA319">
        <f t="shared" ca="1" si="110"/>
        <v>0</v>
      </c>
      <c r="AB319" t="str">
        <f t="shared" ca="1" si="11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</v>
      </c>
      <c r="AC319">
        <f t="shared" ca="1" si="112"/>
        <v>0</v>
      </c>
    </row>
    <row r="320" spans="1:29">
      <c r="A320">
        <f t="shared" si="116"/>
        <v>10</v>
      </c>
      <c r="B320" t="str">
        <f>VLOOKUP(A320,BossBattleTable!$A:$C,MATCH(BossBattleTable!$C$1,BossBattleTable!$A$1:$C$1,0),0)</f>
        <v>Zippermouth_Green</v>
      </c>
      <c r="C320">
        <f t="shared" ca="1" si="97"/>
        <v>31</v>
      </c>
      <c r="D320">
        <f t="shared" si="114"/>
        <v>10</v>
      </c>
      <c r="E320">
        <f t="shared" ca="1" si="115"/>
        <v>31</v>
      </c>
      <c r="F320" t="str">
        <f t="shared" ca="1" si="113"/>
        <v>it</v>
      </c>
      <c r="G320" t="s">
        <v>412</v>
      </c>
      <c r="H320" t="s">
        <v>482</v>
      </c>
      <c r="I320">
        <v>1</v>
      </c>
      <c r="J320" t="str">
        <f t="shared" si="98"/>
        <v/>
      </c>
      <c r="L320" t="s">
        <v>412</v>
      </c>
      <c r="M320" t="s">
        <v>491</v>
      </c>
      <c r="N320">
        <v>1</v>
      </c>
      <c r="O320">
        <v>770</v>
      </c>
      <c r="P320">
        <f t="shared" si="99"/>
        <v>770</v>
      </c>
      <c r="Q320" t="str">
        <f t="shared" ca="1" si="101"/>
        <v>it</v>
      </c>
      <c r="R320" t="str">
        <f t="shared" si="102"/>
        <v>Equip022003</v>
      </c>
      <c r="S320">
        <f t="shared" si="103"/>
        <v>1</v>
      </c>
      <c r="T320" t="str">
        <f t="shared" si="104"/>
        <v/>
      </c>
      <c r="U320" t="str">
        <f t="shared" si="105"/>
        <v>Equip021002</v>
      </c>
      <c r="V320">
        <f t="shared" si="106"/>
        <v>1</v>
      </c>
      <c r="W320" t="str">
        <f t="shared" ca="1" si="1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</v>
      </c>
      <c r="X320" t="str">
        <f t="shared" ca="1" si="100"/>
        <v>{"num":10,"diff":31,"tp1":"it","vl1":"Equip022003","cn1":1,"vl2":"Equip021002","cn2":1,"key":770}</v>
      </c>
      <c r="Y320">
        <f t="shared" ca="1" si="108"/>
        <v>97</v>
      </c>
      <c r="Z320">
        <f t="shared" ca="1" si="109"/>
        <v>23839</v>
      </c>
      <c r="AA320">
        <f t="shared" ca="1" si="110"/>
        <v>0</v>
      </c>
      <c r="AB320" t="str">
        <f t="shared" ca="1" si="11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</v>
      </c>
      <c r="AC320">
        <f t="shared" ca="1" si="112"/>
        <v>0</v>
      </c>
    </row>
    <row r="321" spans="1:29">
      <c r="A321">
        <f t="shared" si="116"/>
        <v>10</v>
      </c>
      <c r="B321" t="str">
        <f>VLOOKUP(A321,BossBattleTable!$A:$C,MATCH(BossBattleTable!$C$1,BossBattleTable!$A$1:$C$1,0),0)</f>
        <v>Zippermouth_Green</v>
      </c>
      <c r="C321">
        <f t="shared" ca="1" si="97"/>
        <v>32</v>
      </c>
      <c r="D321">
        <f t="shared" si="114"/>
        <v>10</v>
      </c>
      <c r="E321">
        <f t="shared" ca="1" si="115"/>
        <v>32</v>
      </c>
      <c r="F321" t="str">
        <f t="shared" ca="1" si="113"/>
        <v>cu</v>
      </c>
      <c r="G321" t="s">
        <v>402</v>
      </c>
      <c r="H321" t="s">
        <v>108</v>
      </c>
      <c r="I321">
        <v>11</v>
      </c>
      <c r="J321" t="str">
        <f t="shared" si="98"/>
        <v/>
      </c>
      <c r="O321">
        <v>131</v>
      </c>
      <c r="P321">
        <f t="shared" si="99"/>
        <v>131</v>
      </c>
      <c r="Q321" t="str">
        <f t="shared" ca="1" si="101"/>
        <v>cu</v>
      </c>
      <c r="R321" t="str">
        <f t="shared" si="102"/>
        <v>DI</v>
      </c>
      <c r="S321">
        <f t="shared" si="103"/>
        <v>11</v>
      </c>
      <c r="T321" t="str">
        <f t="shared" si="104"/>
        <v/>
      </c>
      <c r="U321" t="str">
        <f t="shared" si="105"/>
        <v/>
      </c>
      <c r="V321" t="str">
        <f t="shared" si="106"/>
        <v/>
      </c>
      <c r="W321" t="str">
        <f t="shared" ca="1" si="1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</v>
      </c>
      <c r="X321" t="str">
        <f t="shared" ca="1" si="100"/>
        <v>{"num":10,"diff":32,"tp1":"cu","vl1":"DI","cn1":11,"key":131}</v>
      </c>
      <c r="Y321">
        <f t="shared" ca="1" si="108"/>
        <v>61</v>
      </c>
      <c r="Z321">
        <f t="shared" ca="1" si="109"/>
        <v>23901</v>
      </c>
      <c r="AA321">
        <f t="shared" ca="1" si="110"/>
        <v>0</v>
      </c>
      <c r="AB321" t="str">
        <f t="shared" ca="1" si="11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</v>
      </c>
      <c r="AC321">
        <f t="shared" ca="1" si="112"/>
        <v>0</v>
      </c>
    </row>
    <row r="322" spans="1:29">
      <c r="A322">
        <f t="shared" si="116"/>
        <v>11</v>
      </c>
      <c r="B322" t="str">
        <f>VLOOKUP(A322,BossBattleTable!$A:$C,MATCH(BossBattleTable!$C$1,BossBattleTable!$A$1:$C$1,0),0)</f>
        <v>HeavyKnight_Yellow</v>
      </c>
      <c r="C322">
        <f t="shared" ref="C322:C385" ca="1" si="117">IF(A322&lt;&gt;OFFSET(A322,-1,0),1,OFFSET(C322,-1,0)+1)</f>
        <v>1</v>
      </c>
      <c r="D322">
        <f t="shared" si="114"/>
        <v>11</v>
      </c>
      <c r="E322">
        <f t="shared" ca="1" si="115"/>
        <v>1</v>
      </c>
      <c r="F322" t="str">
        <f t="shared" ca="1" si="113"/>
        <v>it</v>
      </c>
      <c r="G322" t="s">
        <v>412</v>
      </c>
      <c r="H322" t="s">
        <v>492</v>
      </c>
      <c r="I322">
        <v>1</v>
      </c>
      <c r="J322" t="str">
        <f t="shared" ref="J322:J385" si="118">IF(G322="장비1상자",
  IF(OR(H322&gt;3,I322&gt;5),"장비이상",""),
IF(H322="GO",
  IF(I322&lt;100,"골드이상",""),
IF(H322="EN",
  IF(I322&gt;29,"에너지너무많음",
  IF(I322&gt;9,"에너지다소많음","")),"")))</f>
        <v/>
      </c>
      <c r="O322">
        <v>389</v>
      </c>
      <c r="P322">
        <f t="shared" si="99"/>
        <v>389</v>
      </c>
      <c r="Q322" t="str">
        <f t="shared" ca="1" si="101"/>
        <v>it</v>
      </c>
      <c r="R322" t="str">
        <f t="shared" si="102"/>
        <v>Equip004001</v>
      </c>
      <c r="S322">
        <f t="shared" si="103"/>
        <v>1</v>
      </c>
      <c r="T322" t="str">
        <f t="shared" si="104"/>
        <v/>
      </c>
      <c r="U322" t="str">
        <f t="shared" si="105"/>
        <v/>
      </c>
      <c r="V322" t="str">
        <f t="shared" si="106"/>
        <v/>
      </c>
      <c r="W322" t="str">
        <f t="shared" ca="1" si="1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</v>
      </c>
      <c r="X322" t="str">
        <f t="shared" ca="1" si="100"/>
        <v>{"num":11,"diff":1,"tp1":"it","vl1":"Equip004001","cn1":1,"key":389}</v>
      </c>
      <c r="Y322">
        <f t="shared" ca="1" si="108"/>
        <v>68</v>
      </c>
      <c r="Z322">
        <f t="shared" ca="1" si="109"/>
        <v>23970</v>
      </c>
      <c r="AA322">
        <f t="shared" ca="1" si="110"/>
        <v>0</v>
      </c>
      <c r="AB322" t="str">
        <f t="shared" ca="1" si="11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</v>
      </c>
      <c r="AC322">
        <f t="shared" ca="1" si="112"/>
        <v>0</v>
      </c>
    </row>
    <row r="323" spans="1:29">
      <c r="A323">
        <f t="shared" si="116"/>
        <v>11</v>
      </c>
      <c r="B323" t="str">
        <f>VLOOKUP(A323,BossBattleTable!$A:$C,MATCH(BossBattleTable!$C$1,BossBattleTable!$A$1:$C$1,0),0)</f>
        <v>HeavyKnight_Yellow</v>
      </c>
      <c r="C323">
        <f t="shared" ca="1" si="117"/>
        <v>2</v>
      </c>
      <c r="D323">
        <f t="shared" si="114"/>
        <v>11</v>
      </c>
      <c r="E323">
        <f t="shared" ca="1" si="115"/>
        <v>2</v>
      </c>
      <c r="F323" t="str">
        <f t="shared" ca="1" si="113"/>
        <v>cu</v>
      </c>
      <c r="G323" t="s">
        <v>402</v>
      </c>
      <c r="H323" t="s">
        <v>191</v>
      </c>
      <c r="I323">
        <v>10</v>
      </c>
      <c r="J323" t="str">
        <f t="shared" si="118"/>
        <v>에너지다소많음</v>
      </c>
      <c r="O323">
        <v>962</v>
      </c>
      <c r="P323">
        <f t="shared" ref="P323:P386" si="119">O323</f>
        <v>962</v>
      </c>
      <c r="Q323" t="str">
        <f t="shared" ca="1" si="101"/>
        <v>cu</v>
      </c>
      <c r="R323" t="str">
        <f t="shared" si="102"/>
        <v>EN</v>
      </c>
      <c r="S323">
        <f t="shared" si="103"/>
        <v>10</v>
      </c>
      <c r="T323" t="str">
        <f t="shared" si="104"/>
        <v/>
      </c>
      <c r="U323" t="str">
        <f t="shared" si="105"/>
        <v/>
      </c>
      <c r="V323" t="str">
        <f t="shared" si="106"/>
        <v/>
      </c>
      <c r="W323" t="str">
        <f t="shared" ca="1" si="1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</v>
      </c>
      <c r="X323" t="str">
        <f t="shared" ref="X323:X386" ca="1" si="120">"{"""&amp;D$1&amp;""":"&amp;D323
&amp;","""&amp;E$1&amp;""":"&amp;E323
&amp;","""&amp;F$1&amp;""":"""&amp;F323&amp;""""
&amp;","""&amp;H$1&amp;""":"""&amp;H323&amp;""""
&amp;","""&amp;I$1&amp;""":"&amp;I323
&amp;IF(LEN(K323)=0,"",","""&amp;K$1&amp;""":"""&amp;K323&amp;"""")
&amp;IF(LEN(M323)=0,"",","""&amp;M$1&amp;""":"""&amp;M323&amp;"""")
&amp;IF(LEN(N323)=0,"",","""&amp;N$1&amp;""":"&amp;N323)
&amp;","""&amp;O$1&amp;""":"&amp;O323&amp;"}"</f>
        <v>{"num":11,"diff":2,"tp1":"cu","vl1":"EN","cn1":10,"key":962}</v>
      </c>
      <c r="Y323">
        <f t="shared" ca="1" si="108"/>
        <v>60</v>
      </c>
      <c r="Z323">
        <f t="shared" ca="1" si="109"/>
        <v>24031</v>
      </c>
      <c r="AA323">
        <f t="shared" ca="1" si="110"/>
        <v>0</v>
      </c>
      <c r="AB323" t="str">
        <f t="shared" ca="1" si="11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</v>
      </c>
      <c r="AC323">
        <f t="shared" ca="1" si="112"/>
        <v>0</v>
      </c>
    </row>
    <row r="324" spans="1:29">
      <c r="A324">
        <f t="shared" si="116"/>
        <v>11</v>
      </c>
      <c r="B324" t="str">
        <f>VLOOKUP(A324,BossBattleTable!$A:$C,MATCH(BossBattleTable!$C$1,BossBattleTable!$A$1:$C$1,0),0)</f>
        <v>HeavyKnight_Yellow</v>
      </c>
      <c r="C324">
        <f t="shared" ca="1" si="117"/>
        <v>3</v>
      </c>
      <c r="D324">
        <f t="shared" si="114"/>
        <v>11</v>
      </c>
      <c r="E324">
        <f t="shared" ca="1" si="115"/>
        <v>3</v>
      </c>
      <c r="F324" t="str">
        <f t="shared" ca="1" si="113"/>
        <v>it</v>
      </c>
      <c r="G324" t="s">
        <v>412</v>
      </c>
      <c r="H324" t="s">
        <v>471</v>
      </c>
      <c r="I324">
        <v>1</v>
      </c>
      <c r="J324" t="str">
        <f t="shared" si="118"/>
        <v/>
      </c>
      <c r="O324">
        <v>800</v>
      </c>
      <c r="P324">
        <f t="shared" si="119"/>
        <v>800</v>
      </c>
      <c r="Q324" t="str">
        <f t="shared" ref="Q324:Q387" ca="1" si="121">IF(LEN(F324)=0,"",F324)</f>
        <v>it</v>
      </c>
      <c r="R324" t="str">
        <f t="shared" ref="R324:R387" si="122">IF(LEN(H324)=0,"",H324)</f>
        <v>Equip011002</v>
      </c>
      <c r="S324">
        <f t="shared" ref="S324:S387" si="123">IF(LEN(I324)=0,"",I324)</f>
        <v>1</v>
      </c>
      <c r="T324" t="str">
        <f t="shared" ref="T324:T387" si="124">IF(LEN(K324)=0,"",K324)</f>
        <v/>
      </c>
      <c r="U324" t="str">
        <f t="shared" ref="U324:U387" si="125">IF(LEN(M324)=0,"",M324)</f>
        <v/>
      </c>
      <c r="V324" t="str">
        <f t="shared" ref="V324:V387" si="126">IF(LEN(N324)=0,"",N324)</f>
        <v/>
      </c>
      <c r="W324" t="str">
        <f t="shared" ref="W324:W387" ca="1" si="127">IF(ROW()=2,X324,OFFSET(W324,-1,0)&amp;IF(LEN(X324)=0,"",","&amp;X324))</f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</v>
      </c>
      <c r="X324" t="str">
        <f t="shared" ca="1" si="120"/>
        <v>{"num":11,"diff":3,"tp1":"it","vl1":"Equip011002","cn1":1,"key":800}</v>
      </c>
      <c r="Y324">
        <f t="shared" ref="Y324:Y387" ca="1" si="128">LEN(X324)</f>
        <v>68</v>
      </c>
      <c r="Z324">
        <f t="shared" ref="Z324:Z387" ca="1" si="129">IF(ROW()=2,Y324,
IF(OFFSET(Z324,-1,0)+Y324+1&gt;32767,Y324+1,OFFSET(Z324,-1,0)+Y324+1))</f>
        <v>24100</v>
      </c>
      <c r="AA324">
        <f t="shared" ref="AA324:AA387" ca="1" si="130">IF(ROW()=2,AC324,OFFSET(AA324,-1,0)+AC324)</f>
        <v>0</v>
      </c>
      <c r="AB324" t="str">
        <f t="shared" ref="AB324:AB387" ca="1" si="131">IF(ROW()=2,X324,
IF(OFFSET(Z324,-1,0)+Y324+1&gt;32767,","&amp;X324,OFFSET(AB324,-1,0)&amp;IF(LEN(X324)=0,"",","&amp;X324)))</f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</v>
      </c>
      <c r="AC324">
        <f t="shared" ref="AC324:AC387" ca="1" si="132">IF(Z324&gt;OFFSET(Z324,1,0),1,0)</f>
        <v>0</v>
      </c>
    </row>
    <row r="325" spans="1:29">
      <c r="A325">
        <f t="shared" si="116"/>
        <v>11</v>
      </c>
      <c r="B325" t="str">
        <f>VLOOKUP(A325,BossBattleTable!$A:$C,MATCH(BossBattleTable!$C$1,BossBattleTable!$A$1:$C$1,0),0)</f>
        <v>HeavyKnight_Yellow</v>
      </c>
      <c r="C325">
        <f t="shared" ca="1" si="117"/>
        <v>4</v>
      </c>
      <c r="D325">
        <f t="shared" si="114"/>
        <v>11</v>
      </c>
      <c r="E325">
        <f t="shared" ca="1" si="115"/>
        <v>4</v>
      </c>
      <c r="F325" t="str">
        <f t="shared" ca="1" si="113"/>
        <v>cu</v>
      </c>
      <c r="G325" t="s">
        <v>402</v>
      </c>
      <c r="H325" t="s">
        <v>375</v>
      </c>
      <c r="I325">
        <v>3000</v>
      </c>
      <c r="J325" t="str">
        <f t="shared" si="118"/>
        <v/>
      </c>
      <c r="O325">
        <v>160</v>
      </c>
      <c r="P325">
        <f t="shared" si="119"/>
        <v>160</v>
      </c>
      <c r="Q325" t="str">
        <f t="shared" ca="1" si="121"/>
        <v>cu</v>
      </c>
      <c r="R325" t="str">
        <f t="shared" si="122"/>
        <v>GO</v>
      </c>
      <c r="S325">
        <f t="shared" si="123"/>
        <v>3000</v>
      </c>
      <c r="T325" t="str">
        <f t="shared" si="124"/>
        <v/>
      </c>
      <c r="U325" t="str">
        <f t="shared" si="125"/>
        <v/>
      </c>
      <c r="V325" t="str">
        <f t="shared" si="126"/>
        <v/>
      </c>
      <c r="W325" t="str">
        <f t="shared" ca="1" si="1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</v>
      </c>
      <c r="X325" t="str">
        <f t="shared" ca="1" si="120"/>
        <v>{"num":11,"diff":4,"tp1":"cu","vl1":"GO","cn1":3000,"key":160}</v>
      </c>
      <c r="Y325">
        <f t="shared" ca="1" si="128"/>
        <v>62</v>
      </c>
      <c r="Z325">
        <f t="shared" ca="1" si="129"/>
        <v>24163</v>
      </c>
      <c r="AA325">
        <f t="shared" ca="1" si="130"/>
        <v>0</v>
      </c>
      <c r="AB325" t="str">
        <f t="shared" ca="1" si="13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</v>
      </c>
      <c r="AC325">
        <f t="shared" ca="1" si="132"/>
        <v>0</v>
      </c>
    </row>
    <row r="326" spans="1:29">
      <c r="A326">
        <f t="shared" si="116"/>
        <v>11</v>
      </c>
      <c r="B326" t="str">
        <f>VLOOKUP(A326,BossBattleTable!$A:$C,MATCH(BossBattleTable!$C$1,BossBattleTable!$A$1:$C$1,0),0)</f>
        <v>HeavyKnight_Yellow</v>
      </c>
      <c r="C326">
        <f t="shared" ca="1" si="117"/>
        <v>5</v>
      </c>
      <c r="D326">
        <f t="shared" si="114"/>
        <v>11</v>
      </c>
      <c r="E326">
        <f t="shared" ca="1" si="115"/>
        <v>5</v>
      </c>
      <c r="F326" t="str">
        <f t="shared" ref="F326:F389" ca="1" si="133">IF(ISBLANK(G326),"",
VLOOKUP(G326,OFFSET(INDIRECT("$A:$B"),0,MATCH(G$1&amp;"_Verify",INDIRECT("$1:$1"),0)-1),2,0)
)</f>
        <v>it</v>
      </c>
      <c r="G326" t="s">
        <v>412</v>
      </c>
      <c r="H326" t="s">
        <v>481</v>
      </c>
      <c r="I326">
        <v>1</v>
      </c>
      <c r="J326" t="str">
        <f t="shared" si="118"/>
        <v/>
      </c>
      <c r="L326" t="s">
        <v>412</v>
      </c>
      <c r="M326" t="s">
        <v>486</v>
      </c>
      <c r="N326">
        <v>1</v>
      </c>
      <c r="O326">
        <v>182</v>
      </c>
      <c r="P326">
        <f t="shared" si="119"/>
        <v>182</v>
      </c>
      <c r="Q326" t="str">
        <f t="shared" ca="1" si="121"/>
        <v>it</v>
      </c>
      <c r="R326" t="str">
        <f t="shared" si="122"/>
        <v>Equip013003</v>
      </c>
      <c r="S326">
        <f t="shared" si="123"/>
        <v>1</v>
      </c>
      <c r="T326" t="str">
        <f t="shared" si="124"/>
        <v/>
      </c>
      <c r="U326" t="str">
        <f t="shared" si="125"/>
        <v>Equip000003</v>
      </c>
      <c r="V326">
        <f t="shared" si="126"/>
        <v>1</v>
      </c>
      <c r="W326" t="str">
        <f t="shared" ca="1" si="1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</v>
      </c>
      <c r="X326" t="str">
        <f t="shared" ca="1" si="120"/>
        <v>{"num":11,"diff":5,"tp1":"it","vl1":"Equip013003","cn1":1,"vl2":"Equip000003","cn2":1,"key":182}</v>
      </c>
      <c r="Y326">
        <f t="shared" ca="1" si="128"/>
        <v>96</v>
      </c>
      <c r="Z326">
        <f t="shared" ca="1" si="129"/>
        <v>24260</v>
      </c>
      <c r="AA326">
        <f t="shared" ca="1" si="130"/>
        <v>0</v>
      </c>
      <c r="AB326" t="str">
        <f t="shared" ca="1" si="13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</v>
      </c>
      <c r="AC326">
        <f t="shared" ca="1" si="132"/>
        <v>0</v>
      </c>
    </row>
    <row r="327" spans="1:29">
      <c r="A327">
        <f t="shared" si="116"/>
        <v>11</v>
      </c>
      <c r="B327" t="str">
        <f>VLOOKUP(A327,BossBattleTable!$A:$C,MATCH(BossBattleTable!$C$1,BossBattleTable!$A$1:$C$1,0),0)</f>
        <v>HeavyKnight_Yellow</v>
      </c>
      <c r="C327">
        <f t="shared" ca="1" si="117"/>
        <v>6</v>
      </c>
      <c r="D327">
        <f t="shared" si="114"/>
        <v>11</v>
      </c>
      <c r="E327">
        <f t="shared" ca="1" si="115"/>
        <v>6</v>
      </c>
      <c r="F327" t="str">
        <f t="shared" ca="1" si="133"/>
        <v>cu</v>
      </c>
      <c r="G327" t="s">
        <v>402</v>
      </c>
      <c r="H327" t="s">
        <v>191</v>
      </c>
      <c r="I327">
        <v>8</v>
      </c>
      <c r="J327" t="str">
        <f t="shared" si="118"/>
        <v/>
      </c>
      <c r="L327" t="s">
        <v>402</v>
      </c>
      <c r="M327" t="s">
        <v>375</v>
      </c>
      <c r="N327">
        <v>2000</v>
      </c>
      <c r="O327">
        <v>179</v>
      </c>
      <c r="P327">
        <f t="shared" si="119"/>
        <v>179</v>
      </c>
      <c r="Q327" t="str">
        <f t="shared" ca="1" si="121"/>
        <v>cu</v>
      </c>
      <c r="R327" t="str">
        <f t="shared" si="122"/>
        <v>EN</v>
      </c>
      <c r="S327">
        <f t="shared" si="123"/>
        <v>8</v>
      </c>
      <c r="T327" t="str">
        <f t="shared" si="124"/>
        <v/>
      </c>
      <c r="U327" t="str">
        <f t="shared" si="125"/>
        <v>GO</v>
      </c>
      <c r="V327">
        <f t="shared" si="126"/>
        <v>2000</v>
      </c>
      <c r="W327" t="str">
        <f t="shared" ca="1" si="1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</v>
      </c>
      <c r="X327" t="str">
        <f t="shared" ca="1" si="120"/>
        <v>{"num":11,"diff":6,"tp1":"cu","vl1":"EN","cn1":8,"vl2":"GO","cn2":2000,"key":179}</v>
      </c>
      <c r="Y327">
        <f t="shared" ca="1" si="128"/>
        <v>81</v>
      </c>
      <c r="Z327">
        <f t="shared" ca="1" si="129"/>
        <v>24342</v>
      </c>
      <c r="AA327">
        <f t="shared" ca="1" si="130"/>
        <v>0</v>
      </c>
      <c r="AB327" t="str">
        <f t="shared" ca="1" si="13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</v>
      </c>
      <c r="AC327">
        <f t="shared" ca="1" si="132"/>
        <v>0</v>
      </c>
    </row>
    <row r="328" spans="1:29">
      <c r="A328">
        <f t="shared" si="116"/>
        <v>11</v>
      </c>
      <c r="B328" t="str">
        <f>VLOOKUP(A328,BossBattleTable!$A:$C,MATCH(BossBattleTable!$C$1,BossBattleTable!$A$1:$C$1,0),0)</f>
        <v>HeavyKnight_Yellow</v>
      </c>
      <c r="C328">
        <f t="shared" ca="1" si="117"/>
        <v>7</v>
      </c>
      <c r="D328">
        <f t="shared" si="114"/>
        <v>11</v>
      </c>
      <c r="E328">
        <f t="shared" ca="1" si="115"/>
        <v>7</v>
      </c>
      <c r="F328" t="str">
        <f t="shared" ca="1" si="133"/>
        <v>it</v>
      </c>
      <c r="G328" t="s">
        <v>412</v>
      </c>
      <c r="H328" t="s">
        <v>455</v>
      </c>
      <c r="I328">
        <v>1</v>
      </c>
      <c r="J328" t="str">
        <f t="shared" si="118"/>
        <v/>
      </c>
      <c r="L328" t="s">
        <v>412</v>
      </c>
      <c r="M328" t="s">
        <v>477</v>
      </c>
      <c r="N328">
        <v>1</v>
      </c>
      <c r="O328">
        <v>542</v>
      </c>
      <c r="P328">
        <f t="shared" si="119"/>
        <v>542</v>
      </c>
      <c r="Q328" t="str">
        <f t="shared" ca="1" si="121"/>
        <v>it</v>
      </c>
      <c r="R328" t="str">
        <f t="shared" si="122"/>
        <v>Equip013002</v>
      </c>
      <c r="S328">
        <f t="shared" si="123"/>
        <v>1</v>
      </c>
      <c r="T328" t="str">
        <f t="shared" si="124"/>
        <v/>
      </c>
      <c r="U328" t="str">
        <f t="shared" si="125"/>
        <v>Equip011003</v>
      </c>
      <c r="V328">
        <f t="shared" si="126"/>
        <v>1</v>
      </c>
      <c r="W328" t="str">
        <f t="shared" ca="1" si="1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</v>
      </c>
      <c r="X328" t="str">
        <f t="shared" ca="1" si="120"/>
        <v>{"num":11,"diff":7,"tp1":"it","vl1":"Equip013002","cn1":1,"vl2":"Equip011003","cn2":1,"key":542}</v>
      </c>
      <c r="Y328">
        <f t="shared" ca="1" si="128"/>
        <v>96</v>
      </c>
      <c r="Z328">
        <f t="shared" ca="1" si="129"/>
        <v>24439</v>
      </c>
      <c r="AA328">
        <f t="shared" ca="1" si="130"/>
        <v>0</v>
      </c>
      <c r="AB328" t="str">
        <f t="shared" ca="1" si="13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</v>
      </c>
      <c r="AC328">
        <f t="shared" ca="1" si="132"/>
        <v>0</v>
      </c>
    </row>
    <row r="329" spans="1:29">
      <c r="A329">
        <f t="shared" si="116"/>
        <v>11</v>
      </c>
      <c r="B329" t="str">
        <f>VLOOKUP(A329,BossBattleTable!$A:$C,MATCH(BossBattleTable!$C$1,BossBattleTable!$A$1:$C$1,0),0)</f>
        <v>HeavyKnight_Yellow</v>
      </c>
      <c r="C329">
        <f t="shared" ca="1" si="117"/>
        <v>8</v>
      </c>
      <c r="D329">
        <f t="shared" si="114"/>
        <v>11</v>
      </c>
      <c r="E329">
        <f t="shared" ca="1" si="115"/>
        <v>8</v>
      </c>
      <c r="F329" t="str">
        <f t="shared" ca="1" si="133"/>
        <v>cu</v>
      </c>
      <c r="G329" t="s">
        <v>402</v>
      </c>
      <c r="H329" t="s">
        <v>108</v>
      </c>
      <c r="I329">
        <v>5</v>
      </c>
      <c r="J329" t="str">
        <f t="shared" si="118"/>
        <v/>
      </c>
      <c r="O329">
        <v>458</v>
      </c>
      <c r="P329">
        <f t="shared" si="119"/>
        <v>458</v>
      </c>
      <c r="Q329" t="str">
        <f t="shared" ca="1" si="121"/>
        <v>cu</v>
      </c>
      <c r="R329" t="str">
        <f t="shared" si="122"/>
        <v>DI</v>
      </c>
      <c r="S329">
        <f t="shared" si="123"/>
        <v>5</v>
      </c>
      <c r="T329" t="str">
        <f t="shared" si="124"/>
        <v/>
      </c>
      <c r="U329" t="str">
        <f t="shared" si="125"/>
        <v/>
      </c>
      <c r="V329" t="str">
        <f t="shared" si="126"/>
        <v/>
      </c>
      <c r="W329" t="str">
        <f t="shared" ca="1" si="1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</v>
      </c>
      <c r="X329" t="str">
        <f t="shared" ca="1" si="120"/>
        <v>{"num":11,"diff":8,"tp1":"cu","vl1":"DI","cn1":5,"key":458}</v>
      </c>
      <c r="Y329">
        <f t="shared" ca="1" si="128"/>
        <v>59</v>
      </c>
      <c r="Z329">
        <f t="shared" ca="1" si="129"/>
        <v>24499</v>
      </c>
      <c r="AA329">
        <f t="shared" ca="1" si="130"/>
        <v>0</v>
      </c>
      <c r="AB329" t="str">
        <f t="shared" ca="1" si="13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</v>
      </c>
      <c r="AC329">
        <f t="shared" ca="1" si="132"/>
        <v>0</v>
      </c>
    </row>
    <row r="330" spans="1:29">
      <c r="A330">
        <f t="shared" si="116"/>
        <v>11</v>
      </c>
      <c r="B330" t="str">
        <f>VLOOKUP(A330,BossBattleTable!$A:$C,MATCH(BossBattleTable!$C$1,BossBattleTable!$A$1:$C$1,0),0)</f>
        <v>HeavyKnight_Yellow</v>
      </c>
      <c r="C330">
        <f t="shared" ca="1" si="117"/>
        <v>9</v>
      </c>
      <c r="D330">
        <f t="shared" si="114"/>
        <v>11</v>
      </c>
      <c r="E330">
        <f t="shared" ca="1" si="115"/>
        <v>9</v>
      </c>
      <c r="F330" t="str">
        <f t="shared" ca="1" si="133"/>
        <v>it</v>
      </c>
      <c r="G330" t="s">
        <v>412</v>
      </c>
      <c r="H330" t="s">
        <v>456</v>
      </c>
      <c r="I330">
        <v>1</v>
      </c>
      <c r="J330" t="str">
        <f t="shared" si="118"/>
        <v/>
      </c>
      <c r="O330">
        <v>483</v>
      </c>
      <c r="P330">
        <f t="shared" si="119"/>
        <v>483</v>
      </c>
      <c r="Q330" t="str">
        <f t="shared" ca="1" si="121"/>
        <v>it</v>
      </c>
      <c r="R330" t="str">
        <f t="shared" si="122"/>
        <v>Equip015001</v>
      </c>
      <c r="S330">
        <f t="shared" si="123"/>
        <v>1</v>
      </c>
      <c r="T330" t="str">
        <f t="shared" si="124"/>
        <v/>
      </c>
      <c r="U330" t="str">
        <f t="shared" si="125"/>
        <v/>
      </c>
      <c r="V330" t="str">
        <f t="shared" si="126"/>
        <v/>
      </c>
      <c r="W330" t="str">
        <f t="shared" ca="1" si="1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</v>
      </c>
      <c r="X330" t="str">
        <f t="shared" ca="1" si="120"/>
        <v>{"num":11,"diff":9,"tp1":"it","vl1":"Equip015001","cn1":1,"key":483}</v>
      </c>
      <c r="Y330">
        <f t="shared" ca="1" si="128"/>
        <v>68</v>
      </c>
      <c r="Z330">
        <f t="shared" ca="1" si="129"/>
        <v>24568</v>
      </c>
      <c r="AA330">
        <f t="shared" ca="1" si="130"/>
        <v>0</v>
      </c>
      <c r="AB330" t="str">
        <f t="shared" ca="1" si="13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</v>
      </c>
      <c r="AC330">
        <f t="shared" ca="1" si="132"/>
        <v>0</v>
      </c>
    </row>
    <row r="331" spans="1:29">
      <c r="A331">
        <f t="shared" si="116"/>
        <v>11</v>
      </c>
      <c r="B331" t="str">
        <f>VLOOKUP(A331,BossBattleTable!$A:$C,MATCH(BossBattleTable!$C$1,BossBattleTable!$A$1:$C$1,0),0)</f>
        <v>HeavyKnight_Yellow</v>
      </c>
      <c r="C331">
        <f t="shared" ca="1" si="117"/>
        <v>10</v>
      </c>
      <c r="D331">
        <f t="shared" si="114"/>
        <v>11</v>
      </c>
      <c r="E331">
        <f t="shared" ca="1" si="115"/>
        <v>10</v>
      </c>
      <c r="F331" t="str">
        <f t="shared" ca="1" si="133"/>
        <v>cu</v>
      </c>
      <c r="G331" t="s">
        <v>402</v>
      </c>
      <c r="H331" t="s">
        <v>191</v>
      </c>
      <c r="I331">
        <v>12</v>
      </c>
      <c r="J331" t="str">
        <f t="shared" si="118"/>
        <v>에너지다소많음</v>
      </c>
      <c r="O331">
        <v>860</v>
      </c>
      <c r="P331">
        <f t="shared" si="119"/>
        <v>860</v>
      </c>
      <c r="Q331" t="str">
        <f t="shared" ca="1" si="121"/>
        <v>cu</v>
      </c>
      <c r="R331" t="str">
        <f t="shared" si="122"/>
        <v>EN</v>
      </c>
      <c r="S331">
        <f t="shared" si="123"/>
        <v>12</v>
      </c>
      <c r="T331" t="str">
        <f t="shared" si="124"/>
        <v/>
      </c>
      <c r="U331" t="str">
        <f t="shared" si="125"/>
        <v/>
      </c>
      <c r="V331" t="str">
        <f t="shared" si="126"/>
        <v/>
      </c>
      <c r="W331" t="str">
        <f t="shared" ca="1" si="1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</v>
      </c>
      <c r="X331" t="str">
        <f t="shared" ca="1" si="120"/>
        <v>{"num":11,"diff":10,"tp1":"cu","vl1":"EN","cn1":12,"key":860}</v>
      </c>
      <c r="Y331">
        <f t="shared" ca="1" si="128"/>
        <v>61</v>
      </c>
      <c r="Z331">
        <f t="shared" ca="1" si="129"/>
        <v>24630</v>
      </c>
      <c r="AA331">
        <f t="shared" ca="1" si="130"/>
        <v>0</v>
      </c>
      <c r="AB331" t="str">
        <f t="shared" ca="1" si="13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</v>
      </c>
      <c r="AC331">
        <f t="shared" ca="1" si="132"/>
        <v>0</v>
      </c>
    </row>
    <row r="332" spans="1:29">
      <c r="A332">
        <f t="shared" si="116"/>
        <v>11</v>
      </c>
      <c r="B332" t="str">
        <f>VLOOKUP(A332,BossBattleTable!$A:$C,MATCH(BossBattleTable!$C$1,BossBattleTable!$A$1:$C$1,0),0)</f>
        <v>HeavyKnight_Yellow</v>
      </c>
      <c r="C332">
        <f t="shared" ca="1" si="117"/>
        <v>11</v>
      </c>
      <c r="D332">
        <f t="shared" si="114"/>
        <v>11</v>
      </c>
      <c r="E332">
        <f t="shared" ca="1" si="115"/>
        <v>11</v>
      </c>
      <c r="F332" t="str">
        <f t="shared" ca="1" si="133"/>
        <v>it</v>
      </c>
      <c r="G332" t="s">
        <v>412</v>
      </c>
      <c r="H332" t="s">
        <v>488</v>
      </c>
      <c r="I332">
        <v>1</v>
      </c>
      <c r="J332" t="str">
        <f t="shared" si="118"/>
        <v/>
      </c>
      <c r="O332">
        <v>902</v>
      </c>
      <c r="P332">
        <f t="shared" si="119"/>
        <v>902</v>
      </c>
      <c r="Q332" t="str">
        <f t="shared" ca="1" si="121"/>
        <v>it</v>
      </c>
      <c r="R332" t="str">
        <f t="shared" si="122"/>
        <v>Equip024001</v>
      </c>
      <c r="S332">
        <f t="shared" si="123"/>
        <v>1</v>
      </c>
      <c r="T332" t="str">
        <f t="shared" si="124"/>
        <v/>
      </c>
      <c r="U332" t="str">
        <f t="shared" si="125"/>
        <v/>
      </c>
      <c r="V332" t="str">
        <f t="shared" si="126"/>
        <v/>
      </c>
      <c r="W332" t="str">
        <f t="shared" ca="1" si="1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</v>
      </c>
      <c r="X332" t="str">
        <f t="shared" ca="1" si="120"/>
        <v>{"num":11,"diff":11,"tp1":"it","vl1":"Equip024001","cn1":1,"key":902}</v>
      </c>
      <c r="Y332">
        <f t="shared" ca="1" si="128"/>
        <v>69</v>
      </c>
      <c r="Z332">
        <f t="shared" ca="1" si="129"/>
        <v>24700</v>
      </c>
      <c r="AA332">
        <f t="shared" ca="1" si="130"/>
        <v>0</v>
      </c>
      <c r="AB332" t="str">
        <f t="shared" ca="1" si="13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</v>
      </c>
      <c r="AC332">
        <f t="shared" ca="1" si="132"/>
        <v>0</v>
      </c>
    </row>
    <row r="333" spans="1:29">
      <c r="A333">
        <f t="shared" si="116"/>
        <v>11</v>
      </c>
      <c r="B333" t="str">
        <f>VLOOKUP(A333,BossBattleTable!$A:$C,MATCH(BossBattleTable!$C$1,BossBattleTable!$A$1:$C$1,0),0)</f>
        <v>HeavyKnight_Yellow</v>
      </c>
      <c r="C333">
        <f t="shared" ca="1" si="117"/>
        <v>12</v>
      </c>
      <c r="D333">
        <f t="shared" si="114"/>
        <v>11</v>
      </c>
      <c r="E333">
        <f t="shared" ca="1" si="115"/>
        <v>12</v>
      </c>
      <c r="F333" t="str">
        <f t="shared" ca="1" si="133"/>
        <v>cu</v>
      </c>
      <c r="G333" t="s">
        <v>402</v>
      </c>
      <c r="H333" t="s">
        <v>375</v>
      </c>
      <c r="I333">
        <v>4000</v>
      </c>
      <c r="J333" t="str">
        <f t="shared" si="118"/>
        <v/>
      </c>
      <c r="O333">
        <v>452</v>
      </c>
      <c r="P333">
        <f t="shared" si="119"/>
        <v>452</v>
      </c>
      <c r="Q333" t="str">
        <f t="shared" ca="1" si="121"/>
        <v>cu</v>
      </c>
      <c r="R333" t="str">
        <f t="shared" si="122"/>
        <v>GO</v>
      </c>
      <c r="S333">
        <f t="shared" si="123"/>
        <v>4000</v>
      </c>
      <c r="T333" t="str">
        <f t="shared" si="124"/>
        <v/>
      </c>
      <c r="U333" t="str">
        <f t="shared" si="125"/>
        <v/>
      </c>
      <c r="V333" t="str">
        <f t="shared" si="126"/>
        <v/>
      </c>
      <c r="W333" t="str">
        <f t="shared" ca="1" si="1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</v>
      </c>
      <c r="X333" t="str">
        <f t="shared" ca="1" si="120"/>
        <v>{"num":11,"diff":12,"tp1":"cu","vl1":"GO","cn1":4000,"key":452}</v>
      </c>
      <c r="Y333">
        <f t="shared" ca="1" si="128"/>
        <v>63</v>
      </c>
      <c r="Z333">
        <f t="shared" ca="1" si="129"/>
        <v>24764</v>
      </c>
      <c r="AA333">
        <f t="shared" ca="1" si="130"/>
        <v>0</v>
      </c>
      <c r="AB333" t="str">
        <f t="shared" ca="1" si="13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</v>
      </c>
      <c r="AC333">
        <f t="shared" ca="1" si="132"/>
        <v>0</v>
      </c>
    </row>
    <row r="334" spans="1:29">
      <c r="A334">
        <f t="shared" si="116"/>
        <v>11</v>
      </c>
      <c r="B334" t="str">
        <f>VLOOKUP(A334,BossBattleTable!$A:$C,MATCH(BossBattleTable!$C$1,BossBattleTable!$A$1:$C$1,0),0)</f>
        <v>HeavyKnight_Yellow</v>
      </c>
      <c r="C334">
        <f t="shared" ca="1" si="117"/>
        <v>13</v>
      </c>
      <c r="D334">
        <f t="shared" si="114"/>
        <v>11</v>
      </c>
      <c r="E334">
        <f t="shared" ca="1" si="115"/>
        <v>13</v>
      </c>
      <c r="F334" t="str">
        <f t="shared" ca="1" si="133"/>
        <v>it</v>
      </c>
      <c r="G334" t="s">
        <v>412</v>
      </c>
      <c r="H334" t="s">
        <v>465</v>
      </c>
      <c r="I334">
        <v>1</v>
      </c>
      <c r="J334" t="str">
        <f t="shared" si="118"/>
        <v/>
      </c>
      <c r="L334" t="s">
        <v>412</v>
      </c>
      <c r="M334" t="s">
        <v>478</v>
      </c>
      <c r="N334">
        <v>1</v>
      </c>
      <c r="O334">
        <v>134</v>
      </c>
      <c r="P334">
        <f t="shared" si="119"/>
        <v>134</v>
      </c>
      <c r="Q334" t="str">
        <f t="shared" ca="1" si="121"/>
        <v>it</v>
      </c>
      <c r="R334" t="str">
        <f t="shared" si="122"/>
        <v>Equip010002</v>
      </c>
      <c r="S334">
        <f t="shared" si="123"/>
        <v>1</v>
      </c>
      <c r="T334" t="str">
        <f t="shared" si="124"/>
        <v/>
      </c>
      <c r="U334" t="str">
        <f t="shared" si="125"/>
        <v>Equip012001</v>
      </c>
      <c r="V334">
        <f t="shared" si="126"/>
        <v>1</v>
      </c>
      <c r="W334" t="str">
        <f t="shared" ca="1" si="1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</v>
      </c>
      <c r="X334" t="str">
        <f t="shared" ca="1" si="120"/>
        <v>{"num":11,"diff":13,"tp1":"it","vl1":"Equip010002","cn1":1,"vl2":"Equip012001","cn2":1,"key":134}</v>
      </c>
      <c r="Y334">
        <f t="shared" ca="1" si="128"/>
        <v>97</v>
      </c>
      <c r="Z334">
        <f t="shared" ca="1" si="129"/>
        <v>24862</v>
      </c>
      <c r="AA334">
        <f t="shared" ca="1" si="130"/>
        <v>0</v>
      </c>
      <c r="AB334" t="str">
        <f t="shared" ca="1" si="13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</v>
      </c>
      <c r="AC334">
        <f t="shared" ca="1" si="132"/>
        <v>0</v>
      </c>
    </row>
    <row r="335" spans="1:29">
      <c r="A335">
        <f t="shared" si="116"/>
        <v>11</v>
      </c>
      <c r="B335" t="str">
        <f>VLOOKUP(A335,BossBattleTable!$A:$C,MATCH(BossBattleTable!$C$1,BossBattleTable!$A$1:$C$1,0),0)</f>
        <v>HeavyKnight_Yellow</v>
      </c>
      <c r="C335">
        <f t="shared" ca="1" si="117"/>
        <v>14</v>
      </c>
      <c r="D335">
        <f t="shared" si="114"/>
        <v>11</v>
      </c>
      <c r="E335">
        <f t="shared" ca="1" si="115"/>
        <v>14</v>
      </c>
      <c r="F335" t="str">
        <f t="shared" ca="1" si="133"/>
        <v>cu</v>
      </c>
      <c r="G335" t="s">
        <v>402</v>
      </c>
      <c r="H335" t="s">
        <v>191</v>
      </c>
      <c r="I335">
        <v>10</v>
      </c>
      <c r="J335" t="str">
        <f t="shared" si="118"/>
        <v>에너지다소많음</v>
      </c>
      <c r="L335" t="s">
        <v>402</v>
      </c>
      <c r="M335" t="s">
        <v>375</v>
      </c>
      <c r="N335">
        <v>3000</v>
      </c>
      <c r="O335">
        <v>534</v>
      </c>
      <c r="P335">
        <f t="shared" si="119"/>
        <v>534</v>
      </c>
      <c r="Q335" t="str">
        <f t="shared" ca="1" si="121"/>
        <v>cu</v>
      </c>
      <c r="R335" t="str">
        <f t="shared" si="122"/>
        <v>EN</v>
      </c>
      <c r="S335">
        <f t="shared" si="123"/>
        <v>10</v>
      </c>
      <c r="T335" t="str">
        <f t="shared" si="124"/>
        <v/>
      </c>
      <c r="U335" t="str">
        <f t="shared" si="125"/>
        <v>GO</v>
      </c>
      <c r="V335">
        <f t="shared" si="126"/>
        <v>3000</v>
      </c>
      <c r="W335" t="str">
        <f t="shared" ca="1" si="1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</v>
      </c>
      <c r="X335" t="str">
        <f t="shared" ca="1" si="120"/>
        <v>{"num":11,"diff":14,"tp1":"cu","vl1":"EN","cn1":10,"vl2":"GO","cn2":3000,"key":534}</v>
      </c>
      <c r="Y335">
        <f t="shared" ca="1" si="128"/>
        <v>83</v>
      </c>
      <c r="Z335">
        <f t="shared" ca="1" si="129"/>
        <v>24946</v>
      </c>
      <c r="AA335">
        <f t="shared" ca="1" si="130"/>
        <v>0</v>
      </c>
      <c r="AB335" t="str">
        <f t="shared" ca="1" si="13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</v>
      </c>
      <c r="AC335">
        <f t="shared" ca="1" si="132"/>
        <v>0</v>
      </c>
    </row>
    <row r="336" spans="1:29">
      <c r="A336">
        <f t="shared" si="116"/>
        <v>11</v>
      </c>
      <c r="B336" t="str">
        <f>VLOOKUP(A336,BossBattleTable!$A:$C,MATCH(BossBattleTable!$C$1,BossBattleTable!$A$1:$C$1,0),0)</f>
        <v>HeavyKnight_Yellow</v>
      </c>
      <c r="C336">
        <f t="shared" ca="1" si="117"/>
        <v>15</v>
      </c>
      <c r="D336">
        <f t="shared" si="114"/>
        <v>11</v>
      </c>
      <c r="E336">
        <f t="shared" ca="1" si="115"/>
        <v>15</v>
      </c>
      <c r="F336" t="str">
        <f t="shared" ca="1" si="133"/>
        <v>it</v>
      </c>
      <c r="G336" t="s">
        <v>412</v>
      </c>
      <c r="H336" t="s">
        <v>448</v>
      </c>
      <c r="I336">
        <v>1</v>
      </c>
      <c r="J336" t="str">
        <f t="shared" si="118"/>
        <v/>
      </c>
      <c r="L336" t="s">
        <v>412</v>
      </c>
      <c r="M336" t="s">
        <v>449</v>
      </c>
      <c r="N336">
        <v>1</v>
      </c>
      <c r="O336">
        <v>198</v>
      </c>
      <c r="P336">
        <f t="shared" si="119"/>
        <v>198</v>
      </c>
      <c r="Q336" t="str">
        <f t="shared" ca="1" si="121"/>
        <v>it</v>
      </c>
      <c r="R336" t="str">
        <f t="shared" si="122"/>
        <v>Equip010001</v>
      </c>
      <c r="S336">
        <f t="shared" si="123"/>
        <v>1</v>
      </c>
      <c r="T336" t="str">
        <f t="shared" si="124"/>
        <v/>
      </c>
      <c r="U336" t="str">
        <f t="shared" si="125"/>
        <v>Equip011001</v>
      </c>
      <c r="V336">
        <f t="shared" si="126"/>
        <v>1</v>
      </c>
      <c r="W336" t="str">
        <f t="shared" ca="1" si="1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</v>
      </c>
      <c r="X336" t="str">
        <f t="shared" ca="1" si="120"/>
        <v>{"num":11,"diff":15,"tp1":"it","vl1":"Equip010001","cn1":1,"vl2":"Equip011001","cn2":1,"key":198}</v>
      </c>
      <c r="Y336">
        <f t="shared" ca="1" si="128"/>
        <v>97</v>
      </c>
      <c r="Z336">
        <f t="shared" ca="1" si="129"/>
        <v>25044</v>
      </c>
      <c r="AA336">
        <f t="shared" ca="1" si="130"/>
        <v>0</v>
      </c>
      <c r="AB336" t="str">
        <f t="shared" ca="1" si="13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</v>
      </c>
      <c r="AC336">
        <f t="shared" ca="1" si="132"/>
        <v>0</v>
      </c>
    </row>
    <row r="337" spans="1:29">
      <c r="A337">
        <f t="shared" si="116"/>
        <v>11</v>
      </c>
      <c r="B337" t="str">
        <f>VLOOKUP(A337,BossBattleTable!$A:$C,MATCH(BossBattleTable!$C$1,BossBattleTable!$A$1:$C$1,0),0)</f>
        <v>HeavyKnight_Yellow</v>
      </c>
      <c r="C337">
        <f t="shared" ca="1" si="117"/>
        <v>16</v>
      </c>
      <c r="D337">
        <f t="shared" si="114"/>
        <v>11</v>
      </c>
      <c r="E337">
        <f t="shared" ca="1" si="115"/>
        <v>16</v>
      </c>
      <c r="F337" t="str">
        <f t="shared" ca="1" si="133"/>
        <v>cu</v>
      </c>
      <c r="G337" t="s">
        <v>402</v>
      </c>
      <c r="H337" t="s">
        <v>108</v>
      </c>
      <c r="I337">
        <v>6</v>
      </c>
      <c r="J337" t="str">
        <f t="shared" si="118"/>
        <v/>
      </c>
      <c r="O337">
        <v>261</v>
      </c>
      <c r="P337">
        <f t="shared" si="119"/>
        <v>261</v>
      </c>
      <c r="Q337" t="str">
        <f t="shared" ca="1" si="121"/>
        <v>cu</v>
      </c>
      <c r="R337" t="str">
        <f t="shared" si="122"/>
        <v>DI</v>
      </c>
      <c r="S337">
        <f t="shared" si="123"/>
        <v>6</v>
      </c>
      <c r="T337" t="str">
        <f t="shared" si="124"/>
        <v/>
      </c>
      <c r="U337" t="str">
        <f t="shared" si="125"/>
        <v/>
      </c>
      <c r="V337" t="str">
        <f t="shared" si="126"/>
        <v/>
      </c>
      <c r="W337" t="str">
        <f t="shared" ca="1" si="1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</v>
      </c>
      <c r="X337" t="str">
        <f t="shared" ca="1" si="120"/>
        <v>{"num":11,"diff":16,"tp1":"cu","vl1":"DI","cn1":6,"key":261}</v>
      </c>
      <c r="Y337">
        <f t="shared" ca="1" si="128"/>
        <v>60</v>
      </c>
      <c r="Z337">
        <f t="shared" ca="1" si="129"/>
        <v>25105</v>
      </c>
      <c r="AA337">
        <f t="shared" ca="1" si="130"/>
        <v>0</v>
      </c>
      <c r="AB337" t="str">
        <f t="shared" ca="1" si="13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</v>
      </c>
      <c r="AC337">
        <f t="shared" ca="1" si="132"/>
        <v>0</v>
      </c>
    </row>
    <row r="338" spans="1:29">
      <c r="A338">
        <f t="shared" si="116"/>
        <v>11</v>
      </c>
      <c r="B338" t="str">
        <f>VLOOKUP(A338,BossBattleTable!$A:$C,MATCH(BossBattleTable!$C$1,BossBattleTable!$A$1:$C$1,0),0)</f>
        <v>HeavyKnight_Yellow</v>
      </c>
      <c r="C338">
        <f t="shared" ca="1" si="117"/>
        <v>17</v>
      </c>
      <c r="D338">
        <f t="shared" si="114"/>
        <v>11</v>
      </c>
      <c r="E338">
        <f t="shared" ca="1" si="115"/>
        <v>17</v>
      </c>
      <c r="F338" t="str">
        <f t="shared" ca="1" si="133"/>
        <v>it</v>
      </c>
      <c r="G338" t="s">
        <v>412</v>
      </c>
      <c r="H338" t="s">
        <v>465</v>
      </c>
      <c r="I338">
        <v>1</v>
      </c>
      <c r="J338" t="str">
        <f t="shared" si="118"/>
        <v/>
      </c>
      <c r="O338">
        <v>625</v>
      </c>
      <c r="P338">
        <f t="shared" si="119"/>
        <v>625</v>
      </c>
      <c r="Q338" t="str">
        <f t="shared" ca="1" si="121"/>
        <v>it</v>
      </c>
      <c r="R338" t="str">
        <f t="shared" si="122"/>
        <v>Equip010002</v>
      </c>
      <c r="S338">
        <f t="shared" si="123"/>
        <v>1</v>
      </c>
      <c r="T338" t="str">
        <f t="shared" si="124"/>
        <v/>
      </c>
      <c r="U338" t="str">
        <f t="shared" si="125"/>
        <v/>
      </c>
      <c r="V338" t="str">
        <f t="shared" si="126"/>
        <v/>
      </c>
      <c r="W338" t="str">
        <f t="shared" ca="1" si="1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</v>
      </c>
      <c r="X338" t="str">
        <f t="shared" ca="1" si="120"/>
        <v>{"num":11,"diff":17,"tp1":"it","vl1":"Equip010002","cn1":1,"key":625}</v>
      </c>
      <c r="Y338">
        <f t="shared" ca="1" si="128"/>
        <v>69</v>
      </c>
      <c r="Z338">
        <f t="shared" ca="1" si="129"/>
        <v>25175</v>
      </c>
      <c r="AA338">
        <f t="shared" ca="1" si="130"/>
        <v>0</v>
      </c>
      <c r="AB338" t="str">
        <f t="shared" ca="1" si="13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</v>
      </c>
      <c r="AC338">
        <f t="shared" ca="1" si="132"/>
        <v>0</v>
      </c>
    </row>
    <row r="339" spans="1:29">
      <c r="A339">
        <f t="shared" si="116"/>
        <v>11</v>
      </c>
      <c r="B339" t="str">
        <f>VLOOKUP(A339,BossBattleTable!$A:$C,MATCH(BossBattleTable!$C$1,BossBattleTable!$A$1:$C$1,0),0)</f>
        <v>HeavyKnight_Yellow</v>
      </c>
      <c r="C339">
        <f t="shared" ca="1" si="117"/>
        <v>18</v>
      </c>
      <c r="D339">
        <f t="shared" si="114"/>
        <v>11</v>
      </c>
      <c r="E339">
        <f t="shared" ca="1" si="115"/>
        <v>18</v>
      </c>
      <c r="F339" t="str">
        <f t="shared" ca="1" si="133"/>
        <v>cu</v>
      </c>
      <c r="G339" t="s">
        <v>402</v>
      </c>
      <c r="H339" t="s">
        <v>191</v>
      </c>
      <c r="I339">
        <v>15</v>
      </c>
      <c r="J339" t="str">
        <f t="shared" si="118"/>
        <v>에너지다소많음</v>
      </c>
      <c r="O339">
        <v>209</v>
      </c>
      <c r="P339">
        <f t="shared" si="119"/>
        <v>209</v>
      </c>
      <c r="Q339" t="str">
        <f t="shared" ca="1" si="121"/>
        <v>cu</v>
      </c>
      <c r="R339" t="str">
        <f t="shared" si="122"/>
        <v>EN</v>
      </c>
      <c r="S339">
        <f t="shared" si="123"/>
        <v>15</v>
      </c>
      <c r="T339" t="str">
        <f t="shared" si="124"/>
        <v/>
      </c>
      <c r="U339" t="str">
        <f t="shared" si="125"/>
        <v/>
      </c>
      <c r="V339" t="str">
        <f t="shared" si="126"/>
        <v/>
      </c>
      <c r="W339" t="str">
        <f t="shared" ca="1" si="1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</v>
      </c>
      <c r="X339" t="str">
        <f t="shared" ca="1" si="120"/>
        <v>{"num":11,"diff":18,"tp1":"cu","vl1":"EN","cn1":15,"key":209}</v>
      </c>
      <c r="Y339">
        <f t="shared" ca="1" si="128"/>
        <v>61</v>
      </c>
      <c r="Z339">
        <f t="shared" ca="1" si="129"/>
        <v>25237</v>
      </c>
      <c r="AA339">
        <f t="shared" ca="1" si="130"/>
        <v>0</v>
      </c>
      <c r="AB339" t="str">
        <f t="shared" ca="1" si="13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</v>
      </c>
      <c r="AC339">
        <f t="shared" ca="1" si="132"/>
        <v>0</v>
      </c>
    </row>
    <row r="340" spans="1:29">
      <c r="A340">
        <f t="shared" si="116"/>
        <v>11</v>
      </c>
      <c r="B340" t="str">
        <f>VLOOKUP(A340,BossBattleTable!$A:$C,MATCH(BossBattleTable!$C$1,BossBattleTable!$A$1:$C$1,0),0)</f>
        <v>HeavyKnight_Yellow</v>
      </c>
      <c r="C340">
        <f t="shared" ca="1" si="117"/>
        <v>19</v>
      </c>
      <c r="D340">
        <f t="shared" si="114"/>
        <v>11</v>
      </c>
      <c r="E340">
        <f t="shared" ca="1" si="115"/>
        <v>19</v>
      </c>
      <c r="F340" t="str">
        <f t="shared" ca="1" si="133"/>
        <v>it</v>
      </c>
      <c r="G340" t="s">
        <v>412</v>
      </c>
      <c r="H340" t="s">
        <v>474</v>
      </c>
      <c r="I340">
        <v>1</v>
      </c>
      <c r="J340" t="str">
        <f t="shared" si="118"/>
        <v/>
      </c>
      <c r="O340">
        <v>476</v>
      </c>
      <c r="P340">
        <f t="shared" si="119"/>
        <v>476</v>
      </c>
      <c r="Q340" t="str">
        <f t="shared" ca="1" si="121"/>
        <v>it</v>
      </c>
      <c r="R340" t="str">
        <f t="shared" si="122"/>
        <v>Equip021003</v>
      </c>
      <c r="S340">
        <f t="shared" si="123"/>
        <v>1</v>
      </c>
      <c r="T340" t="str">
        <f t="shared" si="124"/>
        <v/>
      </c>
      <c r="U340" t="str">
        <f t="shared" si="125"/>
        <v/>
      </c>
      <c r="V340" t="str">
        <f t="shared" si="126"/>
        <v/>
      </c>
      <c r="W340" t="str">
        <f t="shared" ca="1" si="1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</v>
      </c>
      <c r="X340" t="str">
        <f t="shared" ca="1" si="120"/>
        <v>{"num":11,"diff":19,"tp1":"it","vl1":"Equip021003","cn1":1,"key":476}</v>
      </c>
      <c r="Y340">
        <f t="shared" ca="1" si="128"/>
        <v>69</v>
      </c>
      <c r="Z340">
        <f t="shared" ca="1" si="129"/>
        <v>25307</v>
      </c>
      <c r="AA340">
        <f t="shared" ca="1" si="130"/>
        <v>0</v>
      </c>
      <c r="AB340" t="str">
        <f t="shared" ca="1" si="13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</v>
      </c>
      <c r="AC340">
        <f t="shared" ca="1" si="132"/>
        <v>0</v>
      </c>
    </row>
    <row r="341" spans="1:29">
      <c r="A341">
        <f t="shared" si="116"/>
        <v>11</v>
      </c>
      <c r="B341" t="str">
        <f>VLOOKUP(A341,BossBattleTable!$A:$C,MATCH(BossBattleTable!$C$1,BossBattleTable!$A$1:$C$1,0),0)</f>
        <v>HeavyKnight_Yellow</v>
      </c>
      <c r="C341">
        <f t="shared" ca="1" si="117"/>
        <v>20</v>
      </c>
      <c r="D341">
        <f t="shared" si="114"/>
        <v>11</v>
      </c>
      <c r="E341">
        <f t="shared" ca="1" si="115"/>
        <v>20</v>
      </c>
      <c r="F341" t="str">
        <f t="shared" ca="1" si="133"/>
        <v>cu</v>
      </c>
      <c r="G341" t="s">
        <v>402</v>
      </c>
      <c r="H341" t="s">
        <v>375</v>
      </c>
      <c r="I341">
        <v>5500</v>
      </c>
      <c r="J341" t="str">
        <f t="shared" si="118"/>
        <v/>
      </c>
      <c r="O341">
        <v>873</v>
      </c>
      <c r="P341">
        <f t="shared" si="119"/>
        <v>873</v>
      </c>
      <c r="Q341" t="str">
        <f t="shared" ca="1" si="121"/>
        <v>cu</v>
      </c>
      <c r="R341" t="str">
        <f t="shared" si="122"/>
        <v>GO</v>
      </c>
      <c r="S341">
        <f t="shared" si="123"/>
        <v>5500</v>
      </c>
      <c r="T341" t="str">
        <f t="shared" si="124"/>
        <v/>
      </c>
      <c r="U341" t="str">
        <f t="shared" si="125"/>
        <v/>
      </c>
      <c r="V341" t="str">
        <f t="shared" si="126"/>
        <v/>
      </c>
      <c r="W341" t="str">
        <f t="shared" ca="1" si="1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</v>
      </c>
      <c r="X341" t="str">
        <f t="shared" ca="1" si="120"/>
        <v>{"num":11,"diff":20,"tp1":"cu","vl1":"GO","cn1":5500,"key":873}</v>
      </c>
      <c r="Y341">
        <f t="shared" ca="1" si="128"/>
        <v>63</v>
      </c>
      <c r="Z341">
        <f t="shared" ca="1" si="129"/>
        <v>25371</v>
      </c>
      <c r="AA341">
        <f t="shared" ca="1" si="130"/>
        <v>0</v>
      </c>
      <c r="AB341" t="str">
        <f t="shared" ca="1" si="13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</v>
      </c>
      <c r="AC341">
        <f t="shared" ca="1" si="132"/>
        <v>0</v>
      </c>
    </row>
    <row r="342" spans="1:29">
      <c r="A342">
        <f t="shared" si="116"/>
        <v>11</v>
      </c>
      <c r="B342" t="str">
        <f>VLOOKUP(A342,BossBattleTable!$A:$C,MATCH(BossBattleTable!$C$1,BossBattleTable!$A$1:$C$1,0),0)</f>
        <v>HeavyKnight_Yellow</v>
      </c>
      <c r="C342">
        <f t="shared" ca="1" si="117"/>
        <v>21</v>
      </c>
      <c r="D342">
        <f t="shared" si="114"/>
        <v>11</v>
      </c>
      <c r="E342">
        <f t="shared" ca="1" si="115"/>
        <v>21</v>
      </c>
      <c r="F342" t="str">
        <f t="shared" ca="1" si="133"/>
        <v>it</v>
      </c>
      <c r="G342" t="s">
        <v>412</v>
      </c>
      <c r="H342" t="s">
        <v>481</v>
      </c>
      <c r="I342">
        <v>1</v>
      </c>
      <c r="J342" t="str">
        <f t="shared" si="118"/>
        <v/>
      </c>
      <c r="L342" t="s">
        <v>412</v>
      </c>
      <c r="M342" t="s">
        <v>483</v>
      </c>
      <c r="N342">
        <v>1</v>
      </c>
      <c r="O342">
        <v>628</v>
      </c>
      <c r="P342">
        <f t="shared" si="119"/>
        <v>628</v>
      </c>
      <c r="Q342" t="str">
        <f t="shared" ca="1" si="121"/>
        <v>it</v>
      </c>
      <c r="R342" t="str">
        <f t="shared" si="122"/>
        <v>Equip013003</v>
      </c>
      <c r="S342">
        <f t="shared" si="123"/>
        <v>1</v>
      </c>
      <c r="T342" t="str">
        <f t="shared" si="124"/>
        <v/>
      </c>
      <c r="U342" t="str">
        <f t="shared" si="125"/>
        <v>Equip014003</v>
      </c>
      <c r="V342">
        <f t="shared" si="126"/>
        <v>1</v>
      </c>
      <c r="W342" t="str">
        <f t="shared" ca="1" si="1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</v>
      </c>
      <c r="X342" t="str">
        <f t="shared" ca="1" si="120"/>
        <v>{"num":11,"diff":21,"tp1":"it","vl1":"Equip013003","cn1":1,"vl2":"Equip014003","cn2":1,"key":628}</v>
      </c>
      <c r="Y342">
        <f t="shared" ca="1" si="128"/>
        <v>97</v>
      </c>
      <c r="Z342">
        <f t="shared" ca="1" si="129"/>
        <v>25469</v>
      </c>
      <c r="AA342">
        <f t="shared" ca="1" si="130"/>
        <v>0</v>
      </c>
      <c r="AB342" t="str">
        <f t="shared" ca="1" si="13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</v>
      </c>
      <c r="AC342">
        <f t="shared" ca="1" si="132"/>
        <v>0</v>
      </c>
    </row>
    <row r="343" spans="1:29">
      <c r="A343">
        <f t="shared" si="116"/>
        <v>11</v>
      </c>
      <c r="B343" t="str">
        <f>VLOOKUP(A343,BossBattleTable!$A:$C,MATCH(BossBattleTable!$C$1,BossBattleTable!$A$1:$C$1,0),0)</f>
        <v>HeavyKnight_Yellow</v>
      </c>
      <c r="C343">
        <f t="shared" ca="1" si="117"/>
        <v>22</v>
      </c>
      <c r="D343">
        <f t="shared" si="114"/>
        <v>11</v>
      </c>
      <c r="E343">
        <f t="shared" ca="1" si="115"/>
        <v>22</v>
      </c>
      <c r="F343" t="str">
        <f t="shared" ca="1" si="133"/>
        <v>cu</v>
      </c>
      <c r="G343" t="s">
        <v>402</v>
      </c>
      <c r="H343" t="s">
        <v>191</v>
      </c>
      <c r="I343">
        <v>12</v>
      </c>
      <c r="J343" t="str">
        <f t="shared" si="118"/>
        <v>에너지다소많음</v>
      </c>
      <c r="L343" t="s">
        <v>402</v>
      </c>
      <c r="M343" t="s">
        <v>375</v>
      </c>
      <c r="N343">
        <v>4000</v>
      </c>
      <c r="O343">
        <v>186</v>
      </c>
      <c r="P343">
        <f t="shared" si="119"/>
        <v>186</v>
      </c>
      <c r="Q343" t="str">
        <f t="shared" ca="1" si="121"/>
        <v>cu</v>
      </c>
      <c r="R343" t="str">
        <f t="shared" si="122"/>
        <v>EN</v>
      </c>
      <c r="S343">
        <f t="shared" si="123"/>
        <v>12</v>
      </c>
      <c r="T343" t="str">
        <f t="shared" si="124"/>
        <v/>
      </c>
      <c r="U343" t="str">
        <f t="shared" si="125"/>
        <v>GO</v>
      </c>
      <c r="V343">
        <f t="shared" si="126"/>
        <v>4000</v>
      </c>
      <c r="W343" t="str">
        <f t="shared" ca="1" si="1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</v>
      </c>
      <c r="X343" t="str">
        <f t="shared" ca="1" si="120"/>
        <v>{"num":11,"diff":22,"tp1":"cu","vl1":"EN","cn1":12,"vl2":"GO","cn2":4000,"key":186}</v>
      </c>
      <c r="Y343">
        <f t="shared" ca="1" si="128"/>
        <v>83</v>
      </c>
      <c r="Z343">
        <f t="shared" ca="1" si="129"/>
        <v>25553</v>
      </c>
      <c r="AA343">
        <f t="shared" ca="1" si="130"/>
        <v>0</v>
      </c>
      <c r="AB343" t="str">
        <f t="shared" ca="1" si="13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</v>
      </c>
      <c r="AC343">
        <f t="shared" ca="1" si="132"/>
        <v>0</v>
      </c>
    </row>
    <row r="344" spans="1:29">
      <c r="A344">
        <f t="shared" si="116"/>
        <v>11</v>
      </c>
      <c r="B344" t="str">
        <f>VLOOKUP(A344,BossBattleTable!$A:$C,MATCH(BossBattleTable!$C$1,BossBattleTable!$A$1:$C$1,0),0)</f>
        <v>HeavyKnight_Yellow</v>
      </c>
      <c r="C344">
        <f t="shared" ca="1" si="117"/>
        <v>23</v>
      </c>
      <c r="D344">
        <f t="shared" si="114"/>
        <v>11</v>
      </c>
      <c r="E344">
        <f t="shared" ca="1" si="115"/>
        <v>23</v>
      </c>
      <c r="F344" t="str">
        <f t="shared" ca="1" si="133"/>
        <v>it</v>
      </c>
      <c r="G344" t="s">
        <v>412</v>
      </c>
      <c r="H344" t="s">
        <v>459</v>
      </c>
      <c r="I344">
        <v>1</v>
      </c>
      <c r="J344" t="str">
        <f t="shared" si="118"/>
        <v/>
      </c>
      <c r="L344" t="s">
        <v>412</v>
      </c>
      <c r="M344" t="s">
        <v>471</v>
      </c>
      <c r="N344">
        <v>1</v>
      </c>
      <c r="O344">
        <v>260</v>
      </c>
      <c r="P344">
        <f t="shared" si="119"/>
        <v>260</v>
      </c>
      <c r="Q344" t="str">
        <f t="shared" ca="1" si="121"/>
        <v>it</v>
      </c>
      <c r="R344" t="str">
        <f t="shared" si="122"/>
        <v>Equip025002</v>
      </c>
      <c r="S344">
        <f t="shared" si="123"/>
        <v>1</v>
      </c>
      <c r="T344" t="str">
        <f t="shared" si="124"/>
        <v/>
      </c>
      <c r="U344" t="str">
        <f t="shared" si="125"/>
        <v>Equip011002</v>
      </c>
      <c r="V344">
        <f t="shared" si="126"/>
        <v>1</v>
      </c>
      <c r="W344" t="str">
        <f t="shared" ca="1" si="1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</v>
      </c>
      <c r="X344" t="str">
        <f t="shared" ca="1" si="120"/>
        <v>{"num":11,"diff":23,"tp1":"it","vl1":"Equip025002","cn1":1,"vl2":"Equip011002","cn2":1,"key":260}</v>
      </c>
      <c r="Y344">
        <f t="shared" ca="1" si="128"/>
        <v>97</v>
      </c>
      <c r="Z344">
        <f t="shared" ca="1" si="129"/>
        <v>25651</v>
      </c>
      <c r="AA344">
        <f t="shared" ca="1" si="130"/>
        <v>0</v>
      </c>
      <c r="AB344" t="str">
        <f t="shared" ca="1" si="13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</v>
      </c>
      <c r="AC344">
        <f t="shared" ca="1" si="132"/>
        <v>0</v>
      </c>
    </row>
    <row r="345" spans="1:29">
      <c r="A345">
        <f t="shared" si="116"/>
        <v>11</v>
      </c>
      <c r="B345" t="str">
        <f>VLOOKUP(A345,BossBattleTable!$A:$C,MATCH(BossBattleTable!$C$1,BossBattleTable!$A$1:$C$1,0),0)</f>
        <v>HeavyKnight_Yellow</v>
      </c>
      <c r="C345">
        <f t="shared" ca="1" si="117"/>
        <v>24</v>
      </c>
      <c r="D345">
        <f t="shared" si="114"/>
        <v>11</v>
      </c>
      <c r="E345">
        <f t="shared" ca="1" si="115"/>
        <v>24</v>
      </c>
      <c r="F345" t="str">
        <f t="shared" ca="1" si="133"/>
        <v>cu</v>
      </c>
      <c r="G345" t="s">
        <v>402</v>
      </c>
      <c r="H345" t="s">
        <v>108</v>
      </c>
      <c r="I345">
        <v>8</v>
      </c>
      <c r="J345" t="str">
        <f t="shared" si="118"/>
        <v/>
      </c>
      <c r="O345">
        <v>308</v>
      </c>
      <c r="P345">
        <f t="shared" si="119"/>
        <v>308</v>
      </c>
      <c r="Q345" t="str">
        <f t="shared" ca="1" si="121"/>
        <v>cu</v>
      </c>
      <c r="R345" t="str">
        <f t="shared" si="122"/>
        <v>DI</v>
      </c>
      <c r="S345">
        <f t="shared" si="123"/>
        <v>8</v>
      </c>
      <c r="T345" t="str">
        <f t="shared" si="124"/>
        <v/>
      </c>
      <c r="U345" t="str">
        <f t="shared" si="125"/>
        <v/>
      </c>
      <c r="V345" t="str">
        <f t="shared" si="126"/>
        <v/>
      </c>
      <c r="W345" t="str">
        <f t="shared" ca="1" si="1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</v>
      </c>
      <c r="X345" t="str">
        <f t="shared" ca="1" si="120"/>
        <v>{"num":11,"diff":24,"tp1":"cu","vl1":"DI","cn1":8,"key":308}</v>
      </c>
      <c r="Y345">
        <f t="shared" ca="1" si="128"/>
        <v>60</v>
      </c>
      <c r="Z345">
        <f t="shared" ca="1" si="129"/>
        <v>25712</v>
      </c>
      <c r="AA345">
        <f t="shared" ca="1" si="130"/>
        <v>0</v>
      </c>
      <c r="AB345" t="str">
        <f t="shared" ca="1" si="13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</v>
      </c>
      <c r="AC345">
        <f t="shared" ca="1" si="132"/>
        <v>0</v>
      </c>
    </row>
    <row r="346" spans="1:29">
      <c r="A346">
        <f t="shared" si="116"/>
        <v>11</v>
      </c>
      <c r="B346" t="str">
        <f>VLOOKUP(A346,BossBattleTable!$A:$C,MATCH(BossBattleTable!$C$1,BossBattleTable!$A$1:$C$1,0),0)</f>
        <v>HeavyKnight_Yellow</v>
      </c>
      <c r="C346">
        <f t="shared" ca="1" si="117"/>
        <v>25</v>
      </c>
      <c r="D346">
        <f t="shared" si="114"/>
        <v>11</v>
      </c>
      <c r="E346">
        <f t="shared" ca="1" si="115"/>
        <v>25</v>
      </c>
      <c r="F346" t="str">
        <f t="shared" ca="1" si="133"/>
        <v>it</v>
      </c>
      <c r="G346" t="s">
        <v>412</v>
      </c>
      <c r="H346" t="s">
        <v>449</v>
      </c>
      <c r="I346">
        <v>1</v>
      </c>
      <c r="J346" t="str">
        <f t="shared" si="118"/>
        <v/>
      </c>
      <c r="O346">
        <v>613</v>
      </c>
      <c r="P346">
        <f t="shared" si="119"/>
        <v>613</v>
      </c>
      <c r="Q346" t="str">
        <f t="shared" ca="1" si="121"/>
        <v>it</v>
      </c>
      <c r="R346" t="str">
        <f t="shared" si="122"/>
        <v>Equip011001</v>
      </c>
      <c r="S346">
        <f t="shared" si="123"/>
        <v>1</v>
      </c>
      <c r="T346" t="str">
        <f t="shared" si="124"/>
        <v/>
      </c>
      <c r="U346" t="str">
        <f t="shared" si="125"/>
        <v/>
      </c>
      <c r="V346" t="str">
        <f t="shared" si="126"/>
        <v/>
      </c>
      <c r="W346" t="str">
        <f t="shared" ca="1" si="1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</v>
      </c>
      <c r="X346" t="str">
        <f t="shared" ca="1" si="120"/>
        <v>{"num":11,"diff":25,"tp1":"it","vl1":"Equip011001","cn1":1,"key":613}</v>
      </c>
      <c r="Y346">
        <f t="shared" ca="1" si="128"/>
        <v>69</v>
      </c>
      <c r="Z346">
        <f t="shared" ca="1" si="129"/>
        <v>25782</v>
      </c>
      <c r="AA346">
        <f t="shared" ca="1" si="130"/>
        <v>0</v>
      </c>
      <c r="AB346" t="str">
        <f t="shared" ca="1" si="13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</v>
      </c>
      <c r="AC346">
        <f t="shared" ca="1" si="132"/>
        <v>0</v>
      </c>
    </row>
    <row r="347" spans="1:29">
      <c r="A347">
        <f t="shared" si="116"/>
        <v>11</v>
      </c>
      <c r="B347" t="str">
        <f>VLOOKUP(A347,BossBattleTable!$A:$C,MATCH(BossBattleTable!$C$1,BossBattleTable!$A$1:$C$1,0),0)</f>
        <v>HeavyKnight_Yellow</v>
      </c>
      <c r="C347">
        <f t="shared" ca="1" si="117"/>
        <v>26</v>
      </c>
      <c r="D347">
        <f t="shared" si="114"/>
        <v>11</v>
      </c>
      <c r="E347">
        <f t="shared" ca="1" si="115"/>
        <v>26</v>
      </c>
      <c r="F347" t="str">
        <f t="shared" ca="1" si="133"/>
        <v>cu</v>
      </c>
      <c r="G347" t="s">
        <v>402</v>
      </c>
      <c r="H347" t="s">
        <v>191</v>
      </c>
      <c r="I347">
        <v>20</v>
      </c>
      <c r="J347" t="str">
        <f t="shared" si="118"/>
        <v>에너지다소많음</v>
      </c>
      <c r="O347">
        <v>922</v>
      </c>
      <c r="P347">
        <f t="shared" si="119"/>
        <v>922</v>
      </c>
      <c r="Q347" t="str">
        <f t="shared" ca="1" si="121"/>
        <v>cu</v>
      </c>
      <c r="R347" t="str">
        <f t="shared" si="122"/>
        <v>EN</v>
      </c>
      <c r="S347">
        <f t="shared" si="123"/>
        <v>20</v>
      </c>
      <c r="T347" t="str">
        <f t="shared" si="124"/>
        <v/>
      </c>
      <c r="U347" t="str">
        <f t="shared" si="125"/>
        <v/>
      </c>
      <c r="V347" t="str">
        <f t="shared" si="126"/>
        <v/>
      </c>
      <c r="W347" t="str">
        <f t="shared" ca="1" si="1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</v>
      </c>
      <c r="X347" t="str">
        <f t="shared" ca="1" si="120"/>
        <v>{"num":11,"diff":26,"tp1":"cu","vl1":"EN","cn1":20,"key":922}</v>
      </c>
      <c r="Y347">
        <f t="shared" ca="1" si="128"/>
        <v>61</v>
      </c>
      <c r="Z347">
        <f t="shared" ca="1" si="129"/>
        <v>25844</v>
      </c>
      <c r="AA347">
        <f t="shared" ca="1" si="130"/>
        <v>0</v>
      </c>
      <c r="AB347" t="str">
        <f t="shared" ca="1" si="13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</v>
      </c>
      <c r="AC347">
        <f t="shared" ca="1" si="132"/>
        <v>0</v>
      </c>
    </row>
    <row r="348" spans="1:29">
      <c r="A348">
        <f t="shared" si="116"/>
        <v>11</v>
      </c>
      <c r="B348" t="str">
        <f>VLOOKUP(A348,BossBattleTable!$A:$C,MATCH(BossBattleTable!$C$1,BossBattleTable!$A$1:$C$1,0),0)</f>
        <v>HeavyKnight_Yellow</v>
      </c>
      <c r="C348">
        <f t="shared" ca="1" si="117"/>
        <v>27</v>
      </c>
      <c r="D348">
        <f t="shared" si="114"/>
        <v>11</v>
      </c>
      <c r="E348">
        <f t="shared" ca="1" si="115"/>
        <v>27</v>
      </c>
      <c r="F348" t="str">
        <f t="shared" ca="1" si="133"/>
        <v>it</v>
      </c>
      <c r="G348" t="s">
        <v>412</v>
      </c>
      <c r="H348" t="s">
        <v>482</v>
      </c>
      <c r="I348">
        <v>1</v>
      </c>
      <c r="J348" t="str">
        <f t="shared" si="118"/>
        <v/>
      </c>
      <c r="O348">
        <v>292</v>
      </c>
      <c r="P348">
        <f t="shared" si="119"/>
        <v>292</v>
      </c>
      <c r="Q348" t="str">
        <f t="shared" ca="1" si="121"/>
        <v>it</v>
      </c>
      <c r="R348" t="str">
        <f t="shared" si="122"/>
        <v>Equip022003</v>
      </c>
      <c r="S348">
        <f t="shared" si="123"/>
        <v>1</v>
      </c>
      <c r="T348" t="str">
        <f t="shared" si="124"/>
        <v/>
      </c>
      <c r="U348" t="str">
        <f t="shared" si="125"/>
        <v/>
      </c>
      <c r="V348" t="str">
        <f t="shared" si="126"/>
        <v/>
      </c>
      <c r="W348" t="str">
        <f t="shared" ca="1" si="1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</v>
      </c>
      <c r="X348" t="str">
        <f t="shared" ca="1" si="120"/>
        <v>{"num":11,"diff":27,"tp1":"it","vl1":"Equip022003","cn1":1,"key":292}</v>
      </c>
      <c r="Y348">
        <f t="shared" ca="1" si="128"/>
        <v>69</v>
      </c>
      <c r="Z348">
        <f t="shared" ca="1" si="129"/>
        <v>25914</v>
      </c>
      <c r="AA348">
        <f t="shared" ca="1" si="130"/>
        <v>0</v>
      </c>
      <c r="AB348" t="str">
        <f t="shared" ca="1" si="13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</v>
      </c>
      <c r="AC348">
        <f t="shared" ca="1" si="132"/>
        <v>0</v>
      </c>
    </row>
    <row r="349" spans="1:29">
      <c r="A349">
        <f t="shared" si="116"/>
        <v>11</v>
      </c>
      <c r="B349" t="str">
        <f>VLOOKUP(A349,BossBattleTable!$A:$C,MATCH(BossBattleTable!$C$1,BossBattleTable!$A$1:$C$1,0),0)</f>
        <v>HeavyKnight_Yellow</v>
      </c>
      <c r="C349">
        <f t="shared" ca="1" si="117"/>
        <v>28</v>
      </c>
      <c r="D349">
        <f t="shared" si="114"/>
        <v>11</v>
      </c>
      <c r="E349">
        <f t="shared" ca="1" si="115"/>
        <v>28</v>
      </c>
      <c r="F349" t="str">
        <f t="shared" ca="1" si="133"/>
        <v>cu</v>
      </c>
      <c r="G349" t="s">
        <v>402</v>
      </c>
      <c r="H349" t="s">
        <v>375</v>
      </c>
      <c r="I349">
        <v>7500</v>
      </c>
      <c r="J349" t="str">
        <f t="shared" si="118"/>
        <v/>
      </c>
      <c r="O349">
        <v>978</v>
      </c>
      <c r="P349">
        <f t="shared" si="119"/>
        <v>978</v>
      </c>
      <c r="Q349" t="str">
        <f t="shared" ca="1" si="121"/>
        <v>cu</v>
      </c>
      <c r="R349" t="str">
        <f t="shared" si="122"/>
        <v>GO</v>
      </c>
      <c r="S349">
        <f t="shared" si="123"/>
        <v>7500</v>
      </c>
      <c r="T349" t="str">
        <f t="shared" si="124"/>
        <v/>
      </c>
      <c r="U349" t="str">
        <f t="shared" si="125"/>
        <v/>
      </c>
      <c r="V349" t="str">
        <f t="shared" si="126"/>
        <v/>
      </c>
      <c r="W349" t="str">
        <f t="shared" ca="1" si="1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</v>
      </c>
      <c r="X349" t="str">
        <f t="shared" ca="1" si="120"/>
        <v>{"num":11,"diff":28,"tp1":"cu","vl1":"GO","cn1":7500,"key":978}</v>
      </c>
      <c r="Y349">
        <f t="shared" ca="1" si="128"/>
        <v>63</v>
      </c>
      <c r="Z349">
        <f t="shared" ca="1" si="129"/>
        <v>25978</v>
      </c>
      <c r="AA349">
        <f t="shared" ca="1" si="130"/>
        <v>0</v>
      </c>
      <c r="AB349" t="str">
        <f t="shared" ca="1" si="13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</v>
      </c>
      <c r="AC349">
        <f t="shared" ca="1" si="132"/>
        <v>0</v>
      </c>
    </row>
    <row r="350" spans="1:29">
      <c r="A350">
        <f t="shared" si="116"/>
        <v>11</v>
      </c>
      <c r="B350" t="str">
        <f>VLOOKUP(A350,BossBattleTable!$A:$C,MATCH(BossBattleTable!$C$1,BossBattleTable!$A$1:$C$1,0),0)</f>
        <v>HeavyKnight_Yellow</v>
      </c>
      <c r="C350">
        <f t="shared" ca="1" si="117"/>
        <v>29</v>
      </c>
      <c r="D350">
        <f t="shared" si="114"/>
        <v>11</v>
      </c>
      <c r="E350">
        <f t="shared" ca="1" si="115"/>
        <v>29</v>
      </c>
      <c r="F350" t="str">
        <f t="shared" ca="1" si="133"/>
        <v>it</v>
      </c>
      <c r="G350" t="s">
        <v>412</v>
      </c>
      <c r="H350" t="s">
        <v>483</v>
      </c>
      <c r="I350">
        <v>1</v>
      </c>
      <c r="J350" t="str">
        <f t="shared" si="118"/>
        <v/>
      </c>
      <c r="L350" t="s">
        <v>412</v>
      </c>
      <c r="M350" t="s">
        <v>471</v>
      </c>
      <c r="N350">
        <v>1</v>
      </c>
      <c r="O350">
        <v>566</v>
      </c>
      <c r="P350">
        <f t="shared" si="119"/>
        <v>566</v>
      </c>
      <c r="Q350" t="str">
        <f t="shared" ca="1" si="121"/>
        <v>it</v>
      </c>
      <c r="R350" t="str">
        <f t="shared" si="122"/>
        <v>Equip014003</v>
      </c>
      <c r="S350">
        <f t="shared" si="123"/>
        <v>1</v>
      </c>
      <c r="T350" t="str">
        <f t="shared" si="124"/>
        <v/>
      </c>
      <c r="U350" t="str">
        <f t="shared" si="125"/>
        <v>Equip011002</v>
      </c>
      <c r="V350">
        <f t="shared" si="126"/>
        <v>1</v>
      </c>
      <c r="W350" t="str">
        <f t="shared" ca="1" si="1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</v>
      </c>
      <c r="X350" t="str">
        <f t="shared" ca="1" si="120"/>
        <v>{"num":11,"diff":29,"tp1":"it","vl1":"Equip014003","cn1":1,"vl2":"Equip011002","cn2":1,"key":566}</v>
      </c>
      <c r="Y350">
        <f t="shared" ca="1" si="128"/>
        <v>97</v>
      </c>
      <c r="Z350">
        <f t="shared" ca="1" si="129"/>
        <v>26076</v>
      </c>
      <c r="AA350">
        <f t="shared" ca="1" si="130"/>
        <v>0</v>
      </c>
      <c r="AB350" t="str">
        <f t="shared" ca="1" si="13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</v>
      </c>
      <c r="AC350">
        <f t="shared" ca="1" si="132"/>
        <v>0</v>
      </c>
    </row>
    <row r="351" spans="1:29">
      <c r="A351">
        <f t="shared" si="116"/>
        <v>11</v>
      </c>
      <c r="B351" t="str">
        <f>VLOOKUP(A351,BossBattleTable!$A:$C,MATCH(BossBattleTable!$C$1,BossBattleTable!$A$1:$C$1,0),0)</f>
        <v>HeavyKnight_Yellow</v>
      </c>
      <c r="C351">
        <f t="shared" ca="1" si="117"/>
        <v>30</v>
      </c>
      <c r="D351">
        <f t="shared" si="114"/>
        <v>11</v>
      </c>
      <c r="E351">
        <f t="shared" ca="1" si="115"/>
        <v>30</v>
      </c>
      <c r="F351" t="str">
        <f t="shared" ca="1" si="133"/>
        <v>cu</v>
      </c>
      <c r="G351" t="s">
        <v>402</v>
      </c>
      <c r="H351" t="s">
        <v>191</v>
      </c>
      <c r="I351">
        <v>15</v>
      </c>
      <c r="J351" t="str">
        <f t="shared" si="118"/>
        <v>에너지다소많음</v>
      </c>
      <c r="L351" t="s">
        <v>402</v>
      </c>
      <c r="M351" t="s">
        <v>375</v>
      </c>
      <c r="N351">
        <v>5000</v>
      </c>
      <c r="O351">
        <v>761</v>
      </c>
      <c r="P351">
        <f t="shared" si="119"/>
        <v>761</v>
      </c>
      <c r="Q351" t="str">
        <f t="shared" ca="1" si="121"/>
        <v>cu</v>
      </c>
      <c r="R351" t="str">
        <f t="shared" si="122"/>
        <v>EN</v>
      </c>
      <c r="S351">
        <f t="shared" si="123"/>
        <v>15</v>
      </c>
      <c r="T351" t="str">
        <f t="shared" si="124"/>
        <v/>
      </c>
      <c r="U351" t="str">
        <f t="shared" si="125"/>
        <v>GO</v>
      </c>
      <c r="V351">
        <f t="shared" si="126"/>
        <v>5000</v>
      </c>
      <c r="W351" t="str">
        <f t="shared" ca="1" si="1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</v>
      </c>
      <c r="X351" t="str">
        <f t="shared" ca="1" si="120"/>
        <v>{"num":11,"diff":30,"tp1":"cu","vl1":"EN","cn1":15,"vl2":"GO","cn2":5000,"key":761}</v>
      </c>
      <c r="Y351">
        <f t="shared" ca="1" si="128"/>
        <v>83</v>
      </c>
      <c r="Z351">
        <f t="shared" ca="1" si="129"/>
        <v>26160</v>
      </c>
      <c r="AA351">
        <f t="shared" ca="1" si="130"/>
        <v>0</v>
      </c>
      <c r="AB351" t="str">
        <f t="shared" ca="1" si="13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</v>
      </c>
      <c r="AC351">
        <f t="shared" ca="1" si="132"/>
        <v>0</v>
      </c>
    </row>
    <row r="352" spans="1:29">
      <c r="A352">
        <f t="shared" si="116"/>
        <v>11</v>
      </c>
      <c r="B352" t="str">
        <f>VLOOKUP(A352,BossBattleTable!$A:$C,MATCH(BossBattleTable!$C$1,BossBattleTable!$A$1:$C$1,0),0)</f>
        <v>HeavyKnight_Yellow</v>
      </c>
      <c r="C352">
        <f t="shared" ca="1" si="117"/>
        <v>31</v>
      </c>
      <c r="D352">
        <f t="shared" ref="D352:D415" si="134">A352</f>
        <v>11</v>
      </c>
      <c r="E352">
        <f t="shared" ref="E352:E415" ca="1" si="135">C352</f>
        <v>31</v>
      </c>
      <c r="F352" t="str">
        <f t="shared" ca="1" si="133"/>
        <v>it</v>
      </c>
      <c r="G352" t="s">
        <v>412</v>
      </c>
      <c r="H352" t="s">
        <v>464</v>
      </c>
      <c r="I352">
        <v>1</v>
      </c>
      <c r="J352" t="str">
        <f t="shared" si="118"/>
        <v/>
      </c>
      <c r="L352" t="s">
        <v>412</v>
      </c>
      <c r="M352" t="s">
        <v>479</v>
      </c>
      <c r="N352">
        <v>1</v>
      </c>
      <c r="O352">
        <v>387</v>
      </c>
      <c r="P352">
        <f t="shared" si="119"/>
        <v>387</v>
      </c>
      <c r="Q352" t="str">
        <f t="shared" ca="1" si="121"/>
        <v>it</v>
      </c>
      <c r="R352" t="str">
        <f t="shared" si="122"/>
        <v>Equip024003</v>
      </c>
      <c r="S352">
        <f t="shared" si="123"/>
        <v>1</v>
      </c>
      <c r="T352" t="str">
        <f t="shared" si="124"/>
        <v/>
      </c>
      <c r="U352" t="str">
        <f t="shared" si="125"/>
        <v>Equip023001</v>
      </c>
      <c r="V352">
        <f t="shared" si="126"/>
        <v>1</v>
      </c>
      <c r="W352" t="str">
        <f t="shared" ca="1" si="1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</v>
      </c>
      <c r="X352" t="str">
        <f t="shared" ca="1" si="120"/>
        <v>{"num":11,"diff":31,"tp1":"it","vl1":"Equip024003","cn1":1,"vl2":"Equip023001","cn2":1,"key":387}</v>
      </c>
      <c r="Y352">
        <f t="shared" ca="1" si="128"/>
        <v>97</v>
      </c>
      <c r="Z352">
        <f t="shared" ca="1" si="129"/>
        <v>26258</v>
      </c>
      <c r="AA352">
        <f t="shared" ca="1" si="130"/>
        <v>0</v>
      </c>
      <c r="AB352" t="str">
        <f t="shared" ca="1" si="13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</v>
      </c>
      <c r="AC352">
        <f t="shared" ca="1" si="132"/>
        <v>0</v>
      </c>
    </row>
    <row r="353" spans="1:29">
      <c r="A353">
        <f t="shared" si="116"/>
        <v>11</v>
      </c>
      <c r="B353" t="str">
        <f>VLOOKUP(A353,BossBattleTable!$A:$C,MATCH(BossBattleTable!$C$1,BossBattleTable!$A$1:$C$1,0),0)</f>
        <v>HeavyKnight_Yellow</v>
      </c>
      <c r="C353">
        <f t="shared" ca="1" si="117"/>
        <v>32</v>
      </c>
      <c r="D353">
        <f t="shared" si="134"/>
        <v>11</v>
      </c>
      <c r="E353">
        <f t="shared" ca="1" si="135"/>
        <v>32</v>
      </c>
      <c r="F353" t="str">
        <f t="shared" ca="1" si="133"/>
        <v>cu</v>
      </c>
      <c r="G353" t="s">
        <v>402</v>
      </c>
      <c r="H353" t="s">
        <v>108</v>
      </c>
      <c r="I353">
        <v>11</v>
      </c>
      <c r="J353" t="str">
        <f t="shared" si="118"/>
        <v/>
      </c>
      <c r="O353">
        <v>916</v>
      </c>
      <c r="P353">
        <f t="shared" si="119"/>
        <v>916</v>
      </c>
      <c r="Q353" t="str">
        <f t="shared" ca="1" si="121"/>
        <v>cu</v>
      </c>
      <c r="R353" t="str">
        <f t="shared" si="122"/>
        <v>DI</v>
      </c>
      <c r="S353">
        <f t="shared" si="123"/>
        <v>11</v>
      </c>
      <c r="T353" t="str">
        <f t="shared" si="124"/>
        <v/>
      </c>
      <c r="U353" t="str">
        <f t="shared" si="125"/>
        <v/>
      </c>
      <c r="V353" t="str">
        <f t="shared" si="126"/>
        <v/>
      </c>
      <c r="W353" t="str">
        <f t="shared" ca="1" si="1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</v>
      </c>
      <c r="X353" t="str">
        <f t="shared" ca="1" si="120"/>
        <v>{"num":11,"diff":32,"tp1":"cu","vl1":"DI","cn1":11,"key":916}</v>
      </c>
      <c r="Y353">
        <f t="shared" ca="1" si="128"/>
        <v>61</v>
      </c>
      <c r="Z353">
        <f t="shared" ca="1" si="129"/>
        <v>26320</v>
      </c>
      <c r="AA353">
        <f t="shared" ca="1" si="130"/>
        <v>0</v>
      </c>
      <c r="AB353" t="str">
        <f t="shared" ca="1" si="13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</v>
      </c>
      <c r="AC353">
        <f t="shared" ca="1" si="132"/>
        <v>0</v>
      </c>
    </row>
    <row r="354" spans="1:29">
      <c r="A354">
        <f t="shared" si="116"/>
        <v>12</v>
      </c>
      <c r="B354" t="str">
        <f>VLOOKUP(A354,BossBattleTable!$A:$C,MATCH(BossBattleTable!$C$1,BossBattleTable!$A$1:$C$1,0),0)</f>
        <v>ElfMage</v>
      </c>
      <c r="C354">
        <f t="shared" ca="1" si="117"/>
        <v>1</v>
      </c>
      <c r="D354">
        <f t="shared" si="134"/>
        <v>12</v>
      </c>
      <c r="E354">
        <f t="shared" ca="1" si="135"/>
        <v>1</v>
      </c>
      <c r="F354" t="str">
        <f t="shared" ca="1" si="133"/>
        <v>it</v>
      </c>
      <c r="G354" t="s">
        <v>412</v>
      </c>
      <c r="H354" t="s">
        <v>490</v>
      </c>
      <c r="I354">
        <v>1</v>
      </c>
      <c r="J354" t="str">
        <f t="shared" si="118"/>
        <v/>
      </c>
      <c r="O354">
        <v>708</v>
      </c>
      <c r="P354">
        <f t="shared" si="119"/>
        <v>708</v>
      </c>
      <c r="Q354" t="str">
        <f t="shared" ca="1" si="121"/>
        <v>it</v>
      </c>
      <c r="R354" t="str">
        <f t="shared" si="122"/>
        <v>Equip001002</v>
      </c>
      <c r="S354">
        <f t="shared" si="123"/>
        <v>1</v>
      </c>
      <c r="T354" t="str">
        <f t="shared" si="124"/>
        <v/>
      </c>
      <c r="U354" t="str">
        <f t="shared" si="125"/>
        <v/>
      </c>
      <c r="V354" t="str">
        <f t="shared" si="126"/>
        <v/>
      </c>
      <c r="W354" t="str">
        <f t="shared" ca="1" si="1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</v>
      </c>
      <c r="X354" t="str">
        <f t="shared" ca="1" si="120"/>
        <v>{"num":12,"diff":1,"tp1":"it","vl1":"Equip001002","cn1":1,"key":708}</v>
      </c>
      <c r="Y354">
        <f t="shared" ca="1" si="128"/>
        <v>68</v>
      </c>
      <c r="Z354">
        <f t="shared" ca="1" si="129"/>
        <v>26389</v>
      </c>
      <c r="AA354">
        <f t="shared" ca="1" si="130"/>
        <v>0</v>
      </c>
      <c r="AB354" t="str">
        <f t="shared" ca="1" si="13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</v>
      </c>
      <c r="AC354">
        <f t="shared" ca="1" si="132"/>
        <v>0</v>
      </c>
    </row>
    <row r="355" spans="1:29">
      <c r="A355">
        <f t="shared" si="116"/>
        <v>12</v>
      </c>
      <c r="B355" t="str">
        <f>VLOOKUP(A355,BossBattleTable!$A:$C,MATCH(BossBattleTable!$C$1,BossBattleTable!$A$1:$C$1,0),0)</f>
        <v>ElfMage</v>
      </c>
      <c r="C355">
        <f t="shared" ca="1" si="117"/>
        <v>2</v>
      </c>
      <c r="D355">
        <f t="shared" si="134"/>
        <v>12</v>
      </c>
      <c r="E355">
        <f t="shared" ca="1" si="135"/>
        <v>2</v>
      </c>
      <c r="F355" t="str">
        <f t="shared" ca="1" si="133"/>
        <v>cu</v>
      </c>
      <c r="G355" t="s">
        <v>402</v>
      </c>
      <c r="H355" t="s">
        <v>191</v>
      </c>
      <c r="I355">
        <v>10</v>
      </c>
      <c r="J355" t="str">
        <f t="shared" si="118"/>
        <v>에너지다소많음</v>
      </c>
      <c r="O355">
        <v>317</v>
      </c>
      <c r="P355">
        <f t="shared" si="119"/>
        <v>317</v>
      </c>
      <c r="Q355" t="str">
        <f t="shared" ca="1" si="121"/>
        <v>cu</v>
      </c>
      <c r="R355" t="str">
        <f t="shared" si="122"/>
        <v>EN</v>
      </c>
      <c r="S355">
        <f t="shared" si="123"/>
        <v>10</v>
      </c>
      <c r="T355" t="str">
        <f t="shared" si="124"/>
        <v/>
      </c>
      <c r="U355" t="str">
        <f t="shared" si="125"/>
        <v/>
      </c>
      <c r="V355" t="str">
        <f t="shared" si="126"/>
        <v/>
      </c>
      <c r="W355" t="str">
        <f t="shared" ca="1" si="1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</v>
      </c>
      <c r="X355" t="str">
        <f t="shared" ca="1" si="120"/>
        <v>{"num":12,"diff":2,"tp1":"cu","vl1":"EN","cn1":10,"key":317}</v>
      </c>
      <c r="Y355">
        <f t="shared" ca="1" si="128"/>
        <v>60</v>
      </c>
      <c r="Z355">
        <f t="shared" ca="1" si="129"/>
        <v>26450</v>
      </c>
      <c r="AA355">
        <f t="shared" ca="1" si="130"/>
        <v>0</v>
      </c>
      <c r="AB355" t="str">
        <f t="shared" ca="1" si="13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</v>
      </c>
      <c r="AC355">
        <f t="shared" ca="1" si="132"/>
        <v>0</v>
      </c>
    </row>
    <row r="356" spans="1:29">
      <c r="A356">
        <f t="shared" ref="A356:A419" si="136">A324+1</f>
        <v>12</v>
      </c>
      <c r="B356" t="str">
        <f>VLOOKUP(A356,BossBattleTable!$A:$C,MATCH(BossBattleTable!$C$1,BossBattleTable!$A$1:$C$1,0),0)</f>
        <v>ElfMage</v>
      </c>
      <c r="C356">
        <f t="shared" ca="1" si="117"/>
        <v>3</v>
      </c>
      <c r="D356">
        <f t="shared" si="134"/>
        <v>12</v>
      </c>
      <c r="E356">
        <f t="shared" ca="1" si="135"/>
        <v>3</v>
      </c>
      <c r="F356" t="str">
        <f t="shared" ca="1" si="133"/>
        <v>it</v>
      </c>
      <c r="G356" t="s">
        <v>412</v>
      </c>
      <c r="H356" t="s">
        <v>477</v>
      </c>
      <c r="I356">
        <v>1</v>
      </c>
      <c r="J356" t="str">
        <f t="shared" si="118"/>
        <v/>
      </c>
      <c r="O356">
        <v>898</v>
      </c>
      <c r="P356">
        <f t="shared" si="119"/>
        <v>898</v>
      </c>
      <c r="Q356" t="str">
        <f t="shared" ca="1" si="121"/>
        <v>it</v>
      </c>
      <c r="R356" t="str">
        <f t="shared" si="122"/>
        <v>Equip011003</v>
      </c>
      <c r="S356">
        <f t="shared" si="123"/>
        <v>1</v>
      </c>
      <c r="T356" t="str">
        <f t="shared" si="124"/>
        <v/>
      </c>
      <c r="U356" t="str">
        <f t="shared" si="125"/>
        <v/>
      </c>
      <c r="V356" t="str">
        <f t="shared" si="126"/>
        <v/>
      </c>
      <c r="W356" t="str">
        <f t="shared" ca="1" si="1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</v>
      </c>
      <c r="X356" t="str">
        <f t="shared" ca="1" si="120"/>
        <v>{"num":12,"diff":3,"tp1":"it","vl1":"Equip011003","cn1":1,"key":898}</v>
      </c>
      <c r="Y356">
        <f t="shared" ca="1" si="128"/>
        <v>68</v>
      </c>
      <c r="Z356">
        <f t="shared" ca="1" si="129"/>
        <v>26519</v>
      </c>
      <c r="AA356">
        <f t="shared" ca="1" si="130"/>
        <v>0</v>
      </c>
      <c r="AB356" t="str">
        <f t="shared" ca="1" si="13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</v>
      </c>
      <c r="AC356">
        <f t="shared" ca="1" si="132"/>
        <v>0</v>
      </c>
    </row>
    <row r="357" spans="1:29">
      <c r="A357">
        <f t="shared" si="136"/>
        <v>12</v>
      </c>
      <c r="B357" t="str">
        <f>VLOOKUP(A357,BossBattleTable!$A:$C,MATCH(BossBattleTable!$C$1,BossBattleTable!$A$1:$C$1,0),0)</f>
        <v>ElfMage</v>
      </c>
      <c r="C357">
        <f t="shared" ca="1" si="117"/>
        <v>4</v>
      </c>
      <c r="D357">
        <f t="shared" si="134"/>
        <v>12</v>
      </c>
      <c r="E357">
        <f t="shared" ca="1" si="135"/>
        <v>4</v>
      </c>
      <c r="F357" t="str">
        <f t="shared" ca="1" si="133"/>
        <v>cu</v>
      </c>
      <c r="G357" t="s">
        <v>402</v>
      </c>
      <c r="H357" t="s">
        <v>375</v>
      </c>
      <c r="I357">
        <v>3000</v>
      </c>
      <c r="J357" t="str">
        <f t="shared" si="118"/>
        <v/>
      </c>
      <c r="O357">
        <v>318</v>
      </c>
      <c r="P357">
        <f t="shared" si="119"/>
        <v>318</v>
      </c>
      <c r="Q357" t="str">
        <f t="shared" ca="1" si="121"/>
        <v>cu</v>
      </c>
      <c r="R357" t="str">
        <f t="shared" si="122"/>
        <v>GO</v>
      </c>
      <c r="S357">
        <f t="shared" si="123"/>
        <v>3000</v>
      </c>
      <c r="T357" t="str">
        <f t="shared" si="124"/>
        <v/>
      </c>
      <c r="U357" t="str">
        <f t="shared" si="125"/>
        <v/>
      </c>
      <c r="V357" t="str">
        <f t="shared" si="126"/>
        <v/>
      </c>
      <c r="W357" t="str">
        <f t="shared" ca="1" si="1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</v>
      </c>
      <c r="X357" t="str">
        <f t="shared" ca="1" si="120"/>
        <v>{"num":12,"diff":4,"tp1":"cu","vl1":"GO","cn1":3000,"key":318}</v>
      </c>
      <c r="Y357">
        <f t="shared" ca="1" si="128"/>
        <v>62</v>
      </c>
      <c r="Z357">
        <f t="shared" ca="1" si="129"/>
        <v>26582</v>
      </c>
      <c r="AA357">
        <f t="shared" ca="1" si="130"/>
        <v>0</v>
      </c>
      <c r="AB357" t="str">
        <f t="shared" ca="1" si="13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</v>
      </c>
      <c r="AC357">
        <f t="shared" ca="1" si="132"/>
        <v>0</v>
      </c>
    </row>
    <row r="358" spans="1:29">
      <c r="A358">
        <f t="shared" si="136"/>
        <v>12</v>
      </c>
      <c r="B358" t="str">
        <f>VLOOKUP(A358,BossBattleTable!$A:$C,MATCH(BossBattleTable!$C$1,BossBattleTable!$A$1:$C$1,0),0)</f>
        <v>ElfMage</v>
      </c>
      <c r="C358">
        <f t="shared" ca="1" si="117"/>
        <v>5</v>
      </c>
      <c r="D358">
        <f t="shared" si="134"/>
        <v>12</v>
      </c>
      <c r="E358">
        <f t="shared" ca="1" si="135"/>
        <v>5</v>
      </c>
      <c r="F358" t="str">
        <f t="shared" ca="1" si="133"/>
        <v>it</v>
      </c>
      <c r="G358" t="s">
        <v>412</v>
      </c>
      <c r="H358" t="s">
        <v>449</v>
      </c>
      <c r="I358">
        <v>1</v>
      </c>
      <c r="J358" t="str">
        <f t="shared" si="118"/>
        <v/>
      </c>
      <c r="L358" t="s">
        <v>412</v>
      </c>
      <c r="M358" t="s">
        <v>495</v>
      </c>
      <c r="N358">
        <v>1</v>
      </c>
      <c r="O358">
        <v>713</v>
      </c>
      <c r="P358">
        <f t="shared" si="119"/>
        <v>713</v>
      </c>
      <c r="Q358" t="str">
        <f t="shared" ca="1" si="121"/>
        <v>it</v>
      </c>
      <c r="R358" t="str">
        <f t="shared" si="122"/>
        <v>Equip011001</v>
      </c>
      <c r="S358">
        <f t="shared" si="123"/>
        <v>1</v>
      </c>
      <c r="T358" t="str">
        <f t="shared" si="124"/>
        <v/>
      </c>
      <c r="U358" t="str">
        <f t="shared" si="125"/>
        <v>Equip004003</v>
      </c>
      <c r="V358">
        <f t="shared" si="126"/>
        <v>1</v>
      </c>
      <c r="W358" t="str">
        <f t="shared" ca="1" si="1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</v>
      </c>
      <c r="X358" t="str">
        <f t="shared" ca="1" si="120"/>
        <v>{"num":12,"diff":5,"tp1":"it","vl1":"Equip011001","cn1":1,"vl2":"Equip004003","cn2":1,"key":713}</v>
      </c>
      <c r="Y358">
        <f t="shared" ca="1" si="128"/>
        <v>96</v>
      </c>
      <c r="Z358">
        <f t="shared" ca="1" si="129"/>
        <v>26679</v>
      </c>
      <c r="AA358">
        <f t="shared" ca="1" si="130"/>
        <v>0</v>
      </c>
      <c r="AB358" t="str">
        <f t="shared" ca="1" si="13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</v>
      </c>
      <c r="AC358">
        <f t="shared" ca="1" si="132"/>
        <v>0</v>
      </c>
    </row>
    <row r="359" spans="1:29">
      <c r="A359">
        <f t="shared" si="136"/>
        <v>12</v>
      </c>
      <c r="B359" t="str">
        <f>VLOOKUP(A359,BossBattleTable!$A:$C,MATCH(BossBattleTable!$C$1,BossBattleTable!$A$1:$C$1,0),0)</f>
        <v>ElfMage</v>
      </c>
      <c r="C359">
        <f t="shared" ca="1" si="117"/>
        <v>6</v>
      </c>
      <c r="D359">
        <f t="shared" si="134"/>
        <v>12</v>
      </c>
      <c r="E359">
        <f t="shared" ca="1" si="135"/>
        <v>6</v>
      </c>
      <c r="F359" t="str">
        <f t="shared" ca="1" si="133"/>
        <v>cu</v>
      </c>
      <c r="G359" t="s">
        <v>402</v>
      </c>
      <c r="H359" t="s">
        <v>191</v>
      </c>
      <c r="I359">
        <v>8</v>
      </c>
      <c r="J359" t="str">
        <f t="shared" si="118"/>
        <v/>
      </c>
      <c r="L359" t="s">
        <v>402</v>
      </c>
      <c r="M359" t="s">
        <v>375</v>
      </c>
      <c r="N359">
        <v>2000</v>
      </c>
      <c r="O359">
        <v>586</v>
      </c>
      <c r="P359">
        <f t="shared" si="119"/>
        <v>586</v>
      </c>
      <c r="Q359" t="str">
        <f t="shared" ca="1" si="121"/>
        <v>cu</v>
      </c>
      <c r="R359" t="str">
        <f t="shared" si="122"/>
        <v>EN</v>
      </c>
      <c r="S359">
        <f t="shared" si="123"/>
        <v>8</v>
      </c>
      <c r="T359" t="str">
        <f t="shared" si="124"/>
        <v/>
      </c>
      <c r="U359" t="str">
        <f t="shared" si="125"/>
        <v>GO</v>
      </c>
      <c r="V359">
        <f t="shared" si="126"/>
        <v>2000</v>
      </c>
      <c r="W359" t="str">
        <f t="shared" ca="1" si="1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</v>
      </c>
      <c r="X359" t="str">
        <f t="shared" ca="1" si="120"/>
        <v>{"num":12,"diff":6,"tp1":"cu","vl1":"EN","cn1":8,"vl2":"GO","cn2":2000,"key":586}</v>
      </c>
      <c r="Y359">
        <f t="shared" ca="1" si="128"/>
        <v>81</v>
      </c>
      <c r="Z359">
        <f t="shared" ca="1" si="129"/>
        <v>26761</v>
      </c>
      <c r="AA359">
        <f t="shared" ca="1" si="130"/>
        <v>0</v>
      </c>
      <c r="AB359" t="str">
        <f t="shared" ca="1" si="13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</v>
      </c>
      <c r="AC359">
        <f t="shared" ca="1" si="132"/>
        <v>0</v>
      </c>
    </row>
    <row r="360" spans="1:29">
      <c r="A360">
        <f t="shared" si="136"/>
        <v>12</v>
      </c>
      <c r="B360" t="str">
        <f>VLOOKUP(A360,BossBattleTable!$A:$C,MATCH(BossBattleTable!$C$1,BossBattleTable!$A$1:$C$1,0),0)</f>
        <v>ElfMage</v>
      </c>
      <c r="C360">
        <f t="shared" ca="1" si="117"/>
        <v>7</v>
      </c>
      <c r="D360">
        <f t="shared" si="134"/>
        <v>12</v>
      </c>
      <c r="E360">
        <f t="shared" ca="1" si="135"/>
        <v>7</v>
      </c>
      <c r="F360" t="str">
        <f t="shared" ca="1" si="133"/>
        <v>it</v>
      </c>
      <c r="G360" t="s">
        <v>412</v>
      </c>
      <c r="H360" t="s">
        <v>449</v>
      </c>
      <c r="I360">
        <v>1</v>
      </c>
      <c r="J360" t="str">
        <f t="shared" si="118"/>
        <v/>
      </c>
      <c r="L360" t="s">
        <v>412</v>
      </c>
      <c r="M360" t="s">
        <v>467</v>
      </c>
      <c r="N360">
        <v>1</v>
      </c>
      <c r="O360">
        <v>618</v>
      </c>
      <c r="P360">
        <f t="shared" si="119"/>
        <v>618</v>
      </c>
      <c r="Q360" t="str">
        <f t="shared" ca="1" si="121"/>
        <v>it</v>
      </c>
      <c r="R360" t="str">
        <f t="shared" si="122"/>
        <v>Equip011001</v>
      </c>
      <c r="S360">
        <f t="shared" si="123"/>
        <v>1</v>
      </c>
      <c r="T360" t="str">
        <f t="shared" si="124"/>
        <v/>
      </c>
      <c r="U360" t="str">
        <f t="shared" si="125"/>
        <v>Equip015003</v>
      </c>
      <c r="V360">
        <f t="shared" si="126"/>
        <v>1</v>
      </c>
      <c r="W360" t="str">
        <f t="shared" ca="1" si="1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</v>
      </c>
      <c r="X360" t="str">
        <f t="shared" ca="1" si="120"/>
        <v>{"num":12,"diff":7,"tp1":"it","vl1":"Equip011001","cn1":1,"vl2":"Equip015003","cn2":1,"key":618}</v>
      </c>
      <c r="Y360">
        <f t="shared" ca="1" si="128"/>
        <v>96</v>
      </c>
      <c r="Z360">
        <f t="shared" ca="1" si="129"/>
        <v>26858</v>
      </c>
      <c r="AA360">
        <f t="shared" ca="1" si="130"/>
        <v>0</v>
      </c>
      <c r="AB360" t="str">
        <f t="shared" ca="1" si="13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</v>
      </c>
      <c r="AC360">
        <f t="shared" ca="1" si="132"/>
        <v>0</v>
      </c>
    </row>
    <row r="361" spans="1:29">
      <c r="A361">
        <f t="shared" si="136"/>
        <v>12</v>
      </c>
      <c r="B361" t="str">
        <f>VLOOKUP(A361,BossBattleTable!$A:$C,MATCH(BossBattleTable!$C$1,BossBattleTable!$A$1:$C$1,0),0)</f>
        <v>ElfMage</v>
      </c>
      <c r="C361">
        <f t="shared" ca="1" si="117"/>
        <v>8</v>
      </c>
      <c r="D361">
        <f t="shared" si="134"/>
        <v>12</v>
      </c>
      <c r="E361">
        <f t="shared" ca="1" si="135"/>
        <v>8</v>
      </c>
      <c r="F361" t="str">
        <f t="shared" ca="1" si="133"/>
        <v>cu</v>
      </c>
      <c r="G361" t="s">
        <v>402</v>
      </c>
      <c r="H361" t="s">
        <v>108</v>
      </c>
      <c r="I361">
        <v>5</v>
      </c>
      <c r="J361" t="str">
        <f t="shared" si="118"/>
        <v/>
      </c>
      <c r="O361">
        <v>255</v>
      </c>
      <c r="P361">
        <f t="shared" si="119"/>
        <v>255</v>
      </c>
      <c r="Q361" t="str">
        <f t="shared" ca="1" si="121"/>
        <v>cu</v>
      </c>
      <c r="R361" t="str">
        <f t="shared" si="122"/>
        <v>DI</v>
      </c>
      <c r="S361">
        <f t="shared" si="123"/>
        <v>5</v>
      </c>
      <c r="T361" t="str">
        <f t="shared" si="124"/>
        <v/>
      </c>
      <c r="U361" t="str">
        <f t="shared" si="125"/>
        <v/>
      </c>
      <c r="V361" t="str">
        <f t="shared" si="126"/>
        <v/>
      </c>
      <c r="W361" t="str">
        <f t="shared" ca="1" si="1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</v>
      </c>
      <c r="X361" t="str">
        <f t="shared" ca="1" si="120"/>
        <v>{"num":12,"diff":8,"tp1":"cu","vl1":"DI","cn1":5,"key":255}</v>
      </c>
      <c r="Y361">
        <f t="shared" ca="1" si="128"/>
        <v>59</v>
      </c>
      <c r="Z361">
        <f t="shared" ca="1" si="129"/>
        <v>26918</v>
      </c>
      <c r="AA361">
        <f t="shared" ca="1" si="130"/>
        <v>0</v>
      </c>
      <c r="AB361" t="str">
        <f t="shared" ca="1" si="13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</v>
      </c>
      <c r="AC361">
        <f t="shared" ca="1" si="132"/>
        <v>0</v>
      </c>
    </row>
    <row r="362" spans="1:29">
      <c r="A362">
        <f t="shared" si="136"/>
        <v>12</v>
      </c>
      <c r="B362" t="str">
        <f>VLOOKUP(A362,BossBattleTable!$A:$C,MATCH(BossBattleTable!$C$1,BossBattleTable!$A$1:$C$1,0),0)</f>
        <v>ElfMage</v>
      </c>
      <c r="C362">
        <f t="shared" ca="1" si="117"/>
        <v>9</v>
      </c>
      <c r="D362">
        <f t="shared" si="134"/>
        <v>12</v>
      </c>
      <c r="E362">
        <f t="shared" ca="1" si="135"/>
        <v>9</v>
      </c>
      <c r="F362" t="str">
        <f t="shared" ca="1" si="133"/>
        <v>it</v>
      </c>
      <c r="G362" t="s">
        <v>412</v>
      </c>
      <c r="H362" t="s">
        <v>458</v>
      </c>
      <c r="I362">
        <v>1</v>
      </c>
      <c r="J362" t="str">
        <f t="shared" si="118"/>
        <v/>
      </c>
      <c r="O362">
        <v>638</v>
      </c>
      <c r="P362">
        <f t="shared" si="119"/>
        <v>638</v>
      </c>
      <c r="Q362" t="str">
        <f t="shared" ca="1" si="121"/>
        <v>it</v>
      </c>
      <c r="R362" t="str">
        <f t="shared" si="122"/>
        <v>Equip012003</v>
      </c>
      <c r="S362">
        <f t="shared" si="123"/>
        <v>1</v>
      </c>
      <c r="T362" t="str">
        <f t="shared" si="124"/>
        <v/>
      </c>
      <c r="U362" t="str">
        <f t="shared" si="125"/>
        <v/>
      </c>
      <c r="V362" t="str">
        <f t="shared" si="126"/>
        <v/>
      </c>
      <c r="W362" t="str">
        <f t="shared" ca="1" si="1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</v>
      </c>
      <c r="X362" t="str">
        <f t="shared" ca="1" si="120"/>
        <v>{"num":12,"diff":9,"tp1":"it","vl1":"Equip012003","cn1":1,"key":638}</v>
      </c>
      <c r="Y362">
        <f t="shared" ca="1" si="128"/>
        <v>68</v>
      </c>
      <c r="Z362">
        <f t="shared" ca="1" si="129"/>
        <v>26987</v>
      </c>
      <c r="AA362">
        <f t="shared" ca="1" si="130"/>
        <v>0</v>
      </c>
      <c r="AB362" t="str">
        <f t="shared" ca="1" si="13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</v>
      </c>
      <c r="AC362">
        <f t="shared" ca="1" si="132"/>
        <v>0</v>
      </c>
    </row>
    <row r="363" spans="1:29">
      <c r="A363">
        <f t="shared" si="136"/>
        <v>12</v>
      </c>
      <c r="B363" t="str">
        <f>VLOOKUP(A363,BossBattleTable!$A:$C,MATCH(BossBattleTable!$C$1,BossBattleTable!$A$1:$C$1,0),0)</f>
        <v>ElfMage</v>
      </c>
      <c r="C363">
        <f t="shared" ca="1" si="117"/>
        <v>10</v>
      </c>
      <c r="D363">
        <f t="shared" si="134"/>
        <v>12</v>
      </c>
      <c r="E363">
        <f t="shared" ca="1" si="135"/>
        <v>10</v>
      </c>
      <c r="F363" t="str">
        <f t="shared" ca="1" si="133"/>
        <v>cu</v>
      </c>
      <c r="G363" t="s">
        <v>402</v>
      </c>
      <c r="H363" t="s">
        <v>191</v>
      </c>
      <c r="I363">
        <v>12</v>
      </c>
      <c r="J363" t="str">
        <f t="shared" si="118"/>
        <v>에너지다소많음</v>
      </c>
      <c r="O363">
        <v>215</v>
      </c>
      <c r="P363">
        <f t="shared" si="119"/>
        <v>215</v>
      </c>
      <c r="Q363" t="str">
        <f t="shared" ca="1" si="121"/>
        <v>cu</v>
      </c>
      <c r="R363" t="str">
        <f t="shared" si="122"/>
        <v>EN</v>
      </c>
      <c r="S363">
        <f t="shared" si="123"/>
        <v>12</v>
      </c>
      <c r="T363" t="str">
        <f t="shared" si="124"/>
        <v/>
      </c>
      <c r="U363" t="str">
        <f t="shared" si="125"/>
        <v/>
      </c>
      <c r="V363" t="str">
        <f t="shared" si="126"/>
        <v/>
      </c>
      <c r="W363" t="str">
        <f t="shared" ca="1" si="1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</v>
      </c>
      <c r="X363" t="str">
        <f t="shared" ca="1" si="120"/>
        <v>{"num":12,"diff":10,"tp1":"cu","vl1":"EN","cn1":12,"key":215}</v>
      </c>
      <c r="Y363">
        <f t="shared" ca="1" si="128"/>
        <v>61</v>
      </c>
      <c r="Z363">
        <f t="shared" ca="1" si="129"/>
        <v>27049</v>
      </c>
      <c r="AA363">
        <f t="shared" ca="1" si="130"/>
        <v>0</v>
      </c>
      <c r="AB363" t="str">
        <f t="shared" ca="1" si="13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</v>
      </c>
      <c r="AC363">
        <f t="shared" ca="1" si="132"/>
        <v>0</v>
      </c>
    </row>
    <row r="364" spans="1:29">
      <c r="A364">
        <f t="shared" si="136"/>
        <v>12</v>
      </c>
      <c r="B364" t="str">
        <f>VLOOKUP(A364,BossBattleTable!$A:$C,MATCH(BossBattleTable!$C$1,BossBattleTable!$A$1:$C$1,0),0)</f>
        <v>ElfMage</v>
      </c>
      <c r="C364">
        <f t="shared" ca="1" si="117"/>
        <v>11</v>
      </c>
      <c r="D364">
        <f t="shared" si="134"/>
        <v>12</v>
      </c>
      <c r="E364">
        <f t="shared" ca="1" si="135"/>
        <v>11</v>
      </c>
      <c r="F364" t="str">
        <f t="shared" ca="1" si="133"/>
        <v>it</v>
      </c>
      <c r="G364" t="s">
        <v>412</v>
      </c>
      <c r="H364" t="s">
        <v>482</v>
      </c>
      <c r="I364">
        <v>1</v>
      </c>
      <c r="J364" t="str">
        <f t="shared" si="118"/>
        <v/>
      </c>
      <c r="O364">
        <v>460</v>
      </c>
      <c r="P364">
        <f t="shared" si="119"/>
        <v>460</v>
      </c>
      <c r="Q364" t="str">
        <f t="shared" ca="1" si="121"/>
        <v>it</v>
      </c>
      <c r="R364" t="str">
        <f t="shared" si="122"/>
        <v>Equip022003</v>
      </c>
      <c r="S364">
        <f t="shared" si="123"/>
        <v>1</v>
      </c>
      <c r="T364" t="str">
        <f t="shared" si="124"/>
        <v/>
      </c>
      <c r="U364" t="str">
        <f t="shared" si="125"/>
        <v/>
      </c>
      <c r="V364" t="str">
        <f t="shared" si="126"/>
        <v/>
      </c>
      <c r="W364" t="str">
        <f t="shared" ca="1" si="1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</v>
      </c>
      <c r="X364" t="str">
        <f t="shared" ca="1" si="120"/>
        <v>{"num":12,"diff":11,"tp1":"it","vl1":"Equip022003","cn1":1,"key":460}</v>
      </c>
      <c r="Y364">
        <f t="shared" ca="1" si="128"/>
        <v>69</v>
      </c>
      <c r="Z364">
        <f t="shared" ca="1" si="129"/>
        <v>27119</v>
      </c>
      <c r="AA364">
        <f t="shared" ca="1" si="130"/>
        <v>0</v>
      </c>
      <c r="AB364" t="str">
        <f t="shared" ca="1" si="13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</v>
      </c>
      <c r="AC364">
        <f t="shared" ca="1" si="132"/>
        <v>0</v>
      </c>
    </row>
    <row r="365" spans="1:29">
      <c r="A365">
        <f t="shared" si="136"/>
        <v>12</v>
      </c>
      <c r="B365" t="str">
        <f>VLOOKUP(A365,BossBattleTable!$A:$C,MATCH(BossBattleTable!$C$1,BossBattleTable!$A$1:$C$1,0),0)</f>
        <v>ElfMage</v>
      </c>
      <c r="C365">
        <f t="shared" ca="1" si="117"/>
        <v>12</v>
      </c>
      <c r="D365">
        <f t="shared" si="134"/>
        <v>12</v>
      </c>
      <c r="E365">
        <f t="shared" ca="1" si="135"/>
        <v>12</v>
      </c>
      <c r="F365" t="str">
        <f t="shared" ca="1" si="133"/>
        <v>cu</v>
      </c>
      <c r="G365" t="s">
        <v>402</v>
      </c>
      <c r="H365" t="s">
        <v>375</v>
      </c>
      <c r="I365">
        <v>4000</v>
      </c>
      <c r="J365" t="str">
        <f t="shared" si="118"/>
        <v/>
      </c>
      <c r="O365">
        <v>292</v>
      </c>
      <c r="P365">
        <f t="shared" si="119"/>
        <v>292</v>
      </c>
      <c r="Q365" t="str">
        <f t="shared" ca="1" si="121"/>
        <v>cu</v>
      </c>
      <c r="R365" t="str">
        <f t="shared" si="122"/>
        <v>GO</v>
      </c>
      <c r="S365">
        <f t="shared" si="123"/>
        <v>4000</v>
      </c>
      <c r="T365" t="str">
        <f t="shared" si="124"/>
        <v/>
      </c>
      <c r="U365" t="str">
        <f t="shared" si="125"/>
        <v/>
      </c>
      <c r="V365" t="str">
        <f t="shared" si="126"/>
        <v/>
      </c>
      <c r="W365" t="str">
        <f t="shared" ca="1" si="1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</v>
      </c>
      <c r="X365" t="str">
        <f t="shared" ca="1" si="120"/>
        <v>{"num":12,"diff":12,"tp1":"cu","vl1":"GO","cn1":4000,"key":292}</v>
      </c>
      <c r="Y365">
        <f t="shared" ca="1" si="128"/>
        <v>63</v>
      </c>
      <c r="Z365">
        <f t="shared" ca="1" si="129"/>
        <v>27183</v>
      </c>
      <c r="AA365">
        <f t="shared" ca="1" si="130"/>
        <v>0</v>
      </c>
      <c r="AB365" t="str">
        <f t="shared" ca="1" si="13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</v>
      </c>
      <c r="AC365">
        <f t="shared" ca="1" si="132"/>
        <v>0</v>
      </c>
    </row>
    <row r="366" spans="1:29">
      <c r="A366">
        <f t="shared" si="136"/>
        <v>12</v>
      </c>
      <c r="B366" t="str">
        <f>VLOOKUP(A366,BossBattleTable!$A:$C,MATCH(BossBattleTable!$C$1,BossBattleTable!$A$1:$C$1,0),0)</f>
        <v>ElfMage</v>
      </c>
      <c r="C366">
        <f t="shared" ca="1" si="117"/>
        <v>13</v>
      </c>
      <c r="D366">
        <f t="shared" si="134"/>
        <v>12</v>
      </c>
      <c r="E366">
        <f t="shared" ca="1" si="135"/>
        <v>13</v>
      </c>
      <c r="F366" t="str">
        <f t="shared" ca="1" si="133"/>
        <v>it</v>
      </c>
      <c r="G366" t="s">
        <v>412</v>
      </c>
      <c r="H366" t="s">
        <v>467</v>
      </c>
      <c r="I366">
        <v>1</v>
      </c>
      <c r="J366" t="str">
        <f t="shared" si="118"/>
        <v/>
      </c>
      <c r="L366" t="s">
        <v>412</v>
      </c>
      <c r="M366" t="s">
        <v>483</v>
      </c>
      <c r="N366">
        <v>1</v>
      </c>
      <c r="O366">
        <v>404</v>
      </c>
      <c r="P366">
        <f t="shared" si="119"/>
        <v>404</v>
      </c>
      <c r="Q366" t="str">
        <f t="shared" ca="1" si="121"/>
        <v>it</v>
      </c>
      <c r="R366" t="str">
        <f t="shared" si="122"/>
        <v>Equip015003</v>
      </c>
      <c r="S366">
        <f t="shared" si="123"/>
        <v>1</v>
      </c>
      <c r="T366" t="str">
        <f t="shared" si="124"/>
        <v/>
      </c>
      <c r="U366" t="str">
        <f t="shared" si="125"/>
        <v>Equip014003</v>
      </c>
      <c r="V366">
        <f t="shared" si="126"/>
        <v>1</v>
      </c>
      <c r="W366" t="str">
        <f t="shared" ca="1" si="1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</v>
      </c>
      <c r="X366" t="str">
        <f t="shared" ca="1" si="120"/>
        <v>{"num":12,"diff":13,"tp1":"it","vl1":"Equip015003","cn1":1,"vl2":"Equip014003","cn2":1,"key":404}</v>
      </c>
      <c r="Y366">
        <f t="shared" ca="1" si="128"/>
        <v>97</v>
      </c>
      <c r="Z366">
        <f t="shared" ca="1" si="129"/>
        <v>27281</v>
      </c>
      <c r="AA366">
        <f t="shared" ca="1" si="130"/>
        <v>0</v>
      </c>
      <c r="AB366" t="str">
        <f t="shared" ca="1" si="13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</v>
      </c>
      <c r="AC366">
        <f t="shared" ca="1" si="132"/>
        <v>0</v>
      </c>
    </row>
    <row r="367" spans="1:29">
      <c r="A367">
        <f t="shared" si="136"/>
        <v>12</v>
      </c>
      <c r="B367" t="str">
        <f>VLOOKUP(A367,BossBattleTable!$A:$C,MATCH(BossBattleTable!$C$1,BossBattleTable!$A$1:$C$1,0),0)</f>
        <v>ElfMage</v>
      </c>
      <c r="C367">
        <f t="shared" ca="1" si="117"/>
        <v>14</v>
      </c>
      <c r="D367">
        <f t="shared" si="134"/>
        <v>12</v>
      </c>
      <c r="E367">
        <f t="shared" ca="1" si="135"/>
        <v>14</v>
      </c>
      <c r="F367" t="str">
        <f t="shared" ca="1" si="133"/>
        <v>cu</v>
      </c>
      <c r="G367" t="s">
        <v>402</v>
      </c>
      <c r="H367" t="s">
        <v>191</v>
      </c>
      <c r="I367">
        <v>10</v>
      </c>
      <c r="J367" t="str">
        <f t="shared" si="118"/>
        <v>에너지다소많음</v>
      </c>
      <c r="L367" t="s">
        <v>402</v>
      </c>
      <c r="M367" t="s">
        <v>375</v>
      </c>
      <c r="N367">
        <v>3000</v>
      </c>
      <c r="O367">
        <v>924</v>
      </c>
      <c r="P367">
        <f t="shared" si="119"/>
        <v>924</v>
      </c>
      <c r="Q367" t="str">
        <f t="shared" ca="1" si="121"/>
        <v>cu</v>
      </c>
      <c r="R367" t="str">
        <f t="shared" si="122"/>
        <v>EN</v>
      </c>
      <c r="S367">
        <f t="shared" si="123"/>
        <v>10</v>
      </c>
      <c r="T367" t="str">
        <f t="shared" si="124"/>
        <v/>
      </c>
      <c r="U367" t="str">
        <f t="shared" si="125"/>
        <v>GO</v>
      </c>
      <c r="V367">
        <f t="shared" si="126"/>
        <v>3000</v>
      </c>
      <c r="W367" t="str">
        <f t="shared" ca="1" si="1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</v>
      </c>
      <c r="X367" t="str">
        <f t="shared" ca="1" si="120"/>
        <v>{"num":12,"diff":14,"tp1":"cu","vl1":"EN","cn1":10,"vl2":"GO","cn2":3000,"key":924}</v>
      </c>
      <c r="Y367">
        <f t="shared" ca="1" si="128"/>
        <v>83</v>
      </c>
      <c r="Z367">
        <f t="shared" ca="1" si="129"/>
        <v>27365</v>
      </c>
      <c r="AA367">
        <f t="shared" ca="1" si="130"/>
        <v>0</v>
      </c>
      <c r="AB367" t="str">
        <f t="shared" ca="1" si="13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</v>
      </c>
      <c r="AC367">
        <f t="shared" ca="1" si="132"/>
        <v>0</v>
      </c>
    </row>
    <row r="368" spans="1:29">
      <c r="A368">
        <f t="shared" si="136"/>
        <v>12</v>
      </c>
      <c r="B368" t="str">
        <f>VLOOKUP(A368,BossBattleTable!$A:$C,MATCH(BossBattleTable!$C$1,BossBattleTable!$A$1:$C$1,0),0)</f>
        <v>ElfMage</v>
      </c>
      <c r="C368">
        <f t="shared" ca="1" si="117"/>
        <v>15</v>
      </c>
      <c r="D368">
        <f t="shared" si="134"/>
        <v>12</v>
      </c>
      <c r="E368">
        <f t="shared" ca="1" si="135"/>
        <v>15</v>
      </c>
      <c r="F368" t="str">
        <f t="shared" ca="1" si="133"/>
        <v>it</v>
      </c>
      <c r="G368" t="s">
        <v>412</v>
      </c>
      <c r="H368" t="s">
        <v>449</v>
      </c>
      <c r="I368">
        <v>1</v>
      </c>
      <c r="J368" t="str">
        <f t="shared" si="118"/>
        <v/>
      </c>
      <c r="L368" t="s">
        <v>412</v>
      </c>
      <c r="M368" t="s">
        <v>463</v>
      </c>
      <c r="N368">
        <v>1</v>
      </c>
      <c r="O368">
        <v>967</v>
      </c>
      <c r="P368">
        <f t="shared" si="119"/>
        <v>967</v>
      </c>
      <c r="Q368" t="str">
        <f t="shared" ca="1" si="121"/>
        <v>it</v>
      </c>
      <c r="R368" t="str">
        <f t="shared" si="122"/>
        <v>Equip011001</v>
      </c>
      <c r="S368">
        <f t="shared" si="123"/>
        <v>1</v>
      </c>
      <c r="T368" t="str">
        <f t="shared" si="124"/>
        <v/>
      </c>
      <c r="U368" t="str">
        <f t="shared" si="125"/>
        <v>Equip014002</v>
      </c>
      <c r="V368">
        <f t="shared" si="126"/>
        <v>1</v>
      </c>
      <c r="W368" t="str">
        <f t="shared" ca="1" si="1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</v>
      </c>
      <c r="X368" t="str">
        <f t="shared" ca="1" si="120"/>
        <v>{"num":12,"diff":15,"tp1":"it","vl1":"Equip011001","cn1":1,"vl2":"Equip014002","cn2":1,"key":967}</v>
      </c>
      <c r="Y368">
        <f t="shared" ca="1" si="128"/>
        <v>97</v>
      </c>
      <c r="Z368">
        <f t="shared" ca="1" si="129"/>
        <v>27463</v>
      </c>
      <c r="AA368">
        <f t="shared" ca="1" si="130"/>
        <v>0</v>
      </c>
      <c r="AB368" t="str">
        <f t="shared" ca="1" si="13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</v>
      </c>
      <c r="AC368">
        <f t="shared" ca="1" si="132"/>
        <v>0</v>
      </c>
    </row>
    <row r="369" spans="1:29">
      <c r="A369">
        <f t="shared" si="136"/>
        <v>12</v>
      </c>
      <c r="B369" t="str">
        <f>VLOOKUP(A369,BossBattleTable!$A:$C,MATCH(BossBattleTable!$C$1,BossBattleTable!$A$1:$C$1,0),0)</f>
        <v>ElfMage</v>
      </c>
      <c r="C369">
        <f t="shared" ca="1" si="117"/>
        <v>16</v>
      </c>
      <c r="D369">
        <f t="shared" si="134"/>
        <v>12</v>
      </c>
      <c r="E369">
        <f t="shared" ca="1" si="135"/>
        <v>16</v>
      </c>
      <c r="F369" t="str">
        <f t="shared" ca="1" si="133"/>
        <v>cu</v>
      </c>
      <c r="G369" t="s">
        <v>402</v>
      </c>
      <c r="H369" t="s">
        <v>108</v>
      </c>
      <c r="I369">
        <v>6</v>
      </c>
      <c r="J369" t="str">
        <f t="shared" si="118"/>
        <v/>
      </c>
      <c r="O369">
        <v>858</v>
      </c>
      <c r="P369">
        <f t="shared" si="119"/>
        <v>858</v>
      </c>
      <c r="Q369" t="str">
        <f t="shared" ca="1" si="121"/>
        <v>cu</v>
      </c>
      <c r="R369" t="str">
        <f t="shared" si="122"/>
        <v>DI</v>
      </c>
      <c r="S369">
        <f t="shared" si="123"/>
        <v>6</v>
      </c>
      <c r="T369" t="str">
        <f t="shared" si="124"/>
        <v/>
      </c>
      <c r="U369" t="str">
        <f t="shared" si="125"/>
        <v/>
      </c>
      <c r="V369" t="str">
        <f t="shared" si="126"/>
        <v/>
      </c>
      <c r="W369" t="str">
        <f t="shared" ca="1" si="1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</v>
      </c>
      <c r="X369" t="str">
        <f t="shared" ca="1" si="120"/>
        <v>{"num":12,"diff":16,"tp1":"cu","vl1":"DI","cn1":6,"key":858}</v>
      </c>
      <c r="Y369">
        <f t="shared" ca="1" si="128"/>
        <v>60</v>
      </c>
      <c r="Z369">
        <f t="shared" ca="1" si="129"/>
        <v>27524</v>
      </c>
      <c r="AA369">
        <f t="shared" ca="1" si="130"/>
        <v>0</v>
      </c>
      <c r="AB369" t="str">
        <f t="shared" ca="1" si="13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</v>
      </c>
      <c r="AC369">
        <f t="shared" ca="1" si="132"/>
        <v>0</v>
      </c>
    </row>
    <row r="370" spans="1:29">
      <c r="A370">
        <f t="shared" si="136"/>
        <v>12</v>
      </c>
      <c r="B370" t="str">
        <f>VLOOKUP(A370,BossBattleTable!$A:$C,MATCH(BossBattleTable!$C$1,BossBattleTable!$A$1:$C$1,0),0)</f>
        <v>ElfMage</v>
      </c>
      <c r="C370">
        <f t="shared" ca="1" si="117"/>
        <v>17</v>
      </c>
      <c r="D370">
        <f t="shared" si="134"/>
        <v>12</v>
      </c>
      <c r="E370">
        <f t="shared" ca="1" si="135"/>
        <v>17</v>
      </c>
      <c r="F370" t="str">
        <f t="shared" ca="1" si="133"/>
        <v>it</v>
      </c>
      <c r="G370" t="s">
        <v>412</v>
      </c>
      <c r="H370" t="s">
        <v>453</v>
      </c>
      <c r="I370">
        <v>1</v>
      </c>
      <c r="J370" t="str">
        <f t="shared" si="118"/>
        <v/>
      </c>
      <c r="O370">
        <v>669</v>
      </c>
      <c r="P370">
        <f t="shared" si="119"/>
        <v>669</v>
      </c>
      <c r="Q370" t="str">
        <f t="shared" ca="1" si="121"/>
        <v>it</v>
      </c>
      <c r="R370" t="str">
        <f t="shared" si="122"/>
        <v>Equip013001</v>
      </c>
      <c r="S370">
        <f t="shared" si="123"/>
        <v>1</v>
      </c>
      <c r="T370" t="str">
        <f t="shared" si="124"/>
        <v/>
      </c>
      <c r="U370" t="str">
        <f t="shared" si="125"/>
        <v/>
      </c>
      <c r="V370" t="str">
        <f t="shared" si="126"/>
        <v/>
      </c>
      <c r="W370" t="str">
        <f t="shared" ca="1" si="1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</v>
      </c>
      <c r="X370" t="str">
        <f t="shared" ca="1" si="120"/>
        <v>{"num":12,"diff":17,"tp1":"it","vl1":"Equip013001","cn1":1,"key":669}</v>
      </c>
      <c r="Y370">
        <f t="shared" ca="1" si="128"/>
        <v>69</v>
      </c>
      <c r="Z370">
        <f t="shared" ca="1" si="129"/>
        <v>27594</v>
      </c>
      <c r="AA370">
        <f t="shared" ca="1" si="130"/>
        <v>0</v>
      </c>
      <c r="AB370" t="str">
        <f t="shared" ca="1" si="13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</v>
      </c>
      <c r="AC370">
        <f t="shared" ca="1" si="132"/>
        <v>0</v>
      </c>
    </row>
    <row r="371" spans="1:29">
      <c r="A371">
        <f t="shared" si="136"/>
        <v>12</v>
      </c>
      <c r="B371" t="str">
        <f>VLOOKUP(A371,BossBattleTable!$A:$C,MATCH(BossBattleTable!$C$1,BossBattleTable!$A$1:$C$1,0),0)</f>
        <v>ElfMage</v>
      </c>
      <c r="C371">
        <f t="shared" ca="1" si="117"/>
        <v>18</v>
      </c>
      <c r="D371">
        <f t="shared" si="134"/>
        <v>12</v>
      </c>
      <c r="E371">
        <f t="shared" ca="1" si="135"/>
        <v>18</v>
      </c>
      <c r="F371" t="str">
        <f t="shared" ca="1" si="133"/>
        <v>cu</v>
      </c>
      <c r="G371" t="s">
        <v>402</v>
      </c>
      <c r="H371" t="s">
        <v>191</v>
      </c>
      <c r="I371">
        <v>15</v>
      </c>
      <c r="J371" t="str">
        <f t="shared" si="118"/>
        <v>에너지다소많음</v>
      </c>
      <c r="O371">
        <v>942</v>
      </c>
      <c r="P371">
        <f t="shared" si="119"/>
        <v>942</v>
      </c>
      <c r="Q371" t="str">
        <f t="shared" ca="1" si="121"/>
        <v>cu</v>
      </c>
      <c r="R371" t="str">
        <f t="shared" si="122"/>
        <v>EN</v>
      </c>
      <c r="S371">
        <f t="shared" si="123"/>
        <v>15</v>
      </c>
      <c r="T371" t="str">
        <f t="shared" si="124"/>
        <v/>
      </c>
      <c r="U371" t="str">
        <f t="shared" si="125"/>
        <v/>
      </c>
      <c r="V371" t="str">
        <f t="shared" si="126"/>
        <v/>
      </c>
      <c r="W371" t="str">
        <f t="shared" ca="1" si="1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</v>
      </c>
      <c r="X371" t="str">
        <f t="shared" ca="1" si="120"/>
        <v>{"num":12,"diff":18,"tp1":"cu","vl1":"EN","cn1":15,"key":942}</v>
      </c>
      <c r="Y371">
        <f t="shared" ca="1" si="128"/>
        <v>61</v>
      </c>
      <c r="Z371">
        <f t="shared" ca="1" si="129"/>
        <v>27656</v>
      </c>
      <c r="AA371">
        <f t="shared" ca="1" si="130"/>
        <v>0</v>
      </c>
      <c r="AB371" t="str">
        <f t="shared" ca="1" si="13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</v>
      </c>
      <c r="AC371">
        <f t="shared" ca="1" si="132"/>
        <v>0</v>
      </c>
    </row>
    <row r="372" spans="1:29">
      <c r="A372">
        <f t="shared" si="136"/>
        <v>12</v>
      </c>
      <c r="B372" t="str">
        <f>VLOOKUP(A372,BossBattleTable!$A:$C,MATCH(BossBattleTable!$C$1,BossBattleTable!$A$1:$C$1,0),0)</f>
        <v>ElfMage</v>
      </c>
      <c r="C372">
        <f t="shared" ca="1" si="117"/>
        <v>19</v>
      </c>
      <c r="D372">
        <f t="shared" si="134"/>
        <v>12</v>
      </c>
      <c r="E372">
        <f t="shared" ca="1" si="135"/>
        <v>19</v>
      </c>
      <c r="F372" t="str">
        <f t="shared" ca="1" si="133"/>
        <v>it</v>
      </c>
      <c r="G372" t="s">
        <v>412</v>
      </c>
      <c r="H372" t="s">
        <v>468</v>
      </c>
      <c r="I372">
        <v>1</v>
      </c>
      <c r="J372" t="str">
        <f t="shared" si="118"/>
        <v/>
      </c>
      <c r="O372">
        <v>959</v>
      </c>
      <c r="P372">
        <f t="shared" si="119"/>
        <v>959</v>
      </c>
      <c r="Q372" t="str">
        <f t="shared" ca="1" si="121"/>
        <v>it</v>
      </c>
      <c r="R372" t="str">
        <f t="shared" si="122"/>
        <v>Equip022001</v>
      </c>
      <c r="S372">
        <f t="shared" si="123"/>
        <v>1</v>
      </c>
      <c r="T372" t="str">
        <f t="shared" si="124"/>
        <v/>
      </c>
      <c r="U372" t="str">
        <f t="shared" si="125"/>
        <v/>
      </c>
      <c r="V372" t="str">
        <f t="shared" si="126"/>
        <v/>
      </c>
      <c r="W372" t="str">
        <f t="shared" ca="1" si="1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</v>
      </c>
      <c r="X372" t="str">
        <f t="shared" ca="1" si="120"/>
        <v>{"num":12,"diff":19,"tp1":"it","vl1":"Equip022001","cn1":1,"key":959}</v>
      </c>
      <c r="Y372">
        <f t="shared" ca="1" si="128"/>
        <v>69</v>
      </c>
      <c r="Z372">
        <f t="shared" ca="1" si="129"/>
        <v>27726</v>
      </c>
      <c r="AA372">
        <f t="shared" ca="1" si="130"/>
        <v>0</v>
      </c>
      <c r="AB372" t="str">
        <f t="shared" ca="1" si="13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</v>
      </c>
      <c r="AC372">
        <f t="shared" ca="1" si="132"/>
        <v>0</v>
      </c>
    </row>
    <row r="373" spans="1:29">
      <c r="A373">
        <f t="shared" si="136"/>
        <v>12</v>
      </c>
      <c r="B373" t="str">
        <f>VLOOKUP(A373,BossBattleTable!$A:$C,MATCH(BossBattleTable!$C$1,BossBattleTable!$A$1:$C$1,0),0)</f>
        <v>ElfMage</v>
      </c>
      <c r="C373">
        <f t="shared" ca="1" si="117"/>
        <v>20</v>
      </c>
      <c r="D373">
        <f t="shared" si="134"/>
        <v>12</v>
      </c>
      <c r="E373">
        <f t="shared" ca="1" si="135"/>
        <v>20</v>
      </c>
      <c r="F373" t="str">
        <f t="shared" ca="1" si="133"/>
        <v>cu</v>
      </c>
      <c r="G373" t="s">
        <v>402</v>
      </c>
      <c r="H373" t="s">
        <v>375</v>
      </c>
      <c r="I373">
        <v>5500</v>
      </c>
      <c r="J373" t="str">
        <f t="shared" si="118"/>
        <v/>
      </c>
      <c r="O373">
        <v>147</v>
      </c>
      <c r="P373">
        <f t="shared" si="119"/>
        <v>147</v>
      </c>
      <c r="Q373" t="str">
        <f t="shared" ca="1" si="121"/>
        <v>cu</v>
      </c>
      <c r="R373" t="str">
        <f t="shared" si="122"/>
        <v>GO</v>
      </c>
      <c r="S373">
        <f t="shared" si="123"/>
        <v>5500</v>
      </c>
      <c r="T373" t="str">
        <f t="shared" si="124"/>
        <v/>
      </c>
      <c r="U373" t="str">
        <f t="shared" si="125"/>
        <v/>
      </c>
      <c r="V373" t="str">
        <f t="shared" si="126"/>
        <v/>
      </c>
      <c r="W373" t="str">
        <f t="shared" ca="1" si="1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</v>
      </c>
      <c r="X373" t="str">
        <f t="shared" ca="1" si="120"/>
        <v>{"num":12,"diff":20,"tp1":"cu","vl1":"GO","cn1":5500,"key":147}</v>
      </c>
      <c r="Y373">
        <f t="shared" ca="1" si="128"/>
        <v>63</v>
      </c>
      <c r="Z373">
        <f t="shared" ca="1" si="129"/>
        <v>27790</v>
      </c>
      <c r="AA373">
        <f t="shared" ca="1" si="130"/>
        <v>0</v>
      </c>
      <c r="AB373" t="str">
        <f t="shared" ca="1" si="13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</v>
      </c>
      <c r="AC373">
        <f t="shared" ca="1" si="132"/>
        <v>0</v>
      </c>
    </row>
    <row r="374" spans="1:29">
      <c r="A374">
        <f t="shared" si="136"/>
        <v>12</v>
      </c>
      <c r="B374" t="str">
        <f>VLOOKUP(A374,BossBattleTable!$A:$C,MATCH(BossBattleTable!$C$1,BossBattleTable!$A$1:$C$1,0),0)</f>
        <v>ElfMage</v>
      </c>
      <c r="C374">
        <f t="shared" ca="1" si="117"/>
        <v>21</v>
      </c>
      <c r="D374">
        <f t="shared" si="134"/>
        <v>12</v>
      </c>
      <c r="E374">
        <f t="shared" ca="1" si="135"/>
        <v>21</v>
      </c>
      <c r="F374" t="str">
        <f t="shared" ca="1" si="133"/>
        <v>it</v>
      </c>
      <c r="G374" t="s">
        <v>412</v>
      </c>
      <c r="H374" t="s">
        <v>455</v>
      </c>
      <c r="I374">
        <v>1</v>
      </c>
      <c r="J374" t="str">
        <f t="shared" si="118"/>
        <v/>
      </c>
      <c r="L374" t="s">
        <v>412</v>
      </c>
      <c r="M374" t="s">
        <v>458</v>
      </c>
      <c r="N374">
        <v>1</v>
      </c>
      <c r="O374">
        <v>627</v>
      </c>
      <c r="P374">
        <f t="shared" si="119"/>
        <v>627</v>
      </c>
      <c r="Q374" t="str">
        <f t="shared" ca="1" si="121"/>
        <v>it</v>
      </c>
      <c r="R374" t="str">
        <f t="shared" si="122"/>
        <v>Equip013002</v>
      </c>
      <c r="S374">
        <f t="shared" si="123"/>
        <v>1</v>
      </c>
      <c r="T374" t="str">
        <f t="shared" si="124"/>
        <v/>
      </c>
      <c r="U374" t="str">
        <f t="shared" si="125"/>
        <v>Equip012003</v>
      </c>
      <c r="V374">
        <f t="shared" si="126"/>
        <v>1</v>
      </c>
      <c r="W374" t="str">
        <f t="shared" ca="1" si="1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</v>
      </c>
      <c r="X374" t="str">
        <f t="shared" ca="1" si="120"/>
        <v>{"num":12,"diff":21,"tp1":"it","vl1":"Equip013002","cn1":1,"vl2":"Equip012003","cn2":1,"key":627}</v>
      </c>
      <c r="Y374">
        <f t="shared" ca="1" si="128"/>
        <v>97</v>
      </c>
      <c r="Z374">
        <f t="shared" ca="1" si="129"/>
        <v>27888</v>
      </c>
      <c r="AA374">
        <f t="shared" ca="1" si="130"/>
        <v>0</v>
      </c>
      <c r="AB374" t="str">
        <f t="shared" ca="1" si="13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</v>
      </c>
      <c r="AC374">
        <f t="shared" ca="1" si="132"/>
        <v>0</v>
      </c>
    </row>
    <row r="375" spans="1:29">
      <c r="A375">
        <f t="shared" si="136"/>
        <v>12</v>
      </c>
      <c r="B375" t="str">
        <f>VLOOKUP(A375,BossBattleTable!$A:$C,MATCH(BossBattleTable!$C$1,BossBattleTable!$A$1:$C$1,0),0)</f>
        <v>ElfMage</v>
      </c>
      <c r="C375">
        <f t="shared" ca="1" si="117"/>
        <v>22</v>
      </c>
      <c r="D375">
        <f t="shared" si="134"/>
        <v>12</v>
      </c>
      <c r="E375">
        <f t="shared" ca="1" si="135"/>
        <v>22</v>
      </c>
      <c r="F375" t="str">
        <f t="shared" ca="1" si="133"/>
        <v>cu</v>
      </c>
      <c r="G375" t="s">
        <v>402</v>
      </c>
      <c r="H375" t="s">
        <v>191</v>
      </c>
      <c r="I375">
        <v>12</v>
      </c>
      <c r="J375" t="str">
        <f t="shared" si="118"/>
        <v>에너지다소많음</v>
      </c>
      <c r="L375" t="s">
        <v>402</v>
      </c>
      <c r="M375" t="s">
        <v>375</v>
      </c>
      <c r="N375">
        <v>4000</v>
      </c>
      <c r="O375">
        <v>373</v>
      </c>
      <c r="P375">
        <f t="shared" si="119"/>
        <v>373</v>
      </c>
      <c r="Q375" t="str">
        <f t="shared" ca="1" si="121"/>
        <v>cu</v>
      </c>
      <c r="R375" t="str">
        <f t="shared" si="122"/>
        <v>EN</v>
      </c>
      <c r="S375">
        <f t="shared" si="123"/>
        <v>12</v>
      </c>
      <c r="T375" t="str">
        <f t="shared" si="124"/>
        <v/>
      </c>
      <c r="U375" t="str">
        <f t="shared" si="125"/>
        <v>GO</v>
      </c>
      <c r="V375">
        <f t="shared" si="126"/>
        <v>4000</v>
      </c>
      <c r="W375" t="str">
        <f t="shared" ca="1" si="1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</v>
      </c>
      <c r="X375" t="str">
        <f t="shared" ca="1" si="120"/>
        <v>{"num":12,"diff":22,"tp1":"cu","vl1":"EN","cn1":12,"vl2":"GO","cn2":4000,"key":373}</v>
      </c>
      <c r="Y375">
        <f t="shared" ca="1" si="128"/>
        <v>83</v>
      </c>
      <c r="Z375">
        <f t="shared" ca="1" si="129"/>
        <v>27972</v>
      </c>
      <c r="AA375">
        <f t="shared" ca="1" si="130"/>
        <v>0</v>
      </c>
      <c r="AB375" t="str">
        <f t="shared" ca="1" si="13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</v>
      </c>
      <c r="AC375">
        <f t="shared" ca="1" si="132"/>
        <v>0</v>
      </c>
    </row>
    <row r="376" spans="1:29">
      <c r="A376">
        <f t="shared" si="136"/>
        <v>12</v>
      </c>
      <c r="B376" t="str">
        <f>VLOOKUP(A376,BossBattleTable!$A:$C,MATCH(BossBattleTable!$C$1,BossBattleTable!$A$1:$C$1,0),0)</f>
        <v>ElfMage</v>
      </c>
      <c r="C376">
        <f t="shared" ca="1" si="117"/>
        <v>23</v>
      </c>
      <c r="D376">
        <f t="shared" si="134"/>
        <v>12</v>
      </c>
      <c r="E376">
        <f t="shared" ca="1" si="135"/>
        <v>23</v>
      </c>
      <c r="F376" t="str">
        <f t="shared" ca="1" si="133"/>
        <v>it</v>
      </c>
      <c r="G376" t="s">
        <v>412</v>
      </c>
      <c r="H376" t="s">
        <v>489</v>
      </c>
      <c r="I376">
        <v>1</v>
      </c>
      <c r="J376" t="str">
        <f t="shared" si="118"/>
        <v/>
      </c>
      <c r="L376" t="s">
        <v>412</v>
      </c>
      <c r="M376" t="s">
        <v>469</v>
      </c>
      <c r="N376">
        <v>1</v>
      </c>
      <c r="O376">
        <v>271</v>
      </c>
      <c r="P376">
        <f t="shared" si="119"/>
        <v>271</v>
      </c>
      <c r="Q376" t="str">
        <f t="shared" ca="1" si="121"/>
        <v>it</v>
      </c>
      <c r="R376" t="str">
        <f t="shared" si="122"/>
        <v>Equip025003</v>
      </c>
      <c r="S376">
        <f t="shared" si="123"/>
        <v>1</v>
      </c>
      <c r="T376" t="str">
        <f t="shared" si="124"/>
        <v/>
      </c>
      <c r="U376" t="str">
        <f t="shared" si="125"/>
        <v>Equip015002</v>
      </c>
      <c r="V376">
        <f t="shared" si="126"/>
        <v>1</v>
      </c>
      <c r="W376" t="str">
        <f t="shared" ca="1" si="1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</v>
      </c>
      <c r="X376" t="str">
        <f t="shared" ca="1" si="120"/>
        <v>{"num":12,"diff":23,"tp1":"it","vl1":"Equip025003","cn1":1,"vl2":"Equip015002","cn2":1,"key":271}</v>
      </c>
      <c r="Y376">
        <f t="shared" ca="1" si="128"/>
        <v>97</v>
      </c>
      <c r="Z376">
        <f t="shared" ca="1" si="129"/>
        <v>28070</v>
      </c>
      <c r="AA376">
        <f t="shared" ca="1" si="130"/>
        <v>0</v>
      </c>
      <c r="AB376" t="str">
        <f t="shared" ca="1" si="13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</v>
      </c>
      <c r="AC376">
        <f t="shared" ca="1" si="132"/>
        <v>0</v>
      </c>
    </row>
    <row r="377" spans="1:29">
      <c r="A377">
        <f t="shared" si="136"/>
        <v>12</v>
      </c>
      <c r="B377" t="str">
        <f>VLOOKUP(A377,BossBattleTable!$A:$C,MATCH(BossBattleTable!$C$1,BossBattleTable!$A$1:$C$1,0),0)</f>
        <v>ElfMage</v>
      </c>
      <c r="C377">
        <f t="shared" ca="1" si="117"/>
        <v>24</v>
      </c>
      <c r="D377">
        <f t="shared" si="134"/>
        <v>12</v>
      </c>
      <c r="E377">
        <f t="shared" ca="1" si="135"/>
        <v>24</v>
      </c>
      <c r="F377" t="str">
        <f t="shared" ca="1" si="133"/>
        <v>cu</v>
      </c>
      <c r="G377" t="s">
        <v>402</v>
      </c>
      <c r="H377" t="s">
        <v>108</v>
      </c>
      <c r="I377">
        <v>8</v>
      </c>
      <c r="J377" t="str">
        <f t="shared" si="118"/>
        <v/>
      </c>
      <c r="O377">
        <v>601</v>
      </c>
      <c r="P377">
        <f t="shared" si="119"/>
        <v>601</v>
      </c>
      <c r="Q377" t="str">
        <f t="shared" ca="1" si="121"/>
        <v>cu</v>
      </c>
      <c r="R377" t="str">
        <f t="shared" si="122"/>
        <v>DI</v>
      </c>
      <c r="S377">
        <f t="shared" si="123"/>
        <v>8</v>
      </c>
      <c r="T377" t="str">
        <f t="shared" si="124"/>
        <v/>
      </c>
      <c r="U377" t="str">
        <f t="shared" si="125"/>
        <v/>
      </c>
      <c r="V377" t="str">
        <f t="shared" si="126"/>
        <v/>
      </c>
      <c r="W377" t="str">
        <f t="shared" ca="1" si="1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</v>
      </c>
      <c r="X377" t="str">
        <f t="shared" ca="1" si="120"/>
        <v>{"num":12,"diff":24,"tp1":"cu","vl1":"DI","cn1":8,"key":601}</v>
      </c>
      <c r="Y377">
        <f t="shared" ca="1" si="128"/>
        <v>60</v>
      </c>
      <c r="Z377">
        <f t="shared" ca="1" si="129"/>
        <v>28131</v>
      </c>
      <c r="AA377">
        <f t="shared" ca="1" si="130"/>
        <v>0</v>
      </c>
      <c r="AB377" t="str">
        <f t="shared" ca="1" si="13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</v>
      </c>
      <c r="AC377">
        <f t="shared" ca="1" si="132"/>
        <v>0</v>
      </c>
    </row>
    <row r="378" spans="1:29">
      <c r="A378">
        <f t="shared" si="136"/>
        <v>12</v>
      </c>
      <c r="B378" t="str">
        <f>VLOOKUP(A378,BossBattleTable!$A:$C,MATCH(BossBattleTable!$C$1,BossBattleTable!$A$1:$C$1,0),0)</f>
        <v>ElfMage</v>
      </c>
      <c r="C378">
        <f t="shared" ca="1" si="117"/>
        <v>25</v>
      </c>
      <c r="D378">
        <f t="shared" si="134"/>
        <v>12</v>
      </c>
      <c r="E378">
        <f t="shared" ca="1" si="135"/>
        <v>25</v>
      </c>
      <c r="F378" t="str">
        <f t="shared" ca="1" si="133"/>
        <v>it</v>
      </c>
      <c r="G378" t="s">
        <v>412</v>
      </c>
      <c r="H378" t="s">
        <v>463</v>
      </c>
      <c r="I378">
        <v>1</v>
      </c>
      <c r="J378" t="str">
        <f t="shared" si="118"/>
        <v/>
      </c>
      <c r="O378">
        <v>763</v>
      </c>
      <c r="P378">
        <f t="shared" si="119"/>
        <v>763</v>
      </c>
      <c r="Q378" t="str">
        <f t="shared" ca="1" si="121"/>
        <v>it</v>
      </c>
      <c r="R378" t="str">
        <f t="shared" si="122"/>
        <v>Equip014002</v>
      </c>
      <c r="S378">
        <f t="shared" si="123"/>
        <v>1</v>
      </c>
      <c r="T378" t="str">
        <f t="shared" si="124"/>
        <v/>
      </c>
      <c r="U378" t="str">
        <f t="shared" si="125"/>
        <v/>
      </c>
      <c r="V378" t="str">
        <f t="shared" si="126"/>
        <v/>
      </c>
      <c r="W378" t="str">
        <f t="shared" ca="1" si="1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</v>
      </c>
      <c r="X378" t="str">
        <f t="shared" ca="1" si="120"/>
        <v>{"num":12,"diff":25,"tp1":"it","vl1":"Equip014002","cn1":1,"key":763}</v>
      </c>
      <c r="Y378">
        <f t="shared" ca="1" si="128"/>
        <v>69</v>
      </c>
      <c r="Z378">
        <f t="shared" ca="1" si="129"/>
        <v>28201</v>
      </c>
      <c r="AA378">
        <f t="shared" ca="1" si="130"/>
        <v>0</v>
      </c>
      <c r="AB378" t="str">
        <f t="shared" ca="1" si="13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</v>
      </c>
      <c r="AC378">
        <f t="shared" ca="1" si="132"/>
        <v>0</v>
      </c>
    </row>
    <row r="379" spans="1:29">
      <c r="A379">
        <f t="shared" si="136"/>
        <v>12</v>
      </c>
      <c r="B379" t="str">
        <f>VLOOKUP(A379,BossBattleTable!$A:$C,MATCH(BossBattleTable!$C$1,BossBattleTable!$A$1:$C$1,0),0)</f>
        <v>ElfMage</v>
      </c>
      <c r="C379">
        <f t="shared" ca="1" si="117"/>
        <v>26</v>
      </c>
      <c r="D379">
        <f t="shared" si="134"/>
        <v>12</v>
      </c>
      <c r="E379">
        <f t="shared" ca="1" si="135"/>
        <v>26</v>
      </c>
      <c r="F379" t="str">
        <f t="shared" ca="1" si="133"/>
        <v>cu</v>
      </c>
      <c r="G379" t="s">
        <v>402</v>
      </c>
      <c r="H379" t="s">
        <v>191</v>
      </c>
      <c r="I379">
        <v>20</v>
      </c>
      <c r="J379" t="str">
        <f t="shared" si="118"/>
        <v>에너지다소많음</v>
      </c>
      <c r="O379">
        <v>343</v>
      </c>
      <c r="P379">
        <f t="shared" si="119"/>
        <v>343</v>
      </c>
      <c r="Q379" t="str">
        <f t="shared" ca="1" si="121"/>
        <v>cu</v>
      </c>
      <c r="R379" t="str">
        <f t="shared" si="122"/>
        <v>EN</v>
      </c>
      <c r="S379">
        <f t="shared" si="123"/>
        <v>20</v>
      </c>
      <c r="T379" t="str">
        <f t="shared" si="124"/>
        <v/>
      </c>
      <c r="U379" t="str">
        <f t="shared" si="125"/>
        <v/>
      </c>
      <c r="V379" t="str">
        <f t="shared" si="126"/>
        <v/>
      </c>
      <c r="W379" t="str">
        <f t="shared" ca="1" si="1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</v>
      </c>
      <c r="X379" t="str">
        <f t="shared" ca="1" si="120"/>
        <v>{"num":12,"diff":26,"tp1":"cu","vl1":"EN","cn1":20,"key":343}</v>
      </c>
      <c r="Y379">
        <f t="shared" ca="1" si="128"/>
        <v>61</v>
      </c>
      <c r="Z379">
        <f t="shared" ca="1" si="129"/>
        <v>28263</v>
      </c>
      <c r="AA379">
        <f t="shared" ca="1" si="130"/>
        <v>0</v>
      </c>
      <c r="AB379" t="str">
        <f t="shared" ca="1" si="13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</v>
      </c>
      <c r="AC379">
        <f t="shared" ca="1" si="132"/>
        <v>0</v>
      </c>
    </row>
    <row r="380" spans="1:29">
      <c r="A380">
        <f t="shared" si="136"/>
        <v>12</v>
      </c>
      <c r="B380" t="str">
        <f>VLOOKUP(A380,BossBattleTable!$A:$C,MATCH(BossBattleTable!$C$1,BossBattleTable!$A$1:$C$1,0),0)</f>
        <v>ElfMage</v>
      </c>
      <c r="C380">
        <f t="shared" ca="1" si="117"/>
        <v>27</v>
      </c>
      <c r="D380">
        <f t="shared" si="134"/>
        <v>12</v>
      </c>
      <c r="E380">
        <f t="shared" ca="1" si="135"/>
        <v>27</v>
      </c>
      <c r="F380" t="str">
        <f t="shared" ca="1" si="133"/>
        <v>it</v>
      </c>
      <c r="G380" t="s">
        <v>412</v>
      </c>
      <c r="H380" t="s">
        <v>487</v>
      </c>
      <c r="I380">
        <v>1</v>
      </c>
      <c r="J380" t="str">
        <f t="shared" si="118"/>
        <v/>
      </c>
      <c r="O380">
        <v>127</v>
      </c>
      <c r="P380">
        <f t="shared" si="119"/>
        <v>127</v>
      </c>
      <c r="Q380" t="str">
        <f t="shared" ca="1" si="121"/>
        <v>it</v>
      </c>
      <c r="R380" t="str">
        <f t="shared" si="122"/>
        <v>Equip022002</v>
      </c>
      <c r="S380">
        <f t="shared" si="123"/>
        <v>1</v>
      </c>
      <c r="T380" t="str">
        <f t="shared" si="124"/>
        <v/>
      </c>
      <c r="U380" t="str">
        <f t="shared" si="125"/>
        <v/>
      </c>
      <c r="V380" t="str">
        <f t="shared" si="126"/>
        <v/>
      </c>
      <c r="W380" t="str">
        <f t="shared" ca="1" si="1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</v>
      </c>
      <c r="X380" t="str">
        <f t="shared" ca="1" si="120"/>
        <v>{"num":12,"diff":27,"tp1":"it","vl1":"Equip022002","cn1":1,"key":127}</v>
      </c>
      <c r="Y380">
        <f t="shared" ca="1" si="128"/>
        <v>69</v>
      </c>
      <c r="Z380">
        <f t="shared" ca="1" si="129"/>
        <v>28333</v>
      </c>
      <c r="AA380">
        <f t="shared" ca="1" si="130"/>
        <v>0</v>
      </c>
      <c r="AB380" t="str">
        <f t="shared" ca="1" si="13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</v>
      </c>
      <c r="AC380">
        <f t="shared" ca="1" si="132"/>
        <v>0</v>
      </c>
    </row>
    <row r="381" spans="1:29">
      <c r="A381">
        <f t="shared" si="136"/>
        <v>12</v>
      </c>
      <c r="B381" t="str">
        <f>VLOOKUP(A381,BossBattleTable!$A:$C,MATCH(BossBattleTable!$C$1,BossBattleTable!$A$1:$C$1,0),0)</f>
        <v>ElfMage</v>
      </c>
      <c r="C381">
        <f t="shared" ca="1" si="117"/>
        <v>28</v>
      </c>
      <c r="D381">
        <f t="shared" si="134"/>
        <v>12</v>
      </c>
      <c r="E381">
        <f t="shared" ca="1" si="135"/>
        <v>28</v>
      </c>
      <c r="F381" t="str">
        <f t="shared" ca="1" si="133"/>
        <v>cu</v>
      </c>
      <c r="G381" t="s">
        <v>402</v>
      </c>
      <c r="H381" t="s">
        <v>375</v>
      </c>
      <c r="I381">
        <v>7500</v>
      </c>
      <c r="J381" t="str">
        <f t="shared" si="118"/>
        <v/>
      </c>
      <c r="O381">
        <v>516</v>
      </c>
      <c r="P381">
        <f t="shared" si="119"/>
        <v>516</v>
      </c>
      <c r="Q381" t="str">
        <f t="shared" ca="1" si="121"/>
        <v>cu</v>
      </c>
      <c r="R381" t="str">
        <f t="shared" si="122"/>
        <v>GO</v>
      </c>
      <c r="S381">
        <f t="shared" si="123"/>
        <v>7500</v>
      </c>
      <c r="T381" t="str">
        <f t="shared" si="124"/>
        <v/>
      </c>
      <c r="U381" t="str">
        <f t="shared" si="125"/>
        <v/>
      </c>
      <c r="V381" t="str">
        <f t="shared" si="126"/>
        <v/>
      </c>
      <c r="W381" t="str">
        <f t="shared" ca="1" si="1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</v>
      </c>
      <c r="X381" t="str">
        <f t="shared" ca="1" si="120"/>
        <v>{"num":12,"diff":28,"tp1":"cu","vl1":"GO","cn1":7500,"key":516}</v>
      </c>
      <c r="Y381">
        <f t="shared" ca="1" si="128"/>
        <v>63</v>
      </c>
      <c r="Z381">
        <f t="shared" ca="1" si="129"/>
        <v>28397</v>
      </c>
      <c r="AA381">
        <f t="shared" ca="1" si="130"/>
        <v>0</v>
      </c>
      <c r="AB381" t="str">
        <f t="shared" ca="1" si="13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</v>
      </c>
      <c r="AC381">
        <f t="shared" ca="1" si="132"/>
        <v>0</v>
      </c>
    </row>
    <row r="382" spans="1:29">
      <c r="A382">
        <f t="shared" si="136"/>
        <v>12</v>
      </c>
      <c r="B382" t="str">
        <f>VLOOKUP(A382,BossBattleTable!$A:$C,MATCH(BossBattleTable!$C$1,BossBattleTable!$A$1:$C$1,0),0)</f>
        <v>ElfMage</v>
      </c>
      <c r="C382">
        <f t="shared" ca="1" si="117"/>
        <v>29</v>
      </c>
      <c r="D382">
        <f t="shared" si="134"/>
        <v>12</v>
      </c>
      <c r="E382">
        <f t="shared" ca="1" si="135"/>
        <v>29</v>
      </c>
      <c r="F382" t="str">
        <f t="shared" ca="1" si="133"/>
        <v>it</v>
      </c>
      <c r="G382" t="s">
        <v>412</v>
      </c>
      <c r="H382" t="s">
        <v>456</v>
      </c>
      <c r="I382">
        <v>1</v>
      </c>
      <c r="J382" t="str">
        <f t="shared" si="118"/>
        <v/>
      </c>
      <c r="L382" t="s">
        <v>412</v>
      </c>
      <c r="M382" t="s">
        <v>455</v>
      </c>
      <c r="N382">
        <v>1</v>
      </c>
      <c r="O382">
        <v>947</v>
      </c>
      <c r="P382">
        <f t="shared" si="119"/>
        <v>947</v>
      </c>
      <c r="Q382" t="str">
        <f t="shared" ca="1" si="121"/>
        <v>it</v>
      </c>
      <c r="R382" t="str">
        <f t="shared" si="122"/>
        <v>Equip015001</v>
      </c>
      <c r="S382">
        <f t="shared" si="123"/>
        <v>1</v>
      </c>
      <c r="T382" t="str">
        <f t="shared" si="124"/>
        <v/>
      </c>
      <c r="U382" t="str">
        <f t="shared" si="125"/>
        <v>Equip013002</v>
      </c>
      <c r="V382">
        <f t="shared" si="126"/>
        <v>1</v>
      </c>
      <c r="W382" t="str">
        <f t="shared" ca="1" si="1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</v>
      </c>
      <c r="X382" t="str">
        <f t="shared" ca="1" si="120"/>
        <v>{"num":12,"diff":29,"tp1":"it","vl1":"Equip015001","cn1":1,"vl2":"Equip013002","cn2":1,"key":947}</v>
      </c>
      <c r="Y382">
        <f t="shared" ca="1" si="128"/>
        <v>97</v>
      </c>
      <c r="Z382">
        <f t="shared" ca="1" si="129"/>
        <v>28495</v>
      </c>
      <c r="AA382">
        <f t="shared" ca="1" si="130"/>
        <v>0</v>
      </c>
      <c r="AB382" t="str">
        <f t="shared" ca="1" si="13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</v>
      </c>
      <c r="AC382">
        <f t="shared" ca="1" si="132"/>
        <v>0</v>
      </c>
    </row>
    <row r="383" spans="1:29">
      <c r="A383">
        <f t="shared" si="136"/>
        <v>12</v>
      </c>
      <c r="B383" t="str">
        <f>VLOOKUP(A383,BossBattleTable!$A:$C,MATCH(BossBattleTable!$C$1,BossBattleTable!$A$1:$C$1,0),0)</f>
        <v>ElfMage</v>
      </c>
      <c r="C383">
        <f t="shared" ca="1" si="117"/>
        <v>30</v>
      </c>
      <c r="D383">
        <f t="shared" si="134"/>
        <v>12</v>
      </c>
      <c r="E383">
        <f t="shared" ca="1" si="135"/>
        <v>30</v>
      </c>
      <c r="F383" t="str">
        <f t="shared" ca="1" si="133"/>
        <v>cu</v>
      </c>
      <c r="G383" t="s">
        <v>402</v>
      </c>
      <c r="H383" t="s">
        <v>191</v>
      </c>
      <c r="I383">
        <v>15</v>
      </c>
      <c r="J383" t="str">
        <f t="shared" si="118"/>
        <v>에너지다소많음</v>
      </c>
      <c r="L383" t="s">
        <v>402</v>
      </c>
      <c r="M383" t="s">
        <v>375</v>
      </c>
      <c r="N383">
        <v>5000</v>
      </c>
      <c r="O383">
        <v>417</v>
      </c>
      <c r="P383">
        <f t="shared" si="119"/>
        <v>417</v>
      </c>
      <c r="Q383" t="str">
        <f t="shared" ca="1" si="121"/>
        <v>cu</v>
      </c>
      <c r="R383" t="str">
        <f t="shared" si="122"/>
        <v>EN</v>
      </c>
      <c r="S383">
        <f t="shared" si="123"/>
        <v>15</v>
      </c>
      <c r="T383" t="str">
        <f t="shared" si="124"/>
        <v/>
      </c>
      <c r="U383" t="str">
        <f t="shared" si="125"/>
        <v>GO</v>
      </c>
      <c r="V383">
        <f t="shared" si="126"/>
        <v>5000</v>
      </c>
      <c r="W383" t="str">
        <f t="shared" ca="1" si="1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</v>
      </c>
      <c r="X383" t="str">
        <f t="shared" ca="1" si="120"/>
        <v>{"num":12,"diff":30,"tp1":"cu","vl1":"EN","cn1":15,"vl2":"GO","cn2":5000,"key":417}</v>
      </c>
      <c r="Y383">
        <f t="shared" ca="1" si="128"/>
        <v>83</v>
      </c>
      <c r="Z383">
        <f t="shared" ca="1" si="129"/>
        <v>28579</v>
      </c>
      <c r="AA383">
        <f t="shared" ca="1" si="130"/>
        <v>0</v>
      </c>
      <c r="AB383" t="str">
        <f t="shared" ca="1" si="13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</v>
      </c>
      <c r="AC383">
        <f t="shared" ca="1" si="132"/>
        <v>0</v>
      </c>
    </row>
    <row r="384" spans="1:29">
      <c r="A384">
        <f t="shared" si="136"/>
        <v>12</v>
      </c>
      <c r="B384" t="str">
        <f>VLOOKUP(A384,BossBattleTable!$A:$C,MATCH(BossBattleTable!$C$1,BossBattleTable!$A$1:$C$1,0),0)</f>
        <v>ElfMage</v>
      </c>
      <c r="C384">
        <f t="shared" ca="1" si="117"/>
        <v>31</v>
      </c>
      <c r="D384">
        <f t="shared" si="134"/>
        <v>12</v>
      </c>
      <c r="E384">
        <f t="shared" ca="1" si="135"/>
        <v>31</v>
      </c>
      <c r="F384" t="str">
        <f t="shared" ca="1" si="133"/>
        <v>it</v>
      </c>
      <c r="G384" t="s">
        <v>412</v>
      </c>
      <c r="H384" t="s">
        <v>482</v>
      </c>
      <c r="I384">
        <v>1</v>
      </c>
      <c r="J384" t="str">
        <f t="shared" si="118"/>
        <v/>
      </c>
      <c r="L384" t="s">
        <v>412</v>
      </c>
      <c r="M384" t="s">
        <v>457</v>
      </c>
      <c r="N384">
        <v>1</v>
      </c>
      <c r="O384">
        <v>611</v>
      </c>
      <c r="P384">
        <f t="shared" si="119"/>
        <v>611</v>
      </c>
      <c r="Q384" t="str">
        <f t="shared" ca="1" si="121"/>
        <v>it</v>
      </c>
      <c r="R384" t="str">
        <f t="shared" si="122"/>
        <v>Equip022003</v>
      </c>
      <c r="S384">
        <f t="shared" si="123"/>
        <v>1</v>
      </c>
      <c r="T384" t="str">
        <f t="shared" si="124"/>
        <v/>
      </c>
      <c r="U384" t="str">
        <f t="shared" si="125"/>
        <v>Equip020003</v>
      </c>
      <c r="V384">
        <f t="shared" si="126"/>
        <v>1</v>
      </c>
      <c r="W384" t="str">
        <f t="shared" ca="1" si="1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</v>
      </c>
      <c r="X384" t="str">
        <f t="shared" ca="1" si="120"/>
        <v>{"num":12,"diff":31,"tp1":"it","vl1":"Equip022003","cn1":1,"vl2":"Equip020003","cn2":1,"key":611}</v>
      </c>
      <c r="Y384">
        <f t="shared" ca="1" si="128"/>
        <v>97</v>
      </c>
      <c r="Z384">
        <f t="shared" ca="1" si="129"/>
        <v>28677</v>
      </c>
      <c r="AA384">
        <f t="shared" ca="1" si="130"/>
        <v>0</v>
      </c>
      <c r="AB384" t="str">
        <f t="shared" ca="1" si="13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</v>
      </c>
      <c r="AC384">
        <f t="shared" ca="1" si="132"/>
        <v>0</v>
      </c>
    </row>
    <row r="385" spans="1:29">
      <c r="A385">
        <f t="shared" si="136"/>
        <v>12</v>
      </c>
      <c r="B385" t="str">
        <f>VLOOKUP(A385,BossBattleTable!$A:$C,MATCH(BossBattleTable!$C$1,BossBattleTable!$A$1:$C$1,0),0)</f>
        <v>ElfMage</v>
      </c>
      <c r="C385">
        <f t="shared" ca="1" si="117"/>
        <v>32</v>
      </c>
      <c r="D385">
        <f t="shared" si="134"/>
        <v>12</v>
      </c>
      <c r="E385">
        <f t="shared" ca="1" si="135"/>
        <v>32</v>
      </c>
      <c r="F385" t="str">
        <f t="shared" ca="1" si="133"/>
        <v>cu</v>
      </c>
      <c r="G385" t="s">
        <v>402</v>
      </c>
      <c r="H385" t="s">
        <v>108</v>
      </c>
      <c r="I385">
        <v>11</v>
      </c>
      <c r="J385" t="str">
        <f t="shared" si="118"/>
        <v/>
      </c>
      <c r="O385">
        <v>193</v>
      </c>
      <c r="P385">
        <f t="shared" si="119"/>
        <v>193</v>
      </c>
      <c r="Q385" t="str">
        <f t="shared" ca="1" si="121"/>
        <v>cu</v>
      </c>
      <c r="R385" t="str">
        <f t="shared" si="122"/>
        <v>DI</v>
      </c>
      <c r="S385">
        <f t="shared" si="123"/>
        <v>11</v>
      </c>
      <c r="T385" t="str">
        <f t="shared" si="124"/>
        <v/>
      </c>
      <c r="U385" t="str">
        <f t="shared" si="125"/>
        <v/>
      </c>
      <c r="V385" t="str">
        <f t="shared" si="126"/>
        <v/>
      </c>
      <c r="W385" t="str">
        <f t="shared" ca="1" si="1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</v>
      </c>
      <c r="X385" t="str">
        <f t="shared" ca="1" si="120"/>
        <v>{"num":12,"diff":32,"tp1":"cu","vl1":"DI","cn1":11,"key":193}</v>
      </c>
      <c r="Y385">
        <f t="shared" ca="1" si="128"/>
        <v>61</v>
      </c>
      <c r="Z385">
        <f t="shared" ca="1" si="129"/>
        <v>28739</v>
      </c>
      <c r="AA385">
        <f t="shared" ca="1" si="130"/>
        <v>0</v>
      </c>
      <c r="AB385" t="str">
        <f t="shared" ca="1" si="13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</v>
      </c>
      <c r="AC385">
        <f t="shared" ca="1" si="132"/>
        <v>0</v>
      </c>
    </row>
    <row r="386" spans="1:29">
      <c r="A386">
        <f t="shared" si="136"/>
        <v>13</v>
      </c>
      <c r="B386" t="str">
        <f>VLOOKUP(A386,BossBattleTable!$A:$C,MATCH(BossBattleTable!$C$1,BossBattleTable!$A$1:$C$1,0),0)</f>
        <v>DreamWordFairies</v>
      </c>
      <c r="C386">
        <f t="shared" ref="C386:C449" ca="1" si="137">IF(A386&lt;&gt;OFFSET(A386,-1,0),1,OFFSET(C386,-1,0)+1)</f>
        <v>1</v>
      </c>
      <c r="D386">
        <f t="shared" si="134"/>
        <v>13</v>
      </c>
      <c r="E386">
        <f t="shared" ca="1" si="135"/>
        <v>1</v>
      </c>
      <c r="F386" t="str">
        <f t="shared" ca="1" si="133"/>
        <v>it</v>
      </c>
      <c r="G386" t="s">
        <v>412</v>
      </c>
      <c r="H386" t="s">
        <v>490</v>
      </c>
      <c r="I386">
        <v>1</v>
      </c>
      <c r="J386" t="str">
        <f t="shared" ref="J386:J449" si="138">IF(G386="장비1상자",
  IF(OR(H386&gt;3,I386&gt;5),"장비이상",""),
IF(H386="GO",
  IF(I386&lt;100,"골드이상",""),
IF(H386="EN",
  IF(I386&gt;29,"에너지너무많음",
  IF(I386&gt;9,"에너지다소많음","")),"")))</f>
        <v/>
      </c>
      <c r="O386">
        <v>905</v>
      </c>
      <c r="P386">
        <f t="shared" si="119"/>
        <v>905</v>
      </c>
      <c r="Q386" t="str">
        <f t="shared" ca="1" si="121"/>
        <v>it</v>
      </c>
      <c r="R386" t="str">
        <f t="shared" si="122"/>
        <v>Equip001002</v>
      </c>
      <c r="S386">
        <f t="shared" si="123"/>
        <v>1</v>
      </c>
      <c r="T386" t="str">
        <f t="shared" si="124"/>
        <v/>
      </c>
      <c r="U386" t="str">
        <f t="shared" si="125"/>
        <v/>
      </c>
      <c r="V386" t="str">
        <f t="shared" si="126"/>
        <v/>
      </c>
      <c r="W386" t="str">
        <f t="shared" ca="1" si="1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</v>
      </c>
      <c r="X386" t="str">
        <f t="shared" ca="1" si="120"/>
        <v>{"num":13,"diff":1,"tp1":"it","vl1":"Equip001002","cn1":1,"key":905}</v>
      </c>
      <c r="Y386">
        <f t="shared" ca="1" si="128"/>
        <v>68</v>
      </c>
      <c r="Z386">
        <f t="shared" ca="1" si="129"/>
        <v>28808</v>
      </c>
      <c r="AA386">
        <f t="shared" ca="1" si="130"/>
        <v>0</v>
      </c>
      <c r="AB386" t="str">
        <f t="shared" ca="1" si="13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</v>
      </c>
      <c r="AC386">
        <f t="shared" ca="1" si="132"/>
        <v>0</v>
      </c>
    </row>
    <row r="387" spans="1:29">
      <c r="A387">
        <f t="shared" si="136"/>
        <v>13</v>
      </c>
      <c r="B387" t="str">
        <f>VLOOKUP(A387,BossBattleTable!$A:$C,MATCH(BossBattleTable!$C$1,BossBattleTable!$A$1:$C$1,0),0)</f>
        <v>DreamWordFairies</v>
      </c>
      <c r="C387">
        <f t="shared" ca="1" si="137"/>
        <v>2</v>
      </c>
      <c r="D387">
        <f t="shared" si="134"/>
        <v>13</v>
      </c>
      <c r="E387">
        <f t="shared" ca="1" si="135"/>
        <v>2</v>
      </c>
      <c r="F387" t="str">
        <f t="shared" ca="1" si="133"/>
        <v>cu</v>
      </c>
      <c r="G387" t="s">
        <v>402</v>
      </c>
      <c r="H387" t="s">
        <v>191</v>
      </c>
      <c r="I387">
        <v>10</v>
      </c>
      <c r="J387" t="str">
        <f t="shared" si="138"/>
        <v>에너지다소많음</v>
      </c>
      <c r="O387">
        <v>594</v>
      </c>
      <c r="P387">
        <f t="shared" ref="P387:P450" si="139">O387</f>
        <v>594</v>
      </c>
      <c r="Q387" t="str">
        <f t="shared" ca="1" si="121"/>
        <v>cu</v>
      </c>
      <c r="R387" t="str">
        <f t="shared" si="122"/>
        <v>EN</v>
      </c>
      <c r="S387">
        <f t="shared" si="123"/>
        <v>10</v>
      </c>
      <c r="T387" t="str">
        <f t="shared" si="124"/>
        <v/>
      </c>
      <c r="U387" t="str">
        <f t="shared" si="125"/>
        <v/>
      </c>
      <c r="V387" t="str">
        <f t="shared" si="126"/>
        <v/>
      </c>
      <c r="W387" t="str">
        <f t="shared" ca="1" si="1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</v>
      </c>
      <c r="X387" t="str">
        <f t="shared" ref="X387:X450" ca="1" si="140">"{"""&amp;D$1&amp;""":"&amp;D387
&amp;","""&amp;E$1&amp;""":"&amp;E387
&amp;","""&amp;F$1&amp;""":"""&amp;F387&amp;""""
&amp;","""&amp;H$1&amp;""":"""&amp;H387&amp;""""
&amp;","""&amp;I$1&amp;""":"&amp;I387
&amp;IF(LEN(K387)=0,"",","""&amp;K$1&amp;""":"""&amp;K387&amp;"""")
&amp;IF(LEN(M387)=0,"",","""&amp;M$1&amp;""":"""&amp;M387&amp;"""")
&amp;IF(LEN(N387)=0,"",","""&amp;N$1&amp;""":"&amp;N387)
&amp;","""&amp;O$1&amp;""":"&amp;O387&amp;"}"</f>
        <v>{"num":13,"diff":2,"tp1":"cu","vl1":"EN","cn1":10,"key":594}</v>
      </c>
      <c r="Y387">
        <f t="shared" ca="1" si="128"/>
        <v>60</v>
      </c>
      <c r="Z387">
        <f t="shared" ca="1" si="129"/>
        <v>28869</v>
      </c>
      <c r="AA387">
        <f t="shared" ca="1" si="130"/>
        <v>0</v>
      </c>
      <c r="AB387" t="str">
        <f t="shared" ca="1" si="13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</v>
      </c>
      <c r="AC387">
        <f t="shared" ca="1" si="132"/>
        <v>0</v>
      </c>
    </row>
    <row r="388" spans="1:29">
      <c r="A388">
        <f t="shared" si="136"/>
        <v>13</v>
      </c>
      <c r="B388" t="str">
        <f>VLOOKUP(A388,BossBattleTable!$A:$C,MATCH(BossBattleTable!$C$1,BossBattleTable!$A$1:$C$1,0),0)</f>
        <v>DreamWordFairies</v>
      </c>
      <c r="C388">
        <f t="shared" ca="1" si="137"/>
        <v>3</v>
      </c>
      <c r="D388">
        <f t="shared" si="134"/>
        <v>13</v>
      </c>
      <c r="E388">
        <f t="shared" ca="1" si="135"/>
        <v>3</v>
      </c>
      <c r="F388" t="str">
        <f t="shared" ca="1" si="133"/>
        <v>it</v>
      </c>
      <c r="G388" t="s">
        <v>412</v>
      </c>
      <c r="H388" t="s">
        <v>483</v>
      </c>
      <c r="I388">
        <v>1</v>
      </c>
      <c r="J388" t="str">
        <f t="shared" si="138"/>
        <v/>
      </c>
      <c r="O388">
        <v>664</v>
      </c>
      <c r="P388">
        <f t="shared" si="139"/>
        <v>664</v>
      </c>
      <c r="Q388" t="str">
        <f t="shared" ref="Q388:Q451" ca="1" si="141">IF(LEN(F388)=0,"",F388)</f>
        <v>it</v>
      </c>
      <c r="R388" t="str">
        <f t="shared" ref="R388:R451" si="142">IF(LEN(H388)=0,"",H388)</f>
        <v>Equip014003</v>
      </c>
      <c r="S388">
        <f t="shared" ref="S388:S451" si="143">IF(LEN(I388)=0,"",I388)</f>
        <v>1</v>
      </c>
      <c r="T388" t="str">
        <f t="shared" ref="T388:T451" si="144">IF(LEN(K388)=0,"",K388)</f>
        <v/>
      </c>
      <c r="U388" t="str">
        <f t="shared" ref="U388:U451" si="145">IF(LEN(M388)=0,"",M388)</f>
        <v/>
      </c>
      <c r="V388" t="str">
        <f t="shared" ref="V388:V451" si="146">IF(LEN(N388)=0,"",N388)</f>
        <v/>
      </c>
      <c r="W388" t="str">
        <f t="shared" ref="W388:W451" ca="1" si="147">IF(ROW()=2,X388,OFFSET(W388,-1,0)&amp;IF(LEN(X388)=0,"",","&amp;X388))</f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</v>
      </c>
      <c r="X388" t="str">
        <f t="shared" ca="1" si="140"/>
        <v>{"num":13,"diff":3,"tp1":"it","vl1":"Equip014003","cn1":1,"key":664}</v>
      </c>
      <c r="Y388">
        <f t="shared" ref="Y388:Y451" ca="1" si="148">LEN(X388)</f>
        <v>68</v>
      </c>
      <c r="Z388">
        <f t="shared" ref="Z388:Z451" ca="1" si="149">IF(ROW()=2,Y388,
IF(OFFSET(Z388,-1,0)+Y388+1&gt;32767,Y388+1,OFFSET(Z388,-1,0)+Y388+1))</f>
        <v>28938</v>
      </c>
      <c r="AA388">
        <f t="shared" ref="AA388:AA451" ca="1" si="150">IF(ROW()=2,AC388,OFFSET(AA388,-1,0)+AC388)</f>
        <v>0</v>
      </c>
      <c r="AB388" t="str">
        <f t="shared" ref="AB388:AB451" ca="1" si="151">IF(ROW()=2,X388,
IF(OFFSET(Z388,-1,0)+Y388+1&gt;32767,","&amp;X388,OFFSET(AB388,-1,0)&amp;IF(LEN(X388)=0,"",","&amp;X388)))</f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</v>
      </c>
      <c r="AC388">
        <f t="shared" ref="AC388:AC451" ca="1" si="152">IF(Z388&gt;OFFSET(Z388,1,0),1,0)</f>
        <v>0</v>
      </c>
    </row>
    <row r="389" spans="1:29">
      <c r="A389">
        <f t="shared" si="136"/>
        <v>13</v>
      </c>
      <c r="B389" t="str">
        <f>VLOOKUP(A389,BossBattleTable!$A:$C,MATCH(BossBattleTable!$C$1,BossBattleTable!$A$1:$C$1,0),0)</f>
        <v>DreamWordFairies</v>
      </c>
      <c r="C389">
        <f t="shared" ca="1" si="137"/>
        <v>4</v>
      </c>
      <c r="D389">
        <f t="shared" si="134"/>
        <v>13</v>
      </c>
      <c r="E389">
        <f t="shared" ca="1" si="135"/>
        <v>4</v>
      </c>
      <c r="F389" t="str">
        <f t="shared" ca="1" si="133"/>
        <v>cu</v>
      </c>
      <c r="G389" t="s">
        <v>402</v>
      </c>
      <c r="H389" t="s">
        <v>375</v>
      </c>
      <c r="I389">
        <v>3000</v>
      </c>
      <c r="J389" t="str">
        <f t="shared" si="138"/>
        <v/>
      </c>
      <c r="O389">
        <v>991</v>
      </c>
      <c r="P389">
        <f t="shared" si="139"/>
        <v>991</v>
      </c>
      <c r="Q389" t="str">
        <f t="shared" ca="1" si="141"/>
        <v>cu</v>
      </c>
      <c r="R389" t="str">
        <f t="shared" si="142"/>
        <v>GO</v>
      </c>
      <c r="S389">
        <f t="shared" si="143"/>
        <v>3000</v>
      </c>
      <c r="T389" t="str">
        <f t="shared" si="144"/>
        <v/>
      </c>
      <c r="U389" t="str">
        <f t="shared" si="145"/>
        <v/>
      </c>
      <c r="V389" t="str">
        <f t="shared" si="146"/>
        <v/>
      </c>
      <c r="W389" t="str">
        <f t="shared" ca="1" si="1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</v>
      </c>
      <c r="X389" t="str">
        <f t="shared" ca="1" si="140"/>
        <v>{"num":13,"diff":4,"tp1":"cu","vl1":"GO","cn1":3000,"key":991}</v>
      </c>
      <c r="Y389">
        <f t="shared" ca="1" si="148"/>
        <v>62</v>
      </c>
      <c r="Z389">
        <f t="shared" ca="1" si="149"/>
        <v>29001</v>
      </c>
      <c r="AA389">
        <f t="shared" ca="1" si="150"/>
        <v>0</v>
      </c>
      <c r="AB389" t="str">
        <f t="shared" ca="1" si="1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</v>
      </c>
      <c r="AC389">
        <f t="shared" ca="1" si="152"/>
        <v>0</v>
      </c>
    </row>
    <row r="390" spans="1:29">
      <c r="A390">
        <f t="shared" si="136"/>
        <v>13</v>
      </c>
      <c r="B390" t="str">
        <f>VLOOKUP(A390,BossBattleTable!$A:$C,MATCH(BossBattleTable!$C$1,BossBattleTable!$A$1:$C$1,0),0)</f>
        <v>DreamWordFairies</v>
      </c>
      <c r="C390">
        <f t="shared" ca="1" si="137"/>
        <v>5</v>
      </c>
      <c r="D390">
        <f t="shared" si="134"/>
        <v>13</v>
      </c>
      <c r="E390">
        <f t="shared" ca="1" si="135"/>
        <v>5</v>
      </c>
      <c r="F390" t="str">
        <f t="shared" ref="F390:F453" ca="1" si="153">IF(ISBLANK(G390),"",
VLOOKUP(G390,OFFSET(INDIRECT("$A:$B"),0,MATCH(G$1&amp;"_Verify",INDIRECT("$1:$1"),0)-1),2,0)
)</f>
        <v>it</v>
      </c>
      <c r="G390" t="s">
        <v>412</v>
      </c>
      <c r="H390" t="s">
        <v>451</v>
      </c>
      <c r="I390">
        <v>1</v>
      </c>
      <c r="J390" t="str">
        <f t="shared" si="138"/>
        <v/>
      </c>
      <c r="L390" t="s">
        <v>412</v>
      </c>
      <c r="M390" t="s">
        <v>497</v>
      </c>
      <c r="N390">
        <v>1</v>
      </c>
      <c r="O390">
        <v>555</v>
      </c>
      <c r="P390">
        <f t="shared" si="139"/>
        <v>555</v>
      </c>
      <c r="Q390" t="str">
        <f t="shared" ca="1" si="141"/>
        <v>it</v>
      </c>
      <c r="R390" t="str">
        <f t="shared" si="142"/>
        <v>Equip010003</v>
      </c>
      <c r="S390">
        <f t="shared" si="143"/>
        <v>1</v>
      </c>
      <c r="T390" t="str">
        <f t="shared" si="144"/>
        <v/>
      </c>
      <c r="U390" t="str">
        <f t="shared" si="145"/>
        <v>Equip003002</v>
      </c>
      <c r="V390">
        <f t="shared" si="146"/>
        <v>1</v>
      </c>
      <c r="W390" t="str">
        <f t="shared" ca="1" si="1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</v>
      </c>
      <c r="X390" t="str">
        <f t="shared" ca="1" si="140"/>
        <v>{"num":13,"diff":5,"tp1":"it","vl1":"Equip010003","cn1":1,"vl2":"Equip003002","cn2":1,"key":555}</v>
      </c>
      <c r="Y390">
        <f t="shared" ca="1" si="148"/>
        <v>96</v>
      </c>
      <c r="Z390">
        <f t="shared" ca="1" si="149"/>
        <v>29098</v>
      </c>
      <c r="AA390">
        <f t="shared" ca="1" si="150"/>
        <v>0</v>
      </c>
      <c r="AB390" t="str">
        <f t="shared" ca="1" si="1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</v>
      </c>
      <c r="AC390">
        <f t="shared" ca="1" si="152"/>
        <v>0</v>
      </c>
    </row>
    <row r="391" spans="1:29">
      <c r="A391">
        <f t="shared" si="136"/>
        <v>13</v>
      </c>
      <c r="B391" t="str">
        <f>VLOOKUP(A391,BossBattleTable!$A:$C,MATCH(BossBattleTable!$C$1,BossBattleTable!$A$1:$C$1,0),0)</f>
        <v>DreamWordFairies</v>
      </c>
      <c r="C391">
        <f t="shared" ca="1" si="137"/>
        <v>6</v>
      </c>
      <c r="D391">
        <f t="shared" si="134"/>
        <v>13</v>
      </c>
      <c r="E391">
        <f t="shared" ca="1" si="135"/>
        <v>6</v>
      </c>
      <c r="F391" t="str">
        <f t="shared" ca="1" si="153"/>
        <v>cu</v>
      </c>
      <c r="G391" t="s">
        <v>402</v>
      </c>
      <c r="H391" t="s">
        <v>191</v>
      </c>
      <c r="I391">
        <v>8</v>
      </c>
      <c r="J391" t="str">
        <f t="shared" si="138"/>
        <v/>
      </c>
      <c r="L391" t="s">
        <v>402</v>
      </c>
      <c r="M391" t="s">
        <v>375</v>
      </c>
      <c r="N391">
        <v>2000</v>
      </c>
      <c r="O391">
        <v>137</v>
      </c>
      <c r="P391">
        <f t="shared" si="139"/>
        <v>137</v>
      </c>
      <c r="Q391" t="str">
        <f t="shared" ca="1" si="141"/>
        <v>cu</v>
      </c>
      <c r="R391" t="str">
        <f t="shared" si="142"/>
        <v>EN</v>
      </c>
      <c r="S391">
        <f t="shared" si="143"/>
        <v>8</v>
      </c>
      <c r="T391" t="str">
        <f t="shared" si="144"/>
        <v/>
      </c>
      <c r="U391" t="str">
        <f t="shared" si="145"/>
        <v>GO</v>
      </c>
      <c r="V391">
        <f t="shared" si="146"/>
        <v>2000</v>
      </c>
      <c r="W391" t="str">
        <f t="shared" ca="1" si="1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</v>
      </c>
      <c r="X391" t="str">
        <f t="shared" ca="1" si="140"/>
        <v>{"num":13,"diff":6,"tp1":"cu","vl1":"EN","cn1":8,"vl2":"GO","cn2":2000,"key":137}</v>
      </c>
      <c r="Y391">
        <f t="shared" ca="1" si="148"/>
        <v>81</v>
      </c>
      <c r="Z391">
        <f t="shared" ca="1" si="149"/>
        <v>29180</v>
      </c>
      <c r="AA391">
        <f t="shared" ca="1" si="150"/>
        <v>0</v>
      </c>
      <c r="AB391" t="str">
        <f t="shared" ca="1" si="1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</v>
      </c>
      <c r="AC391">
        <f t="shared" ca="1" si="152"/>
        <v>0</v>
      </c>
    </row>
    <row r="392" spans="1:29">
      <c r="A392">
        <f t="shared" si="136"/>
        <v>13</v>
      </c>
      <c r="B392" t="str">
        <f>VLOOKUP(A392,BossBattleTable!$A:$C,MATCH(BossBattleTable!$C$1,BossBattleTable!$A$1:$C$1,0),0)</f>
        <v>DreamWordFairies</v>
      </c>
      <c r="C392">
        <f t="shared" ca="1" si="137"/>
        <v>7</v>
      </c>
      <c r="D392">
        <f t="shared" si="134"/>
        <v>13</v>
      </c>
      <c r="E392">
        <f t="shared" ca="1" si="135"/>
        <v>7</v>
      </c>
      <c r="F392" t="str">
        <f t="shared" ca="1" si="153"/>
        <v>it</v>
      </c>
      <c r="G392" t="s">
        <v>412</v>
      </c>
      <c r="H392" t="s">
        <v>453</v>
      </c>
      <c r="I392">
        <v>1</v>
      </c>
      <c r="J392" t="str">
        <f t="shared" si="138"/>
        <v/>
      </c>
      <c r="L392" t="s">
        <v>412</v>
      </c>
      <c r="M392" t="s">
        <v>481</v>
      </c>
      <c r="N392">
        <v>1</v>
      </c>
      <c r="O392">
        <v>654</v>
      </c>
      <c r="P392">
        <f t="shared" si="139"/>
        <v>654</v>
      </c>
      <c r="Q392" t="str">
        <f t="shared" ca="1" si="141"/>
        <v>it</v>
      </c>
      <c r="R392" t="str">
        <f t="shared" si="142"/>
        <v>Equip013001</v>
      </c>
      <c r="S392">
        <f t="shared" si="143"/>
        <v>1</v>
      </c>
      <c r="T392" t="str">
        <f t="shared" si="144"/>
        <v/>
      </c>
      <c r="U392" t="str">
        <f t="shared" si="145"/>
        <v>Equip013003</v>
      </c>
      <c r="V392">
        <f t="shared" si="146"/>
        <v>1</v>
      </c>
      <c r="W392" t="str">
        <f t="shared" ca="1" si="1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</v>
      </c>
      <c r="X392" t="str">
        <f t="shared" ca="1" si="140"/>
        <v>{"num":13,"diff":7,"tp1":"it","vl1":"Equip013001","cn1":1,"vl2":"Equip013003","cn2":1,"key":654}</v>
      </c>
      <c r="Y392">
        <f t="shared" ca="1" si="148"/>
        <v>96</v>
      </c>
      <c r="Z392">
        <f t="shared" ca="1" si="149"/>
        <v>29277</v>
      </c>
      <c r="AA392">
        <f t="shared" ca="1" si="150"/>
        <v>0</v>
      </c>
      <c r="AB392" t="str">
        <f t="shared" ca="1" si="1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</v>
      </c>
      <c r="AC392">
        <f t="shared" ca="1" si="152"/>
        <v>0</v>
      </c>
    </row>
    <row r="393" spans="1:29">
      <c r="A393">
        <f t="shared" si="136"/>
        <v>13</v>
      </c>
      <c r="B393" t="str">
        <f>VLOOKUP(A393,BossBattleTable!$A:$C,MATCH(BossBattleTable!$C$1,BossBattleTable!$A$1:$C$1,0),0)</f>
        <v>DreamWordFairies</v>
      </c>
      <c r="C393">
        <f t="shared" ca="1" si="137"/>
        <v>8</v>
      </c>
      <c r="D393">
        <f t="shared" si="134"/>
        <v>13</v>
      </c>
      <c r="E393">
        <f t="shared" ca="1" si="135"/>
        <v>8</v>
      </c>
      <c r="F393" t="str">
        <f t="shared" ca="1" si="153"/>
        <v>cu</v>
      </c>
      <c r="G393" t="s">
        <v>402</v>
      </c>
      <c r="H393" t="s">
        <v>108</v>
      </c>
      <c r="I393">
        <v>5</v>
      </c>
      <c r="J393" t="str">
        <f t="shared" si="138"/>
        <v/>
      </c>
      <c r="O393">
        <v>569</v>
      </c>
      <c r="P393">
        <f t="shared" si="139"/>
        <v>569</v>
      </c>
      <c r="Q393" t="str">
        <f t="shared" ca="1" si="141"/>
        <v>cu</v>
      </c>
      <c r="R393" t="str">
        <f t="shared" si="142"/>
        <v>DI</v>
      </c>
      <c r="S393">
        <f t="shared" si="143"/>
        <v>5</v>
      </c>
      <c r="T393" t="str">
        <f t="shared" si="144"/>
        <v/>
      </c>
      <c r="U393" t="str">
        <f t="shared" si="145"/>
        <v/>
      </c>
      <c r="V393" t="str">
        <f t="shared" si="146"/>
        <v/>
      </c>
      <c r="W393" t="str">
        <f t="shared" ca="1" si="1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</v>
      </c>
      <c r="X393" t="str">
        <f t="shared" ca="1" si="140"/>
        <v>{"num":13,"diff":8,"tp1":"cu","vl1":"DI","cn1":5,"key":569}</v>
      </c>
      <c r="Y393">
        <f t="shared" ca="1" si="148"/>
        <v>59</v>
      </c>
      <c r="Z393">
        <f t="shared" ca="1" si="149"/>
        <v>29337</v>
      </c>
      <c r="AA393">
        <f t="shared" ca="1" si="150"/>
        <v>0</v>
      </c>
      <c r="AB393" t="str">
        <f t="shared" ca="1" si="1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</v>
      </c>
      <c r="AC393">
        <f t="shared" ca="1" si="152"/>
        <v>0</v>
      </c>
    </row>
    <row r="394" spans="1:29">
      <c r="A394">
        <f t="shared" si="136"/>
        <v>13</v>
      </c>
      <c r="B394" t="str">
        <f>VLOOKUP(A394,BossBattleTable!$A:$C,MATCH(BossBattleTable!$C$1,BossBattleTable!$A$1:$C$1,0),0)</f>
        <v>DreamWordFairies</v>
      </c>
      <c r="C394">
        <f t="shared" ca="1" si="137"/>
        <v>9</v>
      </c>
      <c r="D394">
        <f t="shared" si="134"/>
        <v>13</v>
      </c>
      <c r="E394">
        <f t="shared" ca="1" si="135"/>
        <v>9</v>
      </c>
      <c r="F394" t="str">
        <f t="shared" ca="1" si="153"/>
        <v>it</v>
      </c>
      <c r="G394" t="s">
        <v>412</v>
      </c>
      <c r="H394" t="s">
        <v>456</v>
      </c>
      <c r="I394">
        <v>1</v>
      </c>
      <c r="J394" t="str">
        <f t="shared" si="138"/>
        <v/>
      </c>
      <c r="O394">
        <v>863</v>
      </c>
      <c r="P394">
        <f t="shared" si="139"/>
        <v>863</v>
      </c>
      <c r="Q394" t="str">
        <f t="shared" ca="1" si="141"/>
        <v>it</v>
      </c>
      <c r="R394" t="str">
        <f t="shared" si="142"/>
        <v>Equip015001</v>
      </c>
      <c r="S394">
        <f t="shared" si="143"/>
        <v>1</v>
      </c>
      <c r="T394" t="str">
        <f t="shared" si="144"/>
        <v/>
      </c>
      <c r="U394" t="str">
        <f t="shared" si="145"/>
        <v/>
      </c>
      <c r="V394" t="str">
        <f t="shared" si="146"/>
        <v/>
      </c>
      <c r="W394" t="str">
        <f t="shared" ca="1" si="1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</v>
      </c>
      <c r="X394" t="str">
        <f t="shared" ca="1" si="140"/>
        <v>{"num":13,"diff":9,"tp1":"it","vl1":"Equip015001","cn1":1,"key":863}</v>
      </c>
      <c r="Y394">
        <f t="shared" ca="1" si="148"/>
        <v>68</v>
      </c>
      <c r="Z394">
        <f t="shared" ca="1" si="149"/>
        <v>29406</v>
      </c>
      <c r="AA394">
        <f t="shared" ca="1" si="150"/>
        <v>0</v>
      </c>
      <c r="AB394" t="str">
        <f t="shared" ca="1" si="1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</v>
      </c>
      <c r="AC394">
        <f t="shared" ca="1" si="152"/>
        <v>0</v>
      </c>
    </row>
    <row r="395" spans="1:29">
      <c r="A395">
        <f t="shared" si="136"/>
        <v>13</v>
      </c>
      <c r="B395" t="str">
        <f>VLOOKUP(A395,BossBattleTable!$A:$C,MATCH(BossBattleTable!$C$1,BossBattleTable!$A$1:$C$1,0),0)</f>
        <v>DreamWordFairies</v>
      </c>
      <c r="C395">
        <f t="shared" ca="1" si="137"/>
        <v>10</v>
      </c>
      <c r="D395">
        <f t="shared" si="134"/>
        <v>13</v>
      </c>
      <c r="E395">
        <f t="shared" ca="1" si="135"/>
        <v>10</v>
      </c>
      <c r="F395" t="str">
        <f t="shared" ca="1" si="153"/>
        <v>cu</v>
      </c>
      <c r="G395" t="s">
        <v>402</v>
      </c>
      <c r="H395" t="s">
        <v>191</v>
      </c>
      <c r="I395">
        <v>12</v>
      </c>
      <c r="J395" t="str">
        <f t="shared" si="138"/>
        <v>에너지다소많음</v>
      </c>
      <c r="O395">
        <v>771</v>
      </c>
      <c r="P395">
        <f t="shared" si="139"/>
        <v>771</v>
      </c>
      <c r="Q395" t="str">
        <f t="shared" ca="1" si="141"/>
        <v>cu</v>
      </c>
      <c r="R395" t="str">
        <f t="shared" si="142"/>
        <v>EN</v>
      </c>
      <c r="S395">
        <f t="shared" si="143"/>
        <v>12</v>
      </c>
      <c r="T395" t="str">
        <f t="shared" si="144"/>
        <v/>
      </c>
      <c r="U395" t="str">
        <f t="shared" si="145"/>
        <v/>
      </c>
      <c r="V395" t="str">
        <f t="shared" si="146"/>
        <v/>
      </c>
      <c r="W395" t="str">
        <f t="shared" ca="1" si="1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</v>
      </c>
      <c r="X395" t="str">
        <f t="shared" ca="1" si="140"/>
        <v>{"num":13,"diff":10,"tp1":"cu","vl1":"EN","cn1":12,"key":771}</v>
      </c>
      <c r="Y395">
        <f t="shared" ca="1" si="148"/>
        <v>61</v>
      </c>
      <c r="Z395">
        <f t="shared" ca="1" si="149"/>
        <v>29468</v>
      </c>
      <c r="AA395">
        <f t="shared" ca="1" si="150"/>
        <v>0</v>
      </c>
      <c r="AB395" t="str">
        <f t="shared" ca="1" si="1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</v>
      </c>
      <c r="AC395">
        <f t="shared" ca="1" si="152"/>
        <v>0</v>
      </c>
    </row>
    <row r="396" spans="1:29">
      <c r="A396">
        <f t="shared" si="136"/>
        <v>13</v>
      </c>
      <c r="B396" t="str">
        <f>VLOOKUP(A396,BossBattleTable!$A:$C,MATCH(BossBattleTable!$C$1,BossBattleTable!$A$1:$C$1,0),0)</f>
        <v>DreamWordFairies</v>
      </c>
      <c r="C396">
        <f t="shared" ca="1" si="137"/>
        <v>11</v>
      </c>
      <c r="D396">
        <f t="shared" si="134"/>
        <v>13</v>
      </c>
      <c r="E396">
        <f t="shared" ca="1" si="135"/>
        <v>11</v>
      </c>
      <c r="F396" t="str">
        <f t="shared" ca="1" si="153"/>
        <v>it</v>
      </c>
      <c r="G396" t="s">
        <v>412</v>
      </c>
      <c r="H396" t="s">
        <v>466</v>
      </c>
      <c r="I396">
        <v>1</v>
      </c>
      <c r="J396" t="str">
        <f t="shared" si="138"/>
        <v/>
      </c>
      <c r="O396">
        <v>802</v>
      </c>
      <c r="P396">
        <f t="shared" si="139"/>
        <v>802</v>
      </c>
      <c r="Q396" t="str">
        <f t="shared" ca="1" si="141"/>
        <v>it</v>
      </c>
      <c r="R396" t="str">
        <f t="shared" si="142"/>
        <v>Equip020002</v>
      </c>
      <c r="S396">
        <f t="shared" si="143"/>
        <v>1</v>
      </c>
      <c r="T396" t="str">
        <f t="shared" si="144"/>
        <v/>
      </c>
      <c r="U396" t="str">
        <f t="shared" si="145"/>
        <v/>
      </c>
      <c r="V396" t="str">
        <f t="shared" si="146"/>
        <v/>
      </c>
      <c r="W396" t="str">
        <f t="shared" ca="1" si="1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</v>
      </c>
      <c r="X396" t="str">
        <f t="shared" ca="1" si="140"/>
        <v>{"num":13,"diff":11,"tp1":"it","vl1":"Equip020002","cn1":1,"key":802}</v>
      </c>
      <c r="Y396">
        <f t="shared" ca="1" si="148"/>
        <v>69</v>
      </c>
      <c r="Z396">
        <f t="shared" ca="1" si="149"/>
        <v>29538</v>
      </c>
      <c r="AA396">
        <f t="shared" ca="1" si="150"/>
        <v>0</v>
      </c>
      <c r="AB396" t="str">
        <f t="shared" ca="1" si="1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</v>
      </c>
      <c r="AC396">
        <f t="shared" ca="1" si="152"/>
        <v>0</v>
      </c>
    </row>
    <row r="397" spans="1:29">
      <c r="A397">
        <f t="shared" si="136"/>
        <v>13</v>
      </c>
      <c r="B397" t="str">
        <f>VLOOKUP(A397,BossBattleTable!$A:$C,MATCH(BossBattleTable!$C$1,BossBattleTable!$A$1:$C$1,0),0)</f>
        <v>DreamWordFairies</v>
      </c>
      <c r="C397">
        <f t="shared" ca="1" si="137"/>
        <v>12</v>
      </c>
      <c r="D397">
        <f t="shared" si="134"/>
        <v>13</v>
      </c>
      <c r="E397">
        <f t="shared" ca="1" si="135"/>
        <v>12</v>
      </c>
      <c r="F397" t="str">
        <f t="shared" ca="1" si="153"/>
        <v>cu</v>
      </c>
      <c r="G397" t="s">
        <v>402</v>
      </c>
      <c r="H397" t="s">
        <v>375</v>
      </c>
      <c r="I397">
        <v>4000</v>
      </c>
      <c r="J397" t="str">
        <f t="shared" si="138"/>
        <v/>
      </c>
      <c r="O397">
        <v>656</v>
      </c>
      <c r="P397">
        <f t="shared" si="139"/>
        <v>656</v>
      </c>
      <c r="Q397" t="str">
        <f t="shared" ca="1" si="141"/>
        <v>cu</v>
      </c>
      <c r="R397" t="str">
        <f t="shared" si="142"/>
        <v>GO</v>
      </c>
      <c r="S397">
        <f t="shared" si="143"/>
        <v>4000</v>
      </c>
      <c r="T397" t="str">
        <f t="shared" si="144"/>
        <v/>
      </c>
      <c r="U397" t="str">
        <f t="shared" si="145"/>
        <v/>
      </c>
      <c r="V397" t="str">
        <f t="shared" si="146"/>
        <v/>
      </c>
      <c r="W397" t="str">
        <f t="shared" ca="1" si="1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</v>
      </c>
      <c r="X397" t="str">
        <f t="shared" ca="1" si="140"/>
        <v>{"num":13,"diff":12,"tp1":"cu","vl1":"GO","cn1":4000,"key":656}</v>
      </c>
      <c r="Y397">
        <f t="shared" ca="1" si="148"/>
        <v>63</v>
      </c>
      <c r="Z397">
        <f t="shared" ca="1" si="149"/>
        <v>29602</v>
      </c>
      <c r="AA397">
        <f t="shared" ca="1" si="150"/>
        <v>0</v>
      </c>
      <c r="AB397" t="str">
        <f t="shared" ca="1" si="1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</v>
      </c>
      <c r="AC397">
        <f t="shared" ca="1" si="152"/>
        <v>0</v>
      </c>
    </row>
    <row r="398" spans="1:29">
      <c r="A398">
        <f t="shared" si="136"/>
        <v>13</v>
      </c>
      <c r="B398" t="str">
        <f>VLOOKUP(A398,BossBattleTable!$A:$C,MATCH(BossBattleTable!$C$1,BossBattleTable!$A$1:$C$1,0),0)</f>
        <v>DreamWordFairies</v>
      </c>
      <c r="C398">
        <f t="shared" ca="1" si="137"/>
        <v>13</v>
      </c>
      <c r="D398">
        <f t="shared" si="134"/>
        <v>13</v>
      </c>
      <c r="E398">
        <f t="shared" ca="1" si="135"/>
        <v>13</v>
      </c>
      <c r="F398" t="str">
        <f t="shared" ca="1" si="153"/>
        <v>it</v>
      </c>
      <c r="G398" t="s">
        <v>412</v>
      </c>
      <c r="H398" t="s">
        <v>477</v>
      </c>
      <c r="I398">
        <v>1</v>
      </c>
      <c r="J398" t="str">
        <f t="shared" si="138"/>
        <v/>
      </c>
      <c r="L398" t="s">
        <v>412</v>
      </c>
      <c r="M398" t="s">
        <v>467</v>
      </c>
      <c r="N398">
        <v>1</v>
      </c>
      <c r="O398">
        <v>731</v>
      </c>
      <c r="P398">
        <f t="shared" si="139"/>
        <v>731</v>
      </c>
      <c r="Q398" t="str">
        <f t="shared" ca="1" si="141"/>
        <v>it</v>
      </c>
      <c r="R398" t="str">
        <f t="shared" si="142"/>
        <v>Equip011003</v>
      </c>
      <c r="S398">
        <f t="shared" si="143"/>
        <v>1</v>
      </c>
      <c r="T398" t="str">
        <f t="shared" si="144"/>
        <v/>
      </c>
      <c r="U398" t="str">
        <f t="shared" si="145"/>
        <v>Equip015003</v>
      </c>
      <c r="V398">
        <f t="shared" si="146"/>
        <v>1</v>
      </c>
      <c r="W398" t="str">
        <f t="shared" ca="1" si="1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</v>
      </c>
      <c r="X398" t="str">
        <f t="shared" ca="1" si="140"/>
        <v>{"num":13,"diff":13,"tp1":"it","vl1":"Equip011003","cn1":1,"vl2":"Equip015003","cn2":1,"key":731}</v>
      </c>
      <c r="Y398">
        <f t="shared" ca="1" si="148"/>
        <v>97</v>
      </c>
      <c r="Z398">
        <f t="shared" ca="1" si="149"/>
        <v>29700</v>
      </c>
      <c r="AA398">
        <f t="shared" ca="1" si="150"/>
        <v>0</v>
      </c>
      <c r="AB398" t="str">
        <f t="shared" ca="1" si="1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</v>
      </c>
      <c r="AC398">
        <f t="shared" ca="1" si="152"/>
        <v>0</v>
      </c>
    </row>
    <row r="399" spans="1:29">
      <c r="A399">
        <f t="shared" si="136"/>
        <v>13</v>
      </c>
      <c r="B399" t="str">
        <f>VLOOKUP(A399,BossBattleTable!$A:$C,MATCH(BossBattleTable!$C$1,BossBattleTable!$A$1:$C$1,0),0)</f>
        <v>DreamWordFairies</v>
      </c>
      <c r="C399">
        <f t="shared" ca="1" si="137"/>
        <v>14</v>
      </c>
      <c r="D399">
        <f t="shared" si="134"/>
        <v>13</v>
      </c>
      <c r="E399">
        <f t="shared" ca="1" si="135"/>
        <v>14</v>
      </c>
      <c r="F399" t="str">
        <f t="shared" ca="1" si="153"/>
        <v>cu</v>
      </c>
      <c r="G399" t="s">
        <v>402</v>
      </c>
      <c r="H399" t="s">
        <v>191</v>
      </c>
      <c r="I399">
        <v>10</v>
      </c>
      <c r="J399" t="str">
        <f t="shared" si="138"/>
        <v>에너지다소많음</v>
      </c>
      <c r="L399" t="s">
        <v>402</v>
      </c>
      <c r="M399" t="s">
        <v>375</v>
      </c>
      <c r="N399">
        <v>3000</v>
      </c>
      <c r="O399">
        <v>341</v>
      </c>
      <c r="P399">
        <f t="shared" si="139"/>
        <v>341</v>
      </c>
      <c r="Q399" t="str">
        <f t="shared" ca="1" si="141"/>
        <v>cu</v>
      </c>
      <c r="R399" t="str">
        <f t="shared" si="142"/>
        <v>EN</v>
      </c>
      <c r="S399">
        <f t="shared" si="143"/>
        <v>10</v>
      </c>
      <c r="T399" t="str">
        <f t="shared" si="144"/>
        <v/>
      </c>
      <c r="U399" t="str">
        <f t="shared" si="145"/>
        <v>GO</v>
      </c>
      <c r="V399">
        <f t="shared" si="146"/>
        <v>3000</v>
      </c>
      <c r="W399" t="str">
        <f t="shared" ca="1" si="1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</v>
      </c>
      <c r="X399" t="str">
        <f t="shared" ca="1" si="140"/>
        <v>{"num":13,"diff":14,"tp1":"cu","vl1":"EN","cn1":10,"vl2":"GO","cn2":3000,"key":341}</v>
      </c>
      <c r="Y399">
        <f t="shared" ca="1" si="148"/>
        <v>83</v>
      </c>
      <c r="Z399">
        <f t="shared" ca="1" si="149"/>
        <v>29784</v>
      </c>
      <c r="AA399">
        <f t="shared" ca="1" si="150"/>
        <v>0</v>
      </c>
      <c r="AB399" t="str">
        <f t="shared" ca="1" si="1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</v>
      </c>
      <c r="AC399">
        <f t="shared" ca="1" si="152"/>
        <v>0</v>
      </c>
    </row>
    <row r="400" spans="1:29">
      <c r="A400">
        <f t="shared" si="136"/>
        <v>13</v>
      </c>
      <c r="B400" t="str">
        <f>VLOOKUP(A400,BossBattleTable!$A:$C,MATCH(BossBattleTable!$C$1,BossBattleTable!$A$1:$C$1,0),0)</f>
        <v>DreamWordFairies</v>
      </c>
      <c r="C400">
        <f t="shared" ca="1" si="137"/>
        <v>15</v>
      </c>
      <c r="D400">
        <f t="shared" si="134"/>
        <v>13</v>
      </c>
      <c r="E400">
        <f t="shared" ca="1" si="135"/>
        <v>15</v>
      </c>
      <c r="F400" t="str">
        <f t="shared" ca="1" si="153"/>
        <v>it</v>
      </c>
      <c r="G400" t="s">
        <v>412</v>
      </c>
      <c r="H400" t="s">
        <v>458</v>
      </c>
      <c r="I400">
        <v>1</v>
      </c>
      <c r="J400" t="str">
        <f t="shared" si="138"/>
        <v/>
      </c>
      <c r="L400" t="s">
        <v>412</v>
      </c>
      <c r="M400" t="s">
        <v>481</v>
      </c>
      <c r="N400">
        <v>1</v>
      </c>
      <c r="O400">
        <v>989</v>
      </c>
      <c r="P400">
        <f t="shared" si="139"/>
        <v>989</v>
      </c>
      <c r="Q400" t="str">
        <f t="shared" ca="1" si="141"/>
        <v>it</v>
      </c>
      <c r="R400" t="str">
        <f t="shared" si="142"/>
        <v>Equip012003</v>
      </c>
      <c r="S400">
        <f t="shared" si="143"/>
        <v>1</v>
      </c>
      <c r="T400" t="str">
        <f t="shared" si="144"/>
        <v/>
      </c>
      <c r="U400" t="str">
        <f t="shared" si="145"/>
        <v>Equip013003</v>
      </c>
      <c r="V400">
        <f t="shared" si="146"/>
        <v>1</v>
      </c>
      <c r="W400" t="str">
        <f t="shared" ca="1" si="1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</v>
      </c>
      <c r="X400" t="str">
        <f t="shared" ca="1" si="140"/>
        <v>{"num":13,"diff":15,"tp1":"it","vl1":"Equip012003","cn1":1,"vl2":"Equip013003","cn2":1,"key":989}</v>
      </c>
      <c r="Y400">
        <f t="shared" ca="1" si="148"/>
        <v>97</v>
      </c>
      <c r="Z400">
        <f t="shared" ca="1" si="149"/>
        <v>29882</v>
      </c>
      <c r="AA400">
        <f t="shared" ca="1" si="150"/>
        <v>0</v>
      </c>
      <c r="AB400" t="str">
        <f t="shared" ca="1" si="1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</v>
      </c>
      <c r="AC400">
        <f t="shared" ca="1" si="152"/>
        <v>0</v>
      </c>
    </row>
    <row r="401" spans="1:29">
      <c r="A401">
        <f t="shared" si="136"/>
        <v>13</v>
      </c>
      <c r="B401" t="str">
        <f>VLOOKUP(A401,BossBattleTable!$A:$C,MATCH(BossBattleTable!$C$1,BossBattleTable!$A$1:$C$1,0),0)</f>
        <v>DreamWordFairies</v>
      </c>
      <c r="C401">
        <f t="shared" ca="1" si="137"/>
        <v>16</v>
      </c>
      <c r="D401">
        <f t="shared" si="134"/>
        <v>13</v>
      </c>
      <c r="E401">
        <f t="shared" ca="1" si="135"/>
        <v>16</v>
      </c>
      <c r="F401" t="str">
        <f t="shared" ca="1" si="153"/>
        <v>cu</v>
      </c>
      <c r="G401" t="s">
        <v>402</v>
      </c>
      <c r="H401" t="s">
        <v>108</v>
      </c>
      <c r="I401">
        <v>6</v>
      </c>
      <c r="J401" t="str">
        <f t="shared" si="138"/>
        <v/>
      </c>
      <c r="O401">
        <v>761</v>
      </c>
      <c r="P401">
        <f t="shared" si="139"/>
        <v>761</v>
      </c>
      <c r="Q401" t="str">
        <f t="shared" ca="1" si="141"/>
        <v>cu</v>
      </c>
      <c r="R401" t="str">
        <f t="shared" si="142"/>
        <v>DI</v>
      </c>
      <c r="S401">
        <f t="shared" si="143"/>
        <v>6</v>
      </c>
      <c r="T401" t="str">
        <f t="shared" si="144"/>
        <v/>
      </c>
      <c r="U401" t="str">
        <f t="shared" si="145"/>
        <v/>
      </c>
      <c r="V401" t="str">
        <f t="shared" si="146"/>
        <v/>
      </c>
      <c r="W401" t="str">
        <f t="shared" ca="1" si="1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</v>
      </c>
      <c r="X401" t="str">
        <f t="shared" ca="1" si="140"/>
        <v>{"num":13,"diff":16,"tp1":"cu","vl1":"DI","cn1":6,"key":761}</v>
      </c>
      <c r="Y401">
        <f t="shared" ca="1" si="148"/>
        <v>60</v>
      </c>
      <c r="Z401">
        <f t="shared" ca="1" si="149"/>
        <v>29943</v>
      </c>
      <c r="AA401">
        <f t="shared" ca="1" si="150"/>
        <v>0</v>
      </c>
      <c r="AB401" t="str">
        <f t="shared" ca="1" si="1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</v>
      </c>
      <c r="AC401">
        <f t="shared" ca="1" si="152"/>
        <v>0</v>
      </c>
    </row>
    <row r="402" spans="1:29">
      <c r="A402">
        <f t="shared" si="136"/>
        <v>13</v>
      </c>
      <c r="B402" t="str">
        <f>VLOOKUP(A402,BossBattleTable!$A:$C,MATCH(BossBattleTable!$C$1,BossBattleTable!$A$1:$C$1,0),0)</f>
        <v>DreamWordFairies</v>
      </c>
      <c r="C402">
        <f t="shared" ca="1" si="137"/>
        <v>17</v>
      </c>
      <c r="D402">
        <f t="shared" si="134"/>
        <v>13</v>
      </c>
      <c r="E402">
        <f t="shared" ca="1" si="135"/>
        <v>17</v>
      </c>
      <c r="F402" t="str">
        <f t="shared" ca="1" si="153"/>
        <v>it</v>
      </c>
      <c r="G402" t="s">
        <v>412</v>
      </c>
      <c r="H402" t="s">
        <v>483</v>
      </c>
      <c r="I402">
        <v>1</v>
      </c>
      <c r="J402" t="str">
        <f t="shared" si="138"/>
        <v/>
      </c>
      <c r="O402">
        <v>750</v>
      </c>
      <c r="P402">
        <f t="shared" si="139"/>
        <v>750</v>
      </c>
      <c r="Q402" t="str">
        <f t="shared" ca="1" si="141"/>
        <v>it</v>
      </c>
      <c r="R402" t="str">
        <f t="shared" si="142"/>
        <v>Equip014003</v>
      </c>
      <c r="S402">
        <f t="shared" si="143"/>
        <v>1</v>
      </c>
      <c r="T402" t="str">
        <f t="shared" si="144"/>
        <v/>
      </c>
      <c r="U402" t="str">
        <f t="shared" si="145"/>
        <v/>
      </c>
      <c r="V402" t="str">
        <f t="shared" si="146"/>
        <v/>
      </c>
      <c r="W402" t="str">
        <f t="shared" ca="1" si="1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</v>
      </c>
      <c r="X402" t="str">
        <f t="shared" ca="1" si="140"/>
        <v>{"num":13,"diff":17,"tp1":"it","vl1":"Equip014003","cn1":1,"key":750}</v>
      </c>
      <c r="Y402">
        <f t="shared" ca="1" si="148"/>
        <v>69</v>
      </c>
      <c r="Z402">
        <f t="shared" ca="1" si="149"/>
        <v>30013</v>
      </c>
      <c r="AA402">
        <f t="shared" ca="1" si="150"/>
        <v>0</v>
      </c>
      <c r="AB402" t="str">
        <f t="shared" ca="1" si="1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</v>
      </c>
      <c r="AC402">
        <f t="shared" ca="1" si="152"/>
        <v>0</v>
      </c>
    </row>
    <row r="403" spans="1:29">
      <c r="A403">
        <f t="shared" si="136"/>
        <v>13</v>
      </c>
      <c r="B403" t="str">
        <f>VLOOKUP(A403,BossBattleTable!$A:$C,MATCH(BossBattleTable!$C$1,BossBattleTable!$A$1:$C$1,0),0)</f>
        <v>DreamWordFairies</v>
      </c>
      <c r="C403">
        <f t="shared" ca="1" si="137"/>
        <v>18</v>
      </c>
      <c r="D403">
        <f t="shared" si="134"/>
        <v>13</v>
      </c>
      <c r="E403">
        <f t="shared" ca="1" si="135"/>
        <v>18</v>
      </c>
      <c r="F403" t="str">
        <f t="shared" ca="1" si="153"/>
        <v>cu</v>
      </c>
      <c r="G403" t="s">
        <v>402</v>
      </c>
      <c r="H403" t="s">
        <v>191</v>
      </c>
      <c r="I403">
        <v>15</v>
      </c>
      <c r="J403" t="str">
        <f t="shared" si="138"/>
        <v>에너지다소많음</v>
      </c>
      <c r="O403">
        <v>285</v>
      </c>
      <c r="P403">
        <f t="shared" si="139"/>
        <v>285</v>
      </c>
      <c r="Q403" t="str">
        <f t="shared" ca="1" si="141"/>
        <v>cu</v>
      </c>
      <c r="R403" t="str">
        <f t="shared" si="142"/>
        <v>EN</v>
      </c>
      <c r="S403">
        <f t="shared" si="143"/>
        <v>15</v>
      </c>
      <c r="T403" t="str">
        <f t="shared" si="144"/>
        <v/>
      </c>
      <c r="U403" t="str">
        <f t="shared" si="145"/>
        <v/>
      </c>
      <c r="V403" t="str">
        <f t="shared" si="146"/>
        <v/>
      </c>
      <c r="W403" t="str">
        <f t="shared" ca="1" si="1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</v>
      </c>
      <c r="X403" t="str">
        <f t="shared" ca="1" si="140"/>
        <v>{"num":13,"diff":18,"tp1":"cu","vl1":"EN","cn1":15,"key":285}</v>
      </c>
      <c r="Y403">
        <f t="shared" ca="1" si="148"/>
        <v>61</v>
      </c>
      <c r="Z403">
        <f t="shared" ca="1" si="149"/>
        <v>30075</v>
      </c>
      <c r="AA403">
        <f t="shared" ca="1" si="150"/>
        <v>0</v>
      </c>
      <c r="AB403" t="str">
        <f t="shared" ca="1" si="1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</v>
      </c>
      <c r="AC403">
        <f t="shared" ca="1" si="152"/>
        <v>0</v>
      </c>
    </row>
    <row r="404" spans="1:29">
      <c r="A404">
        <f t="shared" si="136"/>
        <v>13</v>
      </c>
      <c r="B404" t="str">
        <f>VLOOKUP(A404,BossBattleTable!$A:$C,MATCH(BossBattleTable!$C$1,BossBattleTable!$A$1:$C$1,0),0)</f>
        <v>DreamWordFairies</v>
      </c>
      <c r="C404">
        <f t="shared" ca="1" si="137"/>
        <v>19</v>
      </c>
      <c r="D404">
        <f t="shared" si="134"/>
        <v>13</v>
      </c>
      <c r="E404">
        <f t="shared" ca="1" si="135"/>
        <v>19</v>
      </c>
      <c r="F404" t="str">
        <f t="shared" ca="1" si="153"/>
        <v>it</v>
      </c>
      <c r="G404" t="s">
        <v>412</v>
      </c>
      <c r="H404" t="s">
        <v>459</v>
      </c>
      <c r="I404">
        <v>1</v>
      </c>
      <c r="J404" t="str">
        <f t="shared" si="138"/>
        <v/>
      </c>
      <c r="O404">
        <v>774</v>
      </c>
      <c r="P404">
        <f t="shared" si="139"/>
        <v>774</v>
      </c>
      <c r="Q404" t="str">
        <f t="shared" ca="1" si="141"/>
        <v>it</v>
      </c>
      <c r="R404" t="str">
        <f t="shared" si="142"/>
        <v>Equip025002</v>
      </c>
      <c r="S404">
        <f t="shared" si="143"/>
        <v>1</v>
      </c>
      <c r="T404" t="str">
        <f t="shared" si="144"/>
        <v/>
      </c>
      <c r="U404" t="str">
        <f t="shared" si="145"/>
        <v/>
      </c>
      <c r="V404" t="str">
        <f t="shared" si="146"/>
        <v/>
      </c>
      <c r="W404" t="str">
        <f t="shared" ca="1" si="1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</v>
      </c>
      <c r="X404" t="str">
        <f t="shared" ca="1" si="140"/>
        <v>{"num":13,"diff":19,"tp1":"it","vl1":"Equip025002","cn1":1,"key":774}</v>
      </c>
      <c r="Y404">
        <f t="shared" ca="1" si="148"/>
        <v>69</v>
      </c>
      <c r="Z404">
        <f t="shared" ca="1" si="149"/>
        <v>30145</v>
      </c>
      <c r="AA404">
        <f t="shared" ca="1" si="150"/>
        <v>0</v>
      </c>
      <c r="AB404" t="str">
        <f t="shared" ca="1" si="1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</v>
      </c>
      <c r="AC404">
        <f t="shared" ca="1" si="152"/>
        <v>0</v>
      </c>
    </row>
    <row r="405" spans="1:29">
      <c r="A405">
        <f t="shared" si="136"/>
        <v>13</v>
      </c>
      <c r="B405" t="str">
        <f>VLOOKUP(A405,BossBattleTable!$A:$C,MATCH(BossBattleTable!$C$1,BossBattleTable!$A$1:$C$1,0),0)</f>
        <v>DreamWordFairies</v>
      </c>
      <c r="C405">
        <f t="shared" ca="1" si="137"/>
        <v>20</v>
      </c>
      <c r="D405">
        <f t="shared" si="134"/>
        <v>13</v>
      </c>
      <c r="E405">
        <f t="shared" ca="1" si="135"/>
        <v>20</v>
      </c>
      <c r="F405" t="str">
        <f t="shared" ca="1" si="153"/>
        <v>cu</v>
      </c>
      <c r="G405" t="s">
        <v>402</v>
      </c>
      <c r="H405" t="s">
        <v>375</v>
      </c>
      <c r="I405">
        <v>5500</v>
      </c>
      <c r="J405" t="str">
        <f t="shared" si="138"/>
        <v/>
      </c>
      <c r="O405">
        <v>329</v>
      </c>
      <c r="P405">
        <f t="shared" si="139"/>
        <v>329</v>
      </c>
      <c r="Q405" t="str">
        <f t="shared" ca="1" si="141"/>
        <v>cu</v>
      </c>
      <c r="R405" t="str">
        <f t="shared" si="142"/>
        <v>GO</v>
      </c>
      <c r="S405">
        <f t="shared" si="143"/>
        <v>5500</v>
      </c>
      <c r="T405" t="str">
        <f t="shared" si="144"/>
        <v/>
      </c>
      <c r="U405" t="str">
        <f t="shared" si="145"/>
        <v/>
      </c>
      <c r="V405" t="str">
        <f t="shared" si="146"/>
        <v/>
      </c>
      <c r="W405" t="str">
        <f t="shared" ca="1" si="1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</v>
      </c>
      <c r="X405" t="str">
        <f t="shared" ca="1" si="140"/>
        <v>{"num":13,"diff":20,"tp1":"cu","vl1":"GO","cn1":5500,"key":329}</v>
      </c>
      <c r="Y405">
        <f t="shared" ca="1" si="148"/>
        <v>63</v>
      </c>
      <c r="Z405">
        <f t="shared" ca="1" si="149"/>
        <v>30209</v>
      </c>
      <c r="AA405">
        <f t="shared" ca="1" si="150"/>
        <v>0</v>
      </c>
      <c r="AB405" t="str">
        <f t="shared" ca="1" si="1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</v>
      </c>
      <c r="AC405">
        <f t="shared" ca="1" si="152"/>
        <v>0</v>
      </c>
    </row>
    <row r="406" spans="1:29">
      <c r="A406">
        <f t="shared" si="136"/>
        <v>13</v>
      </c>
      <c r="B406" t="str">
        <f>VLOOKUP(A406,BossBattleTable!$A:$C,MATCH(BossBattleTable!$C$1,BossBattleTable!$A$1:$C$1,0),0)</f>
        <v>DreamWordFairies</v>
      </c>
      <c r="C406">
        <f t="shared" ca="1" si="137"/>
        <v>21</v>
      </c>
      <c r="D406">
        <f t="shared" si="134"/>
        <v>13</v>
      </c>
      <c r="E406">
        <f t="shared" ca="1" si="135"/>
        <v>21</v>
      </c>
      <c r="F406" t="str">
        <f t="shared" ca="1" si="153"/>
        <v>it</v>
      </c>
      <c r="G406" t="s">
        <v>412</v>
      </c>
      <c r="H406" t="s">
        <v>452</v>
      </c>
      <c r="I406">
        <v>1</v>
      </c>
      <c r="J406" t="str">
        <f t="shared" si="138"/>
        <v/>
      </c>
      <c r="L406" t="s">
        <v>412</v>
      </c>
      <c r="M406" t="s">
        <v>448</v>
      </c>
      <c r="N406">
        <v>1</v>
      </c>
      <c r="O406">
        <v>734</v>
      </c>
      <c r="P406">
        <f t="shared" si="139"/>
        <v>734</v>
      </c>
      <c r="Q406" t="str">
        <f t="shared" ca="1" si="141"/>
        <v>it</v>
      </c>
      <c r="R406" t="str">
        <f t="shared" si="142"/>
        <v>Equip014001</v>
      </c>
      <c r="S406">
        <f t="shared" si="143"/>
        <v>1</v>
      </c>
      <c r="T406" t="str">
        <f t="shared" si="144"/>
        <v/>
      </c>
      <c r="U406" t="str">
        <f t="shared" si="145"/>
        <v>Equip010001</v>
      </c>
      <c r="V406">
        <f t="shared" si="146"/>
        <v>1</v>
      </c>
      <c r="W406" t="str">
        <f t="shared" ca="1" si="1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</v>
      </c>
      <c r="X406" t="str">
        <f t="shared" ca="1" si="140"/>
        <v>{"num":13,"diff":21,"tp1":"it","vl1":"Equip014001","cn1":1,"vl2":"Equip010001","cn2":1,"key":734}</v>
      </c>
      <c r="Y406">
        <f t="shared" ca="1" si="148"/>
        <v>97</v>
      </c>
      <c r="Z406">
        <f t="shared" ca="1" si="149"/>
        <v>30307</v>
      </c>
      <c r="AA406">
        <f t="shared" ca="1" si="150"/>
        <v>0</v>
      </c>
      <c r="AB406" t="str">
        <f t="shared" ca="1" si="1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</v>
      </c>
      <c r="AC406">
        <f t="shared" ca="1" si="152"/>
        <v>0</v>
      </c>
    </row>
    <row r="407" spans="1:29">
      <c r="A407">
        <f t="shared" si="136"/>
        <v>13</v>
      </c>
      <c r="B407" t="str">
        <f>VLOOKUP(A407,BossBattleTable!$A:$C,MATCH(BossBattleTable!$C$1,BossBattleTable!$A$1:$C$1,0),0)</f>
        <v>DreamWordFairies</v>
      </c>
      <c r="C407">
        <f t="shared" ca="1" si="137"/>
        <v>22</v>
      </c>
      <c r="D407">
        <f t="shared" si="134"/>
        <v>13</v>
      </c>
      <c r="E407">
        <f t="shared" ca="1" si="135"/>
        <v>22</v>
      </c>
      <c r="F407" t="str">
        <f t="shared" ca="1" si="153"/>
        <v>cu</v>
      </c>
      <c r="G407" t="s">
        <v>402</v>
      </c>
      <c r="H407" t="s">
        <v>191</v>
      </c>
      <c r="I407">
        <v>12</v>
      </c>
      <c r="J407" t="str">
        <f t="shared" si="138"/>
        <v>에너지다소많음</v>
      </c>
      <c r="L407" t="s">
        <v>402</v>
      </c>
      <c r="M407" t="s">
        <v>375</v>
      </c>
      <c r="N407">
        <v>4000</v>
      </c>
      <c r="O407">
        <v>513</v>
      </c>
      <c r="P407">
        <f t="shared" si="139"/>
        <v>513</v>
      </c>
      <c r="Q407" t="str">
        <f t="shared" ca="1" si="141"/>
        <v>cu</v>
      </c>
      <c r="R407" t="str">
        <f t="shared" si="142"/>
        <v>EN</v>
      </c>
      <c r="S407">
        <f t="shared" si="143"/>
        <v>12</v>
      </c>
      <c r="T407" t="str">
        <f t="shared" si="144"/>
        <v/>
      </c>
      <c r="U407" t="str">
        <f t="shared" si="145"/>
        <v>GO</v>
      </c>
      <c r="V407">
        <f t="shared" si="146"/>
        <v>4000</v>
      </c>
      <c r="W407" t="str">
        <f t="shared" ca="1" si="1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</v>
      </c>
      <c r="X407" t="str">
        <f t="shared" ca="1" si="140"/>
        <v>{"num":13,"diff":22,"tp1":"cu","vl1":"EN","cn1":12,"vl2":"GO","cn2":4000,"key":513}</v>
      </c>
      <c r="Y407">
        <f t="shared" ca="1" si="148"/>
        <v>83</v>
      </c>
      <c r="Z407">
        <f t="shared" ca="1" si="149"/>
        <v>30391</v>
      </c>
      <c r="AA407">
        <f t="shared" ca="1" si="150"/>
        <v>0</v>
      </c>
      <c r="AB407" t="str">
        <f t="shared" ca="1" si="1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</v>
      </c>
      <c r="AC407">
        <f t="shared" ca="1" si="152"/>
        <v>0</v>
      </c>
    </row>
    <row r="408" spans="1:29">
      <c r="A408">
        <f t="shared" si="136"/>
        <v>13</v>
      </c>
      <c r="B408" t="str">
        <f>VLOOKUP(A408,BossBattleTable!$A:$C,MATCH(BossBattleTable!$C$1,BossBattleTable!$A$1:$C$1,0),0)</f>
        <v>DreamWordFairies</v>
      </c>
      <c r="C408">
        <f t="shared" ca="1" si="137"/>
        <v>23</v>
      </c>
      <c r="D408">
        <f t="shared" si="134"/>
        <v>13</v>
      </c>
      <c r="E408">
        <f t="shared" ca="1" si="135"/>
        <v>23</v>
      </c>
      <c r="F408" t="str">
        <f t="shared" ca="1" si="153"/>
        <v>it</v>
      </c>
      <c r="G408" t="s">
        <v>412</v>
      </c>
      <c r="H408" t="s">
        <v>464</v>
      </c>
      <c r="I408">
        <v>1</v>
      </c>
      <c r="J408" t="str">
        <f t="shared" si="138"/>
        <v/>
      </c>
      <c r="L408" t="s">
        <v>412</v>
      </c>
      <c r="M408" t="s">
        <v>465</v>
      </c>
      <c r="N408">
        <v>1</v>
      </c>
      <c r="O408">
        <v>290</v>
      </c>
      <c r="P408">
        <f t="shared" si="139"/>
        <v>290</v>
      </c>
      <c r="Q408" t="str">
        <f t="shared" ca="1" si="141"/>
        <v>it</v>
      </c>
      <c r="R408" t="str">
        <f t="shared" si="142"/>
        <v>Equip024003</v>
      </c>
      <c r="S408">
        <f t="shared" si="143"/>
        <v>1</v>
      </c>
      <c r="T408" t="str">
        <f t="shared" si="144"/>
        <v/>
      </c>
      <c r="U408" t="str">
        <f t="shared" si="145"/>
        <v>Equip010002</v>
      </c>
      <c r="V408">
        <f t="shared" si="146"/>
        <v>1</v>
      </c>
      <c r="W408" t="str">
        <f t="shared" ca="1" si="1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</v>
      </c>
      <c r="X408" t="str">
        <f t="shared" ca="1" si="140"/>
        <v>{"num":13,"diff":23,"tp1":"it","vl1":"Equip024003","cn1":1,"vl2":"Equip010002","cn2":1,"key":290}</v>
      </c>
      <c r="Y408">
        <f t="shared" ca="1" si="148"/>
        <v>97</v>
      </c>
      <c r="Z408">
        <f t="shared" ca="1" si="149"/>
        <v>30489</v>
      </c>
      <c r="AA408">
        <f t="shared" ca="1" si="150"/>
        <v>0</v>
      </c>
      <c r="AB408" t="str">
        <f t="shared" ca="1" si="1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</v>
      </c>
      <c r="AC408">
        <f t="shared" ca="1" si="152"/>
        <v>0</v>
      </c>
    </row>
    <row r="409" spans="1:29">
      <c r="A409">
        <f t="shared" si="136"/>
        <v>13</v>
      </c>
      <c r="B409" t="str">
        <f>VLOOKUP(A409,BossBattleTable!$A:$C,MATCH(BossBattleTable!$C$1,BossBattleTable!$A$1:$C$1,0),0)</f>
        <v>DreamWordFairies</v>
      </c>
      <c r="C409">
        <f t="shared" ca="1" si="137"/>
        <v>24</v>
      </c>
      <c r="D409">
        <f t="shared" si="134"/>
        <v>13</v>
      </c>
      <c r="E409">
        <f t="shared" ca="1" si="135"/>
        <v>24</v>
      </c>
      <c r="F409" t="str">
        <f t="shared" ca="1" si="153"/>
        <v>cu</v>
      </c>
      <c r="G409" t="s">
        <v>402</v>
      </c>
      <c r="H409" t="s">
        <v>108</v>
      </c>
      <c r="I409">
        <v>8</v>
      </c>
      <c r="J409" t="str">
        <f t="shared" si="138"/>
        <v/>
      </c>
      <c r="O409">
        <v>894</v>
      </c>
      <c r="P409">
        <f t="shared" si="139"/>
        <v>894</v>
      </c>
      <c r="Q409" t="str">
        <f t="shared" ca="1" si="141"/>
        <v>cu</v>
      </c>
      <c r="R409" t="str">
        <f t="shared" si="142"/>
        <v>DI</v>
      </c>
      <c r="S409">
        <f t="shared" si="143"/>
        <v>8</v>
      </c>
      <c r="T409" t="str">
        <f t="shared" si="144"/>
        <v/>
      </c>
      <c r="U409" t="str">
        <f t="shared" si="145"/>
        <v/>
      </c>
      <c r="V409" t="str">
        <f t="shared" si="146"/>
        <v/>
      </c>
      <c r="W409" t="str">
        <f t="shared" ca="1" si="1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</v>
      </c>
      <c r="X409" t="str">
        <f t="shared" ca="1" si="140"/>
        <v>{"num":13,"diff":24,"tp1":"cu","vl1":"DI","cn1":8,"key":894}</v>
      </c>
      <c r="Y409">
        <f t="shared" ca="1" si="148"/>
        <v>60</v>
      </c>
      <c r="Z409">
        <f t="shared" ca="1" si="149"/>
        <v>30550</v>
      </c>
      <c r="AA409">
        <f t="shared" ca="1" si="150"/>
        <v>0</v>
      </c>
      <c r="AB409" t="str">
        <f t="shared" ca="1" si="1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</v>
      </c>
      <c r="AC409">
        <f t="shared" ca="1" si="152"/>
        <v>0</v>
      </c>
    </row>
    <row r="410" spans="1:29">
      <c r="A410">
        <f t="shared" si="136"/>
        <v>13</v>
      </c>
      <c r="B410" t="str">
        <f>VLOOKUP(A410,BossBattleTable!$A:$C,MATCH(BossBattleTable!$C$1,BossBattleTable!$A$1:$C$1,0),0)</f>
        <v>DreamWordFairies</v>
      </c>
      <c r="C410">
        <f t="shared" ca="1" si="137"/>
        <v>25</v>
      </c>
      <c r="D410">
        <f t="shared" si="134"/>
        <v>13</v>
      </c>
      <c r="E410">
        <f t="shared" ca="1" si="135"/>
        <v>25</v>
      </c>
      <c r="F410" t="str">
        <f t="shared" ca="1" si="153"/>
        <v>it</v>
      </c>
      <c r="G410" t="s">
        <v>412</v>
      </c>
      <c r="H410" t="s">
        <v>469</v>
      </c>
      <c r="I410">
        <v>1</v>
      </c>
      <c r="J410" t="str">
        <f t="shared" si="138"/>
        <v/>
      </c>
      <c r="O410">
        <v>253</v>
      </c>
      <c r="P410">
        <f t="shared" si="139"/>
        <v>253</v>
      </c>
      <c r="Q410" t="str">
        <f t="shared" ca="1" si="141"/>
        <v>it</v>
      </c>
      <c r="R410" t="str">
        <f t="shared" si="142"/>
        <v>Equip015002</v>
      </c>
      <c r="S410">
        <f t="shared" si="143"/>
        <v>1</v>
      </c>
      <c r="T410" t="str">
        <f t="shared" si="144"/>
        <v/>
      </c>
      <c r="U410" t="str">
        <f t="shared" si="145"/>
        <v/>
      </c>
      <c r="V410" t="str">
        <f t="shared" si="146"/>
        <v/>
      </c>
      <c r="W410" t="str">
        <f t="shared" ca="1" si="1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</v>
      </c>
      <c r="X410" t="str">
        <f t="shared" ca="1" si="140"/>
        <v>{"num":13,"diff":25,"tp1":"it","vl1":"Equip015002","cn1":1,"key":253}</v>
      </c>
      <c r="Y410">
        <f t="shared" ca="1" si="148"/>
        <v>69</v>
      </c>
      <c r="Z410">
        <f t="shared" ca="1" si="149"/>
        <v>30620</v>
      </c>
      <c r="AA410">
        <f t="shared" ca="1" si="150"/>
        <v>0</v>
      </c>
      <c r="AB410" t="str">
        <f t="shared" ca="1" si="1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</v>
      </c>
      <c r="AC410">
        <f t="shared" ca="1" si="152"/>
        <v>0</v>
      </c>
    </row>
    <row r="411" spans="1:29">
      <c r="A411">
        <f t="shared" si="136"/>
        <v>13</v>
      </c>
      <c r="B411" t="str">
        <f>VLOOKUP(A411,BossBattleTable!$A:$C,MATCH(BossBattleTable!$C$1,BossBattleTable!$A$1:$C$1,0),0)</f>
        <v>DreamWordFairies</v>
      </c>
      <c r="C411">
        <f t="shared" ca="1" si="137"/>
        <v>26</v>
      </c>
      <c r="D411">
        <f t="shared" si="134"/>
        <v>13</v>
      </c>
      <c r="E411">
        <f t="shared" ca="1" si="135"/>
        <v>26</v>
      </c>
      <c r="F411" t="str">
        <f t="shared" ca="1" si="153"/>
        <v>cu</v>
      </c>
      <c r="G411" t="s">
        <v>402</v>
      </c>
      <c r="H411" t="s">
        <v>191</v>
      </c>
      <c r="I411">
        <v>20</v>
      </c>
      <c r="J411" t="str">
        <f t="shared" si="138"/>
        <v>에너지다소많음</v>
      </c>
      <c r="O411">
        <v>955</v>
      </c>
      <c r="P411">
        <f t="shared" si="139"/>
        <v>955</v>
      </c>
      <c r="Q411" t="str">
        <f t="shared" ca="1" si="141"/>
        <v>cu</v>
      </c>
      <c r="R411" t="str">
        <f t="shared" si="142"/>
        <v>EN</v>
      </c>
      <c r="S411">
        <f t="shared" si="143"/>
        <v>20</v>
      </c>
      <c r="T411" t="str">
        <f t="shared" si="144"/>
        <v/>
      </c>
      <c r="U411" t="str">
        <f t="shared" si="145"/>
        <v/>
      </c>
      <c r="V411" t="str">
        <f t="shared" si="146"/>
        <v/>
      </c>
      <c r="W411" t="str">
        <f t="shared" ca="1" si="1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</v>
      </c>
      <c r="X411" t="str">
        <f t="shared" ca="1" si="140"/>
        <v>{"num":13,"diff":26,"tp1":"cu","vl1":"EN","cn1":20,"key":955}</v>
      </c>
      <c r="Y411">
        <f t="shared" ca="1" si="148"/>
        <v>61</v>
      </c>
      <c r="Z411">
        <f t="shared" ca="1" si="149"/>
        <v>30682</v>
      </c>
      <c r="AA411">
        <f t="shared" ca="1" si="150"/>
        <v>0</v>
      </c>
      <c r="AB411" t="str">
        <f t="shared" ca="1" si="1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</v>
      </c>
      <c r="AC411">
        <f t="shared" ca="1" si="152"/>
        <v>0</v>
      </c>
    </row>
    <row r="412" spans="1:29">
      <c r="A412">
        <f t="shared" si="136"/>
        <v>13</v>
      </c>
      <c r="B412" t="str">
        <f>VLOOKUP(A412,BossBattleTable!$A:$C,MATCH(BossBattleTable!$C$1,BossBattleTable!$A$1:$C$1,0),0)</f>
        <v>DreamWordFairies</v>
      </c>
      <c r="C412">
        <f t="shared" ca="1" si="137"/>
        <v>27</v>
      </c>
      <c r="D412">
        <f t="shared" si="134"/>
        <v>13</v>
      </c>
      <c r="E412">
        <f t="shared" ca="1" si="135"/>
        <v>27</v>
      </c>
      <c r="F412" t="str">
        <f t="shared" ca="1" si="153"/>
        <v>it</v>
      </c>
      <c r="G412" t="s">
        <v>412</v>
      </c>
      <c r="H412" t="s">
        <v>479</v>
      </c>
      <c r="I412">
        <v>1</v>
      </c>
      <c r="J412" t="str">
        <f t="shared" si="138"/>
        <v/>
      </c>
      <c r="O412">
        <v>226</v>
      </c>
      <c r="P412">
        <f t="shared" si="139"/>
        <v>226</v>
      </c>
      <c r="Q412" t="str">
        <f t="shared" ca="1" si="141"/>
        <v>it</v>
      </c>
      <c r="R412" t="str">
        <f t="shared" si="142"/>
        <v>Equip023001</v>
      </c>
      <c r="S412">
        <f t="shared" si="143"/>
        <v>1</v>
      </c>
      <c r="T412" t="str">
        <f t="shared" si="144"/>
        <v/>
      </c>
      <c r="U412" t="str">
        <f t="shared" si="145"/>
        <v/>
      </c>
      <c r="V412" t="str">
        <f t="shared" si="146"/>
        <v/>
      </c>
      <c r="W412" t="str">
        <f t="shared" ca="1" si="1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</v>
      </c>
      <c r="X412" t="str">
        <f t="shared" ca="1" si="140"/>
        <v>{"num":13,"diff":27,"tp1":"it","vl1":"Equip023001","cn1":1,"key":226}</v>
      </c>
      <c r="Y412">
        <f t="shared" ca="1" si="148"/>
        <v>69</v>
      </c>
      <c r="Z412">
        <f t="shared" ca="1" si="149"/>
        <v>30752</v>
      </c>
      <c r="AA412">
        <f t="shared" ca="1" si="150"/>
        <v>0</v>
      </c>
      <c r="AB412" t="str">
        <f t="shared" ca="1" si="1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</v>
      </c>
      <c r="AC412">
        <f t="shared" ca="1" si="152"/>
        <v>0</v>
      </c>
    </row>
    <row r="413" spans="1:29">
      <c r="A413">
        <f t="shared" si="136"/>
        <v>13</v>
      </c>
      <c r="B413" t="str">
        <f>VLOOKUP(A413,BossBattleTable!$A:$C,MATCH(BossBattleTable!$C$1,BossBattleTable!$A$1:$C$1,0),0)</f>
        <v>DreamWordFairies</v>
      </c>
      <c r="C413">
        <f t="shared" ca="1" si="137"/>
        <v>28</v>
      </c>
      <c r="D413">
        <f t="shared" si="134"/>
        <v>13</v>
      </c>
      <c r="E413">
        <f t="shared" ca="1" si="135"/>
        <v>28</v>
      </c>
      <c r="F413" t="str">
        <f t="shared" ca="1" si="153"/>
        <v>cu</v>
      </c>
      <c r="G413" t="s">
        <v>402</v>
      </c>
      <c r="H413" t="s">
        <v>375</v>
      </c>
      <c r="I413">
        <v>7500</v>
      </c>
      <c r="J413" t="str">
        <f t="shared" si="138"/>
        <v/>
      </c>
      <c r="O413">
        <v>327</v>
      </c>
      <c r="P413">
        <f t="shared" si="139"/>
        <v>327</v>
      </c>
      <c r="Q413" t="str">
        <f t="shared" ca="1" si="141"/>
        <v>cu</v>
      </c>
      <c r="R413" t="str">
        <f t="shared" si="142"/>
        <v>GO</v>
      </c>
      <c r="S413">
        <f t="shared" si="143"/>
        <v>7500</v>
      </c>
      <c r="T413" t="str">
        <f t="shared" si="144"/>
        <v/>
      </c>
      <c r="U413" t="str">
        <f t="shared" si="145"/>
        <v/>
      </c>
      <c r="V413" t="str">
        <f t="shared" si="146"/>
        <v/>
      </c>
      <c r="W413" t="str">
        <f t="shared" ca="1" si="1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</v>
      </c>
      <c r="X413" t="str">
        <f t="shared" ca="1" si="140"/>
        <v>{"num":13,"diff":28,"tp1":"cu","vl1":"GO","cn1":7500,"key":327}</v>
      </c>
      <c r="Y413">
        <f t="shared" ca="1" si="148"/>
        <v>63</v>
      </c>
      <c r="Z413">
        <f t="shared" ca="1" si="149"/>
        <v>30816</v>
      </c>
      <c r="AA413">
        <f t="shared" ca="1" si="150"/>
        <v>0</v>
      </c>
      <c r="AB413" t="str">
        <f t="shared" ca="1" si="1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</v>
      </c>
      <c r="AC413">
        <f t="shared" ca="1" si="152"/>
        <v>0</v>
      </c>
    </row>
    <row r="414" spans="1:29">
      <c r="A414">
        <f t="shared" si="136"/>
        <v>13</v>
      </c>
      <c r="B414" t="str">
        <f>VLOOKUP(A414,BossBattleTable!$A:$C,MATCH(BossBattleTable!$C$1,BossBattleTable!$A$1:$C$1,0),0)</f>
        <v>DreamWordFairies</v>
      </c>
      <c r="C414">
        <f t="shared" ca="1" si="137"/>
        <v>29</v>
      </c>
      <c r="D414">
        <f t="shared" si="134"/>
        <v>13</v>
      </c>
      <c r="E414">
        <f t="shared" ca="1" si="135"/>
        <v>29</v>
      </c>
      <c r="F414" t="str">
        <f t="shared" ca="1" si="153"/>
        <v>it</v>
      </c>
      <c r="G414" t="s">
        <v>412</v>
      </c>
      <c r="H414" t="s">
        <v>448</v>
      </c>
      <c r="I414">
        <v>1</v>
      </c>
      <c r="J414" t="str">
        <f t="shared" si="138"/>
        <v/>
      </c>
      <c r="L414" t="s">
        <v>412</v>
      </c>
      <c r="M414" t="s">
        <v>483</v>
      </c>
      <c r="N414">
        <v>1</v>
      </c>
      <c r="O414">
        <v>956</v>
      </c>
      <c r="P414">
        <f t="shared" si="139"/>
        <v>956</v>
      </c>
      <c r="Q414" t="str">
        <f t="shared" ca="1" si="141"/>
        <v>it</v>
      </c>
      <c r="R414" t="str">
        <f t="shared" si="142"/>
        <v>Equip010001</v>
      </c>
      <c r="S414">
        <f t="shared" si="143"/>
        <v>1</v>
      </c>
      <c r="T414" t="str">
        <f t="shared" si="144"/>
        <v/>
      </c>
      <c r="U414" t="str">
        <f t="shared" si="145"/>
        <v>Equip014003</v>
      </c>
      <c r="V414">
        <f t="shared" si="146"/>
        <v>1</v>
      </c>
      <c r="W414" t="str">
        <f t="shared" ca="1" si="1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</v>
      </c>
      <c r="X414" t="str">
        <f t="shared" ca="1" si="140"/>
        <v>{"num":13,"diff":29,"tp1":"it","vl1":"Equip010001","cn1":1,"vl2":"Equip014003","cn2":1,"key":956}</v>
      </c>
      <c r="Y414">
        <f t="shared" ca="1" si="148"/>
        <v>97</v>
      </c>
      <c r="Z414">
        <f t="shared" ca="1" si="149"/>
        <v>30914</v>
      </c>
      <c r="AA414">
        <f t="shared" ca="1" si="150"/>
        <v>0</v>
      </c>
      <c r="AB414" t="str">
        <f t="shared" ca="1" si="1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</v>
      </c>
      <c r="AC414">
        <f t="shared" ca="1" si="152"/>
        <v>0</v>
      </c>
    </row>
    <row r="415" spans="1:29">
      <c r="A415">
        <f t="shared" si="136"/>
        <v>13</v>
      </c>
      <c r="B415" t="str">
        <f>VLOOKUP(A415,BossBattleTable!$A:$C,MATCH(BossBattleTable!$C$1,BossBattleTable!$A$1:$C$1,0),0)</f>
        <v>DreamWordFairies</v>
      </c>
      <c r="C415">
        <f t="shared" ca="1" si="137"/>
        <v>30</v>
      </c>
      <c r="D415">
        <f t="shared" si="134"/>
        <v>13</v>
      </c>
      <c r="E415">
        <f t="shared" ca="1" si="135"/>
        <v>30</v>
      </c>
      <c r="F415" t="str">
        <f t="shared" ca="1" si="153"/>
        <v>cu</v>
      </c>
      <c r="G415" t="s">
        <v>402</v>
      </c>
      <c r="H415" t="s">
        <v>191</v>
      </c>
      <c r="I415">
        <v>15</v>
      </c>
      <c r="J415" t="str">
        <f t="shared" si="138"/>
        <v>에너지다소많음</v>
      </c>
      <c r="L415" t="s">
        <v>402</v>
      </c>
      <c r="M415" t="s">
        <v>375</v>
      </c>
      <c r="N415">
        <v>5000</v>
      </c>
      <c r="O415">
        <v>974</v>
      </c>
      <c r="P415">
        <f t="shared" si="139"/>
        <v>974</v>
      </c>
      <c r="Q415" t="str">
        <f t="shared" ca="1" si="141"/>
        <v>cu</v>
      </c>
      <c r="R415" t="str">
        <f t="shared" si="142"/>
        <v>EN</v>
      </c>
      <c r="S415">
        <f t="shared" si="143"/>
        <v>15</v>
      </c>
      <c r="T415" t="str">
        <f t="shared" si="144"/>
        <v/>
      </c>
      <c r="U415" t="str">
        <f t="shared" si="145"/>
        <v>GO</v>
      </c>
      <c r="V415">
        <f t="shared" si="146"/>
        <v>5000</v>
      </c>
      <c r="W415" t="str">
        <f t="shared" ca="1" si="1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</v>
      </c>
      <c r="X415" t="str">
        <f t="shared" ca="1" si="140"/>
        <v>{"num":13,"diff":30,"tp1":"cu","vl1":"EN","cn1":15,"vl2":"GO","cn2":5000,"key":974}</v>
      </c>
      <c r="Y415">
        <f t="shared" ca="1" si="148"/>
        <v>83</v>
      </c>
      <c r="Z415">
        <f t="shared" ca="1" si="149"/>
        <v>30998</v>
      </c>
      <c r="AA415">
        <f t="shared" ca="1" si="150"/>
        <v>0</v>
      </c>
      <c r="AB415" t="str">
        <f t="shared" ca="1" si="1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</v>
      </c>
      <c r="AC415">
        <f t="shared" ca="1" si="152"/>
        <v>0</v>
      </c>
    </row>
    <row r="416" spans="1:29">
      <c r="A416">
        <f t="shared" si="136"/>
        <v>13</v>
      </c>
      <c r="B416" t="str">
        <f>VLOOKUP(A416,BossBattleTable!$A:$C,MATCH(BossBattleTable!$C$1,BossBattleTable!$A$1:$C$1,0),0)</f>
        <v>DreamWordFairies</v>
      </c>
      <c r="C416">
        <f t="shared" ca="1" si="137"/>
        <v>31</v>
      </c>
      <c r="D416">
        <f t="shared" ref="D416:D479" si="154">A416</f>
        <v>13</v>
      </c>
      <c r="E416">
        <f t="shared" ref="E416:E479" ca="1" si="155">C416</f>
        <v>31</v>
      </c>
      <c r="F416" t="str">
        <f t="shared" ca="1" si="153"/>
        <v>it</v>
      </c>
      <c r="G416" t="s">
        <v>412</v>
      </c>
      <c r="H416" t="s">
        <v>487</v>
      </c>
      <c r="I416">
        <v>1</v>
      </c>
      <c r="J416" t="str">
        <f t="shared" si="138"/>
        <v/>
      </c>
      <c r="L416" t="s">
        <v>412</v>
      </c>
      <c r="M416" t="s">
        <v>475</v>
      </c>
      <c r="N416">
        <v>1</v>
      </c>
      <c r="O416">
        <v>804</v>
      </c>
      <c r="P416">
        <f t="shared" si="139"/>
        <v>804</v>
      </c>
      <c r="Q416" t="str">
        <f t="shared" ca="1" si="141"/>
        <v>it</v>
      </c>
      <c r="R416" t="str">
        <f t="shared" si="142"/>
        <v>Equip022002</v>
      </c>
      <c r="S416">
        <f t="shared" si="143"/>
        <v>1</v>
      </c>
      <c r="T416" t="str">
        <f t="shared" si="144"/>
        <v/>
      </c>
      <c r="U416" t="str">
        <f t="shared" si="145"/>
        <v>Equip024002</v>
      </c>
      <c r="V416">
        <f t="shared" si="146"/>
        <v>1</v>
      </c>
      <c r="W416" t="str">
        <f t="shared" ca="1" si="1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</v>
      </c>
      <c r="X416" t="str">
        <f t="shared" ca="1" si="140"/>
        <v>{"num":13,"diff":31,"tp1":"it","vl1":"Equip022002","cn1":1,"vl2":"Equip024002","cn2":1,"key":804}</v>
      </c>
      <c r="Y416">
        <f t="shared" ca="1" si="148"/>
        <v>97</v>
      </c>
      <c r="Z416">
        <f t="shared" ca="1" si="149"/>
        <v>31096</v>
      </c>
      <c r="AA416">
        <f t="shared" ca="1" si="150"/>
        <v>0</v>
      </c>
      <c r="AB416" t="str">
        <f t="shared" ca="1" si="1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</v>
      </c>
      <c r="AC416">
        <f t="shared" ca="1" si="152"/>
        <v>0</v>
      </c>
    </row>
    <row r="417" spans="1:29">
      <c r="A417">
        <f t="shared" si="136"/>
        <v>13</v>
      </c>
      <c r="B417" t="str">
        <f>VLOOKUP(A417,BossBattleTable!$A:$C,MATCH(BossBattleTable!$C$1,BossBattleTable!$A$1:$C$1,0),0)</f>
        <v>DreamWordFairies</v>
      </c>
      <c r="C417">
        <f t="shared" ca="1" si="137"/>
        <v>32</v>
      </c>
      <c r="D417">
        <f t="shared" si="154"/>
        <v>13</v>
      </c>
      <c r="E417">
        <f t="shared" ca="1" si="155"/>
        <v>32</v>
      </c>
      <c r="F417" t="str">
        <f t="shared" ca="1" si="153"/>
        <v>cu</v>
      </c>
      <c r="G417" t="s">
        <v>402</v>
      </c>
      <c r="H417" t="s">
        <v>108</v>
      </c>
      <c r="I417">
        <v>11</v>
      </c>
      <c r="J417" t="str">
        <f t="shared" si="138"/>
        <v/>
      </c>
      <c r="O417">
        <v>381</v>
      </c>
      <c r="P417">
        <f t="shared" si="139"/>
        <v>381</v>
      </c>
      <c r="Q417" t="str">
        <f t="shared" ca="1" si="141"/>
        <v>cu</v>
      </c>
      <c r="R417" t="str">
        <f t="shared" si="142"/>
        <v>DI</v>
      </c>
      <c r="S417">
        <f t="shared" si="143"/>
        <v>11</v>
      </c>
      <c r="T417" t="str">
        <f t="shared" si="144"/>
        <v/>
      </c>
      <c r="U417" t="str">
        <f t="shared" si="145"/>
        <v/>
      </c>
      <c r="V417" t="str">
        <f t="shared" si="146"/>
        <v/>
      </c>
      <c r="W417" t="str">
        <f t="shared" ca="1" si="1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</v>
      </c>
      <c r="X417" t="str">
        <f t="shared" ca="1" si="140"/>
        <v>{"num":13,"diff":32,"tp1":"cu","vl1":"DI","cn1":11,"key":381}</v>
      </c>
      <c r="Y417">
        <f t="shared" ca="1" si="148"/>
        <v>61</v>
      </c>
      <c r="Z417">
        <f t="shared" ca="1" si="149"/>
        <v>31158</v>
      </c>
      <c r="AA417">
        <f t="shared" ca="1" si="150"/>
        <v>0</v>
      </c>
      <c r="AB417" t="str">
        <f t="shared" ca="1" si="1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</v>
      </c>
      <c r="AC417">
        <f t="shared" ca="1" si="152"/>
        <v>0</v>
      </c>
    </row>
    <row r="418" spans="1:29">
      <c r="A418">
        <f t="shared" si="136"/>
        <v>14</v>
      </c>
      <c r="B418" t="str">
        <f>VLOOKUP(A418,BossBattleTable!$A:$C,MATCH(BossBattleTable!$C$1,BossBattleTable!$A$1:$C$1,0),0)</f>
        <v>ChaDragon</v>
      </c>
      <c r="C418">
        <f t="shared" ca="1" si="137"/>
        <v>1</v>
      </c>
      <c r="D418">
        <f t="shared" si="154"/>
        <v>14</v>
      </c>
      <c r="E418">
        <f t="shared" ca="1" si="155"/>
        <v>1</v>
      </c>
      <c r="F418" t="str">
        <f t="shared" ca="1" si="153"/>
        <v>it</v>
      </c>
      <c r="G418" t="s">
        <v>412</v>
      </c>
      <c r="H418" t="s">
        <v>484</v>
      </c>
      <c r="I418">
        <v>1</v>
      </c>
      <c r="J418" t="str">
        <f t="shared" si="138"/>
        <v/>
      </c>
      <c r="O418">
        <v>279</v>
      </c>
      <c r="P418">
        <f t="shared" si="139"/>
        <v>279</v>
      </c>
      <c r="Q418" t="str">
        <f t="shared" ca="1" si="141"/>
        <v>it</v>
      </c>
      <c r="R418" t="str">
        <f t="shared" si="142"/>
        <v>Equip004002</v>
      </c>
      <c r="S418">
        <f t="shared" si="143"/>
        <v>1</v>
      </c>
      <c r="T418" t="str">
        <f t="shared" si="144"/>
        <v/>
      </c>
      <c r="U418" t="str">
        <f t="shared" si="145"/>
        <v/>
      </c>
      <c r="V418" t="str">
        <f t="shared" si="146"/>
        <v/>
      </c>
      <c r="W418" t="str">
        <f t="shared" ca="1" si="1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</v>
      </c>
      <c r="X418" t="str">
        <f t="shared" ca="1" si="140"/>
        <v>{"num":14,"diff":1,"tp1":"it","vl1":"Equip004002","cn1":1,"key":279}</v>
      </c>
      <c r="Y418">
        <f t="shared" ca="1" si="148"/>
        <v>68</v>
      </c>
      <c r="Z418">
        <f t="shared" ca="1" si="149"/>
        <v>31227</v>
      </c>
      <c r="AA418">
        <f t="shared" ca="1" si="150"/>
        <v>0</v>
      </c>
      <c r="AB418" t="str">
        <f t="shared" ca="1" si="1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</v>
      </c>
      <c r="AC418">
        <f t="shared" ca="1" si="152"/>
        <v>0</v>
      </c>
    </row>
    <row r="419" spans="1:29">
      <c r="A419">
        <f t="shared" si="136"/>
        <v>14</v>
      </c>
      <c r="B419" t="str">
        <f>VLOOKUP(A419,BossBattleTable!$A:$C,MATCH(BossBattleTable!$C$1,BossBattleTable!$A$1:$C$1,0),0)</f>
        <v>ChaDragon</v>
      </c>
      <c r="C419">
        <f t="shared" ca="1" si="137"/>
        <v>2</v>
      </c>
      <c r="D419">
        <f t="shared" si="154"/>
        <v>14</v>
      </c>
      <c r="E419">
        <f t="shared" ca="1" si="155"/>
        <v>2</v>
      </c>
      <c r="F419" t="str">
        <f t="shared" ca="1" si="153"/>
        <v>cu</v>
      </c>
      <c r="G419" t="s">
        <v>402</v>
      </c>
      <c r="H419" t="s">
        <v>191</v>
      </c>
      <c r="I419">
        <v>10</v>
      </c>
      <c r="J419" t="str">
        <f t="shared" si="138"/>
        <v>에너지다소많음</v>
      </c>
      <c r="O419">
        <v>312</v>
      </c>
      <c r="P419">
        <f t="shared" si="139"/>
        <v>312</v>
      </c>
      <c r="Q419" t="str">
        <f t="shared" ca="1" si="141"/>
        <v>cu</v>
      </c>
      <c r="R419" t="str">
        <f t="shared" si="142"/>
        <v>EN</v>
      </c>
      <c r="S419">
        <f t="shared" si="143"/>
        <v>10</v>
      </c>
      <c r="T419" t="str">
        <f t="shared" si="144"/>
        <v/>
      </c>
      <c r="U419" t="str">
        <f t="shared" si="145"/>
        <v/>
      </c>
      <c r="V419" t="str">
        <f t="shared" si="146"/>
        <v/>
      </c>
      <c r="W419" t="str">
        <f t="shared" ca="1" si="1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</v>
      </c>
      <c r="X419" t="str">
        <f t="shared" ca="1" si="140"/>
        <v>{"num":14,"diff":2,"tp1":"cu","vl1":"EN","cn1":10,"key":312}</v>
      </c>
      <c r="Y419">
        <f t="shared" ca="1" si="148"/>
        <v>60</v>
      </c>
      <c r="Z419">
        <f t="shared" ca="1" si="149"/>
        <v>31288</v>
      </c>
      <c r="AA419">
        <f t="shared" ca="1" si="150"/>
        <v>0</v>
      </c>
      <c r="AB419" t="str">
        <f t="shared" ca="1" si="1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</v>
      </c>
      <c r="AC419">
        <f t="shared" ca="1" si="152"/>
        <v>0</v>
      </c>
    </row>
    <row r="420" spans="1:29">
      <c r="A420">
        <f t="shared" ref="A420:A483" si="156">A388+1</f>
        <v>14</v>
      </c>
      <c r="B420" t="str">
        <f>VLOOKUP(A420,BossBattleTable!$A:$C,MATCH(BossBattleTable!$C$1,BossBattleTable!$A$1:$C$1,0),0)</f>
        <v>ChaDragon</v>
      </c>
      <c r="C420">
        <f t="shared" ca="1" si="137"/>
        <v>3</v>
      </c>
      <c r="D420">
        <f t="shared" si="154"/>
        <v>14</v>
      </c>
      <c r="E420">
        <f t="shared" ca="1" si="155"/>
        <v>3</v>
      </c>
      <c r="F420" t="str">
        <f t="shared" ca="1" si="153"/>
        <v>it</v>
      </c>
      <c r="G420" t="s">
        <v>412</v>
      </c>
      <c r="H420" t="s">
        <v>452</v>
      </c>
      <c r="I420">
        <v>1</v>
      </c>
      <c r="J420" t="str">
        <f t="shared" si="138"/>
        <v/>
      </c>
      <c r="O420">
        <v>518</v>
      </c>
      <c r="P420">
        <f t="shared" si="139"/>
        <v>518</v>
      </c>
      <c r="Q420" t="str">
        <f t="shared" ca="1" si="141"/>
        <v>it</v>
      </c>
      <c r="R420" t="str">
        <f t="shared" si="142"/>
        <v>Equip014001</v>
      </c>
      <c r="S420">
        <f t="shared" si="143"/>
        <v>1</v>
      </c>
      <c r="T420" t="str">
        <f t="shared" si="144"/>
        <v/>
      </c>
      <c r="U420" t="str">
        <f t="shared" si="145"/>
        <v/>
      </c>
      <c r="V420" t="str">
        <f t="shared" si="146"/>
        <v/>
      </c>
      <c r="W420" t="str">
        <f t="shared" ca="1" si="1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</v>
      </c>
      <c r="X420" t="str">
        <f t="shared" ca="1" si="140"/>
        <v>{"num":14,"diff":3,"tp1":"it","vl1":"Equip014001","cn1":1,"key":518}</v>
      </c>
      <c r="Y420">
        <f t="shared" ca="1" si="148"/>
        <v>68</v>
      </c>
      <c r="Z420">
        <f t="shared" ca="1" si="149"/>
        <v>31357</v>
      </c>
      <c r="AA420">
        <f t="shared" ca="1" si="150"/>
        <v>0</v>
      </c>
      <c r="AB420" t="str">
        <f t="shared" ca="1" si="1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</v>
      </c>
      <c r="AC420">
        <f t="shared" ca="1" si="152"/>
        <v>0</v>
      </c>
    </row>
    <row r="421" spans="1:29">
      <c r="A421">
        <f t="shared" si="156"/>
        <v>14</v>
      </c>
      <c r="B421" t="str">
        <f>VLOOKUP(A421,BossBattleTable!$A:$C,MATCH(BossBattleTable!$C$1,BossBattleTable!$A$1:$C$1,0),0)</f>
        <v>ChaDragon</v>
      </c>
      <c r="C421">
        <f t="shared" ca="1" si="137"/>
        <v>4</v>
      </c>
      <c r="D421">
        <f t="shared" si="154"/>
        <v>14</v>
      </c>
      <c r="E421">
        <f t="shared" ca="1" si="155"/>
        <v>4</v>
      </c>
      <c r="F421" t="str">
        <f t="shared" ca="1" si="153"/>
        <v>cu</v>
      </c>
      <c r="G421" t="s">
        <v>402</v>
      </c>
      <c r="H421" t="s">
        <v>375</v>
      </c>
      <c r="I421">
        <v>3000</v>
      </c>
      <c r="J421" t="str">
        <f t="shared" si="138"/>
        <v/>
      </c>
      <c r="O421">
        <v>139</v>
      </c>
      <c r="P421">
        <f t="shared" si="139"/>
        <v>139</v>
      </c>
      <c r="Q421" t="str">
        <f t="shared" ca="1" si="141"/>
        <v>cu</v>
      </c>
      <c r="R421" t="str">
        <f t="shared" si="142"/>
        <v>GO</v>
      </c>
      <c r="S421">
        <f t="shared" si="143"/>
        <v>3000</v>
      </c>
      <c r="T421" t="str">
        <f t="shared" si="144"/>
        <v/>
      </c>
      <c r="U421" t="str">
        <f t="shared" si="145"/>
        <v/>
      </c>
      <c r="V421" t="str">
        <f t="shared" si="146"/>
        <v/>
      </c>
      <c r="W421" t="str">
        <f t="shared" ca="1" si="1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</v>
      </c>
      <c r="X421" t="str">
        <f t="shared" ca="1" si="140"/>
        <v>{"num":14,"diff":4,"tp1":"cu","vl1":"GO","cn1":3000,"key":139}</v>
      </c>
      <c r="Y421">
        <f t="shared" ca="1" si="148"/>
        <v>62</v>
      </c>
      <c r="Z421">
        <f t="shared" ca="1" si="149"/>
        <v>31420</v>
      </c>
      <c r="AA421">
        <f t="shared" ca="1" si="150"/>
        <v>0</v>
      </c>
      <c r="AB421" t="str">
        <f t="shared" ca="1" si="1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</v>
      </c>
      <c r="AC421">
        <f t="shared" ca="1" si="152"/>
        <v>0</v>
      </c>
    </row>
    <row r="422" spans="1:29">
      <c r="A422">
        <f t="shared" si="156"/>
        <v>14</v>
      </c>
      <c r="B422" t="str">
        <f>VLOOKUP(A422,BossBattleTable!$A:$C,MATCH(BossBattleTable!$C$1,BossBattleTable!$A$1:$C$1,0),0)</f>
        <v>ChaDragon</v>
      </c>
      <c r="C422">
        <f t="shared" ca="1" si="137"/>
        <v>5</v>
      </c>
      <c r="D422">
        <f t="shared" si="154"/>
        <v>14</v>
      </c>
      <c r="E422">
        <f t="shared" ca="1" si="155"/>
        <v>5</v>
      </c>
      <c r="F422" t="str">
        <f t="shared" ca="1" si="153"/>
        <v>it</v>
      </c>
      <c r="G422" t="s">
        <v>412</v>
      </c>
      <c r="H422" t="s">
        <v>451</v>
      </c>
      <c r="I422">
        <v>1</v>
      </c>
      <c r="J422" t="str">
        <f t="shared" si="138"/>
        <v/>
      </c>
      <c r="L422" t="s">
        <v>412</v>
      </c>
      <c r="M422" t="s">
        <v>415</v>
      </c>
      <c r="N422">
        <v>1</v>
      </c>
      <c r="O422">
        <v>957</v>
      </c>
      <c r="P422">
        <f t="shared" si="139"/>
        <v>957</v>
      </c>
      <c r="Q422" t="str">
        <f t="shared" ca="1" si="141"/>
        <v>it</v>
      </c>
      <c r="R422" t="str">
        <f t="shared" si="142"/>
        <v>Equip010003</v>
      </c>
      <c r="S422">
        <f t="shared" si="143"/>
        <v>1</v>
      </c>
      <c r="T422" t="str">
        <f t="shared" si="144"/>
        <v/>
      </c>
      <c r="U422" t="str">
        <f t="shared" si="145"/>
        <v>Equip000001</v>
      </c>
      <c r="V422">
        <f t="shared" si="146"/>
        <v>1</v>
      </c>
      <c r="W422" t="str">
        <f t="shared" ca="1" si="1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</v>
      </c>
      <c r="X422" t="str">
        <f t="shared" ca="1" si="140"/>
        <v>{"num":14,"diff":5,"tp1":"it","vl1":"Equip010003","cn1":1,"vl2":"Equip000001","cn2":1,"key":957}</v>
      </c>
      <c r="Y422">
        <f t="shared" ca="1" si="148"/>
        <v>96</v>
      </c>
      <c r="Z422">
        <f t="shared" ca="1" si="149"/>
        <v>31517</v>
      </c>
      <c r="AA422">
        <f t="shared" ca="1" si="150"/>
        <v>0</v>
      </c>
      <c r="AB422" t="str">
        <f t="shared" ca="1" si="1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</v>
      </c>
      <c r="AC422">
        <f t="shared" ca="1" si="152"/>
        <v>0</v>
      </c>
    </row>
    <row r="423" spans="1:29">
      <c r="A423">
        <f t="shared" si="156"/>
        <v>14</v>
      </c>
      <c r="B423" t="str">
        <f>VLOOKUP(A423,BossBattleTable!$A:$C,MATCH(BossBattleTable!$C$1,BossBattleTable!$A$1:$C$1,0),0)</f>
        <v>ChaDragon</v>
      </c>
      <c r="C423">
        <f t="shared" ca="1" si="137"/>
        <v>6</v>
      </c>
      <c r="D423">
        <f t="shared" si="154"/>
        <v>14</v>
      </c>
      <c r="E423">
        <f t="shared" ca="1" si="155"/>
        <v>6</v>
      </c>
      <c r="F423" t="str">
        <f t="shared" ca="1" si="153"/>
        <v>cu</v>
      </c>
      <c r="G423" t="s">
        <v>402</v>
      </c>
      <c r="H423" t="s">
        <v>191</v>
      </c>
      <c r="I423">
        <v>8</v>
      </c>
      <c r="J423" t="str">
        <f t="shared" si="138"/>
        <v/>
      </c>
      <c r="L423" t="s">
        <v>402</v>
      </c>
      <c r="M423" t="s">
        <v>375</v>
      </c>
      <c r="N423">
        <v>2000</v>
      </c>
      <c r="O423">
        <v>541</v>
      </c>
      <c r="P423">
        <f t="shared" si="139"/>
        <v>541</v>
      </c>
      <c r="Q423" t="str">
        <f t="shared" ca="1" si="141"/>
        <v>cu</v>
      </c>
      <c r="R423" t="str">
        <f t="shared" si="142"/>
        <v>EN</v>
      </c>
      <c r="S423">
        <f t="shared" si="143"/>
        <v>8</v>
      </c>
      <c r="T423" t="str">
        <f t="shared" si="144"/>
        <v/>
      </c>
      <c r="U423" t="str">
        <f t="shared" si="145"/>
        <v>GO</v>
      </c>
      <c r="V423">
        <f t="shared" si="146"/>
        <v>2000</v>
      </c>
      <c r="W423" t="str">
        <f t="shared" ca="1" si="1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</v>
      </c>
      <c r="X423" t="str">
        <f t="shared" ca="1" si="140"/>
        <v>{"num":14,"diff":6,"tp1":"cu","vl1":"EN","cn1":8,"vl2":"GO","cn2":2000,"key":541}</v>
      </c>
      <c r="Y423">
        <f t="shared" ca="1" si="148"/>
        <v>81</v>
      </c>
      <c r="Z423">
        <f t="shared" ca="1" si="149"/>
        <v>31599</v>
      </c>
      <c r="AA423">
        <f t="shared" ca="1" si="150"/>
        <v>0</v>
      </c>
      <c r="AB423" t="str">
        <f t="shared" ca="1" si="1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</v>
      </c>
      <c r="AC423">
        <f t="shared" ca="1" si="152"/>
        <v>0</v>
      </c>
    </row>
    <row r="424" spans="1:29">
      <c r="A424">
        <f t="shared" si="156"/>
        <v>14</v>
      </c>
      <c r="B424" t="str">
        <f>VLOOKUP(A424,BossBattleTable!$A:$C,MATCH(BossBattleTable!$C$1,BossBattleTable!$A$1:$C$1,0),0)</f>
        <v>ChaDragon</v>
      </c>
      <c r="C424">
        <f t="shared" ca="1" si="137"/>
        <v>7</v>
      </c>
      <c r="D424">
        <f t="shared" si="154"/>
        <v>14</v>
      </c>
      <c r="E424">
        <f t="shared" ca="1" si="155"/>
        <v>7</v>
      </c>
      <c r="F424" t="str">
        <f t="shared" ca="1" si="153"/>
        <v>it</v>
      </c>
      <c r="G424" t="s">
        <v>412</v>
      </c>
      <c r="H424" t="s">
        <v>478</v>
      </c>
      <c r="I424">
        <v>1</v>
      </c>
      <c r="J424" t="str">
        <f t="shared" si="138"/>
        <v/>
      </c>
      <c r="L424" t="s">
        <v>412</v>
      </c>
      <c r="M424" t="s">
        <v>471</v>
      </c>
      <c r="N424">
        <v>1</v>
      </c>
      <c r="O424">
        <v>975</v>
      </c>
      <c r="P424">
        <f t="shared" si="139"/>
        <v>975</v>
      </c>
      <c r="Q424" t="str">
        <f t="shared" ca="1" si="141"/>
        <v>it</v>
      </c>
      <c r="R424" t="str">
        <f t="shared" si="142"/>
        <v>Equip012001</v>
      </c>
      <c r="S424">
        <f t="shared" si="143"/>
        <v>1</v>
      </c>
      <c r="T424" t="str">
        <f t="shared" si="144"/>
        <v/>
      </c>
      <c r="U424" t="str">
        <f t="shared" si="145"/>
        <v>Equip011002</v>
      </c>
      <c r="V424">
        <f t="shared" si="146"/>
        <v>1</v>
      </c>
      <c r="W424" t="str">
        <f t="shared" ca="1" si="1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</v>
      </c>
      <c r="X424" t="str">
        <f t="shared" ca="1" si="140"/>
        <v>{"num":14,"diff":7,"tp1":"it","vl1":"Equip012001","cn1":1,"vl2":"Equip011002","cn2":1,"key":975}</v>
      </c>
      <c r="Y424">
        <f t="shared" ca="1" si="148"/>
        <v>96</v>
      </c>
      <c r="Z424">
        <f t="shared" ca="1" si="149"/>
        <v>31696</v>
      </c>
      <c r="AA424">
        <f t="shared" ca="1" si="150"/>
        <v>0</v>
      </c>
      <c r="AB424" t="str">
        <f t="shared" ca="1" si="1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</v>
      </c>
      <c r="AC424">
        <f t="shared" ca="1" si="152"/>
        <v>0</v>
      </c>
    </row>
    <row r="425" spans="1:29">
      <c r="A425">
        <f t="shared" si="156"/>
        <v>14</v>
      </c>
      <c r="B425" t="str">
        <f>VLOOKUP(A425,BossBattleTable!$A:$C,MATCH(BossBattleTable!$C$1,BossBattleTable!$A$1:$C$1,0),0)</f>
        <v>ChaDragon</v>
      </c>
      <c r="C425">
        <f t="shared" ca="1" si="137"/>
        <v>8</v>
      </c>
      <c r="D425">
        <f t="shared" si="154"/>
        <v>14</v>
      </c>
      <c r="E425">
        <f t="shared" ca="1" si="155"/>
        <v>8</v>
      </c>
      <c r="F425" t="str">
        <f t="shared" ca="1" si="153"/>
        <v>cu</v>
      </c>
      <c r="G425" t="s">
        <v>402</v>
      </c>
      <c r="H425" t="s">
        <v>108</v>
      </c>
      <c r="I425">
        <v>5</v>
      </c>
      <c r="J425" t="str">
        <f t="shared" si="138"/>
        <v/>
      </c>
      <c r="O425">
        <v>824</v>
      </c>
      <c r="P425">
        <f t="shared" si="139"/>
        <v>824</v>
      </c>
      <c r="Q425" t="str">
        <f t="shared" ca="1" si="141"/>
        <v>cu</v>
      </c>
      <c r="R425" t="str">
        <f t="shared" si="142"/>
        <v>DI</v>
      </c>
      <c r="S425">
        <f t="shared" si="143"/>
        <v>5</v>
      </c>
      <c r="T425" t="str">
        <f t="shared" si="144"/>
        <v/>
      </c>
      <c r="U425" t="str">
        <f t="shared" si="145"/>
        <v/>
      </c>
      <c r="V425" t="str">
        <f t="shared" si="146"/>
        <v/>
      </c>
      <c r="W425" t="str">
        <f t="shared" ca="1" si="1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</v>
      </c>
      <c r="X425" t="str">
        <f t="shared" ca="1" si="140"/>
        <v>{"num":14,"diff":8,"tp1":"cu","vl1":"DI","cn1":5,"key":824}</v>
      </c>
      <c r="Y425">
        <f t="shared" ca="1" si="148"/>
        <v>59</v>
      </c>
      <c r="Z425">
        <f t="shared" ca="1" si="149"/>
        <v>31756</v>
      </c>
      <c r="AA425">
        <f t="shared" ca="1" si="150"/>
        <v>0</v>
      </c>
      <c r="AB425" t="str">
        <f t="shared" ca="1" si="1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</v>
      </c>
      <c r="AC425">
        <f t="shared" ca="1" si="152"/>
        <v>0</v>
      </c>
    </row>
    <row r="426" spans="1:29">
      <c r="A426">
        <f t="shared" si="156"/>
        <v>14</v>
      </c>
      <c r="B426" t="str">
        <f>VLOOKUP(A426,BossBattleTable!$A:$C,MATCH(BossBattleTable!$C$1,BossBattleTable!$A$1:$C$1,0),0)</f>
        <v>ChaDragon</v>
      </c>
      <c r="C426">
        <f t="shared" ca="1" si="137"/>
        <v>9</v>
      </c>
      <c r="D426">
        <f t="shared" si="154"/>
        <v>14</v>
      </c>
      <c r="E426">
        <f t="shared" ca="1" si="155"/>
        <v>9</v>
      </c>
      <c r="F426" t="str">
        <f t="shared" ca="1" si="153"/>
        <v>it</v>
      </c>
      <c r="G426" t="s">
        <v>412</v>
      </c>
      <c r="H426" t="s">
        <v>452</v>
      </c>
      <c r="I426">
        <v>1</v>
      </c>
      <c r="J426" t="str">
        <f t="shared" si="138"/>
        <v/>
      </c>
      <c r="O426">
        <v>166</v>
      </c>
      <c r="P426">
        <f t="shared" si="139"/>
        <v>166</v>
      </c>
      <c r="Q426" t="str">
        <f t="shared" ca="1" si="141"/>
        <v>it</v>
      </c>
      <c r="R426" t="str">
        <f t="shared" si="142"/>
        <v>Equip014001</v>
      </c>
      <c r="S426">
        <f t="shared" si="143"/>
        <v>1</v>
      </c>
      <c r="T426" t="str">
        <f t="shared" si="144"/>
        <v/>
      </c>
      <c r="U426" t="str">
        <f t="shared" si="145"/>
        <v/>
      </c>
      <c r="V426" t="str">
        <f t="shared" si="146"/>
        <v/>
      </c>
      <c r="W426" t="str">
        <f t="shared" ca="1" si="1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</v>
      </c>
      <c r="X426" t="str">
        <f t="shared" ca="1" si="140"/>
        <v>{"num":14,"diff":9,"tp1":"it","vl1":"Equip014001","cn1":1,"key":166}</v>
      </c>
      <c r="Y426">
        <f t="shared" ca="1" si="148"/>
        <v>68</v>
      </c>
      <c r="Z426">
        <f t="shared" ca="1" si="149"/>
        <v>31825</v>
      </c>
      <c r="AA426">
        <f t="shared" ca="1" si="150"/>
        <v>0</v>
      </c>
      <c r="AB426" t="str">
        <f t="shared" ca="1" si="1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</v>
      </c>
      <c r="AC426">
        <f t="shared" ca="1" si="152"/>
        <v>0</v>
      </c>
    </row>
    <row r="427" spans="1:29">
      <c r="A427">
        <f t="shared" si="156"/>
        <v>14</v>
      </c>
      <c r="B427" t="str">
        <f>VLOOKUP(A427,BossBattleTable!$A:$C,MATCH(BossBattleTable!$C$1,BossBattleTable!$A$1:$C$1,0),0)</f>
        <v>ChaDragon</v>
      </c>
      <c r="C427">
        <f t="shared" ca="1" si="137"/>
        <v>10</v>
      </c>
      <c r="D427">
        <f t="shared" si="154"/>
        <v>14</v>
      </c>
      <c r="E427">
        <f t="shared" ca="1" si="155"/>
        <v>10</v>
      </c>
      <c r="F427" t="str">
        <f t="shared" ca="1" si="153"/>
        <v>cu</v>
      </c>
      <c r="G427" t="s">
        <v>402</v>
      </c>
      <c r="H427" t="s">
        <v>191</v>
      </c>
      <c r="I427">
        <v>12</v>
      </c>
      <c r="J427" t="str">
        <f t="shared" si="138"/>
        <v>에너지다소많음</v>
      </c>
      <c r="O427">
        <v>220</v>
      </c>
      <c r="P427">
        <f t="shared" si="139"/>
        <v>220</v>
      </c>
      <c r="Q427" t="str">
        <f t="shared" ca="1" si="141"/>
        <v>cu</v>
      </c>
      <c r="R427" t="str">
        <f t="shared" si="142"/>
        <v>EN</v>
      </c>
      <c r="S427">
        <f t="shared" si="143"/>
        <v>12</v>
      </c>
      <c r="T427" t="str">
        <f t="shared" si="144"/>
        <v/>
      </c>
      <c r="U427" t="str">
        <f t="shared" si="145"/>
        <v/>
      </c>
      <c r="V427" t="str">
        <f t="shared" si="146"/>
        <v/>
      </c>
      <c r="W427" t="str">
        <f t="shared" ca="1" si="1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</v>
      </c>
      <c r="X427" t="str">
        <f t="shared" ca="1" si="140"/>
        <v>{"num":14,"diff":10,"tp1":"cu","vl1":"EN","cn1":12,"key":220}</v>
      </c>
      <c r="Y427">
        <f t="shared" ca="1" si="148"/>
        <v>61</v>
      </c>
      <c r="Z427">
        <f t="shared" ca="1" si="149"/>
        <v>31887</v>
      </c>
      <c r="AA427">
        <f t="shared" ca="1" si="150"/>
        <v>0</v>
      </c>
      <c r="AB427" t="str">
        <f t="shared" ca="1" si="1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</v>
      </c>
      <c r="AC427">
        <f t="shared" ca="1" si="152"/>
        <v>0</v>
      </c>
    </row>
    <row r="428" spans="1:29">
      <c r="A428">
        <f t="shared" si="156"/>
        <v>14</v>
      </c>
      <c r="B428" t="str">
        <f>VLOOKUP(A428,BossBattleTable!$A:$C,MATCH(BossBattleTable!$C$1,BossBattleTable!$A$1:$C$1,0),0)</f>
        <v>ChaDragon</v>
      </c>
      <c r="C428">
        <f t="shared" ca="1" si="137"/>
        <v>11</v>
      </c>
      <c r="D428">
        <f t="shared" si="154"/>
        <v>14</v>
      </c>
      <c r="E428">
        <f t="shared" ca="1" si="155"/>
        <v>11</v>
      </c>
      <c r="F428" t="str">
        <f t="shared" ca="1" si="153"/>
        <v>it</v>
      </c>
      <c r="G428" t="s">
        <v>412</v>
      </c>
      <c r="H428" t="s">
        <v>464</v>
      </c>
      <c r="I428">
        <v>1</v>
      </c>
      <c r="J428" t="str">
        <f t="shared" si="138"/>
        <v/>
      </c>
      <c r="O428">
        <v>146</v>
      </c>
      <c r="P428">
        <f t="shared" si="139"/>
        <v>146</v>
      </c>
      <c r="Q428" t="str">
        <f t="shared" ca="1" si="141"/>
        <v>it</v>
      </c>
      <c r="R428" t="str">
        <f t="shared" si="142"/>
        <v>Equip024003</v>
      </c>
      <c r="S428">
        <f t="shared" si="143"/>
        <v>1</v>
      </c>
      <c r="T428" t="str">
        <f t="shared" si="144"/>
        <v/>
      </c>
      <c r="U428" t="str">
        <f t="shared" si="145"/>
        <v/>
      </c>
      <c r="V428" t="str">
        <f t="shared" si="146"/>
        <v/>
      </c>
      <c r="W428" t="str">
        <f t="shared" ca="1" si="1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</v>
      </c>
      <c r="X428" t="str">
        <f t="shared" ca="1" si="140"/>
        <v>{"num":14,"diff":11,"tp1":"it","vl1":"Equip024003","cn1":1,"key":146}</v>
      </c>
      <c r="Y428">
        <f t="shared" ca="1" si="148"/>
        <v>69</v>
      </c>
      <c r="Z428">
        <f t="shared" ca="1" si="149"/>
        <v>31957</v>
      </c>
      <c r="AA428">
        <f t="shared" ca="1" si="150"/>
        <v>0</v>
      </c>
      <c r="AB428" t="str">
        <f t="shared" ca="1" si="1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</v>
      </c>
      <c r="AC428">
        <f t="shared" ca="1" si="152"/>
        <v>0</v>
      </c>
    </row>
    <row r="429" spans="1:29">
      <c r="A429">
        <f t="shared" si="156"/>
        <v>14</v>
      </c>
      <c r="B429" t="str">
        <f>VLOOKUP(A429,BossBattleTable!$A:$C,MATCH(BossBattleTable!$C$1,BossBattleTable!$A$1:$C$1,0),0)</f>
        <v>ChaDragon</v>
      </c>
      <c r="C429">
        <f t="shared" ca="1" si="137"/>
        <v>12</v>
      </c>
      <c r="D429">
        <f t="shared" si="154"/>
        <v>14</v>
      </c>
      <c r="E429">
        <f t="shared" ca="1" si="155"/>
        <v>12</v>
      </c>
      <c r="F429" t="str">
        <f t="shared" ca="1" si="153"/>
        <v>cu</v>
      </c>
      <c r="G429" t="s">
        <v>402</v>
      </c>
      <c r="H429" t="s">
        <v>375</v>
      </c>
      <c r="I429">
        <v>4000</v>
      </c>
      <c r="J429" t="str">
        <f t="shared" si="138"/>
        <v/>
      </c>
      <c r="O429">
        <v>684</v>
      </c>
      <c r="P429">
        <f t="shared" si="139"/>
        <v>684</v>
      </c>
      <c r="Q429" t="str">
        <f t="shared" ca="1" si="141"/>
        <v>cu</v>
      </c>
      <c r="R429" t="str">
        <f t="shared" si="142"/>
        <v>GO</v>
      </c>
      <c r="S429">
        <f t="shared" si="143"/>
        <v>4000</v>
      </c>
      <c r="T429" t="str">
        <f t="shared" si="144"/>
        <v/>
      </c>
      <c r="U429" t="str">
        <f t="shared" si="145"/>
        <v/>
      </c>
      <c r="V429" t="str">
        <f t="shared" si="146"/>
        <v/>
      </c>
      <c r="W429" t="str">
        <f t="shared" ca="1" si="1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</v>
      </c>
      <c r="X429" t="str">
        <f t="shared" ca="1" si="140"/>
        <v>{"num":14,"diff":12,"tp1":"cu","vl1":"GO","cn1":4000,"key":684}</v>
      </c>
      <c r="Y429">
        <f t="shared" ca="1" si="148"/>
        <v>63</v>
      </c>
      <c r="Z429">
        <f t="shared" ca="1" si="149"/>
        <v>32021</v>
      </c>
      <c r="AA429">
        <f t="shared" ca="1" si="150"/>
        <v>0</v>
      </c>
      <c r="AB429" t="str">
        <f t="shared" ca="1" si="1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</v>
      </c>
      <c r="AC429">
        <f t="shared" ca="1" si="152"/>
        <v>0</v>
      </c>
    </row>
    <row r="430" spans="1:29">
      <c r="A430">
        <f t="shared" si="156"/>
        <v>14</v>
      </c>
      <c r="B430" t="str">
        <f>VLOOKUP(A430,BossBattleTable!$A:$C,MATCH(BossBattleTable!$C$1,BossBattleTable!$A$1:$C$1,0),0)</f>
        <v>ChaDragon</v>
      </c>
      <c r="C430">
        <f t="shared" ca="1" si="137"/>
        <v>13</v>
      </c>
      <c r="D430">
        <f t="shared" si="154"/>
        <v>14</v>
      </c>
      <c r="E430">
        <f t="shared" ca="1" si="155"/>
        <v>13</v>
      </c>
      <c r="F430" t="str">
        <f t="shared" ca="1" si="153"/>
        <v>it</v>
      </c>
      <c r="G430" t="s">
        <v>412</v>
      </c>
      <c r="H430" t="s">
        <v>455</v>
      </c>
      <c r="I430">
        <v>1</v>
      </c>
      <c r="J430" t="str">
        <f t="shared" si="138"/>
        <v/>
      </c>
      <c r="L430" t="s">
        <v>412</v>
      </c>
      <c r="M430" t="s">
        <v>463</v>
      </c>
      <c r="N430">
        <v>1</v>
      </c>
      <c r="O430">
        <v>452</v>
      </c>
      <c r="P430">
        <f t="shared" si="139"/>
        <v>452</v>
      </c>
      <c r="Q430" t="str">
        <f t="shared" ca="1" si="141"/>
        <v>it</v>
      </c>
      <c r="R430" t="str">
        <f t="shared" si="142"/>
        <v>Equip013002</v>
      </c>
      <c r="S430">
        <f t="shared" si="143"/>
        <v>1</v>
      </c>
      <c r="T430" t="str">
        <f t="shared" si="144"/>
        <v/>
      </c>
      <c r="U430" t="str">
        <f t="shared" si="145"/>
        <v>Equip014002</v>
      </c>
      <c r="V430">
        <f t="shared" si="146"/>
        <v>1</v>
      </c>
      <c r="W430" t="str">
        <f t="shared" ca="1" si="1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</v>
      </c>
      <c r="X430" t="str">
        <f t="shared" ca="1" si="140"/>
        <v>{"num":14,"diff":13,"tp1":"it","vl1":"Equip013002","cn1":1,"vl2":"Equip014002","cn2":1,"key":452}</v>
      </c>
      <c r="Y430">
        <f t="shared" ca="1" si="148"/>
        <v>97</v>
      </c>
      <c r="Z430">
        <f t="shared" ca="1" si="149"/>
        <v>32119</v>
      </c>
      <c r="AA430">
        <f t="shared" ca="1" si="150"/>
        <v>0</v>
      </c>
      <c r="AB430" t="str">
        <f t="shared" ca="1" si="1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</v>
      </c>
      <c r="AC430">
        <f t="shared" ca="1" si="152"/>
        <v>0</v>
      </c>
    </row>
    <row r="431" spans="1:29">
      <c r="A431">
        <f t="shared" si="156"/>
        <v>14</v>
      </c>
      <c r="B431" t="str">
        <f>VLOOKUP(A431,BossBattleTable!$A:$C,MATCH(BossBattleTable!$C$1,BossBattleTable!$A$1:$C$1,0),0)</f>
        <v>ChaDragon</v>
      </c>
      <c r="C431">
        <f t="shared" ca="1" si="137"/>
        <v>14</v>
      </c>
      <c r="D431">
        <f t="shared" si="154"/>
        <v>14</v>
      </c>
      <c r="E431">
        <f t="shared" ca="1" si="155"/>
        <v>14</v>
      </c>
      <c r="F431" t="str">
        <f t="shared" ca="1" si="153"/>
        <v>cu</v>
      </c>
      <c r="G431" t="s">
        <v>402</v>
      </c>
      <c r="H431" t="s">
        <v>191</v>
      </c>
      <c r="I431">
        <v>10</v>
      </c>
      <c r="J431" t="str">
        <f t="shared" si="138"/>
        <v>에너지다소많음</v>
      </c>
      <c r="L431" t="s">
        <v>402</v>
      </c>
      <c r="M431" t="s">
        <v>375</v>
      </c>
      <c r="N431">
        <v>3000</v>
      </c>
      <c r="O431">
        <v>726</v>
      </c>
      <c r="P431">
        <f t="shared" si="139"/>
        <v>726</v>
      </c>
      <c r="Q431" t="str">
        <f t="shared" ca="1" si="141"/>
        <v>cu</v>
      </c>
      <c r="R431" t="str">
        <f t="shared" si="142"/>
        <v>EN</v>
      </c>
      <c r="S431">
        <f t="shared" si="143"/>
        <v>10</v>
      </c>
      <c r="T431" t="str">
        <f t="shared" si="144"/>
        <v/>
      </c>
      <c r="U431" t="str">
        <f t="shared" si="145"/>
        <v>GO</v>
      </c>
      <c r="V431">
        <f t="shared" si="146"/>
        <v>3000</v>
      </c>
      <c r="W431" t="str">
        <f t="shared" ca="1" si="1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</v>
      </c>
      <c r="X431" t="str">
        <f t="shared" ca="1" si="140"/>
        <v>{"num":14,"diff":14,"tp1":"cu","vl1":"EN","cn1":10,"vl2":"GO","cn2":3000,"key":726}</v>
      </c>
      <c r="Y431">
        <f t="shared" ca="1" si="148"/>
        <v>83</v>
      </c>
      <c r="Z431">
        <f t="shared" ca="1" si="149"/>
        <v>32203</v>
      </c>
      <c r="AA431">
        <f t="shared" ca="1" si="150"/>
        <v>0</v>
      </c>
      <c r="AB431" t="str">
        <f t="shared" ca="1" si="1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</v>
      </c>
      <c r="AC431">
        <f t="shared" ca="1" si="152"/>
        <v>0</v>
      </c>
    </row>
    <row r="432" spans="1:29">
      <c r="A432">
        <f t="shared" si="156"/>
        <v>14</v>
      </c>
      <c r="B432" t="str">
        <f>VLOOKUP(A432,BossBattleTable!$A:$C,MATCH(BossBattleTable!$C$1,BossBattleTable!$A$1:$C$1,0),0)</f>
        <v>ChaDragon</v>
      </c>
      <c r="C432">
        <f t="shared" ca="1" si="137"/>
        <v>15</v>
      </c>
      <c r="D432">
        <f t="shared" si="154"/>
        <v>14</v>
      </c>
      <c r="E432">
        <f t="shared" ca="1" si="155"/>
        <v>15</v>
      </c>
      <c r="F432" t="str">
        <f t="shared" ca="1" si="153"/>
        <v>it</v>
      </c>
      <c r="G432" t="s">
        <v>412</v>
      </c>
      <c r="H432" t="s">
        <v>478</v>
      </c>
      <c r="I432">
        <v>1</v>
      </c>
      <c r="J432" t="str">
        <f t="shared" si="138"/>
        <v/>
      </c>
      <c r="L432" t="s">
        <v>412</v>
      </c>
      <c r="M432" t="s">
        <v>463</v>
      </c>
      <c r="N432">
        <v>1</v>
      </c>
      <c r="O432">
        <v>195</v>
      </c>
      <c r="P432">
        <f t="shared" si="139"/>
        <v>195</v>
      </c>
      <c r="Q432" t="str">
        <f t="shared" ca="1" si="141"/>
        <v>it</v>
      </c>
      <c r="R432" t="str">
        <f t="shared" si="142"/>
        <v>Equip012001</v>
      </c>
      <c r="S432">
        <f t="shared" si="143"/>
        <v>1</v>
      </c>
      <c r="T432" t="str">
        <f t="shared" si="144"/>
        <v/>
      </c>
      <c r="U432" t="str">
        <f t="shared" si="145"/>
        <v>Equip014002</v>
      </c>
      <c r="V432">
        <f t="shared" si="146"/>
        <v>1</v>
      </c>
      <c r="W432" t="str">
        <f t="shared" ca="1" si="1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</v>
      </c>
      <c r="X432" t="str">
        <f t="shared" ca="1" si="140"/>
        <v>{"num":14,"diff":15,"tp1":"it","vl1":"Equip012001","cn1":1,"vl2":"Equip014002","cn2":1,"key":195}</v>
      </c>
      <c r="Y432">
        <f t="shared" ca="1" si="148"/>
        <v>97</v>
      </c>
      <c r="Z432">
        <f t="shared" ca="1" si="149"/>
        <v>32301</v>
      </c>
      <c r="AA432">
        <f t="shared" ca="1" si="150"/>
        <v>0</v>
      </c>
      <c r="AB432" t="str">
        <f t="shared" ca="1" si="1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</v>
      </c>
      <c r="AC432">
        <f t="shared" ca="1" si="152"/>
        <v>0</v>
      </c>
    </row>
    <row r="433" spans="1:29">
      <c r="A433">
        <f t="shared" si="156"/>
        <v>14</v>
      </c>
      <c r="B433" t="str">
        <f>VLOOKUP(A433,BossBattleTable!$A:$C,MATCH(BossBattleTable!$C$1,BossBattleTable!$A$1:$C$1,0),0)</f>
        <v>ChaDragon</v>
      </c>
      <c r="C433">
        <f t="shared" ca="1" si="137"/>
        <v>16</v>
      </c>
      <c r="D433">
        <f t="shared" si="154"/>
        <v>14</v>
      </c>
      <c r="E433">
        <f t="shared" ca="1" si="155"/>
        <v>16</v>
      </c>
      <c r="F433" t="str">
        <f t="shared" ca="1" si="153"/>
        <v>cu</v>
      </c>
      <c r="G433" t="s">
        <v>402</v>
      </c>
      <c r="H433" t="s">
        <v>108</v>
      </c>
      <c r="I433">
        <v>6</v>
      </c>
      <c r="J433" t="str">
        <f t="shared" si="138"/>
        <v/>
      </c>
      <c r="O433">
        <v>524</v>
      </c>
      <c r="P433">
        <f t="shared" si="139"/>
        <v>524</v>
      </c>
      <c r="Q433" t="str">
        <f t="shared" ca="1" si="141"/>
        <v>cu</v>
      </c>
      <c r="R433" t="str">
        <f t="shared" si="142"/>
        <v>DI</v>
      </c>
      <c r="S433">
        <f t="shared" si="143"/>
        <v>6</v>
      </c>
      <c r="T433" t="str">
        <f t="shared" si="144"/>
        <v/>
      </c>
      <c r="U433" t="str">
        <f t="shared" si="145"/>
        <v/>
      </c>
      <c r="V433" t="str">
        <f t="shared" si="146"/>
        <v/>
      </c>
      <c r="W433" t="str">
        <f t="shared" ca="1" si="1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</v>
      </c>
      <c r="X433" t="str">
        <f t="shared" ca="1" si="140"/>
        <v>{"num":14,"diff":16,"tp1":"cu","vl1":"DI","cn1":6,"key":524}</v>
      </c>
      <c r="Y433">
        <f t="shared" ca="1" si="148"/>
        <v>60</v>
      </c>
      <c r="Z433">
        <f t="shared" ca="1" si="149"/>
        <v>32362</v>
      </c>
      <c r="AA433">
        <f t="shared" ca="1" si="150"/>
        <v>0</v>
      </c>
      <c r="AB433" t="str">
        <f t="shared" ca="1" si="1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</v>
      </c>
      <c r="AC433">
        <f t="shared" ca="1" si="152"/>
        <v>0</v>
      </c>
    </row>
    <row r="434" spans="1:29">
      <c r="A434">
        <f t="shared" si="156"/>
        <v>14</v>
      </c>
      <c r="B434" t="str">
        <f>VLOOKUP(A434,BossBattleTable!$A:$C,MATCH(BossBattleTable!$C$1,BossBattleTable!$A$1:$C$1,0),0)</f>
        <v>ChaDragon</v>
      </c>
      <c r="C434">
        <f t="shared" ca="1" si="137"/>
        <v>17</v>
      </c>
      <c r="D434">
        <f t="shared" si="154"/>
        <v>14</v>
      </c>
      <c r="E434">
        <f t="shared" ca="1" si="155"/>
        <v>17</v>
      </c>
      <c r="F434" t="str">
        <f t="shared" ca="1" si="153"/>
        <v>it</v>
      </c>
      <c r="G434" t="s">
        <v>412</v>
      </c>
      <c r="H434" t="s">
        <v>456</v>
      </c>
      <c r="I434">
        <v>1</v>
      </c>
      <c r="J434" t="str">
        <f t="shared" si="138"/>
        <v/>
      </c>
      <c r="O434">
        <v>772</v>
      </c>
      <c r="P434">
        <f t="shared" si="139"/>
        <v>772</v>
      </c>
      <c r="Q434" t="str">
        <f t="shared" ca="1" si="141"/>
        <v>it</v>
      </c>
      <c r="R434" t="str">
        <f t="shared" si="142"/>
        <v>Equip015001</v>
      </c>
      <c r="S434">
        <f t="shared" si="143"/>
        <v>1</v>
      </c>
      <c r="T434" t="str">
        <f t="shared" si="144"/>
        <v/>
      </c>
      <c r="U434" t="str">
        <f t="shared" si="145"/>
        <v/>
      </c>
      <c r="V434" t="str">
        <f t="shared" si="146"/>
        <v/>
      </c>
      <c r="W434" t="str">
        <f t="shared" ca="1" si="1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</v>
      </c>
      <c r="X434" t="str">
        <f t="shared" ca="1" si="140"/>
        <v>{"num":14,"diff":17,"tp1":"it","vl1":"Equip015001","cn1":1,"key":772}</v>
      </c>
      <c r="Y434">
        <f t="shared" ca="1" si="148"/>
        <v>69</v>
      </c>
      <c r="Z434">
        <f t="shared" ca="1" si="149"/>
        <v>32432</v>
      </c>
      <c r="AA434">
        <f t="shared" ca="1" si="150"/>
        <v>0</v>
      </c>
      <c r="AB434" t="str">
        <f t="shared" ca="1" si="1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</v>
      </c>
      <c r="AC434">
        <f t="shared" ca="1" si="152"/>
        <v>0</v>
      </c>
    </row>
    <row r="435" spans="1:29">
      <c r="A435">
        <f t="shared" si="156"/>
        <v>14</v>
      </c>
      <c r="B435" t="str">
        <f>VLOOKUP(A435,BossBattleTable!$A:$C,MATCH(BossBattleTable!$C$1,BossBattleTable!$A$1:$C$1,0),0)</f>
        <v>ChaDragon</v>
      </c>
      <c r="C435">
        <f t="shared" ca="1" si="137"/>
        <v>18</v>
      </c>
      <c r="D435">
        <f t="shared" si="154"/>
        <v>14</v>
      </c>
      <c r="E435">
        <f t="shared" ca="1" si="155"/>
        <v>18</v>
      </c>
      <c r="F435" t="str">
        <f t="shared" ca="1" si="153"/>
        <v>cu</v>
      </c>
      <c r="G435" t="s">
        <v>402</v>
      </c>
      <c r="H435" t="s">
        <v>191</v>
      </c>
      <c r="I435">
        <v>15</v>
      </c>
      <c r="J435" t="str">
        <f t="shared" si="138"/>
        <v>에너지다소많음</v>
      </c>
      <c r="O435">
        <v>395</v>
      </c>
      <c r="P435">
        <f t="shared" si="139"/>
        <v>395</v>
      </c>
      <c r="Q435" t="str">
        <f t="shared" ca="1" si="141"/>
        <v>cu</v>
      </c>
      <c r="R435" t="str">
        <f t="shared" si="142"/>
        <v>EN</v>
      </c>
      <c r="S435">
        <f t="shared" si="143"/>
        <v>15</v>
      </c>
      <c r="T435" t="str">
        <f t="shared" si="144"/>
        <v/>
      </c>
      <c r="U435" t="str">
        <f t="shared" si="145"/>
        <v/>
      </c>
      <c r="V435" t="str">
        <f t="shared" si="146"/>
        <v/>
      </c>
      <c r="W435" t="str">
        <f t="shared" ca="1" si="1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</v>
      </c>
      <c r="X435" t="str">
        <f t="shared" ca="1" si="140"/>
        <v>{"num":14,"diff":18,"tp1":"cu","vl1":"EN","cn1":15,"key":395}</v>
      </c>
      <c r="Y435">
        <f t="shared" ca="1" si="148"/>
        <v>61</v>
      </c>
      <c r="Z435">
        <f t="shared" ca="1" si="149"/>
        <v>32494</v>
      </c>
      <c r="AA435">
        <f t="shared" ca="1" si="150"/>
        <v>0</v>
      </c>
      <c r="AB435" t="str">
        <f t="shared" ca="1" si="1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</v>
      </c>
      <c r="AC435">
        <f t="shared" ca="1" si="152"/>
        <v>0</v>
      </c>
    </row>
    <row r="436" spans="1:29">
      <c r="A436">
        <f t="shared" si="156"/>
        <v>14</v>
      </c>
      <c r="B436" t="str">
        <f>VLOOKUP(A436,BossBattleTable!$A:$C,MATCH(BossBattleTable!$C$1,BossBattleTable!$A$1:$C$1,0),0)</f>
        <v>ChaDragon</v>
      </c>
      <c r="C436">
        <f t="shared" ca="1" si="137"/>
        <v>19</v>
      </c>
      <c r="D436">
        <f t="shared" si="154"/>
        <v>14</v>
      </c>
      <c r="E436">
        <f t="shared" ca="1" si="155"/>
        <v>19</v>
      </c>
      <c r="F436" t="str">
        <f t="shared" ca="1" si="153"/>
        <v>it</v>
      </c>
      <c r="G436" t="s">
        <v>412</v>
      </c>
      <c r="H436" t="s">
        <v>461</v>
      </c>
      <c r="I436">
        <v>1</v>
      </c>
      <c r="J436" t="str">
        <f t="shared" si="138"/>
        <v/>
      </c>
      <c r="O436">
        <v>716</v>
      </c>
      <c r="P436">
        <f t="shared" si="139"/>
        <v>716</v>
      </c>
      <c r="Q436" t="str">
        <f t="shared" ca="1" si="141"/>
        <v>it</v>
      </c>
      <c r="R436" t="str">
        <f t="shared" si="142"/>
        <v>Equip025001</v>
      </c>
      <c r="S436">
        <f t="shared" si="143"/>
        <v>1</v>
      </c>
      <c r="T436" t="str">
        <f t="shared" si="144"/>
        <v/>
      </c>
      <c r="U436" t="str">
        <f t="shared" si="145"/>
        <v/>
      </c>
      <c r="V436" t="str">
        <f t="shared" si="146"/>
        <v/>
      </c>
      <c r="W436" t="str">
        <f t="shared" ca="1" si="1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</v>
      </c>
      <c r="X436" t="str">
        <f t="shared" ca="1" si="140"/>
        <v>{"num":14,"diff":19,"tp1":"it","vl1":"Equip025001","cn1":1,"key":716}</v>
      </c>
      <c r="Y436">
        <f t="shared" ca="1" si="148"/>
        <v>69</v>
      </c>
      <c r="Z436">
        <f t="shared" ca="1" si="149"/>
        <v>32564</v>
      </c>
      <c r="AA436">
        <f t="shared" ca="1" si="150"/>
        <v>0</v>
      </c>
      <c r="AB436" t="str">
        <f t="shared" ca="1" si="1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</v>
      </c>
      <c r="AC436">
        <f t="shared" ca="1" si="152"/>
        <v>0</v>
      </c>
    </row>
    <row r="437" spans="1:29">
      <c r="A437">
        <f t="shared" si="156"/>
        <v>14</v>
      </c>
      <c r="B437" t="str">
        <f>VLOOKUP(A437,BossBattleTable!$A:$C,MATCH(BossBattleTable!$C$1,BossBattleTable!$A$1:$C$1,0),0)</f>
        <v>ChaDragon</v>
      </c>
      <c r="C437">
        <f t="shared" ca="1" si="137"/>
        <v>20</v>
      </c>
      <c r="D437">
        <f t="shared" si="154"/>
        <v>14</v>
      </c>
      <c r="E437">
        <f t="shared" ca="1" si="155"/>
        <v>20</v>
      </c>
      <c r="F437" t="str">
        <f t="shared" ca="1" si="153"/>
        <v>cu</v>
      </c>
      <c r="G437" t="s">
        <v>402</v>
      </c>
      <c r="H437" t="s">
        <v>375</v>
      </c>
      <c r="I437">
        <v>5500</v>
      </c>
      <c r="J437" t="str">
        <f t="shared" si="138"/>
        <v/>
      </c>
      <c r="O437">
        <v>546</v>
      </c>
      <c r="P437">
        <f t="shared" si="139"/>
        <v>546</v>
      </c>
      <c r="Q437" t="str">
        <f t="shared" ca="1" si="141"/>
        <v>cu</v>
      </c>
      <c r="R437" t="str">
        <f t="shared" si="142"/>
        <v>GO</v>
      </c>
      <c r="S437">
        <f t="shared" si="143"/>
        <v>5500</v>
      </c>
      <c r="T437" t="str">
        <f t="shared" si="144"/>
        <v/>
      </c>
      <c r="U437" t="str">
        <f t="shared" si="145"/>
        <v/>
      </c>
      <c r="V437" t="str">
        <f t="shared" si="146"/>
        <v/>
      </c>
      <c r="W437" t="str">
        <f t="shared" ca="1" si="1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</v>
      </c>
      <c r="X437" t="str">
        <f t="shared" ca="1" si="140"/>
        <v>{"num":14,"diff":20,"tp1":"cu","vl1":"GO","cn1":5500,"key":546}</v>
      </c>
      <c r="Y437">
        <f t="shared" ca="1" si="148"/>
        <v>63</v>
      </c>
      <c r="Z437">
        <f t="shared" ca="1" si="149"/>
        <v>32628</v>
      </c>
      <c r="AA437">
        <f t="shared" ca="1" si="150"/>
        <v>0</v>
      </c>
      <c r="AB437" t="str">
        <f t="shared" ca="1" si="1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</v>
      </c>
      <c r="AC437">
        <f t="shared" ca="1" si="152"/>
        <v>0</v>
      </c>
    </row>
    <row r="438" spans="1:29">
      <c r="A438">
        <f t="shared" si="156"/>
        <v>14</v>
      </c>
      <c r="B438" t="str">
        <f>VLOOKUP(A438,BossBattleTable!$A:$C,MATCH(BossBattleTable!$C$1,BossBattleTable!$A$1:$C$1,0),0)</f>
        <v>ChaDragon</v>
      </c>
      <c r="C438">
        <f t="shared" ca="1" si="137"/>
        <v>21</v>
      </c>
      <c r="D438">
        <f t="shared" si="154"/>
        <v>14</v>
      </c>
      <c r="E438">
        <f t="shared" ca="1" si="155"/>
        <v>21</v>
      </c>
      <c r="F438" t="str">
        <f t="shared" ca="1" si="153"/>
        <v>it</v>
      </c>
      <c r="G438" t="s">
        <v>412</v>
      </c>
      <c r="H438" t="s">
        <v>458</v>
      </c>
      <c r="I438">
        <v>1</v>
      </c>
      <c r="J438" t="str">
        <f t="shared" si="138"/>
        <v/>
      </c>
      <c r="L438" t="s">
        <v>412</v>
      </c>
      <c r="M438" t="s">
        <v>481</v>
      </c>
      <c r="N438">
        <v>1</v>
      </c>
      <c r="O438">
        <v>222</v>
      </c>
      <c r="P438">
        <f t="shared" si="139"/>
        <v>222</v>
      </c>
      <c r="Q438" t="str">
        <f t="shared" ca="1" si="141"/>
        <v>it</v>
      </c>
      <c r="R438" t="str">
        <f t="shared" si="142"/>
        <v>Equip012003</v>
      </c>
      <c r="S438">
        <f t="shared" si="143"/>
        <v>1</v>
      </c>
      <c r="T438" t="str">
        <f t="shared" si="144"/>
        <v/>
      </c>
      <c r="U438" t="str">
        <f t="shared" si="145"/>
        <v>Equip013003</v>
      </c>
      <c r="V438">
        <f t="shared" si="146"/>
        <v>1</v>
      </c>
      <c r="W438" t="str">
        <f t="shared" ca="1" si="1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</v>
      </c>
      <c r="X438" t="str">
        <f t="shared" ca="1" si="140"/>
        <v>{"num":14,"diff":21,"tp1":"it","vl1":"Equip012003","cn1":1,"vl2":"Equip013003","cn2":1,"key":222}</v>
      </c>
      <c r="Y438">
        <f t="shared" ca="1" si="148"/>
        <v>97</v>
      </c>
      <c r="Z438">
        <f t="shared" ca="1" si="149"/>
        <v>32726</v>
      </c>
      <c r="AA438">
        <f t="shared" ca="1" si="150"/>
        <v>1</v>
      </c>
      <c r="AB438" t="str">
        <f t="shared" ca="1" si="151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</v>
      </c>
      <c r="AC438">
        <f t="shared" ca="1" si="152"/>
        <v>1</v>
      </c>
    </row>
    <row r="439" spans="1:29">
      <c r="A439">
        <f t="shared" si="156"/>
        <v>14</v>
      </c>
      <c r="B439" t="str">
        <f>VLOOKUP(A439,BossBattleTable!$A:$C,MATCH(BossBattleTable!$C$1,BossBattleTable!$A$1:$C$1,0),0)</f>
        <v>ChaDragon</v>
      </c>
      <c r="C439">
        <f t="shared" ca="1" si="137"/>
        <v>22</v>
      </c>
      <c r="D439">
        <f t="shared" si="154"/>
        <v>14</v>
      </c>
      <c r="E439">
        <f t="shared" ca="1" si="155"/>
        <v>22</v>
      </c>
      <c r="F439" t="str">
        <f t="shared" ca="1" si="153"/>
        <v>cu</v>
      </c>
      <c r="G439" t="s">
        <v>402</v>
      </c>
      <c r="H439" t="s">
        <v>191</v>
      </c>
      <c r="I439">
        <v>12</v>
      </c>
      <c r="J439" t="str">
        <f t="shared" si="138"/>
        <v>에너지다소많음</v>
      </c>
      <c r="L439" t="s">
        <v>402</v>
      </c>
      <c r="M439" t="s">
        <v>375</v>
      </c>
      <c r="N439">
        <v>4000</v>
      </c>
      <c r="O439">
        <v>604</v>
      </c>
      <c r="P439">
        <f t="shared" si="139"/>
        <v>604</v>
      </c>
      <c r="Q439" t="str">
        <f t="shared" ca="1" si="141"/>
        <v>cu</v>
      </c>
      <c r="R439" t="str">
        <f t="shared" si="142"/>
        <v>EN</v>
      </c>
      <c r="S439">
        <f t="shared" si="143"/>
        <v>12</v>
      </c>
      <c r="T439" t="str">
        <f t="shared" si="144"/>
        <v/>
      </c>
      <c r="U439" t="str">
        <f t="shared" si="145"/>
        <v>GO</v>
      </c>
      <c r="V439">
        <f t="shared" si="146"/>
        <v>4000</v>
      </c>
      <c r="W439" t="str">
        <f t="shared" ca="1" si="1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439" t="str">
        <f t="shared" ca="1" si="140"/>
        <v>{"num":14,"diff":22,"tp1":"cu","vl1":"EN","cn1":12,"vl2":"GO","cn2":4000,"key":604}</v>
      </c>
      <c r="Y439">
        <f t="shared" ca="1" si="148"/>
        <v>83</v>
      </c>
      <c r="Z439">
        <f t="shared" ca="1" si="149"/>
        <v>84</v>
      </c>
      <c r="AA439">
        <f t="shared" ca="1" si="150"/>
        <v>1</v>
      </c>
      <c r="AB439" t="str">
        <f t="shared" ca="1" si="151"/>
        <v>,{"num":14,"diff":22,"tp1":"cu","vl1":"EN","cn1":12,"vl2":"GO","cn2":4000,"key":604}</v>
      </c>
      <c r="AC439">
        <f t="shared" ca="1" si="152"/>
        <v>0</v>
      </c>
    </row>
    <row r="440" spans="1:29">
      <c r="A440">
        <f t="shared" si="156"/>
        <v>14</v>
      </c>
      <c r="B440" t="str">
        <f>VLOOKUP(A440,BossBattleTable!$A:$C,MATCH(BossBattleTable!$C$1,BossBattleTable!$A$1:$C$1,0),0)</f>
        <v>ChaDragon</v>
      </c>
      <c r="C440">
        <f t="shared" ca="1" si="137"/>
        <v>23</v>
      </c>
      <c r="D440">
        <f t="shared" si="154"/>
        <v>14</v>
      </c>
      <c r="E440">
        <f t="shared" ca="1" si="155"/>
        <v>23</v>
      </c>
      <c r="F440" t="str">
        <f t="shared" ca="1" si="153"/>
        <v>it</v>
      </c>
      <c r="G440" t="s">
        <v>412</v>
      </c>
      <c r="H440" t="s">
        <v>489</v>
      </c>
      <c r="I440">
        <v>1</v>
      </c>
      <c r="J440" t="str">
        <f t="shared" si="138"/>
        <v/>
      </c>
      <c r="L440" t="s">
        <v>412</v>
      </c>
      <c r="M440" t="s">
        <v>465</v>
      </c>
      <c r="N440">
        <v>1</v>
      </c>
      <c r="O440">
        <v>991</v>
      </c>
      <c r="P440">
        <f t="shared" si="139"/>
        <v>991</v>
      </c>
      <c r="Q440" t="str">
        <f t="shared" ca="1" si="141"/>
        <v>it</v>
      </c>
      <c r="R440" t="str">
        <f t="shared" si="142"/>
        <v>Equip025003</v>
      </c>
      <c r="S440">
        <f t="shared" si="143"/>
        <v>1</v>
      </c>
      <c r="T440" t="str">
        <f t="shared" si="144"/>
        <v/>
      </c>
      <c r="U440" t="str">
        <f t="shared" si="145"/>
        <v>Equip010002</v>
      </c>
      <c r="V440">
        <f t="shared" si="146"/>
        <v>1</v>
      </c>
      <c r="W440" t="str">
        <f t="shared" ca="1" si="1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440" t="str">
        <f t="shared" ca="1" si="140"/>
        <v>{"num":14,"diff":23,"tp1":"it","vl1":"Equip025003","cn1":1,"vl2":"Equip010002","cn2":1,"key":991}</v>
      </c>
      <c r="Y440">
        <f t="shared" ca="1" si="148"/>
        <v>97</v>
      </c>
      <c r="Z440">
        <f t="shared" ca="1" si="149"/>
        <v>182</v>
      </c>
      <c r="AA440">
        <f t="shared" ca="1" si="150"/>
        <v>1</v>
      </c>
      <c r="AB440" t="str">
        <f t="shared" ca="1" si="151"/>
        <v>,{"num":14,"diff":22,"tp1":"cu","vl1":"EN","cn1":12,"vl2":"GO","cn2":4000,"key":604},{"num":14,"diff":23,"tp1":"it","vl1":"Equip025003","cn1":1,"vl2":"Equip010002","cn2":1,"key":991}</v>
      </c>
      <c r="AC440">
        <f t="shared" ca="1" si="152"/>
        <v>0</v>
      </c>
    </row>
    <row r="441" spans="1:29">
      <c r="A441">
        <f t="shared" si="156"/>
        <v>14</v>
      </c>
      <c r="B441" t="str">
        <f>VLOOKUP(A441,BossBattleTable!$A:$C,MATCH(BossBattleTable!$C$1,BossBattleTable!$A$1:$C$1,0),0)</f>
        <v>ChaDragon</v>
      </c>
      <c r="C441">
        <f t="shared" ca="1" si="137"/>
        <v>24</v>
      </c>
      <c r="D441">
        <f t="shared" si="154"/>
        <v>14</v>
      </c>
      <c r="E441">
        <f t="shared" ca="1" si="155"/>
        <v>24</v>
      </c>
      <c r="F441" t="str">
        <f t="shared" ca="1" si="153"/>
        <v>cu</v>
      </c>
      <c r="G441" t="s">
        <v>402</v>
      </c>
      <c r="H441" t="s">
        <v>108</v>
      </c>
      <c r="I441">
        <v>8</v>
      </c>
      <c r="J441" t="str">
        <f t="shared" si="138"/>
        <v/>
      </c>
      <c r="O441">
        <v>329</v>
      </c>
      <c r="P441">
        <f t="shared" si="139"/>
        <v>329</v>
      </c>
      <c r="Q441" t="str">
        <f t="shared" ca="1" si="141"/>
        <v>cu</v>
      </c>
      <c r="R441" t="str">
        <f t="shared" si="142"/>
        <v>DI</v>
      </c>
      <c r="S441">
        <f t="shared" si="143"/>
        <v>8</v>
      </c>
      <c r="T441" t="str">
        <f t="shared" si="144"/>
        <v/>
      </c>
      <c r="U441" t="str">
        <f t="shared" si="145"/>
        <v/>
      </c>
      <c r="V441" t="str">
        <f t="shared" si="146"/>
        <v/>
      </c>
      <c r="W441" t="str">
        <f t="shared" ca="1" si="1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441" t="str">
        <f t="shared" ca="1" si="140"/>
        <v>{"num":14,"diff":24,"tp1":"cu","vl1":"DI","cn1":8,"key":329}</v>
      </c>
      <c r="Y441">
        <f t="shared" ca="1" si="148"/>
        <v>60</v>
      </c>
      <c r="Z441">
        <f t="shared" ca="1" si="149"/>
        <v>243</v>
      </c>
      <c r="AA441">
        <f t="shared" ca="1" si="150"/>
        <v>1</v>
      </c>
      <c r="AB441" t="str">
        <f t="shared" ca="1" si="151"/>
        <v>,{"num":14,"diff":22,"tp1":"cu","vl1":"EN","cn1":12,"vl2":"GO","cn2":4000,"key":604},{"num":14,"diff":23,"tp1":"it","vl1":"Equip025003","cn1":1,"vl2":"Equip010002","cn2":1,"key":991},{"num":14,"diff":24,"tp1":"cu","vl1":"DI","cn1":8,"key":329}</v>
      </c>
      <c r="AC441">
        <f t="shared" ca="1" si="152"/>
        <v>0</v>
      </c>
    </row>
    <row r="442" spans="1:29">
      <c r="A442">
        <f t="shared" si="156"/>
        <v>14</v>
      </c>
      <c r="B442" t="str">
        <f>VLOOKUP(A442,BossBattleTable!$A:$C,MATCH(BossBattleTable!$C$1,BossBattleTable!$A$1:$C$1,0),0)</f>
        <v>ChaDragon</v>
      </c>
      <c r="C442">
        <f t="shared" ca="1" si="137"/>
        <v>25</v>
      </c>
      <c r="D442">
        <f t="shared" si="154"/>
        <v>14</v>
      </c>
      <c r="E442">
        <f t="shared" ca="1" si="155"/>
        <v>25</v>
      </c>
      <c r="F442" t="str">
        <f t="shared" ca="1" si="153"/>
        <v>it</v>
      </c>
      <c r="G442" t="s">
        <v>412</v>
      </c>
      <c r="H442" t="s">
        <v>456</v>
      </c>
      <c r="I442">
        <v>1</v>
      </c>
      <c r="J442" t="str">
        <f t="shared" si="138"/>
        <v/>
      </c>
      <c r="O442">
        <v>302</v>
      </c>
      <c r="P442">
        <f t="shared" si="139"/>
        <v>302</v>
      </c>
      <c r="Q442" t="str">
        <f t="shared" ca="1" si="141"/>
        <v>it</v>
      </c>
      <c r="R442" t="str">
        <f t="shared" si="142"/>
        <v>Equip015001</v>
      </c>
      <c r="S442">
        <f t="shared" si="143"/>
        <v>1</v>
      </c>
      <c r="T442" t="str">
        <f t="shared" si="144"/>
        <v/>
      </c>
      <c r="U442" t="str">
        <f t="shared" si="145"/>
        <v/>
      </c>
      <c r="V442" t="str">
        <f t="shared" si="146"/>
        <v/>
      </c>
      <c r="W442" t="str">
        <f t="shared" ca="1" si="1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442" t="str">
        <f t="shared" ca="1" si="140"/>
        <v>{"num":14,"diff":25,"tp1":"it","vl1":"Equip015001","cn1":1,"key":302}</v>
      </c>
      <c r="Y442">
        <f t="shared" ca="1" si="148"/>
        <v>69</v>
      </c>
      <c r="Z442">
        <f t="shared" ca="1" si="149"/>
        <v>313</v>
      </c>
      <c r="AA442">
        <f t="shared" ca="1" si="150"/>
        <v>1</v>
      </c>
      <c r="AB442" t="str">
        <f t="shared" ca="1" si="15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</v>
      </c>
      <c r="AC442">
        <f t="shared" ca="1" si="152"/>
        <v>0</v>
      </c>
    </row>
    <row r="443" spans="1:29">
      <c r="A443">
        <f t="shared" si="156"/>
        <v>14</v>
      </c>
      <c r="B443" t="str">
        <f>VLOOKUP(A443,BossBattleTable!$A:$C,MATCH(BossBattleTable!$C$1,BossBattleTable!$A$1:$C$1,0),0)</f>
        <v>ChaDragon</v>
      </c>
      <c r="C443">
        <f t="shared" ca="1" si="137"/>
        <v>26</v>
      </c>
      <c r="D443">
        <f t="shared" si="154"/>
        <v>14</v>
      </c>
      <c r="E443">
        <f t="shared" ca="1" si="155"/>
        <v>26</v>
      </c>
      <c r="F443" t="str">
        <f t="shared" ca="1" si="153"/>
        <v>cu</v>
      </c>
      <c r="G443" t="s">
        <v>402</v>
      </c>
      <c r="H443" t="s">
        <v>191</v>
      </c>
      <c r="I443">
        <v>20</v>
      </c>
      <c r="J443" t="str">
        <f t="shared" si="138"/>
        <v>에너지다소많음</v>
      </c>
      <c r="O443">
        <v>659</v>
      </c>
      <c r="P443">
        <f t="shared" si="139"/>
        <v>659</v>
      </c>
      <c r="Q443" t="str">
        <f t="shared" ca="1" si="141"/>
        <v>cu</v>
      </c>
      <c r="R443" t="str">
        <f t="shared" si="142"/>
        <v>EN</v>
      </c>
      <c r="S443">
        <f t="shared" si="143"/>
        <v>20</v>
      </c>
      <c r="T443" t="str">
        <f t="shared" si="144"/>
        <v/>
      </c>
      <c r="U443" t="str">
        <f t="shared" si="145"/>
        <v/>
      </c>
      <c r="V443" t="str">
        <f t="shared" si="146"/>
        <v/>
      </c>
      <c r="W443" t="str">
        <f t="shared" ca="1" si="1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443" t="str">
        <f t="shared" ca="1" si="140"/>
        <v>{"num":14,"diff":26,"tp1":"cu","vl1":"EN","cn1":20,"key":659}</v>
      </c>
      <c r="Y443">
        <f t="shared" ca="1" si="148"/>
        <v>61</v>
      </c>
      <c r="Z443">
        <f t="shared" ca="1" si="149"/>
        <v>375</v>
      </c>
      <c r="AA443">
        <f t="shared" ca="1" si="150"/>
        <v>1</v>
      </c>
      <c r="AB443" t="str">
        <f t="shared" ca="1" si="15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</v>
      </c>
      <c r="AC443">
        <f t="shared" ca="1" si="152"/>
        <v>0</v>
      </c>
    </row>
    <row r="444" spans="1:29">
      <c r="A444">
        <f t="shared" si="156"/>
        <v>14</v>
      </c>
      <c r="B444" t="str">
        <f>VLOOKUP(A444,BossBattleTable!$A:$C,MATCH(BossBattleTable!$C$1,BossBattleTable!$A$1:$C$1,0),0)</f>
        <v>ChaDragon</v>
      </c>
      <c r="C444">
        <f t="shared" ca="1" si="137"/>
        <v>27</v>
      </c>
      <c r="D444">
        <f t="shared" si="154"/>
        <v>14</v>
      </c>
      <c r="E444">
        <f t="shared" ca="1" si="155"/>
        <v>27</v>
      </c>
      <c r="F444" t="str">
        <f t="shared" ca="1" si="153"/>
        <v>it</v>
      </c>
      <c r="G444" t="s">
        <v>412</v>
      </c>
      <c r="H444" t="s">
        <v>470</v>
      </c>
      <c r="I444">
        <v>1</v>
      </c>
      <c r="J444" t="str">
        <f t="shared" si="138"/>
        <v/>
      </c>
      <c r="O444">
        <v>603</v>
      </c>
      <c r="P444">
        <f t="shared" si="139"/>
        <v>603</v>
      </c>
      <c r="Q444" t="str">
        <f t="shared" ca="1" si="141"/>
        <v>it</v>
      </c>
      <c r="R444" t="str">
        <f t="shared" si="142"/>
        <v>Equip021001</v>
      </c>
      <c r="S444">
        <f t="shared" si="143"/>
        <v>1</v>
      </c>
      <c r="T444" t="str">
        <f t="shared" si="144"/>
        <v/>
      </c>
      <c r="U444" t="str">
        <f t="shared" si="145"/>
        <v/>
      </c>
      <c r="V444" t="str">
        <f t="shared" si="146"/>
        <v/>
      </c>
      <c r="W444" t="str">
        <f t="shared" ca="1" si="1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444" t="str">
        <f t="shared" ca="1" si="140"/>
        <v>{"num":14,"diff":27,"tp1":"it","vl1":"Equip021001","cn1":1,"key":603}</v>
      </c>
      <c r="Y444">
        <f t="shared" ca="1" si="148"/>
        <v>69</v>
      </c>
      <c r="Z444">
        <f t="shared" ca="1" si="149"/>
        <v>445</v>
      </c>
      <c r="AA444">
        <f t="shared" ca="1" si="150"/>
        <v>1</v>
      </c>
      <c r="AB444" t="str">
        <f t="shared" ca="1" si="15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</v>
      </c>
      <c r="AC444">
        <f t="shared" ca="1" si="152"/>
        <v>0</v>
      </c>
    </row>
    <row r="445" spans="1:29">
      <c r="A445">
        <f t="shared" si="156"/>
        <v>14</v>
      </c>
      <c r="B445" t="str">
        <f>VLOOKUP(A445,BossBattleTable!$A:$C,MATCH(BossBattleTable!$C$1,BossBattleTable!$A$1:$C$1,0),0)</f>
        <v>ChaDragon</v>
      </c>
      <c r="C445">
        <f t="shared" ca="1" si="137"/>
        <v>28</v>
      </c>
      <c r="D445">
        <f t="shared" si="154"/>
        <v>14</v>
      </c>
      <c r="E445">
        <f t="shared" ca="1" si="155"/>
        <v>28</v>
      </c>
      <c r="F445" t="str">
        <f t="shared" ca="1" si="153"/>
        <v>cu</v>
      </c>
      <c r="G445" t="s">
        <v>402</v>
      </c>
      <c r="H445" t="s">
        <v>375</v>
      </c>
      <c r="I445">
        <v>7500</v>
      </c>
      <c r="J445" t="str">
        <f t="shared" si="138"/>
        <v/>
      </c>
      <c r="O445">
        <v>220</v>
      </c>
      <c r="P445">
        <f t="shared" si="139"/>
        <v>220</v>
      </c>
      <c r="Q445" t="str">
        <f t="shared" ca="1" si="141"/>
        <v>cu</v>
      </c>
      <c r="R445" t="str">
        <f t="shared" si="142"/>
        <v>GO</v>
      </c>
      <c r="S445">
        <f t="shared" si="143"/>
        <v>7500</v>
      </c>
      <c r="T445" t="str">
        <f t="shared" si="144"/>
        <v/>
      </c>
      <c r="U445" t="str">
        <f t="shared" si="145"/>
        <v/>
      </c>
      <c r="V445" t="str">
        <f t="shared" si="146"/>
        <v/>
      </c>
      <c r="W445" t="str">
        <f t="shared" ca="1" si="1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445" t="str">
        <f t="shared" ca="1" si="140"/>
        <v>{"num":14,"diff":28,"tp1":"cu","vl1":"GO","cn1":7500,"key":220}</v>
      </c>
      <c r="Y445">
        <f t="shared" ca="1" si="148"/>
        <v>63</v>
      </c>
      <c r="Z445">
        <f t="shared" ca="1" si="149"/>
        <v>509</v>
      </c>
      <c r="AA445">
        <f t="shared" ca="1" si="150"/>
        <v>1</v>
      </c>
      <c r="AB445" t="str">
        <f t="shared" ca="1" si="15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</v>
      </c>
      <c r="AC445">
        <f t="shared" ca="1" si="152"/>
        <v>0</v>
      </c>
    </row>
    <row r="446" spans="1:29">
      <c r="A446">
        <f t="shared" si="156"/>
        <v>14</v>
      </c>
      <c r="B446" t="str">
        <f>VLOOKUP(A446,BossBattleTable!$A:$C,MATCH(BossBattleTable!$C$1,BossBattleTable!$A$1:$C$1,0),0)</f>
        <v>ChaDragon</v>
      </c>
      <c r="C446">
        <f t="shared" ca="1" si="137"/>
        <v>29</v>
      </c>
      <c r="D446">
        <f t="shared" si="154"/>
        <v>14</v>
      </c>
      <c r="E446">
        <f t="shared" ca="1" si="155"/>
        <v>29</v>
      </c>
      <c r="F446" t="str">
        <f t="shared" ca="1" si="153"/>
        <v>it</v>
      </c>
      <c r="G446" t="s">
        <v>412</v>
      </c>
      <c r="H446" t="s">
        <v>460</v>
      </c>
      <c r="I446">
        <v>1</v>
      </c>
      <c r="J446" t="str">
        <f t="shared" si="138"/>
        <v/>
      </c>
      <c r="L446" t="s">
        <v>412</v>
      </c>
      <c r="M446" t="s">
        <v>448</v>
      </c>
      <c r="N446">
        <v>1</v>
      </c>
      <c r="O446">
        <v>456</v>
      </c>
      <c r="P446">
        <f t="shared" si="139"/>
        <v>456</v>
      </c>
      <c r="Q446" t="str">
        <f t="shared" ca="1" si="141"/>
        <v>it</v>
      </c>
      <c r="R446" t="str">
        <f t="shared" si="142"/>
        <v>Equip012002</v>
      </c>
      <c r="S446">
        <f t="shared" si="143"/>
        <v>1</v>
      </c>
      <c r="T446" t="str">
        <f t="shared" si="144"/>
        <v/>
      </c>
      <c r="U446" t="str">
        <f t="shared" si="145"/>
        <v>Equip010001</v>
      </c>
      <c r="V446">
        <f t="shared" si="146"/>
        <v>1</v>
      </c>
      <c r="W446" t="str">
        <f t="shared" ca="1" si="1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446" t="str">
        <f t="shared" ca="1" si="140"/>
        <v>{"num":14,"diff":29,"tp1":"it","vl1":"Equip012002","cn1":1,"vl2":"Equip010001","cn2":1,"key":456}</v>
      </c>
      <c r="Y446">
        <f t="shared" ca="1" si="148"/>
        <v>97</v>
      </c>
      <c r="Z446">
        <f t="shared" ca="1" si="149"/>
        <v>607</v>
      </c>
      <c r="AA446">
        <f t="shared" ca="1" si="150"/>
        <v>1</v>
      </c>
      <c r="AB446" t="str">
        <f t="shared" ca="1" si="15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</v>
      </c>
      <c r="AC446">
        <f t="shared" ca="1" si="152"/>
        <v>0</v>
      </c>
    </row>
    <row r="447" spans="1:29">
      <c r="A447">
        <f t="shared" si="156"/>
        <v>14</v>
      </c>
      <c r="B447" t="str">
        <f>VLOOKUP(A447,BossBattleTable!$A:$C,MATCH(BossBattleTable!$C$1,BossBattleTable!$A$1:$C$1,0),0)</f>
        <v>ChaDragon</v>
      </c>
      <c r="C447">
        <f t="shared" ca="1" si="137"/>
        <v>30</v>
      </c>
      <c r="D447">
        <f t="shared" si="154"/>
        <v>14</v>
      </c>
      <c r="E447">
        <f t="shared" ca="1" si="155"/>
        <v>30</v>
      </c>
      <c r="F447" t="str">
        <f t="shared" ca="1" si="153"/>
        <v>cu</v>
      </c>
      <c r="G447" t="s">
        <v>402</v>
      </c>
      <c r="H447" t="s">
        <v>191</v>
      </c>
      <c r="I447">
        <v>15</v>
      </c>
      <c r="J447" t="str">
        <f t="shared" si="138"/>
        <v>에너지다소많음</v>
      </c>
      <c r="L447" t="s">
        <v>402</v>
      </c>
      <c r="M447" t="s">
        <v>375</v>
      </c>
      <c r="N447">
        <v>5000</v>
      </c>
      <c r="O447">
        <v>728</v>
      </c>
      <c r="P447">
        <f t="shared" si="139"/>
        <v>728</v>
      </c>
      <c r="Q447" t="str">
        <f t="shared" ca="1" si="141"/>
        <v>cu</v>
      </c>
      <c r="R447" t="str">
        <f t="shared" si="142"/>
        <v>EN</v>
      </c>
      <c r="S447">
        <f t="shared" si="143"/>
        <v>15</v>
      </c>
      <c r="T447" t="str">
        <f t="shared" si="144"/>
        <v/>
      </c>
      <c r="U447" t="str">
        <f t="shared" si="145"/>
        <v>GO</v>
      </c>
      <c r="V447">
        <f t="shared" si="146"/>
        <v>5000</v>
      </c>
      <c r="W447" t="str">
        <f t="shared" ca="1" si="1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447" t="str">
        <f t="shared" ca="1" si="140"/>
        <v>{"num":14,"diff":30,"tp1":"cu","vl1":"EN","cn1":15,"vl2":"GO","cn2":5000,"key":728}</v>
      </c>
      <c r="Y447">
        <f t="shared" ca="1" si="148"/>
        <v>83</v>
      </c>
      <c r="Z447">
        <f t="shared" ca="1" si="149"/>
        <v>691</v>
      </c>
      <c r="AA447">
        <f t="shared" ca="1" si="150"/>
        <v>1</v>
      </c>
      <c r="AB447" t="str">
        <f t="shared" ca="1" si="15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</v>
      </c>
      <c r="AC447">
        <f t="shared" ca="1" si="152"/>
        <v>0</v>
      </c>
    </row>
    <row r="448" spans="1:29">
      <c r="A448">
        <f t="shared" si="156"/>
        <v>14</v>
      </c>
      <c r="B448" t="str">
        <f>VLOOKUP(A448,BossBattleTable!$A:$C,MATCH(BossBattleTable!$C$1,BossBattleTable!$A$1:$C$1,0),0)</f>
        <v>ChaDragon</v>
      </c>
      <c r="C448">
        <f t="shared" ca="1" si="137"/>
        <v>31</v>
      </c>
      <c r="D448">
        <f t="shared" si="154"/>
        <v>14</v>
      </c>
      <c r="E448">
        <f t="shared" ca="1" si="155"/>
        <v>31</v>
      </c>
      <c r="F448" t="str">
        <f t="shared" ca="1" si="153"/>
        <v>it</v>
      </c>
      <c r="G448" t="s">
        <v>412</v>
      </c>
      <c r="H448" t="s">
        <v>461</v>
      </c>
      <c r="I448">
        <v>1</v>
      </c>
      <c r="J448" t="str">
        <f t="shared" si="138"/>
        <v/>
      </c>
      <c r="L448" t="s">
        <v>412</v>
      </c>
      <c r="M448" t="s">
        <v>488</v>
      </c>
      <c r="N448">
        <v>1</v>
      </c>
      <c r="O448">
        <v>213</v>
      </c>
      <c r="P448">
        <f t="shared" si="139"/>
        <v>213</v>
      </c>
      <c r="Q448" t="str">
        <f t="shared" ca="1" si="141"/>
        <v>it</v>
      </c>
      <c r="R448" t="str">
        <f t="shared" si="142"/>
        <v>Equip025001</v>
      </c>
      <c r="S448">
        <f t="shared" si="143"/>
        <v>1</v>
      </c>
      <c r="T448" t="str">
        <f t="shared" si="144"/>
        <v/>
      </c>
      <c r="U448" t="str">
        <f t="shared" si="145"/>
        <v>Equip024001</v>
      </c>
      <c r="V448">
        <f t="shared" si="146"/>
        <v>1</v>
      </c>
      <c r="W448" t="str">
        <f t="shared" ca="1" si="1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448" t="str">
        <f t="shared" ca="1" si="140"/>
        <v>{"num":14,"diff":31,"tp1":"it","vl1":"Equip025001","cn1":1,"vl2":"Equip024001","cn2":1,"key":213}</v>
      </c>
      <c r="Y448">
        <f t="shared" ca="1" si="148"/>
        <v>97</v>
      </c>
      <c r="Z448">
        <f t="shared" ca="1" si="149"/>
        <v>789</v>
      </c>
      <c r="AA448">
        <f t="shared" ca="1" si="150"/>
        <v>1</v>
      </c>
      <c r="AB448" t="str">
        <f t="shared" ca="1" si="15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</v>
      </c>
      <c r="AC448">
        <f t="shared" ca="1" si="152"/>
        <v>0</v>
      </c>
    </row>
    <row r="449" spans="1:29">
      <c r="A449">
        <f t="shared" si="156"/>
        <v>14</v>
      </c>
      <c r="B449" t="str">
        <f>VLOOKUP(A449,BossBattleTable!$A:$C,MATCH(BossBattleTable!$C$1,BossBattleTable!$A$1:$C$1,0),0)</f>
        <v>ChaDragon</v>
      </c>
      <c r="C449">
        <f t="shared" ca="1" si="137"/>
        <v>32</v>
      </c>
      <c r="D449">
        <f t="shared" si="154"/>
        <v>14</v>
      </c>
      <c r="E449">
        <f t="shared" ca="1" si="155"/>
        <v>32</v>
      </c>
      <c r="F449" t="str">
        <f t="shared" ca="1" si="153"/>
        <v>cu</v>
      </c>
      <c r="G449" t="s">
        <v>402</v>
      </c>
      <c r="H449" t="s">
        <v>108</v>
      </c>
      <c r="I449">
        <v>11</v>
      </c>
      <c r="J449" t="str">
        <f t="shared" si="138"/>
        <v/>
      </c>
      <c r="O449">
        <v>889</v>
      </c>
      <c r="P449">
        <f t="shared" si="139"/>
        <v>889</v>
      </c>
      <c r="Q449" t="str">
        <f t="shared" ca="1" si="141"/>
        <v>cu</v>
      </c>
      <c r="R449" t="str">
        <f t="shared" si="142"/>
        <v>DI</v>
      </c>
      <c r="S449">
        <f t="shared" si="143"/>
        <v>11</v>
      </c>
      <c r="T449" t="str">
        <f t="shared" si="144"/>
        <v/>
      </c>
      <c r="U449" t="str">
        <f t="shared" si="145"/>
        <v/>
      </c>
      <c r="V449" t="str">
        <f t="shared" si="146"/>
        <v/>
      </c>
      <c r="W449" t="str">
        <f t="shared" ca="1" si="1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449" t="str">
        <f t="shared" ca="1" si="140"/>
        <v>{"num":14,"diff":32,"tp1":"cu","vl1":"DI","cn1":11,"key":889}</v>
      </c>
      <c r="Y449">
        <f t="shared" ca="1" si="148"/>
        <v>61</v>
      </c>
      <c r="Z449">
        <f t="shared" ca="1" si="149"/>
        <v>851</v>
      </c>
      <c r="AA449">
        <f t="shared" ca="1" si="150"/>
        <v>1</v>
      </c>
      <c r="AB449" t="str">
        <f t="shared" ca="1" si="15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</v>
      </c>
      <c r="AC449">
        <f t="shared" ca="1" si="152"/>
        <v>0</v>
      </c>
    </row>
    <row r="450" spans="1:29">
      <c r="A450">
        <f t="shared" si="156"/>
        <v>15</v>
      </c>
      <c r="B450" t="str">
        <f>VLOOKUP(A450,BossBattleTable!$A:$C,MATCH(BossBattleTable!$C$1,BossBattleTable!$A$1:$C$1,0),0)</f>
        <v>LowPolyMagmadar</v>
      </c>
      <c r="C450">
        <f t="shared" ref="C450:C513" ca="1" si="157">IF(A450&lt;&gt;OFFSET(A450,-1,0),1,OFFSET(C450,-1,0)+1)</f>
        <v>1</v>
      </c>
      <c r="D450">
        <f t="shared" si="154"/>
        <v>15</v>
      </c>
      <c r="E450">
        <f t="shared" ca="1" si="155"/>
        <v>1</v>
      </c>
      <c r="F450" t="str">
        <f t="shared" ca="1" si="153"/>
        <v>it</v>
      </c>
      <c r="G450" t="s">
        <v>412</v>
      </c>
      <c r="H450" t="s">
        <v>450</v>
      </c>
      <c r="I450">
        <v>1</v>
      </c>
      <c r="J450" t="str">
        <f t="shared" ref="J450:J513" si="158">IF(G450="장비1상자",
  IF(OR(H450&gt;3,I450&gt;5),"장비이상",""),
IF(H450="GO",
  IF(I450&lt;100,"골드이상",""),
IF(H450="EN",
  IF(I450&gt;29,"에너지너무많음",
  IF(I450&gt;9,"에너지다소많음","")),"")))</f>
        <v/>
      </c>
      <c r="O450">
        <v>672</v>
      </c>
      <c r="P450">
        <f t="shared" si="139"/>
        <v>672</v>
      </c>
      <c r="Q450" t="str">
        <f t="shared" ca="1" si="141"/>
        <v>it</v>
      </c>
      <c r="R450" t="str">
        <f t="shared" si="142"/>
        <v>Equip005002</v>
      </c>
      <c r="S450">
        <f t="shared" si="143"/>
        <v>1</v>
      </c>
      <c r="T450" t="str">
        <f t="shared" si="144"/>
        <v/>
      </c>
      <c r="U450" t="str">
        <f t="shared" si="145"/>
        <v/>
      </c>
      <c r="V450" t="str">
        <f t="shared" si="146"/>
        <v/>
      </c>
      <c r="W450" t="str">
        <f t="shared" ca="1" si="1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450" t="str">
        <f t="shared" ca="1" si="140"/>
        <v>{"num":15,"diff":1,"tp1":"it","vl1":"Equip005002","cn1":1,"key":672}</v>
      </c>
      <c r="Y450">
        <f t="shared" ca="1" si="148"/>
        <v>68</v>
      </c>
      <c r="Z450">
        <f t="shared" ca="1" si="149"/>
        <v>920</v>
      </c>
      <c r="AA450">
        <f t="shared" ca="1" si="150"/>
        <v>1</v>
      </c>
      <c r="AB450" t="str">
        <f t="shared" ca="1" si="15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</v>
      </c>
      <c r="AC450">
        <f t="shared" ca="1" si="152"/>
        <v>0</v>
      </c>
    </row>
    <row r="451" spans="1:29">
      <c r="A451">
        <f t="shared" si="156"/>
        <v>15</v>
      </c>
      <c r="B451" t="str">
        <f>VLOOKUP(A451,BossBattleTable!$A:$C,MATCH(BossBattleTable!$C$1,BossBattleTable!$A$1:$C$1,0),0)</f>
        <v>LowPolyMagmadar</v>
      </c>
      <c r="C451">
        <f t="shared" ca="1" si="157"/>
        <v>2</v>
      </c>
      <c r="D451">
        <f t="shared" si="154"/>
        <v>15</v>
      </c>
      <c r="E451">
        <f t="shared" ca="1" si="155"/>
        <v>2</v>
      </c>
      <c r="F451" t="str">
        <f t="shared" ca="1" si="153"/>
        <v>cu</v>
      </c>
      <c r="G451" t="s">
        <v>402</v>
      </c>
      <c r="H451" t="s">
        <v>191</v>
      </c>
      <c r="I451">
        <v>10</v>
      </c>
      <c r="J451" t="str">
        <f t="shared" si="158"/>
        <v>에너지다소많음</v>
      </c>
      <c r="O451">
        <v>375</v>
      </c>
      <c r="P451">
        <f t="shared" ref="P451:P514" si="159">O451</f>
        <v>375</v>
      </c>
      <c r="Q451" t="str">
        <f t="shared" ca="1" si="141"/>
        <v>cu</v>
      </c>
      <c r="R451" t="str">
        <f t="shared" si="142"/>
        <v>EN</v>
      </c>
      <c r="S451">
        <f t="shared" si="143"/>
        <v>10</v>
      </c>
      <c r="T451" t="str">
        <f t="shared" si="144"/>
        <v/>
      </c>
      <c r="U451" t="str">
        <f t="shared" si="145"/>
        <v/>
      </c>
      <c r="V451" t="str">
        <f t="shared" si="146"/>
        <v/>
      </c>
      <c r="W451" t="str">
        <f t="shared" ca="1" si="1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451" t="str">
        <f t="shared" ref="X451:X514" ca="1" si="160">"{"""&amp;D$1&amp;""":"&amp;D451
&amp;","""&amp;E$1&amp;""":"&amp;E451
&amp;","""&amp;F$1&amp;""":"""&amp;F451&amp;""""
&amp;","""&amp;H$1&amp;""":"""&amp;H451&amp;""""
&amp;","""&amp;I$1&amp;""":"&amp;I451
&amp;IF(LEN(K451)=0,"",","""&amp;K$1&amp;""":"""&amp;K451&amp;"""")
&amp;IF(LEN(M451)=0,"",","""&amp;M$1&amp;""":"""&amp;M451&amp;"""")
&amp;IF(LEN(N451)=0,"",","""&amp;N$1&amp;""":"&amp;N451)
&amp;","""&amp;O$1&amp;""":"&amp;O451&amp;"}"</f>
        <v>{"num":15,"diff":2,"tp1":"cu","vl1":"EN","cn1":10,"key":375}</v>
      </c>
      <c r="Y451">
        <f t="shared" ca="1" si="148"/>
        <v>60</v>
      </c>
      <c r="Z451">
        <f t="shared" ca="1" si="149"/>
        <v>981</v>
      </c>
      <c r="AA451">
        <f t="shared" ca="1" si="150"/>
        <v>1</v>
      </c>
      <c r="AB451" t="str">
        <f t="shared" ca="1" si="15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</v>
      </c>
      <c r="AC451">
        <f t="shared" ca="1" si="152"/>
        <v>0</v>
      </c>
    </row>
    <row r="452" spans="1:29">
      <c r="A452">
        <f t="shared" si="156"/>
        <v>15</v>
      </c>
      <c r="B452" t="str">
        <f>VLOOKUP(A452,BossBattleTable!$A:$C,MATCH(BossBattleTable!$C$1,BossBattleTable!$A$1:$C$1,0),0)</f>
        <v>LowPolyMagmadar</v>
      </c>
      <c r="C452">
        <f t="shared" ca="1" si="157"/>
        <v>3</v>
      </c>
      <c r="D452">
        <f t="shared" si="154"/>
        <v>15</v>
      </c>
      <c r="E452">
        <f t="shared" ca="1" si="155"/>
        <v>3</v>
      </c>
      <c r="F452" t="str">
        <f t="shared" ca="1" si="153"/>
        <v>it</v>
      </c>
      <c r="G452" t="s">
        <v>412</v>
      </c>
      <c r="H452" t="s">
        <v>483</v>
      </c>
      <c r="I452">
        <v>1</v>
      </c>
      <c r="J452" t="str">
        <f t="shared" si="158"/>
        <v/>
      </c>
      <c r="O452">
        <v>741</v>
      </c>
      <c r="P452">
        <f t="shared" si="159"/>
        <v>741</v>
      </c>
      <c r="Q452" t="str">
        <f t="shared" ref="Q452:Q515" ca="1" si="161">IF(LEN(F452)=0,"",F452)</f>
        <v>it</v>
      </c>
      <c r="R452" t="str">
        <f t="shared" ref="R452:R515" si="162">IF(LEN(H452)=0,"",H452)</f>
        <v>Equip014003</v>
      </c>
      <c r="S452">
        <f t="shared" ref="S452:S515" si="163">IF(LEN(I452)=0,"",I452)</f>
        <v>1</v>
      </c>
      <c r="T452" t="str">
        <f t="shared" ref="T452:T515" si="164">IF(LEN(K452)=0,"",K452)</f>
        <v/>
      </c>
      <c r="U452" t="str">
        <f t="shared" ref="U452:U515" si="165">IF(LEN(M452)=0,"",M452)</f>
        <v/>
      </c>
      <c r="V452" t="str">
        <f t="shared" ref="V452:V515" si="166">IF(LEN(N452)=0,"",N452)</f>
        <v/>
      </c>
      <c r="W452" t="str">
        <f t="shared" ref="W452:W515" ca="1" si="167">IF(ROW()=2,X452,OFFSET(W452,-1,0)&amp;IF(LEN(X452)=0,"",","&amp;X452))</f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452" t="str">
        <f t="shared" ca="1" si="160"/>
        <v>{"num":15,"diff":3,"tp1":"it","vl1":"Equip014003","cn1":1,"key":741}</v>
      </c>
      <c r="Y452">
        <f t="shared" ref="Y452:Y515" ca="1" si="168">LEN(X452)</f>
        <v>68</v>
      </c>
      <c r="Z452">
        <f t="shared" ref="Z452:Z515" ca="1" si="169">IF(ROW()=2,Y452,
IF(OFFSET(Z452,-1,0)+Y452+1&gt;32767,Y452+1,OFFSET(Z452,-1,0)+Y452+1))</f>
        <v>1050</v>
      </c>
      <c r="AA452">
        <f t="shared" ref="AA452:AA515" ca="1" si="170">IF(ROW()=2,AC452,OFFSET(AA452,-1,0)+AC452)</f>
        <v>1</v>
      </c>
      <c r="AB452" t="str">
        <f t="shared" ref="AB452:AB515" ca="1" si="171">IF(ROW()=2,X452,
IF(OFFSET(Z452,-1,0)+Y452+1&gt;32767,","&amp;X452,OFFSET(AB452,-1,0)&amp;IF(LEN(X452)=0,"",","&amp;X452)))</f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</v>
      </c>
      <c r="AC452">
        <f t="shared" ref="AC452:AC515" ca="1" si="172">IF(Z452&gt;OFFSET(Z452,1,0),1,0)</f>
        <v>0</v>
      </c>
    </row>
    <row r="453" spans="1:29">
      <c r="A453">
        <f t="shared" si="156"/>
        <v>15</v>
      </c>
      <c r="B453" t="str">
        <f>VLOOKUP(A453,BossBattleTable!$A:$C,MATCH(BossBattleTable!$C$1,BossBattleTable!$A$1:$C$1,0),0)</f>
        <v>LowPolyMagmadar</v>
      </c>
      <c r="C453">
        <f t="shared" ca="1" si="157"/>
        <v>4</v>
      </c>
      <c r="D453">
        <f t="shared" si="154"/>
        <v>15</v>
      </c>
      <c r="E453">
        <f t="shared" ca="1" si="155"/>
        <v>4</v>
      </c>
      <c r="F453" t="str">
        <f t="shared" ca="1" si="153"/>
        <v>cu</v>
      </c>
      <c r="G453" t="s">
        <v>402</v>
      </c>
      <c r="H453" t="s">
        <v>375</v>
      </c>
      <c r="I453">
        <v>3000</v>
      </c>
      <c r="J453" t="str">
        <f t="shared" si="158"/>
        <v/>
      </c>
      <c r="O453">
        <v>406</v>
      </c>
      <c r="P453">
        <f t="shared" si="159"/>
        <v>406</v>
      </c>
      <c r="Q453" t="str">
        <f t="shared" ca="1" si="161"/>
        <v>cu</v>
      </c>
      <c r="R453" t="str">
        <f t="shared" si="162"/>
        <v>GO</v>
      </c>
      <c r="S453">
        <f t="shared" si="163"/>
        <v>3000</v>
      </c>
      <c r="T453" t="str">
        <f t="shared" si="164"/>
        <v/>
      </c>
      <c r="U453" t="str">
        <f t="shared" si="165"/>
        <v/>
      </c>
      <c r="V453" t="str">
        <f t="shared" si="166"/>
        <v/>
      </c>
      <c r="W453" t="str">
        <f t="shared" ca="1" si="1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453" t="str">
        <f t="shared" ca="1" si="160"/>
        <v>{"num":15,"diff":4,"tp1":"cu","vl1":"GO","cn1":3000,"key":406}</v>
      </c>
      <c r="Y453">
        <f t="shared" ca="1" si="168"/>
        <v>62</v>
      </c>
      <c r="Z453">
        <f t="shared" ca="1" si="169"/>
        <v>1113</v>
      </c>
      <c r="AA453">
        <f t="shared" ca="1" si="170"/>
        <v>1</v>
      </c>
      <c r="AB453" t="str">
        <f t="shared" ca="1" si="17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</v>
      </c>
      <c r="AC453">
        <f t="shared" ca="1" si="172"/>
        <v>0</v>
      </c>
    </row>
    <row r="454" spans="1:29">
      <c r="A454">
        <f t="shared" si="156"/>
        <v>15</v>
      </c>
      <c r="B454" t="str">
        <f>VLOOKUP(A454,BossBattleTable!$A:$C,MATCH(BossBattleTable!$C$1,BossBattleTable!$A$1:$C$1,0),0)</f>
        <v>LowPolyMagmadar</v>
      </c>
      <c r="C454">
        <f t="shared" ca="1" si="157"/>
        <v>5</v>
      </c>
      <c r="D454">
        <f t="shared" si="154"/>
        <v>15</v>
      </c>
      <c r="E454">
        <f t="shared" ca="1" si="155"/>
        <v>5</v>
      </c>
      <c r="F454" t="str">
        <f t="shared" ref="F454:F517" ca="1" si="173">IF(ISBLANK(G454),"",
VLOOKUP(G454,OFFSET(INDIRECT("$A:$B"),0,MATCH(G$1&amp;"_Verify",INDIRECT("$1:$1"),0)-1),2,0)
)</f>
        <v>it</v>
      </c>
      <c r="G454" t="s">
        <v>412</v>
      </c>
      <c r="H454" t="s">
        <v>448</v>
      </c>
      <c r="I454">
        <v>1</v>
      </c>
      <c r="J454" t="str">
        <f t="shared" si="158"/>
        <v/>
      </c>
      <c r="L454" t="s">
        <v>412</v>
      </c>
      <c r="M454" t="s">
        <v>492</v>
      </c>
      <c r="N454">
        <v>1</v>
      </c>
      <c r="O454">
        <v>589</v>
      </c>
      <c r="P454">
        <f t="shared" si="159"/>
        <v>589</v>
      </c>
      <c r="Q454" t="str">
        <f t="shared" ca="1" si="161"/>
        <v>it</v>
      </c>
      <c r="R454" t="str">
        <f t="shared" si="162"/>
        <v>Equip010001</v>
      </c>
      <c r="S454">
        <f t="shared" si="163"/>
        <v>1</v>
      </c>
      <c r="T454" t="str">
        <f t="shared" si="164"/>
        <v/>
      </c>
      <c r="U454" t="str">
        <f t="shared" si="165"/>
        <v>Equip004001</v>
      </c>
      <c r="V454">
        <f t="shared" si="166"/>
        <v>1</v>
      </c>
      <c r="W454" t="str">
        <f t="shared" ca="1" si="1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454" t="str">
        <f t="shared" ca="1" si="160"/>
        <v>{"num":15,"diff":5,"tp1":"it","vl1":"Equip010001","cn1":1,"vl2":"Equip004001","cn2":1,"key":589}</v>
      </c>
      <c r="Y454">
        <f t="shared" ca="1" si="168"/>
        <v>96</v>
      </c>
      <c r="Z454">
        <f t="shared" ca="1" si="169"/>
        <v>1210</v>
      </c>
      <c r="AA454">
        <f t="shared" ca="1" si="170"/>
        <v>1</v>
      </c>
      <c r="AB454" t="str">
        <f t="shared" ca="1" si="17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</v>
      </c>
      <c r="AC454">
        <f t="shared" ca="1" si="172"/>
        <v>0</v>
      </c>
    </row>
    <row r="455" spans="1:29">
      <c r="A455">
        <f t="shared" si="156"/>
        <v>15</v>
      </c>
      <c r="B455" t="str">
        <f>VLOOKUP(A455,BossBattleTable!$A:$C,MATCH(BossBattleTable!$C$1,BossBattleTable!$A$1:$C$1,0),0)</f>
        <v>LowPolyMagmadar</v>
      </c>
      <c r="C455">
        <f t="shared" ca="1" si="157"/>
        <v>6</v>
      </c>
      <c r="D455">
        <f t="shared" si="154"/>
        <v>15</v>
      </c>
      <c r="E455">
        <f t="shared" ca="1" si="155"/>
        <v>6</v>
      </c>
      <c r="F455" t="str">
        <f t="shared" ca="1" si="173"/>
        <v>cu</v>
      </c>
      <c r="G455" t="s">
        <v>402</v>
      </c>
      <c r="H455" t="s">
        <v>191</v>
      </c>
      <c r="I455">
        <v>8</v>
      </c>
      <c r="J455" t="str">
        <f t="shared" si="158"/>
        <v/>
      </c>
      <c r="L455" t="s">
        <v>402</v>
      </c>
      <c r="M455" t="s">
        <v>375</v>
      </c>
      <c r="N455">
        <v>2000</v>
      </c>
      <c r="O455">
        <v>992</v>
      </c>
      <c r="P455">
        <f t="shared" si="159"/>
        <v>992</v>
      </c>
      <c r="Q455" t="str">
        <f t="shared" ca="1" si="161"/>
        <v>cu</v>
      </c>
      <c r="R455" t="str">
        <f t="shared" si="162"/>
        <v>EN</v>
      </c>
      <c r="S455">
        <f t="shared" si="163"/>
        <v>8</v>
      </c>
      <c r="T455" t="str">
        <f t="shared" si="164"/>
        <v/>
      </c>
      <c r="U455" t="str">
        <f t="shared" si="165"/>
        <v>GO</v>
      </c>
      <c r="V455">
        <f t="shared" si="166"/>
        <v>2000</v>
      </c>
      <c r="W455" t="str">
        <f t="shared" ca="1" si="1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455" t="str">
        <f t="shared" ca="1" si="160"/>
        <v>{"num":15,"diff":6,"tp1":"cu","vl1":"EN","cn1":8,"vl2":"GO","cn2":2000,"key":992}</v>
      </c>
      <c r="Y455">
        <f t="shared" ca="1" si="168"/>
        <v>81</v>
      </c>
      <c r="Z455">
        <f t="shared" ca="1" si="169"/>
        <v>1292</v>
      </c>
      <c r="AA455">
        <f t="shared" ca="1" si="170"/>
        <v>1</v>
      </c>
      <c r="AB455" t="str">
        <f t="shared" ca="1" si="17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</v>
      </c>
      <c r="AC455">
        <f t="shared" ca="1" si="172"/>
        <v>0</v>
      </c>
    </row>
    <row r="456" spans="1:29">
      <c r="A456">
        <f t="shared" si="156"/>
        <v>15</v>
      </c>
      <c r="B456" t="str">
        <f>VLOOKUP(A456,BossBattleTable!$A:$C,MATCH(BossBattleTable!$C$1,BossBattleTable!$A$1:$C$1,0),0)</f>
        <v>LowPolyMagmadar</v>
      </c>
      <c r="C456">
        <f t="shared" ca="1" si="157"/>
        <v>7</v>
      </c>
      <c r="D456">
        <f t="shared" si="154"/>
        <v>15</v>
      </c>
      <c r="E456">
        <f t="shared" ca="1" si="155"/>
        <v>7</v>
      </c>
      <c r="F456" t="str">
        <f t="shared" ca="1" si="173"/>
        <v>it</v>
      </c>
      <c r="G456" t="s">
        <v>412</v>
      </c>
      <c r="H456" t="s">
        <v>448</v>
      </c>
      <c r="I456">
        <v>1</v>
      </c>
      <c r="J456" t="str">
        <f t="shared" si="158"/>
        <v/>
      </c>
      <c r="L456" t="s">
        <v>412</v>
      </c>
      <c r="M456" t="s">
        <v>456</v>
      </c>
      <c r="N456">
        <v>1</v>
      </c>
      <c r="O456">
        <v>933</v>
      </c>
      <c r="P456">
        <f t="shared" si="159"/>
        <v>933</v>
      </c>
      <c r="Q456" t="str">
        <f t="shared" ca="1" si="161"/>
        <v>it</v>
      </c>
      <c r="R456" t="str">
        <f t="shared" si="162"/>
        <v>Equip010001</v>
      </c>
      <c r="S456">
        <f t="shared" si="163"/>
        <v>1</v>
      </c>
      <c r="T456" t="str">
        <f t="shared" si="164"/>
        <v/>
      </c>
      <c r="U456" t="str">
        <f t="shared" si="165"/>
        <v>Equip015001</v>
      </c>
      <c r="V456">
        <f t="shared" si="166"/>
        <v>1</v>
      </c>
      <c r="W456" t="str">
        <f t="shared" ca="1" si="1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456" t="str">
        <f t="shared" ca="1" si="160"/>
        <v>{"num":15,"diff":7,"tp1":"it","vl1":"Equip010001","cn1":1,"vl2":"Equip015001","cn2":1,"key":933}</v>
      </c>
      <c r="Y456">
        <f t="shared" ca="1" si="168"/>
        <v>96</v>
      </c>
      <c r="Z456">
        <f t="shared" ca="1" si="169"/>
        <v>1389</v>
      </c>
      <c r="AA456">
        <f t="shared" ca="1" si="170"/>
        <v>1</v>
      </c>
      <c r="AB456" t="str">
        <f t="shared" ca="1" si="17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</v>
      </c>
      <c r="AC456">
        <f t="shared" ca="1" si="172"/>
        <v>0</v>
      </c>
    </row>
    <row r="457" spans="1:29">
      <c r="A457">
        <f t="shared" si="156"/>
        <v>15</v>
      </c>
      <c r="B457" t="str">
        <f>VLOOKUP(A457,BossBattleTable!$A:$C,MATCH(BossBattleTable!$C$1,BossBattleTable!$A$1:$C$1,0),0)</f>
        <v>LowPolyMagmadar</v>
      </c>
      <c r="C457">
        <f t="shared" ca="1" si="157"/>
        <v>8</v>
      </c>
      <c r="D457">
        <f t="shared" si="154"/>
        <v>15</v>
      </c>
      <c r="E457">
        <f t="shared" ca="1" si="155"/>
        <v>8</v>
      </c>
      <c r="F457" t="str">
        <f t="shared" ca="1" si="173"/>
        <v>cu</v>
      </c>
      <c r="G457" t="s">
        <v>402</v>
      </c>
      <c r="H457" t="s">
        <v>108</v>
      </c>
      <c r="I457">
        <v>5</v>
      </c>
      <c r="J457" t="str">
        <f t="shared" si="158"/>
        <v/>
      </c>
      <c r="O457">
        <v>685</v>
      </c>
      <c r="P457">
        <f t="shared" si="159"/>
        <v>685</v>
      </c>
      <c r="Q457" t="str">
        <f t="shared" ca="1" si="161"/>
        <v>cu</v>
      </c>
      <c r="R457" t="str">
        <f t="shared" si="162"/>
        <v>DI</v>
      </c>
      <c r="S457">
        <f t="shared" si="163"/>
        <v>5</v>
      </c>
      <c r="T457" t="str">
        <f t="shared" si="164"/>
        <v/>
      </c>
      <c r="U457" t="str">
        <f t="shared" si="165"/>
        <v/>
      </c>
      <c r="V457" t="str">
        <f t="shared" si="166"/>
        <v/>
      </c>
      <c r="W457" t="str">
        <f t="shared" ca="1" si="1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457" t="str">
        <f t="shared" ca="1" si="160"/>
        <v>{"num":15,"diff":8,"tp1":"cu","vl1":"DI","cn1":5,"key":685}</v>
      </c>
      <c r="Y457">
        <f t="shared" ca="1" si="168"/>
        <v>59</v>
      </c>
      <c r="Z457">
        <f t="shared" ca="1" si="169"/>
        <v>1449</v>
      </c>
      <c r="AA457">
        <f t="shared" ca="1" si="170"/>
        <v>1</v>
      </c>
      <c r="AB457" t="str">
        <f t="shared" ca="1" si="17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</v>
      </c>
      <c r="AC457">
        <f t="shared" ca="1" si="172"/>
        <v>0</v>
      </c>
    </row>
    <row r="458" spans="1:29">
      <c r="A458">
        <f t="shared" si="156"/>
        <v>15</v>
      </c>
      <c r="B458" t="str">
        <f>VLOOKUP(A458,BossBattleTable!$A:$C,MATCH(BossBattleTable!$C$1,BossBattleTable!$A$1:$C$1,0),0)</f>
        <v>LowPolyMagmadar</v>
      </c>
      <c r="C458">
        <f t="shared" ca="1" si="157"/>
        <v>9</v>
      </c>
      <c r="D458">
        <f t="shared" si="154"/>
        <v>15</v>
      </c>
      <c r="E458">
        <f t="shared" ca="1" si="155"/>
        <v>9</v>
      </c>
      <c r="F458" t="str">
        <f t="shared" ca="1" si="173"/>
        <v>it</v>
      </c>
      <c r="G458" t="s">
        <v>412</v>
      </c>
      <c r="H458" t="s">
        <v>477</v>
      </c>
      <c r="I458">
        <v>1</v>
      </c>
      <c r="J458" t="str">
        <f t="shared" si="158"/>
        <v/>
      </c>
      <c r="O458">
        <v>636</v>
      </c>
      <c r="P458">
        <f t="shared" si="159"/>
        <v>636</v>
      </c>
      <c r="Q458" t="str">
        <f t="shared" ca="1" si="161"/>
        <v>it</v>
      </c>
      <c r="R458" t="str">
        <f t="shared" si="162"/>
        <v>Equip011003</v>
      </c>
      <c r="S458">
        <f t="shared" si="163"/>
        <v>1</v>
      </c>
      <c r="T458" t="str">
        <f t="shared" si="164"/>
        <v/>
      </c>
      <c r="U458" t="str">
        <f t="shared" si="165"/>
        <v/>
      </c>
      <c r="V458" t="str">
        <f t="shared" si="166"/>
        <v/>
      </c>
      <c r="W458" t="str">
        <f t="shared" ca="1" si="1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458" t="str">
        <f t="shared" ca="1" si="160"/>
        <v>{"num":15,"diff":9,"tp1":"it","vl1":"Equip011003","cn1":1,"key":636}</v>
      </c>
      <c r="Y458">
        <f t="shared" ca="1" si="168"/>
        <v>68</v>
      </c>
      <c r="Z458">
        <f t="shared" ca="1" si="169"/>
        <v>1518</v>
      </c>
      <c r="AA458">
        <f t="shared" ca="1" si="170"/>
        <v>1</v>
      </c>
      <c r="AB458" t="str">
        <f t="shared" ca="1" si="17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</v>
      </c>
      <c r="AC458">
        <f t="shared" ca="1" si="172"/>
        <v>0</v>
      </c>
    </row>
    <row r="459" spans="1:29">
      <c r="A459">
        <f t="shared" si="156"/>
        <v>15</v>
      </c>
      <c r="B459" t="str">
        <f>VLOOKUP(A459,BossBattleTable!$A:$C,MATCH(BossBattleTable!$C$1,BossBattleTable!$A$1:$C$1,0),0)</f>
        <v>LowPolyMagmadar</v>
      </c>
      <c r="C459">
        <f t="shared" ca="1" si="157"/>
        <v>10</v>
      </c>
      <c r="D459">
        <f t="shared" si="154"/>
        <v>15</v>
      </c>
      <c r="E459">
        <f t="shared" ca="1" si="155"/>
        <v>10</v>
      </c>
      <c r="F459" t="str">
        <f t="shared" ca="1" si="173"/>
        <v>cu</v>
      </c>
      <c r="G459" t="s">
        <v>402</v>
      </c>
      <c r="H459" t="s">
        <v>191</v>
      </c>
      <c r="I459">
        <v>12</v>
      </c>
      <c r="J459" t="str">
        <f t="shared" si="158"/>
        <v>에너지다소많음</v>
      </c>
      <c r="O459">
        <v>674</v>
      </c>
      <c r="P459">
        <f t="shared" si="159"/>
        <v>674</v>
      </c>
      <c r="Q459" t="str">
        <f t="shared" ca="1" si="161"/>
        <v>cu</v>
      </c>
      <c r="R459" t="str">
        <f t="shared" si="162"/>
        <v>EN</v>
      </c>
      <c r="S459">
        <f t="shared" si="163"/>
        <v>12</v>
      </c>
      <c r="T459" t="str">
        <f t="shared" si="164"/>
        <v/>
      </c>
      <c r="U459" t="str">
        <f t="shared" si="165"/>
        <v/>
      </c>
      <c r="V459" t="str">
        <f t="shared" si="166"/>
        <v/>
      </c>
      <c r="W459" t="str">
        <f t="shared" ca="1" si="1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459" t="str">
        <f t="shared" ca="1" si="160"/>
        <v>{"num":15,"diff":10,"tp1":"cu","vl1":"EN","cn1":12,"key":674}</v>
      </c>
      <c r="Y459">
        <f t="shared" ca="1" si="168"/>
        <v>61</v>
      </c>
      <c r="Z459">
        <f t="shared" ca="1" si="169"/>
        <v>1580</v>
      </c>
      <c r="AA459">
        <f t="shared" ca="1" si="170"/>
        <v>1</v>
      </c>
      <c r="AB459" t="str">
        <f t="shared" ca="1" si="17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</v>
      </c>
      <c r="AC459">
        <f t="shared" ca="1" si="172"/>
        <v>0</v>
      </c>
    </row>
    <row r="460" spans="1:29">
      <c r="A460">
        <f t="shared" si="156"/>
        <v>15</v>
      </c>
      <c r="B460" t="str">
        <f>VLOOKUP(A460,BossBattleTable!$A:$C,MATCH(BossBattleTable!$C$1,BossBattleTable!$A$1:$C$1,0),0)</f>
        <v>LowPolyMagmadar</v>
      </c>
      <c r="C460">
        <f t="shared" ca="1" si="157"/>
        <v>11</v>
      </c>
      <c r="D460">
        <f t="shared" si="154"/>
        <v>15</v>
      </c>
      <c r="E460">
        <f t="shared" ca="1" si="155"/>
        <v>11</v>
      </c>
      <c r="F460" t="str">
        <f t="shared" ca="1" si="173"/>
        <v>it</v>
      </c>
      <c r="G460" t="s">
        <v>412</v>
      </c>
      <c r="H460" t="s">
        <v>466</v>
      </c>
      <c r="I460">
        <v>1</v>
      </c>
      <c r="J460" t="str">
        <f t="shared" si="158"/>
        <v/>
      </c>
      <c r="O460">
        <v>532</v>
      </c>
      <c r="P460">
        <f t="shared" si="159"/>
        <v>532</v>
      </c>
      <c r="Q460" t="str">
        <f t="shared" ca="1" si="161"/>
        <v>it</v>
      </c>
      <c r="R460" t="str">
        <f t="shared" si="162"/>
        <v>Equip020002</v>
      </c>
      <c r="S460">
        <f t="shared" si="163"/>
        <v>1</v>
      </c>
      <c r="T460" t="str">
        <f t="shared" si="164"/>
        <v/>
      </c>
      <c r="U460" t="str">
        <f t="shared" si="165"/>
        <v/>
      </c>
      <c r="V460" t="str">
        <f t="shared" si="166"/>
        <v/>
      </c>
      <c r="W460" t="str">
        <f t="shared" ca="1" si="1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460" t="str">
        <f t="shared" ca="1" si="160"/>
        <v>{"num":15,"diff":11,"tp1":"it","vl1":"Equip020002","cn1":1,"key":532}</v>
      </c>
      <c r="Y460">
        <f t="shared" ca="1" si="168"/>
        <v>69</v>
      </c>
      <c r="Z460">
        <f t="shared" ca="1" si="169"/>
        <v>1650</v>
      </c>
      <c r="AA460">
        <f t="shared" ca="1" si="170"/>
        <v>1</v>
      </c>
      <c r="AB460" t="str">
        <f t="shared" ca="1" si="17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</v>
      </c>
      <c r="AC460">
        <f t="shared" ca="1" si="172"/>
        <v>0</v>
      </c>
    </row>
    <row r="461" spans="1:29">
      <c r="A461">
        <f t="shared" si="156"/>
        <v>15</v>
      </c>
      <c r="B461" t="str">
        <f>VLOOKUP(A461,BossBattleTable!$A:$C,MATCH(BossBattleTable!$C$1,BossBattleTable!$A$1:$C$1,0),0)</f>
        <v>LowPolyMagmadar</v>
      </c>
      <c r="C461">
        <f t="shared" ca="1" si="157"/>
        <v>12</v>
      </c>
      <c r="D461">
        <f t="shared" si="154"/>
        <v>15</v>
      </c>
      <c r="E461">
        <f t="shared" ca="1" si="155"/>
        <v>12</v>
      </c>
      <c r="F461" t="str">
        <f t="shared" ca="1" si="173"/>
        <v>cu</v>
      </c>
      <c r="G461" t="s">
        <v>402</v>
      </c>
      <c r="H461" t="s">
        <v>375</v>
      </c>
      <c r="I461">
        <v>4000</v>
      </c>
      <c r="J461" t="str">
        <f t="shared" si="158"/>
        <v/>
      </c>
      <c r="O461">
        <v>204</v>
      </c>
      <c r="P461">
        <f t="shared" si="159"/>
        <v>204</v>
      </c>
      <c r="Q461" t="str">
        <f t="shared" ca="1" si="161"/>
        <v>cu</v>
      </c>
      <c r="R461" t="str">
        <f t="shared" si="162"/>
        <v>GO</v>
      </c>
      <c r="S461">
        <f t="shared" si="163"/>
        <v>4000</v>
      </c>
      <c r="T461" t="str">
        <f t="shared" si="164"/>
        <v/>
      </c>
      <c r="U461" t="str">
        <f t="shared" si="165"/>
        <v/>
      </c>
      <c r="V461" t="str">
        <f t="shared" si="166"/>
        <v/>
      </c>
      <c r="W461" t="str">
        <f t="shared" ca="1" si="1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461" t="str">
        <f t="shared" ca="1" si="160"/>
        <v>{"num":15,"diff":12,"tp1":"cu","vl1":"GO","cn1":4000,"key":204}</v>
      </c>
      <c r="Y461">
        <f t="shared" ca="1" si="168"/>
        <v>63</v>
      </c>
      <c r="Z461">
        <f t="shared" ca="1" si="169"/>
        <v>1714</v>
      </c>
      <c r="AA461">
        <f t="shared" ca="1" si="170"/>
        <v>1</v>
      </c>
      <c r="AB461" t="str">
        <f t="shared" ca="1" si="17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</v>
      </c>
      <c r="AC461">
        <f t="shared" ca="1" si="172"/>
        <v>0</v>
      </c>
    </row>
    <row r="462" spans="1:29">
      <c r="A462">
        <f t="shared" si="156"/>
        <v>15</v>
      </c>
      <c r="B462" t="str">
        <f>VLOOKUP(A462,BossBattleTable!$A:$C,MATCH(BossBattleTable!$C$1,BossBattleTable!$A$1:$C$1,0),0)</f>
        <v>LowPolyMagmadar</v>
      </c>
      <c r="C462">
        <f t="shared" ca="1" si="157"/>
        <v>13</v>
      </c>
      <c r="D462">
        <f t="shared" si="154"/>
        <v>15</v>
      </c>
      <c r="E462">
        <f t="shared" ca="1" si="155"/>
        <v>13</v>
      </c>
      <c r="F462" t="str">
        <f t="shared" ca="1" si="173"/>
        <v>it</v>
      </c>
      <c r="G462" t="s">
        <v>412</v>
      </c>
      <c r="H462" t="s">
        <v>467</v>
      </c>
      <c r="I462">
        <v>1</v>
      </c>
      <c r="J462" t="str">
        <f t="shared" si="158"/>
        <v/>
      </c>
      <c r="L462" t="s">
        <v>412</v>
      </c>
      <c r="M462" t="s">
        <v>477</v>
      </c>
      <c r="N462">
        <v>1</v>
      </c>
      <c r="O462">
        <v>415</v>
      </c>
      <c r="P462">
        <f t="shared" si="159"/>
        <v>415</v>
      </c>
      <c r="Q462" t="str">
        <f t="shared" ca="1" si="161"/>
        <v>it</v>
      </c>
      <c r="R462" t="str">
        <f t="shared" si="162"/>
        <v>Equip015003</v>
      </c>
      <c r="S462">
        <f t="shared" si="163"/>
        <v>1</v>
      </c>
      <c r="T462" t="str">
        <f t="shared" si="164"/>
        <v/>
      </c>
      <c r="U462" t="str">
        <f t="shared" si="165"/>
        <v>Equip011003</v>
      </c>
      <c r="V462">
        <f t="shared" si="166"/>
        <v>1</v>
      </c>
      <c r="W462" t="str">
        <f t="shared" ca="1" si="1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462" t="str">
        <f t="shared" ca="1" si="160"/>
        <v>{"num":15,"diff":13,"tp1":"it","vl1":"Equip015003","cn1":1,"vl2":"Equip011003","cn2":1,"key":415}</v>
      </c>
      <c r="Y462">
        <f t="shared" ca="1" si="168"/>
        <v>97</v>
      </c>
      <c r="Z462">
        <f t="shared" ca="1" si="169"/>
        <v>1812</v>
      </c>
      <c r="AA462">
        <f t="shared" ca="1" si="170"/>
        <v>1</v>
      </c>
      <c r="AB462" t="str">
        <f t="shared" ca="1" si="17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</v>
      </c>
      <c r="AC462">
        <f t="shared" ca="1" si="172"/>
        <v>0</v>
      </c>
    </row>
    <row r="463" spans="1:29">
      <c r="A463">
        <f t="shared" si="156"/>
        <v>15</v>
      </c>
      <c r="B463" t="str">
        <f>VLOOKUP(A463,BossBattleTable!$A:$C,MATCH(BossBattleTable!$C$1,BossBattleTable!$A$1:$C$1,0),0)</f>
        <v>LowPolyMagmadar</v>
      </c>
      <c r="C463">
        <f t="shared" ca="1" si="157"/>
        <v>14</v>
      </c>
      <c r="D463">
        <f t="shared" si="154"/>
        <v>15</v>
      </c>
      <c r="E463">
        <f t="shared" ca="1" si="155"/>
        <v>14</v>
      </c>
      <c r="F463" t="str">
        <f t="shared" ca="1" si="173"/>
        <v>cu</v>
      </c>
      <c r="G463" t="s">
        <v>402</v>
      </c>
      <c r="H463" t="s">
        <v>191</v>
      </c>
      <c r="I463">
        <v>10</v>
      </c>
      <c r="J463" t="str">
        <f t="shared" si="158"/>
        <v>에너지다소많음</v>
      </c>
      <c r="L463" t="s">
        <v>402</v>
      </c>
      <c r="M463" t="s">
        <v>375</v>
      </c>
      <c r="N463">
        <v>3000</v>
      </c>
      <c r="O463">
        <v>456</v>
      </c>
      <c r="P463">
        <f t="shared" si="159"/>
        <v>456</v>
      </c>
      <c r="Q463" t="str">
        <f t="shared" ca="1" si="161"/>
        <v>cu</v>
      </c>
      <c r="R463" t="str">
        <f t="shared" si="162"/>
        <v>EN</v>
      </c>
      <c r="S463">
        <f t="shared" si="163"/>
        <v>10</v>
      </c>
      <c r="T463" t="str">
        <f t="shared" si="164"/>
        <v/>
      </c>
      <c r="U463" t="str">
        <f t="shared" si="165"/>
        <v>GO</v>
      </c>
      <c r="V463">
        <f t="shared" si="166"/>
        <v>3000</v>
      </c>
      <c r="W463" t="str">
        <f t="shared" ca="1" si="1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463" t="str">
        <f t="shared" ca="1" si="160"/>
        <v>{"num":15,"diff":14,"tp1":"cu","vl1":"EN","cn1":10,"vl2":"GO","cn2":3000,"key":456}</v>
      </c>
      <c r="Y463">
        <f t="shared" ca="1" si="168"/>
        <v>83</v>
      </c>
      <c r="Z463">
        <f t="shared" ca="1" si="169"/>
        <v>1896</v>
      </c>
      <c r="AA463">
        <f t="shared" ca="1" si="170"/>
        <v>1</v>
      </c>
      <c r="AB463" t="str">
        <f t="shared" ca="1" si="17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</v>
      </c>
      <c r="AC463">
        <f t="shared" ca="1" si="172"/>
        <v>0</v>
      </c>
    </row>
    <row r="464" spans="1:29">
      <c r="A464">
        <f t="shared" si="156"/>
        <v>15</v>
      </c>
      <c r="B464" t="str">
        <f>VLOOKUP(A464,BossBattleTable!$A:$C,MATCH(BossBattleTable!$C$1,BossBattleTable!$A$1:$C$1,0),0)</f>
        <v>LowPolyMagmadar</v>
      </c>
      <c r="C464">
        <f t="shared" ca="1" si="157"/>
        <v>15</v>
      </c>
      <c r="D464">
        <f t="shared" si="154"/>
        <v>15</v>
      </c>
      <c r="E464">
        <f t="shared" ca="1" si="155"/>
        <v>15</v>
      </c>
      <c r="F464" t="str">
        <f t="shared" ca="1" si="173"/>
        <v>it</v>
      </c>
      <c r="G464" t="s">
        <v>412</v>
      </c>
      <c r="H464" t="s">
        <v>449</v>
      </c>
      <c r="I464">
        <v>1</v>
      </c>
      <c r="J464" t="str">
        <f t="shared" si="158"/>
        <v/>
      </c>
      <c r="L464" t="s">
        <v>412</v>
      </c>
      <c r="M464" t="s">
        <v>460</v>
      </c>
      <c r="N464">
        <v>1</v>
      </c>
      <c r="O464">
        <v>630</v>
      </c>
      <c r="P464">
        <f t="shared" si="159"/>
        <v>630</v>
      </c>
      <c r="Q464" t="str">
        <f t="shared" ca="1" si="161"/>
        <v>it</v>
      </c>
      <c r="R464" t="str">
        <f t="shared" si="162"/>
        <v>Equip011001</v>
      </c>
      <c r="S464">
        <f t="shared" si="163"/>
        <v>1</v>
      </c>
      <c r="T464" t="str">
        <f t="shared" si="164"/>
        <v/>
      </c>
      <c r="U464" t="str">
        <f t="shared" si="165"/>
        <v>Equip012002</v>
      </c>
      <c r="V464">
        <f t="shared" si="166"/>
        <v>1</v>
      </c>
      <c r="W464" t="str">
        <f t="shared" ca="1" si="1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464" t="str">
        <f t="shared" ca="1" si="160"/>
        <v>{"num":15,"diff":15,"tp1":"it","vl1":"Equip011001","cn1":1,"vl2":"Equip012002","cn2":1,"key":630}</v>
      </c>
      <c r="Y464">
        <f t="shared" ca="1" si="168"/>
        <v>97</v>
      </c>
      <c r="Z464">
        <f t="shared" ca="1" si="169"/>
        <v>1994</v>
      </c>
      <c r="AA464">
        <f t="shared" ca="1" si="170"/>
        <v>1</v>
      </c>
      <c r="AB464" t="str">
        <f t="shared" ca="1" si="17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</v>
      </c>
      <c r="AC464">
        <f t="shared" ca="1" si="172"/>
        <v>0</v>
      </c>
    </row>
    <row r="465" spans="1:29">
      <c r="A465">
        <f t="shared" si="156"/>
        <v>15</v>
      </c>
      <c r="B465" t="str">
        <f>VLOOKUP(A465,BossBattleTable!$A:$C,MATCH(BossBattleTable!$C$1,BossBattleTable!$A$1:$C$1,0),0)</f>
        <v>LowPolyMagmadar</v>
      </c>
      <c r="C465">
        <f t="shared" ca="1" si="157"/>
        <v>16</v>
      </c>
      <c r="D465">
        <f t="shared" si="154"/>
        <v>15</v>
      </c>
      <c r="E465">
        <f t="shared" ca="1" si="155"/>
        <v>16</v>
      </c>
      <c r="F465" t="str">
        <f t="shared" ca="1" si="173"/>
        <v>cu</v>
      </c>
      <c r="G465" t="s">
        <v>402</v>
      </c>
      <c r="H465" t="s">
        <v>108</v>
      </c>
      <c r="I465">
        <v>6</v>
      </c>
      <c r="J465" t="str">
        <f t="shared" si="158"/>
        <v/>
      </c>
      <c r="O465">
        <v>817</v>
      </c>
      <c r="P465">
        <f t="shared" si="159"/>
        <v>817</v>
      </c>
      <c r="Q465" t="str">
        <f t="shared" ca="1" si="161"/>
        <v>cu</v>
      </c>
      <c r="R465" t="str">
        <f t="shared" si="162"/>
        <v>DI</v>
      </c>
      <c r="S465">
        <f t="shared" si="163"/>
        <v>6</v>
      </c>
      <c r="T465" t="str">
        <f t="shared" si="164"/>
        <v/>
      </c>
      <c r="U465" t="str">
        <f t="shared" si="165"/>
        <v/>
      </c>
      <c r="V465" t="str">
        <f t="shared" si="166"/>
        <v/>
      </c>
      <c r="W465" t="str">
        <f t="shared" ca="1" si="1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465" t="str">
        <f t="shared" ca="1" si="160"/>
        <v>{"num":15,"diff":16,"tp1":"cu","vl1":"DI","cn1":6,"key":817}</v>
      </c>
      <c r="Y465">
        <f t="shared" ca="1" si="168"/>
        <v>60</v>
      </c>
      <c r="Z465">
        <f t="shared" ca="1" si="169"/>
        <v>2055</v>
      </c>
      <c r="AA465">
        <f t="shared" ca="1" si="170"/>
        <v>1</v>
      </c>
      <c r="AB465" t="str">
        <f t="shared" ca="1" si="17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</v>
      </c>
      <c r="AC465">
        <f t="shared" ca="1" si="172"/>
        <v>0</v>
      </c>
    </row>
    <row r="466" spans="1:29">
      <c r="A466">
        <f t="shared" si="156"/>
        <v>15</v>
      </c>
      <c r="B466" t="str">
        <f>VLOOKUP(A466,BossBattleTable!$A:$C,MATCH(BossBattleTable!$C$1,BossBattleTable!$A$1:$C$1,0),0)</f>
        <v>LowPolyMagmadar</v>
      </c>
      <c r="C466">
        <f t="shared" ca="1" si="157"/>
        <v>17</v>
      </c>
      <c r="D466">
        <f t="shared" si="154"/>
        <v>15</v>
      </c>
      <c r="E466">
        <f t="shared" ca="1" si="155"/>
        <v>17</v>
      </c>
      <c r="F466" t="str">
        <f t="shared" ca="1" si="173"/>
        <v>it</v>
      </c>
      <c r="G466" t="s">
        <v>412</v>
      </c>
      <c r="H466" t="s">
        <v>465</v>
      </c>
      <c r="I466">
        <v>1</v>
      </c>
      <c r="J466" t="str">
        <f t="shared" si="158"/>
        <v/>
      </c>
      <c r="O466">
        <v>292</v>
      </c>
      <c r="P466">
        <f t="shared" si="159"/>
        <v>292</v>
      </c>
      <c r="Q466" t="str">
        <f t="shared" ca="1" si="161"/>
        <v>it</v>
      </c>
      <c r="R466" t="str">
        <f t="shared" si="162"/>
        <v>Equip010002</v>
      </c>
      <c r="S466">
        <f t="shared" si="163"/>
        <v>1</v>
      </c>
      <c r="T466" t="str">
        <f t="shared" si="164"/>
        <v/>
      </c>
      <c r="U466" t="str">
        <f t="shared" si="165"/>
        <v/>
      </c>
      <c r="V466" t="str">
        <f t="shared" si="166"/>
        <v/>
      </c>
      <c r="W466" t="str">
        <f t="shared" ca="1" si="1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466" t="str">
        <f t="shared" ca="1" si="160"/>
        <v>{"num":15,"diff":17,"tp1":"it","vl1":"Equip010002","cn1":1,"key":292}</v>
      </c>
      <c r="Y466">
        <f t="shared" ca="1" si="168"/>
        <v>69</v>
      </c>
      <c r="Z466">
        <f t="shared" ca="1" si="169"/>
        <v>2125</v>
      </c>
      <c r="AA466">
        <f t="shared" ca="1" si="170"/>
        <v>1</v>
      </c>
      <c r="AB466" t="str">
        <f t="shared" ca="1" si="17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</v>
      </c>
      <c r="AC466">
        <f t="shared" ca="1" si="172"/>
        <v>0</v>
      </c>
    </row>
    <row r="467" spans="1:29">
      <c r="A467">
        <f t="shared" si="156"/>
        <v>15</v>
      </c>
      <c r="B467" t="str">
        <f>VLOOKUP(A467,BossBattleTable!$A:$C,MATCH(BossBattleTable!$C$1,BossBattleTable!$A$1:$C$1,0),0)</f>
        <v>LowPolyMagmadar</v>
      </c>
      <c r="C467">
        <f t="shared" ca="1" si="157"/>
        <v>18</v>
      </c>
      <c r="D467">
        <f t="shared" si="154"/>
        <v>15</v>
      </c>
      <c r="E467">
        <f t="shared" ca="1" si="155"/>
        <v>18</v>
      </c>
      <c r="F467" t="str">
        <f t="shared" ca="1" si="173"/>
        <v>cu</v>
      </c>
      <c r="G467" t="s">
        <v>402</v>
      </c>
      <c r="H467" t="s">
        <v>191</v>
      </c>
      <c r="I467">
        <v>15</v>
      </c>
      <c r="J467" t="str">
        <f t="shared" si="158"/>
        <v>에너지다소많음</v>
      </c>
      <c r="O467">
        <v>528</v>
      </c>
      <c r="P467">
        <f t="shared" si="159"/>
        <v>528</v>
      </c>
      <c r="Q467" t="str">
        <f t="shared" ca="1" si="161"/>
        <v>cu</v>
      </c>
      <c r="R467" t="str">
        <f t="shared" si="162"/>
        <v>EN</v>
      </c>
      <c r="S467">
        <f t="shared" si="163"/>
        <v>15</v>
      </c>
      <c r="T467" t="str">
        <f t="shared" si="164"/>
        <v/>
      </c>
      <c r="U467" t="str">
        <f t="shared" si="165"/>
        <v/>
      </c>
      <c r="V467" t="str">
        <f t="shared" si="166"/>
        <v/>
      </c>
      <c r="W467" t="str">
        <f t="shared" ca="1" si="1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467" t="str">
        <f t="shared" ca="1" si="160"/>
        <v>{"num":15,"diff":18,"tp1":"cu","vl1":"EN","cn1":15,"key":528}</v>
      </c>
      <c r="Y467">
        <f t="shared" ca="1" si="168"/>
        <v>61</v>
      </c>
      <c r="Z467">
        <f t="shared" ca="1" si="169"/>
        <v>2187</v>
      </c>
      <c r="AA467">
        <f t="shared" ca="1" si="170"/>
        <v>1</v>
      </c>
      <c r="AB467" t="str">
        <f t="shared" ca="1" si="17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</v>
      </c>
      <c r="AC467">
        <f t="shared" ca="1" si="172"/>
        <v>0</v>
      </c>
    </row>
    <row r="468" spans="1:29">
      <c r="A468">
        <f t="shared" si="156"/>
        <v>15</v>
      </c>
      <c r="B468" t="str">
        <f>VLOOKUP(A468,BossBattleTable!$A:$C,MATCH(BossBattleTable!$C$1,BossBattleTable!$A$1:$C$1,0),0)</f>
        <v>LowPolyMagmadar</v>
      </c>
      <c r="C468">
        <f t="shared" ca="1" si="157"/>
        <v>19</v>
      </c>
      <c r="D468">
        <f t="shared" si="154"/>
        <v>15</v>
      </c>
      <c r="E468">
        <f t="shared" ca="1" si="155"/>
        <v>19</v>
      </c>
      <c r="F468" t="str">
        <f t="shared" ca="1" si="173"/>
        <v>it</v>
      </c>
      <c r="G468" t="s">
        <v>412</v>
      </c>
      <c r="H468" t="s">
        <v>491</v>
      </c>
      <c r="I468">
        <v>1</v>
      </c>
      <c r="J468" t="str">
        <f t="shared" si="158"/>
        <v/>
      </c>
      <c r="O468">
        <v>556</v>
      </c>
      <c r="P468">
        <f t="shared" si="159"/>
        <v>556</v>
      </c>
      <c r="Q468" t="str">
        <f t="shared" ca="1" si="161"/>
        <v>it</v>
      </c>
      <c r="R468" t="str">
        <f t="shared" si="162"/>
        <v>Equip021002</v>
      </c>
      <c r="S468">
        <f t="shared" si="163"/>
        <v>1</v>
      </c>
      <c r="T468" t="str">
        <f t="shared" si="164"/>
        <v/>
      </c>
      <c r="U468" t="str">
        <f t="shared" si="165"/>
        <v/>
      </c>
      <c r="V468" t="str">
        <f t="shared" si="166"/>
        <v/>
      </c>
      <c r="W468" t="str">
        <f t="shared" ca="1" si="1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468" t="str">
        <f t="shared" ca="1" si="160"/>
        <v>{"num":15,"diff":19,"tp1":"it","vl1":"Equip021002","cn1":1,"key":556}</v>
      </c>
      <c r="Y468">
        <f t="shared" ca="1" si="168"/>
        <v>69</v>
      </c>
      <c r="Z468">
        <f t="shared" ca="1" si="169"/>
        <v>2257</v>
      </c>
      <c r="AA468">
        <f t="shared" ca="1" si="170"/>
        <v>1</v>
      </c>
      <c r="AB468" t="str">
        <f t="shared" ca="1" si="17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</v>
      </c>
      <c r="AC468">
        <f t="shared" ca="1" si="172"/>
        <v>0</v>
      </c>
    </row>
    <row r="469" spans="1:29">
      <c r="A469">
        <f t="shared" si="156"/>
        <v>15</v>
      </c>
      <c r="B469" t="str">
        <f>VLOOKUP(A469,BossBattleTable!$A:$C,MATCH(BossBattleTable!$C$1,BossBattleTable!$A$1:$C$1,0),0)</f>
        <v>LowPolyMagmadar</v>
      </c>
      <c r="C469">
        <f t="shared" ca="1" si="157"/>
        <v>20</v>
      </c>
      <c r="D469">
        <f t="shared" si="154"/>
        <v>15</v>
      </c>
      <c r="E469">
        <f t="shared" ca="1" si="155"/>
        <v>20</v>
      </c>
      <c r="F469" t="str">
        <f t="shared" ca="1" si="173"/>
        <v>cu</v>
      </c>
      <c r="G469" t="s">
        <v>402</v>
      </c>
      <c r="H469" t="s">
        <v>375</v>
      </c>
      <c r="I469">
        <v>5500</v>
      </c>
      <c r="J469" t="str">
        <f t="shared" si="158"/>
        <v/>
      </c>
      <c r="O469">
        <v>990</v>
      </c>
      <c r="P469">
        <f t="shared" si="159"/>
        <v>990</v>
      </c>
      <c r="Q469" t="str">
        <f t="shared" ca="1" si="161"/>
        <v>cu</v>
      </c>
      <c r="R469" t="str">
        <f t="shared" si="162"/>
        <v>GO</v>
      </c>
      <c r="S469">
        <f t="shared" si="163"/>
        <v>5500</v>
      </c>
      <c r="T469" t="str">
        <f t="shared" si="164"/>
        <v/>
      </c>
      <c r="U469" t="str">
        <f t="shared" si="165"/>
        <v/>
      </c>
      <c r="V469" t="str">
        <f t="shared" si="166"/>
        <v/>
      </c>
      <c r="W469" t="str">
        <f t="shared" ca="1" si="1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469" t="str">
        <f t="shared" ca="1" si="160"/>
        <v>{"num":15,"diff":20,"tp1":"cu","vl1":"GO","cn1":5500,"key":990}</v>
      </c>
      <c r="Y469">
        <f t="shared" ca="1" si="168"/>
        <v>63</v>
      </c>
      <c r="Z469">
        <f t="shared" ca="1" si="169"/>
        <v>2321</v>
      </c>
      <c r="AA469">
        <f t="shared" ca="1" si="170"/>
        <v>1</v>
      </c>
      <c r="AB469" t="str">
        <f t="shared" ca="1" si="17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</v>
      </c>
      <c r="AC469">
        <f t="shared" ca="1" si="172"/>
        <v>0</v>
      </c>
    </row>
    <row r="470" spans="1:29">
      <c r="A470">
        <f t="shared" si="156"/>
        <v>15</v>
      </c>
      <c r="B470" t="str">
        <f>VLOOKUP(A470,BossBattleTable!$A:$C,MATCH(BossBattleTable!$C$1,BossBattleTable!$A$1:$C$1,0),0)</f>
        <v>LowPolyMagmadar</v>
      </c>
      <c r="C470">
        <f t="shared" ca="1" si="157"/>
        <v>21</v>
      </c>
      <c r="D470">
        <f t="shared" si="154"/>
        <v>15</v>
      </c>
      <c r="E470">
        <f t="shared" ca="1" si="155"/>
        <v>21</v>
      </c>
      <c r="F470" t="str">
        <f t="shared" ca="1" si="173"/>
        <v>it</v>
      </c>
      <c r="G470" t="s">
        <v>412</v>
      </c>
      <c r="H470" t="s">
        <v>463</v>
      </c>
      <c r="I470">
        <v>1</v>
      </c>
      <c r="J470" t="str">
        <f t="shared" si="158"/>
        <v/>
      </c>
      <c r="L470" t="s">
        <v>412</v>
      </c>
      <c r="M470" t="s">
        <v>465</v>
      </c>
      <c r="N470">
        <v>1</v>
      </c>
      <c r="O470">
        <v>778</v>
      </c>
      <c r="P470">
        <f t="shared" si="159"/>
        <v>778</v>
      </c>
      <c r="Q470" t="str">
        <f t="shared" ca="1" si="161"/>
        <v>it</v>
      </c>
      <c r="R470" t="str">
        <f t="shared" si="162"/>
        <v>Equip014002</v>
      </c>
      <c r="S470">
        <f t="shared" si="163"/>
        <v>1</v>
      </c>
      <c r="T470" t="str">
        <f t="shared" si="164"/>
        <v/>
      </c>
      <c r="U470" t="str">
        <f t="shared" si="165"/>
        <v>Equip010002</v>
      </c>
      <c r="V470">
        <f t="shared" si="166"/>
        <v>1</v>
      </c>
      <c r="W470" t="str">
        <f t="shared" ca="1" si="1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470" t="str">
        <f t="shared" ca="1" si="160"/>
        <v>{"num":15,"diff":21,"tp1":"it","vl1":"Equip014002","cn1":1,"vl2":"Equip010002","cn2":1,"key":778}</v>
      </c>
      <c r="Y470">
        <f t="shared" ca="1" si="168"/>
        <v>97</v>
      </c>
      <c r="Z470">
        <f t="shared" ca="1" si="169"/>
        <v>2419</v>
      </c>
      <c r="AA470">
        <f t="shared" ca="1" si="170"/>
        <v>1</v>
      </c>
      <c r="AB470" t="str">
        <f t="shared" ca="1" si="17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</v>
      </c>
      <c r="AC470">
        <f t="shared" ca="1" si="172"/>
        <v>0</v>
      </c>
    </row>
    <row r="471" spans="1:29">
      <c r="A471">
        <f t="shared" si="156"/>
        <v>15</v>
      </c>
      <c r="B471" t="str">
        <f>VLOOKUP(A471,BossBattleTable!$A:$C,MATCH(BossBattleTable!$C$1,BossBattleTable!$A$1:$C$1,0),0)</f>
        <v>LowPolyMagmadar</v>
      </c>
      <c r="C471">
        <f t="shared" ca="1" si="157"/>
        <v>22</v>
      </c>
      <c r="D471">
        <f t="shared" si="154"/>
        <v>15</v>
      </c>
      <c r="E471">
        <f t="shared" ca="1" si="155"/>
        <v>22</v>
      </c>
      <c r="F471" t="str">
        <f t="shared" ca="1" si="173"/>
        <v>cu</v>
      </c>
      <c r="G471" t="s">
        <v>402</v>
      </c>
      <c r="H471" t="s">
        <v>191</v>
      </c>
      <c r="I471">
        <v>12</v>
      </c>
      <c r="J471" t="str">
        <f t="shared" si="158"/>
        <v>에너지다소많음</v>
      </c>
      <c r="L471" t="s">
        <v>402</v>
      </c>
      <c r="M471" t="s">
        <v>375</v>
      </c>
      <c r="N471">
        <v>4000</v>
      </c>
      <c r="O471">
        <v>315</v>
      </c>
      <c r="P471">
        <f t="shared" si="159"/>
        <v>315</v>
      </c>
      <c r="Q471" t="str">
        <f t="shared" ca="1" si="161"/>
        <v>cu</v>
      </c>
      <c r="R471" t="str">
        <f t="shared" si="162"/>
        <v>EN</v>
      </c>
      <c r="S471">
        <f t="shared" si="163"/>
        <v>12</v>
      </c>
      <c r="T471" t="str">
        <f t="shared" si="164"/>
        <v/>
      </c>
      <c r="U471" t="str">
        <f t="shared" si="165"/>
        <v>GO</v>
      </c>
      <c r="V471">
        <f t="shared" si="166"/>
        <v>4000</v>
      </c>
      <c r="W471" t="str">
        <f t="shared" ca="1" si="1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471" t="str">
        <f t="shared" ca="1" si="160"/>
        <v>{"num":15,"diff":22,"tp1":"cu","vl1":"EN","cn1":12,"vl2":"GO","cn2":4000,"key":315}</v>
      </c>
      <c r="Y471">
        <f t="shared" ca="1" si="168"/>
        <v>83</v>
      </c>
      <c r="Z471">
        <f t="shared" ca="1" si="169"/>
        <v>2503</v>
      </c>
      <c r="AA471">
        <f t="shared" ca="1" si="170"/>
        <v>1</v>
      </c>
      <c r="AB471" t="str">
        <f t="shared" ca="1" si="17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</v>
      </c>
      <c r="AC471">
        <f t="shared" ca="1" si="172"/>
        <v>0</v>
      </c>
    </row>
    <row r="472" spans="1:29">
      <c r="A472">
        <f t="shared" si="156"/>
        <v>15</v>
      </c>
      <c r="B472" t="str">
        <f>VLOOKUP(A472,BossBattleTable!$A:$C,MATCH(BossBattleTable!$C$1,BossBattleTable!$A$1:$C$1,0),0)</f>
        <v>LowPolyMagmadar</v>
      </c>
      <c r="C472">
        <f t="shared" ca="1" si="157"/>
        <v>23</v>
      </c>
      <c r="D472">
        <f t="shared" si="154"/>
        <v>15</v>
      </c>
      <c r="E472">
        <f t="shared" ca="1" si="155"/>
        <v>23</v>
      </c>
      <c r="F472" t="str">
        <f t="shared" ca="1" si="173"/>
        <v>it</v>
      </c>
      <c r="G472" t="s">
        <v>412</v>
      </c>
      <c r="H472" t="s">
        <v>488</v>
      </c>
      <c r="I472">
        <v>1</v>
      </c>
      <c r="J472" t="str">
        <f t="shared" si="158"/>
        <v/>
      </c>
      <c r="L472" t="s">
        <v>412</v>
      </c>
      <c r="M472" t="s">
        <v>452</v>
      </c>
      <c r="N472">
        <v>1</v>
      </c>
      <c r="O472">
        <v>412</v>
      </c>
      <c r="P472">
        <f t="shared" si="159"/>
        <v>412</v>
      </c>
      <c r="Q472" t="str">
        <f t="shared" ca="1" si="161"/>
        <v>it</v>
      </c>
      <c r="R472" t="str">
        <f t="shared" si="162"/>
        <v>Equip024001</v>
      </c>
      <c r="S472">
        <f t="shared" si="163"/>
        <v>1</v>
      </c>
      <c r="T472" t="str">
        <f t="shared" si="164"/>
        <v/>
      </c>
      <c r="U472" t="str">
        <f t="shared" si="165"/>
        <v>Equip014001</v>
      </c>
      <c r="V472">
        <f t="shared" si="166"/>
        <v>1</v>
      </c>
      <c r="W472" t="str">
        <f t="shared" ca="1" si="1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472" t="str">
        <f t="shared" ca="1" si="160"/>
        <v>{"num":15,"diff":23,"tp1":"it","vl1":"Equip024001","cn1":1,"vl2":"Equip014001","cn2":1,"key":412}</v>
      </c>
      <c r="Y472">
        <f t="shared" ca="1" si="168"/>
        <v>97</v>
      </c>
      <c r="Z472">
        <f t="shared" ca="1" si="169"/>
        <v>2601</v>
      </c>
      <c r="AA472">
        <f t="shared" ca="1" si="170"/>
        <v>1</v>
      </c>
      <c r="AB472" t="str">
        <f t="shared" ca="1" si="17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</v>
      </c>
      <c r="AC472">
        <f t="shared" ca="1" si="172"/>
        <v>0</v>
      </c>
    </row>
    <row r="473" spans="1:29">
      <c r="A473">
        <f t="shared" si="156"/>
        <v>15</v>
      </c>
      <c r="B473" t="str">
        <f>VLOOKUP(A473,BossBattleTable!$A:$C,MATCH(BossBattleTable!$C$1,BossBattleTable!$A$1:$C$1,0),0)</f>
        <v>LowPolyMagmadar</v>
      </c>
      <c r="C473">
        <f t="shared" ca="1" si="157"/>
        <v>24</v>
      </c>
      <c r="D473">
        <f t="shared" si="154"/>
        <v>15</v>
      </c>
      <c r="E473">
        <f t="shared" ca="1" si="155"/>
        <v>24</v>
      </c>
      <c r="F473" t="str">
        <f t="shared" ca="1" si="173"/>
        <v>cu</v>
      </c>
      <c r="G473" t="s">
        <v>402</v>
      </c>
      <c r="H473" t="s">
        <v>108</v>
      </c>
      <c r="I473">
        <v>8</v>
      </c>
      <c r="J473" t="str">
        <f t="shared" si="158"/>
        <v/>
      </c>
      <c r="O473">
        <v>942</v>
      </c>
      <c r="P473">
        <f t="shared" si="159"/>
        <v>942</v>
      </c>
      <c r="Q473" t="str">
        <f t="shared" ca="1" si="161"/>
        <v>cu</v>
      </c>
      <c r="R473" t="str">
        <f t="shared" si="162"/>
        <v>DI</v>
      </c>
      <c r="S473">
        <f t="shared" si="163"/>
        <v>8</v>
      </c>
      <c r="T473" t="str">
        <f t="shared" si="164"/>
        <v/>
      </c>
      <c r="U473" t="str">
        <f t="shared" si="165"/>
        <v/>
      </c>
      <c r="V473" t="str">
        <f t="shared" si="166"/>
        <v/>
      </c>
      <c r="W473" t="str">
        <f t="shared" ca="1" si="1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473" t="str">
        <f t="shared" ca="1" si="160"/>
        <v>{"num":15,"diff":24,"tp1":"cu","vl1":"DI","cn1":8,"key":942}</v>
      </c>
      <c r="Y473">
        <f t="shared" ca="1" si="168"/>
        <v>60</v>
      </c>
      <c r="Z473">
        <f t="shared" ca="1" si="169"/>
        <v>2662</v>
      </c>
      <c r="AA473">
        <f t="shared" ca="1" si="170"/>
        <v>1</v>
      </c>
      <c r="AB473" t="str">
        <f t="shared" ca="1" si="17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</v>
      </c>
      <c r="AC473">
        <f t="shared" ca="1" si="172"/>
        <v>0</v>
      </c>
    </row>
    <row r="474" spans="1:29">
      <c r="A474">
        <f t="shared" si="156"/>
        <v>15</v>
      </c>
      <c r="B474" t="str">
        <f>VLOOKUP(A474,BossBattleTable!$A:$C,MATCH(BossBattleTable!$C$1,BossBattleTable!$A$1:$C$1,0),0)</f>
        <v>LowPolyMagmadar</v>
      </c>
      <c r="C474">
        <f t="shared" ca="1" si="157"/>
        <v>25</v>
      </c>
      <c r="D474">
        <f t="shared" si="154"/>
        <v>15</v>
      </c>
      <c r="E474">
        <f t="shared" ca="1" si="155"/>
        <v>25</v>
      </c>
      <c r="F474" t="str">
        <f t="shared" ca="1" si="173"/>
        <v>it</v>
      </c>
      <c r="G474" t="s">
        <v>412</v>
      </c>
      <c r="H474" t="s">
        <v>460</v>
      </c>
      <c r="I474">
        <v>1</v>
      </c>
      <c r="J474" t="str">
        <f t="shared" si="158"/>
        <v/>
      </c>
      <c r="O474">
        <v>692</v>
      </c>
      <c r="P474">
        <f t="shared" si="159"/>
        <v>692</v>
      </c>
      <c r="Q474" t="str">
        <f t="shared" ca="1" si="161"/>
        <v>it</v>
      </c>
      <c r="R474" t="str">
        <f t="shared" si="162"/>
        <v>Equip012002</v>
      </c>
      <c r="S474">
        <f t="shared" si="163"/>
        <v>1</v>
      </c>
      <c r="T474" t="str">
        <f t="shared" si="164"/>
        <v/>
      </c>
      <c r="U474" t="str">
        <f t="shared" si="165"/>
        <v/>
      </c>
      <c r="V474" t="str">
        <f t="shared" si="166"/>
        <v/>
      </c>
      <c r="W474" t="str">
        <f t="shared" ca="1" si="1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474" t="str">
        <f t="shared" ca="1" si="160"/>
        <v>{"num":15,"diff":25,"tp1":"it","vl1":"Equip012002","cn1":1,"key":692}</v>
      </c>
      <c r="Y474">
        <f t="shared" ca="1" si="168"/>
        <v>69</v>
      </c>
      <c r="Z474">
        <f t="shared" ca="1" si="169"/>
        <v>2732</v>
      </c>
      <c r="AA474">
        <f t="shared" ca="1" si="170"/>
        <v>1</v>
      </c>
      <c r="AB474" t="str">
        <f t="shared" ca="1" si="17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</v>
      </c>
      <c r="AC474">
        <f t="shared" ca="1" si="172"/>
        <v>0</v>
      </c>
    </row>
    <row r="475" spans="1:29">
      <c r="A475">
        <f t="shared" si="156"/>
        <v>15</v>
      </c>
      <c r="B475" t="str">
        <f>VLOOKUP(A475,BossBattleTable!$A:$C,MATCH(BossBattleTable!$C$1,BossBattleTable!$A$1:$C$1,0),0)</f>
        <v>LowPolyMagmadar</v>
      </c>
      <c r="C475">
        <f t="shared" ca="1" si="157"/>
        <v>26</v>
      </c>
      <c r="D475">
        <f t="shared" si="154"/>
        <v>15</v>
      </c>
      <c r="E475">
        <f t="shared" ca="1" si="155"/>
        <v>26</v>
      </c>
      <c r="F475" t="str">
        <f t="shared" ca="1" si="173"/>
        <v>cu</v>
      </c>
      <c r="G475" t="s">
        <v>402</v>
      </c>
      <c r="H475" t="s">
        <v>191</v>
      </c>
      <c r="I475">
        <v>20</v>
      </c>
      <c r="J475" t="str">
        <f t="shared" si="158"/>
        <v>에너지다소많음</v>
      </c>
      <c r="O475">
        <v>310</v>
      </c>
      <c r="P475">
        <f t="shared" si="159"/>
        <v>310</v>
      </c>
      <c r="Q475" t="str">
        <f t="shared" ca="1" si="161"/>
        <v>cu</v>
      </c>
      <c r="R475" t="str">
        <f t="shared" si="162"/>
        <v>EN</v>
      </c>
      <c r="S475">
        <f t="shared" si="163"/>
        <v>20</v>
      </c>
      <c r="T475" t="str">
        <f t="shared" si="164"/>
        <v/>
      </c>
      <c r="U475" t="str">
        <f t="shared" si="165"/>
        <v/>
      </c>
      <c r="V475" t="str">
        <f t="shared" si="166"/>
        <v/>
      </c>
      <c r="W475" t="str">
        <f t="shared" ca="1" si="1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475" t="str">
        <f t="shared" ca="1" si="160"/>
        <v>{"num":15,"diff":26,"tp1":"cu","vl1":"EN","cn1":20,"key":310}</v>
      </c>
      <c r="Y475">
        <f t="shared" ca="1" si="168"/>
        <v>61</v>
      </c>
      <c r="Z475">
        <f t="shared" ca="1" si="169"/>
        <v>2794</v>
      </c>
      <c r="AA475">
        <f t="shared" ca="1" si="170"/>
        <v>1</v>
      </c>
      <c r="AB475" t="str">
        <f t="shared" ca="1" si="17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</v>
      </c>
      <c r="AC475">
        <f t="shared" ca="1" si="172"/>
        <v>0</v>
      </c>
    </row>
    <row r="476" spans="1:29">
      <c r="A476">
        <f t="shared" si="156"/>
        <v>15</v>
      </c>
      <c r="B476" t="str">
        <f>VLOOKUP(A476,BossBattleTable!$A:$C,MATCH(BossBattleTable!$C$1,BossBattleTable!$A$1:$C$1,0),0)</f>
        <v>LowPolyMagmadar</v>
      </c>
      <c r="C476">
        <f t="shared" ca="1" si="157"/>
        <v>27</v>
      </c>
      <c r="D476">
        <f t="shared" si="154"/>
        <v>15</v>
      </c>
      <c r="E476">
        <f t="shared" ca="1" si="155"/>
        <v>27</v>
      </c>
      <c r="F476" t="str">
        <f t="shared" ca="1" si="173"/>
        <v>it</v>
      </c>
      <c r="G476" t="s">
        <v>412</v>
      </c>
      <c r="H476" t="s">
        <v>491</v>
      </c>
      <c r="I476">
        <v>1</v>
      </c>
      <c r="J476" t="str">
        <f t="shared" si="158"/>
        <v/>
      </c>
      <c r="O476">
        <v>625</v>
      </c>
      <c r="P476">
        <f t="shared" si="159"/>
        <v>625</v>
      </c>
      <c r="Q476" t="str">
        <f t="shared" ca="1" si="161"/>
        <v>it</v>
      </c>
      <c r="R476" t="str">
        <f t="shared" si="162"/>
        <v>Equip021002</v>
      </c>
      <c r="S476">
        <f t="shared" si="163"/>
        <v>1</v>
      </c>
      <c r="T476" t="str">
        <f t="shared" si="164"/>
        <v/>
      </c>
      <c r="U476" t="str">
        <f t="shared" si="165"/>
        <v/>
      </c>
      <c r="V476" t="str">
        <f t="shared" si="166"/>
        <v/>
      </c>
      <c r="W476" t="str">
        <f t="shared" ca="1" si="1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476" t="str">
        <f t="shared" ca="1" si="160"/>
        <v>{"num":15,"diff":27,"tp1":"it","vl1":"Equip021002","cn1":1,"key":625}</v>
      </c>
      <c r="Y476">
        <f t="shared" ca="1" si="168"/>
        <v>69</v>
      </c>
      <c r="Z476">
        <f t="shared" ca="1" si="169"/>
        <v>2864</v>
      </c>
      <c r="AA476">
        <f t="shared" ca="1" si="170"/>
        <v>1</v>
      </c>
      <c r="AB476" t="str">
        <f t="shared" ca="1" si="17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</v>
      </c>
      <c r="AC476">
        <f t="shared" ca="1" si="172"/>
        <v>0</v>
      </c>
    </row>
    <row r="477" spans="1:29">
      <c r="A477">
        <f t="shared" si="156"/>
        <v>15</v>
      </c>
      <c r="B477" t="str">
        <f>VLOOKUP(A477,BossBattleTable!$A:$C,MATCH(BossBattleTable!$C$1,BossBattleTable!$A$1:$C$1,0),0)</f>
        <v>LowPolyMagmadar</v>
      </c>
      <c r="C477">
        <f t="shared" ca="1" si="157"/>
        <v>28</v>
      </c>
      <c r="D477">
        <f t="shared" si="154"/>
        <v>15</v>
      </c>
      <c r="E477">
        <f t="shared" ca="1" si="155"/>
        <v>28</v>
      </c>
      <c r="F477" t="str">
        <f t="shared" ca="1" si="173"/>
        <v>cu</v>
      </c>
      <c r="G477" t="s">
        <v>402</v>
      </c>
      <c r="H477" t="s">
        <v>375</v>
      </c>
      <c r="I477">
        <v>7500</v>
      </c>
      <c r="J477" t="str">
        <f t="shared" si="158"/>
        <v/>
      </c>
      <c r="O477">
        <v>660</v>
      </c>
      <c r="P477">
        <f t="shared" si="159"/>
        <v>660</v>
      </c>
      <c r="Q477" t="str">
        <f t="shared" ca="1" si="161"/>
        <v>cu</v>
      </c>
      <c r="R477" t="str">
        <f t="shared" si="162"/>
        <v>GO</v>
      </c>
      <c r="S477">
        <f t="shared" si="163"/>
        <v>7500</v>
      </c>
      <c r="T477" t="str">
        <f t="shared" si="164"/>
        <v/>
      </c>
      <c r="U477" t="str">
        <f t="shared" si="165"/>
        <v/>
      </c>
      <c r="V477" t="str">
        <f t="shared" si="166"/>
        <v/>
      </c>
      <c r="W477" t="str">
        <f t="shared" ca="1" si="1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477" t="str">
        <f t="shared" ca="1" si="160"/>
        <v>{"num":15,"diff":28,"tp1":"cu","vl1":"GO","cn1":7500,"key":660}</v>
      </c>
      <c r="Y477">
        <f t="shared" ca="1" si="168"/>
        <v>63</v>
      </c>
      <c r="Z477">
        <f t="shared" ca="1" si="169"/>
        <v>2928</v>
      </c>
      <c r="AA477">
        <f t="shared" ca="1" si="170"/>
        <v>1</v>
      </c>
      <c r="AB477" t="str">
        <f t="shared" ca="1" si="17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</v>
      </c>
      <c r="AC477">
        <f t="shared" ca="1" si="172"/>
        <v>0</v>
      </c>
    </row>
    <row r="478" spans="1:29">
      <c r="A478">
        <f t="shared" si="156"/>
        <v>15</v>
      </c>
      <c r="B478" t="str">
        <f>VLOOKUP(A478,BossBattleTable!$A:$C,MATCH(BossBattleTable!$C$1,BossBattleTable!$A$1:$C$1,0),0)</f>
        <v>LowPolyMagmadar</v>
      </c>
      <c r="C478">
        <f t="shared" ca="1" si="157"/>
        <v>29</v>
      </c>
      <c r="D478">
        <f t="shared" si="154"/>
        <v>15</v>
      </c>
      <c r="E478">
        <f t="shared" ca="1" si="155"/>
        <v>29</v>
      </c>
      <c r="F478" t="str">
        <f t="shared" ca="1" si="173"/>
        <v>it</v>
      </c>
      <c r="G478" t="s">
        <v>412</v>
      </c>
      <c r="H478" t="s">
        <v>467</v>
      </c>
      <c r="I478">
        <v>1</v>
      </c>
      <c r="J478" t="str">
        <f t="shared" si="158"/>
        <v/>
      </c>
      <c r="L478" t="s">
        <v>412</v>
      </c>
      <c r="M478" t="s">
        <v>453</v>
      </c>
      <c r="N478">
        <v>1</v>
      </c>
      <c r="O478">
        <v>869</v>
      </c>
      <c r="P478">
        <f t="shared" si="159"/>
        <v>869</v>
      </c>
      <c r="Q478" t="str">
        <f t="shared" ca="1" si="161"/>
        <v>it</v>
      </c>
      <c r="R478" t="str">
        <f t="shared" si="162"/>
        <v>Equip015003</v>
      </c>
      <c r="S478">
        <f t="shared" si="163"/>
        <v>1</v>
      </c>
      <c r="T478" t="str">
        <f t="shared" si="164"/>
        <v/>
      </c>
      <c r="U478" t="str">
        <f t="shared" si="165"/>
        <v>Equip013001</v>
      </c>
      <c r="V478">
        <f t="shared" si="166"/>
        <v>1</v>
      </c>
      <c r="W478" t="str">
        <f t="shared" ca="1" si="1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478" t="str">
        <f t="shared" ca="1" si="160"/>
        <v>{"num":15,"diff":29,"tp1":"it","vl1":"Equip015003","cn1":1,"vl2":"Equip013001","cn2":1,"key":869}</v>
      </c>
      <c r="Y478">
        <f t="shared" ca="1" si="168"/>
        <v>97</v>
      </c>
      <c r="Z478">
        <f t="shared" ca="1" si="169"/>
        <v>3026</v>
      </c>
      <c r="AA478">
        <f t="shared" ca="1" si="170"/>
        <v>1</v>
      </c>
      <c r="AB478" t="str">
        <f t="shared" ca="1" si="17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</v>
      </c>
      <c r="AC478">
        <f t="shared" ca="1" si="172"/>
        <v>0</v>
      </c>
    </row>
    <row r="479" spans="1:29">
      <c r="A479">
        <f t="shared" si="156"/>
        <v>15</v>
      </c>
      <c r="B479" t="str">
        <f>VLOOKUP(A479,BossBattleTable!$A:$C,MATCH(BossBattleTable!$C$1,BossBattleTable!$A$1:$C$1,0),0)</f>
        <v>LowPolyMagmadar</v>
      </c>
      <c r="C479">
        <f t="shared" ca="1" si="157"/>
        <v>30</v>
      </c>
      <c r="D479">
        <f t="shared" si="154"/>
        <v>15</v>
      </c>
      <c r="E479">
        <f t="shared" ca="1" si="155"/>
        <v>30</v>
      </c>
      <c r="F479" t="str">
        <f t="shared" ca="1" si="173"/>
        <v>cu</v>
      </c>
      <c r="G479" t="s">
        <v>402</v>
      </c>
      <c r="H479" t="s">
        <v>191</v>
      </c>
      <c r="I479">
        <v>15</v>
      </c>
      <c r="J479" t="str">
        <f t="shared" si="158"/>
        <v>에너지다소많음</v>
      </c>
      <c r="L479" t="s">
        <v>402</v>
      </c>
      <c r="M479" t="s">
        <v>375</v>
      </c>
      <c r="N479">
        <v>5000</v>
      </c>
      <c r="O479">
        <v>335</v>
      </c>
      <c r="P479">
        <f t="shared" si="159"/>
        <v>335</v>
      </c>
      <c r="Q479" t="str">
        <f t="shared" ca="1" si="161"/>
        <v>cu</v>
      </c>
      <c r="R479" t="str">
        <f t="shared" si="162"/>
        <v>EN</v>
      </c>
      <c r="S479">
        <f t="shared" si="163"/>
        <v>15</v>
      </c>
      <c r="T479" t="str">
        <f t="shared" si="164"/>
        <v/>
      </c>
      <c r="U479" t="str">
        <f t="shared" si="165"/>
        <v>GO</v>
      </c>
      <c r="V479">
        <f t="shared" si="166"/>
        <v>5000</v>
      </c>
      <c r="W479" t="str">
        <f t="shared" ca="1" si="1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479" t="str">
        <f t="shared" ca="1" si="160"/>
        <v>{"num":15,"diff":30,"tp1":"cu","vl1":"EN","cn1":15,"vl2":"GO","cn2":5000,"key":335}</v>
      </c>
      <c r="Y479">
        <f t="shared" ca="1" si="168"/>
        <v>83</v>
      </c>
      <c r="Z479">
        <f t="shared" ca="1" si="169"/>
        <v>3110</v>
      </c>
      <c r="AA479">
        <f t="shared" ca="1" si="170"/>
        <v>1</v>
      </c>
      <c r="AB479" t="str">
        <f t="shared" ca="1" si="17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</v>
      </c>
      <c r="AC479">
        <f t="shared" ca="1" si="172"/>
        <v>0</v>
      </c>
    </row>
    <row r="480" spans="1:29">
      <c r="A480">
        <f t="shared" si="156"/>
        <v>15</v>
      </c>
      <c r="B480" t="str">
        <f>VLOOKUP(A480,BossBattleTable!$A:$C,MATCH(BossBattleTable!$C$1,BossBattleTable!$A$1:$C$1,0),0)</f>
        <v>LowPolyMagmadar</v>
      </c>
      <c r="C480">
        <f t="shared" ca="1" si="157"/>
        <v>31</v>
      </c>
      <c r="D480">
        <f t="shared" ref="D480:D543" si="174">A480</f>
        <v>15</v>
      </c>
      <c r="E480">
        <f t="shared" ref="E480:E543" ca="1" si="175">C480</f>
        <v>31</v>
      </c>
      <c r="F480" t="str">
        <f t="shared" ca="1" si="173"/>
        <v>it</v>
      </c>
      <c r="G480" t="s">
        <v>412</v>
      </c>
      <c r="H480" t="s">
        <v>485</v>
      </c>
      <c r="I480">
        <v>1</v>
      </c>
      <c r="J480" t="str">
        <f t="shared" si="158"/>
        <v/>
      </c>
      <c r="L480" t="s">
        <v>412</v>
      </c>
      <c r="M480" t="s">
        <v>491</v>
      </c>
      <c r="N480">
        <v>1</v>
      </c>
      <c r="O480">
        <v>295</v>
      </c>
      <c r="P480">
        <f t="shared" si="159"/>
        <v>295</v>
      </c>
      <c r="Q480" t="str">
        <f t="shared" ca="1" si="161"/>
        <v>it</v>
      </c>
      <c r="R480" t="str">
        <f t="shared" si="162"/>
        <v>Equip023002</v>
      </c>
      <c r="S480">
        <f t="shared" si="163"/>
        <v>1</v>
      </c>
      <c r="T480" t="str">
        <f t="shared" si="164"/>
        <v/>
      </c>
      <c r="U480" t="str">
        <f t="shared" si="165"/>
        <v>Equip021002</v>
      </c>
      <c r="V480">
        <f t="shared" si="166"/>
        <v>1</v>
      </c>
      <c r="W480" t="str">
        <f t="shared" ca="1" si="1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480" t="str">
        <f t="shared" ca="1" si="160"/>
        <v>{"num":15,"diff":31,"tp1":"it","vl1":"Equip023002","cn1":1,"vl2":"Equip021002","cn2":1,"key":295}</v>
      </c>
      <c r="Y480">
        <f t="shared" ca="1" si="168"/>
        <v>97</v>
      </c>
      <c r="Z480">
        <f t="shared" ca="1" si="169"/>
        <v>3208</v>
      </c>
      <c r="AA480">
        <f t="shared" ca="1" si="170"/>
        <v>1</v>
      </c>
      <c r="AB480" t="str">
        <f t="shared" ca="1" si="17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</v>
      </c>
      <c r="AC480">
        <f t="shared" ca="1" si="172"/>
        <v>0</v>
      </c>
    </row>
    <row r="481" spans="1:29">
      <c r="A481">
        <f t="shared" si="156"/>
        <v>15</v>
      </c>
      <c r="B481" t="str">
        <f>VLOOKUP(A481,BossBattleTable!$A:$C,MATCH(BossBattleTable!$C$1,BossBattleTable!$A$1:$C$1,0),0)</f>
        <v>LowPolyMagmadar</v>
      </c>
      <c r="C481">
        <f t="shared" ca="1" si="157"/>
        <v>32</v>
      </c>
      <c r="D481">
        <f t="shared" si="174"/>
        <v>15</v>
      </c>
      <c r="E481">
        <f t="shared" ca="1" si="175"/>
        <v>32</v>
      </c>
      <c r="F481" t="str">
        <f t="shared" ca="1" si="173"/>
        <v>cu</v>
      </c>
      <c r="G481" t="s">
        <v>402</v>
      </c>
      <c r="H481" t="s">
        <v>108</v>
      </c>
      <c r="I481">
        <v>11</v>
      </c>
      <c r="J481" t="str">
        <f t="shared" si="158"/>
        <v/>
      </c>
      <c r="O481">
        <v>793</v>
      </c>
      <c r="P481">
        <f t="shared" si="159"/>
        <v>793</v>
      </c>
      <c r="Q481" t="str">
        <f t="shared" ca="1" si="161"/>
        <v>cu</v>
      </c>
      <c r="R481" t="str">
        <f t="shared" si="162"/>
        <v>DI</v>
      </c>
      <c r="S481">
        <f t="shared" si="163"/>
        <v>11</v>
      </c>
      <c r="T481" t="str">
        <f t="shared" si="164"/>
        <v/>
      </c>
      <c r="U481" t="str">
        <f t="shared" si="165"/>
        <v/>
      </c>
      <c r="V481" t="str">
        <f t="shared" si="166"/>
        <v/>
      </c>
      <c r="W481" t="str">
        <f t="shared" ca="1" si="1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481" t="str">
        <f t="shared" ca="1" si="160"/>
        <v>{"num":15,"diff":32,"tp1":"cu","vl1":"DI","cn1":11,"key":793}</v>
      </c>
      <c r="Y481">
        <f t="shared" ca="1" si="168"/>
        <v>61</v>
      </c>
      <c r="Z481">
        <f t="shared" ca="1" si="169"/>
        <v>3270</v>
      </c>
      <c r="AA481">
        <f t="shared" ca="1" si="170"/>
        <v>1</v>
      </c>
      <c r="AB481" t="str">
        <f t="shared" ca="1" si="17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</v>
      </c>
      <c r="AC481">
        <f t="shared" ca="1" si="172"/>
        <v>0</v>
      </c>
    </row>
    <row r="482" spans="1:29">
      <c r="A482">
        <f t="shared" si="156"/>
        <v>16</v>
      </c>
      <c r="B482" t="str">
        <f>VLOOKUP(A482,BossBattleTable!$A:$C,MATCH(BossBattleTable!$C$1,BossBattleTable!$A$1:$C$1,0),0)</f>
        <v>DragonTerrorBringer_Red</v>
      </c>
      <c r="C482">
        <f t="shared" ca="1" si="157"/>
        <v>1</v>
      </c>
      <c r="D482">
        <f t="shared" si="174"/>
        <v>16</v>
      </c>
      <c r="E482">
        <f t="shared" ca="1" si="175"/>
        <v>1</v>
      </c>
      <c r="F482" t="str">
        <f t="shared" ca="1" si="173"/>
        <v>it</v>
      </c>
      <c r="G482" t="s">
        <v>412</v>
      </c>
      <c r="H482" t="s">
        <v>493</v>
      </c>
      <c r="I482">
        <v>1</v>
      </c>
      <c r="J482" t="str">
        <f t="shared" si="158"/>
        <v/>
      </c>
      <c r="O482">
        <v>796</v>
      </c>
      <c r="P482">
        <f t="shared" si="159"/>
        <v>796</v>
      </c>
      <c r="Q482" t="str">
        <f t="shared" ca="1" si="161"/>
        <v>it</v>
      </c>
      <c r="R482" t="str">
        <f t="shared" si="162"/>
        <v>Equip002002</v>
      </c>
      <c r="S482">
        <f t="shared" si="163"/>
        <v>1</v>
      </c>
      <c r="T482" t="str">
        <f t="shared" si="164"/>
        <v/>
      </c>
      <c r="U482" t="str">
        <f t="shared" si="165"/>
        <v/>
      </c>
      <c r="V482" t="str">
        <f t="shared" si="166"/>
        <v/>
      </c>
      <c r="W482" t="str">
        <f t="shared" ca="1" si="1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482" t="str">
        <f t="shared" ca="1" si="160"/>
        <v>{"num":16,"diff":1,"tp1":"it","vl1":"Equip002002","cn1":1,"key":796}</v>
      </c>
      <c r="Y482">
        <f t="shared" ca="1" si="168"/>
        <v>68</v>
      </c>
      <c r="Z482">
        <f t="shared" ca="1" si="169"/>
        <v>3339</v>
      </c>
      <c r="AA482">
        <f t="shared" ca="1" si="170"/>
        <v>1</v>
      </c>
      <c r="AB482" t="str">
        <f t="shared" ca="1" si="17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</v>
      </c>
      <c r="AC482">
        <f t="shared" ca="1" si="172"/>
        <v>0</v>
      </c>
    </row>
    <row r="483" spans="1:29">
      <c r="A483">
        <f t="shared" si="156"/>
        <v>16</v>
      </c>
      <c r="B483" t="str">
        <f>VLOOKUP(A483,BossBattleTable!$A:$C,MATCH(BossBattleTable!$C$1,BossBattleTable!$A$1:$C$1,0),0)</f>
        <v>DragonTerrorBringer_Red</v>
      </c>
      <c r="C483">
        <f t="shared" ca="1" si="157"/>
        <v>2</v>
      </c>
      <c r="D483">
        <f t="shared" si="174"/>
        <v>16</v>
      </c>
      <c r="E483">
        <f t="shared" ca="1" si="175"/>
        <v>2</v>
      </c>
      <c r="F483" t="str">
        <f t="shared" ca="1" si="173"/>
        <v>cu</v>
      </c>
      <c r="G483" t="s">
        <v>402</v>
      </c>
      <c r="H483" t="s">
        <v>191</v>
      </c>
      <c r="I483">
        <v>10</v>
      </c>
      <c r="J483" t="str">
        <f t="shared" si="158"/>
        <v>에너지다소많음</v>
      </c>
      <c r="O483">
        <v>590</v>
      </c>
      <c r="P483">
        <f t="shared" si="159"/>
        <v>590</v>
      </c>
      <c r="Q483" t="str">
        <f t="shared" ca="1" si="161"/>
        <v>cu</v>
      </c>
      <c r="R483" t="str">
        <f t="shared" si="162"/>
        <v>EN</v>
      </c>
      <c r="S483">
        <f t="shared" si="163"/>
        <v>10</v>
      </c>
      <c r="T483" t="str">
        <f t="shared" si="164"/>
        <v/>
      </c>
      <c r="U483" t="str">
        <f t="shared" si="165"/>
        <v/>
      </c>
      <c r="V483" t="str">
        <f t="shared" si="166"/>
        <v/>
      </c>
      <c r="W483" t="str">
        <f t="shared" ca="1" si="1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483" t="str">
        <f t="shared" ca="1" si="160"/>
        <v>{"num":16,"diff":2,"tp1":"cu","vl1":"EN","cn1":10,"key":590}</v>
      </c>
      <c r="Y483">
        <f t="shared" ca="1" si="168"/>
        <v>60</v>
      </c>
      <c r="Z483">
        <f t="shared" ca="1" si="169"/>
        <v>3400</v>
      </c>
      <c r="AA483">
        <f t="shared" ca="1" si="170"/>
        <v>1</v>
      </c>
      <c r="AB483" t="str">
        <f t="shared" ca="1" si="17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</v>
      </c>
      <c r="AC483">
        <f t="shared" ca="1" si="172"/>
        <v>0</v>
      </c>
    </row>
    <row r="484" spans="1:29">
      <c r="A484">
        <f t="shared" ref="A484:A547" si="176">A452+1</f>
        <v>16</v>
      </c>
      <c r="B484" t="str">
        <f>VLOOKUP(A484,BossBattleTable!$A:$C,MATCH(BossBattleTable!$C$1,BossBattleTable!$A$1:$C$1,0),0)</f>
        <v>DragonTerrorBringer_Red</v>
      </c>
      <c r="C484">
        <f t="shared" ca="1" si="157"/>
        <v>3</v>
      </c>
      <c r="D484">
        <f t="shared" si="174"/>
        <v>16</v>
      </c>
      <c r="E484">
        <f t="shared" ca="1" si="175"/>
        <v>3</v>
      </c>
      <c r="F484" t="str">
        <f t="shared" ca="1" si="173"/>
        <v>it</v>
      </c>
      <c r="G484" t="s">
        <v>412</v>
      </c>
      <c r="H484" t="s">
        <v>460</v>
      </c>
      <c r="I484">
        <v>1</v>
      </c>
      <c r="J484" t="str">
        <f t="shared" si="158"/>
        <v/>
      </c>
      <c r="O484">
        <v>722</v>
      </c>
      <c r="P484">
        <f t="shared" si="159"/>
        <v>722</v>
      </c>
      <c r="Q484" t="str">
        <f t="shared" ca="1" si="161"/>
        <v>it</v>
      </c>
      <c r="R484" t="str">
        <f t="shared" si="162"/>
        <v>Equip012002</v>
      </c>
      <c r="S484">
        <f t="shared" si="163"/>
        <v>1</v>
      </c>
      <c r="T484" t="str">
        <f t="shared" si="164"/>
        <v/>
      </c>
      <c r="U484" t="str">
        <f t="shared" si="165"/>
        <v/>
      </c>
      <c r="V484" t="str">
        <f t="shared" si="166"/>
        <v/>
      </c>
      <c r="W484" t="str">
        <f t="shared" ca="1" si="1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484" t="str">
        <f t="shared" ca="1" si="160"/>
        <v>{"num":16,"diff":3,"tp1":"it","vl1":"Equip012002","cn1":1,"key":722}</v>
      </c>
      <c r="Y484">
        <f t="shared" ca="1" si="168"/>
        <v>68</v>
      </c>
      <c r="Z484">
        <f t="shared" ca="1" si="169"/>
        <v>3469</v>
      </c>
      <c r="AA484">
        <f t="shared" ca="1" si="170"/>
        <v>1</v>
      </c>
      <c r="AB484" t="str">
        <f t="shared" ca="1" si="17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</v>
      </c>
      <c r="AC484">
        <f t="shared" ca="1" si="172"/>
        <v>0</v>
      </c>
    </row>
    <row r="485" spans="1:29">
      <c r="A485">
        <f t="shared" si="176"/>
        <v>16</v>
      </c>
      <c r="B485" t="str">
        <f>VLOOKUP(A485,BossBattleTable!$A:$C,MATCH(BossBattleTable!$C$1,BossBattleTable!$A$1:$C$1,0),0)</f>
        <v>DragonTerrorBringer_Red</v>
      </c>
      <c r="C485">
        <f t="shared" ca="1" si="157"/>
        <v>4</v>
      </c>
      <c r="D485">
        <f t="shared" si="174"/>
        <v>16</v>
      </c>
      <c r="E485">
        <f t="shared" ca="1" si="175"/>
        <v>4</v>
      </c>
      <c r="F485" t="str">
        <f t="shared" ca="1" si="173"/>
        <v>cu</v>
      </c>
      <c r="G485" t="s">
        <v>402</v>
      </c>
      <c r="H485" t="s">
        <v>375</v>
      </c>
      <c r="I485">
        <v>3000</v>
      </c>
      <c r="J485" t="str">
        <f t="shared" si="158"/>
        <v/>
      </c>
      <c r="O485">
        <v>253</v>
      </c>
      <c r="P485">
        <f t="shared" si="159"/>
        <v>253</v>
      </c>
      <c r="Q485" t="str">
        <f t="shared" ca="1" si="161"/>
        <v>cu</v>
      </c>
      <c r="R485" t="str">
        <f t="shared" si="162"/>
        <v>GO</v>
      </c>
      <c r="S485">
        <f t="shared" si="163"/>
        <v>3000</v>
      </c>
      <c r="T485" t="str">
        <f t="shared" si="164"/>
        <v/>
      </c>
      <c r="U485" t="str">
        <f t="shared" si="165"/>
        <v/>
      </c>
      <c r="V485" t="str">
        <f t="shared" si="166"/>
        <v/>
      </c>
      <c r="W485" t="str">
        <f t="shared" ca="1" si="1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485" t="str">
        <f t="shared" ca="1" si="160"/>
        <v>{"num":16,"diff":4,"tp1":"cu","vl1":"GO","cn1":3000,"key":253}</v>
      </c>
      <c r="Y485">
        <f t="shared" ca="1" si="168"/>
        <v>62</v>
      </c>
      <c r="Z485">
        <f t="shared" ca="1" si="169"/>
        <v>3532</v>
      </c>
      <c r="AA485">
        <f t="shared" ca="1" si="170"/>
        <v>1</v>
      </c>
      <c r="AB485" t="str">
        <f t="shared" ca="1" si="17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</v>
      </c>
      <c r="AC485">
        <f t="shared" ca="1" si="172"/>
        <v>0</v>
      </c>
    </row>
    <row r="486" spans="1:29">
      <c r="A486">
        <f t="shared" si="176"/>
        <v>16</v>
      </c>
      <c r="B486" t="str">
        <f>VLOOKUP(A486,BossBattleTable!$A:$C,MATCH(BossBattleTable!$C$1,BossBattleTable!$A$1:$C$1,0),0)</f>
        <v>DragonTerrorBringer_Red</v>
      </c>
      <c r="C486">
        <f t="shared" ca="1" si="157"/>
        <v>5</v>
      </c>
      <c r="D486">
        <f t="shared" si="174"/>
        <v>16</v>
      </c>
      <c r="E486">
        <f t="shared" ca="1" si="175"/>
        <v>5</v>
      </c>
      <c r="F486" t="str">
        <f t="shared" ca="1" si="173"/>
        <v>it</v>
      </c>
      <c r="G486" t="s">
        <v>412</v>
      </c>
      <c r="H486" t="s">
        <v>460</v>
      </c>
      <c r="I486">
        <v>1</v>
      </c>
      <c r="J486" t="str">
        <f t="shared" si="158"/>
        <v/>
      </c>
      <c r="L486" t="s">
        <v>412</v>
      </c>
      <c r="M486" t="s">
        <v>415</v>
      </c>
      <c r="N486">
        <v>1</v>
      </c>
      <c r="O486">
        <v>731</v>
      </c>
      <c r="P486">
        <f t="shared" si="159"/>
        <v>731</v>
      </c>
      <c r="Q486" t="str">
        <f t="shared" ca="1" si="161"/>
        <v>it</v>
      </c>
      <c r="R486" t="str">
        <f t="shared" si="162"/>
        <v>Equip012002</v>
      </c>
      <c r="S486">
        <f t="shared" si="163"/>
        <v>1</v>
      </c>
      <c r="T486" t="str">
        <f t="shared" si="164"/>
        <v/>
      </c>
      <c r="U486" t="str">
        <f t="shared" si="165"/>
        <v>Equip000001</v>
      </c>
      <c r="V486">
        <f t="shared" si="166"/>
        <v>1</v>
      </c>
      <c r="W486" t="str">
        <f t="shared" ca="1" si="1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486" t="str">
        <f t="shared" ca="1" si="160"/>
        <v>{"num":16,"diff":5,"tp1":"it","vl1":"Equip012002","cn1":1,"vl2":"Equip000001","cn2":1,"key":731}</v>
      </c>
      <c r="Y486">
        <f t="shared" ca="1" si="168"/>
        <v>96</v>
      </c>
      <c r="Z486">
        <f t="shared" ca="1" si="169"/>
        <v>3629</v>
      </c>
      <c r="AA486">
        <f t="shared" ca="1" si="170"/>
        <v>1</v>
      </c>
      <c r="AB486" t="str">
        <f t="shared" ca="1" si="17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</v>
      </c>
      <c r="AC486">
        <f t="shared" ca="1" si="172"/>
        <v>0</v>
      </c>
    </row>
    <row r="487" spans="1:29">
      <c r="A487">
        <f t="shared" si="176"/>
        <v>16</v>
      </c>
      <c r="B487" t="str">
        <f>VLOOKUP(A487,BossBattleTable!$A:$C,MATCH(BossBattleTable!$C$1,BossBattleTable!$A$1:$C$1,0),0)</f>
        <v>DragonTerrorBringer_Red</v>
      </c>
      <c r="C487">
        <f t="shared" ca="1" si="157"/>
        <v>6</v>
      </c>
      <c r="D487">
        <f t="shared" si="174"/>
        <v>16</v>
      </c>
      <c r="E487">
        <f t="shared" ca="1" si="175"/>
        <v>6</v>
      </c>
      <c r="F487" t="str">
        <f t="shared" ca="1" si="173"/>
        <v>cu</v>
      </c>
      <c r="G487" t="s">
        <v>402</v>
      </c>
      <c r="H487" t="s">
        <v>191</v>
      </c>
      <c r="I487">
        <v>8</v>
      </c>
      <c r="J487" t="str">
        <f t="shared" si="158"/>
        <v/>
      </c>
      <c r="L487" t="s">
        <v>402</v>
      </c>
      <c r="M487" t="s">
        <v>375</v>
      </c>
      <c r="N487">
        <v>2000</v>
      </c>
      <c r="O487">
        <v>664</v>
      </c>
      <c r="P487">
        <f t="shared" si="159"/>
        <v>664</v>
      </c>
      <c r="Q487" t="str">
        <f t="shared" ca="1" si="161"/>
        <v>cu</v>
      </c>
      <c r="R487" t="str">
        <f t="shared" si="162"/>
        <v>EN</v>
      </c>
      <c r="S487">
        <f t="shared" si="163"/>
        <v>8</v>
      </c>
      <c r="T487" t="str">
        <f t="shared" si="164"/>
        <v/>
      </c>
      <c r="U487" t="str">
        <f t="shared" si="165"/>
        <v>GO</v>
      </c>
      <c r="V487">
        <f t="shared" si="166"/>
        <v>2000</v>
      </c>
      <c r="W487" t="str">
        <f t="shared" ca="1" si="1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487" t="str">
        <f t="shared" ca="1" si="160"/>
        <v>{"num":16,"diff":6,"tp1":"cu","vl1":"EN","cn1":8,"vl2":"GO","cn2":2000,"key":664}</v>
      </c>
      <c r="Y487">
        <f t="shared" ca="1" si="168"/>
        <v>81</v>
      </c>
      <c r="Z487">
        <f t="shared" ca="1" si="169"/>
        <v>3711</v>
      </c>
      <c r="AA487">
        <f t="shared" ca="1" si="170"/>
        <v>1</v>
      </c>
      <c r="AB487" t="str">
        <f t="shared" ca="1" si="17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</v>
      </c>
      <c r="AC487">
        <f t="shared" ca="1" si="172"/>
        <v>0</v>
      </c>
    </row>
    <row r="488" spans="1:29">
      <c r="A488">
        <f t="shared" si="176"/>
        <v>16</v>
      </c>
      <c r="B488" t="str">
        <f>VLOOKUP(A488,BossBattleTable!$A:$C,MATCH(BossBattleTable!$C$1,BossBattleTable!$A$1:$C$1,0),0)</f>
        <v>DragonTerrorBringer_Red</v>
      </c>
      <c r="C488">
        <f t="shared" ca="1" si="157"/>
        <v>7</v>
      </c>
      <c r="D488">
        <f t="shared" si="174"/>
        <v>16</v>
      </c>
      <c r="E488">
        <f t="shared" ca="1" si="175"/>
        <v>7</v>
      </c>
      <c r="F488" t="str">
        <f t="shared" ca="1" si="173"/>
        <v>it</v>
      </c>
      <c r="G488" t="s">
        <v>412</v>
      </c>
      <c r="H488" t="s">
        <v>478</v>
      </c>
      <c r="I488">
        <v>1</v>
      </c>
      <c r="J488" t="str">
        <f t="shared" si="158"/>
        <v/>
      </c>
      <c r="L488" t="s">
        <v>412</v>
      </c>
      <c r="M488" t="s">
        <v>453</v>
      </c>
      <c r="N488">
        <v>1</v>
      </c>
      <c r="O488">
        <v>103</v>
      </c>
      <c r="P488">
        <f t="shared" si="159"/>
        <v>103</v>
      </c>
      <c r="Q488" t="str">
        <f t="shared" ca="1" si="161"/>
        <v>it</v>
      </c>
      <c r="R488" t="str">
        <f t="shared" si="162"/>
        <v>Equip012001</v>
      </c>
      <c r="S488">
        <f t="shared" si="163"/>
        <v>1</v>
      </c>
      <c r="T488" t="str">
        <f t="shared" si="164"/>
        <v/>
      </c>
      <c r="U488" t="str">
        <f t="shared" si="165"/>
        <v>Equip013001</v>
      </c>
      <c r="V488">
        <f t="shared" si="166"/>
        <v>1</v>
      </c>
      <c r="W488" t="str">
        <f t="shared" ca="1" si="1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488" t="str">
        <f t="shared" ca="1" si="160"/>
        <v>{"num":16,"diff":7,"tp1":"it","vl1":"Equip012001","cn1":1,"vl2":"Equip013001","cn2":1,"key":103}</v>
      </c>
      <c r="Y488">
        <f t="shared" ca="1" si="168"/>
        <v>96</v>
      </c>
      <c r="Z488">
        <f t="shared" ca="1" si="169"/>
        <v>3808</v>
      </c>
      <c r="AA488">
        <f t="shared" ca="1" si="170"/>
        <v>1</v>
      </c>
      <c r="AB488" t="str">
        <f t="shared" ca="1" si="17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</v>
      </c>
      <c r="AC488">
        <f t="shared" ca="1" si="172"/>
        <v>0</v>
      </c>
    </row>
    <row r="489" spans="1:29">
      <c r="A489">
        <f t="shared" si="176"/>
        <v>16</v>
      </c>
      <c r="B489" t="str">
        <f>VLOOKUP(A489,BossBattleTable!$A:$C,MATCH(BossBattleTable!$C$1,BossBattleTable!$A$1:$C$1,0),0)</f>
        <v>DragonTerrorBringer_Red</v>
      </c>
      <c r="C489">
        <f t="shared" ca="1" si="157"/>
        <v>8</v>
      </c>
      <c r="D489">
        <f t="shared" si="174"/>
        <v>16</v>
      </c>
      <c r="E489">
        <f t="shared" ca="1" si="175"/>
        <v>8</v>
      </c>
      <c r="F489" t="str">
        <f t="shared" ca="1" si="173"/>
        <v>cu</v>
      </c>
      <c r="G489" t="s">
        <v>402</v>
      </c>
      <c r="H489" t="s">
        <v>108</v>
      </c>
      <c r="I489">
        <v>5</v>
      </c>
      <c r="J489" t="str">
        <f t="shared" si="158"/>
        <v/>
      </c>
      <c r="O489">
        <v>887</v>
      </c>
      <c r="P489">
        <f t="shared" si="159"/>
        <v>887</v>
      </c>
      <c r="Q489" t="str">
        <f t="shared" ca="1" si="161"/>
        <v>cu</v>
      </c>
      <c r="R489" t="str">
        <f t="shared" si="162"/>
        <v>DI</v>
      </c>
      <c r="S489">
        <f t="shared" si="163"/>
        <v>5</v>
      </c>
      <c r="T489" t="str">
        <f t="shared" si="164"/>
        <v/>
      </c>
      <c r="U489" t="str">
        <f t="shared" si="165"/>
        <v/>
      </c>
      <c r="V489" t="str">
        <f t="shared" si="166"/>
        <v/>
      </c>
      <c r="W489" t="str">
        <f t="shared" ca="1" si="1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489" t="str">
        <f t="shared" ca="1" si="160"/>
        <v>{"num":16,"diff":8,"tp1":"cu","vl1":"DI","cn1":5,"key":887}</v>
      </c>
      <c r="Y489">
        <f t="shared" ca="1" si="168"/>
        <v>59</v>
      </c>
      <c r="Z489">
        <f t="shared" ca="1" si="169"/>
        <v>3868</v>
      </c>
      <c r="AA489">
        <f t="shared" ca="1" si="170"/>
        <v>1</v>
      </c>
      <c r="AB489" t="str">
        <f t="shared" ca="1" si="17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</v>
      </c>
      <c r="AC489">
        <f t="shared" ca="1" si="172"/>
        <v>0</v>
      </c>
    </row>
    <row r="490" spans="1:29">
      <c r="A490">
        <f t="shared" si="176"/>
        <v>16</v>
      </c>
      <c r="B490" t="str">
        <f>VLOOKUP(A490,BossBattleTable!$A:$C,MATCH(BossBattleTable!$C$1,BossBattleTable!$A$1:$C$1,0),0)</f>
        <v>DragonTerrorBringer_Red</v>
      </c>
      <c r="C490">
        <f t="shared" ca="1" si="157"/>
        <v>9</v>
      </c>
      <c r="D490">
        <f t="shared" si="174"/>
        <v>16</v>
      </c>
      <c r="E490">
        <f t="shared" ca="1" si="175"/>
        <v>9</v>
      </c>
      <c r="F490" t="str">
        <f t="shared" ca="1" si="173"/>
        <v>it</v>
      </c>
      <c r="G490" t="s">
        <v>412</v>
      </c>
      <c r="H490" t="s">
        <v>449</v>
      </c>
      <c r="I490">
        <v>1</v>
      </c>
      <c r="J490" t="str">
        <f t="shared" si="158"/>
        <v/>
      </c>
      <c r="O490">
        <v>995</v>
      </c>
      <c r="P490">
        <f t="shared" si="159"/>
        <v>995</v>
      </c>
      <c r="Q490" t="str">
        <f t="shared" ca="1" si="161"/>
        <v>it</v>
      </c>
      <c r="R490" t="str">
        <f t="shared" si="162"/>
        <v>Equip011001</v>
      </c>
      <c r="S490">
        <f t="shared" si="163"/>
        <v>1</v>
      </c>
      <c r="T490" t="str">
        <f t="shared" si="164"/>
        <v/>
      </c>
      <c r="U490" t="str">
        <f t="shared" si="165"/>
        <v/>
      </c>
      <c r="V490" t="str">
        <f t="shared" si="166"/>
        <v/>
      </c>
      <c r="W490" t="str">
        <f t="shared" ca="1" si="1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490" t="str">
        <f t="shared" ca="1" si="160"/>
        <v>{"num":16,"diff":9,"tp1":"it","vl1":"Equip011001","cn1":1,"key":995}</v>
      </c>
      <c r="Y490">
        <f t="shared" ca="1" si="168"/>
        <v>68</v>
      </c>
      <c r="Z490">
        <f t="shared" ca="1" si="169"/>
        <v>3937</v>
      </c>
      <c r="AA490">
        <f t="shared" ca="1" si="170"/>
        <v>1</v>
      </c>
      <c r="AB490" t="str">
        <f t="shared" ca="1" si="17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</v>
      </c>
      <c r="AC490">
        <f t="shared" ca="1" si="172"/>
        <v>0</v>
      </c>
    </row>
    <row r="491" spans="1:29">
      <c r="A491">
        <f t="shared" si="176"/>
        <v>16</v>
      </c>
      <c r="B491" t="str">
        <f>VLOOKUP(A491,BossBattleTable!$A:$C,MATCH(BossBattleTable!$C$1,BossBattleTable!$A$1:$C$1,0),0)</f>
        <v>DragonTerrorBringer_Red</v>
      </c>
      <c r="C491">
        <f t="shared" ca="1" si="157"/>
        <v>10</v>
      </c>
      <c r="D491">
        <f t="shared" si="174"/>
        <v>16</v>
      </c>
      <c r="E491">
        <f t="shared" ca="1" si="175"/>
        <v>10</v>
      </c>
      <c r="F491" t="str">
        <f t="shared" ca="1" si="173"/>
        <v>cu</v>
      </c>
      <c r="G491" t="s">
        <v>402</v>
      </c>
      <c r="H491" t="s">
        <v>191</v>
      </c>
      <c r="I491">
        <v>12</v>
      </c>
      <c r="J491" t="str">
        <f t="shared" si="158"/>
        <v>에너지다소많음</v>
      </c>
      <c r="O491">
        <v>566</v>
      </c>
      <c r="P491">
        <f t="shared" si="159"/>
        <v>566</v>
      </c>
      <c r="Q491" t="str">
        <f t="shared" ca="1" si="161"/>
        <v>cu</v>
      </c>
      <c r="R491" t="str">
        <f t="shared" si="162"/>
        <v>EN</v>
      </c>
      <c r="S491">
        <f t="shared" si="163"/>
        <v>12</v>
      </c>
      <c r="T491" t="str">
        <f t="shared" si="164"/>
        <v/>
      </c>
      <c r="U491" t="str">
        <f t="shared" si="165"/>
        <v/>
      </c>
      <c r="V491" t="str">
        <f t="shared" si="166"/>
        <v/>
      </c>
      <c r="W491" t="str">
        <f t="shared" ca="1" si="1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491" t="str">
        <f t="shared" ca="1" si="160"/>
        <v>{"num":16,"diff":10,"tp1":"cu","vl1":"EN","cn1":12,"key":566}</v>
      </c>
      <c r="Y491">
        <f t="shared" ca="1" si="168"/>
        <v>61</v>
      </c>
      <c r="Z491">
        <f t="shared" ca="1" si="169"/>
        <v>3999</v>
      </c>
      <c r="AA491">
        <f t="shared" ca="1" si="170"/>
        <v>1</v>
      </c>
      <c r="AB491" t="str">
        <f t="shared" ca="1" si="17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</v>
      </c>
      <c r="AC491">
        <f t="shared" ca="1" si="172"/>
        <v>0</v>
      </c>
    </row>
    <row r="492" spans="1:29">
      <c r="A492">
        <f t="shared" si="176"/>
        <v>16</v>
      </c>
      <c r="B492" t="str">
        <f>VLOOKUP(A492,BossBattleTable!$A:$C,MATCH(BossBattleTable!$C$1,BossBattleTable!$A$1:$C$1,0),0)</f>
        <v>DragonTerrorBringer_Red</v>
      </c>
      <c r="C492">
        <f t="shared" ca="1" si="157"/>
        <v>11</v>
      </c>
      <c r="D492">
        <f t="shared" si="174"/>
        <v>16</v>
      </c>
      <c r="E492">
        <f t="shared" ca="1" si="175"/>
        <v>11</v>
      </c>
      <c r="F492" t="str">
        <f t="shared" ca="1" si="173"/>
        <v>it</v>
      </c>
      <c r="G492" t="s">
        <v>412</v>
      </c>
      <c r="H492" t="s">
        <v>485</v>
      </c>
      <c r="I492">
        <v>1</v>
      </c>
      <c r="J492" t="str">
        <f t="shared" si="158"/>
        <v/>
      </c>
      <c r="O492">
        <v>327</v>
      </c>
      <c r="P492">
        <f t="shared" si="159"/>
        <v>327</v>
      </c>
      <c r="Q492" t="str">
        <f t="shared" ca="1" si="161"/>
        <v>it</v>
      </c>
      <c r="R492" t="str">
        <f t="shared" si="162"/>
        <v>Equip023002</v>
      </c>
      <c r="S492">
        <f t="shared" si="163"/>
        <v>1</v>
      </c>
      <c r="T492" t="str">
        <f t="shared" si="164"/>
        <v/>
      </c>
      <c r="U492" t="str">
        <f t="shared" si="165"/>
        <v/>
      </c>
      <c r="V492" t="str">
        <f t="shared" si="166"/>
        <v/>
      </c>
      <c r="W492" t="str">
        <f t="shared" ca="1" si="1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492" t="str">
        <f t="shared" ca="1" si="160"/>
        <v>{"num":16,"diff":11,"tp1":"it","vl1":"Equip023002","cn1":1,"key":327}</v>
      </c>
      <c r="Y492">
        <f t="shared" ca="1" si="168"/>
        <v>69</v>
      </c>
      <c r="Z492">
        <f t="shared" ca="1" si="169"/>
        <v>4069</v>
      </c>
      <c r="AA492">
        <f t="shared" ca="1" si="170"/>
        <v>1</v>
      </c>
      <c r="AB492" t="str">
        <f t="shared" ca="1" si="17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</v>
      </c>
      <c r="AC492">
        <f t="shared" ca="1" si="172"/>
        <v>0</v>
      </c>
    </row>
    <row r="493" spans="1:29">
      <c r="A493">
        <f t="shared" si="176"/>
        <v>16</v>
      </c>
      <c r="B493" t="str">
        <f>VLOOKUP(A493,BossBattleTable!$A:$C,MATCH(BossBattleTable!$C$1,BossBattleTable!$A$1:$C$1,0),0)</f>
        <v>DragonTerrorBringer_Red</v>
      </c>
      <c r="C493">
        <f t="shared" ca="1" si="157"/>
        <v>12</v>
      </c>
      <c r="D493">
        <f t="shared" si="174"/>
        <v>16</v>
      </c>
      <c r="E493">
        <f t="shared" ca="1" si="175"/>
        <v>12</v>
      </c>
      <c r="F493" t="str">
        <f t="shared" ca="1" si="173"/>
        <v>cu</v>
      </c>
      <c r="G493" t="s">
        <v>402</v>
      </c>
      <c r="H493" t="s">
        <v>375</v>
      </c>
      <c r="I493">
        <v>4000</v>
      </c>
      <c r="J493" t="str">
        <f t="shared" si="158"/>
        <v/>
      </c>
      <c r="O493">
        <v>161</v>
      </c>
      <c r="P493">
        <f t="shared" si="159"/>
        <v>161</v>
      </c>
      <c r="Q493" t="str">
        <f t="shared" ca="1" si="161"/>
        <v>cu</v>
      </c>
      <c r="R493" t="str">
        <f t="shared" si="162"/>
        <v>GO</v>
      </c>
      <c r="S493">
        <f t="shared" si="163"/>
        <v>4000</v>
      </c>
      <c r="T493" t="str">
        <f t="shared" si="164"/>
        <v/>
      </c>
      <c r="U493" t="str">
        <f t="shared" si="165"/>
        <v/>
      </c>
      <c r="V493" t="str">
        <f t="shared" si="166"/>
        <v/>
      </c>
      <c r="W493" t="str">
        <f t="shared" ca="1" si="1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493" t="str">
        <f t="shared" ca="1" si="160"/>
        <v>{"num":16,"diff":12,"tp1":"cu","vl1":"GO","cn1":4000,"key":161}</v>
      </c>
      <c r="Y493">
        <f t="shared" ca="1" si="168"/>
        <v>63</v>
      </c>
      <c r="Z493">
        <f t="shared" ca="1" si="169"/>
        <v>4133</v>
      </c>
      <c r="AA493">
        <f t="shared" ca="1" si="170"/>
        <v>1</v>
      </c>
      <c r="AB493" t="str">
        <f t="shared" ca="1" si="17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</v>
      </c>
      <c r="AC493">
        <f t="shared" ca="1" si="172"/>
        <v>0</v>
      </c>
    </row>
    <row r="494" spans="1:29">
      <c r="A494">
        <f t="shared" si="176"/>
        <v>16</v>
      </c>
      <c r="B494" t="str">
        <f>VLOOKUP(A494,BossBattleTable!$A:$C,MATCH(BossBattleTable!$C$1,BossBattleTable!$A$1:$C$1,0),0)</f>
        <v>DragonTerrorBringer_Red</v>
      </c>
      <c r="C494">
        <f t="shared" ca="1" si="157"/>
        <v>13</v>
      </c>
      <c r="D494">
        <f t="shared" si="174"/>
        <v>16</v>
      </c>
      <c r="E494">
        <f t="shared" ca="1" si="175"/>
        <v>13</v>
      </c>
      <c r="F494" t="str">
        <f t="shared" ca="1" si="173"/>
        <v>it</v>
      </c>
      <c r="G494" t="s">
        <v>412</v>
      </c>
      <c r="H494" t="s">
        <v>465</v>
      </c>
      <c r="I494">
        <v>1</v>
      </c>
      <c r="J494" t="str">
        <f t="shared" si="158"/>
        <v/>
      </c>
      <c r="L494" t="s">
        <v>412</v>
      </c>
      <c r="M494" t="s">
        <v>469</v>
      </c>
      <c r="N494">
        <v>1</v>
      </c>
      <c r="O494">
        <v>860</v>
      </c>
      <c r="P494">
        <f t="shared" si="159"/>
        <v>860</v>
      </c>
      <c r="Q494" t="str">
        <f t="shared" ca="1" si="161"/>
        <v>it</v>
      </c>
      <c r="R494" t="str">
        <f t="shared" si="162"/>
        <v>Equip010002</v>
      </c>
      <c r="S494">
        <f t="shared" si="163"/>
        <v>1</v>
      </c>
      <c r="T494" t="str">
        <f t="shared" si="164"/>
        <v/>
      </c>
      <c r="U494" t="str">
        <f t="shared" si="165"/>
        <v>Equip015002</v>
      </c>
      <c r="V494">
        <f t="shared" si="166"/>
        <v>1</v>
      </c>
      <c r="W494" t="str">
        <f t="shared" ca="1" si="1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494" t="str">
        <f t="shared" ca="1" si="160"/>
        <v>{"num":16,"diff":13,"tp1":"it","vl1":"Equip010002","cn1":1,"vl2":"Equip015002","cn2":1,"key":860}</v>
      </c>
      <c r="Y494">
        <f t="shared" ca="1" si="168"/>
        <v>97</v>
      </c>
      <c r="Z494">
        <f t="shared" ca="1" si="169"/>
        <v>4231</v>
      </c>
      <c r="AA494">
        <f t="shared" ca="1" si="170"/>
        <v>1</v>
      </c>
      <c r="AB494" t="str">
        <f t="shared" ca="1" si="17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</v>
      </c>
      <c r="AC494">
        <f t="shared" ca="1" si="172"/>
        <v>0</v>
      </c>
    </row>
    <row r="495" spans="1:29">
      <c r="A495">
        <f t="shared" si="176"/>
        <v>16</v>
      </c>
      <c r="B495" t="str">
        <f>VLOOKUP(A495,BossBattleTable!$A:$C,MATCH(BossBattleTable!$C$1,BossBattleTable!$A$1:$C$1,0),0)</f>
        <v>DragonTerrorBringer_Red</v>
      </c>
      <c r="C495">
        <f t="shared" ca="1" si="157"/>
        <v>14</v>
      </c>
      <c r="D495">
        <f t="shared" si="174"/>
        <v>16</v>
      </c>
      <c r="E495">
        <f t="shared" ca="1" si="175"/>
        <v>14</v>
      </c>
      <c r="F495" t="str">
        <f t="shared" ca="1" si="173"/>
        <v>cu</v>
      </c>
      <c r="G495" t="s">
        <v>402</v>
      </c>
      <c r="H495" t="s">
        <v>191</v>
      </c>
      <c r="I495">
        <v>10</v>
      </c>
      <c r="J495" t="str">
        <f t="shared" si="158"/>
        <v>에너지다소많음</v>
      </c>
      <c r="L495" t="s">
        <v>402</v>
      </c>
      <c r="M495" t="s">
        <v>375</v>
      </c>
      <c r="N495">
        <v>3000</v>
      </c>
      <c r="O495">
        <v>147</v>
      </c>
      <c r="P495">
        <f t="shared" si="159"/>
        <v>147</v>
      </c>
      <c r="Q495" t="str">
        <f t="shared" ca="1" si="161"/>
        <v>cu</v>
      </c>
      <c r="R495" t="str">
        <f t="shared" si="162"/>
        <v>EN</v>
      </c>
      <c r="S495">
        <f t="shared" si="163"/>
        <v>10</v>
      </c>
      <c r="T495" t="str">
        <f t="shared" si="164"/>
        <v/>
      </c>
      <c r="U495" t="str">
        <f t="shared" si="165"/>
        <v>GO</v>
      </c>
      <c r="V495">
        <f t="shared" si="166"/>
        <v>3000</v>
      </c>
      <c r="W495" t="str">
        <f t="shared" ca="1" si="1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495" t="str">
        <f t="shared" ca="1" si="160"/>
        <v>{"num":16,"diff":14,"tp1":"cu","vl1":"EN","cn1":10,"vl2":"GO","cn2":3000,"key":147}</v>
      </c>
      <c r="Y495">
        <f t="shared" ca="1" si="168"/>
        <v>83</v>
      </c>
      <c r="Z495">
        <f t="shared" ca="1" si="169"/>
        <v>4315</v>
      </c>
      <c r="AA495">
        <f t="shared" ca="1" si="170"/>
        <v>1</v>
      </c>
      <c r="AB495" t="str">
        <f t="shared" ca="1" si="17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</v>
      </c>
      <c r="AC495">
        <f t="shared" ca="1" si="172"/>
        <v>0</v>
      </c>
    </row>
    <row r="496" spans="1:29">
      <c r="A496">
        <f t="shared" si="176"/>
        <v>16</v>
      </c>
      <c r="B496" t="str">
        <f>VLOOKUP(A496,BossBattleTable!$A:$C,MATCH(BossBattleTable!$C$1,BossBattleTable!$A$1:$C$1,0),0)</f>
        <v>DragonTerrorBringer_Red</v>
      </c>
      <c r="C496">
        <f t="shared" ca="1" si="157"/>
        <v>15</v>
      </c>
      <c r="D496">
        <f t="shared" si="174"/>
        <v>16</v>
      </c>
      <c r="E496">
        <f t="shared" ca="1" si="175"/>
        <v>15</v>
      </c>
      <c r="F496" t="str">
        <f t="shared" ca="1" si="173"/>
        <v>it</v>
      </c>
      <c r="G496" t="s">
        <v>412</v>
      </c>
      <c r="H496" t="s">
        <v>481</v>
      </c>
      <c r="I496">
        <v>1</v>
      </c>
      <c r="J496" t="str">
        <f t="shared" si="158"/>
        <v/>
      </c>
      <c r="L496" t="s">
        <v>412</v>
      </c>
      <c r="M496" t="s">
        <v>483</v>
      </c>
      <c r="N496">
        <v>1</v>
      </c>
      <c r="O496">
        <v>339</v>
      </c>
      <c r="P496">
        <f t="shared" si="159"/>
        <v>339</v>
      </c>
      <c r="Q496" t="str">
        <f t="shared" ca="1" si="161"/>
        <v>it</v>
      </c>
      <c r="R496" t="str">
        <f t="shared" si="162"/>
        <v>Equip013003</v>
      </c>
      <c r="S496">
        <f t="shared" si="163"/>
        <v>1</v>
      </c>
      <c r="T496" t="str">
        <f t="shared" si="164"/>
        <v/>
      </c>
      <c r="U496" t="str">
        <f t="shared" si="165"/>
        <v>Equip014003</v>
      </c>
      <c r="V496">
        <f t="shared" si="166"/>
        <v>1</v>
      </c>
      <c r="W496" t="str">
        <f t="shared" ca="1" si="1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496" t="str">
        <f t="shared" ca="1" si="160"/>
        <v>{"num":16,"diff":15,"tp1":"it","vl1":"Equip013003","cn1":1,"vl2":"Equip014003","cn2":1,"key":339}</v>
      </c>
      <c r="Y496">
        <f t="shared" ca="1" si="168"/>
        <v>97</v>
      </c>
      <c r="Z496">
        <f t="shared" ca="1" si="169"/>
        <v>4413</v>
      </c>
      <c r="AA496">
        <f t="shared" ca="1" si="170"/>
        <v>1</v>
      </c>
      <c r="AB496" t="str">
        <f t="shared" ca="1" si="17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</v>
      </c>
      <c r="AC496">
        <f t="shared" ca="1" si="172"/>
        <v>0</v>
      </c>
    </row>
    <row r="497" spans="1:29">
      <c r="A497">
        <f t="shared" si="176"/>
        <v>16</v>
      </c>
      <c r="B497" t="str">
        <f>VLOOKUP(A497,BossBattleTable!$A:$C,MATCH(BossBattleTable!$C$1,BossBattleTable!$A$1:$C$1,0),0)</f>
        <v>DragonTerrorBringer_Red</v>
      </c>
      <c r="C497">
        <f t="shared" ca="1" si="157"/>
        <v>16</v>
      </c>
      <c r="D497">
        <f t="shared" si="174"/>
        <v>16</v>
      </c>
      <c r="E497">
        <f t="shared" ca="1" si="175"/>
        <v>16</v>
      </c>
      <c r="F497" t="str">
        <f t="shared" ca="1" si="173"/>
        <v>cu</v>
      </c>
      <c r="G497" t="s">
        <v>402</v>
      </c>
      <c r="H497" t="s">
        <v>108</v>
      </c>
      <c r="I497">
        <v>6</v>
      </c>
      <c r="J497" t="str">
        <f t="shared" si="158"/>
        <v/>
      </c>
      <c r="O497">
        <v>112</v>
      </c>
      <c r="P497">
        <f t="shared" si="159"/>
        <v>112</v>
      </c>
      <c r="Q497" t="str">
        <f t="shared" ca="1" si="161"/>
        <v>cu</v>
      </c>
      <c r="R497" t="str">
        <f t="shared" si="162"/>
        <v>DI</v>
      </c>
      <c r="S497">
        <f t="shared" si="163"/>
        <v>6</v>
      </c>
      <c r="T497" t="str">
        <f t="shared" si="164"/>
        <v/>
      </c>
      <c r="U497" t="str">
        <f t="shared" si="165"/>
        <v/>
      </c>
      <c r="V497" t="str">
        <f t="shared" si="166"/>
        <v/>
      </c>
      <c r="W497" t="str">
        <f t="shared" ca="1" si="1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497" t="str">
        <f t="shared" ca="1" si="160"/>
        <v>{"num":16,"diff":16,"tp1":"cu","vl1":"DI","cn1":6,"key":112}</v>
      </c>
      <c r="Y497">
        <f t="shared" ca="1" si="168"/>
        <v>60</v>
      </c>
      <c r="Z497">
        <f t="shared" ca="1" si="169"/>
        <v>4474</v>
      </c>
      <c r="AA497">
        <f t="shared" ca="1" si="170"/>
        <v>1</v>
      </c>
      <c r="AB497" t="str">
        <f t="shared" ca="1" si="17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</v>
      </c>
      <c r="AC497">
        <f t="shared" ca="1" si="172"/>
        <v>0</v>
      </c>
    </row>
    <row r="498" spans="1:29">
      <c r="A498">
        <f t="shared" si="176"/>
        <v>16</v>
      </c>
      <c r="B498" t="str">
        <f>VLOOKUP(A498,BossBattleTable!$A:$C,MATCH(BossBattleTable!$C$1,BossBattleTable!$A$1:$C$1,0),0)</f>
        <v>DragonTerrorBringer_Red</v>
      </c>
      <c r="C498">
        <f t="shared" ca="1" si="157"/>
        <v>17</v>
      </c>
      <c r="D498">
        <f t="shared" si="174"/>
        <v>16</v>
      </c>
      <c r="E498">
        <f t="shared" ca="1" si="175"/>
        <v>17</v>
      </c>
      <c r="F498" t="str">
        <f t="shared" ca="1" si="173"/>
        <v>it</v>
      </c>
      <c r="G498" t="s">
        <v>412</v>
      </c>
      <c r="H498" t="s">
        <v>478</v>
      </c>
      <c r="I498">
        <v>1</v>
      </c>
      <c r="J498" t="str">
        <f t="shared" si="158"/>
        <v/>
      </c>
      <c r="O498">
        <v>527</v>
      </c>
      <c r="P498">
        <f t="shared" si="159"/>
        <v>527</v>
      </c>
      <c r="Q498" t="str">
        <f t="shared" ca="1" si="161"/>
        <v>it</v>
      </c>
      <c r="R498" t="str">
        <f t="shared" si="162"/>
        <v>Equip012001</v>
      </c>
      <c r="S498">
        <f t="shared" si="163"/>
        <v>1</v>
      </c>
      <c r="T498" t="str">
        <f t="shared" si="164"/>
        <v/>
      </c>
      <c r="U498" t="str">
        <f t="shared" si="165"/>
        <v/>
      </c>
      <c r="V498" t="str">
        <f t="shared" si="166"/>
        <v/>
      </c>
      <c r="W498" t="str">
        <f t="shared" ca="1" si="1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498" t="str">
        <f t="shared" ca="1" si="160"/>
        <v>{"num":16,"diff":17,"tp1":"it","vl1":"Equip012001","cn1":1,"key":527}</v>
      </c>
      <c r="Y498">
        <f t="shared" ca="1" si="168"/>
        <v>69</v>
      </c>
      <c r="Z498">
        <f t="shared" ca="1" si="169"/>
        <v>4544</v>
      </c>
      <c r="AA498">
        <f t="shared" ca="1" si="170"/>
        <v>1</v>
      </c>
      <c r="AB498" t="str">
        <f t="shared" ca="1" si="17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</v>
      </c>
      <c r="AC498">
        <f t="shared" ca="1" si="172"/>
        <v>0</v>
      </c>
    </row>
    <row r="499" spans="1:29">
      <c r="A499">
        <f t="shared" si="176"/>
        <v>16</v>
      </c>
      <c r="B499" t="str">
        <f>VLOOKUP(A499,BossBattleTable!$A:$C,MATCH(BossBattleTable!$C$1,BossBattleTable!$A$1:$C$1,0),0)</f>
        <v>DragonTerrorBringer_Red</v>
      </c>
      <c r="C499">
        <f t="shared" ca="1" si="157"/>
        <v>18</v>
      </c>
      <c r="D499">
        <f t="shared" si="174"/>
        <v>16</v>
      </c>
      <c r="E499">
        <f t="shared" ca="1" si="175"/>
        <v>18</v>
      </c>
      <c r="F499" t="str">
        <f t="shared" ca="1" si="173"/>
        <v>cu</v>
      </c>
      <c r="G499" t="s">
        <v>402</v>
      </c>
      <c r="H499" t="s">
        <v>191</v>
      </c>
      <c r="I499">
        <v>15</v>
      </c>
      <c r="J499" t="str">
        <f t="shared" si="158"/>
        <v>에너지다소많음</v>
      </c>
      <c r="O499">
        <v>244</v>
      </c>
      <c r="P499">
        <f t="shared" si="159"/>
        <v>244</v>
      </c>
      <c r="Q499" t="str">
        <f t="shared" ca="1" si="161"/>
        <v>cu</v>
      </c>
      <c r="R499" t="str">
        <f t="shared" si="162"/>
        <v>EN</v>
      </c>
      <c r="S499">
        <f t="shared" si="163"/>
        <v>15</v>
      </c>
      <c r="T499" t="str">
        <f t="shared" si="164"/>
        <v/>
      </c>
      <c r="U499" t="str">
        <f t="shared" si="165"/>
        <v/>
      </c>
      <c r="V499" t="str">
        <f t="shared" si="166"/>
        <v/>
      </c>
      <c r="W499" t="str">
        <f t="shared" ca="1" si="1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499" t="str">
        <f t="shared" ca="1" si="160"/>
        <v>{"num":16,"diff":18,"tp1":"cu","vl1":"EN","cn1":15,"key":244}</v>
      </c>
      <c r="Y499">
        <f t="shared" ca="1" si="168"/>
        <v>61</v>
      </c>
      <c r="Z499">
        <f t="shared" ca="1" si="169"/>
        <v>4606</v>
      </c>
      <c r="AA499">
        <f t="shared" ca="1" si="170"/>
        <v>1</v>
      </c>
      <c r="AB499" t="str">
        <f t="shared" ca="1" si="17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</v>
      </c>
      <c r="AC499">
        <f t="shared" ca="1" si="172"/>
        <v>0</v>
      </c>
    </row>
    <row r="500" spans="1:29">
      <c r="A500">
        <f t="shared" si="176"/>
        <v>16</v>
      </c>
      <c r="B500" t="str">
        <f>VLOOKUP(A500,BossBattleTable!$A:$C,MATCH(BossBattleTable!$C$1,BossBattleTable!$A$1:$C$1,0),0)</f>
        <v>DragonTerrorBringer_Red</v>
      </c>
      <c r="C500">
        <f t="shared" ca="1" si="157"/>
        <v>19</v>
      </c>
      <c r="D500">
        <f t="shared" si="174"/>
        <v>16</v>
      </c>
      <c r="E500">
        <f t="shared" ca="1" si="175"/>
        <v>19</v>
      </c>
      <c r="F500" t="str">
        <f t="shared" ca="1" si="173"/>
        <v>it</v>
      </c>
      <c r="G500" t="s">
        <v>412</v>
      </c>
      <c r="H500" t="s">
        <v>464</v>
      </c>
      <c r="I500">
        <v>1</v>
      </c>
      <c r="J500" t="str">
        <f t="shared" si="158"/>
        <v/>
      </c>
      <c r="O500">
        <v>926</v>
      </c>
      <c r="P500">
        <f t="shared" si="159"/>
        <v>926</v>
      </c>
      <c r="Q500" t="str">
        <f t="shared" ca="1" si="161"/>
        <v>it</v>
      </c>
      <c r="R500" t="str">
        <f t="shared" si="162"/>
        <v>Equip024003</v>
      </c>
      <c r="S500">
        <f t="shared" si="163"/>
        <v>1</v>
      </c>
      <c r="T500" t="str">
        <f t="shared" si="164"/>
        <v/>
      </c>
      <c r="U500" t="str">
        <f t="shared" si="165"/>
        <v/>
      </c>
      <c r="V500" t="str">
        <f t="shared" si="166"/>
        <v/>
      </c>
      <c r="W500" t="str">
        <f t="shared" ca="1" si="1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00" t="str">
        <f t="shared" ca="1" si="160"/>
        <v>{"num":16,"diff":19,"tp1":"it","vl1":"Equip024003","cn1":1,"key":926}</v>
      </c>
      <c r="Y500">
        <f t="shared" ca="1" si="168"/>
        <v>69</v>
      </c>
      <c r="Z500">
        <f t="shared" ca="1" si="169"/>
        <v>4676</v>
      </c>
      <c r="AA500">
        <f t="shared" ca="1" si="170"/>
        <v>1</v>
      </c>
      <c r="AB500" t="str">
        <f t="shared" ca="1" si="17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</v>
      </c>
      <c r="AC500">
        <f t="shared" ca="1" si="172"/>
        <v>0</v>
      </c>
    </row>
    <row r="501" spans="1:29">
      <c r="A501">
        <f t="shared" si="176"/>
        <v>16</v>
      </c>
      <c r="B501" t="str">
        <f>VLOOKUP(A501,BossBattleTable!$A:$C,MATCH(BossBattleTable!$C$1,BossBattleTable!$A$1:$C$1,0),0)</f>
        <v>DragonTerrorBringer_Red</v>
      </c>
      <c r="C501">
        <f t="shared" ca="1" si="157"/>
        <v>20</v>
      </c>
      <c r="D501">
        <f t="shared" si="174"/>
        <v>16</v>
      </c>
      <c r="E501">
        <f t="shared" ca="1" si="175"/>
        <v>20</v>
      </c>
      <c r="F501" t="str">
        <f t="shared" ca="1" si="173"/>
        <v>cu</v>
      </c>
      <c r="G501" t="s">
        <v>402</v>
      </c>
      <c r="H501" t="s">
        <v>375</v>
      </c>
      <c r="I501">
        <v>5500</v>
      </c>
      <c r="J501" t="str">
        <f t="shared" si="158"/>
        <v/>
      </c>
      <c r="O501">
        <v>634</v>
      </c>
      <c r="P501">
        <f t="shared" si="159"/>
        <v>634</v>
      </c>
      <c r="Q501" t="str">
        <f t="shared" ca="1" si="161"/>
        <v>cu</v>
      </c>
      <c r="R501" t="str">
        <f t="shared" si="162"/>
        <v>GO</v>
      </c>
      <c r="S501">
        <f t="shared" si="163"/>
        <v>5500</v>
      </c>
      <c r="T501" t="str">
        <f t="shared" si="164"/>
        <v/>
      </c>
      <c r="U501" t="str">
        <f t="shared" si="165"/>
        <v/>
      </c>
      <c r="V501" t="str">
        <f t="shared" si="166"/>
        <v/>
      </c>
      <c r="W501" t="str">
        <f t="shared" ca="1" si="1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01" t="str">
        <f t="shared" ca="1" si="160"/>
        <v>{"num":16,"diff":20,"tp1":"cu","vl1":"GO","cn1":5500,"key":634}</v>
      </c>
      <c r="Y501">
        <f t="shared" ca="1" si="168"/>
        <v>63</v>
      </c>
      <c r="Z501">
        <f t="shared" ca="1" si="169"/>
        <v>4740</v>
      </c>
      <c r="AA501">
        <f t="shared" ca="1" si="170"/>
        <v>1</v>
      </c>
      <c r="AB501" t="str">
        <f t="shared" ca="1" si="17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</v>
      </c>
      <c r="AC501">
        <f t="shared" ca="1" si="172"/>
        <v>0</v>
      </c>
    </row>
    <row r="502" spans="1:29">
      <c r="A502">
        <f t="shared" si="176"/>
        <v>16</v>
      </c>
      <c r="B502" t="str">
        <f>VLOOKUP(A502,BossBattleTable!$A:$C,MATCH(BossBattleTable!$C$1,BossBattleTable!$A$1:$C$1,0),0)</f>
        <v>DragonTerrorBringer_Red</v>
      </c>
      <c r="C502">
        <f t="shared" ca="1" si="157"/>
        <v>21</v>
      </c>
      <c r="D502">
        <f t="shared" si="174"/>
        <v>16</v>
      </c>
      <c r="E502">
        <f t="shared" ca="1" si="175"/>
        <v>21</v>
      </c>
      <c r="F502" t="str">
        <f t="shared" ca="1" si="173"/>
        <v>it</v>
      </c>
      <c r="G502" t="s">
        <v>412</v>
      </c>
      <c r="H502" t="s">
        <v>469</v>
      </c>
      <c r="I502">
        <v>1</v>
      </c>
      <c r="J502" t="str">
        <f t="shared" si="158"/>
        <v/>
      </c>
      <c r="L502" t="s">
        <v>412</v>
      </c>
      <c r="M502" t="s">
        <v>477</v>
      </c>
      <c r="N502">
        <v>1</v>
      </c>
      <c r="O502">
        <v>395</v>
      </c>
      <c r="P502">
        <f t="shared" si="159"/>
        <v>395</v>
      </c>
      <c r="Q502" t="str">
        <f t="shared" ca="1" si="161"/>
        <v>it</v>
      </c>
      <c r="R502" t="str">
        <f t="shared" si="162"/>
        <v>Equip015002</v>
      </c>
      <c r="S502">
        <f t="shared" si="163"/>
        <v>1</v>
      </c>
      <c r="T502" t="str">
        <f t="shared" si="164"/>
        <v/>
      </c>
      <c r="U502" t="str">
        <f t="shared" si="165"/>
        <v>Equip011003</v>
      </c>
      <c r="V502">
        <f t="shared" si="166"/>
        <v>1</v>
      </c>
      <c r="W502" t="str">
        <f t="shared" ca="1" si="1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02" t="str">
        <f t="shared" ca="1" si="160"/>
        <v>{"num":16,"diff":21,"tp1":"it","vl1":"Equip015002","cn1":1,"vl2":"Equip011003","cn2":1,"key":395}</v>
      </c>
      <c r="Y502">
        <f t="shared" ca="1" si="168"/>
        <v>97</v>
      </c>
      <c r="Z502">
        <f t="shared" ca="1" si="169"/>
        <v>4838</v>
      </c>
      <c r="AA502">
        <f t="shared" ca="1" si="170"/>
        <v>1</v>
      </c>
      <c r="AB502" t="str">
        <f t="shared" ca="1" si="17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</v>
      </c>
      <c r="AC502">
        <f t="shared" ca="1" si="172"/>
        <v>0</v>
      </c>
    </row>
    <row r="503" spans="1:29">
      <c r="A503">
        <f t="shared" si="176"/>
        <v>16</v>
      </c>
      <c r="B503" t="str">
        <f>VLOOKUP(A503,BossBattleTable!$A:$C,MATCH(BossBattleTable!$C$1,BossBattleTable!$A$1:$C$1,0),0)</f>
        <v>DragonTerrorBringer_Red</v>
      </c>
      <c r="C503">
        <f t="shared" ca="1" si="157"/>
        <v>22</v>
      </c>
      <c r="D503">
        <f t="shared" si="174"/>
        <v>16</v>
      </c>
      <c r="E503">
        <f t="shared" ca="1" si="175"/>
        <v>22</v>
      </c>
      <c r="F503" t="str">
        <f t="shared" ca="1" si="173"/>
        <v>cu</v>
      </c>
      <c r="G503" t="s">
        <v>402</v>
      </c>
      <c r="H503" t="s">
        <v>191</v>
      </c>
      <c r="I503">
        <v>12</v>
      </c>
      <c r="J503" t="str">
        <f t="shared" si="158"/>
        <v>에너지다소많음</v>
      </c>
      <c r="L503" t="s">
        <v>402</v>
      </c>
      <c r="M503" t="s">
        <v>375</v>
      </c>
      <c r="N503">
        <v>4000</v>
      </c>
      <c r="O503">
        <v>610</v>
      </c>
      <c r="P503">
        <f t="shared" si="159"/>
        <v>610</v>
      </c>
      <c r="Q503" t="str">
        <f t="shared" ca="1" si="161"/>
        <v>cu</v>
      </c>
      <c r="R503" t="str">
        <f t="shared" si="162"/>
        <v>EN</v>
      </c>
      <c r="S503">
        <f t="shared" si="163"/>
        <v>12</v>
      </c>
      <c r="T503" t="str">
        <f t="shared" si="164"/>
        <v/>
      </c>
      <c r="U503" t="str">
        <f t="shared" si="165"/>
        <v>GO</v>
      </c>
      <c r="V503">
        <f t="shared" si="166"/>
        <v>4000</v>
      </c>
      <c r="W503" t="str">
        <f t="shared" ca="1" si="1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03" t="str">
        <f t="shared" ca="1" si="160"/>
        <v>{"num":16,"diff":22,"tp1":"cu","vl1":"EN","cn1":12,"vl2":"GO","cn2":4000,"key":610}</v>
      </c>
      <c r="Y503">
        <f t="shared" ca="1" si="168"/>
        <v>83</v>
      </c>
      <c r="Z503">
        <f t="shared" ca="1" si="169"/>
        <v>4922</v>
      </c>
      <c r="AA503">
        <f t="shared" ca="1" si="170"/>
        <v>1</v>
      </c>
      <c r="AB503" t="str">
        <f t="shared" ca="1" si="17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</v>
      </c>
      <c r="AC503">
        <f t="shared" ca="1" si="172"/>
        <v>0</v>
      </c>
    </row>
    <row r="504" spans="1:29">
      <c r="A504">
        <f t="shared" si="176"/>
        <v>16</v>
      </c>
      <c r="B504" t="str">
        <f>VLOOKUP(A504,BossBattleTable!$A:$C,MATCH(BossBattleTable!$C$1,BossBattleTable!$A$1:$C$1,0),0)</f>
        <v>DragonTerrorBringer_Red</v>
      </c>
      <c r="C504">
        <f t="shared" ca="1" si="157"/>
        <v>23</v>
      </c>
      <c r="D504">
        <f t="shared" si="174"/>
        <v>16</v>
      </c>
      <c r="E504">
        <f t="shared" ca="1" si="175"/>
        <v>23</v>
      </c>
      <c r="F504" t="str">
        <f t="shared" ca="1" si="173"/>
        <v>it</v>
      </c>
      <c r="G504" t="s">
        <v>412</v>
      </c>
      <c r="H504" t="s">
        <v>475</v>
      </c>
      <c r="I504">
        <v>1</v>
      </c>
      <c r="J504" t="str">
        <f t="shared" si="158"/>
        <v/>
      </c>
      <c r="L504" t="s">
        <v>412</v>
      </c>
      <c r="M504" t="s">
        <v>463</v>
      </c>
      <c r="N504">
        <v>1</v>
      </c>
      <c r="O504">
        <v>963</v>
      </c>
      <c r="P504">
        <f t="shared" si="159"/>
        <v>963</v>
      </c>
      <c r="Q504" t="str">
        <f t="shared" ca="1" si="161"/>
        <v>it</v>
      </c>
      <c r="R504" t="str">
        <f t="shared" si="162"/>
        <v>Equip024002</v>
      </c>
      <c r="S504">
        <f t="shared" si="163"/>
        <v>1</v>
      </c>
      <c r="T504" t="str">
        <f t="shared" si="164"/>
        <v/>
      </c>
      <c r="U504" t="str">
        <f t="shared" si="165"/>
        <v>Equip014002</v>
      </c>
      <c r="V504">
        <f t="shared" si="166"/>
        <v>1</v>
      </c>
      <c r="W504" t="str">
        <f t="shared" ca="1" si="1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04" t="str">
        <f t="shared" ca="1" si="160"/>
        <v>{"num":16,"diff":23,"tp1":"it","vl1":"Equip024002","cn1":1,"vl2":"Equip014002","cn2":1,"key":963}</v>
      </c>
      <c r="Y504">
        <f t="shared" ca="1" si="168"/>
        <v>97</v>
      </c>
      <c r="Z504">
        <f t="shared" ca="1" si="169"/>
        <v>5020</v>
      </c>
      <c r="AA504">
        <f t="shared" ca="1" si="170"/>
        <v>1</v>
      </c>
      <c r="AB504" t="str">
        <f t="shared" ca="1" si="17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</v>
      </c>
      <c r="AC504">
        <f t="shared" ca="1" si="172"/>
        <v>0</v>
      </c>
    </row>
    <row r="505" spans="1:29">
      <c r="A505">
        <f t="shared" si="176"/>
        <v>16</v>
      </c>
      <c r="B505" t="str">
        <f>VLOOKUP(A505,BossBattleTable!$A:$C,MATCH(BossBattleTable!$C$1,BossBattleTable!$A$1:$C$1,0),0)</f>
        <v>DragonTerrorBringer_Red</v>
      </c>
      <c r="C505">
        <f t="shared" ca="1" si="157"/>
        <v>24</v>
      </c>
      <c r="D505">
        <f t="shared" si="174"/>
        <v>16</v>
      </c>
      <c r="E505">
        <f t="shared" ca="1" si="175"/>
        <v>24</v>
      </c>
      <c r="F505" t="str">
        <f t="shared" ca="1" si="173"/>
        <v>cu</v>
      </c>
      <c r="G505" t="s">
        <v>402</v>
      </c>
      <c r="H505" t="s">
        <v>108</v>
      </c>
      <c r="I505">
        <v>8</v>
      </c>
      <c r="J505" t="str">
        <f t="shared" si="158"/>
        <v/>
      </c>
      <c r="O505">
        <v>904</v>
      </c>
      <c r="P505">
        <f t="shared" si="159"/>
        <v>904</v>
      </c>
      <c r="Q505" t="str">
        <f t="shared" ca="1" si="161"/>
        <v>cu</v>
      </c>
      <c r="R505" t="str">
        <f t="shared" si="162"/>
        <v>DI</v>
      </c>
      <c r="S505">
        <f t="shared" si="163"/>
        <v>8</v>
      </c>
      <c r="T505" t="str">
        <f t="shared" si="164"/>
        <v/>
      </c>
      <c r="U505" t="str">
        <f t="shared" si="165"/>
        <v/>
      </c>
      <c r="V505" t="str">
        <f t="shared" si="166"/>
        <v/>
      </c>
      <c r="W505" t="str">
        <f t="shared" ca="1" si="1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05" t="str">
        <f t="shared" ca="1" si="160"/>
        <v>{"num":16,"diff":24,"tp1":"cu","vl1":"DI","cn1":8,"key":904}</v>
      </c>
      <c r="Y505">
        <f t="shared" ca="1" si="168"/>
        <v>60</v>
      </c>
      <c r="Z505">
        <f t="shared" ca="1" si="169"/>
        <v>5081</v>
      </c>
      <c r="AA505">
        <f t="shared" ca="1" si="170"/>
        <v>1</v>
      </c>
      <c r="AB505" t="str">
        <f t="shared" ca="1" si="17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</v>
      </c>
      <c r="AC505">
        <f t="shared" ca="1" si="172"/>
        <v>0</v>
      </c>
    </row>
    <row r="506" spans="1:29">
      <c r="A506">
        <f t="shared" si="176"/>
        <v>16</v>
      </c>
      <c r="B506" t="str">
        <f>VLOOKUP(A506,BossBattleTable!$A:$C,MATCH(BossBattleTable!$C$1,BossBattleTable!$A$1:$C$1,0),0)</f>
        <v>DragonTerrorBringer_Red</v>
      </c>
      <c r="C506">
        <f t="shared" ca="1" si="157"/>
        <v>25</v>
      </c>
      <c r="D506">
        <f t="shared" si="174"/>
        <v>16</v>
      </c>
      <c r="E506">
        <f t="shared" ca="1" si="175"/>
        <v>25</v>
      </c>
      <c r="F506" t="str">
        <f t="shared" ca="1" si="173"/>
        <v>it</v>
      </c>
      <c r="G506" t="s">
        <v>412</v>
      </c>
      <c r="H506" t="s">
        <v>467</v>
      </c>
      <c r="I506">
        <v>1</v>
      </c>
      <c r="J506" t="str">
        <f t="shared" si="158"/>
        <v/>
      </c>
      <c r="O506">
        <v>399</v>
      </c>
      <c r="P506">
        <f t="shared" si="159"/>
        <v>399</v>
      </c>
      <c r="Q506" t="str">
        <f t="shared" ca="1" si="161"/>
        <v>it</v>
      </c>
      <c r="R506" t="str">
        <f t="shared" si="162"/>
        <v>Equip015003</v>
      </c>
      <c r="S506">
        <f t="shared" si="163"/>
        <v>1</v>
      </c>
      <c r="T506" t="str">
        <f t="shared" si="164"/>
        <v/>
      </c>
      <c r="U506" t="str">
        <f t="shared" si="165"/>
        <v/>
      </c>
      <c r="V506" t="str">
        <f t="shared" si="166"/>
        <v/>
      </c>
      <c r="W506" t="str">
        <f t="shared" ca="1" si="1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06" t="str">
        <f t="shared" ca="1" si="160"/>
        <v>{"num":16,"diff":25,"tp1":"it","vl1":"Equip015003","cn1":1,"key":399}</v>
      </c>
      <c r="Y506">
        <f t="shared" ca="1" si="168"/>
        <v>69</v>
      </c>
      <c r="Z506">
        <f t="shared" ca="1" si="169"/>
        <v>5151</v>
      </c>
      <c r="AA506">
        <f t="shared" ca="1" si="170"/>
        <v>1</v>
      </c>
      <c r="AB506" t="str">
        <f t="shared" ca="1" si="17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</v>
      </c>
      <c r="AC506">
        <f t="shared" ca="1" si="172"/>
        <v>0</v>
      </c>
    </row>
    <row r="507" spans="1:29">
      <c r="A507">
        <f t="shared" si="176"/>
        <v>16</v>
      </c>
      <c r="B507" t="str">
        <f>VLOOKUP(A507,BossBattleTable!$A:$C,MATCH(BossBattleTable!$C$1,BossBattleTable!$A$1:$C$1,0),0)</f>
        <v>DragonTerrorBringer_Red</v>
      </c>
      <c r="C507">
        <f t="shared" ca="1" si="157"/>
        <v>26</v>
      </c>
      <c r="D507">
        <f t="shared" si="174"/>
        <v>16</v>
      </c>
      <c r="E507">
        <f t="shared" ca="1" si="175"/>
        <v>26</v>
      </c>
      <c r="F507" t="str">
        <f t="shared" ca="1" si="173"/>
        <v>cu</v>
      </c>
      <c r="G507" t="s">
        <v>402</v>
      </c>
      <c r="H507" t="s">
        <v>191</v>
      </c>
      <c r="I507">
        <v>20</v>
      </c>
      <c r="J507" t="str">
        <f t="shared" si="158"/>
        <v>에너지다소많음</v>
      </c>
      <c r="O507">
        <v>823</v>
      </c>
      <c r="P507">
        <f t="shared" si="159"/>
        <v>823</v>
      </c>
      <c r="Q507" t="str">
        <f t="shared" ca="1" si="161"/>
        <v>cu</v>
      </c>
      <c r="R507" t="str">
        <f t="shared" si="162"/>
        <v>EN</v>
      </c>
      <c r="S507">
        <f t="shared" si="163"/>
        <v>20</v>
      </c>
      <c r="T507" t="str">
        <f t="shared" si="164"/>
        <v/>
      </c>
      <c r="U507" t="str">
        <f t="shared" si="165"/>
        <v/>
      </c>
      <c r="V507" t="str">
        <f t="shared" si="166"/>
        <v/>
      </c>
      <c r="W507" t="str">
        <f t="shared" ca="1" si="1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07" t="str">
        <f t="shared" ca="1" si="160"/>
        <v>{"num":16,"diff":26,"tp1":"cu","vl1":"EN","cn1":20,"key":823}</v>
      </c>
      <c r="Y507">
        <f t="shared" ca="1" si="168"/>
        <v>61</v>
      </c>
      <c r="Z507">
        <f t="shared" ca="1" si="169"/>
        <v>5213</v>
      </c>
      <c r="AA507">
        <f t="shared" ca="1" si="170"/>
        <v>1</v>
      </c>
      <c r="AB507" t="str">
        <f t="shared" ca="1" si="17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</v>
      </c>
      <c r="AC507">
        <f t="shared" ca="1" si="172"/>
        <v>0</v>
      </c>
    </row>
    <row r="508" spans="1:29">
      <c r="A508">
        <f t="shared" si="176"/>
        <v>16</v>
      </c>
      <c r="B508" t="str">
        <f>VLOOKUP(A508,BossBattleTable!$A:$C,MATCH(BossBattleTable!$C$1,BossBattleTable!$A$1:$C$1,0),0)</f>
        <v>DragonTerrorBringer_Red</v>
      </c>
      <c r="C508">
        <f t="shared" ca="1" si="157"/>
        <v>27</v>
      </c>
      <c r="D508">
        <f t="shared" si="174"/>
        <v>16</v>
      </c>
      <c r="E508">
        <f t="shared" ca="1" si="175"/>
        <v>27</v>
      </c>
      <c r="F508" t="str">
        <f t="shared" ca="1" si="173"/>
        <v>it</v>
      </c>
      <c r="G508" t="s">
        <v>412</v>
      </c>
      <c r="H508" t="s">
        <v>454</v>
      </c>
      <c r="I508">
        <v>1</v>
      </c>
      <c r="J508" t="str">
        <f t="shared" si="158"/>
        <v/>
      </c>
      <c r="O508">
        <v>821</v>
      </c>
      <c r="P508">
        <f t="shared" si="159"/>
        <v>821</v>
      </c>
      <c r="Q508" t="str">
        <f t="shared" ca="1" si="161"/>
        <v>it</v>
      </c>
      <c r="R508" t="str">
        <f t="shared" si="162"/>
        <v>Equip023003</v>
      </c>
      <c r="S508">
        <f t="shared" si="163"/>
        <v>1</v>
      </c>
      <c r="T508" t="str">
        <f t="shared" si="164"/>
        <v/>
      </c>
      <c r="U508" t="str">
        <f t="shared" si="165"/>
        <v/>
      </c>
      <c r="V508" t="str">
        <f t="shared" si="166"/>
        <v/>
      </c>
      <c r="W508" t="str">
        <f t="shared" ca="1" si="1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08" t="str">
        <f t="shared" ca="1" si="160"/>
        <v>{"num":16,"diff":27,"tp1":"it","vl1":"Equip023003","cn1":1,"key":821}</v>
      </c>
      <c r="Y508">
        <f t="shared" ca="1" si="168"/>
        <v>69</v>
      </c>
      <c r="Z508">
        <f t="shared" ca="1" si="169"/>
        <v>5283</v>
      </c>
      <c r="AA508">
        <f t="shared" ca="1" si="170"/>
        <v>1</v>
      </c>
      <c r="AB508" t="str">
        <f t="shared" ca="1" si="17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</v>
      </c>
      <c r="AC508">
        <f t="shared" ca="1" si="172"/>
        <v>0</v>
      </c>
    </row>
    <row r="509" spans="1:29">
      <c r="A509">
        <f t="shared" si="176"/>
        <v>16</v>
      </c>
      <c r="B509" t="str">
        <f>VLOOKUP(A509,BossBattleTable!$A:$C,MATCH(BossBattleTable!$C$1,BossBattleTable!$A$1:$C$1,0),0)</f>
        <v>DragonTerrorBringer_Red</v>
      </c>
      <c r="C509">
        <f t="shared" ca="1" si="157"/>
        <v>28</v>
      </c>
      <c r="D509">
        <f t="shared" si="174"/>
        <v>16</v>
      </c>
      <c r="E509">
        <f t="shared" ca="1" si="175"/>
        <v>28</v>
      </c>
      <c r="F509" t="str">
        <f t="shared" ca="1" si="173"/>
        <v>cu</v>
      </c>
      <c r="G509" t="s">
        <v>402</v>
      </c>
      <c r="H509" t="s">
        <v>375</v>
      </c>
      <c r="I509">
        <v>7500</v>
      </c>
      <c r="J509" t="str">
        <f t="shared" si="158"/>
        <v/>
      </c>
      <c r="O509">
        <v>453</v>
      </c>
      <c r="P509">
        <f t="shared" si="159"/>
        <v>453</v>
      </c>
      <c r="Q509" t="str">
        <f t="shared" ca="1" si="161"/>
        <v>cu</v>
      </c>
      <c r="R509" t="str">
        <f t="shared" si="162"/>
        <v>GO</v>
      </c>
      <c r="S509">
        <f t="shared" si="163"/>
        <v>7500</v>
      </c>
      <c r="T509" t="str">
        <f t="shared" si="164"/>
        <v/>
      </c>
      <c r="U509" t="str">
        <f t="shared" si="165"/>
        <v/>
      </c>
      <c r="V509" t="str">
        <f t="shared" si="166"/>
        <v/>
      </c>
      <c r="W509" t="str">
        <f t="shared" ca="1" si="1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09" t="str">
        <f t="shared" ca="1" si="160"/>
        <v>{"num":16,"diff":28,"tp1":"cu","vl1":"GO","cn1":7500,"key":453}</v>
      </c>
      <c r="Y509">
        <f t="shared" ca="1" si="168"/>
        <v>63</v>
      </c>
      <c r="Z509">
        <f t="shared" ca="1" si="169"/>
        <v>5347</v>
      </c>
      <c r="AA509">
        <f t="shared" ca="1" si="170"/>
        <v>1</v>
      </c>
      <c r="AB509" t="str">
        <f t="shared" ca="1" si="17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</v>
      </c>
      <c r="AC509">
        <f t="shared" ca="1" si="172"/>
        <v>0</v>
      </c>
    </row>
    <row r="510" spans="1:29">
      <c r="A510">
        <f t="shared" si="176"/>
        <v>16</v>
      </c>
      <c r="B510" t="str">
        <f>VLOOKUP(A510,BossBattleTable!$A:$C,MATCH(BossBattleTable!$C$1,BossBattleTable!$A$1:$C$1,0),0)</f>
        <v>DragonTerrorBringer_Red</v>
      </c>
      <c r="C510">
        <f t="shared" ca="1" si="157"/>
        <v>29</v>
      </c>
      <c r="D510">
        <f t="shared" si="174"/>
        <v>16</v>
      </c>
      <c r="E510">
        <f t="shared" ca="1" si="175"/>
        <v>29</v>
      </c>
      <c r="F510" t="str">
        <f t="shared" ca="1" si="173"/>
        <v>it</v>
      </c>
      <c r="G510" t="s">
        <v>412</v>
      </c>
      <c r="H510" t="s">
        <v>456</v>
      </c>
      <c r="I510">
        <v>1</v>
      </c>
      <c r="J510" t="str">
        <f t="shared" si="158"/>
        <v/>
      </c>
      <c r="L510" t="s">
        <v>412</v>
      </c>
      <c r="M510" t="s">
        <v>460</v>
      </c>
      <c r="N510">
        <v>1</v>
      </c>
      <c r="O510">
        <v>206</v>
      </c>
      <c r="P510">
        <f t="shared" si="159"/>
        <v>206</v>
      </c>
      <c r="Q510" t="str">
        <f t="shared" ca="1" si="161"/>
        <v>it</v>
      </c>
      <c r="R510" t="str">
        <f t="shared" si="162"/>
        <v>Equip015001</v>
      </c>
      <c r="S510">
        <f t="shared" si="163"/>
        <v>1</v>
      </c>
      <c r="T510" t="str">
        <f t="shared" si="164"/>
        <v/>
      </c>
      <c r="U510" t="str">
        <f t="shared" si="165"/>
        <v>Equip012002</v>
      </c>
      <c r="V510">
        <f t="shared" si="166"/>
        <v>1</v>
      </c>
      <c r="W510" t="str">
        <f t="shared" ca="1" si="1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10" t="str">
        <f t="shared" ca="1" si="160"/>
        <v>{"num":16,"diff":29,"tp1":"it","vl1":"Equip015001","cn1":1,"vl2":"Equip012002","cn2":1,"key":206}</v>
      </c>
      <c r="Y510">
        <f t="shared" ca="1" si="168"/>
        <v>97</v>
      </c>
      <c r="Z510">
        <f t="shared" ca="1" si="169"/>
        <v>5445</v>
      </c>
      <c r="AA510">
        <f t="shared" ca="1" si="170"/>
        <v>1</v>
      </c>
      <c r="AB510" t="str">
        <f t="shared" ca="1" si="17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</v>
      </c>
      <c r="AC510">
        <f t="shared" ca="1" si="172"/>
        <v>0</v>
      </c>
    </row>
    <row r="511" spans="1:29">
      <c r="A511">
        <f t="shared" si="176"/>
        <v>16</v>
      </c>
      <c r="B511" t="str">
        <f>VLOOKUP(A511,BossBattleTable!$A:$C,MATCH(BossBattleTable!$C$1,BossBattleTable!$A$1:$C$1,0),0)</f>
        <v>DragonTerrorBringer_Red</v>
      </c>
      <c r="C511">
        <f t="shared" ca="1" si="157"/>
        <v>30</v>
      </c>
      <c r="D511">
        <f t="shared" si="174"/>
        <v>16</v>
      </c>
      <c r="E511">
        <f t="shared" ca="1" si="175"/>
        <v>30</v>
      </c>
      <c r="F511" t="str">
        <f t="shared" ca="1" si="173"/>
        <v>cu</v>
      </c>
      <c r="G511" t="s">
        <v>402</v>
      </c>
      <c r="H511" t="s">
        <v>191</v>
      </c>
      <c r="I511">
        <v>15</v>
      </c>
      <c r="J511" t="str">
        <f t="shared" si="158"/>
        <v>에너지다소많음</v>
      </c>
      <c r="L511" t="s">
        <v>402</v>
      </c>
      <c r="M511" t="s">
        <v>375</v>
      </c>
      <c r="N511">
        <v>5000</v>
      </c>
      <c r="O511">
        <v>616</v>
      </c>
      <c r="P511">
        <f t="shared" si="159"/>
        <v>616</v>
      </c>
      <c r="Q511" t="str">
        <f t="shared" ca="1" si="161"/>
        <v>cu</v>
      </c>
      <c r="R511" t="str">
        <f t="shared" si="162"/>
        <v>EN</v>
      </c>
      <c r="S511">
        <f t="shared" si="163"/>
        <v>15</v>
      </c>
      <c r="T511" t="str">
        <f t="shared" si="164"/>
        <v/>
      </c>
      <c r="U511" t="str">
        <f t="shared" si="165"/>
        <v>GO</v>
      </c>
      <c r="V511">
        <f t="shared" si="166"/>
        <v>5000</v>
      </c>
      <c r="W511" t="str">
        <f t="shared" ca="1" si="1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11" t="str">
        <f t="shared" ca="1" si="160"/>
        <v>{"num":16,"diff":30,"tp1":"cu","vl1":"EN","cn1":15,"vl2":"GO","cn2":5000,"key":616}</v>
      </c>
      <c r="Y511">
        <f t="shared" ca="1" si="168"/>
        <v>83</v>
      </c>
      <c r="Z511">
        <f t="shared" ca="1" si="169"/>
        <v>5529</v>
      </c>
      <c r="AA511">
        <f t="shared" ca="1" si="170"/>
        <v>1</v>
      </c>
      <c r="AB511" t="str">
        <f t="shared" ca="1" si="17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</v>
      </c>
      <c r="AC511">
        <f t="shared" ca="1" si="172"/>
        <v>0</v>
      </c>
    </row>
    <row r="512" spans="1:29">
      <c r="A512">
        <f t="shared" si="176"/>
        <v>16</v>
      </c>
      <c r="B512" t="str">
        <f>VLOOKUP(A512,BossBattleTable!$A:$C,MATCH(BossBattleTable!$C$1,BossBattleTable!$A$1:$C$1,0),0)</f>
        <v>DragonTerrorBringer_Red</v>
      </c>
      <c r="C512">
        <f t="shared" ca="1" si="157"/>
        <v>31</v>
      </c>
      <c r="D512">
        <f t="shared" si="174"/>
        <v>16</v>
      </c>
      <c r="E512">
        <f t="shared" ca="1" si="175"/>
        <v>31</v>
      </c>
      <c r="F512" t="str">
        <f t="shared" ca="1" si="173"/>
        <v>it</v>
      </c>
      <c r="G512" t="s">
        <v>412</v>
      </c>
      <c r="H512" t="s">
        <v>474</v>
      </c>
      <c r="I512">
        <v>1</v>
      </c>
      <c r="J512" t="str">
        <f t="shared" si="158"/>
        <v/>
      </c>
      <c r="L512" t="s">
        <v>412</v>
      </c>
      <c r="M512" t="s">
        <v>457</v>
      </c>
      <c r="N512">
        <v>1</v>
      </c>
      <c r="O512">
        <v>428</v>
      </c>
      <c r="P512">
        <f t="shared" si="159"/>
        <v>428</v>
      </c>
      <c r="Q512" t="str">
        <f t="shared" ca="1" si="161"/>
        <v>it</v>
      </c>
      <c r="R512" t="str">
        <f t="shared" si="162"/>
        <v>Equip021003</v>
      </c>
      <c r="S512">
        <f t="shared" si="163"/>
        <v>1</v>
      </c>
      <c r="T512" t="str">
        <f t="shared" si="164"/>
        <v/>
      </c>
      <c r="U512" t="str">
        <f t="shared" si="165"/>
        <v>Equip020003</v>
      </c>
      <c r="V512">
        <f t="shared" si="166"/>
        <v>1</v>
      </c>
      <c r="W512" t="str">
        <f t="shared" ca="1" si="1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12" t="str">
        <f t="shared" ca="1" si="160"/>
        <v>{"num":16,"diff":31,"tp1":"it","vl1":"Equip021003","cn1":1,"vl2":"Equip020003","cn2":1,"key":428}</v>
      </c>
      <c r="Y512">
        <f t="shared" ca="1" si="168"/>
        <v>97</v>
      </c>
      <c r="Z512">
        <f t="shared" ca="1" si="169"/>
        <v>5627</v>
      </c>
      <c r="AA512">
        <f t="shared" ca="1" si="170"/>
        <v>1</v>
      </c>
      <c r="AB512" t="str">
        <f t="shared" ca="1" si="17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</v>
      </c>
      <c r="AC512">
        <f t="shared" ca="1" si="172"/>
        <v>0</v>
      </c>
    </row>
    <row r="513" spans="1:29">
      <c r="A513">
        <f t="shared" si="176"/>
        <v>16</v>
      </c>
      <c r="B513" t="str">
        <f>VLOOKUP(A513,BossBattleTable!$A:$C,MATCH(BossBattleTable!$C$1,BossBattleTable!$A$1:$C$1,0),0)</f>
        <v>DragonTerrorBringer_Red</v>
      </c>
      <c r="C513">
        <f t="shared" ca="1" si="157"/>
        <v>32</v>
      </c>
      <c r="D513">
        <f t="shared" si="174"/>
        <v>16</v>
      </c>
      <c r="E513">
        <f t="shared" ca="1" si="175"/>
        <v>32</v>
      </c>
      <c r="F513" t="str">
        <f t="shared" ca="1" si="173"/>
        <v>cu</v>
      </c>
      <c r="G513" t="s">
        <v>402</v>
      </c>
      <c r="H513" t="s">
        <v>108</v>
      </c>
      <c r="I513">
        <v>11</v>
      </c>
      <c r="J513" t="str">
        <f t="shared" si="158"/>
        <v/>
      </c>
      <c r="O513">
        <v>663</v>
      </c>
      <c r="P513">
        <f t="shared" si="159"/>
        <v>663</v>
      </c>
      <c r="Q513" t="str">
        <f t="shared" ca="1" si="161"/>
        <v>cu</v>
      </c>
      <c r="R513" t="str">
        <f t="shared" si="162"/>
        <v>DI</v>
      </c>
      <c r="S513">
        <f t="shared" si="163"/>
        <v>11</v>
      </c>
      <c r="T513" t="str">
        <f t="shared" si="164"/>
        <v/>
      </c>
      <c r="U513" t="str">
        <f t="shared" si="165"/>
        <v/>
      </c>
      <c r="V513" t="str">
        <f t="shared" si="166"/>
        <v/>
      </c>
      <c r="W513" t="str">
        <f t="shared" ca="1" si="1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13" t="str">
        <f t="shared" ca="1" si="160"/>
        <v>{"num":16,"diff":32,"tp1":"cu","vl1":"DI","cn1":11,"key":663}</v>
      </c>
      <c r="Y513">
        <f t="shared" ca="1" si="168"/>
        <v>61</v>
      </c>
      <c r="Z513">
        <f t="shared" ca="1" si="169"/>
        <v>5689</v>
      </c>
      <c r="AA513">
        <f t="shared" ca="1" si="170"/>
        <v>1</v>
      </c>
      <c r="AB513" t="str">
        <f t="shared" ca="1" si="17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</v>
      </c>
      <c r="AC513">
        <f t="shared" ca="1" si="172"/>
        <v>0</v>
      </c>
    </row>
    <row r="514" spans="1:29">
      <c r="A514">
        <f t="shared" si="176"/>
        <v>17</v>
      </c>
      <c r="B514" t="str">
        <f>VLOOKUP(A514,BossBattleTable!$A:$C,MATCH(BossBattleTable!$C$1,BossBattleTable!$A$1:$C$1,0),0)</f>
        <v>PolygonalMetalon_Red</v>
      </c>
      <c r="C514">
        <f t="shared" ref="C514:C577" ca="1" si="177">IF(A514&lt;&gt;OFFSET(A514,-1,0),1,OFFSET(C514,-1,0)+1)</f>
        <v>1</v>
      </c>
      <c r="D514">
        <f t="shared" si="174"/>
        <v>17</v>
      </c>
      <c r="E514">
        <f t="shared" ca="1" si="175"/>
        <v>1</v>
      </c>
      <c r="F514" t="str">
        <f t="shared" ca="1" si="173"/>
        <v>it</v>
      </c>
      <c r="G514" t="s">
        <v>412</v>
      </c>
      <c r="H514" t="s">
        <v>494</v>
      </c>
      <c r="I514">
        <v>1</v>
      </c>
      <c r="J514" t="str">
        <f t="shared" ref="J514:J577" si="178">IF(G514="장비1상자",
  IF(OR(H514&gt;3,I514&gt;5),"장비이상",""),
IF(H514="GO",
  IF(I514&lt;100,"골드이상",""),
IF(H514="EN",
  IF(I514&gt;29,"에너지너무많음",
  IF(I514&gt;9,"에너지다소많음","")),"")))</f>
        <v/>
      </c>
      <c r="O514">
        <v>367</v>
      </c>
      <c r="P514">
        <f t="shared" si="159"/>
        <v>367</v>
      </c>
      <c r="Q514" t="str">
        <f t="shared" ca="1" si="161"/>
        <v>it</v>
      </c>
      <c r="R514" t="str">
        <f t="shared" si="162"/>
        <v>Equip002003</v>
      </c>
      <c r="S514">
        <f t="shared" si="163"/>
        <v>1</v>
      </c>
      <c r="T514" t="str">
        <f t="shared" si="164"/>
        <v/>
      </c>
      <c r="U514" t="str">
        <f t="shared" si="165"/>
        <v/>
      </c>
      <c r="V514" t="str">
        <f t="shared" si="166"/>
        <v/>
      </c>
      <c r="W514" t="str">
        <f t="shared" ca="1" si="1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14" t="str">
        <f t="shared" ca="1" si="160"/>
        <v>{"num":17,"diff":1,"tp1":"it","vl1":"Equip002003","cn1":1,"key":367}</v>
      </c>
      <c r="Y514">
        <f t="shared" ca="1" si="168"/>
        <v>68</v>
      </c>
      <c r="Z514">
        <f t="shared" ca="1" si="169"/>
        <v>5758</v>
      </c>
      <c r="AA514">
        <f t="shared" ca="1" si="170"/>
        <v>1</v>
      </c>
      <c r="AB514" t="str">
        <f t="shared" ca="1" si="17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</v>
      </c>
      <c r="AC514">
        <f t="shared" ca="1" si="172"/>
        <v>0</v>
      </c>
    </row>
    <row r="515" spans="1:29">
      <c r="A515">
        <f t="shared" si="176"/>
        <v>17</v>
      </c>
      <c r="B515" t="str">
        <f>VLOOKUP(A515,BossBattleTable!$A:$C,MATCH(BossBattleTable!$C$1,BossBattleTable!$A$1:$C$1,0),0)</f>
        <v>PolygonalMetalon_Red</v>
      </c>
      <c r="C515">
        <f t="shared" ca="1" si="177"/>
        <v>2</v>
      </c>
      <c r="D515">
        <f t="shared" si="174"/>
        <v>17</v>
      </c>
      <c r="E515">
        <f t="shared" ca="1" si="175"/>
        <v>2</v>
      </c>
      <c r="F515" t="str">
        <f t="shared" ca="1" si="173"/>
        <v>cu</v>
      </c>
      <c r="G515" t="s">
        <v>402</v>
      </c>
      <c r="H515" t="s">
        <v>191</v>
      </c>
      <c r="I515">
        <v>10</v>
      </c>
      <c r="J515" t="str">
        <f t="shared" si="178"/>
        <v>에너지다소많음</v>
      </c>
      <c r="O515">
        <v>408</v>
      </c>
      <c r="P515">
        <f t="shared" ref="P515:P578" si="179">O515</f>
        <v>408</v>
      </c>
      <c r="Q515" t="str">
        <f t="shared" ca="1" si="161"/>
        <v>cu</v>
      </c>
      <c r="R515" t="str">
        <f t="shared" si="162"/>
        <v>EN</v>
      </c>
      <c r="S515">
        <f t="shared" si="163"/>
        <v>10</v>
      </c>
      <c r="T515" t="str">
        <f t="shared" si="164"/>
        <v/>
      </c>
      <c r="U515" t="str">
        <f t="shared" si="165"/>
        <v/>
      </c>
      <c r="V515" t="str">
        <f t="shared" si="166"/>
        <v/>
      </c>
      <c r="W515" t="str">
        <f t="shared" ca="1" si="16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15" t="str">
        <f t="shared" ref="X515:X578" ca="1" si="180">"{"""&amp;D$1&amp;""":"&amp;D515
&amp;","""&amp;E$1&amp;""":"&amp;E515
&amp;","""&amp;F$1&amp;""":"""&amp;F515&amp;""""
&amp;","""&amp;H$1&amp;""":"""&amp;H515&amp;""""
&amp;","""&amp;I$1&amp;""":"&amp;I515
&amp;IF(LEN(K515)=0,"",","""&amp;K$1&amp;""":"""&amp;K515&amp;"""")
&amp;IF(LEN(M515)=0,"",","""&amp;M$1&amp;""":"""&amp;M515&amp;"""")
&amp;IF(LEN(N515)=0,"",","""&amp;N$1&amp;""":"&amp;N515)
&amp;","""&amp;O$1&amp;""":"&amp;O515&amp;"}"</f>
        <v>{"num":17,"diff":2,"tp1":"cu","vl1":"EN","cn1":10,"key":408}</v>
      </c>
      <c r="Y515">
        <f t="shared" ca="1" si="168"/>
        <v>60</v>
      </c>
      <c r="Z515">
        <f t="shared" ca="1" si="169"/>
        <v>5819</v>
      </c>
      <c r="AA515">
        <f t="shared" ca="1" si="170"/>
        <v>1</v>
      </c>
      <c r="AB515" t="str">
        <f t="shared" ca="1" si="17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</v>
      </c>
      <c r="AC515">
        <f t="shared" ca="1" si="172"/>
        <v>0</v>
      </c>
    </row>
    <row r="516" spans="1:29">
      <c r="A516">
        <f t="shared" si="176"/>
        <v>17</v>
      </c>
      <c r="B516" t="str">
        <f>VLOOKUP(A516,BossBattleTable!$A:$C,MATCH(BossBattleTable!$C$1,BossBattleTable!$A$1:$C$1,0),0)</f>
        <v>PolygonalMetalon_Red</v>
      </c>
      <c r="C516">
        <f t="shared" ca="1" si="177"/>
        <v>3</v>
      </c>
      <c r="D516">
        <f t="shared" si="174"/>
        <v>17</v>
      </c>
      <c r="E516">
        <f t="shared" ca="1" si="175"/>
        <v>3</v>
      </c>
      <c r="F516" t="str">
        <f t="shared" ca="1" si="173"/>
        <v>it</v>
      </c>
      <c r="G516" t="s">
        <v>412</v>
      </c>
      <c r="H516" t="s">
        <v>481</v>
      </c>
      <c r="I516">
        <v>1</v>
      </c>
      <c r="J516" t="str">
        <f t="shared" si="178"/>
        <v/>
      </c>
      <c r="O516">
        <v>358</v>
      </c>
      <c r="P516">
        <f t="shared" si="179"/>
        <v>358</v>
      </c>
      <c r="Q516" t="str">
        <f t="shared" ref="Q516:Q579" ca="1" si="181">IF(LEN(F516)=0,"",F516)</f>
        <v>it</v>
      </c>
      <c r="R516" t="str">
        <f t="shared" ref="R516:R579" si="182">IF(LEN(H516)=0,"",H516)</f>
        <v>Equip013003</v>
      </c>
      <c r="S516">
        <f t="shared" ref="S516:S579" si="183">IF(LEN(I516)=0,"",I516)</f>
        <v>1</v>
      </c>
      <c r="T516" t="str">
        <f t="shared" ref="T516:T579" si="184">IF(LEN(K516)=0,"",K516)</f>
        <v/>
      </c>
      <c r="U516" t="str">
        <f t="shared" ref="U516:U579" si="185">IF(LEN(M516)=0,"",M516)</f>
        <v/>
      </c>
      <c r="V516" t="str">
        <f t="shared" ref="V516:V579" si="186">IF(LEN(N516)=0,"",N516)</f>
        <v/>
      </c>
      <c r="W516" t="str">
        <f t="shared" ref="W516:W579" ca="1" si="187">IF(ROW()=2,X516,OFFSET(W516,-1,0)&amp;IF(LEN(X516)=0,"",","&amp;X516))</f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16" t="str">
        <f t="shared" ca="1" si="180"/>
        <v>{"num":17,"diff":3,"tp1":"it","vl1":"Equip013003","cn1":1,"key":358}</v>
      </c>
      <c r="Y516">
        <f t="shared" ref="Y516:Y579" ca="1" si="188">LEN(X516)</f>
        <v>68</v>
      </c>
      <c r="Z516">
        <f t="shared" ref="Z516:Z579" ca="1" si="189">IF(ROW()=2,Y516,
IF(OFFSET(Z516,-1,0)+Y516+1&gt;32767,Y516+1,OFFSET(Z516,-1,0)+Y516+1))</f>
        <v>5888</v>
      </c>
      <c r="AA516">
        <f t="shared" ref="AA516:AA579" ca="1" si="190">IF(ROW()=2,AC516,OFFSET(AA516,-1,0)+AC516)</f>
        <v>1</v>
      </c>
      <c r="AB516" t="str">
        <f t="shared" ref="AB516:AB579" ca="1" si="191">IF(ROW()=2,X516,
IF(OFFSET(Z516,-1,0)+Y516+1&gt;32767,","&amp;X516,OFFSET(AB516,-1,0)&amp;IF(LEN(X516)=0,"",","&amp;X516)))</f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</v>
      </c>
      <c r="AC516">
        <f t="shared" ref="AC516:AC579" ca="1" si="192">IF(Z516&gt;OFFSET(Z516,1,0),1,0)</f>
        <v>0</v>
      </c>
    </row>
    <row r="517" spans="1:29">
      <c r="A517">
        <f t="shared" si="176"/>
        <v>17</v>
      </c>
      <c r="B517" t="str">
        <f>VLOOKUP(A517,BossBattleTable!$A:$C,MATCH(BossBattleTable!$C$1,BossBattleTable!$A$1:$C$1,0),0)</f>
        <v>PolygonalMetalon_Red</v>
      </c>
      <c r="C517">
        <f t="shared" ca="1" si="177"/>
        <v>4</v>
      </c>
      <c r="D517">
        <f t="shared" si="174"/>
        <v>17</v>
      </c>
      <c r="E517">
        <f t="shared" ca="1" si="175"/>
        <v>4</v>
      </c>
      <c r="F517" t="str">
        <f t="shared" ca="1" si="173"/>
        <v>cu</v>
      </c>
      <c r="G517" t="s">
        <v>402</v>
      </c>
      <c r="H517" t="s">
        <v>375</v>
      </c>
      <c r="I517">
        <v>3000</v>
      </c>
      <c r="J517" t="str">
        <f t="shared" si="178"/>
        <v/>
      </c>
      <c r="O517">
        <v>186</v>
      </c>
      <c r="P517">
        <f t="shared" si="179"/>
        <v>186</v>
      </c>
      <c r="Q517" t="str">
        <f t="shared" ca="1" si="181"/>
        <v>cu</v>
      </c>
      <c r="R517" t="str">
        <f t="shared" si="182"/>
        <v>GO</v>
      </c>
      <c r="S517">
        <f t="shared" si="183"/>
        <v>3000</v>
      </c>
      <c r="T517" t="str">
        <f t="shared" si="184"/>
        <v/>
      </c>
      <c r="U517" t="str">
        <f t="shared" si="185"/>
        <v/>
      </c>
      <c r="V517" t="str">
        <f t="shared" si="186"/>
        <v/>
      </c>
      <c r="W517" t="str">
        <f t="shared" ca="1" si="1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17" t="str">
        <f t="shared" ca="1" si="180"/>
        <v>{"num":17,"diff":4,"tp1":"cu","vl1":"GO","cn1":3000,"key":186}</v>
      </c>
      <c r="Y517">
        <f t="shared" ca="1" si="188"/>
        <v>62</v>
      </c>
      <c r="Z517">
        <f t="shared" ca="1" si="189"/>
        <v>5951</v>
      </c>
      <c r="AA517">
        <f t="shared" ca="1" si="190"/>
        <v>1</v>
      </c>
      <c r="AB517" t="str">
        <f t="shared" ca="1" si="19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</v>
      </c>
      <c r="AC517">
        <f t="shared" ca="1" si="192"/>
        <v>0</v>
      </c>
    </row>
    <row r="518" spans="1:29">
      <c r="A518">
        <f t="shared" si="176"/>
        <v>17</v>
      </c>
      <c r="B518" t="str">
        <f>VLOOKUP(A518,BossBattleTable!$A:$C,MATCH(BossBattleTable!$C$1,BossBattleTable!$A$1:$C$1,0),0)</f>
        <v>PolygonalMetalon_Red</v>
      </c>
      <c r="C518">
        <f t="shared" ca="1" si="177"/>
        <v>5</v>
      </c>
      <c r="D518">
        <f t="shared" si="174"/>
        <v>17</v>
      </c>
      <c r="E518">
        <f t="shared" ca="1" si="175"/>
        <v>5</v>
      </c>
      <c r="F518" t="str">
        <f t="shared" ref="F518:F581" ca="1" si="193">IF(ISBLANK(G518),"",
VLOOKUP(G518,OFFSET(INDIRECT("$A:$B"),0,MATCH(G$1&amp;"_Verify",INDIRECT("$1:$1"),0)-1),2,0)
)</f>
        <v>it</v>
      </c>
      <c r="G518" t="s">
        <v>412</v>
      </c>
      <c r="H518" t="s">
        <v>452</v>
      </c>
      <c r="I518">
        <v>1</v>
      </c>
      <c r="J518" t="str">
        <f t="shared" si="178"/>
        <v/>
      </c>
      <c r="L518" t="s">
        <v>412</v>
      </c>
      <c r="M518" t="s">
        <v>415</v>
      </c>
      <c r="N518">
        <v>1</v>
      </c>
      <c r="O518">
        <v>963</v>
      </c>
      <c r="P518">
        <f t="shared" si="179"/>
        <v>963</v>
      </c>
      <c r="Q518" t="str">
        <f t="shared" ca="1" si="181"/>
        <v>it</v>
      </c>
      <c r="R518" t="str">
        <f t="shared" si="182"/>
        <v>Equip014001</v>
      </c>
      <c r="S518">
        <f t="shared" si="183"/>
        <v>1</v>
      </c>
      <c r="T518" t="str">
        <f t="shared" si="184"/>
        <v/>
      </c>
      <c r="U518" t="str">
        <f t="shared" si="185"/>
        <v>Equip000001</v>
      </c>
      <c r="V518">
        <f t="shared" si="186"/>
        <v>1</v>
      </c>
      <c r="W518" t="str">
        <f t="shared" ca="1" si="1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18" t="str">
        <f t="shared" ca="1" si="180"/>
        <v>{"num":17,"diff":5,"tp1":"it","vl1":"Equip014001","cn1":1,"vl2":"Equip000001","cn2":1,"key":963}</v>
      </c>
      <c r="Y518">
        <f t="shared" ca="1" si="188"/>
        <v>96</v>
      </c>
      <c r="Z518">
        <f t="shared" ca="1" si="189"/>
        <v>6048</v>
      </c>
      <c r="AA518">
        <f t="shared" ca="1" si="190"/>
        <v>1</v>
      </c>
      <c r="AB518" t="str">
        <f t="shared" ca="1" si="19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</v>
      </c>
      <c r="AC518">
        <f t="shared" ca="1" si="192"/>
        <v>0</v>
      </c>
    </row>
    <row r="519" spans="1:29">
      <c r="A519">
        <f t="shared" si="176"/>
        <v>17</v>
      </c>
      <c r="B519" t="str">
        <f>VLOOKUP(A519,BossBattleTable!$A:$C,MATCH(BossBattleTable!$C$1,BossBattleTable!$A$1:$C$1,0),0)</f>
        <v>PolygonalMetalon_Red</v>
      </c>
      <c r="C519">
        <f t="shared" ca="1" si="177"/>
        <v>6</v>
      </c>
      <c r="D519">
        <f t="shared" si="174"/>
        <v>17</v>
      </c>
      <c r="E519">
        <f t="shared" ca="1" si="175"/>
        <v>6</v>
      </c>
      <c r="F519" t="str">
        <f t="shared" ca="1" si="193"/>
        <v>cu</v>
      </c>
      <c r="G519" t="s">
        <v>402</v>
      </c>
      <c r="H519" t="s">
        <v>191</v>
      </c>
      <c r="I519">
        <v>8</v>
      </c>
      <c r="J519" t="str">
        <f t="shared" si="178"/>
        <v/>
      </c>
      <c r="L519" t="s">
        <v>402</v>
      </c>
      <c r="M519" t="s">
        <v>375</v>
      </c>
      <c r="N519">
        <v>2000</v>
      </c>
      <c r="O519">
        <v>253</v>
      </c>
      <c r="P519">
        <f t="shared" si="179"/>
        <v>253</v>
      </c>
      <c r="Q519" t="str">
        <f t="shared" ca="1" si="181"/>
        <v>cu</v>
      </c>
      <c r="R519" t="str">
        <f t="shared" si="182"/>
        <v>EN</v>
      </c>
      <c r="S519">
        <f t="shared" si="183"/>
        <v>8</v>
      </c>
      <c r="T519" t="str">
        <f t="shared" si="184"/>
        <v/>
      </c>
      <c r="U519" t="str">
        <f t="shared" si="185"/>
        <v>GO</v>
      </c>
      <c r="V519">
        <f t="shared" si="186"/>
        <v>2000</v>
      </c>
      <c r="W519" t="str">
        <f t="shared" ca="1" si="1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19" t="str">
        <f t="shared" ca="1" si="180"/>
        <v>{"num":17,"diff":6,"tp1":"cu","vl1":"EN","cn1":8,"vl2":"GO","cn2":2000,"key":253}</v>
      </c>
      <c r="Y519">
        <f t="shared" ca="1" si="188"/>
        <v>81</v>
      </c>
      <c r="Z519">
        <f t="shared" ca="1" si="189"/>
        <v>6130</v>
      </c>
      <c r="AA519">
        <f t="shared" ca="1" si="190"/>
        <v>1</v>
      </c>
      <c r="AB519" t="str">
        <f t="shared" ca="1" si="19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</v>
      </c>
      <c r="AC519">
        <f t="shared" ca="1" si="192"/>
        <v>0</v>
      </c>
    </row>
    <row r="520" spans="1:29">
      <c r="A520">
        <f t="shared" si="176"/>
        <v>17</v>
      </c>
      <c r="B520" t="str">
        <f>VLOOKUP(A520,BossBattleTable!$A:$C,MATCH(BossBattleTable!$C$1,BossBattleTable!$A$1:$C$1,0),0)</f>
        <v>PolygonalMetalon_Red</v>
      </c>
      <c r="C520">
        <f t="shared" ca="1" si="177"/>
        <v>7</v>
      </c>
      <c r="D520">
        <f t="shared" si="174"/>
        <v>17</v>
      </c>
      <c r="E520">
        <f t="shared" ca="1" si="175"/>
        <v>7</v>
      </c>
      <c r="F520" t="str">
        <f t="shared" ca="1" si="193"/>
        <v>it</v>
      </c>
      <c r="G520" t="s">
        <v>412</v>
      </c>
      <c r="H520" t="s">
        <v>453</v>
      </c>
      <c r="I520">
        <v>1</v>
      </c>
      <c r="J520" t="str">
        <f t="shared" si="178"/>
        <v/>
      </c>
      <c r="L520" t="s">
        <v>412</v>
      </c>
      <c r="M520" t="s">
        <v>481</v>
      </c>
      <c r="N520">
        <v>1</v>
      </c>
      <c r="O520">
        <v>584</v>
      </c>
      <c r="P520">
        <f t="shared" si="179"/>
        <v>584</v>
      </c>
      <c r="Q520" t="str">
        <f t="shared" ca="1" si="181"/>
        <v>it</v>
      </c>
      <c r="R520" t="str">
        <f t="shared" si="182"/>
        <v>Equip013001</v>
      </c>
      <c r="S520">
        <f t="shared" si="183"/>
        <v>1</v>
      </c>
      <c r="T520" t="str">
        <f t="shared" si="184"/>
        <v/>
      </c>
      <c r="U520" t="str">
        <f t="shared" si="185"/>
        <v>Equip013003</v>
      </c>
      <c r="V520">
        <f t="shared" si="186"/>
        <v>1</v>
      </c>
      <c r="W520" t="str">
        <f t="shared" ca="1" si="1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20" t="str">
        <f t="shared" ca="1" si="180"/>
        <v>{"num":17,"diff":7,"tp1":"it","vl1":"Equip013001","cn1":1,"vl2":"Equip013003","cn2":1,"key":584}</v>
      </c>
      <c r="Y520">
        <f t="shared" ca="1" si="188"/>
        <v>96</v>
      </c>
      <c r="Z520">
        <f t="shared" ca="1" si="189"/>
        <v>6227</v>
      </c>
      <c r="AA520">
        <f t="shared" ca="1" si="190"/>
        <v>1</v>
      </c>
      <c r="AB520" t="str">
        <f t="shared" ca="1" si="19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</v>
      </c>
      <c r="AC520">
        <f t="shared" ca="1" si="192"/>
        <v>0</v>
      </c>
    </row>
    <row r="521" spans="1:29">
      <c r="A521">
        <f t="shared" si="176"/>
        <v>17</v>
      </c>
      <c r="B521" t="str">
        <f>VLOOKUP(A521,BossBattleTable!$A:$C,MATCH(BossBattleTable!$C$1,BossBattleTable!$A$1:$C$1,0),0)</f>
        <v>PolygonalMetalon_Red</v>
      </c>
      <c r="C521">
        <f t="shared" ca="1" si="177"/>
        <v>8</v>
      </c>
      <c r="D521">
        <f t="shared" si="174"/>
        <v>17</v>
      </c>
      <c r="E521">
        <f t="shared" ca="1" si="175"/>
        <v>8</v>
      </c>
      <c r="F521" t="str">
        <f t="shared" ca="1" si="193"/>
        <v>cu</v>
      </c>
      <c r="G521" t="s">
        <v>402</v>
      </c>
      <c r="H521" t="s">
        <v>108</v>
      </c>
      <c r="I521">
        <v>5</v>
      </c>
      <c r="J521" t="str">
        <f t="shared" si="178"/>
        <v/>
      </c>
      <c r="O521">
        <v>771</v>
      </c>
      <c r="P521">
        <f t="shared" si="179"/>
        <v>771</v>
      </c>
      <c r="Q521" t="str">
        <f t="shared" ca="1" si="181"/>
        <v>cu</v>
      </c>
      <c r="R521" t="str">
        <f t="shared" si="182"/>
        <v>DI</v>
      </c>
      <c r="S521">
        <f t="shared" si="183"/>
        <v>5</v>
      </c>
      <c r="T521" t="str">
        <f t="shared" si="184"/>
        <v/>
      </c>
      <c r="U521" t="str">
        <f t="shared" si="185"/>
        <v/>
      </c>
      <c r="V521" t="str">
        <f t="shared" si="186"/>
        <v/>
      </c>
      <c r="W521" t="str">
        <f t="shared" ca="1" si="1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21" t="str">
        <f t="shared" ca="1" si="180"/>
        <v>{"num":17,"diff":8,"tp1":"cu","vl1":"DI","cn1":5,"key":771}</v>
      </c>
      <c r="Y521">
        <f t="shared" ca="1" si="188"/>
        <v>59</v>
      </c>
      <c r="Z521">
        <f t="shared" ca="1" si="189"/>
        <v>6287</v>
      </c>
      <c r="AA521">
        <f t="shared" ca="1" si="190"/>
        <v>1</v>
      </c>
      <c r="AB521" t="str">
        <f t="shared" ca="1" si="19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</v>
      </c>
      <c r="AC521">
        <f t="shared" ca="1" si="192"/>
        <v>0</v>
      </c>
    </row>
    <row r="522" spans="1:29">
      <c r="A522">
        <f t="shared" si="176"/>
        <v>17</v>
      </c>
      <c r="B522" t="str">
        <f>VLOOKUP(A522,BossBattleTable!$A:$C,MATCH(BossBattleTable!$C$1,BossBattleTable!$A$1:$C$1,0),0)</f>
        <v>PolygonalMetalon_Red</v>
      </c>
      <c r="C522">
        <f t="shared" ca="1" si="177"/>
        <v>9</v>
      </c>
      <c r="D522">
        <f t="shared" si="174"/>
        <v>17</v>
      </c>
      <c r="E522">
        <f t="shared" ca="1" si="175"/>
        <v>9</v>
      </c>
      <c r="F522" t="str">
        <f t="shared" ca="1" si="193"/>
        <v>it</v>
      </c>
      <c r="G522" t="s">
        <v>412</v>
      </c>
      <c r="H522" t="s">
        <v>460</v>
      </c>
      <c r="I522">
        <v>1</v>
      </c>
      <c r="J522" t="str">
        <f t="shared" si="178"/>
        <v/>
      </c>
      <c r="O522">
        <v>333</v>
      </c>
      <c r="P522">
        <f t="shared" si="179"/>
        <v>333</v>
      </c>
      <c r="Q522" t="str">
        <f t="shared" ca="1" si="181"/>
        <v>it</v>
      </c>
      <c r="R522" t="str">
        <f t="shared" si="182"/>
        <v>Equip012002</v>
      </c>
      <c r="S522">
        <f t="shared" si="183"/>
        <v>1</v>
      </c>
      <c r="T522" t="str">
        <f t="shared" si="184"/>
        <v/>
      </c>
      <c r="U522" t="str">
        <f t="shared" si="185"/>
        <v/>
      </c>
      <c r="V522" t="str">
        <f t="shared" si="186"/>
        <v/>
      </c>
      <c r="W522" t="str">
        <f t="shared" ca="1" si="1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22" t="str">
        <f t="shared" ca="1" si="180"/>
        <v>{"num":17,"diff":9,"tp1":"it","vl1":"Equip012002","cn1":1,"key":333}</v>
      </c>
      <c r="Y522">
        <f t="shared" ca="1" si="188"/>
        <v>68</v>
      </c>
      <c r="Z522">
        <f t="shared" ca="1" si="189"/>
        <v>6356</v>
      </c>
      <c r="AA522">
        <f t="shared" ca="1" si="190"/>
        <v>1</v>
      </c>
      <c r="AB522" t="str">
        <f t="shared" ca="1" si="19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</v>
      </c>
      <c r="AC522">
        <f t="shared" ca="1" si="192"/>
        <v>0</v>
      </c>
    </row>
    <row r="523" spans="1:29">
      <c r="A523">
        <f t="shared" si="176"/>
        <v>17</v>
      </c>
      <c r="B523" t="str">
        <f>VLOOKUP(A523,BossBattleTable!$A:$C,MATCH(BossBattleTable!$C$1,BossBattleTable!$A$1:$C$1,0),0)</f>
        <v>PolygonalMetalon_Red</v>
      </c>
      <c r="C523">
        <f t="shared" ca="1" si="177"/>
        <v>10</v>
      </c>
      <c r="D523">
        <f t="shared" si="174"/>
        <v>17</v>
      </c>
      <c r="E523">
        <f t="shared" ca="1" si="175"/>
        <v>10</v>
      </c>
      <c r="F523" t="str">
        <f t="shared" ca="1" si="193"/>
        <v>cu</v>
      </c>
      <c r="G523" t="s">
        <v>402</v>
      </c>
      <c r="H523" t="s">
        <v>191</v>
      </c>
      <c r="I523">
        <v>12</v>
      </c>
      <c r="J523" t="str">
        <f t="shared" si="178"/>
        <v>에너지다소많음</v>
      </c>
      <c r="O523">
        <v>203</v>
      </c>
      <c r="P523">
        <f t="shared" si="179"/>
        <v>203</v>
      </c>
      <c r="Q523" t="str">
        <f t="shared" ca="1" si="181"/>
        <v>cu</v>
      </c>
      <c r="R523" t="str">
        <f t="shared" si="182"/>
        <v>EN</v>
      </c>
      <c r="S523">
        <f t="shared" si="183"/>
        <v>12</v>
      </c>
      <c r="T523" t="str">
        <f t="shared" si="184"/>
        <v/>
      </c>
      <c r="U523" t="str">
        <f t="shared" si="185"/>
        <v/>
      </c>
      <c r="V523" t="str">
        <f t="shared" si="186"/>
        <v/>
      </c>
      <c r="W523" t="str">
        <f t="shared" ca="1" si="1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23" t="str">
        <f t="shared" ca="1" si="180"/>
        <v>{"num":17,"diff":10,"tp1":"cu","vl1":"EN","cn1":12,"key":203}</v>
      </c>
      <c r="Y523">
        <f t="shared" ca="1" si="188"/>
        <v>61</v>
      </c>
      <c r="Z523">
        <f t="shared" ca="1" si="189"/>
        <v>6418</v>
      </c>
      <c r="AA523">
        <f t="shared" ca="1" si="190"/>
        <v>1</v>
      </c>
      <c r="AB523" t="str">
        <f t="shared" ca="1" si="19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</v>
      </c>
      <c r="AC523">
        <f t="shared" ca="1" si="192"/>
        <v>0</v>
      </c>
    </row>
    <row r="524" spans="1:29">
      <c r="A524">
        <f t="shared" si="176"/>
        <v>17</v>
      </c>
      <c r="B524" t="str">
        <f>VLOOKUP(A524,BossBattleTable!$A:$C,MATCH(BossBattleTable!$C$1,BossBattleTable!$A$1:$C$1,0),0)</f>
        <v>PolygonalMetalon_Red</v>
      </c>
      <c r="C524">
        <f t="shared" ca="1" si="177"/>
        <v>11</v>
      </c>
      <c r="D524">
        <f t="shared" si="174"/>
        <v>17</v>
      </c>
      <c r="E524">
        <f t="shared" ca="1" si="175"/>
        <v>11</v>
      </c>
      <c r="F524" t="str">
        <f t="shared" ca="1" si="193"/>
        <v>it</v>
      </c>
      <c r="G524" t="s">
        <v>412</v>
      </c>
      <c r="H524" t="s">
        <v>491</v>
      </c>
      <c r="I524">
        <v>1</v>
      </c>
      <c r="J524" t="str">
        <f t="shared" si="178"/>
        <v/>
      </c>
      <c r="O524">
        <v>820</v>
      </c>
      <c r="P524">
        <f t="shared" si="179"/>
        <v>820</v>
      </c>
      <c r="Q524" t="str">
        <f t="shared" ca="1" si="181"/>
        <v>it</v>
      </c>
      <c r="R524" t="str">
        <f t="shared" si="182"/>
        <v>Equip021002</v>
      </c>
      <c r="S524">
        <f t="shared" si="183"/>
        <v>1</v>
      </c>
      <c r="T524" t="str">
        <f t="shared" si="184"/>
        <v/>
      </c>
      <c r="U524" t="str">
        <f t="shared" si="185"/>
        <v/>
      </c>
      <c r="V524" t="str">
        <f t="shared" si="186"/>
        <v/>
      </c>
      <c r="W524" t="str">
        <f t="shared" ca="1" si="1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24" t="str">
        <f t="shared" ca="1" si="180"/>
        <v>{"num":17,"diff":11,"tp1":"it","vl1":"Equip021002","cn1":1,"key":820}</v>
      </c>
      <c r="Y524">
        <f t="shared" ca="1" si="188"/>
        <v>69</v>
      </c>
      <c r="Z524">
        <f t="shared" ca="1" si="189"/>
        <v>6488</v>
      </c>
      <c r="AA524">
        <f t="shared" ca="1" si="190"/>
        <v>1</v>
      </c>
      <c r="AB524" t="str">
        <f t="shared" ca="1" si="19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</v>
      </c>
      <c r="AC524">
        <f t="shared" ca="1" si="192"/>
        <v>0</v>
      </c>
    </row>
    <row r="525" spans="1:29">
      <c r="A525">
        <f t="shared" si="176"/>
        <v>17</v>
      </c>
      <c r="B525" t="str">
        <f>VLOOKUP(A525,BossBattleTable!$A:$C,MATCH(BossBattleTable!$C$1,BossBattleTable!$A$1:$C$1,0),0)</f>
        <v>PolygonalMetalon_Red</v>
      </c>
      <c r="C525">
        <f t="shared" ca="1" si="177"/>
        <v>12</v>
      </c>
      <c r="D525">
        <f t="shared" si="174"/>
        <v>17</v>
      </c>
      <c r="E525">
        <f t="shared" ca="1" si="175"/>
        <v>12</v>
      </c>
      <c r="F525" t="str">
        <f t="shared" ca="1" si="193"/>
        <v>cu</v>
      </c>
      <c r="G525" t="s">
        <v>402</v>
      </c>
      <c r="H525" t="s">
        <v>375</v>
      </c>
      <c r="I525">
        <v>4000</v>
      </c>
      <c r="J525" t="str">
        <f t="shared" si="178"/>
        <v/>
      </c>
      <c r="O525">
        <v>851</v>
      </c>
      <c r="P525">
        <f t="shared" si="179"/>
        <v>851</v>
      </c>
      <c r="Q525" t="str">
        <f t="shared" ca="1" si="181"/>
        <v>cu</v>
      </c>
      <c r="R525" t="str">
        <f t="shared" si="182"/>
        <v>GO</v>
      </c>
      <c r="S525">
        <f t="shared" si="183"/>
        <v>4000</v>
      </c>
      <c r="T525" t="str">
        <f t="shared" si="184"/>
        <v/>
      </c>
      <c r="U525" t="str">
        <f t="shared" si="185"/>
        <v/>
      </c>
      <c r="V525" t="str">
        <f t="shared" si="186"/>
        <v/>
      </c>
      <c r="W525" t="str">
        <f t="shared" ca="1" si="1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25" t="str">
        <f t="shared" ca="1" si="180"/>
        <v>{"num":17,"diff":12,"tp1":"cu","vl1":"GO","cn1":4000,"key":851}</v>
      </c>
      <c r="Y525">
        <f t="shared" ca="1" si="188"/>
        <v>63</v>
      </c>
      <c r="Z525">
        <f t="shared" ca="1" si="189"/>
        <v>6552</v>
      </c>
      <c r="AA525">
        <f t="shared" ca="1" si="190"/>
        <v>1</v>
      </c>
      <c r="AB525" t="str">
        <f t="shared" ca="1" si="19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</v>
      </c>
      <c r="AC525">
        <f t="shared" ca="1" si="192"/>
        <v>0</v>
      </c>
    </row>
    <row r="526" spans="1:29">
      <c r="A526">
        <f t="shared" si="176"/>
        <v>17</v>
      </c>
      <c r="B526" t="str">
        <f>VLOOKUP(A526,BossBattleTable!$A:$C,MATCH(BossBattleTable!$C$1,BossBattleTable!$A$1:$C$1,0),0)</f>
        <v>PolygonalMetalon_Red</v>
      </c>
      <c r="C526">
        <f t="shared" ca="1" si="177"/>
        <v>13</v>
      </c>
      <c r="D526">
        <f t="shared" si="174"/>
        <v>17</v>
      </c>
      <c r="E526">
        <f t="shared" ca="1" si="175"/>
        <v>13</v>
      </c>
      <c r="F526" t="str">
        <f t="shared" ca="1" si="193"/>
        <v>it</v>
      </c>
      <c r="G526" t="s">
        <v>412</v>
      </c>
      <c r="H526" t="s">
        <v>478</v>
      </c>
      <c r="I526">
        <v>1</v>
      </c>
      <c r="J526" t="str">
        <f t="shared" si="178"/>
        <v/>
      </c>
      <c r="L526" t="s">
        <v>412</v>
      </c>
      <c r="M526" t="s">
        <v>465</v>
      </c>
      <c r="N526">
        <v>1</v>
      </c>
      <c r="O526">
        <v>811</v>
      </c>
      <c r="P526">
        <f t="shared" si="179"/>
        <v>811</v>
      </c>
      <c r="Q526" t="str">
        <f t="shared" ca="1" si="181"/>
        <v>it</v>
      </c>
      <c r="R526" t="str">
        <f t="shared" si="182"/>
        <v>Equip012001</v>
      </c>
      <c r="S526">
        <f t="shared" si="183"/>
        <v>1</v>
      </c>
      <c r="T526" t="str">
        <f t="shared" si="184"/>
        <v/>
      </c>
      <c r="U526" t="str">
        <f t="shared" si="185"/>
        <v>Equip010002</v>
      </c>
      <c r="V526">
        <f t="shared" si="186"/>
        <v>1</v>
      </c>
      <c r="W526" t="str">
        <f t="shared" ca="1" si="1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26" t="str">
        <f t="shared" ca="1" si="180"/>
        <v>{"num":17,"diff":13,"tp1":"it","vl1":"Equip012001","cn1":1,"vl2":"Equip010002","cn2":1,"key":811}</v>
      </c>
      <c r="Y526">
        <f t="shared" ca="1" si="188"/>
        <v>97</v>
      </c>
      <c r="Z526">
        <f t="shared" ca="1" si="189"/>
        <v>6650</v>
      </c>
      <c r="AA526">
        <f t="shared" ca="1" si="190"/>
        <v>1</v>
      </c>
      <c r="AB526" t="str">
        <f t="shared" ca="1" si="19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</v>
      </c>
      <c r="AC526">
        <f t="shared" ca="1" si="192"/>
        <v>0</v>
      </c>
    </row>
    <row r="527" spans="1:29">
      <c r="A527">
        <f t="shared" si="176"/>
        <v>17</v>
      </c>
      <c r="B527" t="str">
        <f>VLOOKUP(A527,BossBattleTable!$A:$C,MATCH(BossBattleTable!$C$1,BossBattleTable!$A$1:$C$1,0),0)</f>
        <v>PolygonalMetalon_Red</v>
      </c>
      <c r="C527">
        <f t="shared" ca="1" si="177"/>
        <v>14</v>
      </c>
      <c r="D527">
        <f t="shared" si="174"/>
        <v>17</v>
      </c>
      <c r="E527">
        <f t="shared" ca="1" si="175"/>
        <v>14</v>
      </c>
      <c r="F527" t="str">
        <f t="shared" ca="1" si="193"/>
        <v>cu</v>
      </c>
      <c r="G527" t="s">
        <v>402</v>
      </c>
      <c r="H527" t="s">
        <v>191</v>
      </c>
      <c r="I527">
        <v>10</v>
      </c>
      <c r="J527" t="str">
        <f t="shared" si="178"/>
        <v>에너지다소많음</v>
      </c>
      <c r="L527" t="s">
        <v>402</v>
      </c>
      <c r="M527" t="s">
        <v>375</v>
      </c>
      <c r="N527">
        <v>3000</v>
      </c>
      <c r="O527">
        <v>873</v>
      </c>
      <c r="P527">
        <f t="shared" si="179"/>
        <v>873</v>
      </c>
      <c r="Q527" t="str">
        <f t="shared" ca="1" si="181"/>
        <v>cu</v>
      </c>
      <c r="R527" t="str">
        <f t="shared" si="182"/>
        <v>EN</v>
      </c>
      <c r="S527">
        <f t="shared" si="183"/>
        <v>10</v>
      </c>
      <c r="T527" t="str">
        <f t="shared" si="184"/>
        <v/>
      </c>
      <c r="U527" t="str">
        <f t="shared" si="185"/>
        <v>GO</v>
      </c>
      <c r="V527">
        <f t="shared" si="186"/>
        <v>3000</v>
      </c>
      <c r="W527" t="str">
        <f t="shared" ca="1" si="1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27" t="str">
        <f t="shared" ca="1" si="180"/>
        <v>{"num":17,"diff":14,"tp1":"cu","vl1":"EN","cn1":10,"vl2":"GO","cn2":3000,"key":873}</v>
      </c>
      <c r="Y527">
        <f t="shared" ca="1" si="188"/>
        <v>83</v>
      </c>
      <c r="Z527">
        <f t="shared" ca="1" si="189"/>
        <v>6734</v>
      </c>
      <c r="AA527">
        <f t="shared" ca="1" si="190"/>
        <v>1</v>
      </c>
      <c r="AB527" t="str">
        <f t="shared" ca="1" si="19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</v>
      </c>
      <c r="AC527">
        <f t="shared" ca="1" si="192"/>
        <v>0</v>
      </c>
    </row>
    <row r="528" spans="1:29">
      <c r="A528">
        <f t="shared" si="176"/>
        <v>17</v>
      </c>
      <c r="B528" t="str">
        <f>VLOOKUP(A528,BossBattleTable!$A:$C,MATCH(BossBattleTable!$C$1,BossBattleTable!$A$1:$C$1,0),0)</f>
        <v>PolygonalMetalon_Red</v>
      </c>
      <c r="C528">
        <f t="shared" ca="1" si="177"/>
        <v>15</v>
      </c>
      <c r="D528">
        <f t="shared" si="174"/>
        <v>17</v>
      </c>
      <c r="E528">
        <f t="shared" ca="1" si="175"/>
        <v>15</v>
      </c>
      <c r="F528" t="str">
        <f t="shared" ca="1" si="193"/>
        <v>it</v>
      </c>
      <c r="G528" t="s">
        <v>412</v>
      </c>
      <c r="H528" t="s">
        <v>477</v>
      </c>
      <c r="I528">
        <v>1</v>
      </c>
      <c r="J528" t="str">
        <f t="shared" si="178"/>
        <v/>
      </c>
      <c r="L528" t="s">
        <v>412</v>
      </c>
      <c r="M528" t="s">
        <v>478</v>
      </c>
      <c r="N528">
        <v>1</v>
      </c>
      <c r="O528">
        <v>427</v>
      </c>
      <c r="P528">
        <f t="shared" si="179"/>
        <v>427</v>
      </c>
      <c r="Q528" t="str">
        <f t="shared" ca="1" si="181"/>
        <v>it</v>
      </c>
      <c r="R528" t="str">
        <f t="shared" si="182"/>
        <v>Equip011003</v>
      </c>
      <c r="S528">
        <f t="shared" si="183"/>
        <v>1</v>
      </c>
      <c r="T528" t="str">
        <f t="shared" si="184"/>
        <v/>
      </c>
      <c r="U528" t="str">
        <f t="shared" si="185"/>
        <v>Equip012001</v>
      </c>
      <c r="V528">
        <f t="shared" si="186"/>
        <v>1</v>
      </c>
      <c r="W528" t="str">
        <f t="shared" ca="1" si="1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28" t="str">
        <f t="shared" ca="1" si="180"/>
        <v>{"num":17,"diff":15,"tp1":"it","vl1":"Equip011003","cn1":1,"vl2":"Equip012001","cn2":1,"key":427}</v>
      </c>
      <c r="Y528">
        <f t="shared" ca="1" si="188"/>
        <v>97</v>
      </c>
      <c r="Z528">
        <f t="shared" ca="1" si="189"/>
        <v>6832</v>
      </c>
      <c r="AA528">
        <f t="shared" ca="1" si="190"/>
        <v>1</v>
      </c>
      <c r="AB528" t="str">
        <f t="shared" ca="1" si="19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</v>
      </c>
      <c r="AC528">
        <f t="shared" ca="1" si="192"/>
        <v>0</v>
      </c>
    </row>
    <row r="529" spans="1:29">
      <c r="A529">
        <f t="shared" si="176"/>
        <v>17</v>
      </c>
      <c r="B529" t="str">
        <f>VLOOKUP(A529,BossBattleTable!$A:$C,MATCH(BossBattleTable!$C$1,BossBattleTable!$A$1:$C$1,0),0)</f>
        <v>PolygonalMetalon_Red</v>
      </c>
      <c r="C529">
        <f t="shared" ca="1" si="177"/>
        <v>16</v>
      </c>
      <c r="D529">
        <f t="shared" si="174"/>
        <v>17</v>
      </c>
      <c r="E529">
        <f t="shared" ca="1" si="175"/>
        <v>16</v>
      </c>
      <c r="F529" t="str">
        <f t="shared" ca="1" si="193"/>
        <v>cu</v>
      </c>
      <c r="G529" t="s">
        <v>402</v>
      </c>
      <c r="H529" t="s">
        <v>108</v>
      </c>
      <c r="I529">
        <v>6</v>
      </c>
      <c r="J529" t="str">
        <f t="shared" si="178"/>
        <v/>
      </c>
      <c r="O529">
        <v>309</v>
      </c>
      <c r="P529">
        <f t="shared" si="179"/>
        <v>309</v>
      </c>
      <c r="Q529" t="str">
        <f t="shared" ca="1" si="181"/>
        <v>cu</v>
      </c>
      <c r="R529" t="str">
        <f t="shared" si="182"/>
        <v>DI</v>
      </c>
      <c r="S529">
        <f t="shared" si="183"/>
        <v>6</v>
      </c>
      <c r="T529" t="str">
        <f t="shared" si="184"/>
        <v/>
      </c>
      <c r="U529" t="str">
        <f t="shared" si="185"/>
        <v/>
      </c>
      <c r="V529" t="str">
        <f t="shared" si="186"/>
        <v/>
      </c>
      <c r="W529" t="str">
        <f t="shared" ca="1" si="1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29" t="str">
        <f t="shared" ca="1" si="180"/>
        <v>{"num":17,"diff":16,"tp1":"cu","vl1":"DI","cn1":6,"key":309}</v>
      </c>
      <c r="Y529">
        <f t="shared" ca="1" si="188"/>
        <v>60</v>
      </c>
      <c r="Z529">
        <f t="shared" ca="1" si="189"/>
        <v>6893</v>
      </c>
      <c r="AA529">
        <f t="shared" ca="1" si="190"/>
        <v>1</v>
      </c>
      <c r="AB529" t="str">
        <f t="shared" ca="1" si="19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</v>
      </c>
      <c r="AC529">
        <f t="shared" ca="1" si="192"/>
        <v>0</v>
      </c>
    </row>
    <row r="530" spans="1:29">
      <c r="A530">
        <f t="shared" si="176"/>
        <v>17</v>
      </c>
      <c r="B530" t="str">
        <f>VLOOKUP(A530,BossBattleTable!$A:$C,MATCH(BossBattleTable!$C$1,BossBattleTable!$A$1:$C$1,0),0)</f>
        <v>PolygonalMetalon_Red</v>
      </c>
      <c r="C530">
        <f t="shared" ca="1" si="177"/>
        <v>17</v>
      </c>
      <c r="D530">
        <f t="shared" si="174"/>
        <v>17</v>
      </c>
      <c r="E530">
        <f t="shared" ca="1" si="175"/>
        <v>17</v>
      </c>
      <c r="F530" t="str">
        <f t="shared" ca="1" si="193"/>
        <v>it</v>
      </c>
      <c r="G530" t="s">
        <v>412</v>
      </c>
      <c r="H530" t="s">
        <v>469</v>
      </c>
      <c r="I530">
        <v>1</v>
      </c>
      <c r="J530" t="str">
        <f t="shared" si="178"/>
        <v/>
      </c>
      <c r="O530">
        <v>156</v>
      </c>
      <c r="P530">
        <f t="shared" si="179"/>
        <v>156</v>
      </c>
      <c r="Q530" t="str">
        <f t="shared" ca="1" si="181"/>
        <v>it</v>
      </c>
      <c r="R530" t="str">
        <f t="shared" si="182"/>
        <v>Equip015002</v>
      </c>
      <c r="S530">
        <f t="shared" si="183"/>
        <v>1</v>
      </c>
      <c r="T530" t="str">
        <f t="shared" si="184"/>
        <v/>
      </c>
      <c r="U530" t="str">
        <f t="shared" si="185"/>
        <v/>
      </c>
      <c r="V530" t="str">
        <f t="shared" si="186"/>
        <v/>
      </c>
      <c r="W530" t="str">
        <f t="shared" ca="1" si="1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30" t="str">
        <f t="shared" ca="1" si="180"/>
        <v>{"num":17,"diff":17,"tp1":"it","vl1":"Equip015002","cn1":1,"key":156}</v>
      </c>
      <c r="Y530">
        <f t="shared" ca="1" si="188"/>
        <v>69</v>
      </c>
      <c r="Z530">
        <f t="shared" ca="1" si="189"/>
        <v>6963</v>
      </c>
      <c r="AA530">
        <f t="shared" ca="1" si="190"/>
        <v>1</v>
      </c>
      <c r="AB530" t="str">
        <f t="shared" ca="1" si="19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</v>
      </c>
      <c r="AC530">
        <f t="shared" ca="1" si="192"/>
        <v>0</v>
      </c>
    </row>
    <row r="531" spans="1:29">
      <c r="A531">
        <f t="shared" si="176"/>
        <v>17</v>
      </c>
      <c r="B531" t="str">
        <f>VLOOKUP(A531,BossBattleTable!$A:$C,MATCH(BossBattleTable!$C$1,BossBattleTable!$A$1:$C$1,0),0)</f>
        <v>PolygonalMetalon_Red</v>
      </c>
      <c r="C531">
        <f t="shared" ca="1" si="177"/>
        <v>18</v>
      </c>
      <c r="D531">
        <f t="shared" si="174"/>
        <v>17</v>
      </c>
      <c r="E531">
        <f t="shared" ca="1" si="175"/>
        <v>18</v>
      </c>
      <c r="F531" t="str">
        <f t="shared" ca="1" si="193"/>
        <v>cu</v>
      </c>
      <c r="G531" t="s">
        <v>402</v>
      </c>
      <c r="H531" t="s">
        <v>191</v>
      </c>
      <c r="I531">
        <v>15</v>
      </c>
      <c r="J531" t="str">
        <f t="shared" si="178"/>
        <v>에너지다소많음</v>
      </c>
      <c r="O531">
        <v>354</v>
      </c>
      <c r="P531">
        <f t="shared" si="179"/>
        <v>354</v>
      </c>
      <c r="Q531" t="str">
        <f t="shared" ca="1" si="181"/>
        <v>cu</v>
      </c>
      <c r="R531" t="str">
        <f t="shared" si="182"/>
        <v>EN</v>
      </c>
      <c r="S531">
        <f t="shared" si="183"/>
        <v>15</v>
      </c>
      <c r="T531" t="str">
        <f t="shared" si="184"/>
        <v/>
      </c>
      <c r="U531" t="str">
        <f t="shared" si="185"/>
        <v/>
      </c>
      <c r="V531" t="str">
        <f t="shared" si="186"/>
        <v/>
      </c>
      <c r="W531" t="str">
        <f t="shared" ca="1" si="1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31" t="str">
        <f t="shared" ca="1" si="180"/>
        <v>{"num":17,"diff":18,"tp1":"cu","vl1":"EN","cn1":15,"key":354}</v>
      </c>
      <c r="Y531">
        <f t="shared" ca="1" si="188"/>
        <v>61</v>
      </c>
      <c r="Z531">
        <f t="shared" ca="1" si="189"/>
        <v>7025</v>
      </c>
      <c r="AA531">
        <f t="shared" ca="1" si="190"/>
        <v>1</v>
      </c>
      <c r="AB531" t="str">
        <f t="shared" ca="1" si="19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</v>
      </c>
      <c r="AC531">
        <f t="shared" ca="1" si="192"/>
        <v>0</v>
      </c>
    </row>
    <row r="532" spans="1:29">
      <c r="A532">
        <f t="shared" si="176"/>
        <v>17</v>
      </c>
      <c r="B532" t="str">
        <f>VLOOKUP(A532,BossBattleTable!$A:$C,MATCH(BossBattleTable!$C$1,BossBattleTable!$A$1:$C$1,0),0)</f>
        <v>PolygonalMetalon_Red</v>
      </c>
      <c r="C532">
        <f t="shared" ca="1" si="177"/>
        <v>19</v>
      </c>
      <c r="D532">
        <f t="shared" si="174"/>
        <v>17</v>
      </c>
      <c r="E532">
        <f t="shared" ca="1" si="175"/>
        <v>19</v>
      </c>
      <c r="F532" t="str">
        <f t="shared" ca="1" si="193"/>
        <v>it</v>
      </c>
      <c r="G532" t="s">
        <v>412</v>
      </c>
      <c r="H532" t="s">
        <v>479</v>
      </c>
      <c r="I532">
        <v>1</v>
      </c>
      <c r="J532" t="str">
        <f t="shared" si="178"/>
        <v/>
      </c>
      <c r="O532">
        <v>790</v>
      </c>
      <c r="P532">
        <f t="shared" si="179"/>
        <v>790</v>
      </c>
      <c r="Q532" t="str">
        <f t="shared" ca="1" si="181"/>
        <v>it</v>
      </c>
      <c r="R532" t="str">
        <f t="shared" si="182"/>
        <v>Equip023001</v>
      </c>
      <c r="S532">
        <f t="shared" si="183"/>
        <v>1</v>
      </c>
      <c r="T532" t="str">
        <f t="shared" si="184"/>
        <v/>
      </c>
      <c r="U532" t="str">
        <f t="shared" si="185"/>
        <v/>
      </c>
      <c r="V532" t="str">
        <f t="shared" si="186"/>
        <v/>
      </c>
      <c r="W532" t="str">
        <f t="shared" ca="1" si="1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32" t="str">
        <f t="shared" ca="1" si="180"/>
        <v>{"num":17,"diff":19,"tp1":"it","vl1":"Equip023001","cn1":1,"key":790}</v>
      </c>
      <c r="Y532">
        <f t="shared" ca="1" si="188"/>
        <v>69</v>
      </c>
      <c r="Z532">
        <f t="shared" ca="1" si="189"/>
        <v>7095</v>
      </c>
      <c r="AA532">
        <f t="shared" ca="1" si="190"/>
        <v>1</v>
      </c>
      <c r="AB532" t="str">
        <f t="shared" ca="1" si="19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</v>
      </c>
      <c r="AC532">
        <f t="shared" ca="1" si="192"/>
        <v>0</v>
      </c>
    </row>
    <row r="533" spans="1:29">
      <c r="A533">
        <f t="shared" si="176"/>
        <v>17</v>
      </c>
      <c r="B533" t="str">
        <f>VLOOKUP(A533,BossBattleTable!$A:$C,MATCH(BossBattleTable!$C$1,BossBattleTable!$A$1:$C$1,0),0)</f>
        <v>PolygonalMetalon_Red</v>
      </c>
      <c r="C533">
        <f t="shared" ca="1" si="177"/>
        <v>20</v>
      </c>
      <c r="D533">
        <f t="shared" si="174"/>
        <v>17</v>
      </c>
      <c r="E533">
        <f t="shared" ca="1" si="175"/>
        <v>20</v>
      </c>
      <c r="F533" t="str">
        <f t="shared" ca="1" si="193"/>
        <v>cu</v>
      </c>
      <c r="G533" t="s">
        <v>402</v>
      </c>
      <c r="H533" t="s">
        <v>375</v>
      </c>
      <c r="I533">
        <v>5500</v>
      </c>
      <c r="J533" t="str">
        <f t="shared" si="178"/>
        <v/>
      </c>
      <c r="O533">
        <v>727</v>
      </c>
      <c r="P533">
        <f t="shared" si="179"/>
        <v>727</v>
      </c>
      <c r="Q533" t="str">
        <f t="shared" ca="1" si="181"/>
        <v>cu</v>
      </c>
      <c r="R533" t="str">
        <f t="shared" si="182"/>
        <v>GO</v>
      </c>
      <c r="S533">
        <f t="shared" si="183"/>
        <v>5500</v>
      </c>
      <c r="T533" t="str">
        <f t="shared" si="184"/>
        <v/>
      </c>
      <c r="U533" t="str">
        <f t="shared" si="185"/>
        <v/>
      </c>
      <c r="V533" t="str">
        <f t="shared" si="186"/>
        <v/>
      </c>
      <c r="W533" t="str">
        <f t="shared" ca="1" si="1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33" t="str">
        <f t="shared" ca="1" si="180"/>
        <v>{"num":17,"diff":20,"tp1":"cu","vl1":"GO","cn1":5500,"key":727}</v>
      </c>
      <c r="Y533">
        <f t="shared" ca="1" si="188"/>
        <v>63</v>
      </c>
      <c r="Z533">
        <f t="shared" ca="1" si="189"/>
        <v>7159</v>
      </c>
      <c r="AA533">
        <f t="shared" ca="1" si="190"/>
        <v>1</v>
      </c>
      <c r="AB533" t="str">
        <f t="shared" ca="1" si="19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</v>
      </c>
      <c r="AC533">
        <f t="shared" ca="1" si="192"/>
        <v>0</v>
      </c>
    </row>
    <row r="534" spans="1:29">
      <c r="A534">
        <f t="shared" si="176"/>
        <v>17</v>
      </c>
      <c r="B534" t="str">
        <f>VLOOKUP(A534,BossBattleTable!$A:$C,MATCH(BossBattleTable!$C$1,BossBattleTable!$A$1:$C$1,0),0)</f>
        <v>PolygonalMetalon_Red</v>
      </c>
      <c r="C534">
        <f t="shared" ca="1" si="177"/>
        <v>21</v>
      </c>
      <c r="D534">
        <f t="shared" si="174"/>
        <v>17</v>
      </c>
      <c r="E534">
        <f t="shared" ca="1" si="175"/>
        <v>21</v>
      </c>
      <c r="F534" t="str">
        <f t="shared" ca="1" si="193"/>
        <v>it</v>
      </c>
      <c r="G534" t="s">
        <v>412</v>
      </c>
      <c r="H534" t="s">
        <v>471</v>
      </c>
      <c r="I534">
        <v>1</v>
      </c>
      <c r="J534" t="str">
        <f t="shared" si="178"/>
        <v/>
      </c>
      <c r="L534" t="s">
        <v>412</v>
      </c>
      <c r="M534" t="s">
        <v>448</v>
      </c>
      <c r="N534">
        <v>1</v>
      </c>
      <c r="O534">
        <v>671</v>
      </c>
      <c r="P534">
        <f t="shared" si="179"/>
        <v>671</v>
      </c>
      <c r="Q534" t="str">
        <f t="shared" ca="1" si="181"/>
        <v>it</v>
      </c>
      <c r="R534" t="str">
        <f t="shared" si="182"/>
        <v>Equip011002</v>
      </c>
      <c r="S534">
        <f t="shared" si="183"/>
        <v>1</v>
      </c>
      <c r="T534" t="str">
        <f t="shared" si="184"/>
        <v/>
      </c>
      <c r="U534" t="str">
        <f t="shared" si="185"/>
        <v>Equip010001</v>
      </c>
      <c r="V534">
        <f t="shared" si="186"/>
        <v>1</v>
      </c>
      <c r="W534" t="str">
        <f t="shared" ca="1" si="1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34" t="str">
        <f t="shared" ca="1" si="180"/>
        <v>{"num":17,"diff":21,"tp1":"it","vl1":"Equip011002","cn1":1,"vl2":"Equip010001","cn2":1,"key":671}</v>
      </c>
      <c r="Y534">
        <f t="shared" ca="1" si="188"/>
        <v>97</v>
      </c>
      <c r="Z534">
        <f t="shared" ca="1" si="189"/>
        <v>7257</v>
      </c>
      <c r="AA534">
        <f t="shared" ca="1" si="190"/>
        <v>1</v>
      </c>
      <c r="AB534" t="str">
        <f t="shared" ca="1" si="19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</v>
      </c>
      <c r="AC534">
        <f t="shared" ca="1" si="192"/>
        <v>0</v>
      </c>
    </row>
    <row r="535" spans="1:29">
      <c r="A535">
        <f t="shared" si="176"/>
        <v>17</v>
      </c>
      <c r="B535" t="str">
        <f>VLOOKUP(A535,BossBattleTable!$A:$C,MATCH(BossBattleTable!$C$1,BossBattleTable!$A$1:$C$1,0),0)</f>
        <v>PolygonalMetalon_Red</v>
      </c>
      <c r="C535">
        <f t="shared" ca="1" si="177"/>
        <v>22</v>
      </c>
      <c r="D535">
        <f t="shared" si="174"/>
        <v>17</v>
      </c>
      <c r="E535">
        <f t="shared" ca="1" si="175"/>
        <v>22</v>
      </c>
      <c r="F535" t="str">
        <f t="shared" ca="1" si="193"/>
        <v>cu</v>
      </c>
      <c r="G535" t="s">
        <v>402</v>
      </c>
      <c r="H535" t="s">
        <v>191</v>
      </c>
      <c r="I535">
        <v>12</v>
      </c>
      <c r="J535" t="str">
        <f t="shared" si="178"/>
        <v>에너지다소많음</v>
      </c>
      <c r="L535" t="s">
        <v>402</v>
      </c>
      <c r="M535" t="s">
        <v>375</v>
      </c>
      <c r="N535">
        <v>4000</v>
      </c>
      <c r="O535">
        <v>906</v>
      </c>
      <c r="P535">
        <f t="shared" si="179"/>
        <v>906</v>
      </c>
      <c r="Q535" t="str">
        <f t="shared" ca="1" si="181"/>
        <v>cu</v>
      </c>
      <c r="R535" t="str">
        <f t="shared" si="182"/>
        <v>EN</v>
      </c>
      <c r="S535">
        <f t="shared" si="183"/>
        <v>12</v>
      </c>
      <c r="T535" t="str">
        <f t="shared" si="184"/>
        <v/>
      </c>
      <c r="U535" t="str">
        <f t="shared" si="185"/>
        <v>GO</v>
      </c>
      <c r="V535">
        <f t="shared" si="186"/>
        <v>4000</v>
      </c>
      <c r="W535" t="str">
        <f t="shared" ca="1" si="1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35" t="str">
        <f t="shared" ca="1" si="180"/>
        <v>{"num":17,"diff":22,"tp1":"cu","vl1":"EN","cn1":12,"vl2":"GO","cn2":4000,"key":906}</v>
      </c>
      <c r="Y535">
        <f t="shared" ca="1" si="188"/>
        <v>83</v>
      </c>
      <c r="Z535">
        <f t="shared" ca="1" si="189"/>
        <v>7341</v>
      </c>
      <c r="AA535">
        <f t="shared" ca="1" si="190"/>
        <v>1</v>
      </c>
      <c r="AB535" t="str">
        <f t="shared" ca="1" si="19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</v>
      </c>
      <c r="AC535">
        <f t="shared" ca="1" si="192"/>
        <v>0</v>
      </c>
    </row>
    <row r="536" spans="1:29">
      <c r="A536">
        <f t="shared" si="176"/>
        <v>17</v>
      </c>
      <c r="B536" t="str">
        <f>VLOOKUP(A536,BossBattleTable!$A:$C,MATCH(BossBattleTable!$C$1,BossBattleTable!$A$1:$C$1,0),0)</f>
        <v>PolygonalMetalon_Red</v>
      </c>
      <c r="C536">
        <f t="shared" ca="1" si="177"/>
        <v>23</v>
      </c>
      <c r="D536">
        <f t="shared" si="174"/>
        <v>17</v>
      </c>
      <c r="E536">
        <f t="shared" ca="1" si="175"/>
        <v>23</v>
      </c>
      <c r="F536" t="str">
        <f t="shared" ca="1" si="193"/>
        <v>it</v>
      </c>
      <c r="G536" t="s">
        <v>412</v>
      </c>
      <c r="H536" t="s">
        <v>454</v>
      </c>
      <c r="I536">
        <v>1</v>
      </c>
      <c r="J536" t="str">
        <f t="shared" si="178"/>
        <v/>
      </c>
      <c r="L536" t="s">
        <v>412</v>
      </c>
      <c r="M536" t="s">
        <v>451</v>
      </c>
      <c r="N536">
        <v>1</v>
      </c>
      <c r="O536">
        <v>406</v>
      </c>
      <c r="P536">
        <f t="shared" si="179"/>
        <v>406</v>
      </c>
      <c r="Q536" t="str">
        <f t="shared" ca="1" si="181"/>
        <v>it</v>
      </c>
      <c r="R536" t="str">
        <f t="shared" si="182"/>
        <v>Equip023003</v>
      </c>
      <c r="S536">
        <f t="shared" si="183"/>
        <v>1</v>
      </c>
      <c r="T536" t="str">
        <f t="shared" si="184"/>
        <v/>
      </c>
      <c r="U536" t="str">
        <f t="shared" si="185"/>
        <v>Equip010003</v>
      </c>
      <c r="V536">
        <f t="shared" si="186"/>
        <v>1</v>
      </c>
      <c r="W536" t="str">
        <f t="shared" ca="1" si="1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36" t="str">
        <f t="shared" ca="1" si="180"/>
        <v>{"num":17,"diff":23,"tp1":"it","vl1":"Equip023003","cn1":1,"vl2":"Equip010003","cn2":1,"key":406}</v>
      </c>
      <c r="Y536">
        <f t="shared" ca="1" si="188"/>
        <v>97</v>
      </c>
      <c r="Z536">
        <f t="shared" ca="1" si="189"/>
        <v>7439</v>
      </c>
      <c r="AA536">
        <f t="shared" ca="1" si="190"/>
        <v>1</v>
      </c>
      <c r="AB536" t="str">
        <f t="shared" ca="1" si="19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</v>
      </c>
      <c r="AC536">
        <f t="shared" ca="1" si="192"/>
        <v>0</v>
      </c>
    </row>
    <row r="537" spans="1:29">
      <c r="A537">
        <f t="shared" si="176"/>
        <v>17</v>
      </c>
      <c r="B537" t="str">
        <f>VLOOKUP(A537,BossBattleTable!$A:$C,MATCH(BossBattleTable!$C$1,BossBattleTable!$A$1:$C$1,0),0)</f>
        <v>PolygonalMetalon_Red</v>
      </c>
      <c r="C537">
        <f t="shared" ca="1" si="177"/>
        <v>24</v>
      </c>
      <c r="D537">
        <f t="shared" si="174"/>
        <v>17</v>
      </c>
      <c r="E537">
        <f t="shared" ca="1" si="175"/>
        <v>24</v>
      </c>
      <c r="F537" t="str">
        <f t="shared" ca="1" si="193"/>
        <v>cu</v>
      </c>
      <c r="G537" t="s">
        <v>402</v>
      </c>
      <c r="H537" t="s">
        <v>108</v>
      </c>
      <c r="I537">
        <v>8</v>
      </c>
      <c r="J537" t="str">
        <f t="shared" si="178"/>
        <v/>
      </c>
      <c r="O537">
        <v>628</v>
      </c>
      <c r="P537">
        <f t="shared" si="179"/>
        <v>628</v>
      </c>
      <c r="Q537" t="str">
        <f t="shared" ca="1" si="181"/>
        <v>cu</v>
      </c>
      <c r="R537" t="str">
        <f t="shared" si="182"/>
        <v>DI</v>
      </c>
      <c r="S537">
        <f t="shared" si="183"/>
        <v>8</v>
      </c>
      <c r="T537" t="str">
        <f t="shared" si="184"/>
        <v/>
      </c>
      <c r="U537" t="str">
        <f t="shared" si="185"/>
        <v/>
      </c>
      <c r="V537" t="str">
        <f t="shared" si="186"/>
        <v/>
      </c>
      <c r="W537" t="str">
        <f t="shared" ca="1" si="1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37" t="str">
        <f t="shared" ca="1" si="180"/>
        <v>{"num":17,"diff":24,"tp1":"cu","vl1":"DI","cn1":8,"key":628}</v>
      </c>
      <c r="Y537">
        <f t="shared" ca="1" si="188"/>
        <v>60</v>
      </c>
      <c r="Z537">
        <f t="shared" ca="1" si="189"/>
        <v>7500</v>
      </c>
      <c r="AA537">
        <f t="shared" ca="1" si="190"/>
        <v>1</v>
      </c>
      <c r="AB537" t="str">
        <f t="shared" ca="1" si="19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</v>
      </c>
      <c r="AC537">
        <f t="shared" ca="1" si="192"/>
        <v>0</v>
      </c>
    </row>
    <row r="538" spans="1:29">
      <c r="A538">
        <f t="shared" si="176"/>
        <v>17</v>
      </c>
      <c r="B538" t="str">
        <f>VLOOKUP(A538,BossBattleTable!$A:$C,MATCH(BossBattleTable!$C$1,BossBattleTable!$A$1:$C$1,0),0)</f>
        <v>PolygonalMetalon_Red</v>
      </c>
      <c r="C538">
        <f t="shared" ca="1" si="177"/>
        <v>25</v>
      </c>
      <c r="D538">
        <f t="shared" si="174"/>
        <v>17</v>
      </c>
      <c r="E538">
        <f t="shared" ca="1" si="175"/>
        <v>25</v>
      </c>
      <c r="F538" t="str">
        <f t="shared" ca="1" si="193"/>
        <v>it</v>
      </c>
      <c r="G538" t="s">
        <v>412</v>
      </c>
      <c r="H538" t="s">
        <v>463</v>
      </c>
      <c r="I538">
        <v>1</v>
      </c>
      <c r="J538" t="str">
        <f t="shared" si="178"/>
        <v/>
      </c>
      <c r="O538">
        <v>989</v>
      </c>
      <c r="P538">
        <f t="shared" si="179"/>
        <v>989</v>
      </c>
      <c r="Q538" t="str">
        <f t="shared" ca="1" si="181"/>
        <v>it</v>
      </c>
      <c r="R538" t="str">
        <f t="shared" si="182"/>
        <v>Equip014002</v>
      </c>
      <c r="S538">
        <f t="shared" si="183"/>
        <v>1</v>
      </c>
      <c r="T538" t="str">
        <f t="shared" si="184"/>
        <v/>
      </c>
      <c r="U538" t="str">
        <f t="shared" si="185"/>
        <v/>
      </c>
      <c r="V538" t="str">
        <f t="shared" si="186"/>
        <v/>
      </c>
      <c r="W538" t="str">
        <f t="shared" ca="1" si="1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38" t="str">
        <f t="shared" ca="1" si="180"/>
        <v>{"num":17,"diff":25,"tp1":"it","vl1":"Equip014002","cn1":1,"key":989}</v>
      </c>
      <c r="Y538">
        <f t="shared" ca="1" si="188"/>
        <v>69</v>
      </c>
      <c r="Z538">
        <f t="shared" ca="1" si="189"/>
        <v>7570</v>
      </c>
      <c r="AA538">
        <f t="shared" ca="1" si="190"/>
        <v>1</v>
      </c>
      <c r="AB538" t="str">
        <f t="shared" ca="1" si="19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</v>
      </c>
      <c r="AC538">
        <f t="shared" ca="1" si="192"/>
        <v>0</v>
      </c>
    </row>
    <row r="539" spans="1:29">
      <c r="A539">
        <f t="shared" si="176"/>
        <v>17</v>
      </c>
      <c r="B539" t="str">
        <f>VLOOKUP(A539,BossBattleTable!$A:$C,MATCH(BossBattleTable!$C$1,BossBattleTable!$A$1:$C$1,0),0)</f>
        <v>PolygonalMetalon_Red</v>
      </c>
      <c r="C539">
        <f t="shared" ca="1" si="177"/>
        <v>26</v>
      </c>
      <c r="D539">
        <f t="shared" si="174"/>
        <v>17</v>
      </c>
      <c r="E539">
        <f t="shared" ca="1" si="175"/>
        <v>26</v>
      </c>
      <c r="F539" t="str">
        <f t="shared" ca="1" si="193"/>
        <v>cu</v>
      </c>
      <c r="G539" t="s">
        <v>402</v>
      </c>
      <c r="H539" t="s">
        <v>191</v>
      </c>
      <c r="I539">
        <v>20</v>
      </c>
      <c r="J539" t="str">
        <f t="shared" si="178"/>
        <v>에너지다소많음</v>
      </c>
      <c r="O539">
        <v>551</v>
      </c>
      <c r="P539">
        <f t="shared" si="179"/>
        <v>551</v>
      </c>
      <c r="Q539" t="str">
        <f t="shared" ca="1" si="181"/>
        <v>cu</v>
      </c>
      <c r="R539" t="str">
        <f t="shared" si="182"/>
        <v>EN</v>
      </c>
      <c r="S539">
        <f t="shared" si="183"/>
        <v>20</v>
      </c>
      <c r="T539" t="str">
        <f t="shared" si="184"/>
        <v/>
      </c>
      <c r="U539" t="str">
        <f t="shared" si="185"/>
        <v/>
      </c>
      <c r="V539" t="str">
        <f t="shared" si="186"/>
        <v/>
      </c>
      <c r="W539" t="str">
        <f t="shared" ca="1" si="1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39" t="str">
        <f t="shared" ca="1" si="180"/>
        <v>{"num":17,"diff":26,"tp1":"cu","vl1":"EN","cn1":20,"key":551}</v>
      </c>
      <c r="Y539">
        <f t="shared" ca="1" si="188"/>
        <v>61</v>
      </c>
      <c r="Z539">
        <f t="shared" ca="1" si="189"/>
        <v>7632</v>
      </c>
      <c r="AA539">
        <f t="shared" ca="1" si="190"/>
        <v>1</v>
      </c>
      <c r="AB539" t="str">
        <f t="shared" ca="1" si="19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</v>
      </c>
      <c r="AC539">
        <f t="shared" ca="1" si="192"/>
        <v>0</v>
      </c>
    </row>
    <row r="540" spans="1:29">
      <c r="A540">
        <f t="shared" si="176"/>
        <v>17</v>
      </c>
      <c r="B540" t="str">
        <f>VLOOKUP(A540,BossBattleTable!$A:$C,MATCH(BossBattleTable!$C$1,BossBattleTable!$A$1:$C$1,0),0)</f>
        <v>PolygonalMetalon_Red</v>
      </c>
      <c r="C540">
        <f t="shared" ca="1" si="177"/>
        <v>27</v>
      </c>
      <c r="D540">
        <f t="shared" si="174"/>
        <v>17</v>
      </c>
      <c r="E540">
        <f t="shared" ca="1" si="175"/>
        <v>27</v>
      </c>
      <c r="F540" t="str">
        <f t="shared" ca="1" si="193"/>
        <v>it</v>
      </c>
      <c r="G540" t="s">
        <v>412</v>
      </c>
      <c r="H540" t="s">
        <v>479</v>
      </c>
      <c r="I540">
        <v>1</v>
      </c>
      <c r="J540" t="str">
        <f t="shared" si="178"/>
        <v/>
      </c>
      <c r="O540">
        <v>991</v>
      </c>
      <c r="P540">
        <f t="shared" si="179"/>
        <v>991</v>
      </c>
      <c r="Q540" t="str">
        <f t="shared" ca="1" si="181"/>
        <v>it</v>
      </c>
      <c r="R540" t="str">
        <f t="shared" si="182"/>
        <v>Equip023001</v>
      </c>
      <c r="S540">
        <f t="shared" si="183"/>
        <v>1</v>
      </c>
      <c r="T540" t="str">
        <f t="shared" si="184"/>
        <v/>
      </c>
      <c r="U540" t="str">
        <f t="shared" si="185"/>
        <v/>
      </c>
      <c r="V540" t="str">
        <f t="shared" si="186"/>
        <v/>
      </c>
      <c r="W540" t="str">
        <f t="shared" ca="1" si="1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40" t="str">
        <f t="shared" ca="1" si="180"/>
        <v>{"num":17,"diff":27,"tp1":"it","vl1":"Equip023001","cn1":1,"key":991}</v>
      </c>
      <c r="Y540">
        <f t="shared" ca="1" si="188"/>
        <v>69</v>
      </c>
      <c r="Z540">
        <f t="shared" ca="1" si="189"/>
        <v>7702</v>
      </c>
      <c r="AA540">
        <f t="shared" ca="1" si="190"/>
        <v>1</v>
      </c>
      <c r="AB540" t="str">
        <f t="shared" ca="1" si="19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</v>
      </c>
      <c r="AC540">
        <f t="shared" ca="1" si="192"/>
        <v>0</v>
      </c>
    </row>
    <row r="541" spans="1:29">
      <c r="A541">
        <f t="shared" si="176"/>
        <v>17</v>
      </c>
      <c r="B541" t="str">
        <f>VLOOKUP(A541,BossBattleTable!$A:$C,MATCH(BossBattleTable!$C$1,BossBattleTable!$A$1:$C$1,0),0)</f>
        <v>PolygonalMetalon_Red</v>
      </c>
      <c r="C541">
        <f t="shared" ca="1" si="177"/>
        <v>28</v>
      </c>
      <c r="D541">
        <f t="shared" si="174"/>
        <v>17</v>
      </c>
      <c r="E541">
        <f t="shared" ca="1" si="175"/>
        <v>28</v>
      </c>
      <c r="F541" t="str">
        <f t="shared" ca="1" si="193"/>
        <v>cu</v>
      </c>
      <c r="G541" t="s">
        <v>402</v>
      </c>
      <c r="H541" t="s">
        <v>375</v>
      </c>
      <c r="I541">
        <v>7500</v>
      </c>
      <c r="J541" t="str">
        <f t="shared" si="178"/>
        <v/>
      </c>
      <c r="O541">
        <v>543</v>
      </c>
      <c r="P541">
        <f t="shared" si="179"/>
        <v>543</v>
      </c>
      <c r="Q541" t="str">
        <f t="shared" ca="1" si="181"/>
        <v>cu</v>
      </c>
      <c r="R541" t="str">
        <f t="shared" si="182"/>
        <v>GO</v>
      </c>
      <c r="S541">
        <f t="shared" si="183"/>
        <v>7500</v>
      </c>
      <c r="T541" t="str">
        <f t="shared" si="184"/>
        <v/>
      </c>
      <c r="U541" t="str">
        <f t="shared" si="185"/>
        <v/>
      </c>
      <c r="V541" t="str">
        <f t="shared" si="186"/>
        <v/>
      </c>
      <c r="W541" t="str">
        <f t="shared" ca="1" si="1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41" t="str">
        <f t="shared" ca="1" si="180"/>
        <v>{"num":17,"diff":28,"tp1":"cu","vl1":"GO","cn1":7500,"key":543}</v>
      </c>
      <c r="Y541">
        <f t="shared" ca="1" si="188"/>
        <v>63</v>
      </c>
      <c r="Z541">
        <f t="shared" ca="1" si="189"/>
        <v>7766</v>
      </c>
      <c r="AA541">
        <f t="shared" ca="1" si="190"/>
        <v>1</v>
      </c>
      <c r="AB541" t="str">
        <f t="shared" ca="1" si="19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</v>
      </c>
      <c r="AC541">
        <f t="shared" ca="1" si="192"/>
        <v>0</v>
      </c>
    </row>
    <row r="542" spans="1:29">
      <c r="A542">
        <f t="shared" si="176"/>
        <v>17</v>
      </c>
      <c r="B542" t="str">
        <f>VLOOKUP(A542,BossBattleTable!$A:$C,MATCH(BossBattleTable!$C$1,BossBattleTable!$A$1:$C$1,0),0)</f>
        <v>PolygonalMetalon_Red</v>
      </c>
      <c r="C542">
        <f t="shared" ca="1" si="177"/>
        <v>29</v>
      </c>
      <c r="D542">
        <f t="shared" si="174"/>
        <v>17</v>
      </c>
      <c r="E542">
        <f t="shared" ca="1" si="175"/>
        <v>29</v>
      </c>
      <c r="F542" t="str">
        <f t="shared" ca="1" si="193"/>
        <v>it</v>
      </c>
      <c r="G542" t="s">
        <v>412</v>
      </c>
      <c r="H542" t="s">
        <v>483</v>
      </c>
      <c r="I542">
        <v>1</v>
      </c>
      <c r="J542" t="str">
        <f t="shared" si="178"/>
        <v/>
      </c>
      <c r="L542" t="s">
        <v>412</v>
      </c>
      <c r="M542" t="s">
        <v>453</v>
      </c>
      <c r="N542">
        <v>1</v>
      </c>
      <c r="O542">
        <v>313</v>
      </c>
      <c r="P542">
        <f t="shared" si="179"/>
        <v>313</v>
      </c>
      <c r="Q542" t="str">
        <f t="shared" ca="1" si="181"/>
        <v>it</v>
      </c>
      <c r="R542" t="str">
        <f t="shared" si="182"/>
        <v>Equip014003</v>
      </c>
      <c r="S542">
        <f t="shared" si="183"/>
        <v>1</v>
      </c>
      <c r="T542" t="str">
        <f t="shared" si="184"/>
        <v/>
      </c>
      <c r="U542" t="str">
        <f t="shared" si="185"/>
        <v>Equip013001</v>
      </c>
      <c r="V542">
        <f t="shared" si="186"/>
        <v>1</v>
      </c>
      <c r="W542" t="str">
        <f t="shared" ca="1" si="1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42" t="str">
        <f t="shared" ca="1" si="180"/>
        <v>{"num":17,"diff":29,"tp1":"it","vl1":"Equip014003","cn1":1,"vl2":"Equip013001","cn2":1,"key":313}</v>
      </c>
      <c r="Y542">
        <f t="shared" ca="1" si="188"/>
        <v>97</v>
      </c>
      <c r="Z542">
        <f t="shared" ca="1" si="189"/>
        <v>7864</v>
      </c>
      <c r="AA542">
        <f t="shared" ca="1" si="190"/>
        <v>1</v>
      </c>
      <c r="AB542" t="str">
        <f t="shared" ca="1" si="19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</v>
      </c>
      <c r="AC542">
        <f t="shared" ca="1" si="192"/>
        <v>0</v>
      </c>
    </row>
    <row r="543" spans="1:29">
      <c r="A543">
        <f t="shared" si="176"/>
        <v>17</v>
      </c>
      <c r="B543" t="str">
        <f>VLOOKUP(A543,BossBattleTable!$A:$C,MATCH(BossBattleTable!$C$1,BossBattleTable!$A$1:$C$1,0),0)</f>
        <v>PolygonalMetalon_Red</v>
      </c>
      <c r="C543">
        <f t="shared" ca="1" si="177"/>
        <v>30</v>
      </c>
      <c r="D543">
        <f t="shared" si="174"/>
        <v>17</v>
      </c>
      <c r="E543">
        <f t="shared" ca="1" si="175"/>
        <v>30</v>
      </c>
      <c r="F543" t="str">
        <f t="shared" ca="1" si="193"/>
        <v>cu</v>
      </c>
      <c r="G543" t="s">
        <v>402</v>
      </c>
      <c r="H543" t="s">
        <v>191</v>
      </c>
      <c r="I543">
        <v>15</v>
      </c>
      <c r="J543" t="str">
        <f t="shared" si="178"/>
        <v>에너지다소많음</v>
      </c>
      <c r="L543" t="s">
        <v>402</v>
      </c>
      <c r="M543" t="s">
        <v>375</v>
      </c>
      <c r="N543">
        <v>5000</v>
      </c>
      <c r="O543">
        <v>670</v>
      </c>
      <c r="P543">
        <f t="shared" si="179"/>
        <v>670</v>
      </c>
      <c r="Q543" t="str">
        <f t="shared" ca="1" si="181"/>
        <v>cu</v>
      </c>
      <c r="R543" t="str">
        <f t="shared" si="182"/>
        <v>EN</v>
      </c>
      <c r="S543">
        <f t="shared" si="183"/>
        <v>15</v>
      </c>
      <c r="T543" t="str">
        <f t="shared" si="184"/>
        <v/>
      </c>
      <c r="U543" t="str">
        <f t="shared" si="185"/>
        <v>GO</v>
      </c>
      <c r="V543">
        <f t="shared" si="186"/>
        <v>5000</v>
      </c>
      <c r="W543" t="str">
        <f t="shared" ca="1" si="1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43" t="str">
        <f t="shared" ca="1" si="180"/>
        <v>{"num":17,"diff":30,"tp1":"cu","vl1":"EN","cn1":15,"vl2":"GO","cn2":5000,"key":670}</v>
      </c>
      <c r="Y543">
        <f t="shared" ca="1" si="188"/>
        <v>83</v>
      </c>
      <c r="Z543">
        <f t="shared" ca="1" si="189"/>
        <v>7948</v>
      </c>
      <c r="AA543">
        <f t="shared" ca="1" si="190"/>
        <v>1</v>
      </c>
      <c r="AB543" t="str">
        <f t="shared" ca="1" si="19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</v>
      </c>
      <c r="AC543">
        <f t="shared" ca="1" si="192"/>
        <v>0</v>
      </c>
    </row>
    <row r="544" spans="1:29">
      <c r="A544">
        <f t="shared" si="176"/>
        <v>17</v>
      </c>
      <c r="B544" t="str">
        <f>VLOOKUP(A544,BossBattleTable!$A:$C,MATCH(BossBattleTable!$C$1,BossBattleTable!$A$1:$C$1,0),0)</f>
        <v>PolygonalMetalon_Red</v>
      </c>
      <c r="C544">
        <f t="shared" ca="1" si="177"/>
        <v>31</v>
      </c>
      <c r="D544">
        <f t="shared" ref="D544:D607" si="194">A544</f>
        <v>17</v>
      </c>
      <c r="E544">
        <f t="shared" ref="E544:E607" ca="1" si="195">C544</f>
        <v>31</v>
      </c>
      <c r="F544" t="str">
        <f t="shared" ca="1" si="193"/>
        <v>it</v>
      </c>
      <c r="G544" t="s">
        <v>412</v>
      </c>
      <c r="H544" t="s">
        <v>459</v>
      </c>
      <c r="I544">
        <v>1</v>
      </c>
      <c r="J544" t="str">
        <f t="shared" si="178"/>
        <v/>
      </c>
      <c r="L544" t="s">
        <v>412</v>
      </c>
      <c r="M544" t="s">
        <v>473</v>
      </c>
      <c r="N544">
        <v>1</v>
      </c>
      <c r="O544">
        <v>989</v>
      </c>
      <c r="P544">
        <f t="shared" si="179"/>
        <v>989</v>
      </c>
      <c r="Q544" t="str">
        <f t="shared" ca="1" si="181"/>
        <v>it</v>
      </c>
      <c r="R544" t="str">
        <f t="shared" si="182"/>
        <v>Equip025002</v>
      </c>
      <c r="S544">
        <f t="shared" si="183"/>
        <v>1</v>
      </c>
      <c r="T544" t="str">
        <f t="shared" si="184"/>
        <v/>
      </c>
      <c r="U544" t="str">
        <f t="shared" si="185"/>
        <v>Equip020001</v>
      </c>
      <c r="V544">
        <f t="shared" si="186"/>
        <v>1</v>
      </c>
      <c r="W544" t="str">
        <f t="shared" ca="1" si="1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44" t="str">
        <f t="shared" ca="1" si="180"/>
        <v>{"num":17,"diff":31,"tp1":"it","vl1":"Equip025002","cn1":1,"vl2":"Equip020001","cn2":1,"key":989}</v>
      </c>
      <c r="Y544">
        <f t="shared" ca="1" si="188"/>
        <v>97</v>
      </c>
      <c r="Z544">
        <f t="shared" ca="1" si="189"/>
        <v>8046</v>
      </c>
      <c r="AA544">
        <f t="shared" ca="1" si="190"/>
        <v>1</v>
      </c>
      <c r="AB544" t="str">
        <f t="shared" ca="1" si="19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</v>
      </c>
      <c r="AC544">
        <f t="shared" ca="1" si="192"/>
        <v>0</v>
      </c>
    </row>
    <row r="545" spans="1:29">
      <c r="A545">
        <f t="shared" si="176"/>
        <v>17</v>
      </c>
      <c r="B545" t="str">
        <f>VLOOKUP(A545,BossBattleTable!$A:$C,MATCH(BossBattleTable!$C$1,BossBattleTable!$A$1:$C$1,0),0)</f>
        <v>PolygonalMetalon_Red</v>
      </c>
      <c r="C545">
        <f t="shared" ca="1" si="177"/>
        <v>32</v>
      </c>
      <c r="D545">
        <f t="shared" si="194"/>
        <v>17</v>
      </c>
      <c r="E545">
        <f t="shared" ca="1" si="195"/>
        <v>32</v>
      </c>
      <c r="F545" t="str">
        <f t="shared" ca="1" si="193"/>
        <v>cu</v>
      </c>
      <c r="G545" t="s">
        <v>402</v>
      </c>
      <c r="H545" t="s">
        <v>108</v>
      </c>
      <c r="I545">
        <v>11</v>
      </c>
      <c r="J545" t="str">
        <f t="shared" si="178"/>
        <v/>
      </c>
      <c r="O545">
        <v>794</v>
      </c>
      <c r="P545">
        <f t="shared" si="179"/>
        <v>794</v>
      </c>
      <c r="Q545" t="str">
        <f t="shared" ca="1" si="181"/>
        <v>cu</v>
      </c>
      <c r="R545" t="str">
        <f t="shared" si="182"/>
        <v>DI</v>
      </c>
      <c r="S545">
        <f t="shared" si="183"/>
        <v>11</v>
      </c>
      <c r="T545" t="str">
        <f t="shared" si="184"/>
        <v/>
      </c>
      <c r="U545" t="str">
        <f t="shared" si="185"/>
        <v/>
      </c>
      <c r="V545" t="str">
        <f t="shared" si="186"/>
        <v/>
      </c>
      <c r="W545" t="str">
        <f t="shared" ca="1" si="1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45" t="str">
        <f t="shared" ca="1" si="180"/>
        <v>{"num":17,"diff":32,"tp1":"cu","vl1":"DI","cn1":11,"key":794}</v>
      </c>
      <c r="Y545">
        <f t="shared" ca="1" si="188"/>
        <v>61</v>
      </c>
      <c r="Z545">
        <f t="shared" ca="1" si="189"/>
        <v>8108</v>
      </c>
      <c r="AA545">
        <f t="shared" ca="1" si="190"/>
        <v>1</v>
      </c>
      <c r="AB545" t="str">
        <f t="shared" ca="1" si="19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</v>
      </c>
      <c r="AC545">
        <f t="shared" ca="1" si="192"/>
        <v>0</v>
      </c>
    </row>
    <row r="546" spans="1:29">
      <c r="A546">
        <f t="shared" si="176"/>
        <v>18</v>
      </c>
      <c r="B546" t="str">
        <f>VLOOKUP(A546,BossBattleTable!$A:$C,MATCH(BossBattleTable!$C$1,BossBattleTable!$A$1:$C$1,0),0)</f>
        <v>RobotFive</v>
      </c>
      <c r="C546">
        <f t="shared" ca="1" si="177"/>
        <v>1</v>
      </c>
      <c r="D546">
        <f t="shared" si="194"/>
        <v>18</v>
      </c>
      <c r="E546">
        <f t="shared" ca="1" si="195"/>
        <v>1</v>
      </c>
      <c r="F546" t="str">
        <f t="shared" ca="1" si="193"/>
        <v>it</v>
      </c>
      <c r="G546" t="s">
        <v>412</v>
      </c>
      <c r="H546" t="s">
        <v>494</v>
      </c>
      <c r="I546">
        <v>1</v>
      </c>
      <c r="J546" t="str">
        <f t="shared" si="178"/>
        <v/>
      </c>
      <c r="O546">
        <v>181</v>
      </c>
      <c r="P546">
        <f t="shared" si="179"/>
        <v>181</v>
      </c>
      <c r="Q546" t="str">
        <f t="shared" ca="1" si="181"/>
        <v>it</v>
      </c>
      <c r="R546" t="str">
        <f t="shared" si="182"/>
        <v>Equip002003</v>
      </c>
      <c r="S546">
        <f t="shared" si="183"/>
        <v>1</v>
      </c>
      <c r="T546" t="str">
        <f t="shared" si="184"/>
        <v/>
      </c>
      <c r="U546" t="str">
        <f t="shared" si="185"/>
        <v/>
      </c>
      <c r="V546" t="str">
        <f t="shared" si="186"/>
        <v/>
      </c>
      <c r="W546" t="str">
        <f t="shared" ca="1" si="1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46" t="str">
        <f t="shared" ca="1" si="180"/>
        <v>{"num":18,"diff":1,"tp1":"it","vl1":"Equip002003","cn1":1,"key":181}</v>
      </c>
      <c r="Y546">
        <f t="shared" ca="1" si="188"/>
        <v>68</v>
      </c>
      <c r="Z546">
        <f t="shared" ca="1" si="189"/>
        <v>8177</v>
      </c>
      <c r="AA546">
        <f t="shared" ca="1" si="190"/>
        <v>1</v>
      </c>
      <c r="AB546" t="str">
        <f t="shared" ca="1" si="19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</v>
      </c>
      <c r="AC546">
        <f t="shared" ca="1" si="192"/>
        <v>0</v>
      </c>
    </row>
    <row r="547" spans="1:29">
      <c r="A547">
        <f t="shared" si="176"/>
        <v>18</v>
      </c>
      <c r="B547" t="str">
        <f>VLOOKUP(A547,BossBattleTable!$A:$C,MATCH(BossBattleTable!$C$1,BossBattleTable!$A$1:$C$1,0),0)</f>
        <v>RobotFive</v>
      </c>
      <c r="C547">
        <f t="shared" ca="1" si="177"/>
        <v>2</v>
      </c>
      <c r="D547">
        <f t="shared" si="194"/>
        <v>18</v>
      </c>
      <c r="E547">
        <f t="shared" ca="1" si="195"/>
        <v>2</v>
      </c>
      <c r="F547" t="str">
        <f t="shared" ca="1" si="193"/>
        <v>cu</v>
      </c>
      <c r="G547" t="s">
        <v>402</v>
      </c>
      <c r="H547" t="s">
        <v>191</v>
      </c>
      <c r="I547">
        <v>10</v>
      </c>
      <c r="J547" t="str">
        <f t="shared" si="178"/>
        <v>에너지다소많음</v>
      </c>
      <c r="O547">
        <v>718</v>
      </c>
      <c r="P547">
        <f t="shared" si="179"/>
        <v>718</v>
      </c>
      <c r="Q547" t="str">
        <f t="shared" ca="1" si="181"/>
        <v>cu</v>
      </c>
      <c r="R547" t="str">
        <f t="shared" si="182"/>
        <v>EN</v>
      </c>
      <c r="S547">
        <f t="shared" si="183"/>
        <v>10</v>
      </c>
      <c r="T547" t="str">
        <f t="shared" si="184"/>
        <v/>
      </c>
      <c r="U547" t="str">
        <f t="shared" si="185"/>
        <v/>
      </c>
      <c r="V547" t="str">
        <f t="shared" si="186"/>
        <v/>
      </c>
      <c r="W547" t="str">
        <f t="shared" ca="1" si="1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47" t="str">
        <f t="shared" ca="1" si="180"/>
        <v>{"num":18,"diff":2,"tp1":"cu","vl1":"EN","cn1":10,"key":718}</v>
      </c>
      <c r="Y547">
        <f t="shared" ca="1" si="188"/>
        <v>60</v>
      </c>
      <c r="Z547">
        <f t="shared" ca="1" si="189"/>
        <v>8238</v>
      </c>
      <c r="AA547">
        <f t="shared" ca="1" si="190"/>
        <v>1</v>
      </c>
      <c r="AB547" t="str">
        <f t="shared" ca="1" si="19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</v>
      </c>
      <c r="AC547">
        <f t="shared" ca="1" si="192"/>
        <v>0</v>
      </c>
    </row>
    <row r="548" spans="1:29">
      <c r="A548">
        <f t="shared" ref="A548:A611" si="196">A516+1</f>
        <v>18</v>
      </c>
      <c r="B548" t="str">
        <f>VLOOKUP(A548,BossBattleTable!$A:$C,MATCH(BossBattleTable!$C$1,BossBattleTable!$A$1:$C$1,0),0)</f>
        <v>RobotFive</v>
      </c>
      <c r="C548">
        <f t="shared" ca="1" si="177"/>
        <v>3</v>
      </c>
      <c r="D548">
        <f t="shared" si="194"/>
        <v>18</v>
      </c>
      <c r="E548">
        <f t="shared" ca="1" si="195"/>
        <v>3</v>
      </c>
      <c r="F548" t="str">
        <f t="shared" ca="1" si="193"/>
        <v>it</v>
      </c>
      <c r="G548" t="s">
        <v>412</v>
      </c>
      <c r="H548" t="s">
        <v>455</v>
      </c>
      <c r="I548">
        <v>1</v>
      </c>
      <c r="J548" t="str">
        <f t="shared" si="178"/>
        <v/>
      </c>
      <c r="O548">
        <v>165</v>
      </c>
      <c r="P548">
        <f t="shared" si="179"/>
        <v>165</v>
      </c>
      <c r="Q548" t="str">
        <f t="shared" ca="1" si="181"/>
        <v>it</v>
      </c>
      <c r="R548" t="str">
        <f t="shared" si="182"/>
        <v>Equip013002</v>
      </c>
      <c r="S548">
        <f t="shared" si="183"/>
        <v>1</v>
      </c>
      <c r="T548" t="str">
        <f t="shared" si="184"/>
        <v/>
      </c>
      <c r="U548" t="str">
        <f t="shared" si="185"/>
        <v/>
      </c>
      <c r="V548" t="str">
        <f t="shared" si="186"/>
        <v/>
      </c>
      <c r="W548" t="str">
        <f t="shared" ca="1" si="1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48" t="str">
        <f t="shared" ca="1" si="180"/>
        <v>{"num":18,"diff":3,"tp1":"it","vl1":"Equip013002","cn1":1,"key":165}</v>
      </c>
      <c r="Y548">
        <f t="shared" ca="1" si="188"/>
        <v>68</v>
      </c>
      <c r="Z548">
        <f t="shared" ca="1" si="189"/>
        <v>8307</v>
      </c>
      <c r="AA548">
        <f t="shared" ca="1" si="190"/>
        <v>1</v>
      </c>
      <c r="AB548" t="str">
        <f t="shared" ca="1" si="19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</v>
      </c>
      <c r="AC548">
        <f t="shared" ca="1" si="192"/>
        <v>0</v>
      </c>
    </row>
    <row r="549" spans="1:29">
      <c r="A549">
        <f t="shared" si="196"/>
        <v>18</v>
      </c>
      <c r="B549" t="str">
        <f>VLOOKUP(A549,BossBattleTable!$A:$C,MATCH(BossBattleTable!$C$1,BossBattleTable!$A$1:$C$1,0),0)</f>
        <v>RobotFive</v>
      </c>
      <c r="C549">
        <f t="shared" ca="1" si="177"/>
        <v>4</v>
      </c>
      <c r="D549">
        <f t="shared" si="194"/>
        <v>18</v>
      </c>
      <c r="E549">
        <f t="shared" ca="1" si="195"/>
        <v>4</v>
      </c>
      <c r="F549" t="str">
        <f t="shared" ca="1" si="193"/>
        <v>cu</v>
      </c>
      <c r="G549" t="s">
        <v>402</v>
      </c>
      <c r="H549" t="s">
        <v>375</v>
      </c>
      <c r="I549">
        <v>3000</v>
      </c>
      <c r="J549" t="str">
        <f t="shared" si="178"/>
        <v/>
      </c>
      <c r="O549">
        <v>995</v>
      </c>
      <c r="P549">
        <f t="shared" si="179"/>
        <v>995</v>
      </c>
      <c r="Q549" t="str">
        <f t="shared" ca="1" si="181"/>
        <v>cu</v>
      </c>
      <c r="R549" t="str">
        <f t="shared" si="182"/>
        <v>GO</v>
      </c>
      <c r="S549">
        <f t="shared" si="183"/>
        <v>3000</v>
      </c>
      <c r="T549" t="str">
        <f t="shared" si="184"/>
        <v/>
      </c>
      <c r="U549" t="str">
        <f t="shared" si="185"/>
        <v/>
      </c>
      <c r="V549" t="str">
        <f t="shared" si="186"/>
        <v/>
      </c>
      <c r="W549" t="str">
        <f t="shared" ca="1" si="1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49" t="str">
        <f t="shared" ca="1" si="180"/>
        <v>{"num":18,"diff":4,"tp1":"cu","vl1":"GO","cn1":3000,"key":995}</v>
      </c>
      <c r="Y549">
        <f t="shared" ca="1" si="188"/>
        <v>62</v>
      </c>
      <c r="Z549">
        <f t="shared" ca="1" si="189"/>
        <v>8370</v>
      </c>
      <c r="AA549">
        <f t="shared" ca="1" si="190"/>
        <v>1</v>
      </c>
      <c r="AB549" t="str">
        <f t="shared" ca="1" si="19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</v>
      </c>
      <c r="AC549">
        <f t="shared" ca="1" si="192"/>
        <v>0</v>
      </c>
    </row>
    <row r="550" spans="1:29">
      <c r="A550">
        <f t="shared" si="196"/>
        <v>18</v>
      </c>
      <c r="B550" t="str">
        <f>VLOOKUP(A550,BossBattleTable!$A:$C,MATCH(BossBattleTable!$C$1,BossBattleTable!$A$1:$C$1,0),0)</f>
        <v>RobotFive</v>
      </c>
      <c r="C550">
        <f t="shared" ca="1" si="177"/>
        <v>5</v>
      </c>
      <c r="D550">
        <f t="shared" si="194"/>
        <v>18</v>
      </c>
      <c r="E550">
        <f t="shared" ca="1" si="195"/>
        <v>5</v>
      </c>
      <c r="F550" t="str">
        <f t="shared" ca="1" si="193"/>
        <v>it</v>
      </c>
      <c r="G550" t="s">
        <v>412</v>
      </c>
      <c r="H550" t="s">
        <v>478</v>
      </c>
      <c r="I550">
        <v>1</v>
      </c>
      <c r="J550" t="str">
        <f t="shared" si="178"/>
        <v/>
      </c>
      <c r="L550" t="s">
        <v>412</v>
      </c>
      <c r="M550" t="s">
        <v>480</v>
      </c>
      <c r="N550">
        <v>1</v>
      </c>
      <c r="O550">
        <v>465</v>
      </c>
      <c r="P550">
        <f t="shared" si="179"/>
        <v>465</v>
      </c>
      <c r="Q550" t="str">
        <f t="shared" ca="1" si="181"/>
        <v>it</v>
      </c>
      <c r="R550" t="str">
        <f t="shared" si="182"/>
        <v>Equip012001</v>
      </c>
      <c r="S550">
        <f t="shared" si="183"/>
        <v>1</v>
      </c>
      <c r="T550" t="str">
        <f t="shared" si="184"/>
        <v/>
      </c>
      <c r="U550" t="str">
        <f t="shared" si="185"/>
        <v>Equip005001</v>
      </c>
      <c r="V550">
        <f t="shared" si="186"/>
        <v>1</v>
      </c>
      <c r="W550" t="str">
        <f t="shared" ca="1" si="1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50" t="str">
        <f t="shared" ca="1" si="180"/>
        <v>{"num":18,"diff":5,"tp1":"it","vl1":"Equip012001","cn1":1,"vl2":"Equip005001","cn2":1,"key":465}</v>
      </c>
      <c r="Y550">
        <f t="shared" ca="1" si="188"/>
        <v>96</v>
      </c>
      <c r="Z550">
        <f t="shared" ca="1" si="189"/>
        <v>8467</v>
      </c>
      <c r="AA550">
        <f t="shared" ca="1" si="190"/>
        <v>1</v>
      </c>
      <c r="AB550" t="str">
        <f t="shared" ca="1" si="19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</v>
      </c>
      <c r="AC550">
        <f t="shared" ca="1" si="192"/>
        <v>0</v>
      </c>
    </row>
    <row r="551" spans="1:29">
      <c r="A551">
        <f t="shared" si="196"/>
        <v>18</v>
      </c>
      <c r="B551" t="str">
        <f>VLOOKUP(A551,BossBattleTable!$A:$C,MATCH(BossBattleTable!$C$1,BossBattleTable!$A$1:$C$1,0),0)</f>
        <v>RobotFive</v>
      </c>
      <c r="C551">
        <f t="shared" ca="1" si="177"/>
        <v>6</v>
      </c>
      <c r="D551">
        <f t="shared" si="194"/>
        <v>18</v>
      </c>
      <c r="E551">
        <f t="shared" ca="1" si="195"/>
        <v>6</v>
      </c>
      <c r="F551" t="str">
        <f t="shared" ca="1" si="193"/>
        <v>cu</v>
      </c>
      <c r="G551" t="s">
        <v>402</v>
      </c>
      <c r="H551" t="s">
        <v>191</v>
      </c>
      <c r="I551">
        <v>8</v>
      </c>
      <c r="J551" t="str">
        <f t="shared" si="178"/>
        <v/>
      </c>
      <c r="L551" t="s">
        <v>402</v>
      </c>
      <c r="M551" t="s">
        <v>375</v>
      </c>
      <c r="N551">
        <v>2000</v>
      </c>
      <c r="O551">
        <v>686</v>
      </c>
      <c r="P551">
        <f t="shared" si="179"/>
        <v>686</v>
      </c>
      <c r="Q551" t="str">
        <f t="shared" ca="1" si="181"/>
        <v>cu</v>
      </c>
      <c r="R551" t="str">
        <f t="shared" si="182"/>
        <v>EN</v>
      </c>
      <c r="S551">
        <f t="shared" si="183"/>
        <v>8</v>
      </c>
      <c r="T551" t="str">
        <f t="shared" si="184"/>
        <v/>
      </c>
      <c r="U551" t="str">
        <f t="shared" si="185"/>
        <v>GO</v>
      </c>
      <c r="V551">
        <f t="shared" si="186"/>
        <v>2000</v>
      </c>
      <c r="W551" t="str">
        <f t="shared" ca="1" si="1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51" t="str">
        <f t="shared" ca="1" si="180"/>
        <v>{"num":18,"diff":6,"tp1":"cu","vl1":"EN","cn1":8,"vl2":"GO","cn2":2000,"key":686}</v>
      </c>
      <c r="Y551">
        <f t="shared" ca="1" si="188"/>
        <v>81</v>
      </c>
      <c r="Z551">
        <f t="shared" ca="1" si="189"/>
        <v>8549</v>
      </c>
      <c r="AA551">
        <f t="shared" ca="1" si="190"/>
        <v>1</v>
      </c>
      <c r="AB551" t="str">
        <f t="shared" ca="1" si="19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</v>
      </c>
      <c r="AC551">
        <f t="shared" ca="1" si="192"/>
        <v>0</v>
      </c>
    </row>
    <row r="552" spans="1:29">
      <c r="A552">
        <f t="shared" si="196"/>
        <v>18</v>
      </c>
      <c r="B552" t="str">
        <f>VLOOKUP(A552,BossBattleTable!$A:$C,MATCH(BossBattleTable!$C$1,BossBattleTable!$A$1:$C$1,0),0)</f>
        <v>RobotFive</v>
      </c>
      <c r="C552">
        <f t="shared" ca="1" si="177"/>
        <v>7</v>
      </c>
      <c r="D552">
        <f t="shared" si="194"/>
        <v>18</v>
      </c>
      <c r="E552">
        <f t="shared" ca="1" si="195"/>
        <v>7</v>
      </c>
      <c r="F552" t="str">
        <f t="shared" ca="1" si="193"/>
        <v>it</v>
      </c>
      <c r="G552" t="s">
        <v>412</v>
      </c>
      <c r="H552" t="s">
        <v>455</v>
      </c>
      <c r="I552">
        <v>1</v>
      </c>
      <c r="J552" t="str">
        <f t="shared" si="178"/>
        <v/>
      </c>
      <c r="L552" t="s">
        <v>412</v>
      </c>
      <c r="M552" t="s">
        <v>448</v>
      </c>
      <c r="N552">
        <v>1</v>
      </c>
      <c r="O552">
        <v>560</v>
      </c>
      <c r="P552">
        <f t="shared" si="179"/>
        <v>560</v>
      </c>
      <c r="Q552" t="str">
        <f t="shared" ca="1" si="181"/>
        <v>it</v>
      </c>
      <c r="R552" t="str">
        <f t="shared" si="182"/>
        <v>Equip013002</v>
      </c>
      <c r="S552">
        <f t="shared" si="183"/>
        <v>1</v>
      </c>
      <c r="T552" t="str">
        <f t="shared" si="184"/>
        <v/>
      </c>
      <c r="U552" t="str">
        <f t="shared" si="185"/>
        <v>Equip010001</v>
      </c>
      <c r="V552">
        <f t="shared" si="186"/>
        <v>1</v>
      </c>
      <c r="W552" t="str">
        <f t="shared" ca="1" si="1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52" t="str">
        <f t="shared" ca="1" si="180"/>
        <v>{"num":18,"diff":7,"tp1":"it","vl1":"Equip013002","cn1":1,"vl2":"Equip010001","cn2":1,"key":560}</v>
      </c>
      <c r="Y552">
        <f t="shared" ca="1" si="188"/>
        <v>96</v>
      </c>
      <c r="Z552">
        <f t="shared" ca="1" si="189"/>
        <v>8646</v>
      </c>
      <c r="AA552">
        <f t="shared" ca="1" si="190"/>
        <v>1</v>
      </c>
      <c r="AB552" t="str">
        <f t="shared" ca="1" si="19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</v>
      </c>
      <c r="AC552">
        <f t="shared" ca="1" si="192"/>
        <v>0</v>
      </c>
    </row>
    <row r="553" spans="1:29">
      <c r="A553">
        <f t="shared" si="196"/>
        <v>18</v>
      </c>
      <c r="B553" t="str">
        <f>VLOOKUP(A553,BossBattleTable!$A:$C,MATCH(BossBattleTable!$C$1,BossBattleTable!$A$1:$C$1,0),0)</f>
        <v>RobotFive</v>
      </c>
      <c r="C553">
        <f t="shared" ca="1" si="177"/>
        <v>8</v>
      </c>
      <c r="D553">
        <f t="shared" si="194"/>
        <v>18</v>
      </c>
      <c r="E553">
        <f t="shared" ca="1" si="195"/>
        <v>8</v>
      </c>
      <c r="F553" t="str">
        <f t="shared" ca="1" si="193"/>
        <v>cu</v>
      </c>
      <c r="G553" t="s">
        <v>402</v>
      </c>
      <c r="H553" t="s">
        <v>108</v>
      </c>
      <c r="I553">
        <v>5</v>
      </c>
      <c r="J553" t="str">
        <f t="shared" si="178"/>
        <v/>
      </c>
      <c r="O553">
        <v>449</v>
      </c>
      <c r="P553">
        <f t="shared" si="179"/>
        <v>449</v>
      </c>
      <c r="Q553" t="str">
        <f t="shared" ca="1" si="181"/>
        <v>cu</v>
      </c>
      <c r="R553" t="str">
        <f t="shared" si="182"/>
        <v>DI</v>
      </c>
      <c r="S553">
        <f t="shared" si="183"/>
        <v>5</v>
      </c>
      <c r="T553" t="str">
        <f t="shared" si="184"/>
        <v/>
      </c>
      <c r="U553" t="str">
        <f t="shared" si="185"/>
        <v/>
      </c>
      <c r="V553" t="str">
        <f t="shared" si="186"/>
        <v/>
      </c>
      <c r="W553" t="str">
        <f t="shared" ca="1" si="1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53" t="str">
        <f t="shared" ca="1" si="180"/>
        <v>{"num":18,"diff":8,"tp1":"cu","vl1":"DI","cn1":5,"key":449}</v>
      </c>
      <c r="Y553">
        <f t="shared" ca="1" si="188"/>
        <v>59</v>
      </c>
      <c r="Z553">
        <f t="shared" ca="1" si="189"/>
        <v>8706</v>
      </c>
      <c r="AA553">
        <f t="shared" ca="1" si="190"/>
        <v>1</v>
      </c>
      <c r="AB553" t="str">
        <f t="shared" ca="1" si="19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</v>
      </c>
      <c r="AC553">
        <f t="shared" ca="1" si="192"/>
        <v>0</v>
      </c>
    </row>
    <row r="554" spans="1:29">
      <c r="A554">
        <f t="shared" si="196"/>
        <v>18</v>
      </c>
      <c r="B554" t="str">
        <f>VLOOKUP(A554,BossBattleTable!$A:$C,MATCH(BossBattleTable!$C$1,BossBattleTable!$A$1:$C$1,0),0)</f>
        <v>RobotFive</v>
      </c>
      <c r="C554">
        <f t="shared" ca="1" si="177"/>
        <v>9</v>
      </c>
      <c r="D554">
        <f t="shared" si="194"/>
        <v>18</v>
      </c>
      <c r="E554">
        <f t="shared" ca="1" si="195"/>
        <v>9</v>
      </c>
      <c r="F554" t="str">
        <f t="shared" ca="1" si="193"/>
        <v>it</v>
      </c>
      <c r="G554" t="s">
        <v>412</v>
      </c>
      <c r="H554" t="s">
        <v>481</v>
      </c>
      <c r="I554">
        <v>1</v>
      </c>
      <c r="J554" t="str">
        <f t="shared" si="178"/>
        <v/>
      </c>
      <c r="O554">
        <v>954</v>
      </c>
      <c r="P554">
        <f t="shared" si="179"/>
        <v>954</v>
      </c>
      <c r="Q554" t="str">
        <f t="shared" ca="1" si="181"/>
        <v>it</v>
      </c>
      <c r="R554" t="str">
        <f t="shared" si="182"/>
        <v>Equip013003</v>
      </c>
      <c r="S554">
        <f t="shared" si="183"/>
        <v>1</v>
      </c>
      <c r="T554" t="str">
        <f t="shared" si="184"/>
        <v/>
      </c>
      <c r="U554" t="str">
        <f t="shared" si="185"/>
        <v/>
      </c>
      <c r="V554" t="str">
        <f t="shared" si="186"/>
        <v/>
      </c>
      <c r="W554" t="str">
        <f t="shared" ca="1" si="1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54" t="str">
        <f t="shared" ca="1" si="180"/>
        <v>{"num":18,"diff":9,"tp1":"it","vl1":"Equip013003","cn1":1,"key":954}</v>
      </c>
      <c r="Y554">
        <f t="shared" ca="1" si="188"/>
        <v>68</v>
      </c>
      <c r="Z554">
        <f t="shared" ca="1" si="189"/>
        <v>8775</v>
      </c>
      <c r="AA554">
        <f t="shared" ca="1" si="190"/>
        <v>1</v>
      </c>
      <c r="AB554" t="str">
        <f t="shared" ca="1" si="19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</v>
      </c>
      <c r="AC554">
        <f t="shared" ca="1" si="192"/>
        <v>0</v>
      </c>
    </row>
    <row r="555" spans="1:29">
      <c r="A555">
        <f t="shared" si="196"/>
        <v>18</v>
      </c>
      <c r="B555" t="str">
        <f>VLOOKUP(A555,BossBattleTable!$A:$C,MATCH(BossBattleTable!$C$1,BossBattleTable!$A$1:$C$1,0),0)</f>
        <v>RobotFive</v>
      </c>
      <c r="C555">
        <f t="shared" ca="1" si="177"/>
        <v>10</v>
      </c>
      <c r="D555">
        <f t="shared" si="194"/>
        <v>18</v>
      </c>
      <c r="E555">
        <f t="shared" ca="1" si="195"/>
        <v>10</v>
      </c>
      <c r="F555" t="str">
        <f t="shared" ca="1" si="193"/>
        <v>cu</v>
      </c>
      <c r="G555" t="s">
        <v>402</v>
      </c>
      <c r="H555" t="s">
        <v>191</v>
      </c>
      <c r="I555">
        <v>12</v>
      </c>
      <c r="J555" t="str">
        <f t="shared" si="178"/>
        <v>에너지다소많음</v>
      </c>
      <c r="O555">
        <v>374</v>
      </c>
      <c r="P555">
        <f t="shared" si="179"/>
        <v>374</v>
      </c>
      <c r="Q555" t="str">
        <f t="shared" ca="1" si="181"/>
        <v>cu</v>
      </c>
      <c r="R555" t="str">
        <f t="shared" si="182"/>
        <v>EN</v>
      </c>
      <c r="S555">
        <f t="shared" si="183"/>
        <v>12</v>
      </c>
      <c r="T555" t="str">
        <f t="shared" si="184"/>
        <v/>
      </c>
      <c r="U555" t="str">
        <f t="shared" si="185"/>
        <v/>
      </c>
      <c r="V555" t="str">
        <f t="shared" si="186"/>
        <v/>
      </c>
      <c r="W555" t="str">
        <f t="shared" ca="1" si="1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55" t="str">
        <f t="shared" ca="1" si="180"/>
        <v>{"num":18,"diff":10,"tp1":"cu","vl1":"EN","cn1":12,"key":374}</v>
      </c>
      <c r="Y555">
        <f t="shared" ca="1" si="188"/>
        <v>61</v>
      </c>
      <c r="Z555">
        <f t="shared" ca="1" si="189"/>
        <v>8837</v>
      </c>
      <c r="AA555">
        <f t="shared" ca="1" si="190"/>
        <v>1</v>
      </c>
      <c r="AB555" t="str">
        <f t="shared" ca="1" si="19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</v>
      </c>
      <c r="AC555">
        <f t="shared" ca="1" si="192"/>
        <v>0</v>
      </c>
    </row>
    <row r="556" spans="1:29">
      <c r="A556">
        <f t="shared" si="196"/>
        <v>18</v>
      </c>
      <c r="B556" t="str">
        <f>VLOOKUP(A556,BossBattleTable!$A:$C,MATCH(BossBattleTable!$C$1,BossBattleTable!$A$1:$C$1,0),0)</f>
        <v>RobotFive</v>
      </c>
      <c r="C556">
        <f t="shared" ca="1" si="177"/>
        <v>11</v>
      </c>
      <c r="D556">
        <f t="shared" si="194"/>
        <v>18</v>
      </c>
      <c r="E556">
        <f t="shared" ca="1" si="195"/>
        <v>11</v>
      </c>
      <c r="F556" t="str">
        <f t="shared" ca="1" si="193"/>
        <v>it</v>
      </c>
      <c r="G556" t="s">
        <v>412</v>
      </c>
      <c r="H556" t="s">
        <v>459</v>
      </c>
      <c r="I556">
        <v>1</v>
      </c>
      <c r="J556" t="str">
        <f t="shared" si="178"/>
        <v/>
      </c>
      <c r="O556">
        <v>952</v>
      </c>
      <c r="P556">
        <f t="shared" si="179"/>
        <v>952</v>
      </c>
      <c r="Q556" t="str">
        <f t="shared" ca="1" si="181"/>
        <v>it</v>
      </c>
      <c r="R556" t="str">
        <f t="shared" si="182"/>
        <v>Equip025002</v>
      </c>
      <c r="S556">
        <f t="shared" si="183"/>
        <v>1</v>
      </c>
      <c r="T556" t="str">
        <f t="shared" si="184"/>
        <v/>
      </c>
      <c r="U556" t="str">
        <f t="shared" si="185"/>
        <v/>
      </c>
      <c r="V556" t="str">
        <f t="shared" si="186"/>
        <v/>
      </c>
      <c r="W556" t="str">
        <f t="shared" ca="1" si="1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56" t="str">
        <f t="shared" ca="1" si="180"/>
        <v>{"num":18,"diff":11,"tp1":"it","vl1":"Equip025002","cn1":1,"key":952}</v>
      </c>
      <c r="Y556">
        <f t="shared" ca="1" si="188"/>
        <v>69</v>
      </c>
      <c r="Z556">
        <f t="shared" ca="1" si="189"/>
        <v>8907</v>
      </c>
      <c r="AA556">
        <f t="shared" ca="1" si="190"/>
        <v>1</v>
      </c>
      <c r="AB556" t="str">
        <f t="shared" ca="1" si="19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</v>
      </c>
      <c r="AC556">
        <f t="shared" ca="1" si="192"/>
        <v>0</v>
      </c>
    </row>
    <row r="557" spans="1:29">
      <c r="A557">
        <f t="shared" si="196"/>
        <v>18</v>
      </c>
      <c r="B557" t="str">
        <f>VLOOKUP(A557,BossBattleTable!$A:$C,MATCH(BossBattleTable!$C$1,BossBattleTable!$A$1:$C$1,0),0)</f>
        <v>RobotFive</v>
      </c>
      <c r="C557">
        <f t="shared" ca="1" si="177"/>
        <v>12</v>
      </c>
      <c r="D557">
        <f t="shared" si="194"/>
        <v>18</v>
      </c>
      <c r="E557">
        <f t="shared" ca="1" si="195"/>
        <v>12</v>
      </c>
      <c r="F557" t="str">
        <f t="shared" ca="1" si="193"/>
        <v>cu</v>
      </c>
      <c r="G557" t="s">
        <v>402</v>
      </c>
      <c r="H557" t="s">
        <v>375</v>
      </c>
      <c r="I557">
        <v>4000</v>
      </c>
      <c r="J557" t="str">
        <f t="shared" si="178"/>
        <v/>
      </c>
      <c r="O557">
        <v>743</v>
      </c>
      <c r="P557">
        <f t="shared" si="179"/>
        <v>743</v>
      </c>
      <c r="Q557" t="str">
        <f t="shared" ca="1" si="181"/>
        <v>cu</v>
      </c>
      <c r="R557" t="str">
        <f t="shared" si="182"/>
        <v>GO</v>
      </c>
      <c r="S557">
        <f t="shared" si="183"/>
        <v>4000</v>
      </c>
      <c r="T557" t="str">
        <f t="shared" si="184"/>
        <v/>
      </c>
      <c r="U557" t="str">
        <f t="shared" si="185"/>
        <v/>
      </c>
      <c r="V557" t="str">
        <f t="shared" si="186"/>
        <v/>
      </c>
      <c r="W557" t="str">
        <f t="shared" ca="1" si="1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57" t="str">
        <f t="shared" ca="1" si="180"/>
        <v>{"num":18,"diff":12,"tp1":"cu","vl1":"GO","cn1":4000,"key":743}</v>
      </c>
      <c r="Y557">
        <f t="shared" ca="1" si="188"/>
        <v>63</v>
      </c>
      <c r="Z557">
        <f t="shared" ca="1" si="189"/>
        <v>8971</v>
      </c>
      <c r="AA557">
        <f t="shared" ca="1" si="190"/>
        <v>1</v>
      </c>
      <c r="AB557" t="str">
        <f t="shared" ca="1" si="19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</v>
      </c>
      <c r="AC557">
        <f t="shared" ca="1" si="192"/>
        <v>0</v>
      </c>
    </row>
    <row r="558" spans="1:29">
      <c r="A558">
        <f t="shared" si="196"/>
        <v>18</v>
      </c>
      <c r="B558" t="str">
        <f>VLOOKUP(A558,BossBattleTable!$A:$C,MATCH(BossBattleTable!$C$1,BossBattleTable!$A$1:$C$1,0),0)</f>
        <v>RobotFive</v>
      </c>
      <c r="C558">
        <f t="shared" ca="1" si="177"/>
        <v>13</v>
      </c>
      <c r="D558">
        <f t="shared" si="194"/>
        <v>18</v>
      </c>
      <c r="E558">
        <f t="shared" ca="1" si="195"/>
        <v>13</v>
      </c>
      <c r="F558" t="str">
        <f t="shared" ca="1" si="193"/>
        <v>it</v>
      </c>
      <c r="G558" t="s">
        <v>412</v>
      </c>
      <c r="H558" t="s">
        <v>448</v>
      </c>
      <c r="I558">
        <v>1</v>
      </c>
      <c r="J558" t="str">
        <f t="shared" si="178"/>
        <v/>
      </c>
      <c r="L558" t="s">
        <v>412</v>
      </c>
      <c r="M558" t="s">
        <v>465</v>
      </c>
      <c r="N558">
        <v>1</v>
      </c>
      <c r="O558">
        <v>833</v>
      </c>
      <c r="P558">
        <f t="shared" si="179"/>
        <v>833</v>
      </c>
      <c r="Q558" t="str">
        <f t="shared" ca="1" si="181"/>
        <v>it</v>
      </c>
      <c r="R558" t="str">
        <f t="shared" si="182"/>
        <v>Equip010001</v>
      </c>
      <c r="S558">
        <f t="shared" si="183"/>
        <v>1</v>
      </c>
      <c r="T558" t="str">
        <f t="shared" si="184"/>
        <v/>
      </c>
      <c r="U558" t="str">
        <f t="shared" si="185"/>
        <v>Equip010002</v>
      </c>
      <c r="V558">
        <f t="shared" si="186"/>
        <v>1</v>
      </c>
      <c r="W558" t="str">
        <f t="shared" ca="1" si="1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58" t="str">
        <f t="shared" ca="1" si="180"/>
        <v>{"num":18,"diff":13,"tp1":"it","vl1":"Equip010001","cn1":1,"vl2":"Equip010002","cn2":1,"key":833}</v>
      </c>
      <c r="Y558">
        <f t="shared" ca="1" si="188"/>
        <v>97</v>
      </c>
      <c r="Z558">
        <f t="shared" ca="1" si="189"/>
        <v>9069</v>
      </c>
      <c r="AA558">
        <f t="shared" ca="1" si="190"/>
        <v>1</v>
      </c>
      <c r="AB558" t="str">
        <f t="shared" ca="1" si="19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</v>
      </c>
      <c r="AC558">
        <f t="shared" ca="1" si="192"/>
        <v>0</v>
      </c>
    </row>
    <row r="559" spans="1:29">
      <c r="A559">
        <f t="shared" si="196"/>
        <v>18</v>
      </c>
      <c r="B559" t="str">
        <f>VLOOKUP(A559,BossBattleTable!$A:$C,MATCH(BossBattleTable!$C$1,BossBattleTable!$A$1:$C$1,0),0)</f>
        <v>RobotFive</v>
      </c>
      <c r="C559">
        <f t="shared" ca="1" si="177"/>
        <v>14</v>
      </c>
      <c r="D559">
        <f t="shared" si="194"/>
        <v>18</v>
      </c>
      <c r="E559">
        <f t="shared" ca="1" si="195"/>
        <v>14</v>
      </c>
      <c r="F559" t="str">
        <f t="shared" ca="1" si="193"/>
        <v>cu</v>
      </c>
      <c r="G559" t="s">
        <v>402</v>
      </c>
      <c r="H559" t="s">
        <v>191</v>
      </c>
      <c r="I559">
        <v>10</v>
      </c>
      <c r="J559" t="str">
        <f t="shared" si="178"/>
        <v>에너지다소많음</v>
      </c>
      <c r="L559" t="s">
        <v>402</v>
      </c>
      <c r="M559" t="s">
        <v>375</v>
      </c>
      <c r="N559">
        <v>3000</v>
      </c>
      <c r="O559">
        <v>970</v>
      </c>
      <c r="P559">
        <f t="shared" si="179"/>
        <v>970</v>
      </c>
      <c r="Q559" t="str">
        <f t="shared" ca="1" si="181"/>
        <v>cu</v>
      </c>
      <c r="R559" t="str">
        <f t="shared" si="182"/>
        <v>EN</v>
      </c>
      <c r="S559">
        <f t="shared" si="183"/>
        <v>10</v>
      </c>
      <c r="T559" t="str">
        <f t="shared" si="184"/>
        <v/>
      </c>
      <c r="U559" t="str">
        <f t="shared" si="185"/>
        <v>GO</v>
      </c>
      <c r="V559">
        <f t="shared" si="186"/>
        <v>3000</v>
      </c>
      <c r="W559" t="str">
        <f t="shared" ca="1" si="1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59" t="str">
        <f t="shared" ca="1" si="180"/>
        <v>{"num":18,"diff":14,"tp1":"cu","vl1":"EN","cn1":10,"vl2":"GO","cn2":3000,"key":970}</v>
      </c>
      <c r="Y559">
        <f t="shared" ca="1" si="188"/>
        <v>83</v>
      </c>
      <c r="Z559">
        <f t="shared" ca="1" si="189"/>
        <v>9153</v>
      </c>
      <c r="AA559">
        <f t="shared" ca="1" si="190"/>
        <v>1</v>
      </c>
      <c r="AB559" t="str">
        <f t="shared" ca="1" si="19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</v>
      </c>
      <c r="AC559">
        <f t="shared" ca="1" si="192"/>
        <v>0</v>
      </c>
    </row>
    <row r="560" spans="1:29">
      <c r="A560">
        <f t="shared" si="196"/>
        <v>18</v>
      </c>
      <c r="B560" t="str">
        <f>VLOOKUP(A560,BossBattleTable!$A:$C,MATCH(BossBattleTable!$C$1,BossBattleTable!$A$1:$C$1,0),0)</f>
        <v>RobotFive</v>
      </c>
      <c r="C560">
        <f t="shared" ca="1" si="177"/>
        <v>15</v>
      </c>
      <c r="D560">
        <f t="shared" si="194"/>
        <v>18</v>
      </c>
      <c r="E560">
        <f t="shared" ca="1" si="195"/>
        <v>15</v>
      </c>
      <c r="F560" t="str">
        <f t="shared" ca="1" si="193"/>
        <v>it</v>
      </c>
      <c r="G560" t="s">
        <v>412</v>
      </c>
      <c r="H560" t="s">
        <v>478</v>
      </c>
      <c r="I560">
        <v>1</v>
      </c>
      <c r="J560" t="str">
        <f t="shared" si="178"/>
        <v/>
      </c>
      <c r="L560" t="s">
        <v>412</v>
      </c>
      <c r="M560" t="s">
        <v>451</v>
      </c>
      <c r="N560">
        <v>1</v>
      </c>
      <c r="O560">
        <v>259</v>
      </c>
      <c r="P560">
        <f t="shared" si="179"/>
        <v>259</v>
      </c>
      <c r="Q560" t="str">
        <f t="shared" ca="1" si="181"/>
        <v>it</v>
      </c>
      <c r="R560" t="str">
        <f t="shared" si="182"/>
        <v>Equip012001</v>
      </c>
      <c r="S560">
        <f t="shared" si="183"/>
        <v>1</v>
      </c>
      <c r="T560" t="str">
        <f t="shared" si="184"/>
        <v/>
      </c>
      <c r="U560" t="str">
        <f t="shared" si="185"/>
        <v>Equip010003</v>
      </c>
      <c r="V560">
        <f t="shared" si="186"/>
        <v>1</v>
      </c>
      <c r="W560" t="str">
        <f t="shared" ca="1" si="1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60" t="str">
        <f t="shared" ca="1" si="180"/>
        <v>{"num":18,"diff":15,"tp1":"it","vl1":"Equip012001","cn1":1,"vl2":"Equip010003","cn2":1,"key":259}</v>
      </c>
      <c r="Y560">
        <f t="shared" ca="1" si="188"/>
        <v>97</v>
      </c>
      <c r="Z560">
        <f t="shared" ca="1" si="189"/>
        <v>9251</v>
      </c>
      <c r="AA560">
        <f t="shared" ca="1" si="190"/>
        <v>1</v>
      </c>
      <c r="AB560" t="str">
        <f t="shared" ca="1" si="19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</v>
      </c>
      <c r="AC560">
        <f t="shared" ca="1" si="192"/>
        <v>0</v>
      </c>
    </row>
    <row r="561" spans="1:29">
      <c r="A561">
        <f t="shared" si="196"/>
        <v>18</v>
      </c>
      <c r="B561" t="str">
        <f>VLOOKUP(A561,BossBattleTable!$A:$C,MATCH(BossBattleTable!$C$1,BossBattleTable!$A$1:$C$1,0),0)</f>
        <v>RobotFive</v>
      </c>
      <c r="C561">
        <f t="shared" ca="1" si="177"/>
        <v>16</v>
      </c>
      <c r="D561">
        <f t="shared" si="194"/>
        <v>18</v>
      </c>
      <c r="E561">
        <f t="shared" ca="1" si="195"/>
        <v>16</v>
      </c>
      <c r="F561" t="str">
        <f t="shared" ca="1" si="193"/>
        <v>cu</v>
      </c>
      <c r="G561" t="s">
        <v>402</v>
      </c>
      <c r="H561" t="s">
        <v>108</v>
      </c>
      <c r="I561">
        <v>6</v>
      </c>
      <c r="J561" t="str">
        <f t="shared" si="178"/>
        <v/>
      </c>
      <c r="O561">
        <v>976</v>
      </c>
      <c r="P561">
        <f t="shared" si="179"/>
        <v>976</v>
      </c>
      <c r="Q561" t="str">
        <f t="shared" ca="1" si="181"/>
        <v>cu</v>
      </c>
      <c r="R561" t="str">
        <f t="shared" si="182"/>
        <v>DI</v>
      </c>
      <c r="S561">
        <f t="shared" si="183"/>
        <v>6</v>
      </c>
      <c r="T561" t="str">
        <f t="shared" si="184"/>
        <v/>
      </c>
      <c r="U561" t="str">
        <f t="shared" si="185"/>
        <v/>
      </c>
      <c r="V561" t="str">
        <f t="shared" si="186"/>
        <v/>
      </c>
      <c r="W561" t="str">
        <f t="shared" ca="1" si="1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61" t="str">
        <f t="shared" ca="1" si="180"/>
        <v>{"num":18,"diff":16,"tp1":"cu","vl1":"DI","cn1":6,"key":976}</v>
      </c>
      <c r="Y561">
        <f t="shared" ca="1" si="188"/>
        <v>60</v>
      </c>
      <c r="Z561">
        <f t="shared" ca="1" si="189"/>
        <v>9312</v>
      </c>
      <c r="AA561">
        <f t="shared" ca="1" si="190"/>
        <v>1</v>
      </c>
      <c r="AB561" t="str">
        <f t="shared" ca="1" si="19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</v>
      </c>
      <c r="AC561">
        <f t="shared" ca="1" si="192"/>
        <v>0</v>
      </c>
    </row>
    <row r="562" spans="1:29">
      <c r="A562">
        <f t="shared" si="196"/>
        <v>18</v>
      </c>
      <c r="B562" t="str">
        <f>VLOOKUP(A562,BossBattleTable!$A:$C,MATCH(BossBattleTable!$C$1,BossBattleTable!$A$1:$C$1,0),0)</f>
        <v>RobotFive</v>
      </c>
      <c r="C562">
        <f t="shared" ca="1" si="177"/>
        <v>17</v>
      </c>
      <c r="D562">
        <f t="shared" si="194"/>
        <v>18</v>
      </c>
      <c r="E562">
        <f t="shared" ca="1" si="195"/>
        <v>17</v>
      </c>
      <c r="F562" t="str">
        <f t="shared" ca="1" si="193"/>
        <v>it</v>
      </c>
      <c r="G562" t="s">
        <v>412</v>
      </c>
      <c r="H562" t="s">
        <v>483</v>
      </c>
      <c r="I562">
        <v>1</v>
      </c>
      <c r="J562" t="str">
        <f t="shared" si="178"/>
        <v/>
      </c>
      <c r="O562">
        <v>835</v>
      </c>
      <c r="P562">
        <f t="shared" si="179"/>
        <v>835</v>
      </c>
      <c r="Q562" t="str">
        <f t="shared" ca="1" si="181"/>
        <v>it</v>
      </c>
      <c r="R562" t="str">
        <f t="shared" si="182"/>
        <v>Equip014003</v>
      </c>
      <c r="S562">
        <f t="shared" si="183"/>
        <v>1</v>
      </c>
      <c r="T562" t="str">
        <f t="shared" si="184"/>
        <v/>
      </c>
      <c r="U562" t="str">
        <f t="shared" si="185"/>
        <v/>
      </c>
      <c r="V562" t="str">
        <f t="shared" si="186"/>
        <v/>
      </c>
      <c r="W562" t="str">
        <f t="shared" ca="1" si="1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62" t="str">
        <f t="shared" ca="1" si="180"/>
        <v>{"num":18,"diff":17,"tp1":"it","vl1":"Equip014003","cn1":1,"key":835}</v>
      </c>
      <c r="Y562">
        <f t="shared" ca="1" si="188"/>
        <v>69</v>
      </c>
      <c r="Z562">
        <f t="shared" ca="1" si="189"/>
        <v>9382</v>
      </c>
      <c r="AA562">
        <f t="shared" ca="1" si="190"/>
        <v>1</v>
      </c>
      <c r="AB562" t="str">
        <f t="shared" ca="1" si="19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</v>
      </c>
      <c r="AC562">
        <f t="shared" ca="1" si="192"/>
        <v>0</v>
      </c>
    </row>
    <row r="563" spans="1:29">
      <c r="A563">
        <f t="shared" si="196"/>
        <v>18</v>
      </c>
      <c r="B563" t="str">
        <f>VLOOKUP(A563,BossBattleTable!$A:$C,MATCH(BossBattleTable!$C$1,BossBattleTable!$A$1:$C$1,0),0)</f>
        <v>RobotFive</v>
      </c>
      <c r="C563">
        <f t="shared" ca="1" si="177"/>
        <v>18</v>
      </c>
      <c r="D563">
        <f t="shared" si="194"/>
        <v>18</v>
      </c>
      <c r="E563">
        <f t="shared" ca="1" si="195"/>
        <v>18</v>
      </c>
      <c r="F563" t="str">
        <f t="shared" ca="1" si="193"/>
        <v>cu</v>
      </c>
      <c r="G563" t="s">
        <v>402</v>
      </c>
      <c r="H563" t="s">
        <v>191</v>
      </c>
      <c r="I563">
        <v>15</v>
      </c>
      <c r="J563" t="str">
        <f t="shared" si="178"/>
        <v>에너지다소많음</v>
      </c>
      <c r="O563">
        <v>979</v>
      </c>
      <c r="P563">
        <f t="shared" si="179"/>
        <v>979</v>
      </c>
      <c r="Q563" t="str">
        <f t="shared" ca="1" si="181"/>
        <v>cu</v>
      </c>
      <c r="R563" t="str">
        <f t="shared" si="182"/>
        <v>EN</v>
      </c>
      <c r="S563">
        <f t="shared" si="183"/>
        <v>15</v>
      </c>
      <c r="T563" t="str">
        <f t="shared" si="184"/>
        <v/>
      </c>
      <c r="U563" t="str">
        <f t="shared" si="185"/>
        <v/>
      </c>
      <c r="V563" t="str">
        <f t="shared" si="186"/>
        <v/>
      </c>
      <c r="W563" t="str">
        <f t="shared" ca="1" si="1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63" t="str">
        <f t="shared" ca="1" si="180"/>
        <v>{"num":18,"diff":18,"tp1":"cu","vl1":"EN","cn1":15,"key":979}</v>
      </c>
      <c r="Y563">
        <f t="shared" ca="1" si="188"/>
        <v>61</v>
      </c>
      <c r="Z563">
        <f t="shared" ca="1" si="189"/>
        <v>9444</v>
      </c>
      <c r="AA563">
        <f t="shared" ca="1" si="190"/>
        <v>1</v>
      </c>
      <c r="AB563" t="str">
        <f t="shared" ca="1" si="19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</v>
      </c>
      <c r="AC563">
        <f t="shared" ca="1" si="192"/>
        <v>0</v>
      </c>
    </row>
    <row r="564" spans="1:29">
      <c r="A564">
        <f t="shared" si="196"/>
        <v>18</v>
      </c>
      <c r="B564" t="str">
        <f>VLOOKUP(A564,BossBattleTable!$A:$C,MATCH(BossBattleTable!$C$1,BossBattleTable!$A$1:$C$1,0),0)</f>
        <v>RobotFive</v>
      </c>
      <c r="C564">
        <f t="shared" ca="1" si="177"/>
        <v>19</v>
      </c>
      <c r="D564">
        <f t="shared" si="194"/>
        <v>18</v>
      </c>
      <c r="E564">
        <f t="shared" ca="1" si="195"/>
        <v>19</v>
      </c>
      <c r="F564" t="str">
        <f t="shared" ca="1" si="193"/>
        <v>it</v>
      </c>
      <c r="G564" t="s">
        <v>412</v>
      </c>
      <c r="H564" t="s">
        <v>479</v>
      </c>
      <c r="I564">
        <v>1</v>
      </c>
      <c r="J564" t="str">
        <f t="shared" si="178"/>
        <v/>
      </c>
      <c r="O564">
        <v>302</v>
      </c>
      <c r="P564">
        <f t="shared" si="179"/>
        <v>302</v>
      </c>
      <c r="Q564" t="str">
        <f t="shared" ca="1" si="181"/>
        <v>it</v>
      </c>
      <c r="R564" t="str">
        <f t="shared" si="182"/>
        <v>Equip023001</v>
      </c>
      <c r="S564">
        <f t="shared" si="183"/>
        <v>1</v>
      </c>
      <c r="T564" t="str">
        <f t="shared" si="184"/>
        <v/>
      </c>
      <c r="U564" t="str">
        <f t="shared" si="185"/>
        <v/>
      </c>
      <c r="V564" t="str">
        <f t="shared" si="186"/>
        <v/>
      </c>
      <c r="W564" t="str">
        <f t="shared" ca="1" si="1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64" t="str">
        <f t="shared" ca="1" si="180"/>
        <v>{"num":18,"diff":19,"tp1":"it","vl1":"Equip023001","cn1":1,"key":302}</v>
      </c>
      <c r="Y564">
        <f t="shared" ca="1" si="188"/>
        <v>69</v>
      </c>
      <c r="Z564">
        <f t="shared" ca="1" si="189"/>
        <v>9514</v>
      </c>
      <c r="AA564">
        <f t="shared" ca="1" si="190"/>
        <v>1</v>
      </c>
      <c r="AB564" t="str">
        <f t="shared" ca="1" si="19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</v>
      </c>
      <c r="AC564">
        <f t="shared" ca="1" si="192"/>
        <v>0</v>
      </c>
    </row>
    <row r="565" spans="1:29">
      <c r="A565">
        <f t="shared" si="196"/>
        <v>18</v>
      </c>
      <c r="B565" t="str">
        <f>VLOOKUP(A565,BossBattleTable!$A:$C,MATCH(BossBattleTable!$C$1,BossBattleTable!$A$1:$C$1,0),0)</f>
        <v>RobotFive</v>
      </c>
      <c r="C565">
        <f t="shared" ca="1" si="177"/>
        <v>20</v>
      </c>
      <c r="D565">
        <f t="shared" si="194"/>
        <v>18</v>
      </c>
      <c r="E565">
        <f t="shared" ca="1" si="195"/>
        <v>20</v>
      </c>
      <c r="F565" t="str">
        <f t="shared" ca="1" si="193"/>
        <v>cu</v>
      </c>
      <c r="G565" t="s">
        <v>402</v>
      </c>
      <c r="H565" t="s">
        <v>375</v>
      </c>
      <c r="I565">
        <v>5500</v>
      </c>
      <c r="J565" t="str">
        <f t="shared" si="178"/>
        <v/>
      </c>
      <c r="O565">
        <v>960</v>
      </c>
      <c r="P565">
        <f t="shared" si="179"/>
        <v>960</v>
      </c>
      <c r="Q565" t="str">
        <f t="shared" ca="1" si="181"/>
        <v>cu</v>
      </c>
      <c r="R565" t="str">
        <f t="shared" si="182"/>
        <v>GO</v>
      </c>
      <c r="S565">
        <f t="shared" si="183"/>
        <v>5500</v>
      </c>
      <c r="T565" t="str">
        <f t="shared" si="184"/>
        <v/>
      </c>
      <c r="U565" t="str">
        <f t="shared" si="185"/>
        <v/>
      </c>
      <c r="V565" t="str">
        <f t="shared" si="186"/>
        <v/>
      </c>
      <c r="W565" t="str">
        <f t="shared" ca="1" si="1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65" t="str">
        <f t="shared" ca="1" si="180"/>
        <v>{"num":18,"diff":20,"tp1":"cu","vl1":"GO","cn1":5500,"key":960}</v>
      </c>
      <c r="Y565">
        <f t="shared" ca="1" si="188"/>
        <v>63</v>
      </c>
      <c r="Z565">
        <f t="shared" ca="1" si="189"/>
        <v>9578</v>
      </c>
      <c r="AA565">
        <f t="shared" ca="1" si="190"/>
        <v>1</v>
      </c>
      <c r="AB565" t="str">
        <f t="shared" ca="1" si="19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</v>
      </c>
      <c r="AC565">
        <f t="shared" ca="1" si="192"/>
        <v>0</v>
      </c>
    </row>
    <row r="566" spans="1:29">
      <c r="A566">
        <f t="shared" si="196"/>
        <v>18</v>
      </c>
      <c r="B566" t="str">
        <f>VLOOKUP(A566,BossBattleTable!$A:$C,MATCH(BossBattleTable!$C$1,BossBattleTable!$A$1:$C$1,0),0)</f>
        <v>RobotFive</v>
      </c>
      <c r="C566">
        <f t="shared" ca="1" si="177"/>
        <v>21</v>
      </c>
      <c r="D566">
        <f t="shared" si="194"/>
        <v>18</v>
      </c>
      <c r="E566">
        <f t="shared" ca="1" si="195"/>
        <v>21</v>
      </c>
      <c r="F566" t="str">
        <f t="shared" ca="1" si="193"/>
        <v>it</v>
      </c>
      <c r="G566" t="s">
        <v>412</v>
      </c>
      <c r="H566" t="s">
        <v>465</v>
      </c>
      <c r="I566">
        <v>1</v>
      </c>
      <c r="J566" t="str">
        <f t="shared" si="178"/>
        <v/>
      </c>
      <c r="L566" t="s">
        <v>412</v>
      </c>
      <c r="M566" t="s">
        <v>451</v>
      </c>
      <c r="N566">
        <v>1</v>
      </c>
      <c r="O566">
        <v>323</v>
      </c>
      <c r="P566">
        <f t="shared" si="179"/>
        <v>323</v>
      </c>
      <c r="Q566" t="str">
        <f t="shared" ca="1" si="181"/>
        <v>it</v>
      </c>
      <c r="R566" t="str">
        <f t="shared" si="182"/>
        <v>Equip010002</v>
      </c>
      <c r="S566">
        <f t="shared" si="183"/>
        <v>1</v>
      </c>
      <c r="T566" t="str">
        <f t="shared" si="184"/>
        <v/>
      </c>
      <c r="U566" t="str">
        <f t="shared" si="185"/>
        <v>Equip010003</v>
      </c>
      <c r="V566">
        <f t="shared" si="186"/>
        <v>1</v>
      </c>
      <c r="W566" t="str">
        <f t="shared" ca="1" si="1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66" t="str">
        <f t="shared" ca="1" si="180"/>
        <v>{"num":18,"diff":21,"tp1":"it","vl1":"Equip010002","cn1":1,"vl2":"Equip010003","cn2":1,"key":323}</v>
      </c>
      <c r="Y566">
        <f t="shared" ca="1" si="188"/>
        <v>97</v>
      </c>
      <c r="Z566">
        <f t="shared" ca="1" si="189"/>
        <v>9676</v>
      </c>
      <c r="AA566">
        <f t="shared" ca="1" si="190"/>
        <v>1</v>
      </c>
      <c r="AB566" t="str">
        <f t="shared" ca="1" si="19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</v>
      </c>
      <c r="AC566">
        <f t="shared" ca="1" si="192"/>
        <v>0</v>
      </c>
    </row>
    <row r="567" spans="1:29">
      <c r="A567">
        <f t="shared" si="196"/>
        <v>18</v>
      </c>
      <c r="B567" t="str">
        <f>VLOOKUP(A567,BossBattleTable!$A:$C,MATCH(BossBattleTable!$C$1,BossBattleTable!$A$1:$C$1,0),0)</f>
        <v>RobotFive</v>
      </c>
      <c r="C567">
        <f t="shared" ca="1" si="177"/>
        <v>22</v>
      </c>
      <c r="D567">
        <f t="shared" si="194"/>
        <v>18</v>
      </c>
      <c r="E567">
        <f t="shared" ca="1" si="195"/>
        <v>22</v>
      </c>
      <c r="F567" t="str">
        <f t="shared" ca="1" si="193"/>
        <v>cu</v>
      </c>
      <c r="G567" t="s">
        <v>402</v>
      </c>
      <c r="H567" t="s">
        <v>191</v>
      </c>
      <c r="I567">
        <v>12</v>
      </c>
      <c r="J567" t="str">
        <f t="shared" si="178"/>
        <v>에너지다소많음</v>
      </c>
      <c r="L567" t="s">
        <v>402</v>
      </c>
      <c r="M567" t="s">
        <v>375</v>
      </c>
      <c r="N567">
        <v>4000</v>
      </c>
      <c r="O567">
        <v>351</v>
      </c>
      <c r="P567">
        <f t="shared" si="179"/>
        <v>351</v>
      </c>
      <c r="Q567" t="str">
        <f t="shared" ca="1" si="181"/>
        <v>cu</v>
      </c>
      <c r="R567" t="str">
        <f t="shared" si="182"/>
        <v>EN</v>
      </c>
      <c r="S567">
        <f t="shared" si="183"/>
        <v>12</v>
      </c>
      <c r="T567" t="str">
        <f t="shared" si="184"/>
        <v/>
      </c>
      <c r="U567" t="str">
        <f t="shared" si="185"/>
        <v>GO</v>
      </c>
      <c r="V567">
        <f t="shared" si="186"/>
        <v>4000</v>
      </c>
      <c r="W567" t="str">
        <f t="shared" ca="1" si="1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67" t="str">
        <f t="shared" ca="1" si="180"/>
        <v>{"num":18,"diff":22,"tp1":"cu","vl1":"EN","cn1":12,"vl2":"GO","cn2":4000,"key":351}</v>
      </c>
      <c r="Y567">
        <f t="shared" ca="1" si="188"/>
        <v>83</v>
      </c>
      <c r="Z567">
        <f t="shared" ca="1" si="189"/>
        <v>9760</v>
      </c>
      <c r="AA567">
        <f t="shared" ca="1" si="190"/>
        <v>1</v>
      </c>
      <c r="AB567" t="str">
        <f t="shared" ca="1" si="19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</v>
      </c>
      <c r="AC567">
        <f t="shared" ca="1" si="192"/>
        <v>0</v>
      </c>
    </row>
    <row r="568" spans="1:29">
      <c r="A568">
        <f t="shared" si="196"/>
        <v>18</v>
      </c>
      <c r="B568" t="str">
        <f>VLOOKUP(A568,BossBattleTable!$A:$C,MATCH(BossBattleTable!$C$1,BossBattleTable!$A$1:$C$1,0),0)</f>
        <v>RobotFive</v>
      </c>
      <c r="C568">
        <f t="shared" ca="1" si="177"/>
        <v>23</v>
      </c>
      <c r="D568">
        <f t="shared" si="194"/>
        <v>18</v>
      </c>
      <c r="E568">
        <f t="shared" ca="1" si="195"/>
        <v>23</v>
      </c>
      <c r="F568" t="str">
        <f t="shared" ca="1" si="193"/>
        <v>it</v>
      </c>
      <c r="G568" t="s">
        <v>412</v>
      </c>
      <c r="H568" t="s">
        <v>473</v>
      </c>
      <c r="I568">
        <v>1</v>
      </c>
      <c r="J568" t="str">
        <f t="shared" si="178"/>
        <v/>
      </c>
      <c r="L568" t="s">
        <v>412</v>
      </c>
      <c r="M568" t="s">
        <v>449</v>
      </c>
      <c r="N568">
        <v>1</v>
      </c>
      <c r="O568">
        <v>838</v>
      </c>
      <c r="P568">
        <f t="shared" si="179"/>
        <v>838</v>
      </c>
      <c r="Q568" t="str">
        <f t="shared" ca="1" si="181"/>
        <v>it</v>
      </c>
      <c r="R568" t="str">
        <f t="shared" si="182"/>
        <v>Equip020001</v>
      </c>
      <c r="S568">
        <f t="shared" si="183"/>
        <v>1</v>
      </c>
      <c r="T568" t="str">
        <f t="shared" si="184"/>
        <v/>
      </c>
      <c r="U568" t="str">
        <f t="shared" si="185"/>
        <v>Equip011001</v>
      </c>
      <c r="V568">
        <f t="shared" si="186"/>
        <v>1</v>
      </c>
      <c r="W568" t="str">
        <f t="shared" ca="1" si="1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68" t="str">
        <f t="shared" ca="1" si="180"/>
        <v>{"num":18,"diff":23,"tp1":"it","vl1":"Equip020001","cn1":1,"vl2":"Equip011001","cn2":1,"key":838}</v>
      </c>
      <c r="Y568">
        <f t="shared" ca="1" si="188"/>
        <v>97</v>
      </c>
      <c r="Z568">
        <f t="shared" ca="1" si="189"/>
        <v>9858</v>
      </c>
      <c r="AA568">
        <f t="shared" ca="1" si="190"/>
        <v>1</v>
      </c>
      <c r="AB568" t="str">
        <f t="shared" ca="1" si="19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</v>
      </c>
      <c r="AC568">
        <f t="shared" ca="1" si="192"/>
        <v>0</v>
      </c>
    </row>
    <row r="569" spans="1:29">
      <c r="A569">
        <f t="shared" si="196"/>
        <v>18</v>
      </c>
      <c r="B569" t="str">
        <f>VLOOKUP(A569,BossBattleTable!$A:$C,MATCH(BossBattleTable!$C$1,BossBattleTable!$A$1:$C$1,0),0)</f>
        <v>RobotFive</v>
      </c>
      <c r="C569">
        <f t="shared" ca="1" si="177"/>
        <v>24</v>
      </c>
      <c r="D569">
        <f t="shared" si="194"/>
        <v>18</v>
      </c>
      <c r="E569">
        <f t="shared" ca="1" si="195"/>
        <v>24</v>
      </c>
      <c r="F569" t="str">
        <f t="shared" ca="1" si="193"/>
        <v>cu</v>
      </c>
      <c r="G569" t="s">
        <v>402</v>
      </c>
      <c r="H569" t="s">
        <v>108</v>
      </c>
      <c r="I569">
        <v>8</v>
      </c>
      <c r="J569" t="str">
        <f t="shared" si="178"/>
        <v/>
      </c>
      <c r="O569">
        <v>655</v>
      </c>
      <c r="P569">
        <f t="shared" si="179"/>
        <v>655</v>
      </c>
      <c r="Q569" t="str">
        <f t="shared" ca="1" si="181"/>
        <v>cu</v>
      </c>
      <c r="R569" t="str">
        <f t="shared" si="182"/>
        <v>DI</v>
      </c>
      <c r="S569">
        <f t="shared" si="183"/>
        <v>8</v>
      </c>
      <c r="T569" t="str">
        <f t="shared" si="184"/>
        <v/>
      </c>
      <c r="U569" t="str">
        <f t="shared" si="185"/>
        <v/>
      </c>
      <c r="V569" t="str">
        <f t="shared" si="186"/>
        <v/>
      </c>
      <c r="W569" t="str">
        <f t="shared" ca="1" si="1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69" t="str">
        <f t="shared" ca="1" si="180"/>
        <v>{"num":18,"diff":24,"tp1":"cu","vl1":"DI","cn1":8,"key":655}</v>
      </c>
      <c r="Y569">
        <f t="shared" ca="1" si="188"/>
        <v>60</v>
      </c>
      <c r="Z569">
        <f t="shared" ca="1" si="189"/>
        <v>9919</v>
      </c>
      <c r="AA569">
        <f t="shared" ca="1" si="190"/>
        <v>1</v>
      </c>
      <c r="AB569" t="str">
        <f t="shared" ca="1" si="19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</v>
      </c>
      <c r="AC569">
        <f t="shared" ca="1" si="192"/>
        <v>0</v>
      </c>
    </row>
    <row r="570" spans="1:29">
      <c r="A570">
        <f t="shared" si="196"/>
        <v>18</v>
      </c>
      <c r="B570" t="str">
        <f>VLOOKUP(A570,BossBattleTable!$A:$C,MATCH(BossBattleTable!$C$1,BossBattleTable!$A$1:$C$1,0),0)</f>
        <v>RobotFive</v>
      </c>
      <c r="C570">
        <f t="shared" ca="1" si="177"/>
        <v>25</v>
      </c>
      <c r="D570">
        <f t="shared" si="194"/>
        <v>18</v>
      </c>
      <c r="E570">
        <f t="shared" ca="1" si="195"/>
        <v>25</v>
      </c>
      <c r="F570" t="str">
        <f t="shared" ca="1" si="193"/>
        <v>it</v>
      </c>
      <c r="G570" t="s">
        <v>412</v>
      </c>
      <c r="H570" t="s">
        <v>451</v>
      </c>
      <c r="I570">
        <v>1</v>
      </c>
      <c r="J570" t="str">
        <f t="shared" si="178"/>
        <v/>
      </c>
      <c r="O570">
        <v>151</v>
      </c>
      <c r="P570">
        <f t="shared" si="179"/>
        <v>151</v>
      </c>
      <c r="Q570" t="str">
        <f t="shared" ca="1" si="181"/>
        <v>it</v>
      </c>
      <c r="R570" t="str">
        <f t="shared" si="182"/>
        <v>Equip010003</v>
      </c>
      <c r="S570">
        <f t="shared" si="183"/>
        <v>1</v>
      </c>
      <c r="T570" t="str">
        <f t="shared" si="184"/>
        <v/>
      </c>
      <c r="U570" t="str">
        <f t="shared" si="185"/>
        <v/>
      </c>
      <c r="V570" t="str">
        <f t="shared" si="186"/>
        <v/>
      </c>
      <c r="W570" t="str">
        <f t="shared" ca="1" si="1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70" t="str">
        <f t="shared" ca="1" si="180"/>
        <v>{"num":18,"diff":25,"tp1":"it","vl1":"Equip010003","cn1":1,"key":151}</v>
      </c>
      <c r="Y570">
        <f t="shared" ca="1" si="188"/>
        <v>69</v>
      </c>
      <c r="Z570">
        <f t="shared" ca="1" si="189"/>
        <v>9989</v>
      </c>
      <c r="AA570">
        <f t="shared" ca="1" si="190"/>
        <v>1</v>
      </c>
      <c r="AB570" t="str">
        <f t="shared" ca="1" si="19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</v>
      </c>
      <c r="AC570">
        <f t="shared" ca="1" si="192"/>
        <v>0</v>
      </c>
    </row>
    <row r="571" spans="1:29">
      <c r="A571">
        <f t="shared" si="196"/>
        <v>18</v>
      </c>
      <c r="B571" t="str">
        <f>VLOOKUP(A571,BossBattleTable!$A:$C,MATCH(BossBattleTable!$C$1,BossBattleTable!$A$1:$C$1,0),0)</f>
        <v>RobotFive</v>
      </c>
      <c r="C571">
        <f t="shared" ca="1" si="177"/>
        <v>26</v>
      </c>
      <c r="D571">
        <f t="shared" si="194"/>
        <v>18</v>
      </c>
      <c r="E571">
        <f t="shared" ca="1" si="195"/>
        <v>26</v>
      </c>
      <c r="F571" t="str">
        <f t="shared" ca="1" si="193"/>
        <v>cu</v>
      </c>
      <c r="G571" t="s">
        <v>402</v>
      </c>
      <c r="H571" t="s">
        <v>191</v>
      </c>
      <c r="I571">
        <v>20</v>
      </c>
      <c r="J571" t="str">
        <f t="shared" si="178"/>
        <v>에너지다소많음</v>
      </c>
      <c r="O571">
        <v>337</v>
      </c>
      <c r="P571">
        <f t="shared" si="179"/>
        <v>337</v>
      </c>
      <c r="Q571" t="str">
        <f t="shared" ca="1" si="181"/>
        <v>cu</v>
      </c>
      <c r="R571" t="str">
        <f t="shared" si="182"/>
        <v>EN</v>
      </c>
      <c r="S571">
        <f t="shared" si="183"/>
        <v>20</v>
      </c>
      <c r="T571" t="str">
        <f t="shared" si="184"/>
        <v/>
      </c>
      <c r="U571" t="str">
        <f t="shared" si="185"/>
        <v/>
      </c>
      <c r="V571" t="str">
        <f t="shared" si="186"/>
        <v/>
      </c>
      <c r="W571" t="str">
        <f t="shared" ca="1" si="1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71" t="str">
        <f t="shared" ca="1" si="180"/>
        <v>{"num":18,"diff":26,"tp1":"cu","vl1":"EN","cn1":20,"key":337}</v>
      </c>
      <c r="Y571">
        <f t="shared" ca="1" si="188"/>
        <v>61</v>
      </c>
      <c r="Z571">
        <f t="shared" ca="1" si="189"/>
        <v>10051</v>
      </c>
      <c r="AA571">
        <f t="shared" ca="1" si="190"/>
        <v>1</v>
      </c>
      <c r="AB571" t="str">
        <f t="shared" ca="1" si="19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</v>
      </c>
      <c r="AC571">
        <f t="shared" ca="1" si="192"/>
        <v>0</v>
      </c>
    </row>
    <row r="572" spans="1:29">
      <c r="A572">
        <f t="shared" si="196"/>
        <v>18</v>
      </c>
      <c r="B572" t="str">
        <f>VLOOKUP(A572,BossBattleTable!$A:$C,MATCH(BossBattleTable!$C$1,BossBattleTable!$A$1:$C$1,0),0)</f>
        <v>RobotFive</v>
      </c>
      <c r="C572">
        <f t="shared" ca="1" si="177"/>
        <v>27</v>
      </c>
      <c r="D572">
        <f t="shared" si="194"/>
        <v>18</v>
      </c>
      <c r="E572">
        <f t="shared" ca="1" si="195"/>
        <v>27</v>
      </c>
      <c r="F572" t="str">
        <f t="shared" ca="1" si="193"/>
        <v>it</v>
      </c>
      <c r="G572" t="s">
        <v>412</v>
      </c>
      <c r="H572" t="s">
        <v>474</v>
      </c>
      <c r="I572">
        <v>1</v>
      </c>
      <c r="J572" t="str">
        <f t="shared" si="178"/>
        <v/>
      </c>
      <c r="O572">
        <v>729</v>
      </c>
      <c r="P572">
        <f t="shared" si="179"/>
        <v>729</v>
      </c>
      <c r="Q572" t="str">
        <f t="shared" ca="1" si="181"/>
        <v>it</v>
      </c>
      <c r="R572" t="str">
        <f t="shared" si="182"/>
        <v>Equip021003</v>
      </c>
      <c r="S572">
        <f t="shared" si="183"/>
        <v>1</v>
      </c>
      <c r="T572" t="str">
        <f t="shared" si="184"/>
        <v/>
      </c>
      <c r="U572" t="str">
        <f t="shared" si="185"/>
        <v/>
      </c>
      <c r="V572" t="str">
        <f t="shared" si="186"/>
        <v/>
      </c>
      <c r="W572" t="str">
        <f t="shared" ca="1" si="1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72" t="str">
        <f t="shared" ca="1" si="180"/>
        <v>{"num":18,"diff":27,"tp1":"it","vl1":"Equip021003","cn1":1,"key":729}</v>
      </c>
      <c r="Y572">
        <f t="shared" ca="1" si="188"/>
        <v>69</v>
      </c>
      <c r="Z572">
        <f t="shared" ca="1" si="189"/>
        <v>10121</v>
      </c>
      <c r="AA572">
        <f t="shared" ca="1" si="190"/>
        <v>1</v>
      </c>
      <c r="AB572" t="str">
        <f t="shared" ca="1" si="19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</v>
      </c>
      <c r="AC572">
        <f t="shared" ca="1" si="192"/>
        <v>0</v>
      </c>
    </row>
    <row r="573" spans="1:29">
      <c r="A573">
        <f t="shared" si="196"/>
        <v>18</v>
      </c>
      <c r="B573" t="str">
        <f>VLOOKUP(A573,BossBattleTable!$A:$C,MATCH(BossBattleTable!$C$1,BossBattleTable!$A$1:$C$1,0),0)</f>
        <v>RobotFive</v>
      </c>
      <c r="C573">
        <f t="shared" ca="1" si="177"/>
        <v>28</v>
      </c>
      <c r="D573">
        <f t="shared" si="194"/>
        <v>18</v>
      </c>
      <c r="E573">
        <f t="shared" ca="1" si="195"/>
        <v>28</v>
      </c>
      <c r="F573" t="str">
        <f t="shared" ca="1" si="193"/>
        <v>cu</v>
      </c>
      <c r="G573" t="s">
        <v>402</v>
      </c>
      <c r="H573" t="s">
        <v>375</v>
      </c>
      <c r="I573">
        <v>7500</v>
      </c>
      <c r="J573" t="str">
        <f t="shared" si="178"/>
        <v/>
      </c>
      <c r="O573">
        <v>272</v>
      </c>
      <c r="P573">
        <f t="shared" si="179"/>
        <v>272</v>
      </c>
      <c r="Q573" t="str">
        <f t="shared" ca="1" si="181"/>
        <v>cu</v>
      </c>
      <c r="R573" t="str">
        <f t="shared" si="182"/>
        <v>GO</v>
      </c>
      <c r="S573">
        <f t="shared" si="183"/>
        <v>7500</v>
      </c>
      <c r="T573" t="str">
        <f t="shared" si="184"/>
        <v/>
      </c>
      <c r="U573" t="str">
        <f t="shared" si="185"/>
        <v/>
      </c>
      <c r="V573" t="str">
        <f t="shared" si="186"/>
        <v/>
      </c>
      <c r="W573" t="str">
        <f t="shared" ca="1" si="1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73" t="str">
        <f t="shared" ca="1" si="180"/>
        <v>{"num":18,"diff":28,"tp1":"cu","vl1":"GO","cn1":7500,"key":272}</v>
      </c>
      <c r="Y573">
        <f t="shared" ca="1" si="188"/>
        <v>63</v>
      </c>
      <c r="Z573">
        <f t="shared" ca="1" si="189"/>
        <v>10185</v>
      </c>
      <c r="AA573">
        <f t="shared" ca="1" si="190"/>
        <v>1</v>
      </c>
      <c r="AB573" t="str">
        <f t="shared" ca="1" si="19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</v>
      </c>
      <c r="AC573">
        <f t="shared" ca="1" si="192"/>
        <v>0</v>
      </c>
    </row>
    <row r="574" spans="1:29">
      <c r="A574">
        <f t="shared" si="196"/>
        <v>18</v>
      </c>
      <c r="B574" t="str">
        <f>VLOOKUP(A574,BossBattleTable!$A:$C,MATCH(BossBattleTable!$C$1,BossBattleTable!$A$1:$C$1,0),0)</f>
        <v>RobotFive</v>
      </c>
      <c r="C574">
        <f t="shared" ca="1" si="177"/>
        <v>29</v>
      </c>
      <c r="D574">
        <f t="shared" si="194"/>
        <v>18</v>
      </c>
      <c r="E574">
        <f t="shared" ca="1" si="195"/>
        <v>29</v>
      </c>
      <c r="F574" t="str">
        <f t="shared" ca="1" si="193"/>
        <v>it</v>
      </c>
      <c r="G574" t="s">
        <v>412</v>
      </c>
      <c r="H574" t="s">
        <v>463</v>
      </c>
      <c r="I574">
        <v>1</v>
      </c>
      <c r="J574" t="str">
        <f t="shared" si="178"/>
        <v/>
      </c>
      <c r="L574" t="s">
        <v>412</v>
      </c>
      <c r="M574" t="s">
        <v>471</v>
      </c>
      <c r="N574">
        <v>1</v>
      </c>
      <c r="O574">
        <v>895</v>
      </c>
      <c r="P574">
        <f t="shared" si="179"/>
        <v>895</v>
      </c>
      <c r="Q574" t="str">
        <f t="shared" ca="1" si="181"/>
        <v>it</v>
      </c>
      <c r="R574" t="str">
        <f t="shared" si="182"/>
        <v>Equip014002</v>
      </c>
      <c r="S574">
        <f t="shared" si="183"/>
        <v>1</v>
      </c>
      <c r="T574" t="str">
        <f t="shared" si="184"/>
        <v/>
      </c>
      <c r="U574" t="str">
        <f t="shared" si="185"/>
        <v>Equip011002</v>
      </c>
      <c r="V574">
        <f t="shared" si="186"/>
        <v>1</v>
      </c>
      <c r="W574" t="str">
        <f t="shared" ca="1" si="1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74" t="str">
        <f t="shared" ca="1" si="180"/>
        <v>{"num":18,"diff":29,"tp1":"it","vl1":"Equip014002","cn1":1,"vl2":"Equip011002","cn2":1,"key":895}</v>
      </c>
      <c r="Y574">
        <f t="shared" ca="1" si="188"/>
        <v>97</v>
      </c>
      <c r="Z574">
        <f t="shared" ca="1" si="189"/>
        <v>10283</v>
      </c>
      <c r="AA574">
        <f t="shared" ca="1" si="190"/>
        <v>1</v>
      </c>
      <c r="AB574" t="str">
        <f t="shared" ca="1" si="19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</v>
      </c>
      <c r="AC574">
        <f t="shared" ca="1" si="192"/>
        <v>0</v>
      </c>
    </row>
    <row r="575" spans="1:29">
      <c r="A575">
        <f t="shared" si="196"/>
        <v>18</v>
      </c>
      <c r="B575" t="str">
        <f>VLOOKUP(A575,BossBattleTable!$A:$C,MATCH(BossBattleTable!$C$1,BossBattleTable!$A$1:$C$1,0),0)</f>
        <v>RobotFive</v>
      </c>
      <c r="C575">
        <f t="shared" ca="1" si="177"/>
        <v>30</v>
      </c>
      <c r="D575">
        <f t="shared" si="194"/>
        <v>18</v>
      </c>
      <c r="E575">
        <f t="shared" ca="1" si="195"/>
        <v>30</v>
      </c>
      <c r="F575" t="str">
        <f t="shared" ca="1" si="193"/>
        <v>cu</v>
      </c>
      <c r="G575" t="s">
        <v>402</v>
      </c>
      <c r="H575" t="s">
        <v>191</v>
      </c>
      <c r="I575">
        <v>15</v>
      </c>
      <c r="J575" t="str">
        <f t="shared" si="178"/>
        <v>에너지다소많음</v>
      </c>
      <c r="L575" t="s">
        <v>402</v>
      </c>
      <c r="M575" t="s">
        <v>375</v>
      </c>
      <c r="N575">
        <v>5000</v>
      </c>
      <c r="O575">
        <v>221</v>
      </c>
      <c r="P575">
        <f t="shared" si="179"/>
        <v>221</v>
      </c>
      <c r="Q575" t="str">
        <f t="shared" ca="1" si="181"/>
        <v>cu</v>
      </c>
      <c r="R575" t="str">
        <f t="shared" si="182"/>
        <v>EN</v>
      </c>
      <c r="S575">
        <f t="shared" si="183"/>
        <v>15</v>
      </c>
      <c r="T575" t="str">
        <f t="shared" si="184"/>
        <v/>
      </c>
      <c r="U575" t="str">
        <f t="shared" si="185"/>
        <v>GO</v>
      </c>
      <c r="V575">
        <f t="shared" si="186"/>
        <v>5000</v>
      </c>
      <c r="W575" t="str">
        <f t="shared" ca="1" si="1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75" t="str">
        <f t="shared" ca="1" si="180"/>
        <v>{"num":18,"diff":30,"tp1":"cu","vl1":"EN","cn1":15,"vl2":"GO","cn2":5000,"key":221}</v>
      </c>
      <c r="Y575">
        <f t="shared" ca="1" si="188"/>
        <v>83</v>
      </c>
      <c r="Z575">
        <f t="shared" ca="1" si="189"/>
        <v>10367</v>
      </c>
      <c r="AA575">
        <f t="shared" ca="1" si="190"/>
        <v>1</v>
      </c>
      <c r="AB575" t="str">
        <f t="shared" ca="1" si="19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</v>
      </c>
      <c r="AC575">
        <f t="shared" ca="1" si="192"/>
        <v>0</v>
      </c>
    </row>
    <row r="576" spans="1:29">
      <c r="A576">
        <f t="shared" si="196"/>
        <v>18</v>
      </c>
      <c r="B576" t="str">
        <f>VLOOKUP(A576,BossBattleTable!$A:$C,MATCH(BossBattleTable!$C$1,BossBattleTable!$A$1:$C$1,0),0)</f>
        <v>RobotFive</v>
      </c>
      <c r="C576">
        <f t="shared" ca="1" si="177"/>
        <v>31</v>
      </c>
      <c r="D576">
        <f t="shared" si="194"/>
        <v>18</v>
      </c>
      <c r="E576">
        <f t="shared" ca="1" si="195"/>
        <v>31</v>
      </c>
      <c r="F576" t="str">
        <f t="shared" ca="1" si="193"/>
        <v>it</v>
      </c>
      <c r="G576" t="s">
        <v>412</v>
      </c>
      <c r="H576" t="s">
        <v>457</v>
      </c>
      <c r="I576">
        <v>1</v>
      </c>
      <c r="J576" t="str">
        <f t="shared" si="178"/>
        <v/>
      </c>
      <c r="L576" t="s">
        <v>412</v>
      </c>
      <c r="M576" t="s">
        <v>485</v>
      </c>
      <c r="N576">
        <v>1</v>
      </c>
      <c r="O576">
        <v>483</v>
      </c>
      <c r="P576">
        <f t="shared" si="179"/>
        <v>483</v>
      </c>
      <c r="Q576" t="str">
        <f t="shared" ca="1" si="181"/>
        <v>it</v>
      </c>
      <c r="R576" t="str">
        <f t="shared" si="182"/>
        <v>Equip020003</v>
      </c>
      <c r="S576">
        <f t="shared" si="183"/>
        <v>1</v>
      </c>
      <c r="T576" t="str">
        <f t="shared" si="184"/>
        <v/>
      </c>
      <c r="U576" t="str">
        <f t="shared" si="185"/>
        <v>Equip023002</v>
      </c>
      <c r="V576">
        <f t="shared" si="186"/>
        <v>1</v>
      </c>
      <c r="W576" t="str">
        <f t="shared" ca="1" si="1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76" t="str">
        <f t="shared" ca="1" si="180"/>
        <v>{"num":18,"diff":31,"tp1":"it","vl1":"Equip020003","cn1":1,"vl2":"Equip023002","cn2":1,"key":483}</v>
      </c>
      <c r="Y576">
        <f t="shared" ca="1" si="188"/>
        <v>97</v>
      </c>
      <c r="Z576">
        <f t="shared" ca="1" si="189"/>
        <v>10465</v>
      </c>
      <c r="AA576">
        <f t="shared" ca="1" si="190"/>
        <v>1</v>
      </c>
      <c r="AB576" t="str">
        <f t="shared" ca="1" si="19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</v>
      </c>
      <c r="AC576">
        <f t="shared" ca="1" si="192"/>
        <v>0</v>
      </c>
    </row>
    <row r="577" spans="1:29">
      <c r="A577">
        <f t="shared" si="196"/>
        <v>18</v>
      </c>
      <c r="B577" t="str">
        <f>VLOOKUP(A577,BossBattleTable!$A:$C,MATCH(BossBattleTable!$C$1,BossBattleTable!$A$1:$C$1,0),0)</f>
        <v>RobotFive</v>
      </c>
      <c r="C577">
        <f t="shared" ca="1" si="177"/>
        <v>32</v>
      </c>
      <c r="D577">
        <f t="shared" si="194"/>
        <v>18</v>
      </c>
      <c r="E577">
        <f t="shared" ca="1" si="195"/>
        <v>32</v>
      </c>
      <c r="F577" t="str">
        <f t="shared" ca="1" si="193"/>
        <v>cu</v>
      </c>
      <c r="G577" t="s">
        <v>402</v>
      </c>
      <c r="H577" t="s">
        <v>108</v>
      </c>
      <c r="I577">
        <v>11</v>
      </c>
      <c r="J577" t="str">
        <f t="shared" si="178"/>
        <v/>
      </c>
      <c r="O577">
        <v>738</v>
      </c>
      <c r="P577">
        <f t="shared" si="179"/>
        <v>738</v>
      </c>
      <c r="Q577" t="str">
        <f t="shared" ca="1" si="181"/>
        <v>cu</v>
      </c>
      <c r="R577" t="str">
        <f t="shared" si="182"/>
        <v>DI</v>
      </c>
      <c r="S577">
        <f t="shared" si="183"/>
        <v>11</v>
      </c>
      <c r="T577" t="str">
        <f t="shared" si="184"/>
        <v/>
      </c>
      <c r="U577" t="str">
        <f t="shared" si="185"/>
        <v/>
      </c>
      <c r="V577" t="str">
        <f t="shared" si="186"/>
        <v/>
      </c>
      <c r="W577" t="str">
        <f t="shared" ca="1" si="1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77" t="str">
        <f t="shared" ca="1" si="180"/>
        <v>{"num":18,"diff":32,"tp1":"cu","vl1":"DI","cn1":11,"key":738}</v>
      </c>
      <c r="Y577">
        <f t="shared" ca="1" si="188"/>
        <v>61</v>
      </c>
      <c r="Z577">
        <f t="shared" ca="1" si="189"/>
        <v>10527</v>
      </c>
      <c r="AA577">
        <f t="shared" ca="1" si="190"/>
        <v>1</v>
      </c>
      <c r="AB577" t="str">
        <f t="shared" ca="1" si="19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</v>
      </c>
      <c r="AC577">
        <f t="shared" ca="1" si="192"/>
        <v>0</v>
      </c>
    </row>
    <row r="578" spans="1:29">
      <c r="A578">
        <f t="shared" si="196"/>
        <v>19</v>
      </c>
      <c r="B578" t="str">
        <f>VLOOKUP(A578,BossBattleTable!$A:$C,MATCH(BossBattleTable!$C$1,BossBattleTable!$A$1:$C$1,0),0)</f>
        <v>Kumata</v>
      </c>
      <c r="C578">
        <f t="shared" ref="C578:C641" ca="1" si="197">IF(A578&lt;&gt;OFFSET(A578,-1,0),1,OFFSET(C578,-1,0)+1)</f>
        <v>1</v>
      </c>
      <c r="D578">
        <f t="shared" si="194"/>
        <v>19</v>
      </c>
      <c r="E578">
        <f t="shared" ca="1" si="195"/>
        <v>1</v>
      </c>
      <c r="F578" t="str">
        <f t="shared" ca="1" si="193"/>
        <v>it</v>
      </c>
      <c r="G578" t="s">
        <v>412</v>
      </c>
      <c r="H578" t="s">
        <v>495</v>
      </c>
      <c r="I578">
        <v>1</v>
      </c>
      <c r="J578" t="str">
        <f t="shared" ref="J578:J641" si="198">IF(G578="장비1상자",
  IF(OR(H578&gt;3,I578&gt;5),"장비이상",""),
IF(H578="GO",
  IF(I578&lt;100,"골드이상",""),
IF(H578="EN",
  IF(I578&gt;29,"에너지너무많음",
  IF(I578&gt;9,"에너지다소많음","")),"")))</f>
        <v/>
      </c>
      <c r="O578">
        <v>544</v>
      </c>
      <c r="P578">
        <f t="shared" si="179"/>
        <v>544</v>
      </c>
      <c r="Q578" t="str">
        <f t="shared" ca="1" si="181"/>
        <v>it</v>
      </c>
      <c r="R578" t="str">
        <f t="shared" si="182"/>
        <v>Equip004003</v>
      </c>
      <c r="S578">
        <f t="shared" si="183"/>
        <v>1</v>
      </c>
      <c r="T578" t="str">
        <f t="shared" si="184"/>
        <v/>
      </c>
      <c r="U578" t="str">
        <f t="shared" si="185"/>
        <v/>
      </c>
      <c r="V578" t="str">
        <f t="shared" si="186"/>
        <v/>
      </c>
      <c r="W578" t="str">
        <f t="shared" ca="1" si="1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78" t="str">
        <f t="shared" ca="1" si="180"/>
        <v>{"num":19,"diff":1,"tp1":"it","vl1":"Equip004003","cn1":1,"key":544}</v>
      </c>
      <c r="Y578">
        <f t="shared" ca="1" si="188"/>
        <v>68</v>
      </c>
      <c r="Z578">
        <f t="shared" ca="1" si="189"/>
        <v>10596</v>
      </c>
      <c r="AA578">
        <f t="shared" ca="1" si="190"/>
        <v>1</v>
      </c>
      <c r="AB578" t="str">
        <f t="shared" ca="1" si="19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</v>
      </c>
      <c r="AC578">
        <f t="shared" ca="1" si="192"/>
        <v>0</v>
      </c>
    </row>
    <row r="579" spans="1:29">
      <c r="A579">
        <f t="shared" si="196"/>
        <v>19</v>
      </c>
      <c r="B579" t="str">
        <f>VLOOKUP(A579,BossBattleTable!$A:$C,MATCH(BossBattleTable!$C$1,BossBattleTable!$A$1:$C$1,0),0)</f>
        <v>Kumata</v>
      </c>
      <c r="C579">
        <f t="shared" ca="1" si="197"/>
        <v>2</v>
      </c>
      <c r="D579">
        <f t="shared" si="194"/>
        <v>19</v>
      </c>
      <c r="E579">
        <f t="shared" ca="1" si="195"/>
        <v>2</v>
      </c>
      <c r="F579" t="str">
        <f t="shared" ca="1" si="193"/>
        <v>cu</v>
      </c>
      <c r="G579" t="s">
        <v>402</v>
      </c>
      <c r="H579" t="s">
        <v>191</v>
      </c>
      <c r="I579">
        <v>10</v>
      </c>
      <c r="J579" t="str">
        <f t="shared" si="198"/>
        <v>에너지다소많음</v>
      </c>
      <c r="O579">
        <v>525</v>
      </c>
      <c r="P579">
        <f t="shared" ref="P579:P642" si="199">O579</f>
        <v>525</v>
      </c>
      <c r="Q579" t="str">
        <f t="shared" ca="1" si="181"/>
        <v>cu</v>
      </c>
      <c r="R579" t="str">
        <f t="shared" si="182"/>
        <v>EN</v>
      </c>
      <c r="S579">
        <f t="shared" si="183"/>
        <v>10</v>
      </c>
      <c r="T579" t="str">
        <f t="shared" si="184"/>
        <v/>
      </c>
      <c r="U579" t="str">
        <f t="shared" si="185"/>
        <v/>
      </c>
      <c r="V579" t="str">
        <f t="shared" si="186"/>
        <v/>
      </c>
      <c r="W579" t="str">
        <f t="shared" ca="1" si="18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79" t="str">
        <f t="shared" ref="X579:X642" ca="1" si="200">"{"""&amp;D$1&amp;""":"&amp;D579
&amp;","""&amp;E$1&amp;""":"&amp;E579
&amp;","""&amp;F$1&amp;""":"""&amp;F579&amp;""""
&amp;","""&amp;H$1&amp;""":"""&amp;H579&amp;""""
&amp;","""&amp;I$1&amp;""":"&amp;I579
&amp;IF(LEN(K579)=0,"",","""&amp;K$1&amp;""":"""&amp;K579&amp;"""")
&amp;IF(LEN(M579)=0,"",","""&amp;M$1&amp;""":"""&amp;M579&amp;"""")
&amp;IF(LEN(N579)=0,"",","""&amp;N$1&amp;""":"&amp;N579)
&amp;","""&amp;O$1&amp;""":"&amp;O579&amp;"}"</f>
        <v>{"num":19,"diff":2,"tp1":"cu","vl1":"EN","cn1":10,"key":525}</v>
      </c>
      <c r="Y579">
        <f t="shared" ca="1" si="188"/>
        <v>60</v>
      </c>
      <c r="Z579">
        <f t="shared" ca="1" si="189"/>
        <v>10657</v>
      </c>
      <c r="AA579">
        <f t="shared" ca="1" si="190"/>
        <v>1</v>
      </c>
      <c r="AB579" t="str">
        <f t="shared" ca="1" si="19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</v>
      </c>
      <c r="AC579">
        <f t="shared" ca="1" si="192"/>
        <v>0</v>
      </c>
    </row>
    <row r="580" spans="1:29">
      <c r="A580">
        <f t="shared" si="196"/>
        <v>19</v>
      </c>
      <c r="B580" t="str">
        <f>VLOOKUP(A580,BossBattleTable!$A:$C,MATCH(BossBattleTable!$C$1,BossBattleTable!$A$1:$C$1,0),0)</f>
        <v>Kumata</v>
      </c>
      <c r="C580">
        <f t="shared" ca="1" si="197"/>
        <v>3</v>
      </c>
      <c r="D580">
        <f t="shared" si="194"/>
        <v>19</v>
      </c>
      <c r="E580">
        <f t="shared" ca="1" si="195"/>
        <v>3</v>
      </c>
      <c r="F580" t="str">
        <f t="shared" ca="1" si="193"/>
        <v>it</v>
      </c>
      <c r="G580" t="s">
        <v>412</v>
      </c>
      <c r="H580" t="s">
        <v>477</v>
      </c>
      <c r="I580">
        <v>1</v>
      </c>
      <c r="J580" t="str">
        <f t="shared" si="198"/>
        <v/>
      </c>
      <c r="O580">
        <v>375</v>
      </c>
      <c r="P580">
        <f t="shared" si="199"/>
        <v>375</v>
      </c>
      <c r="Q580" t="str">
        <f t="shared" ref="Q580:Q643" ca="1" si="201">IF(LEN(F580)=0,"",F580)</f>
        <v>it</v>
      </c>
      <c r="R580" t="str">
        <f t="shared" ref="R580:R643" si="202">IF(LEN(H580)=0,"",H580)</f>
        <v>Equip011003</v>
      </c>
      <c r="S580">
        <f t="shared" ref="S580:S643" si="203">IF(LEN(I580)=0,"",I580)</f>
        <v>1</v>
      </c>
      <c r="T580" t="str">
        <f t="shared" ref="T580:T643" si="204">IF(LEN(K580)=0,"",K580)</f>
        <v/>
      </c>
      <c r="U580" t="str">
        <f t="shared" ref="U580:U643" si="205">IF(LEN(M580)=0,"",M580)</f>
        <v/>
      </c>
      <c r="V580" t="str">
        <f t="shared" ref="V580:V643" si="206">IF(LEN(N580)=0,"",N580)</f>
        <v/>
      </c>
      <c r="W580" t="str">
        <f t="shared" ref="W580:W643" ca="1" si="207">IF(ROW()=2,X580,OFFSET(W580,-1,0)&amp;IF(LEN(X580)=0,"",","&amp;X580))</f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80" t="str">
        <f t="shared" ca="1" si="200"/>
        <v>{"num":19,"diff":3,"tp1":"it","vl1":"Equip011003","cn1":1,"key":375}</v>
      </c>
      <c r="Y580">
        <f t="shared" ref="Y580:Y643" ca="1" si="208">LEN(X580)</f>
        <v>68</v>
      </c>
      <c r="Z580">
        <f t="shared" ref="Z580:Z643" ca="1" si="209">IF(ROW()=2,Y580,
IF(OFFSET(Z580,-1,0)+Y580+1&gt;32767,Y580+1,OFFSET(Z580,-1,0)+Y580+1))</f>
        <v>10726</v>
      </c>
      <c r="AA580">
        <f t="shared" ref="AA580:AA643" ca="1" si="210">IF(ROW()=2,AC580,OFFSET(AA580,-1,0)+AC580)</f>
        <v>1</v>
      </c>
      <c r="AB580" t="str">
        <f t="shared" ref="AB580:AB643" ca="1" si="211">IF(ROW()=2,X580,
IF(OFFSET(Z580,-1,0)+Y580+1&gt;32767,","&amp;X580,OFFSET(AB580,-1,0)&amp;IF(LEN(X580)=0,"",","&amp;X580)))</f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</v>
      </c>
      <c r="AC580">
        <f t="shared" ref="AC580:AC643" ca="1" si="212">IF(Z580&gt;OFFSET(Z580,1,0),1,0)</f>
        <v>0</v>
      </c>
    </row>
    <row r="581" spans="1:29">
      <c r="A581">
        <f t="shared" si="196"/>
        <v>19</v>
      </c>
      <c r="B581" t="str">
        <f>VLOOKUP(A581,BossBattleTable!$A:$C,MATCH(BossBattleTable!$C$1,BossBattleTable!$A$1:$C$1,0),0)</f>
        <v>Kumata</v>
      </c>
      <c r="C581">
        <f t="shared" ca="1" si="197"/>
        <v>4</v>
      </c>
      <c r="D581">
        <f t="shared" si="194"/>
        <v>19</v>
      </c>
      <c r="E581">
        <f t="shared" ca="1" si="195"/>
        <v>4</v>
      </c>
      <c r="F581" t="str">
        <f t="shared" ca="1" si="193"/>
        <v>cu</v>
      </c>
      <c r="G581" t="s">
        <v>402</v>
      </c>
      <c r="H581" t="s">
        <v>375</v>
      </c>
      <c r="I581">
        <v>3000</v>
      </c>
      <c r="J581" t="str">
        <f t="shared" si="198"/>
        <v/>
      </c>
      <c r="O581">
        <v>952</v>
      </c>
      <c r="P581">
        <f t="shared" si="199"/>
        <v>952</v>
      </c>
      <c r="Q581" t="str">
        <f t="shared" ca="1" si="201"/>
        <v>cu</v>
      </c>
      <c r="R581" t="str">
        <f t="shared" si="202"/>
        <v>GO</v>
      </c>
      <c r="S581">
        <f t="shared" si="203"/>
        <v>3000</v>
      </c>
      <c r="T581" t="str">
        <f t="shared" si="204"/>
        <v/>
      </c>
      <c r="U581" t="str">
        <f t="shared" si="205"/>
        <v/>
      </c>
      <c r="V581" t="str">
        <f t="shared" si="206"/>
        <v/>
      </c>
      <c r="W581" t="str">
        <f t="shared" ca="1" si="2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81" t="str">
        <f t="shared" ca="1" si="200"/>
        <v>{"num":19,"diff":4,"tp1":"cu","vl1":"GO","cn1":3000,"key":952}</v>
      </c>
      <c r="Y581">
        <f t="shared" ca="1" si="208"/>
        <v>62</v>
      </c>
      <c r="Z581">
        <f t="shared" ca="1" si="209"/>
        <v>10789</v>
      </c>
      <c r="AA581">
        <f t="shared" ca="1" si="210"/>
        <v>1</v>
      </c>
      <c r="AB581" t="str">
        <f t="shared" ca="1" si="21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</v>
      </c>
      <c r="AC581">
        <f t="shared" ca="1" si="212"/>
        <v>0</v>
      </c>
    </row>
    <row r="582" spans="1:29">
      <c r="A582">
        <f t="shared" si="196"/>
        <v>19</v>
      </c>
      <c r="B582" t="str">
        <f>VLOOKUP(A582,BossBattleTable!$A:$C,MATCH(BossBattleTable!$C$1,BossBattleTable!$A$1:$C$1,0),0)</f>
        <v>Kumata</v>
      </c>
      <c r="C582">
        <f t="shared" ca="1" si="197"/>
        <v>5</v>
      </c>
      <c r="D582">
        <f t="shared" si="194"/>
        <v>19</v>
      </c>
      <c r="E582">
        <f t="shared" ca="1" si="195"/>
        <v>5</v>
      </c>
      <c r="F582" t="str">
        <f t="shared" ref="F582:F645" ca="1" si="213">IF(ISBLANK(G582),"",
VLOOKUP(G582,OFFSET(INDIRECT("$A:$B"),0,MATCH(G$1&amp;"_Verify",INDIRECT("$1:$1"),0)-1),2,0)
)</f>
        <v>it</v>
      </c>
      <c r="G582" t="s">
        <v>412</v>
      </c>
      <c r="H582" t="s">
        <v>463</v>
      </c>
      <c r="I582">
        <v>1</v>
      </c>
      <c r="J582" t="str">
        <f t="shared" si="198"/>
        <v/>
      </c>
      <c r="L582" t="s">
        <v>412</v>
      </c>
      <c r="M582" t="s">
        <v>495</v>
      </c>
      <c r="N582">
        <v>1</v>
      </c>
      <c r="O582">
        <v>114</v>
      </c>
      <c r="P582">
        <f t="shared" si="199"/>
        <v>114</v>
      </c>
      <c r="Q582" t="str">
        <f t="shared" ca="1" si="201"/>
        <v>it</v>
      </c>
      <c r="R582" t="str">
        <f t="shared" si="202"/>
        <v>Equip014002</v>
      </c>
      <c r="S582">
        <f t="shared" si="203"/>
        <v>1</v>
      </c>
      <c r="T582" t="str">
        <f t="shared" si="204"/>
        <v/>
      </c>
      <c r="U582" t="str">
        <f t="shared" si="205"/>
        <v>Equip004003</v>
      </c>
      <c r="V582">
        <f t="shared" si="206"/>
        <v>1</v>
      </c>
      <c r="W582" t="str">
        <f t="shared" ca="1" si="2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82" t="str">
        <f t="shared" ca="1" si="200"/>
        <v>{"num":19,"diff":5,"tp1":"it","vl1":"Equip014002","cn1":1,"vl2":"Equip004003","cn2":1,"key":114}</v>
      </c>
      <c r="Y582">
        <f t="shared" ca="1" si="208"/>
        <v>96</v>
      </c>
      <c r="Z582">
        <f t="shared" ca="1" si="209"/>
        <v>10886</v>
      </c>
      <c r="AA582">
        <f t="shared" ca="1" si="210"/>
        <v>1</v>
      </c>
      <c r="AB582" t="str">
        <f t="shared" ca="1" si="21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</v>
      </c>
      <c r="AC582">
        <f t="shared" ca="1" si="212"/>
        <v>0</v>
      </c>
    </row>
    <row r="583" spans="1:29">
      <c r="A583">
        <f t="shared" si="196"/>
        <v>19</v>
      </c>
      <c r="B583" t="str">
        <f>VLOOKUP(A583,BossBattleTable!$A:$C,MATCH(BossBattleTable!$C$1,BossBattleTable!$A$1:$C$1,0),0)</f>
        <v>Kumata</v>
      </c>
      <c r="C583">
        <f t="shared" ca="1" si="197"/>
        <v>6</v>
      </c>
      <c r="D583">
        <f t="shared" si="194"/>
        <v>19</v>
      </c>
      <c r="E583">
        <f t="shared" ca="1" si="195"/>
        <v>6</v>
      </c>
      <c r="F583" t="str">
        <f t="shared" ca="1" si="213"/>
        <v>cu</v>
      </c>
      <c r="G583" t="s">
        <v>402</v>
      </c>
      <c r="H583" t="s">
        <v>191</v>
      </c>
      <c r="I583">
        <v>8</v>
      </c>
      <c r="J583" t="str">
        <f t="shared" si="198"/>
        <v/>
      </c>
      <c r="L583" t="s">
        <v>402</v>
      </c>
      <c r="M583" t="s">
        <v>375</v>
      </c>
      <c r="N583">
        <v>2000</v>
      </c>
      <c r="O583">
        <v>709</v>
      </c>
      <c r="P583">
        <f t="shared" si="199"/>
        <v>709</v>
      </c>
      <c r="Q583" t="str">
        <f t="shared" ca="1" si="201"/>
        <v>cu</v>
      </c>
      <c r="R583" t="str">
        <f t="shared" si="202"/>
        <v>EN</v>
      </c>
      <c r="S583">
        <f t="shared" si="203"/>
        <v>8</v>
      </c>
      <c r="T583" t="str">
        <f t="shared" si="204"/>
        <v/>
      </c>
      <c r="U583" t="str">
        <f t="shared" si="205"/>
        <v>GO</v>
      </c>
      <c r="V583">
        <f t="shared" si="206"/>
        <v>2000</v>
      </c>
      <c r="W583" t="str">
        <f t="shared" ca="1" si="2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83" t="str">
        <f t="shared" ca="1" si="200"/>
        <v>{"num":19,"diff":6,"tp1":"cu","vl1":"EN","cn1":8,"vl2":"GO","cn2":2000,"key":709}</v>
      </c>
      <c r="Y583">
        <f t="shared" ca="1" si="208"/>
        <v>81</v>
      </c>
      <c r="Z583">
        <f t="shared" ca="1" si="209"/>
        <v>10968</v>
      </c>
      <c r="AA583">
        <f t="shared" ca="1" si="210"/>
        <v>1</v>
      </c>
      <c r="AB583" t="str">
        <f t="shared" ca="1" si="21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</v>
      </c>
      <c r="AC583">
        <f t="shared" ca="1" si="212"/>
        <v>0</v>
      </c>
    </row>
    <row r="584" spans="1:29">
      <c r="A584">
        <f t="shared" si="196"/>
        <v>19</v>
      </c>
      <c r="B584" t="str">
        <f>VLOOKUP(A584,BossBattleTable!$A:$C,MATCH(BossBattleTable!$C$1,BossBattleTable!$A$1:$C$1,0),0)</f>
        <v>Kumata</v>
      </c>
      <c r="C584">
        <f t="shared" ca="1" si="197"/>
        <v>7</v>
      </c>
      <c r="D584">
        <f t="shared" si="194"/>
        <v>19</v>
      </c>
      <c r="E584">
        <f t="shared" ca="1" si="195"/>
        <v>7</v>
      </c>
      <c r="F584" t="str">
        <f t="shared" ca="1" si="213"/>
        <v>it</v>
      </c>
      <c r="G584" t="s">
        <v>412</v>
      </c>
      <c r="H584" t="s">
        <v>455</v>
      </c>
      <c r="I584">
        <v>1</v>
      </c>
      <c r="J584" t="str">
        <f t="shared" si="198"/>
        <v/>
      </c>
      <c r="L584" t="s">
        <v>412</v>
      </c>
      <c r="M584" t="s">
        <v>463</v>
      </c>
      <c r="N584">
        <v>1</v>
      </c>
      <c r="O584">
        <v>406</v>
      </c>
      <c r="P584">
        <f t="shared" si="199"/>
        <v>406</v>
      </c>
      <c r="Q584" t="str">
        <f t="shared" ca="1" si="201"/>
        <v>it</v>
      </c>
      <c r="R584" t="str">
        <f t="shared" si="202"/>
        <v>Equip013002</v>
      </c>
      <c r="S584">
        <f t="shared" si="203"/>
        <v>1</v>
      </c>
      <c r="T584" t="str">
        <f t="shared" si="204"/>
        <v/>
      </c>
      <c r="U584" t="str">
        <f t="shared" si="205"/>
        <v>Equip014002</v>
      </c>
      <c r="V584">
        <f t="shared" si="206"/>
        <v>1</v>
      </c>
      <c r="W584" t="str">
        <f t="shared" ca="1" si="2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84" t="str">
        <f t="shared" ca="1" si="200"/>
        <v>{"num":19,"diff":7,"tp1":"it","vl1":"Equip013002","cn1":1,"vl2":"Equip014002","cn2":1,"key":406}</v>
      </c>
      <c r="Y584">
        <f t="shared" ca="1" si="208"/>
        <v>96</v>
      </c>
      <c r="Z584">
        <f t="shared" ca="1" si="209"/>
        <v>11065</v>
      </c>
      <c r="AA584">
        <f t="shared" ca="1" si="210"/>
        <v>1</v>
      </c>
      <c r="AB584" t="str">
        <f t="shared" ca="1" si="21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</v>
      </c>
      <c r="AC584">
        <f t="shared" ca="1" si="212"/>
        <v>0</v>
      </c>
    </row>
    <row r="585" spans="1:29">
      <c r="A585">
        <f t="shared" si="196"/>
        <v>19</v>
      </c>
      <c r="B585" t="str">
        <f>VLOOKUP(A585,BossBattleTable!$A:$C,MATCH(BossBattleTable!$C$1,BossBattleTable!$A$1:$C$1,0),0)</f>
        <v>Kumata</v>
      </c>
      <c r="C585">
        <f t="shared" ca="1" si="197"/>
        <v>8</v>
      </c>
      <c r="D585">
        <f t="shared" si="194"/>
        <v>19</v>
      </c>
      <c r="E585">
        <f t="shared" ca="1" si="195"/>
        <v>8</v>
      </c>
      <c r="F585" t="str">
        <f t="shared" ca="1" si="213"/>
        <v>cu</v>
      </c>
      <c r="G585" t="s">
        <v>402</v>
      </c>
      <c r="H585" t="s">
        <v>108</v>
      </c>
      <c r="I585">
        <v>5</v>
      </c>
      <c r="J585" t="str">
        <f t="shared" si="198"/>
        <v/>
      </c>
      <c r="O585">
        <v>904</v>
      </c>
      <c r="P585">
        <f t="shared" si="199"/>
        <v>904</v>
      </c>
      <c r="Q585" t="str">
        <f t="shared" ca="1" si="201"/>
        <v>cu</v>
      </c>
      <c r="R585" t="str">
        <f t="shared" si="202"/>
        <v>DI</v>
      </c>
      <c r="S585">
        <f t="shared" si="203"/>
        <v>5</v>
      </c>
      <c r="T585" t="str">
        <f t="shared" si="204"/>
        <v/>
      </c>
      <c r="U585" t="str">
        <f t="shared" si="205"/>
        <v/>
      </c>
      <c r="V585" t="str">
        <f t="shared" si="206"/>
        <v/>
      </c>
      <c r="W585" t="str">
        <f t="shared" ca="1" si="2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85" t="str">
        <f t="shared" ca="1" si="200"/>
        <v>{"num":19,"diff":8,"tp1":"cu","vl1":"DI","cn1":5,"key":904}</v>
      </c>
      <c r="Y585">
        <f t="shared" ca="1" si="208"/>
        <v>59</v>
      </c>
      <c r="Z585">
        <f t="shared" ca="1" si="209"/>
        <v>11125</v>
      </c>
      <c r="AA585">
        <f t="shared" ca="1" si="210"/>
        <v>1</v>
      </c>
      <c r="AB585" t="str">
        <f t="shared" ca="1" si="21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</v>
      </c>
      <c r="AC585">
        <f t="shared" ca="1" si="212"/>
        <v>0</v>
      </c>
    </row>
    <row r="586" spans="1:29">
      <c r="A586">
        <f t="shared" si="196"/>
        <v>19</v>
      </c>
      <c r="B586" t="str">
        <f>VLOOKUP(A586,BossBattleTable!$A:$C,MATCH(BossBattleTable!$C$1,BossBattleTable!$A$1:$C$1,0),0)</f>
        <v>Kumata</v>
      </c>
      <c r="C586">
        <f t="shared" ca="1" si="197"/>
        <v>9</v>
      </c>
      <c r="D586">
        <f t="shared" si="194"/>
        <v>19</v>
      </c>
      <c r="E586">
        <f t="shared" ca="1" si="195"/>
        <v>9</v>
      </c>
      <c r="F586" t="str">
        <f t="shared" ca="1" si="213"/>
        <v>it</v>
      </c>
      <c r="G586" t="s">
        <v>412</v>
      </c>
      <c r="H586" t="s">
        <v>471</v>
      </c>
      <c r="I586">
        <v>1</v>
      </c>
      <c r="J586" t="str">
        <f t="shared" si="198"/>
        <v/>
      </c>
      <c r="O586">
        <v>631</v>
      </c>
      <c r="P586">
        <f t="shared" si="199"/>
        <v>631</v>
      </c>
      <c r="Q586" t="str">
        <f t="shared" ca="1" si="201"/>
        <v>it</v>
      </c>
      <c r="R586" t="str">
        <f t="shared" si="202"/>
        <v>Equip011002</v>
      </c>
      <c r="S586">
        <f t="shared" si="203"/>
        <v>1</v>
      </c>
      <c r="T586" t="str">
        <f t="shared" si="204"/>
        <v/>
      </c>
      <c r="U586" t="str">
        <f t="shared" si="205"/>
        <v/>
      </c>
      <c r="V586" t="str">
        <f t="shared" si="206"/>
        <v/>
      </c>
      <c r="W586" t="str">
        <f t="shared" ca="1" si="2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86" t="str">
        <f t="shared" ca="1" si="200"/>
        <v>{"num":19,"diff":9,"tp1":"it","vl1":"Equip011002","cn1":1,"key":631}</v>
      </c>
      <c r="Y586">
        <f t="shared" ca="1" si="208"/>
        <v>68</v>
      </c>
      <c r="Z586">
        <f t="shared" ca="1" si="209"/>
        <v>11194</v>
      </c>
      <c r="AA586">
        <f t="shared" ca="1" si="210"/>
        <v>1</v>
      </c>
      <c r="AB586" t="str">
        <f t="shared" ca="1" si="21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</v>
      </c>
      <c r="AC586">
        <f t="shared" ca="1" si="212"/>
        <v>0</v>
      </c>
    </row>
    <row r="587" spans="1:29">
      <c r="A587">
        <f t="shared" si="196"/>
        <v>19</v>
      </c>
      <c r="B587" t="str">
        <f>VLOOKUP(A587,BossBattleTable!$A:$C,MATCH(BossBattleTable!$C$1,BossBattleTable!$A$1:$C$1,0),0)</f>
        <v>Kumata</v>
      </c>
      <c r="C587">
        <f t="shared" ca="1" si="197"/>
        <v>10</v>
      </c>
      <c r="D587">
        <f t="shared" si="194"/>
        <v>19</v>
      </c>
      <c r="E587">
        <f t="shared" ca="1" si="195"/>
        <v>10</v>
      </c>
      <c r="F587" t="str">
        <f t="shared" ca="1" si="213"/>
        <v>cu</v>
      </c>
      <c r="G587" t="s">
        <v>402</v>
      </c>
      <c r="H587" t="s">
        <v>191</v>
      </c>
      <c r="I587">
        <v>12</v>
      </c>
      <c r="J587" t="str">
        <f t="shared" si="198"/>
        <v>에너지다소많음</v>
      </c>
      <c r="O587">
        <v>943</v>
      </c>
      <c r="P587">
        <f t="shared" si="199"/>
        <v>943</v>
      </c>
      <c r="Q587" t="str">
        <f t="shared" ca="1" si="201"/>
        <v>cu</v>
      </c>
      <c r="R587" t="str">
        <f t="shared" si="202"/>
        <v>EN</v>
      </c>
      <c r="S587">
        <f t="shared" si="203"/>
        <v>12</v>
      </c>
      <c r="T587" t="str">
        <f t="shared" si="204"/>
        <v/>
      </c>
      <c r="U587" t="str">
        <f t="shared" si="205"/>
        <v/>
      </c>
      <c r="V587" t="str">
        <f t="shared" si="206"/>
        <v/>
      </c>
      <c r="W587" t="str">
        <f t="shared" ca="1" si="2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87" t="str">
        <f t="shared" ca="1" si="200"/>
        <v>{"num":19,"diff":10,"tp1":"cu","vl1":"EN","cn1":12,"key":943}</v>
      </c>
      <c r="Y587">
        <f t="shared" ca="1" si="208"/>
        <v>61</v>
      </c>
      <c r="Z587">
        <f t="shared" ca="1" si="209"/>
        <v>11256</v>
      </c>
      <c r="AA587">
        <f t="shared" ca="1" si="210"/>
        <v>1</v>
      </c>
      <c r="AB587" t="str">
        <f t="shared" ca="1" si="21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</v>
      </c>
      <c r="AC587">
        <f t="shared" ca="1" si="212"/>
        <v>0</v>
      </c>
    </row>
    <row r="588" spans="1:29">
      <c r="A588">
        <f t="shared" si="196"/>
        <v>19</v>
      </c>
      <c r="B588" t="str">
        <f>VLOOKUP(A588,BossBattleTable!$A:$C,MATCH(BossBattleTable!$C$1,BossBattleTable!$A$1:$C$1,0),0)</f>
        <v>Kumata</v>
      </c>
      <c r="C588">
        <f t="shared" ca="1" si="197"/>
        <v>11</v>
      </c>
      <c r="D588">
        <f t="shared" si="194"/>
        <v>19</v>
      </c>
      <c r="E588">
        <f t="shared" ca="1" si="195"/>
        <v>11</v>
      </c>
      <c r="F588" t="str">
        <f t="shared" ca="1" si="213"/>
        <v>it</v>
      </c>
      <c r="G588" t="s">
        <v>412</v>
      </c>
      <c r="H588" t="s">
        <v>466</v>
      </c>
      <c r="I588">
        <v>1</v>
      </c>
      <c r="J588" t="str">
        <f t="shared" si="198"/>
        <v/>
      </c>
      <c r="O588">
        <v>233</v>
      </c>
      <c r="P588">
        <f t="shared" si="199"/>
        <v>233</v>
      </c>
      <c r="Q588" t="str">
        <f t="shared" ca="1" si="201"/>
        <v>it</v>
      </c>
      <c r="R588" t="str">
        <f t="shared" si="202"/>
        <v>Equip020002</v>
      </c>
      <c r="S588">
        <f t="shared" si="203"/>
        <v>1</v>
      </c>
      <c r="T588" t="str">
        <f t="shared" si="204"/>
        <v/>
      </c>
      <c r="U588" t="str">
        <f t="shared" si="205"/>
        <v/>
      </c>
      <c r="V588" t="str">
        <f t="shared" si="206"/>
        <v/>
      </c>
      <c r="W588" t="str">
        <f t="shared" ca="1" si="2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88" t="str">
        <f t="shared" ca="1" si="200"/>
        <v>{"num":19,"diff":11,"tp1":"it","vl1":"Equip020002","cn1":1,"key":233}</v>
      </c>
      <c r="Y588">
        <f t="shared" ca="1" si="208"/>
        <v>69</v>
      </c>
      <c r="Z588">
        <f t="shared" ca="1" si="209"/>
        <v>11326</v>
      </c>
      <c r="AA588">
        <f t="shared" ca="1" si="210"/>
        <v>1</v>
      </c>
      <c r="AB588" t="str">
        <f t="shared" ca="1" si="21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</v>
      </c>
      <c r="AC588">
        <f t="shared" ca="1" si="212"/>
        <v>0</v>
      </c>
    </row>
    <row r="589" spans="1:29">
      <c r="A589">
        <f t="shared" si="196"/>
        <v>19</v>
      </c>
      <c r="B589" t="str">
        <f>VLOOKUP(A589,BossBattleTable!$A:$C,MATCH(BossBattleTable!$C$1,BossBattleTable!$A$1:$C$1,0),0)</f>
        <v>Kumata</v>
      </c>
      <c r="C589">
        <f t="shared" ca="1" si="197"/>
        <v>12</v>
      </c>
      <c r="D589">
        <f t="shared" si="194"/>
        <v>19</v>
      </c>
      <c r="E589">
        <f t="shared" ca="1" si="195"/>
        <v>12</v>
      </c>
      <c r="F589" t="str">
        <f t="shared" ca="1" si="213"/>
        <v>cu</v>
      </c>
      <c r="G589" t="s">
        <v>402</v>
      </c>
      <c r="H589" t="s">
        <v>375</v>
      </c>
      <c r="I589">
        <v>4000</v>
      </c>
      <c r="J589" t="str">
        <f t="shared" si="198"/>
        <v/>
      </c>
      <c r="O589">
        <v>694</v>
      </c>
      <c r="P589">
        <f t="shared" si="199"/>
        <v>694</v>
      </c>
      <c r="Q589" t="str">
        <f t="shared" ca="1" si="201"/>
        <v>cu</v>
      </c>
      <c r="R589" t="str">
        <f t="shared" si="202"/>
        <v>GO</v>
      </c>
      <c r="S589">
        <f t="shared" si="203"/>
        <v>4000</v>
      </c>
      <c r="T589" t="str">
        <f t="shared" si="204"/>
        <v/>
      </c>
      <c r="U589" t="str">
        <f t="shared" si="205"/>
        <v/>
      </c>
      <c r="V589" t="str">
        <f t="shared" si="206"/>
        <v/>
      </c>
      <c r="W589" t="str">
        <f t="shared" ca="1" si="2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89" t="str">
        <f t="shared" ca="1" si="200"/>
        <v>{"num":19,"diff":12,"tp1":"cu","vl1":"GO","cn1":4000,"key":694}</v>
      </c>
      <c r="Y589">
        <f t="shared" ca="1" si="208"/>
        <v>63</v>
      </c>
      <c r="Z589">
        <f t="shared" ca="1" si="209"/>
        <v>11390</v>
      </c>
      <c r="AA589">
        <f t="shared" ca="1" si="210"/>
        <v>1</v>
      </c>
      <c r="AB589" t="str">
        <f t="shared" ca="1" si="21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</v>
      </c>
      <c r="AC589">
        <f t="shared" ca="1" si="212"/>
        <v>0</v>
      </c>
    </row>
    <row r="590" spans="1:29">
      <c r="A590">
        <f t="shared" si="196"/>
        <v>19</v>
      </c>
      <c r="B590" t="str">
        <f>VLOOKUP(A590,BossBattleTable!$A:$C,MATCH(BossBattleTable!$C$1,BossBattleTable!$A$1:$C$1,0),0)</f>
        <v>Kumata</v>
      </c>
      <c r="C590">
        <f t="shared" ca="1" si="197"/>
        <v>13</v>
      </c>
      <c r="D590">
        <f t="shared" si="194"/>
        <v>19</v>
      </c>
      <c r="E590">
        <f t="shared" ca="1" si="195"/>
        <v>13</v>
      </c>
      <c r="F590" t="str">
        <f t="shared" ca="1" si="213"/>
        <v>it</v>
      </c>
      <c r="G590" t="s">
        <v>412</v>
      </c>
      <c r="H590" t="s">
        <v>477</v>
      </c>
      <c r="I590">
        <v>1</v>
      </c>
      <c r="J590" t="str">
        <f t="shared" si="198"/>
        <v/>
      </c>
      <c r="L590" t="s">
        <v>412</v>
      </c>
      <c r="M590" t="s">
        <v>449</v>
      </c>
      <c r="N590">
        <v>1</v>
      </c>
      <c r="O590">
        <v>108</v>
      </c>
      <c r="P590">
        <f t="shared" si="199"/>
        <v>108</v>
      </c>
      <c r="Q590" t="str">
        <f t="shared" ca="1" si="201"/>
        <v>it</v>
      </c>
      <c r="R590" t="str">
        <f t="shared" si="202"/>
        <v>Equip011003</v>
      </c>
      <c r="S590">
        <f t="shared" si="203"/>
        <v>1</v>
      </c>
      <c r="T590" t="str">
        <f t="shared" si="204"/>
        <v/>
      </c>
      <c r="U590" t="str">
        <f t="shared" si="205"/>
        <v>Equip011001</v>
      </c>
      <c r="V590">
        <f t="shared" si="206"/>
        <v>1</v>
      </c>
      <c r="W590" t="str">
        <f t="shared" ca="1" si="2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90" t="str">
        <f t="shared" ca="1" si="200"/>
        <v>{"num":19,"diff":13,"tp1":"it","vl1":"Equip011003","cn1":1,"vl2":"Equip011001","cn2":1,"key":108}</v>
      </c>
      <c r="Y590">
        <f t="shared" ca="1" si="208"/>
        <v>97</v>
      </c>
      <c r="Z590">
        <f t="shared" ca="1" si="209"/>
        <v>11488</v>
      </c>
      <c r="AA590">
        <f t="shared" ca="1" si="210"/>
        <v>1</v>
      </c>
      <c r="AB590" t="str">
        <f t="shared" ca="1" si="21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</v>
      </c>
      <c r="AC590">
        <f t="shared" ca="1" si="212"/>
        <v>0</v>
      </c>
    </row>
    <row r="591" spans="1:29">
      <c r="A591">
        <f t="shared" si="196"/>
        <v>19</v>
      </c>
      <c r="B591" t="str">
        <f>VLOOKUP(A591,BossBattleTable!$A:$C,MATCH(BossBattleTable!$C$1,BossBattleTable!$A$1:$C$1,0),0)</f>
        <v>Kumata</v>
      </c>
      <c r="C591">
        <f t="shared" ca="1" si="197"/>
        <v>14</v>
      </c>
      <c r="D591">
        <f t="shared" si="194"/>
        <v>19</v>
      </c>
      <c r="E591">
        <f t="shared" ca="1" si="195"/>
        <v>14</v>
      </c>
      <c r="F591" t="str">
        <f t="shared" ca="1" si="213"/>
        <v>cu</v>
      </c>
      <c r="G591" t="s">
        <v>402</v>
      </c>
      <c r="H591" t="s">
        <v>191</v>
      </c>
      <c r="I591">
        <v>10</v>
      </c>
      <c r="J591" t="str">
        <f t="shared" si="198"/>
        <v>에너지다소많음</v>
      </c>
      <c r="L591" t="s">
        <v>402</v>
      </c>
      <c r="M591" t="s">
        <v>375</v>
      </c>
      <c r="N591">
        <v>3000</v>
      </c>
      <c r="O591">
        <v>440</v>
      </c>
      <c r="P591">
        <f t="shared" si="199"/>
        <v>440</v>
      </c>
      <c r="Q591" t="str">
        <f t="shared" ca="1" si="201"/>
        <v>cu</v>
      </c>
      <c r="R591" t="str">
        <f t="shared" si="202"/>
        <v>EN</v>
      </c>
      <c r="S591">
        <f t="shared" si="203"/>
        <v>10</v>
      </c>
      <c r="T591" t="str">
        <f t="shared" si="204"/>
        <v/>
      </c>
      <c r="U591" t="str">
        <f t="shared" si="205"/>
        <v>GO</v>
      </c>
      <c r="V591">
        <f t="shared" si="206"/>
        <v>3000</v>
      </c>
      <c r="W591" t="str">
        <f t="shared" ca="1" si="2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91" t="str">
        <f t="shared" ca="1" si="200"/>
        <v>{"num":19,"diff":14,"tp1":"cu","vl1":"EN","cn1":10,"vl2":"GO","cn2":3000,"key":440}</v>
      </c>
      <c r="Y591">
        <f t="shared" ca="1" si="208"/>
        <v>83</v>
      </c>
      <c r="Z591">
        <f t="shared" ca="1" si="209"/>
        <v>11572</v>
      </c>
      <c r="AA591">
        <f t="shared" ca="1" si="210"/>
        <v>1</v>
      </c>
      <c r="AB591" t="str">
        <f t="shared" ca="1" si="21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</v>
      </c>
      <c r="AC591">
        <f t="shared" ca="1" si="212"/>
        <v>0</v>
      </c>
    </row>
    <row r="592" spans="1:29">
      <c r="A592">
        <f t="shared" si="196"/>
        <v>19</v>
      </c>
      <c r="B592" t="str">
        <f>VLOOKUP(A592,BossBattleTable!$A:$C,MATCH(BossBattleTable!$C$1,BossBattleTable!$A$1:$C$1,0),0)</f>
        <v>Kumata</v>
      </c>
      <c r="C592">
        <f t="shared" ca="1" si="197"/>
        <v>15</v>
      </c>
      <c r="D592">
        <f t="shared" si="194"/>
        <v>19</v>
      </c>
      <c r="E592">
        <f t="shared" ca="1" si="195"/>
        <v>15</v>
      </c>
      <c r="F592" t="str">
        <f t="shared" ca="1" si="213"/>
        <v>it</v>
      </c>
      <c r="G592" t="s">
        <v>412</v>
      </c>
      <c r="H592" t="s">
        <v>469</v>
      </c>
      <c r="I592">
        <v>1</v>
      </c>
      <c r="J592" t="str">
        <f t="shared" si="198"/>
        <v/>
      </c>
      <c r="L592" t="s">
        <v>412</v>
      </c>
      <c r="M592" t="s">
        <v>478</v>
      </c>
      <c r="N592">
        <v>1</v>
      </c>
      <c r="O592">
        <v>682</v>
      </c>
      <c r="P592">
        <f t="shared" si="199"/>
        <v>682</v>
      </c>
      <c r="Q592" t="str">
        <f t="shared" ca="1" si="201"/>
        <v>it</v>
      </c>
      <c r="R592" t="str">
        <f t="shared" si="202"/>
        <v>Equip015002</v>
      </c>
      <c r="S592">
        <f t="shared" si="203"/>
        <v>1</v>
      </c>
      <c r="T592" t="str">
        <f t="shared" si="204"/>
        <v/>
      </c>
      <c r="U592" t="str">
        <f t="shared" si="205"/>
        <v>Equip012001</v>
      </c>
      <c r="V592">
        <f t="shared" si="206"/>
        <v>1</v>
      </c>
      <c r="W592" t="str">
        <f t="shared" ca="1" si="2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92" t="str">
        <f t="shared" ca="1" si="200"/>
        <v>{"num":19,"diff":15,"tp1":"it","vl1":"Equip015002","cn1":1,"vl2":"Equip012001","cn2":1,"key":682}</v>
      </c>
      <c r="Y592">
        <f t="shared" ca="1" si="208"/>
        <v>97</v>
      </c>
      <c r="Z592">
        <f t="shared" ca="1" si="209"/>
        <v>11670</v>
      </c>
      <c r="AA592">
        <f t="shared" ca="1" si="210"/>
        <v>1</v>
      </c>
      <c r="AB592" t="str">
        <f t="shared" ca="1" si="21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</v>
      </c>
      <c r="AC592">
        <f t="shared" ca="1" si="212"/>
        <v>0</v>
      </c>
    </row>
    <row r="593" spans="1:29">
      <c r="A593">
        <f t="shared" si="196"/>
        <v>19</v>
      </c>
      <c r="B593" t="str">
        <f>VLOOKUP(A593,BossBattleTable!$A:$C,MATCH(BossBattleTable!$C$1,BossBattleTable!$A$1:$C$1,0),0)</f>
        <v>Kumata</v>
      </c>
      <c r="C593">
        <f t="shared" ca="1" si="197"/>
        <v>16</v>
      </c>
      <c r="D593">
        <f t="shared" si="194"/>
        <v>19</v>
      </c>
      <c r="E593">
        <f t="shared" ca="1" si="195"/>
        <v>16</v>
      </c>
      <c r="F593" t="str">
        <f t="shared" ca="1" si="213"/>
        <v>cu</v>
      </c>
      <c r="G593" t="s">
        <v>402</v>
      </c>
      <c r="H593" t="s">
        <v>108</v>
      </c>
      <c r="I593">
        <v>6</v>
      </c>
      <c r="J593" t="str">
        <f t="shared" si="198"/>
        <v/>
      </c>
      <c r="O593">
        <v>192</v>
      </c>
      <c r="P593">
        <f t="shared" si="199"/>
        <v>192</v>
      </c>
      <c r="Q593" t="str">
        <f t="shared" ca="1" si="201"/>
        <v>cu</v>
      </c>
      <c r="R593" t="str">
        <f t="shared" si="202"/>
        <v>DI</v>
      </c>
      <c r="S593">
        <f t="shared" si="203"/>
        <v>6</v>
      </c>
      <c r="T593" t="str">
        <f t="shared" si="204"/>
        <v/>
      </c>
      <c r="U593" t="str">
        <f t="shared" si="205"/>
        <v/>
      </c>
      <c r="V593" t="str">
        <f t="shared" si="206"/>
        <v/>
      </c>
      <c r="W593" t="str">
        <f t="shared" ca="1" si="2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93" t="str">
        <f t="shared" ca="1" si="200"/>
        <v>{"num":19,"diff":16,"tp1":"cu","vl1":"DI","cn1":6,"key":192}</v>
      </c>
      <c r="Y593">
        <f t="shared" ca="1" si="208"/>
        <v>60</v>
      </c>
      <c r="Z593">
        <f t="shared" ca="1" si="209"/>
        <v>11731</v>
      </c>
      <c r="AA593">
        <f t="shared" ca="1" si="210"/>
        <v>1</v>
      </c>
      <c r="AB593" t="str">
        <f t="shared" ca="1" si="21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</v>
      </c>
      <c r="AC593">
        <f t="shared" ca="1" si="212"/>
        <v>0</v>
      </c>
    </row>
    <row r="594" spans="1:29">
      <c r="A594">
        <f t="shared" si="196"/>
        <v>19</v>
      </c>
      <c r="B594" t="str">
        <f>VLOOKUP(A594,BossBattleTable!$A:$C,MATCH(BossBattleTable!$C$1,BossBattleTable!$A$1:$C$1,0),0)</f>
        <v>Kumata</v>
      </c>
      <c r="C594">
        <f t="shared" ca="1" si="197"/>
        <v>17</v>
      </c>
      <c r="D594">
        <f t="shared" si="194"/>
        <v>19</v>
      </c>
      <c r="E594">
        <f t="shared" ca="1" si="195"/>
        <v>17</v>
      </c>
      <c r="F594" t="str">
        <f t="shared" ca="1" si="213"/>
        <v>it</v>
      </c>
      <c r="G594" t="s">
        <v>412</v>
      </c>
      <c r="H594" t="s">
        <v>452</v>
      </c>
      <c r="I594">
        <v>1</v>
      </c>
      <c r="J594" t="str">
        <f t="shared" si="198"/>
        <v/>
      </c>
      <c r="O594">
        <v>273</v>
      </c>
      <c r="P594">
        <f t="shared" si="199"/>
        <v>273</v>
      </c>
      <c r="Q594" t="str">
        <f t="shared" ca="1" si="201"/>
        <v>it</v>
      </c>
      <c r="R594" t="str">
        <f t="shared" si="202"/>
        <v>Equip014001</v>
      </c>
      <c r="S594">
        <f t="shared" si="203"/>
        <v>1</v>
      </c>
      <c r="T594" t="str">
        <f t="shared" si="204"/>
        <v/>
      </c>
      <c r="U594" t="str">
        <f t="shared" si="205"/>
        <v/>
      </c>
      <c r="V594" t="str">
        <f t="shared" si="206"/>
        <v/>
      </c>
      <c r="W594" t="str">
        <f t="shared" ca="1" si="2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94" t="str">
        <f t="shared" ca="1" si="200"/>
        <v>{"num":19,"diff":17,"tp1":"it","vl1":"Equip014001","cn1":1,"key":273}</v>
      </c>
      <c r="Y594">
        <f t="shared" ca="1" si="208"/>
        <v>69</v>
      </c>
      <c r="Z594">
        <f t="shared" ca="1" si="209"/>
        <v>11801</v>
      </c>
      <c r="AA594">
        <f t="shared" ca="1" si="210"/>
        <v>1</v>
      </c>
      <c r="AB594" t="str">
        <f t="shared" ca="1" si="21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</v>
      </c>
      <c r="AC594">
        <f t="shared" ca="1" si="212"/>
        <v>0</v>
      </c>
    </row>
    <row r="595" spans="1:29">
      <c r="A595">
        <f t="shared" si="196"/>
        <v>19</v>
      </c>
      <c r="B595" t="str">
        <f>VLOOKUP(A595,BossBattleTable!$A:$C,MATCH(BossBattleTable!$C$1,BossBattleTable!$A$1:$C$1,0),0)</f>
        <v>Kumata</v>
      </c>
      <c r="C595">
        <f t="shared" ca="1" si="197"/>
        <v>18</v>
      </c>
      <c r="D595">
        <f t="shared" si="194"/>
        <v>19</v>
      </c>
      <c r="E595">
        <f t="shared" ca="1" si="195"/>
        <v>18</v>
      </c>
      <c r="F595" t="str">
        <f t="shared" ca="1" si="213"/>
        <v>cu</v>
      </c>
      <c r="G595" t="s">
        <v>402</v>
      </c>
      <c r="H595" t="s">
        <v>191</v>
      </c>
      <c r="I595">
        <v>15</v>
      </c>
      <c r="J595" t="str">
        <f t="shared" si="198"/>
        <v>에너지다소많음</v>
      </c>
      <c r="O595">
        <v>100</v>
      </c>
      <c r="P595">
        <f t="shared" si="199"/>
        <v>100</v>
      </c>
      <c r="Q595" t="str">
        <f t="shared" ca="1" si="201"/>
        <v>cu</v>
      </c>
      <c r="R595" t="str">
        <f t="shared" si="202"/>
        <v>EN</v>
      </c>
      <c r="S595">
        <f t="shared" si="203"/>
        <v>15</v>
      </c>
      <c r="T595" t="str">
        <f t="shared" si="204"/>
        <v/>
      </c>
      <c r="U595" t="str">
        <f t="shared" si="205"/>
        <v/>
      </c>
      <c r="V595" t="str">
        <f t="shared" si="206"/>
        <v/>
      </c>
      <c r="W595" t="str">
        <f t="shared" ca="1" si="2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95" t="str">
        <f t="shared" ca="1" si="200"/>
        <v>{"num":19,"diff":18,"tp1":"cu","vl1":"EN","cn1":15,"key":100}</v>
      </c>
      <c r="Y595">
        <f t="shared" ca="1" si="208"/>
        <v>61</v>
      </c>
      <c r="Z595">
        <f t="shared" ca="1" si="209"/>
        <v>11863</v>
      </c>
      <c r="AA595">
        <f t="shared" ca="1" si="210"/>
        <v>1</v>
      </c>
      <c r="AB595" t="str">
        <f t="shared" ca="1" si="21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</v>
      </c>
      <c r="AC595">
        <f t="shared" ca="1" si="212"/>
        <v>0</v>
      </c>
    </row>
    <row r="596" spans="1:29">
      <c r="A596">
        <f t="shared" si="196"/>
        <v>19</v>
      </c>
      <c r="B596" t="str">
        <f>VLOOKUP(A596,BossBattleTable!$A:$C,MATCH(BossBattleTable!$C$1,BossBattleTable!$A$1:$C$1,0),0)</f>
        <v>Kumata</v>
      </c>
      <c r="C596">
        <f t="shared" ca="1" si="197"/>
        <v>19</v>
      </c>
      <c r="D596">
        <f t="shared" si="194"/>
        <v>19</v>
      </c>
      <c r="E596">
        <f t="shared" ca="1" si="195"/>
        <v>19</v>
      </c>
      <c r="F596" t="str">
        <f t="shared" ca="1" si="213"/>
        <v>it</v>
      </c>
      <c r="G596" t="s">
        <v>412</v>
      </c>
      <c r="H596" t="s">
        <v>485</v>
      </c>
      <c r="I596">
        <v>1</v>
      </c>
      <c r="J596" t="str">
        <f t="shared" si="198"/>
        <v/>
      </c>
      <c r="O596">
        <v>714</v>
      </c>
      <c r="P596">
        <f t="shared" si="199"/>
        <v>714</v>
      </c>
      <c r="Q596" t="str">
        <f t="shared" ca="1" si="201"/>
        <v>it</v>
      </c>
      <c r="R596" t="str">
        <f t="shared" si="202"/>
        <v>Equip023002</v>
      </c>
      <c r="S596">
        <f t="shared" si="203"/>
        <v>1</v>
      </c>
      <c r="T596" t="str">
        <f t="shared" si="204"/>
        <v/>
      </c>
      <c r="U596" t="str">
        <f t="shared" si="205"/>
        <v/>
      </c>
      <c r="V596" t="str">
        <f t="shared" si="206"/>
        <v/>
      </c>
      <c r="W596" t="str">
        <f t="shared" ca="1" si="2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96" t="str">
        <f t="shared" ca="1" si="200"/>
        <v>{"num":19,"diff":19,"tp1":"it","vl1":"Equip023002","cn1":1,"key":714}</v>
      </c>
      <c r="Y596">
        <f t="shared" ca="1" si="208"/>
        <v>69</v>
      </c>
      <c r="Z596">
        <f t="shared" ca="1" si="209"/>
        <v>11933</v>
      </c>
      <c r="AA596">
        <f t="shared" ca="1" si="210"/>
        <v>1</v>
      </c>
      <c r="AB596" t="str">
        <f t="shared" ca="1" si="21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</v>
      </c>
      <c r="AC596">
        <f t="shared" ca="1" si="212"/>
        <v>0</v>
      </c>
    </row>
    <row r="597" spans="1:29">
      <c r="A597">
        <f t="shared" si="196"/>
        <v>19</v>
      </c>
      <c r="B597" t="str">
        <f>VLOOKUP(A597,BossBattleTable!$A:$C,MATCH(BossBattleTable!$C$1,BossBattleTable!$A$1:$C$1,0),0)</f>
        <v>Kumata</v>
      </c>
      <c r="C597">
        <f t="shared" ca="1" si="197"/>
        <v>20</v>
      </c>
      <c r="D597">
        <f t="shared" si="194"/>
        <v>19</v>
      </c>
      <c r="E597">
        <f t="shared" ca="1" si="195"/>
        <v>20</v>
      </c>
      <c r="F597" t="str">
        <f t="shared" ca="1" si="213"/>
        <v>cu</v>
      </c>
      <c r="G597" t="s">
        <v>402</v>
      </c>
      <c r="H597" t="s">
        <v>375</v>
      </c>
      <c r="I597">
        <v>5500</v>
      </c>
      <c r="J597" t="str">
        <f t="shared" si="198"/>
        <v/>
      </c>
      <c r="O597">
        <v>248</v>
      </c>
      <c r="P597">
        <f t="shared" si="199"/>
        <v>248</v>
      </c>
      <c r="Q597" t="str">
        <f t="shared" ca="1" si="201"/>
        <v>cu</v>
      </c>
      <c r="R597" t="str">
        <f t="shared" si="202"/>
        <v>GO</v>
      </c>
      <c r="S597">
        <f t="shared" si="203"/>
        <v>5500</v>
      </c>
      <c r="T597" t="str">
        <f t="shared" si="204"/>
        <v/>
      </c>
      <c r="U597" t="str">
        <f t="shared" si="205"/>
        <v/>
      </c>
      <c r="V597" t="str">
        <f t="shared" si="206"/>
        <v/>
      </c>
      <c r="W597" t="str">
        <f t="shared" ca="1" si="2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97" t="str">
        <f t="shared" ca="1" si="200"/>
        <v>{"num":19,"diff":20,"tp1":"cu","vl1":"GO","cn1":5500,"key":248}</v>
      </c>
      <c r="Y597">
        <f t="shared" ca="1" si="208"/>
        <v>63</v>
      </c>
      <c r="Z597">
        <f t="shared" ca="1" si="209"/>
        <v>11997</v>
      </c>
      <c r="AA597">
        <f t="shared" ca="1" si="210"/>
        <v>1</v>
      </c>
      <c r="AB597" t="str">
        <f t="shared" ca="1" si="21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</v>
      </c>
      <c r="AC597">
        <f t="shared" ca="1" si="212"/>
        <v>0</v>
      </c>
    </row>
    <row r="598" spans="1:29">
      <c r="A598">
        <f t="shared" si="196"/>
        <v>19</v>
      </c>
      <c r="B598" t="str">
        <f>VLOOKUP(A598,BossBattleTable!$A:$C,MATCH(BossBattleTable!$C$1,BossBattleTable!$A$1:$C$1,0),0)</f>
        <v>Kumata</v>
      </c>
      <c r="C598">
        <f t="shared" ca="1" si="197"/>
        <v>21</v>
      </c>
      <c r="D598">
        <f t="shared" si="194"/>
        <v>19</v>
      </c>
      <c r="E598">
        <f t="shared" ca="1" si="195"/>
        <v>21</v>
      </c>
      <c r="F598" t="str">
        <f t="shared" ca="1" si="213"/>
        <v>it</v>
      </c>
      <c r="G598" t="s">
        <v>412</v>
      </c>
      <c r="H598" t="s">
        <v>453</v>
      </c>
      <c r="I598">
        <v>1</v>
      </c>
      <c r="J598" t="str">
        <f t="shared" si="198"/>
        <v/>
      </c>
      <c r="L598" t="s">
        <v>412</v>
      </c>
      <c r="M598" t="s">
        <v>451</v>
      </c>
      <c r="N598">
        <v>1</v>
      </c>
      <c r="O598">
        <v>225</v>
      </c>
      <c r="P598">
        <f t="shared" si="199"/>
        <v>225</v>
      </c>
      <c r="Q598" t="str">
        <f t="shared" ca="1" si="201"/>
        <v>it</v>
      </c>
      <c r="R598" t="str">
        <f t="shared" si="202"/>
        <v>Equip013001</v>
      </c>
      <c r="S598">
        <f t="shared" si="203"/>
        <v>1</v>
      </c>
      <c r="T598" t="str">
        <f t="shared" si="204"/>
        <v/>
      </c>
      <c r="U598" t="str">
        <f t="shared" si="205"/>
        <v>Equip010003</v>
      </c>
      <c r="V598">
        <f t="shared" si="206"/>
        <v>1</v>
      </c>
      <c r="W598" t="str">
        <f t="shared" ca="1" si="2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98" t="str">
        <f t="shared" ca="1" si="200"/>
        <v>{"num":19,"diff":21,"tp1":"it","vl1":"Equip013001","cn1":1,"vl2":"Equip010003","cn2":1,"key":225}</v>
      </c>
      <c r="Y598">
        <f t="shared" ca="1" si="208"/>
        <v>97</v>
      </c>
      <c r="Z598">
        <f t="shared" ca="1" si="209"/>
        <v>12095</v>
      </c>
      <c r="AA598">
        <f t="shared" ca="1" si="210"/>
        <v>1</v>
      </c>
      <c r="AB598" t="str">
        <f t="shared" ca="1" si="21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</v>
      </c>
      <c r="AC598">
        <f t="shared" ca="1" si="212"/>
        <v>0</v>
      </c>
    </row>
    <row r="599" spans="1:29">
      <c r="A599">
        <f t="shared" si="196"/>
        <v>19</v>
      </c>
      <c r="B599" t="str">
        <f>VLOOKUP(A599,BossBattleTable!$A:$C,MATCH(BossBattleTable!$C$1,BossBattleTable!$A$1:$C$1,0),0)</f>
        <v>Kumata</v>
      </c>
      <c r="C599">
        <f t="shared" ca="1" si="197"/>
        <v>22</v>
      </c>
      <c r="D599">
        <f t="shared" si="194"/>
        <v>19</v>
      </c>
      <c r="E599">
        <f t="shared" ca="1" si="195"/>
        <v>22</v>
      </c>
      <c r="F599" t="str">
        <f t="shared" ca="1" si="213"/>
        <v>cu</v>
      </c>
      <c r="G599" t="s">
        <v>402</v>
      </c>
      <c r="H599" t="s">
        <v>191</v>
      </c>
      <c r="I599">
        <v>12</v>
      </c>
      <c r="J599" t="str">
        <f t="shared" si="198"/>
        <v>에너지다소많음</v>
      </c>
      <c r="L599" t="s">
        <v>402</v>
      </c>
      <c r="M599" t="s">
        <v>375</v>
      </c>
      <c r="N599">
        <v>4000</v>
      </c>
      <c r="O599">
        <v>249</v>
      </c>
      <c r="P599">
        <f t="shared" si="199"/>
        <v>249</v>
      </c>
      <c r="Q599" t="str">
        <f t="shared" ca="1" si="201"/>
        <v>cu</v>
      </c>
      <c r="R599" t="str">
        <f t="shared" si="202"/>
        <v>EN</v>
      </c>
      <c r="S599">
        <f t="shared" si="203"/>
        <v>12</v>
      </c>
      <c r="T599" t="str">
        <f t="shared" si="204"/>
        <v/>
      </c>
      <c r="U599" t="str">
        <f t="shared" si="205"/>
        <v>GO</v>
      </c>
      <c r="V599">
        <f t="shared" si="206"/>
        <v>4000</v>
      </c>
      <c r="W599" t="str">
        <f t="shared" ca="1" si="2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599" t="str">
        <f t="shared" ca="1" si="200"/>
        <v>{"num":19,"diff":22,"tp1":"cu","vl1":"EN","cn1":12,"vl2":"GO","cn2":4000,"key":249}</v>
      </c>
      <c r="Y599">
        <f t="shared" ca="1" si="208"/>
        <v>83</v>
      </c>
      <c r="Z599">
        <f t="shared" ca="1" si="209"/>
        <v>12179</v>
      </c>
      <c r="AA599">
        <f t="shared" ca="1" si="210"/>
        <v>1</v>
      </c>
      <c r="AB599" t="str">
        <f t="shared" ca="1" si="21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</v>
      </c>
      <c r="AC599">
        <f t="shared" ca="1" si="212"/>
        <v>0</v>
      </c>
    </row>
    <row r="600" spans="1:29">
      <c r="A600">
        <f t="shared" si="196"/>
        <v>19</v>
      </c>
      <c r="B600" t="str">
        <f>VLOOKUP(A600,BossBattleTable!$A:$C,MATCH(BossBattleTable!$C$1,BossBattleTable!$A$1:$C$1,0),0)</f>
        <v>Kumata</v>
      </c>
      <c r="C600">
        <f t="shared" ca="1" si="197"/>
        <v>23</v>
      </c>
      <c r="D600">
        <f t="shared" si="194"/>
        <v>19</v>
      </c>
      <c r="E600">
        <f t="shared" ca="1" si="195"/>
        <v>23</v>
      </c>
      <c r="F600" t="str">
        <f t="shared" ca="1" si="213"/>
        <v>it</v>
      </c>
      <c r="G600" t="s">
        <v>412</v>
      </c>
      <c r="H600" t="s">
        <v>482</v>
      </c>
      <c r="I600">
        <v>1</v>
      </c>
      <c r="J600" t="str">
        <f t="shared" si="198"/>
        <v/>
      </c>
      <c r="L600" t="s">
        <v>412</v>
      </c>
      <c r="M600" t="s">
        <v>451</v>
      </c>
      <c r="N600">
        <v>1</v>
      </c>
      <c r="O600">
        <v>676</v>
      </c>
      <c r="P600">
        <f t="shared" si="199"/>
        <v>676</v>
      </c>
      <c r="Q600" t="str">
        <f t="shared" ca="1" si="201"/>
        <v>it</v>
      </c>
      <c r="R600" t="str">
        <f t="shared" si="202"/>
        <v>Equip022003</v>
      </c>
      <c r="S600">
        <f t="shared" si="203"/>
        <v>1</v>
      </c>
      <c r="T600" t="str">
        <f t="shared" si="204"/>
        <v/>
      </c>
      <c r="U600" t="str">
        <f t="shared" si="205"/>
        <v>Equip010003</v>
      </c>
      <c r="V600">
        <f t="shared" si="206"/>
        <v>1</v>
      </c>
      <c r="W600" t="str">
        <f t="shared" ca="1" si="2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00" t="str">
        <f t="shared" ca="1" si="200"/>
        <v>{"num":19,"diff":23,"tp1":"it","vl1":"Equip022003","cn1":1,"vl2":"Equip010003","cn2":1,"key":676}</v>
      </c>
      <c r="Y600">
        <f t="shared" ca="1" si="208"/>
        <v>97</v>
      </c>
      <c r="Z600">
        <f t="shared" ca="1" si="209"/>
        <v>12277</v>
      </c>
      <c r="AA600">
        <f t="shared" ca="1" si="210"/>
        <v>1</v>
      </c>
      <c r="AB600" t="str">
        <f t="shared" ca="1" si="21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</v>
      </c>
      <c r="AC600">
        <f t="shared" ca="1" si="212"/>
        <v>0</v>
      </c>
    </row>
    <row r="601" spans="1:29">
      <c r="A601">
        <f t="shared" si="196"/>
        <v>19</v>
      </c>
      <c r="B601" t="str">
        <f>VLOOKUP(A601,BossBattleTable!$A:$C,MATCH(BossBattleTable!$C$1,BossBattleTable!$A$1:$C$1,0),0)</f>
        <v>Kumata</v>
      </c>
      <c r="C601">
        <f t="shared" ca="1" si="197"/>
        <v>24</v>
      </c>
      <c r="D601">
        <f t="shared" si="194"/>
        <v>19</v>
      </c>
      <c r="E601">
        <f t="shared" ca="1" si="195"/>
        <v>24</v>
      </c>
      <c r="F601" t="str">
        <f t="shared" ca="1" si="213"/>
        <v>cu</v>
      </c>
      <c r="G601" t="s">
        <v>402</v>
      </c>
      <c r="H601" t="s">
        <v>108</v>
      </c>
      <c r="I601">
        <v>8</v>
      </c>
      <c r="J601" t="str">
        <f t="shared" si="198"/>
        <v/>
      </c>
      <c r="O601">
        <v>829</v>
      </c>
      <c r="P601">
        <f t="shared" si="199"/>
        <v>829</v>
      </c>
      <c r="Q601" t="str">
        <f t="shared" ca="1" si="201"/>
        <v>cu</v>
      </c>
      <c r="R601" t="str">
        <f t="shared" si="202"/>
        <v>DI</v>
      </c>
      <c r="S601">
        <f t="shared" si="203"/>
        <v>8</v>
      </c>
      <c r="T601" t="str">
        <f t="shared" si="204"/>
        <v/>
      </c>
      <c r="U601" t="str">
        <f t="shared" si="205"/>
        <v/>
      </c>
      <c r="V601" t="str">
        <f t="shared" si="206"/>
        <v/>
      </c>
      <c r="W601" t="str">
        <f t="shared" ca="1" si="2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01" t="str">
        <f t="shared" ca="1" si="200"/>
        <v>{"num":19,"diff":24,"tp1":"cu","vl1":"DI","cn1":8,"key":829}</v>
      </c>
      <c r="Y601">
        <f t="shared" ca="1" si="208"/>
        <v>60</v>
      </c>
      <c r="Z601">
        <f t="shared" ca="1" si="209"/>
        <v>12338</v>
      </c>
      <c r="AA601">
        <f t="shared" ca="1" si="210"/>
        <v>1</v>
      </c>
      <c r="AB601" t="str">
        <f t="shared" ca="1" si="21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</v>
      </c>
      <c r="AC601">
        <f t="shared" ca="1" si="212"/>
        <v>0</v>
      </c>
    </row>
    <row r="602" spans="1:29">
      <c r="A602">
        <f t="shared" si="196"/>
        <v>19</v>
      </c>
      <c r="B602" t="str">
        <f>VLOOKUP(A602,BossBattleTable!$A:$C,MATCH(BossBattleTable!$C$1,BossBattleTable!$A$1:$C$1,0),0)</f>
        <v>Kumata</v>
      </c>
      <c r="C602">
        <f t="shared" ca="1" si="197"/>
        <v>25</v>
      </c>
      <c r="D602">
        <f t="shared" si="194"/>
        <v>19</v>
      </c>
      <c r="E602">
        <f t="shared" ca="1" si="195"/>
        <v>25</v>
      </c>
      <c r="F602" t="str">
        <f t="shared" ca="1" si="213"/>
        <v>it</v>
      </c>
      <c r="G602" t="s">
        <v>412</v>
      </c>
      <c r="H602" t="s">
        <v>483</v>
      </c>
      <c r="I602">
        <v>1</v>
      </c>
      <c r="J602" t="str">
        <f t="shared" si="198"/>
        <v/>
      </c>
      <c r="O602">
        <v>697</v>
      </c>
      <c r="P602">
        <f t="shared" si="199"/>
        <v>697</v>
      </c>
      <c r="Q602" t="str">
        <f t="shared" ca="1" si="201"/>
        <v>it</v>
      </c>
      <c r="R602" t="str">
        <f t="shared" si="202"/>
        <v>Equip014003</v>
      </c>
      <c r="S602">
        <f t="shared" si="203"/>
        <v>1</v>
      </c>
      <c r="T602" t="str">
        <f t="shared" si="204"/>
        <v/>
      </c>
      <c r="U602" t="str">
        <f t="shared" si="205"/>
        <v/>
      </c>
      <c r="V602" t="str">
        <f t="shared" si="206"/>
        <v/>
      </c>
      <c r="W602" t="str">
        <f t="shared" ca="1" si="2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02" t="str">
        <f t="shared" ca="1" si="200"/>
        <v>{"num":19,"diff":25,"tp1":"it","vl1":"Equip014003","cn1":1,"key":697}</v>
      </c>
      <c r="Y602">
        <f t="shared" ca="1" si="208"/>
        <v>69</v>
      </c>
      <c r="Z602">
        <f t="shared" ca="1" si="209"/>
        <v>12408</v>
      </c>
      <c r="AA602">
        <f t="shared" ca="1" si="210"/>
        <v>1</v>
      </c>
      <c r="AB602" t="str">
        <f t="shared" ca="1" si="21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</v>
      </c>
      <c r="AC602">
        <f t="shared" ca="1" si="212"/>
        <v>0</v>
      </c>
    </row>
    <row r="603" spans="1:29">
      <c r="A603">
        <f t="shared" si="196"/>
        <v>19</v>
      </c>
      <c r="B603" t="str">
        <f>VLOOKUP(A603,BossBattleTable!$A:$C,MATCH(BossBattleTable!$C$1,BossBattleTable!$A$1:$C$1,0),0)</f>
        <v>Kumata</v>
      </c>
      <c r="C603">
        <f t="shared" ca="1" si="197"/>
        <v>26</v>
      </c>
      <c r="D603">
        <f t="shared" si="194"/>
        <v>19</v>
      </c>
      <c r="E603">
        <f t="shared" ca="1" si="195"/>
        <v>26</v>
      </c>
      <c r="F603" t="str">
        <f t="shared" ca="1" si="213"/>
        <v>cu</v>
      </c>
      <c r="G603" t="s">
        <v>402</v>
      </c>
      <c r="H603" t="s">
        <v>191</v>
      </c>
      <c r="I603">
        <v>20</v>
      </c>
      <c r="J603" t="str">
        <f t="shared" si="198"/>
        <v>에너지다소많음</v>
      </c>
      <c r="O603">
        <v>803</v>
      </c>
      <c r="P603">
        <f t="shared" si="199"/>
        <v>803</v>
      </c>
      <c r="Q603" t="str">
        <f t="shared" ca="1" si="201"/>
        <v>cu</v>
      </c>
      <c r="R603" t="str">
        <f t="shared" si="202"/>
        <v>EN</v>
      </c>
      <c r="S603">
        <f t="shared" si="203"/>
        <v>20</v>
      </c>
      <c r="T603" t="str">
        <f t="shared" si="204"/>
        <v/>
      </c>
      <c r="U603" t="str">
        <f t="shared" si="205"/>
        <v/>
      </c>
      <c r="V603" t="str">
        <f t="shared" si="206"/>
        <v/>
      </c>
      <c r="W603" t="str">
        <f t="shared" ca="1" si="2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03" t="str">
        <f t="shared" ca="1" si="200"/>
        <v>{"num":19,"diff":26,"tp1":"cu","vl1":"EN","cn1":20,"key":803}</v>
      </c>
      <c r="Y603">
        <f t="shared" ca="1" si="208"/>
        <v>61</v>
      </c>
      <c r="Z603">
        <f t="shared" ca="1" si="209"/>
        <v>12470</v>
      </c>
      <c r="AA603">
        <f t="shared" ca="1" si="210"/>
        <v>1</v>
      </c>
      <c r="AB603" t="str">
        <f t="shared" ca="1" si="21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</v>
      </c>
      <c r="AC603">
        <f t="shared" ca="1" si="212"/>
        <v>0</v>
      </c>
    </row>
    <row r="604" spans="1:29">
      <c r="A604">
        <f t="shared" si="196"/>
        <v>19</v>
      </c>
      <c r="B604" t="str">
        <f>VLOOKUP(A604,BossBattleTable!$A:$C,MATCH(BossBattleTable!$C$1,BossBattleTable!$A$1:$C$1,0),0)</f>
        <v>Kumata</v>
      </c>
      <c r="C604">
        <f t="shared" ca="1" si="197"/>
        <v>27</v>
      </c>
      <c r="D604">
        <f t="shared" si="194"/>
        <v>19</v>
      </c>
      <c r="E604">
        <f t="shared" ca="1" si="195"/>
        <v>27</v>
      </c>
      <c r="F604" t="str">
        <f t="shared" ca="1" si="213"/>
        <v>it</v>
      </c>
      <c r="G604" t="s">
        <v>412</v>
      </c>
      <c r="H604" t="s">
        <v>487</v>
      </c>
      <c r="I604">
        <v>1</v>
      </c>
      <c r="J604" t="str">
        <f t="shared" si="198"/>
        <v/>
      </c>
      <c r="O604">
        <v>735</v>
      </c>
      <c r="P604">
        <f t="shared" si="199"/>
        <v>735</v>
      </c>
      <c r="Q604" t="str">
        <f t="shared" ca="1" si="201"/>
        <v>it</v>
      </c>
      <c r="R604" t="str">
        <f t="shared" si="202"/>
        <v>Equip022002</v>
      </c>
      <c r="S604">
        <f t="shared" si="203"/>
        <v>1</v>
      </c>
      <c r="T604" t="str">
        <f t="shared" si="204"/>
        <v/>
      </c>
      <c r="U604" t="str">
        <f t="shared" si="205"/>
        <v/>
      </c>
      <c r="V604" t="str">
        <f t="shared" si="206"/>
        <v/>
      </c>
      <c r="W604" t="str">
        <f t="shared" ca="1" si="2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04" t="str">
        <f t="shared" ca="1" si="200"/>
        <v>{"num":19,"diff":27,"tp1":"it","vl1":"Equip022002","cn1":1,"key":735}</v>
      </c>
      <c r="Y604">
        <f t="shared" ca="1" si="208"/>
        <v>69</v>
      </c>
      <c r="Z604">
        <f t="shared" ca="1" si="209"/>
        <v>12540</v>
      </c>
      <c r="AA604">
        <f t="shared" ca="1" si="210"/>
        <v>1</v>
      </c>
      <c r="AB604" t="str">
        <f t="shared" ca="1" si="21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</v>
      </c>
      <c r="AC604">
        <f t="shared" ca="1" si="212"/>
        <v>0</v>
      </c>
    </row>
    <row r="605" spans="1:29">
      <c r="A605">
        <f t="shared" si="196"/>
        <v>19</v>
      </c>
      <c r="B605" t="str">
        <f>VLOOKUP(A605,BossBattleTable!$A:$C,MATCH(BossBattleTable!$C$1,BossBattleTable!$A$1:$C$1,0),0)</f>
        <v>Kumata</v>
      </c>
      <c r="C605">
        <f t="shared" ca="1" si="197"/>
        <v>28</v>
      </c>
      <c r="D605">
        <f t="shared" si="194"/>
        <v>19</v>
      </c>
      <c r="E605">
        <f t="shared" ca="1" si="195"/>
        <v>28</v>
      </c>
      <c r="F605" t="str">
        <f t="shared" ca="1" si="213"/>
        <v>cu</v>
      </c>
      <c r="G605" t="s">
        <v>402</v>
      </c>
      <c r="H605" t="s">
        <v>375</v>
      </c>
      <c r="I605">
        <v>7500</v>
      </c>
      <c r="J605" t="str">
        <f t="shared" si="198"/>
        <v/>
      </c>
      <c r="O605">
        <v>575</v>
      </c>
      <c r="P605">
        <f t="shared" si="199"/>
        <v>575</v>
      </c>
      <c r="Q605" t="str">
        <f t="shared" ca="1" si="201"/>
        <v>cu</v>
      </c>
      <c r="R605" t="str">
        <f t="shared" si="202"/>
        <v>GO</v>
      </c>
      <c r="S605">
        <f t="shared" si="203"/>
        <v>7500</v>
      </c>
      <c r="T605" t="str">
        <f t="shared" si="204"/>
        <v/>
      </c>
      <c r="U605" t="str">
        <f t="shared" si="205"/>
        <v/>
      </c>
      <c r="V605" t="str">
        <f t="shared" si="206"/>
        <v/>
      </c>
      <c r="W605" t="str">
        <f t="shared" ca="1" si="2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05" t="str">
        <f t="shared" ca="1" si="200"/>
        <v>{"num":19,"diff":28,"tp1":"cu","vl1":"GO","cn1":7500,"key":575}</v>
      </c>
      <c r="Y605">
        <f t="shared" ca="1" si="208"/>
        <v>63</v>
      </c>
      <c r="Z605">
        <f t="shared" ca="1" si="209"/>
        <v>12604</v>
      </c>
      <c r="AA605">
        <f t="shared" ca="1" si="210"/>
        <v>1</v>
      </c>
      <c r="AB605" t="str">
        <f t="shared" ca="1" si="21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</v>
      </c>
      <c r="AC605">
        <f t="shared" ca="1" si="212"/>
        <v>0</v>
      </c>
    </row>
    <row r="606" spans="1:29">
      <c r="A606">
        <f t="shared" si="196"/>
        <v>19</v>
      </c>
      <c r="B606" t="str">
        <f>VLOOKUP(A606,BossBattleTable!$A:$C,MATCH(BossBattleTable!$C$1,BossBattleTable!$A$1:$C$1,0),0)</f>
        <v>Kumata</v>
      </c>
      <c r="C606">
        <f t="shared" ca="1" si="197"/>
        <v>29</v>
      </c>
      <c r="D606">
        <f t="shared" si="194"/>
        <v>19</v>
      </c>
      <c r="E606">
        <f t="shared" ca="1" si="195"/>
        <v>29</v>
      </c>
      <c r="F606" t="str">
        <f t="shared" ca="1" si="213"/>
        <v>it</v>
      </c>
      <c r="G606" t="s">
        <v>412</v>
      </c>
      <c r="H606" t="s">
        <v>478</v>
      </c>
      <c r="I606">
        <v>1</v>
      </c>
      <c r="J606" t="str">
        <f t="shared" si="198"/>
        <v/>
      </c>
      <c r="L606" t="s">
        <v>412</v>
      </c>
      <c r="M606" t="s">
        <v>458</v>
      </c>
      <c r="N606">
        <v>1</v>
      </c>
      <c r="O606">
        <v>699</v>
      </c>
      <c r="P606">
        <f t="shared" si="199"/>
        <v>699</v>
      </c>
      <c r="Q606" t="str">
        <f t="shared" ca="1" si="201"/>
        <v>it</v>
      </c>
      <c r="R606" t="str">
        <f t="shared" si="202"/>
        <v>Equip012001</v>
      </c>
      <c r="S606">
        <f t="shared" si="203"/>
        <v>1</v>
      </c>
      <c r="T606" t="str">
        <f t="shared" si="204"/>
        <v/>
      </c>
      <c r="U606" t="str">
        <f t="shared" si="205"/>
        <v>Equip012003</v>
      </c>
      <c r="V606">
        <f t="shared" si="206"/>
        <v>1</v>
      </c>
      <c r="W606" t="str">
        <f t="shared" ca="1" si="2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06" t="str">
        <f t="shared" ca="1" si="200"/>
        <v>{"num":19,"diff":29,"tp1":"it","vl1":"Equip012001","cn1":1,"vl2":"Equip012003","cn2":1,"key":699}</v>
      </c>
      <c r="Y606">
        <f t="shared" ca="1" si="208"/>
        <v>97</v>
      </c>
      <c r="Z606">
        <f t="shared" ca="1" si="209"/>
        <v>12702</v>
      </c>
      <c r="AA606">
        <f t="shared" ca="1" si="210"/>
        <v>1</v>
      </c>
      <c r="AB606" t="str">
        <f t="shared" ca="1" si="21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</v>
      </c>
      <c r="AC606">
        <f t="shared" ca="1" si="212"/>
        <v>0</v>
      </c>
    </row>
    <row r="607" spans="1:29">
      <c r="A607">
        <f t="shared" si="196"/>
        <v>19</v>
      </c>
      <c r="B607" t="str">
        <f>VLOOKUP(A607,BossBattleTable!$A:$C,MATCH(BossBattleTable!$C$1,BossBattleTable!$A$1:$C$1,0),0)</f>
        <v>Kumata</v>
      </c>
      <c r="C607">
        <f t="shared" ca="1" si="197"/>
        <v>30</v>
      </c>
      <c r="D607">
        <f t="shared" si="194"/>
        <v>19</v>
      </c>
      <c r="E607">
        <f t="shared" ca="1" si="195"/>
        <v>30</v>
      </c>
      <c r="F607" t="str">
        <f t="shared" ca="1" si="213"/>
        <v>cu</v>
      </c>
      <c r="G607" t="s">
        <v>402</v>
      </c>
      <c r="H607" t="s">
        <v>191</v>
      </c>
      <c r="I607">
        <v>15</v>
      </c>
      <c r="J607" t="str">
        <f t="shared" si="198"/>
        <v>에너지다소많음</v>
      </c>
      <c r="L607" t="s">
        <v>402</v>
      </c>
      <c r="M607" t="s">
        <v>375</v>
      </c>
      <c r="N607">
        <v>5000</v>
      </c>
      <c r="O607">
        <v>903</v>
      </c>
      <c r="P607">
        <f t="shared" si="199"/>
        <v>903</v>
      </c>
      <c r="Q607" t="str">
        <f t="shared" ca="1" si="201"/>
        <v>cu</v>
      </c>
      <c r="R607" t="str">
        <f t="shared" si="202"/>
        <v>EN</v>
      </c>
      <c r="S607">
        <f t="shared" si="203"/>
        <v>15</v>
      </c>
      <c r="T607" t="str">
        <f t="shared" si="204"/>
        <v/>
      </c>
      <c r="U607" t="str">
        <f t="shared" si="205"/>
        <v>GO</v>
      </c>
      <c r="V607">
        <f t="shared" si="206"/>
        <v>5000</v>
      </c>
      <c r="W607" t="str">
        <f t="shared" ca="1" si="2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07" t="str">
        <f t="shared" ca="1" si="200"/>
        <v>{"num":19,"diff":30,"tp1":"cu","vl1":"EN","cn1":15,"vl2":"GO","cn2":5000,"key":903}</v>
      </c>
      <c r="Y607">
        <f t="shared" ca="1" si="208"/>
        <v>83</v>
      </c>
      <c r="Z607">
        <f t="shared" ca="1" si="209"/>
        <v>12786</v>
      </c>
      <c r="AA607">
        <f t="shared" ca="1" si="210"/>
        <v>1</v>
      </c>
      <c r="AB607" t="str">
        <f t="shared" ca="1" si="21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</v>
      </c>
      <c r="AC607">
        <f t="shared" ca="1" si="212"/>
        <v>0</v>
      </c>
    </row>
    <row r="608" spans="1:29">
      <c r="A608">
        <f t="shared" si="196"/>
        <v>19</v>
      </c>
      <c r="B608" t="str">
        <f>VLOOKUP(A608,BossBattleTable!$A:$C,MATCH(BossBattleTable!$C$1,BossBattleTable!$A$1:$C$1,0),0)</f>
        <v>Kumata</v>
      </c>
      <c r="C608">
        <f t="shared" ca="1" si="197"/>
        <v>31</v>
      </c>
      <c r="D608">
        <f t="shared" ref="D608:D671" si="214">A608</f>
        <v>19</v>
      </c>
      <c r="E608">
        <f t="shared" ref="E608:E671" ca="1" si="215">C608</f>
        <v>31</v>
      </c>
      <c r="F608" t="str">
        <f t="shared" ca="1" si="213"/>
        <v>it</v>
      </c>
      <c r="G608" t="s">
        <v>412</v>
      </c>
      <c r="H608" t="s">
        <v>473</v>
      </c>
      <c r="I608">
        <v>1</v>
      </c>
      <c r="J608" t="str">
        <f t="shared" si="198"/>
        <v/>
      </c>
      <c r="L608" t="s">
        <v>412</v>
      </c>
      <c r="M608" t="s">
        <v>487</v>
      </c>
      <c r="N608">
        <v>1</v>
      </c>
      <c r="O608">
        <v>195</v>
      </c>
      <c r="P608">
        <f t="shared" si="199"/>
        <v>195</v>
      </c>
      <c r="Q608" t="str">
        <f t="shared" ca="1" si="201"/>
        <v>it</v>
      </c>
      <c r="R608" t="str">
        <f t="shared" si="202"/>
        <v>Equip020001</v>
      </c>
      <c r="S608">
        <f t="shared" si="203"/>
        <v>1</v>
      </c>
      <c r="T608" t="str">
        <f t="shared" si="204"/>
        <v/>
      </c>
      <c r="U608" t="str">
        <f t="shared" si="205"/>
        <v>Equip022002</v>
      </c>
      <c r="V608">
        <f t="shared" si="206"/>
        <v>1</v>
      </c>
      <c r="W608" t="str">
        <f t="shared" ca="1" si="2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08" t="str">
        <f t="shared" ca="1" si="200"/>
        <v>{"num":19,"diff":31,"tp1":"it","vl1":"Equip020001","cn1":1,"vl2":"Equip022002","cn2":1,"key":195}</v>
      </c>
      <c r="Y608">
        <f t="shared" ca="1" si="208"/>
        <v>97</v>
      </c>
      <c r="Z608">
        <f t="shared" ca="1" si="209"/>
        <v>12884</v>
      </c>
      <c r="AA608">
        <f t="shared" ca="1" si="210"/>
        <v>1</v>
      </c>
      <c r="AB608" t="str">
        <f t="shared" ca="1" si="21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</v>
      </c>
      <c r="AC608">
        <f t="shared" ca="1" si="212"/>
        <v>0</v>
      </c>
    </row>
    <row r="609" spans="1:29">
      <c r="A609">
        <f t="shared" si="196"/>
        <v>19</v>
      </c>
      <c r="B609" t="str">
        <f>VLOOKUP(A609,BossBattleTable!$A:$C,MATCH(BossBattleTable!$C$1,BossBattleTable!$A$1:$C$1,0),0)</f>
        <v>Kumata</v>
      </c>
      <c r="C609">
        <f t="shared" ca="1" si="197"/>
        <v>32</v>
      </c>
      <c r="D609">
        <f t="shared" si="214"/>
        <v>19</v>
      </c>
      <c r="E609">
        <f t="shared" ca="1" si="215"/>
        <v>32</v>
      </c>
      <c r="F609" t="str">
        <f t="shared" ca="1" si="213"/>
        <v>cu</v>
      </c>
      <c r="G609" t="s">
        <v>402</v>
      </c>
      <c r="H609" t="s">
        <v>108</v>
      </c>
      <c r="I609">
        <v>11</v>
      </c>
      <c r="J609" t="str">
        <f t="shared" si="198"/>
        <v/>
      </c>
      <c r="O609">
        <v>658</v>
      </c>
      <c r="P609">
        <f t="shared" si="199"/>
        <v>658</v>
      </c>
      <c r="Q609" t="str">
        <f t="shared" ca="1" si="201"/>
        <v>cu</v>
      </c>
      <c r="R609" t="str">
        <f t="shared" si="202"/>
        <v>DI</v>
      </c>
      <c r="S609">
        <f t="shared" si="203"/>
        <v>11</v>
      </c>
      <c r="T609" t="str">
        <f t="shared" si="204"/>
        <v/>
      </c>
      <c r="U609" t="str">
        <f t="shared" si="205"/>
        <v/>
      </c>
      <c r="V609" t="str">
        <f t="shared" si="206"/>
        <v/>
      </c>
      <c r="W609" t="str">
        <f t="shared" ca="1" si="2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09" t="str">
        <f t="shared" ca="1" si="200"/>
        <v>{"num":19,"diff":32,"tp1":"cu","vl1":"DI","cn1":11,"key":658}</v>
      </c>
      <c r="Y609">
        <f t="shared" ca="1" si="208"/>
        <v>61</v>
      </c>
      <c r="Z609">
        <f t="shared" ca="1" si="209"/>
        <v>12946</v>
      </c>
      <c r="AA609">
        <f t="shared" ca="1" si="210"/>
        <v>1</v>
      </c>
      <c r="AB609" t="str">
        <f t="shared" ca="1" si="21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</v>
      </c>
      <c r="AC609">
        <f t="shared" ca="1" si="212"/>
        <v>0</v>
      </c>
    </row>
    <row r="610" spans="1:29">
      <c r="A610">
        <f t="shared" si="196"/>
        <v>20</v>
      </c>
      <c r="B610" t="str">
        <f>VLOOKUP(A610,BossBattleTable!$A:$C,MATCH(BossBattleTable!$C$1,BossBattleTable!$A$1:$C$1,0),0)</f>
        <v>DptLizard</v>
      </c>
      <c r="C610">
        <f t="shared" ca="1" si="197"/>
        <v>1</v>
      </c>
      <c r="D610">
        <f t="shared" si="214"/>
        <v>20</v>
      </c>
      <c r="E610">
        <f t="shared" ca="1" si="215"/>
        <v>1</v>
      </c>
      <c r="F610" t="str">
        <f t="shared" ca="1" si="213"/>
        <v>it</v>
      </c>
      <c r="G610" t="s">
        <v>412</v>
      </c>
      <c r="H610" t="s">
        <v>496</v>
      </c>
      <c r="I610">
        <v>1</v>
      </c>
      <c r="J610" t="str">
        <f t="shared" si="198"/>
        <v/>
      </c>
      <c r="O610">
        <v>869</v>
      </c>
      <c r="P610">
        <f t="shared" si="199"/>
        <v>869</v>
      </c>
      <c r="Q610" t="str">
        <f t="shared" ca="1" si="201"/>
        <v>it</v>
      </c>
      <c r="R610" t="str">
        <f t="shared" si="202"/>
        <v>Equip000002</v>
      </c>
      <c r="S610">
        <f t="shared" si="203"/>
        <v>1</v>
      </c>
      <c r="T610" t="str">
        <f t="shared" si="204"/>
        <v/>
      </c>
      <c r="U610" t="str">
        <f t="shared" si="205"/>
        <v/>
      </c>
      <c r="V610" t="str">
        <f t="shared" si="206"/>
        <v/>
      </c>
      <c r="W610" t="str">
        <f t="shared" ca="1" si="2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10" t="str">
        <f t="shared" ca="1" si="200"/>
        <v>{"num":20,"diff":1,"tp1":"it","vl1":"Equip000002","cn1":1,"key":869}</v>
      </c>
      <c r="Y610">
        <f t="shared" ca="1" si="208"/>
        <v>68</v>
      </c>
      <c r="Z610">
        <f t="shared" ca="1" si="209"/>
        <v>13015</v>
      </c>
      <c r="AA610">
        <f t="shared" ca="1" si="210"/>
        <v>1</v>
      </c>
      <c r="AB610" t="str">
        <f t="shared" ca="1" si="21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</v>
      </c>
      <c r="AC610">
        <f t="shared" ca="1" si="212"/>
        <v>0</v>
      </c>
    </row>
    <row r="611" spans="1:29">
      <c r="A611">
        <f t="shared" si="196"/>
        <v>20</v>
      </c>
      <c r="B611" t="str">
        <f>VLOOKUP(A611,BossBattleTable!$A:$C,MATCH(BossBattleTable!$C$1,BossBattleTable!$A$1:$C$1,0),0)</f>
        <v>DptLizard</v>
      </c>
      <c r="C611">
        <f t="shared" ca="1" si="197"/>
        <v>2</v>
      </c>
      <c r="D611">
        <f t="shared" si="214"/>
        <v>20</v>
      </c>
      <c r="E611">
        <f t="shared" ca="1" si="215"/>
        <v>2</v>
      </c>
      <c r="F611" t="str">
        <f t="shared" ca="1" si="213"/>
        <v>cu</v>
      </c>
      <c r="G611" t="s">
        <v>402</v>
      </c>
      <c r="H611" t="s">
        <v>191</v>
      </c>
      <c r="I611">
        <v>10</v>
      </c>
      <c r="J611" t="str">
        <f t="shared" si="198"/>
        <v>에너지다소많음</v>
      </c>
      <c r="O611">
        <v>308</v>
      </c>
      <c r="P611">
        <f t="shared" si="199"/>
        <v>308</v>
      </c>
      <c r="Q611" t="str">
        <f t="shared" ca="1" si="201"/>
        <v>cu</v>
      </c>
      <c r="R611" t="str">
        <f t="shared" si="202"/>
        <v>EN</v>
      </c>
      <c r="S611">
        <f t="shared" si="203"/>
        <v>10</v>
      </c>
      <c r="T611" t="str">
        <f t="shared" si="204"/>
        <v/>
      </c>
      <c r="U611" t="str">
        <f t="shared" si="205"/>
        <v/>
      </c>
      <c r="V611" t="str">
        <f t="shared" si="206"/>
        <v/>
      </c>
      <c r="W611" t="str">
        <f t="shared" ca="1" si="2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11" t="str">
        <f t="shared" ca="1" si="200"/>
        <v>{"num":20,"diff":2,"tp1":"cu","vl1":"EN","cn1":10,"key":308}</v>
      </c>
      <c r="Y611">
        <f t="shared" ca="1" si="208"/>
        <v>60</v>
      </c>
      <c r="Z611">
        <f t="shared" ca="1" si="209"/>
        <v>13076</v>
      </c>
      <c r="AA611">
        <f t="shared" ca="1" si="210"/>
        <v>1</v>
      </c>
      <c r="AB611" t="str">
        <f t="shared" ca="1" si="21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</v>
      </c>
      <c r="AC611">
        <f t="shared" ca="1" si="212"/>
        <v>0</v>
      </c>
    </row>
    <row r="612" spans="1:29">
      <c r="A612">
        <f t="shared" ref="A612:A675" si="216">A580+1</f>
        <v>20</v>
      </c>
      <c r="B612" t="str">
        <f>VLOOKUP(A612,BossBattleTable!$A:$C,MATCH(BossBattleTable!$C$1,BossBattleTable!$A$1:$C$1,0),0)</f>
        <v>DptLizard</v>
      </c>
      <c r="C612">
        <f t="shared" ca="1" si="197"/>
        <v>3</v>
      </c>
      <c r="D612">
        <f t="shared" si="214"/>
        <v>20</v>
      </c>
      <c r="E612">
        <f t="shared" ca="1" si="215"/>
        <v>3</v>
      </c>
      <c r="F612" t="str">
        <f t="shared" ca="1" si="213"/>
        <v>it</v>
      </c>
      <c r="G612" t="s">
        <v>412</v>
      </c>
      <c r="H612" t="s">
        <v>463</v>
      </c>
      <c r="I612">
        <v>1</v>
      </c>
      <c r="J612" t="str">
        <f t="shared" si="198"/>
        <v/>
      </c>
      <c r="O612">
        <v>660</v>
      </c>
      <c r="P612">
        <f t="shared" si="199"/>
        <v>660</v>
      </c>
      <c r="Q612" t="str">
        <f t="shared" ca="1" si="201"/>
        <v>it</v>
      </c>
      <c r="R612" t="str">
        <f t="shared" si="202"/>
        <v>Equip014002</v>
      </c>
      <c r="S612">
        <f t="shared" si="203"/>
        <v>1</v>
      </c>
      <c r="T612" t="str">
        <f t="shared" si="204"/>
        <v/>
      </c>
      <c r="U612" t="str">
        <f t="shared" si="205"/>
        <v/>
      </c>
      <c r="V612" t="str">
        <f t="shared" si="206"/>
        <v/>
      </c>
      <c r="W612" t="str">
        <f t="shared" ca="1" si="2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12" t="str">
        <f t="shared" ca="1" si="200"/>
        <v>{"num":20,"diff":3,"tp1":"it","vl1":"Equip014002","cn1":1,"key":660}</v>
      </c>
      <c r="Y612">
        <f t="shared" ca="1" si="208"/>
        <v>68</v>
      </c>
      <c r="Z612">
        <f t="shared" ca="1" si="209"/>
        <v>13145</v>
      </c>
      <c r="AA612">
        <f t="shared" ca="1" si="210"/>
        <v>1</v>
      </c>
      <c r="AB612" t="str">
        <f t="shared" ca="1" si="21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</v>
      </c>
      <c r="AC612">
        <f t="shared" ca="1" si="212"/>
        <v>0</v>
      </c>
    </row>
    <row r="613" spans="1:29">
      <c r="A613">
        <f t="shared" si="216"/>
        <v>20</v>
      </c>
      <c r="B613" t="str">
        <f>VLOOKUP(A613,BossBattleTable!$A:$C,MATCH(BossBattleTable!$C$1,BossBattleTable!$A$1:$C$1,0),0)</f>
        <v>DptLizard</v>
      </c>
      <c r="C613">
        <f t="shared" ca="1" si="197"/>
        <v>4</v>
      </c>
      <c r="D613">
        <f t="shared" si="214"/>
        <v>20</v>
      </c>
      <c r="E613">
        <f t="shared" ca="1" si="215"/>
        <v>4</v>
      </c>
      <c r="F613" t="str">
        <f t="shared" ca="1" si="213"/>
        <v>cu</v>
      </c>
      <c r="G613" t="s">
        <v>402</v>
      </c>
      <c r="H613" t="s">
        <v>375</v>
      </c>
      <c r="I613">
        <v>3000</v>
      </c>
      <c r="J613" t="str">
        <f t="shared" si="198"/>
        <v/>
      </c>
      <c r="O613">
        <v>561</v>
      </c>
      <c r="P613">
        <f t="shared" si="199"/>
        <v>561</v>
      </c>
      <c r="Q613" t="str">
        <f t="shared" ca="1" si="201"/>
        <v>cu</v>
      </c>
      <c r="R613" t="str">
        <f t="shared" si="202"/>
        <v>GO</v>
      </c>
      <c r="S613">
        <f t="shared" si="203"/>
        <v>3000</v>
      </c>
      <c r="T613" t="str">
        <f t="shared" si="204"/>
        <v/>
      </c>
      <c r="U613" t="str">
        <f t="shared" si="205"/>
        <v/>
      </c>
      <c r="V613" t="str">
        <f t="shared" si="206"/>
        <v/>
      </c>
      <c r="W613" t="str">
        <f t="shared" ca="1" si="2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13" t="str">
        <f t="shared" ca="1" si="200"/>
        <v>{"num":20,"diff":4,"tp1":"cu","vl1":"GO","cn1":3000,"key":561}</v>
      </c>
      <c r="Y613">
        <f t="shared" ca="1" si="208"/>
        <v>62</v>
      </c>
      <c r="Z613">
        <f t="shared" ca="1" si="209"/>
        <v>13208</v>
      </c>
      <c r="AA613">
        <f t="shared" ca="1" si="210"/>
        <v>1</v>
      </c>
      <c r="AB613" t="str">
        <f t="shared" ca="1" si="21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</v>
      </c>
      <c r="AC613">
        <f t="shared" ca="1" si="212"/>
        <v>0</v>
      </c>
    </row>
    <row r="614" spans="1:29">
      <c r="A614">
        <f t="shared" si="216"/>
        <v>20</v>
      </c>
      <c r="B614" t="str">
        <f>VLOOKUP(A614,BossBattleTable!$A:$C,MATCH(BossBattleTable!$C$1,BossBattleTable!$A$1:$C$1,0),0)</f>
        <v>DptLizard</v>
      </c>
      <c r="C614">
        <f t="shared" ca="1" si="197"/>
        <v>5</v>
      </c>
      <c r="D614">
        <f t="shared" si="214"/>
        <v>20</v>
      </c>
      <c r="E614">
        <f t="shared" ca="1" si="215"/>
        <v>5</v>
      </c>
      <c r="F614" t="str">
        <f t="shared" ca="1" si="213"/>
        <v>it</v>
      </c>
      <c r="G614" t="s">
        <v>412</v>
      </c>
      <c r="H614" t="s">
        <v>456</v>
      </c>
      <c r="I614">
        <v>1</v>
      </c>
      <c r="J614" t="str">
        <f t="shared" si="198"/>
        <v/>
      </c>
      <c r="L614" t="s">
        <v>412</v>
      </c>
      <c r="M614" t="s">
        <v>486</v>
      </c>
      <c r="N614">
        <v>1</v>
      </c>
      <c r="O614">
        <v>368</v>
      </c>
      <c r="P614">
        <f t="shared" si="199"/>
        <v>368</v>
      </c>
      <c r="Q614" t="str">
        <f t="shared" ca="1" si="201"/>
        <v>it</v>
      </c>
      <c r="R614" t="str">
        <f t="shared" si="202"/>
        <v>Equip015001</v>
      </c>
      <c r="S614">
        <f t="shared" si="203"/>
        <v>1</v>
      </c>
      <c r="T614" t="str">
        <f t="shared" si="204"/>
        <v/>
      </c>
      <c r="U614" t="str">
        <f t="shared" si="205"/>
        <v>Equip000003</v>
      </c>
      <c r="V614">
        <f t="shared" si="206"/>
        <v>1</v>
      </c>
      <c r="W614" t="str">
        <f t="shared" ca="1" si="2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14" t="str">
        <f t="shared" ca="1" si="200"/>
        <v>{"num":20,"diff":5,"tp1":"it","vl1":"Equip015001","cn1":1,"vl2":"Equip000003","cn2":1,"key":368}</v>
      </c>
      <c r="Y614">
        <f t="shared" ca="1" si="208"/>
        <v>96</v>
      </c>
      <c r="Z614">
        <f t="shared" ca="1" si="209"/>
        <v>13305</v>
      </c>
      <c r="AA614">
        <f t="shared" ca="1" si="210"/>
        <v>1</v>
      </c>
      <c r="AB614" t="str">
        <f t="shared" ca="1" si="21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</v>
      </c>
      <c r="AC614">
        <f t="shared" ca="1" si="212"/>
        <v>0</v>
      </c>
    </row>
    <row r="615" spans="1:29">
      <c r="A615">
        <f t="shared" si="216"/>
        <v>20</v>
      </c>
      <c r="B615" t="str">
        <f>VLOOKUP(A615,BossBattleTable!$A:$C,MATCH(BossBattleTable!$C$1,BossBattleTable!$A$1:$C$1,0),0)</f>
        <v>DptLizard</v>
      </c>
      <c r="C615">
        <f t="shared" ca="1" si="197"/>
        <v>6</v>
      </c>
      <c r="D615">
        <f t="shared" si="214"/>
        <v>20</v>
      </c>
      <c r="E615">
        <f t="shared" ca="1" si="215"/>
        <v>6</v>
      </c>
      <c r="F615" t="str">
        <f t="shared" ca="1" si="213"/>
        <v>cu</v>
      </c>
      <c r="G615" t="s">
        <v>402</v>
      </c>
      <c r="H615" t="s">
        <v>191</v>
      </c>
      <c r="I615">
        <v>8</v>
      </c>
      <c r="J615" t="str">
        <f t="shared" si="198"/>
        <v/>
      </c>
      <c r="L615" t="s">
        <v>402</v>
      </c>
      <c r="M615" t="s">
        <v>375</v>
      </c>
      <c r="N615">
        <v>2000</v>
      </c>
      <c r="O615">
        <v>706</v>
      </c>
      <c r="P615">
        <f t="shared" si="199"/>
        <v>706</v>
      </c>
      <c r="Q615" t="str">
        <f t="shared" ca="1" si="201"/>
        <v>cu</v>
      </c>
      <c r="R615" t="str">
        <f t="shared" si="202"/>
        <v>EN</v>
      </c>
      <c r="S615">
        <f t="shared" si="203"/>
        <v>8</v>
      </c>
      <c r="T615" t="str">
        <f t="shared" si="204"/>
        <v/>
      </c>
      <c r="U615" t="str">
        <f t="shared" si="205"/>
        <v>GO</v>
      </c>
      <c r="V615">
        <f t="shared" si="206"/>
        <v>2000</v>
      </c>
      <c r="W615" t="str">
        <f t="shared" ca="1" si="2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15" t="str">
        <f t="shared" ca="1" si="200"/>
        <v>{"num":20,"diff":6,"tp1":"cu","vl1":"EN","cn1":8,"vl2":"GO","cn2":2000,"key":706}</v>
      </c>
      <c r="Y615">
        <f t="shared" ca="1" si="208"/>
        <v>81</v>
      </c>
      <c r="Z615">
        <f t="shared" ca="1" si="209"/>
        <v>13387</v>
      </c>
      <c r="AA615">
        <f t="shared" ca="1" si="210"/>
        <v>1</v>
      </c>
      <c r="AB615" t="str">
        <f t="shared" ca="1" si="21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</v>
      </c>
      <c r="AC615">
        <f t="shared" ca="1" si="212"/>
        <v>0</v>
      </c>
    </row>
    <row r="616" spans="1:29">
      <c r="A616">
        <f t="shared" si="216"/>
        <v>20</v>
      </c>
      <c r="B616" t="str">
        <f>VLOOKUP(A616,BossBattleTable!$A:$C,MATCH(BossBattleTable!$C$1,BossBattleTable!$A$1:$C$1,0),0)</f>
        <v>DptLizard</v>
      </c>
      <c r="C616">
        <f t="shared" ca="1" si="197"/>
        <v>7</v>
      </c>
      <c r="D616">
        <f t="shared" si="214"/>
        <v>20</v>
      </c>
      <c r="E616">
        <f t="shared" ca="1" si="215"/>
        <v>7</v>
      </c>
      <c r="F616" t="str">
        <f t="shared" ca="1" si="213"/>
        <v>it</v>
      </c>
      <c r="G616" t="s">
        <v>412</v>
      </c>
      <c r="H616" t="s">
        <v>477</v>
      </c>
      <c r="I616">
        <v>1</v>
      </c>
      <c r="J616" t="str">
        <f t="shared" si="198"/>
        <v/>
      </c>
      <c r="L616" t="s">
        <v>412</v>
      </c>
      <c r="M616" t="s">
        <v>456</v>
      </c>
      <c r="N616">
        <v>1</v>
      </c>
      <c r="O616">
        <v>552</v>
      </c>
      <c r="P616">
        <f t="shared" si="199"/>
        <v>552</v>
      </c>
      <c r="Q616" t="str">
        <f t="shared" ca="1" si="201"/>
        <v>it</v>
      </c>
      <c r="R616" t="str">
        <f t="shared" si="202"/>
        <v>Equip011003</v>
      </c>
      <c r="S616">
        <f t="shared" si="203"/>
        <v>1</v>
      </c>
      <c r="T616" t="str">
        <f t="shared" si="204"/>
        <v/>
      </c>
      <c r="U616" t="str">
        <f t="shared" si="205"/>
        <v>Equip015001</v>
      </c>
      <c r="V616">
        <f t="shared" si="206"/>
        <v>1</v>
      </c>
      <c r="W616" t="str">
        <f t="shared" ca="1" si="2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16" t="str">
        <f t="shared" ca="1" si="200"/>
        <v>{"num":20,"diff":7,"tp1":"it","vl1":"Equip011003","cn1":1,"vl2":"Equip015001","cn2":1,"key":552}</v>
      </c>
      <c r="Y616">
        <f t="shared" ca="1" si="208"/>
        <v>96</v>
      </c>
      <c r="Z616">
        <f t="shared" ca="1" si="209"/>
        <v>13484</v>
      </c>
      <c r="AA616">
        <f t="shared" ca="1" si="210"/>
        <v>1</v>
      </c>
      <c r="AB616" t="str">
        <f t="shared" ca="1" si="21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</v>
      </c>
      <c r="AC616">
        <f t="shared" ca="1" si="212"/>
        <v>0</v>
      </c>
    </row>
    <row r="617" spans="1:29">
      <c r="A617">
        <f t="shared" si="216"/>
        <v>20</v>
      </c>
      <c r="B617" t="str">
        <f>VLOOKUP(A617,BossBattleTable!$A:$C,MATCH(BossBattleTable!$C$1,BossBattleTable!$A$1:$C$1,0),0)</f>
        <v>DptLizard</v>
      </c>
      <c r="C617">
        <f t="shared" ca="1" si="197"/>
        <v>8</v>
      </c>
      <c r="D617">
        <f t="shared" si="214"/>
        <v>20</v>
      </c>
      <c r="E617">
        <f t="shared" ca="1" si="215"/>
        <v>8</v>
      </c>
      <c r="F617" t="str">
        <f t="shared" ca="1" si="213"/>
        <v>cu</v>
      </c>
      <c r="G617" t="s">
        <v>402</v>
      </c>
      <c r="H617" t="s">
        <v>108</v>
      </c>
      <c r="I617">
        <v>5</v>
      </c>
      <c r="J617" t="str">
        <f t="shared" si="198"/>
        <v/>
      </c>
      <c r="O617">
        <v>959</v>
      </c>
      <c r="P617">
        <f t="shared" si="199"/>
        <v>959</v>
      </c>
      <c r="Q617" t="str">
        <f t="shared" ca="1" si="201"/>
        <v>cu</v>
      </c>
      <c r="R617" t="str">
        <f t="shared" si="202"/>
        <v>DI</v>
      </c>
      <c r="S617">
        <f t="shared" si="203"/>
        <v>5</v>
      </c>
      <c r="T617" t="str">
        <f t="shared" si="204"/>
        <v/>
      </c>
      <c r="U617" t="str">
        <f t="shared" si="205"/>
        <v/>
      </c>
      <c r="V617" t="str">
        <f t="shared" si="206"/>
        <v/>
      </c>
      <c r="W617" t="str">
        <f t="shared" ca="1" si="2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17" t="str">
        <f t="shared" ca="1" si="200"/>
        <v>{"num":20,"diff":8,"tp1":"cu","vl1":"DI","cn1":5,"key":959}</v>
      </c>
      <c r="Y617">
        <f t="shared" ca="1" si="208"/>
        <v>59</v>
      </c>
      <c r="Z617">
        <f t="shared" ca="1" si="209"/>
        <v>13544</v>
      </c>
      <c r="AA617">
        <f t="shared" ca="1" si="210"/>
        <v>1</v>
      </c>
      <c r="AB617" t="str">
        <f t="shared" ca="1" si="21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</v>
      </c>
      <c r="AC617">
        <f t="shared" ca="1" si="212"/>
        <v>0</v>
      </c>
    </row>
    <row r="618" spans="1:29">
      <c r="A618">
        <f t="shared" si="216"/>
        <v>20</v>
      </c>
      <c r="B618" t="str">
        <f>VLOOKUP(A618,BossBattleTable!$A:$C,MATCH(BossBattleTable!$C$1,BossBattleTable!$A$1:$C$1,0),0)</f>
        <v>DptLizard</v>
      </c>
      <c r="C618">
        <f t="shared" ca="1" si="197"/>
        <v>9</v>
      </c>
      <c r="D618">
        <f t="shared" si="214"/>
        <v>20</v>
      </c>
      <c r="E618">
        <f t="shared" ca="1" si="215"/>
        <v>9</v>
      </c>
      <c r="F618" t="str">
        <f t="shared" ca="1" si="213"/>
        <v>it</v>
      </c>
      <c r="G618" t="s">
        <v>412</v>
      </c>
      <c r="H618" t="s">
        <v>467</v>
      </c>
      <c r="I618">
        <v>1</v>
      </c>
      <c r="J618" t="str">
        <f t="shared" si="198"/>
        <v/>
      </c>
      <c r="O618">
        <v>351</v>
      </c>
      <c r="P618">
        <f t="shared" si="199"/>
        <v>351</v>
      </c>
      <c r="Q618" t="str">
        <f t="shared" ca="1" si="201"/>
        <v>it</v>
      </c>
      <c r="R618" t="str">
        <f t="shared" si="202"/>
        <v>Equip015003</v>
      </c>
      <c r="S618">
        <f t="shared" si="203"/>
        <v>1</v>
      </c>
      <c r="T618" t="str">
        <f t="shared" si="204"/>
        <v/>
      </c>
      <c r="U618" t="str">
        <f t="shared" si="205"/>
        <v/>
      </c>
      <c r="V618" t="str">
        <f t="shared" si="206"/>
        <v/>
      </c>
      <c r="W618" t="str">
        <f t="shared" ca="1" si="2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18" t="str">
        <f t="shared" ca="1" si="200"/>
        <v>{"num":20,"diff":9,"tp1":"it","vl1":"Equip015003","cn1":1,"key":351}</v>
      </c>
      <c r="Y618">
        <f t="shared" ca="1" si="208"/>
        <v>68</v>
      </c>
      <c r="Z618">
        <f t="shared" ca="1" si="209"/>
        <v>13613</v>
      </c>
      <c r="AA618">
        <f t="shared" ca="1" si="210"/>
        <v>1</v>
      </c>
      <c r="AB618" t="str">
        <f t="shared" ca="1" si="21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</v>
      </c>
      <c r="AC618">
        <f t="shared" ca="1" si="212"/>
        <v>0</v>
      </c>
    </row>
    <row r="619" spans="1:29">
      <c r="A619">
        <f t="shared" si="216"/>
        <v>20</v>
      </c>
      <c r="B619" t="str">
        <f>VLOOKUP(A619,BossBattleTable!$A:$C,MATCH(BossBattleTable!$C$1,BossBattleTable!$A$1:$C$1,0),0)</f>
        <v>DptLizard</v>
      </c>
      <c r="C619">
        <f t="shared" ca="1" si="197"/>
        <v>10</v>
      </c>
      <c r="D619">
        <f t="shared" si="214"/>
        <v>20</v>
      </c>
      <c r="E619">
        <f t="shared" ca="1" si="215"/>
        <v>10</v>
      </c>
      <c r="F619" t="str">
        <f t="shared" ca="1" si="213"/>
        <v>cu</v>
      </c>
      <c r="G619" t="s">
        <v>402</v>
      </c>
      <c r="H619" t="s">
        <v>191</v>
      </c>
      <c r="I619">
        <v>12</v>
      </c>
      <c r="J619" t="str">
        <f t="shared" si="198"/>
        <v>에너지다소많음</v>
      </c>
      <c r="O619">
        <v>542</v>
      </c>
      <c r="P619">
        <f t="shared" si="199"/>
        <v>542</v>
      </c>
      <c r="Q619" t="str">
        <f t="shared" ca="1" si="201"/>
        <v>cu</v>
      </c>
      <c r="R619" t="str">
        <f t="shared" si="202"/>
        <v>EN</v>
      </c>
      <c r="S619">
        <f t="shared" si="203"/>
        <v>12</v>
      </c>
      <c r="T619" t="str">
        <f t="shared" si="204"/>
        <v/>
      </c>
      <c r="U619" t="str">
        <f t="shared" si="205"/>
        <v/>
      </c>
      <c r="V619" t="str">
        <f t="shared" si="206"/>
        <v/>
      </c>
      <c r="W619" t="str">
        <f t="shared" ca="1" si="2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19" t="str">
        <f t="shared" ca="1" si="200"/>
        <v>{"num":20,"diff":10,"tp1":"cu","vl1":"EN","cn1":12,"key":542}</v>
      </c>
      <c r="Y619">
        <f t="shared" ca="1" si="208"/>
        <v>61</v>
      </c>
      <c r="Z619">
        <f t="shared" ca="1" si="209"/>
        <v>13675</v>
      </c>
      <c r="AA619">
        <f t="shared" ca="1" si="210"/>
        <v>1</v>
      </c>
      <c r="AB619" t="str">
        <f t="shared" ca="1" si="21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</v>
      </c>
      <c r="AC619">
        <f t="shared" ca="1" si="212"/>
        <v>0</v>
      </c>
    </row>
    <row r="620" spans="1:29">
      <c r="A620">
        <f t="shared" si="216"/>
        <v>20</v>
      </c>
      <c r="B620" t="str">
        <f>VLOOKUP(A620,BossBattleTable!$A:$C,MATCH(BossBattleTable!$C$1,BossBattleTable!$A$1:$C$1,0),0)</f>
        <v>DptLizard</v>
      </c>
      <c r="C620">
        <f t="shared" ca="1" si="197"/>
        <v>11</v>
      </c>
      <c r="D620">
        <f t="shared" si="214"/>
        <v>20</v>
      </c>
      <c r="E620">
        <f t="shared" ca="1" si="215"/>
        <v>11</v>
      </c>
      <c r="F620" t="str">
        <f t="shared" ca="1" si="213"/>
        <v>it</v>
      </c>
      <c r="G620" t="s">
        <v>412</v>
      </c>
      <c r="H620" t="s">
        <v>468</v>
      </c>
      <c r="I620">
        <v>1</v>
      </c>
      <c r="J620" t="str">
        <f t="shared" si="198"/>
        <v/>
      </c>
      <c r="O620">
        <v>501</v>
      </c>
      <c r="P620">
        <f t="shared" si="199"/>
        <v>501</v>
      </c>
      <c r="Q620" t="str">
        <f t="shared" ca="1" si="201"/>
        <v>it</v>
      </c>
      <c r="R620" t="str">
        <f t="shared" si="202"/>
        <v>Equip022001</v>
      </c>
      <c r="S620">
        <f t="shared" si="203"/>
        <v>1</v>
      </c>
      <c r="T620" t="str">
        <f t="shared" si="204"/>
        <v/>
      </c>
      <c r="U620" t="str">
        <f t="shared" si="205"/>
        <v/>
      </c>
      <c r="V620" t="str">
        <f t="shared" si="206"/>
        <v/>
      </c>
      <c r="W620" t="str">
        <f t="shared" ca="1" si="2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20" t="str">
        <f t="shared" ca="1" si="200"/>
        <v>{"num":20,"diff":11,"tp1":"it","vl1":"Equip022001","cn1":1,"key":501}</v>
      </c>
      <c r="Y620">
        <f t="shared" ca="1" si="208"/>
        <v>69</v>
      </c>
      <c r="Z620">
        <f t="shared" ca="1" si="209"/>
        <v>13745</v>
      </c>
      <c r="AA620">
        <f t="shared" ca="1" si="210"/>
        <v>1</v>
      </c>
      <c r="AB620" t="str">
        <f t="shared" ca="1" si="21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</v>
      </c>
      <c r="AC620">
        <f t="shared" ca="1" si="212"/>
        <v>0</v>
      </c>
    </row>
    <row r="621" spans="1:29">
      <c r="A621">
        <f t="shared" si="216"/>
        <v>20</v>
      </c>
      <c r="B621" t="str">
        <f>VLOOKUP(A621,BossBattleTable!$A:$C,MATCH(BossBattleTable!$C$1,BossBattleTable!$A$1:$C$1,0),0)</f>
        <v>DptLizard</v>
      </c>
      <c r="C621">
        <f t="shared" ca="1" si="197"/>
        <v>12</v>
      </c>
      <c r="D621">
        <f t="shared" si="214"/>
        <v>20</v>
      </c>
      <c r="E621">
        <f t="shared" ca="1" si="215"/>
        <v>12</v>
      </c>
      <c r="F621" t="str">
        <f t="shared" ca="1" si="213"/>
        <v>cu</v>
      </c>
      <c r="G621" t="s">
        <v>402</v>
      </c>
      <c r="H621" t="s">
        <v>375</v>
      </c>
      <c r="I621">
        <v>4000</v>
      </c>
      <c r="J621" t="str">
        <f t="shared" si="198"/>
        <v/>
      </c>
      <c r="O621">
        <v>641</v>
      </c>
      <c r="P621">
        <f t="shared" si="199"/>
        <v>641</v>
      </c>
      <c r="Q621" t="str">
        <f t="shared" ca="1" si="201"/>
        <v>cu</v>
      </c>
      <c r="R621" t="str">
        <f t="shared" si="202"/>
        <v>GO</v>
      </c>
      <c r="S621">
        <f t="shared" si="203"/>
        <v>4000</v>
      </c>
      <c r="T621" t="str">
        <f t="shared" si="204"/>
        <v/>
      </c>
      <c r="U621" t="str">
        <f t="shared" si="205"/>
        <v/>
      </c>
      <c r="V621" t="str">
        <f t="shared" si="206"/>
        <v/>
      </c>
      <c r="W621" t="str">
        <f t="shared" ca="1" si="2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21" t="str">
        <f t="shared" ca="1" si="200"/>
        <v>{"num":20,"diff":12,"tp1":"cu","vl1":"GO","cn1":4000,"key":641}</v>
      </c>
      <c r="Y621">
        <f t="shared" ca="1" si="208"/>
        <v>63</v>
      </c>
      <c r="Z621">
        <f t="shared" ca="1" si="209"/>
        <v>13809</v>
      </c>
      <c r="AA621">
        <f t="shared" ca="1" si="210"/>
        <v>1</v>
      </c>
      <c r="AB621" t="str">
        <f t="shared" ca="1" si="21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</v>
      </c>
      <c r="AC621">
        <f t="shared" ca="1" si="212"/>
        <v>0</v>
      </c>
    </row>
    <row r="622" spans="1:29">
      <c r="A622">
        <f t="shared" si="216"/>
        <v>20</v>
      </c>
      <c r="B622" t="str">
        <f>VLOOKUP(A622,BossBattleTable!$A:$C,MATCH(BossBattleTable!$C$1,BossBattleTable!$A$1:$C$1,0),0)</f>
        <v>DptLizard</v>
      </c>
      <c r="C622">
        <f t="shared" ca="1" si="197"/>
        <v>13</v>
      </c>
      <c r="D622">
        <f t="shared" si="214"/>
        <v>20</v>
      </c>
      <c r="E622">
        <f t="shared" ca="1" si="215"/>
        <v>13</v>
      </c>
      <c r="F622" t="str">
        <f t="shared" ca="1" si="213"/>
        <v>it</v>
      </c>
      <c r="G622" t="s">
        <v>412</v>
      </c>
      <c r="H622" t="s">
        <v>458</v>
      </c>
      <c r="I622">
        <v>1</v>
      </c>
      <c r="J622" t="str">
        <f t="shared" si="198"/>
        <v/>
      </c>
      <c r="L622" t="s">
        <v>412</v>
      </c>
      <c r="M622" t="s">
        <v>471</v>
      </c>
      <c r="N622">
        <v>1</v>
      </c>
      <c r="O622">
        <v>513</v>
      </c>
      <c r="P622">
        <f t="shared" si="199"/>
        <v>513</v>
      </c>
      <c r="Q622" t="str">
        <f t="shared" ca="1" si="201"/>
        <v>it</v>
      </c>
      <c r="R622" t="str">
        <f t="shared" si="202"/>
        <v>Equip012003</v>
      </c>
      <c r="S622">
        <f t="shared" si="203"/>
        <v>1</v>
      </c>
      <c r="T622" t="str">
        <f t="shared" si="204"/>
        <v/>
      </c>
      <c r="U622" t="str">
        <f t="shared" si="205"/>
        <v>Equip011002</v>
      </c>
      <c r="V622">
        <f t="shared" si="206"/>
        <v>1</v>
      </c>
      <c r="W622" t="str">
        <f t="shared" ca="1" si="2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22" t="str">
        <f t="shared" ca="1" si="200"/>
        <v>{"num":20,"diff":13,"tp1":"it","vl1":"Equip012003","cn1":1,"vl2":"Equip011002","cn2":1,"key":513}</v>
      </c>
      <c r="Y622">
        <f t="shared" ca="1" si="208"/>
        <v>97</v>
      </c>
      <c r="Z622">
        <f t="shared" ca="1" si="209"/>
        <v>13907</v>
      </c>
      <c r="AA622">
        <f t="shared" ca="1" si="210"/>
        <v>1</v>
      </c>
      <c r="AB622" t="str">
        <f t="shared" ca="1" si="21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</v>
      </c>
      <c r="AC622">
        <f t="shared" ca="1" si="212"/>
        <v>0</v>
      </c>
    </row>
    <row r="623" spans="1:29">
      <c r="A623">
        <f t="shared" si="216"/>
        <v>20</v>
      </c>
      <c r="B623" t="str">
        <f>VLOOKUP(A623,BossBattleTable!$A:$C,MATCH(BossBattleTable!$C$1,BossBattleTable!$A$1:$C$1,0),0)</f>
        <v>DptLizard</v>
      </c>
      <c r="C623">
        <f t="shared" ca="1" si="197"/>
        <v>14</v>
      </c>
      <c r="D623">
        <f t="shared" si="214"/>
        <v>20</v>
      </c>
      <c r="E623">
        <f t="shared" ca="1" si="215"/>
        <v>14</v>
      </c>
      <c r="F623" t="str">
        <f t="shared" ca="1" si="213"/>
        <v>cu</v>
      </c>
      <c r="G623" t="s">
        <v>402</v>
      </c>
      <c r="H623" t="s">
        <v>191</v>
      </c>
      <c r="I623">
        <v>10</v>
      </c>
      <c r="J623" t="str">
        <f t="shared" si="198"/>
        <v>에너지다소많음</v>
      </c>
      <c r="L623" t="s">
        <v>402</v>
      </c>
      <c r="M623" t="s">
        <v>375</v>
      </c>
      <c r="N623">
        <v>3000</v>
      </c>
      <c r="O623">
        <v>312</v>
      </c>
      <c r="P623">
        <f t="shared" si="199"/>
        <v>312</v>
      </c>
      <c r="Q623" t="str">
        <f t="shared" ca="1" si="201"/>
        <v>cu</v>
      </c>
      <c r="R623" t="str">
        <f t="shared" si="202"/>
        <v>EN</v>
      </c>
      <c r="S623">
        <f t="shared" si="203"/>
        <v>10</v>
      </c>
      <c r="T623" t="str">
        <f t="shared" si="204"/>
        <v/>
      </c>
      <c r="U623" t="str">
        <f t="shared" si="205"/>
        <v>GO</v>
      </c>
      <c r="V623">
        <f t="shared" si="206"/>
        <v>3000</v>
      </c>
      <c r="W623" t="str">
        <f t="shared" ca="1" si="2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23" t="str">
        <f t="shared" ca="1" si="200"/>
        <v>{"num":20,"diff":14,"tp1":"cu","vl1":"EN","cn1":10,"vl2":"GO","cn2":3000,"key":312}</v>
      </c>
      <c r="Y623">
        <f t="shared" ca="1" si="208"/>
        <v>83</v>
      </c>
      <c r="Z623">
        <f t="shared" ca="1" si="209"/>
        <v>13991</v>
      </c>
      <c r="AA623">
        <f t="shared" ca="1" si="210"/>
        <v>1</v>
      </c>
      <c r="AB623" t="str">
        <f t="shared" ca="1" si="21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</v>
      </c>
      <c r="AC623">
        <f t="shared" ca="1" si="212"/>
        <v>0</v>
      </c>
    </row>
    <row r="624" spans="1:29">
      <c r="A624">
        <f t="shared" si="216"/>
        <v>20</v>
      </c>
      <c r="B624" t="str">
        <f>VLOOKUP(A624,BossBattleTable!$A:$C,MATCH(BossBattleTable!$C$1,BossBattleTable!$A$1:$C$1,0),0)</f>
        <v>DptLizard</v>
      </c>
      <c r="C624">
        <f t="shared" ca="1" si="197"/>
        <v>15</v>
      </c>
      <c r="D624">
        <f t="shared" si="214"/>
        <v>20</v>
      </c>
      <c r="E624">
        <f t="shared" ca="1" si="215"/>
        <v>15</v>
      </c>
      <c r="F624" t="str">
        <f t="shared" ca="1" si="213"/>
        <v>it</v>
      </c>
      <c r="G624" t="s">
        <v>412</v>
      </c>
      <c r="H624" t="s">
        <v>456</v>
      </c>
      <c r="I624">
        <v>1</v>
      </c>
      <c r="J624" t="str">
        <f t="shared" si="198"/>
        <v/>
      </c>
      <c r="L624" t="s">
        <v>412</v>
      </c>
      <c r="M624" t="s">
        <v>478</v>
      </c>
      <c r="N624">
        <v>1</v>
      </c>
      <c r="O624">
        <v>482</v>
      </c>
      <c r="P624">
        <f t="shared" si="199"/>
        <v>482</v>
      </c>
      <c r="Q624" t="str">
        <f t="shared" ca="1" si="201"/>
        <v>it</v>
      </c>
      <c r="R624" t="str">
        <f t="shared" si="202"/>
        <v>Equip015001</v>
      </c>
      <c r="S624">
        <f t="shared" si="203"/>
        <v>1</v>
      </c>
      <c r="T624" t="str">
        <f t="shared" si="204"/>
        <v/>
      </c>
      <c r="U624" t="str">
        <f t="shared" si="205"/>
        <v>Equip012001</v>
      </c>
      <c r="V624">
        <f t="shared" si="206"/>
        <v>1</v>
      </c>
      <c r="W624" t="str">
        <f t="shared" ca="1" si="2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24" t="str">
        <f t="shared" ca="1" si="200"/>
        <v>{"num":20,"diff":15,"tp1":"it","vl1":"Equip015001","cn1":1,"vl2":"Equip012001","cn2":1,"key":482}</v>
      </c>
      <c r="Y624">
        <f t="shared" ca="1" si="208"/>
        <v>97</v>
      </c>
      <c r="Z624">
        <f t="shared" ca="1" si="209"/>
        <v>14089</v>
      </c>
      <c r="AA624">
        <f t="shared" ca="1" si="210"/>
        <v>1</v>
      </c>
      <c r="AB624" t="str">
        <f t="shared" ca="1" si="21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</v>
      </c>
      <c r="AC624">
        <f t="shared" ca="1" si="212"/>
        <v>0</v>
      </c>
    </row>
    <row r="625" spans="1:29">
      <c r="A625">
        <f t="shared" si="216"/>
        <v>20</v>
      </c>
      <c r="B625" t="str">
        <f>VLOOKUP(A625,BossBattleTable!$A:$C,MATCH(BossBattleTable!$C$1,BossBattleTable!$A$1:$C$1,0),0)</f>
        <v>DptLizard</v>
      </c>
      <c r="C625">
        <f t="shared" ca="1" si="197"/>
        <v>16</v>
      </c>
      <c r="D625">
        <f t="shared" si="214"/>
        <v>20</v>
      </c>
      <c r="E625">
        <f t="shared" ca="1" si="215"/>
        <v>16</v>
      </c>
      <c r="F625" t="str">
        <f t="shared" ca="1" si="213"/>
        <v>cu</v>
      </c>
      <c r="G625" t="s">
        <v>402</v>
      </c>
      <c r="H625" t="s">
        <v>108</v>
      </c>
      <c r="I625">
        <v>6</v>
      </c>
      <c r="J625" t="str">
        <f t="shared" si="198"/>
        <v/>
      </c>
      <c r="O625">
        <v>537</v>
      </c>
      <c r="P625">
        <f t="shared" si="199"/>
        <v>537</v>
      </c>
      <c r="Q625" t="str">
        <f t="shared" ca="1" si="201"/>
        <v>cu</v>
      </c>
      <c r="R625" t="str">
        <f t="shared" si="202"/>
        <v>DI</v>
      </c>
      <c r="S625">
        <f t="shared" si="203"/>
        <v>6</v>
      </c>
      <c r="T625" t="str">
        <f t="shared" si="204"/>
        <v/>
      </c>
      <c r="U625" t="str">
        <f t="shared" si="205"/>
        <v/>
      </c>
      <c r="V625" t="str">
        <f t="shared" si="206"/>
        <v/>
      </c>
      <c r="W625" t="str">
        <f t="shared" ca="1" si="2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25" t="str">
        <f t="shared" ca="1" si="200"/>
        <v>{"num":20,"diff":16,"tp1":"cu","vl1":"DI","cn1":6,"key":537}</v>
      </c>
      <c r="Y625">
        <f t="shared" ca="1" si="208"/>
        <v>60</v>
      </c>
      <c r="Z625">
        <f t="shared" ca="1" si="209"/>
        <v>14150</v>
      </c>
      <c r="AA625">
        <f t="shared" ca="1" si="210"/>
        <v>1</v>
      </c>
      <c r="AB625" t="str">
        <f t="shared" ca="1" si="21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</v>
      </c>
      <c r="AC625">
        <f t="shared" ca="1" si="212"/>
        <v>0</v>
      </c>
    </row>
    <row r="626" spans="1:29">
      <c r="A626">
        <f t="shared" si="216"/>
        <v>20</v>
      </c>
      <c r="B626" t="str">
        <f>VLOOKUP(A626,BossBattleTable!$A:$C,MATCH(BossBattleTable!$C$1,BossBattleTable!$A$1:$C$1,0),0)</f>
        <v>DptLizard</v>
      </c>
      <c r="C626">
        <f t="shared" ca="1" si="197"/>
        <v>17</v>
      </c>
      <c r="D626">
        <f t="shared" si="214"/>
        <v>20</v>
      </c>
      <c r="E626">
        <f t="shared" ca="1" si="215"/>
        <v>17</v>
      </c>
      <c r="F626" t="str">
        <f t="shared" ca="1" si="213"/>
        <v>it</v>
      </c>
      <c r="G626" t="s">
        <v>412</v>
      </c>
      <c r="H626" t="s">
        <v>467</v>
      </c>
      <c r="I626">
        <v>1</v>
      </c>
      <c r="J626" t="str">
        <f t="shared" si="198"/>
        <v/>
      </c>
      <c r="O626">
        <v>248</v>
      </c>
      <c r="P626">
        <f t="shared" si="199"/>
        <v>248</v>
      </c>
      <c r="Q626" t="str">
        <f t="shared" ca="1" si="201"/>
        <v>it</v>
      </c>
      <c r="R626" t="str">
        <f t="shared" si="202"/>
        <v>Equip015003</v>
      </c>
      <c r="S626">
        <f t="shared" si="203"/>
        <v>1</v>
      </c>
      <c r="T626" t="str">
        <f t="shared" si="204"/>
        <v/>
      </c>
      <c r="U626" t="str">
        <f t="shared" si="205"/>
        <v/>
      </c>
      <c r="V626" t="str">
        <f t="shared" si="206"/>
        <v/>
      </c>
      <c r="W626" t="str">
        <f t="shared" ca="1" si="2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26" t="str">
        <f t="shared" ca="1" si="200"/>
        <v>{"num":20,"diff":17,"tp1":"it","vl1":"Equip015003","cn1":1,"key":248}</v>
      </c>
      <c r="Y626">
        <f t="shared" ca="1" si="208"/>
        <v>69</v>
      </c>
      <c r="Z626">
        <f t="shared" ca="1" si="209"/>
        <v>14220</v>
      </c>
      <c r="AA626">
        <f t="shared" ca="1" si="210"/>
        <v>1</v>
      </c>
      <c r="AB626" t="str">
        <f t="shared" ca="1" si="21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</v>
      </c>
      <c r="AC626">
        <f t="shared" ca="1" si="212"/>
        <v>0</v>
      </c>
    </row>
    <row r="627" spans="1:29">
      <c r="A627">
        <f t="shared" si="216"/>
        <v>20</v>
      </c>
      <c r="B627" t="str">
        <f>VLOOKUP(A627,BossBattleTable!$A:$C,MATCH(BossBattleTable!$C$1,BossBattleTable!$A$1:$C$1,0),0)</f>
        <v>DptLizard</v>
      </c>
      <c r="C627">
        <f t="shared" ca="1" si="197"/>
        <v>18</v>
      </c>
      <c r="D627">
        <f t="shared" si="214"/>
        <v>20</v>
      </c>
      <c r="E627">
        <f t="shared" ca="1" si="215"/>
        <v>18</v>
      </c>
      <c r="F627" t="str">
        <f t="shared" ca="1" si="213"/>
        <v>cu</v>
      </c>
      <c r="G627" t="s">
        <v>402</v>
      </c>
      <c r="H627" t="s">
        <v>191</v>
      </c>
      <c r="I627">
        <v>15</v>
      </c>
      <c r="J627" t="str">
        <f t="shared" si="198"/>
        <v>에너지다소많음</v>
      </c>
      <c r="O627">
        <v>462</v>
      </c>
      <c r="P627">
        <f t="shared" si="199"/>
        <v>462</v>
      </c>
      <c r="Q627" t="str">
        <f t="shared" ca="1" si="201"/>
        <v>cu</v>
      </c>
      <c r="R627" t="str">
        <f t="shared" si="202"/>
        <v>EN</v>
      </c>
      <c r="S627">
        <f t="shared" si="203"/>
        <v>15</v>
      </c>
      <c r="T627" t="str">
        <f t="shared" si="204"/>
        <v/>
      </c>
      <c r="U627" t="str">
        <f t="shared" si="205"/>
        <v/>
      </c>
      <c r="V627" t="str">
        <f t="shared" si="206"/>
        <v/>
      </c>
      <c r="W627" t="str">
        <f t="shared" ca="1" si="2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27" t="str">
        <f t="shared" ca="1" si="200"/>
        <v>{"num":20,"diff":18,"tp1":"cu","vl1":"EN","cn1":15,"key":462}</v>
      </c>
      <c r="Y627">
        <f t="shared" ca="1" si="208"/>
        <v>61</v>
      </c>
      <c r="Z627">
        <f t="shared" ca="1" si="209"/>
        <v>14282</v>
      </c>
      <c r="AA627">
        <f t="shared" ca="1" si="210"/>
        <v>1</v>
      </c>
      <c r="AB627" t="str">
        <f t="shared" ca="1" si="21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</v>
      </c>
      <c r="AC627">
        <f t="shared" ca="1" si="212"/>
        <v>0</v>
      </c>
    </row>
    <row r="628" spans="1:29">
      <c r="A628">
        <f t="shared" si="216"/>
        <v>20</v>
      </c>
      <c r="B628" t="str">
        <f>VLOOKUP(A628,BossBattleTable!$A:$C,MATCH(BossBattleTable!$C$1,BossBattleTable!$A$1:$C$1,0),0)</f>
        <v>DptLizard</v>
      </c>
      <c r="C628">
        <f t="shared" ca="1" si="197"/>
        <v>19</v>
      </c>
      <c r="D628">
        <f t="shared" si="214"/>
        <v>20</v>
      </c>
      <c r="E628">
        <f t="shared" ca="1" si="215"/>
        <v>19</v>
      </c>
      <c r="F628" t="str">
        <f t="shared" ca="1" si="213"/>
        <v>it</v>
      </c>
      <c r="G628" t="s">
        <v>412</v>
      </c>
      <c r="H628" t="s">
        <v>488</v>
      </c>
      <c r="I628">
        <v>1</v>
      </c>
      <c r="J628" t="str">
        <f t="shared" si="198"/>
        <v/>
      </c>
      <c r="O628">
        <v>652</v>
      </c>
      <c r="P628">
        <f t="shared" si="199"/>
        <v>652</v>
      </c>
      <c r="Q628" t="str">
        <f t="shared" ca="1" si="201"/>
        <v>it</v>
      </c>
      <c r="R628" t="str">
        <f t="shared" si="202"/>
        <v>Equip024001</v>
      </c>
      <c r="S628">
        <f t="shared" si="203"/>
        <v>1</v>
      </c>
      <c r="T628" t="str">
        <f t="shared" si="204"/>
        <v/>
      </c>
      <c r="U628" t="str">
        <f t="shared" si="205"/>
        <v/>
      </c>
      <c r="V628" t="str">
        <f t="shared" si="206"/>
        <v/>
      </c>
      <c r="W628" t="str">
        <f t="shared" ca="1" si="2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28" t="str">
        <f t="shared" ca="1" si="200"/>
        <v>{"num":20,"diff":19,"tp1":"it","vl1":"Equip024001","cn1":1,"key":652}</v>
      </c>
      <c r="Y628">
        <f t="shared" ca="1" si="208"/>
        <v>69</v>
      </c>
      <c r="Z628">
        <f t="shared" ca="1" si="209"/>
        <v>14352</v>
      </c>
      <c r="AA628">
        <f t="shared" ca="1" si="210"/>
        <v>1</v>
      </c>
      <c r="AB628" t="str">
        <f t="shared" ca="1" si="21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</v>
      </c>
      <c r="AC628">
        <f t="shared" ca="1" si="212"/>
        <v>0</v>
      </c>
    </row>
    <row r="629" spans="1:29">
      <c r="A629">
        <f t="shared" si="216"/>
        <v>20</v>
      </c>
      <c r="B629" t="str">
        <f>VLOOKUP(A629,BossBattleTable!$A:$C,MATCH(BossBattleTable!$C$1,BossBattleTable!$A$1:$C$1,0),0)</f>
        <v>DptLizard</v>
      </c>
      <c r="C629">
        <f t="shared" ca="1" si="197"/>
        <v>20</v>
      </c>
      <c r="D629">
        <f t="shared" si="214"/>
        <v>20</v>
      </c>
      <c r="E629">
        <f t="shared" ca="1" si="215"/>
        <v>20</v>
      </c>
      <c r="F629" t="str">
        <f t="shared" ca="1" si="213"/>
        <v>cu</v>
      </c>
      <c r="G629" t="s">
        <v>402</v>
      </c>
      <c r="H629" t="s">
        <v>375</v>
      </c>
      <c r="I629">
        <v>5500</v>
      </c>
      <c r="J629" t="str">
        <f t="shared" si="198"/>
        <v/>
      </c>
      <c r="O629">
        <v>723</v>
      </c>
      <c r="P629">
        <f t="shared" si="199"/>
        <v>723</v>
      </c>
      <c r="Q629" t="str">
        <f t="shared" ca="1" si="201"/>
        <v>cu</v>
      </c>
      <c r="R629" t="str">
        <f t="shared" si="202"/>
        <v>GO</v>
      </c>
      <c r="S629">
        <f t="shared" si="203"/>
        <v>5500</v>
      </c>
      <c r="T629" t="str">
        <f t="shared" si="204"/>
        <v/>
      </c>
      <c r="U629" t="str">
        <f t="shared" si="205"/>
        <v/>
      </c>
      <c r="V629" t="str">
        <f t="shared" si="206"/>
        <v/>
      </c>
      <c r="W629" t="str">
        <f t="shared" ca="1" si="2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29" t="str">
        <f t="shared" ca="1" si="200"/>
        <v>{"num":20,"diff":20,"tp1":"cu","vl1":"GO","cn1":5500,"key":723}</v>
      </c>
      <c r="Y629">
        <f t="shared" ca="1" si="208"/>
        <v>63</v>
      </c>
      <c r="Z629">
        <f t="shared" ca="1" si="209"/>
        <v>14416</v>
      </c>
      <c r="AA629">
        <f t="shared" ca="1" si="210"/>
        <v>1</v>
      </c>
      <c r="AB629" t="str">
        <f t="shared" ca="1" si="21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</v>
      </c>
      <c r="AC629">
        <f t="shared" ca="1" si="212"/>
        <v>0</v>
      </c>
    </row>
    <row r="630" spans="1:29">
      <c r="A630">
        <f t="shared" si="216"/>
        <v>20</v>
      </c>
      <c r="B630" t="str">
        <f>VLOOKUP(A630,BossBattleTable!$A:$C,MATCH(BossBattleTable!$C$1,BossBattleTable!$A$1:$C$1,0),0)</f>
        <v>DptLizard</v>
      </c>
      <c r="C630">
        <f t="shared" ca="1" si="197"/>
        <v>21</v>
      </c>
      <c r="D630">
        <f t="shared" si="214"/>
        <v>20</v>
      </c>
      <c r="E630">
        <f t="shared" ca="1" si="215"/>
        <v>21</v>
      </c>
      <c r="F630" t="str">
        <f t="shared" ca="1" si="213"/>
        <v>it</v>
      </c>
      <c r="G630" t="s">
        <v>412</v>
      </c>
      <c r="H630" t="s">
        <v>449</v>
      </c>
      <c r="I630">
        <v>1</v>
      </c>
      <c r="J630" t="str">
        <f t="shared" si="198"/>
        <v/>
      </c>
      <c r="L630" t="s">
        <v>412</v>
      </c>
      <c r="M630" t="s">
        <v>451</v>
      </c>
      <c r="N630">
        <v>1</v>
      </c>
      <c r="O630">
        <v>788</v>
      </c>
      <c r="P630">
        <f t="shared" si="199"/>
        <v>788</v>
      </c>
      <c r="Q630" t="str">
        <f t="shared" ca="1" si="201"/>
        <v>it</v>
      </c>
      <c r="R630" t="str">
        <f t="shared" si="202"/>
        <v>Equip011001</v>
      </c>
      <c r="S630">
        <f t="shared" si="203"/>
        <v>1</v>
      </c>
      <c r="T630" t="str">
        <f t="shared" si="204"/>
        <v/>
      </c>
      <c r="U630" t="str">
        <f t="shared" si="205"/>
        <v>Equip010003</v>
      </c>
      <c r="V630">
        <f t="shared" si="206"/>
        <v>1</v>
      </c>
      <c r="W630" t="str">
        <f t="shared" ca="1" si="2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30" t="str">
        <f t="shared" ca="1" si="200"/>
        <v>{"num":20,"diff":21,"tp1":"it","vl1":"Equip011001","cn1":1,"vl2":"Equip010003","cn2":1,"key":788}</v>
      </c>
      <c r="Y630">
        <f t="shared" ca="1" si="208"/>
        <v>97</v>
      </c>
      <c r="Z630">
        <f t="shared" ca="1" si="209"/>
        <v>14514</v>
      </c>
      <c r="AA630">
        <f t="shared" ca="1" si="210"/>
        <v>1</v>
      </c>
      <c r="AB630" t="str">
        <f t="shared" ca="1" si="21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</v>
      </c>
      <c r="AC630">
        <f t="shared" ca="1" si="212"/>
        <v>0</v>
      </c>
    </row>
    <row r="631" spans="1:29">
      <c r="A631">
        <f t="shared" si="216"/>
        <v>20</v>
      </c>
      <c r="B631" t="str">
        <f>VLOOKUP(A631,BossBattleTable!$A:$C,MATCH(BossBattleTable!$C$1,BossBattleTable!$A$1:$C$1,0),0)</f>
        <v>DptLizard</v>
      </c>
      <c r="C631">
        <f t="shared" ca="1" si="197"/>
        <v>22</v>
      </c>
      <c r="D631">
        <f t="shared" si="214"/>
        <v>20</v>
      </c>
      <c r="E631">
        <f t="shared" ca="1" si="215"/>
        <v>22</v>
      </c>
      <c r="F631" t="str">
        <f t="shared" ca="1" si="213"/>
        <v>cu</v>
      </c>
      <c r="G631" t="s">
        <v>402</v>
      </c>
      <c r="H631" t="s">
        <v>191</v>
      </c>
      <c r="I631">
        <v>12</v>
      </c>
      <c r="J631" t="str">
        <f t="shared" si="198"/>
        <v>에너지다소많음</v>
      </c>
      <c r="L631" t="s">
        <v>402</v>
      </c>
      <c r="M631" t="s">
        <v>375</v>
      </c>
      <c r="N631">
        <v>4000</v>
      </c>
      <c r="O631">
        <v>686</v>
      </c>
      <c r="P631">
        <f t="shared" si="199"/>
        <v>686</v>
      </c>
      <c r="Q631" t="str">
        <f t="shared" ca="1" si="201"/>
        <v>cu</v>
      </c>
      <c r="R631" t="str">
        <f t="shared" si="202"/>
        <v>EN</v>
      </c>
      <c r="S631">
        <f t="shared" si="203"/>
        <v>12</v>
      </c>
      <c r="T631" t="str">
        <f t="shared" si="204"/>
        <v/>
      </c>
      <c r="U631" t="str">
        <f t="shared" si="205"/>
        <v>GO</v>
      </c>
      <c r="V631">
        <f t="shared" si="206"/>
        <v>4000</v>
      </c>
      <c r="W631" t="str">
        <f t="shared" ca="1" si="2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31" t="str">
        <f t="shared" ca="1" si="200"/>
        <v>{"num":20,"diff":22,"tp1":"cu","vl1":"EN","cn1":12,"vl2":"GO","cn2":4000,"key":686}</v>
      </c>
      <c r="Y631">
        <f t="shared" ca="1" si="208"/>
        <v>83</v>
      </c>
      <c r="Z631">
        <f t="shared" ca="1" si="209"/>
        <v>14598</v>
      </c>
      <c r="AA631">
        <f t="shared" ca="1" si="210"/>
        <v>1</v>
      </c>
      <c r="AB631" t="str">
        <f t="shared" ca="1" si="21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</v>
      </c>
      <c r="AC631">
        <f t="shared" ca="1" si="212"/>
        <v>0</v>
      </c>
    </row>
    <row r="632" spans="1:29">
      <c r="A632">
        <f t="shared" si="216"/>
        <v>20</v>
      </c>
      <c r="B632" t="str">
        <f>VLOOKUP(A632,BossBattleTable!$A:$C,MATCH(BossBattleTable!$C$1,BossBattleTable!$A$1:$C$1,0),0)</f>
        <v>DptLizard</v>
      </c>
      <c r="C632">
        <f t="shared" ca="1" si="197"/>
        <v>23</v>
      </c>
      <c r="D632">
        <f t="shared" si="214"/>
        <v>20</v>
      </c>
      <c r="E632">
        <f t="shared" ca="1" si="215"/>
        <v>23</v>
      </c>
      <c r="F632" t="str">
        <f t="shared" ca="1" si="213"/>
        <v>it</v>
      </c>
      <c r="G632" t="s">
        <v>412</v>
      </c>
      <c r="H632" t="s">
        <v>475</v>
      </c>
      <c r="I632">
        <v>1</v>
      </c>
      <c r="J632" t="str">
        <f t="shared" si="198"/>
        <v/>
      </c>
      <c r="L632" t="s">
        <v>412</v>
      </c>
      <c r="M632" t="s">
        <v>467</v>
      </c>
      <c r="N632">
        <v>1</v>
      </c>
      <c r="O632">
        <v>749</v>
      </c>
      <c r="P632">
        <f t="shared" si="199"/>
        <v>749</v>
      </c>
      <c r="Q632" t="str">
        <f t="shared" ca="1" si="201"/>
        <v>it</v>
      </c>
      <c r="R632" t="str">
        <f t="shared" si="202"/>
        <v>Equip024002</v>
      </c>
      <c r="S632">
        <f t="shared" si="203"/>
        <v>1</v>
      </c>
      <c r="T632" t="str">
        <f t="shared" si="204"/>
        <v/>
      </c>
      <c r="U632" t="str">
        <f t="shared" si="205"/>
        <v>Equip015003</v>
      </c>
      <c r="V632">
        <f t="shared" si="206"/>
        <v>1</v>
      </c>
      <c r="W632" t="str">
        <f t="shared" ca="1" si="2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32" t="str">
        <f t="shared" ca="1" si="200"/>
        <v>{"num":20,"diff":23,"tp1":"it","vl1":"Equip024002","cn1":1,"vl2":"Equip015003","cn2":1,"key":749}</v>
      </c>
      <c r="Y632">
        <f t="shared" ca="1" si="208"/>
        <v>97</v>
      </c>
      <c r="Z632">
        <f t="shared" ca="1" si="209"/>
        <v>14696</v>
      </c>
      <c r="AA632">
        <f t="shared" ca="1" si="210"/>
        <v>1</v>
      </c>
      <c r="AB632" t="str">
        <f t="shared" ca="1" si="21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</v>
      </c>
      <c r="AC632">
        <f t="shared" ca="1" si="212"/>
        <v>0</v>
      </c>
    </row>
    <row r="633" spans="1:29">
      <c r="A633">
        <f t="shared" si="216"/>
        <v>20</v>
      </c>
      <c r="B633" t="str">
        <f>VLOOKUP(A633,BossBattleTable!$A:$C,MATCH(BossBattleTable!$C$1,BossBattleTable!$A$1:$C$1,0),0)</f>
        <v>DptLizard</v>
      </c>
      <c r="C633">
        <f t="shared" ca="1" si="197"/>
        <v>24</v>
      </c>
      <c r="D633">
        <f t="shared" si="214"/>
        <v>20</v>
      </c>
      <c r="E633">
        <f t="shared" ca="1" si="215"/>
        <v>24</v>
      </c>
      <c r="F633" t="str">
        <f t="shared" ca="1" si="213"/>
        <v>cu</v>
      </c>
      <c r="G633" t="s">
        <v>402</v>
      </c>
      <c r="H633" t="s">
        <v>108</v>
      </c>
      <c r="I633">
        <v>8</v>
      </c>
      <c r="J633" t="str">
        <f t="shared" si="198"/>
        <v/>
      </c>
      <c r="O633">
        <v>196</v>
      </c>
      <c r="P633">
        <f t="shared" si="199"/>
        <v>196</v>
      </c>
      <c r="Q633" t="str">
        <f t="shared" ca="1" si="201"/>
        <v>cu</v>
      </c>
      <c r="R633" t="str">
        <f t="shared" si="202"/>
        <v>DI</v>
      </c>
      <c r="S633">
        <f t="shared" si="203"/>
        <v>8</v>
      </c>
      <c r="T633" t="str">
        <f t="shared" si="204"/>
        <v/>
      </c>
      <c r="U633" t="str">
        <f t="shared" si="205"/>
        <v/>
      </c>
      <c r="V633" t="str">
        <f t="shared" si="206"/>
        <v/>
      </c>
      <c r="W633" t="str">
        <f t="shared" ca="1" si="2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33" t="str">
        <f t="shared" ca="1" si="200"/>
        <v>{"num":20,"diff":24,"tp1":"cu","vl1":"DI","cn1":8,"key":196}</v>
      </c>
      <c r="Y633">
        <f t="shared" ca="1" si="208"/>
        <v>60</v>
      </c>
      <c r="Z633">
        <f t="shared" ca="1" si="209"/>
        <v>14757</v>
      </c>
      <c r="AA633">
        <f t="shared" ca="1" si="210"/>
        <v>1</v>
      </c>
      <c r="AB633" t="str">
        <f t="shared" ca="1" si="21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</v>
      </c>
      <c r="AC633">
        <f t="shared" ca="1" si="212"/>
        <v>0</v>
      </c>
    </row>
    <row r="634" spans="1:29">
      <c r="A634">
        <f t="shared" si="216"/>
        <v>20</v>
      </c>
      <c r="B634" t="str">
        <f>VLOOKUP(A634,BossBattleTable!$A:$C,MATCH(BossBattleTable!$C$1,BossBattleTable!$A$1:$C$1,0),0)</f>
        <v>DptLizard</v>
      </c>
      <c r="C634">
        <f t="shared" ca="1" si="197"/>
        <v>25</v>
      </c>
      <c r="D634">
        <f t="shared" si="214"/>
        <v>20</v>
      </c>
      <c r="E634">
        <f t="shared" ca="1" si="215"/>
        <v>25</v>
      </c>
      <c r="F634" t="str">
        <f t="shared" ca="1" si="213"/>
        <v>it</v>
      </c>
      <c r="G634" t="s">
        <v>412</v>
      </c>
      <c r="H634" t="s">
        <v>469</v>
      </c>
      <c r="I634">
        <v>1</v>
      </c>
      <c r="J634" t="str">
        <f t="shared" si="198"/>
        <v/>
      </c>
      <c r="O634">
        <v>925</v>
      </c>
      <c r="P634">
        <f t="shared" si="199"/>
        <v>925</v>
      </c>
      <c r="Q634" t="str">
        <f t="shared" ca="1" si="201"/>
        <v>it</v>
      </c>
      <c r="R634" t="str">
        <f t="shared" si="202"/>
        <v>Equip015002</v>
      </c>
      <c r="S634">
        <f t="shared" si="203"/>
        <v>1</v>
      </c>
      <c r="T634" t="str">
        <f t="shared" si="204"/>
        <v/>
      </c>
      <c r="U634" t="str">
        <f t="shared" si="205"/>
        <v/>
      </c>
      <c r="V634" t="str">
        <f t="shared" si="206"/>
        <v/>
      </c>
      <c r="W634" t="str">
        <f t="shared" ca="1" si="2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34" t="str">
        <f t="shared" ca="1" si="200"/>
        <v>{"num":20,"diff":25,"tp1":"it","vl1":"Equip015002","cn1":1,"key":925}</v>
      </c>
      <c r="Y634">
        <f t="shared" ca="1" si="208"/>
        <v>69</v>
      </c>
      <c r="Z634">
        <f t="shared" ca="1" si="209"/>
        <v>14827</v>
      </c>
      <c r="AA634">
        <f t="shared" ca="1" si="210"/>
        <v>1</v>
      </c>
      <c r="AB634" t="str">
        <f t="shared" ca="1" si="21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</v>
      </c>
      <c r="AC634">
        <f t="shared" ca="1" si="212"/>
        <v>0</v>
      </c>
    </row>
    <row r="635" spans="1:29">
      <c r="A635">
        <f t="shared" si="216"/>
        <v>20</v>
      </c>
      <c r="B635" t="str">
        <f>VLOOKUP(A635,BossBattleTable!$A:$C,MATCH(BossBattleTable!$C$1,BossBattleTable!$A$1:$C$1,0),0)</f>
        <v>DptLizard</v>
      </c>
      <c r="C635">
        <f t="shared" ca="1" si="197"/>
        <v>26</v>
      </c>
      <c r="D635">
        <f t="shared" si="214"/>
        <v>20</v>
      </c>
      <c r="E635">
        <f t="shared" ca="1" si="215"/>
        <v>26</v>
      </c>
      <c r="F635" t="str">
        <f t="shared" ca="1" si="213"/>
        <v>cu</v>
      </c>
      <c r="G635" t="s">
        <v>402</v>
      </c>
      <c r="H635" t="s">
        <v>191</v>
      </c>
      <c r="I635">
        <v>20</v>
      </c>
      <c r="J635" t="str">
        <f t="shared" si="198"/>
        <v>에너지다소많음</v>
      </c>
      <c r="O635">
        <v>228</v>
      </c>
      <c r="P635">
        <f t="shared" si="199"/>
        <v>228</v>
      </c>
      <c r="Q635" t="str">
        <f t="shared" ca="1" si="201"/>
        <v>cu</v>
      </c>
      <c r="R635" t="str">
        <f t="shared" si="202"/>
        <v>EN</v>
      </c>
      <c r="S635">
        <f t="shared" si="203"/>
        <v>20</v>
      </c>
      <c r="T635" t="str">
        <f t="shared" si="204"/>
        <v/>
      </c>
      <c r="U635" t="str">
        <f t="shared" si="205"/>
        <v/>
      </c>
      <c r="V635" t="str">
        <f t="shared" si="206"/>
        <v/>
      </c>
      <c r="W635" t="str">
        <f t="shared" ca="1" si="2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35" t="str">
        <f t="shared" ca="1" si="200"/>
        <v>{"num":20,"diff":26,"tp1":"cu","vl1":"EN","cn1":20,"key":228}</v>
      </c>
      <c r="Y635">
        <f t="shared" ca="1" si="208"/>
        <v>61</v>
      </c>
      <c r="Z635">
        <f t="shared" ca="1" si="209"/>
        <v>14889</v>
      </c>
      <c r="AA635">
        <f t="shared" ca="1" si="210"/>
        <v>1</v>
      </c>
      <c r="AB635" t="str">
        <f t="shared" ca="1" si="21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</v>
      </c>
      <c r="AC635">
        <f t="shared" ca="1" si="212"/>
        <v>0</v>
      </c>
    </row>
    <row r="636" spans="1:29">
      <c r="A636">
        <f t="shared" si="216"/>
        <v>20</v>
      </c>
      <c r="B636" t="str">
        <f>VLOOKUP(A636,BossBattleTable!$A:$C,MATCH(BossBattleTable!$C$1,BossBattleTable!$A$1:$C$1,0),0)</f>
        <v>DptLizard</v>
      </c>
      <c r="C636">
        <f t="shared" ca="1" si="197"/>
        <v>27</v>
      </c>
      <c r="D636">
        <f t="shared" si="214"/>
        <v>20</v>
      </c>
      <c r="E636">
        <f t="shared" ca="1" si="215"/>
        <v>27</v>
      </c>
      <c r="F636" t="str">
        <f t="shared" ca="1" si="213"/>
        <v>it</v>
      </c>
      <c r="G636" t="s">
        <v>412</v>
      </c>
      <c r="H636" t="s">
        <v>473</v>
      </c>
      <c r="I636">
        <v>1</v>
      </c>
      <c r="J636" t="str">
        <f t="shared" si="198"/>
        <v/>
      </c>
      <c r="O636">
        <v>398</v>
      </c>
      <c r="P636">
        <f t="shared" si="199"/>
        <v>398</v>
      </c>
      <c r="Q636" t="str">
        <f t="shared" ca="1" si="201"/>
        <v>it</v>
      </c>
      <c r="R636" t="str">
        <f t="shared" si="202"/>
        <v>Equip020001</v>
      </c>
      <c r="S636">
        <f t="shared" si="203"/>
        <v>1</v>
      </c>
      <c r="T636" t="str">
        <f t="shared" si="204"/>
        <v/>
      </c>
      <c r="U636" t="str">
        <f t="shared" si="205"/>
        <v/>
      </c>
      <c r="V636" t="str">
        <f t="shared" si="206"/>
        <v/>
      </c>
      <c r="W636" t="str">
        <f t="shared" ca="1" si="2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36" t="str">
        <f t="shared" ca="1" si="200"/>
        <v>{"num":20,"diff":27,"tp1":"it","vl1":"Equip020001","cn1":1,"key":398}</v>
      </c>
      <c r="Y636">
        <f t="shared" ca="1" si="208"/>
        <v>69</v>
      </c>
      <c r="Z636">
        <f t="shared" ca="1" si="209"/>
        <v>14959</v>
      </c>
      <c r="AA636">
        <f t="shared" ca="1" si="210"/>
        <v>1</v>
      </c>
      <c r="AB636" t="str">
        <f t="shared" ca="1" si="21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</v>
      </c>
      <c r="AC636">
        <f t="shared" ca="1" si="212"/>
        <v>0</v>
      </c>
    </row>
    <row r="637" spans="1:29">
      <c r="A637">
        <f t="shared" si="216"/>
        <v>20</v>
      </c>
      <c r="B637" t="str">
        <f>VLOOKUP(A637,BossBattleTable!$A:$C,MATCH(BossBattleTable!$C$1,BossBattleTable!$A$1:$C$1,0),0)</f>
        <v>DptLizard</v>
      </c>
      <c r="C637">
        <f t="shared" ca="1" si="197"/>
        <v>28</v>
      </c>
      <c r="D637">
        <f t="shared" si="214"/>
        <v>20</v>
      </c>
      <c r="E637">
        <f t="shared" ca="1" si="215"/>
        <v>28</v>
      </c>
      <c r="F637" t="str">
        <f t="shared" ca="1" si="213"/>
        <v>cu</v>
      </c>
      <c r="G637" t="s">
        <v>402</v>
      </c>
      <c r="H637" t="s">
        <v>375</v>
      </c>
      <c r="I637">
        <v>7500</v>
      </c>
      <c r="J637" t="str">
        <f t="shared" si="198"/>
        <v/>
      </c>
      <c r="O637">
        <v>217</v>
      </c>
      <c r="P637">
        <f t="shared" si="199"/>
        <v>217</v>
      </c>
      <c r="Q637" t="str">
        <f t="shared" ca="1" si="201"/>
        <v>cu</v>
      </c>
      <c r="R637" t="str">
        <f t="shared" si="202"/>
        <v>GO</v>
      </c>
      <c r="S637">
        <f t="shared" si="203"/>
        <v>7500</v>
      </c>
      <c r="T637" t="str">
        <f t="shared" si="204"/>
        <v/>
      </c>
      <c r="U637" t="str">
        <f t="shared" si="205"/>
        <v/>
      </c>
      <c r="V637" t="str">
        <f t="shared" si="206"/>
        <v/>
      </c>
      <c r="W637" t="str">
        <f t="shared" ca="1" si="2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37" t="str">
        <f t="shared" ca="1" si="200"/>
        <v>{"num":20,"diff":28,"tp1":"cu","vl1":"GO","cn1":7500,"key":217}</v>
      </c>
      <c r="Y637">
        <f t="shared" ca="1" si="208"/>
        <v>63</v>
      </c>
      <c r="Z637">
        <f t="shared" ca="1" si="209"/>
        <v>15023</v>
      </c>
      <c r="AA637">
        <f t="shared" ca="1" si="210"/>
        <v>1</v>
      </c>
      <c r="AB637" t="str">
        <f t="shared" ca="1" si="21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</v>
      </c>
      <c r="AC637">
        <f t="shared" ca="1" si="212"/>
        <v>0</v>
      </c>
    </row>
    <row r="638" spans="1:29">
      <c r="A638">
        <f t="shared" si="216"/>
        <v>20</v>
      </c>
      <c r="B638" t="str">
        <f>VLOOKUP(A638,BossBattleTable!$A:$C,MATCH(BossBattleTable!$C$1,BossBattleTable!$A$1:$C$1,0),0)</f>
        <v>DptLizard</v>
      </c>
      <c r="C638">
        <f t="shared" ca="1" si="197"/>
        <v>29</v>
      </c>
      <c r="D638">
        <f t="shared" si="214"/>
        <v>20</v>
      </c>
      <c r="E638">
        <f t="shared" ca="1" si="215"/>
        <v>29</v>
      </c>
      <c r="F638" t="str">
        <f t="shared" ca="1" si="213"/>
        <v>it</v>
      </c>
      <c r="G638" t="s">
        <v>412</v>
      </c>
      <c r="H638" t="s">
        <v>460</v>
      </c>
      <c r="I638">
        <v>1</v>
      </c>
      <c r="J638" t="str">
        <f t="shared" si="198"/>
        <v/>
      </c>
      <c r="L638" t="s">
        <v>412</v>
      </c>
      <c r="M638" t="s">
        <v>481</v>
      </c>
      <c r="N638">
        <v>1</v>
      </c>
      <c r="O638">
        <v>253</v>
      </c>
      <c r="P638">
        <f t="shared" si="199"/>
        <v>253</v>
      </c>
      <c r="Q638" t="str">
        <f t="shared" ca="1" si="201"/>
        <v>it</v>
      </c>
      <c r="R638" t="str">
        <f t="shared" si="202"/>
        <v>Equip012002</v>
      </c>
      <c r="S638">
        <f t="shared" si="203"/>
        <v>1</v>
      </c>
      <c r="T638" t="str">
        <f t="shared" si="204"/>
        <v/>
      </c>
      <c r="U638" t="str">
        <f t="shared" si="205"/>
        <v>Equip013003</v>
      </c>
      <c r="V638">
        <f t="shared" si="206"/>
        <v>1</v>
      </c>
      <c r="W638" t="str">
        <f t="shared" ca="1" si="2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38" t="str">
        <f t="shared" ca="1" si="200"/>
        <v>{"num":20,"diff":29,"tp1":"it","vl1":"Equip012002","cn1":1,"vl2":"Equip013003","cn2":1,"key":253}</v>
      </c>
      <c r="Y638">
        <f t="shared" ca="1" si="208"/>
        <v>97</v>
      </c>
      <c r="Z638">
        <f t="shared" ca="1" si="209"/>
        <v>15121</v>
      </c>
      <c r="AA638">
        <f t="shared" ca="1" si="210"/>
        <v>1</v>
      </c>
      <c r="AB638" t="str">
        <f t="shared" ca="1" si="21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</v>
      </c>
      <c r="AC638">
        <f t="shared" ca="1" si="212"/>
        <v>0</v>
      </c>
    </row>
    <row r="639" spans="1:29">
      <c r="A639">
        <f t="shared" si="216"/>
        <v>20</v>
      </c>
      <c r="B639" t="str">
        <f>VLOOKUP(A639,BossBattleTable!$A:$C,MATCH(BossBattleTable!$C$1,BossBattleTable!$A$1:$C$1,0),0)</f>
        <v>DptLizard</v>
      </c>
      <c r="C639">
        <f t="shared" ca="1" si="197"/>
        <v>30</v>
      </c>
      <c r="D639">
        <f t="shared" si="214"/>
        <v>20</v>
      </c>
      <c r="E639">
        <f t="shared" ca="1" si="215"/>
        <v>30</v>
      </c>
      <c r="F639" t="str">
        <f t="shared" ca="1" si="213"/>
        <v>cu</v>
      </c>
      <c r="G639" t="s">
        <v>402</v>
      </c>
      <c r="H639" t="s">
        <v>191</v>
      </c>
      <c r="I639">
        <v>15</v>
      </c>
      <c r="J639" t="str">
        <f t="shared" si="198"/>
        <v>에너지다소많음</v>
      </c>
      <c r="L639" t="s">
        <v>402</v>
      </c>
      <c r="M639" t="s">
        <v>375</v>
      </c>
      <c r="N639">
        <v>5000</v>
      </c>
      <c r="O639">
        <v>270</v>
      </c>
      <c r="P639">
        <f t="shared" si="199"/>
        <v>270</v>
      </c>
      <c r="Q639" t="str">
        <f t="shared" ca="1" si="201"/>
        <v>cu</v>
      </c>
      <c r="R639" t="str">
        <f t="shared" si="202"/>
        <v>EN</v>
      </c>
      <c r="S639">
        <f t="shared" si="203"/>
        <v>15</v>
      </c>
      <c r="T639" t="str">
        <f t="shared" si="204"/>
        <v/>
      </c>
      <c r="U639" t="str">
        <f t="shared" si="205"/>
        <v>GO</v>
      </c>
      <c r="V639">
        <f t="shared" si="206"/>
        <v>5000</v>
      </c>
      <c r="W639" t="str">
        <f t="shared" ca="1" si="2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39" t="str">
        <f t="shared" ca="1" si="200"/>
        <v>{"num":20,"diff":30,"tp1":"cu","vl1":"EN","cn1":15,"vl2":"GO","cn2":5000,"key":270}</v>
      </c>
      <c r="Y639">
        <f t="shared" ca="1" si="208"/>
        <v>83</v>
      </c>
      <c r="Z639">
        <f t="shared" ca="1" si="209"/>
        <v>15205</v>
      </c>
      <c r="AA639">
        <f t="shared" ca="1" si="210"/>
        <v>1</v>
      </c>
      <c r="AB639" t="str">
        <f t="shared" ca="1" si="21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</v>
      </c>
      <c r="AC639">
        <f t="shared" ca="1" si="212"/>
        <v>0</v>
      </c>
    </row>
    <row r="640" spans="1:29">
      <c r="A640">
        <f t="shared" si="216"/>
        <v>20</v>
      </c>
      <c r="B640" t="str">
        <f>VLOOKUP(A640,BossBattleTable!$A:$C,MATCH(BossBattleTable!$C$1,BossBattleTable!$A$1:$C$1,0),0)</f>
        <v>DptLizard</v>
      </c>
      <c r="C640">
        <f t="shared" ca="1" si="197"/>
        <v>31</v>
      </c>
      <c r="D640">
        <f t="shared" si="214"/>
        <v>20</v>
      </c>
      <c r="E640">
        <f t="shared" ca="1" si="215"/>
        <v>31</v>
      </c>
      <c r="F640" t="str">
        <f t="shared" ca="1" si="213"/>
        <v>it</v>
      </c>
      <c r="G640" t="s">
        <v>412</v>
      </c>
      <c r="H640" t="s">
        <v>461</v>
      </c>
      <c r="I640">
        <v>1</v>
      </c>
      <c r="J640" t="str">
        <f t="shared" si="198"/>
        <v/>
      </c>
      <c r="L640" t="s">
        <v>412</v>
      </c>
      <c r="M640" t="s">
        <v>473</v>
      </c>
      <c r="N640">
        <v>1</v>
      </c>
      <c r="O640">
        <v>824</v>
      </c>
      <c r="P640">
        <f t="shared" si="199"/>
        <v>824</v>
      </c>
      <c r="Q640" t="str">
        <f t="shared" ca="1" si="201"/>
        <v>it</v>
      </c>
      <c r="R640" t="str">
        <f t="shared" si="202"/>
        <v>Equip025001</v>
      </c>
      <c r="S640">
        <f t="shared" si="203"/>
        <v>1</v>
      </c>
      <c r="T640" t="str">
        <f t="shared" si="204"/>
        <v/>
      </c>
      <c r="U640" t="str">
        <f t="shared" si="205"/>
        <v>Equip020001</v>
      </c>
      <c r="V640">
        <f t="shared" si="206"/>
        <v>1</v>
      </c>
      <c r="W640" t="str">
        <f t="shared" ca="1" si="2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40" t="str">
        <f t="shared" ca="1" si="200"/>
        <v>{"num":20,"diff":31,"tp1":"it","vl1":"Equip025001","cn1":1,"vl2":"Equip020001","cn2":1,"key":824}</v>
      </c>
      <c r="Y640">
        <f t="shared" ca="1" si="208"/>
        <v>97</v>
      </c>
      <c r="Z640">
        <f t="shared" ca="1" si="209"/>
        <v>15303</v>
      </c>
      <c r="AA640">
        <f t="shared" ca="1" si="210"/>
        <v>1</v>
      </c>
      <c r="AB640" t="str">
        <f t="shared" ca="1" si="21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</v>
      </c>
      <c r="AC640">
        <f t="shared" ca="1" si="212"/>
        <v>0</v>
      </c>
    </row>
    <row r="641" spans="1:29">
      <c r="A641">
        <f t="shared" si="216"/>
        <v>20</v>
      </c>
      <c r="B641" t="str">
        <f>VLOOKUP(A641,BossBattleTable!$A:$C,MATCH(BossBattleTable!$C$1,BossBattleTable!$A$1:$C$1,0),0)</f>
        <v>DptLizard</v>
      </c>
      <c r="C641">
        <f t="shared" ca="1" si="197"/>
        <v>32</v>
      </c>
      <c r="D641">
        <f t="shared" si="214"/>
        <v>20</v>
      </c>
      <c r="E641">
        <f t="shared" ca="1" si="215"/>
        <v>32</v>
      </c>
      <c r="F641" t="str">
        <f t="shared" ca="1" si="213"/>
        <v>cu</v>
      </c>
      <c r="G641" t="s">
        <v>402</v>
      </c>
      <c r="H641" t="s">
        <v>108</v>
      </c>
      <c r="I641">
        <v>11</v>
      </c>
      <c r="J641" t="str">
        <f t="shared" si="198"/>
        <v/>
      </c>
      <c r="O641">
        <v>656</v>
      </c>
      <c r="P641">
        <f t="shared" si="199"/>
        <v>656</v>
      </c>
      <c r="Q641" t="str">
        <f t="shared" ca="1" si="201"/>
        <v>cu</v>
      </c>
      <c r="R641" t="str">
        <f t="shared" si="202"/>
        <v>DI</v>
      </c>
      <c r="S641">
        <f t="shared" si="203"/>
        <v>11</v>
      </c>
      <c r="T641" t="str">
        <f t="shared" si="204"/>
        <v/>
      </c>
      <c r="U641" t="str">
        <f t="shared" si="205"/>
        <v/>
      </c>
      <c r="V641" t="str">
        <f t="shared" si="206"/>
        <v/>
      </c>
      <c r="W641" t="str">
        <f t="shared" ca="1" si="2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41" t="str">
        <f t="shared" ca="1" si="200"/>
        <v>{"num":20,"diff":32,"tp1":"cu","vl1":"DI","cn1":11,"key":656}</v>
      </c>
      <c r="Y641">
        <f t="shared" ca="1" si="208"/>
        <v>61</v>
      </c>
      <c r="Z641">
        <f t="shared" ca="1" si="209"/>
        <v>15365</v>
      </c>
      <c r="AA641">
        <f t="shared" ca="1" si="210"/>
        <v>1</v>
      </c>
      <c r="AB641" t="str">
        <f t="shared" ca="1" si="21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</v>
      </c>
      <c r="AC641">
        <f t="shared" ca="1" si="212"/>
        <v>0</v>
      </c>
    </row>
    <row r="642" spans="1:29">
      <c r="A642">
        <f t="shared" si="216"/>
        <v>21</v>
      </c>
      <c r="B642" t="str">
        <f>VLOOKUP(A642,BossBattleTable!$A:$C,MATCH(BossBattleTable!$C$1,BossBattleTable!$A$1:$C$1,0),0)</f>
        <v>DevilAnimated</v>
      </c>
      <c r="C642">
        <f t="shared" ref="C642:C705" ca="1" si="217">IF(A642&lt;&gt;OFFSET(A642,-1,0),1,OFFSET(C642,-1,0)+1)</f>
        <v>1</v>
      </c>
      <c r="D642">
        <f t="shared" si="214"/>
        <v>21</v>
      </c>
      <c r="E642">
        <f t="shared" ca="1" si="215"/>
        <v>1</v>
      </c>
      <c r="F642" t="str">
        <f t="shared" ca="1" si="213"/>
        <v>it</v>
      </c>
      <c r="G642" t="s">
        <v>412</v>
      </c>
      <c r="H642" t="s">
        <v>497</v>
      </c>
      <c r="I642">
        <v>1</v>
      </c>
      <c r="J642" t="str">
        <f t="shared" ref="J642:J705" si="218">IF(G642="장비1상자",
  IF(OR(H642&gt;3,I642&gt;5),"장비이상",""),
IF(H642="GO",
  IF(I642&lt;100,"골드이상",""),
IF(H642="EN",
  IF(I642&gt;29,"에너지너무많음",
  IF(I642&gt;9,"에너지다소많음","")),"")))</f>
        <v/>
      </c>
      <c r="O642">
        <v>752</v>
      </c>
      <c r="P642">
        <f t="shared" si="199"/>
        <v>752</v>
      </c>
      <c r="Q642" t="str">
        <f t="shared" ca="1" si="201"/>
        <v>it</v>
      </c>
      <c r="R642" t="str">
        <f t="shared" si="202"/>
        <v>Equip003002</v>
      </c>
      <c r="S642">
        <f t="shared" si="203"/>
        <v>1</v>
      </c>
      <c r="T642" t="str">
        <f t="shared" si="204"/>
        <v/>
      </c>
      <c r="U642" t="str">
        <f t="shared" si="205"/>
        <v/>
      </c>
      <c r="V642" t="str">
        <f t="shared" si="206"/>
        <v/>
      </c>
      <c r="W642" t="str">
        <f t="shared" ca="1" si="2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42" t="str">
        <f t="shared" ca="1" si="200"/>
        <v>{"num":21,"diff":1,"tp1":"it","vl1":"Equip003002","cn1":1,"key":752}</v>
      </c>
      <c r="Y642">
        <f t="shared" ca="1" si="208"/>
        <v>68</v>
      </c>
      <c r="Z642">
        <f t="shared" ca="1" si="209"/>
        <v>15434</v>
      </c>
      <c r="AA642">
        <f t="shared" ca="1" si="210"/>
        <v>1</v>
      </c>
      <c r="AB642" t="str">
        <f t="shared" ca="1" si="21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</v>
      </c>
      <c r="AC642">
        <f t="shared" ca="1" si="212"/>
        <v>0</v>
      </c>
    </row>
    <row r="643" spans="1:29">
      <c r="A643">
        <f t="shared" si="216"/>
        <v>21</v>
      </c>
      <c r="B643" t="str">
        <f>VLOOKUP(A643,BossBattleTable!$A:$C,MATCH(BossBattleTable!$C$1,BossBattleTable!$A$1:$C$1,0),0)</f>
        <v>DevilAnimated</v>
      </c>
      <c r="C643">
        <f t="shared" ca="1" si="217"/>
        <v>2</v>
      </c>
      <c r="D643">
        <f t="shared" si="214"/>
        <v>21</v>
      </c>
      <c r="E643">
        <f t="shared" ca="1" si="215"/>
        <v>2</v>
      </c>
      <c r="F643" t="str">
        <f t="shared" ca="1" si="213"/>
        <v>cu</v>
      </c>
      <c r="G643" t="s">
        <v>402</v>
      </c>
      <c r="H643" t="s">
        <v>191</v>
      </c>
      <c r="I643">
        <v>10</v>
      </c>
      <c r="J643" t="str">
        <f t="shared" si="218"/>
        <v>에너지다소많음</v>
      </c>
      <c r="O643">
        <v>886</v>
      </c>
      <c r="P643">
        <f t="shared" ref="P643:P706" si="219">O643</f>
        <v>886</v>
      </c>
      <c r="Q643" t="str">
        <f t="shared" ca="1" si="201"/>
        <v>cu</v>
      </c>
      <c r="R643" t="str">
        <f t="shared" si="202"/>
        <v>EN</v>
      </c>
      <c r="S643">
        <f t="shared" si="203"/>
        <v>10</v>
      </c>
      <c r="T643" t="str">
        <f t="shared" si="204"/>
        <v/>
      </c>
      <c r="U643" t="str">
        <f t="shared" si="205"/>
        <v/>
      </c>
      <c r="V643" t="str">
        <f t="shared" si="206"/>
        <v/>
      </c>
      <c r="W643" t="str">
        <f t="shared" ca="1" si="20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43" t="str">
        <f t="shared" ref="X643:X706" ca="1" si="220">"{"""&amp;D$1&amp;""":"&amp;D643
&amp;","""&amp;E$1&amp;""":"&amp;E643
&amp;","""&amp;F$1&amp;""":"""&amp;F643&amp;""""
&amp;","""&amp;H$1&amp;""":"""&amp;H643&amp;""""
&amp;","""&amp;I$1&amp;""":"&amp;I643
&amp;IF(LEN(K643)=0,"",","""&amp;K$1&amp;""":"""&amp;K643&amp;"""")
&amp;IF(LEN(M643)=0,"",","""&amp;M$1&amp;""":"""&amp;M643&amp;"""")
&amp;IF(LEN(N643)=0,"",","""&amp;N$1&amp;""":"&amp;N643)
&amp;","""&amp;O$1&amp;""":"&amp;O643&amp;"}"</f>
        <v>{"num":21,"diff":2,"tp1":"cu","vl1":"EN","cn1":10,"key":886}</v>
      </c>
      <c r="Y643">
        <f t="shared" ca="1" si="208"/>
        <v>60</v>
      </c>
      <c r="Z643">
        <f t="shared" ca="1" si="209"/>
        <v>15495</v>
      </c>
      <c r="AA643">
        <f t="shared" ca="1" si="210"/>
        <v>1</v>
      </c>
      <c r="AB643" t="str">
        <f t="shared" ca="1" si="21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</v>
      </c>
      <c r="AC643">
        <f t="shared" ca="1" si="212"/>
        <v>0</v>
      </c>
    </row>
    <row r="644" spans="1:29">
      <c r="A644">
        <f t="shared" si="216"/>
        <v>21</v>
      </c>
      <c r="B644" t="str">
        <f>VLOOKUP(A644,BossBattleTable!$A:$C,MATCH(BossBattleTable!$C$1,BossBattleTable!$A$1:$C$1,0),0)</f>
        <v>DevilAnimated</v>
      </c>
      <c r="C644">
        <f t="shared" ca="1" si="217"/>
        <v>3</v>
      </c>
      <c r="D644">
        <f t="shared" si="214"/>
        <v>21</v>
      </c>
      <c r="E644">
        <f t="shared" ca="1" si="215"/>
        <v>3</v>
      </c>
      <c r="F644" t="str">
        <f t="shared" ca="1" si="213"/>
        <v>it</v>
      </c>
      <c r="G644" t="s">
        <v>412</v>
      </c>
      <c r="H644" t="s">
        <v>448</v>
      </c>
      <c r="I644">
        <v>1</v>
      </c>
      <c r="J644" t="str">
        <f t="shared" si="218"/>
        <v/>
      </c>
      <c r="O644">
        <v>690</v>
      </c>
      <c r="P644">
        <f t="shared" si="219"/>
        <v>690</v>
      </c>
      <c r="Q644" t="str">
        <f t="shared" ref="Q644:Q707" ca="1" si="221">IF(LEN(F644)=0,"",F644)</f>
        <v>it</v>
      </c>
      <c r="R644" t="str">
        <f t="shared" ref="R644:R707" si="222">IF(LEN(H644)=0,"",H644)</f>
        <v>Equip010001</v>
      </c>
      <c r="S644">
        <f t="shared" ref="S644:S707" si="223">IF(LEN(I644)=0,"",I644)</f>
        <v>1</v>
      </c>
      <c r="T644" t="str">
        <f t="shared" ref="T644:T707" si="224">IF(LEN(K644)=0,"",K644)</f>
        <v/>
      </c>
      <c r="U644" t="str">
        <f t="shared" ref="U644:U707" si="225">IF(LEN(M644)=0,"",M644)</f>
        <v/>
      </c>
      <c r="V644" t="str">
        <f t="shared" ref="V644:V707" si="226">IF(LEN(N644)=0,"",N644)</f>
        <v/>
      </c>
      <c r="W644" t="str">
        <f t="shared" ref="W644:W707" ca="1" si="227">IF(ROW()=2,X644,OFFSET(W644,-1,0)&amp;IF(LEN(X644)=0,"",","&amp;X644))</f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44" t="str">
        <f t="shared" ca="1" si="220"/>
        <v>{"num":21,"diff":3,"tp1":"it","vl1":"Equip010001","cn1":1,"key":690}</v>
      </c>
      <c r="Y644">
        <f t="shared" ref="Y644:Y707" ca="1" si="228">LEN(X644)</f>
        <v>68</v>
      </c>
      <c r="Z644">
        <f t="shared" ref="Z644:Z707" ca="1" si="229">IF(ROW()=2,Y644,
IF(OFFSET(Z644,-1,0)+Y644+1&gt;32767,Y644+1,OFFSET(Z644,-1,0)+Y644+1))</f>
        <v>15564</v>
      </c>
      <c r="AA644">
        <f t="shared" ref="AA644:AA707" ca="1" si="230">IF(ROW()=2,AC644,OFFSET(AA644,-1,0)+AC644)</f>
        <v>1</v>
      </c>
      <c r="AB644" t="str">
        <f t="shared" ref="AB644:AB707" ca="1" si="231">IF(ROW()=2,X644,
IF(OFFSET(Z644,-1,0)+Y644+1&gt;32767,","&amp;X644,OFFSET(AB644,-1,0)&amp;IF(LEN(X644)=0,"",","&amp;X644)))</f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</v>
      </c>
      <c r="AC644">
        <f t="shared" ref="AC644:AC707" ca="1" si="232">IF(Z644&gt;OFFSET(Z644,1,0),1,0)</f>
        <v>0</v>
      </c>
    </row>
    <row r="645" spans="1:29">
      <c r="A645">
        <f t="shared" si="216"/>
        <v>21</v>
      </c>
      <c r="B645" t="str">
        <f>VLOOKUP(A645,BossBattleTable!$A:$C,MATCH(BossBattleTable!$C$1,BossBattleTable!$A$1:$C$1,0),0)</f>
        <v>DevilAnimated</v>
      </c>
      <c r="C645">
        <f t="shared" ca="1" si="217"/>
        <v>4</v>
      </c>
      <c r="D645">
        <f t="shared" si="214"/>
        <v>21</v>
      </c>
      <c r="E645">
        <f t="shared" ca="1" si="215"/>
        <v>4</v>
      </c>
      <c r="F645" t="str">
        <f t="shared" ca="1" si="213"/>
        <v>cu</v>
      </c>
      <c r="G645" t="s">
        <v>402</v>
      </c>
      <c r="H645" t="s">
        <v>375</v>
      </c>
      <c r="I645">
        <v>3000</v>
      </c>
      <c r="J645" t="str">
        <f t="shared" si="218"/>
        <v/>
      </c>
      <c r="O645">
        <v>543</v>
      </c>
      <c r="P645">
        <f t="shared" si="219"/>
        <v>543</v>
      </c>
      <c r="Q645" t="str">
        <f t="shared" ca="1" si="221"/>
        <v>cu</v>
      </c>
      <c r="R645" t="str">
        <f t="shared" si="222"/>
        <v>GO</v>
      </c>
      <c r="S645">
        <f t="shared" si="223"/>
        <v>3000</v>
      </c>
      <c r="T645" t="str">
        <f t="shared" si="224"/>
        <v/>
      </c>
      <c r="U645" t="str">
        <f t="shared" si="225"/>
        <v/>
      </c>
      <c r="V645" t="str">
        <f t="shared" si="226"/>
        <v/>
      </c>
      <c r="W645" t="str">
        <f t="shared" ca="1" si="2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45" t="str">
        <f t="shared" ca="1" si="220"/>
        <v>{"num":21,"diff":4,"tp1":"cu","vl1":"GO","cn1":3000,"key":543}</v>
      </c>
      <c r="Y645">
        <f t="shared" ca="1" si="228"/>
        <v>62</v>
      </c>
      <c r="Z645">
        <f t="shared" ca="1" si="229"/>
        <v>15627</v>
      </c>
      <c r="AA645">
        <f t="shared" ca="1" si="230"/>
        <v>1</v>
      </c>
      <c r="AB645" t="str">
        <f t="shared" ca="1" si="23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</v>
      </c>
      <c r="AC645">
        <f t="shared" ca="1" si="232"/>
        <v>0</v>
      </c>
    </row>
    <row r="646" spans="1:29">
      <c r="A646">
        <f t="shared" si="216"/>
        <v>21</v>
      </c>
      <c r="B646" t="str">
        <f>VLOOKUP(A646,BossBattleTable!$A:$C,MATCH(BossBattleTable!$C$1,BossBattleTable!$A$1:$C$1,0),0)</f>
        <v>DevilAnimated</v>
      </c>
      <c r="C646">
        <f t="shared" ca="1" si="217"/>
        <v>5</v>
      </c>
      <c r="D646">
        <f t="shared" si="214"/>
        <v>21</v>
      </c>
      <c r="E646">
        <f t="shared" ca="1" si="215"/>
        <v>5</v>
      </c>
      <c r="F646" t="str">
        <f t="shared" ref="F646:F709" ca="1" si="233">IF(ISBLANK(G646),"",
VLOOKUP(G646,OFFSET(INDIRECT("$A:$B"),0,MATCH(G$1&amp;"_Verify",INDIRECT("$1:$1"),0)-1),2,0)
)</f>
        <v>it</v>
      </c>
      <c r="G646" t="s">
        <v>412</v>
      </c>
      <c r="H646" t="s">
        <v>456</v>
      </c>
      <c r="I646">
        <v>1</v>
      </c>
      <c r="J646" t="str">
        <f t="shared" si="218"/>
        <v/>
      </c>
      <c r="L646" t="s">
        <v>412</v>
      </c>
      <c r="M646" t="s">
        <v>417</v>
      </c>
      <c r="N646">
        <v>1</v>
      </c>
      <c r="O646">
        <v>732</v>
      </c>
      <c r="P646">
        <f t="shared" si="219"/>
        <v>732</v>
      </c>
      <c r="Q646" t="str">
        <f t="shared" ca="1" si="221"/>
        <v>it</v>
      </c>
      <c r="R646" t="str">
        <f t="shared" si="222"/>
        <v>Equip015001</v>
      </c>
      <c r="S646">
        <f t="shared" si="223"/>
        <v>1</v>
      </c>
      <c r="T646" t="str">
        <f t="shared" si="224"/>
        <v/>
      </c>
      <c r="U646" t="str">
        <f t="shared" si="225"/>
        <v>Equip002001</v>
      </c>
      <c r="V646">
        <f t="shared" si="226"/>
        <v>1</v>
      </c>
      <c r="W646" t="str">
        <f t="shared" ca="1" si="2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46" t="str">
        <f t="shared" ca="1" si="220"/>
        <v>{"num":21,"diff":5,"tp1":"it","vl1":"Equip015001","cn1":1,"vl2":"Equip002001","cn2":1,"key":732}</v>
      </c>
      <c r="Y646">
        <f t="shared" ca="1" si="228"/>
        <v>96</v>
      </c>
      <c r="Z646">
        <f t="shared" ca="1" si="229"/>
        <v>15724</v>
      </c>
      <c r="AA646">
        <f t="shared" ca="1" si="230"/>
        <v>1</v>
      </c>
      <c r="AB646" t="str">
        <f t="shared" ca="1" si="23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</v>
      </c>
      <c r="AC646">
        <f t="shared" ca="1" si="232"/>
        <v>0</v>
      </c>
    </row>
    <row r="647" spans="1:29">
      <c r="A647">
        <f t="shared" si="216"/>
        <v>21</v>
      </c>
      <c r="B647" t="str">
        <f>VLOOKUP(A647,BossBattleTable!$A:$C,MATCH(BossBattleTable!$C$1,BossBattleTable!$A$1:$C$1,0),0)</f>
        <v>DevilAnimated</v>
      </c>
      <c r="C647">
        <f t="shared" ca="1" si="217"/>
        <v>6</v>
      </c>
      <c r="D647">
        <f t="shared" si="214"/>
        <v>21</v>
      </c>
      <c r="E647">
        <f t="shared" ca="1" si="215"/>
        <v>6</v>
      </c>
      <c r="F647" t="str">
        <f t="shared" ca="1" si="233"/>
        <v>cu</v>
      </c>
      <c r="G647" t="s">
        <v>402</v>
      </c>
      <c r="H647" t="s">
        <v>191</v>
      </c>
      <c r="I647">
        <v>8</v>
      </c>
      <c r="J647" t="str">
        <f t="shared" si="218"/>
        <v/>
      </c>
      <c r="L647" t="s">
        <v>402</v>
      </c>
      <c r="M647" t="s">
        <v>375</v>
      </c>
      <c r="N647">
        <v>2000</v>
      </c>
      <c r="O647">
        <v>423</v>
      </c>
      <c r="P647">
        <f t="shared" si="219"/>
        <v>423</v>
      </c>
      <c r="Q647" t="str">
        <f t="shared" ca="1" si="221"/>
        <v>cu</v>
      </c>
      <c r="R647" t="str">
        <f t="shared" si="222"/>
        <v>EN</v>
      </c>
      <c r="S647">
        <f t="shared" si="223"/>
        <v>8</v>
      </c>
      <c r="T647" t="str">
        <f t="shared" si="224"/>
        <v/>
      </c>
      <c r="U647" t="str">
        <f t="shared" si="225"/>
        <v>GO</v>
      </c>
      <c r="V647">
        <f t="shared" si="226"/>
        <v>2000</v>
      </c>
      <c r="W647" t="str">
        <f t="shared" ca="1" si="2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47" t="str">
        <f t="shared" ca="1" si="220"/>
        <v>{"num":21,"diff":6,"tp1":"cu","vl1":"EN","cn1":8,"vl2":"GO","cn2":2000,"key":423}</v>
      </c>
      <c r="Y647">
        <f t="shared" ca="1" si="228"/>
        <v>81</v>
      </c>
      <c r="Z647">
        <f t="shared" ca="1" si="229"/>
        <v>15806</v>
      </c>
      <c r="AA647">
        <f t="shared" ca="1" si="230"/>
        <v>1</v>
      </c>
      <c r="AB647" t="str">
        <f t="shared" ca="1" si="23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</v>
      </c>
      <c r="AC647">
        <f t="shared" ca="1" si="232"/>
        <v>0</v>
      </c>
    </row>
    <row r="648" spans="1:29">
      <c r="A648">
        <f t="shared" si="216"/>
        <v>21</v>
      </c>
      <c r="B648" t="str">
        <f>VLOOKUP(A648,BossBattleTable!$A:$C,MATCH(BossBattleTable!$C$1,BossBattleTable!$A$1:$C$1,0),0)</f>
        <v>DevilAnimated</v>
      </c>
      <c r="C648">
        <f t="shared" ca="1" si="217"/>
        <v>7</v>
      </c>
      <c r="D648">
        <f t="shared" si="214"/>
        <v>21</v>
      </c>
      <c r="E648">
        <f t="shared" ca="1" si="215"/>
        <v>7</v>
      </c>
      <c r="F648" t="str">
        <f t="shared" ca="1" si="233"/>
        <v>it</v>
      </c>
      <c r="G648" t="s">
        <v>412</v>
      </c>
      <c r="H648" t="s">
        <v>453</v>
      </c>
      <c r="I648">
        <v>1</v>
      </c>
      <c r="J648" t="str">
        <f t="shared" si="218"/>
        <v/>
      </c>
      <c r="L648" t="s">
        <v>412</v>
      </c>
      <c r="M648" t="s">
        <v>483</v>
      </c>
      <c r="N648">
        <v>1</v>
      </c>
      <c r="O648">
        <v>400</v>
      </c>
      <c r="P648">
        <f t="shared" si="219"/>
        <v>400</v>
      </c>
      <c r="Q648" t="str">
        <f t="shared" ca="1" si="221"/>
        <v>it</v>
      </c>
      <c r="R648" t="str">
        <f t="shared" si="222"/>
        <v>Equip013001</v>
      </c>
      <c r="S648">
        <f t="shared" si="223"/>
        <v>1</v>
      </c>
      <c r="T648" t="str">
        <f t="shared" si="224"/>
        <v/>
      </c>
      <c r="U648" t="str">
        <f t="shared" si="225"/>
        <v>Equip014003</v>
      </c>
      <c r="V648">
        <f t="shared" si="226"/>
        <v>1</v>
      </c>
      <c r="W648" t="str">
        <f t="shared" ca="1" si="2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48" t="str">
        <f t="shared" ca="1" si="220"/>
        <v>{"num":21,"diff":7,"tp1":"it","vl1":"Equip013001","cn1":1,"vl2":"Equip014003","cn2":1,"key":400}</v>
      </c>
      <c r="Y648">
        <f t="shared" ca="1" si="228"/>
        <v>96</v>
      </c>
      <c r="Z648">
        <f t="shared" ca="1" si="229"/>
        <v>15903</v>
      </c>
      <c r="AA648">
        <f t="shared" ca="1" si="230"/>
        <v>1</v>
      </c>
      <c r="AB648" t="str">
        <f t="shared" ca="1" si="23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</v>
      </c>
      <c r="AC648">
        <f t="shared" ca="1" si="232"/>
        <v>0</v>
      </c>
    </row>
    <row r="649" spans="1:29">
      <c r="A649">
        <f t="shared" si="216"/>
        <v>21</v>
      </c>
      <c r="B649" t="str">
        <f>VLOOKUP(A649,BossBattleTable!$A:$C,MATCH(BossBattleTable!$C$1,BossBattleTable!$A$1:$C$1,0),0)</f>
        <v>DevilAnimated</v>
      </c>
      <c r="C649">
        <f t="shared" ca="1" si="217"/>
        <v>8</v>
      </c>
      <c r="D649">
        <f t="shared" si="214"/>
        <v>21</v>
      </c>
      <c r="E649">
        <f t="shared" ca="1" si="215"/>
        <v>8</v>
      </c>
      <c r="F649" t="str">
        <f t="shared" ca="1" si="233"/>
        <v>cu</v>
      </c>
      <c r="G649" t="s">
        <v>402</v>
      </c>
      <c r="H649" t="s">
        <v>108</v>
      </c>
      <c r="I649">
        <v>5</v>
      </c>
      <c r="J649" t="str">
        <f t="shared" si="218"/>
        <v/>
      </c>
      <c r="O649">
        <v>538</v>
      </c>
      <c r="P649">
        <f t="shared" si="219"/>
        <v>538</v>
      </c>
      <c r="Q649" t="str">
        <f t="shared" ca="1" si="221"/>
        <v>cu</v>
      </c>
      <c r="R649" t="str">
        <f t="shared" si="222"/>
        <v>DI</v>
      </c>
      <c r="S649">
        <f t="shared" si="223"/>
        <v>5</v>
      </c>
      <c r="T649" t="str">
        <f t="shared" si="224"/>
        <v/>
      </c>
      <c r="U649" t="str">
        <f t="shared" si="225"/>
        <v/>
      </c>
      <c r="V649" t="str">
        <f t="shared" si="226"/>
        <v/>
      </c>
      <c r="W649" t="str">
        <f t="shared" ca="1" si="2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49" t="str">
        <f t="shared" ca="1" si="220"/>
        <v>{"num":21,"diff":8,"tp1":"cu","vl1":"DI","cn1":5,"key":538}</v>
      </c>
      <c r="Y649">
        <f t="shared" ca="1" si="228"/>
        <v>59</v>
      </c>
      <c r="Z649">
        <f t="shared" ca="1" si="229"/>
        <v>15963</v>
      </c>
      <c r="AA649">
        <f t="shared" ca="1" si="230"/>
        <v>1</v>
      </c>
      <c r="AB649" t="str">
        <f t="shared" ca="1" si="23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</v>
      </c>
      <c r="AC649">
        <f t="shared" ca="1" si="232"/>
        <v>0</v>
      </c>
    </row>
    <row r="650" spans="1:29">
      <c r="A650">
        <f t="shared" si="216"/>
        <v>21</v>
      </c>
      <c r="B650" t="str">
        <f>VLOOKUP(A650,BossBattleTable!$A:$C,MATCH(BossBattleTable!$C$1,BossBattleTable!$A$1:$C$1,0),0)</f>
        <v>DevilAnimated</v>
      </c>
      <c r="C650">
        <f t="shared" ca="1" si="217"/>
        <v>9</v>
      </c>
      <c r="D650">
        <f t="shared" si="214"/>
        <v>21</v>
      </c>
      <c r="E650">
        <f t="shared" ca="1" si="215"/>
        <v>9</v>
      </c>
      <c r="F650" t="str">
        <f t="shared" ca="1" si="233"/>
        <v>it</v>
      </c>
      <c r="G650" t="s">
        <v>412</v>
      </c>
      <c r="H650" t="s">
        <v>460</v>
      </c>
      <c r="I650">
        <v>1</v>
      </c>
      <c r="J650" t="str">
        <f t="shared" si="218"/>
        <v/>
      </c>
      <c r="O650">
        <v>153</v>
      </c>
      <c r="P650">
        <f t="shared" si="219"/>
        <v>153</v>
      </c>
      <c r="Q650" t="str">
        <f t="shared" ca="1" si="221"/>
        <v>it</v>
      </c>
      <c r="R650" t="str">
        <f t="shared" si="222"/>
        <v>Equip012002</v>
      </c>
      <c r="S650">
        <f t="shared" si="223"/>
        <v>1</v>
      </c>
      <c r="T650" t="str">
        <f t="shared" si="224"/>
        <v/>
      </c>
      <c r="U650" t="str">
        <f t="shared" si="225"/>
        <v/>
      </c>
      <c r="V650" t="str">
        <f t="shared" si="226"/>
        <v/>
      </c>
      <c r="W650" t="str">
        <f t="shared" ca="1" si="2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50" t="str">
        <f t="shared" ca="1" si="220"/>
        <v>{"num":21,"diff":9,"tp1":"it","vl1":"Equip012002","cn1":1,"key":153}</v>
      </c>
      <c r="Y650">
        <f t="shared" ca="1" si="228"/>
        <v>68</v>
      </c>
      <c r="Z650">
        <f t="shared" ca="1" si="229"/>
        <v>16032</v>
      </c>
      <c r="AA650">
        <f t="shared" ca="1" si="230"/>
        <v>1</v>
      </c>
      <c r="AB650" t="str">
        <f t="shared" ca="1" si="23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</v>
      </c>
      <c r="AC650">
        <f t="shared" ca="1" si="232"/>
        <v>0</v>
      </c>
    </row>
    <row r="651" spans="1:29">
      <c r="A651">
        <f t="shared" si="216"/>
        <v>21</v>
      </c>
      <c r="B651" t="str">
        <f>VLOOKUP(A651,BossBattleTable!$A:$C,MATCH(BossBattleTable!$C$1,BossBattleTable!$A$1:$C$1,0),0)</f>
        <v>DevilAnimated</v>
      </c>
      <c r="C651">
        <f t="shared" ca="1" si="217"/>
        <v>10</v>
      </c>
      <c r="D651">
        <f t="shared" si="214"/>
        <v>21</v>
      </c>
      <c r="E651">
        <f t="shared" ca="1" si="215"/>
        <v>10</v>
      </c>
      <c r="F651" t="str">
        <f t="shared" ca="1" si="233"/>
        <v>cu</v>
      </c>
      <c r="G651" t="s">
        <v>402</v>
      </c>
      <c r="H651" t="s">
        <v>191</v>
      </c>
      <c r="I651">
        <v>12</v>
      </c>
      <c r="J651" t="str">
        <f t="shared" si="218"/>
        <v>에너지다소많음</v>
      </c>
      <c r="O651">
        <v>172</v>
      </c>
      <c r="P651">
        <f t="shared" si="219"/>
        <v>172</v>
      </c>
      <c r="Q651" t="str">
        <f t="shared" ca="1" si="221"/>
        <v>cu</v>
      </c>
      <c r="R651" t="str">
        <f t="shared" si="222"/>
        <v>EN</v>
      </c>
      <c r="S651">
        <f t="shared" si="223"/>
        <v>12</v>
      </c>
      <c r="T651" t="str">
        <f t="shared" si="224"/>
        <v/>
      </c>
      <c r="U651" t="str">
        <f t="shared" si="225"/>
        <v/>
      </c>
      <c r="V651" t="str">
        <f t="shared" si="226"/>
        <v/>
      </c>
      <c r="W651" t="str">
        <f t="shared" ca="1" si="2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51" t="str">
        <f t="shared" ca="1" si="220"/>
        <v>{"num":21,"diff":10,"tp1":"cu","vl1":"EN","cn1":12,"key":172}</v>
      </c>
      <c r="Y651">
        <f t="shared" ca="1" si="228"/>
        <v>61</v>
      </c>
      <c r="Z651">
        <f t="shared" ca="1" si="229"/>
        <v>16094</v>
      </c>
      <c r="AA651">
        <f t="shared" ca="1" si="230"/>
        <v>1</v>
      </c>
      <c r="AB651" t="str">
        <f t="shared" ca="1" si="23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</v>
      </c>
      <c r="AC651">
        <f t="shared" ca="1" si="232"/>
        <v>0</v>
      </c>
    </row>
    <row r="652" spans="1:29">
      <c r="A652">
        <f t="shared" si="216"/>
        <v>21</v>
      </c>
      <c r="B652" t="str">
        <f>VLOOKUP(A652,BossBattleTable!$A:$C,MATCH(BossBattleTable!$C$1,BossBattleTable!$A$1:$C$1,0),0)</f>
        <v>DevilAnimated</v>
      </c>
      <c r="C652">
        <f t="shared" ca="1" si="217"/>
        <v>11</v>
      </c>
      <c r="D652">
        <f t="shared" si="214"/>
        <v>21</v>
      </c>
      <c r="E652">
        <f t="shared" ca="1" si="215"/>
        <v>11</v>
      </c>
      <c r="F652" t="str">
        <f t="shared" ca="1" si="233"/>
        <v>it</v>
      </c>
      <c r="G652" t="s">
        <v>412</v>
      </c>
      <c r="H652" t="s">
        <v>487</v>
      </c>
      <c r="I652">
        <v>1</v>
      </c>
      <c r="J652" t="str">
        <f t="shared" si="218"/>
        <v/>
      </c>
      <c r="O652">
        <v>852</v>
      </c>
      <c r="P652">
        <f t="shared" si="219"/>
        <v>852</v>
      </c>
      <c r="Q652" t="str">
        <f t="shared" ca="1" si="221"/>
        <v>it</v>
      </c>
      <c r="R652" t="str">
        <f t="shared" si="222"/>
        <v>Equip022002</v>
      </c>
      <c r="S652">
        <f t="shared" si="223"/>
        <v>1</v>
      </c>
      <c r="T652" t="str">
        <f t="shared" si="224"/>
        <v/>
      </c>
      <c r="U652" t="str">
        <f t="shared" si="225"/>
        <v/>
      </c>
      <c r="V652" t="str">
        <f t="shared" si="226"/>
        <v/>
      </c>
      <c r="W652" t="str">
        <f t="shared" ca="1" si="2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52" t="str">
        <f t="shared" ca="1" si="220"/>
        <v>{"num":21,"diff":11,"tp1":"it","vl1":"Equip022002","cn1":1,"key":852}</v>
      </c>
      <c r="Y652">
        <f t="shared" ca="1" si="228"/>
        <v>69</v>
      </c>
      <c r="Z652">
        <f t="shared" ca="1" si="229"/>
        <v>16164</v>
      </c>
      <c r="AA652">
        <f t="shared" ca="1" si="230"/>
        <v>1</v>
      </c>
      <c r="AB652" t="str">
        <f t="shared" ca="1" si="23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</v>
      </c>
      <c r="AC652">
        <f t="shared" ca="1" si="232"/>
        <v>0</v>
      </c>
    </row>
    <row r="653" spans="1:29">
      <c r="A653">
        <f t="shared" si="216"/>
        <v>21</v>
      </c>
      <c r="B653" t="str">
        <f>VLOOKUP(A653,BossBattleTable!$A:$C,MATCH(BossBattleTable!$C$1,BossBattleTable!$A$1:$C$1,0),0)</f>
        <v>DevilAnimated</v>
      </c>
      <c r="C653">
        <f t="shared" ca="1" si="217"/>
        <v>12</v>
      </c>
      <c r="D653">
        <f t="shared" si="214"/>
        <v>21</v>
      </c>
      <c r="E653">
        <f t="shared" ca="1" si="215"/>
        <v>12</v>
      </c>
      <c r="F653" t="str">
        <f t="shared" ca="1" si="233"/>
        <v>cu</v>
      </c>
      <c r="G653" t="s">
        <v>402</v>
      </c>
      <c r="H653" t="s">
        <v>375</v>
      </c>
      <c r="I653">
        <v>4000</v>
      </c>
      <c r="J653" t="str">
        <f t="shared" si="218"/>
        <v/>
      </c>
      <c r="O653">
        <v>823</v>
      </c>
      <c r="P653">
        <f t="shared" si="219"/>
        <v>823</v>
      </c>
      <c r="Q653" t="str">
        <f t="shared" ca="1" si="221"/>
        <v>cu</v>
      </c>
      <c r="R653" t="str">
        <f t="shared" si="222"/>
        <v>GO</v>
      </c>
      <c r="S653">
        <f t="shared" si="223"/>
        <v>4000</v>
      </c>
      <c r="T653" t="str">
        <f t="shared" si="224"/>
        <v/>
      </c>
      <c r="U653" t="str">
        <f t="shared" si="225"/>
        <v/>
      </c>
      <c r="V653" t="str">
        <f t="shared" si="226"/>
        <v/>
      </c>
      <c r="W653" t="str">
        <f t="shared" ca="1" si="2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53" t="str">
        <f t="shared" ca="1" si="220"/>
        <v>{"num":21,"diff":12,"tp1":"cu","vl1":"GO","cn1":4000,"key":823}</v>
      </c>
      <c r="Y653">
        <f t="shared" ca="1" si="228"/>
        <v>63</v>
      </c>
      <c r="Z653">
        <f t="shared" ca="1" si="229"/>
        <v>16228</v>
      </c>
      <c r="AA653">
        <f t="shared" ca="1" si="230"/>
        <v>1</v>
      </c>
      <c r="AB653" t="str">
        <f t="shared" ca="1" si="23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</v>
      </c>
      <c r="AC653">
        <f t="shared" ca="1" si="232"/>
        <v>0</v>
      </c>
    </row>
    <row r="654" spans="1:29">
      <c r="A654">
        <f t="shared" si="216"/>
        <v>21</v>
      </c>
      <c r="B654" t="str">
        <f>VLOOKUP(A654,BossBattleTable!$A:$C,MATCH(BossBattleTable!$C$1,BossBattleTable!$A$1:$C$1,0),0)</f>
        <v>DevilAnimated</v>
      </c>
      <c r="C654">
        <f t="shared" ca="1" si="217"/>
        <v>13</v>
      </c>
      <c r="D654">
        <f t="shared" si="214"/>
        <v>21</v>
      </c>
      <c r="E654">
        <f t="shared" ca="1" si="215"/>
        <v>13</v>
      </c>
      <c r="F654" t="str">
        <f t="shared" ca="1" si="233"/>
        <v>it</v>
      </c>
      <c r="G654" t="s">
        <v>412</v>
      </c>
      <c r="H654" t="s">
        <v>452</v>
      </c>
      <c r="I654">
        <v>1</v>
      </c>
      <c r="J654" t="str">
        <f t="shared" si="218"/>
        <v/>
      </c>
      <c r="L654" t="s">
        <v>412</v>
      </c>
      <c r="M654" t="s">
        <v>467</v>
      </c>
      <c r="N654">
        <v>1</v>
      </c>
      <c r="O654">
        <v>103</v>
      </c>
      <c r="P654">
        <f t="shared" si="219"/>
        <v>103</v>
      </c>
      <c r="Q654" t="str">
        <f t="shared" ca="1" si="221"/>
        <v>it</v>
      </c>
      <c r="R654" t="str">
        <f t="shared" si="222"/>
        <v>Equip014001</v>
      </c>
      <c r="S654">
        <f t="shared" si="223"/>
        <v>1</v>
      </c>
      <c r="T654" t="str">
        <f t="shared" si="224"/>
        <v/>
      </c>
      <c r="U654" t="str">
        <f t="shared" si="225"/>
        <v>Equip015003</v>
      </c>
      <c r="V654">
        <f t="shared" si="226"/>
        <v>1</v>
      </c>
      <c r="W654" t="str">
        <f t="shared" ca="1" si="2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54" t="str">
        <f t="shared" ca="1" si="220"/>
        <v>{"num":21,"diff":13,"tp1":"it","vl1":"Equip014001","cn1":1,"vl2":"Equip015003","cn2":1,"key":103}</v>
      </c>
      <c r="Y654">
        <f t="shared" ca="1" si="228"/>
        <v>97</v>
      </c>
      <c r="Z654">
        <f t="shared" ca="1" si="229"/>
        <v>16326</v>
      </c>
      <c r="AA654">
        <f t="shared" ca="1" si="230"/>
        <v>1</v>
      </c>
      <c r="AB654" t="str">
        <f t="shared" ca="1" si="23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</v>
      </c>
      <c r="AC654">
        <f t="shared" ca="1" si="232"/>
        <v>0</v>
      </c>
    </row>
    <row r="655" spans="1:29">
      <c r="A655">
        <f t="shared" si="216"/>
        <v>21</v>
      </c>
      <c r="B655" t="str">
        <f>VLOOKUP(A655,BossBattleTable!$A:$C,MATCH(BossBattleTable!$C$1,BossBattleTable!$A$1:$C$1,0),0)</f>
        <v>DevilAnimated</v>
      </c>
      <c r="C655">
        <f t="shared" ca="1" si="217"/>
        <v>14</v>
      </c>
      <c r="D655">
        <f t="shared" si="214"/>
        <v>21</v>
      </c>
      <c r="E655">
        <f t="shared" ca="1" si="215"/>
        <v>14</v>
      </c>
      <c r="F655" t="str">
        <f t="shared" ca="1" si="233"/>
        <v>cu</v>
      </c>
      <c r="G655" t="s">
        <v>402</v>
      </c>
      <c r="H655" t="s">
        <v>191</v>
      </c>
      <c r="I655">
        <v>10</v>
      </c>
      <c r="J655" t="str">
        <f t="shared" si="218"/>
        <v>에너지다소많음</v>
      </c>
      <c r="L655" t="s">
        <v>402</v>
      </c>
      <c r="M655" t="s">
        <v>375</v>
      </c>
      <c r="N655">
        <v>3000</v>
      </c>
      <c r="O655">
        <v>387</v>
      </c>
      <c r="P655">
        <f t="shared" si="219"/>
        <v>387</v>
      </c>
      <c r="Q655" t="str">
        <f t="shared" ca="1" si="221"/>
        <v>cu</v>
      </c>
      <c r="R655" t="str">
        <f t="shared" si="222"/>
        <v>EN</v>
      </c>
      <c r="S655">
        <f t="shared" si="223"/>
        <v>10</v>
      </c>
      <c r="T655" t="str">
        <f t="shared" si="224"/>
        <v/>
      </c>
      <c r="U655" t="str">
        <f t="shared" si="225"/>
        <v>GO</v>
      </c>
      <c r="V655">
        <f t="shared" si="226"/>
        <v>3000</v>
      </c>
      <c r="W655" t="str">
        <f t="shared" ca="1" si="2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55" t="str">
        <f t="shared" ca="1" si="220"/>
        <v>{"num":21,"diff":14,"tp1":"cu","vl1":"EN","cn1":10,"vl2":"GO","cn2":3000,"key":387}</v>
      </c>
      <c r="Y655">
        <f t="shared" ca="1" si="228"/>
        <v>83</v>
      </c>
      <c r="Z655">
        <f t="shared" ca="1" si="229"/>
        <v>16410</v>
      </c>
      <c r="AA655">
        <f t="shared" ca="1" si="230"/>
        <v>1</v>
      </c>
      <c r="AB655" t="str">
        <f t="shared" ca="1" si="23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</v>
      </c>
      <c r="AC655">
        <f t="shared" ca="1" si="232"/>
        <v>0</v>
      </c>
    </row>
    <row r="656" spans="1:29">
      <c r="A656">
        <f t="shared" si="216"/>
        <v>21</v>
      </c>
      <c r="B656" t="str">
        <f>VLOOKUP(A656,BossBattleTable!$A:$C,MATCH(BossBattleTable!$C$1,BossBattleTable!$A$1:$C$1,0),0)</f>
        <v>DevilAnimated</v>
      </c>
      <c r="C656">
        <f t="shared" ca="1" si="217"/>
        <v>15</v>
      </c>
      <c r="D656">
        <f t="shared" si="214"/>
        <v>21</v>
      </c>
      <c r="E656">
        <f t="shared" ca="1" si="215"/>
        <v>15</v>
      </c>
      <c r="F656" t="str">
        <f t="shared" ca="1" si="233"/>
        <v>it</v>
      </c>
      <c r="G656" t="s">
        <v>412</v>
      </c>
      <c r="H656" t="s">
        <v>471</v>
      </c>
      <c r="I656">
        <v>1</v>
      </c>
      <c r="J656" t="str">
        <f t="shared" si="218"/>
        <v/>
      </c>
      <c r="L656" t="s">
        <v>412</v>
      </c>
      <c r="M656" t="s">
        <v>458</v>
      </c>
      <c r="N656">
        <v>1</v>
      </c>
      <c r="O656">
        <v>324</v>
      </c>
      <c r="P656">
        <f t="shared" si="219"/>
        <v>324</v>
      </c>
      <c r="Q656" t="str">
        <f t="shared" ca="1" si="221"/>
        <v>it</v>
      </c>
      <c r="R656" t="str">
        <f t="shared" si="222"/>
        <v>Equip011002</v>
      </c>
      <c r="S656">
        <f t="shared" si="223"/>
        <v>1</v>
      </c>
      <c r="T656" t="str">
        <f t="shared" si="224"/>
        <v/>
      </c>
      <c r="U656" t="str">
        <f t="shared" si="225"/>
        <v>Equip012003</v>
      </c>
      <c r="V656">
        <f t="shared" si="226"/>
        <v>1</v>
      </c>
      <c r="W656" t="str">
        <f t="shared" ca="1" si="2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56" t="str">
        <f t="shared" ca="1" si="220"/>
        <v>{"num":21,"diff":15,"tp1":"it","vl1":"Equip011002","cn1":1,"vl2":"Equip012003","cn2":1,"key":324}</v>
      </c>
      <c r="Y656">
        <f t="shared" ca="1" si="228"/>
        <v>97</v>
      </c>
      <c r="Z656">
        <f t="shared" ca="1" si="229"/>
        <v>16508</v>
      </c>
      <c r="AA656">
        <f t="shared" ca="1" si="230"/>
        <v>1</v>
      </c>
      <c r="AB656" t="str">
        <f t="shared" ca="1" si="23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</v>
      </c>
      <c r="AC656">
        <f t="shared" ca="1" si="232"/>
        <v>0</v>
      </c>
    </row>
    <row r="657" spans="1:29">
      <c r="A657">
        <f t="shared" si="216"/>
        <v>21</v>
      </c>
      <c r="B657" t="str">
        <f>VLOOKUP(A657,BossBattleTable!$A:$C,MATCH(BossBattleTable!$C$1,BossBattleTable!$A$1:$C$1,0),0)</f>
        <v>DevilAnimated</v>
      </c>
      <c r="C657">
        <f t="shared" ca="1" si="217"/>
        <v>16</v>
      </c>
      <c r="D657">
        <f t="shared" si="214"/>
        <v>21</v>
      </c>
      <c r="E657">
        <f t="shared" ca="1" si="215"/>
        <v>16</v>
      </c>
      <c r="F657" t="str">
        <f t="shared" ca="1" si="233"/>
        <v>cu</v>
      </c>
      <c r="G657" t="s">
        <v>402</v>
      </c>
      <c r="H657" t="s">
        <v>108</v>
      </c>
      <c r="I657">
        <v>6</v>
      </c>
      <c r="J657" t="str">
        <f t="shared" si="218"/>
        <v/>
      </c>
      <c r="O657">
        <v>100</v>
      </c>
      <c r="P657">
        <f t="shared" si="219"/>
        <v>100</v>
      </c>
      <c r="Q657" t="str">
        <f t="shared" ca="1" si="221"/>
        <v>cu</v>
      </c>
      <c r="R657" t="str">
        <f t="shared" si="222"/>
        <v>DI</v>
      </c>
      <c r="S657">
        <f t="shared" si="223"/>
        <v>6</v>
      </c>
      <c r="T657" t="str">
        <f t="shared" si="224"/>
        <v/>
      </c>
      <c r="U657" t="str">
        <f t="shared" si="225"/>
        <v/>
      </c>
      <c r="V657" t="str">
        <f t="shared" si="226"/>
        <v/>
      </c>
      <c r="W657" t="str">
        <f t="shared" ca="1" si="2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57" t="str">
        <f t="shared" ca="1" si="220"/>
        <v>{"num":21,"diff":16,"tp1":"cu","vl1":"DI","cn1":6,"key":100}</v>
      </c>
      <c r="Y657">
        <f t="shared" ca="1" si="228"/>
        <v>60</v>
      </c>
      <c r="Z657">
        <f t="shared" ca="1" si="229"/>
        <v>16569</v>
      </c>
      <c r="AA657">
        <f t="shared" ca="1" si="230"/>
        <v>1</v>
      </c>
      <c r="AB657" t="str">
        <f t="shared" ca="1" si="23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</v>
      </c>
      <c r="AC657">
        <f t="shared" ca="1" si="232"/>
        <v>0</v>
      </c>
    </row>
    <row r="658" spans="1:29">
      <c r="A658">
        <f t="shared" si="216"/>
        <v>21</v>
      </c>
      <c r="B658" t="str">
        <f>VLOOKUP(A658,BossBattleTable!$A:$C,MATCH(BossBattleTable!$C$1,BossBattleTable!$A$1:$C$1,0),0)</f>
        <v>DevilAnimated</v>
      </c>
      <c r="C658">
        <f t="shared" ca="1" si="217"/>
        <v>17</v>
      </c>
      <c r="D658">
        <f t="shared" si="214"/>
        <v>21</v>
      </c>
      <c r="E658">
        <f t="shared" ca="1" si="215"/>
        <v>17</v>
      </c>
      <c r="F658" t="str">
        <f t="shared" ca="1" si="233"/>
        <v>it</v>
      </c>
      <c r="G658" t="s">
        <v>412</v>
      </c>
      <c r="H658" t="s">
        <v>481</v>
      </c>
      <c r="I658">
        <v>1</v>
      </c>
      <c r="J658" t="str">
        <f t="shared" si="218"/>
        <v/>
      </c>
      <c r="O658">
        <v>310</v>
      </c>
      <c r="P658">
        <f t="shared" si="219"/>
        <v>310</v>
      </c>
      <c r="Q658" t="str">
        <f t="shared" ca="1" si="221"/>
        <v>it</v>
      </c>
      <c r="R658" t="str">
        <f t="shared" si="222"/>
        <v>Equip013003</v>
      </c>
      <c r="S658">
        <f t="shared" si="223"/>
        <v>1</v>
      </c>
      <c r="T658" t="str">
        <f t="shared" si="224"/>
        <v/>
      </c>
      <c r="U658" t="str">
        <f t="shared" si="225"/>
        <v/>
      </c>
      <c r="V658" t="str">
        <f t="shared" si="226"/>
        <v/>
      </c>
      <c r="W658" t="str">
        <f t="shared" ca="1" si="2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58" t="str">
        <f t="shared" ca="1" si="220"/>
        <v>{"num":21,"diff":17,"tp1":"it","vl1":"Equip013003","cn1":1,"key":310}</v>
      </c>
      <c r="Y658">
        <f t="shared" ca="1" si="228"/>
        <v>69</v>
      </c>
      <c r="Z658">
        <f t="shared" ca="1" si="229"/>
        <v>16639</v>
      </c>
      <c r="AA658">
        <f t="shared" ca="1" si="230"/>
        <v>1</v>
      </c>
      <c r="AB658" t="str">
        <f t="shared" ca="1" si="23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</v>
      </c>
      <c r="AC658">
        <f t="shared" ca="1" si="232"/>
        <v>0</v>
      </c>
    </row>
    <row r="659" spans="1:29">
      <c r="A659">
        <f t="shared" si="216"/>
        <v>21</v>
      </c>
      <c r="B659" t="str">
        <f>VLOOKUP(A659,BossBattleTable!$A:$C,MATCH(BossBattleTable!$C$1,BossBattleTable!$A$1:$C$1,0),0)</f>
        <v>DevilAnimated</v>
      </c>
      <c r="C659">
        <f t="shared" ca="1" si="217"/>
        <v>18</v>
      </c>
      <c r="D659">
        <f t="shared" si="214"/>
        <v>21</v>
      </c>
      <c r="E659">
        <f t="shared" ca="1" si="215"/>
        <v>18</v>
      </c>
      <c r="F659" t="str">
        <f t="shared" ca="1" si="233"/>
        <v>cu</v>
      </c>
      <c r="G659" t="s">
        <v>402</v>
      </c>
      <c r="H659" t="s">
        <v>191</v>
      </c>
      <c r="I659">
        <v>15</v>
      </c>
      <c r="J659" t="str">
        <f t="shared" si="218"/>
        <v>에너지다소많음</v>
      </c>
      <c r="O659">
        <v>564</v>
      </c>
      <c r="P659">
        <f t="shared" si="219"/>
        <v>564</v>
      </c>
      <c r="Q659" t="str">
        <f t="shared" ca="1" si="221"/>
        <v>cu</v>
      </c>
      <c r="R659" t="str">
        <f t="shared" si="222"/>
        <v>EN</v>
      </c>
      <c r="S659">
        <f t="shared" si="223"/>
        <v>15</v>
      </c>
      <c r="T659" t="str">
        <f t="shared" si="224"/>
        <v/>
      </c>
      <c r="U659" t="str">
        <f t="shared" si="225"/>
        <v/>
      </c>
      <c r="V659" t="str">
        <f t="shared" si="226"/>
        <v/>
      </c>
      <c r="W659" t="str">
        <f t="shared" ca="1" si="2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59" t="str">
        <f t="shared" ca="1" si="220"/>
        <v>{"num":21,"diff":18,"tp1":"cu","vl1":"EN","cn1":15,"key":564}</v>
      </c>
      <c r="Y659">
        <f t="shared" ca="1" si="228"/>
        <v>61</v>
      </c>
      <c r="Z659">
        <f t="shared" ca="1" si="229"/>
        <v>16701</v>
      </c>
      <c r="AA659">
        <f t="shared" ca="1" si="230"/>
        <v>1</v>
      </c>
      <c r="AB659" t="str">
        <f t="shared" ca="1" si="23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</v>
      </c>
      <c r="AC659">
        <f t="shared" ca="1" si="232"/>
        <v>0</v>
      </c>
    </row>
    <row r="660" spans="1:29">
      <c r="A660">
        <f t="shared" si="216"/>
        <v>21</v>
      </c>
      <c r="B660" t="str">
        <f>VLOOKUP(A660,BossBattleTable!$A:$C,MATCH(BossBattleTable!$C$1,BossBattleTable!$A$1:$C$1,0),0)</f>
        <v>DevilAnimated</v>
      </c>
      <c r="C660">
        <f t="shared" ca="1" si="217"/>
        <v>19</v>
      </c>
      <c r="D660">
        <f t="shared" si="214"/>
        <v>21</v>
      </c>
      <c r="E660">
        <f t="shared" ca="1" si="215"/>
        <v>19</v>
      </c>
      <c r="F660" t="str">
        <f t="shared" ca="1" si="233"/>
        <v>it</v>
      </c>
      <c r="G660" t="s">
        <v>412</v>
      </c>
      <c r="H660" t="s">
        <v>474</v>
      </c>
      <c r="I660">
        <v>1</v>
      </c>
      <c r="J660" t="str">
        <f t="shared" si="218"/>
        <v/>
      </c>
      <c r="O660">
        <v>132</v>
      </c>
      <c r="P660">
        <f t="shared" si="219"/>
        <v>132</v>
      </c>
      <c r="Q660" t="str">
        <f t="shared" ca="1" si="221"/>
        <v>it</v>
      </c>
      <c r="R660" t="str">
        <f t="shared" si="222"/>
        <v>Equip021003</v>
      </c>
      <c r="S660">
        <f t="shared" si="223"/>
        <v>1</v>
      </c>
      <c r="T660" t="str">
        <f t="shared" si="224"/>
        <v/>
      </c>
      <c r="U660" t="str">
        <f t="shared" si="225"/>
        <v/>
      </c>
      <c r="V660" t="str">
        <f t="shared" si="226"/>
        <v/>
      </c>
      <c r="W660" t="str">
        <f t="shared" ca="1" si="2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60" t="str">
        <f t="shared" ca="1" si="220"/>
        <v>{"num":21,"diff":19,"tp1":"it","vl1":"Equip021003","cn1":1,"key":132}</v>
      </c>
      <c r="Y660">
        <f t="shared" ca="1" si="228"/>
        <v>69</v>
      </c>
      <c r="Z660">
        <f t="shared" ca="1" si="229"/>
        <v>16771</v>
      </c>
      <c r="AA660">
        <f t="shared" ca="1" si="230"/>
        <v>1</v>
      </c>
      <c r="AB660" t="str">
        <f t="shared" ca="1" si="23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</v>
      </c>
      <c r="AC660">
        <f t="shared" ca="1" si="232"/>
        <v>0</v>
      </c>
    </row>
    <row r="661" spans="1:29">
      <c r="A661">
        <f t="shared" si="216"/>
        <v>21</v>
      </c>
      <c r="B661" t="str">
        <f>VLOOKUP(A661,BossBattleTable!$A:$C,MATCH(BossBattleTable!$C$1,BossBattleTable!$A$1:$C$1,0),0)</f>
        <v>DevilAnimated</v>
      </c>
      <c r="C661">
        <f t="shared" ca="1" si="217"/>
        <v>20</v>
      </c>
      <c r="D661">
        <f t="shared" si="214"/>
        <v>21</v>
      </c>
      <c r="E661">
        <f t="shared" ca="1" si="215"/>
        <v>20</v>
      </c>
      <c r="F661" t="str">
        <f t="shared" ca="1" si="233"/>
        <v>cu</v>
      </c>
      <c r="G661" t="s">
        <v>402</v>
      </c>
      <c r="H661" t="s">
        <v>375</v>
      </c>
      <c r="I661">
        <v>5500</v>
      </c>
      <c r="J661" t="str">
        <f t="shared" si="218"/>
        <v/>
      </c>
      <c r="O661">
        <v>230</v>
      </c>
      <c r="P661">
        <f t="shared" si="219"/>
        <v>230</v>
      </c>
      <c r="Q661" t="str">
        <f t="shared" ca="1" si="221"/>
        <v>cu</v>
      </c>
      <c r="R661" t="str">
        <f t="shared" si="222"/>
        <v>GO</v>
      </c>
      <c r="S661">
        <f t="shared" si="223"/>
        <v>5500</v>
      </c>
      <c r="T661" t="str">
        <f t="shared" si="224"/>
        <v/>
      </c>
      <c r="U661" t="str">
        <f t="shared" si="225"/>
        <v/>
      </c>
      <c r="V661" t="str">
        <f t="shared" si="226"/>
        <v/>
      </c>
      <c r="W661" t="str">
        <f t="shared" ca="1" si="2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61" t="str">
        <f t="shared" ca="1" si="220"/>
        <v>{"num":21,"diff":20,"tp1":"cu","vl1":"GO","cn1":5500,"key":230}</v>
      </c>
      <c r="Y661">
        <f t="shared" ca="1" si="228"/>
        <v>63</v>
      </c>
      <c r="Z661">
        <f t="shared" ca="1" si="229"/>
        <v>16835</v>
      </c>
      <c r="AA661">
        <f t="shared" ca="1" si="230"/>
        <v>1</v>
      </c>
      <c r="AB661" t="str">
        <f t="shared" ca="1" si="23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</v>
      </c>
      <c r="AC661">
        <f t="shared" ca="1" si="232"/>
        <v>0</v>
      </c>
    </row>
    <row r="662" spans="1:29">
      <c r="A662">
        <f t="shared" si="216"/>
        <v>21</v>
      </c>
      <c r="B662" t="str">
        <f>VLOOKUP(A662,BossBattleTable!$A:$C,MATCH(BossBattleTable!$C$1,BossBattleTable!$A$1:$C$1,0),0)</f>
        <v>DevilAnimated</v>
      </c>
      <c r="C662">
        <f t="shared" ca="1" si="217"/>
        <v>21</v>
      </c>
      <c r="D662">
        <f t="shared" si="214"/>
        <v>21</v>
      </c>
      <c r="E662">
        <f t="shared" ca="1" si="215"/>
        <v>21</v>
      </c>
      <c r="F662" t="str">
        <f t="shared" ca="1" si="233"/>
        <v>it</v>
      </c>
      <c r="G662" t="s">
        <v>412</v>
      </c>
      <c r="H662" t="s">
        <v>471</v>
      </c>
      <c r="I662">
        <v>1</v>
      </c>
      <c r="J662" t="str">
        <f t="shared" si="218"/>
        <v/>
      </c>
      <c r="L662" t="s">
        <v>412</v>
      </c>
      <c r="M662" t="s">
        <v>448</v>
      </c>
      <c r="N662">
        <v>1</v>
      </c>
      <c r="O662">
        <v>279</v>
      </c>
      <c r="P662">
        <f t="shared" si="219"/>
        <v>279</v>
      </c>
      <c r="Q662" t="str">
        <f t="shared" ca="1" si="221"/>
        <v>it</v>
      </c>
      <c r="R662" t="str">
        <f t="shared" si="222"/>
        <v>Equip011002</v>
      </c>
      <c r="S662">
        <f t="shared" si="223"/>
        <v>1</v>
      </c>
      <c r="T662" t="str">
        <f t="shared" si="224"/>
        <v/>
      </c>
      <c r="U662" t="str">
        <f t="shared" si="225"/>
        <v>Equip010001</v>
      </c>
      <c r="V662">
        <f t="shared" si="226"/>
        <v>1</v>
      </c>
      <c r="W662" t="str">
        <f t="shared" ca="1" si="2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62" t="str">
        <f t="shared" ca="1" si="220"/>
        <v>{"num":21,"diff":21,"tp1":"it","vl1":"Equip011002","cn1":1,"vl2":"Equip010001","cn2":1,"key":279}</v>
      </c>
      <c r="Y662">
        <f t="shared" ca="1" si="228"/>
        <v>97</v>
      </c>
      <c r="Z662">
        <f t="shared" ca="1" si="229"/>
        <v>16933</v>
      </c>
      <c r="AA662">
        <f t="shared" ca="1" si="230"/>
        <v>1</v>
      </c>
      <c r="AB662" t="str">
        <f t="shared" ca="1" si="23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</v>
      </c>
      <c r="AC662">
        <f t="shared" ca="1" si="232"/>
        <v>0</v>
      </c>
    </row>
    <row r="663" spans="1:29">
      <c r="A663">
        <f t="shared" si="216"/>
        <v>21</v>
      </c>
      <c r="B663" t="str">
        <f>VLOOKUP(A663,BossBattleTable!$A:$C,MATCH(BossBattleTable!$C$1,BossBattleTable!$A$1:$C$1,0),0)</f>
        <v>DevilAnimated</v>
      </c>
      <c r="C663">
        <f t="shared" ca="1" si="217"/>
        <v>22</v>
      </c>
      <c r="D663">
        <f t="shared" si="214"/>
        <v>21</v>
      </c>
      <c r="E663">
        <f t="shared" ca="1" si="215"/>
        <v>22</v>
      </c>
      <c r="F663" t="str">
        <f t="shared" ca="1" si="233"/>
        <v>cu</v>
      </c>
      <c r="G663" t="s">
        <v>402</v>
      </c>
      <c r="H663" t="s">
        <v>191</v>
      </c>
      <c r="I663">
        <v>12</v>
      </c>
      <c r="J663" t="str">
        <f t="shared" si="218"/>
        <v>에너지다소많음</v>
      </c>
      <c r="L663" t="s">
        <v>402</v>
      </c>
      <c r="M663" t="s">
        <v>375</v>
      </c>
      <c r="N663">
        <v>4000</v>
      </c>
      <c r="O663">
        <v>487</v>
      </c>
      <c r="P663">
        <f t="shared" si="219"/>
        <v>487</v>
      </c>
      <c r="Q663" t="str">
        <f t="shared" ca="1" si="221"/>
        <v>cu</v>
      </c>
      <c r="R663" t="str">
        <f t="shared" si="222"/>
        <v>EN</v>
      </c>
      <c r="S663">
        <f t="shared" si="223"/>
        <v>12</v>
      </c>
      <c r="T663" t="str">
        <f t="shared" si="224"/>
        <v/>
      </c>
      <c r="U663" t="str">
        <f t="shared" si="225"/>
        <v>GO</v>
      </c>
      <c r="V663">
        <f t="shared" si="226"/>
        <v>4000</v>
      </c>
      <c r="W663" t="str">
        <f t="shared" ca="1" si="2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63" t="str">
        <f t="shared" ca="1" si="220"/>
        <v>{"num":21,"diff":22,"tp1":"cu","vl1":"EN","cn1":12,"vl2":"GO","cn2":4000,"key":487}</v>
      </c>
      <c r="Y663">
        <f t="shared" ca="1" si="228"/>
        <v>83</v>
      </c>
      <c r="Z663">
        <f t="shared" ca="1" si="229"/>
        <v>17017</v>
      </c>
      <c r="AA663">
        <f t="shared" ca="1" si="230"/>
        <v>1</v>
      </c>
      <c r="AB663" t="str">
        <f t="shared" ca="1" si="23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</v>
      </c>
      <c r="AC663">
        <f t="shared" ca="1" si="232"/>
        <v>0</v>
      </c>
    </row>
    <row r="664" spans="1:29">
      <c r="A664">
        <f t="shared" si="216"/>
        <v>21</v>
      </c>
      <c r="B664" t="str">
        <f>VLOOKUP(A664,BossBattleTable!$A:$C,MATCH(BossBattleTable!$C$1,BossBattleTable!$A$1:$C$1,0),0)</f>
        <v>DevilAnimated</v>
      </c>
      <c r="C664">
        <f t="shared" ca="1" si="217"/>
        <v>23</v>
      </c>
      <c r="D664">
        <f t="shared" si="214"/>
        <v>21</v>
      </c>
      <c r="E664">
        <f t="shared" ca="1" si="215"/>
        <v>23</v>
      </c>
      <c r="F664" t="str">
        <f t="shared" ca="1" si="233"/>
        <v>it</v>
      </c>
      <c r="G664" t="s">
        <v>412</v>
      </c>
      <c r="H664" t="s">
        <v>470</v>
      </c>
      <c r="I664">
        <v>1</v>
      </c>
      <c r="J664" t="str">
        <f t="shared" si="218"/>
        <v/>
      </c>
      <c r="L664" t="s">
        <v>412</v>
      </c>
      <c r="M664" t="s">
        <v>456</v>
      </c>
      <c r="N664">
        <v>1</v>
      </c>
      <c r="O664">
        <v>160</v>
      </c>
      <c r="P664">
        <f t="shared" si="219"/>
        <v>160</v>
      </c>
      <c r="Q664" t="str">
        <f t="shared" ca="1" si="221"/>
        <v>it</v>
      </c>
      <c r="R664" t="str">
        <f t="shared" si="222"/>
        <v>Equip021001</v>
      </c>
      <c r="S664">
        <f t="shared" si="223"/>
        <v>1</v>
      </c>
      <c r="T664" t="str">
        <f t="shared" si="224"/>
        <v/>
      </c>
      <c r="U664" t="str">
        <f t="shared" si="225"/>
        <v>Equip015001</v>
      </c>
      <c r="V664">
        <f t="shared" si="226"/>
        <v>1</v>
      </c>
      <c r="W664" t="str">
        <f t="shared" ca="1" si="2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64" t="str">
        <f t="shared" ca="1" si="220"/>
        <v>{"num":21,"diff":23,"tp1":"it","vl1":"Equip021001","cn1":1,"vl2":"Equip015001","cn2":1,"key":160}</v>
      </c>
      <c r="Y664">
        <f t="shared" ca="1" si="228"/>
        <v>97</v>
      </c>
      <c r="Z664">
        <f t="shared" ca="1" si="229"/>
        <v>17115</v>
      </c>
      <c r="AA664">
        <f t="shared" ca="1" si="230"/>
        <v>1</v>
      </c>
      <c r="AB664" t="str">
        <f t="shared" ca="1" si="23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</v>
      </c>
      <c r="AC664">
        <f t="shared" ca="1" si="232"/>
        <v>0</v>
      </c>
    </row>
    <row r="665" spans="1:29">
      <c r="A665">
        <f t="shared" si="216"/>
        <v>21</v>
      </c>
      <c r="B665" t="str">
        <f>VLOOKUP(A665,BossBattleTable!$A:$C,MATCH(BossBattleTable!$C$1,BossBattleTable!$A$1:$C$1,0),0)</f>
        <v>DevilAnimated</v>
      </c>
      <c r="C665">
        <f t="shared" ca="1" si="217"/>
        <v>24</v>
      </c>
      <c r="D665">
        <f t="shared" si="214"/>
        <v>21</v>
      </c>
      <c r="E665">
        <f t="shared" ca="1" si="215"/>
        <v>24</v>
      </c>
      <c r="F665" t="str">
        <f t="shared" ca="1" si="233"/>
        <v>cu</v>
      </c>
      <c r="G665" t="s">
        <v>402</v>
      </c>
      <c r="H665" t="s">
        <v>108</v>
      </c>
      <c r="I665">
        <v>8</v>
      </c>
      <c r="J665" t="str">
        <f t="shared" si="218"/>
        <v/>
      </c>
      <c r="O665">
        <v>121</v>
      </c>
      <c r="P665">
        <f t="shared" si="219"/>
        <v>121</v>
      </c>
      <c r="Q665" t="str">
        <f t="shared" ca="1" si="221"/>
        <v>cu</v>
      </c>
      <c r="R665" t="str">
        <f t="shared" si="222"/>
        <v>DI</v>
      </c>
      <c r="S665">
        <f t="shared" si="223"/>
        <v>8</v>
      </c>
      <c r="T665" t="str">
        <f t="shared" si="224"/>
        <v/>
      </c>
      <c r="U665" t="str">
        <f t="shared" si="225"/>
        <v/>
      </c>
      <c r="V665" t="str">
        <f t="shared" si="226"/>
        <v/>
      </c>
      <c r="W665" t="str">
        <f t="shared" ca="1" si="2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65" t="str">
        <f t="shared" ca="1" si="220"/>
        <v>{"num":21,"diff":24,"tp1":"cu","vl1":"DI","cn1":8,"key":121}</v>
      </c>
      <c r="Y665">
        <f t="shared" ca="1" si="228"/>
        <v>60</v>
      </c>
      <c r="Z665">
        <f t="shared" ca="1" si="229"/>
        <v>17176</v>
      </c>
      <c r="AA665">
        <f t="shared" ca="1" si="230"/>
        <v>1</v>
      </c>
      <c r="AB665" t="str">
        <f t="shared" ca="1" si="23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</v>
      </c>
      <c r="AC665">
        <f t="shared" ca="1" si="232"/>
        <v>0</v>
      </c>
    </row>
    <row r="666" spans="1:29">
      <c r="A666">
        <f t="shared" si="216"/>
        <v>21</v>
      </c>
      <c r="B666" t="str">
        <f>VLOOKUP(A666,BossBattleTable!$A:$C,MATCH(BossBattleTable!$C$1,BossBattleTable!$A$1:$C$1,0),0)</f>
        <v>DevilAnimated</v>
      </c>
      <c r="C666">
        <f t="shared" ca="1" si="217"/>
        <v>25</v>
      </c>
      <c r="D666">
        <f t="shared" si="214"/>
        <v>21</v>
      </c>
      <c r="E666">
        <f t="shared" ca="1" si="215"/>
        <v>25</v>
      </c>
      <c r="F666" t="str">
        <f t="shared" ca="1" si="233"/>
        <v>it</v>
      </c>
      <c r="G666" t="s">
        <v>412</v>
      </c>
      <c r="H666" t="s">
        <v>481</v>
      </c>
      <c r="I666">
        <v>1</v>
      </c>
      <c r="J666" t="str">
        <f t="shared" si="218"/>
        <v/>
      </c>
      <c r="O666">
        <v>925</v>
      </c>
      <c r="P666">
        <f t="shared" si="219"/>
        <v>925</v>
      </c>
      <c r="Q666" t="str">
        <f t="shared" ca="1" si="221"/>
        <v>it</v>
      </c>
      <c r="R666" t="str">
        <f t="shared" si="222"/>
        <v>Equip013003</v>
      </c>
      <c r="S666">
        <f t="shared" si="223"/>
        <v>1</v>
      </c>
      <c r="T666" t="str">
        <f t="shared" si="224"/>
        <v/>
      </c>
      <c r="U666" t="str">
        <f t="shared" si="225"/>
        <v/>
      </c>
      <c r="V666" t="str">
        <f t="shared" si="226"/>
        <v/>
      </c>
      <c r="W666" t="str">
        <f t="shared" ca="1" si="2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66" t="str">
        <f t="shared" ca="1" si="220"/>
        <v>{"num":21,"diff":25,"tp1":"it","vl1":"Equip013003","cn1":1,"key":925}</v>
      </c>
      <c r="Y666">
        <f t="shared" ca="1" si="228"/>
        <v>69</v>
      </c>
      <c r="Z666">
        <f t="shared" ca="1" si="229"/>
        <v>17246</v>
      </c>
      <c r="AA666">
        <f t="shared" ca="1" si="230"/>
        <v>1</v>
      </c>
      <c r="AB666" t="str">
        <f t="shared" ca="1" si="23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</v>
      </c>
      <c r="AC666">
        <f t="shared" ca="1" si="232"/>
        <v>0</v>
      </c>
    </row>
    <row r="667" spans="1:29">
      <c r="A667">
        <f t="shared" si="216"/>
        <v>21</v>
      </c>
      <c r="B667" t="str">
        <f>VLOOKUP(A667,BossBattleTable!$A:$C,MATCH(BossBattleTable!$C$1,BossBattleTable!$A$1:$C$1,0),0)</f>
        <v>DevilAnimated</v>
      </c>
      <c r="C667">
        <f t="shared" ca="1" si="217"/>
        <v>26</v>
      </c>
      <c r="D667">
        <f t="shared" si="214"/>
        <v>21</v>
      </c>
      <c r="E667">
        <f t="shared" ca="1" si="215"/>
        <v>26</v>
      </c>
      <c r="F667" t="str">
        <f t="shared" ca="1" si="233"/>
        <v>cu</v>
      </c>
      <c r="G667" t="s">
        <v>402</v>
      </c>
      <c r="H667" t="s">
        <v>191</v>
      </c>
      <c r="I667">
        <v>20</v>
      </c>
      <c r="J667" t="str">
        <f t="shared" si="218"/>
        <v>에너지다소많음</v>
      </c>
      <c r="O667">
        <v>923</v>
      </c>
      <c r="P667">
        <f t="shared" si="219"/>
        <v>923</v>
      </c>
      <c r="Q667" t="str">
        <f t="shared" ca="1" si="221"/>
        <v>cu</v>
      </c>
      <c r="R667" t="str">
        <f t="shared" si="222"/>
        <v>EN</v>
      </c>
      <c r="S667">
        <f t="shared" si="223"/>
        <v>20</v>
      </c>
      <c r="T667" t="str">
        <f t="shared" si="224"/>
        <v/>
      </c>
      <c r="U667" t="str">
        <f t="shared" si="225"/>
        <v/>
      </c>
      <c r="V667" t="str">
        <f t="shared" si="226"/>
        <v/>
      </c>
      <c r="W667" t="str">
        <f t="shared" ca="1" si="2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67" t="str">
        <f t="shared" ca="1" si="220"/>
        <v>{"num":21,"diff":26,"tp1":"cu","vl1":"EN","cn1":20,"key":923}</v>
      </c>
      <c r="Y667">
        <f t="shared" ca="1" si="228"/>
        <v>61</v>
      </c>
      <c r="Z667">
        <f t="shared" ca="1" si="229"/>
        <v>17308</v>
      </c>
      <c r="AA667">
        <f t="shared" ca="1" si="230"/>
        <v>1</v>
      </c>
      <c r="AB667" t="str">
        <f t="shared" ca="1" si="23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</v>
      </c>
      <c r="AC667">
        <f t="shared" ca="1" si="232"/>
        <v>0</v>
      </c>
    </row>
    <row r="668" spans="1:29">
      <c r="A668">
        <f t="shared" si="216"/>
        <v>21</v>
      </c>
      <c r="B668" t="str">
        <f>VLOOKUP(A668,BossBattleTable!$A:$C,MATCH(BossBattleTable!$C$1,BossBattleTable!$A$1:$C$1,0),0)</f>
        <v>DevilAnimated</v>
      </c>
      <c r="C668">
        <f t="shared" ca="1" si="217"/>
        <v>27</v>
      </c>
      <c r="D668">
        <f t="shared" si="214"/>
        <v>21</v>
      </c>
      <c r="E668">
        <f t="shared" ca="1" si="215"/>
        <v>27</v>
      </c>
      <c r="F668" t="str">
        <f t="shared" ca="1" si="233"/>
        <v>it</v>
      </c>
      <c r="G668" t="s">
        <v>412</v>
      </c>
      <c r="H668" t="s">
        <v>457</v>
      </c>
      <c r="I668">
        <v>1</v>
      </c>
      <c r="J668" t="str">
        <f t="shared" si="218"/>
        <v/>
      </c>
      <c r="O668">
        <v>741</v>
      </c>
      <c r="P668">
        <f t="shared" si="219"/>
        <v>741</v>
      </c>
      <c r="Q668" t="str">
        <f t="shared" ca="1" si="221"/>
        <v>it</v>
      </c>
      <c r="R668" t="str">
        <f t="shared" si="222"/>
        <v>Equip020003</v>
      </c>
      <c r="S668">
        <f t="shared" si="223"/>
        <v>1</v>
      </c>
      <c r="T668" t="str">
        <f t="shared" si="224"/>
        <v/>
      </c>
      <c r="U668" t="str">
        <f t="shared" si="225"/>
        <v/>
      </c>
      <c r="V668" t="str">
        <f t="shared" si="226"/>
        <v/>
      </c>
      <c r="W668" t="str">
        <f t="shared" ca="1" si="2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68" t="str">
        <f t="shared" ca="1" si="220"/>
        <v>{"num":21,"diff":27,"tp1":"it","vl1":"Equip020003","cn1":1,"key":741}</v>
      </c>
      <c r="Y668">
        <f t="shared" ca="1" si="228"/>
        <v>69</v>
      </c>
      <c r="Z668">
        <f t="shared" ca="1" si="229"/>
        <v>17378</v>
      </c>
      <c r="AA668">
        <f t="shared" ca="1" si="230"/>
        <v>1</v>
      </c>
      <c r="AB668" t="str">
        <f t="shared" ca="1" si="23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</v>
      </c>
      <c r="AC668">
        <f t="shared" ca="1" si="232"/>
        <v>0</v>
      </c>
    </row>
    <row r="669" spans="1:29">
      <c r="A669">
        <f t="shared" si="216"/>
        <v>21</v>
      </c>
      <c r="B669" t="str">
        <f>VLOOKUP(A669,BossBattleTable!$A:$C,MATCH(BossBattleTable!$C$1,BossBattleTable!$A$1:$C$1,0),0)</f>
        <v>DevilAnimated</v>
      </c>
      <c r="C669">
        <f t="shared" ca="1" si="217"/>
        <v>28</v>
      </c>
      <c r="D669">
        <f t="shared" si="214"/>
        <v>21</v>
      </c>
      <c r="E669">
        <f t="shared" ca="1" si="215"/>
        <v>28</v>
      </c>
      <c r="F669" t="str">
        <f t="shared" ca="1" si="233"/>
        <v>cu</v>
      </c>
      <c r="G669" t="s">
        <v>402</v>
      </c>
      <c r="H669" t="s">
        <v>375</v>
      </c>
      <c r="I669">
        <v>7500</v>
      </c>
      <c r="J669" t="str">
        <f t="shared" si="218"/>
        <v/>
      </c>
      <c r="O669">
        <v>138</v>
      </c>
      <c r="P669">
        <f t="shared" si="219"/>
        <v>138</v>
      </c>
      <c r="Q669" t="str">
        <f t="shared" ca="1" si="221"/>
        <v>cu</v>
      </c>
      <c r="R669" t="str">
        <f t="shared" si="222"/>
        <v>GO</v>
      </c>
      <c r="S669">
        <f t="shared" si="223"/>
        <v>7500</v>
      </c>
      <c r="T669" t="str">
        <f t="shared" si="224"/>
        <v/>
      </c>
      <c r="U669" t="str">
        <f t="shared" si="225"/>
        <v/>
      </c>
      <c r="V669" t="str">
        <f t="shared" si="226"/>
        <v/>
      </c>
      <c r="W669" t="str">
        <f t="shared" ca="1" si="2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69" t="str">
        <f t="shared" ca="1" si="220"/>
        <v>{"num":21,"diff":28,"tp1":"cu","vl1":"GO","cn1":7500,"key":138}</v>
      </c>
      <c r="Y669">
        <f t="shared" ca="1" si="228"/>
        <v>63</v>
      </c>
      <c r="Z669">
        <f t="shared" ca="1" si="229"/>
        <v>17442</v>
      </c>
      <c r="AA669">
        <f t="shared" ca="1" si="230"/>
        <v>1</v>
      </c>
      <c r="AB669" t="str">
        <f t="shared" ca="1" si="23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</v>
      </c>
      <c r="AC669">
        <f t="shared" ca="1" si="232"/>
        <v>0</v>
      </c>
    </row>
    <row r="670" spans="1:29">
      <c r="A670">
        <f t="shared" si="216"/>
        <v>21</v>
      </c>
      <c r="B670" t="str">
        <f>VLOOKUP(A670,BossBattleTable!$A:$C,MATCH(BossBattleTable!$C$1,BossBattleTable!$A$1:$C$1,0),0)</f>
        <v>DevilAnimated</v>
      </c>
      <c r="C670">
        <f t="shared" ca="1" si="217"/>
        <v>29</v>
      </c>
      <c r="D670">
        <f t="shared" si="214"/>
        <v>21</v>
      </c>
      <c r="E670">
        <f t="shared" ca="1" si="215"/>
        <v>29</v>
      </c>
      <c r="F670" t="str">
        <f t="shared" ca="1" si="233"/>
        <v>it</v>
      </c>
      <c r="G670" t="s">
        <v>412</v>
      </c>
      <c r="H670" t="s">
        <v>471</v>
      </c>
      <c r="I670">
        <v>1</v>
      </c>
      <c r="J670" t="str">
        <f t="shared" si="218"/>
        <v/>
      </c>
      <c r="L670" t="s">
        <v>412</v>
      </c>
      <c r="M670" t="s">
        <v>469</v>
      </c>
      <c r="N670">
        <v>1</v>
      </c>
      <c r="O670">
        <v>537</v>
      </c>
      <c r="P670">
        <f t="shared" si="219"/>
        <v>537</v>
      </c>
      <c r="Q670" t="str">
        <f t="shared" ca="1" si="221"/>
        <v>it</v>
      </c>
      <c r="R670" t="str">
        <f t="shared" si="222"/>
        <v>Equip011002</v>
      </c>
      <c r="S670">
        <f t="shared" si="223"/>
        <v>1</v>
      </c>
      <c r="T670" t="str">
        <f t="shared" si="224"/>
        <v/>
      </c>
      <c r="U670" t="str">
        <f t="shared" si="225"/>
        <v>Equip015002</v>
      </c>
      <c r="V670">
        <f t="shared" si="226"/>
        <v>1</v>
      </c>
      <c r="W670" t="str">
        <f t="shared" ca="1" si="2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70" t="str">
        <f t="shared" ca="1" si="220"/>
        <v>{"num":21,"diff":29,"tp1":"it","vl1":"Equip011002","cn1":1,"vl2":"Equip015002","cn2":1,"key":537}</v>
      </c>
      <c r="Y670">
        <f t="shared" ca="1" si="228"/>
        <v>97</v>
      </c>
      <c r="Z670">
        <f t="shared" ca="1" si="229"/>
        <v>17540</v>
      </c>
      <c r="AA670">
        <f t="shared" ca="1" si="230"/>
        <v>1</v>
      </c>
      <c r="AB670" t="str">
        <f t="shared" ca="1" si="23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</v>
      </c>
      <c r="AC670">
        <f t="shared" ca="1" si="232"/>
        <v>0</v>
      </c>
    </row>
    <row r="671" spans="1:29">
      <c r="A671">
        <f t="shared" si="216"/>
        <v>21</v>
      </c>
      <c r="B671" t="str">
        <f>VLOOKUP(A671,BossBattleTable!$A:$C,MATCH(BossBattleTable!$C$1,BossBattleTable!$A$1:$C$1,0),0)</f>
        <v>DevilAnimated</v>
      </c>
      <c r="C671">
        <f t="shared" ca="1" si="217"/>
        <v>30</v>
      </c>
      <c r="D671">
        <f t="shared" si="214"/>
        <v>21</v>
      </c>
      <c r="E671">
        <f t="shared" ca="1" si="215"/>
        <v>30</v>
      </c>
      <c r="F671" t="str">
        <f t="shared" ca="1" si="233"/>
        <v>cu</v>
      </c>
      <c r="G671" t="s">
        <v>402</v>
      </c>
      <c r="H671" t="s">
        <v>191</v>
      </c>
      <c r="I671">
        <v>15</v>
      </c>
      <c r="J671" t="str">
        <f t="shared" si="218"/>
        <v>에너지다소많음</v>
      </c>
      <c r="L671" t="s">
        <v>402</v>
      </c>
      <c r="M671" t="s">
        <v>375</v>
      </c>
      <c r="N671">
        <v>5000</v>
      </c>
      <c r="O671">
        <v>129</v>
      </c>
      <c r="P671">
        <f t="shared" si="219"/>
        <v>129</v>
      </c>
      <c r="Q671" t="str">
        <f t="shared" ca="1" si="221"/>
        <v>cu</v>
      </c>
      <c r="R671" t="str">
        <f t="shared" si="222"/>
        <v>EN</v>
      </c>
      <c r="S671">
        <f t="shared" si="223"/>
        <v>15</v>
      </c>
      <c r="T671" t="str">
        <f t="shared" si="224"/>
        <v/>
      </c>
      <c r="U671" t="str">
        <f t="shared" si="225"/>
        <v>GO</v>
      </c>
      <c r="V671">
        <f t="shared" si="226"/>
        <v>5000</v>
      </c>
      <c r="W671" t="str">
        <f t="shared" ca="1" si="2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71" t="str">
        <f t="shared" ca="1" si="220"/>
        <v>{"num":21,"diff":30,"tp1":"cu","vl1":"EN","cn1":15,"vl2":"GO","cn2":5000,"key":129}</v>
      </c>
      <c r="Y671">
        <f t="shared" ca="1" si="228"/>
        <v>83</v>
      </c>
      <c r="Z671">
        <f t="shared" ca="1" si="229"/>
        <v>17624</v>
      </c>
      <c r="AA671">
        <f t="shared" ca="1" si="230"/>
        <v>1</v>
      </c>
      <c r="AB671" t="str">
        <f t="shared" ca="1" si="23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</v>
      </c>
      <c r="AC671">
        <f t="shared" ca="1" si="232"/>
        <v>0</v>
      </c>
    </row>
    <row r="672" spans="1:29">
      <c r="A672">
        <f t="shared" si="216"/>
        <v>21</v>
      </c>
      <c r="B672" t="str">
        <f>VLOOKUP(A672,BossBattleTable!$A:$C,MATCH(BossBattleTable!$C$1,BossBattleTable!$A$1:$C$1,0),0)</f>
        <v>DevilAnimated</v>
      </c>
      <c r="C672">
        <f t="shared" ca="1" si="217"/>
        <v>31</v>
      </c>
      <c r="D672">
        <f t="shared" ref="D672:D721" si="234">A672</f>
        <v>21</v>
      </c>
      <c r="E672">
        <f t="shared" ref="E672:E721" ca="1" si="235">C672</f>
        <v>31</v>
      </c>
      <c r="F672" t="str">
        <f t="shared" ca="1" si="233"/>
        <v>it</v>
      </c>
      <c r="G672" t="s">
        <v>412</v>
      </c>
      <c r="H672" t="s">
        <v>491</v>
      </c>
      <c r="I672">
        <v>1</v>
      </c>
      <c r="J672" t="str">
        <f t="shared" si="218"/>
        <v/>
      </c>
      <c r="L672" t="s">
        <v>412</v>
      </c>
      <c r="M672" t="s">
        <v>464</v>
      </c>
      <c r="N672">
        <v>1</v>
      </c>
      <c r="O672">
        <v>608</v>
      </c>
      <c r="P672">
        <f t="shared" si="219"/>
        <v>608</v>
      </c>
      <c r="Q672" t="str">
        <f t="shared" ca="1" si="221"/>
        <v>it</v>
      </c>
      <c r="R672" t="str">
        <f t="shared" si="222"/>
        <v>Equip021002</v>
      </c>
      <c r="S672">
        <f t="shared" si="223"/>
        <v>1</v>
      </c>
      <c r="T672" t="str">
        <f t="shared" si="224"/>
        <v/>
      </c>
      <c r="U672" t="str">
        <f t="shared" si="225"/>
        <v>Equip024003</v>
      </c>
      <c r="V672">
        <f t="shared" si="226"/>
        <v>1</v>
      </c>
      <c r="W672" t="str">
        <f t="shared" ca="1" si="2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72" t="str">
        <f t="shared" ca="1" si="220"/>
        <v>{"num":21,"diff":31,"tp1":"it","vl1":"Equip021002","cn1":1,"vl2":"Equip024003","cn2":1,"key":608}</v>
      </c>
      <c r="Y672">
        <f t="shared" ca="1" si="228"/>
        <v>97</v>
      </c>
      <c r="Z672">
        <f t="shared" ca="1" si="229"/>
        <v>17722</v>
      </c>
      <c r="AA672">
        <f t="shared" ca="1" si="230"/>
        <v>1</v>
      </c>
      <c r="AB672" t="str">
        <f t="shared" ca="1" si="23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</v>
      </c>
      <c r="AC672">
        <f t="shared" ca="1" si="232"/>
        <v>0</v>
      </c>
    </row>
    <row r="673" spans="1:29">
      <c r="A673">
        <f t="shared" si="216"/>
        <v>21</v>
      </c>
      <c r="B673" t="str">
        <f>VLOOKUP(A673,BossBattleTable!$A:$C,MATCH(BossBattleTable!$C$1,BossBattleTable!$A$1:$C$1,0),0)</f>
        <v>DevilAnimated</v>
      </c>
      <c r="C673">
        <f t="shared" ca="1" si="217"/>
        <v>32</v>
      </c>
      <c r="D673">
        <f t="shared" si="234"/>
        <v>21</v>
      </c>
      <c r="E673">
        <f t="shared" ca="1" si="235"/>
        <v>32</v>
      </c>
      <c r="F673" t="str">
        <f t="shared" ca="1" si="233"/>
        <v>cu</v>
      </c>
      <c r="G673" t="s">
        <v>402</v>
      </c>
      <c r="H673" t="s">
        <v>108</v>
      </c>
      <c r="I673">
        <v>11</v>
      </c>
      <c r="J673" t="str">
        <f t="shared" si="218"/>
        <v/>
      </c>
      <c r="O673">
        <v>771</v>
      </c>
      <c r="P673">
        <f t="shared" si="219"/>
        <v>771</v>
      </c>
      <c r="Q673" t="str">
        <f t="shared" ca="1" si="221"/>
        <v>cu</v>
      </c>
      <c r="R673" t="str">
        <f t="shared" si="222"/>
        <v>DI</v>
      </c>
      <c r="S673">
        <f t="shared" si="223"/>
        <v>11</v>
      </c>
      <c r="T673" t="str">
        <f t="shared" si="224"/>
        <v/>
      </c>
      <c r="U673" t="str">
        <f t="shared" si="225"/>
        <v/>
      </c>
      <c r="V673" t="str">
        <f t="shared" si="226"/>
        <v/>
      </c>
      <c r="W673" t="str">
        <f t="shared" ca="1" si="2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73" t="str">
        <f t="shared" ca="1" si="220"/>
        <v>{"num":21,"diff":32,"tp1":"cu","vl1":"DI","cn1":11,"key":771}</v>
      </c>
      <c r="Y673">
        <f t="shared" ca="1" si="228"/>
        <v>61</v>
      </c>
      <c r="Z673">
        <f t="shared" ca="1" si="229"/>
        <v>17784</v>
      </c>
      <c r="AA673">
        <f t="shared" ca="1" si="230"/>
        <v>1</v>
      </c>
      <c r="AB673" t="str">
        <f t="shared" ca="1" si="23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</v>
      </c>
      <c r="AC673">
        <f t="shared" ca="1" si="232"/>
        <v>0</v>
      </c>
    </row>
    <row r="674" spans="1:29">
      <c r="A674">
        <f t="shared" si="216"/>
        <v>22</v>
      </c>
      <c r="B674" t="str">
        <f>VLOOKUP(A674,BossBattleTable!$A:$C,MATCH(BossBattleTable!$C$1,BossBattleTable!$A$1:$C$1,0),0)</f>
        <v>AwesomeTower</v>
      </c>
      <c r="C674">
        <f t="shared" ca="1" si="217"/>
        <v>1</v>
      </c>
      <c r="D674">
        <f t="shared" si="234"/>
        <v>22</v>
      </c>
      <c r="E674">
        <f t="shared" ca="1" si="235"/>
        <v>1</v>
      </c>
      <c r="F674" t="str">
        <f t="shared" ca="1" si="233"/>
        <v>it</v>
      </c>
      <c r="G674" t="s">
        <v>412</v>
      </c>
      <c r="H674" t="s">
        <v>416</v>
      </c>
      <c r="I674">
        <v>1</v>
      </c>
      <c r="J674" t="str">
        <f t="shared" si="218"/>
        <v/>
      </c>
      <c r="O674">
        <v>468</v>
      </c>
      <c r="P674">
        <f t="shared" si="219"/>
        <v>468</v>
      </c>
      <c r="Q674" t="str">
        <f t="shared" ca="1" si="221"/>
        <v>it</v>
      </c>
      <c r="R674" t="str">
        <f t="shared" si="222"/>
        <v>Equip001001</v>
      </c>
      <c r="S674">
        <f t="shared" si="223"/>
        <v>1</v>
      </c>
      <c r="T674" t="str">
        <f t="shared" si="224"/>
        <v/>
      </c>
      <c r="U674" t="str">
        <f t="shared" si="225"/>
        <v/>
      </c>
      <c r="V674" t="str">
        <f t="shared" si="226"/>
        <v/>
      </c>
      <c r="W674" t="str">
        <f t="shared" ca="1" si="2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74" t="str">
        <f t="shared" ca="1" si="220"/>
        <v>{"num":22,"diff":1,"tp1":"it","vl1":"Equip001001","cn1":1,"key":468}</v>
      </c>
      <c r="Y674">
        <f t="shared" ca="1" si="228"/>
        <v>68</v>
      </c>
      <c r="Z674">
        <f t="shared" ca="1" si="229"/>
        <v>17853</v>
      </c>
      <c r="AA674">
        <f t="shared" ca="1" si="230"/>
        <v>1</v>
      </c>
      <c r="AB674" t="str">
        <f t="shared" ca="1" si="23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</v>
      </c>
      <c r="AC674">
        <f t="shared" ca="1" si="232"/>
        <v>0</v>
      </c>
    </row>
    <row r="675" spans="1:29">
      <c r="A675">
        <f t="shared" si="216"/>
        <v>22</v>
      </c>
      <c r="B675" t="str">
        <f>VLOOKUP(A675,BossBattleTable!$A:$C,MATCH(BossBattleTable!$C$1,BossBattleTable!$A$1:$C$1,0),0)</f>
        <v>AwesomeTower</v>
      </c>
      <c r="C675">
        <f t="shared" ca="1" si="217"/>
        <v>2</v>
      </c>
      <c r="D675">
        <f t="shared" si="234"/>
        <v>22</v>
      </c>
      <c r="E675">
        <f t="shared" ca="1" si="235"/>
        <v>2</v>
      </c>
      <c r="F675" t="str">
        <f t="shared" ca="1" si="233"/>
        <v>cu</v>
      </c>
      <c r="G675" t="s">
        <v>402</v>
      </c>
      <c r="H675" t="s">
        <v>191</v>
      </c>
      <c r="I675">
        <v>10</v>
      </c>
      <c r="J675" t="str">
        <f t="shared" si="218"/>
        <v>에너지다소많음</v>
      </c>
      <c r="O675">
        <v>138</v>
      </c>
      <c r="P675">
        <f t="shared" si="219"/>
        <v>138</v>
      </c>
      <c r="Q675" t="str">
        <f t="shared" ca="1" si="221"/>
        <v>cu</v>
      </c>
      <c r="R675" t="str">
        <f t="shared" si="222"/>
        <v>EN</v>
      </c>
      <c r="S675">
        <f t="shared" si="223"/>
        <v>10</v>
      </c>
      <c r="T675" t="str">
        <f t="shared" si="224"/>
        <v/>
      </c>
      <c r="U675" t="str">
        <f t="shared" si="225"/>
        <v/>
      </c>
      <c r="V675" t="str">
        <f t="shared" si="226"/>
        <v/>
      </c>
      <c r="W675" t="str">
        <f t="shared" ca="1" si="2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75" t="str">
        <f t="shared" ca="1" si="220"/>
        <v>{"num":22,"diff":2,"tp1":"cu","vl1":"EN","cn1":10,"key":138}</v>
      </c>
      <c r="Y675">
        <f t="shared" ca="1" si="228"/>
        <v>60</v>
      </c>
      <c r="Z675">
        <f t="shared" ca="1" si="229"/>
        <v>17914</v>
      </c>
      <c r="AA675">
        <f t="shared" ca="1" si="230"/>
        <v>1</v>
      </c>
      <c r="AB675" t="str">
        <f t="shared" ca="1" si="23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</v>
      </c>
      <c r="AC675">
        <f t="shared" ca="1" si="232"/>
        <v>0</v>
      </c>
    </row>
    <row r="676" spans="1:29">
      <c r="A676">
        <f t="shared" ref="A676:A739" si="236">A644+1</f>
        <v>22</v>
      </c>
      <c r="B676" t="str">
        <f>VLOOKUP(A676,BossBattleTable!$A:$C,MATCH(BossBattleTable!$C$1,BossBattleTable!$A$1:$C$1,0),0)</f>
        <v>AwesomeTower</v>
      </c>
      <c r="C676">
        <f t="shared" ca="1" si="217"/>
        <v>3</v>
      </c>
      <c r="D676">
        <f t="shared" si="234"/>
        <v>22</v>
      </c>
      <c r="E676">
        <f t="shared" ca="1" si="235"/>
        <v>3</v>
      </c>
      <c r="F676" t="str">
        <f t="shared" ca="1" si="233"/>
        <v>it</v>
      </c>
      <c r="G676" t="s">
        <v>412</v>
      </c>
      <c r="H676" t="s">
        <v>451</v>
      </c>
      <c r="I676">
        <v>1</v>
      </c>
      <c r="J676" t="str">
        <f t="shared" si="218"/>
        <v/>
      </c>
      <c r="O676">
        <v>445</v>
      </c>
      <c r="P676">
        <f t="shared" si="219"/>
        <v>445</v>
      </c>
      <c r="Q676" t="str">
        <f t="shared" ca="1" si="221"/>
        <v>it</v>
      </c>
      <c r="R676" t="str">
        <f t="shared" si="222"/>
        <v>Equip010003</v>
      </c>
      <c r="S676">
        <f t="shared" si="223"/>
        <v>1</v>
      </c>
      <c r="T676" t="str">
        <f t="shared" si="224"/>
        <v/>
      </c>
      <c r="U676" t="str">
        <f t="shared" si="225"/>
        <v/>
      </c>
      <c r="V676" t="str">
        <f t="shared" si="226"/>
        <v/>
      </c>
      <c r="W676" t="str">
        <f t="shared" ca="1" si="2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76" t="str">
        <f t="shared" ca="1" si="220"/>
        <v>{"num":22,"diff":3,"tp1":"it","vl1":"Equip010003","cn1":1,"key":445}</v>
      </c>
      <c r="Y676">
        <f t="shared" ca="1" si="228"/>
        <v>68</v>
      </c>
      <c r="Z676">
        <f t="shared" ca="1" si="229"/>
        <v>17983</v>
      </c>
      <c r="AA676">
        <f t="shared" ca="1" si="230"/>
        <v>1</v>
      </c>
      <c r="AB676" t="str">
        <f t="shared" ca="1" si="23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</v>
      </c>
      <c r="AC676">
        <f t="shared" ca="1" si="232"/>
        <v>0</v>
      </c>
    </row>
    <row r="677" spans="1:29">
      <c r="A677">
        <f t="shared" si="236"/>
        <v>22</v>
      </c>
      <c r="B677" t="str">
        <f>VLOOKUP(A677,BossBattleTable!$A:$C,MATCH(BossBattleTable!$C$1,BossBattleTable!$A$1:$C$1,0),0)</f>
        <v>AwesomeTower</v>
      </c>
      <c r="C677">
        <f t="shared" ca="1" si="217"/>
        <v>4</v>
      </c>
      <c r="D677">
        <f t="shared" si="234"/>
        <v>22</v>
      </c>
      <c r="E677">
        <f t="shared" ca="1" si="235"/>
        <v>4</v>
      </c>
      <c r="F677" t="str">
        <f t="shared" ca="1" si="233"/>
        <v>cu</v>
      </c>
      <c r="G677" t="s">
        <v>402</v>
      </c>
      <c r="H677" t="s">
        <v>375</v>
      </c>
      <c r="I677">
        <v>3000</v>
      </c>
      <c r="J677" t="str">
        <f t="shared" si="218"/>
        <v/>
      </c>
      <c r="O677">
        <v>275</v>
      </c>
      <c r="P677">
        <f t="shared" si="219"/>
        <v>275</v>
      </c>
      <c r="Q677" t="str">
        <f t="shared" ca="1" si="221"/>
        <v>cu</v>
      </c>
      <c r="R677" t="str">
        <f t="shared" si="222"/>
        <v>GO</v>
      </c>
      <c r="S677">
        <f t="shared" si="223"/>
        <v>3000</v>
      </c>
      <c r="T677" t="str">
        <f t="shared" si="224"/>
        <v/>
      </c>
      <c r="U677" t="str">
        <f t="shared" si="225"/>
        <v/>
      </c>
      <c r="V677" t="str">
        <f t="shared" si="226"/>
        <v/>
      </c>
      <c r="W677" t="str">
        <f t="shared" ca="1" si="2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77" t="str">
        <f t="shared" ca="1" si="220"/>
        <v>{"num":22,"diff":4,"tp1":"cu","vl1":"GO","cn1":3000,"key":275}</v>
      </c>
      <c r="Y677">
        <f t="shared" ca="1" si="228"/>
        <v>62</v>
      </c>
      <c r="Z677">
        <f t="shared" ca="1" si="229"/>
        <v>18046</v>
      </c>
      <c r="AA677">
        <f t="shared" ca="1" si="230"/>
        <v>1</v>
      </c>
      <c r="AB677" t="str">
        <f t="shared" ca="1" si="23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</v>
      </c>
      <c r="AC677">
        <f t="shared" ca="1" si="232"/>
        <v>0</v>
      </c>
    </row>
    <row r="678" spans="1:29">
      <c r="A678">
        <f t="shared" si="236"/>
        <v>22</v>
      </c>
      <c r="B678" t="str">
        <f>VLOOKUP(A678,BossBattleTable!$A:$C,MATCH(BossBattleTable!$C$1,BossBattleTable!$A$1:$C$1,0),0)</f>
        <v>AwesomeTower</v>
      </c>
      <c r="C678">
        <f t="shared" ca="1" si="217"/>
        <v>5</v>
      </c>
      <c r="D678">
        <f t="shared" si="234"/>
        <v>22</v>
      </c>
      <c r="E678">
        <f t="shared" ca="1" si="235"/>
        <v>5</v>
      </c>
      <c r="F678" t="str">
        <f t="shared" ca="1" si="233"/>
        <v>it</v>
      </c>
      <c r="G678" t="s">
        <v>412</v>
      </c>
      <c r="H678" t="s">
        <v>458</v>
      </c>
      <c r="I678">
        <v>1</v>
      </c>
      <c r="J678" t="str">
        <f t="shared" si="218"/>
        <v/>
      </c>
      <c r="L678" t="s">
        <v>412</v>
      </c>
      <c r="M678" t="s">
        <v>493</v>
      </c>
      <c r="N678">
        <v>1</v>
      </c>
      <c r="O678">
        <v>403</v>
      </c>
      <c r="P678">
        <f t="shared" si="219"/>
        <v>403</v>
      </c>
      <c r="Q678" t="str">
        <f t="shared" ca="1" si="221"/>
        <v>it</v>
      </c>
      <c r="R678" t="str">
        <f t="shared" si="222"/>
        <v>Equip012003</v>
      </c>
      <c r="S678">
        <f t="shared" si="223"/>
        <v>1</v>
      </c>
      <c r="T678" t="str">
        <f t="shared" si="224"/>
        <v/>
      </c>
      <c r="U678" t="str">
        <f t="shared" si="225"/>
        <v>Equip002002</v>
      </c>
      <c r="V678">
        <f t="shared" si="226"/>
        <v>1</v>
      </c>
      <c r="W678" t="str">
        <f t="shared" ca="1" si="2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78" t="str">
        <f t="shared" ca="1" si="220"/>
        <v>{"num":22,"diff":5,"tp1":"it","vl1":"Equip012003","cn1":1,"vl2":"Equip002002","cn2":1,"key":403}</v>
      </c>
      <c r="Y678">
        <f t="shared" ca="1" si="228"/>
        <v>96</v>
      </c>
      <c r="Z678">
        <f t="shared" ca="1" si="229"/>
        <v>18143</v>
      </c>
      <c r="AA678">
        <f t="shared" ca="1" si="230"/>
        <v>1</v>
      </c>
      <c r="AB678" t="str">
        <f t="shared" ca="1" si="23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</v>
      </c>
      <c r="AC678">
        <f t="shared" ca="1" si="232"/>
        <v>0</v>
      </c>
    </row>
    <row r="679" spans="1:29">
      <c r="A679">
        <f t="shared" si="236"/>
        <v>22</v>
      </c>
      <c r="B679" t="str">
        <f>VLOOKUP(A679,BossBattleTable!$A:$C,MATCH(BossBattleTable!$C$1,BossBattleTable!$A$1:$C$1,0),0)</f>
        <v>AwesomeTower</v>
      </c>
      <c r="C679">
        <f t="shared" ca="1" si="217"/>
        <v>6</v>
      </c>
      <c r="D679">
        <f t="shared" si="234"/>
        <v>22</v>
      </c>
      <c r="E679">
        <f t="shared" ca="1" si="235"/>
        <v>6</v>
      </c>
      <c r="F679" t="str">
        <f t="shared" ca="1" si="233"/>
        <v>cu</v>
      </c>
      <c r="G679" t="s">
        <v>402</v>
      </c>
      <c r="H679" t="s">
        <v>191</v>
      </c>
      <c r="I679">
        <v>8</v>
      </c>
      <c r="J679" t="str">
        <f t="shared" si="218"/>
        <v/>
      </c>
      <c r="L679" t="s">
        <v>402</v>
      </c>
      <c r="M679" t="s">
        <v>375</v>
      </c>
      <c r="N679">
        <v>2000</v>
      </c>
      <c r="O679">
        <v>365</v>
      </c>
      <c r="P679">
        <f t="shared" si="219"/>
        <v>365</v>
      </c>
      <c r="Q679" t="str">
        <f t="shared" ca="1" si="221"/>
        <v>cu</v>
      </c>
      <c r="R679" t="str">
        <f t="shared" si="222"/>
        <v>EN</v>
      </c>
      <c r="S679">
        <f t="shared" si="223"/>
        <v>8</v>
      </c>
      <c r="T679" t="str">
        <f t="shared" si="224"/>
        <v/>
      </c>
      <c r="U679" t="str">
        <f t="shared" si="225"/>
        <v>GO</v>
      </c>
      <c r="V679">
        <f t="shared" si="226"/>
        <v>2000</v>
      </c>
      <c r="W679" t="str">
        <f t="shared" ca="1" si="2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79" t="str">
        <f t="shared" ca="1" si="220"/>
        <v>{"num":22,"diff":6,"tp1":"cu","vl1":"EN","cn1":8,"vl2":"GO","cn2":2000,"key":365}</v>
      </c>
      <c r="Y679">
        <f t="shared" ca="1" si="228"/>
        <v>81</v>
      </c>
      <c r="Z679">
        <f t="shared" ca="1" si="229"/>
        <v>18225</v>
      </c>
      <c r="AA679">
        <f t="shared" ca="1" si="230"/>
        <v>1</v>
      </c>
      <c r="AB679" t="str">
        <f t="shared" ca="1" si="23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</v>
      </c>
      <c r="AC679">
        <f t="shared" ca="1" si="232"/>
        <v>0</v>
      </c>
    </row>
    <row r="680" spans="1:29">
      <c r="A680">
        <f t="shared" si="236"/>
        <v>22</v>
      </c>
      <c r="B680" t="str">
        <f>VLOOKUP(A680,BossBattleTable!$A:$C,MATCH(BossBattleTable!$C$1,BossBattleTable!$A$1:$C$1,0),0)</f>
        <v>AwesomeTower</v>
      </c>
      <c r="C680">
        <f t="shared" ca="1" si="217"/>
        <v>7</v>
      </c>
      <c r="D680">
        <f t="shared" si="234"/>
        <v>22</v>
      </c>
      <c r="E680">
        <f t="shared" ca="1" si="235"/>
        <v>7</v>
      </c>
      <c r="F680" t="str">
        <f t="shared" ca="1" si="233"/>
        <v>it</v>
      </c>
      <c r="G680" t="s">
        <v>412</v>
      </c>
      <c r="H680" t="s">
        <v>451</v>
      </c>
      <c r="I680">
        <v>1</v>
      </c>
      <c r="J680" t="str">
        <f t="shared" si="218"/>
        <v/>
      </c>
      <c r="L680" t="s">
        <v>412</v>
      </c>
      <c r="M680" t="s">
        <v>456</v>
      </c>
      <c r="N680">
        <v>1</v>
      </c>
      <c r="O680">
        <v>698</v>
      </c>
      <c r="P680">
        <f t="shared" si="219"/>
        <v>698</v>
      </c>
      <c r="Q680" t="str">
        <f t="shared" ca="1" si="221"/>
        <v>it</v>
      </c>
      <c r="R680" t="str">
        <f t="shared" si="222"/>
        <v>Equip010003</v>
      </c>
      <c r="S680">
        <f t="shared" si="223"/>
        <v>1</v>
      </c>
      <c r="T680" t="str">
        <f t="shared" si="224"/>
        <v/>
      </c>
      <c r="U680" t="str">
        <f t="shared" si="225"/>
        <v>Equip015001</v>
      </c>
      <c r="V680">
        <f t="shared" si="226"/>
        <v>1</v>
      </c>
      <c r="W680" t="str">
        <f t="shared" ca="1" si="2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80" t="str">
        <f t="shared" ca="1" si="220"/>
        <v>{"num":22,"diff":7,"tp1":"it","vl1":"Equip010003","cn1":1,"vl2":"Equip015001","cn2":1,"key":698}</v>
      </c>
      <c r="Y680">
        <f t="shared" ca="1" si="228"/>
        <v>96</v>
      </c>
      <c r="Z680">
        <f t="shared" ca="1" si="229"/>
        <v>18322</v>
      </c>
      <c r="AA680">
        <f t="shared" ca="1" si="230"/>
        <v>1</v>
      </c>
      <c r="AB680" t="str">
        <f t="shared" ca="1" si="23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</v>
      </c>
      <c r="AC680">
        <f t="shared" ca="1" si="232"/>
        <v>0</v>
      </c>
    </row>
    <row r="681" spans="1:29">
      <c r="A681">
        <f t="shared" si="236"/>
        <v>22</v>
      </c>
      <c r="B681" t="str">
        <f>VLOOKUP(A681,BossBattleTable!$A:$C,MATCH(BossBattleTable!$C$1,BossBattleTable!$A$1:$C$1,0),0)</f>
        <v>AwesomeTower</v>
      </c>
      <c r="C681">
        <f t="shared" ca="1" si="217"/>
        <v>8</v>
      </c>
      <c r="D681">
        <f t="shared" si="234"/>
        <v>22</v>
      </c>
      <c r="E681">
        <f t="shared" ca="1" si="235"/>
        <v>8</v>
      </c>
      <c r="F681" t="str">
        <f t="shared" ca="1" si="233"/>
        <v>cu</v>
      </c>
      <c r="G681" t="s">
        <v>402</v>
      </c>
      <c r="H681" t="s">
        <v>108</v>
      </c>
      <c r="I681">
        <v>5</v>
      </c>
      <c r="J681" t="str">
        <f t="shared" si="218"/>
        <v/>
      </c>
      <c r="O681">
        <v>957</v>
      </c>
      <c r="P681">
        <f t="shared" si="219"/>
        <v>957</v>
      </c>
      <c r="Q681" t="str">
        <f t="shared" ca="1" si="221"/>
        <v>cu</v>
      </c>
      <c r="R681" t="str">
        <f t="shared" si="222"/>
        <v>DI</v>
      </c>
      <c r="S681">
        <f t="shared" si="223"/>
        <v>5</v>
      </c>
      <c r="T681" t="str">
        <f t="shared" si="224"/>
        <v/>
      </c>
      <c r="U681" t="str">
        <f t="shared" si="225"/>
        <v/>
      </c>
      <c r="V681" t="str">
        <f t="shared" si="226"/>
        <v/>
      </c>
      <c r="W681" t="str">
        <f t="shared" ca="1" si="2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81" t="str">
        <f t="shared" ca="1" si="220"/>
        <v>{"num":22,"diff":8,"tp1":"cu","vl1":"DI","cn1":5,"key":957}</v>
      </c>
      <c r="Y681">
        <f t="shared" ca="1" si="228"/>
        <v>59</v>
      </c>
      <c r="Z681">
        <f t="shared" ca="1" si="229"/>
        <v>18382</v>
      </c>
      <c r="AA681">
        <f t="shared" ca="1" si="230"/>
        <v>1</v>
      </c>
      <c r="AB681" t="str">
        <f t="shared" ca="1" si="23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</v>
      </c>
      <c r="AC681">
        <f t="shared" ca="1" si="232"/>
        <v>0</v>
      </c>
    </row>
    <row r="682" spans="1:29">
      <c r="A682">
        <f t="shared" si="236"/>
        <v>22</v>
      </c>
      <c r="B682" t="str">
        <f>VLOOKUP(A682,BossBattleTable!$A:$C,MATCH(BossBattleTable!$C$1,BossBattleTable!$A$1:$C$1,0),0)</f>
        <v>AwesomeTower</v>
      </c>
      <c r="C682">
        <f t="shared" ca="1" si="217"/>
        <v>9</v>
      </c>
      <c r="D682">
        <f t="shared" si="234"/>
        <v>22</v>
      </c>
      <c r="E682">
        <f t="shared" ca="1" si="235"/>
        <v>9</v>
      </c>
      <c r="F682" t="str">
        <f t="shared" ca="1" si="233"/>
        <v>it</v>
      </c>
      <c r="G682" t="s">
        <v>412</v>
      </c>
      <c r="H682" t="s">
        <v>465</v>
      </c>
      <c r="I682">
        <v>1</v>
      </c>
      <c r="J682" t="str">
        <f t="shared" si="218"/>
        <v/>
      </c>
      <c r="O682">
        <v>166</v>
      </c>
      <c r="P682">
        <f t="shared" si="219"/>
        <v>166</v>
      </c>
      <c r="Q682" t="str">
        <f t="shared" ca="1" si="221"/>
        <v>it</v>
      </c>
      <c r="R682" t="str">
        <f t="shared" si="222"/>
        <v>Equip010002</v>
      </c>
      <c r="S682">
        <f t="shared" si="223"/>
        <v>1</v>
      </c>
      <c r="T682" t="str">
        <f t="shared" si="224"/>
        <v/>
      </c>
      <c r="U682" t="str">
        <f t="shared" si="225"/>
        <v/>
      </c>
      <c r="V682" t="str">
        <f t="shared" si="226"/>
        <v/>
      </c>
      <c r="W682" t="str">
        <f t="shared" ca="1" si="2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82" t="str">
        <f t="shared" ca="1" si="220"/>
        <v>{"num":22,"diff":9,"tp1":"it","vl1":"Equip010002","cn1":1,"key":166}</v>
      </c>
      <c r="Y682">
        <f t="shared" ca="1" si="228"/>
        <v>68</v>
      </c>
      <c r="Z682">
        <f t="shared" ca="1" si="229"/>
        <v>18451</v>
      </c>
      <c r="AA682">
        <f t="shared" ca="1" si="230"/>
        <v>1</v>
      </c>
      <c r="AB682" t="str">
        <f t="shared" ca="1" si="23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</v>
      </c>
      <c r="AC682">
        <f t="shared" ca="1" si="232"/>
        <v>0</v>
      </c>
    </row>
    <row r="683" spans="1:29">
      <c r="A683">
        <f t="shared" si="236"/>
        <v>22</v>
      </c>
      <c r="B683" t="str">
        <f>VLOOKUP(A683,BossBattleTable!$A:$C,MATCH(BossBattleTable!$C$1,BossBattleTable!$A$1:$C$1,0),0)</f>
        <v>AwesomeTower</v>
      </c>
      <c r="C683">
        <f t="shared" ca="1" si="217"/>
        <v>10</v>
      </c>
      <c r="D683">
        <f t="shared" si="234"/>
        <v>22</v>
      </c>
      <c r="E683">
        <f t="shared" ca="1" si="235"/>
        <v>10</v>
      </c>
      <c r="F683" t="str">
        <f t="shared" ca="1" si="233"/>
        <v>cu</v>
      </c>
      <c r="G683" t="s">
        <v>402</v>
      </c>
      <c r="H683" t="s">
        <v>191</v>
      </c>
      <c r="I683">
        <v>12</v>
      </c>
      <c r="J683" t="str">
        <f t="shared" si="218"/>
        <v>에너지다소많음</v>
      </c>
      <c r="O683">
        <v>713</v>
      </c>
      <c r="P683">
        <f t="shared" si="219"/>
        <v>713</v>
      </c>
      <c r="Q683" t="str">
        <f t="shared" ca="1" si="221"/>
        <v>cu</v>
      </c>
      <c r="R683" t="str">
        <f t="shared" si="222"/>
        <v>EN</v>
      </c>
      <c r="S683">
        <f t="shared" si="223"/>
        <v>12</v>
      </c>
      <c r="T683" t="str">
        <f t="shared" si="224"/>
        <v/>
      </c>
      <c r="U683" t="str">
        <f t="shared" si="225"/>
        <v/>
      </c>
      <c r="V683" t="str">
        <f t="shared" si="226"/>
        <v/>
      </c>
      <c r="W683" t="str">
        <f t="shared" ca="1" si="2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83" t="str">
        <f t="shared" ca="1" si="220"/>
        <v>{"num":22,"diff":10,"tp1":"cu","vl1":"EN","cn1":12,"key":713}</v>
      </c>
      <c r="Y683">
        <f t="shared" ca="1" si="228"/>
        <v>61</v>
      </c>
      <c r="Z683">
        <f t="shared" ca="1" si="229"/>
        <v>18513</v>
      </c>
      <c r="AA683">
        <f t="shared" ca="1" si="230"/>
        <v>1</v>
      </c>
      <c r="AB683" t="str">
        <f t="shared" ca="1" si="23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</v>
      </c>
      <c r="AC683">
        <f t="shared" ca="1" si="232"/>
        <v>0</v>
      </c>
    </row>
    <row r="684" spans="1:29">
      <c r="A684">
        <f t="shared" si="236"/>
        <v>22</v>
      </c>
      <c r="B684" t="str">
        <f>VLOOKUP(A684,BossBattleTable!$A:$C,MATCH(BossBattleTable!$C$1,BossBattleTable!$A$1:$C$1,0),0)</f>
        <v>AwesomeTower</v>
      </c>
      <c r="C684">
        <f t="shared" ca="1" si="217"/>
        <v>11</v>
      </c>
      <c r="D684">
        <f t="shared" si="234"/>
        <v>22</v>
      </c>
      <c r="E684">
        <f t="shared" ca="1" si="235"/>
        <v>11</v>
      </c>
      <c r="F684" t="str">
        <f t="shared" ca="1" si="233"/>
        <v>it</v>
      </c>
      <c r="G684" t="s">
        <v>412</v>
      </c>
      <c r="H684" t="s">
        <v>468</v>
      </c>
      <c r="I684">
        <v>1</v>
      </c>
      <c r="J684" t="str">
        <f t="shared" si="218"/>
        <v/>
      </c>
      <c r="O684">
        <v>521</v>
      </c>
      <c r="P684">
        <f t="shared" si="219"/>
        <v>521</v>
      </c>
      <c r="Q684" t="str">
        <f t="shared" ca="1" si="221"/>
        <v>it</v>
      </c>
      <c r="R684" t="str">
        <f t="shared" si="222"/>
        <v>Equip022001</v>
      </c>
      <c r="S684">
        <f t="shared" si="223"/>
        <v>1</v>
      </c>
      <c r="T684" t="str">
        <f t="shared" si="224"/>
        <v/>
      </c>
      <c r="U684" t="str">
        <f t="shared" si="225"/>
        <v/>
      </c>
      <c r="V684" t="str">
        <f t="shared" si="226"/>
        <v/>
      </c>
      <c r="W684" t="str">
        <f t="shared" ca="1" si="2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84" t="str">
        <f t="shared" ca="1" si="220"/>
        <v>{"num":22,"diff":11,"tp1":"it","vl1":"Equip022001","cn1":1,"key":521}</v>
      </c>
      <c r="Y684">
        <f t="shared" ca="1" si="228"/>
        <v>69</v>
      </c>
      <c r="Z684">
        <f t="shared" ca="1" si="229"/>
        <v>18583</v>
      </c>
      <c r="AA684">
        <f t="shared" ca="1" si="230"/>
        <v>1</v>
      </c>
      <c r="AB684" t="str">
        <f t="shared" ca="1" si="23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</v>
      </c>
      <c r="AC684">
        <f t="shared" ca="1" si="232"/>
        <v>0</v>
      </c>
    </row>
    <row r="685" spans="1:29">
      <c r="A685">
        <f t="shared" si="236"/>
        <v>22</v>
      </c>
      <c r="B685" t="str">
        <f>VLOOKUP(A685,BossBattleTable!$A:$C,MATCH(BossBattleTable!$C$1,BossBattleTable!$A$1:$C$1,0),0)</f>
        <v>AwesomeTower</v>
      </c>
      <c r="C685">
        <f t="shared" ca="1" si="217"/>
        <v>12</v>
      </c>
      <c r="D685">
        <f t="shared" si="234"/>
        <v>22</v>
      </c>
      <c r="E685">
        <f t="shared" ca="1" si="235"/>
        <v>12</v>
      </c>
      <c r="F685" t="str">
        <f t="shared" ca="1" si="233"/>
        <v>cu</v>
      </c>
      <c r="G685" t="s">
        <v>402</v>
      </c>
      <c r="H685" t="s">
        <v>375</v>
      </c>
      <c r="I685">
        <v>4000</v>
      </c>
      <c r="J685" t="str">
        <f t="shared" si="218"/>
        <v/>
      </c>
      <c r="O685">
        <v>916</v>
      </c>
      <c r="P685">
        <f t="shared" si="219"/>
        <v>916</v>
      </c>
      <c r="Q685" t="str">
        <f t="shared" ca="1" si="221"/>
        <v>cu</v>
      </c>
      <c r="R685" t="str">
        <f t="shared" si="222"/>
        <v>GO</v>
      </c>
      <c r="S685">
        <f t="shared" si="223"/>
        <v>4000</v>
      </c>
      <c r="T685" t="str">
        <f t="shared" si="224"/>
        <v/>
      </c>
      <c r="U685" t="str">
        <f t="shared" si="225"/>
        <v/>
      </c>
      <c r="V685" t="str">
        <f t="shared" si="226"/>
        <v/>
      </c>
      <c r="W685" t="str">
        <f t="shared" ca="1" si="2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85" t="str">
        <f t="shared" ca="1" si="220"/>
        <v>{"num":22,"diff":12,"tp1":"cu","vl1":"GO","cn1":4000,"key":916}</v>
      </c>
      <c r="Y685">
        <f t="shared" ca="1" si="228"/>
        <v>63</v>
      </c>
      <c r="Z685">
        <f t="shared" ca="1" si="229"/>
        <v>18647</v>
      </c>
      <c r="AA685">
        <f t="shared" ca="1" si="230"/>
        <v>1</v>
      </c>
      <c r="AB685" t="str">
        <f t="shared" ca="1" si="23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</v>
      </c>
      <c r="AC685">
        <f t="shared" ca="1" si="232"/>
        <v>0</v>
      </c>
    </row>
    <row r="686" spans="1:29">
      <c r="A686">
        <f t="shared" si="236"/>
        <v>22</v>
      </c>
      <c r="B686" t="str">
        <f>VLOOKUP(A686,BossBattleTable!$A:$C,MATCH(BossBattleTable!$C$1,BossBattleTable!$A$1:$C$1,0),0)</f>
        <v>AwesomeTower</v>
      </c>
      <c r="C686">
        <f t="shared" ca="1" si="217"/>
        <v>13</v>
      </c>
      <c r="D686">
        <f t="shared" si="234"/>
        <v>22</v>
      </c>
      <c r="E686">
        <f t="shared" ca="1" si="235"/>
        <v>13</v>
      </c>
      <c r="F686" t="str">
        <f t="shared" ca="1" si="233"/>
        <v>it</v>
      </c>
      <c r="G686" t="s">
        <v>412</v>
      </c>
      <c r="H686" t="s">
        <v>471</v>
      </c>
      <c r="I686">
        <v>1</v>
      </c>
      <c r="J686" t="str">
        <f t="shared" si="218"/>
        <v/>
      </c>
      <c r="L686" t="s">
        <v>412</v>
      </c>
      <c r="M686" t="s">
        <v>452</v>
      </c>
      <c r="N686">
        <v>1</v>
      </c>
      <c r="O686">
        <v>147</v>
      </c>
      <c r="P686">
        <f t="shared" si="219"/>
        <v>147</v>
      </c>
      <c r="Q686" t="str">
        <f t="shared" ca="1" si="221"/>
        <v>it</v>
      </c>
      <c r="R686" t="str">
        <f t="shared" si="222"/>
        <v>Equip011002</v>
      </c>
      <c r="S686">
        <f t="shared" si="223"/>
        <v>1</v>
      </c>
      <c r="T686" t="str">
        <f t="shared" si="224"/>
        <v/>
      </c>
      <c r="U686" t="str">
        <f t="shared" si="225"/>
        <v>Equip014001</v>
      </c>
      <c r="V686">
        <f t="shared" si="226"/>
        <v>1</v>
      </c>
      <c r="W686" t="str">
        <f t="shared" ca="1" si="2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86" t="str">
        <f t="shared" ca="1" si="220"/>
        <v>{"num":22,"diff":13,"tp1":"it","vl1":"Equip011002","cn1":1,"vl2":"Equip014001","cn2":1,"key":147}</v>
      </c>
      <c r="Y686">
        <f t="shared" ca="1" si="228"/>
        <v>97</v>
      </c>
      <c r="Z686">
        <f t="shared" ca="1" si="229"/>
        <v>18745</v>
      </c>
      <c r="AA686">
        <f t="shared" ca="1" si="230"/>
        <v>1</v>
      </c>
      <c r="AB686" t="str">
        <f t="shared" ca="1" si="23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</v>
      </c>
      <c r="AC686">
        <f t="shared" ca="1" si="232"/>
        <v>0</v>
      </c>
    </row>
    <row r="687" spans="1:29">
      <c r="A687">
        <f t="shared" si="236"/>
        <v>22</v>
      </c>
      <c r="B687" t="str">
        <f>VLOOKUP(A687,BossBattleTable!$A:$C,MATCH(BossBattleTable!$C$1,BossBattleTable!$A$1:$C$1,0),0)</f>
        <v>AwesomeTower</v>
      </c>
      <c r="C687">
        <f t="shared" ca="1" si="217"/>
        <v>14</v>
      </c>
      <c r="D687">
        <f t="shared" si="234"/>
        <v>22</v>
      </c>
      <c r="E687">
        <f t="shared" ca="1" si="235"/>
        <v>14</v>
      </c>
      <c r="F687" t="str">
        <f t="shared" ca="1" si="233"/>
        <v>cu</v>
      </c>
      <c r="G687" t="s">
        <v>402</v>
      </c>
      <c r="H687" t="s">
        <v>191</v>
      </c>
      <c r="I687">
        <v>10</v>
      </c>
      <c r="J687" t="str">
        <f t="shared" si="218"/>
        <v>에너지다소많음</v>
      </c>
      <c r="L687" t="s">
        <v>402</v>
      </c>
      <c r="M687" t="s">
        <v>375</v>
      </c>
      <c r="N687">
        <v>3000</v>
      </c>
      <c r="O687">
        <v>820</v>
      </c>
      <c r="P687">
        <f t="shared" si="219"/>
        <v>820</v>
      </c>
      <c r="Q687" t="str">
        <f t="shared" ca="1" si="221"/>
        <v>cu</v>
      </c>
      <c r="R687" t="str">
        <f t="shared" si="222"/>
        <v>EN</v>
      </c>
      <c r="S687">
        <f t="shared" si="223"/>
        <v>10</v>
      </c>
      <c r="T687" t="str">
        <f t="shared" si="224"/>
        <v/>
      </c>
      <c r="U687" t="str">
        <f t="shared" si="225"/>
        <v>GO</v>
      </c>
      <c r="V687">
        <f t="shared" si="226"/>
        <v>3000</v>
      </c>
      <c r="W687" t="str">
        <f t="shared" ca="1" si="2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87" t="str">
        <f t="shared" ca="1" si="220"/>
        <v>{"num":22,"diff":14,"tp1":"cu","vl1":"EN","cn1":10,"vl2":"GO","cn2":3000,"key":820}</v>
      </c>
      <c r="Y687">
        <f t="shared" ca="1" si="228"/>
        <v>83</v>
      </c>
      <c r="Z687">
        <f t="shared" ca="1" si="229"/>
        <v>18829</v>
      </c>
      <c r="AA687">
        <f t="shared" ca="1" si="230"/>
        <v>1</v>
      </c>
      <c r="AB687" t="str">
        <f t="shared" ca="1" si="23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</v>
      </c>
      <c r="AC687">
        <f t="shared" ca="1" si="232"/>
        <v>0</v>
      </c>
    </row>
    <row r="688" spans="1:29">
      <c r="A688">
        <f t="shared" si="236"/>
        <v>22</v>
      </c>
      <c r="B688" t="str">
        <f>VLOOKUP(A688,BossBattleTable!$A:$C,MATCH(BossBattleTable!$C$1,BossBattleTable!$A$1:$C$1,0),0)</f>
        <v>AwesomeTower</v>
      </c>
      <c r="C688">
        <f t="shared" ca="1" si="217"/>
        <v>15</v>
      </c>
      <c r="D688">
        <f t="shared" si="234"/>
        <v>22</v>
      </c>
      <c r="E688">
        <f t="shared" ca="1" si="235"/>
        <v>15</v>
      </c>
      <c r="F688" t="str">
        <f t="shared" ca="1" si="233"/>
        <v>it</v>
      </c>
      <c r="G688" t="s">
        <v>412</v>
      </c>
      <c r="H688" t="s">
        <v>458</v>
      </c>
      <c r="I688">
        <v>1</v>
      </c>
      <c r="J688" t="str">
        <f t="shared" si="218"/>
        <v/>
      </c>
      <c r="L688" t="s">
        <v>412</v>
      </c>
      <c r="M688" t="s">
        <v>452</v>
      </c>
      <c r="N688">
        <v>1</v>
      </c>
      <c r="O688">
        <v>967</v>
      </c>
      <c r="P688">
        <f t="shared" si="219"/>
        <v>967</v>
      </c>
      <c r="Q688" t="str">
        <f t="shared" ca="1" si="221"/>
        <v>it</v>
      </c>
      <c r="R688" t="str">
        <f t="shared" si="222"/>
        <v>Equip012003</v>
      </c>
      <c r="S688">
        <f t="shared" si="223"/>
        <v>1</v>
      </c>
      <c r="T688" t="str">
        <f t="shared" si="224"/>
        <v/>
      </c>
      <c r="U688" t="str">
        <f t="shared" si="225"/>
        <v>Equip014001</v>
      </c>
      <c r="V688">
        <f t="shared" si="226"/>
        <v>1</v>
      </c>
      <c r="W688" t="str">
        <f t="shared" ca="1" si="2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88" t="str">
        <f t="shared" ca="1" si="220"/>
        <v>{"num":22,"diff":15,"tp1":"it","vl1":"Equip012003","cn1":1,"vl2":"Equip014001","cn2":1,"key":967}</v>
      </c>
      <c r="Y688">
        <f t="shared" ca="1" si="228"/>
        <v>97</v>
      </c>
      <c r="Z688">
        <f t="shared" ca="1" si="229"/>
        <v>18927</v>
      </c>
      <c r="AA688">
        <f t="shared" ca="1" si="230"/>
        <v>1</v>
      </c>
      <c r="AB688" t="str">
        <f t="shared" ca="1" si="23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</v>
      </c>
      <c r="AC688">
        <f t="shared" ca="1" si="232"/>
        <v>0</v>
      </c>
    </row>
    <row r="689" spans="1:29">
      <c r="A689">
        <f t="shared" si="236"/>
        <v>22</v>
      </c>
      <c r="B689" t="str">
        <f>VLOOKUP(A689,BossBattleTable!$A:$C,MATCH(BossBattleTable!$C$1,BossBattleTable!$A$1:$C$1,0),0)</f>
        <v>AwesomeTower</v>
      </c>
      <c r="C689">
        <f t="shared" ca="1" si="217"/>
        <v>16</v>
      </c>
      <c r="D689">
        <f t="shared" si="234"/>
        <v>22</v>
      </c>
      <c r="E689">
        <f t="shared" ca="1" si="235"/>
        <v>16</v>
      </c>
      <c r="F689" t="str">
        <f t="shared" ca="1" si="233"/>
        <v>cu</v>
      </c>
      <c r="G689" t="s">
        <v>402</v>
      </c>
      <c r="H689" t="s">
        <v>108</v>
      </c>
      <c r="I689">
        <v>6</v>
      </c>
      <c r="J689" t="str">
        <f t="shared" si="218"/>
        <v/>
      </c>
      <c r="O689">
        <v>671</v>
      </c>
      <c r="P689">
        <f t="shared" si="219"/>
        <v>671</v>
      </c>
      <c r="Q689" t="str">
        <f t="shared" ca="1" si="221"/>
        <v>cu</v>
      </c>
      <c r="R689" t="str">
        <f t="shared" si="222"/>
        <v>DI</v>
      </c>
      <c r="S689">
        <f t="shared" si="223"/>
        <v>6</v>
      </c>
      <c r="T689" t="str">
        <f t="shared" si="224"/>
        <v/>
      </c>
      <c r="U689" t="str">
        <f t="shared" si="225"/>
        <v/>
      </c>
      <c r="V689" t="str">
        <f t="shared" si="226"/>
        <v/>
      </c>
      <c r="W689" t="str">
        <f t="shared" ca="1" si="2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89" t="str">
        <f t="shared" ca="1" si="220"/>
        <v>{"num":22,"diff":16,"tp1":"cu","vl1":"DI","cn1":6,"key":671}</v>
      </c>
      <c r="Y689">
        <f t="shared" ca="1" si="228"/>
        <v>60</v>
      </c>
      <c r="Z689">
        <f t="shared" ca="1" si="229"/>
        <v>18988</v>
      </c>
      <c r="AA689">
        <f t="shared" ca="1" si="230"/>
        <v>1</v>
      </c>
      <c r="AB689" t="str">
        <f t="shared" ca="1" si="23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</v>
      </c>
      <c r="AC689">
        <f t="shared" ca="1" si="232"/>
        <v>0</v>
      </c>
    </row>
    <row r="690" spans="1:29">
      <c r="A690">
        <f t="shared" si="236"/>
        <v>22</v>
      </c>
      <c r="B690" t="str">
        <f>VLOOKUP(A690,BossBattleTable!$A:$C,MATCH(BossBattleTable!$C$1,BossBattleTable!$A$1:$C$1,0),0)</f>
        <v>AwesomeTower</v>
      </c>
      <c r="C690">
        <f t="shared" ca="1" si="217"/>
        <v>17</v>
      </c>
      <c r="D690">
        <f t="shared" si="234"/>
        <v>22</v>
      </c>
      <c r="E690">
        <f t="shared" ca="1" si="235"/>
        <v>17</v>
      </c>
      <c r="F690" t="str">
        <f t="shared" ca="1" si="233"/>
        <v>it</v>
      </c>
      <c r="G690" t="s">
        <v>412</v>
      </c>
      <c r="H690" t="s">
        <v>448</v>
      </c>
      <c r="I690">
        <v>1</v>
      </c>
      <c r="J690" t="str">
        <f t="shared" si="218"/>
        <v/>
      </c>
      <c r="O690">
        <v>928</v>
      </c>
      <c r="P690">
        <f t="shared" si="219"/>
        <v>928</v>
      </c>
      <c r="Q690" t="str">
        <f t="shared" ca="1" si="221"/>
        <v>it</v>
      </c>
      <c r="R690" t="str">
        <f t="shared" si="222"/>
        <v>Equip010001</v>
      </c>
      <c r="S690">
        <f t="shared" si="223"/>
        <v>1</v>
      </c>
      <c r="T690" t="str">
        <f t="shared" si="224"/>
        <v/>
      </c>
      <c r="U690" t="str">
        <f t="shared" si="225"/>
        <v/>
      </c>
      <c r="V690" t="str">
        <f t="shared" si="226"/>
        <v/>
      </c>
      <c r="W690" t="str">
        <f t="shared" ca="1" si="2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90" t="str">
        <f t="shared" ca="1" si="220"/>
        <v>{"num":22,"diff":17,"tp1":"it","vl1":"Equip010001","cn1":1,"key":928}</v>
      </c>
      <c r="Y690">
        <f t="shared" ca="1" si="228"/>
        <v>69</v>
      </c>
      <c r="Z690">
        <f t="shared" ca="1" si="229"/>
        <v>19058</v>
      </c>
      <c r="AA690">
        <f t="shared" ca="1" si="230"/>
        <v>1</v>
      </c>
      <c r="AB690" t="str">
        <f t="shared" ca="1" si="23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</v>
      </c>
      <c r="AC690">
        <f t="shared" ca="1" si="232"/>
        <v>0</v>
      </c>
    </row>
    <row r="691" spans="1:29">
      <c r="A691">
        <f t="shared" si="236"/>
        <v>22</v>
      </c>
      <c r="B691" t="str">
        <f>VLOOKUP(A691,BossBattleTable!$A:$C,MATCH(BossBattleTable!$C$1,BossBattleTable!$A$1:$C$1,0),0)</f>
        <v>AwesomeTower</v>
      </c>
      <c r="C691">
        <f t="shared" ca="1" si="217"/>
        <v>18</v>
      </c>
      <c r="D691">
        <f t="shared" si="234"/>
        <v>22</v>
      </c>
      <c r="E691">
        <f t="shared" ca="1" si="235"/>
        <v>18</v>
      </c>
      <c r="F691" t="str">
        <f t="shared" ca="1" si="233"/>
        <v>cu</v>
      </c>
      <c r="G691" t="s">
        <v>402</v>
      </c>
      <c r="H691" t="s">
        <v>191</v>
      </c>
      <c r="I691">
        <v>15</v>
      </c>
      <c r="J691" t="str">
        <f t="shared" si="218"/>
        <v>에너지다소많음</v>
      </c>
      <c r="O691">
        <v>318</v>
      </c>
      <c r="P691">
        <f t="shared" si="219"/>
        <v>318</v>
      </c>
      <c r="Q691" t="str">
        <f t="shared" ca="1" si="221"/>
        <v>cu</v>
      </c>
      <c r="R691" t="str">
        <f t="shared" si="222"/>
        <v>EN</v>
      </c>
      <c r="S691">
        <f t="shared" si="223"/>
        <v>15</v>
      </c>
      <c r="T691" t="str">
        <f t="shared" si="224"/>
        <v/>
      </c>
      <c r="U691" t="str">
        <f t="shared" si="225"/>
        <v/>
      </c>
      <c r="V691" t="str">
        <f t="shared" si="226"/>
        <v/>
      </c>
      <c r="W691" t="str">
        <f t="shared" ca="1" si="2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91" t="str">
        <f t="shared" ca="1" si="220"/>
        <v>{"num":22,"diff":18,"tp1":"cu","vl1":"EN","cn1":15,"key":318}</v>
      </c>
      <c r="Y691">
        <f t="shared" ca="1" si="228"/>
        <v>61</v>
      </c>
      <c r="Z691">
        <f t="shared" ca="1" si="229"/>
        <v>19120</v>
      </c>
      <c r="AA691">
        <f t="shared" ca="1" si="230"/>
        <v>1</v>
      </c>
      <c r="AB691" t="str">
        <f t="shared" ca="1" si="23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</v>
      </c>
      <c r="AC691">
        <f t="shared" ca="1" si="232"/>
        <v>0</v>
      </c>
    </row>
    <row r="692" spans="1:29">
      <c r="A692">
        <f t="shared" si="236"/>
        <v>22</v>
      </c>
      <c r="B692" t="str">
        <f>VLOOKUP(A692,BossBattleTable!$A:$C,MATCH(BossBattleTable!$C$1,BossBattleTable!$A$1:$C$1,0),0)</f>
        <v>AwesomeTower</v>
      </c>
      <c r="C692">
        <f t="shared" ca="1" si="217"/>
        <v>19</v>
      </c>
      <c r="D692">
        <f t="shared" si="234"/>
        <v>22</v>
      </c>
      <c r="E692">
        <f t="shared" ca="1" si="235"/>
        <v>19</v>
      </c>
      <c r="F692" t="str">
        <f t="shared" ca="1" si="233"/>
        <v>it</v>
      </c>
      <c r="G692" t="s">
        <v>412</v>
      </c>
      <c r="H692" t="s">
        <v>474</v>
      </c>
      <c r="I692">
        <v>1</v>
      </c>
      <c r="J692" t="str">
        <f t="shared" si="218"/>
        <v/>
      </c>
      <c r="O692">
        <v>437</v>
      </c>
      <c r="P692">
        <f t="shared" si="219"/>
        <v>437</v>
      </c>
      <c r="Q692" t="str">
        <f t="shared" ca="1" si="221"/>
        <v>it</v>
      </c>
      <c r="R692" t="str">
        <f t="shared" si="222"/>
        <v>Equip021003</v>
      </c>
      <c r="S692">
        <f t="shared" si="223"/>
        <v>1</v>
      </c>
      <c r="T692" t="str">
        <f t="shared" si="224"/>
        <v/>
      </c>
      <c r="U692" t="str">
        <f t="shared" si="225"/>
        <v/>
      </c>
      <c r="V692" t="str">
        <f t="shared" si="226"/>
        <v/>
      </c>
      <c r="W692" t="str">
        <f t="shared" ca="1" si="2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92" t="str">
        <f t="shared" ca="1" si="220"/>
        <v>{"num":22,"diff":19,"tp1":"it","vl1":"Equip021003","cn1":1,"key":437}</v>
      </c>
      <c r="Y692">
        <f t="shared" ca="1" si="228"/>
        <v>69</v>
      </c>
      <c r="Z692">
        <f t="shared" ca="1" si="229"/>
        <v>19190</v>
      </c>
      <c r="AA692">
        <f t="shared" ca="1" si="230"/>
        <v>1</v>
      </c>
      <c r="AB692" t="str">
        <f t="shared" ca="1" si="23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</v>
      </c>
      <c r="AC692">
        <f t="shared" ca="1" si="232"/>
        <v>0</v>
      </c>
    </row>
    <row r="693" spans="1:29">
      <c r="A693">
        <f t="shared" si="236"/>
        <v>22</v>
      </c>
      <c r="B693" t="str">
        <f>VLOOKUP(A693,BossBattleTable!$A:$C,MATCH(BossBattleTable!$C$1,BossBattleTable!$A$1:$C$1,0),0)</f>
        <v>AwesomeTower</v>
      </c>
      <c r="C693">
        <f t="shared" ca="1" si="217"/>
        <v>20</v>
      </c>
      <c r="D693">
        <f t="shared" si="234"/>
        <v>22</v>
      </c>
      <c r="E693">
        <f t="shared" ca="1" si="235"/>
        <v>20</v>
      </c>
      <c r="F693" t="str">
        <f t="shared" ca="1" si="233"/>
        <v>cu</v>
      </c>
      <c r="G693" t="s">
        <v>402</v>
      </c>
      <c r="H693" t="s">
        <v>375</v>
      </c>
      <c r="I693">
        <v>5500</v>
      </c>
      <c r="J693" t="str">
        <f t="shared" si="218"/>
        <v/>
      </c>
      <c r="O693">
        <v>794</v>
      </c>
      <c r="P693">
        <f t="shared" si="219"/>
        <v>794</v>
      </c>
      <c r="Q693" t="str">
        <f t="shared" ca="1" si="221"/>
        <v>cu</v>
      </c>
      <c r="R693" t="str">
        <f t="shared" si="222"/>
        <v>GO</v>
      </c>
      <c r="S693">
        <f t="shared" si="223"/>
        <v>5500</v>
      </c>
      <c r="T693" t="str">
        <f t="shared" si="224"/>
        <v/>
      </c>
      <c r="U693" t="str">
        <f t="shared" si="225"/>
        <v/>
      </c>
      <c r="V693" t="str">
        <f t="shared" si="226"/>
        <v/>
      </c>
      <c r="W693" t="str">
        <f t="shared" ca="1" si="2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93" t="str">
        <f t="shared" ca="1" si="220"/>
        <v>{"num":22,"diff":20,"tp1":"cu","vl1":"GO","cn1":5500,"key":794}</v>
      </c>
      <c r="Y693">
        <f t="shared" ca="1" si="228"/>
        <v>63</v>
      </c>
      <c r="Z693">
        <f t="shared" ca="1" si="229"/>
        <v>19254</v>
      </c>
      <c r="AA693">
        <f t="shared" ca="1" si="230"/>
        <v>1</v>
      </c>
      <c r="AB693" t="str">
        <f t="shared" ca="1" si="23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</v>
      </c>
      <c r="AC693">
        <f t="shared" ca="1" si="232"/>
        <v>0</v>
      </c>
    </row>
    <row r="694" spans="1:29">
      <c r="A694">
        <f t="shared" si="236"/>
        <v>22</v>
      </c>
      <c r="B694" t="str">
        <f>VLOOKUP(A694,BossBattleTable!$A:$C,MATCH(BossBattleTable!$C$1,BossBattleTable!$A$1:$C$1,0),0)</f>
        <v>AwesomeTower</v>
      </c>
      <c r="C694">
        <f t="shared" ca="1" si="217"/>
        <v>21</v>
      </c>
      <c r="D694">
        <f t="shared" si="234"/>
        <v>22</v>
      </c>
      <c r="E694">
        <f t="shared" ca="1" si="235"/>
        <v>21</v>
      </c>
      <c r="F694" t="str">
        <f t="shared" ca="1" si="233"/>
        <v>it</v>
      </c>
      <c r="G694" t="s">
        <v>412</v>
      </c>
      <c r="H694" t="s">
        <v>456</v>
      </c>
      <c r="I694">
        <v>1</v>
      </c>
      <c r="J694" t="str">
        <f t="shared" si="218"/>
        <v/>
      </c>
      <c r="L694" t="s">
        <v>412</v>
      </c>
      <c r="M694" t="s">
        <v>471</v>
      </c>
      <c r="N694">
        <v>1</v>
      </c>
      <c r="O694">
        <v>979</v>
      </c>
      <c r="P694">
        <f t="shared" si="219"/>
        <v>979</v>
      </c>
      <c r="Q694" t="str">
        <f t="shared" ca="1" si="221"/>
        <v>it</v>
      </c>
      <c r="R694" t="str">
        <f t="shared" si="222"/>
        <v>Equip015001</v>
      </c>
      <c r="S694">
        <f t="shared" si="223"/>
        <v>1</v>
      </c>
      <c r="T694" t="str">
        <f t="shared" si="224"/>
        <v/>
      </c>
      <c r="U694" t="str">
        <f t="shared" si="225"/>
        <v>Equip011002</v>
      </c>
      <c r="V694">
        <f t="shared" si="226"/>
        <v>1</v>
      </c>
      <c r="W694" t="str">
        <f t="shared" ca="1" si="2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94" t="str">
        <f t="shared" ca="1" si="220"/>
        <v>{"num":22,"diff":21,"tp1":"it","vl1":"Equip015001","cn1":1,"vl2":"Equip011002","cn2":1,"key":979}</v>
      </c>
      <c r="Y694">
        <f t="shared" ca="1" si="228"/>
        <v>97</v>
      </c>
      <c r="Z694">
        <f t="shared" ca="1" si="229"/>
        <v>19352</v>
      </c>
      <c r="AA694">
        <f t="shared" ca="1" si="230"/>
        <v>1</v>
      </c>
      <c r="AB694" t="str">
        <f t="shared" ca="1" si="23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</v>
      </c>
      <c r="AC694">
        <f t="shared" ca="1" si="232"/>
        <v>0</v>
      </c>
    </row>
    <row r="695" spans="1:29">
      <c r="A695">
        <f t="shared" si="236"/>
        <v>22</v>
      </c>
      <c r="B695" t="str">
        <f>VLOOKUP(A695,BossBattleTable!$A:$C,MATCH(BossBattleTable!$C$1,BossBattleTable!$A$1:$C$1,0),0)</f>
        <v>AwesomeTower</v>
      </c>
      <c r="C695">
        <f t="shared" ca="1" si="217"/>
        <v>22</v>
      </c>
      <c r="D695">
        <f t="shared" si="234"/>
        <v>22</v>
      </c>
      <c r="E695">
        <f t="shared" ca="1" si="235"/>
        <v>22</v>
      </c>
      <c r="F695" t="str">
        <f t="shared" ca="1" si="233"/>
        <v>cu</v>
      </c>
      <c r="G695" t="s">
        <v>402</v>
      </c>
      <c r="H695" t="s">
        <v>191</v>
      </c>
      <c r="I695">
        <v>12</v>
      </c>
      <c r="J695" t="str">
        <f t="shared" si="218"/>
        <v>에너지다소많음</v>
      </c>
      <c r="L695" t="s">
        <v>402</v>
      </c>
      <c r="M695" t="s">
        <v>375</v>
      </c>
      <c r="N695">
        <v>4000</v>
      </c>
      <c r="O695">
        <v>390</v>
      </c>
      <c r="P695">
        <f t="shared" si="219"/>
        <v>390</v>
      </c>
      <c r="Q695" t="str">
        <f t="shared" ca="1" si="221"/>
        <v>cu</v>
      </c>
      <c r="R695" t="str">
        <f t="shared" si="222"/>
        <v>EN</v>
      </c>
      <c r="S695">
        <f t="shared" si="223"/>
        <v>12</v>
      </c>
      <c r="T695" t="str">
        <f t="shared" si="224"/>
        <v/>
      </c>
      <c r="U695" t="str">
        <f t="shared" si="225"/>
        <v>GO</v>
      </c>
      <c r="V695">
        <f t="shared" si="226"/>
        <v>4000</v>
      </c>
      <c r="W695" t="str">
        <f t="shared" ca="1" si="2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95" t="str">
        <f t="shared" ca="1" si="220"/>
        <v>{"num":22,"diff":22,"tp1":"cu","vl1":"EN","cn1":12,"vl2":"GO","cn2":4000,"key":390}</v>
      </c>
      <c r="Y695">
        <f t="shared" ca="1" si="228"/>
        <v>83</v>
      </c>
      <c r="Z695">
        <f t="shared" ca="1" si="229"/>
        <v>19436</v>
      </c>
      <c r="AA695">
        <f t="shared" ca="1" si="230"/>
        <v>1</v>
      </c>
      <c r="AB695" t="str">
        <f t="shared" ca="1" si="23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</v>
      </c>
      <c r="AC695">
        <f t="shared" ca="1" si="232"/>
        <v>0</v>
      </c>
    </row>
    <row r="696" spans="1:29">
      <c r="A696">
        <f t="shared" si="236"/>
        <v>22</v>
      </c>
      <c r="B696" t="str">
        <f>VLOOKUP(A696,BossBattleTable!$A:$C,MATCH(BossBattleTable!$C$1,BossBattleTable!$A$1:$C$1,0),0)</f>
        <v>AwesomeTower</v>
      </c>
      <c r="C696">
        <f t="shared" ca="1" si="217"/>
        <v>23</v>
      </c>
      <c r="D696">
        <f t="shared" si="234"/>
        <v>22</v>
      </c>
      <c r="E696">
        <f t="shared" ca="1" si="235"/>
        <v>23</v>
      </c>
      <c r="F696" t="str">
        <f t="shared" ca="1" si="233"/>
        <v>it</v>
      </c>
      <c r="G696" t="s">
        <v>412</v>
      </c>
      <c r="H696" t="s">
        <v>489</v>
      </c>
      <c r="I696">
        <v>1</v>
      </c>
      <c r="J696" t="str">
        <f t="shared" si="218"/>
        <v/>
      </c>
      <c r="L696" t="s">
        <v>412</v>
      </c>
      <c r="M696" t="s">
        <v>469</v>
      </c>
      <c r="N696">
        <v>1</v>
      </c>
      <c r="O696">
        <v>380</v>
      </c>
      <c r="P696">
        <f t="shared" si="219"/>
        <v>380</v>
      </c>
      <c r="Q696" t="str">
        <f t="shared" ca="1" si="221"/>
        <v>it</v>
      </c>
      <c r="R696" t="str">
        <f t="shared" si="222"/>
        <v>Equip025003</v>
      </c>
      <c r="S696">
        <f t="shared" si="223"/>
        <v>1</v>
      </c>
      <c r="T696" t="str">
        <f t="shared" si="224"/>
        <v/>
      </c>
      <c r="U696" t="str">
        <f t="shared" si="225"/>
        <v>Equip015002</v>
      </c>
      <c r="V696">
        <f t="shared" si="226"/>
        <v>1</v>
      </c>
      <c r="W696" t="str">
        <f t="shared" ca="1" si="2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96" t="str">
        <f t="shared" ca="1" si="220"/>
        <v>{"num":22,"diff":23,"tp1":"it","vl1":"Equip025003","cn1":1,"vl2":"Equip015002","cn2":1,"key":380}</v>
      </c>
      <c r="Y696">
        <f t="shared" ca="1" si="228"/>
        <v>97</v>
      </c>
      <c r="Z696">
        <f t="shared" ca="1" si="229"/>
        <v>19534</v>
      </c>
      <c r="AA696">
        <f t="shared" ca="1" si="230"/>
        <v>1</v>
      </c>
      <c r="AB696" t="str">
        <f t="shared" ca="1" si="23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</v>
      </c>
      <c r="AC696">
        <f t="shared" ca="1" si="232"/>
        <v>0</v>
      </c>
    </row>
    <row r="697" spans="1:29">
      <c r="A697">
        <f t="shared" si="236"/>
        <v>22</v>
      </c>
      <c r="B697" t="str">
        <f>VLOOKUP(A697,BossBattleTable!$A:$C,MATCH(BossBattleTable!$C$1,BossBattleTable!$A$1:$C$1,0),0)</f>
        <v>AwesomeTower</v>
      </c>
      <c r="C697">
        <f t="shared" ca="1" si="217"/>
        <v>24</v>
      </c>
      <c r="D697">
        <f t="shared" si="234"/>
        <v>22</v>
      </c>
      <c r="E697">
        <f t="shared" ca="1" si="235"/>
        <v>24</v>
      </c>
      <c r="F697" t="str">
        <f t="shared" ca="1" si="233"/>
        <v>cu</v>
      </c>
      <c r="G697" t="s">
        <v>402</v>
      </c>
      <c r="H697" t="s">
        <v>108</v>
      </c>
      <c r="I697">
        <v>8</v>
      </c>
      <c r="J697" t="str">
        <f t="shared" si="218"/>
        <v/>
      </c>
      <c r="O697">
        <v>600</v>
      </c>
      <c r="P697">
        <f t="shared" si="219"/>
        <v>600</v>
      </c>
      <c r="Q697" t="str">
        <f t="shared" ca="1" si="221"/>
        <v>cu</v>
      </c>
      <c r="R697" t="str">
        <f t="shared" si="222"/>
        <v>DI</v>
      </c>
      <c r="S697">
        <f t="shared" si="223"/>
        <v>8</v>
      </c>
      <c r="T697" t="str">
        <f t="shared" si="224"/>
        <v/>
      </c>
      <c r="U697" t="str">
        <f t="shared" si="225"/>
        <v/>
      </c>
      <c r="V697" t="str">
        <f t="shared" si="226"/>
        <v/>
      </c>
      <c r="W697" t="str">
        <f t="shared" ca="1" si="2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97" t="str">
        <f t="shared" ca="1" si="220"/>
        <v>{"num":22,"diff":24,"tp1":"cu","vl1":"DI","cn1":8,"key":600}</v>
      </c>
      <c r="Y697">
        <f t="shared" ca="1" si="228"/>
        <v>60</v>
      </c>
      <c r="Z697">
        <f t="shared" ca="1" si="229"/>
        <v>19595</v>
      </c>
      <c r="AA697">
        <f t="shared" ca="1" si="230"/>
        <v>1</v>
      </c>
      <c r="AB697" t="str">
        <f t="shared" ca="1" si="23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</v>
      </c>
      <c r="AC697">
        <f t="shared" ca="1" si="232"/>
        <v>0</v>
      </c>
    </row>
    <row r="698" spans="1:29">
      <c r="A698">
        <f t="shared" si="236"/>
        <v>22</v>
      </c>
      <c r="B698" t="str">
        <f>VLOOKUP(A698,BossBattleTable!$A:$C,MATCH(BossBattleTable!$C$1,BossBattleTable!$A$1:$C$1,0),0)</f>
        <v>AwesomeTower</v>
      </c>
      <c r="C698">
        <f t="shared" ca="1" si="217"/>
        <v>25</v>
      </c>
      <c r="D698">
        <f t="shared" si="234"/>
        <v>22</v>
      </c>
      <c r="E698">
        <f t="shared" ca="1" si="235"/>
        <v>25</v>
      </c>
      <c r="F698" t="str">
        <f t="shared" ca="1" si="233"/>
        <v>it</v>
      </c>
      <c r="G698" t="s">
        <v>412</v>
      </c>
      <c r="H698" t="s">
        <v>471</v>
      </c>
      <c r="I698">
        <v>1</v>
      </c>
      <c r="J698" t="str">
        <f t="shared" si="218"/>
        <v/>
      </c>
      <c r="O698">
        <v>702</v>
      </c>
      <c r="P698">
        <f t="shared" si="219"/>
        <v>702</v>
      </c>
      <c r="Q698" t="str">
        <f t="shared" ca="1" si="221"/>
        <v>it</v>
      </c>
      <c r="R698" t="str">
        <f t="shared" si="222"/>
        <v>Equip011002</v>
      </c>
      <c r="S698">
        <f t="shared" si="223"/>
        <v>1</v>
      </c>
      <c r="T698" t="str">
        <f t="shared" si="224"/>
        <v/>
      </c>
      <c r="U698" t="str">
        <f t="shared" si="225"/>
        <v/>
      </c>
      <c r="V698" t="str">
        <f t="shared" si="226"/>
        <v/>
      </c>
      <c r="W698" t="str">
        <f t="shared" ca="1" si="2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98" t="str">
        <f t="shared" ca="1" si="220"/>
        <v>{"num":22,"diff":25,"tp1":"it","vl1":"Equip011002","cn1":1,"key":702}</v>
      </c>
      <c r="Y698">
        <f t="shared" ca="1" si="228"/>
        <v>69</v>
      </c>
      <c r="Z698">
        <f t="shared" ca="1" si="229"/>
        <v>19665</v>
      </c>
      <c r="AA698">
        <f t="shared" ca="1" si="230"/>
        <v>1</v>
      </c>
      <c r="AB698" t="str">
        <f t="shared" ca="1" si="23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</v>
      </c>
      <c r="AC698">
        <f t="shared" ca="1" si="232"/>
        <v>0</v>
      </c>
    </row>
    <row r="699" spans="1:29">
      <c r="A699">
        <f t="shared" si="236"/>
        <v>22</v>
      </c>
      <c r="B699" t="str">
        <f>VLOOKUP(A699,BossBattleTable!$A:$C,MATCH(BossBattleTable!$C$1,BossBattleTable!$A$1:$C$1,0),0)</f>
        <v>AwesomeTower</v>
      </c>
      <c r="C699">
        <f t="shared" ca="1" si="217"/>
        <v>26</v>
      </c>
      <c r="D699">
        <f t="shared" si="234"/>
        <v>22</v>
      </c>
      <c r="E699">
        <f t="shared" ca="1" si="235"/>
        <v>26</v>
      </c>
      <c r="F699" t="str">
        <f t="shared" ca="1" si="233"/>
        <v>cu</v>
      </c>
      <c r="G699" t="s">
        <v>402</v>
      </c>
      <c r="H699" t="s">
        <v>191</v>
      </c>
      <c r="I699">
        <v>20</v>
      </c>
      <c r="J699" t="str">
        <f t="shared" si="218"/>
        <v>에너지다소많음</v>
      </c>
      <c r="O699">
        <v>452</v>
      </c>
      <c r="P699">
        <f t="shared" si="219"/>
        <v>452</v>
      </c>
      <c r="Q699" t="str">
        <f t="shared" ca="1" si="221"/>
        <v>cu</v>
      </c>
      <c r="R699" t="str">
        <f t="shared" si="222"/>
        <v>EN</v>
      </c>
      <c r="S699">
        <f t="shared" si="223"/>
        <v>20</v>
      </c>
      <c r="T699" t="str">
        <f t="shared" si="224"/>
        <v/>
      </c>
      <c r="U699" t="str">
        <f t="shared" si="225"/>
        <v/>
      </c>
      <c r="V699" t="str">
        <f t="shared" si="226"/>
        <v/>
      </c>
      <c r="W699" t="str">
        <f t="shared" ca="1" si="2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699" t="str">
        <f t="shared" ca="1" si="220"/>
        <v>{"num":22,"diff":26,"tp1":"cu","vl1":"EN","cn1":20,"key":452}</v>
      </c>
      <c r="Y699">
        <f t="shared" ca="1" si="228"/>
        <v>61</v>
      </c>
      <c r="Z699">
        <f t="shared" ca="1" si="229"/>
        <v>19727</v>
      </c>
      <c r="AA699">
        <f t="shared" ca="1" si="230"/>
        <v>1</v>
      </c>
      <c r="AB699" t="str">
        <f t="shared" ca="1" si="23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</v>
      </c>
      <c r="AC699">
        <f t="shared" ca="1" si="232"/>
        <v>0</v>
      </c>
    </row>
    <row r="700" spans="1:29">
      <c r="A700">
        <f t="shared" si="236"/>
        <v>22</v>
      </c>
      <c r="B700" t="str">
        <f>VLOOKUP(A700,BossBattleTable!$A:$C,MATCH(BossBattleTable!$C$1,BossBattleTable!$A$1:$C$1,0),0)</f>
        <v>AwesomeTower</v>
      </c>
      <c r="C700">
        <f t="shared" ca="1" si="217"/>
        <v>27</v>
      </c>
      <c r="D700">
        <f t="shared" si="234"/>
        <v>22</v>
      </c>
      <c r="E700">
        <f t="shared" ca="1" si="235"/>
        <v>27</v>
      </c>
      <c r="F700" t="str">
        <f t="shared" ca="1" si="233"/>
        <v>it</v>
      </c>
      <c r="G700" t="s">
        <v>412</v>
      </c>
      <c r="H700" t="s">
        <v>485</v>
      </c>
      <c r="I700">
        <v>1</v>
      </c>
      <c r="J700" t="str">
        <f t="shared" si="218"/>
        <v/>
      </c>
      <c r="O700">
        <v>564</v>
      </c>
      <c r="P700">
        <f t="shared" si="219"/>
        <v>564</v>
      </c>
      <c r="Q700" t="str">
        <f t="shared" ca="1" si="221"/>
        <v>it</v>
      </c>
      <c r="R700" t="str">
        <f t="shared" si="222"/>
        <v>Equip023002</v>
      </c>
      <c r="S700">
        <f t="shared" si="223"/>
        <v>1</v>
      </c>
      <c r="T700" t="str">
        <f t="shared" si="224"/>
        <v/>
      </c>
      <c r="U700" t="str">
        <f t="shared" si="225"/>
        <v/>
      </c>
      <c r="V700" t="str">
        <f t="shared" si="226"/>
        <v/>
      </c>
      <c r="W700" t="str">
        <f t="shared" ca="1" si="2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00" t="str">
        <f t="shared" ca="1" si="220"/>
        <v>{"num":22,"diff":27,"tp1":"it","vl1":"Equip023002","cn1":1,"key":564}</v>
      </c>
      <c r="Y700">
        <f t="shared" ca="1" si="228"/>
        <v>69</v>
      </c>
      <c r="Z700">
        <f t="shared" ca="1" si="229"/>
        <v>19797</v>
      </c>
      <c r="AA700">
        <f t="shared" ca="1" si="230"/>
        <v>1</v>
      </c>
      <c r="AB700" t="str">
        <f t="shared" ca="1" si="23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</v>
      </c>
      <c r="AC700">
        <f t="shared" ca="1" si="232"/>
        <v>0</v>
      </c>
    </row>
    <row r="701" spans="1:29">
      <c r="A701">
        <f t="shared" si="236"/>
        <v>22</v>
      </c>
      <c r="B701" t="str">
        <f>VLOOKUP(A701,BossBattleTable!$A:$C,MATCH(BossBattleTable!$C$1,BossBattleTable!$A$1:$C$1,0),0)</f>
        <v>AwesomeTower</v>
      </c>
      <c r="C701">
        <f t="shared" ca="1" si="217"/>
        <v>28</v>
      </c>
      <c r="D701">
        <f t="shared" si="234"/>
        <v>22</v>
      </c>
      <c r="E701">
        <f t="shared" ca="1" si="235"/>
        <v>28</v>
      </c>
      <c r="F701" t="str">
        <f t="shared" ca="1" si="233"/>
        <v>cu</v>
      </c>
      <c r="G701" t="s">
        <v>402</v>
      </c>
      <c r="H701" t="s">
        <v>375</v>
      </c>
      <c r="I701">
        <v>7500</v>
      </c>
      <c r="J701" t="str">
        <f t="shared" si="218"/>
        <v/>
      </c>
      <c r="O701">
        <v>448</v>
      </c>
      <c r="P701">
        <f t="shared" si="219"/>
        <v>448</v>
      </c>
      <c r="Q701" t="str">
        <f t="shared" ca="1" si="221"/>
        <v>cu</v>
      </c>
      <c r="R701" t="str">
        <f t="shared" si="222"/>
        <v>GO</v>
      </c>
      <c r="S701">
        <f t="shared" si="223"/>
        <v>7500</v>
      </c>
      <c r="T701" t="str">
        <f t="shared" si="224"/>
        <v/>
      </c>
      <c r="U701" t="str">
        <f t="shared" si="225"/>
        <v/>
      </c>
      <c r="V701" t="str">
        <f t="shared" si="226"/>
        <v/>
      </c>
      <c r="W701" t="str">
        <f t="shared" ca="1" si="2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01" t="str">
        <f t="shared" ca="1" si="220"/>
        <v>{"num":22,"diff":28,"tp1":"cu","vl1":"GO","cn1":7500,"key":448}</v>
      </c>
      <c r="Y701">
        <f t="shared" ca="1" si="228"/>
        <v>63</v>
      </c>
      <c r="Z701">
        <f t="shared" ca="1" si="229"/>
        <v>19861</v>
      </c>
      <c r="AA701">
        <f t="shared" ca="1" si="230"/>
        <v>1</v>
      </c>
      <c r="AB701" t="str">
        <f t="shared" ca="1" si="23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</v>
      </c>
      <c r="AC701">
        <f t="shared" ca="1" si="232"/>
        <v>0</v>
      </c>
    </row>
    <row r="702" spans="1:29">
      <c r="A702">
        <f t="shared" si="236"/>
        <v>22</v>
      </c>
      <c r="B702" t="str">
        <f>VLOOKUP(A702,BossBattleTable!$A:$C,MATCH(BossBattleTable!$C$1,BossBattleTable!$A$1:$C$1,0),0)</f>
        <v>AwesomeTower</v>
      </c>
      <c r="C702">
        <f t="shared" ca="1" si="217"/>
        <v>29</v>
      </c>
      <c r="D702">
        <f t="shared" si="234"/>
        <v>22</v>
      </c>
      <c r="E702">
        <f t="shared" ca="1" si="235"/>
        <v>29</v>
      </c>
      <c r="F702" t="str">
        <f t="shared" ca="1" si="233"/>
        <v>it</v>
      </c>
      <c r="G702" t="s">
        <v>412</v>
      </c>
      <c r="H702" t="s">
        <v>469</v>
      </c>
      <c r="I702">
        <v>1</v>
      </c>
      <c r="J702" t="str">
        <f t="shared" si="218"/>
        <v/>
      </c>
      <c r="L702" t="s">
        <v>412</v>
      </c>
      <c r="M702" t="s">
        <v>449</v>
      </c>
      <c r="N702">
        <v>1</v>
      </c>
      <c r="O702">
        <v>732</v>
      </c>
      <c r="P702">
        <f t="shared" si="219"/>
        <v>732</v>
      </c>
      <c r="Q702" t="str">
        <f t="shared" ca="1" si="221"/>
        <v>it</v>
      </c>
      <c r="R702" t="str">
        <f t="shared" si="222"/>
        <v>Equip015002</v>
      </c>
      <c r="S702">
        <f t="shared" si="223"/>
        <v>1</v>
      </c>
      <c r="T702" t="str">
        <f t="shared" si="224"/>
        <v/>
      </c>
      <c r="U702" t="str">
        <f t="shared" si="225"/>
        <v>Equip011001</v>
      </c>
      <c r="V702">
        <f t="shared" si="226"/>
        <v>1</v>
      </c>
      <c r="W702" t="str">
        <f t="shared" ca="1" si="2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02" t="str">
        <f t="shared" ca="1" si="220"/>
        <v>{"num":22,"diff":29,"tp1":"it","vl1":"Equip015002","cn1":1,"vl2":"Equip011001","cn2":1,"key":732}</v>
      </c>
      <c r="Y702">
        <f t="shared" ca="1" si="228"/>
        <v>97</v>
      </c>
      <c r="Z702">
        <f t="shared" ca="1" si="229"/>
        <v>19959</v>
      </c>
      <c r="AA702">
        <f t="shared" ca="1" si="230"/>
        <v>1</v>
      </c>
      <c r="AB702" t="str">
        <f t="shared" ca="1" si="23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</v>
      </c>
      <c r="AC702">
        <f t="shared" ca="1" si="232"/>
        <v>0</v>
      </c>
    </row>
    <row r="703" spans="1:29">
      <c r="A703">
        <f t="shared" si="236"/>
        <v>22</v>
      </c>
      <c r="B703" t="str">
        <f>VLOOKUP(A703,BossBattleTable!$A:$C,MATCH(BossBattleTable!$C$1,BossBattleTable!$A$1:$C$1,0),0)</f>
        <v>AwesomeTower</v>
      </c>
      <c r="C703">
        <f t="shared" ca="1" si="217"/>
        <v>30</v>
      </c>
      <c r="D703">
        <f t="shared" si="234"/>
        <v>22</v>
      </c>
      <c r="E703">
        <f t="shared" ca="1" si="235"/>
        <v>30</v>
      </c>
      <c r="F703" t="str">
        <f t="shared" ca="1" si="233"/>
        <v>cu</v>
      </c>
      <c r="G703" t="s">
        <v>402</v>
      </c>
      <c r="H703" t="s">
        <v>191</v>
      </c>
      <c r="I703">
        <v>15</v>
      </c>
      <c r="J703" t="str">
        <f t="shared" si="218"/>
        <v>에너지다소많음</v>
      </c>
      <c r="L703" t="s">
        <v>402</v>
      </c>
      <c r="M703" t="s">
        <v>375</v>
      </c>
      <c r="N703">
        <v>5000</v>
      </c>
      <c r="O703">
        <v>788</v>
      </c>
      <c r="P703">
        <f t="shared" si="219"/>
        <v>788</v>
      </c>
      <c r="Q703" t="str">
        <f t="shared" ca="1" si="221"/>
        <v>cu</v>
      </c>
      <c r="R703" t="str">
        <f t="shared" si="222"/>
        <v>EN</v>
      </c>
      <c r="S703">
        <f t="shared" si="223"/>
        <v>15</v>
      </c>
      <c r="T703" t="str">
        <f t="shared" si="224"/>
        <v/>
      </c>
      <c r="U703" t="str">
        <f t="shared" si="225"/>
        <v>GO</v>
      </c>
      <c r="V703">
        <f t="shared" si="226"/>
        <v>5000</v>
      </c>
      <c r="W703" t="str">
        <f t="shared" ca="1" si="2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03" t="str">
        <f t="shared" ca="1" si="220"/>
        <v>{"num":22,"diff":30,"tp1":"cu","vl1":"EN","cn1":15,"vl2":"GO","cn2":5000,"key":788}</v>
      </c>
      <c r="Y703">
        <f t="shared" ca="1" si="228"/>
        <v>83</v>
      </c>
      <c r="Z703">
        <f t="shared" ca="1" si="229"/>
        <v>20043</v>
      </c>
      <c r="AA703">
        <f t="shared" ca="1" si="230"/>
        <v>1</v>
      </c>
      <c r="AB703" t="str">
        <f t="shared" ca="1" si="23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</v>
      </c>
      <c r="AC703">
        <f t="shared" ca="1" si="232"/>
        <v>0</v>
      </c>
    </row>
    <row r="704" spans="1:29">
      <c r="A704">
        <f t="shared" si="236"/>
        <v>22</v>
      </c>
      <c r="B704" t="str">
        <f>VLOOKUP(A704,BossBattleTable!$A:$C,MATCH(BossBattleTable!$C$1,BossBattleTable!$A$1:$C$1,0),0)</f>
        <v>AwesomeTower</v>
      </c>
      <c r="C704">
        <f t="shared" ca="1" si="217"/>
        <v>31</v>
      </c>
      <c r="D704">
        <f t="shared" si="234"/>
        <v>22</v>
      </c>
      <c r="E704">
        <f t="shared" ca="1" si="235"/>
        <v>31</v>
      </c>
      <c r="F704" t="str">
        <f t="shared" ca="1" si="233"/>
        <v>it</v>
      </c>
      <c r="G704" t="s">
        <v>412</v>
      </c>
      <c r="H704" t="s">
        <v>474</v>
      </c>
      <c r="I704">
        <v>1</v>
      </c>
      <c r="J704" t="str">
        <f t="shared" si="218"/>
        <v/>
      </c>
      <c r="L704" t="s">
        <v>412</v>
      </c>
      <c r="M704" t="s">
        <v>488</v>
      </c>
      <c r="N704">
        <v>1</v>
      </c>
      <c r="O704">
        <v>149</v>
      </c>
      <c r="P704">
        <f t="shared" si="219"/>
        <v>149</v>
      </c>
      <c r="Q704" t="str">
        <f t="shared" ca="1" si="221"/>
        <v>it</v>
      </c>
      <c r="R704" t="str">
        <f t="shared" si="222"/>
        <v>Equip021003</v>
      </c>
      <c r="S704">
        <f t="shared" si="223"/>
        <v>1</v>
      </c>
      <c r="T704" t="str">
        <f t="shared" si="224"/>
        <v/>
      </c>
      <c r="U704" t="str">
        <f t="shared" si="225"/>
        <v>Equip024001</v>
      </c>
      <c r="V704">
        <f t="shared" si="226"/>
        <v>1</v>
      </c>
      <c r="W704" t="str">
        <f t="shared" ca="1" si="2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04" t="str">
        <f t="shared" ca="1" si="220"/>
        <v>{"num":22,"diff":31,"tp1":"it","vl1":"Equip021003","cn1":1,"vl2":"Equip024001","cn2":1,"key":149}</v>
      </c>
      <c r="Y704">
        <f t="shared" ca="1" si="228"/>
        <v>97</v>
      </c>
      <c r="Z704">
        <f t="shared" ca="1" si="229"/>
        <v>20141</v>
      </c>
      <c r="AA704">
        <f t="shared" ca="1" si="230"/>
        <v>1</v>
      </c>
      <c r="AB704" t="str">
        <f t="shared" ca="1" si="23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</v>
      </c>
      <c r="AC704">
        <f t="shared" ca="1" si="232"/>
        <v>0</v>
      </c>
    </row>
    <row r="705" spans="1:29">
      <c r="A705">
        <f t="shared" si="236"/>
        <v>22</v>
      </c>
      <c r="B705" t="str">
        <f>VLOOKUP(A705,BossBattleTable!$A:$C,MATCH(BossBattleTable!$C$1,BossBattleTable!$A$1:$C$1,0),0)</f>
        <v>AwesomeTower</v>
      </c>
      <c r="C705">
        <f t="shared" ca="1" si="217"/>
        <v>32</v>
      </c>
      <c r="D705">
        <f t="shared" si="234"/>
        <v>22</v>
      </c>
      <c r="E705">
        <f t="shared" ca="1" si="235"/>
        <v>32</v>
      </c>
      <c r="F705" t="str">
        <f t="shared" ca="1" si="233"/>
        <v>cu</v>
      </c>
      <c r="G705" t="s">
        <v>402</v>
      </c>
      <c r="H705" t="s">
        <v>108</v>
      </c>
      <c r="I705">
        <v>11</v>
      </c>
      <c r="J705" t="str">
        <f t="shared" si="218"/>
        <v/>
      </c>
      <c r="O705">
        <v>952</v>
      </c>
      <c r="P705">
        <f t="shared" si="219"/>
        <v>952</v>
      </c>
      <c r="Q705" t="str">
        <f t="shared" ca="1" si="221"/>
        <v>cu</v>
      </c>
      <c r="R705" t="str">
        <f t="shared" si="222"/>
        <v>DI</v>
      </c>
      <c r="S705">
        <f t="shared" si="223"/>
        <v>11</v>
      </c>
      <c r="T705" t="str">
        <f t="shared" si="224"/>
        <v/>
      </c>
      <c r="U705" t="str">
        <f t="shared" si="225"/>
        <v/>
      </c>
      <c r="V705" t="str">
        <f t="shared" si="226"/>
        <v/>
      </c>
      <c r="W705" t="str">
        <f t="shared" ca="1" si="2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05" t="str">
        <f t="shared" ca="1" si="220"/>
        <v>{"num":22,"diff":32,"tp1":"cu","vl1":"DI","cn1":11,"key":952}</v>
      </c>
      <c r="Y705">
        <f t="shared" ca="1" si="228"/>
        <v>61</v>
      </c>
      <c r="Z705">
        <f t="shared" ca="1" si="229"/>
        <v>20203</v>
      </c>
      <c r="AA705">
        <f t="shared" ca="1" si="230"/>
        <v>1</v>
      </c>
      <c r="AB705" t="str">
        <f t="shared" ca="1" si="23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</v>
      </c>
      <c r="AC705">
        <f t="shared" ca="1" si="232"/>
        <v>0</v>
      </c>
    </row>
    <row r="706" spans="1:29">
      <c r="A706">
        <f t="shared" si="236"/>
        <v>23</v>
      </c>
      <c r="B706" t="str">
        <f>VLOOKUP(A706,BossBattleTable!$A:$C,MATCH(BossBattleTable!$C$1,BossBattleTable!$A$1:$C$1,0),0)</f>
        <v>MobileLancer</v>
      </c>
      <c r="C706">
        <f t="shared" ref="C706:C747" ca="1" si="237">IF(A706&lt;&gt;OFFSET(A706,-1,0),1,OFFSET(C706,-1,0)+1)</f>
        <v>1</v>
      </c>
      <c r="D706">
        <f t="shared" si="234"/>
        <v>23</v>
      </c>
      <c r="E706">
        <f t="shared" ca="1" si="235"/>
        <v>1</v>
      </c>
      <c r="F706" t="str">
        <f t="shared" ca="1" si="233"/>
        <v>it</v>
      </c>
      <c r="G706" t="s">
        <v>412</v>
      </c>
      <c r="H706" t="s">
        <v>497</v>
      </c>
      <c r="I706">
        <v>1</v>
      </c>
      <c r="J706" t="str">
        <f t="shared" ref="J706:J721" si="238">IF(G706="장비1상자",
  IF(OR(H706&gt;3,I706&gt;5),"장비이상",""),
IF(H706="GO",
  IF(I706&lt;100,"골드이상",""),
IF(H706="EN",
  IF(I706&gt;29,"에너지너무많음",
  IF(I706&gt;9,"에너지다소많음","")),"")))</f>
        <v/>
      </c>
      <c r="O706">
        <v>743</v>
      </c>
      <c r="P706">
        <f t="shared" si="219"/>
        <v>743</v>
      </c>
      <c r="Q706" t="str">
        <f t="shared" ca="1" si="221"/>
        <v>it</v>
      </c>
      <c r="R706" t="str">
        <f t="shared" si="222"/>
        <v>Equip003002</v>
      </c>
      <c r="S706">
        <f t="shared" si="223"/>
        <v>1</v>
      </c>
      <c r="T706" t="str">
        <f t="shared" si="224"/>
        <v/>
      </c>
      <c r="U706" t="str">
        <f t="shared" si="225"/>
        <v/>
      </c>
      <c r="V706" t="str">
        <f t="shared" si="226"/>
        <v/>
      </c>
      <c r="W706" t="str">
        <f t="shared" ca="1" si="2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06" t="str">
        <f t="shared" ca="1" si="220"/>
        <v>{"num":23,"diff":1,"tp1":"it","vl1":"Equip003002","cn1":1,"key":743}</v>
      </c>
      <c r="Y706">
        <f t="shared" ca="1" si="228"/>
        <v>68</v>
      </c>
      <c r="Z706">
        <f t="shared" ca="1" si="229"/>
        <v>20272</v>
      </c>
      <c r="AA706">
        <f t="shared" ca="1" si="230"/>
        <v>1</v>
      </c>
      <c r="AB706" t="str">
        <f t="shared" ca="1" si="23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,{"num":23,"diff":1,"tp1":"it","vl1":"Equip003002","cn1":1,"key":743}</v>
      </c>
      <c r="AC706">
        <f t="shared" ca="1" si="232"/>
        <v>0</v>
      </c>
    </row>
    <row r="707" spans="1:29">
      <c r="A707">
        <f t="shared" si="236"/>
        <v>23</v>
      </c>
      <c r="B707" t="str">
        <f>VLOOKUP(A707,BossBattleTable!$A:$C,MATCH(BossBattleTable!$C$1,BossBattleTable!$A$1:$C$1,0),0)</f>
        <v>MobileLancer</v>
      </c>
      <c r="C707">
        <f t="shared" ca="1" si="237"/>
        <v>2</v>
      </c>
      <c r="D707">
        <f t="shared" si="234"/>
        <v>23</v>
      </c>
      <c r="E707">
        <f t="shared" ca="1" si="235"/>
        <v>2</v>
      </c>
      <c r="F707" t="str">
        <f t="shared" ca="1" si="233"/>
        <v>cu</v>
      </c>
      <c r="G707" t="s">
        <v>402</v>
      </c>
      <c r="H707" t="s">
        <v>191</v>
      </c>
      <c r="I707">
        <v>10</v>
      </c>
      <c r="J707" t="str">
        <f t="shared" si="238"/>
        <v>에너지다소많음</v>
      </c>
      <c r="O707">
        <v>880</v>
      </c>
      <c r="P707">
        <f t="shared" ref="P707:P721" si="239">O707</f>
        <v>880</v>
      </c>
      <c r="Q707" t="str">
        <f t="shared" ca="1" si="221"/>
        <v>cu</v>
      </c>
      <c r="R707" t="str">
        <f t="shared" si="222"/>
        <v>EN</v>
      </c>
      <c r="S707">
        <f t="shared" si="223"/>
        <v>10</v>
      </c>
      <c r="T707" t="str">
        <f t="shared" si="224"/>
        <v/>
      </c>
      <c r="U707" t="str">
        <f t="shared" si="225"/>
        <v/>
      </c>
      <c r="V707" t="str">
        <f t="shared" si="226"/>
        <v/>
      </c>
      <c r="W707" t="str">
        <f t="shared" ca="1" si="22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07" t="str">
        <f t="shared" ref="X707:X721" ca="1" si="240">"{"""&amp;D$1&amp;""":"&amp;D707
&amp;","""&amp;E$1&amp;""":"&amp;E707
&amp;","""&amp;F$1&amp;""":"""&amp;F707&amp;""""
&amp;","""&amp;H$1&amp;""":"""&amp;H707&amp;""""
&amp;","""&amp;I$1&amp;""":"&amp;I707
&amp;IF(LEN(K707)=0,"",","""&amp;K$1&amp;""":"""&amp;K707&amp;"""")
&amp;IF(LEN(M707)=0,"",","""&amp;M$1&amp;""":"""&amp;M707&amp;"""")
&amp;IF(LEN(N707)=0,"",","""&amp;N$1&amp;""":"&amp;N707)
&amp;","""&amp;O$1&amp;""":"&amp;O707&amp;"}"</f>
        <v>{"num":23,"diff":2,"tp1":"cu","vl1":"EN","cn1":10,"key":880}</v>
      </c>
      <c r="Y707">
        <f t="shared" ca="1" si="228"/>
        <v>60</v>
      </c>
      <c r="Z707">
        <f t="shared" ca="1" si="229"/>
        <v>20333</v>
      </c>
      <c r="AA707">
        <f t="shared" ca="1" si="230"/>
        <v>1</v>
      </c>
      <c r="AB707" t="str">
        <f t="shared" ca="1" si="23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,{"num":23,"diff":1,"tp1":"it","vl1":"Equip003002","cn1":1,"key":743},{"num":23,"diff":2,"tp1":"cu","vl1":"EN","cn1":10,"key":880}</v>
      </c>
      <c r="AC707">
        <f t="shared" ca="1" si="232"/>
        <v>0</v>
      </c>
    </row>
    <row r="708" spans="1:29">
      <c r="A708">
        <f t="shared" si="236"/>
        <v>23</v>
      </c>
      <c r="B708" t="str">
        <f>VLOOKUP(A708,BossBattleTable!$A:$C,MATCH(BossBattleTable!$C$1,BossBattleTable!$A$1:$C$1,0),0)</f>
        <v>MobileLancer</v>
      </c>
      <c r="C708">
        <f t="shared" ca="1" si="237"/>
        <v>3</v>
      </c>
      <c r="D708">
        <f t="shared" si="234"/>
        <v>23</v>
      </c>
      <c r="E708">
        <f t="shared" ca="1" si="235"/>
        <v>3</v>
      </c>
      <c r="F708" t="str">
        <f t="shared" ca="1" si="233"/>
        <v>it</v>
      </c>
      <c r="G708" t="s">
        <v>412</v>
      </c>
      <c r="H708" t="s">
        <v>448</v>
      </c>
      <c r="I708">
        <v>1</v>
      </c>
      <c r="J708" t="str">
        <f t="shared" si="238"/>
        <v/>
      </c>
      <c r="O708">
        <v>878</v>
      </c>
      <c r="P708">
        <f t="shared" si="239"/>
        <v>878</v>
      </c>
      <c r="Q708" t="str">
        <f t="shared" ref="Q708:Q721" ca="1" si="241">IF(LEN(F708)=0,"",F708)</f>
        <v>it</v>
      </c>
      <c r="R708" t="str">
        <f t="shared" ref="R708:R721" si="242">IF(LEN(H708)=0,"",H708)</f>
        <v>Equip010001</v>
      </c>
      <c r="S708">
        <f t="shared" ref="S708:S721" si="243">IF(LEN(I708)=0,"",I708)</f>
        <v>1</v>
      </c>
      <c r="T708" t="str">
        <f t="shared" ref="T708:T721" si="244">IF(LEN(K708)=0,"",K708)</f>
        <v/>
      </c>
      <c r="U708" t="str">
        <f t="shared" ref="U708:U721" si="245">IF(LEN(M708)=0,"",M708)</f>
        <v/>
      </c>
      <c r="V708" t="str">
        <f t="shared" ref="V708:V721" si="246">IF(LEN(N708)=0,"",N708)</f>
        <v/>
      </c>
      <c r="W708" t="str">
        <f t="shared" ref="W708:W721" ca="1" si="247">IF(ROW()=2,X708,OFFSET(W708,-1,0)&amp;IF(LEN(X708)=0,"",","&amp;X708))</f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08" t="str">
        <f t="shared" ca="1" si="240"/>
        <v>{"num":23,"diff":3,"tp1":"it","vl1":"Equip010001","cn1":1,"key":878}</v>
      </c>
      <c r="Y708">
        <f t="shared" ref="Y708:Y721" ca="1" si="248">LEN(X708)</f>
        <v>68</v>
      </c>
      <c r="Z708">
        <f t="shared" ref="Z708:Z721" ca="1" si="249">IF(ROW()=2,Y708,
IF(OFFSET(Z708,-1,0)+Y708+1&gt;32767,Y708+1,OFFSET(Z708,-1,0)+Y708+1))</f>
        <v>20402</v>
      </c>
      <c r="AA708">
        <f t="shared" ref="AA708:AA721" ca="1" si="250">IF(ROW()=2,AC708,OFFSET(AA708,-1,0)+AC708)</f>
        <v>1</v>
      </c>
      <c r="AB708" t="str">
        <f t="shared" ref="AB708:AB721" ca="1" si="251">IF(ROW()=2,X708,
IF(OFFSET(Z708,-1,0)+Y708+1&gt;32767,","&amp;X708,OFFSET(AB708,-1,0)&amp;IF(LEN(X708)=0,"",","&amp;X708)))</f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,{"num":23,"diff":1,"tp1":"it","vl1":"Equip003002","cn1":1,"key":743},{"num":23,"diff":2,"tp1":"cu","vl1":"EN","cn1":10,"key":880},{"num":23,"diff":3,"tp1":"it","vl1":"Equip010001","cn1":1,"key":878}</v>
      </c>
      <c r="AC708">
        <f t="shared" ref="AC708:AC721" ca="1" si="252">IF(Z708&gt;OFFSET(Z708,1,0),1,0)</f>
        <v>0</v>
      </c>
    </row>
    <row r="709" spans="1:29">
      <c r="A709">
        <f t="shared" si="236"/>
        <v>23</v>
      </c>
      <c r="B709" t="str">
        <f>VLOOKUP(A709,BossBattleTable!$A:$C,MATCH(BossBattleTable!$C$1,BossBattleTable!$A$1:$C$1,0),0)</f>
        <v>MobileLancer</v>
      </c>
      <c r="C709">
        <f t="shared" ca="1" si="237"/>
        <v>4</v>
      </c>
      <c r="D709">
        <f t="shared" si="234"/>
        <v>23</v>
      </c>
      <c r="E709">
        <f t="shared" ca="1" si="235"/>
        <v>4</v>
      </c>
      <c r="F709" t="str">
        <f t="shared" ca="1" si="233"/>
        <v>cu</v>
      </c>
      <c r="G709" t="s">
        <v>402</v>
      </c>
      <c r="H709" t="s">
        <v>375</v>
      </c>
      <c r="I709">
        <v>3000</v>
      </c>
      <c r="J709" t="str">
        <f t="shared" si="238"/>
        <v/>
      </c>
      <c r="O709">
        <v>670</v>
      </c>
      <c r="P709">
        <f t="shared" si="239"/>
        <v>670</v>
      </c>
      <c r="Q709" t="str">
        <f t="shared" ca="1" si="241"/>
        <v>cu</v>
      </c>
      <c r="R709" t="str">
        <f t="shared" si="242"/>
        <v>GO</v>
      </c>
      <c r="S709">
        <f t="shared" si="243"/>
        <v>3000</v>
      </c>
      <c r="T709" t="str">
        <f t="shared" si="244"/>
        <v/>
      </c>
      <c r="U709" t="str">
        <f t="shared" si="245"/>
        <v/>
      </c>
      <c r="V709" t="str">
        <f t="shared" si="246"/>
        <v/>
      </c>
      <c r="W709" t="str">
        <f t="shared" ca="1" si="2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09" t="str">
        <f t="shared" ca="1" si="240"/>
        <v>{"num":23,"diff":4,"tp1":"cu","vl1":"GO","cn1":3000,"key":670}</v>
      </c>
      <c r="Y709">
        <f t="shared" ca="1" si="248"/>
        <v>62</v>
      </c>
      <c r="Z709">
        <f t="shared" ca="1" si="249"/>
        <v>20465</v>
      </c>
      <c r="AA709">
        <f t="shared" ca="1" si="250"/>
        <v>1</v>
      </c>
      <c r="AB709" t="str">
        <f t="shared" ca="1" si="25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,{"num":23,"diff":1,"tp1":"it","vl1":"Equip003002","cn1":1,"key":743},{"num":23,"diff":2,"tp1":"cu","vl1":"EN","cn1":10,"key":880},{"num":23,"diff":3,"tp1":"it","vl1":"Equip010001","cn1":1,"key":878},{"num":23,"diff":4,"tp1":"cu","vl1":"GO","cn1":3000,"key":670}</v>
      </c>
      <c r="AC709">
        <f t="shared" ca="1" si="252"/>
        <v>0</v>
      </c>
    </row>
    <row r="710" spans="1:29">
      <c r="A710">
        <f t="shared" si="236"/>
        <v>23</v>
      </c>
      <c r="B710" t="str">
        <f>VLOOKUP(A710,BossBattleTable!$A:$C,MATCH(BossBattleTable!$C$1,BossBattleTable!$A$1:$C$1,0),0)</f>
        <v>MobileLancer</v>
      </c>
      <c r="C710">
        <f t="shared" ca="1" si="237"/>
        <v>5</v>
      </c>
      <c r="D710">
        <f t="shared" si="234"/>
        <v>23</v>
      </c>
      <c r="E710">
        <f t="shared" ca="1" si="235"/>
        <v>5</v>
      </c>
      <c r="F710" t="str">
        <f t="shared" ref="F710:F721" ca="1" si="253">IF(ISBLANK(G710),"",
VLOOKUP(G710,OFFSET(INDIRECT("$A:$B"),0,MATCH(G$1&amp;"_Verify",INDIRECT("$1:$1"),0)-1),2,0)
)</f>
        <v>it</v>
      </c>
      <c r="G710" t="s">
        <v>412</v>
      </c>
      <c r="H710" t="s">
        <v>453</v>
      </c>
      <c r="I710">
        <v>1</v>
      </c>
      <c r="J710" t="str">
        <f t="shared" si="238"/>
        <v/>
      </c>
      <c r="L710" t="s">
        <v>412</v>
      </c>
      <c r="M710" t="s">
        <v>498</v>
      </c>
      <c r="N710">
        <v>1</v>
      </c>
      <c r="O710">
        <v>147</v>
      </c>
      <c r="P710">
        <f t="shared" si="239"/>
        <v>147</v>
      </c>
      <c r="Q710" t="str">
        <f t="shared" ca="1" si="241"/>
        <v>it</v>
      </c>
      <c r="R710" t="str">
        <f t="shared" si="242"/>
        <v>Equip013001</v>
      </c>
      <c r="S710">
        <f t="shared" si="243"/>
        <v>1</v>
      </c>
      <c r="T710" t="str">
        <f t="shared" si="244"/>
        <v/>
      </c>
      <c r="U710" t="str">
        <f t="shared" si="245"/>
        <v>Equip003003</v>
      </c>
      <c r="V710">
        <f t="shared" si="246"/>
        <v>1</v>
      </c>
      <c r="W710" t="str">
        <f t="shared" ca="1" si="2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10" t="str">
        <f t="shared" ca="1" si="240"/>
        <v>{"num":23,"diff":5,"tp1":"it","vl1":"Equip013001","cn1":1,"vl2":"Equip003003","cn2":1,"key":147}</v>
      </c>
      <c r="Y710">
        <f t="shared" ca="1" si="248"/>
        <v>96</v>
      </c>
      <c r="Z710">
        <f t="shared" ca="1" si="249"/>
        <v>20562</v>
      </c>
      <c r="AA710">
        <f t="shared" ca="1" si="250"/>
        <v>1</v>
      </c>
      <c r="AB710" t="str">
        <f t="shared" ca="1" si="25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,{"num":23,"diff":1,"tp1":"it","vl1":"Equip003002","cn1":1,"key":743},{"num":23,"diff":2,"tp1":"cu","vl1":"EN","cn1":10,"key":880},{"num":23,"diff":3,"tp1":"it","vl1":"Equip010001","cn1":1,"key":878},{"num":23,"diff":4,"tp1":"cu","vl1":"GO","cn1":3000,"key":670},{"num":23,"diff":5,"tp1":"it","vl1":"Equip013001","cn1":1,"vl2":"Equip003003","cn2":1,"key":147}</v>
      </c>
      <c r="AC710">
        <f t="shared" ca="1" si="252"/>
        <v>0</v>
      </c>
    </row>
    <row r="711" spans="1:29">
      <c r="A711">
        <f t="shared" si="236"/>
        <v>23</v>
      </c>
      <c r="B711" t="str">
        <f>VLOOKUP(A711,BossBattleTable!$A:$C,MATCH(BossBattleTable!$C$1,BossBattleTable!$A$1:$C$1,0),0)</f>
        <v>MobileLancer</v>
      </c>
      <c r="C711">
        <f t="shared" ca="1" si="237"/>
        <v>6</v>
      </c>
      <c r="D711">
        <f t="shared" si="234"/>
        <v>23</v>
      </c>
      <c r="E711">
        <f t="shared" ca="1" si="235"/>
        <v>6</v>
      </c>
      <c r="F711" t="str">
        <f t="shared" ca="1" si="253"/>
        <v>cu</v>
      </c>
      <c r="G711" t="s">
        <v>402</v>
      </c>
      <c r="H711" t="s">
        <v>191</v>
      </c>
      <c r="I711">
        <v>8</v>
      </c>
      <c r="J711" t="str">
        <f t="shared" si="238"/>
        <v/>
      </c>
      <c r="L711" t="s">
        <v>402</v>
      </c>
      <c r="M711" t="s">
        <v>375</v>
      </c>
      <c r="N711">
        <v>2000</v>
      </c>
      <c r="O711">
        <v>920</v>
      </c>
      <c r="P711">
        <f t="shared" si="239"/>
        <v>920</v>
      </c>
      <c r="Q711" t="str">
        <f t="shared" ca="1" si="241"/>
        <v>cu</v>
      </c>
      <c r="R711" t="str">
        <f t="shared" si="242"/>
        <v>EN</v>
      </c>
      <c r="S711">
        <f t="shared" si="243"/>
        <v>8</v>
      </c>
      <c r="T711" t="str">
        <f t="shared" si="244"/>
        <v/>
      </c>
      <c r="U711" t="str">
        <f t="shared" si="245"/>
        <v>GO</v>
      </c>
      <c r="V711">
        <f t="shared" si="246"/>
        <v>2000</v>
      </c>
      <c r="W711" t="str">
        <f t="shared" ca="1" si="2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11" t="str">
        <f t="shared" ca="1" si="240"/>
        <v>{"num":23,"diff":6,"tp1":"cu","vl1":"EN","cn1":8,"vl2":"GO","cn2":2000,"key":920}</v>
      </c>
      <c r="Y711">
        <f t="shared" ca="1" si="248"/>
        <v>81</v>
      </c>
      <c r="Z711">
        <f t="shared" ca="1" si="249"/>
        <v>20644</v>
      </c>
      <c r="AA711">
        <f t="shared" ca="1" si="250"/>
        <v>1</v>
      </c>
      <c r="AB711" t="str">
        <f t="shared" ca="1" si="25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,{"num":23,"diff":1,"tp1":"it","vl1":"Equip003002","cn1":1,"key":743},{"num":23,"diff":2,"tp1":"cu","vl1":"EN","cn1":10,"key":880},{"num":23,"diff":3,"tp1":"it","vl1":"Equip010001","cn1":1,"key":878},{"num":23,"diff":4,"tp1":"cu","vl1":"GO","cn1":3000,"key":670},{"num":23,"diff":5,"tp1":"it","vl1":"Equip013001","cn1":1,"vl2":"Equip003003","cn2":1,"key":147},{"num":23,"diff":6,"tp1":"cu","vl1":"EN","cn1":8,"vl2":"GO","cn2":2000,"key":920}</v>
      </c>
      <c r="AC711">
        <f t="shared" ca="1" si="252"/>
        <v>0</v>
      </c>
    </row>
    <row r="712" spans="1:29">
      <c r="A712">
        <f t="shared" si="236"/>
        <v>23</v>
      </c>
      <c r="B712" t="str">
        <f>VLOOKUP(A712,BossBattleTable!$A:$C,MATCH(BossBattleTable!$C$1,BossBattleTable!$A$1:$C$1,0),0)</f>
        <v>MobileLancer</v>
      </c>
      <c r="C712">
        <f t="shared" ca="1" si="237"/>
        <v>7</v>
      </c>
      <c r="D712">
        <f t="shared" si="234"/>
        <v>23</v>
      </c>
      <c r="E712">
        <f t="shared" ca="1" si="235"/>
        <v>7</v>
      </c>
      <c r="F712" t="str">
        <f t="shared" ca="1" si="253"/>
        <v>it</v>
      </c>
      <c r="G712" t="s">
        <v>412</v>
      </c>
      <c r="H712" t="s">
        <v>458</v>
      </c>
      <c r="I712">
        <v>1</v>
      </c>
      <c r="J712" t="str">
        <f t="shared" si="238"/>
        <v/>
      </c>
      <c r="L712" t="s">
        <v>412</v>
      </c>
      <c r="M712" t="s">
        <v>456</v>
      </c>
      <c r="N712">
        <v>1</v>
      </c>
      <c r="O712">
        <v>314</v>
      </c>
      <c r="P712">
        <f t="shared" si="239"/>
        <v>314</v>
      </c>
      <c r="Q712" t="str">
        <f t="shared" ca="1" si="241"/>
        <v>it</v>
      </c>
      <c r="R712" t="str">
        <f t="shared" si="242"/>
        <v>Equip012003</v>
      </c>
      <c r="S712">
        <f t="shared" si="243"/>
        <v>1</v>
      </c>
      <c r="T712" t="str">
        <f t="shared" si="244"/>
        <v/>
      </c>
      <c r="U712" t="str">
        <f t="shared" si="245"/>
        <v>Equip015001</v>
      </c>
      <c r="V712">
        <f t="shared" si="246"/>
        <v>1</v>
      </c>
      <c r="W712" t="str">
        <f t="shared" ca="1" si="2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12" t="str">
        <f t="shared" ca="1" si="240"/>
        <v>{"num":23,"diff":7,"tp1":"it","vl1":"Equip012003","cn1":1,"vl2":"Equip015001","cn2":1,"key":314}</v>
      </c>
      <c r="Y712">
        <f t="shared" ca="1" si="248"/>
        <v>96</v>
      </c>
      <c r="Z712">
        <f t="shared" ca="1" si="249"/>
        <v>20741</v>
      </c>
      <c r="AA712">
        <f t="shared" ca="1" si="250"/>
        <v>1</v>
      </c>
      <c r="AB712" t="str">
        <f t="shared" ca="1" si="25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,{"num":23,"diff":1,"tp1":"it","vl1":"Equip003002","cn1":1,"key":743},{"num":23,"diff":2,"tp1":"cu","vl1":"EN","cn1":10,"key":880},{"num":23,"diff":3,"tp1":"it","vl1":"Equip010001","cn1":1,"key":878},{"num":23,"diff":4,"tp1":"cu","vl1":"GO","cn1":3000,"key":670},{"num":23,"diff":5,"tp1":"it","vl1":"Equip013001","cn1":1,"vl2":"Equip003003","cn2":1,"key":147},{"num":23,"diff":6,"tp1":"cu","vl1":"EN","cn1":8,"vl2":"GO","cn2":2000,"key":920},{"num":23,"diff":7,"tp1":"it","vl1":"Equip012003","cn1":1,"vl2":"Equip015001","cn2":1,"key":314}</v>
      </c>
      <c r="AC712">
        <f t="shared" ca="1" si="252"/>
        <v>0</v>
      </c>
    </row>
    <row r="713" spans="1:29">
      <c r="A713">
        <f t="shared" si="236"/>
        <v>23</v>
      </c>
      <c r="B713" t="str">
        <f>VLOOKUP(A713,BossBattleTable!$A:$C,MATCH(BossBattleTable!$C$1,BossBattleTable!$A$1:$C$1,0),0)</f>
        <v>MobileLancer</v>
      </c>
      <c r="C713">
        <f t="shared" ca="1" si="237"/>
        <v>8</v>
      </c>
      <c r="D713">
        <f t="shared" si="234"/>
        <v>23</v>
      </c>
      <c r="E713">
        <f t="shared" ca="1" si="235"/>
        <v>8</v>
      </c>
      <c r="F713" t="str">
        <f t="shared" ca="1" si="253"/>
        <v>cu</v>
      </c>
      <c r="G713" t="s">
        <v>402</v>
      </c>
      <c r="H713" t="s">
        <v>108</v>
      </c>
      <c r="I713">
        <v>5</v>
      </c>
      <c r="J713" t="str">
        <f t="shared" si="238"/>
        <v/>
      </c>
      <c r="O713">
        <v>505</v>
      </c>
      <c r="P713">
        <f t="shared" si="239"/>
        <v>505</v>
      </c>
      <c r="Q713" t="str">
        <f t="shared" ca="1" si="241"/>
        <v>cu</v>
      </c>
      <c r="R713" t="str">
        <f t="shared" si="242"/>
        <v>DI</v>
      </c>
      <c r="S713">
        <f t="shared" si="243"/>
        <v>5</v>
      </c>
      <c r="T713" t="str">
        <f t="shared" si="244"/>
        <v/>
      </c>
      <c r="U713" t="str">
        <f t="shared" si="245"/>
        <v/>
      </c>
      <c r="V713" t="str">
        <f t="shared" si="246"/>
        <v/>
      </c>
      <c r="W713" t="str">
        <f t="shared" ca="1" si="2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13" t="str">
        <f t="shared" ca="1" si="240"/>
        <v>{"num":23,"diff":8,"tp1":"cu","vl1":"DI","cn1":5,"key":505}</v>
      </c>
      <c r="Y713">
        <f t="shared" ca="1" si="248"/>
        <v>59</v>
      </c>
      <c r="Z713">
        <f t="shared" ca="1" si="249"/>
        <v>20801</v>
      </c>
      <c r="AA713">
        <f t="shared" ca="1" si="250"/>
        <v>1</v>
      </c>
      <c r="AB713" t="str">
        <f t="shared" ca="1" si="25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,{"num":23,"diff":1,"tp1":"it","vl1":"Equip003002","cn1":1,"key":743},{"num":23,"diff":2,"tp1":"cu","vl1":"EN","cn1":10,"key":880},{"num":23,"diff":3,"tp1":"it","vl1":"Equip010001","cn1":1,"key":878},{"num":23,"diff":4,"tp1":"cu","vl1":"GO","cn1":3000,"key":670},{"num":23,"diff":5,"tp1":"it","vl1":"Equip013001","cn1":1,"vl2":"Equip003003","cn2":1,"key":147},{"num":23,"diff":6,"tp1":"cu","vl1":"EN","cn1":8,"vl2":"GO","cn2":2000,"key":920},{"num":23,"diff":7,"tp1":"it","vl1":"Equip012003","cn1":1,"vl2":"Equip015001","cn2":1,"key":314},{"num":23,"diff":8,"tp1":"cu","vl1":"DI","cn1":5,"key":505}</v>
      </c>
      <c r="AC713">
        <f t="shared" ca="1" si="252"/>
        <v>0</v>
      </c>
    </row>
    <row r="714" spans="1:29">
      <c r="A714">
        <f t="shared" si="236"/>
        <v>23</v>
      </c>
      <c r="B714" t="str">
        <f>VLOOKUP(A714,BossBattleTable!$A:$C,MATCH(BossBattleTable!$C$1,BossBattleTable!$A$1:$C$1,0),0)</f>
        <v>MobileLancer</v>
      </c>
      <c r="C714">
        <f t="shared" ca="1" si="237"/>
        <v>9</v>
      </c>
      <c r="D714">
        <f t="shared" si="234"/>
        <v>23</v>
      </c>
      <c r="E714">
        <f t="shared" ca="1" si="235"/>
        <v>9</v>
      </c>
      <c r="F714" t="str">
        <f t="shared" ca="1" si="253"/>
        <v>it</v>
      </c>
      <c r="G714" t="s">
        <v>412</v>
      </c>
      <c r="H714" t="s">
        <v>458</v>
      </c>
      <c r="I714">
        <v>1</v>
      </c>
      <c r="J714" t="str">
        <f t="shared" si="238"/>
        <v/>
      </c>
      <c r="O714">
        <v>662</v>
      </c>
      <c r="P714">
        <f t="shared" si="239"/>
        <v>662</v>
      </c>
      <c r="Q714" t="str">
        <f t="shared" ca="1" si="241"/>
        <v>it</v>
      </c>
      <c r="R714" t="str">
        <f t="shared" si="242"/>
        <v>Equip012003</v>
      </c>
      <c r="S714">
        <f t="shared" si="243"/>
        <v>1</v>
      </c>
      <c r="T714" t="str">
        <f t="shared" si="244"/>
        <v/>
      </c>
      <c r="U714" t="str">
        <f t="shared" si="245"/>
        <v/>
      </c>
      <c r="V714" t="str">
        <f t="shared" si="246"/>
        <v/>
      </c>
      <c r="W714" t="str">
        <f t="shared" ca="1" si="2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14" t="str">
        <f t="shared" ca="1" si="240"/>
        <v>{"num":23,"diff":9,"tp1":"it","vl1":"Equip012003","cn1":1,"key":662}</v>
      </c>
      <c r="Y714">
        <f t="shared" ca="1" si="248"/>
        <v>68</v>
      </c>
      <c r="Z714">
        <f t="shared" ca="1" si="249"/>
        <v>20870</v>
      </c>
      <c r="AA714">
        <f t="shared" ca="1" si="250"/>
        <v>1</v>
      </c>
      <c r="AB714" t="str">
        <f t="shared" ca="1" si="25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,{"num":23,"diff":1,"tp1":"it","vl1":"Equip003002","cn1":1,"key":743},{"num":23,"diff":2,"tp1":"cu","vl1":"EN","cn1":10,"key":880},{"num":23,"diff":3,"tp1":"it","vl1":"Equip010001","cn1":1,"key":878},{"num":23,"diff":4,"tp1":"cu","vl1":"GO","cn1":3000,"key":670},{"num":23,"diff":5,"tp1":"it","vl1":"Equip013001","cn1":1,"vl2":"Equip003003","cn2":1,"key":147},{"num":23,"diff":6,"tp1":"cu","vl1":"EN","cn1":8,"vl2":"GO","cn2":2000,"key":920},{"num":23,"diff":7,"tp1":"it","vl1":"Equip012003","cn1":1,"vl2":"Equip015001","cn2":1,"key":314},{"num":23,"diff":8,"tp1":"cu","vl1":"DI","cn1":5,"key":505},{"num":23,"diff":9,"tp1":"it","vl1":"Equip012003","cn1":1,"key":662}</v>
      </c>
      <c r="AC714">
        <f t="shared" ca="1" si="252"/>
        <v>0</v>
      </c>
    </row>
    <row r="715" spans="1:29">
      <c r="A715">
        <f t="shared" si="236"/>
        <v>23</v>
      </c>
      <c r="B715" t="str">
        <f>VLOOKUP(A715,BossBattleTable!$A:$C,MATCH(BossBattleTable!$C$1,BossBattleTable!$A$1:$C$1,0),0)</f>
        <v>MobileLancer</v>
      </c>
      <c r="C715">
        <f t="shared" ca="1" si="237"/>
        <v>10</v>
      </c>
      <c r="D715">
        <f t="shared" si="234"/>
        <v>23</v>
      </c>
      <c r="E715">
        <f t="shared" ca="1" si="235"/>
        <v>10</v>
      </c>
      <c r="F715" t="str">
        <f t="shared" ca="1" si="253"/>
        <v>cu</v>
      </c>
      <c r="G715" t="s">
        <v>402</v>
      </c>
      <c r="H715" t="s">
        <v>191</v>
      </c>
      <c r="I715">
        <v>12</v>
      </c>
      <c r="J715" t="str">
        <f t="shared" si="238"/>
        <v>에너지다소많음</v>
      </c>
      <c r="O715">
        <v>195</v>
      </c>
      <c r="P715">
        <f t="shared" si="239"/>
        <v>195</v>
      </c>
      <c r="Q715" t="str">
        <f t="shared" ca="1" si="241"/>
        <v>cu</v>
      </c>
      <c r="R715" t="str">
        <f t="shared" si="242"/>
        <v>EN</v>
      </c>
      <c r="S715">
        <f t="shared" si="243"/>
        <v>12</v>
      </c>
      <c r="T715" t="str">
        <f t="shared" si="244"/>
        <v/>
      </c>
      <c r="U715" t="str">
        <f t="shared" si="245"/>
        <v/>
      </c>
      <c r="V715" t="str">
        <f t="shared" si="246"/>
        <v/>
      </c>
      <c r="W715" t="str">
        <f t="shared" ca="1" si="2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15" t="str">
        <f t="shared" ca="1" si="240"/>
        <v>{"num":23,"diff":10,"tp1":"cu","vl1":"EN","cn1":12,"key":195}</v>
      </c>
      <c r="Y715">
        <f t="shared" ca="1" si="248"/>
        <v>61</v>
      </c>
      <c r="Z715">
        <f t="shared" ca="1" si="249"/>
        <v>20932</v>
      </c>
      <c r="AA715">
        <f t="shared" ca="1" si="250"/>
        <v>1</v>
      </c>
      <c r="AB715" t="str">
        <f t="shared" ca="1" si="25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,{"num":23,"diff":1,"tp1":"it","vl1":"Equip003002","cn1":1,"key":743},{"num":23,"diff":2,"tp1":"cu","vl1":"EN","cn1":10,"key":880},{"num":23,"diff":3,"tp1":"it","vl1":"Equip010001","cn1":1,"key":878},{"num":23,"diff":4,"tp1":"cu","vl1":"GO","cn1":3000,"key":670},{"num":23,"diff":5,"tp1":"it","vl1":"Equip013001","cn1":1,"vl2":"Equip003003","cn2":1,"key":147},{"num":23,"diff":6,"tp1":"cu","vl1":"EN","cn1":8,"vl2":"GO","cn2":2000,"key":920},{"num":23,"diff":7,"tp1":"it","vl1":"Equip012003","cn1":1,"vl2":"Equip015001","cn2":1,"key":314},{"num":23,"diff":8,"tp1":"cu","vl1":"DI","cn1":5,"key":505},{"num":23,"diff":9,"tp1":"it","vl1":"Equip012003","cn1":1,"key":662},{"num":23,"diff":10,"tp1":"cu","vl1":"EN","cn1":12,"key":195}</v>
      </c>
      <c r="AC715">
        <f t="shared" ca="1" si="252"/>
        <v>0</v>
      </c>
    </row>
    <row r="716" spans="1:29">
      <c r="A716">
        <f t="shared" si="236"/>
        <v>23</v>
      </c>
      <c r="B716" t="str">
        <f>VLOOKUP(A716,BossBattleTable!$A:$C,MATCH(BossBattleTable!$C$1,BossBattleTable!$A$1:$C$1,0),0)</f>
        <v>MobileLancer</v>
      </c>
      <c r="C716">
        <f t="shared" ca="1" si="237"/>
        <v>11</v>
      </c>
      <c r="D716">
        <f t="shared" si="234"/>
        <v>23</v>
      </c>
      <c r="E716">
        <f t="shared" ca="1" si="235"/>
        <v>11</v>
      </c>
      <c r="F716" t="str">
        <f t="shared" ca="1" si="253"/>
        <v>it</v>
      </c>
      <c r="G716" t="s">
        <v>412</v>
      </c>
      <c r="H716" t="s">
        <v>468</v>
      </c>
      <c r="I716">
        <v>1</v>
      </c>
      <c r="J716" t="str">
        <f t="shared" si="238"/>
        <v/>
      </c>
      <c r="O716">
        <v>936</v>
      </c>
      <c r="P716">
        <f t="shared" si="239"/>
        <v>936</v>
      </c>
      <c r="Q716" t="str">
        <f t="shared" ca="1" si="241"/>
        <v>it</v>
      </c>
      <c r="R716" t="str">
        <f t="shared" si="242"/>
        <v>Equip022001</v>
      </c>
      <c r="S716">
        <f t="shared" si="243"/>
        <v>1</v>
      </c>
      <c r="T716" t="str">
        <f t="shared" si="244"/>
        <v/>
      </c>
      <c r="U716" t="str">
        <f t="shared" si="245"/>
        <v/>
      </c>
      <c r="V716" t="str">
        <f t="shared" si="246"/>
        <v/>
      </c>
      <c r="W716" t="str">
        <f t="shared" ca="1" si="2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16" t="str">
        <f t="shared" ca="1" si="240"/>
        <v>{"num":23,"diff":11,"tp1":"it","vl1":"Equip022001","cn1":1,"key":936}</v>
      </c>
      <c r="Y716">
        <f t="shared" ca="1" si="248"/>
        <v>69</v>
      </c>
      <c r="Z716">
        <f t="shared" ca="1" si="249"/>
        <v>21002</v>
      </c>
      <c r="AA716">
        <f t="shared" ca="1" si="250"/>
        <v>1</v>
      </c>
      <c r="AB716" t="str">
        <f t="shared" ca="1" si="25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,{"num":23,"diff":1,"tp1":"it","vl1":"Equip003002","cn1":1,"key":743},{"num":23,"diff":2,"tp1":"cu","vl1":"EN","cn1":10,"key":880},{"num":23,"diff":3,"tp1":"it","vl1":"Equip010001","cn1":1,"key":878},{"num":23,"diff":4,"tp1":"cu","vl1":"GO","cn1":3000,"key":670},{"num":23,"diff":5,"tp1":"it","vl1":"Equip013001","cn1":1,"vl2":"Equip003003","cn2":1,"key":147},{"num":23,"diff":6,"tp1":"cu","vl1":"EN","cn1":8,"vl2":"GO","cn2":2000,"key":920},{"num":23,"diff":7,"tp1":"it","vl1":"Equip012003","cn1":1,"vl2":"Equip015001","cn2":1,"key":314},{"num":23,"diff":8,"tp1":"cu","vl1":"DI","cn1":5,"key":505},{"num":23,"diff":9,"tp1":"it","vl1":"Equip012003","cn1":1,"key":662},{"num":23,"diff":10,"tp1":"cu","vl1":"EN","cn1":12,"key":195},{"num":23,"diff":11,"tp1":"it","vl1":"Equip022001","cn1":1,"key":936}</v>
      </c>
      <c r="AC716">
        <f t="shared" ca="1" si="252"/>
        <v>0</v>
      </c>
    </row>
    <row r="717" spans="1:29">
      <c r="A717">
        <f t="shared" si="236"/>
        <v>23</v>
      </c>
      <c r="B717" t="str">
        <f>VLOOKUP(A717,BossBattleTable!$A:$C,MATCH(BossBattleTable!$C$1,BossBattleTable!$A$1:$C$1,0),0)</f>
        <v>MobileLancer</v>
      </c>
      <c r="C717">
        <f t="shared" ca="1" si="237"/>
        <v>12</v>
      </c>
      <c r="D717">
        <f t="shared" si="234"/>
        <v>23</v>
      </c>
      <c r="E717">
        <f t="shared" ca="1" si="235"/>
        <v>12</v>
      </c>
      <c r="F717" t="str">
        <f t="shared" ca="1" si="253"/>
        <v>cu</v>
      </c>
      <c r="G717" t="s">
        <v>402</v>
      </c>
      <c r="H717" t="s">
        <v>375</v>
      </c>
      <c r="I717">
        <v>4000</v>
      </c>
      <c r="J717" t="str">
        <f t="shared" si="238"/>
        <v/>
      </c>
      <c r="O717">
        <v>971</v>
      </c>
      <c r="P717">
        <f t="shared" si="239"/>
        <v>971</v>
      </c>
      <c r="Q717" t="str">
        <f t="shared" ca="1" si="241"/>
        <v>cu</v>
      </c>
      <c r="R717" t="str">
        <f t="shared" si="242"/>
        <v>GO</v>
      </c>
      <c r="S717">
        <f t="shared" si="243"/>
        <v>4000</v>
      </c>
      <c r="T717" t="str">
        <f t="shared" si="244"/>
        <v/>
      </c>
      <c r="U717" t="str">
        <f t="shared" si="245"/>
        <v/>
      </c>
      <c r="V717" t="str">
        <f t="shared" si="246"/>
        <v/>
      </c>
      <c r="W717" t="str">
        <f t="shared" ca="1" si="2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17" t="str">
        <f t="shared" ca="1" si="240"/>
        <v>{"num":23,"diff":12,"tp1":"cu","vl1":"GO","cn1":4000,"key":971}</v>
      </c>
      <c r="Y717">
        <f t="shared" ca="1" si="248"/>
        <v>63</v>
      </c>
      <c r="Z717">
        <f t="shared" ca="1" si="249"/>
        <v>21066</v>
      </c>
      <c r="AA717">
        <f t="shared" ca="1" si="250"/>
        <v>1</v>
      </c>
      <c r="AB717" t="str">
        <f t="shared" ca="1" si="25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,{"num":23,"diff":1,"tp1":"it","vl1":"Equip003002","cn1":1,"key":743},{"num":23,"diff":2,"tp1":"cu","vl1":"EN","cn1":10,"key":880},{"num":23,"diff":3,"tp1":"it","vl1":"Equip010001","cn1":1,"key":878},{"num":23,"diff":4,"tp1":"cu","vl1":"GO","cn1":3000,"key":670},{"num":23,"diff":5,"tp1":"it","vl1":"Equip013001","cn1":1,"vl2":"Equip003003","cn2":1,"key":147},{"num":23,"diff":6,"tp1":"cu","vl1":"EN","cn1":8,"vl2":"GO","cn2":2000,"key":920},{"num":23,"diff":7,"tp1":"it","vl1":"Equip012003","cn1":1,"vl2":"Equip015001","cn2":1,"key":314},{"num":23,"diff":8,"tp1":"cu","vl1":"DI","cn1":5,"key":505},{"num":23,"diff":9,"tp1":"it","vl1":"Equip012003","cn1":1,"key":662},{"num":23,"diff":10,"tp1":"cu","vl1":"EN","cn1":12,"key":195},{"num":23,"diff":11,"tp1":"it","vl1":"Equip022001","cn1":1,"key":936},{"num":23,"diff":12,"tp1":"cu","vl1":"GO","cn1":4000,"key":971}</v>
      </c>
      <c r="AC717">
        <f t="shared" ca="1" si="252"/>
        <v>0</v>
      </c>
    </row>
    <row r="718" spans="1:29">
      <c r="A718">
        <f t="shared" si="236"/>
        <v>23</v>
      </c>
      <c r="B718" t="str">
        <f>VLOOKUP(A718,BossBattleTable!$A:$C,MATCH(BossBattleTable!$C$1,BossBattleTable!$A$1:$C$1,0),0)</f>
        <v>MobileLancer</v>
      </c>
      <c r="C718">
        <f t="shared" ca="1" si="237"/>
        <v>13</v>
      </c>
      <c r="D718">
        <f t="shared" si="234"/>
        <v>23</v>
      </c>
      <c r="E718">
        <f t="shared" ca="1" si="235"/>
        <v>13</v>
      </c>
      <c r="F718" t="str">
        <f t="shared" ca="1" si="253"/>
        <v>it</v>
      </c>
      <c r="G718" t="s">
        <v>412</v>
      </c>
      <c r="H718" t="s">
        <v>452</v>
      </c>
      <c r="I718">
        <v>1</v>
      </c>
      <c r="J718" t="str">
        <f t="shared" si="238"/>
        <v/>
      </c>
      <c r="L718" t="s">
        <v>412</v>
      </c>
      <c r="M718" t="s">
        <v>448</v>
      </c>
      <c r="N718">
        <v>1</v>
      </c>
      <c r="O718">
        <v>391</v>
      </c>
      <c r="P718">
        <f t="shared" si="239"/>
        <v>391</v>
      </c>
      <c r="Q718" t="str">
        <f t="shared" ca="1" si="241"/>
        <v>it</v>
      </c>
      <c r="R718" t="str">
        <f t="shared" si="242"/>
        <v>Equip014001</v>
      </c>
      <c r="S718">
        <f t="shared" si="243"/>
        <v>1</v>
      </c>
      <c r="T718" t="str">
        <f t="shared" si="244"/>
        <v/>
      </c>
      <c r="U718" t="str">
        <f t="shared" si="245"/>
        <v>Equip010001</v>
      </c>
      <c r="V718">
        <f t="shared" si="246"/>
        <v>1</v>
      </c>
      <c r="W718" t="str">
        <f t="shared" ca="1" si="2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18" t="str">
        <f t="shared" ca="1" si="240"/>
        <v>{"num":23,"diff":13,"tp1":"it","vl1":"Equip014001","cn1":1,"vl2":"Equip010001","cn2":1,"key":391}</v>
      </c>
      <c r="Y718">
        <f t="shared" ca="1" si="248"/>
        <v>97</v>
      </c>
      <c r="Z718">
        <f t="shared" ca="1" si="249"/>
        <v>21164</v>
      </c>
      <c r="AA718">
        <f t="shared" ca="1" si="250"/>
        <v>1</v>
      </c>
      <c r="AB718" t="str">
        <f t="shared" ca="1" si="25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,{"num":23,"diff":1,"tp1":"it","vl1":"Equip003002","cn1":1,"key":743},{"num":23,"diff":2,"tp1":"cu","vl1":"EN","cn1":10,"key":880},{"num":23,"diff":3,"tp1":"it","vl1":"Equip010001","cn1":1,"key":878},{"num":23,"diff":4,"tp1":"cu","vl1":"GO","cn1":3000,"key":670},{"num":23,"diff":5,"tp1":"it","vl1":"Equip013001","cn1":1,"vl2":"Equip003003","cn2":1,"key":147},{"num":23,"diff":6,"tp1":"cu","vl1":"EN","cn1":8,"vl2":"GO","cn2":2000,"key":920},{"num":23,"diff":7,"tp1":"it","vl1":"Equip012003","cn1":1,"vl2":"Equip015001","cn2":1,"key":314},{"num":23,"diff":8,"tp1":"cu","vl1":"DI","cn1":5,"key":505},{"num":23,"diff":9,"tp1":"it","vl1":"Equip012003","cn1":1,"key":662},{"num":23,"diff":10,"tp1":"cu","vl1":"EN","cn1":12,"key":195},{"num":23,"diff":11,"tp1":"it","vl1":"Equip022001","cn1":1,"key":936},{"num":23,"diff":12,"tp1":"cu","vl1":"GO","cn1":4000,"key":971},{"num":23,"diff":13,"tp1":"it","vl1":"Equip014001","cn1":1,"vl2":"Equip010001","cn2":1,"key":391}</v>
      </c>
      <c r="AC718">
        <f t="shared" ca="1" si="252"/>
        <v>0</v>
      </c>
    </row>
    <row r="719" spans="1:29">
      <c r="A719">
        <f t="shared" si="236"/>
        <v>23</v>
      </c>
      <c r="B719" t="str">
        <f>VLOOKUP(A719,BossBattleTable!$A:$C,MATCH(BossBattleTable!$C$1,BossBattleTable!$A$1:$C$1,0),0)</f>
        <v>MobileLancer</v>
      </c>
      <c r="C719">
        <f t="shared" ca="1" si="237"/>
        <v>14</v>
      </c>
      <c r="D719">
        <f t="shared" si="234"/>
        <v>23</v>
      </c>
      <c r="E719">
        <f t="shared" ca="1" si="235"/>
        <v>14</v>
      </c>
      <c r="F719" t="str">
        <f t="shared" ca="1" si="253"/>
        <v>cu</v>
      </c>
      <c r="G719" t="s">
        <v>402</v>
      </c>
      <c r="H719" t="s">
        <v>191</v>
      </c>
      <c r="I719">
        <v>10</v>
      </c>
      <c r="J719" t="str">
        <f t="shared" si="238"/>
        <v>에너지다소많음</v>
      </c>
      <c r="L719" t="s">
        <v>402</v>
      </c>
      <c r="M719" t="s">
        <v>375</v>
      </c>
      <c r="N719">
        <v>3000</v>
      </c>
      <c r="O719">
        <v>999</v>
      </c>
      <c r="P719">
        <f t="shared" si="239"/>
        <v>999</v>
      </c>
      <c r="Q719" t="str">
        <f t="shared" ca="1" si="241"/>
        <v>cu</v>
      </c>
      <c r="R719" t="str">
        <f t="shared" si="242"/>
        <v>EN</v>
      </c>
      <c r="S719">
        <f t="shared" si="243"/>
        <v>10</v>
      </c>
      <c r="T719" t="str">
        <f t="shared" si="244"/>
        <v/>
      </c>
      <c r="U719" t="str">
        <f t="shared" si="245"/>
        <v>GO</v>
      </c>
      <c r="V719">
        <f t="shared" si="246"/>
        <v>3000</v>
      </c>
      <c r="W719" t="str">
        <f t="shared" ca="1" si="2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19" t="str">
        <f t="shared" ca="1" si="240"/>
        <v>{"num":23,"diff":14,"tp1":"cu","vl1":"EN","cn1":10,"vl2":"GO","cn2":3000,"key":999}</v>
      </c>
      <c r="Y719">
        <f t="shared" ca="1" si="248"/>
        <v>83</v>
      </c>
      <c r="Z719">
        <f t="shared" ca="1" si="249"/>
        <v>21248</v>
      </c>
      <c r="AA719">
        <f t="shared" ca="1" si="250"/>
        <v>1</v>
      </c>
      <c r="AB719" t="str">
        <f t="shared" ca="1" si="25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,{"num":23,"diff":1,"tp1":"it","vl1":"Equip003002","cn1":1,"key":743},{"num":23,"diff":2,"tp1":"cu","vl1":"EN","cn1":10,"key":880},{"num":23,"diff":3,"tp1":"it","vl1":"Equip010001","cn1":1,"key":878},{"num":23,"diff":4,"tp1":"cu","vl1":"GO","cn1":3000,"key":670},{"num":23,"diff":5,"tp1":"it","vl1":"Equip013001","cn1":1,"vl2":"Equip003003","cn2":1,"key":147},{"num":23,"diff":6,"tp1":"cu","vl1":"EN","cn1":8,"vl2":"GO","cn2":2000,"key":920},{"num":23,"diff":7,"tp1":"it","vl1":"Equip012003","cn1":1,"vl2":"Equip015001","cn2":1,"key":314},{"num":23,"diff":8,"tp1":"cu","vl1":"DI","cn1":5,"key":505},{"num":23,"diff":9,"tp1":"it","vl1":"Equip012003","cn1":1,"key":662},{"num":23,"diff":10,"tp1":"cu","vl1":"EN","cn1":12,"key":195},{"num":23,"diff":11,"tp1":"it","vl1":"Equip022001","cn1":1,"key":936},{"num":23,"diff":12,"tp1":"cu","vl1":"GO","cn1":4000,"key":971},{"num":23,"diff":13,"tp1":"it","vl1":"Equip014001","cn1":1,"vl2":"Equip010001","cn2":1,"key":391},{"num":23,"diff":14,"tp1":"cu","vl1":"EN","cn1":10,"vl2":"GO","cn2":3000,"key":999}</v>
      </c>
      <c r="AC719">
        <f t="shared" ca="1" si="252"/>
        <v>0</v>
      </c>
    </row>
    <row r="720" spans="1:29">
      <c r="A720">
        <f t="shared" si="236"/>
        <v>23</v>
      </c>
      <c r="B720" t="str">
        <f>VLOOKUP(A720,BossBattleTable!$A:$C,MATCH(BossBattleTable!$C$1,BossBattleTable!$A$1:$C$1,0),0)</f>
        <v>MobileLancer</v>
      </c>
      <c r="C720">
        <f t="shared" ca="1" si="237"/>
        <v>15</v>
      </c>
      <c r="D720">
        <f t="shared" si="234"/>
        <v>23</v>
      </c>
      <c r="E720">
        <f t="shared" ca="1" si="235"/>
        <v>15</v>
      </c>
      <c r="F720" t="str">
        <f t="shared" ca="1" si="253"/>
        <v>it</v>
      </c>
      <c r="G720" t="s">
        <v>412</v>
      </c>
      <c r="H720" t="s">
        <v>452</v>
      </c>
      <c r="I720">
        <v>1</v>
      </c>
      <c r="J720" t="str">
        <f t="shared" si="238"/>
        <v/>
      </c>
      <c r="L720" t="s">
        <v>412</v>
      </c>
      <c r="M720" t="s">
        <v>478</v>
      </c>
      <c r="N720">
        <v>1</v>
      </c>
      <c r="O720">
        <v>188</v>
      </c>
      <c r="P720">
        <f t="shared" si="239"/>
        <v>188</v>
      </c>
      <c r="Q720" t="str">
        <f t="shared" ca="1" si="241"/>
        <v>it</v>
      </c>
      <c r="R720" t="str">
        <f t="shared" si="242"/>
        <v>Equip014001</v>
      </c>
      <c r="S720">
        <f t="shared" si="243"/>
        <v>1</v>
      </c>
      <c r="T720" t="str">
        <f t="shared" si="244"/>
        <v/>
      </c>
      <c r="U720" t="str">
        <f t="shared" si="245"/>
        <v>Equip012001</v>
      </c>
      <c r="V720">
        <f t="shared" si="246"/>
        <v>1</v>
      </c>
      <c r="W720" t="str">
        <f t="shared" ca="1" si="2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20" t="str">
        <f t="shared" ca="1" si="240"/>
        <v>{"num":23,"diff":15,"tp1":"it","vl1":"Equip014001","cn1":1,"vl2":"Equip012001","cn2":1,"key":188}</v>
      </c>
      <c r="Y720">
        <f t="shared" ca="1" si="248"/>
        <v>97</v>
      </c>
      <c r="Z720">
        <f t="shared" ca="1" si="249"/>
        <v>21346</v>
      </c>
      <c r="AA720">
        <f t="shared" ca="1" si="250"/>
        <v>1</v>
      </c>
      <c r="AB720" t="str">
        <f t="shared" ca="1" si="25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,{"num":23,"diff":1,"tp1":"it","vl1":"Equip003002","cn1":1,"key":743},{"num":23,"diff":2,"tp1":"cu","vl1":"EN","cn1":10,"key":880},{"num":23,"diff":3,"tp1":"it","vl1":"Equip010001","cn1":1,"key":878},{"num":23,"diff":4,"tp1":"cu","vl1":"GO","cn1":3000,"key":670},{"num":23,"diff":5,"tp1":"it","vl1":"Equip013001","cn1":1,"vl2":"Equip003003","cn2":1,"key":147},{"num":23,"diff":6,"tp1":"cu","vl1":"EN","cn1":8,"vl2":"GO","cn2":2000,"key":920},{"num":23,"diff":7,"tp1":"it","vl1":"Equip012003","cn1":1,"vl2":"Equip015001","cn2":1,"key":314},{"num":23,"diff":8,"tp1":"cu","vl1":"DI","cn1":5,"key":505},{"num":23,"diff":9,"tp1":"it","vl1":"Equip012003","cn1":1,"key":662},{"num":23,"diff":10,"tp1":"cu","vl1":"EN","cn1":12,"key":195},{"num":23,"diff":11,"tp1":"it","vl1":"Equip022001","cn1":1,"key":936},{"num":23,"diff":12,"tp1":"cu","vl1":"GO","cn1":4000,"key":971},{"num":23,"diff":13,"tp1":"it","vl1":"Equip014001","cn1":1,"vl2":"Equip010001","cn2":1,"key":391},{"num":23,"diff":14,"tp1":"cu","vl1":"EN","cn1":10,"vl2":"GO","cn2":3000,"key":999},{"num":23,"diff":15,"tp1":"it","vl1":"Equip014001","cn1":1,"vl2":"Equip012001","cn2":1,"key":188}</v>
      </c>
      <c r="AC720">
        <f t="shared" ca="1" si="252"/>
        <v>0</v>
      </c>
    </row>
    <row r="721" spans="1:29">
      <c r="A721">
        <f t="shared" si="236"/>
        <v>23</v>
      </c>
      <c r="B721" t="str">
        <f>VLOOKUP(A721,BossBattleTable!$A:$C,MATCH(BossBattleTable!$C$1,BossBattleTable!$A$1:$C$1,0),0)</f>
        <v>MobileLancer</v>
      </c>
      <c r="C721">
        <f t="shared" ca="1" si="237"/>
        <v>16</v>
      </c>
      <c r="D721">
        <f t="shared" si="234"/>
        <v>23</v>
      </c>
      <c r="E721">
        <f t="shared" ca="1" si="235"/>
        <v>16</v>
      </c>
      <c r="F721" t="str">
        <f t="shared" ca="1" si="253"/>
        <v>cu</v>
      </c>
      <c r="G721" t="s">
        <v>402</v>
      </c>
      <c r="H721" t="s">
        <v>108</v>
      </c>
      <c r="I721">
        <v>6</v>
      </c>
      <c r="J721" t="str">
        <f t="shared" si="238"/>
        <v/>
      </c>
      <c r="O721">
        <v>795</v>
      </c>
      <c r="P721">
        <f t="shared" si="239"/>
        <v>795</v>
      </c>
      <c r="Q721" t="str">
        <f t="shared" ca="1" si="241"/>
        <v>cu</v>
      </c>
      <c r="R721" t="str">
        <f t="shared" si="242"/>
        <v>DI</v>
      </c>
      <c r="S721">
        <f t="shared" si="243"/>
        <v>6</v>
      </c>
      <c r="T721" t="str">
        <f t="shared" si="244"/>
        <v/>
      </c>
      <c r="U721" t="str">
        <f t="shared" si="245"/>
        <v/>
      </c>
      <c r="V721" t="str">
        <f t="shared" si="246"/>
        <v/>
      </c>
      <c r="W721" t="str">
        <f t="shared" ca="1" si="247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21" t="str">
        <f t="shared" ca="1" si="240"/>
        <v>{"num":23,"diff":16,"tp1":"cu","vl1":"DI","cn1":6,"key":795}</v>
      </c>
      <c r="Y721">
        <f t="shared" ca="1" si="248"/>
        <v>60</v>
      </c>
      <c r="Z721">
        <f t="shared" ca="1" si="249"/>
        <v>21407</v>
      </c>
      <c r="AA721">
        <f t="shared" ca="1" si="250"/>
        <v>1</v>
      </c>
      <c r="AB721" t="str">
        <f t="shared" ca="1" si="251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,{"num":23,"diff":1,"tp1":"it","vl1":"Equip003002","cn1":1,"key":743},{"num":23,"diff":2,"tp1":"cu","vl1":"EN","cn1":10,"key":880},{"num":23,"diff":3,"tp1":"it","vl1":"Equip010001","cn1":1,"key":878},{"num":23,"diff":4,"tp1":"cu","vl1":"GO","cn1":3000,"key":670},{"num":23,"diff":5,"tp1":"it","vl1":"Equip013001","cn1":1,"vl2":"Equip003003","cn2":1,"key":147},{"num":23,"diff":6,"tp1":"cu","vl1":"EN","cn1":8,"vl2":"GO","cn2":2000,"key":920},{"num":23,"diff":7,"tp1":"it","vl1":"Equip012003","cn1":1,"vl2":"Equip015001","cn2":1,"key":314},{"num":23,"diff":8,"tp1":"cu","vl1":"DI","cn1":5,"key":505},{"num":23,"diff":9,"tp1":"it","vl1":"Equip012003","cn1":1,"key":662},{"num":23,"diff":10,"tp1":"cu","vl1":"EN","cn1":12,"key":195},{"num":23,"diff":11,"tp1":"it","vl1":"Equip022001","cn1":1,"key":936},{"num":23,"diff":12,"tp1":"cu","vl1":"GO","cn1":4000,"key":971},{"num":23,"diff":13,"tp1":"it","vl1":"Equip014001","cn1":1,"vl2":"Equip010001","cn2":1,"key":391},{"num":23,"diff":14,"tp1":"cu","vl1":"EN","cn1":10,"vl2":"GO","cn2":3000,"key":999},{"num":23,"diff":15,"tp1":"it","vl1":"Equip014001","cn1":1,"vl2":"Equip012001","cn2":1,"key":188},{"num":23,"diff":16,"tp1":"cu","vl1":"DI","cn1":6,"key":795}</v>
      </c>
      <c r="AC721">
        <f t="shared" ca="1" si="252"/>
        <v>0</v>
      </c>
    </row>
    <row r="722" spans="1:29">
      <c r="A722">
        <f t="shared" si="236"/>
        <v>23</v>
      </c>
      <c r="B722" t="str">
        <f>VLOOKUP(A722,BossBattleTable!$A:$C,MATCH(BossBattleTable!$C$1,BossBattleTable!$A$1:$C$1,0),0)</f>
        <v>MobileLancer</v>
      </c>
      <c r="C722">
        <f t="shared" ca="1" si="237"/>
        <v>17</v>
      </c>
      <c r="D722">
        <f t="shared" ref="D722:D765" si="254">A722</f>
        <v>23</v>
      </c>
      <c r="E722">
        <f t="shared" ref="E722:E765" ca="1" si="255">C722</f>
        <v>17</v>
      </c>
      <c r="F722" t="str">
        <f t="shared" ref="F722:F765" ca="1" si="256">IF(ISBLANK(G722),"",
VLOOKUP(G722,OFFSET(INDIRECT("$A:$B"),0,MATCH(G$1&amp;"_Verify",INDIRECT("$1:$1"),0)-1),2,0)
)</f>
        <v>it</v>
      </c>
      <c r="G722" t="s">
        <v>412</v>
      </c>
      <c r="H722" t="s">
        <v>467</v>
      </c>
      <c r="I722">
        <v>1</v>
      </c>
      <c r="O722">
        <v>519</v>
      </c>
      <c r="P722">
        <f t="shared" ref="P722:P765" si="257">O722</f>
        <v>519</v>
      </c>
      <c r="Q722" t="str">
        <f t="shared" ref="Q722:Q765" ca="1" si="258">IF(LEN(F722)=0,"",F722)</f>
        <v>it</v>
      </c>
      <c r="R722" t="str">
        <f t="shared" ref="R722:R765" si="259">IF(LEN(H722)=0,"",H722)</f>
        <v>Equip015003</v>
      </c>
      <c r="S722">
        <f t="shared" ref="S722:S765" si="260">IF(LEN(I722)=0,"",I722)</f>
        <v>1</v>
      </c>
      <c r="T722" t="str">
        <f t="shared" ref="T722:T765" si="261">IF(LEN(K722)=0,"",K722)</f>
        <v/>
      </c>
      <c r="U722" t="str">
        <f t="shared" ref="U722:U765" si="262">IF(LEN(M722)=0,"",M722)</f>
        <v/>
      </c>
      <c r="V722" t="str">
        <f t="shared" ref="V722:V765" si="263">IF(LEN(N722)=0,"",N722)</f>
        <v/>
      </c>
      <c r="W722" t="str">
        <f t="shared" ref="W722:W765" ca="1" si="264">IF(ROW()=2,X722,OFFSET(W722,-1,0)&amp;IF(LEN(X722)=0,"",","&amp;X722))</f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22" t="str">
        <f t="shared" ref="X722:X765" ca="1" si="265">"{"""&amp;D$1&amp;""":"&amp;D722
&amp;","""&amp;E$1&amp;""":"&amp;E722
&amp;","""&amp;F$1&amp;""":"""&amp;F722&amp;""""
&amp;","""&amp;H$1&amp;""":"""&amp;H722&amp;""""
&amp;","""&amp;I$1&amp;""":"&amp;I722
&amp;IF(LEN(K722)=0,"",","""&amp;K$1&amp;""":"""&amp;K722&amp;"""")
&amp;IF(LEN(M722)=0,"",","""&amp;M$1&amp;""":"""&amp;M722&amp;"""")
&amp;IF(LEN(N722)=0,"",","""&amp;N$1&amp;""":"&amp;N722)
&amp;","""&amp;O$1&amp;""":"&amp;O722&amp;"}"</f>
        <v>{"num":23,"diff":17,"tp1":"it","vl1":"Equip015003","cn1":1,"key":519}</v>
      </c>
      <c r="Y722">
        <f t="shared" ref="Y722:Y765" ca="1" si="266">LEN(X722)</f>
        <v>69</v>
      </c>
      <c r="Z722">
        <f t="shared" ref="Z722:Z765" ca="1" si="267">IF(ROW()=2,Y722,
IF(OFFSET(Z722,-1,0)+Y722+1&gt;32767,Y722+1,OFFSET(Z722,-1,0)+Y722+1))</f>
        <v>21477</v>
      </c>
      <c r="AA722">
        <f t="shared" ref="AA722:AA765" ca="1" si="268">IF(ROW()=2,AC722,OFFSET(AA722,-1,0)+AC722)</f>
        <v>1</v>
      </c>
      <c r="AB722" t="str">
        <f t="shared" ref="AB722:AB765" ca="1" si="269">IF(ROW()=2,X722,
IF(OFFSET(Z722,-1,0)+Y722+1&gt;32767,","&amp;X722,OFFSET(AB722,-1,0)&amp;IF(LEN(X722)=0,"",","&amp;X722)))</f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,{"num":23,"diff":1,"tp1":"it","vl1":"Equip003002","cn1":1,"key":743},{"num":23,"diff":2,"tp1":"cu","vl1":"EN","cn1":10,"key":880},{"num":23,"diff":3,"tp1":"it","vl1":"Equip010001","cn1":1,"key":878},{"num":23,"diff":4,"tp1":"cu","vl1":"GO","cn1":3000,"key":670},{"num":23,"diff":5,"tp1":"it","vl1":"Equip013001","cn1":1,"vl2":"Equip003003","cn2":1,"key":147},{"num":23,"diff":6,"tp1":"cu","vl1":"EN","cn1":8,"vl2":"GO","cn2":2000,"key":920},{"num":23,"diff":7,"tp1":"it","vl1":"Equip012003","cn1":1,"vl2":"Equip015001","cn2":1,"key":314},{"num":23,"diff":8,"tp1":"cu","vl1":"DI","cn1":5,"key":505},{"num":23,"diff":9,"tp1":"it","vl1":"Equip012003","cn1":1,"key":662},{"num":23,"diff":10,"tp1":"cu","vl1":"EN","cn1":12,"key":195},{"num":23,"diff":11,"tp1":"it","vl1":"Equip022001","cn1":1,"key":936},{"num":23,"diff":12,"tp1":"cu","vl1":"GO","cn1":4000,"key":971},{"num":23,"diff":13,"tp1":"it","vl1":"Equip014001","cn1":1,"vl2":"Equip010001","cn2":1,"key":391},{"num":23,"diff":14,"tp1":"cu","vl1":"EN","cn1":10,"vl2":"GO","cn2":3000,"key":999},{"num":23,"diff":15,"tp1":"it","vl1":"Equip014001","cn1":1,"vl2":"Equip012001","cn2":1,"key":188},{"num":23,"diff":16,"tp1":"cu","vl1":"DI","cn1":6,"key":795},{"num":23,"diff":17,"tp1":"it","vl1":"Equip015003","cn1":1,"key":519}</v>
      </c>
      <c r="AC722">
        <f t="shared" ref="AC722:AC765" ca="1" si="270">IF(Z722&gt;OFFSET(Z722,1,0),1,0)</f>
        <v>0</v>
      </c>
    </row>
    <row r="723" spans="1:29">
      <c r="A723">
        <f t="shared" si="236"/>
        <v>23</v>
      </c>
      <c r="B723" t="str">
        <f>VLOOKUP(A723,BossBattleTable!$A:$C,MATCH(BossBattleTable!$C$1,BossBattleTable!$A$1:$C$1,0),0)</f>
        <v>MobileLancer</v>
      </c>
      <c r="C723">
        <f t="shared" ca="1" si="237"/>
        <v>18</v>
      </c>
      <c r="D723">
        <f t="shared" si="254"/>
        <v>23</v>
      </c>
      <c r="E723">
        <f t="shared" ca="1" si="255"/>
        <v>18</v>
      </c>
      <c r="F723" t="str">
        <f t="shared" ca="1" si="256"/>
        <v>cu</v>
      </c>
      <c r="G723" t="s">
        <v>402</v>
      </c>
      <c r="H723" t="s">
        <v>191</v>
      </c>
      <c r="I723">
        <v>15</v>
      </c>
      <c r="O723">
        <v>435</v>
      </c>
      <c r="P723">
        <f t="shared" si="257"/>
        <v>435</v>
      </c>
      <c r="Q723" t="str">
        <f t="shared" ca="1" si="258"/>
        <v>cu</v>
      </c>
      <c r="R723" t="str">
        <f t="shared" si="259"/>
        <v>EN</v>
      </c>
      <c r="S723">
        <f t="shared" si="260"/>
        <v>15</v>
      </c>
      <c r="T723" t="str">
        <f t="shared" si="261"/>
        <v/>
      </c>
      <c r="U723" t="str">
        <f t="shared" si="262"/>
        <v/>
      </c>
      <c r="V723" t="str">
        <f t="shared" si="263"/>
        <v/>
      </c>
      <c r="W723" t="str">
        <f t="shared" ca="1" si="264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23" t="str">
        <f t="shared" ca="1" si="265"/>
        <v>{"num":23,"diff":18,"tp1":"cu","vl1":"EN","cn1":15,"key":435}</v>
      </c>
      <c r="Y723">
        <f t="shared" ca="1" si="266"/>
        <v>61</v>
      </c>
      <c r="Z723">
        <f t="shared" ca="1" si="267"/>
        <v>21539</v>
      </c>
      <c r="AA723">
        <f t="shared" ca="1" si="268"/>
        <v>1</v>
      </c>
      <c r="AB723" t="str">
        <f t="shared" ca="1" si="269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,{"num":23,"diff":1,"tp1":"it","vl1":"Equip003002","cn1":1,"key":743},{"num":23,"diff":2,"tp1":"cu","vl1":"EN","cn1":10,"key":880},{"num":23,"diff":3,"tp1":"it","vl1":"Equip010001","cn1":1,"key":878},{"num":23,"diff":4,"tp1":"cu","vl1":"GO","cn1":3000,"key":670},{"num":23,"diff":5,"tp1":"it","vl1":"Equip013001","cn1":1,"vl2":"Equip003003","cn2":1,"key":147},{"num":23,"diff":6,"tp1":"cu","vl1":"EN","cn1":8,"vl2":"GO","cn2":2000,"key":920},{"num":23,"diff":7,"tp1":"it","vl1":"Equip012003","cn1":1,"vl2":"Equip015001","cn2":1,"key":314},{"num":23,"diff":8,"tp1":"cu","vl1":"DI","cn1":5,"key":505},{"num":23,"diff":9,"tp1":"it","vl1":"Equip012003","cn1":1,"key":662},{"num":23,"diff":10,"tp1":"cu","vl1":"EN","cn1":12,"key":195},{"num":23,"diff":11,"tp1":"it","vl1":"Equip022001","cn1":1,"key":936},{"num":23,"diff":12,"tp1":"cu","vl1":"GO","cn1":4000,"key":971},{"num":23,"diff":13,"tp1":"it","vl1":"Equip014001","cn1":1,"vl2":"Equip010001","cn2":1,"key":391},{"num":23,"diff":14,"tp1":"cu","vl1":"EN","cn1":10,"vl2":"GO","cn2":3000,"key":999},{"num":23,"diff":15,"tp1":"it","vl1":"Equip014001","cn1":1,"vl2":"Equip012001","cn2":1,"key":188},{"num":23,"diff":16,"tp1":"cu","vl1":"DI","cn1":6,"key":795},{"num":23,"diff":17,"tp1":"it","vl1":"Equip015003","cn1":1,"key":519},{"num":23,"diff":18,"tp1":"cu","vl1":"EN","cn1":15,"key":435}</v>
      </c>
      <c r="AC723">
        <f t="shared" ca="1" si="270"/>
        <v>0</v>
      </c>
    </row>
    <row r="724" spans="1:29">
      <c r="A724">
        <f t="shared" si="236"/>
        <v>23</v>
      </c>
      <c r="B724" t="str">
        <f>VLOOKUP(A724,BossBattleTable!$A:$C,MATCH(BossBattleTable!$C$1,BossBattleTable!$A$1:$C$1,0),0)</f>
        <v>MobileLancer</v>
      </c>
      <c r="C724">
        <f t="shared" ca="1" si="237"/>
        <v>19</v>
      </c>
      <c r="D724">
        <f t="shared" si="254"/>
        <v>23</v>
      </c>
      <c r="E724">
        <f t="shared" ca="1" si="255"/>
        <v>19</v>
      </c>
      <c r="F724" t="str">
        <f t="shared" ca="1" si="256"/>
        <v>it</v>
      </c>
      <c r="G724" t="s">
        <v>412</v>
      </c>
      <c r="H724" t="s">
        <v>470</v>
      </c>
      <c r="I724">
        <v>1</v>
      </c>
      <c r="O724">
        <v>489</v>
      </c>
      <c r="P724">
        <f t="shared" si="257"/>
        <v>489</v>
      </c>
      <c r="Q724" t="str">
        <f t="shared" ca="1" si="258"/>
        <v>it</v>
      </c>
      <c r="R724" t="str">
        <f t="shared" si="259"/>
        <v>Equip021001</v>
      </c>
      <c r="S724">
        <f t="shared" si="260"/>
        <v>1</v>
      </c>
      <c r="T724" t="str">
        <f t="shared" si="261"/>
        <v/>
      </c>
      <c r="U724" t="str">
        <f t="shared" si="262"/>
        <v/>
      </c>
      <c r="V724" t="str">
        <f t="shared" si="263"/>
        <v/>
      </c>
      <c r="W724" t="str">
        <f t="shared" ca="1" si="264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24" t="str">
        <f t="shared" ca="1" si="265"/>
        <v>{"num":23,"diff":19,"tp1":"it","vl1":"Equip021001","cn1":1,"key":489}</v>
      </c>
      <c r="Y724">
        <f t="shared" ca="1" si="266"/>
        <v>69</v>
      </c>
      <c r="Z724">
        <f t="shared" ca="1" si="267"/>
        <v>21609</v>
      </c>
      <c r="AA724">
        <f t="shared" ca="1" si="268"/>
        <v>1</v>
      </c>
      <c r="AB724" t="str">
        <f t="shared" ca="1" si="269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,{"num":23,"diff":1,"tp1":"it","vl1":"Equip003002","cn1":1,"key":743},{"num":23,"diff":2,"tp1":"cu","vl1":"EN","cn1":10,"key":880},{"num":23,"diff":3,"tp1":"it","vl1":"Equip010001","cn1":1,"key":878},{"num":23,"diff":4,"tp1":"cu","vl1":"GO","cn1":3000,"key":670},{"num":23,"diff":5,"tp1":"it","vl1":"Equip013001","cn1":1,"vl2":"Equip003003","cn2":1,"key":147},{"num":23,"diff":6,"tp1":"cu","vl1":"EN","cn1":8,"vl2":"GO","cn2":2000,"key":920},{"num":23,"diff":7,"tp1":"it","vl1":"Equip012003","cn1":1,"vl2":"Equip015001","cn2":1,"key":314},{"num":23,"diff":8,"tp1":"cu","vl1":"DI","cn1":5,"key":505},{"num":23,"diff":9,"tp1":"it","vl1":"Equip012003","cn1":1,"key":662},{"num":23,"diff":10,"tp1":"cu","vl1":"EN","cn1":12,"key":195},{"num":23,"diff":11,"tp1":"it","vl1":"Equip022001","cn1":1,"key":936},{"num":23,"diff":12,"tp1":"cu","vl1":"GO","cn1":4000,"key":971},{"num":23,"diff":13,"tp1":"it","vl1":"Equip014001","cn1":1,"vl2":"Equip010001","cn2":1,"key":391},{"num":23,"diff":14,"tp1":"cu","vl1":"EN","cn1":10,"vl2":"GO","cn2":3000,"key":999},{"num":23,"diff":15,"tp1":"it","vl1":"Equip014001","cn1":1,"vl2":"Equip012001","cn2":1,"key":188},{"num":23,"diff":16,"tp1":"cu","vl1":"DI","cn1":6,"key":795},{"num":23,"diff":17,"tp1":"it","vl1":"Equip015003","cn1":1,"key":519},{"num":23,"diff":18,"tp1":"cu","vl1":"EN","cn1":15,"key":435},{"num":23,"diff":19,"tp1":"it","vl1":"Equip021001","cn1":1,"key":489}</v>
      </c>
      <c r="AC724">
        <f t="shared" ca="1" si="270"/>
        <v>0</v>
      </c>
    </row>
    <row r="725" spans="1:29">
      <c r="A725">
        <f t="shared" si="236"/>
        <v>23</v>
      </c>
      <c r="B725" t="str">
        <f>VLOOKUP(A725,BossBattleTable!$A:$C,MATCH(BossBattleTable!$C$1,BossBattleTable!$A$1:$C$1,0),0)</f>
        <v>MobileLancer</v>
      </c>
      <c r="C725">
        <f t="shared" ca="1" si="237"/>
        <v>20</v>
      </c>
      <c r="D725">
        <f t="shared" si="254"/>
        <v>23</v>
      </c>
      <c r="E725">
        <f t="shared" ca="1" si="255"/>
        <v>20</v>
      </c>
      <c r="F725" t="str">
        <f t="shared" ca="1" si="256"/>
        <v>cu</v>
      </c>
      <c r="G725" t="s">
        <v>402</v>
      </c>
      <c r="H725" t="s">
        <v>375</v>
      </c>
      <c r="I725">
        <v>5500</v>
      </c>
      <c r="O725">
        <v>667</v>
      </c>
      <c r="P725">
        <f t="shared" si="257"/>
        <v>667</v>
      </c>
      <c r="Q725" t="str">
        <f t="shared" ca="1" si="258"/>
        <v>cu</v>
      </c>
      <c r="R725" t="str">
        <f t="shared" si="259"/>
        <v>GO</v>
      </c>
      <c r="S725">
        <f t="shared" si="260"/>
        <v>5500</v>
      </c>
      <c r="T725" t="str">
        <f t="shared" si="261"/>
        <v/>
      </c>
      <c r="U725" t="str">
        <f t="shared" si="262"/>
        <v/>
      </c>
      <c r="V725" t="str">
        <f t="shared" si="263"/>
        <v/>
      </c>
      <c r="W725" t="str">
        <f t="shared" ca="1" si="264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25" t="str">
        <f t="shared" ca="1" si="265"/>
        <v>{"num":23,"diff":20,"tp1":"cu","vl1":"GO","cn1":5500,"key":667}</v>
      </c>
      <c r="Y725">
        <f t="shared" ca="1" si="266"/>
        <v>63</v>
      </c>
      <c r="Z725">
        <f t="shared" ca="1" si="267"/>
        <v>21673</v>
      </c>
      <c r="AA725">
        <f t="shared" ca="1" si="268"/>
        <v>1</v>
      </c>
      <c r="AB725" t="str">
        <f t="shared" ca="1" si="269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,{"num":23,"diff":1,"tp1":"it","vl1":"Equip003002","cn1":1,"key":743},{"num":23,"diff":2,"tp1":"cu","vl1":"EN","cn1":10,"key":880},{"num":23,"diff":3,"tp1":"it","vl1":"Equip010001","cn1":1,"key":878},{"num":23,"diff":4,"tp1":"cu","vl1":"GO","cn1":3000,"key":670},{"num":23,"diff":5,"tp1":"it","vl1":"Equip013001","cn1":1,"vl2":"Equip003003","cn2":1,"key":147},{"num":23,"diff":6,"tp1":"cu","vl1":"EN","cn1":8,"vl2":"GO","cn2":2000,"key":920},{"num":23,"diff":7,"tp1":"it","vl1":"Equip012003","cn1":1,"vl2":"Equip015001","cn2":1,"key":314},{"num":23,"diff":8,"tp1":"cu","vl1":"DI","cn1":5,"key":505},{"num":23,"diff":9,"tp1":"it","vl1":"Equip012003","cn1":1,"key":662},{"num":23,"diff":10,"tp1":"cu","vl1":"EN","cn1":12,"key":195},{"num":23,"diff":11,"tp1":"it","vl1":"Equip022001","cn1":1,"key":936},{"num":23,"diff":12,"tp1":"cu","vl1":"GO","cn1":4000,"key":971},{"num":23,"diff":13,"tp1":"it","vl1":"Equip014001","cn1":1,"vl2":"Equip010001","cn2":1,"key":391},{"num":23,"diff":14,"tp1":"cu","vl1":"EN","cn1":10,"vl2":"GO","cn2":3000,"key":999},{"num":23,"diff":15,"tp1":"it","vl1":"Equip014001","cn1":1,"vl2":"Equip012001","cn2":1,"key":188},{"num":23,"diff":16,"tp1":"cu","vl1":"DI","cn1":6,"key":795},{"num":23,"diff":17,"tp1":"it","vl1":"Equip015003","cn1":1,"key":519},{"num":23,"diff":18,"tp1":"cu","vl1":"EN","cn1":15,"key":435},{"num":23,"diff":19,"tp1":"it","vl1":"Equip021001","cn1":1,"key":489},{"num":23,"diff":20,"tp1":"cu","vl1":"GO","cn1":5500,"key":667}</v>
      </c>
      <c r="AC725">
        <f t="shared" ca="1" si="270"/>
        <v>0</v>
      </c>
    </row>
    <row r="726" spans="1:29">
      <c r="A726">
        <f t="shared" si="236"/>
        <v>23</v>
      </c>
      <c r="B726" t="str">
        <f>VLOOKUP(A726,BossBattleTable!$A:$C,MATCH(BossBattleTable!$C$1,BossBattleTable!$A$1:$C$1,0),0)</f>
        <v>MobileLancer</v>
      </c>
      <c r="C726">
        <f t="shared" ca="1" si="237"/>
        <v>21</v>
      </c>
      <c r="D726">
        <f t="shared" si="254"/>
        <v>23</v>
      </c>
      <c r="E726">
        <f t="shared" ca="1" si="255"/>
        <v>21</v>
      </c>
      <c r="F726" t="str">
        <f t="shared" ca="1" si="256"/>
        <v>it</v>
      </c>
      <c r="G726" t="s">
        <v>412</v>
      </c>
      <c r="H726" t="s">
        <v>448</v>
      </c>
      <c r="I726">
        <v>1</v>
      </c>
      <c r="L726" t="s">
        <v>412</v>
      </c>
      <c r="M726" t="s">
        <v>453</v>
      </c>
      <c r="N726">
        <v>1</v>
      </c>
      <c r="O726">
        <v>219</v>
      </c>
      <c r="P726">
        <f t="shared" si="257"/>
        <v>219</v>
      </c>
      <c r="Q726" t="str">
        <f t="shared" ca="1" si="258"/>
        <v>it</v>
      </c>
      <c r="R726" t="str">
        <f t="shared" si="259"/>
        <v>Equip010001</v>
      </c>
      <c r="S726">
        <f t="shared" si="260"/>
        <v>1</v>
      </c>
      <c r="T726" t="str">
        <f t="shared" si="261"/>
        <v/>
      </c>
      <c r="U726" t="str">
        <f t="shared" si="262"/>
        <v>Equip013001</v>
      </c>
      <c r="V726">
        <f t="shared" si="263"/>
        <v>1</v>
      </c>
      <c r="W726" t="str">
        <f t="shared" ca="1" si="264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26" t="str">
        <f t="shared" ca="1" si="265"/>
        <v>{"num":23,"diff":21,"tp1":"it","vl1":"Equip010001","cn1":1,"vl2":"Equip013001","cn2":1,"key":219}</v>
      </c>
      <c r="Y726">
        <f t="shared" ca="1" si="266"/>
        <v>97</v>
      </c>
      <c r="Z726">
        <f t="shared" ca="1" si="267"/>
        <v>21771</v>
      </c>
      <c r="AA726">
        <f t="shared" ca="1" si="268"/>
        <v>1</v>
      </c>
      <c r="AB726" t="str">
        <f t="shared" ca="1" si="269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,{"num":23,"diff":1,"tp1":"it","vl1":"Equip003002","cn1":1,"key":743},{"num":23,"diff":2,"tp1":"cu","vl1":"EN","cn1":10,"key":880},{"num":23,"diff":3,"tp1":"it","vl1":"Equip010001","cn1":1,"key":878},{"num":23,"diff":4,"tp1":"cu","vl1":"GO","cn1":3000,"key":670},{"num":23,"diff":5,"tp1":"it","vl1":"Equip013001","cn1":1,"vl2":"Equip003003","cn2":1,"key":147},{"num":23,"diff":6,"tp1":"cu","vl1":"EN","cn1":8,"vl2":"GO","cn2":2000,"key":920},{"num":23,"diff":7,"tp1":"it","vl1":"Equip012003","cn1":1,"vl2":"Equip015001","cn2":1,"key":314},{"num":23,"diff":8,"tp1":"cu","vl1":"DI","cn1":5,"key":505},{"num":23,"diff":9,"tp1":"it","vl1":"Equip012003","cn1":1,"key":662},{"num":23,"diff":10,"tp1":"cu","vl1":"EN","cn1":12,"key":195},{"num":23,"diff":11,"tp1":"it","vl1":"Equip022001","cn1":1,"key":936},{"num":23,"diff":12,"tp1":"cu","vl1":"GO","cn1":4000,"key":971},{"num":23,"diff":13,"tp1":"it","vl1":"Equip014001","cn1":1,"vl2":"Equip010001","cn2":1,"key":391},{"num":23,"diff":14,"tp1":"cu","vl1":"EN","cn1":10,"vl2":"GO","cn2":3000,"key":999},{"num":23,"diff":15,"tp1":"it","vl1":"Equip014001","cn1":1,"vl2":"Equip012001","cn2":1,"key":188},{"num":23,"diff":16,"tp1":"cu","vl1":"DI","cn1":6,"key":795},{"num":23,"diff":17,"tp1":"it","vl1":"Equip015003","cn1":1,"key":519},{"num":23,"diff":18,"tp1":"cu","vl1":"EN","cn1":15,"key":435},{"num":23,"diff":19,"tp1":"it","vl1":"Equip021001","cn1":1,"key":489},{"num":23,"diff":20,"tp1":"cu","vl1":"GO","cn1":5500,"key":667},{"num":23,"diff":21,"tp1":"it","vl1":"Equip010001","cn1":1,"vl2":"Equip013001","cn2":1,"key":219}</v>
      </c>
      <c r="AC726">
        <f t="shared" ca="1" si="270"/>
        <v>0</v>
      </c>
    </row>
    <row r="727" spans="1:29">
      <c r="A727">
        <f t="shared" si="236"/>
        <v>23</v>
      </c>
      <c r="B727" t="str">
        <f>VLOOKUP(A727,BossBattleTable!$A:$C,MATCH(BossBattleTable!$C$1,BossBattleTable!$A$1:$C$1,0),0)</f>
        <v>MobileLancer</v>
      </c>
      <c r="C727">
        <f t="shared" ca="1" si="237"/>
        <v>22</v>
      </c>
      <c r="D727">
        <f t="shared" si="254"/>
        <v>23</v>
      </c>
      <c r="E727">
        <f t="shared" ca="1" si="255"/>
        <v>22</v>
      </c>
      <c r="F727" t="str">
        <f t="shared" ca="1" si="256"/>
        <v>cu</v>
      </c>
      <c r="G727" t="s">
        <v>402</v>
      </c>
      <c r="H727" t="s">
        <v>191</v>
      </c>
      <c r="I727">
        <v>12</v>
      </c>
      <c r="L727" t="s">
        <v>402</v>
      </c>
      <c r="M727" t="s">
        <v>375</v>
      </c>
      <c r="N727">
        <v>4000</v>
      </c>
      <c r="O727">
        <v>696</v>
      </c>
      <c r="P727">
        <f t="shared" si="257"/>
        <v>696</v>
      </c>
      <c r="Q727" t="str">
        <f t="shared" ca="1" si="258"/>
        <v>cu</v>
      </c>
      <c r="R727" t="str">
        <f t="shared" si="259"/>
        <v>EN</v>
      </c>
      <c r="S727">
        <f t="shared" si="260"/>
        <v>12</v>
      </c>
      <c r="T727" t="str">
        <f t="shared" si="261"/>
        <v/>
      </c>
      <c r="U727" t="str">
        <f t="shared" si="262"/>
        <v>GO</v>
      </c>
      <c r="V727">
        <f t="shared" si="263"/>
        <v>4000</v>
      </c>
      <c r="W727" t="str">
        <f t="shared" ca="1" si="264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27" t="str">
        <f t="shared" ca="1" si="265"/>
        <v>{"num":23,"diff":22,"tp1":"cu","vl1":"EN","cn1":12,"vl2":"GO","cn2":4000,"key":696}</v>
      </c>
      <c r="Y727">
        <f t="shared" ca="1" si="266"/>
        <v>83</v>
      </c>
      <c r="Z727">
        <f t="shared" ca="1" si="267"/>
        <v>21855</v>
      </c>
      <c r="AA727">
        <f t="shared" ca="1" si="268"/>
        <v>1</v>
      </c>
      <c r="AB727" t="str">
        <f t="shared" ca="1" si="269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,{"num":23,"diff":1,"tp1":"it","vl1":"Equip003002","cn1":1,"key":743},{"num":23,"diff":2,"tp1":"cu","vl1":"EN","cn1":10,"key":880},{"num":23,"diff":3,"tp1":"it","vl1":"Equip010001","cn1":1,"key":878},{"num":23,"diff":4,"tp1":"cu","vl1":"GO","cn1":3000,"key":670},{"num":23,"diff":5,"tp1":"it","vl1":"Equip013001","cn1":1,"vl2":"Equip003003","cn2":1,"key":147},{"num":23,"diff":6,"tp1":"cu","vl1":"EN","cn1":8,"vl2":"GO","cn2":2000,"key":920},{"num":23,"diff":7,"tp1":"it","vl1":"Equip012003","cn1":1,"vl2":"Equip015001","cn2":1,"key":314},{"num":23,"diff":8,"tp1":"cu","vl1":"DI","cn1":5,"key":505},{"num":23,"diff":9,"tp1":"it","vl1":"Equip012003","cn1":1,"key":662},{"num":23,"diff":10,"tp1":"cu","vl1":"EN","cn1":12,"key":195},{"num":23,"diff":11,"tp1":"it","vl1":"Equip022001","cn1":1,"key":936},{"num":23,"diff":12,"tp1":"cu","vl1":"GO","cn1":4000,"key":971},{"num":23,"diff":13,"tp1":"it","vl1":"Equip014001","cn1":1,"vl2":"Equip010001","cn2":1,"key":391},{"num":23,"diff":14,"tp1":"cu","vl1":"EN","cn1":10,"vl2":"GO","cn2":3000,"key":999},{"num":23,"diff":15,"tp1":"it","vl1":"Equip014001","cn1":1,"vl2":"Equip012001","cn2":1,"key":188},{"num":23,"diff":16,"tp1":"cu","vl1":"DI","cn1":6,"key":795},{"num":23,"diff":17,"tp1":"it","vl1":"Equip015003","cn1":1,"key":519},{"num":23,"diff":18,"tp1":"cu","vl1":"EN","cn1":15,"key":435},{"num":23,"diff":19,"tp1":"it","vl1":"Equip021001","cn1":1,"key":489},{"num":23,"diff":20,"tp1":"cu","vl1":"GO","cn1":5500,"key":667},{"num":23,"diff":21,"tp1":"it","vl1":"Equip010001","cn1":1,"vl2":"Equip013001","cn2":1,"key":219},{"num":23,"diff":22,"tp1":"cu","vl1":"EN","cn1":12,"vl2":"GO","cn2":4000,"key":696}</v>
      </c>
      <c r="AC727">
        <f t="shared" ca="1" si="270"/>
        <v>0</v>
      </c>
    </row>
    <row r="728" spans="1:29">
      <c r="A728">
        <f t="shared" si="236"/>
        <v>23</v>
      </c>
      <c r="B728" t="str">
        <f>VLOOKUP(A728,BossBattleTable!$A:$C,MATCH(BossBattleTable!$C$1,BossBattleTable!$A$1:$C$1,0),0)</f>
        <v>MobileLancer</v>
      </c>
      <c r="C728">
        <f t="shared" ca="1" si="237"/>
        <v>23</v>
      </c>
      <c r="D728">
        <f t="shared" si="254"/>
        <v>23</v>
      </c>
      <c r="E728">
        <f t="shared" ca="1" si="255"/>
        <v>23</v>
      </c>
      <c r="F728" t="str">
        <f t="shared" ca="1" si="256"/>
        <v>it</v>
      </c>
      <c r="G728" t="s">
        <v>412</v>
      </c>
      <c r="H728" t="s">
        <v>475</v>
      </c>
      <c r="I728">
        <v>1</v>
      </c>
      <c r="L728" t="s">
        <v>412</v>
      </c>
      <c r="M728" t="s">
        <v>451</v>
      </c>
      <c r="N728">
        <v>1</v>
      </c>
      <c r="O728">
        <v>132</v>
      </c>
      <c r="P728">
        <f t="shared" si="257"/>
        <v>132</v>
      </c>
      <c r="Q728" t="str">
        <f t="shared" ca="1" si="258"/>
        <v>it</v>
      </c>
      <c r="R728" t="str">
        <f t="shared" si="259"/>
        <v>Equip024002</v>
      </c>
      <c r="S728">
        <f t="shared" si="260"/>
        <v>1</v>
      </c>
      <c r="T728" t="str">
        <f t="shared" si="261"/>
        <v/>
      </c>
      <c r="U728" t="str">
        <f t="shared" si="262"/>
        <v>Equip010003</v>
      </c>
      <c r="V728">
        <f t="shared" si="263"/>
        <v>1</v>
      </c>
      <c r="W728" t="str">
        <f t="shared" ca="1" si="264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28" t="str">
        <f t="shared" ca="1" si="265"/>
        <v>{"num":23,"diff":23,"tp1":"it","vl1":"Equip024002","cn1":1,"vl2":"Equip010003","cn2":1,"key":132}</v>
      </c>
      <c r="Y728">
        <f t="shared" ca="1" si="266"/>
        <v>97</v>
      </c>
      <c r="Z728">
        <f t="shared" ca="1" si="267"/>
        <v>21953</v>
      </c>
      <c r="AA728">
        <f t="shared" ca="1" si="268"/>
        <v>1</v>
      </c>
      <c r="AB728" t="str">
        <f t="shared" ca="1" si="269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,{"num":23,"diff":1,"tp1":"it","vl1":"Equip003002","cn1":1,"key":743},{"num":23,"diff":2,"tp1":"cu","vl1":"EN","cn1":10,"key":880},{"num":23,"diff":3,"tp1":"it","vl1":"Equip010001","cn1":1,"key":878},{"num":23,"diff":4,"tp1":"cu","vl1":"GO","cn1":3000,"key":670},{"num":23,"diff":5,"tp1":"it","vl1":"Equip013001","cn1":1,"vl2":"Equip003003","cn2":1,"key":147},{"num":23,"diff":6,"tp1":"cu","vl1":"EN","cn1":8,"vl2":"GO","cn2":2000,"key":920},{"num":23,"diff":7,"tp1":"it","vl1":"Equip012003","cn1":1,"vl2":"Equip015001","cn2":1,"key":314},{"num":23,"diff":8,"tp1":"cu","vl1":"DI","cn1":5,"key":505},{"num":23,"diff":9,"tp1":"it","vl1":"Equip012003","cn1":1,"key":662},{"num":23,"diff":10,"tp1":"cu","vl1":"EN","cn1":12,"key":195},{"num":23,"diff":11,"tp1":"it","vl1":"Equip022001","cn1":1,"key":936},{"num":23,"diff":12,"tp1":"cu","vl1":"GO","cn1":4000,"key":971},{"num":23,"diff":13,"tp1":"it","vl1":"Equip014001","cn1":1,"vl2":"Equip010001","cn2":1,"key":391},{"num":23,"diff":14,"tp1":"cu","vl1":"EN","cn1":10,"vl2":"GO","cn2":3000,"key":999},{"num":23,"diff":15,"tp1":"it","vl1":"Equip014001","cn1":1,"vl2":"Equip012001","cn2":1,"key":188},{"num":23,"diff":16,"tp1":"cu","vl1":"DI","cn1":6,"key":795},{"num":23,"diff":17,"tp1":"it","vl1":"Equip015003","cn1":1,"key":519},{"num":23,"diff":18,"tp1":"cu","vl1":"EN","cn1":15,"key":435},{"num":23,"diff":19,"tp1":"it","vl1":"Equip021001","cn1":1,"key":489},{"num":23,"diff":20,"tp1":"cu","vl1":"GO","cn1":5500,"key":667},{"num":23,"diff":21,"tp1":"it","vl1":"Equip010001","cn1":1,"vl2":"Equip013001","cn2":1,"key":219},{"num":23,"diff":22,"tp1":"cu","vl1":"EN","cn1":12,"vl2":"GO","cn2":4000,"key":696},{"num":23,"diff":23,"tp1":"it","vl1":"Equip024002","cn1":1,"vl2":"Equip010003","cn2":1,"key":132}</v>
      </c>
      <c r="AC728">
        <f t="shared" ca="1" si="270"/>
        <v>0</v>
      </c>
    </row>
    <row r="729" spans="1:29">
      <c r="A729">
        <f t="shared" si="236"/>
        <v>23</v>
      </c>
      <c r="B729" t="str">
        <f>VLOOKUP(A729,BossBattleTable!$A:$C,MATCH(BossBattleTable!$C$1,BossBattleTable!$A$1:$C$1,0),0)</f>
        <v>MobileLancer</v>
      </c>
      <c r="C729">
        <f t="shared" ca="1" si="237"/>
        <v>24</v>
      </c>
      <c r="D729">
        <f t="shared" si="254"/>
        <v>23</v>
      </c>
      <c r="E729">
        <f t="shared" ca="1" si="255"/>
        <v>24</v>
      </c>
      <c r="F729" t="str">
        <f t="shared" ca="1" si="256"/>
        <v>cu</v>
      </c>
      <c r="G729" t="s">
        <v>402</v>
      </c>
      <c r="H729" t="s">
        <v>108</v>
      </c>
      <c r="I729">
        <v>8</v>
      </c>
      <c r="O729">
        <v>193</v>
      </c>
      <c r="P729">
        <f t="shared" si="257"/>
        <v>193</v>
      </c>
      <c r="Q729" t="str">
        <f t="shared" ca="1" si="258"/>
        <v>cu</v>
      </c>
      <c r="R729" t="str">
        <f t="shared" si="259"/>
        <v>DI</v>
      </c>
      <c r="S729">
        <f t="shared" si="260"/>
        <v>8</v>
      </c>
      <c r="T729" t="str">
        <f t="shared" si="261"/>
        <v/>
      </c>
      <c r="U729" t="str">
        <f t="shared" si="262"/>
        <v/>
      </c>
      <c r="V729" t="str">
        <f t="shared" si="263"/>
        <v/>
      </c>
      <c r="W729" t="str">
        <f t="shared" ca="1" si="264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29" t="str">
        <f t="shared" ca="1" si="265"/>
        <v>{"num":23,"diff":24,"tp1":"cu","vl1":"DI","cn1":8,"key":193}</v>
      </c>
      <c r="Y729">
        <f t="shared" ca="1" si="266"/>
        <v>60</v>
      </c>
      <c r="Z729">
        <f t="shared" ca="1" si="267"/>
        <v>22014</v>
      </c>
      <c r="AA729">
        <f t="shared" ca="1" si="268"/>
        <v>1</v>
      </c>
      <c r="AB729" t="str">
        <f t="shared" ca="1" si="269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,{"num":23,"diff":1,"tp1":"it","vl1":"Equip003002","cn1":1,"key":743},{"num":23,"diff":2,"tp1":"cu","vl1":"EN","cn1":10,"key":880},{"num":23,"diff":3,"tp1":"it","vl1":"Equip010001","cn1":1,"key":878},{"num":23,"diff":4,"tp1":"cu","vl1":"GO","cn1":3000,"key":670},{"num":23,"diff":5,"tp1":"it","vl1":"Equip013001","cn1":1,"vl2":"Equip003003","cn2":1,"key":147},{"num":23,"diff":6,"tp1":"cu","vl1":"EN","cn1":8,"vl2":"GO","cn2":2000,"key":920},{"num":23,"diff":7,"tp1":"it","vl1":"Equip012003","cn1":1,"vl2":"Equip015001","cn2":1,"key":314},{"num":23,"diff":8,"tp1":"cu","vl1":"DI","cn1":5,"key":505},{"num":23,"diff":9,"tp1":"it","vl1":"Equip012003","cn1":1,"key":662},{"num":23,"diff":10,"tp1":"cu","vl1":"EN","cn1":12,"key":195},{"num":23,"diff":11,"tp1":"it","vl1":"Equip022001","cn1":1,"key":936},{"num":23,"diff":12,"tp1":"cu","vl1":"GO","cn1":4000,"key":971},{"num":23,"diff":13,"tp1":"it","vl1":"Equip014001","cn1":1,"vl2":"Equip010001","cn2":1,"key":391},{"num":23,"diff":14,"tp1":"cu","vl1":"EN","cn1":10,"vl2":"GO","cn2":3000,"key":999},{"num":23,"diff":15,"tp1":"it","vl1":"Equip014001","cn1":1,"vl2":"Equip012001","cn2":1,"key":188},{"num":23,"diff":16,"tp1":"cu","vl1":"DI","cn1":6,"key":795},{"num":23,"diff":17,"tp1":"it","vl1":"Equip015003","cn1":1,"key":519},{"num":23,"diff":18,"tp1":"cu","vl1":"EN","cn1":15,"key":435},{"num":23,"diff":19,"tp1":"it","vl1":"Equip021001","cn1":1,"key":489},{"num":23,"diff":20,"tp1":"cu","vl1":"GO","cn1":5500,"key":667},{"num":23,"diff":21,"tp1":"it","vl1":"Equip010001","cn1":1,"vl2":"Equip013001","cn2":1,"key":219},{"num":23,"diff":22,"tp1":"cu","vl1":"EN","cn1":12,"vl2":"GO","cn2":4000,"key":696},{"num":23,"diff":23,"tp1":"it","vl1":"Equip024002","cn1":1,"vl2":"Equip010003","cn2":1,"key":132},{"num":23,"diff":24,"tp1":"cu","vl1":"DI","cn1":8,"key":193}</v>
      </c>
      <c r="AC729">
        <f t="shared" ca="1" si="270"/>
        <v>0</v>
      </c>
    </row>
    <row r="730" spans="1:29">
      <c r="A730">
        <f t="shared" si="236"/>
        <v>23</v>
      </c>
      <c r="B730" t="str">
        <f>VLOOKUP(A730,BossBattleTable!$A:$C,MATCH(BossBattleTable!$C$1,BossBattleTable!$A$1:$C$1,0),0)</f>
        <v>MobileLancer</v>
      </c>
      <c r="C730">
        <f t="shared" ca="1" si="237"/>
        <v>25</v>
      </c>
      <c r="D730">
        <f t="shared" si="254"/>
        <v>23</v>
      </c>
      <c r="E730">
        <f t="shared" ca="1" si="255"/>
        <v>25</v>
      </c>
      <c r="F730" t="str">
        <f t="shared" ca="1" si="256"/>
        <v>it</v>
      </c>
      <c r="G730" t="s">
        <v>412</v>
      </c>
      <c r="H730" t="s">
        <v>481</v>
      </c>
      <c r="I730">
        <v>1</v>
      </c>
      <c r="O730">
        <v>940</v>
      </c>
      <c r="P730">
        <f t="shared" si="257"/>
        <v>940</v>
      </c>
      <c r="Q730" t="str">
        <f t="shared" ca="1" si="258"/>
        <v>it</v>
      </c>
      <c r="R730" t="str">
        <f t="shared" si="259"/>
        <v>Equip013003</v>
      </c>
      <c r="S730">
        <f t="shared" si="260"/>
        <v>1</v>
      </c>
      <c r="T730" t="str">
        <f t="shared" si="261"/>
        <v/>
      </c>
      <c r="U730" t="str">
        <f t="shared" si="262"/>
        <v/>
      </c>
      <c r="V730" t="str">
        <f t="shared" si="263"/>
        <v/>
      </c>
      <c r="W730" t="str">
        <f t="shared" ca="1" si="264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30" t="str">
        <f t="shared" ca="1" si="265"/>
        <v>{"num":23,"diff":25,"tp1":"it","vl1":"Equip013003","cn1":1,"key":940}</v>
      </c>
      <c r="Y730">
        <f t="shared" ca="1" si="266"/>
        <v>69</v>
      </c>
      <c r="Z730">
        <f t="shared" ca="1" si="267"/>
        <v>22084</v>
      </c>
      <c r="AA730">
        <f t="shared" ca="1" si="268"/>
        <v>1</v>
      </c>
      <c r="AB730" t="str">
        <f t="shared" ca="1" si="269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,{"num":23,"diff":1,"tp1":"it","vl1":"Equip003002","cn1":1,"key":743},{"num":23,"diff":2,"tp1":"cu","vl1":"EN","cn1":10,"key":880},{"num":23,"diff":3,"tp1":"it","vl1":"Equip010001","cn1":1,"key":878},{"num":23,"diff":4,"tp1":"cu","vl1":"GO","cn1":3000,"key":670},{"num":23,"diff":5,"tp1":"it","vl1":"Equip013001","cn1":1,"vl2":"Equip003003","cn2":1,"key":147},{"num":23,"diff":6,"tp1":"cu","vl1":"EN","cn1":8,"vl2":"GO","cn2":2000,"key":920},{"num":23,"diff":7,"tp1":"it","vl1":"Equip012003","cn1":1,"vl2":"Equip015001","cn2":1,"key":314},{"num":23,"diff":8,"tp1":"cu","vl1":"DI","cn1":5,"key":505},{"num":23,"diff":9,"tp1":"it","vl1":"Equip012003","cn1":1,"key":662},{"num":23,"diff":10,"tp1":"cu","vl1":"EN","cn1":12,"key":195},{"num":23,"diff":11,"tp1":"it","vl1":"Equip022001","cn1":1,"key":936},{"num":23,"diff":12,"tp1":"cu","vl1":"GO","cn1":4000,"key":971},{"num":23,"diff":13,"tp1":"it","vl1":"Equip014001","cn1":1,"vl2":"Equip010001","cn2":1,"key":391},{"num":23,"diff":14,"tp1":"cu","vl1":"EN","cn1":10,"vl2":"GO","cn2":3000,"key":999},{"num":23,"diff":15,"tp1":"it","vl1":"Equip014001","cn1":1,"vl2":"Equip012001","cn2":1,"key":188},{"num":23,"diff":16,"tp1":"cu","vl1":"DI","cn1":6,"key":795},{"num":23,"diff":17,"tp1":"it","vl1":"Equip015003","cn1":1,"key":519},{"num":23,"diff":18,"tp1":"cu","vl1":"EN","cn1":15,"key":435},{"num":23,"diff":19,"tp1":"it","vl1":"Equip021001","cn1":1,"key":489},{"num":23,"diff":20,"tp1":"cu","vl1":"GO","cn1":5500,"key":667},{"num":23,"diff":21,"tp1":"it","vl1":"Equip010001","cn1":1,"vl2":"Equip013001","cn2":1,"key":219},{"num":23,"diff":22,"tp1":"cu","vl1":"EN","cn1":12,"vl2":"GO","cn2":4000,"key":696},{"num":23,"diff":23,"tp1":"it","vl1":"Equip024002","cn1":1,"vl2":"Equip010003","cn2":1,"key":132},{"num":23,"diff":24,"tp1":"cu","vl1":"DI","cn1":8,"key":193},{"num":23,"diff":25,"tp1":"it","vl1":"Equip013003","cn1":1,"key":940}</v>
      </c>
      <c r="AC730">
        <f t="shared" ca="1" si="270"/>
        <v>0</v>
      </c>
    </row>
    <row r="731" spans="1:29">
      <c r="A731">
        <f t="shared" si="236"/>
        <v>23</v>
      </c>
      <c r="B731" t="str">
        <f>VLOOKUP(A731,BossBattleTable!$A:$C,MATCH(BossBattleTable!$C$1,BossBattleTable!$A$1:$C$1,0),0)</f>
        <v>MobileLancer</v>
      </c>
      <c r="C731">
        <f t="shared" ca="1" si="237"/>
        <v>26</v>
      </c>
      <c r="D731">
        <f t="shared" si="254"/>
        <v>23</v>
      </c>
      <c r="E731">
        <f t="shared" ca="1" si="255"/>
        <v>26</v>
      </c>
      <c r="F731" t="str">
        <f t="shared" ca="1" si="256"/>
        <v>cu</v>
      </c>
      <c r="G731" t="s">
        <v>402</v>
      </c>
      <c r="H731" t="s">
        <v>191</v>
      </c>
      <c r="I731">
        <v>20</v>
      </c>
      <c r="O731">
        <v>886</v>
      </c>
      <c r="P731">
        <f t="shared" si="257"/>
        <v>886</v>
      </c>
      <c r="Q731" t="str">
        <f t="shared" ca="1" si="258"/>
        <v>cu</v>
      </c>
      <c r="R731" t="str">
        <f t="shared" si="259"/>
        <v>EN</v>
      </c>
      <c r="S731">
        <f t="shared" si="260"/>
        <v>20</v>
      </c>
      <c r="T731" t="str">
        <f t="shared" si="261"/>
        <v/>
      </c>
      <c r="U731" t="str">
        <f t="shared" si="262"/>
        <v/>
      </c>
      <c r="V731" t="str">
        <f t="shared" si="263"/>
        <v/>
      </c>
      <c r="W731" t="str">
        <f t="shared" ca="1" si="264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31" t="str">
        <f t="shared" ca="1" si="265"/>
        <v>{"num":23,"diff":26,"tp1":"cu","vl1":"EN","cn1":20,"key":886}</v>
      </c>
      <c r="Y731">
        <f t="shared" ca="1" si="266"/>
        <v>61</v>
      </c>
      <c r="Z731">
        <f t="shared" ca="1" si="267"/>
        <v>22146</v>
      </c>
      <c r="AA731">
        <f t="shared" ca="1" si="268"/>
        <v>1</v>
      </c>
      <c r="AB731" t="str">
        <f t="shared" ca="1" si="269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,{"num":23,"diff":1,"tp1":"it","vl1":"Equip003002","cn1":1,"key":743},{"num":23,"diff":2,"tp1":"cu","vl1":"EN","cn1":10,"key":880},{"num":23,"diff":3,"tp1":"it","vl1":"Equip010001","cn1":1,"key":878},{"num":23,"diff":4,"tp1":"cu","vl1":"GO","cn1":3000,"key":670},{"num":23,"diff":5,"tp1":"it","vl1":"Equip013001","cn1":1,"vl2":"Equip003003","cn2":1,"key":147},{"num":23,"diff":6,"tp1":"cu","vl1":"EN","cn1":8,"vl2":"GO","cn2":2000,"key":920},{"num":23,"diff":7,"tp1":"it","vl1":"Equip012003","cn1":1,"vl2":"Equip015001","cn2":1,"key":314},{"num":23,"diff":8,"tp1":"cu","vl1":"DI","cn1":5,"key":505},{"num":23,"diff":9,"tp1":"it","vl1":"Equip012003","cn1":1,"key":662},{"num":23,"diff":10,"tp1":"cu","vl1":"EN","cn1":12,"key":195},{"num":23,"diff":11,"tp1":"it","vl1":"Equip022001","cn1":1,"key":936},{"num":23,"diff":12,"tp1":"cu","vl1":"GO","cn1":4000,"key":971},{"num":23,"diff":13,"tp1":"it","vl1":"Equip014001","cn1":1,"vl2":"Equip010001","cn2":1,"key":391},{"num":23,"diff":14,"tp1":"cu","vl1":"EN","cn1":10,"vl2":"GO","cn2":3000,"key":999},{"num":23,"diff":15,"tp1":"it","vl1":"Equip014001","cn1":1,"vl2":"Equip012001","cn2":1,"key":188},{"num":23,"diff":16,"tp1":"cu","vl1":"DI","cn1":6,"key":795},{"num":23,"diff":17,"tp1":"it","vl1":"Equip015003","cn1":1,"key":519},{"num":23,"diff":18,"tp1":"cu","vl1":"EN","cn1":15,"key":435},{"num":23,"diff":19,"tp1":"it","vl1":"Equip021001","cn1":1,"key":489},{"num":23,"diff":20,"tp1":"cu","vl1":"GO","cn1":5500,"key":667},{"num":23,"diff":21,"tp1":"it","vl1":"Equip010001","cn1":1,"vl2":"Equip013001","cn2":1,"key":219},{"num":23,"diff":22,"tp1":"cu","vl1":"EN","cn1":12,"vl2":"GO","cn2":4000,"key":696},{"num":23,"diff":23,"tp1":"it","vl1":"Equip024002","cn1":1,"vl2":"Equip010003","cn2":1,"key":132},{"num":23,"diff":24,"tp1":"cu","vl1":"DI","cn1":8,"key":193},{"num":23,"diff":25,"tp1":"it","vl1":"Equip013003","cn1":1,"key":940},{"num":23,"diff":26,"tp1":"cu","vl1":"EN","cn1":20,"key":886}</v>
      </c>
      <c r="AC731">
        <f t="shared" ca="1" si="270"/>
        <v>0</v>
      </c>
    </row>
    <row r="732" spans="1:29">
      <c r="A732">
        <f t="shared" si="236"/>
        <v>23</v>
      </c>
      <c r="B732" t="str">
        <f>VLOOKUP(A732,BossBattleTable!$A:$C,MATCH(BossBattleTable!$C$1,BossBattleTable!$A$1:$C$1,0),0)</f>
        <v>MobileLancer</v>
      </c>
      <c r="C732">
        <f t="shared" ca="1" si="237"/>
        <v>27</v>
      </c>
      <c r="D732">
        <f t="shared" si="254"/>
        <v>23</v>
      </c>
      <c r="E732">
        <f t="shared" ca="1" si="255"/>
        <v>27</v>
      </c>
      <c r="F732" t="str">
        <f t="shared" ca="1" si="256"/>
        <v>it</v>
      </c>
      <c r="G732" t="s">
        <v>412</v>
      </c>
      <c r="H732" t="s">
        <v>475</v>
      </c>
      <c r="I732">
        <v>1</v>
      </c>
      <c r="O732">
        <v>618</v>
      </c>
      <c r="P732">
        <f t="shared" si="257"/>
        <v>618</v>
      </c>
      <c r="Q732" t="str">
        <f t="shared" ca="1" si="258"/>
        <v>it</v>
      </c>
      <c r="R732" t="str">
        <f t="shared" si="259"/>
        <v>Equip024002</v>
      </c>
      <c r="S732">
        <f t="shared" si="260"/>
        <v>1</v>
      </c>
      <c r="T732" t="str">
        <f t="shared" si="261"/>
        <v/>
      </c>
      <c r="U732" t="str">
        <f t="shared" si="262"/>
        <v/>
      </c>
      <c r="V732" t="str">
        <f t="shared" si="263"/>
        <v/>
      </c>
      <c r="W732" t="str">
        <f t="shared" ca="1" si="264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32" t="str">
        <f t="shared" ca="1" si="265"/>
        <v>{"num":23,"diff":27,"tp1":"it","vl1":"Equip024002","cn1":1,"key":618}</v>
      </c>
      <c r="Y732">
        <f t="shared" ca="1" si="266"/>
        <v>69</v>
      </c>
      <c r="Z732">
        <f t="shared" ca="1" si="267"/>
        <v>22216</v>
      </c>
      <c r="AA732">
        <f t="shared" ca="1" si="268"/>
        <v>1</v>
      </c>
      <c r="AB732" t="str">
        <f t="shared" ca="1" si="269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,{"num":23,"diff":1,"tp1":"it","vl1":"Equip003002","cn1":1,"key":743},{"num":23,"diff":2,"tp1":"cu","vl1":"EN","cn1":10,"key":880},{"num":23,"diff":3,"tp1":"it","vl1":"Equip010001","cn1":1,"key":878},{"num":23,"diff":4,"tp1":"cu","vl1":"GO","cn1":3000,"key":670},{"num":23,"diff":5,"tp1":"it","vl1":"Equip013001","cn1":1,"vl2":"Equip003003","cn2":1,"key":147},{"num":23,"diff":6,"tp1":"cu","vl1":"EN","cn1":8,"vl2":"GO","cn2":2000,"key":920},{"num":23,"diff":7,"tp1":"it","vl1":"Equip012003","cn1":1,"vl2":"Equip015001","cn2":1,"key":314},{"num":23,"diff":8,"tp1":"cu","vl1":"DI","cn1":5,"key":505},{"num":23,"diff":9,"tp1":"it","vl1":"Equip012003","cn1":1,"key":662},{"num":23,"diff":10,"tp1":"cu","vl1":"EN","cn1":12,"key":195},{"num":23,"diff":11,"tp1":"it","vl1":"Equip022001","cn1":1,"key":936},{"num":23,"diff":12,"tp1":"cu","vl1":"GO","cn1":4000,"key":971},{"num":23,"diff":13,"tp1":"it","vl1":"Equip014001","cn1":1,"vl2":"Equip010001","cn2":1,"key":391},{"num":23,"diff":14,"tp1":"cu","vl1":"EN","cn1":10,"vl2":"GO","cn2":3000,"key":999},{"num":23,"diff":15,"tp1":"it","vl1":"Equip014001","cn1":1,"vl2":"Equip012001","cn2":1,"key":188},{"num":23,"diff":16,"tp1":"cu","vl1":"DI","cn1":6,"key":795},{"num":23,"diff":17,"tp1":"it","vl1":"Equip015003","cn1":1,"key":519},{"num":23,"diff":18,"tp1":"cu","vl1":"EN","cn1":15,"key":435},{"num":23,"diff":19,"tp1":"it","vl1":"Equip021001","cn1":1,"key":489},{"num":23,"diff":20,"tp1":"cu","vl1":"GO","cn1":5500,"key":667},{"num":23,"diff":21,"tp1":"it","vl1":"Equip010001","cn1":1,"vl2":"Equip013001","cn2":1,"key":219},{"num":23,"diff":22,"tp1":"cu","vl1":"EN","cn1":12,"vl2":"GO","cn2":4000,"key":696},{"num":23,"diff":23,"tp1":"it","vl1":"Equip024002","cn1":1,"vl2":"Equip010003","cn2":1,"key":132},{"num":23,"diff":24,"tp1":"cu","vl1":"DI","cn1":8,"key":193},{"num":23,"diff":25,"tp1":"it","vl1":"Equip013003","cn1":1,"key":940},{"num":23,"diff":26,"tp1":"cu","vl1":"EN","cn1":20,"key":886},{"num":23,"diff":27,"tp1":"it","vl1":"Equip024002","cn1":1,"key":618}</v>
      </c>
      <c r="AC732">
        <f t="shared" ca="1" si="270"/>
        <v>0</v>
      </c>
    </row>
    <row r="733" spans="1:29">
      <c r="A733">
        <f t="shared" si="236"/>
        <v>23</v>
      </c>
      <c r="B733" t="str">
        <f>VLOOKUP(A733,BossBattleTable!$A:$C,MATCH(BossBattleTable!$C$1,BossBattleTable!$A$1:$C$1,0),0)</f>
        <v>MobileLancer</v>
      </c>
      <c r="C733">
        <f t="shared" ca="1" si="237"/>
        <v>28</v>
      </c>
      <c r="D733">
        <f t="shared" si="254"/>
        <v>23</v>
      </c>
      <c r="E733">
        <f t="shared" ca="1" si="255"/>
        <v>28</v>
      </c>
      <c r="F733" t="str">
        <f t="shared" ca="1" si="256"/>
        <v>cu</v>
      </c>
      <c r="G733" t="s">
        <v>402</v>
      </c>
      <c r="H733" t="s">
        <v>375</v>
      </c>
      <c r="I733">
        <v>7500</v>
      </c>
      <c r="O733">
        <v>930</v>
      </c>
      <c r="P733">
        <f t="shared" si="257"/>
        <v>930</v>
      </c>
      <c r="Q733" t="str">
        <f t="shared" ca="1" si="258"/>
        <v>cu</v>
      </c>
      <c r="R733" t="str">
        <f t="shared" si="259"/>
        <v>GO</v>
      </c>
      <c r="S733">
        <f t="shared" si="260"/>
        <v>7500</v>
      </c>
      <c r="T733" t="str">
        <f t="shared" si="261"/>
        <v/>
      </c>
      <c r="U733" t="str">
        <f t="shared" si="262"/>
        <v/>
      </c>
      <c r="V733" t="str">
        <f t="shared" si="263"/>
        <v/>
      </c>
      <c r="W733" t="str">
        <f t="shared" ca="1" si="264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33" t="str">
        <f t="shared" ca="1" si="265"/>
        <v>{"num":23,"diff":28,"tp1":"cu","vl1":"GO","cn1":7500,"key":930}</v>
      </c>
      <c r="Y733">
        <f t="shared" ca="1" si="266"/>
        <v>63</v>
      </c>
      <c r="Z733">
        <f t="shared" ca="1" si="267"/>
        <v>22280</v>
      </c>
      <c r="AA733">
        <f t="shared" ca="1" si="268"/>
        <v>1</v>
      </c>
      <c r="AB733" t="str">
        <f t="shared" ca="1" si="269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,{"num":23,"diff":1,"tp1":"it","vl1":"Equip003002","cn1":1,"key":743},{"num":23,"diff":2,"tp1":"cu","vl1":"EN","cn1":10,"key":880},{"num":23,"diff":3,"tp1":"it","vl1":"Equip010001","cn1":1,"key":878},{"num":23,"diff":4,"tp1":"cu","vl1":"GO","cn1":3000,"key":670},{"num":23,"diff":5,"tp1":"it","vl1":"Equip013001","cn1":1,"vl2":"Equip003003","cn2":1,"key":147},{"num":23,"diff":6,"tp1":"cu","vl1":"EN","cn1":8,"vl2":"GO","cn2":2000,"key":920},{"num":23,"diff":7,"tp1":"it","vl1":"Equip012003","cn1":1,"vl2":"Equip015001","cn2":1,"key":314},{"num":23,"diff":8,"tp1":"cu","vl1":"DI","cn1":5,"key":505},{"num":23,"diff":9,"tp1":"it","vl1":"Equip012003","cn1":1,"key":662},{"num":23,"diff":10,"tp1":"cu","vl1":"EN","cn1":12,"key":195},{"num":23,"diff":11,"tp1":"it","vl1":"Equip022001","cn1":1,"key":936},{"num":23,"diff":12,"tp1":"cu","vl1":"GO","cn1":4000,"key":971},{"num":23,"diff":13,"tp1":"it","vl1":"Equip014001","cn1":1,"vl2":"Equip010001","cn2":1,"key":391},{"num":23,"diff":14,"tp1":"cu","vl1":"EN","cn1":10,"vl2":"GO","cn2":3000,"key":999},{"num":23,"diff":15,"tp1":"it","vl1":"Equip014001","cn1":1,"vl2":"Equip012001","cn2":1,"key":188},{"num":23,"diff":16,"tp1":"cu","vl1":"DI","cn1":6,"key":795},{"num":23,"diff":17,"tp1":"it","vl1":"Equip015003","cn1":1,"key":519},{"num":23,"diff":18,"tp1":"cu","vl1":"EN","cn1":15,"key":435},{"num":23,"diff":19,"tp1":"it","vl1":"Equip021001","cn1":1,"key":489},{"num":23,"diff":20,"tp1":"cu","vl1":"GO","cn1":5500,"key":667},{"num":23,"diff":21,"tp1":"it","vl1":"Equip010001","cn1":1,"vl2":"Equip013001","cn2":1,"key":219},{"num":23,"diff":22,"tp1":"cu","vl1":"EN","cn1":12,"vl2":"GO","cn2":4000,"key":696},{"num":23,"diff":23,"tp1":"it","vl1":"Equip024002","cn1":1,"vl2":"Equip010003","cn2":1,"key":132},{"num":23,"diff":24,"tp1":"cu","vl1":"DI","cn1":8,"key":193},{"num":23,"diff":25,"tp1":"it","vl1":"Equip013003","cn1":1,"key":940},{"num":23,"diff":26,"tp1":"cu","vl1":"EN","cn1":20,"key":886},{"num":23,"diff":27,"tp1":"it","vl1":"Equip024002","cn1":1,"key":618},{"num":23,"diff":28,"tp1":"cu","vl1":"GO","cn1":7500,"key":930}</v>
      </c>
      <c r="AC733">
        <f t="shared" ca="1" si="270"/>
        <v>0</v>
      </c>
    </row>
    <row r="734" spans="1:29">
      <c r="A734">
        <f t="shared" si="236"/>
        <v>23</v>
      </c>
      <c r="B734" t="str">
        <f>VLOOKUP(A734,BossBattleTable!$A:$C,MATCH(BossBattleTable!$C$1,BossBattleTable!$A$1:$C$1,0),0)</f>
        <v>MobileLancer</v>
      </c>
      <c r="C734">
        <f t="shared" ca="1" si="237"/>
        <v>29</v>
      </c>
      <c r="D734">
        <f t="shared" si="254"/>
        <v>23</v>
      </c>
      <c r="E734">
        <f t="shared" ca="1" si="255"/>
        <v>29</v>
      </c>
      <c r="F734" t="str">
        <f t="shared" ca="1" si="256"/>
        <v>it</v>
      </c>
      <c r="G734" t="s">
        <v>412</v>
      </c>
      <c r="H734" t="s">
        <v>458</v>
      </c>
      <c r="I734">
        <v>1</v>
      </c>
      <c r="L734" t="s">
        <v>412</v>
      </c>
      <c r="M734" t="s">
        <v>463</v>
      </c>
      <c r="N734">
        <v>1</v>
      </c>
      <c r="O734">
        <v>967</v>
      </c>
      <c r="P734">
        <f t="shared" si="257"/>
        <v>967</v>
      </c>
      <c r="Q734" t="str">
        <f t="shared" ca="1" si="258"/>
        <v>it</v>
      </c>
      <c r="R734" t="str">
        <f t="shared" si="259"/>
        <v>Equip012003</v>
      </c>
      <c r="S734">
        <f t="shared" si="260"/>
        <v>1</v>
      </c>
      <c r="T734" t="str">
        <f t="shared" si="261"/>
        <v/>
      </c>
      <c r="U734" t="str">
        <f t="shared" si="262"/>
        <v>Equip014002</v>
      </c>
      <c r="V734">
        <f t="shared" si="263"/>
        <v>1</v>
      </c>
      <c r="W734" t="str">
        <f t="shared" ca="1" si="264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34" t="str">
        <f t="shared" ca="1" si="265"/>
        <v>{"num":23,"diff":29,"tp1":"it","vl1":"Equip012003","cn1":1,"vl2":"Equip014002","cn2":1,"key":967}</v>
      </c>
      <c r="Y734">
        <f t="shared" ca="1" si="266"/>
        <v>97</v>
      </c>
      <c r="Z734">
        <f t="shared" ca="1" si="267"/>
        <v>22378</v>
      </c>
      <c r="AA734">
        <f t="shared" ca="1" si="268"/>
        <v>1</v>
      </c>
      <c r="AB734" t="str">
        <f t="shared" ca="1" si="269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,{"num":23,"diff":1,"tp1":"it","vl1":"Equip003002","cn1":1,"key":743},{"num":23,"diff":2,"tp1":"cu","vl1":"EN","cn1":10,"key":880},{"num":23,"diff":3,"tp1":"it","vl1":"Equip010001","cn1":1,"key":878},{"num":23,"diff":4,"tp1":"cu","vl1":"GO","cn1":3000,"key":670},{"num":23,"diff":5,"tp1":"it","vl1":"Equip013001","cn1":1,"vl2":"Equip003003","cn2":1,"key":147},{"num":23,"diff":6,"tp1":"cu","vl1":"EN","cn1":8,"vl2":"GO","cn2":2000,"key":920},{"num":23,"diff":7,"tp1":"it","vl1":"Equip012003","cn1":1,"vl2":"Equip015001","cn2":1,"key":314},{"num":23,"diff":8,"tp1":"cu","vl1":"DI","cn1":5,"key":505},{"num":23,"diff":9,"tp1":"it","vl1":"Equip012003","cn1":1,"key":662},{"num":23,"diff":10,"tp1":"cu","vl1":"EN","cn1":12,"key":195},{"num":23,"diff":11,"tp1":"it","vl1":"Equip022001","cn1":1,"key":936},{"num":23,"diff":12,"tp1":"cu","vl1":"GO","cn1":4000,"key":971},{"num":23,"diff":13,"tp1":"it","vl1":"Equip014001","cn1":1,"vl2":"Equip010001","cn2":1,"key":391},{"num":23,"diff":14,"tp1":"cu","vl1":"EN","cn1":10,"vl2":"GO","cn2":3000,"key":999},{"num":23,"diff":15,"tp1":"it","vl1":"Equip014001","cn1":1,"vl2":"Equip012001","cn2":1,"key":188},{"num":23,"diff":16,"tp1":"cu","vl1":"DI","cn1":6,"key":795},{"num":23,"diff":17,"tp1":"it","vl1":"Equip015003","cn1":1,"key":519},{"num":23,"diff":18,"tp1":"cu","vl1":"EN","cn1":15,"key":435},{"num":23,"diff":19,"tp1":"it","vl1":"Equip021001","cn1":1,"key":489},{"num":23,"diff":20,"tp1":"cu","vl1":"GO","cn1":5500,"key":667},{"num":23,"diff":21,"tp1":"it","vl1":"Equip010001","cn1":1,"vl2":"Equip013001","cn2":1,"key":219},{"num":23,"diff":22,"tp1":"cu","vl1":"EN","cn1":12,"vl2":"GO","cn2":4000,"key":696},{"num":23,"diff":23,"tp1":"it","vl1":"Equip024002","cn1":1,"vl2":"Equip010003","cn2":1,"key":132},{"num":23,"diff":24,"tp1":"cu","vl1":"DI","cn1":8,"key":193},{"num":23,"diff":25,"tp1":"it","vl1":"Equip013003","cn1":1,"key":940},{"num":23,"diff":26,"tp1":"cu","vl1":"EN","cn1":20,"key":886},{"num":23,"diff":27,"tp1":"it","vl1":"Equip024002","cn1":1,"key":618},{"num":23,"diff":28,"tp1":"cu","vl1":"GO","cn1":7500,"key":930},{"num":23,"diff":29,"tp1":"it","vl1":"Equip012003","cn1":1,"vl2":"Equip014002","cn2":1,"key":967}</v>
      </c>
      <c r="AC734">
        <f t="shared" ca="1" si="270"/>
        <v>0</v>
      </c>
    </row>
    <row r="735" spans="1:29">
      <c r="A735">
        <f t="shared" si="236"/>
        <v>23</v>
      </c>
      <c r="B735" t="str">
        <f>VLOOKUP(A735,BossBattleTable!$A:$C,MATCH(BossBattleTable!$C$1,BossBattleTable!$A$1:$C$1,0),0)</f>
        <v>MobileLancer</v>
      </c>
      <c r="C735">
        <f t="shared" ca="1" si="237"/>
        <v>30</v>
      </c>
      <c r="D735">
        <f t="shared" si="254"/>
        <v>23</v>
      </c>
      <c r="E735">
        <f t="shared" ca="1" si="255"/>
        <v>30</v>
      </c>
      <c r="F735" t="str">
        <f t="shared" ca="1" si="256"/>
        <v>cu</v>
      </c>
      <c r="G735" t="s">
        <v>402</v>
      </c>
      <c r="H735" t="s">
        <v>191</v>
      </c>
      <c r="I735">
        <v>15</v>
      </c>
      <c r="L735" t="s">
        <v>402</v>
      </c>
      <c r="M735" t="s">
        <v>375</v>
      </c>
      <c r="N735">
        <v>5000</v>
      </c>
      <c r="O735">
        <v>962</v>
      </c>
      <c r="P735">
        <f t="shared" si="257"/>
        <v>962</v>
      </c>
      <c r="Q735" t="str">
        <f t="shared" ca="1" si="258"/>
        <v>cu</v>
      </c>
      <c r="R735" t="str">
        <f t="shared" si="259"/>
        <v>EN</v>
      </c>
      <c r="S735">
        <f t="shared" si="260"/>
        <v>15</v>
      </c>
      <c r="T735" t="str">
        <f t="shared" si="261"/>
        <v/>
      </c>
      <c r="U735" t="str">
        <f t="shared" si="262"/>
        <v>GO</v>
      </c>
      <c r="V735">
        <f t="shared" si="263"/>
        <v>5000</v>
      </c>
      <c r="W735" t="str">
        <f t="shared" ca="1" si="264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35" t="str">
        <f t="shared" ca="1" si="265"/>
        <v>{"num":23,"diff":30,"tp1":"cu","vl1":"EN","cn1":15,"vl2":"GO","cn2":5000,"key":962}</v>
      </c>
      <c r="Y735">
        <f t="shared" ca="1" si="266"/>
        <v>83</v>
      </c>
      <c r="Z735">
        <f t="shared" ca="1" si="267"/>
        <v>22462</v>
      </c>
      <c r="AA735">
        <f t="shared" ca="1" si="268"/>
        <v>1</v>
      </c>
      <c r="AB735" t="str">
        <f t="shared" ca="1" si="269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,{"num":23,"diff":1,"tp1":"it","vl1":"Equip003002","cn1":1,"key":743},{"num":23,"diff":2,"tp1":"cu","vl1":"EN","cn1":10,"key":880},{"num":23,"diff":3,"tp1":"it","vl1":"Equip010001","cn1":1,"key":878},{"num":23,"diff":4,"tp1":"cu","vl1":"GO","cn1":3000,"key":670},{"num":23,"diff":5,"tp1":"it","vl1":"Equip013001","cn1":1,"vl2":"Equip003003","cn2":1,"key":147},{"num":23,"diff":6,"tp1":"cu","vl1":"EN","cn1":8,"vl2":"GO","cn2":2000,"key":920},{"num":23,"diff":7,"tp1":"it","vl1":"Equip012003","cn1":1,"vl2":"Equip015001","cn2":1,"key":314},{"num":23,"diff":8,"tp1":"cu","vl1":"DI","cn1":5,"key":505},{"num":23,"diff":9,"tp1":"it","vl1":"Equip012003","cn1":1,"key":662},{"num":23,"diff":10,"tp1":"cu","vl1":"EN","cn1":12,"key":195},{"num":23,"diff":11,"tp1":"it","vl1":"Equip022001","cn1":1,"key":936},{"num":23,"diff":12,"tp1":"cu","vl1":"GO","cn1":4000,"key":971},{"num":23,"diff":13,"tp1":"it","vl1":"Equip014001","cn1":1,"vl2":"Equip010001","cn2":1,"key":391},{"num":23,"diff":14,"tp1":"cu","vl1":"EN","cn1":10,"vl2":"GO","cn2":3000,"key":999},{"num":23,"diff":15,"tp1":"it","vl1":"Equip014001","cn1":1,"vl2":"Equip012001","cn2":1,"key":188},{"num":23,"diff":16,"tp1":"cu","vl1":"DI","cn1":6,"key":795},{"num":23,"diff":17,"tp1":"it","vl1":"Equip015003","cn1":1,"key":519},{"num":23,"diff":18,"tp1":"cu","vl1":"EN","cn1":15,"key":435},{"num":23,"diff":19,"tp1":"it","vl1":"Equip021001","cn1":1,"key":489},{"num":23,"diff":20,"tp1":"cu","vl1":"GO","cn1":5500,"key":667},{"num":23,"diff":21,"tp1":"it","vl1":"Equip010001","cn1":1,"vl2":"Equip013001","cn2":1,"key":219},{"num":23,"diff":22,"tp1":"cu","vl1":"EN","cn1":12,"vl2":"GO","cn2":4000,"key":696},{"num":23,"diff":23,"tp1":"it","vl1":"Equip024002","cn1":1,"vl2":"Equip010003","cn2":1,"key":132},{"num":23,"diff":24,"tp1":"cu","vl1":"DI","cn1":8,"key":193},{"num":23,"diff":25,"tp1":"it","vl1":"Equip013003","cn1":1,"key":940},{"num":23,"diff":26,"tp1":"cu","vl1":"EN","cn1":20,"key":886},{"num":23,"diff":27,"tp1":"it","vl1":"Equip024002","cn1":1,"key":618},{"num":23,"diff":28,"tp1":"cu","vl1":"GO","cn1":7500,"key":930},{"num":23,"diff":29,"tp1":"it","vl1":"Equip012003","cn1":1,"vl2":"Equip014002","cn2":1,"key":967},{"num":23,"diff":30,"tp1":"cu","vl1":"EN","cn1":15,"vl2":"GO","cn2":5000,"key":962}</v>
      </c>
      <c r="AC735">
        <f t="shared" ca="1" si="270"/>
        <v>0</v>
      </c>
    </row>
    <row r="736" spans="1:29">
      <c r="A736">
        <f t="shared" si="236"/>
        <v>23</v>
      </c>
      <c r="B736" t="str">
        <f>VLOOKUP(A736,BossBattleTable!$A:$C,MATCH(BossBattleTable!$C$1,BossBattleTable!$A$1:$C$1,0),0)</f>
        <v>MobileLancer</v>
      </c>
      <c r="C736">
        <f t="shared" ca="1" si="237"/>
        <v>31</v>
      </c>
      <c r="D736">
        <f t="shared" si="254"/>
        <v>23</v>
      </c>
      <c r="E736">
        <f t="shared" ca="1" si="255"/>
        <v>31</v>
      </c>
      <c r="F736" t="str">
        <f t="shared" ca="1" si="256"/>
        <v>it</v>
      </c>
      <c r="G736" t="s">
        <v>412</v>
      </c>
      <c r="H736" t="s">
        <v>487</v>
      </c>
      <c r="I736">
        <v>1</v>
      </c>
      <c r="L736" t="s">
        <v>412</v>
      </c>
      <c r="M736" t="s">
        <v>461</v>
      </c>
      <c r="N736">
        <v>1</v>
      </c>
      <c r="O736">
        <v>413</v>
      </c>
      <c r="P736">
        <f t="shared" si="257"/>
        <v>413</v>
      </c>
      <c r="Q736" t="str">
        <f t="shared" ca="1" si="258"/>
        <v>it</v>
      </c>
      <c r="R736" t="str">
        <f t="shared" si="259"/>
        <v>Equip022002</v>
      </c>
      <c r="S736">
        <f t="shared" si="260"/>
        <v>1</v>
      </c>
      <c r="T736" t="str">
        <f t="shared" si="261"/>
        <v/>
      </c>
      <c r="U736" t="str">
        <f t="shared" si="262"/>
        <v>Equip025001</v>
      </c>
      <c r="V736">
        <f t="shared" si="263"/>
        <v>1</v>
      </c>
      <c r="W736" t="str">
        <f t="shared" ca="1" si="264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36" t="str">
        <f t="shared" ca="1" si="265"/>
        <v>{"num":23,"diff":31,"tp1":"it","vl1":"Equip022002","cn1":1,"vl2":"Equip025001","cn2":1,"key":413}</v>
      </c>
      <c r="Y736">
        <f t="shared" ca="1" si="266"/>
        <v>97</v>
      </c>
      <c r="Z736">
        <f t="shared" ca="1" si="267"/>
        <v>22560</v>
      </c>
      <c r="AA736">
        <f t="shared" ca="1" si="268"/>
        <v>1</v>
      </c>
      <c r="AB736" t="str">
        <f t="shared" ca="1" si="269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,{"num":23,"diff":1,"tp1":"it","vl1":"Equip003002","cn1":1,"key":743},{"num":23,"diff":2,"tp1":"cu","vl1":"EN","cn1":10,"key":880},{"num":23,"diff":3,"tp1":"it","vl1":"Equip010001","cn1":1,"key":878},{"num":23,"diff":4,"tp1":"cu","vl1":"GO","cn1":3000,"key":670},{"num":23,"diff":5,"tp1":"it","vl1":"Equip013001","cn1":1,"vl2":"Equip003003","cn2":1,"key":147},{"num":23,"diff":6,"tp1":"cu","vl1":"EN","cn1":8,"vl2":"GO","cn2":2000,"key":920},{"num":23,"diff":7,"tp1":"it","vl1":"Equip012003","cn1":1,"vl2":"Equip015001","cn2":1,"key":314},{"num":23,"diff":8,"tp1":"cu","vl1":"DI","cn1":5,"key":505},{"num":23,"diff":9,"tp1":"it","vl1":"Equip012003","cn1":1,"key":662},{"num":23,"diff":10,"tp1":"cu","vl1":"EN","cn1":12,"key":195},{"num":23,"diff":11,"tp1":"it","vl1":"Equip022001","cn1":1,"key":936},{"num":23,"diff":12,"tp1":"cu","vl1":"GO","cn1":4000,"key":971},{"num":23,"diff":13,"tp1":"it","vl1":"Equip014001","cn1":1,"vl2":"Equip010001","cn2":1,"key":391},{"num":23,"diff":14,"tp1":"cu","vl1":"EN","cn1":10,"vl2":"GO","cn2":3000,"key":999},{"num":23,"diff":15,"tp1":"it","vl1":"Equip014001","cn1":1,"vl2":"Equip012001","cn2":1,"key":188},{"num":23,"diff":16,"tp1":"cu","vl1":"DI","cn1":6,"key":795},{"num":23,"diff":17,"tp1":"it","vl1":"Equip015003","cn1":1,"key":519},{"num":23,"diff":18,"tp1":"cu","vl1":"EN","cn1":15,"key":435},{"num":23,"diff":19,"tp1":"it","vl1":"Equip021001","cn1":1,"key":489},{"num":23,"diff":20,"tp1":"cu","vl1":"GO","cn1":5500,"key":667},{"num":23,"diff":21,"tp1":"it","vl1":"Equip010001","cn1":1,"vl2":"Equip013001","cn2":1,"key":219},{"num":23,"diff":22,"tp1":"cu","vl1":"EN","cn1":12,"vl2":"GO","cn2":4000,"key":696},{"num":23,"diff":23,"tp1":"it","vl1":"Equip024002","cn1":1,"vl2":"Equip010003","cn2":1,"key":132},{"num":23,"diff":24,"tp1":"cu","vl1":"DI","cn1":8,"key":193},{"num":23,"diff":25,"tp1":"it","vl1":"Equip013003","cn1":1,"key":940},{"num":23,"diff":26,"tp1":"cu","vl1":"EN","cn1":20,"key":886},{"num":23,"diff":27,"tp1":"it","vl1":"Equip024002","cn1":1,"key":618},{"num":23,"diff":28,"tp1":"cu","vl1":"GO","cn1":7500,"key":930},{"num":23,"diff":29,"tp1":"it","vl1":"Equip012003","cn1":1,"vl2":"Equip014002","cn2":1,"key":967},{"num":23,"diff":30,"tp1":"cu","vl1":"EN","cn1":15,"vl2":"GO","cn2":5000,"key":962},{"num":23,"diff":31,"tp1":"it","vl1":"Equip022002","cn1":1,"vl2":"Equip025001","cn2":1,"key":413}</v>
      </c>
      <c r="AC736">
        <f t="shared" ca="1" si="270"/>
        <v>0</v>
      </c>
    </row>
    <row r="737" spans="1:29">
      <c r="A737">
        <f t="shared" si="236"/>
        <v>23</v>
      </c>
      <c r="B737" t="str">
        <f>VLOOKUP(A737,BossBattleTable!$A:$C,MATCH(BossBattleTable!$C$1,BossBattleTable!$A$1:$C$1,0),0)</f>
        <v>MobileLancer</v>
      </c>
      <c r="C737">
        <f t="shared" ca="1" si="237"/>
        <v>32</v>
      </c>
      <c r="D737">
        <f t="shared" si="254"/>
        <v>23</v>
      </c>
      <c r="E737">
        <f t="shared" ca="1" si="255"/>
        <v>32</v>
      </c>
      <c r="F737" t="str">
        <f t="shared" ca="1" si="256"/>
        <v>cu</v>
      </c>
      <c r="G737" t="s">
        <v>402</v>
      </c>
      <c r="H737" t="s">
        <v>108</v>
      </c>
      <c r="I737">
        <v>11</v>
      </c>
      <c r="O737">
        <v>133</v>
      </c>
      <c r="P737">
        <f t="shared" si="257"/>
        <v>133</v>
      </c>
      <c r="Q737" t="str">
        <f t="shared" ca="1" si="258"/>
        <v>cu</v>
      </c>
      <c r="R737" t="str">
        <f t="shared" si="259"/>
        <v>DI</v>
      </c>
      <c r="S737">
        <f t="shared" si="260"/>
        <v>11</v>
      </c>
      <c r="T737" t="str">
        <f t="shared" si="261"/>
        <v/>
      </c>
      <c r="U737" t="str">
        <f t="shared" si="262"/>
        <v/>
      </c>
      <c r="V737" t="str">
        <f t="shared" si="263"/>
        <v/>
      </c>
      <c r="W737" t="str">
        <f t="shared" ca="1" si="264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37" t="str">
        <f t="shared" ca="1" si="265"/>
        <v>{"num":23,"diff":32,"tp1":"cu","vl1":"DI","cn1":11,"key":133}</v>
      </c>
      <c r="Y737">
        <f t="shared" ca="1" si="266"/>
        <v>61</v>
      </c>
      <c r="Z737">
        <f t="shared" ca="1" si="267"/>
        <v>22622</v>
      </c>
      <c r="AA737">
        <f t="shared" ca="1" si="268"/>
        <v>1</v>
      </c>
      <c r="AB737" t="str">
        <f t="shared" ca="1" si="269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,{"num":23,"diff":1,"tp1":"it","vl1":"Equip003002","cn1":1,"key":743},{"num":23,"diff":2,"tp1":"cu","vl1":"EN","cn1":10,"key":880},{"num":23,"diff":3,"tp1":"it","vl1":"Equip010001","cn1":1,"key":878},{"num":23,"diff":4,"tp1":"cu","vl1":"GO","cn1":3000,"key":670},{"num":23,"diff":5,"tp1":"it","vl1":"Equip013001","cn1":1,"vl2":"Equip003003","cn2":1,"key":147},{"num":23,"diff":6,"tp1":"cu","vl1":"EN","cn1":8,"vl2":"GO","cn2":2000,"key":920},{"num":23,"diff":7,"tp1":"it","vl1":"Equip012003","cn1":1,"vl2":"Equip015001","cn2":1,"key":314},{"num":23,"diff":8,"tp1":"cu","vl1":"DI","cn1":5,"key":505},{"num":23,"diff":9,"tp1":"it","vl1":"Equip012003","cn1":1,"key":662},{"num":23,"diff":10,"tp1":"cu","vl1":"EN","cn1":12,"key":195},{"num":23,"diff":11,"tp1":"it","vl1":"Equip022001","cn1":1,"key":936},{"num":23,"diff":12,"tp1":"cu","vl1":"GO","cn1":4000,"key":971},{"num":23,"diff":13,"tp1":"it","vl1":"Equip014001","cn1":1,"vl2":"Equip010001","cn2":1,"key":391},{"num":23,"diff":14,"tp1":"cu","vl1":"EN","cn1":10,"vl2":"GO","cn2":3000,"key":999},{"num":23,"diff":15,"tp1":"it","vl1":"Equip014001","cn1":1,"vl2":"Equip012001","cn2":1,"key":188},{"num":23,"diff":16,"tp1":"cu","vl1":"DI","cn1":6,"key":795},{"num":23,"diff":17,"tp1":"it","vl1":"Equip015003","cn1":1,"key":519},{"num":23,"diff":18,"tp1":"cu","vl1":"EN","cn1":15,"key":435},{"num":23,"diff":19,"tp1":"it","vl1":"Equip021001","cn1":1,"key":489},{"num":23,"diff":20,"tp1":"cu","vl1":"GO","cn1":5500,"key":667},{"num":23,"diff":21,"tp1":"it","vl1":"Equip010001","cn1":1,"vl2":"Equip013001","cn2":1,"key":219},{"num":23,"diff":22,"tp1":"cu","vl1":"EN","cn1":12,"vl2":"GO","cn2":4000,"key":696},{"num":23,"diff":23,"tp1":"it","vl1":"Equip024002","cn1":1,"vl2":"Equip010003","cn2":1,"key":132},{"num":23,"diff":24,"tp1":"cu","vl1":"DI","cn1":8,"key":193},{"num":23,"diff":25,"tp1":"it","vl1":"Equip013003","cn1":1,"key":940},{"num":23,"diff":26,"tp1":"cu","vl1":"EN","cn1":20,"key":886},{"num":23,"diff":27,"tp1":"it","vl1":"Equip024002","cn1":1,"key":618},{"num":23,"diff":28,"tp1":"cu","vl1":"GO","cn1":7500,"key":930},{"num":23,"diff":29,"tp1":"it","vl1":"Equip012003","cn1":1,"vl2":"Equip014002","cn2":1,"key":967},{"num":23,"diff":30,"tp1":"cu","vl1":"EN","cn1":15,"vl2":"GO","cn2":5000,"key":962},{"num":23,"diff":31,"tp1":"it","vl1":"Equip022002","cn1":1,"vl2":"Equip025001","cn2":1,"key":413},{"num":23,"diff":32,"tp1":"cu","vl1":"DI","cn1":11,"key":133}</v>
      </c>
      <c r="AC737">
        <f t="shared" ca="1" si="270"/>
        <v>0</v>
      </c>
    </row>
    <row r="738" spans="1:29">
      <c r="A738">
        <f t="shared" si="236"/>
        <v>24</v>
      </c>
      <c r="B738" t="str">
        <f>VLOOKUP(A738,BossBattleTable!$A:$C,MATCH(BossBattleTable!$C$1,BossBattleTable!$A$1:$C$1,0),0)</f>
        <v>DroidHeavy_White</v>
      </c>
      <c r="C738">
        <f t="shared" ca="1" si="237"/>
        <v>1</v>
      </c>
      <c r="D738">
        <f t="shared" si="254"/>
        <v>24</v>
      </c>
      <c r="E738">
        <f t="shared" ca="1" si="255"/>
        <v>1</v>
      </c>
      <c r="F738" t="str">
        <f t="shared" ca="1" si="256"/>
        <v>it</v>
      </c>
      <c r="G738" t="s">
        <v>412</v>
      </c>
      <c r="H738" t="s">
        <v>416</v>
      </c>
      <c r="I738">
        <v>1</v>
      </c>
      <c r="O738">
        <v>708</v>
      </c>
      <c r="P738">
        <f t="shared" si="257"/>
        <v>708</v>
      </c>
      <c r="Q738" t="str">
        <f t="shared" ca="1" si="258"/>
        <v>it</v>
      </c>
      <c r="R738" t="str">
        <f t="shared" si="259"/>
        <v>Equip001001</v>
      </c>
      <c r="S738">
        <f t="shared" si="260"/>
        <v>1</v>
      </c>
      <c r="T738" t="str">
        <f t="shared" si="261"/>
        <v/>
      </c>
      <c r="U738" t="str">
        <f t="shared" si="262"/>
        <v/>
      </c>
      <c r="V738" t="str">
        <f t="shared" si="263"/>
        <v/>
      </c>
      <c r="W738" t="str">
        <f t="shared" ca="1" si="264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38" t="str">
        <f t="shared" ca="1" si="265"/>
        <v>{"num":24,"diff":1,"tp1":"it","vl1":"Equip001001","cn1":1,"key":708}</v>
      </c>
      <c r="Y738">
        <f t="shared" ca="1" si="266"/>
        <v>68</v>
      </c>
      <c r="Z738">
        <f t="shared" ca="1" si="267"/>
        <v>22691</v>
      </c>
      <c r="AA738">
        <f t="shared" ca="1" si="268"/>
        <v>1</v>
      </c>
      <c r="AB738" t="str">
        <f t="shared" ca="1" si="269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,{"num":23,"diff":1,"tp1":"it","vl1":"Equip003002","cn1":1,"key":743},{"num":23,"diff":2,"tp1":"cu","vl1":"EN","cn1":10,"key":880},{"num":23,"diff":3,"tp1":"it","vl1":"Equip010001","cn1":1,"key":878},{"num":23,"diff":4,"tp1":"cu","vl1":"GO","cn1":3000,"key":670},{"num":23,"diff":5,"tp1":"it","vl1":"Equip013001","cn1":1,"vl2":"Equip003003","cn2":1,"key":147},{"num":23,"diff":6,"tp1":"cu","vl1":"EN","cn1":8,"vl2":"GO","cn2":2000,"key":920},{"num":23,"diff":7,"tp1":"it","vl1":"Equip012003","cn1":1,"vl2":"Equip015001","cn2":1,"key":314},{"num":23,"diff":8,"tp1":"cu","vl1":"DI","cn1":5,"key":505},{"num":23,"diff":9,"tp1":"it","vl1":"Equip012003","cn1":1,"key":662},{"num":23,"diff":10,"tp1":"cu","vl1":"EN","cn1":12,"key":195},{"num":23,"diff":11,"tp1":"it","vl1":"Equip022001","cn1":1,"key":936},{"num":23,"diff":12,"tp1":"cu","vl1":"GO","cn1":4000,"key":971},{"num":23,"diff":13,"tp1":"it","vl1":"Equip014001","cn1":1,"vl2":"Equip010001","cn2":1,"key":391},{"num":23,"diff":14,"tp1":"cu","vl1":"EN","cn1":10,"vl2":"GO","cn2":3000,"key":999},{"num":23,"diff":15,"tp1":"it","vl1":"Equip014001","cn1":1,"vl2":"Equip012001","cn2":1,"key":188},{"num":23,"diff":16,"tp1":"cu","vl1":"DI","cn1":6,"key":795},{"num":23,"diff":17,"tp1":"it","vl1":"Equip015003","cn1":1,"key":519},{"num":23,"diff":18,"tp1":"cu","vl1":"EN","cn1":15,"key":435},{"num":23,"diff":19,"tp1":"it","vl1":"Equip021001","cn1":1,"key":489},{"num":23,"diff":20,"tp1":"cu","vl1":"GO","cn1":5500,"key":667},{"num":23,"diff":21,"tp1":"it","vl1":"Equip010001","cn1":1,"vl2":"Equip013001","cn2":1,"key":219},{"num":23,"diff":22,"tp1":"cu","vl1":"EN","cn1":12,"vl2":"GO","cn2":4000,"key":696},{"num":23,"diff":23,"tp1":"it","vl1":"Equip024002","cn1":1,"vl2":"Equip010003","cn2":1,"key":132},{"num":23,"diff":24,"tp1":"cu","vl1":"DI","cn1":8,"key":193},{"num":23,"diff":25,"tp1":"it","vl1":"Equip013003","cn1":1,"key":940},{"num":23,"diff":26,"tp1":"cu","vl1":"EN","cn1":20,"key":886},{"num":23,"diff":27,"tp1":"it","vl1":"Equip024002","cn1":1,"key":618},{"num":23,"diff":28,"tp1":"cu","vl1":"GO","cn1":7500,"key":930},{"num":23,"diff":29,"tp1":"it","vl1":"Equip012003","cn1":1,"vl2":"Equip014002","cn2":1,"key":967},{"num":23,"diff":30,"tp1":"cu","vl1":"EN","cn1":15,"vl2":"GO","cn2":5000,"key":962},{"num":23,"diff":31,"tp1":"it","vl1":"Equip022002","cn1":1,"vl2":"Equip025001","cn2":1,"key":413},{"num":23,"diff":32,"tp1":"cu","vl1":"DI","cn1":11,"key":133},{"num":24,"diff":1,"tp1":"it","vl1":"Equip001001","cn1":1,"key":708}</v>
      </c>
      <c r="AC738">
        <f t="shared" ca="1" si="270"/>
        <v>0</v>
      </c>
    </row>
    <row r="739" spans="1:29">
      <c r="A739">
        <f t="shared" si="236"/>
        <v>24</v>
      </c>
      <c r="B739" t="str">
        <f>VLOOKUP(A739,BossBattleTable!$A:$C,MATCH(BossBattleTable!$C$1,BossBattleTable!$A$1:$C$1,0),0)</f>
        <v>DroidHeavy_White</v>
      </c>
      <c r="C739">
        <f t="shared" ca="1" si="237"/>
        <v>2</v>
      </c>
      <c r="D739">
        <f t="shared" si="254"/>
        <v>24</v>
      </c>
      <c r="E739">
        <f t="shared" ca="1" si="255"/>
        <v>2</v>
      </c>
      <c r="F739" t="str">
        <f t="shared" ca="1" si="256"/>
        <v>cu</v>
      </c>
      <c r="G739" t="s">
        <v>402</v>
      </c>
      <c r="H739" t="s">
        <v>191</v>
      </c>
      <c r="I739">
        <v>10</v>
      </c>
      <c r="O739">
        <v>434</v>
      </c>
      <c r="P739">
        <f t="shared" si="257"/>
        <v>434</v>
      </c>
      <c r="Q739" t="str">
        <f t="shared" ca="1" si="258"/>
        <v>cu</v>
      </c>
      <c r="R739" t="str">
        <f t="shared" si="259"/>
        <v>EN</v>
      </c>
      <c r="S739">
        <f t="shared" si="260"/>
        <v>10</v>
      </c>
      <c r="T739" t="str">
        <f t="shared" si="261"/>
        <v/>
      </c>
      <c r="U739" t="str">
        <f t="shared" si="262"/>
        <v/>
      </c>
      <c r="V739" t="str">
        <f t="shared" si="263"/>
        <v/>
      </c>
      <c r="W739" t="str">
        <f t="shared" ca="1" si="264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39" t="str">
        <f t="shared" ca="1" si="265"/>
        <v>{"num":24,"diff":2,"tp1":"cu","vl1":"EN","cn1":10,"key":434}</v>
      </c>
      <c r="Y739">
        <f t="shared" ca="1" si="266"/>
        <v>60</v>
      </c>
      <c r="Z739">
        <f t="shared" ca="1" si="267"/>
        <v>22752</v>
      </c>
      <c r="AA739">
        <f t="shared" ca="1" si="268"/>
        <v>1</v>
      </c>
      <c r="AB739" t="str">
        <f t="shared" ca="1" si="269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,{"num":23,"diff":1,"tp1":"it","vl1":"Equip003002","cn1":1,"key":743},{"num":23,"diff":2,"tp1":"cu","vl1":"EN","cn1":10,"key":880},{"num":23,"diff":3,"tp1":"it","vl1":"Equip010001","cn1":1,"key":878},{"num":23,"diff":4,"tp1":"cu","vl1":"GO","cn1":3000,"key":670},{"num":23,"diff":5,"tp1":"it","vl1":"Equip013001","cn1":1,"vl2":"Equip003003","cn2":1,"key":147},{"num":23,"diff":6,"tp1":"cu","vl1":"EN","cn1":8,"vl2":"GO","cn2":2000,"key":920},{"num":23,"diff":7,"tp1":"it","vl1":"Equip012003","cn1":1,"vl2":"Equip015001","cn2":1,"key":314},{"num":23,"diff":8,"tp1":"cu","vl1":"DI","cn1":5,"key":505},{"num":23,"diff":9,"tp1":"it","vl1":"Equip012003","cn1":1,"key":662},{"num":23,"diff":10,"tp1":"cu","vl1":"EN","cn1":12,"key":195},{"num":23,"diff":11,"tp1":"it","vl1":"Equip022001","cn1":1,"key":936},{"num":23,"diff":12,"tp1":"cu","vl1":"GO","cn1":4000,"key":971},{"num":23,"diff":13,"tp1":"it","vl1":"Equip014001","cn1":1,"vl2":"Equip010001","cn2":1,"key":391},{"num":23,"diff":14,"tp1":"cu","vl1":"EN","cn1":10,"vl2":"GO","cn2":3000,"key":999},{"num":23,"diff":15,"tp1":"it","vl1":"Equip014001","cn1":1,"vl2":"Equip012001","cn2":1,"key":188},{"num":23,"diff":16,"tp1":"cu","vl1":"DI","cn1":6,"key":795},{"num":23,"diff":17,"tp1":"it","vl1":"Equip015003","cn1":1,"key":519},{"num":23,"diff":18,"tp1":"cu","vl1":"EN","cn1":15,"key":435},{"num":23,"diff":19,"tp1":"it","vl1":"Equip021001","cn1":1,"key":489},{"num":23,"diff":20,"tp1":"cu","vl1":"GO","cn1":5500,"key":667},{"num":23,"diff":21,"tp1":"it","vl1":"Equip010001","cn1":1,"vl2":"Equip013001","cn2":1,"key":219},{"num":23,"diff":22,"tp1":"cu","vl1":"EN","cn1":12,"vl2":"GO","cn2":4000,"key":696},{"num":23,"diff":23,"tp1":"it","vl1":"Equip024002","cn1":1,"vl2":"Equip010003","cn2":1,"key":132},{"num":23,"diff":24,"tp1":"cu","vl1":"DI","cn1":8,"key":193},{"num":23,"diff":25,"tp1":"it","vl1":"Equip013003","cn1":1,"key":940},{"num":23,"diff":26,"tp1":"cu","vl1":"EN","cn1":20,"key":886},{"num":23,"diff":27,"tp1":"it","vl1":"Equip024002","cn1":1,"key":618},{"num":23,"diff":28,"tp1":"cu","vl1":"GO","cn1":7500,"key":930},{"num":23,"diff":29,"tp1":"it","vl1":"Equip012003","cn1":1,"vl2":"Equip014002","cn2":1,"key":967},{"num":23,"diff":30,"tp1":"cu","vl1":"EN","cn1":15,"vl2":"GO","cn2":5000,"key":962},{"num":23,"diff":31,"tp1":"it","vl1":"Equip022002","cn1":1,"vl2":"Equip025001","cn2":1,"key":413},{"num":23,"diff":32,"tp1":"cu","vl1":"DI","cn1":11,"key":133},{"num":24,"diff":1,"tp1":"it","vl1":"Equip001001","cn1":1,"key":708},{"num":24,"diff":2,"tp1":"cu","vl1":"EN","cn1":10,"key":434}</v>
      </c>
      <c r="AC739">
        <f t="shared" ca="1" si="270"/>
        <v>0</v>
      </c>
    </row>
    <row r="740" spans="1:29">
      <c r="A740">
        <f t="shared" ref="A740:A769" si="271">A708+1</f>
        <v>24</v>
      </c>
      <c r="B740" t="str">
        <f>VLOOKUP(A740,BossBattleTable!$A:$C,MATCH(BossBattleTable!$C$1,BossBattleTable!$A$1:$C$1,0),0)</f>
        <v>DroidHeavy_White</v>
      </c>
      <c r="C740">
        <f t="shared" ca="1" si="237"/>
        <v>3</v>
      </c>
      <c r="D740">
        <f t="shared" si="254"/>
        <v>24</v>
      </c>
      <c r="E740">
        <f t="shared" ca="1" si="255"/>
        <v>3</v>
      </c>
      <c r="F740" t="str">
        <f t="shared" ca="1" si="256"/>
        <v>it</v>
      </c>
      <c r="G740" t="s">
        <v>412</v>
      </c>
      <c r="H740" t="s">
        <v>449</v>
      </c>
      <c r="I740">
        <v>1</v>
      </c>
      <c r="O740">
        <v>903</v>
      </c>
      <c r="P740">
        <f t="shared" si="257"/>
        <v>903</v>
      </c>
      <c r="Q740" t="str">
        <f t="shared" ca="1" si="258"/>
        <v>it</v>
      </c>
      <c r="R740" t="str">
        <f t="shared" si="259"/>
        <v>Equip011001</v>
      </c>
      <c r="S740">
        <f t="shared" si="260"/>
        <v>1</v>
      </c>
      <c r="T740" t="str">
        <f t="shared" si="261"/>
        <v/>
      </c>
      <c r="U740" t="str">
        <f t="shared" si="262"/>
        <v/>
      </c>
      <c r="V740" t="str">
        <f t="shared" si="263"/>
        <v/>
      </c>
      <c r="W740" t="str">
        <f t="shared" ca="1" si="264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40" t="str">
        <f t="shared" ca="1" si="265"/>
        <v>{"num":24,"diff":3,"tp1":"it","vl1":"Equip011001","cn1":1,"key":903}</v>
      </c>
      <c r="Y740">
        <f t="shared" ca="1" si="266"/>
        <v>68</v>
      </c>
      <c r="Z740">
        <f t="shared" ca="1" si="267"/>
        <v>22821</v>
      </c>
      <c r="AA740">
        <f t="shared" ca="1" si="268"/>
        <v>1</v>
      </c>
      <c r="AB740" t="str">
        <f t="shared" ca="1" si="269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,{"num":23,"diff":1,"tp1":"it","vl1":"Equip003002","cn1":1,"key":743},{"num":23,"diff":2,"tp1":"cu","vl1":"EN","cn1":10,"key":880},{"num":23,"diff":3,"tp1":"it","vl1":"Equip010001","cn1":1,"key":878},{"num":23,"diff":4,"tp1":"cu","vl1":"GO","cn1":3000,"key":670},{"num":23,"diff":5,"tp1":"it","vl1":"Equip013001","cn1":1,"vl2":"Equip003003","cn2":1,"key":147},{"num":23,"diff":6,"tp1":"cu","vl1":"EN","cn1":8,"vl2":"GO","cn2":2000,"key":920},{"num":23,"diff":7,"tp1":"it","vl1":"Equip012003","cn1":1,"vl2":"Equip015001","cn2":1,"key":314},{"num":23,"diff":8,"tp1":"cu","vl1":"DI","cn1":5,"key":505},{"num":23,"diff":9,"tp1":"it","vl1":"Equip012003","cn1":1,"key":662},{"num":23,"diff":10,"tp1":"cu","vl1":"EN","cn1":12,"key":195},{"num":23,"diff":11,"tp1":"it","vl1":"Equip022001","cn1":1,"key":936},{"num":23,"diff":12,"tp1":"cu","vl1":"GO","cn1":4000,"key":971},{"num":23,"diff":13,"tp1":"it","vl1":"Equip014001","cn1":1,"vl2":"Equip010001","cn2":1,"key":391},{"num":23,"diff":14,"tp1":"cu","vl1":"EN","cn1":10,"vl2":"GO","cn2":3000,"key":999},{"num":23,"diff":15,"tp1":"it","vl1":"Equip014001","cn1":1,"vl2":"Equip012001","cn2":1,"key":188},{"num":23,"diff":16,"tp1":"cu","vl1":"DI","cn1":6,"key":795},{"num":23,"diff":17,"tp1":"it","vl1":"Equip015003","cn1":1,"key":519},{"num":23,"diff":18,"tp1":"cu","vl1":"EN","cn1":15,"key":435},{"num":23,"diff":19,"tp1":"it","vl1":"Equip021001","cn1":1,"key":489},{"num":23,"diff":20,"tp1":"cu","vl1":"GO","cn1":5500,"key":667},{"num":23,"diff":21,"tp1":"it","vl1":"Equip010001","cn1":1,"vl2":"Equip013001","cn2":1,"key":219},{"num":23,"diff":22,"tp1":"cu","vl1":"EN","cn1":12,"vl2":"GO","cn2":4000,"key":696},{"num":23,"diff":23,"tp1":"it","vl1":"Equip024002","cn1":1,"vl2":"Equip010003","cn2":1,"key":132},{"num":23,"diff":24,"tp1":"cu","vl1":"DI","cn1":8,"key":193},{"num":23,"diff":25,"tp1":"it","vl1":"Equip013003","cn1":1,"key":940},{"num":23,"diff":26,"tp1":"cu","vl1":"EN","cn1":20,"key":886},{"num":23,"diff":27,"tp1":"it","vl1":"Equip024002","cn1":1,"key":618},{"num":23,"diff":28,"tp1":"cu","vl1":"GO","cn1":7500,"key":930},{"num":23,"diff":29,"tp1":"it","vl1":"Equip012003","cn1":1,"vl2":"Equip014002","cn2":1,"key":967},{"num":23,"diff":30,"tp1":"cu","vl1":"EN","cn1":15,"vl2":"GO","cn2":5000,"key":962},{"num":23,"diff":31,"tp1":"it","vl1":"Equip022002","cn1":1,"vl2":"Equip025001","cn2":1,"key":413},{"num":23,"diff":32,"tp1":"cu","vl1":"DI","cn1":11,"key":133},{"num":24,"diff":1,"tp1":"it","vl1":"Equip001001","cn1":1,"key":708},{"num":24,"diff":2,"tp1":"cu","vl1":"EN","cn1":10,"key":434},{"num":24,"diff":3,"tp1":"it","vl1":"Equip011001","cn1":1,"key":903}</v>
      </c>
      <c r="AC740">
        <f t="shared" ca="1" si="270"/>
        <v>0</v>
      </c>
    </row>
    <row r="741" spans="1:29">
      <c r="A741">
        <f t="shared" si="271"/>
        <v>24</v>
      </c>
      <c r="B741" t="str">
        <f>VLOOKUP(A741,BossBattleTable!$A:$C,MATCH(BossBattleTable!$C$1,BossBattleTable!$A$1:$C$1,0),0)</f>
        <v>DroidHeavy_White</v>
      </c>
      <c r="C741">
        <f t="shared" ca="1" si="237"/>
        <v>4</v>
      </c>
      <c r="D741">
        <f t="shared" si="254"/>
        <v>24</v>
      </c>
      <c r="E741">
        <f t="shared" ca="1" si="255"/>
        <v>4</v>
      </c>
      <c r="F741" t="str">
        <f t="shared" ca="1" si="256"/>
        <v>cu</v>
      </c>
      <c r="G741" t="s">
        <v>402</v>
      </c>
      <c r="H741" t="s">
        <v>375</v>
      </c>
      <c r="I741">
        <v>3000</v>
      </c>
      <c r="O741">
        <v>156</v>
      </c>
      <c r="P741">
        <f t="shared" si="257"/>
        <v>156</v>
      </c>
      <c r="Q741" t="str">
        <f t="shared" ca="1" si="258"/>
        <v>cu</v>
      </c>
      <c r="R741" t="str">
        <f t="shared" si="259"/>
        <v>GO</v>
      </c>
      <c r="S741">
        <f t="shared" si="260"/>
        <v>3000</v>
      </c>
      <c r="T741" t="str">
        <f t="shared" si="261"/>
        <v/>
      </c>
      <c r="U741" t="str">
        <f t="shared" si="262"/>
        <v/>
      </c>
      <c r="V741" t="str">
        <f t="shared" si="263"/>
        <v/>
      </c>
      <c r="W741" t="str">
        <f t="shared" ca="1" si="264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41" t="str">
        <f t="shared" ca="1" si="265"/>
        <v>{"num":24,"diff":4,"tp1":"cu","vl1":"GO","cn1":3000,"key":156}</v>
      </c>
      <c r="Y741">
        <f t="shared" ca="1" si="266"/>
        <v>62</v>
      </c>
      <c r="Z741">
        <f t="shared" ca="1" si="267"/>
        <v>22884</v>
      </c>
      <c r="AA741">
        <f t="shared" ca="1" si="268"/>
        <v>1</v>
      </c>
      <c r="AB741" t="str">
        <f t="shared" ca="1" si="269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,{"num":23,"diff":1,"tp1":"it","vl1":"Equip003002","cn1":1,"key":743},{"num":23,"diff":2,"tp1":"cu","vl1":"EN","cn1":10,"key":880},{"num":23,"diff":3,"tp1":"it","vl1":"Equip010001","cn1":1,"key":878},{"num":23,"diff":4,"tp1":"cu","vl1":"GO","cn1":3000,"key":670},{"num":23,"diff":5,"tp1":"it","vl1":"Equip013001","cn1":1,"vl2":"Equip003003","cn2":1,"key":147},{"num":23,"diff":6,"tp1":"cu","vl1":"EN","cn1":8,"vl2":"GO","cn2":2000,"key":920},{"num":23,"diff":7,"tp1":"it","vl1":"Equip012003","cn1":1,"vl2":"Equip015001","cn2":1,"key":314},{"num":23,"diff":8,"tp1":"cu","vl1":"DI","cn1":5,"key":505},{"num":23,"diff":9,"tp1":"it","vl1":"Equip012003","cn1":1,"key":662},{"num":23,"diff":10,"tp1":"cu","vl1":"EN","cn1":12,"key":195},{"num":23,"diff":11,"tp1":"it","vl1":"Equip022001","cn1":1,"key":936},{"num":23,"diff":12,"tp1":"cu","vl1":"GO","cn1":4000,"key":971},{"num":23,"diff":13,"tp1":"it","vl1":"Equip014001","cn1":1,"vl2":"Equip010001","cn2":1,"key":391},{"num":23,"diff":14,"tp1":"cu","vl1":"EN","cn1":10,"vl2":"GO","cn2":3000,"key":999},{"num":23,"diff":15,"tp1":"it","vl1":"Equip014001","cn1":1,"vl2":"Equip012001","cn2":1,"key":188},{"num":23,"diff":16,"tp1":"cu","vl1":"DI","cn1":6,"key":795},{"num":23,"diff":17,"tp1":"it","vl1":"Equip015003","cn1":1,"key":519},{"num":23,"diff":18,"tp1":"cu","vl1":"EN","cn1":15,"key":435},{"num":23,"diff":19,"tp1":"it","vl1":"Equip021001","cn1":1,"key":489},{"num":23,"diff":20,"tp1":"cu","vl1":"GO","cn1":5500,"key":667},{"num":23,"diff":21,"tp1":"it","vl1":"Equip010001","cn1":1,"vl2":"Equip013001","cn2":1,"key":219},{"num":23,"diff":22,"tp1":"cu","vl1":"EN","cn1":12,"vl2":"GO","cn2":4000,"key":696},{"num":23,"diff":23,"tp1":"it","vl1":"Equip024002","cn1":1,"vl2":"Equip010003","cn2":1,"key":132},{"num":23,"diff":24,"tp1":"cu","vl1":"DI","cn1":8,"key":193},{"num":23,"diff":25,"tp1":"it","vl1":"Equip013003","cn1":1,"key":940},{"num":23,"diff":26,"tp1":"cu","vl1":"EN","cn1":20,"key":886},{"num":23,"diff":27,"tp1":"it","vl1":"Equip024002","cn1":1,"key":618},{"num":23,"diff":28,"tp1":"cu","vl1":"GO","cn1":7500,"key":930},{"num":23,"diff":29,"tp1":"it","vl1":"Equip012003","cn1":1,"vl2":"Equip014002","cn2":1,"key":967},{"num":23,"diff":30,"tp1":"cu","vl1":"EN","cn1":15,"vl2":"GO","cn2":5000,"key":962},{"num":23,"diff":31,"tp1":"it","vl1":"Equip022002","cn1":1,"vl2":"Equip025001","cn2":1,"key":413},{"num":23,"diff":32,"tp1":"cu","vl1":"DI","cn1":11,"key":133},{"num":24,"diff":1,"tp1":"it","vl1":"Equip001001","cn1":1,"key":708},{"num":24,"diff":2,"tp1":"cu","vl1":"EN","cn1":10,"key":434},{"num":24,"diff":3,"tp1":"it","vl1":"Equip011001","cn1":1,"key":903},{"num":24,"diff":4,"tp1":"cu","vl1":"GO","cn1":3000,"key":156}</v>
      </c>
      <c r="AC741">
        <f t="shared" ca="1" si="270"/>
        <v>0</v>
      </c>
    </row>
    <row r="742" spans="1:29">
      <c r="A742">
        <f t="shared" si="271"/>
        <v>24</v>
      </c>
      <c r="B742" t="str">
        <f>VLOOKUP(A742,BossBattleTable!$A:$C,MATCH(BossBattleTable!$C$1,BossBattleTable!$A$1:$C$1,0),0)</f>
        <v>DroidHeavy_White</v>
      </c>
      <c r="C742">
        <f t="shared" ca="1" si="237"/>
        <v>5</v>
      </c>
      <c r="D742">
        <f t="shared" si="254"/>
        <v>24</v>
      </c>
      <c r="E742">
        <f t="shared" ca="1" si="255"/>
        <v>5</v>
      </c>
      <c r="F742" t="str">
        <f t="shared" ca="1" si="256"/>
        <v>it</v>
      </c>
      <c r="G742" t="s">
        <v>412</v>
      </c>
      <c r="H742" t="s">
        <v>456</v>
      </c>
      <c r="I742">
        <v>1</v>
      </c>
      <c r="L742" t="s">
        <v>412</v>
      </c>
      <c r="M742" t="s">
        <v>494</v>
      </c>
      <c r="N742">
        <v>1</v>
      </c>
      <c r="O742">
        <v>813</v>
      </c>
      <c r="P742">
        <f t="shared" si="257"/>
        <v>813</v>
      </c>
      <c r="Q742" t="str">
        <f t="shared" ca="1" si="258"/>
        <v>it</v>
      </c>
      <c r="R742" t="str">
        <f t="shared" si="259"/>
        <v>Equip015001</v>
      </c>
      <c r="S742">
        <f t="shared" si="260"/>
        <v>1</v>
      </c>
      <c r="T742" t="str">
        <f t="shared" si="261"/>
        <v/>
      </c>
      <c r="U742" t="str">
        <f t="shared" si="262"/>
        <v>Equip002003</v>
      </c>
      <c r="V742">
        <f t="shared" si="263"/>
        <v>1</v>
      </c>
      <c r="W742" t="str">
        <f t="shared" ca="1" si="264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42" t="str">
        <f t="shared" ca="1" si="265"/>
        <v>{"num":24,"diff":5,"tp1":"it","vl1":"Equip015001","cn1":1,"vl2":"Equip002003","cn2":1,"key":813}</v>
      </c>
      <c r="Y742">
        <f t="shared" ca="1" si="266"/>
        <v>96</v>
      </c>
      <c r="Z742">
        <f t="shared" ca="1" si="267"/>
        <v>22981</v>
      </c>
      <c r="AA742">
        <f t="shared" ca="1" si="268"/>
        <v>1</v>
      </c>
      <c r="AB742" t="str">
        <f t="shared" ca="1" si="269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,{"num":23,"diff":1,"tp1":"it","vl1":"Equip003002","cn1":1,"key":743},{"num":23,"diff":2,"tp1":"cu","vl1":"EN","cn1":10,"key":880},{"num":23,"diff":3,"tp1":"it","vl1":"Equip010001","cn1":1,"key":878},{"num":23,"diff":4,"tp1":"cu","vl1":"GO","cn1":3000,"key":670},{"num":23,"diff":5,"tp1":"it","vl1":"Equip013001","cn1":1,"vl2":"Equip003003","cn2":1,"key":147},{"num":23,"diff":6,"tp1":"cu","vl1":"EN","cn1":8,"vl2":"GO","cn2":2000,"key":920},{"num":23,"diff":7,"tp1":"it","vl1":"Equip012003","cn1":1,"vl2":"Equip015001","cn2":1,"key":314},{"num":23,"diff":8,"tp1":"cu","vl1":"DI","cn1":5,"key":505},{"num":23,"diff":9,"tp1":"it","vl1":"Equip012003","cn1":1,"key":662},{"num":23,"diff":10,"tp1":"cu","vl1":"EN","cn1":12,"key":195},{"num":23,"diff":11,"tp1":"it","vl1":"Equip022001","cn1":1,"key":936},{"num":23,"diff":12,"tp1":"cu","vl1":"GO","cn1":4000,"key":971},{"num":23,"diff":13,"tp1":"it","vl1":"Equip014001","cn1":1,"vl2":"Equip010001","cn2":1,"key":391},{"num":23,"diff":14,"tp1":"cu","vl1":"EN","cn1":10,"vl2":"GO","cn2":3000,"key":999},{"num":23,"diff":15,"tp1":"it","vl1":"Equip014001","cn1":1,"vl2":"Equip012001","cn2":1,"key":188},{"num":23,"diff":16,"tp1":"cu","vl1":"DI","cn1":6,"key":795},{"num":23,"diff":17,"tp1":"it","vl1":"Equip015003","cn1":1,"key":519},{"num":23,"diff":18,"tp1":"cu","vl1":"EN","cn1":15,"key":435},{"num":23,"diff":19,"tp1":"it","vl1":"Equip021001","cn1":1,"key":489},{"num":23,"diff":20,"tp1":"cu","vl1":"GO","cn1":5500,"key":667},{"num":23,"diff":21,"tp1":"it","vl1":"Equip010001","cn1":1,"vl2":"Equip013001","cn2":1,"key":219},{"num":23,"diff":22,"tp1":"cu","vl1":"EN","cn1":12,"vl2":"GO","cn2":4000,"key":696},{"num":23,"diff":23,"tp1":"it","vl1":"Equip024002","cn1":1,"vl2":"Equip010003","cn2":1,"key":132},{"num":23,"diff":24,"tp1":"cu","vl1":"DI","cn1":8,"key":193},{"num":23,"diff":25,"tp1":"it","vl1":"Equip013003","cn1":1,"key":940},{"num":23,"diff":26,"tp1":"cu","vl1":"EN","cn1":20,"key":886},{"num":23,"diff":27,"tp1":"it","vl1":"Equip024002","cn1":1,"key":618},{"num":23,"diff":28,"tp1":"cu","vl1":"GO","cn1":7500,"key":930},{"num":23,"diff":29,"tp1":"it","vl1":"Equip012003","cn1":1,"vl2":"Equip014002","cn2":1,"key":967},{"num":23,"diff":30,"tp1":"cu","vl1":"EN","cn1":15,"vl2":"GO","cn2":5000,"key":962},{"num":23,"diff":31,"tp1":"it","vl1":"Equip022002","cn1":1,"vl2":"Equip025001","cn2":1,"key":413},{"num":23,"diff":32,"tp1":"cu","vl1":"DI","cn1":11,"key":133},{"num":24,"diff":1,"tp1":"it","vl1":"Equip001001","cn1":1,"key":708},{"num":24,"diff":2,"tp1":"cu","vl1":"EN","cn1":10,"key":434},{"num":24,"diff":3,"tp1":"it","vl1":"Equip011001","cn1":1,"key":903},{"num":24,"diff":4,"tp1":"cu","vl1":"GO","cn1":3000,"key":156},{"num":24,"diff":5,"tp1":"it","vl1":"Equip015001","cn1":1,"vl2":"Equip002003","cn2":1,"key":813}</v>
      </c>
      <c r="AC742">
        <f t="shared" ca="1" si="270"/>
        <v>0</v>
      </c>
    </row>
    <row r="743" spans="1:29">
      <c r="A743">
        <f t="shared" si="271"/>
        <v>24</v>
      </c>
      <c r="B743" t="str">
        <f>VLOOKUP(A743,BossBattleTable!$A:$C,MATCH(BossBattleTable!$C$1,BossBattleTable!$A$1:$C$1,0),0)</f>
        <v>DroidHeavy_White</v>
      </c>
      <c r="C743">
        <f t="shared" ca="1" si="237"/>
        <v>6</v>
      </c>
      <c r="D743">
        <f t="shared" si="254"/>
        <v>24</v>
      </c>
      <c r="E743">
        <f t="shared" ca="1" si="255"/>
        <v>6</v>
      </c>
      <c r="F743" t="str">
        <f t="shared" ca="1" si="256"/>
        <v>cu</v>
      </c>
      <c r="G743" t="s">
        <v>402</v>
      </c>
      <c r="H743" t="s">
        <v>191</v>
      </c>
      <c r="I743">
        <v>8</v>
      </c>
      <c r="L743" t="s">
        <v>402</v>
      </c>
      <c r="M743" t="s">
        <v>375</v>
      </c>
      <c r="N743">
        <v>2000</v>
      </c>
      <c r="O743">
        <v>320</v>
      </c>
      <c r="P743">
        <f t="shared" si="257"/>
        <v>320</v>
      </c>
      <c r="Q743" t="str">
        <f t="shared" ca="1" si="258"/>
        <v>cu</v>
      </c>
      <c r="R743" t="str">
        <f t="shared" si="259"/>
        <v>EN</v>
      </c>
      <c r="S743">
        <f t="shared" si="260"/>
        <v>8</v>
      </c>
      <c r="T743" t="str">
        <f t="shared" si="261"/>
        <v/>
      </c>
      <c r="U743" t="str">
        <f t="shared" si="262"/>
        <v>GO</v>
      </c>
      <c r="V743">
        <f t="shared" si="263"/>
        <v>2000</v>
      </c>
      <c r="W743" t="str">
        <f t="shared" ca="1" si="264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43" t="str">
        <f t="shared" ca="1" si="265"/>
        <v>{"num":24,"diff":6,"tp1":"cu","vl1":"EN","cn1":8,"vl2":"GO","cn2":2000,"key":320}</v>
      </c>
      <c r="Y743">
        <f t="shared" ca="1" si="266"/>
        <v>81</v>
      </c>
      <c r="Z743">
        <f t="shared" ca="1" si="267"/>
        <v>23063</v>
      </c>
      <c r="AA743">
        <f t="shared" ca="1" si="268"/>
        <v>1</v>
      </c>
      <c r="AB743" t="str">
        <f t="shared" ca="1" si="269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,{"num":23,"diff":1,"tp1":"it","vl1":"Equip003002","cn1":1,"key":743},{"num":23,"diff":2,"tp1":"cu","vl1":"EN","cn1":10,"key":880},{"num":23,"diff":3,"tp1":"it","vl1":"Equip010001","cn1":1,"key":878},{"num":23,"diff":4,"tp1":"cu","vl1":"GO","cn1":3000,"key":670},{"num":23,"diff":5,"tp1":"it","vl1":"Equip013001","cn1":1,"vl2":"Equip003003","cn2":1,"key":147},{"num":23,"diff":6,"tp1":"cu","vl1":"EN","cn1":8,"vl2":"GO","cn2":2000,"key":920},{"num":23,"diff":7,"tp1":"it","vl1":"Equip012003","cn1":1,"vl2":"Equip015001","cn2":1,"key":314},{"num":23,"diff":8,"tp1":"cu","vl1":"DI","cn1":5,"key":505},{"num":23,"diff":9,"tp1":"it","vl1":"Equip012003","cn1":1,"key":662},{"num":23,"diff":10,"tp1":"cu","vl1":"EN","cn1":12,"key":195},{"num":23,"diff":11,"tp1":"it","vl1":"Equip022001","cn1":1,"key":936},{"num":23,"diff":12,"tp1":"cu","vl1":"GO","cn1":4000,"key":971},{"num":23,"diff":13,"tp1":"it","vl1":"Equip014001","cn1":1,"vl2":"Equip010001","cn2":1,"key":391},{"num":23,"diff":14,"tp1":"cu","vl1":"EN","cn1":10,"vl2":"GO","cn2":3000,"key":999},{"num":23,"diff":15,"tp1":"it","vl1":"Equip014001","cn1":1,"vl2":"Equip012001","cn2":1,"key":188},{"num":23,"diff":16,"tp1":"cu","vl1":"DI","cn1":6,"key":795},{"num":23,"diff":17,"tp1":"it","vl1":"Equip015003","cn1":1,"key":519},{"num":23,"diff":18,"tp1":"cu","vl1":"EN","cn1":15,"key":435},{"num":23,"diff":19,"tp1":"it","vl1":"Equip021001","cn1":1,"key":489},{"num":23,"diff":20,"tp1":"cu","vl1":"GO","cn1":5500,"key":667},{"num":23,"diff":21,"tp1":"it","vl1":"Equip010001","cn1":1,"vl2":"Equip013001","cn2":1,"key":219},{"num":23,"diff":22,"tp1":"cu","vl1":"EN","cn1":12,"vl2":"GO","cn2":4000,"key":696},{"num":23,"diff":23,"tp1":"it","vl1":"Equip024002","cn1":1,"vl2":"Equip010003","cn2":1,"key":132},{"num":23,"diff":24,"tp1":"cu","vl1":"DI","cn1":8,"key":193},{"num":23,"diff":25,"tp1":"it","vl1":"Equip013003","cn1":1,"key":940},{"num":23,"diff":26,"tp1":"cu","vl1":"EN","cn1":20,"key":886},{"num":23,"diff":27,"tp1":"it","vl1":"Equip024002","cn1":1,"key":618},{"num":23,"diff":28,"tp1":"cu","vl1":"GO","cn1":7500,"key":930},{"num":23,"diff":29,"tp1":"it","vl1":"Equip012003","cn1":1,"vl2":"Equip014002","cn2":1,"key":967},{"num":23,"diff":30,"tp1":"cu","vl1":"EN","cn1":15,"vl2":"GO","cn2":5000,"key":962},{"num":23,"diff":31,"tp1":"it","vl1":"Equip022002","cn1":1,"vl2":"Equip025001","cn2":1,"key":413},{"num":23,"diff":32,"tp1":"cu","vl1":"DI","cn1":11,"key":133},{"num":24,"diff":1,"tp1":"it","vl1":"Equip001001","cn1":1,"key":708},{"num":24,"diff":2,"tp1":"cu","vl1":"EN","cn1":10,"key":434},{"num":24,"diff":3,"tp1":"it","vl1":"Equip011001","cn1":1,"key":903},{"num":24,"diff":4,"tp1":"cu","vl1":"GO","cn1":3000,"key":156},{"num":24,"diff":5,"tp1":"it","vl1":"Equip015001","cn1":1,"vl2":"Equip002003","cn2":1,"key":813},{"num":24,"diff":6,"tp1":"cu","vl1":"EN","cn1":8,"vl2":"GO","cn2":2000,"key":320}</v>
      </c>
      <c r="AC743">
        <f t="shared" ca="1" si="270"/>
        <v>0</v>
      </c>
    </row>
    <row r="744" spans="1:29">
      <c r="A744">
        <f t="shared" si="271"/>
        <v>24</v>
      </c>
      <c r="B744" t="str">
        <f>VLOOKUP(A744,BossBattleTable!$A:$C,MATCH(BossBattleTable!$C$1,BossBattleTable!$A$1:$C$1,0),0)</f>
        <v>DroidHeavy_White</v>
      </c>
      <c r="C744">
        <f t="shared" ca="1" si="237"/>
        <v>7</v>
      </c>
      <c r="D744">
        <f t="shared" si="254"/>
        <v>24</v>
      </c>
      <c r="E744">
        <f t="shared" ca="1" si="255"/>
        <v>7</v>
      </c>
      <c r="F744" t="str">
        <f t="shared" ca="1" si="256"/>
        <v>it</v>
      </c>
      <c r="G744" t="s">
        <v>412</v>
      </c>
      <c r="H744" t="s">
        <v>451</v>
      </c>
      <c r="I744">
        <v>1</v>
      </c>
      <c r="L744" t="s">
        <v>412</v>
      </c>
      <c r="M744" t="s">
        <v>478</v>
      </c>
      <c r="N744">
        <v>1</v>
      </c>
      <c r="O744">
        <v>911</v>
      </c>
      <c r="P744">
        <f t="shared" si="257"/>
        <v>911</v>
      </c>
      <c r="Q744" t="str">
        <f t="shared" ca="1" si="258"/>
        <v>it</v>
      </c>
      <c r="R744" t="str">
        <f t="shared" si="259"/>
        <v>Equip010003</v>
      </c>
      <c r="S744">
        <f t="shared" si="260"/>
        <v>1</v>
      </c>
      <c r="T744" t="str">
        <f t="shared" si="261"/>
        <v/>
      </c>
      <c r="U744" t="str">
        <f t="shared" si="262"/>
        <v>Equip012001</v>
      </c>
      <c r="V744">
        <f t="shared" si="263"/>
        <v>1</v>
      </c>
      <c r="W744" t="str">
        <f t="shared" ca="1" si="264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44" t="str">
        <f t="shared" ca="1" si="265"/>
        <v>{"num":24,"diff":7,"tp1":"it","vl1":"Equip010003","cn1":1,"vl2":"Equip012001","cn2":1,"key":911}</v>
      </c>
      <c r="Y744">
        <f t="shared" ca="1" si="266"/>
        <v>96</v>
      </c>
      <c r="Z744">
        <f t="shared" ca="1" si="267"/>
        <v>23160</v>
      </c>
      <c r="AA744">
        <f t="shared" ca="1" si="268"/>
        <v>1</v>
      </c>
      <c r="AB744" t="str">
        <f t="shared" ca="1" si="269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,{"num":23,"diff":1,"tp1":"it","vl1":"Equip003002","cn1":1,"key":743},{"num":23,"diff":2,"tp1":"cu","vl1":"EN","cn1":10,"key":880},{"num":23,"diff":3,"tp1":"it","vl1":"Equip010001","cn1":1,"key":878},{"num":23,"diff":4,"tp1":"cu","vl1":"GO","cn1":3000,"key":670},{"num":23,"diff":5,"tp1":"it","vl1":"Equip013001","cn1":1,"vl2":"Equip003003","cn2":1,"key":147},{"num":23,"diff":6,"tp1":"cu","vl1":"EN","cn1":8,"vl2":"GO","cn2":2000,"key":920},{"num":23,"diff":7,"tp1":"it","vl1":"Equip012003","cn1":1,"vl2":"Equip015001","cn2":1,"key":314},{"num":23,"diff":8,"tp1":"cu","vl1":"DI","cn1":5,"key":505},{"num":23,"diff":9,"tp1":"it","vl1":"Equip012003","cn1":1,"key":662},{"num":23,"diff":10,"tp1":"cu","vl1":"EN","cn1":12,"key":195},{"num":23,"diff":11,"tp1":"it","vl1":"Equip022001","cn1":1,"key":936},{"num":23,"diff":12,"tp1":"cu","vl1":"GO","cn1":4000,"key":971},{"num":23,"diff":13,"tp1":"it","vl1":"Equip014001","cn1":1,"vl2":"Equip010001","cn2":1,"key":391},{"num":23,"diff":14,"tp1":"cu","vl1":"EN","cn1":10,"vl2":"GO","cn2":3000,"key":999},{"num":23,"diff":15,"tp1":"it","vl1":"Equip014001","cn1":1,"vl2":"Equip012001","cn2":1,"key":188},{"num":23,"diff":16,"tp1":"cu","vl1":"DI","cn1":6,"key":795},{"num":23,"diff":17,"tp1":"it","vl1":"Equip015003","cn1":1,"key":519},{"num":23,"diff":18,"tp1":"cu","vl1":"EN","cn1":15,"key":435},{"num":23,"diff":19,"tp1":"it","vl1":"Equip021001","cn1":1,"key":489},{"num":23,"diff":20,"tp1":"cu","vl1":"GO","cn1":5500,"key":667},{"num":23,"diff":21,"tp1":"it","vl1":"Equip010001","cn1":1,"vl2":"Equip013001","cn2":1,"key":219},{"num":23,"diff":22,"tp1":"cu","vl1":"EN","cn1":12,"vl2":"GO","cn2":4000,"key":696},{"num":23,"diff":23,"tp1":"it","vl1":"Equip024002","cn1":1,"vl2":"Equip010003","cn2":1,"key":132},{"num":23,"diff":24,"tp1":"cu","vl1":"DI","cn1":8,"key":193},{"num":23,"diff":25,"tp1":"it","vl1":"Equip013003","cn1":1,"key":940},{"num":23,"diff":26,"tp1":"cu","vl1":"EN","cn1":20,"key":886},{"num":23,"diff":27,"tp1":"it","vl1":"Equip024002","cn1":1,"key":618},{"num":23,"diff":28,"tp1":"cu","vl1":"GO","cn1":7500,"key":930},{"num":23,"diff":29,"tp1":"it","vl1":"Equip012003","cn1":1,"vl2":"Equip014002","cn2":1,"key":967},{"num":23,"diff":30,"tp1":"cu","vl1":"EN","cn1":15,"vl2":"GO","cn2":5000,"key":962},{"num":23,"diff":31,"tp1":"it","vl1":"Equip022002","cn1":1,"vl2":"Equip025001","cn2":1,"key":413},{"num":23,"diff":32,"tp1":"cu","vl1":"DI","cn1":11,"key":133},{"num":24,"diff":1,"tp1":"it","vl1":"Equip001001","cn1":1,"key":708},{"num":24,"diff":2,"tp1":"cu","vl1":"EN","cn1":10,"key":434},{"num":24,"diff":3,"tp1":"it","vl1":"Equip011001","cn1":1,"key":903},{"num":24,"diff":4,"tp1":"cu","vl1":"GO","cn1":3000,"key":156},{"num":24,"diff":5,"tp1":"it","vl1":"Equip015001","cn1":1,"vl2":"Equip002003","cn2":1,"key":813},{"num":24,"diff":6,"tp1":"cu","vl1":"EN","cn1":8,"vl2":"GO","cn2":2000,"key":320},{"num":24,"diff":7,"tp1":"it","vl1":"Equip010003","cn1":1,"vl2":"Equip012001","cn2":1,"key":911}</v>
      </c>
      <c r="AC744">
        <f t="shared" ca="1" si="270"/>
        <v>0</v>
      </c>
    </row>
    <row r="745" spans="1:29">
      <c r="A745">
        <f t="shared" si="271"/>
        <v>24</v>
      </c>
      <c r="B745" t="str">
        <f>VLOOKUP(A745,BossBattleTable!$A:$C,MATCH(BossBattleTable!$C$1,BossBattleTable!$A$1:$C$1,0),0)</f>
        <v>DroidHeavy_White</v>
      </c>
      <c r="C745">
        <f t="shared" ca="1" si="237"/>
        <v>8</v>
      </c>
      <c r="D745">
        <f t="shared" si="254"/>
        <v>24</v>
      </c>
      <c r="E745">
        <f t="shared" ca="1" si="255"/>
        <v>8</v>
      </c>
      <c r="F745" t="str">
        <f t="shared" ca="1" si="256"/>
        <v>cu</v>
      </c>
      <c r="G745" t="s">
        <v>402</v>
      </c>
      <c r="H745" t="s">
        <v>108</v>
      </c>
      <c r="I745">
        <v>5</v>
      </c>
      <c r="O745">
        <v>470</v>
      </c>
      <c r="P745">
        <f t="shared" si="257"/>
        <v>470</v>
      </c>
      <c r="Q745" t="str">
        <f t="shared" ca="1" si="258"/>
        <v>cu</v>
      </c>
      <c r="R745" t="str">
        <f t="shared" si="259"/>
        <v>DI</v>
      </c>
      <c r="S745">
        <f t="shared" si="260"/>
        <v>5</v>
      </c>
      <c r="T745" t="str">
        <f t="shared" si="261"/>
        <v/>
      </c>
      <c r="U745" t="str">
        <f t="shared" si="262"/>
        <v/>
      </c>
      <c r="V745" t="str">
        <f t="shared" si="263"/>
        <v/>
      </c>
      <c r="W745" t="str">
        <f t="shared" ca="1" si="264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45" t="str">
        <f t="shared" ca="1" si="265"/>
        <v>{"num":24,"diff":8,"tp1":"cu","vl1":"DI","cn1":5,"key":470}</v>
      </c>
      <c r="Y745">
        <f t="shared" ca="1" si="266"/>
        <v>59</v>
      </c>
      <c r="Z745">
        <f t="shared" ca="1" si="267"/>
        <v>23220</v>
      </c>
      <c r="AA745">
        <f t="shared" ca="1" si="268"/>
        <v>1</v>
      </c>
      <c r="AB745" t="str">
        <f t="shared" ca="1" si="269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,{"num":23,"diff":1,"tp1":"it","vl1":"Equip003002","cn1":1,"key":743},{"num":23,"diff":2,"tp1":"cu","vl1":"EN","cn1":10,"key":880},{"num":23,"diff":3,"tp1":"it","vl1":"Equip010001","cn1":1,"key":878},{"num":23,"diff":4,"tp1":"cu","vl1":"GO","cn1":3000,"key":670},{"num":23,"diff":5,"tp1":"it","vl1":"Equip013001","cn1":1,"vl2":"Equip003003","cn2":1,"key":147},{"num":23,"diff":6,"tp1":"cu","vl1":"EN","cn1":8,"vl2":"GO","cn2":2000,"key":920},{"num":23,"diff":7,"tp1":"it","vl1":"Equip012003","cn1":1,"vl2":"Equip015001","cn2":1,"key":314},{"num":23,"diff":8,"tp1":"cu","vl1":"DI","cn1":5,"key":505},{"num":23,"diff":9,"tp1":"it","vl1":"Equip012003","cn1":1,"key":662},{"num":23,"diff":10,"tp1":"cu","vl1":"EN","cn1":12,"key":195},{"num":23,"diff":11,"tp1":"it","vl1":"Equip022001","cn1":1,"key":936},{"num":23,"diff":12,"tp1":"cu","vl1":"GO","cn1":4000,"key":971},{"num":23,"diff":13,"tp1":"it","vl1":"Equip014001","cn1":1,"vl2":"Equip010001","cn2":1,"key":391},{"num":23,"diff":14,"tp1":"cu","vl1":"EN","cn1":10,"vl2":"GO","cn2":3000,"key":999},{"num":23,"diff":15,"tp1":"it","vl1":"Equip014001","cn1":1,"vl2":"Equip012001","cn2":1,"key":188},{"num":23,"diff":16,"tp1":"cu","vl1":"DI","cn1":6,"key":795},{"num":23,"diff":17,"tp1":"it","vl1":"Equip015003","cn1":1,"key":519},{"num":23,"diff":18,"tp1":"cu","vl1":"EN","cn1":15,"key":435},{"num":23,"diff":19,"tp1":"it","vl1":"Equip021001","cn1":1,"key":489},{"num":23,"diff":20,"tp1":"cu","vl1":"GO","cn1":5500,"key":667},{"num":23,"diff":21,"tp1":"it","vl1":"Equip010001","cn1":1,"vl2":"Equip013001","cn2":1,"key":219},{"num":23,"diff":22,"tp1":"cu","vl1":"EN","cn1":12,"vl2":"GO","cn2":4000,"key":696},{"num":23,"diff":23,"tp1":"it","vl1":"Equip024002","cn1":1,"vl2":"Equip010003","cn2":1,"key":132},{"num":23,"diff":24,"tp1":"cu","vl1":"DI","cn1":8,"key":193},{"num":23,"diff":25,"tp1":"it","vl1":"Equip013003","cn1":1,"key":940},{"num":23,"diff":26,"tp1":"cu","vl1":"EN","cn1":20,"key":886},{"num":23,"diff":27,"tp1":"it","vl1":"Equip024002","cn1":1,"key":618},{"num":23,"diff":28,"tp1":"cu","vl1":"GO","cn1":7500,"key":930},{"num":23,"diff":29,"tp1":"it","vl1":"Equip012003","cn1":1,"vl2":"Equip014002","cn2":1,"key":967},{"num":23,"diff":30,"tp1":"cu","vl1":"EN","cn1":15,"vl2":"GO","cn2":5000,"key":962},{"num":23,"diff":31,"tp1":"it","vl1":"Equip022002","cn1":1,"vl2":"Equip025001","cn2":1,"key":413},{"num":23,"diff":32,"tp1":"cu","vl1":"DI","cn1":11,"key":133},{"num":24,"diff":1,"tp1":"it","vl1":"Equip001001","cn1":1,"key":708},{"num":24,"diff":2,"tp1":"cu","vl1":"EN","cn1":10,"key":434},{"num":24,"diff":3,"tp1":"it","vl1":"Equip011001","cn1":1,"key":903},{"num":24,"diff":4,"tp1":"cu","vl1":"GO","cn1":3000,"key":156},{"num":24,"diff":5,"tp1":"it","vl1":"Equip015001","cn1":1,"vl2":"Equip002003","cn2":1,"key":813},{"num":24,"diff":6,"tp1":"cu","vl1":"EN","cn1":8,"vl2":"GO","cn2":2000,"key":320},{"num":24,"diff":7,"tp1":"it","vl1":"Equip010003","cn1":1,"vl2":"Equip012001","cn2":1,"key":911},{"num":24,"diff":8,"tp1":"cu","vl1":"DI","cn1":5,"key":470}</v>
      </c>
      <c r="AC745">
        <f t="shared" ca="1" si="270"/>
        <v>0</v>
      </c>
    </row>
    <row r="746" spans="1:29">
      <c r="A746">
        <f t="shared" si="271"/>
        <v>24</v>
      </c>
      <c r="B746" t="str">
        <f>VLOOKUP(A746,BossBattleTable!$A:$C,MATCH(BossBattleTable!$C$1,BossBattleTable!$A$1:$C$1,0),0)</f>
        <v>DroidHeavy_White</v>
      </c>
      <c r="C746">
        <f t="shared" ca="1" si="237"/>
        <v>9</v>
      </c>
      <c r="D746">
        <f t="shared" si="254"/>
        <v>24</v>
      </c>
      <c r="E746">
        <f t="shared" ca="1" si="255"/>
        <v>9</v>
      </c>
      <c r="F746" t="str">
        <f t="shared" ca="1" si="256"/>
        <v>it</v>
      </c>
      <c r="G746" t="s">
        <v>412</v>
      </c>
      <c r="H746" t="s">
        <v>465</v>
      </c>
      <c r="I746">
        <v>1</v>
      </c>
      <c r="O746">
        <v>694</v>
      </c>
      <c r="P746">
        <f t="shared" si="257"/>
        <v>694</v>
      </c>
      <c r="Q746" t="str">
        <f t="shared" ca="1" si="258"/>
        <v>it</v>
      </c>
      <c r="R746" t="str">
        <f t="shared" si="259"/>
        <v>Equip010002</v>
      </c>
      <c r="S746">
        <f t="shared" si="260"/>
        <v>1</v>
      </c>
      <c r="T746" t="str">
        <f t="shared" si="261"/>
        <v/>
      </c>
      <c r="U746" t="str">
        <f t="shared" si="262"/>
        <v/>
      </c>
      <c r="V746" t="str">
        <f t="shared" si="263"/>
        <v/>
      </c>
      <c r="W746" t="str">
        <f t="shared" ca="1" si="264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46" t="str">
        <f t="shared" ca="1" si="265"/>
        <v>{"num":24,"diff":9,"tp1":"it","vl1":"Equip010002","cn1":1,"key":694}</v>
      </c>
      <c r="Y746">
        <f t="shared" ca="1" si="266"/>
        <v>68</v>
      </c>
      <c r="Z746">
        <f t="shared" ca="1" si="267"/>
        <v>23289</v>
      </c>
      <c r="AA746">
        <f t="shared" ca="1" si="268"/>
        <v>1</v>
      </c>
      <c r="AB746" t="str">
        <f t="shared" ca="1" si="269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,{"num":23,"diff":1,"tp1":"it","vl1":"Equip003002","cn1":1,"key":743},{"num":23,"diff":2,"tp1":"cu","vl1":"EN","cn1":10,"key":880},{"num":23,"diff":3,"tp1":"it","vl1":"Equip010001","cn1":1,"key":878},{"num":23,"diff":4,"tp1":"cu","vl1":"GO","cn1":3000,"key":670},{"num":23,"diff":5,"tp1":"it","vl1":"Equip013001","cn1":1,"vl2":"Equip003003","cn2":1,"key":147},{"num":23,"diff":6,"tp1":"cu","vl1":"EN","cn1":8,"vl2":"GO","cn2":2000,"key":920},{"num":23,"diff":7,"tp1":"it","vl1":"Equip012003","cn1":1,"vl2":"Equip015001","cn2":1,"key":314},{"num":23,"diff":8,"tp1":"cu","vl1":"DI","cn1":5,"key":505},{"num":23,"diff":9,"tp1":"it","vl1":"Equip012003","cn1":1,"key":662},{"num":23,"diff":10,"tp1":"cu","vl1":"EN","cn1":12,"key":195},{"num":23,"diff":11,"tp1":"it","vl1":"Equip022001","cn1":1,"key":936},{"num":23,"diff":12,"tp1":"cu","vl1":"GO","cn1":4000,"key":971},{"num":23,"diff":13,"tp1":"it","vl1":"Equip014001","cn1":1,"vl2":"Equip010001","cn2":1,"key":391},{"num":23,"diff":14,"tp1":"cu","vl1":"EN","cn1":10,"vl2":"GO","cn2":3000,"key":999},{"num":23,"diff":15,"tp1":"it","vl1":"Equip014001","cn1":1,"vl2":"Equip012001","cn2":1,"key":188},{"num":23,"diff":16,"tp1":"cu","vl1":"DI","cn1":6,"key":795},{"num":23,"diff":17,"tp1":"it","vl1":"Equip015003","cn1":1,"key":519},{"num":23,"diff":18,"tp1":"cu","vl1":"EN","cn1":15,"key":435},{"num":23,"diff":19,"tp1":"it","vl1":"Equip021001","cn1":1,"key":489},{"num":23,"diff":20,"tp1":"cu","vl1":"GO","cn1":5500,"key":667},{"num":23,"diff":21,"tp1":"it","vl1":"Equip010001","cn1":1,"vl2":"Equip013001","cn2":1,"key":219},{"num":23,"diff":22,"tp1":"cu","vl1":"EN","cn1":12,"vl2":"GO","cn2":4000,"key":696},{"num":23,"diff":23,"tp1":"it","vl1":"Equip024002","cn1":1,"vl2":"Equip010003","cn2":1,"key":132},{"num":23,"diff":24,"tp1":"cu","vl1":"DI","cn1":8,"key":193},{"num":23,"diff":25,"tp1":"it","vl1":"Equip013003","cn1":1,"key":940},{"num":23,"diff":26,"tp1":"cu","vl1":"EN","cn1":20,"key":886},{"num":23,"diff":27,"tp1":"it","vl1":"Equip024002","cn1":1,"key":618},{"num":23,"diff":28,"tp1":"cu","vl1":"GO","cn1":7500,"key":930},{"num":23,"diff":29,"tp1":"it","vl1":"Equip012003","cn1":1,"vl2":"Equip014002","cn2":1,"key":967},{"num":23,"diff":30,"tp1":"cu","vl1":"EN","cn1":15,"vl2":"GO","cn2":5000,"key":962},{"num":23,"diff":31,"tp1":"it","vl1":"Equip022002","cn1":1,"vl2":"Equip025001","cn2":1,"key":413},{"num":23,"diff":32,"tp1":"cu","vl1":"DI","cn1":11,"key":133},{"num":24,"diff":1,"tp1":"it","vl1":"Equip001001","cn1":1,"key":708},{"num":24,"diff":2,"tp1":"cu","vl1":"EN","cn1":10,"key":434},{"num":24,"diff":3,"tp1":"it","vl1":"Equip011001","cn1":1,"key":903},{"num":24,"diff":4,"tp1":"cu","vl1":"GO","cn1":3000,"key":156},{"num":24,"diff":5,"tp1":"it","vl1":"Equip015001","cn1":1,"vl2":"Equip002003","cn2":1,"key":813},{"num":24,"diff":6,"tp1":"cu","vl1":"EN","cn1":8,"vl2":"GO","cn2":2000,"key":320},{"num":24,"diff":7,"tp1":"it","vl1":"Equip010003","cn1":1,"vl2":"Equip012001","cn2":1,"key":911},{"num":24,"diff":8,"tp1":"cu","vl1":"DI","cn1":5,"key":470},{"num":24,"diff":9,"tp1":"it","vl1":"Equip010002","cn1":1,"key":694}</v>
      </c>
      <c r="AC746">
        <f t="shared" ca="1" si="270"/>
        <v>0</v>
      </c>
    </row>
    <row r="747" spans="1:29">
      <c r="A747">
        <f t="shared" si="271"/>
        <v>24</v>
      </c>
      <c r="B747" t="str">
        <f>VLOOKUP(A747,BossBattleTable!$A:$C,MATCH(BossBattleTable!$C$1,BossBattleTable!$A$1:$C$1,0),0)</f>
        <v>DroidHeavy_White</v>
      </c>
      <c r="C747">
        <f t="shared" ca="1" si="237"/>
        <v>10</v>
      </c>
      <c r="D747">
        <f t="shared" si="254"/>
        <v>24</v>
      </c>
      <c r="E747">
        <f t="shared" ca="1" si="255"/>
        <v>10</v>
      </c>
      <c r="F747" t="str">
        <f t="shared" ca="1" si="256"/>
        <v>cu</v>
      </c>
      <c r="G747" t="s">
        <v>402</v>
      </c>
      <c r="H747" t="s">
        <v>191</v>
      </c>
      <c r="I747">
        <v>12</v>
      </c>
      <c r="O747">
        <v>970</v>
      </c>
      <c r="P747">
        <f t="shared" si="257"/>
        <v>970</v>
      </c>
      <c r="Q747" t="str">
        <f t="shared" ca="1" si="258"/>
        <v>cu</v>
      </c>
      <c r="R747" t="str">
        <f t="shared" si="259"/>
        <v>EN</v>
      </c>
      <c r="S747">
        <f t="shared" si="260"/>
        <v>12</v>
      </c>
      <c r="T747" t="str">
        <f t="shared" si="261"/>
        <v/>
      </c>
      <c r="U747" t="str">
        <f t="shared" si="262"/>
        <v/>
      </c>
      <c r="V747" t="str">
        <f t="shared" si="263"/>
        <v/>
      </c>
      <c r="W747" t="str">
        <f t="shared" ca="1" si="264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47" t="str">
        <f t="shared" ca="1" si="265"/>
        <v>{"num":24,"diff":10,"tp1":"cu","vl1":"EN","cn1":12,"key":970}</v>
      </c>
      <c r="Y747">
        <f t="shared" ca="1" si="266"/>
        <v>61</v>
      </c>
      <c r="Z747">
        <f t="shared" ca="1" si="267"/>
        <v>23351</v>
      </c>
      <c r="AA747">
        <f t="shared" ca="1" si="268"/>
        <v>1</v>
      </c>
      <c r="AB747" t="str">
        <f t="shared" ca="1" si="269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,{"num":23,"diff":1,"tp1":"it","vl1":"Equip003002","cn1":1,"key":743},{"num":23,"diff":2,"tp1":"cu","vl1":"EN","cn1":10,"key":880},{"num":23,"diff":3,"tp1":"it","vl1":"Equip010001","cn1":1,"key":878},{"num":23,"diff":4,"tp1":"cu","vl1":"GO","cn1":3000,"key":670},{"num":23,"diff":5,"tp1":"it","vl1":"Equip013001","cn1":1,"vl2":"Equip003003","cn2":1,"key":147},{"num":23,"diff":6,"tp1":"cu","vl1":"EN","cn1":8,"vl2":"GO","cn2":2000,"key":920},{"num":23,"diff":7,"tp1":"it","vl1":"Equip012003","cn1":1,"vl2":"Equip015001","cn2":1,"key":314},{"num":23,"diff":8,"tp1":"cu","vl1":"DI","cn1":5,"key":505},{"num":23,"diff":9,"tp1":"it","vl1":"Equip012003","cn1":1,"key":662},{"num":23,"diff":10,"tp1":"cu","vl1":"EN","cn1":12,"key":195},{"num":23,"diff":11,"tp1":"it","vl1":"Equip022001","cn1":1,"key":936},{"num":23,"diff":12,"tp1":"cu","vl1":"GO","cn1":4000,"key":971},{"num":23,"diff":13,"tp1":"it","vl1":"Equip014001","cn1":1,"vl2":"Equip010001","cn2":1,"key":391},{"num":23,"diff":14,"tp1":"cu","vl1":"EN","cn1":10,"vl2":"GO","cn2":3000,"key":999},{"num":23,"diff":15,"tp1":"it","vl1":"Equip014001","cn1":1,"vl2":"Equip012001","cn2":1,"key":188},{"num":23,"diff":16,"tp1":"cu","vl1":"DI","cn1":6,"key":795},{"num":23,"diff":17,"tp1":"it","vl1":"Equip015003","cn1":1,"key":519},{"num":23,"diff":18,"tp1":"cu","vl1":"EN","cn1":15,"key":435},{"num":23,"diff":19,"tp1":"it","vl1":"Equip021001","cn1":1,"key":489},{"num":23,"diff":20,"tp1":"cu","vl1":"GO","cn1":5500,"key":667},{"num":23,"diff":21,"tp1":"it","vl1":"Equip010001","cn1":1,"vl2":"Equip013001","cn2":1,"key":219},{"num":23,"diff":22,"tp1":"cu","vl1":"EN","cn1":12,"vl2":"GO","cn2":4000,"key":696},{"num":23,"diff":23,"tp1":"it","vl1":"Equip024002","cn1":1,"vl2":"Equip010003","cn2":1,"key":132},{"num":23,"diff":24,"tp1":"cu","vl1":"DI","cn1":8,"key":193},{"num":23,"diff":25,"tp1":"it","vl1":"Equip013003","cn1":1,"key":940},{"num":23,"diff":26,"tp1":"cu","vl1":"EN","cn1":20,"key":886},{"num":23,"diff":27,"tp1":"it","vl1":"Equip024002","cn1":1,"key":618},{"num":23,"diff":28,"tp1":"cu","vl1":"GO","cn1":7500,"key":930},{"num":23,"diff":29,"tp1":"it","vl1":"Equip012003","cn1":1,"vl2":"Equip014002","cn2":1,"key":967},{"num":23,"diff":30,"tp1":"cu","vl1":"EN","cn1":15,"vl2":"GO","cn2":5000,"key":962},{"num":23,"diff":31,"tp1":"it","vl1":"Equip022002","cn1":1,"vl2":"Equip025001","cn2":1,"key":413},{"num":23,"diff":32,"tp1":"cu","vl1":"DI","cn1":11,"key":133},{"num":24,"diff":1,"tp1":"it","vl1":"Equip001001","cn1":1,"key":708},{"num":24,"diff":2,"tp1":"cu","vl1":"EN","cn1":10,"key":434},{"num":24,"diff":3,"tp1":"it","vl1":"Equip011001","cn1":1,"key":903},{"num":24,"diff":4,"tp1":"cu","vl1":"GO","cn1":3000,"key":156},{"num":24,"diff":5,"tp1":"it","vl1":"Equip015001","cn1":1,"vl2":"Equip002003","cn2":1,"key":813},{"num":24,"diff":6,"tp1":"cu","vl1":"EN","cn1":8,"vl2":"GO","cn2":2000,"key":320},{"num":24,"diff":7,"tp1":"it","vl1":"Equip010003","cn1":1,"vl2":"Equip012001","cn2":1,"key":911},{"num":24,"diff":8,"tp1":"cu","vl1":"DI","cn1":5,"key":470},{"num":24,"diff":9,"tp1":"it","vl1":"Equip010002","cn1":1,"key":694},{"num":24,"diff":10,"tp1":"cu","vl1":"EN","cn1":12,"key":970}</v>
      </c>
      <c r="AC747">
        <f t="shared" ca="1" si="270"/>
        <v>0</v>
      </c>
    </row>
    <row r="748" spans="1:29">
      <c r="A748">
        <f t="shared" si="271"/>
        <v>24</v>
      </c>
      <c r="B748" t="str">
        <f>VLOOKUP(A748,BossBattleTable!$A:$C,MATCH(BossBattleTable!$C$1,BossBattleTable!$A$1:$C$1,0),0)</f>
        <v>DroidHeavy_White</v>
      </c>
      <c r="C748">
        <f t="shared" ref="C748:C765" ca="1" si="272">IF(A748&lt;&gt;OFFSET(A748,-1,0),1,OFFSET(C748,-1,0)+1)</f>
        <v>11</v>
      </c>
      <c r="D748">
        <f t="shared" si="254"/>
        <v>24</v>
      </c>
      <c r="E748">
        <f t="shared" ca="1" si="255"/>
        <v>11</v>
      </c>
      <c r="F748" t="str">
        <f t="shared" ca="1" si="256"/>
        <v>it</v>
      </c>
      <c r="G748" t="s">
        <v>412</v>
      </c>
      <c r="H748" t="s">
        <v>454</v>
      </c>
      <c r="I748">
        <v>1</v>
      </c>
      <c r="O748">
        <v>592</v>
      </c>
      <c r="P748">
        <f t="shared" si="257"/>
        <v>592</v>
      </c>
      <c r="Q748" t="str">
        <f t="shared" ca="1" si="258"/>
        <v>it</v>
      </c>
      <c r="R748" t="str">
        <f t="shared" si="259"/>
        <v>Equip023003</v>
      </c>
      <c r="S748">
        <f t="shared" si="260"/>
        <v>1</v>
      </c>
      <c r="T748" t="str">
        <f t="shared" si="261"/>
        <v/>
      </c>
      <c r="U748" t="str">
        <f t="shared" si="262"/>
        <v/>
      </c>
      <c r="V748" t="str">
        <f t="shared" si="263"/>
        <v/>
      </c>
      <c r="W748" t="str">
        <f t="shared" ca="1" si="264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48" t="str">
        <f t="shared" ca="1" si="265"/>
        <v>{"num":24,"diff":11,"tp1":"it","vl1":"Equip023003","cn1":1,"key":592}</v>
      </c>
      <c r="Y748">
        <f t="shared" ca="1" si="266"/>
        <v>69</v>
      </c>
      <c r="Z748">
        <f t="shared" ca="1" si="267"/>
        <v>23421</v>
      </c>
      <c r="AA748">
        <f t="shared" ca="1" si="268"/>
        <v>1</v>
      </c>
      <c r="AB748" t="str">
        <f t="shared" ca="1" si="269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,{"num":23,"diff":1,"tp1":"it","vl1":"Equip003002","cn1":1,"key":743},{"num":23,"diff":2,"tp1":"cu","vl1":"EN","cn1":10,"key":880},{"num":23,"diff":3,"tp1":"it","vl1":"Equip010001","cn1":1,"key":878},{"num":23,"diff":4,"tp1":"cu","vl1":"GO","cn1":3000,"key":670},{"num":23,"diff":5,"tp1":"it","vl1":"Equip013001","cn1":1,"vl2":"Equip003003","cn2":1,"key":147},{"num":23,"diff":6,"tp1":"cu","vl1":"EN","cn1":8,"vl2":"GO","cn2":2000,"key":920},{"num":23,"diff":7,"tp1":"it","vl1":"Equip012003","cn1":1,"vl2":"Equip015001","cn2":1,"key":314},{"num":23,"diff":8,"tp1":"cu","vl1":"DI","cn1":5,"key":505},{"num":23,"diff":9,"tp1":"it","vl1":"Equip012003","cn1":1,"key":662},{"num":23,"diff":10,"tp1":"cu","vl1":"EN","cn1":12,"key":195},{"num":23,"diff":11,"tp1":"it","vl1":"Equip022001","cn1":1,"key":936},{"num":23,"diff":12,"tp1":"cu","vl1":"GO","cn1":4000,"key":971},{"num":23,"diff":13,"tp1":"it","vl1":"Equip014001","cn1":1,"vl2":"Equip010001","cn2":1,"key":391},{"num":23,"diff":14,"tp1":"cu","vl1":"EN","cn1":10,"vl2":"GO","cn2":3000,"key":999},{"num":23,"diff":15,"tp1":"it","vl1":"Equip014001","cn1":1,"vl2":"Equip012001","cn2":1,"key":188},{"num":23,"diff":16,"tp1":"cu","vl1":"DI","cn1":6,"key":795},{"num":23,"diff":17,"tp1":"it","vl1":"Equip015003","cn1":1,"key":519},{"num":23,"diff":18,"tp1":"cu","vl1":"EN","cn1":15,"key":435},{"num":23,"diff":19,"tp1":"it","vl1":"Equip021001","cn1":1,"key":489},{"num":23,"diff":20,"tp1":"cu","vl1":"GO","cn1":5500,"key":667},{"num":23,"diff":21,"tp1":"it","vl1":"Equip010001","cn1":1,"vl2":"Equip013001","cn2":1,"key":219},{"num":23,"diff":22,"tp1":"cu","vl1":"EN","cn1":12,"vl2":"GO","cn2":4000,"key":696},{"num":23,"diff":23,"tp1":"it","vl1":"Equip024002","cn1":1,"vl2":"Equip010003","cn2":1,"key":132},{"num":23,"diff":24,"tp1":"cu","vl1":"DI","cn1":8,"key":193},{"num":23,"diff":25,"tp1":"it","vl1":"Equip013003","cn1":1,"key":940},{"num":23,"diff":26,"tp1":"cu","vl1":"EN","cn1":20,"key":886},{"num":23,"diff":27,"tp1":"it","vl1":"Equip024002","cn1":1,"key":618},{"num":23,"diff":28,"tp1":"cu","vl1":"GO","cn1":7500,"key":930},{"num":23,"diff":29,"tp1":"it","vl1":"Equip012003","cn1":1,"vl2":"Equip014002","cn2":1,"key":967},{"num":23,"diff":30,"tp1":"cu","vl1":"EN","cn1":15,"vl2":"GO","cn2":5000,"key":962},{"num":23,"diff":31,"tp1":"it","vl1":"Equip022002","cn1":1,"vl2":"Equip025001","cn2":1,"key":413},{"num":23,"diff":32,"tp1":"cu","vl1":"DI","cn1":11,"key":133},{"num":24,"diff":1,"tp1":"it","vl1":"Equip001001","cn1":1,"key":708},{"num":24,"diff":2,"tp1":"cu","vl1":"EN","cn1":10,"key":434},{"num":24,"diff":3,"tp1":"it","vl1":"Equip011001","cn1":1,"key":903},{"num":24,"diff":4,"tp1":"cu","vl1":"GO","cn1":3000,"key":156},{"num":24,"diff":5,"tp1":"it","vl1":"Equip015001","cn1":1,"vl2":"Equip002003","cn2":1,"key":813},{"num":24,"diff":6,"tp1":"cu","vl1":"EN","cn1":8,"vl2":"GO","cn2":2000,"key":320},{"num":24,"diff":7,"tp1":"it","vl1":"Equip010003","cn1":1,"vl2":"Equip012001","cn2":1,"key":911},{"num":24,"diff":8,"tp1":"cu","vl1":"DI","cn1":5,"key":470},{"num":24,"diff":9,"tp1":"it","vl1":"Equip010002","cn1":1,"key":694},{"num":24,"diff":10,"tp1":"cu","vl1":"EN","cn1":12,"key":970},{"num":24,"diff":11,"tp1":"it","vl1":"Equip023003","cn1":1,"key":592}</v>
      </c>
      <c r="AC748">
        <f t="shared" ca="1" si="270"/>
        <v>0</v>
      </c>
    </row>
    <row r="749" spans="1:29">
      <c r="A749">
        <f t="shared" si="271"/>
        <v>24</v>
      </c>
      <c r="B749" t="str">
        <f>VLOOKUP(A749,BossBattleTable!$A:$C,MATCH(BossBattleTable!$C$1,BossBattleTable!$A$1:$C$1,0),0)</f>
        <v>DroidHeavy_White</v>
      </c>
      <c r="C749">
        <f t="shared" ca="1" si="272"/>
        <v>12</v>
      </c>
      <c r="D749">
        <f t="shared" si="254"/>
        <v>24</v>
      </c>
      <c r="E749">
        <f t="shared" ca="1" si="255"/>
        <v>12</v>
      </c>
      <c r="F749" t="str">
        <f t="shared" ca="1" si="256"/>
        <v>cu</v>
      </c>
      <c r="G749" t="s">
        <v>402</v>
      </c>
      <c r="H749" t="s">
        <v>375</v>
      </c>
      <c r="I749">
        <v>4000</v>
      </c>
      <c r="O749">
        <v>945</v>
      </c>
      <c r="P749">
        <f t="shared" si="257"/>
        <v>945</v>
      </c>
      <c r="Q749" t="str">
        <f t="shared" ca="1" si="258"/>
        <v>cu</v>
      </c>
      <c r="R749" t="str">
        <f t="shared" si="259"/>
        <v>GO</v>
      </c>
      <c r="S749">
        <f t="shared" si="260"/>
        <v>4000</v>
      </c>
      <c r="T749" t="str">
        <f t="shared" si="261"/>
        <v/>
      </c>
      <c r="U749" t="str">
        <f t="shared" si="262"/>
        <v/>
      </c>
      <c r="V749" t="str">
        <f t="shared" si="263"/>
        <v/>
      </c>
      <c r="W749" t="str">
        <f t="shared" ca="1" si="264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49" t="str">
        <f t="shared" ca="1" si="265"/>
        <v>{"num":24,"diff":12,"tp1":"cu","vl1":"GO","cn1":4000,"key":945}</v>
      </c>
      <c r="Y749">
        <f t="shared" ca="1" si="266"/>
        <v>63</v>
      </c>
      <c r="Z749">
        <f t="shared" ca="1" si="267"/>
        <v>23485</v>
      </c>
      <c r="AA749">
        <f t="shared" ca="1" si="268"/>
        <v>1</v>
      </c>
      <c r="AB749" t="str">
        <f t="shared" ca="1" si="269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,{"num":23,"diff":1,"tp1":"it","vl1":"Equip003002","cn1":1,"key":743},{"num":23,"diff":2,"tp1":"cu","vl1":"EN","cn1":10,"key":880},{"num":23,"diff":3,"tp1":"it","vl1":"Equip010001","cn1":1,"key":878},{"num":23,"diff":4,"tp1":"cu","vl1":"GO","cn1":3000,"key":670},{"num":23,"diff":5,"tp1":"it","vl1":"Equip013001","cn1":1,"vl2":"Equip003003","cn2":1,"key":147},{"num":23,"diff":6,"tp1":"cu","vl1":"EN","cn1":8,"vl2":"GO","cn2":2000,"key":920},{"num":23,"diff":7,"tp1":"it","vl1":"Equip012003","cn1":1,"vl2":"Equip015001","cn2":1,"key":314},{"num":23,"diff":8,"tp1":"cu","vl1":"DI","cn1":5,"key":505},{"num":23,"diff":9,"tp1":"it","vl1":"Equip012003","cn1":1,"key":662},{"num":23,"diff":10,"tp1":"cu","vl1":"EN","cn1":12,"key":195},{"num":23,"diff":11,"tp1":"it","vl1":"Equip022001","cn1":1,"key":936},{"num":23,"diff":12,"tp1":"cu","vl1":"GO","cn1":4000,"key":971},{"num":23,"diff":13,"tp1":"it","vl1":"Equip014001","cn1":1,"vl2":"Equip010001","cn2":1,"key":391},{"num":23,"diff":14,"tp1":"cu","vl1":"EN","cn1":10,"vl2":"GO","cn2":3000,"key":999},{"num":23,"diff":15,"tp1":"it","vl1":"Equip014001","cn1":1,"vl2":"Equip012001","cn2":1,"key":188},{"num":23,"diff":16,"tp1":"cu","vl1":"DI","cn1":6,"key":795},{"num":23,"diff":17,"tp1":"it","vl1":"Equip015003","cn1":1,"key":519},{"num":23,"diff":18,"tp1":"cu","vl1":"EN","cn1":15,"key":435},{"num":23,"diff":19,"tp1":"it","vl1":"Equip021001","cn1":1,"key":489},{"num":23,"diff":20,"tp1":"cu","vl1":"GO","cn1":5500,"key":667},{"num":23,"diff":21,"tp1":"it","vl1":"Equip010001","cn1":1,"vl2":"Equip013001","cn2":1,"key":219},{"num":23,"diff":22,"tp1":"cu","vl1":"EN","cn1":12,"vl2":"GO","cn2":4000,"key":696},{"num":23,"diff":23,"tp1":"it","vl1":"Equip024002","cn1":1,"vl2":"Equip010003","cn2":1,"key":132},{"num":23,"diff":24,"tp1":"cu","vl1":"DI","cn1":8,"key":193},{"num":23,"diff":25,"tp1":"it","vl1":"Equip013003","cn1":1,"key":940},{"num":23,"diff":26,"tp1":"cu","vl1":"EN","cn1":20,"key":886},{"num":23,"diff":27,"tp1":"it","vl1":"Equip024002","cn1":1,"key":618},{"num":23,"diff":28,"tp1":"cu","vl1":"GO","cn1":7500,"key":930},{"num":23,"diff":29,"tp1":"it","vl1":"Equip012003","cn1":1,"vl2":"Equip014002","cn2":1,"key":967},{"num":23,"diff":30,"tp1":"cu","vl1":"EN","cn1":15,"vl2":"GO","cn2":5000,"key":962},{"num":23,"diff":31,"tp1":"it","vl1":"Equip022002","cn1":1,"vl2":"Equip025001","cn2":1,"key":413},{"num":23,"diff":32,"tp1":"cu","vl1":"DI","cn1":11,"key":133},{"num":24,"diff":1,"tp1":"it","vl1":"Equip001001","cn1":1,"key":708},{"num":24,"diff":2,"tp1":"cu","vl1":"EN","cn1":10,"key":434},{"num":24,"diff":3,"tp1":"it","vl1":"Equip011001","cn1":1,"key":903},{"num":24,"diff":4,"tp1":"cu","vl1":"GO","cn1":3000,"key":156},{"num":24,"diff":5,"tp1":"it","vl1":"Equip015001","cn1":1,"vl2":"Equip002003","cn2":1,"key":813},{"num":24,"diff":6,"tp1":"cu","vl1":"EN","cn1":8,"vl2":"GO","cn2":2000,"key":320},{"num":24,"diff":7,"tp1":"it","vl1":"Equip010003","cn1":1,"vl2":"Equip012001","cn2":1,"key":911},{"num":24,"diff":8,"tp1":"cu","vl1":"DI","cn1":5,"key":470},{"num":24,"diff":9,"tp1":"it","vl1":"Equip010002","cn1":1,"key":694},{"num":24,"diff":10,"tp1":"cu","vl1":"EN","cn1":12,"key":970},{"num":24,"diff":11,"tp1":"it","vl1":"Equip023003","cn1":1,"key":592},{"num":24,"diff":12,"tp1":"cu","vl1":"GO","cn1":4000,"key":945}</v>
      </c>
      <c r="AC749">
        <f t="shared" ca="1" si="270"/>
        <v>0</v>
      </c>
    </row>
    <row r="750" spans="1:29">
      <c r="A750">
        <f t="shared" si="271"/>
        <v>24</v>
      </c>
      <c r="B750" t="str">
        <f>VLOOKUP(A750,BossBattleTable!$A:$C,MATCH(BossBattleTable!$C$1,BossBattleTable!$A$1:$C$1,0),0)</f>
        <v>DroidHeavy_White</v>
      </c>
      <c r="C750">
        <f t="shared" ca="1" si="272"/>
        <v>13</v>
      </c>
      <c r="D750">
        <f t="shared" si="254"/>
        <v>24</v>
      </c>
      <c r="E750">
        <f t="shared" ca="1" si="255"/>
        <v>13</v>
      </c>
      <c r="F750" t="str">
        <f t="shared" ca="1" si="256"/>
        <v>it</v>
      </c>
      <c r="G750" t="s">
        <v>412</v>
      </c>
      <c r="H750" t="s">
        <v>481</v>
      </c>
      <c r="I750">
        <v>1</v>
      </c>
      <c r="L750" t="s">
        <v>412</v>
      </c>
      <c r="M750" t="s">
        <v>456</v>
      </c>
      <c r="N750">
        <v>1</v>
      </c>
      <c r="O750">
        <v>615</v>
      </c>
      <c r="P750">
        <f t="shared" si="257"/>
        <v>615</v>
      </c>
      <c r="Q750" t="str">
        <f t="shared" ca="1" si="258"/>
        <v>it</v>
      </c>
      <c r="R750" t="str">
        <f t="shared" si="259"/>
        <v>Equip013003</v>
      </c>
      <c r="S750">
        <f t="shared" si="260"/>
        <v>1</v>
      </c>
      <c r="T750" t="str">
        <f t="shared" si="261"/>
        <v/>
      </c>
      <c r="U750" t="str">
        <f t="shared" si="262"/>
        <v>Equip015001</v>
      </c>
      <c r="V750">
        <f t="shared" si="263"/>
        <v>1</v>
      </c>
      <c r="W750" t="str">
        <f t="shared" ca="1" si="264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50" t="str">
        <f t="shared" ca="1" si="265"/>
        <v>{"num":24,"diff":13,"tp1":"it","vl1":"Equip013003","cn1":1,"vl2":"Equip015001","cn2":1,"key":615}</v>
      </c>
      <c r="Y750">
        <f t="shared" ca="1" si="266"/>
        <v>97</v>
      </c>
      <c r="Z750">
        <f t="shared" ca="1" si="267"/>
        <v>23583</v>
      </c>
      <c r="AA750">
        <f t="shared" ca="1" si="268"/>
        <v>1</v>
      </c>
      <c r="AB750" t="str">
        <f t="shared" ca="1" si="269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,{"num":23,"diff":1,"tp1":"it","vl1":"Equip003002","cn1":1,"key":743},{"num":23,"diff":2,"tp1":"cu","vl1":"EN","cn1":10,"key":880},{"num":23,"diff":3,"tp1":"it","vl1":"Equip010001","cn1":1,"key":878},{"num":23,"diff":4,"tp1":"cu","vl1":"GO","cn1":3000,"key":670},{"num":23,"diff":5,"tp1":"it","vl1":"Equip013001","cn1":1,"vl2":"Equip003003","cn2":1,"key":147},{"num":23,"diff":6,"tp1":"cu","vl1":"EN","cn1":8,"vl2":"GO","cn2":2000,"key":920},{"num":23,"diff":7,"tp1":"it","vl1":"Equip012003","cn1":1,"vl2":"Equip015001","cn2":1,"key":314},{"num":23,"diff":8,"tp1":"cu","vl1":"DI","cn1":5,"key":505},{"num":23,"diff":9,"tp1":"it","vl1":"Equip012003","cn1":1,"key":662},{"num":23,"diff":10,"tp1":"cu","vl1":"EN","cn1":12,"key":195},{"num":23,"diff":11,"tp1":"it","vl1":"Equip022001","cn1":1,"key":936},{"num":23,"diff":12,"tp1":"cu","vl1":"GO","cn1":4000,"key":971},{"num":23,"diff":13,"tp1":"it","vl1":"Equip014001","cn1":1,"vl2":"Equip010001","cn2":1,"key":391},{"num":23,"diff":14,"tp1":"cu","vl1":"EN","cn1":10,"vl2":"GO","cn2":3000,"key":999},{"num":23,"diff":15,"tp1":"it","vl1":"Equip014001","cn1":1,"vl2":"Equip012001","cn2":1,"key":188},{"num":23,"diff":16,"tp1":"cu","vl1":"DI","cn1":6,"key":795},{"num":23,"diff":17,"tp1":"it","vl1":"Equip015003","cn1":1,"key":519},{"num":23,"diff":18,"tp1":"cu","vl1":"EN","cn1":15,"key":435},{"num":23,"diff":19,"tp1":"it","vl1":"Equip021001","cn1":1,"key":489},{"num":23,"diff":20,"tp1":"cu","vl1":"GO","cn1":5500,"key":667},{"num":23,"diff":21,"tp1":"it","vl1":"Equip010001","cn1":1,"vl2":"Equip013001","cn2":1,"key":219},{"num":23,"diff":22,"tp1":"cu","vl1":"EN","cn1":12,"vl2":"GO","cn2":4000,"key":696},{"num":23,"diff":23,"tp1":"it","vl1":"Equip024002","cn1":1,"vl2":"Equip010003","cn2":1,"key":132},{"num":23,"diff":24,"tp1":"cu","vl1":"DI","cn1":8,"key":193},{"num":23,"diff":25,"tp1":"it","vl1":"Equip013003","cn1":1,"key":940},{"num":23,"diff":26,"tp1":"cu","vl1":"EN","cn1":20,"key":886},{"num":23,"diff":27,"tp1":"it","vl1":"Equip024002","cn1":1,"key":618},{"num":23,"diff":28,"tp1":"cu","vl1":"GO","cn1":7500,"key":930},{"num":23,"diff":29,"tp1":"it","vl1":"Equip012003","cn1":1,"vl2":"Equip014002","cn2":1,"key":967},{"num":23,"diff":30,"tp1":"cu","vl1":"EN","cn1":15,"vl2":"GO","cn2":5000,"key":962},{"num":23,"diff":31,"tp1":"it","vl1":"Equip022002","cn1":1,"vl2":"Equip025001","cn2":1,"key":413},{"num":23,"diff":32,"tp1":"cu","vl1":"DI","cn1":11,"key":133},{"num":24,"diff":1,"tp1":"it","vl1":"Equip001001","cn1":1,"key":708},{"num":24,"diff":2,"tp1":"cu","vl1":"EN","cn1":10,"key":434},{"num":24,"diff":3,"tp1":"it","vl1":"Equip011001","cn1":1,"key":903},{"num":24,"diff":4,"tp1":"cu","vl1":"GO","cn1":3000,"key":156},{"num":24,"diff":5,"tp1":"it","vl1":"Equip015001","cn1":1,"vl2":"Equip002003","cn2":1,"key":813},{"num":24,"diff":6,"tp1":"cu","vl1":"EN","cn1":8,"vl2":"GO","cn2":2000,"key":320},{"num":24,"diff":7,"tp1":"it","vl1":"Equip010003","cn1":1,"vl2":"Equip012001","cn2":1,"key":911},{"num":24,"diff":8,"tp1":"cu","vl1":"DI","cn1":5,"key":470},{"num":24,"diff":9,"tp1":"it","vl1":"Equip010002","cn1":1,"key":694},{"num":24,"diff":10,"tp1":"cu","vl1":"EN","cn1":12,"key":970},{"num":24,"diff":11,"tp1":"it","vl1":"Equip023003","cn1":1,"key":592},{"num":24,"diff":12,"tp1":"cu","vl1":"GO","cn1":4000,"key":945},{"num":24,"diff":13,"tp1":"it","vl1":"Equip013003","cn1":1,"vl2":"Equip015001","cn2":1,"key":615}</v>
      </c>
      <c r="AC750">
        <f t="shared" ca="1" si="270"/>
        <v>0</v>
      </c>
    </row>
    <row r="751" spans="1:29">
      <c r="A751">
        <f t="shared" si="271"/>
        <v>24</v>
      </c>
      <c r="B751" t="str">
        <f>VLOOKUP(A751,BossBattleTable!$A:$C,MATCH(BossBattleTable!$C$1,BossBattleTable!$A$1:$C$1,0),0)</f>
        <v>DroidHeavy_White</v>
      </c>
      <c r="C751">
        <f t="shared" ca="1" si="272"/>
        <v>14</v>
      </c>
      <c r="D751">
        <f t="shared" si="254"/>
        <v>24</v>
      </c>
      <c r="E751">
        <f t="shared" ca="1" si="255"/>
        <v>14</v>
      </c>
      <c r="F751" t="str">
        <f t="shared" ca="1" si="256"/>
        <v>cu</v>
      </c>
      <c r="G751" t="s">
        <v>402</v>
      </c>
      <c r="H751" t="s">
        <v>191</v>
      </c>
      <c r="I751">
        <v>10</v>
      </c>
      <c r="L751" t="s">
        <v>402</v>
      </c>
      <c r="M751" t="s">
        <v>375</v>
      </c>
      <c r="N751">
        <v>3000</v>
      </c>
      <c r="O751">
        <v>845</v>
      </c>
      <c r="P751">
        <f t="shared" si="257"/>
        <v>845</v>
      </c>
      <c r="Q751" t="str">
        <f t="shared" ca="1" si="258"/>
        <v>cu</v>
      </c>
      <c r="R751" t="str">
        <f t="shared" si="259"/>
        <v>EN</v>
      </c>
      <c r="S751">
        <f t="shared" si="260"/>
        <v>10</v>
      </c>
      <c r="T751" t="str">
        <f t="shared" si="261"/>
        <v/>
      </c>
      <c r="U751" t="str">
        <f t="shared" si="262"/>
        <v>GO</v>
      </c>
      <c r="V751">
        <f t="shared" si="263"/>
        <v>3000</v>
      </c>
      <c r="W751" t="str">
        <f t="shared" ca="1" si="264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51" t="str">
        <f t="shared" ca="1" si="265"/>
        <v>{"num":24,"diff":14,"tp1":"cu","vl1":"EN","cn1":10,"vl2":"GO","cn2":3000,"key":845}</v>
      </c>
      <c r="Y751">
        <f t="shared" ca="1" si="266"/>
        <v>83</v>
      </c>
      <c r="Z751">
        <f t="shared" ca="1" si="267"/>
        <v>23667</v>
      </c>
      <c r="AA751">
        <f t="shared" ca="1" si="268"/>
        <v>1</v>
      </c>
      <c r="AB751" t="str">
        <f t="shared" ca="1" si="269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,{"num":23,"diff":1,"tp1":"it","vl1":"Equip003002","cn1":1,"key":743},{"num":23,"diff":2,"tp1":"cu","vl1":"EN","cn1":10,"key":880},{"num":23,"diff":3,"tp1":"it","vl1":"Equip010001","cn1":1,"key":878},{"num":23,"diff":4,"tp1":"cu","vl1":"GO","cn1":3000,"key":670},{"num":23,"diff":5,"tp1":"it","vl1":"Equip013001","cn1":1,"vl2":"Equip003003","cn2":1,"key":147},{"num":23,"diff":6,"tp1":"cu","vl1":"EN","cn1":8,"vl2":"GO","cn2":2000,"key":920},{"num":23,"diff":7,"tp1":"it","vl1":"Equip012003","cn1":1,"vl2":"Equip015001","cn2":1,"key":314},{"num":23,"diff":8,"tp1":"cu","vl1":"DI","cn1":5,"key":505},{"num":23,"diff":9,"tp1":"it","vl1":"Equip012003","cn1":1,"key":662},{"num":23,"diff":10,"tp1":"cu","vl1":"EN","cn1":12,"key":195},{"num":23,"diff":11,"tp1":"it","vl1":"Equip022001","cn1":1,"key":936},{"num":23,"diff":12,"tp1":"cu","vl1":"GO","cn1":4000,"key":971},{"num":23,"diff":13,"tp1":"it","vl1":"Equip014001","cn1":1,"vl2":"Equip010001","cn2":1,"key":391},{"num":23,"diff":14,"tp1":"cu","vl1":"EN","cn1":10,"vl2":"GO","cn2":3000,"key":999},{"num":23,"diff":15,"tp1":"it","vl1":"Equip014001","cn1":1,"vl2":"Equip012001","cn2":1,"key":188},{"num":23,"diff":16,"tp1":"cu","vl1":"DI","cn1":6,"key":795},{"num":23,"diff":17,"tp1":"it","vl1":"Equip015003","cn1":1,"key":519},{"num":23,"diff":18,"tp1":"cu","vl1":"EN","cn1":15,"key":435},{"num":23,"diff":19,"tp1":"it","vl1":"Equip021001","cn1":1,"key":489},{"num":23,"diff":20,"tp1":"cu","vl1":"GO","cn1":5500,"key":667},{"num":23,"diff":21,"tp1":"it","vl1":"Equip010001","cn1":1,"vl2":"Equip013001","cn2":1,"key":219},{"num":23,"diff":22,"tp1":"cu","vl1":"EN","cn1":12,"vl2":"GO","cn2":4000,"key":696},{"num":23,"diff":23,"tp1":"it","vl1":"Equip024002","cn1":1,"vl2":"Equip010003","cn2":1,"key":132},{"num":23,"diff":24,"tp1":"cu","vl1":"DI","cn1":8,"key":193},{"num":23,"diff":25,"tp1":"it","vl1":"Equip013003","cn1":1,"key":940},{"num":23,"diff":26,"tp1":"cu","vl1":"EN","cn1":20,"key":886},{"num":23,"diff":27,"tp1":"it","vl1":"Equip024002","cn1":1,"key":618},{"num":23,"diff":28,"tp1":"cu","vl1":"GO","cn1":7500,"key":930},{"num":23,"diff":29,"tp1":"it","vl1":"Equip012003","cn1":1,"vl2":"Equip014002","cn2":1,"key":967},{"num":23,"diff":30,"tp1":"cu","vl1":"EN","cn1":15,"vl2":"GO","cn2":5000,"key":962},{"num":23,"diff":31,"tp1":"it","vl1":"Equip022002","cn1":1,"vl2":"Equip025001","cn2":1,"key":413},{"num":23,"diff":32,"tp1":"cu","vl1":"DI","cn1":11,"key":133},{"num":24,"diff":1,"tp1":"it","vl1":"Equip001001","cn1":1,"key":708},{"num":24,"diff":2,"tp1":"cu","vl1":"EN","cn1":10,"key":434},{"num":24,"diff":3,"tp1":"it","vl1":"Equip011001","cn1":1,"key":903},{"num":24,"diff":4,"tp1":"cu","vl1":"GO","cn1":3000,"key":156},{"num":24,"diff":5,"tp1":"it","vl1":"Equip015001","cn1":1,"vl2":"Equip002003","cn2":1,"key":813},{"num":24,"diff":6,"tp1":"cu","vl1":"EN","cn1":8,"vl2":"GO","cn2":2000,"key":320},{"num":24,"diff":7,"tp1":"it","vl1":"Equip010003","cn1":1,"vl2":"Equip012001","cn2":1,"key":911},{"num":24,"diff":8,"tp1":"cu","vl1":"DI","cn1":5,"key":470},{"num":24,"diff":9,"tp1":"it","vl1":"Equip010002","cn1":1,"key":694},{"num":24,"diff":10,"tp1":"cu","vl1":"EN","cn1":12,"key":970},{"num":24,"diff":11,"tp1":"it","vl1":"Equip023003","cn1":1,"key":592},{"num":24,"diff":12,"tp1":"cu","vl1":"GO","cn1":4000,"key":945},{"num":24,"diff":13,"tp1":"it","vl1":"Equip013003","cn1":1,"vl2":"Equip015001","cn2":1,"key":615},{"num":24,"diff":14,"tp1":"cu","vl1":"EN","cn1":10,"vl2":"GO","cn2":3000,"key":845}</v>
      </c>
      <c r="AC751">
        <f t="shared" ca="1" si="270"/>
        <v>0</v>
      </c>
    </row>
    <row r="752" spans="1:29">
      <c r="A752">
        <f t="shared" si="271"/>
        <v>24</v>
      </c>
      <c r="B752" t="str">
        <f>VLOOKUP(A752,BossBattleTable!$A:$C,MATCH(BossBattleTable!$C$1,BossBattleTable!$A$1:$C$1,0),0)</f>
        <v>DroidHeavy_White</v>
      </c>
      <c r="C752">
        <f t="shared" ca="1" si="272"/>
        <v>15</v>
      </c>
      <c r="D752">
        <f t="shared" si="254"/>
        <v>24</v>
      </c>
      <c r="E752">
        <f t="shared" ca="1" si="255"/>
        <v>15</v>
      </c>
      <c r="F752" t="str">
        <f t="shared" ca="1" si="256"/>
        <v>it</v>
      </c>
      <c r="G752" t="s">
        <v>412</v>
      </c>
      <c r="H752" t="s">
        <v>452</v>
      </c>
      <c r="I752">
        <v>1</v>
      </c>
      <c r="L752" t="s">
        <v>412</v>
      </c>
      <c r="M752" t="s">
        <v>477</v>
      </c>
      <c r="N752">
        <v>1</v>
      </c>
      <c r="O752">
        <v>533</v>
      </c>
      <c r="P752">
        <f t="shared" si="257"/>
        <v>533</v>
      </c>
      <c r="Q752" t="str">
        <f t="shared" ca="1" si="258"/>
        <v>it</v>
      </c>
      <c r="R752" t="str">
        <f t="shared" si="259"/>
        <v>Equip014001</v>
      </c>
      <c r="S752">
        <f t="shared" si="260"/>
        <v>1</v>
      </c>
      <c r="T752" t="str">
        <f t="shared" si="261"/>
        <v/>
      </c>
      <c r="U752" t="str">
        <f t="shared" si="262"/>
        <v>Equip011003</v>
      </c>
      <c r="V752">
        <f t="shared" si="263"/>
        <v>1</v>
      </c>
      <c r="W752" t="str">
        <f t="shared" ca="1" si="264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52" t="str">
        <f t="shared" ca="1" si="265"/>
        <v>{"num":24,"diff":15,"tp1":"it","vl1":"Equip014001","cn1":1,"vl2":"Equip011003","cn2":1,"key":533}</v>
      </c>
      <c r="Y752">
        <f t="shared" ca="1" si="266"/>
        <v>97</v>
      </c>
      <c r="Z752">
        <f t="shared" ca="1" si="267"/>
        <v>23765</v>
      </c>
      <c r="AA752">
        <f t="shared" ca="1" si="268"/>
        <v>1</v>
      </c>
      <c r="AB752" t="str">
        <f t="shared" ca="1" si="269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,{"num":23,"diff":1,"tp1":"it","vl1":"Equip003002","cn1":1,"key":743},{"num":23,"diff":2,"tp1":"cu","vl1":"EN","cn1":10,"key":880},{"num":23,"diff":3,"tp1":"it","vl1":"Equip010001","cn1":1,"key":878},{"num":23,"diff":4,"tp1":"cu","vl1":"GO","cn1":3000,"key":670},{"num":23,"diff":5,"tp1":"it","vl1":"Equip013001","cn1":1,"vl2":"Equip003003","cn2":1,"key":147},{"num":23,"diff":6,"tp1":"cu","vl1":"EN","cn1":8,"vl2":"GO","cn2":2000,"key":920},{"num":23,"diff":7,"tp1":"it","vl1":"Equip012003","cn1":1,"vl2":"Equip015001","cn2":1,"key":314},{"num":23,"diff":8,"tp1":"cu","vl1":"DI","cn1":5,"key":505},{"num":23,"diff":9,"tp1":"it","vl1":"Equip012003","cn1":1,"key":662},{"num":23,"diff":10,"tp1":"cu","vl1":"EN","cn1":12,"key":195},{"num":23,"diff":11,"tp1":"it","vl1":"Equip022001","cn1":1,"key":936},{"num":23,"diff":12,"tp1":"cu","vl1":"GO","cn1":4000,"key":971},{"num":23,"diff":13,"tp1":"it","vl1":"Equip014001","cn1":1,"vl2":"Equip010001","cn2":1,"key":391},{"num":23,"diff":14,"tp1":"cu","vl1":"EN","cn1":10,"vl2":"GO","cn2":3000,"key":999},{"num":23,"diff":15,"tp1":"it","vl1":"Equip014001","cn1":1,"vl2":"Equip012001","cn2":1,"key":188},{"num":23,"diff":16,"tp1":"cu","vl1":"DI","cn1":6,"key":795},{"num":23,"diff":17,"tp1":"it","vl1":"Equip015003","cn1":1,"key":519},{"num":23,"diff":18,"tp1":"cu","vl1":"EN","cn1":15,"key":435},{"num":23,"diff":19,"tp1":"it","vl1":"Equip021001","cn1":1,"key":489},{"num":23,"diff":20,"tp1":"cu","vl1":"GO","cn1":5500,"key":667},{"num":23,"diff":21,"tp1":"it","vl1":"Equip010001","cn1":1,"vl2":"Equip013001","cn2":1,"key":219},{"num":23,"diff":22,"tp1":"cu","vl1":"EN","cn1":12,"vl2":"GO","cn2":4000,"key":696},{"num":23,"diff":23,"tp1":"it","vl1":"Equip024002","cn1":1,"vl2":"Equip010003","cn2":1,"key":132},{"num":23,"diff":24,"tp1":"cu","vl1":"DI","cn1":8,"key":193},{"num":23,"diff":25,"tp1":"it","vl1":"Equip013003","cn1":1,"key":940},{"num":23,"diff":26,"tp1":"cu","vl1":"EN","cn1":20,"key":886},{"num":23,"diff":27,"tp1":"it","vl1":"Equip024002","cn1":1,"key":618},{"num":23,"diff":28,"tp1":"cu","vl1":"GO","cn1":7500,"key":930},{"num":23,"diff":29,"tp1":"it","vl1":"Equip012003","cn1":1,"vl2":"Equip014002","cn2":1,"key":967},{"num":23,"diff":30,"tp1":"cu","vl1":"EN","cn1":15,"vl2":"GO","cn2":5000,"key":962},{"num":23,"diff":31,"tp1":"it","vl1":"Equip022002","cn1":1,"vl2":"Equip025001","cn2":1,"key":413},{"num":23,"diff":32,"tp1":"cu","vl1":"DI","cn1":11,"key":133},{"num":24,"diff":1,"tp1":"it","vl1":"Equip001001","cn1":1,"key":708},{"num":24,"diff":2,"tp1":"cu","vl1":"EN","cn1":10,"key":434},{"num":24,"diff":3,"tp1":"it","vl1":"Equip011001","cn1":1,"key":903},{"num":24,"diff":4,"tp1":"cu","vl1":"GO","cn1":3000,"key":156},{"num":24,"diff":5,"tp1":"it","vl1":"Equip015001","cn1":1,"vl2":"Equip002003","cn2":1,"key":813},{"num":24,"diff":6,"tp1":"cu","vl1":"EN","cn1":8,"vl2":"GO","cn2":2000,"key":320},{"num":24,"diff":7,"tp1":"it","vl1":"Equip010003","cn1":1,"vl2":"Equip012001","cn2":1,"key":911},{"num":24,"diff":8,"tp1":"cu","vl1":"DI","cn1":5,"key":470},{"num":24,"diff":9,"tp1":"it","vl1":"Equip010002","cn1":1,"key":694},{"num":24,"diff":10,"tp1":"cu","vl1":"EN","cn1":12,"key":970},{"num":24,"diff":11,"tp1":"it","vl1":"Equip023003","cn1":1,"key":592},{"num":24,"diff":12,"tp1":"cu","vl1":"GO","cn1":4000,"key":945},{"num":24,"diff":13,"tp1":"it","vl1":"Equip013003","cn1":1,"vl2":"Equip015001","cn2":1,"key":615},{"num":24,"diff":14,"tp1":"cu","vl1":"EN","cn1":10,"vl2":"GO","cn2":3000,"key":845},{"num":24,"diff":15,"tp1":"it","vl1":"Equip014001","cn1":1,"vl2":"Equip011003","cn2":1,"key":533}</v>
      </c>
      <c r="AC752">
        <f t="shared" ca="1" si="270"/>
        <v>0</v>
      </c>
    </row>
    <row r="753" spans="1:29">
      <c r="A753">
        <f t="shared" si="271"/>
        <v>24</v>
      </c>
      <c r="B753" t="str">
        <f>VLOOKUP(A753,BossBattleTable!$A:$C,MATCH(BossBattleTable!$C$1,BossBattleTable!$A$1:$C$1,0),0)</f>
        <v>DroidHeavy_White</v>
      </c>
      <c r="C753">
        <f t="shared" ca="1" si="272"/>
        <v>16</v>
      </c>
      <c r="D753">
        <f t="shared" si="254"/>
        <v>24</v>
      </c>
      <c r="E753">
        <f t="shared" ca="1" si="255"/>
        <v>16</v>
      </c>
      <c r="F753" t="str">
        <f t="shared" ca="1" si="256"/>
        <v>cu</v>
      </c>
      <c r="G753" t="s">
        <v>402</v>
      </c>
      <c r="H753" t="s">
        <v>108</v>
      </c>
      <c r="I753">
        <v>6</v>
      </c>
      <c r="O753">
        <v>707</v>
      </c>
      <c r="P753">
        <f t="shared" si="257"/>
        <v>707</v>
      </c>
      <c r="Q753" t="str">
        <f t="shared" ca="1" si="258"/>
        <v>cu</v>
      </c>
      <c r="R753" t="str">
        <f t="shared" si="259"/>
        <v>DI</v>
      </c>
      <c r="S753">
        <f t="shared" si="260"/>
        <v>6</v>
      </c>
      <c r="T753" t="str">
        <f t="shared" si="261"/>
        <v/>
      </c>
      <c r="U753" t="str">
        <f t="shared" si="262"/>
        <v/>
      </c>
      <c r="V753" t="str">
        <f t="shared" si="263"/>
        <v/>
      </c>
      <c r="W753" t="str">
        <f t="shared" ca="1" si="264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53" t="str">
        <f t="shared" ca="1" si="265"/>
        <v>{"num":24,"diff":16,"tp1":"cu","vl1":"DI","cn1":6,"key":707}</v>
      </c>
      <c r="Y753">
        <f t="shared" ca="1" si="266"/>
        <v>60</v>
      </c>
      <c r="Z753">
        <f t="shared" ca="1" si="267"/>
        <v>23826</v>
      </c>
      <c r="AA753">
        <f t="shared" ca="1" si="268"/>
        <v>1</v>
      </c>
      <c r="AB753" t="str">
        <f t="shared" ca="1" si="269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,{"num":23,"diff":1,"tp1":"it","vl1":"Equip003002","cn1":1,"key":743},{"num":23,"diff":2,"tp1":"cu","vl1":"EN","cn1":10,"key":880},{"num":23,"diff":3,"tp1":"it","vl1":"Equip010001","cn1":1,"key":878},{"num":23,"diff":4,"tp1":"cu","vl1":"GO","cn1":3000,"key":670},{"num":23,"diff":5,"tp1":"it","vl1":"Equip013001","cn1":1,"vl2":"Equip003003","cn2":1,"key":147},{"num":23,"diff":6,"tp1":"cu","vl1":"EN","cn1":8,"vl2":"GO","cn2":2000,"key":920},{"num":23,"diff":7,"tp1":"it","vl1":"Equip012003","cn1":1,"vl2":"Equip015001","cn2":1,"key":314},{"num":23,"diff":8,"tp1":"cu","vl1":"DI","cn1":5,"key":505},{"num":23,"diff":9,"tp1":"it","vl1":"Equip012003","cn1":1,"key":662},{"num":23,"diff":10,"tp1":"cu","vl1":"EN","cn1":12,"key":195},{"num":23,"diff":11,"tp1":"it","vl1":"Equip022001","cn1":1,"key":936},{"num":23,"diff":12,"tp1":"cu","vl1":"GO","cn1":4000,"key":971},{"num":23,"diff":13,"tp1":"it","vl1":"Equip014001","cn1":1,"vl2":"Equip010001","cn2":1,"key":391},{"num":23,"diff":14,"tp1":"cu","vl1":"EN","cn1":10,"vl2":"GO","cn2":3000,"key":999},{"num":23,"diff":15,"tp1":"it","vl1":"Equip014001","cn1":1,"vl2":"Equip012001","cn2":1,"key":188},{"num":23,"diff":16,"tp1":"cu","vl1":"DI","cn1":6,"key":795},{"num":23,"diff":17,"tp1":"it","vl1":"Equip015003","cn1":1,"key":519},{"num":23,"diff":18,"tp1":"cu","vl1":"EN","cn1":15,"key":435},{"num":23,"diff":19,"tp1":"it","vl1":"Equip021001","cn1":1,"key":489},{"num":23,"diff":20,"tp1":"cu","vl1":"GO","cn1":5500,"key":667},{"num":23,"diff":21,"tp1":"it","vl1":"Equip010001","cn1":1,"vl2":"Equip013001","cn2":1,"key":219},{"num":23,"diff":22,"tp1":"cu","vl1":"EN","cn1":12,"vl2":"GO","cn2":4000,"key":696},{"num":23,"diff":23,"tp1":"it","vl1":"Equip024002","cn1":1,"vl2":"Equip010003","cn2":1,"key":132},{"num":23,"diff":24,"tp1":"cu","vl1":"DI","cn1":8,"key":193},{"num":23,"diff":25,"tp1":"it","vl1":"Equip013003","cn1":1,"key":940},{"num":23,"diff":26,"tp1":"cu","vl1":"EN","cn1":20,"key":886},{"num":23,"diff":27,"tp1":"it","vl1":"Equip024002","cn1":1,"key":618},{"num":23,"diff":28,"tp1":"cu","vl1":"GO","cn1":7500,"key":930},{"num":23,"diff":29,"tp1":"it","vl1":"Equip012003","cn1":1,"vl2":"Equip014002","cn2":1,"key":967},{"num":23,"diff":30,"tp1":"cu","vl1":"EN","cn1":15,"vl2":"GO","cn2":5000,"key":962},{"num":23,"diff":31,"tp1":"it","vl1":"Equip022002","cn1":1,"vl2":"Equip025001","cn2":1,"key":413},{"num":23,"diff":32,"tp1":"cu","vl1":"DI","cn1":11,"key":133},{"num":24,"diff":1,"tp1":"it","vl1":"Equip001001","cn1":1,"key":708},{"num":24,"diff":2,"tp1":"cu","vl1":"EN","cn1":10,"key":434},{"num":24,"diff":3,"tp1":"it","vl1":"Equip011001","cn1":1,"key":903},{"num":24,"diff":4,"tp1":"cu","vl1":"GO","cn1":3000,"key":156},{"num":24,"diff":5,"tp1":"it","vl1":"Equip015001","cn1":1,"vl2":"Equip002003","cn2":1,"key":813},{"num":24,"diff":6,"tp1":"cu","vl1":"EN","cn1":8,"vl2":"GO","cn2":2000,"key":320},{"num":24,"diff":7,"tp1":"it","vl1":"Equip010003","cn1":1,"vl2":"Equip012001","cn2":1,"key":911},{"num":24,"diff":8,"tp1":"cu","vl1":"DI","cn1":5,"key":470},{"num":24,"diff":9,"tp1":"it","vl1":"Equip010002","cn1":1,"key":694},{"num":24,"diff":10,"tp1":"cu","vl1":"EN","cn1":12,"key":970},{"num":24,"diff":11,"tp1":"it","vl1":"Equip023003","cn1":1,"key":592},{"num":24,"diff":12,"tp1":"cu","vl1":"GO","cn1":4000,"key":945},{"num":24,"diff":13,"tp1":"it","vl1":"Equip013003","cn1":1,"vl2":"Equip015001","cn2":1,"key":615},{"num":24,"diff":14,"tp1":"cu","vl1":"EN","cn1":10,"vl2":"GO","cn2":3000,"key":845},{"num":24,"diff":15,"tp1":"it","vl1":"Equip014001","cn1":1,"vl2":"Equip011003","cn2":1,"key":533},{"num":24,"diff":16,"tp1":"cu","vl1":"DI","cn1":6,"key":707}</v>
      </c>
      <c r="AC753">
        <f t="shared" ca="1" si="270"/>
        <v>0</v>
      </c>
    </row>
    <row r="754" spans="1:29">
      <c r="A754">
        <f t="shared" si="271"/>
        <v>24</v>
      </c>
      <c r="B754" t="str">
        <f>VLOOKUP(A754,BossBattleTable!$A:$C,MATCH(BossBattleTable!$C$1,BossBattleTable!$A$1:$C$1,0),0)</f>
        <v>DroidHeavy_White</v>
      </c>
      <c r="C754">
        <f t="shared" ca="1" si="272"/>
        <v>17</v>
      </c>
      <c r="D754">
        <f t="shared" si="254"/>
        <v>24</v>
      </c>
      <c r="E754">
        <f t="shared" ca="1" si="255"/>
        <v>17</v>
      </c>
      <c r="F754" t="str">
        <f t="shared" ca="1" si="256"/>
        <v>it</v>
      </c>
      <c r="G754" t="s">
        <v>412</v>
      </c>
      <c r="H754" t="s">
        <v>467</v>
      </c>
      <c r="I754">
        <v>1</v>
      </c>
      <c r="O754">
        <v>152</v>
      </c>
      <c r="P754">
        <f t="shared" si="257"/>
        <v>152</v>
      </c>
      <c r="Q754" t="str">
        <f t="shared" ca="1" si="258"/>
        <v>it</v>
      </c>
      <c r="R754" t="str">
        <f t="shared" si="259"/>
        <v>Equip015003</v>
      </c>
      <c r="S754">
        <f t="shared" si="260"/>
        <v>1</v>
      </c>
      <c r="T754" t="str">
        <f t="shared" si="261"/>
        <v/>
      </c>
      <c r="U754" t="str">
        <f t="shared" si="262"/>
        <v/>
      </c>
      <c r="V754" t="str">
        <f t="shared" si="263"/>
        <v/>
      </c>
      <c r="W754" t="str">
        <f t="shared" ca="1" si="264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54" t="str">
        <f t="shared" ca="1" si="265"/>
        <v>{"num":24,"diff":17,"tp1":"it","vl1":"Equip015003","cn1":1,"key":152}</v>
      </c>
      <c r="Y754">
        <f t="shared" ca="1" si="266"/>
        <v>69</v>
      </c>
      <c r="Z754">
        <f t="shared" ca="1" si="267"/>
        <v>23896</v>
      </c>
      <c r="AA754">
        <f t="shared" ca="1" si="268"/>
        <v>1</v>
      </c>
      <c r="AB754" t="str">
        <f t="shared" ca="1" si="269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,{"num":23,"diff":1,"tp1":"it","vl1":"Equip003002","cn1":1,"key":743},{"num":23,"diff":2,"tp1":"cu","vl1":"EN","cn1":10,"key":880},{"num":23,"diff":3,"tp1":"it","vl1":"Equip010001","cn1":1,"key":878},{"num":23,"diff":4,"tp1":"cu","vl1":"GO","cn1":3000,"key":670},{"num":23,"diff":5,"tp1":"it","vl1":"Equip013001","cn1":1,"vl2":"Equip003003","cn2":1,"key":147},{"num":23,"diff":6,"tp1":"cu","vl1":"EN","cn1":8,"vl2":"GO","cn2":2000,"key":920},{"num":23,"diff":7,"tp1":"it","vl1":"Equip012003","cn1":1,"vl2":"Equip015001","cn2":1,"key":314},{"num":23,"diff":8,"tp1":"cu","vl1":"DI","cn1":5,"key":505},{"num":23,"diff":9,"tp1":"it","vl1":"Equip012003","cn1":1,"key":662},{"num":23,"diff":10,"tp1":"cu","vl1":"EN","cn1":12,"key":195},{"num":23,"diff":11,"tp1":"it","vl1":"Equip022001","cn1":1,"key":936},{"num":23,"diff":12,"tp1":"cu","vl1":"GO","cn1":4000,"key":971},{"num":23,"diff":13,"tp1":"it","vl1":"Equip014001","cn1":1,"vl2":"Equip010001","cn2":1,"key":391},{"num":23,"diff":14,"tp1":"cu","vl1":"EN","cn1":10,"vl2":"GO","cn2":3000,"key":999},{"num":23,"diff":15,"tp1":"it","vl1":"Equip014001","cn1":1,"vl2":"Equip012001","cn2":1,"key":188},{"num":23,"diff":16,"tp1":"cu","vl1":"DI","cn1":6,"key":795},{"num":23,"diff":17,"tp1":"it","vl1":"Equip015003","cn1":1,"key":519},{"num":23,"diff":18,"tp1":"cu","vl1":"EN","cn1":15,"key":435},{"num":23,"diff":19,"tp1":"it","vl1":"Equip021001","cn1":1,"key":489},{"num":23,"diff":20,"tp1":"cu","vl1":"GO","cn1":5500,"key":667},{"num":23,"diff":21,"tp1":"it","vl1":"Equip010001","cn1":1,"vl2":"Equip013001","cn2":1,"key":219},{"num":23,"diff":22,"tp1":"cu","vl1":"EN","cn1":12,"vl2":"GO","cn2":4000,"key":696},{"num":23,"diff":23,"tp1":"it","vl1":"Equip024002","cn1":1,"vl2":"Equip010003","cn2":1,"key":132},{"num":23,"diff":24,"tp1":"cu","vl1":"DI","cn1":8,"key":193},{"num":23,"diff":25,"tp1":"it","vl1":"Equip013003","cn1":1,"key":940},{"num":23,"diff":26,"tp1":"cu","vl1":"EN","cn1":20,"key":886},{"num":23,"diff":27,"tp1":"it","vl1":"Equip024002","cn1":1,"key":618},{"num":23,"diff":28,"tp1":"cu","vl1":"GO","cn1":7500,"key":930},{"num":23,"diff":29,"tp1":"it","vl1":"Equip012003","cn1":1,"vl2":"Equip014002","cn2":1,"key":967},{"num":23,"diff":30,"tp1":"cu","vl1":"EN","cn1":15,"vl2":"GO","cn2":5000,"key":962},{"num":23,"diff":31,"tp1":"it","vl1":"Equip022002","cn1":1,"vl2":"Equip025001","cn2":1,"key":413},{"num":23,"diff":32,"tp1":"cu","vl1":"DI","cn1":11,"key":133},{"num":24,"diff":1,"tp1":"it","vl1":"Equip001001","cn1":1,"key":708},{"num":24,"diff":2,"tp1":"cu","vl1":"EN","cn1":10,"key":434},{"num":24,"diff":3,"tp1":"it","vl1":"Equip011001","cn1":1,"key":903},{"num":24,"diff":4,"tp1":"cu","vl1":"GO","cn1":3000,"key":156},{"num":24,"diff":5,"tp1":"it","vl1":"Equip015001","cn1":1,"vl2":"Equip002003","cn2":1,"key":813},{"num":24,"diff":6,"tp1":"cu","vl1":"EN","cn1":8,"vl2":"GO","cn2":2000,"key":320},{"num":24,"diff":7,"tp1":"it","vl1":"Equip010003","cn1":1,"vl2":"Equip012001","cn2":1,"key":911},{"num":24,"diff":8,"tp1":"cu","vl1":"DI","cn1":5,"key":470},{"num":24,"diff":9,"tp1":"it","vl1":"Equip010002","cn1":1,"key":694},{"num":24,"diff":10,"tp1":"cu","vl1":"EN","cn1":12,"key":970},{"num":24,"diff":11,"tp1":"it","vl1":"Equip023003","cn1":1,"key":592},{"num":24,"diff":12,"tp1":"cu","vl1":"GO","cn1":4000,"key":945},{"num":24,"diff":13,"tp1":"it","vl1":"Equip013003","cn1":1,"vl2":"Equip015001","cn2":1,"key":615},{"num":24,"diff":14,"tp1":"cu","vl1":"EN","cn1":10,"vl2":"GO","cn2":3000,"key":845},{"num":24,"diff":15,"tp1":"it","vl1":"Equip014001","cn1":1,"vl2":"Equip011003","cn2":1,"key":533},{"num":24,"diff":16,"tp1":"cu","vl1":"DI","cn1":6,"key":707},{"num":24,"diff":17,"tp1":"it","vl1":"Equip015003","cn1":1,"key":152}</v>
      </c>
      <c r="AC754">
        <f t="shared" ca="1" si="270"/>
        <v>0</v>
      </c>
    </row>
    <row r="755" spans="1:29">
      <c r="A755">
        <f t="shared" si="271"/>
        <v>24</v>
      </c>
      <c r="B755" t="str">
        <f>VLOOKUP(A755,BossBattleTable!$A:$C,MATCH(BossBattleTable!$C$1,BossBattleTable!$A$1:$C$1,0),0)</f>
        <v>DroidHeavy_White</v>
      </c>
      <c r="C755">
        <f t="shared" ca="1" si="272"/>
        <v>18</v>
      </c>
      <c r="D755">
        <f t="shared" si="254"/>
        <v>24</v>
      </c>
      <c r="E755">
        <f t="shared" ca="1" si="255"/>
        <v>18</v>
      </c>
      <c r="F755" t="str">
        <f t="shared" ca="1" si="256"/>
        <v>cu</v>
      </c>
      <c r="G755" t="s">
        <v>402</v>
      </c>
      <c r="H755" t="s">
        <v>191</v>
      </c>
      <c r="I755">
        <v>15</v>
      </c>
      <c r="O755">
        <v>577</v>
      </c>
      <c r="P755">
        <f t="shared" si="257"/>
        <v>577</v>
      </c>
      <c r="Q755" t="str">
        <f t="shared" ca="1" si="258"/>
        <v>cu</v>
      </c>
      <c r="R755" t="str">
        <f t="shared" si="259"/>
        <v>EN</v>
      </c>
      <c r="S755">
        <f t="shared" si="260"/>
        <v>15</v>
      </c>
      <c r="T755" t="str">
        <f t="shared" si="261"/>
        <v/>
      </c>
      <c r="U755" t="str">
        <f t="shared" si="262"/>
        <v/>
      </c>
      <c r="V755" t="str">
        <f t="shared" si="263"/>
        <v/>
      </c>
      <c r="W755" t="str">
        <f t="shared" ca="1" si="264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55" t="str">
        <f t="shared" ca="1" si="265"/>
        <v>{"num":24,"diff":18,"tp1":"cu","vl1":"EN","cn1":15,"key":577}</v>
      </c>
      <c r="Y755">
        <f t="shared" ca="1" si="266"/>
        <v>61</v>
      </c>
      <c r="Z755">
        <f t="shared" ca="1" si="267"/>
        <v>23958</v>
      </c>
      <c r="AA755">
        <f t="shared" ca="1" si="268"/>
        <v>1</v>
      </c>
      <c r="AB755" t="str">
        <f t="shared" ca="1" si="269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,{"num":23,"diff":1,"tp1":"it","vl1":"Equip003002","cn1":1,"key":743},{"num":23,"diff":2,"tp1":"cu","vl1":"EN","cn1":10,"key":880},{"num":23,"diff":3,"tp1":"it","vl1":"Equip010001","cn1":1,"key":878},{"num":23,"diff":4,"tp1":"cu","vl1":"GO","cn1":3000,"key":670},{"num":23,"diff":5,"tp1":"it","vl1":"Equip013001","cn1":1,"vl2":"Equip003003","cn2":1,"key":147},{"num":23,"diff":6,"tp1":"cu","vl1":"EN","cn1":8,"vl2":"GO","cn2":2000,"key":920},{"num":23,"diff":7,"tp1":"it","vl1":"Equip012003","cn1":1,"vl2":"Equip015001","cn2":1,"key":314},{"num":23,"diff":8,"tp1":"cu","vl1":"DI","cn1":5,"key":505},{"num":23,"diff":9,"tp1":"it","vl1":"Equip012003","cn1":1,"key":662},{"num":23,"diff":10,"tp1":"cu","vl1":"EN","cn1":12,"key":195},{"num":23,"diff":11,"tp1":"it","vl1":"Equip022001","cn1":1,"key":936},{"num":23,"diff":12,"tp1":"cu","vl1":"GO","cn1":4000,"key":971},{"num":23,"diff":13,"tp1":"it","vl1":"Equip014001","cn1":1,"vl2":"Equip010001","cn2":1,"key":391},{"num":23,"diff":14,"tp1":"cu","vl1":"EN","cn1":10,"vl2":"GO","cn2":3000,"key":999},{"num":23,"diff":15,"tp1":"it","vl1":"Equip014001","cn1":1,"vl2":"Equip012001","cn2":1,"key":188},{"num":23,"diff":16,"tp1":"cu","vl1":"DI","cn1":6,"key":795},{"num":23,"diff":17,"tp1":"it","vl1":"Equip015003","cn1":1,"key":519},{"num":23,"diff":18,"tp1":"cu","vl1":"EN","cn1":15,"key":435},{"num":23,"diff":19,"tp1":"it","vl1":"Equip021001","cn1":1,"key":489},{"num":23,"diff":20,"tp1":"cu","vl1":"GO","cn1":5500,"key":667},{"num":23,"diff":21,"tp1":"it","vl1":"Equip010001","cn1":1,"vl2":"Equip013001","cn2":1,"key":219},{"num":23,"diff":22,"tp1":"cu","vl1":"EN","cn1":12,"vl2":"GO","cn2":4000,"key":696},{"num":23,"diff":23,"tp1":"it","vl1":"Equip024002","cn1":1,"vl2":"Equip010003","cn2":1,"key":132},{"num":23,"diff":24,"tp1":"cu","vl1":"DI","cn1":8,"key":193},{"num":23,"diff":25,"tp1":"it","vl1":"Equip013003","cn1":1,"key":940},{"num":23,"diff":26,"tp1":"cu","vl1":"EN","cn1":20,"key":886},{"num":23,"diff":27,"tp1":"it","vl1":"Equip024002","cn1":1,"key":618},{"num":23,"diff":28,"tp1":"cu","vl1":"GO","cn1":7500,"key":930},{"num":23,"diff":29,"tp1":"it","vl1":"Equip012003","cn1":1,"vl2":"Equip014002","cn2":1,"key":967},{"num":23,"diff":30,"tp1":"cu","vl1":"EN","cn1":15,"vl2":"GO","cn2":5000,"key":962},{"num":23,"diff":31,"tp1":"it","vl1":"Equip022002","cn1":1,"vl2":"Equip025001","cn2":1,"key":413},{"num":23,"diff":32,"tp1":"cu","vl1":"DI","cn1":11,"key":133},{"num":24,"diff":1,"tp1":"it","vl1":"Equip001001","cn1":1,"key":708},{"num":24,"diff":2,"tp1":"cu","vl1":"EN","cn1":10,"key":434},{"num":24,"diff":3,"tp1":"it","vl1":"Equip011001","cn1":1,"key":903},{"num":24,"diff":4,"tp1":"cu","vl1":"GO","cn1":3000,"key":156},{"num":24,"diff":5,"tp1":"it","vl1":"Equip015001","cn1":1,"vl2":"Equip002003","cn2":1,"key":813},{"num":24,"diff":6,"tp1":"cu","vl1":"EN","cn1":8,"vl2":"GO","cn2":2000,"key":320},{"num":24,"diff":7,"tp1":"it","vl1":"Equip010003","cn1":1,"vl2":"Equip012001","cn2":1,"key":911},{"num":24,"diff":8,"tp1":"cu","vl1":"DI","cn1":5,"key":470},{"num":24,"diff":9,"tp1":"it","vl1":"Equip010002","cn1":1,"key":694},{"num":24,"diff":10,"tp1":"cu","vl1":"EN","cn1":12,"key":970},{"num":24,"diff":11,"tp1":"it","vl1":"Equip023003","cn1":1,"key":592},{"num":24,"diff":12,"tp1":"cu","vl1":"GO","cn1":4000,"key":945},{"num":24,"diff":13,"tp1":"it","vl1":"Equip013003","cn1":1,"vl2":"Equip015001","cn2":1,"key":615},{"num":24,"diff":14,"tp1":"cu","vl1":"EN","cn1":10,"vl2":"GO","cn2":3000,"key":845},{"num":24,"diff":15,"tp1":"it","vl1":"Equip014001","cn1":1,"vl2":"Equip011003","cn2":1,"key":533},{"num":24,"diff":16,"tp1":"cu","vl1":"DI","cn1":6,"key":707},{"num":24,"diff":17,"tp1":"it","vl1":"Equip015003","cn1":1,"key":152},{"num":24,"diff":18,"tp1":"cu","vl1":"EN","cn1":15,"key":577}</v>
      </c>
      <c r="AC755">
        <f t="shared" ca="1" si="270"/>
        <v>0</v>
      </c>
    </row>
    <row r="756" spans="1:29">
      <c r="A756">
        <f t="shared" si="271"/>
        <v>24</v>
      </c>
      <c r="B756" t="str">
        <f>VLOOKUP(A756,BossBattleTable!$A:$C,MATCH(BossBattleTable!$C$1,BossBattleTable!$A$1:$C$1,0),0)</f>
        <v>DroidHeavy_White</v>
      </c>
      <c r="C756">
        <f t="shared" ca="1" si="272"/>
        <v>19</v>
      </c>
      <c r="D756">
        <f t="shared" si="254"/>
        <v>24</v>
      </c>
      <c r="E756">
        <f t="shared" ca="1" si="255"/>
        <v>19</v>
      </c>
      <c r="F756" t="str">
        <f t="shared" ca="1" si="256"/>
        <v>it</v>
      </c>
      <c r="G756" t="s">
        <v>412</v>
      </c>
      <c r="H756" t="s">
        <v>482</v>
      </c>
      <c r="I756">
        <v>1</v>
      </c>
      <c r="O756">
        <v>394</v>
      </c>
      <c r="P756">
        <f t="shared" si="257"/>
        <v>394</v>
      </c>
      <c r="Q756" t="str">
        <f t="shared" ca="1" si="258"/>
        <v>it</v>
      </c>
      <c r="R756" t="str">
        <f t="shared" si="259"/>
        <v>Equip022003</v>
      </c>
      <c r="S756">
        <f t="shared" si="260"/>
        <v>1</v>
      </c>
      <c r="T756" t="str">
        <f t="shared" si="261"/>
        <v/>
      </c>
      <c r="U756" t="str">
        <f t="shared" si="262"/>
        <v/>
      </c>
      <c r="V756" t="str">
        <f t="shared" si="263"/>
        <v/>
      </c>
      <c r="W756" t="str">
        <f t="shared" ca="1" si="264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56" t="str">
        <f t="shared" ca="1" si="265"/>
        <v>{"num":24,"diff":19,"tp1":"it","vl1":"Equip022003","cn1":1,"key":394}</v>
      </c>
      <c r="Y756">
        <f t="shared" ca="1" si="266"/>
        <v>69</v>
      </c>
      <c r="Z756">
        <f t="shared" ca="1" si="267"/>
        <v>24028</v>
      </c>
      <c r="AA756">
        <f t="shared" ca="1" si="268"/>
        <v>1</v>
      </c>
      <c r="AB756" t="str">
        <f t="shared" ca="1" si="269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,{"num":23,"diff":1,"tp1":"it","vl1":"Equip003002","cn1":1,"key":743},{"num":23,"diff":2,"tp1":"cu","vl1":"EN","cn1":10,"key":880},{"num":23,"diff":3,"tp1":"it","vl1":"Equip010001","cn1":1,"key":878},{"num":23,"diff":4,"tp1":"cu","vl1":"GO","cn1":3000,"key":670},{"num":23,"diff":5,"tp1":"it","vl1":"Equip013001","cn1":1,"vl2":"Equip003003","cn2":1,"key":147},{"num":23,"diff":6,"tp1":"cu","vl1":"EN","cn1":8,"vl2":"GO","cn2":2000,"key":920},{"num":23,"diff":7,"tp1":"it","vl1":"Equip012003","cn1":1,"vl2":"Equip015001","cn2":1,"key":314},{"num":23,"diff":8,"tp1":"cu","vl1":"DI","cn1":5,"key":505},{"num":23,"diff":9,"tp1":"it","vl1":"Equip012003","cn1":1,"key":662},{"num":23,"diff":10,"tp1":"cu","vl1":"EN","cn1":12,"key":195},{"num":23,"diff":11,"tp1":"it","vl1":"Equip022001","cn1":1,"key":936},{"num":23,"diff":12,"tp1":"cu","vl1":"GO","cn1":4000,"key":971},{"num":23,"diff":13,"tp1":"it","vl1":"Equip014001","cn1":1,"vl2":"Equip010001","cn2":1,"key":391},{"num":23,"diff":14,"tp1":"cu","vl1":"EN","cn1":10,"vl2":"GO","cn2":3000,"key":999},{"num":23,"diff":15,"tp1":"it","vl1":"Equip014001","cn1":1,"vl2":"Equip012001","cn2":1,"key":188},{"num":23,"diff":16,"tp1":"cu","vl1":"DI","cn1":6,"key":795},{"num":23,"diff":17,"tp1":"it","vl1":"Equip015003","cn1":1,"key":519},{"num":23,"diff":18,"tp1":"cu","vl1":"EN","cn1":15,"key":435},{"num":23,"diff":19,"tp1":"it","vl1":"Equip021001","cn1":1,"key":489},{"num":23,"diff":20,"tp1":"cu","vl1":"GO","cn1":5500,"key":667},{"num":23,"diff":21,"tp1":"it","vl1":"Equip010001","cn1":1,"vl2":"Equip013001","cn2":1,"key":219},{"num":23,"diff":22,"tp1":"cu","vl1":"EN","cn1":12,"vl2":"GO","cn2":4000,"key":696},{"num":23,"diff":23,"tp1":"it","vl1":"Equip024002","cn1":1,"vl2":"Equip010003","cn2":1,"key":132},{"num":23,"diff":24,"tp1":"cu","vl1":"DI","cn1":8,"key":193},{"num":23,"diff":25,"tp1":"it","vl1":"Equip013003","cn1":1,"key":940},{"num":23,"diff":26,"tp1":"cu","vl1":"EN","cn1":20,"key":886},{"num":23,"diff":27,"tp1":"it","vl1":"Equip024002","cn1":1,"key":618},{"num":23,"diff":28,"tp1":"cu","vl1":"GO","cn1":7500,"key":930},{"num":23,"diff":29,"tp1":"it","vl1":"Equip012003","cn1":1,"vl2":"Equip014002","cn2":1,"key":967},{"num":23,"diff":30,"tp1":"cu","vl1":"EN","cn1":15,"vl2":"GO","cn2":5000,"key":962},{"num":23,"diff":31,"tp1":"it","vl1":"Equip022002","cn1":1,"vl2":"Equip025001","cn2":1,"key":413},{"num":23,"diff":32,"tp1":"cu","vl1":"DI","cn1":11,"key":133},{"num":24,"diff":1,"tp1":"it","vl1":"Equip001001","cn1":1,"key":708},{"num":24,"diff":2,"tp1":"cu","vl1":"EN","cn1":10,"key":434},{"num":24,"diff":3,"tp1":"it","vl1":"Equip011001","cn1":1,"key":903},{"num":24,"diff":4,"tp1":"cu","vl1":"GO","cn1":3000,"key":156},{"num":24,"diff":5,"tp1":"it","vl1":"Equip015001","cn1":1,"vl2":"Equip002003","cn2":1,"key":813},{"num":24,"diff":6,"tp1":"cu","vl1":"EN","cn1":8,"vl2":"GO","cn2":2000,"key":320},{"num":24,"diff":7,"tp1":"it","vl1":"Equip010003","cn1":1,"vl2":"Equip012001","cn2":1,"key":911},{"num":24,"diff":8,"tp1":"cu","vl1":"DI","cn1":5,"key":470},{"num":24,"diff":9,"tp1":"it","vl1":"Equip010002","cn1":1,"key":694},{"num":24,"diff":10,"tp1":"cu","vl1":"EN","cn1":12,"key":970},{"num":24,"diff":11,"tp1":"it","vl1":"Equip023003","cn1":1,"key":592},{"num":24,"diff":12,"tp1":"cu","vl1":"GO","cn1":4000,"key":945},{"num":24,"diff":13,"tp1":"it","vl1":"Equip013003","cn1":1,"vl2":"Equip015001","cn2":1,"key":615},{"num":24,"diff":14,"tp1":"cu","vl1":"EN","cn1":10,"vl2":"GO","cn2":3000,"key":845},{"num":24,"diff":15,"tp1":"it","vl1":"Equip014001","cn1":1,"vl2":"Equip011003","cn2":1,"key":533},{"num":24,"diff":16,"tp1":"cu","vl1":"DI","cn1":6,"key":707},{"num":24,"diff":17,"tp1":"it","vl1":"Equip015003","cn1":1,"key":152},{"num":24,"diff":18,"tp1":"cu","vl1":"EN","cn1":15,"key":577},{"num":24,"diff":19,"tp1":"it","vl1":"Equip022003","cn1":1,"key":394}</v>
      </c>
      <c r="AC756">
        <f t="shared" ca="1" si="270"/>
        <v>0</v>
      </c>
    </row>
    <row r="757" spans="1:29">
      <c r="A757">
        <f t="shared" si="271"/>
        <v>24</v>
      </c>
      <c r="B757" t="str">
        <f>VLOOKUP(A757,BossBattleTable!$A:$C,MATCH(BossBattleTable!$C$1,BossBattleTable!$A$1:$C$1,0),0)</f>
        <v>DroidHeavy_White</v>
      </c>
      <c r="C757">
        <f t="shared" ca="1" si="272"/>
        <v>20</v>
      </c>
      <c r="D757">
        <f t="shared" si="254"/>
        <v>24</v>
      </c>
      <c r="E757">
        <f t="shared" ca="1" si="255"/>
        <v>20</v>
      </c>
      <c r="F757" t="str">
        <f t="shared" ca="1" si="256"/>
        <v>cu</v>
      </c>
      <c r="G757" t="s">
        <v>402</v>
      </c>
      <c r="H757" t="s">
        <v>375</v>
      </c>
      <c r="I757">
        <v>5500</v>
      </c>
      <c r="O757">
        <v>118</v>
      </c>
      <c r="P757">
        <f t="shared" si="257"/>
        <v>118</v>
      </c>
      <c r="Q757" t="str">
        <f t="shared" ca="1" si="258"/>
        <v>cu</v>
      </c>
      <c r="R757" t="str">
        <f t="shared" si="259"/>
        <v>GO</v>
      </c>
      <c r="S757">
        <f t="shared" si="260"/>
        <v>5500</v>
      </c>
      <c r="T757" t="str">
        <f t="shared" si="261"/>
        <v/>
      </c>
      <c r="U757" t="str">
        <f t="shared" si="262"/>
        <v/>
      </c>
      <c r="V757" t="str">
        <f t="shared" si="263"/>
        <v/>
      </c>
      <c r="W757" t="str">
        <f t="shared" ca="1" si="264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57" t="str">
        <f t="shared" ca="1" si="265"/>
        <v>{"num":24,"diff":20,"tp1":"cu","vl1":"GO","cn1":5500,"key":118}</v>
      </c>
      <c r="Y757">
        <f t="shared" ca="1" si="266"/>
        <v>63</v>
      </c>
      <c r="Z757">
        <f t="shared" ca="1" si="267"/>
        <v>24092</v>
      </c>
      <c r="AA757">
        <f t="shared" ca="1" si="268"/>
        <v>1</v>
      </c>
      <c r="AB757" t="str">
        <f t="shared" ca="1" si="269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,{"num":23,"diff":1,"tp1":"it","vl1":"Equip003002","cn1":1,"key":743},{"num":23,"diff":2,"tp1":"cu","vl1":"EN","cn1":10,"key":880},{"num":23,"diff":3,"tp1":"it","vl1":"Equip010001","cn1":1,"key":878},{"num":23,"diff":4,"tp1":"cu","vl1":"GO","cn1":3000,"key":670},{"num":23,"diff":5,"tp1":"it","vl1":"Equip013001","cn1":1,"vl2":"Equip003003","cn2":1,"key":147},{"num":23,"diff":6,"tp1":"cu","vl1":"EN","cn1":8,"vl2":"GO","cn2":2000,"key":920},{"num":23,"diff":7,"tp1":"it","vl1":"Equip012003","cn1":1,"vl2":"Equip015001","cn2":1,"key":314},{"num":23,"diff":8,"tp1":"cu","vl1":"DI","cn1":5,"key":505},{"num":23,"diff":9,"tp1":"it","vl1":"Equip012003","cn1":1,"key":662},{"num":23,"diff":10,"tp1":"cu","vl1":"EN","cn1":12,"key":195},{"num":23,"diff":11,"tp1":"it","vl1":"Equip022001","cn1":1,"key":936},{"num":23,"diff":12,"tp1":"cu","vl1":"GO","cn1":4000,"key":971},{"num":23,"diff":13,"tp1":"it","vl1":"Equip014001","cn1":1,"vl2":"Equip010001","cn2":1,"key":391},{"num":23,"diff":14,"tp1":"cu","vl1":"EN","cn1":10,"vl2":"GO","cn2":3000,"key":999},{"num":23,"diff":15,"tp1":"it","vl1":"Equip014001","cn1":1,"vl2":"Equip012001","cn2":1,"key":188},{"num":23,"diff":16,"tp1":"cu","vl1":"DI","cn1":6,"key":795},{"num":23,"diff":17,"tp1":"it","vl1":"Equip015003","cn1":1,"key":519},{"num":23,"diff":18,"tp1":"cu","vl1":"EN","cn1":15,"key":435},{"num":23,"diff":19,"tp1":"it","vl1":"Equip021001","cn1":1,"key":489},{"num":23,"diff":20,"tp1":"cu","vl1":"GO","cn1":5500,"key":667},{"num":23,"diff":21,"tp1":"it","vl1":"Equip010001","cn1":1,"vl2":"Equip013001","cn2":1,"key":219},{"num":23,"diff":22,"tp1":"cu","vl1":"EN","cn1":12,"vl2":"GO","cn2":4000,"key":696},{"num":23,"diff":23,"tp1":"it","vl1":"Equip024002","cn1":1,"vl2":"Equip010003","cn2":1,"key":132},{"num":23,"diff":24,"tp1":"cu","vl1":"DI","cn1":8,"key":193},{"num":23,"diff":25,"tp1":"it","vl1":"Equip013003","cn1":1,"key":940},{"num":23,"diff":26,"tp1":"cu","vl1":"EN","cn1":20,"key":886},{"num":23,"diff":27,"tp1":"it","vl1":"Equip024002","cn1":1,"key":618},{"num":23,"diff":28,"tp1":"cu","vl1":"GO","cn1":7500,"key":930},{"num":23,"diff":29,"tp1":"it","vl1":"Equip012003","cn1":1,"vl2":"Equip014002","cn2":1,"key":967},{"num":23,"diff":30,"tp1":"cu","vl1":"EN","cn1":15,"vl2":"GO","cn2":5000,"key":962},{"num":23,"diff":31,"tp1":"it","vl1":"Equip022002","cn1":1,"vl2":"Equip025001","cn2":1,"key":413},{"num":23,"diff":32,"tp1":"cu","vl1":"DI","cn1":11,"key":133},{"num":24,"diff":1,"tp1":"it","vl1":"Equip001001","cn1":1,"key":708},{"num":24,"diff":2,"tp1":"cu","vl1":"EN","cn1":10,"key":434},{"num":24,"diff":3,"tp1":"it","vl1":"Equip011001","cn1":1,"key":903},{"num":24,"diff":4,"tp1":"cu","vl1":"GO","cn1":3000,"key":156},{"num":24,"diff":5,"tp1":"it","vl1":"Equip015001","cn1":1,"vl2":"Equip002003","cn2":1,"key":813},{"num":24,"diff":6,"tp1":"cu","vl1":"EN","cn1":8,"vl2":"GO","cn2":2000,"key":320},{"num":24,"diff":7,"tp1":"it","vl1":"Equip010003","cn1":1,"vl2":"Equip012001","cn2":1,"key":911},{"num":24,"diff":8,"tp1":"cu","vl1":"DI","cn1":5,"key":470},{"num":24,"diff":9,"tp1":"it","vl1":"Equip010002","cn1":1,"key":694},{"num":24,"diff":10,"tp1":"cu","vl1":"EN","cn1":12,"key":970},{"num":24,"diff":11,"tp1":"it","vl1":"Equip023003","cn1":1,"key":592},{"num":24,"diff":12,"tp1":"cu","vl1":"GO","cn1":4000,"key":945},{"num":24,"diff":13,"tp1":"it","vl1":"Equip013003","cn1":1,"vl2":"Equip015001","cn2":1,"key":615},{"num":24,"diff":14,"tp1":"cu","vl1":"EN","cn1":10,"vl2":"GO","cn2":3000,"key":845},{"num":24,"diff":15,"tp1":"it","vl1":"Equip014001","cn1":1,"vl2":"Equip011003","cn2":1,"key":533},{"num":24,"diff":16,"tp1":"cu","vl1":"DI","cn1":6,"key":707},{"num":24,"diff":17,"tp1":"it","vl1":"Equip015003","cn1":1,"key":152},{"num":24,"diff":18,"tp1":"cu","vl1":"EN","cn1":15,"key":577},{"num":24,"diff":19,"tp1":"it","vl1":"Equip022003","cn1":1,"key":394},{"num":24,"diff":20,"tp1":"cu","vl1":"GO","cn1":5500,"key":118}</v>
      </c>
      <c r="AC757">
        <f t="shared" ca="1" si="270"/>
        <v>0</v>
      </c>
    </row>
    <row r="758" spans="1:29">
      <c r="A758">
        <f t="shared" si="271"/>
        <v>24</v>
      </c>
      <c r="B758" t="str">
        <f>VLOOKUP(A758,BossBattleTable!$A:$C,MATCH(BossBattleTable!$C$1,BossBattleTable!$A$1:$C$1,0),0)</f>
        <v>DroidHeavy_White</v>
      </c>
      <c r="C758">
        <f t="shared" ca="1" si="272"/>
        <v>21</v>
      </c>
      <c r="D758">
        <f t="shared" si="254"/>
        <v>24</v>
      </c>
      <c r="E758">
        <f t="shared" ca="1" si="255"/>
        <v>21</v>
      </c>
      <c r="F758" t="str">
        <f t="shared" ca="1" si="256"/>
        <v>it</v>
      </c>
      <c r="G758" t="s">
        <v>412</v>
      </c>
      <c r="H758" t="s">
        <v>477</v>
      </c>
      <c r="I758">
        <v>1</v>
      </c>
      <c r="L758" t="s">
        <v>412</v>
      </c>
      <c r="M758" t="s">
        <v>451</v>
      </c>
      <c r="N758">
        <v>1</v>
      </c>
      <c r="O758">
        <v>491</v>
      </c>
      <c r="P758">
        <f t="shared" si="257"/>
        <v>491</v>
      </c>
      <c r="Q758" t="str">
        <f t="shared" ca="1" si="258"/>
        <v>it</v>
      </c>
      <c r="R758" t="str">
        <f t="shared" si="259"/>
        <v>Equip011003</v>
      </c>
      <c r="S758">
        <f t="shared" si="260"/>
        <v>1</v>
      </c>
      <c r="T758" t="str">
        <f t="shared" si="261"/>
        <v/>
      </c>
      <c r="U758" t="str">
        <f t="shared" si="262"/>
        <v>Equip010003</v>
      </c>
      <c r="V758">
        <f t="shared" si="263"/>
        <v>1</v>
      </c>
      <c r="W758" t="str">
        <f t="shared" ca="1" si="264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58" t="str">
        <f t="shared" ca="1" si="265"/>
        <v>{"num":24,"diff":21,"tp1":"it","vl1":"Equip011003","cn1":1,"vl2":"Equip010003","cn2":1,"key":491}</v>
      </c>
      <c r="Y758">
        <f t="shared" ca="1" si="266"/>
        <v>97</v>
      </c>
      <c r="Z758">
        <f t="shared" ca="1" si="267"/>
        <v>24190</v>
      </c>
      <c r="AA758">
        <f t="shared" ca="1" si="268"/>
        <v>1</v>
      </c>
      <c r="AB758" t="str">
        <f t="shared" ca="1" si="269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,{"num":23,"diff":1,"tp1":"it","vl1":"Equip003002","cn1":1,"key":743},{"num":23,"diff":2,"tp1":"cu","vl1":"EN","cn1":10,"key":880},{"num":23,"diff":3,"tp1":"it","vl1":"Equip010001","cn1":1,"key":878},{"num":23,"diff":4,"tp1":"cu","vl1":"GO","cn1":3000,"key":670},{"num":23,"diff":5,"tp1":"it","vl1":"Equip013001","cn1":1,"vl2":"Equip003003","cn2":1,"key":147},{"num":23,"diff":6,"tp1":"cu","vl1":"EN","cn1":8,"vl2":"GO","cn2":2000,"key":920},{"num":23,"diff":7,"tp1":"it","vl1":"Equip012003","cn1":1,"vl2":"Equip015001","cn2":1,"key":314},{"num":23,"diff":8,"tp1":"cu","vl1":"DI","cn1":5,"key":505},{"num":23,"diff":9,"tp1":"it","vl1":"Equip012003","cn1":1,"key":662},{"num":23,"diff":10,"tp1":"cu","vl1":"EN","cn1":12,"key":195},{"num":23,"diff":11,"tp1":"it","vl1":"Equip022001","cn1":1,"key":936},{"num":23,"diff":12,"tp1":"cu","vl1":"GO","cn1":4000,"key":971},{"num":23,"diff":13,"tp1":"it","vl1":"Equip014001","cn1":1,"vl2":"Equip010001","cn2":1,"key":391},{"num":23,"diff":14,"tp1":"cu","vl1":"EN","cn1":10,"vl2":"GO","cn2":3000,"key":999},{"num":23,"diff":15,"tp1":"it","vl1":"Equip014001","cn1":1,"vl2":"Equip012001","cn2":1,"key":188},{"num":23,"diff":16,"tp1":"cu","vl1":"DI","cn1":6,"key":795},{"num":23,"diff":17,"tp1":"it","vl1":"Equip015003","cn1":1,"key":519},{"num":23,"diff":18,"tp1":"cu","vl1":"EN","cn1":15,"key":435},{"num":23,"diff":19,"tp1":"it","vl1":"Equip021001","cn1":1,"key":489},{"num":23,"diff":20,"tp1":"cu","vl1":"GO","cn1":5500,"key":667},{"num":23,"diff":21,"tp1":"it","vl1":"Equip010001","cn1":1,"vl2":"Equip013001","cn2":1,"key":219},{"num":23,"diff":22,"tp1":"cu","vl1":"EN","cn1":12,"vl2":"GO","cn2":4000,"key":696},{"num":23,"diff":23,"tp1":"it","vl1":"Equip024002","cn1":1,"vl2":"Equip010003","cn2":1,"key":132},{"num":23,"diff":24,"tp1":"cu","vl1":"DI","cn1":8,"key":193},{"num":23,"diff":25,"tp1":"it","vl1":"Equip013003","cn1":1,"key":940},{"num":23,"diff":26,"tp1":"cu","vl1":"EN","cn1":20,"key":886},{"num":23,"diff":27,"tp1":"it","vl1":"Equip024002","cn1":1,"key":618},{"num":23,"diff":28,"tp1":"cu","vl1":"GO","cn1":7500,"key":930},{"num":23,"diff":29,"tp1":"it","vl1":"Equip012003","cn1":1,"vl2":"Equip014002","cn2":1,"key":967},{"num":23,"diff":30,"tp1":"cu","vl1":"EN","cn1":15,"vl2":"GO","cn2":5000,"key":962},{"num":23,"diff":31,"tp1":"it","vl1":"Equip022002","cn1":1,"vl2":"Equip025001","cn2":1,"key":413},{"num":23,"diff":32,"tp1":"cu","vl1":"DI","cn1":11,"key":133},{"num":24,"diff":1,"tp1":"it","vl1":"Equip001001","cn1":1,"key":708},{"num":24,"diff":2,"tp1":"cu","vl1":"EN","cn1":10,"key":434},{"num":24,"diff":3,"tp1":"it","vl1":"Equip011001","cn1":1,"key":903},{"num":24,"diff":4,"tp1":"cu","vl1":"GO","cn1":3000,"key":156},{"num":24,"diff":5,"tp1":"it","vl1":"Equip015001","cn1":1,"vl2":"Equip002003","cn2":1,"key":813},{"num":24,"diff":6,"tp1":"cu","vl1":"EN","cn1":8,"vl2":"GO","cn2":2000,"key":320},{"num":24,"diff":7,"tp1":"it","vl1":"Equip010003","cn1":1,"vl2":"Equip012001","cn2":1,"key":911},{"num":24,"diff":8,"tp1":"cu","vl1":"DI","cn1":5,"key":470},{"num":24,"diff":9,"tp1":"it","vl1":"Equip010002","cn1":1,"key":694},{"num":24,"diff":10,"tp1":"cu","vl1":"EN","cn1":12,"key":970},{"num":24,"diff":11,"tp1":"it","vl1":"Equip023003","cn1":1,"key":592},{"num":24,"diff":12,"tp1":"cu","vl1":"GO","cn1":4000,"key":945},{"num":24,"diff":13,"tp1":"it","vl1":"Equip013003","cn1":1,"vl2":"Equip015001","cn2":1,"key":615},{"num":24,"diff":14,"tp1":"cu","vl1":"EN","cn1":10,"vl2":"GO","cn2":3000,"key":845},{"num":24,"diff":15,"tp1":"it","vl1":"Equip014001","cn1":1,"vl2":"Equip011003","cn2":1,"key":533},{"num":24,"diff":16,"tp1":"cu","vl1":"DI","cn1":6,"key":707},{"num":24,"diff":17,"tp1":"it","vl1":"Equip015003","cn1":1,"key":152},{"num":24,"diff":18,"tp1":"cu","vl1":"EN","cn1":15,"key":577},{"num":24,"diff":19,"tp1":"it","vl1":"Equip022003","cn1":1,"key":394},{"num":24,"diff":20,"tp1":"cu","vl1":"GO","cn1":5500,"key":118},{"num":24,"diff":21,"tp1":"it","vl1":"Equip011003","cn1":1,"vl2":"Equip010003","cn2":1,"key":491}</v>
      </c>
      <c r="AC758">
        <f t="shared" ca="1" si="270"/>
        <v>0</v>
      </c>
    </row>
    <row r="759" spans="1:29">
      <c r="A759">
        <f t="shared" si="271"/>
        <v>24</v>
      </c>
      <c r="B759" t="str">
        <f>VLOOKUP(A759,BossBattleTable!$A:$C,MATCH(BossBattleTable!$C$1,BossBattleTable!$A$1:$C$1,0),0)</f>
        <v>DroidHeavy_White</v>
      </c>
      <c r="C759">
        <f t="shared" ca="1" si="272"/>
        <v>22</v>
      </c>
      <c r="D759">
        <f t="shared" si="254"/>
        <v>24</v>
      </c>
      <c r="E759">
        <f t="shared" ca="1" si="255"/>
        <v>22</v>
      </c>
      <c r="F759" t="str">
        <f t="shared" ca="1" si="256"/>
        <v>cu</v>
      </c>
      <c r="G759" t="s">
        <v>402</v>
      </c>
      <c r="H759" t="s">
        <v>191</v>
      </c>
      <c r="I759">
        <v>12</v>
      </c>
      <c r="L759" t="s">
        <v>402</v>
      </c>
      <c r="M759" t="s">
        <v>375</v>
      </c>
      <c r="N759">
        <v>4000</v>
      </c>
      <c r="O759">
        <v>367</v>
      </c>
      <c r="P759">
        <f t="shared" si="257"/>
        <v>367</v>
      </c>
      <c r="Q759" t="str">
        <f t="shared" ca="1" si="258"/>
        <v>cu</v>
      </c>
      <c r="R759" t="str">
        <f t="shared" si="259"/>
        <v>EN</v>
      </c>
      <c r="S759">
        <f t="shared" si="260"/>
        <v>12</v>
      </c>
      <c r="T759" t="str">
        <f t="shared" si="261"/>
        <v/>
      </c>
      <c r="U759" t="str">
        <f t="shared" si="262"/>
        <v>GO</v>
      </c>
      <c r="V759">
        <f t="shared" si="263"/>
        <v>4000</v>
      </c>
      <c r="W759" t="str">
        <f t="shared" ca="1" si="264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59" t="str">
        <f t="shared" ca="1" si="265"/>
        <v>{"num":24,"diff":22,"tp1":"cu","vl1":"EN","cn1":12,"vl2":"GO","cn2":4000,"key":367}</v>
      </c>
      <c r="Y759">
        <f t="shared" ca="1" si="266"/>
        <v>83</v>
      </c>
      <c r="Z759">
        <f t="shared" ca="1" si="267"/>
        <v>24274</v>
      </c>
      <c r="AA759">
        <f t="shared" ca="1" si="268"/>
        <v>1</v>
      </c>
      <c r="AB759" t="str">
        <f t="shared" ca="1" si="269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,{"num":23,"diff":1,"tp1":"it","vl1":"Equip003002","cn1":1,"key":743},{"num":23,"diff":2,"tp1":"cu","vl1":"EN","cn1":10,"key":880},{"num":23,"diff":3,"tp1":"it","vl1":"Equip010001","cn1":1,"key":878},{"num":23,"diff":4,"tp1":"cu","vl1":"GO","cn1":3000,"key":670},{"num":23,"diff":5,"tp1":"it","vl1":"Equip013001","cn1":1,"vl2":"Equip003003","cn2":1,"key":147},{"num":23,"diff":6,"tp1":"cu","vl1":"EN","cn1":8,"vl2":"GO","cn2":2000,"key":920},{"num":23,"diff":7,"tp1":"it","vl1":"Equip012003","cn1":1,"vl2":"Equip015001","cn2":1,"key":314},{"num":23,"diff":8,"tp1":"cu","vl1":"DI","cn1":5,"key":505},{"num":23,"diff":9,"tp1":"it","vl1":"Equip012003","cn1":1,"key":662},{"num":23,"diff":10,"tp1":"cu","vl1":"EN","cn1":12,"key":195},{"num":23,"diff":11,"tp1":"it","vl1":"Equip022001","cn1":1,"key":936},{"num":23,"diff":12,"tp1":"cu","vl1":"GO","cn1":4000,"key":971},{"num":23,"diff":13,"tp1":"it","vl1":"Equip014001","cn1":1,"vl2":"Equip010001","cn2":1,"key":391},{"num":23,"diff":14,"tp1":"cu","vl1":"EN","cn1":10,"vl2":"GO","cn2":3000,"key":999},{"num":23,"diff":15,"tp1":"it","vl1":"Equip014001","cn1":1,"vl2":"Equip012001","cn2":1,"key":188},{"num":23,"diff":16,"tp1":"cu","vl1":"DI","cn1":6,"key":795},{"num":23,"diff":17,"tp1":"it","vl1":"Equip015003","cn1":1,"key":519},{"num":23,"diff":18,"tp1":"cu","vl1":"EN","cn1":15,"key":435},{"num":23,"diff":19,"tp1":"it","vl1":"Equip021001","cn1":1,"key":489},{"num":23,"diff":20,"tp1":"cu","vl1":"GO","cn1":5500,"key":667},{"num":23,"diff":21,"tp1":"it","vl1":"Equip010001","cn1":1,"vl2":"Equip013001","cn2":1,"key":219},{"num":23,"diff":22,"tp1":"cu","vl1":"EN","cn1":12,"vl2":"GO","cn2":4000,"key":696},{"num":23,"diff":23,"tp1":"it","vl1":"Equip024002","cn1":1,"vl2":"Equip010003","cn2":1,"key":132},{"num":23,"diff":24,"tp1":"cu","vl1":"DI","cn1":8,"key":193},{"num":23,"diff":25,"tp1":"it","vl1":"Equip013003","cn1":1,"key":940},{"num":23,"diff":26,"tp1":"cu","vl1":"EN","cn1":20,"key":886},{"num":23,"diff":27,"tp1":"it","vl1":"Equip024002","cn1":1,"key":618},{"num":23,"diff":28,"tp1":"cu","vl1":"GO","cn1":7500,"key":930},{"num":23,"diff":29,"tp1":"it","vl1":"Equip012003","cn1":1,"vl2":"Equip014002","cn2":1,"key":967},{"num":23,"diff":30,"tp1":"cu","vl1":"EN","cn1":15,"vl2":"GO","cn2":5000,"key":962},{"num":23,"diff":31,"tp1":"it","vl1":"Equip022002","cn1":1,"vl2":"Equip025001","cn2":1,"key":413},{"num":23,"diff":32,"tp1":"cu","vl1":"DI","cn1":11,"key":133},{"num":24,"diff":1,"tp1":"it","vl1":"Equip001001","cn1":1,"key":708},{"num":24,"diff":2,"tp1":"cu","vl1":"EN","cn1":10,"key":434},{"num":24,"diff":3,"tp1":"it","vl1":"Equip011001","cn1":1,"key":903},{"num":24,"diff":4,"tp1":"cu","vl1":"GO","cn1":3000,"key":156},{"num":24,"diff":5,"tp1":"it","vl1":"Equip015001","cn1":1,"vl2":"Equip002003","cn2":1,"key":813},{"num":24,"diff":6,"tp1":"cu","vl1":"EN","cn1":8,"vl2":"GO","cn2":2000,"key":320},{"num":24,"diff":7,"tp1":"it","vl1":"Equip010003","cn1":1,"vl2":"Equip012001","cn2":1,"key":911},{"num":24,"diff":8,"tp1":"cu","vl1":"DI","cn1":5,"key":470},{"num":24,"diff":9,"tp1":"it","vl1":"Equip010002","cn1":1,"key":694},{"num":24,"diff":10,"tp1":"cu","vl1":"EN","cn1":12,"key":970},{"num":24,"diff":11,"tp1":"it","vl1":"Equip023003","cn1":1,"key":592},{"num":24,"diff":12,"tp1":"cu","vl1":"GO","cn1":4000,"key":945},{"num":24,"diff":13,"tp1":"it","vl1":"Equip013003","cn1":1,"vl2":"Equip015001","cn2":1,"key":615},{"num":24,"diff":14,"tp1":"cu","vl1":"EN","cn1":10,"vl2":"GO","cn2":3000,"key":845},{"num":24,"diff":15,"tp1":"it","vl1":"Equip014001","cn1":1,"vl2":"Equip011003","cn2":1,"key":533},{"num":24,"diff":16,"tp1":"cu","vl1":"DI","cn1":6,"key":707},{"num":24,"diff":17,"tp1":"it","vl1":"Equip015003","cn1":1,"key":152},{"num":24,"diff":18,"tp1":"cu","vl1":"EN","cn1":15,"key":577},{"num":24,"diff":19,"tp1":"it","vl1":"Equip022003","cn1":1,"key":394},{"num":24,"diff":20,"tp1":"cu","vl1":"GO","cn1":5500,"key":118},{"num":24,"diff":21,"tp1":"it","vl1":"Equip011003","cn1":1,"vl2":"Equip010003","cn2":1,"key":491},{"num":24,"diff":22,"tp1":"cu","vl1":"EN","cn1":12,"vl2":"GO","cn2":4000,"key":367}</v>
      </c>
      <c r="AC759">
        <f t="shared" ca="1" si="270"/>
        <v>0</v>
      </c>
    </row>
    <row r="760" spans="1:29">
      <c r="A760">
        <f t="shared" si="271"/>
        <v>24</v>
      </c>
      <c r="B760" t="str">
        <f>VLOOKUP(A760,BossBattleTable!$A:$C,MATCH(BossBattleTable!$C$1,BossBattleTable!$A$1:$C$1,0),0)</f>
        <v>DroidHeavy_White</v>
      </c>
      <c r="C760">
        <f t="shared" ca="1" si="272"/>
        <v>23</v>
      </c>
      <c r="D760">
        <f t="shared" si="254"/>
        <v>24</v>
      </c>
      <c r="E760">
        <f t="shared" ca="1" si="255"/>
        <v>23</v>
      </c>
      <c r="F760" t="str">
        <f t="shared" ca="1" si="256"/>
        <v>it</v>
      </c>
      <c r="G760" t="s">
        <v>412</v>
      </c>
      <c r="H760" t="s">
        <v>489</v>
      </c>
      <c r="I760">
        <v>1</v>
      </c>
      <c r="L760" t="s">
        <v>412</v>
      </c>
      <c r="M760" t="s">
        <v>478</v>
      </c>
      <c r="N760">
        <v>1</v>
      </c>
      <c r="O760">
        <v>650</v>
      </c>
      <c r="P760">
        <f t="shared" si="257"/>
        <v>650</v>
      </c>
      <c r="Q760" t="str">
        <f t="shared" ca="1" si="258"/>
        <v>it</v>
      </c>
      <c r="R760" t="str">
        <f t="shared" si="259"/>
        <v>Equip025003</v>
      </c>
      <c r="S760">
        <f t="shared" si="260"/>
        <v>1</v>
      </c>
      <c r="T760" t="str">
        <f t="shared" si="261"/>
        <v/>
      </c>
      <c r="U760" t="str">
        <f t="shared" si="262"/>
        <v>Equip012001</v>
      </c>
      <c r="V760">
        <f t="shared" si="263"/>
        <v>1</v>
      </c>
      <c r="W760" t="str">
        <f t="shared" ca="1" si="264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60" t="str">
        <f t="shared" ca="1" si="265"/>
        <v>{"num":24,"diff":23,"tp1":"it","vl1":"Equip025003","cn1":1,"vl2":"Equip012001","cn2":1,"key":650}</v>
      </c>
      <c r="Y760">
        <f t="shared" ca="1" si="266"/>
        <v>97</v>
      </c>
      <c r="Z760">
        <f t="shared" ca="1" si="267"/>
        <v>24372</v>
      </c>
      <c r="AA760">
        <f t="shared" ca="1" si="268"/>
        <v>1</v>
      </c>
      <c r="AB760" t="str">
        <f t="shared" ca="1" si="269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,{"num":23,"diff":1,"tp1":"it","vl1":"Equip003002","cn1":1,"key":743},{"num":23,"diff":2,"tp1":"cu","vl1":"EN","cn1":10,"key":880},{"num":23,"diff":3,"tp1":"it","vl1":"Equip010001","cn1":1,"key":878},{"num":23,"diff":4,"tp1":"cu","vl1":"GO","cn1":3000,"key":670},{"num":23,"diff":5,"tp1":"it","vl1":"Equip013001","cn1":1,"vl2":"Equip003003","cn2":1,"key":147},{"num":23,"diff":6,"tp1":"cu","vl1":"EN","cn1":8,"vl2":"GO","cn2":2000,"key":920},{"num":23,"diff":7,"tp1":"it","vl1":"Equip012003","cn1":1,"vl2":"Equip015001","cn2":1,"key":314},{"num":23,"diff":8,"tp1":"cu","vl1":"DI","cn1":5,"key":505},{"num":23,"diff":9,"tp1":"it","vl1":"Equip012003","cn1":1,"key":662},{"num":23,"diff":10,"tp1":"cu","vl1":"EN","cn1":12,"key":195},{"num":23,"diff":11,"tp1":"it","vl1":"Equip022001","cn1":1,"key":936},{"num":23,"diff":12,"tp1":"cu","vl1":"GO","cn1":4000,"key":971},{"num":23,"diff":13,"tp1":"it","vl1":"Equip014001","cn1":1,"vl2":"Equip010001","cn2":1,"key":391},{"num":23,"diff":14,"tp1":"cu","vl1":"EN","cn1":10,"vl2":"GO","cn2":3000,"key":999},{"num":23,"diff":15,"tp1":"it","vl1":"Equip014001","cn1":1,"vl2":"Equip012001","cn2":1,"key":188},{"num":23,"diff":16,"tp1":"cu","vl1":"DI","cn1":6,"key":795},{"num":23,"diff":17,"tp1":"it","vl1":"Equip015003","cn1":1,"key":519},{"num":23,"diff":18,"tp1":"cu","vl1":"EN","cn1":15,"key":435},{"num":23,"diff":19,"tp1":"it","vl1":"Equip021001","cn1":1,"key":489},{"num":23,"diff":20,"tp1":"cu","vl1":"GO","cn1":5500,"key":667},{"num":23,"diff":21,"tp1":"it","vl1":"Equip010001","cn1":1,"vl2":"Equip013001","cn2":1,"key":219},{"num":23,"diff":22,"tp1":"cu","vl1":"EN","cn1":12,"vl2":"GO","cn2":4000,"key":696},{"num":23,"diff":23,"tp1":"it","vl1":"Equip024002","cn1":1,"vl2":"Equip010003","cn2":1,"key":132},{"num":23,"diff":24,"tp1":"cu","vl1":"DI","cn1":8,"key":193},{"num":23,"diff":25,"tp1":"it","vl1":"Equip013003","cn1":1,"key":940},{"num":23,"diff":26,"tp1":"cu","vl1":"EN","cn1":20,"key":886},{"num":23,"diff":27,"tp1":"it","vl1":"Equip024002","cn1":1,"key":618},{"num":23,"diff":28,"tp1":"cu","vl1":"GO","cn1":7500,"key":930},{"num":23,"diff":29,"tp1":"it","vl1":"Equip012003","cn1":1,"vl2":"Equip014002","cn2":1,"key":967},{"num":23,"diff":30,"tp1":"cu","vl1":"EN","cn1":15,"vl2":"GO","cn2":5000,"key":962},{"num":23,"diff":31,"tp1":"it","vl1":"Equip022002","cn1":1,"vl2":"Equip025001","cn2":1,"key":413},{"num":23,"diff":32,"tp1":"cu","vl1":"DI","cn1":11,"key":133},{"num":24,"diff":1,"tp1":"it","vl1":"Equip001001","cn1":1,"key":708},{"num":24,"diff":2,"tp1":"cu","vl1":"EN","cn1":10,"key":434},{"num":24,"diff":3,"tp1":"it","vl1":"Equip011001","cn1":1,"key":903},{"num":24,"diff":4,"tp1":"cu","vl1":"GO","cn1":3000,"key":156},{"num":24,"diff":5,"tp1":"it","vl1":"Equip015001","cn1":1,"vl2":"Equip002003","cn2":1,"key":813},{"num":24,"diff":6,"tp1":"cu","vl1":"EN","cn1":8,"vl2":"GO","cn2":2000,"key":320},{"num":24,"diff":7,"tp1":"it","vl1":"Equip010003","cn1":1,"vl2":"Equip012001","cn2":1,"key":911},{"num":24,"diff":8,"tp1":"cu","vl1":"DI","cn1":5,"key":470},{"num":24,"diff":9,"tp1":"it","vl1":"Equip010002","cn1":1,"key":694},{"num":24,"diff":10,"tp1":"cu","vl1":"EN","cn1":12,"key":970},{"num":24,"diff":11,"tp1":"it","vl1":"Equip023003","cn1":1,"key":592},{"num":24,"diff":12,"tp1":"cu","vl1":"GO","cn1":4000,"key":945},{"num":24,"diff":13,"tp1":"it","vl1":"Equip013003","cn1":1,"vl2":"Equip015001","cn2":1,"key":615},{"num":24,"diff":14,"tp1":"cu","vl1":"EN","cn1":10,"vl2":"GO","cn2":3000,"key":845},{"num":24,"diff":15,"tp1":"it","vl1":"Equip014001","cn1":1,"vl2":"Equip011003","cn2":1,"key":533},{"num":24,"diff":16,"tp1":"cu","vl1":"DI","cn1":6,"key":707},{"num":24,"diff":17,"tp1":"it","vl1":"Equip015003","cn1":1,"key":152},{"num":24,"diff":18,"tp1":"cu","vl1":"EN","cn1":15,"key":577},{"num":24,"diff":19,"tp1":"it","vl1":"Equip022003","cn1":1,"key":394},{"num":24,"diff":20,"tp1":"cu","vl1":"GO","cn1":5500,"key":118},{"num":24,"diff":21,"tp1":"it","vl1":"Equip011003","cn1":1,"vl2":"Equip010003","cn2":1,"key":491},{"num":24,"diff":22,"tp1":"cu","vl1":"EN","cn1":12,"vl2":"GO","cn2":4000,"key":367},{"num":24,"diff":23,"tp1":"it","vl1":"Equip025003","cn1":1,"vl2":"Equip012001","cn2":1,"key":650}</v>
      </c>
      <c r="AC760">
        <f t="shared" ca="1" si="270"/>
        <v>0</v>
      </c>
    </row>
    <row r="761" spans="1:29">
      <c r="A761">
        <f t="shared" si="271"/>
        <v>24</v>
      </c>
      <c r="B761" t="str">
        <f>VLOOKUP(A761,BossBattleTable!$A:$C,MATCH(BossBattleTable!$C$1,BossBattleTable!$A$1:$C$1,0),0)</f>
        <v>DroidHeavy_White</v>
      </c>
      <c r="C761">
        <f t="shared" ca="1" si="272"/>
        <v>24</v>
      </c>
      <c r="D761">
        <f t="shared" si="254"/>
        <v>24</v>
      </c>
      <c r="E761">
        <f t="shared" ca="1" si="255"/>
        <v>24</v>
      </c>
      <c r="F761" t="str">
        <f t="shared" ca="1" si="256"/>
        <v>cu</v>
      </c>
      <c r="G761" t="s">
        <v>402</v>
      </c>
      <c r="H761" t="s">
        <v>108</v>
      </c>
      <c r="I761">
        <v>8</v>
      </c>
      <c r="O761">
        <v>885</v>
      </c>
      <c r="P761">
        <f t="shared" si="257"/>
        <v>885</v>
      </c>
      <c r="Q761" t="str">
        <f t="shared" ca="1" si="258"/>
        <v>cu</v>
      </c>
      <c r="R761" t="str">
        <f t="shared" si="259"/>
        <v>DI</v>
      </c>
      <c r="S761">
        <f t="shared" si="260"/>
        <v>8</v>
      </c>
      <c r="T761" t="str">
        <f t="shared" si="261"/>
        <v/>
      </c>
      <c r="U761" t="str">
        <f t="shared" si="262"/>
        <v/>
      </c>
      <c r="V761" t="str">
        <f t="shared" si="263"/>
        <v/>
      </c>
      <c r="W761" t="str">
        <f t="shared" ca="1" si="264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61" t="str">
        <f t="shared" ca="1" si="265"/>
        <v>{"num":24,"diff":24,"tp1":"cu","vl1":"DI","cn1":8,"key":885}</v>
      </c>
      <c r="Y761">
        <f t="shared" ca="1" si="266"/>
        <v>60</v>
      </c>
      <c r="Z761">
        <f t="shared" ca="1" si="267"/>
        <v>24433</v>
      </c>
      <c r="AA761">
        <f t="shared" ca="1" si="268"/>
        <v>1</v>
      </c>
      <c r="AB761" t="str">
        <f t="shared" ca="1" si="269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,{"num":23,"diff":1,"tp1":"it","vl1":"Equip003002","cn1":1,"key":743},{"num":23,"diff":2,"tp1":"cu","vl1":"EN","cn1":10,"key":880},{"num":23,"diff":3,"tp1":"it","vl1":"Equip010001","cn1":1,"key":878},{"num":23,"diff":4,"tp1":"cu","vl1":"GO","cn1":3000,"key":670},{"num":23,"diff":5,"tp1":"it","vl1":"Equip013001","cn1":1,"vl2":"Equip003003","cn2":1,"key":147},{"num":23,"diff":6,"tp1":"cu","vl1":"EN","cn1":8,"vl2":"GO","cn2":2000,"key":920},{"num":23,"diff":7,"tp1":"it","vl1":"Equip012003","cn1":1,"vl2":"Equip015001","cn2":1,"key":314},{"num":23,"diff":8,"tp1":"cu","vl1":"DI","cn1":5,"key":505},{"num":23,"diff":9,"tp1":"it","vl1":"Equip012003","cn1":1,"key":662},{"num":23,"diff":10,"tp1":"cu","vl1":"EN","cn1":12,"key":195},{"num":23,"diff":11,"tp1":"it","vl1":"Equip022001","cn1":1,"key":936},{"num":23,"diff":12,"tp1":"cu","vl1":"GO","cn1":4000,"key":971},{"num":23,"diff":13,"tp1":"it","vl1":"Equip014001","cn1":1,"vl2":"Equip010001","cn2":1,"key":391},{"num":23,"diff":14,"tp1":"cu","vl1":"EN","cn1":10,"vl2":"GO","cn2":3000,"key":999},{"num":23,"diff":15,"tp1":"it","vl1":"Equip014001","cn1":1,"vl2":"Equip012001","cn2":1,"key":188},{"num":23,"diff":16,"tp1":"cu","vl1":"DI","cn1":6,"key":795},{"num":23,"diff":17,"tp1":"it","vl1":"Equip015003","cn1":1,"key":519},{"num":23,"diff":18,"tp1":"cu","vl1":"EN","cn1":15,"key":435},{"num":23,"diff":19,"tp1":"it","vl1":"Equip021001","cn1":1,"key":489},{"num":23,"diff":20,"tp1":"cu","vl1":"GO","cn1":5500,"key":667},{"num":23,"diff":21,"tp1":"it","vl1":"Equip010001","cn1":1,"vl2":"Equip013001","cn2":1,"key":219},{"num":23,"diff":22,"tp1":"cu","vl1":"EN","cn1":12,"vl2":"GO","cn2":4000,"key":696},{"num":23,"diff":23,"tp1":"it","vl1":"Equip024002","cn1":1,"vl2":"Equip010003","cn2":1,"key":132},{"num":23,"diff":24,"tp1":"cu","vl1":"DI","cn1":8,"key":193},{"num":23,"diff":25,"tp1":"it","vl1":"Equip013003","cn1":1,"key":940},{"num":23,"diff":26,"tp1":"cu","vl1":"EN","cn1":20,"key":886},{"num":23,"diff":27,"tp1":"it","vl1":"Equip024002","cn1":1,"key":618},{"num":23,"diff":28,"tp1":"cu","vl1":"GO","cn1":7500,"key":930},{"num":23,"diff":29,"tp1":"it","vl1":"Equip012003","cn1":1,"vl2":"Equip014002","cn2":1,"key":967},{"num":23,"diff":30,"tp1":"cu","vl1":"EN","cn1":15,"vl2":"GO","cn2":5000,"key":962},{"num":23,"diff":31,"tp1":"it","vl1":"Equip022002","cn1":1,"vl2":"Equip025001","cn2":1,"key":413},{"num":23,"diff":32,"tp1":"cu","vl1":"DI","cn1":11,"key":133},{"num":24,"diff":1,"tp1":"it","vl1":"Equip001001","cn1":1,"key":708},{"num":24,"diff":2,"tp1":"cu","vl1":"EN","cn1":10,"key":434},{"num":24,"diff":3,"tp1":"it","vl1":"Equip011001","cn1":1,"key":903},{"num":24,"diff":4,"tp1":"cu","vl1":"GO","cn1":3000,"key":156},{"num":24,"diff":5,"tp1":"it","vl1":"Equip015001","cn1":1,"vl2":"Equip002003","cn2":1,"key":813},{"num":24,"diff":6,"tp1":"cu","vl1":"EN","cn1":8,"vl2":"GO","cn2":2000,"key":320},{"num":24,"diff":7,"tp1":"it","vl1":"Equip010003","cn1":1,"vl2":"Equip012001","cn2":1,"key":911},{"num":24,"diff":8,"tp1":"cu","vl1":"DI","cn1":5,"key":470},{"num":24,"diff":9,"tp1":"it","vl1":"Equip010002","cn1":1,"key":694},{"num":24,"diff":10,"tp1":"cu","vl1":"EN","cn1":12,"key":970},{"num":24,"diff":11,"tp1":"it","vl1":"Equip023003","cn1":1,"key":592},{"num":24,"diff":12,"tp1":"cu","vl1":"GO","cn1":4000,"key":945},{"num":24,"diff":13,"tp1":"it","vl1":"Equip013003","cn1":1,"vl2":"Equip015001","cn2":1,"key":615},{"num":24,"diff":14,"tp1":"cu","vl1":"EN","cn1":10,"vl2":"GO","cn2":3000,"key":845},{"num":24,"diff":15,"tp1":"it","vl1":"Equip014001","cn1":1,"vl2":"Equip011003","cn2":1,"key":533},{"num":24,"diff":16,"tp1":"cu","vl1":"DI","cn1":6,"key":707},{"num":24,"diff":17,"tp1":"it","vl1":"Equip015003","cn1":1,"key":152},{"num":24,"diff":18,"tp1":"cu","vl1":"EN","cn1":15,"key":577},{"num":24,"diff":19,"tp1":"it","vl1":"Equip022003","cn1":1,"key":394},{"num":24,"diff":20,"tp1":"cu","vl1":"GO","cn1":5500,"key":118},{"num":24,"diff":21,"tp1":"it","vl1":"Equip011003","cn1":1,"vl2":"Equip010003","cn2":1,"key":491},{"num":24,"diff":22,"tp1":"cu","vl1":"EN","cn1":12,"vl2":"GO","cn2":4000,"key":367},{"num":24,"diff":23,"tp1":"it","vl1":"Equip025003","cn1":1,"vl2":"Equip012001","cn2":1,"key":650},{"num":24,"diff":24,"tp1":"cu","vl1":"DI","cn1":8,"key":885}</v>
      </c>
      <c r="AC761">
        <f t="shared" ca="1" si="270"/>
        <v>0</v>
      </c>
    </row>
    <row r="762" spans="1:29">
      <c r="A762">
        <f t="shared" si="271"/>
        <v>24</v>
      </c>
      <c r="B762" t="str">
        <f>VLOOKUP(A762,BossBattleTable!$A:$C,MATCH(BossBattleTable!$C$1,BossBattleTable!$A$1:$C$1,0),0)</f>
        <v>DroidHeavy_White</v>
      </c>
      <c r="C762">
        <f t="shared" ca="1" si="272"/>
        <v>25</v>
      </c>
      <c r="D762">
        <f t="shared" si="254"/>
        <v>24</v>
      </c>
      <c r="E762">
        <f t="shared" ca="1" si="255"/>
        <v>25</v>
      </c>
      <c r="F762" t="str">
        <f t="shared" ca="1" si="256"/>
        <v>it</v>
      </c>
      <c r="G762" t="s">
        <v>412</v>
      </c>
      <c r="H762" t="s">
        <v>456</v>
      </c>
      <c r="I762">
        <v>1</v>
      </c>
      <c r="O762">
        <v>104</v>
      </c>
      <c r="P762">
        <f t="shared" si="257"/>
        <v>104</v>
      </c>
      <c r="Q762" t="str">
        <f t="shared" ca="1" si="258"/>
        <v>it</v>
      </c>
      <c r="R762" t="str">
        <f t="shared" si="259"/>
        <v>Equip015001</v>
      </c>
      <c r="S762">
        <f t="shared" si="260"/>
        <v>1</v>
      </c>
      <c r="T762" t="str">
        <f t="shared" si="261"/>
        <v/>
      </c>
      <c r="U762" t="str">
        <f t="shared" si="262"/>
        <v/>
      </c>
      <c r="V762" t="str">
        <f t="shared" si="263"/>
        <v/>
      </c>
      <c r="W762" t="str">
        <f t="shared" ca="1" si="264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62" t="str">
        <f t="shared" ca="1" si="265"/>
        <v>{"num":24,"diff":25,"tp1":"it","vl1":"Equip015001","cn1":1,"key":104}</v>
      </c>
      <c r="Y762">
        <f t="shared" ca="1" si="266"/>
        <v>69</v>
      </c>
      <c r="Z762">
        <f t="shared" ca="1" si="267"/>
        <v>24503</v>
      </c>
      <c r="AA762">
        <f t="shared" ca="1" si="268"/>
        <v>1</v>
      </c>
      <c r="AB762" t="str">
        <f t="shared" ca="1" si="269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,{"num":23,"diff":1,"tp1":"it","vl1":"Equip003002","cn1":1,"key":743},{"num":23,"diff":2,"tp1":"cu","vl1":"EN","cn1":10,"key":880},{"num":23,"diff":3,"tp1":"it","vl1":"Equip010001","cn1":1,"key":878},{"num":23,"diff":4,"tp1":"cu","vl1":"GO","cn1":3000,"key":670},{"num":23,"diff":5,"tp1":"it","vl1":"Equip013001","cn1":1,"vl2":"Equip003003","cn2":1,"key":147},{"num":23,"diff":6,"tp1":"cu","vl1":"EN","cn1":8,"vl2":"GO","cn2":2000,"key":920},{"num":23,"diff":7,"tp1":"it","vl1":"Equip012003","cn1":1,"vl2":"Equip015001","cn2":1,"key":314},{"num":23,"diff":8,"tp1":"cu","vl1":"DI","cn1":5,"key":505},{"num":23,"diff":9,"tp1":"it","vl1":"Equip012003","cn1":1,"key":662},{"num":23,"diff":10,"tp1":"cu","vl1":"EN","cn1":12,"key":195},{"num":23,"diff":11,"tp1":"it","vl1":"Equip022001","cn1":1,"key":936},{"num":23,"diff":12,"tp1":"cu","vl1":"GO","cn1":4000,"key":971},{"num":23,"diff":13,"tp1":"it","vl1":"Equip014001","cn1":1,"vl2":"Equip010001","cn2":1,"key":391},{"num":23,"diff":14,"tp1":"cu","vl1":"EN","cn1":10,"vl2":"GO","cn2":3000,"key":999},{"num":23,"diff":15,"tp1":"it","vl1":"Equip014001","cn1":1,"vl2":"Equip012001","cn2":1,"key":188},{"num":23,"diff":16,"tp1":"cu","vl1":"DI","cn1":6,"key":795},{"num":23,"diff":17,"tp1":"it","vl1":"Equip015003","cn1":1,"key":519},{"num":23,"diff":18,"tp1":"cu","vl1":"EN","cn1":15,"key":435},{"num":23,"diff":19,"tp1":"it","vl1":"Equip021001","cn1":1,"key":489},{"num":23,"diff":20,"tp1":"cu","vl1":"GO","cn1":5500,"key":667},{"num":23,"diff":21,"tp1":"it","vl1":"Equip010001","cn1":1,"vl2":"Equip013001","cn2":1,"key":219},{"num":23,"diff":22,"tp1":"cu","vl1":"EN","cn1":12,"vl2":"GO","cn2":4000,"key":696},{"num":23,"diff":23,"tp1":"it","vl1":"Equip024002","cn1":1,"vl2":"Equip010003","cn2":1,"key":132},{"num":23,"diff":24,"tp1":"cu","vl1":"DI","cn1":8,"key":193},{"num":23,"diff":25,"tp1":"it","vl1":"Equip013003","cn1":1,"key":940},{"num":23,"diff":26,"tp1":"cu","vl1":"EN","cn1":20,"key":886},{"num":23,"diff":27,"tp1":"it","vl1":"Equip024002","cn1":1,"key":618},{"num":23,"diff":28,"tp1":"cu","vl1":"GO","cn1":7500,"key":930},{"num":23,"diff":29,"tp1":"it","vl1":"Equip012003","cn1":1,"vl2":"Equip014002","cn2":1,"key":967},{"num":23,"diff":30,"tp1":"cu","vl1":"EN","cn1":15,"vl2":"GO","cn2":5000,"key":962},{"num":23,"diff":31,"tp1":"it","vl1":"Equip022002","cn1":1,"vl2":"Equip025001","cn2":1,"key":413},{"num":23,"diff":32,"tp1":"cu","vl1":"DI","cn1":11,"key":133},{"num":24,"diff":1,"tp1":"it","vl1":"Equip001001","cn1":1,"key":708},{"num":24,"diff":2,"tp1":"cu","vl1":"EN","cn1":10,"key":434},{"num":24,"diff":3,"tp1":"it","vl1":"Equip011001","cn1":1,"key":903},{"num":24,"diff":4,"tp1":"cu","vl1":"GO","cn1":3000,"key":156},{"num":24,"diff":5,"tp1":"it","vl1":"Equip015001","cn1":1,"vl2":"Equip002003","cn2":1,"key":813},{"num":24,"diff":6,"tp1":"cu","vl1":"EN","cn1":8,"vl2":"GO","cn2":2000,"key":320},{"num":24,"diff":7,"tp1":"it","vl1":"Equip010003","cn1":1,"vl2":"Equip012001","cn2":1,"key":911},{"num":24,"diff":8,"tp1":"cu","vl1":"DI","cn1":5,"key":470},{"num":24,"diff":9,"tp1":"it","vl1":"Equip010002","cn1":1,"key":694},{"num":24,"diff":10,"tp1":"cu","vl1":"EN","cn1":12,"key":970},{"num":24,"diff":11,"tp1":"it","vl1":"Equip023003","cn1":1,"key":592},{"num":24,"diff":12,"tp1":"cu","vl1":"GO","cn1":4000,"key":945},{"num":24,"diff":13,"tp1":"it","vl1":"Equip013003","cn1":1,"vl2":"Equip015001","cn2":1,"key":615},{"num":24,"diff":14,"tp1":"cu","vl1":"EN","cn1":10,"vl2":"GO","cn2":3000,"key":845},{"num":24,"diff":15,"tp1":"it","vl1":"Equip014001","cn1":1,"vl2":"Equip011003","cn2":1,"key":533},{"num":24,"diff":16,"tp1":"cu","vl1":"DI","cn1":6,"key":707},{"num":24,"diff":17,"tp1":"it","vl1":"Equip015003","cn1":1,"key":152},{"num":24,"diff":18,"tp1":"cu","vl1":"EN","cn1":15,"key":577},{"num":24,"diff":19,"tp1":"it","vl1":"Equip022003","cn1":1,"key":394},{"num":24,"diff":20,"tp1":"cu","vl1":"GO","cn1":5500,"key":118},{"num":24,"diff":21,"tp1":"it","vl1":"Equip011003","cn1":1,"vl2":"Equip010003","cn2":1,"key":491},{"num":24,"diff":22,"tp1":"cu","vl1":"EN","cn1":12,"vl2":"GO","cn2":4000,"key":367},{"num":24,"diff":23,"tp1":"it","vl1":"Equip025003","cn1":1,"vl2":"Equip012001","cn2":1,"key":650},{"num":24,"diff":24,"tp1":"cu","vl1":"DI","cn1":8,"key":885},{"num":24,"diff":25,"tp1":"it","vl1":"Equip015001","cn1":1,"key":104}</v>
      </c>
      <c r="AC762">
        <f t="shared" ca="1" si="270"/>
        <v>0</v>
      </c>
    </row>
    <row r="763" spans="1:29">
      <c r="A763">
        <f t="shared" si="271"/>
        <v>24</v>
      </c>
      <c r="B763" t="str">
        <f>VLOOKUP(A763,BossBattleTable!$A:$C,MATCH(BossBattleTable!$C$1,BossBattleTable!$A$1:$C$1,0),0)</f>
        <v>DroidHeavy_White</v>
      </c>
      <c r="C763">
        <f t="shared" ca="1" si="272"/>
        <v>26</v>
      </c>
      <c r="D763">
        <f t="shared" si="254"/>
        <v>24</v>
      </c>
      <c r="E763">
        <f t="shared" ca="1" si="255"/>
        <v>26</v>
      </c>
      <c r="F763" t="str">
        <f t="shared" ca="1" si="256"/>
        <v>cu</v>
      </c>
      <c r="G763" t="s">
        <v>402</v>
      </c>
      <c r="H763" t="s">
        <v>191</v>
      </c>
      <c r="I763">
        <v>20</v>
      </c>
      <c r="O763">
        <v>575</v>
      </c>
      <c r="P763">
        <f t="shared" si="257"/>
        <v>575</v>
      </c>
      <c r="Q763" t="str">
        <f t="shared" ca="1" si="258"/>
        <v>cu</v>
      </c>
      <c r="R763" t="str">
        <f t="shared" si="259"/>
        <v>EN</v>
      </c>
      <c r="S763">
        <f t="shared" si="260"/>
        <v>20</v>
      </c>
      <c r="T763" t="str">
        <f t="shared" si="261"/>
        <v/>
      </c>
      <c r="U763" t="str">
        <f t="shared" si="262"/>
        <v/>
      </c>
      <c r="V763" t="str">
        <f t="shared" si="263"/>
        <v/>
      </c>
      <c r="W763" t="str">
        <f t="shared" ca="1" si="264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63" t="str">
        <f t="shared" ca="1" si="265"/>
        <v>{"num":24,"diff":26,"tp1":"cu","vl1":"EN","cn1":20,"key":575}</v>
      </c>
      <c r="Y763">
        <f t="shared" ca="1" si="266"/>
        <v>61</v>
      </c>
      <c r="Z763">
        <f t="shared" ca="1" si="267"/>
        <v>24565</v>
      </c>
      <c r="AA763">
        <f t="shared" ca="1" si="268"/>
        <v>1</v>
      </c>
      <c r="AB763" t="str">
        <f t="shared" ca="1" si="269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,{"num":23,"diff":1,"tp1":"it","vl1":"Equip003002","cn1":1,"key":743},{"num":23,"diff":2,"tp1":"cu","vl1":"EN","cn1":10,"key":880},{"num":23,"diff":3,"tp1":"it","vl1":"Equip010001","cn1":1,"key":878},{"num":23,"diff":4,"tp1":"cu","vl1":"GO","cn1":3000,"key":670},{"num":23,"diff":5,"tp1":"it","vl1":"Equip013001","cn1":1,"vl2":"Equip003003","cn2":1,"key":147},{"num":23,"diff":6,"tp1":"cu","vl1":"EN","cn1":8,"vl2":"GO","cn2":2000,"key":920},{"num":23,"diff":7,"tp1":"it","vl1":"Equip012003","cn1":1,"vl2":"Equip015001","cn2":1,"key":314},{"num":23,"diff":8,"tp1":"cu","vl1":"DI","cn1":5,"key":505},{"num":23,"diff":9,"tp1":"it","vl1":"Equip012003","cn1":1,"key":662},{"num":23,"diff":10,"tp1":"cu","vl1":"EN","cn1":12,"key":195},{"num":23,"diff":11,"tp1":"it","vl1":"Equip022001","cn1":1,"key":936},{"num":23,"diff":12,"tp1":"cu","vl1":"GO","cn1":4000,"key":971},{"num":23,"diff":13,"tp1":"it","vl1":"Equip014001","cn1":1,"vl2":"Equip010001","cn2":1,"key":391},{"num":23,"diff":14,"tp1":"cu","vl1":"EN","cn1":10,"vl2":"GO","cn2":3000,"key":999},{"num":23,"diff":15,"tp1":"it","vl1":"Equip014001","cn1":1,"vl2":"Equip012001","cn2":1,"key":188},{"num":23,"diff":16,"tp1":"cu","vl1":"DI","cn1":6,"key":795},{"num":23,"diff":17,"tp1":"it","vl1":"Equip015003","cn1":1,"key":519},{"num":23,"diff":18,"tp1":"cu","vl1":"EN","cn1":15,"key":435},{"num":23,"diff":19,"tp1":"it","vl1":"Equip021001","cn1":1,"key":489},{"num":23,"diff":20,"tp1":"cu","vl1":"GO","cn1":5500,"key":667},{"num":23,"diff":21,"tp1":"it","vl1":"Equip010001","cn1":1,"vl2":"Equip013001","cn2":1,"key":219},{"num":23,"diff":22,"tp1":"cu","vl1":"EN","cn1":12,"vl2":"GO","cn2":4000,"key":696},{"num":23,"diff":23,"tp1":"it","vl1":"Equip024002","cn1":1,"vl2":"Equip010003","cn2":1,"key":132},{"num":23,"diff":24,"tp1":"cu","vl1":"DI","cn1":8,"key":193},{"num":23,"diff":25,"tp1":"it","vl1":"Equip013003","cn1":1,"key":940},{"num":23,"diff":26,"tp1":"cu","vl1":"EN","cn1":20,"key":886},{"num":23,"diff":27,"tp1":"it","vl1":"Equip024002","cn1":1,"key":618},{"num":23,"diff":28,"tp1":"cu","vl1":"GO","cn1":7500,"key":930},{"num":23,"diff":29,"tp1":"it","vl1":"Equip012003","cn1":1,"vl2":"Equip014002","cn2":1,"key":967},{"num":23,"diff":30,"tp1":"cu","vl1":"EN","cn1":15,"vl2":"GO","cn2":5000,"key":962},{"num":23,"diff":31,"tp1":"it","vl1":"Equip022002","cn1":1,"vl2":"Equip025001","cn2":1,"key":413},{"num":23,"diff":32,"tp1":"cu","vl1":"DI","cn1":11,"key":133},{"num":24,"diff":1,"tp1":"it","vl1":"Equip001001","cn1":1,"key":708},{"num":24,"diff":2,"tp1":"cu","vl1":"EN","cn1":10,"key":434},{"num":24,"diff":3,"tp1":"it","vl1":"Equip011001","cn1":1,"key":903},{"num":24,"diff":4,"tp1":"cu","vl1":"GO","cn1":3000,"key":156},{"num":24,"diff":5,"tp1":"it","vl1":"Equip015001","cn1":1,"vl2":"Equip002003","cn2":1,"key":813},{"num":24,"diff":6,"tp1":"cu","vl1":"EN","cn1":8,"vl2":"GO","cn2":2000,"key":320},{"num":24,"diff":7,"tp1":"it","vl1":"Equip010003","cn1":1,"vl2":"Equip012001","cn2":1,"key":911},{"num":24,"diff":8,"tp1":"cu","vl1":"DI","cn1":5,"key":470},{"num":24,"diff":9,"tp1":"it","vl1":"Equip010002","cn1":1,"key":694},{"num":24,"diff":10,"tp1":"cu","vl1":"EN","cn1":12,"key":970},{"num":24,"diff":11,"tp1":"it","vl1":"Equip023003","cn1":1,"key":592},{"num":24,"diff":12,"tp1":"cu","vl1":"GO","cn1":4000,"key":945},{"num":24,"diff":13,"tp1":"it","vl1":"Equip013003","cn1":1,"vl2":"Equip015001","cn2":1,"key":615},{"num":24,"diff":14,"tp1":"cu","vl1":"EN","cn1":10,"vl2":"GO","cn2":3000,"key":845},{"num":24,"diff":15,"tp1":"it","vl1":"Equip014001","cn1":1,"vl2":"Equip011003","cn2":1,"key":533},{"num":24,"diff":16,"tp1":"cu","vl1":"DI","cn1":6,"key":707},{"num":24,"diff":17,"tp1":"it","vl1":"Equip015003","cn1":1,"key":152},{"num":24,"diff":18,"tp1":"cu","vl1":"EN","cn1":15,"key":577},{"num":24,"diff":19,"tp1":"it","vl1":"Equip022003","cn1":1,"key":394},{"num":24,"diff":20,"tp1":"cu","vl1":"GO","cn1":5500,"key":118},{"num":24,"diff":21,"tp1":"it","vl1":"Equip011003","cn1":1,"vl2":"Equip010003","cn2":1,"key":491},{"num":24,"diff":22,"tp1":"cu","vl1":"EN","cn1":12,"vl2":"GO","cn2":4000,"key":367},{"num":24,"diff":23,"tp1":"it","vl1":"Equip025003","cn1":1,"vl2":"Equip012001","cn2":1,"key":650},{"num":24,"diff":24,"tp1":"cu","vl1":"DI","cn1":8,"key":885},{"num":24,"diff":25,"tp1":"it","vl1":"Equip015001","cn1":1,"key":104},{"num":24,"diff":26,"tp1":"cu","vl1":"EN","cn1":20,"key":575}</v>
      </c>
      <c r="AC763">
        <f t="shared" ca="1" si="270"/>
        <v>0</v>
      </c>
    </row>
    <row r="764" spans="1:29">
      <c r="A764">
        <f t="shared" si="271"/>
        <v>24</v>
      </c>
      <c r="B764" t="str">
        <f>VLOOKUP(A764,BossBattleTable!$A:$C,MATCH(BossBattleTable!$C$1,BossBattleTable!$A$1:$C$1,0),0)</f>
        <v>DroidHeavy_White</v>
      </c>
      <c r="C764">
        <f t="shared" ca="1" si="272"/>
        <v>27</v>
      </c>
      <c r="D764">
        <f t="shared" si="254"/>
        <v>24</v>
      </c>
      <c r="E764">
        <f t="shared" ca="1" si="255"/>
        <v>27</v>
      </c>
      <c r="F764" t="str">
        <f t="shared" ca="1" si="256"/>
        <v>it</v>
      </c>
      <c r="G764" t="s">
        <v>412</v>
      </c>
      <c r="H764" t="s">
        <v>485</v>
      </c>
      <c r="I764">
        <v>1</v>
      </c>
      <c r="O764">
        <v>687</v>
      </c>
      <c r="P764">
        <f t="shared" si="257"/>
        <v>687</v>
      </c>
      <c r="Q764" t="str">
        <f t="shared" ca="1" si="258"/>
        <v>it</v>
      </c>
      <c r="R764" t="str">
        <f t="shared" si="259"/>
        <v>Equip023002</v>
      </c>
      <c r="S764">
        <f t="shared" si="260"/>
        <v>1</v>
      </c>
      <c r="T764" t="str">
        <f t="shared" si="261"/>
        <v/>
      </c>
      <c r="U764" t="str">
        <f t="shared" si="262"/>
        <v/>
      </c>
      <c r="V764" t="str">
        <f t="shared" si="263"/>
        <v/>
      </c>
      <c r="W764" t="str">
        <f t="shared" ca="1" si="264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64" t="str">
        <f t="shared" ca="1" si="265"/>
        <v>{"num":24,"diff":27,"tp1":"it","vl1":"Equip023002","cn1":1,"key":687}</v>
      </c>
      <c r="Y764">
        <f t="shared" ca="1" si="266"/>
        <v>69</v>
      </c>
      <c r="Z764">
        <f t="shared" ca="1" si="267"/>
        <v>24635</v>
      </c>
      <c r="AA764">
        <f t="shared" ca="1" si="268"/>
        <v>1</v>
      </c>
      <c r="AB764" t="str">
        <f t="shared" ca="1" si="269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,{"num":23,"diff":1,"tp1":"it","vl1":"Equip003002","cn1":1,"key":743},{"num":23,"diff":2,"tp1":"cu","vl1":"EN","cn1":10,"key":880},{"num":23,"diff":3,"tp1":"it","vl1":"Equip010001","cn1":1,"key":878},{"num":23,"diff":4,"tp1":"cu","vl1":"GO","cn1":3000,"key":670},{"num":23,"diff":5,"tp1":"it","vl1":"Equip013001","cn1":1,"vl2":"Equip003003","cn2":1,"key":147},{"num":23,"diff":6,"tp1":"cu","vl1":"EN","cn1":8,"vl2":"GO","cn2":2000,"key":920},{"num":23,"diff":7,"tp1":"it","vl1":"Equip012003","cn1":1,"vl2":"Equip015001","cn2":1,"key":314},{"num":23,"diff":8,"tp1":"cu","vl1":"DI","cn1":5,"key":505},{"num":23,"diff":9,"tp1":"it","vl1":"Equip012003","cn1":1,"key":662},{"num":23,"diff":10,"tp1":"cu","vl1":"EN","cn1":12,"key":195},{"num":23,"diff":11,"tp1":"it","vl1":"Equip022001","cn1":1,"key":936},{"num":23,"diff":12,"tp1":"cu","vl1":"GO","cn1":4000,"key":971},{"num":23,"diff":13,"tp1":"it","vl1":"Equip014001","cn1":1,"vl2":"Equip010001","cn2":1,"key":391},{"num":23,"diff":14,"tp1":"cu","vl1":"EN","cn1":10,"vl2":"GO","cn2":3000,"key":999},{"num":23,"diff":15,"tp1":"it","vl1":"Equip014001","cn1":1,"vl2":"Equip012001","cn2":1,"key":188},{"num":23,"diff":16,"tp1":"cu","vl1":"DI","cn1":6,"key":795},{"num":23,"diff":17,"tp1":"it","vl1":"Equip015003","cn1":1,"key":519},{"num":23,"diff":18,"tp1":"cu","vl1":"EN","cn1":15,"key":435},{"num":23,"diff":19,"tp1":"it","vl1":"Equip021001","cn1":1,"key":489},{"num":23,"diff":20,"tp1":"cu","vl1":"GO","cn1":5500,"key":667},{"num":23,"diff":21,"tp1":"it","vl1":"Equip010001","cn1":1,"vl2":"Equip013001","cn2":1,"key":219},{"num":23,"diff":22,"tp1":"cu","vl1":"EN","cn1":12,"vl2":"GO","cn2":4000,"key":696},{"num":23,"diff":23,"tp1":"it","vl1":"Equip024002","cn1":1,"vl2":"Equip010003","cn2":1,"key":132},{"num":23,"diff":24,"tp1":"cu","vl1":"DI","cn1":8,"key":193},{"num":23,"diff":25,"tp1":"it","vl1":"Equip013003","cn1":1,"key":940},{"num":23,"diff":26,"tp1":"cu","vl1":"EN","cn1":20,"key":886},{"num":23,"diff":27,"tp1":"it","vl1":"Equip024002","cn1":1,"key":618},{"num":23,"diff":28,"tp1":"cu","vl1":"GO","cn1":7500,"key":930},{"num":23,"diff":29,"tp1":"it","vl1":"Equip012003","cn1":1,"vl2":"Equip014002","cn2":1,"key":967},{"num":23,"diff":30,"tp1":"cu","vl1":"EN","cn1":15,"vl2":"GO","cn2":5000,"key":962},{"num":23,"diff":31,"tp1":"it","vl1":"Equip022002","cn1":1,"vl2":"Equip025001","cn2":1,"key":413},{"num":23,"diff":32,"tp1":"cu","vl1":"DI","cn1":11,"key":133},{"num":24,"diff":1,"tp1":"it","vl1":"Equip001001","cn1":1,"key":708},{"num":24,"diff":2,"tp1":"cu","vl1":"EN","cn1":10,"key":434},{"num":24,"diff":3,"tp1":"it","vl1":"Equip011001","cn1":1,"key":903},{"num":24,"diff":4,"tp1":"cu","vl1":"GO","cn1":3000,"key":156},{"num":24,"diff":5,"tp1":"it","vl1":"Equip015001","cn1":1,"vl2":"Equip002003","cn2":1,"key":813},{"num":24,"diff":6,"tp1":"cu","vl1":"EN","cn1":8,"vl2":"GO","cn2":2000,"key":320},{"num":24,"diff":7,"tp1":"it","vl1":"Equip010003","cn1":1,"vl2":"Equip012001","cn2":1,"key":911},{"num":24,"diff":8,"tp1":"cu","vl1":"DI","cn1":5,"key":470},{"num":24,"diff":9,"tp1":"it","vl1":"Equip010002","cn1":1,"key":694},{"num":24,"diff":10,"tp1":"cu","vl1":"EN","cn1":12,"key":970},{"num":24,"diff":11,"tp1":"it","vl1":"Equip023003","cn1":1,"key":592},{"num":24,"diff":12,"tp1":"cu","vl1":"GO","cn1":4000,"key":945},{"num":24,"diff":13,"tp1":"it","vl1":"Equip013003","cn1":1,"vl2":"Equip015001","cn2":1,"key":615},{"num":24,"diff":14,"tp1":"cu","vl1":"EN","cn1":10,"vl2":"GO","cn2":3000,"key":845},{"num":24,"diff":15,"tp1":"it","vl1":"Equip014001","cn1":1,"vl2":"Equip011003","cn2":1,"key":533},{"num":24,"diff":16,"tp1":"cu","vl1":"DI","cn1":6,"key":707},{"num":24,"diff":17,"tp1":"it","vl1":"Equip015003","cn1":1,"key":152},{"num":24,"diff":18,"tp1":"cu","vl1":"EN","cn1":15,"key":577},{"num":24,"diff":19,"tp1":"it","vl1":"Equip022003","cn1":1,"key":394},{"num":24,"diff":20,"tp1":"cu","vl1":"GO","cn1":5500,"key":118},{"num":24,"diff":21,"tp1":"it","vl1":"Equip011003","cn1":1,"vl2":"Equip010003","cn2":1,"key":491},{"num":24,"diff":22,"tp1":"cu","vl1":"EN","cn1":12,"vl2":"GO","cn2":4000,"key":367},{"num":24,"diff":23,"tp1":"it","vl1":"Equip025003","cn1":1,"vl2":"Equip012001","cn2":1,"key":650},{"num":24,"diff":24,"tp1":"cu","vl1":"DI","cn1":8,"key":885},{"num":24,"diff":25,"tp1":"it","vl1":"Equip015001","cn1":1,"key":104},{"num":24,"diff":26,"tp1":"cu","vl1":"EN","cn1":20,"key":575},{"num":24,"diff":27,"tp1":"it","vl1":"Equip023002","cn1":1,"key":687}</v>
      </c>
      <c r="AC764">
        <f t="shared" ca="1" si="270"/>
        <v>0</v>
      </c>
    </row>
    <row r="765" spans="1:29">
      <c r="A765">
        <f t="shared" si="271"/>
        <v>24</v>
      </c>
      <c r="B765" t="str">
        <f>VLOOKUP(A765,BossBattleTable!$A:$C,MATCH(BossBattleTable!$C$1,BossBattleTable!$A$1:$C$1,0),0)</f>
        <v>DroidHeavy_White</v>
      </c>
      <c r="C765">
        <f t="shared" ca="1" si="272"/>
        <v>28</v>
      </c>
      <c r="D765">
        <f t="shared" si="254"/>
        <v>24</v>
      </c>
      <c r="E765">
        <f t="shared" ca="1" si="255"/>
        <v>28</v>
      </c>
      <c r="F765" t="str">
        <f t="shared" ca="1" si="256"/>
        <v>cu</v>
      </c>
      <c r="G765" t="s">
        <v>402</v>
      </c>
      <c r="H765" t="s">
        <v>375</v>
      </c>
      <c r="I765">
        <v>7500</v>
      </c>
      <c r="O765">
        <v>926</v>
      </c>
      <c r="P765">
        <f t="shared" si="257"/>
        <v>926</v>
      </c>
      <c r="Q765" t="str">
        <f t="shared" ca="1" si="258"/>
        <v>cu</v>
      </c>
      <c r="R765" t="str">
        <f t="shared" si="259"/>
        <v>GO</v>
      </c>
      <c r="S765">
        <f t="shared" si="260"/>
        <v>7500</v>
      </c>
      <c r="T765" t="str">
        <f t="shared" si="261"/>
        <v/>
      </c>
      <c r="U765" t="str">
        <f t="shared" si="262"/>
        <v/>
      </c>
      <c r="V765" t="str">
        <f t="shared" si="263"/>
        <v/>
      </c>
      <c r="W765" t="str">
        <f t="shared" ca="1" si="264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65" t="str">
        <f t="shared" ca="1" si="265"/>
        <v>{"num":24,"diff":28,"tp1":"cu","vl1":"GO","cn1":7500,"key":926}</v>
      </c>
      <c r="Y765">
        <f t="shared" ca="1" si="266"/>
        <v>63</v>
      </c>
      <c r="Z765">
        <f t="shared" ca="1" si="267"/>
        <v>24699</v>
      </c>
      <c r="AA765">
        <f t="shared" ca="1" si="268"/>
        <v>1</v>
      </c>
      <c r="AB765" t="str">
        <f t="shared" ca="1" si="269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,{"num":23,"diff":1,"tp1":"it","vl1":"Equip003002","cn1":1,"key":743},{"num":23,"diff":2,"tp1":"cu","vl1":"EN","cn1":10,"key":880},{"num":23,"diff":3,"tp1":"it","vl1":"Equip010001","cn1":1,"key":878},{"num":23,"diff":4,"tp1":"cu","vl1":"GO","cn1":3000,"key":670},{"num":23,"diff":5,"tp1":"it","vl1":"Equip013001","cn1":1,"vl2":"Equip003003","cn2":1,"key":147},{"num":23,"diff":6,"tp1":"cu","vl1":"EN","cn1":8,"vl2":"GO","cn2":2000,"key":920},{"num":23,"diff":7,"tp1":"it","vl1":"Equip012003","cn1":1,"vl2":"Equip015001","cn2":1,"key":314},{"num":23,"diff":8,"tp1":"cu","vl1":"DI","cn1":5,"key":505},{"num":23,"diff":9,"tp1":"it","vl1":"Equip012003","cn1":1,"key":662},{"num":23,"diff":10,"tp1":"cu","vl1":"EN","cn1":12,"key":195},{"num":23,"diff":11,"tp1":"it","vl1":"Equip022001","cn1":1,"key":936},{"num":23,"diff":12,"tp1":"cu","vl1":"GO","cn1":4000,"key":971},{"num":23,"diff":13,"tp1":"it","vl1":"Equip014001","cn1":1,"vl2":"Equip010001","cn2":1,"key":391},{"num":23,"diff":14,"tp1":"cu","vl1":"EN","cn1":10,"vl2":"GO","cn2":3000,"key":999},{"num":23,"diff":15,"tp1":"it","vl1":"Equip014001","cn1":1,"vl2":"Equip012001","cn2":1,"key":188},{"num":23,"diff":16,"tp1":"cu","vl1":"DI","cn1":6,"key":795},{"num":23,"diff":17,"tp1":"it","vl1":"Equip015003","cn1":1,"key":519},{"num":23,"diff":18,"tp1":"cu","vl1":"EN","cn1":15,"key":435},{"num":23,"diff":19,"tp1":"it","vl1":"Equip021001","cn1":1,"key":489},{"num":23,"diff":20,"tp1":"cu","vl1":"GO","cn1":5500,"key":667},{"num":23,"diff":21,"tp1":"it","vl1":"Equip010001","cn1":1,"vl2":"Equip013001","cn2":1,"key":219},{"num":23,"diff":22,"tp1":"cu","vl1":"EN","cn1":12,"vl2":"GO","cn2":4000,"key":696},{"num":23,"diff":23,"tp1":"it","vl1":"Equip024002","cn1":1,"vl2":"Equip010003","cn2":1,"key":132},{"num":23,"diff":24,"tp1":"cu","vl1":"DI","cn1":8,"key":193},{"num":23,"diff":25,"tp1":"it","vl1":"Equip013003","cn1":1,"key":940},{"num":23,"diff":26,"tp1":"cu","vl1":"EN","cn1":20,"key":886},{"num":23,"diff":27,"tp1":"it","vl1":"Equip024002","cn1":1,"key":618},{"num":23,"diff":28,"tp1":"cu","vl1":"GO","cn1":7500,"key":930},{"num":23,"diff":29,"tp1":"it","vl1":"Equip012003","cn1":1,"vl2":"Equip014002","cn2":1,"key":967},{"num":23,"diff":30,"tp1":"cu","vl1":"EN","cn1":15,"vl2":"GO","cn2":5000,"key":962},{"num":23,"diff":31,"tp1":"it","vl1":"Equip022002","cn1":1,"vl2":"Equip025001","cn2":1,"key":413},{"num":23,"diff":32,"tp1":"cu","vl1":"DI","cn1":11,"key":133},{"num":24,"diff":1,"tp1":"it","vl1":"Equip001001","cn1":1,"key":708},{"num":24,"diff":2,"tp1":"cu","vl1":"EN","cn1":10,"key":434},{"num":24,"diff":3,"tp1":"it","vl1":"Equip011001","cn1":1,"key":903},{"num":24,"diff":4,"tp1":"cu","vl1":"GO","cn1":3000,"key":156},{"num":24,"diff":5,"tp1":"it","vl1":"Equip015001","cn1":1,"vl2":"Equip002003","cn2":1,"key":813},{"num":24,"diff":6,"tp1":"cu","vl1":"EN","cn1":8,"vl2":"GO","cn2":2000,"key":320},{"num":24,"diff":7,"tp1":"it","vl1":"Equip010003","cn1":1,"vl2":"Equip012001","cn2":1,"key":911},{"num":24,"diff":8,"tp1":"cu","vl1":"DI","cn1":5,"key":470},{"num":24,"diff":9,"tp1":"it","vl1":"Equip010002","cn1":1,"key":694},{"num":24,"diff":10,"tp1":"cu","vl1":"EN","cn1":12,"key":970},{"num":24,"diff":11,"tp1":"it","vl1":"Equip023003","cn1":1,"key":592},{"num":24,"diff":12,"tp1":"cu","vl1":"GO","cn1":4000,"key":945},{"num":24,"diff":13,"tp1":"it","vl1":"Equip013003","cn1":1,"vl2":"Equip015001","cn2":1,"key":615},{"num":24,"diff":14,"tp1":"cu","vl1":"EN","cn1":10,"vl2":"GO","cn2":3000,"key":845},{"num":24,"diff":15,"tp1":"it","vl1":"Equip014001","cn1":1,"vl2":"Equip011003","cn2":1,"key":533},{"num":24,"diff":16,"tp1":"cu","vl1":"DI","cn1":6,"key":707},{"num":24,"diff":17,"tp1":"it","vl1":"Equip015003","cn1":1,"key":152},{"num":24,"diff":18,"tp1":"cu","vl1":"EN","cn1":15,"key":577},{"num":24,"diff":19,"tp1":"it","vl1":"Equip022003","cn1":1,"key":394},{"num":24,"diff":20,"tp1":"cu","vl1":"GO","cn1":5500,"key":118},{"num":24,"diff":21,"tp1":"it","vl1":"Equip011003","cn1":1,"vl2":"Equip010003","cn2":1,"key":491},{"num":24,"diff":22,"tp1":"cu","vl1":"EN","cn1":12,"vl2":"GO","cn2":4000,"key":367},{"num":24,"diff":23,"tp1":"it","vl1":"Equip025003","cn1":1,"vl2":"Equip012001","cn2":1,"key":650},{"num":24,"diff":24,"tp1":"cu","vl1":"DI","cn1":8,"key":885},{"num":24,"diff":25,"tp1":"it","vl1":"Equip015001","cn1":1,"key":104},{"num":24,"diff":26,"tp1":"cu","vl1":"EN","cn1":20,"key":575},{"num":24,"diff":27,"tp1":"it","vl1":"Equip023002","cn1":1,"key":687},{"num":24,"diff":28,"tp1":"cu","vl1":"GO","cn1":7500,"key":926}</v>
      </c>
      <c r="AC765">
        <f t="shared" ca="1" si="270"/>
        <v>0</v>
      </c>
    </row>
    <row r="766" spans="1:29">
      <c r="A766">
        <f t="shared" si="271"/>
        <v>24</v>
      </c>
      <c r="B766" t="str">
        <f>VLOOKUP(A766,BossBattleTable!$A:$C,MATCH(BossBattleTable!$C$1,BossBattleTable!$A$1:$C$1,0),0)</f>
        <v>DroidHeavy_White</v>
      </c>
      <c r="C766">
        <f t="shared" ref="C766:C769" ca="1" si="273">IF(A766&lt;&gt;OFFSET(A766,-1,0),1,OFFSET(C766,-1,0)+1)</f>
        <v>29</v>
      </c>
      <c r="D766">
        <f t="shared" ref="D766:D769" si="274">A766</f>
        <v>24</v>
      </c>
      <c r="E766">
        <f t="shared" ref="E766:E769" ca="1" si="275">C766</f>
        <v>29</v>
      </c>
      <c r="F766" t="str">
        <f t="shared" ref="F766:F769" ca="1" si="276">IF(ISBLANK(G766),"",
VLOOKUP(G766,OFFSET(INDIRECT("$A:$B"),0,MATCH(G$1&amp;"_Verify",INDIRECT("$1:$1"),0)-1),2,0)
)</f>
        <v>it</v>
      </c>
      <c r="G766" t="s">
        <v>412</v>
      </c>
      <c r="H766" t="s">
        <v>471</v>
      </c>
      <c r="I766">
        <v>1</v>
      </c>
      <c r="L766" t="s">
        <v>412</v>
      </c>
      <c r="M766" t="s">
        <v>467</v>
      </c>
      <c r="N766">
        <v>1</v>
      </c>
      <c r="O766">
        <v>736</v>
      </c>
      <c r="P766">
        <f t="shared" ref="P766:P769" si="277">O766</f>
        <v>736</v>
      </c>
      <c r="Q766" t="str">
        <f t="shared" ref="Q766:Q769" ca="1" si="278">IF(LEN(F766)=0,"",F766)</f>
        <v>it</v>
      </c>
      <c r="R766" t="str">
        <f t="shared" ref="R766:R769" si="279">IF(LEN(H766)=0,"",H766)</f>
        <v>Equip011002</v>
      </c>
      <c r="S766">
        <f t="shared" ref="S766:S769" si="280">IF(LEN(I766)=0,"",I766)</f>
        <v>1</v>
      </c>
      <c r="T766" t="str">
        <f t="shared" ref="T766:T769" si="281">IF(LEN(K766)=0,"",K766)</f>
        <v/>
      </c>
      <c r="U766" t="str">
        <f t="shared" ref="U766:U769" si="282">IF(LEN(M766)=0,"",M766)</f>
        <v>Equip015003</v>
      </c>
      <c r="V766">
        <f t="shared" ref="V766:V769" si="283">IF(LEN(N766)=0,"",N766)</f>
        <v>1</v>
      </c>
      <c r="W766" t="str">
        <f t="shared" ref="W766:W769" ca="1" si="284">IF(ROW()=2,X766,OFFSET(W766,-1,0)&amp;IF(LEN(X766)=0,"",","&amp;X766))</f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66" t="str">
        <f t="shared" ref="X766:X769" ca="1" si="285">"{"""&amp;D$1&amp;""":"&amp;D766
&amp;","""&amp;E$1&amp;""":"&amp;E766
&amp;","""&amp;F$1&amp;""":"""&amp;F766&amp;""""
&amp;","""&amp;H$1&amp;""":"""&amp;H766&amp;""""
&amp;","""&amp;I$1&amp;""":"&amp;I766
&amp;IF(LEN(K766)=0,"",","""&amp;K$1&amp;""":"""&amp;K766&amp;"""")
&amp;IF(LEN(M766)=0,"",","""&amp;M$1&amp;""":"""&amp;M766&amp;"""")
&amp;IF(LEN(N766)=0,"",","""&amp;N$1&amp;""":"&amp;N766)
&amp;","""&amp;O$1&amp;""":"&amp;O766&amp;"}"</f>
        <v>{"num":24,"diff":29,"tp1":"it","vl1":"Equip011002","cn1":1,"vl2":"Equip015003","cn2":1,"key":736}</v>
      </c>
      <c r="Y766">
        <f t="shared" ref="Y766:Y769" ca="1" si="286">LEN(X766)</f>
        <v>97</v>
      </c>
      <c r="Z766">
        <f t="shared" ref="Z766:Z769" ca="1" si="287">IF(ROW()=2,Y766,
IF(OFFSET(Z766,-1,0)+Y766+1&gt;32767,Y766+1,OFFSET(Z766,-1,0)+Y766+1))</f>
        <v>24797</v>
      </c>
      <c r="AA766">
        <f t="shared" ref="AA766:AA769" ca="1" si="288">IF(ROW()=2,AC766,OFFSET(AA766,-1,0)+AC766)</f>
        <v>1</v>
      </c>
      <c r="AB766" t="str">
        <f t="shared" ref="AB766:AB769" ca="1" si="289">IF(ROW()=2,X766,
IF(OFFSET(Z766,-1,0)+Y766+1&gt;32767,","&amp;X766,OFFSET(AB766,-1,0)&amp;IF(LEN(X766)=0,"",","&amp;X766)))</f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,{"num":23,"diff":1,"tp1":"it","vl1":"Equip003002","cn1":1,"key":743},{"num":23,"diff":2,"tp1":"cu","vl1":"EN","cn1":10,"key":880},{"num":23,"diff":3,"tp1":"it","vl1":"Equip010001","cn1":1,"key":878},{"num":23,"diff":4,"tp1":"cu","vl1":"GO","cn1":3000,"key":670},{"num":23,"diff":5,"tp1":"it","vl1":"Equip013001","cn1":1,"vl2":"Equip003003","cn2":1,"key":147},{"num":23,"diff":6,"tp1":"cu","vl1":"EN","cn1":8,"vl2":"GO","cn2":2000,"key":920},{"num":23,"diff":7,"tp1":"it","vl1":"Equip012003","cn1":1,"vl2":"Equip015001","cn2":1,"key":314},{"num":23,"diff":8,"tp1":"cu","vl1":"DI","cn1":5,"key":505},{"num":23,"diff":9,"tp1":"it","vl1":"Equip012003","cn1":1,"key":662},{"num":23,"diff":10,"tp1":"cu","vl1":"EN","cn1":12,"key":195},{"num":23,"diff":11,"tp1":"it","vl1":"Equip022001","cn1":1,"key":936},{"num":23,"diff":12,"tp1":"cu","vl1":"GO","cn1":4000,"key":971},{"num":23,"diff":13,"tp1":"it","vl1":"Equip014001","cn1":1,"vl2":"Equip010001","cn2":1,"key":391},{"num":23,"diff":14,"tp1":"cu","vl1":"EN","cn1":10,"vl2":"GO","cn2":3000,"key":999},{"num":23,"diff":15,"tp1":"it","vl1":"Equip014001","cn1":1,"vl2":"Equip012001","cn2":1,"key":188},{"num":23,"diff":16,"tp1":"cu","vl1":"DI","cn1":6,"key":795},{"num":23,"diff":17,"tp1":"it","vl1":"Equip015003","cn1":1,"key":519},{"num":23,"diff":18,"tp1":"cu","vl1":"EN","cn1":15,"key":435},{"num":23,"diff":19,"tp1":"it","vl1":"Equip021001","cn1":1,"key":489},{"num":23,"diff":20,"tp1":"cu","vl1":"GO","cn1":5500,"key":667},{"num":23,"diff":21,"tp1":"it","vl1":"Equip010001","cn1":1,"vl2":"Equip013001","cn2":1,"key":219},{"num":23,"diff":22,"tp1":"cu","vl1":"EN","cn1":12,"vl2":"GO","cn2":4000,"key":696},{"num":23,"diff":23,"tp1":"it","vl1":"Equip024002","cn1":1,"vl2":"Equip010003","cn2":1,"key":132},{"num":23,"diff":24,"tp1":"cu","vl1":"DI","cn1":8,"key":193},{"num":23,"diff":25,"tp1":"it","vl1":"Equip013003","cn1":1,"key":940},{"num":23,"diff":26,"tp1":"cu","vl1":"EN","cn1":20,"key":886},{"num":23,"diff":27,"tp1":"it","vl1":"Equip024002","cn1":1,"key":618},{"num":23,"diff":28,"tp1":"cu","vl1":"GO","cn1":7500,"key":930},{"num":23,"diff":29,"tp1":"it","vl1":"Equip012003","cn1":1,"vl2":"Equip014002","cn2":1,"key":967},{"num":23,"diff":30,"tp1":"cu","vl1":"EN","cn1":15,"vl2":"GO","cn2":5000,"key":962},{"num":23,"diff":31,"tp1":"it","vl1":"Equip022002","cn1":1,"vl2":"Equip025001","cn2":1,"key":413},{"num":23,"diff":32,"tp1":"cu","vl1":"DI","cn1":11,"key":133},{"num":24,"diff":1,"tp1":"it","vl1":"Equip001001","cn1":1,"key":708},{"num":24,"diff":2,"tp1":"cu","vl1":"EN","cn1":10,"key":434},{"num":24,"diff":3,"tp1":"it","vl1":"Equip011001","cn1":1,"key":903},{"num":24,"diff":4,"tp1":"cu","vl1":"GO","cn1":3000,"key":156},{"num":24,"diff":5,"tp1":"it","vl1":"Equip015001","cn1":1,"vl2":"Equip002003","cn2":1,"key":813},{"num":24,"diff":6,"tp1":"cu","vl1":"EN","cn1":8,"vl2":"GO","cn2":2000,"key":320},{"num":24,"diff":7,"tp1":"it","vl1":"Equip010003","cn1":1,"vl2":"Equip012001","cn2":1,"key":911},{"num":24,"diff":8,"tp1":"cu","vl1":"DI","cn1":5,"key":470},{"num":24,"diff":9,"tp1":"it","vl1":"Equip010002","cn1":1,"key":694},{"num":24,"diff":10,"tp1":"cu","vl1":"EN","cn1":12,"key":970},{"num":24,"diff":11,"tp1":"it","vl1":"Equip023003","cn1":1,"key":592},{"num":24,"diff":12,"tp1":"cu","vl1":"GO","cn1":4000,"key":945},{"num":24,"diff":13,"tp1":"it","vl1":"Equip013003","cn1":1,"vl2":"Equip015001","cn2":1,"key":615},{"num":24,"diff":14,"tp1":"cu","vl1":"EN","cn1":10,"vl2":"GO","cn2":3000,"key":845},{"num":24,"diff":15,"tp1":"it","vl1":"Equip014001","cn1":1,"vl2":"Equip011003","cn2":1,"key":533},{"num":24,"diff":16,"tp1":"cu","vl1":"DI","cn1":6,"key":707},{"num":24,"diff":17,"tp1":"it","vl1":"Equip015003","cn1":1,"key":152},{"num":24,"diff":18,"tp1":"cu","vl1":"EN","cn1":15,"key":577},{"num":24,"diff":19,"tp1":"it","vl1":"Equip022003","cn1":1,"key":394},{"num":24,"diff":20,"tp1":"cu","vl1":"GO","cn1":5500,"key":118},{"num":24,"diff":21,"tp1":"it","vl1":"Equip011003","cn1":1,"vl2":"Equip010003","cn2":1,"key":491},{"num":24,"diff":22,"tp1":"cu","vl1":"EN","cn1":12,"vl2":"GO","cn2":4000,"key":367},{"num":24,"diff":23,"tp1":"it","vl1":"Equip025003","cn1":1,"vl2":"Equip012001","cn2":1,"key":650},{"num":24,"diff":24,"tp1":"cu","vl1":"DI","cn1":8,"key":885},{"num":24,"diff":25,"tp1":"it","vl1":"Equip015001","cn1":1,"key":104},{"num":24,"diff":26,"tp1":"cu","vl1":"EN","cn1":20,"key":575},{"num":24,"diff":27,"tp1":"it","vl1":"Equip023002","cn1":1,"key":687},{"num":24,"diff":28,"tp1":"cu","vl1":"GO","cn1":7500,"key":926},{"num":24,"diff":29,"tp1":"it","vl1":"Equip011002","cn1":1,"vl2":"Equip015003","cn2":1,"key":736}</v>
      </c>
      <c r="AC766">
        <f t="shared" ref="AC766:AC769" ca="1" si="290">IF(Z766&gt;OFFSET(Z766,1,0),1,0)</f>
        <v>0</v>
      </c>
    </row>
    <row r="767" spans="1:29">
      <c r="A767">
        <f t="shared" si="271"/>
        <v>24</v>
      </c>
      <c r="B767" t="str">
        <f>VLOOKUP(A767,BossBattleTable!$A:$C,MATCH(BossBattleTable!$C$1,BossBattleTable!$A$1:$C$1,0),0)</f>
        <v>DroidHeavy_White</v>
      </c>
      <c r="C767">
        <f t="shared" ca="1" si="273"/>
        <v>30</v>
      </c>
      <c r="D767">
        <f t="shared" si="274"/>
        <v>24</v>
      </c>
      <c r="E767">
        <f t="shared" ca="1" si="275"/>
        <v>30</v>
      </c>
      <c r="F767" t="str">
        <f t="shared" ca="1" si="276"/>
        <v>cu</v>
      </c>
      <c r="G767" t="s">
        <v>402</v>
      </c>
      <c r="H767" t="s">
        <v>191</v>
      </c>
      <c r="I767">
        <v>15</v>
      </c>
      <c r="L767" t="s">
        <v>402</v>
      </c>
      <c r="M767" t="s">
        <v>375</v>
      </c>
      <c r="N767">
        <v>5000</v>
      </c>
      <c r="O767">
        <v>559</v>
      </c>
      <c r="P767">
        <f t="shared" si="277"/>
        <v>559</v>
      </c>
      <c r="Q767" t="str">
        <f t="shared" ca="1" si="278"/>
        <v>cu</v>
      </c>
      <c r="R767" t="str">
        <f t="shared" si="279"/>
        <v>EN</v>
      </c>
      <c r="S767">
        <f t="shared" si="280"/>
        <v>15</v>
      </c>
      <c r="T767" t="str">
        <f t="shared" si="281"/>
        <v/>
      </c>
      <c r="U767" t="str">
        <f t="shared" si="282"/>
        <v>GO</v>
      </c>
      <c r="V767">
        <f t="shared" si="283"/>
        <v>5000</v>
      </c>
      <c r="W767" t="str">
        <f t="shared" ca="1" si="284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67" t="str">
        <f t="shared" ca="1" si="285"/>
        <v>{"num":24,"diff":30,"tp1":"cu","vl1":"EN","cn1":15,"vl2":"GO","cn2":5000,"key":559}</v>
      </c>
      <c r="Y767">
        <f t="shared" ca="1" si="286"/>
        <v>83</v>
      </c>
      <c r="Z767">
        <f t="shared" ca="1" si="287"/>
        <v>24881</v>
      </c>
      <c r="AA767">
        <f t="shared" ca="1" si="288"/>
        <v>1</v>
      </c>
      <c r="AB767" t="str">
        <f t="shared" ca="1" si="289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,{"num":23,"diff":1,"tp1":"it","vl1":"Equip003002","cn1":1,"key":743},{"num":23,"diff":2,"tp1":"cu","vl1":"EN","cn1":10,"key":880},{"num":23,"diff":3,"tp1":"it","vl1":"Equip010001","cn1":1,"key":878},{"num":23,"diff":4,"tp1":"cu","vl1":"GO","cn1":3000,"key":670},{"num":23,"diff":5,"tp1":"it","vl1":"Equip013001","cn1":1,"vl2":"Equip003003","cn2":1,"key":147},{"num":23,"diff":6,"tp1":"cu","vl1":"EN","cn1":8,"vl2":"GO","cn2":2000,"key":920},{"num":23,"diff":7,"tp1":"it","vl1":"Equip012003","cn1":1,"vl2":"Equip015001","cn2":1,"key":314},{"num":23,"diff":8,"tp1":"cu","vl1":"DI","cn1":5,"key":505},{"num":23,"diff":9,"tp1":"it","vl1":"Equip012003","cn1":1,"key":662},{"num":23,"diff":10,"tp1":"cu","vl1":"EN","cn1":12,"key":195},{"num":23,"diff":11,"tp1":"it","vl1":"Equip022001","cn1":1,"key":936},{"num":23,"diff":12,"tp1":"cu","vl1":"GO","cn1":4000,"key":971},{"num":23,"diff":13,"tp1":"it","vl1":"Equip014001","cn1":1,"vl2":"Equip010001","cn2":1,"key":391},{"num":23,"diff":14,"tp1":"cu","vl1":"EN","cn1":10,"vl2":"GO","cn2":3000,"key":999},{"num":23,"diff":15,"tp1":"it","vl1":"Equip014001","cn1":1,"vl2":"Equip012001","cn2":1,"key":188},{"num":23,"diff":16,"tp1":"cu","vl1":"DI","cn1":6,"key":795},{"num":23,"diff":17,"tp1":"it","vl1":"Equip015003","cn1":1,"key":519},{"num":23,"diff":18,"tp1":"cu","vl1":"EN","cn1":15,"key":435},{"num":23,"diff":19,"tp1":"it","vl1":"Equip021001","cn1":1,"key":489},{"num":23,"diff":20,"tp1":"cu","vl1":"GO","cn1":5500,"key":667},{"num":23,"diff":21,"tp1":"it","vl1":"Equip010001","cn1":1,"vl2":"Equip013001","cn2":1,"key":219},{"num":23,"diff":22,"tp1":"cu","vl1":"EN","cn1":12,"vl2":"GO","cn2":4000,"key":696},{"num":23,"diff":23,"tp1":"it","vl1":"Equip024002","cn1":1,"vl2":"Equip010003","cn2":1,"key":132},{"num":23,"diff":24,"tp1":"cu","vl1":"DI","cn1":8,"key":193},{"num":23,"diff":25,"tp1":"it","vl1":"Equip013003","cn1":1,"key":940},{"num":23,"diff":26,"tp1":"cu","vl1":"EN","cn1":20,"key":886},{"num":23,"diff":27,"tp1":"it","vl1":"Equip024002","cn1":1,"key":618},{"num":23,"diff":28,"tp1":"cu","vl1":"GO","cn1":7500,"key":930},{"num":23,"diff":29,"tp1":"it","vl1":"Equip012003","cn1":1,"vl2":"Equip014002","cn2":1,"key":967},{"num":23,"diff":30,"tp1":"cu","vl1":"EN","cn1":15,"vl2":"GO","cn2":5000,"key":962},{"num":23,"diff":31,"tp1":"it","vl1":"Equip022002","cn1":1,"vl2":"Equip025001","cn2":1,"key":413},{"num":23,"diff":32,"tp1":"cu","vl1":"DI","cn1":11,"key":133},{"num":24,"diff":1,"tp1":"it","vl1":"Equip001001","cn1":1,"key":708},{"num":24,"diff":2,"tp1":"cu","vl1":"EN","cn1":10,"key":434},{"num":24,"diff":3,"tp1":"it","vl1":"Equip011001","cn1":1,"key":903},{"num":24,"diff":4,"tp1":"cu","vl1":"GO","cn1":3000,"key":156},{"num":24,"diff":5,"tp1":"it","vl1":"Equip015001","cn1":1,"vl2":"Equip002003","cn2":1,"key":813},{"num":24,"diff":6,"tp1":"cu","vl1":"EN","cn1":8,"vl2":"GO","cn2":2000,"key":320},{"num":24,"diff":7,"tp1":"it","vl1":"Equip010003","cn1":1,"vl2":"Equip012001","cn2":1,"key":911},{"num":24,"diff":8,"tp1":"cu","vl1":"DI","cn1":5,"key":470},{"num":24,"diff":9,"tp1":"it","vl1":"Equip010002","cn1":1,"key":694},{"num":24,"diff":10,"tp1":"cu","vl1":"EN","cn1":12,"key":970},{"num":24,"diff":11,"tp1":"it","vl1":"Equip023003","cn1":1,"key":592},{"num":24,"diff":12,"tp1":"cu","vl1":"GO","cn1":4000,"key":945},{"num":24,"diff":13,"tp1":"it","vl1":"Equip013003","cn1":1,"vl2":"Equip015001","cn2":1,"key":615},{"num":24,"diff":14,"tp1":"cu","vl1":"EN","cn1":10,"vl2":"GO","cn2":3000,"key":845},{"num":24,"diff":15,"tp1":"it","vl1":"Equip014001","cn1":1,"vl2":"Equip011003","cn2":1,"key":533},{"num":24,"diff":16,"tp1":"cu","vl1":"DI","cn1":6,"key":707},{"num":24,"diff":17,"tp1":"it","vl1":"Equip015003","cn1":1,"key":152},{"num":24,"diff":18,"tp1":"cu","vl1":"EN","cn1":15,"key":577},{"num":24,"diff":19,"tp1":"it","vl1":"Equip022003","cn1":1,"key":394},{"num":24,"diff":20,"tp1":"cu","vl1":"GO","cn1":5500,"key":118},{"num":24,"diff":21,"tp1":"it","vl1":"Equip011003","cn1":1,"vl2":"Equip010003","cn2":1,"key":491},{"num":24,"diff":22,"tp1":"cu","vl1":"EN","cn1":12,"vl2":"GO","cn2":4000,"key":367},{"num":24,"diff":23,"tp1":"it","vl1":"Equip025003","cn1":1,"vl2":"Equip012001","cn2":1,"key":650},{"num":24,"diff":24,"tp1":"cu","vl1":"DI","cn1":8,"key":885},{"num":24,"diff":25,"tp1":"it","vl1":"Equip015001","cn1":1,"key":104},{"num":24,"diff":26,"tp1":"cu","vl1":"EN","cn1":20,"key":575},{"num":24,"diff":27,"tp1":"it","vl1":"Equip023002","cn1":1,"key":687},{"num":24,"diff":28,"tp1":"cu","vl1":"GO","cn1":7500,"key":926},{"num":24,"diff":29,"tp1":"it","vl1":"Equip011002","cn1":1,"vl2":"Equip015003","cn2":1,"key":736},{"num":24,"diff":30,"tp1":"cu","vl1":"EN","cn1":15,"vl2":"GO","cn2":5000,"key":559}</v>
      </c>
      <c r="AC767">
        <f t="shared" ca="1" si="290"/>
        <v>0</v>
      </c>
    </row>
    <row r="768" spans="1:29">
      <c r="A768">
        <f t="shared" si="271"/>
        <v>24</v>
      </c>
      <c r="B768" t="str">
        <f>VLOOKUP(A768,BossBattleTable!$A:$C,MATCH(BossBattleTable!$C$1,BossBattleTable!$A$1:$C$1,0),0)</f>
        <v>DroidHeavy_White</v>
      </c>
      <c r="C768">
        <f t="shared" ca="1" si="273"/>
        <v>31</v>
      </c>
      <c r="D768">
        <f t="shared" si="274"/>
        <v>24</v>
      </c>
      <c r="E768">
        <f t="shared" ca="1" si="275"/>
        <v>31</v>
      </c>
      <c r="F768" t="str">
        <f t="shared" ca="1" si="276"/>
        <v>it</v>
      </c>
      <c r="G768" t="s">
        <v>412</v>
      </c>
      <c r="H768" t="s">
        <v>470</v>
      </c>
      <c r="I768">
        <v>1</v>
      </c>
      <c r="L768" t="s">
        <v>412</v>
      </c>
      <c r="M768" t="s">
        <v>475</v>
      </c>
      <c r="N768">
        <v>1</v>
      </c>
      <c r="O768">
        <v>192</v>
      </c>
      <c r="P768">
        <f t="shared" si="277"/>
        <v>192</v>
      </c>
      <c r="Q768" t="str">
        <f t="shared" ca="1" si="278"/>
        <v>it</v>
      </c>
      <c r="R768" t="str">
        <f t="shared" si="279"/>
        <v>Equip021001</v>
      </c>
      <c r="S768">
        <f t="shared" si="280"/>
        <v>1</v>
      </c>
      <c r="T768" t="str">
        <f t="shared" si="281"/>
        <v/>
      </c>
      <c r="U768" t="str">
        <f t="shared" si="282"/>
        <v>Equip024002</v>
      </c>
      <c r="V768">
        <f t="shared" si="283"/>
        <v>1</v>
      </c>
      <c r="W768" t="str">
        <f t="shared" ca="1" si="284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68" t="str">
        <f t="shared" ca="1" si="285"/>
        <v>{"num":24,"diff":31,"tp1":"it","vl1":"Equip021001","cn1":1,"vl2":"Equip024002","cn2":1,"key":192}</v>
      </c>
      <c r="Y768">
        <f t="shared" ca="1" si="286"/>
        <v>97</v>
      </c>
      <c r="Z768">
        <f t="shared" ca="1" si="287"/>
        <v>24979</v>
      </c>
      <c r="AA768">
        <f t="shared" ca="1" si="288"/>
        <v>1</v>
      </c>
      <c r="AB768" t="str">
        <f t="shared" ca="1" si="289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,{"num":23,"diff":1,"tp1":"it","vl1":"Equip003002","cn1":1,"key":743},{"num":23,"diff":2,"tp1":"cu","vl1":"EN","cn1":10,"key":880},{"num":23,"diff":3,"tp1":"it","vl1":"Equip010001","cn1":1,"key":878},{"num":23,"diff":4,"tp1":"cu","vl1":"GO","cn1":3000,"key":670},{"num":23,"diff":5,"tp1":"it","vl1":"Equip013001","cn1":1,"vl2":"Equip003003","cn2":1,"key":147},{"num":23,"diff":6,"tp1":"cu","vl1":"EN","cn1":8,"vl2":"GO","cn2":2000,"key":920},{"num":23,"diff":7,"tp1":"it","vl1":"Equip012003","cn1":1,"vl2":"Equip015001","cn2":1,"key":314},{"num":23,"diff":8,"tp1":"cu","vl1":"DI","cn1":5,"key":505},{"num":23,"diff":9,"tp1":"it","vl1":"Equip012003","cn1":1,"key":662},{"num":23,"diff":10,"tp1":"cu","vl1":"EN","cn1":12,"key":195},{"num":23,"diff":11,"tp1":"it","vl1":"Equip022001","cn1":1,"key":936},{"num":23,"diff":12,"tp1":"cu","vl1":"GO","cn1":4000,"key":971},{"num":23,"diff":13,"tp1":"it","vl1":"Equip014001","cn1":1,"vl2":"Equip010001","cn2":1,"key":391},{"num":23,"diff":14,"tp1":"cu","vl1":"EN","cn1":10,"vl2":"GO","cn2":3000,"key":999},{"num":23,"diff":15,"tp1":"it","vl1":"Equip014001","cn1":1,"vl2":"Equip012001","cn2":1,"key":188},{"num":23,"diff":16,"tp1":"cu","vl1":"DI","cn1":6,"key":795},{"num":23,"diff":17,"tp1":"it","vl1":"Equip015003","cn1":1,"key":519},{"num":23,"diff":18,"tp1":"cu","vl1":"EN","cn1":15,"key":435},{"num":23,"diff":19,"tp1":"it","vl1":"Equip021001","cn1":1,"key":489},{"num":23,"diff":20,"tp1":"cu","vl1":"GO","cn1":5500,"key":667},{"num":23,"diff":21,"tp1":"it","vl1":"Equip010001","cn1":1,"vl2":"Equip013001","cn2":1,"key":219},{"num":23,"diff":22,"tp1":"cu","vl1":"EN","cn1":12,"vl2":"GO","cn2":4000,"key":696},{"num":23,"diff":23,"tp1":"it","vl1":"Equip024002","cn1":1,"vl2":"Equip010003","cn2":1,"key":132},{"num":23,"diff":24,"tp1":"cu","vl1":"DI","cn1":8,"key":193},{"num":23,"diff":25,"tp1":"it","vl1":"Equip013003","cn1":1,"key":940},{"num":23,"diff":26,"tp1":"cu","vl1":"EN","cn1":20,"key":886},{"num":23,"diff":27,"tp1":"it","vl1":"Equip024002","cn1":1,"key":618},{"num":23,"diff":28,"tp1":"cu","vl1":"GO","cn1":7500,"key":930},{"num":23,"diff":29,"tp1":"it","vl1":"Equip012003","cn1":1,"vl2":"Equip014002","cn2":1,"key":967},{"num":23,"diff":30,"tp1":"cu","vl1":"EN","cn1":15,"vl2":"GO","cn2":5000,"key":962},{"num":23,"diff":31,"tp1":"it","vl1":"Equip022002","cn1":1,"vl2":"Equip025001","cn2":1,"key":413},{"num":23,"diff":32,"tp1":"cu","vl1":"DI","cn1":11,"key":133},{"num":24,"diff":1,"tp1":"it","vl1":"Equip001001","cn1":1,"key":708},{"num":24,"diff":2,"tp1":"cu","vl1":"EN","cn1":10,"key":434},{"num":24,"diff":3,"tp1":"it","vl1":"Equip011001","cn1":1,"key":903},{"num":24,"diff":4,"tp1":"cu","vl1":"GO","cn1":3000,"key":156},{"num":24,"diff":5,"tp1":"it","vl1":"Equip015001","cn1":1,"vl2":"Equip002003","cn2":1,"key":813},{"num":24,"diff":6,"tp1":"cu","vl1":"EN","cn1":8,"vl2":"GO","cn2":2000,"key":320},{"num":24,"diff":7,"tp1":"it","vl1":"Equip010003","cn1":1,"vl2":"Equip012001","cn2":1,"key":911},{"num":24,"diff":8,"tp1":"cu","vl1":"DI","cn1":5,"key":470},{"num":24,"diff":9,"tp1":"it","vl1":"Equip010002","cn1":1,"key":694},{"num":24,"diff":10,"tp1":"cu","vl1":"EN","cn1":12,"key":970},{"num":24,"diff":11,"tp1":"it","vl1":"Equip023003","cn1":1,"key":592},{"num":24,"diff":12,"tp1":"cu","vl1":"GO","cn1":4000,"key":945},{"num":24,"diff":13,"tp1":"it","vl1":"Equip013003","cn1":1,"vl2":"Equip015001","cn2":1,"key":615},{"num":24,"diff":14,"tp1":"cu","vl1":"EN","cn1":10,"vl2":"GO","cn2":3000,"key":845},{"num":24,"diff":15,"tp1":"it","vl1":"Equip014001","cn1":1,"vl2":"Equip011003","cn2":1,"key":533},{"num":24,"diff":16,"tp1":"cu","vl1":"DI","cn1":6,"key":707},{"num":24,"diff":17,"tp1":"it","vl1":"Equip015003","cn1":1,"key":152},{"num":24,"diff":18,"tp1":"cu","vl1":"EN","cn1":15,"key":577},{"num":24,"diff":19,"tp1":"it","vl1":"Equip022003","cn1":1,"key":394},{"num":24,"diff":20,"tp1":"cu","vl1":"GO","cn1":5500,"key":118},{"num":24,"diff":21,"tp1":"it","vl1":"Equip011003","cn1":1,"vl2":"Equip010003","cn2":1,"key":491},{"num":24,"diff":22,"tp1":"cu","vl1":"EN","cn1":12,"vl2":"GO","cn2":4000,"key":367},{"num":24,"diff":23,"tp1":"it","vl1":"Equip025003","cn1":1,"vl2":"Equip012001","cn2":1,"key":650},{"num":24,"diff":24,"tp1":"cu","vl1":"DI","cn1":8,"key":885},{"num":24,"diff":25,"tp1":"it","vl1":"Equip015001","cn1":1,"key":104},{"num":24,"diff":26,"tp1":"cu","vl1":"EN","cn1":20,"key":575},{"num":24,"diff":27,"tp1":"it","vl1":"Equip023002","cn1":1,"key":687},{"num":24,"diff":28,"tp1":"cu","vl1":"GO","cn1":7500,"key":926},{"num":24,"diff":29,"tp1":"it","vl1":"Equip011002","cn1":1,"vl2":"Equip015003","cn2":1,"key":736},{"num":24,"diff":30,"tp1":"cu","vl1":"EN","cn1":15,"vl2":"GO","cn2":5000,"key":559},{"num":24,"diff":31,"tp1":"it","vl1":"Equip021001","cn1":1,"vl2":"Equip024002","cn2":1,"key":192}</v>
      </c>
      <c r="AC768">
        <f t="shared" ca="1" si="290"/>
        <v>0</v>
      </c>
    </row>
    <row r="769" spans="1:29">
      <c r="A769">
        <f t="shared" si="271"/>
        <v>24</v>
      </c>
      <c r="B769" t="str">
        <f>VLOOKUP(A769,BossBattleTable!$A:$C,MATCH(BossBattleTable!$C$1,BossBattleTable!$A$1:$C$1,0),0)</f>
        <v>DroidHeavy_White</v>
      </c>
      <c r="C769">
        <f t="shared" ca="1" si="273"/>
        <v>32</v>
      </c>
      <c r="D769">
        <f t="shared" si="274"/>
        <v>24</v>
      </c>
      <c r="E769">
        <f t="shared" ca="1" si="275"/>
        <v>32</v>
      </c>
      <c r="F769" t="str">
        <f t="shared" ca="1" si="276"/>
        <v>cu</v>
      </c>
      <c r="G769" t="s">
        <v>402</v>
      </c>
      <c r="H769" t="s">
        <v>108</v>
      </c>
      <c r="I769">
        <v>11</v>
      </c>
      <c r="O769">
        <v>715</v>
      </c>
      <c r="P769">
        <f t="shared" si="277"/>
        <v>715</v>
      </c>
      <c r="Q769" t="str">
        <f t="shared" ca="1" si="278"/>
        <v>cu</v>
      </c>
      <c r="R769" t="str">
        <f t="shared" si="279"/>
        <v>DI</v>
      </c>
      <c r="S769">
        <f t="shared" si="280"/>
        <v>11</v>
      </c>
      <c r="T769" t="str">
        <f t="shared" si="281"/>
        <v/>
      </c>
      <c r="U769" t="str">
        <f t="shared" si="282"/>
        <v/>
      </c>
      <c r="V769" t="str">
        <f t="shared" si="283"/>
        <v/>
      </c>
      <c r="W769" t="str">
        <f t="shared" ca="1" si="284"/>
        <v>{"num":1,"diff":1,"tp1":"it","vl1":"Equip005002","cn1":1,"key":625},{"num":1,"diff":2,"tp1":"cu","vl1":"EN","cn1":10,"key":848},{"num":1,"diff":3,"tp1":"it","vl1":"Equip010003","cn1":1,"key":611},{"num":1,"diff":4,"tp1":"cu","vl1":"GO","cn1":3000,"key":346},{"num":1,"diff":5,"tp1":"it","vl1":"Equip014001","cn1":1,"vl2":"Equip005003","cn2":1,"key":346},{"num":1,"diff":6,"tp1":"cu","vl1":"EN","cn1":8,"vl2":"GO","cn2":2000,"key":640},{"num":1,"diff":7,"tp1":"it","vl1":"Equip011001","cn1":1,"vl2":"Equip012001","cn2":1,"key":805},{"num":1,"diff":8,"tp1":"cu","vl1":"DI","cn1":5,"key":474},{"num":1,"diff":9,"tp1":"it","vl1":"Equip013001","cn1":1,"key":525},{"num":1,"diff":10,"tp1":"cu","vl1":"EN","cn1":12,"key":939},{"num":1,"diff":11,"tp1":"it","vl1":"Equip023003","cn1":1,"key":735},{"num":1,"diff":12,"tp1":"cu","vl1":"GO","cn1":4000,"key":409},{"num":1,"diff":13,"tp1":"it","vl1":"Equip013002","cn1":1,"vl2":"Equip011003","cn2":1,"key":196},{"num":1,"diff":14,"tp1":"cu","vl1":"EN","cn1":10,"vl2":"GO","cn2":3000,"key":451},{"num":1,"diff":15,"tp1":"it","vl1":"Equip015001","cn1":1,"vl2":"Equip013002","cn2":1,"key":850},{"num":1,"diff":16,"tp1":"cu","vl1":"DI","cn1":6,"key":796},{"num":1,"diff":17,"tp1":"it","vl1":"Equip015001","cn1":1,"key":639},{"num":1,"diff":18,"tp1":"cu","vl1":"EN","cn1":15,"key":376},{"num":1,"diff":19,"tp1":"it","vl1":"Equip020003","cn1":1,"key":169},{"num":1,"diff":20,"tp1":"cu","vl1":"GO","cn1":5500,"key":295},{"num":1,"diff":21,"tp1":"it","vl1":"Equip012003","cn1":1,"vl2":"Equip012002","cn2":1,"key":850},{"num":1,"diff":22,"tp1":"cu","vl1":"EN","cn1":12,"vl2":"GO","cn2":4000,"key":733},{"num":1,"diff":23,"tp1":"it","vl1":"Equip025002","cn1":1,"vl2":"Equip011003","cn2":1,"key":571},{"num":1,"diff":24,"tp1":"cu","vl1":"DI","cn1":8,"key":589},{"num":1,"diff":25,"tp1":"it","vl1":"Equip013002","cn1":1,"key":106},{"num":1,"diff":26,"tp1":"cu","vl1":"EN","cn1":20,"key":614},{"num":1,"diff":27,"tp1":"it","vl1":"Equip025002","cn1":1,"key":705},{"num":1,"diff":28,"tp1":"cu","vl1":"GO","cn1":7500,"key":206},{"num":1,"diff":29,"tp1":"it","vl1":"Equip012002","cn1":1,"vl2":"Equip010001","cn2":1,"key":583},{"num":1,"diff":30,"tp1":"cu","vl1":"EN","cn1":15,"vl2":"GO","cn2":5000,"key":936},{"num":1,"diff":31,"tp1":"it","vl1":"Equip025001","cn1":1,"vl2":"Equip020002","cn2":1,"key":778},{"num":1,"diff":32,"tp1":"cu","vl1":"DI","cn1":11,"key":781},{"num":2,"diff":1,"tp1":"it","vl1":"Equip001003","cn1":1,"key":634},{"num":2,"diff":2,"tp1":"cu","vl1":"EN","cn1":10,"key":861},{"num":2,"diff":3,"tp1":"it","vl1":"Equip014002","cn1":1,"key":400},{"num":2,"diff":4,"tp1":"cu","vl1":"GO","cn1":3000,"key":508},{"num":2,"diff":5,"tp1":"it","vl1":"Equip013002","cn1":1,"vl2":"Equip003002","cn2":1,"key":159},{"num":2,"diff":6,"tp1":"cu","vl1":"EN","cn1":8,"vl2":"GO","cn2":2000,"key":684},{"num":2,"diff":7,"tp1":"it","vl1":"Equip013001","cn1":1,"vl2":"Equip014002","cn2":1,"key":855},{"num":2,"diff":8,"tp1":"cu","vl1":"DI","cn1":5,"key":550},{"num":2,"diff":9,"tp1":"it","vl1":"Equip013001","cn1":1,"key":314},{"num":2,"diff":10,"tp1":"cu","vl1":"EN","cn1":12,"key":272},{"num":2,"diff":11,"tp1":"it","vl1":"Equip024003","cn1":1,"key":811},{"num":2,"diff":12,"tp1":"cu","vl1":"GO","cn1":4000,"key":619},{"num":2,"diff":13,"tp1":"it","vl1":"Equip014001","cn1":1,"vl2":"Equip010003","cn2":1,"key":136},{"num":2,"diff":14,"tp1":"cu","vl1":"EN","cn1":10,"vl2":"GO","cn2":3000,"key":240},{"num":2,"diff":15,"tp1":"it","vl1":"Equip010002","cn1":1,"vl2":"Equip014001","cn2":1,"key":220},{"num":2,"diff":16,"tp1":"cu","vl1":"DI","cn1":6,"key":333},{"num":2,"diff":17,"tp1":"it","vl1":"Equip013002","cn1":1,"key":907},{"num":2,"diff":18,"tp1":"cu","vl1":"EN","cn1":15,"key":429},{"num":2,"diff":19,"tp1":"it","vl1":"Equip020002","cn1":1,"key":406},{"num":2,"diff":20,"tp1":"cu","vl1":"GO","cn1":5500,"key":650},{"num":2,"diff":21,"tp1":"it","vl1":"Equip015003","cn1":1,"vl2":"Equip011001","cn2":1,"key":695},{"num":2,"diff":22,"tp1":"cu","vl1":"EN","cn1":12,"vl2":"GO","cn2":4000,"key":866},{"num":2,"diff":23,"tp1":"it","vl1":"Equip022001","cn1":1,"vl2":"Equip010002","cn2":1,"key":766},{"num":2,"diff":24,"tp1":"cu","vl1":"DI","cn1":8,"key":826},{"num":2,"diff":25,"tp1":"it","vl1":"Equip015002","cn1":1,"key":645},{"num":2,"diff":26,"tp1":"cu","vl1":"EN","cn1":20,"key":434},{"num":2,"diff":27,"tp1":"it","vl1":"Equip021001","cn1":1,"key":520},{"num":2,"diff":28,"tp1":"cu","vl1":"GO","cn1":7500,"key":848},{"num":2,"diff":29,"tp1":"it","vl1":"Equip011002","cn1":1,"vl2":"Equip012001","cn2":1,"key":763},{"num":2,"diff":30,"tp1":"cu","vl1":"EN","cn1":15,"vl2":"GO","cn2":5000,"key":328},{"num":2,"diff":31,"tp1":"it","vl1":"Equip023003","cn1":1,"vl2":"Equip024003","cn2":1,"key":203},{"num":2,"diff":32,"tp1":"cu","vl1":"DI","cn1":11,"key":292},{"num":3,"diff":1,"tp1":"it","vl1":"Equip005003","cn1":1,"key":630},{"num":3,"diff":2,"tp1":"cu","vl1":"EN","cn1":10,"key":554},{"num":3,"diff":3,"tp1":"it","vl1":"Equip011002","cn1":1,"key":187},{"num":3,"diff":4,"tp1":"cu","vl1":"GO","cn1":3000,"key":759},{"num":3,"diff":5,"tp1":"it","vl1":"Equip012002","cn1":1,"vl2":"Equip000002","cn2":1,"key":206},{"num":3,"diff":6,"tp1":"cu","vl1":"EN","cn1":8,"vl2":"GO","cn2":2000,"key":951},{"num":3,"diff":7,"tp1":"it","vl1":"Equip012003","cn1":1,"vl2":"Equip013002","cn2":1,"key":622},{"num":3,"diff":8,"tp1":"cu","vl1":"DI","cn1":5,"key":318},{"num":3,"diff":9,"tp1":"it","vl1":"Equip012003","cn1":1,"key":848},{"num":3,"diff":10,"tp1":"cu","vl1":"EN","cn1":12,"key":279},{"num":3,"diff":11,"tp1":"it","vl1":"Equip020001","cn1":1,"key":411},{"num":3,"diff":12,"tp1":"cu","vl1":"GO","cn1":4000,"key":782},{"num":3,"diff":13,"tp1":"it","vl1":"Equip011002","cn1":1,"vl2":"Equip013002","cn2":1,"key":462},{"num":3,"diff":14,"tp1":"cu","vl1":"EN","cn1":10,"vl2":"GO","cn2":3000,"key":115},{"num":3,"diff":15,"tp1":"it","vl1":"Equip015002","cn1":1,"vl2":"Equip010003","cn2":1,"key":670},{"num":3,"diff":16,"tp1":"cu","vl1":"DI","cn1":6,"key":529},{"num":3,"diff":17,"tp1":"it","vl1":"Equip010003","cn1":1,"key":471},{"num":3,"diff":18,"tp1":"cu","vl1":"EN","cn1":15,"key":937},{"num":3,"diff":19,"tp1":"it","vl1":"Equip022001","cn1":1,"key":180},{"num":3,"diff":20,"tp1":"cu","vl1":"GO","cn1":5500,"key":852},{"num":3,"diff":21,"tp1":"it","vl1":"Equip011001","cn1":1,"vl2":"Equip015001","cn2":1,"key":542},{"num":3,"diff":22,"tp1":"cu","vl1":"EN","cn1":12,"vl2":"GO","cn2":4000,"key":994},{"num":3,"diff":23,"tp1":"it","vl1":"Equip023003","cn1":1,"vl2":"Equip015002","cn2":1,"key":468},{"num":3,"diff":24,"tp1":"cu","vl1":"DI","cn1":8,"key":665},{"num":3,"diff":25,"tp1":"it","vl1":"Equip014002","cn1":1,"key":581},{"num":3,"diff":26,"tp1":"cu","vl1":"EN","cn1":20,"key":163},{"num":3,"diff":27,"tp1":"it","vl1":"Equip021003","cn1":1,"key":625},{"num":3,"diff":28,"tp1":"cu","vl1":"GO","cn1":7500,"key":340},{"num":3,"diff":29,"tp1":"it","vl1":"Equip012002","cn1":1,"vl2":"Equip011002","cn2":1,"key":472},{"num":3,"diff":30,"tp1":"cu","vl1":"EN","cn1":15,"vl2":"GO","cn2":5000,"key":666},{"num":3,"diff":31,"tp1":"it","vl1":"Equip024002","cn1":1,"vl2":"Equip025003","cn2":1,"key":940},{"num":3,"diff":32,"tp1":"cu","vl1":"DI","cn1":11,"key":223},{"num":4,"diff":1,"tp1":"it","vl1":"Equip003001","cn1":1,"key":756},{"num":4,"diff":2,"tp1":"cu","vl1":"EN","cn1":10,"key":331},{"num":4,"diff":3,"tp1":"it","vl1":"Equip010002","cn1":1,"key":830},{"num":4,"diff":4,"tp1":"cu","vl1":"GO","cn1":3000,"key":762},{"num":4,"diff":5,"tp1":"it","vl1":"Equip015002","cn1":1,"vl2":"Equip004001","cn2":1,"key":638},{"num":4,"diff":6,"tp1":"cu","vl1":"EN","cn1":8,"vl2":"GO","cn2":2000,"key":592},{"num":4,"diff":7,"tp1":"it","vl1":"Equip012003","cn1":1,"vl2":"Equip014002","cn2":1,"key":335},{"num":4,"diff":8,"tp1":"cu","vl1":"DI","cn1":5,"key":863},{"num":4,"diff":9,"tp1":"it","vl1":"Equip011003","cn1":1,"key":480},{"num":4,"diff":10,"tp1":"cu","vl1":"EN","cn1":12,"key":308},{"num":4,"diff":11,"tp1":"it","vl1":"Equip022001","cn1":1,"key":161},{"num":4,"diff":12,"tp1":"cu","vl1":"GO","cn1":4000,"key":283},{"num":4,"diff":13,"tp1":"it","vl1":"Equip013002","cn1":1,"vl2":"Equip013001","cn2":1,"key":937},{"num":4,"diff":14,"tp1":"cu","vl1":"EN","cn1":10,"vl2":"GO","cn2":3000,"key":793},{"num":4,"diff":15,"tp1":"it","vl1":"Equip012001","cn1":1,"vl2":"Equip011001","cn2":1,"key":855},{"num":4,"diff":16,"tp1":"cu","vl1":"DI","cn1":6,"key":830},{"num":4,"diff":17,"tp1":"it","vl1":"Equip012003","cn1":1,"key":119},{"num":4,"diff":18,"tp1":"cu","vl1":"EN","cn1":15,"key":995},{"num":4,"diff":19,"tp1":"it","vl1":"Equip023001","cn1":1,"key":728},{"num":4,"diff":20,"tp1":"cu","vl1":"GO","cn1":5500,"key":873},{"num":4,"diff":21,"tp1":"it","vl1":"Equip011001","cn1":1,"vl2":"Equip013002","cn2":1,"key":654},{"num":4,"diff":22,"tp1":"cu","vl1":"EN","cn1":12,"vl2":"GO","cn2":4000,"key":935},{"num":4,"diff":23,"tp1":"it","vl1":"Equip021001","cn1":1,"vl2":"Equip011003","cn2":1,"key":237},{"num":4,"diff":24,"tp1":"cu","vl1":"DI","cn1":8,"key":767},{"num":4,"diff":25,"tp1":"it","vl1":"Equip014001","cn1":1,"key":838},{"num":4,"diff":26,"tp1":"cu","vl1":"EN","cn1":20,"key":533},{"num":4,"diff":27,"tp1":"it","vl1":"Equip023001","cn1":1,"key":932},{"num":4,"diff":28,"tp1":"cu","vl1":"GO","cn1":7500,"key":816},{"num":4,"diff":29,"tp1":"it","vl1":"Equip010002","cn1":1,"vl2":"Equip013002","cn2":1,"key":575},{"num":4,"diff":30,"tp1":"cu","vl1":"EN","cn1":15,"vl2":"GO","cn2":5000,"key":889},{"num":4,"diff":31,"tp1":"it","vl1":"Equip020002","cn1":1,"vl2":"Equip024001","cn2":1,"key":474},{"num":4,"diff":32,"tp1":"cu","vl1":"DI","cn1":11,"key":325},{"num":5,"diff":1,"tp1":"it","vl1":"Equip005001","cn1":1,"key":899},{"num":5,"diff":2,"tp1":"cu","vl1":"EN","cn1":10,"key":569},{"num":5,"diff":3,"tp1":"it","vl1":"Equip010001","cn1":1,"key":119},{"num":5,"diff":4,"tp1":"cu","vl1":"GO","cn1":3000,"key":236},{"num":5,"diff":5,"tp1":"it","vl1":"Equip011003","cn1":1,"vl2":"Equip001003","cn2":1,"key":936},{"num":5,"diff":6,"tp1":"cu","vl1":"EN","cn1":8,"vl2":"GO","cn2":2000,"key":722},{"num":5,"diff":7,"tp1":"it","vl1":"Equip015001","cn1":1,"vl2":"Equip011001","cn2":1,"key":839},{"num":5,"diff":8,"tp1":"cu","vl1":"DI","cn1":5,"key":637},{"num":5,"diff":9,"tp1":"it","vl1":"Equip013001","cn1":1,"key":639},{"num":5,"diff":10,"tp1":"cu","vl1":"EN","cn1":12,"key":226},{"num":5,"diff":11,"tp1":"it","vl1":"Equip025001","cn1":1,"key":405},{"num":5,"diff":12,"tp1":"cu","vl1":"GO","cn1":4000,"key":897},{"num":5,"diff":13,"tp1":"it","vl1":"Equip015002","cn1":1,"vl2":"Equip015003","cn2":1,"key":344},{"num":5,"diff":14,"tp1":"cu","vl1":"EN","cn1":10,"vl2":"GO","cn2":3000,"key":745},{"num":5,"diff":15,"tp1":"it","vl1":"Equip013003","cn1":1,"vl2":"Equip015002","cn2":1,"key":139},{"num":5,"diff":16,"tp1":"cu","vl1":"DI","cn1":6,"key":149},{"num":5,"diff":17,"tp1":"it","vl1":"Equip013001","cn1":1,"key":889},{"num":5,"diff":18,"tp1":"cu","vl1":"EN","cn1":15,"key":969},{"num":5,"diff":19,"tp1":"it","vl1":"Equip022003","cn1":1,"key":571},{"num":5,"diff":20,"tp1":"cu","vl1":"GO","cn1":5500,"key":339},{"num":5,"diff":21,"tp1":"it","vl1":"Equip014001","cn1":1,"vl2":"Equip013003","cn2":1,"key":397},{"num":5,"diff":22,"tp1":"cu","vl1":"EN","cn1":12,"vl2":"GO","cn2":4000,"key":981},{"num":5,"diff":23,"tp1":"it","vl1":"Equip021003","cn1":1,"vl2":"Equip010002","cn2":1,"key":831},{"num":5,"diff":24,"tp1":"cu","vl1":"DI","cn1":8,"key":952},{"num":5,"diff":25,"tp1":"it","vl1":"Equip012002","cn1":1,"key":137},{"num":5,"diff":26,"tp1":"cu","vl1":"EN","cn1":20,"key":987},{"num":5,"diff":27,"tp1":"it","vl1":"Equip021001","cn1":1,"key":189},{"num":5,"diff":28,"tp1":"cu","vl1":"GO","cn1":7500,"key":882},{"num":5,"diff":29,"tp1":"it","vl1":"Equip011001","cn1":1,"vl2":"Equip013001","cn2":1,"key":849},{"num":5,"diff":30,"tp1":"cu","vl1":"EN","cn1":15,"vl2":"GO","cn2":5000,"key":827},{"num":5,"diff":31,"tp1":"it","vl1":"Equip023001","cn1":1,"vl2":"Equip020001","cn2":1,"key":915},{"num":5,"diff":32,"tp1":"cu","vl1":"DI","cn1":11,"key":906},{"num":6,"diff":1,"tp1":"it","vl1":"Equip002001","cn1":1,"key":767},{"num":6,"diff":2,"tp1":"cu","vl1":"EN","cn1":10,"key":771},{"num":6,"diff":3,"tp1":"it","vl1":"Equip014002","cn1":1,"key":976},{"num":6,"diff":4,"tp1":"cu","vl1":"GO","cn1":3000,"key":733},{"num":6,"diff":5,"tp1":"it","vl1":"Equip014002","cn1":1,"vl2":"Equip000001","cn2":1,"key":957},{"num":6,"diff":6,"tp1":"cu","vl1":"EN","cn1":8,"vl2":"GO","cn2":2000,"key":367},{"num":6,"diff":7,"tp1":"it","vl1":"Equip014003","cn1":1,"vl2":"Equip013002","cn2":1,"key":487},{"num":6,"diff":8,"tp1":"cu","vl1":"DI","cn1":5,"key":514},{"num":6,"diff":9,"tp1":"it","vl1":"Equip014001","cn1":1,"key":266},{"num":6,"diff":10,"tp1":"cu","vl1":"EN","cn1":12,"key":742},{"num":6,"diff":11,"tp1":"it","vl1":"Equip025002","cn1":1,"key":675},{"num":6,"diff":12,"tp1":"cu","vl1":"GO","cn1":4000,"key":464},{"num":6,"diff":13,"tp1":"it","vl1":"Equip012002","cn1":1,"vl2":"Equip015003","cn2":1,"key":326},{"num":6,"diff":14,"tp1":"cu","vl1":"EN","cn1":10,"vl2":"GO","cn2":3000,"key":686},{"num":6,"diff":15,"tp1":"it","vl1":"Equip013002","cn1":1,"vl2":"Equip010001","cn2":1,"key":390},{"num":6,"diff":16,"tp1":"cu","vl1":"DI","cn1":6,"key":959},{"num":6,"diff":17,"tp1":"it","vl1":"Equip014001","cn1":1,"key":369},{"num":6,"diff":18,"tp1":"cu","vl1":"EN","cn1":15,"key":136},{"num":6,"diff":19,"tp1":"it","vl1":"Equip020002","cn1":1,"key":654},{"num":6,"diff":20,"tp1":"cu","vl1":"GO","cn1":5500,"key":560},{"num":6,"diff":21,"tp1":"it","vl1":"Equip013001","cn1":1,"vl2":"Equip014003","cn2":1,"key":617},{"num":6,"diff":22,"tp1":"cu","vl1":"EN","cn1":12,"vl2":"GO","cn2":4000,"key":671},{"num":6,"diff":23,"tp1":"it","vl1":"Equip023003","cn1":1,"vl2":"Equip013003","cn2":1,"key":547},{"num":6,"diff":24,"tp1":"cu","vl1":"DI","cn1":8,"key":644},{"num":6,"diff":25,"tp1":"it","vl1":"Equip015002","cn1":1,"key":899},{"num":6,"diff":26,"tp1":"cu","vl1":"EN","cn1":20,"key":780},{"num":6,"diff":27,"tp1":"it","vl1":"Equip023001","cn1":1,"key":662},{"num":6,"diff":28,"tp1":"cu","vl1":"GO","cn1":7500,"key":824},{"num":6,"diff":29,"tp1":"it","vl1":"Equip011003","cn1":1,"vl2":"Equip015003","cn2":1,"key":187},{"num":6,"diff":30,"tp1":"cu","vl1":"EN","cn1":15,"vl2":"GO","cn2":5000,"key":503},{"num":6,"diff":31,"tp1":"it","vl1":"Equip025002","cn1":1,"vl2":"Equip024001","cn2":1,"key":874},{"num":6,"diff":32,"tp1":"cu","vl1":"DI","cn1":11,"key":307},{"num":7,"diff":1,"tp1":"it","vl1":"Equip004002","cn1":1,"key":514},{"num":7,"diff":2,"tp1":"cu","vl1":"EN","cn1":10,"key":670},{"num":7,"diff":3,"tp1":"it","vl1":"Equip015002","cn1":1,"key":934},{"num":7,"diff":4,"tp1":"cu","vl1":"GO","cn1":3000,"key":110},{"num":7,"diff":5,"tp1":"it","vl1":"Equip014001","cn1":1,"vl2":"Equip003003","cn2":1,"key":621},{"num":7,"diff":6,"tp1":"cu","vl1":"EN","cn1":8,"vl2":"GO","cn2":2000,"key":559},{"num":7,"diff":7,"tp1":"it","vl1":"Equip011002","cn1":1,"vl2":"Equip015002","cn2":1,"key":160},{"num":7,"diff":8,"tp1":"cu","vl1":"DI","cn1":5,"key":681},{"num":7,"diff":9,"tp1":"it","vl1":"Equip012002","cn1":1,"key":441},{"num":7,"diff":10,"tp1":"cu","vl1":"EN","cn1":12,"key":561},{"num":7,"diff":11,"tp1":"it","vl1":"Equip020003","cn1":1,"key":671},{"num":7,"diff":12,"tp1":"cu","vl1":"GO","cn1":4000,"key":445},{"num":7,"diff":13,"tp1":"it","vl1":"Equip011001","cn1":1,"vl2":"Equip015002","cn2":1,"key":484},{"num":7,"diff":14,"tp1":"cu","vl1":"EN","cn1":10,"vl2":"GO","cn2":3000,"key":902},{"num":7,"diff":15,"tp1":"it","vl1":"Equip013003","cn1":1,"vl2":"Equip010002","cn2":1,"key":442},{"num":7,"diff":16,"tp1":"cu","vl1":"DI","cn1":6,"key":308},{"num":7,"diff":17,"tp1":"it","vl1":"Equip015002","cn1":1,"key":350},{"num":7,"diff":18,"tp1":"cu","vl1":"EN","cn1":15,"key":762},{"num":7,"diff":19,"tp1":"it","vl1":"Equip022001","cn1":1,"key":500},{"num":7,"diff":20,"tp1":"cu","vl1":"GO","cn1":5500,"key":197},{"num":7,"diff":21,"tp1":"it","vl1":"Equip012001","cn1":1,"vl2":"Equip010003","cn2":1,"key":737},{"num":7,"diff":22,"tp1":"cu","vl1":"EN","cn1":12,"vl2":"GO","cn2":4000,"key":773},{"num":7,"diff":23,"tp1":"it","vl1":"Equip024003","cn1":1,"vl2":"Equip013001","cn2":1,"key":229},{"num":7,"diff":24,"tp1":"cu","vl1":"DI","cn1":8,"key":831},{"num":7,"diff":25,"tp1":"it","vl1":"Equip013001","cn1":1,"key":715},{"num":7,"diff":26,"tp1":"cu","vl1":"EN","cn1":20,"key":660},{"num":7,"diff":27,"tp1":"it","vl1":"Equip020001","cn1":1,"key":956},{"num":7,"diff":28,"tp1":"cu","vl1":"GO","cn1":7500,"key":328},{"num":7,"diff":29,"tp1":"it","vl1":"Equip012001","cn1":1,"vl2":"Equip015003","cn2":1,"key":963},{"num":7,"diff":30,"tp1":"cu","vl1":"EN","cn1":15,"vl2":"GO","cn2":5000,"key":211},{"num":7,"diff":31,"tp1":"it","vl1":"Equip023002","cn1":1,"vl2":"Equip024002","cn2":1,"key":251},{"num":7,"diff":32,"tp1":"cu","vl1":"DI","cn1":11,"key":910},{"num":8,"diff":1,"tp1":"it","vl1":"Equip000003","cn1":1,"key":136},{"num":8,"diff":2,"tp1":"cu","vl1":"EN","cn1":10,"key":669},{"num":8,"diff":3,"tp1":"it","vl1":"Equip012002","cn1":1,"key":908},{"num":8,"diff":4,"tp1":"cu","vl1":"GO","cn1":3000,"key":795},{"num":8,"diff":5,"tp1":"it","vl1":"Equip014002","cn1":1,"vl2":"Equip001002","cn2":1,"key":907},{"num":8,"diff":6,"tp1":"cu","vl1":"EN","cn1":8,"vl2":"GO","cn2":2000,"key":689},{"num":8,"diff":7,"tp1":"it","vl1":"Equip012002","cn1":1,"vl2":"Equip015003","cn2":1,"key":594},{"num":8,"diff":8,"tp1":"cu","vl1":"DI","cn1":5,"key":413},{"num":8,"diff":9,"tp1":"it","vl1":"Equip012002","cn1":1,"key":717},{"num":8,"diff":10,"tp1":"cu","vl1":"EN","cn1":12,"key":483},{"num":8,"diff":11,"tp1":"it","vl1":"Equip022002","cn1":1,"key":751},{"num":8,"diff":12,"tp1":"cu","vl1":"GO","cn1":4000,"key":733},{"num":8,"diff":13,"tp1":"it","vl1":"Equip010002","cn1":1,"vl2":"Equip013003","cn2":1,"key":226},{"num":8,"diff":14,"tp1":"cu","vl1":"EN","cn1":10,"vl2":"GO","cn2":3000,"key":853},{"num":8,"diff":15,"tp1":"it","vl1":"Equip013003","cn1":1,"vl2":"Equip010003","cn2":1,"key":572},{"num":8,"diff":16,"tp1":"cu","vl1":"DI","cn1":6,"key":874},{"num":8,"diff":17,"tp1":"it","vl1":"Equip014003","cn1":1,"key":234},{"num":8,"diff":18,"tp1":"cu","vl1":"EN","cn1":15,"key":165},{"num":8,"diff":19,"tp1":"it","vl1":"Equip020003","cn1":1,"key":342},{"num":8,"diff":20,"tp1":"cu","vl1":"GO","cn1":5500,"key":848},{"num":8,"diff":21,"tp1":"it","vl1":"Equip014002","cn1":1,"vl2":"Equip011002","cn2":1,"key":187},{"num":8,"diff":22,"tp1":"cu","vl1":"EN","cn1":12,"vl2":"GO","cn2":4000,"key":325},{"num":8,"diff":23,"tp1":"it","vl1":"Equip020001","cn1":1,"vl2":"Equip014003","cn2":1,"key":891},{"num":8,"diff":24,"tp1":"cu","vl1":"DI","cn1":8,"key":817},{"num":8,"diff":25,"tp1":"it","vl1":"Equip012003","cn1":1,"key":726},{"num":8,"diff":26,"tp1":"cu","vl1":"EN","cn1":20,"key":201},{"num":8,"diff":27,"tp1":"it","vl1":"Equip022003","cn1":1,"key":446},{"num":8,"diff":28,"tp1":"cu","vl1":"GO","cn1":7500,"key":380},{"num":8,"diff":29,"tp1":"it","vl1":"Equip015003","cn1":1,"vl2":"Equip012002","cn2":1,"key":988},{"num":8,"diff":30,"tp1":"cu","vl1":"EN","cn1":15,"vl2":"GO","cn2":5000,"key":118},{"num":8,"diff":31,"tp1":"it","vl1":"Equip025002","cn1":1,"vl2":"Equip020003","cn2":1,"key":787},{"num":8,"diff":32,"tp1":"cu","vl1":"DI","cn1":11,"key":281},{"num":9,"diff":1,"tp1":"it","vl1":"Equip003001","cn1":1,"key":321},{"num":9,"diff":2,"tp1":"cu","vl1":"EN","cn1":10,"key":438},{"num":9,"diff":3,"tp1":"it","vl1":"Equip014003","cn1":1,"key":230},{"num":9,"diff":4,"tp1":"cu","vl1":"GO","cn1":3000,"key":669},{"num":9,"diff":5,"tp1":"it","vl1":"Equip013002","cn1":1,"vl2":"Equip000003","cn2":1,"key":338},{"num":9,"diff":6,"tp1":"cu","vl1":"EN","cn1":8,"vl2":"GO","cn2":2000,"key":256},{"num":9,"diff":7,"tp1":"it","vl1":"Equip010001","cn1":1,"vl2":"Equip014002","cn2":1,"key":695},{"num":9,"diff":8,"tp1":"cu","vl1":"DI","cn1":5,"key":914},{"num":9,"diff":9,"tp1":"it","vl1":"Equip013002","cn1":1,"key":250},{"num":9,"diff":10,"tp1":"cu","vl1":"EN","cn1":12,"key":359},{"num":9,"diff":11,"tp1":"it","vl1":"Equip025001","cn1":1,"key":982},{"num":9,"diff":12,"tp1":"cu","vl1":"GO","cn1":4000,"key":112},{"num":9,"diff":13,"tp1":"it","vl1":"Equip014003","cn1":1,"vl2":"Equip012003","cn2":1,"key":241},{"num":9,"diff":14,"tp1":"cu","vl1":"EN","cn1":10,"vl2":"GO","cn2":3000,"key":340},{"num":9,"diff":15,"tp1":"it","vl1":"Equip015001","cn1":1,"vl2":"Equip011003","cn2":1,"key":447},{"num":9,"diff":16,"tp1":"cu","vl1":"DI","cn1":6,"key":450},{"num":9,"diff":17,"tp1":"it","vl1":"Equip013002","cn1":1,"key":433},{"num":9,"diff":18,"tp1":"cu","vl1":"EN","cn1":15,"key":788},{"num":9,"diff":19,"tp1":"it","vl1":"Equip021003","cn1":1,"key":317},{"num":9,"diff":20,"tp1":"cu","vl1":"GO","cn1":5500,"key":900},{"num":9,"diff":21,"tp1":"it","vl1":"Equip010003","cn1":1,"vl2":"Equip011002","cn2":1,"key":963},{"num":9,"diff":22,"tp1":"cu","vl1":"EN","cn1":12,"vl2":"GO","cn2":4000,"key":892},{"num":9,"diff":23,"tp1":"it","vl1":"Equip024001","cn1":1,"vl2":"Equip011002","cn2":1,"key":357},{"num":9,"diff":24,"tp1":"cu","vl1":"DI","cn1":8,"key":157},{"num":9,"diff":25,"tp1":"it","vl1":"Equip010001","cn1":1,"key":484},{"num":9,"diff":26,"tp1":"cu","vl1":"EN","cn1":20,"key":990},{"num":9,"diff":27,"tp1":"it","vl1":"Equip025003","cn1":1,"key":915},{"num":9,"diff":28,"tp1":"cu","vl1":"GO","cn1":7500,"key":164},{"num":9,"diff":29,"tp1":"it","vl1":"Equip014003","cn1":1,"vl2":"Equip010002","cn2":1,"key":569},{"num":9,"diff":30,"tp1":"cu","vl1":"EN","cn1":15,"vl2":"GO","cn2":5000,"key":258},{"num":9,"diff":31,"tp1":"it","vl1":"Equip025001","cn1":1,"vl2":"Equip025003","cn2":1,"key":677},{"num":9,"diff":32,"tp1":"cu","vl1":"DI","cn1":11,"key":500},{"num":10,"diff":1,"tp1":"it","vl1":"Equip001002","cn1":1,"key":214},{"num":10,"diff":2,"tp1":"cu","vl1":"EN","cn1":10,"key":786},{"num":10,"diff":3,"tp1":"it","vl1":"Equip015003","cn1":1,"key":845},{"num":10,"diff":4,"tp1":"cu","vl1":"GO","cn1":3000,"key":555},{"num":10,"diff":5,"tp1":"it","vl1":"Equip014001","cn1":1,"vl2":"Equip000002","cn2":1,"key":827},{"num":10,"diff":6,"tp1":"cu","vl1":"EN","cn1":8,"vl2":"GO","cn2":2000,"key":176},{"num":10,"diff":7,"tp1":"it","vl1":"Equip010001","cn1":1,"vl2":"Equip015002","cn2":1,"key":149},{"num":10,"diff":8,"tp1":"cu","vl1":"DI","cn1":5,"key":217},{"num":10,"diff":9,"tp1":"it","vl1":"Equip012001","cn1":1,"key":300},{"num":10,"diff":10,"tp1":"cu","vl1":"EN","cn1":12,"key":160},{"num":10,"diff":11,"tp1":"it","vl1":"Equip021001","cn1":1,"key":376},{"num":10,"diff":12,"tp1":"cu","vl1":"GO","cn1":4000,"key":409},{"num":10,"diff":13,"tp1":"it","vl1":"Equip014003","cn1":1,"vl2":"Equip013001","cn2":1,"key":710},{"num":10,"diff":14,"tp1":"cu","vl1":"EN","cn1":10,"vl2":"GO","cn2":3000,"key":529},{"num":10,"diff":15,"tp1":"it","vl1":"Equip012003","cn1":1,"vl2":"Equip015002","cn2":1,"key":785},{"num":10,"diff":16,"tp1":"cu","vl1":"DI","cn1":6,"key":285},{"num":10,"diff":17,"tp1":"it","vl1":"Equip012001","cn1":1,"key":423},{"num":10,"diff":18,"tp1":"cu","vl1":"EN","cn1":15,"key":671},{"num":10,"diff":19,"tp1":"it","vl1":"Equip021002","cn1":1,"key":852},{"num":10,"diff":20,"tp1":"cu","vl1":"GO","cn1":5500,"key":820},{"num":10,"diff":21,"tp1":"it","vl1":"Equip014003","cn1":1,"vl2":"Equip013001","cn2":1,"key":630},{"num":10,"diff":22,"tp1":"cu","vl1":"EN","cn1":12,"vl2":"GO","cn2":4000,"key":362},{"num":10,"diff":23,"tp1":"it","vl1":"Equip023003","cn1":1,"vl2":"Equip010001","cn2":1,"key":230},{"num":10,"diff":24,"tp1":"cu","vl1":"DI","cn1":8,"key":417},{"num":10,"diff":25,"tp1":"it","vl1":"Equip010003","cn1":1,"key":218},{"num":10,"diff":26,"tp1":"cu","vl1":"EN","cn1":20,"key":723},{"num":10,"diff":27,"tp1":"it","vl1":"Equip024001","cn1":1,"key":466},{"num":10,"diff":28,"tp1":"cu","vl1":"GO","cn1":7500,"key":645},{"num":10,"diff":29,"tp1":"it","vl1":"Equip012002","cn1":1,"vl2":"Equip011003","cn2":1,"key":920},{"num":10,"diff":30,"tp1":"cu","vl1":"EN","cn1":15,"vl2":"GO","cn2":5000,"key":640},{"num":10,"diff":31,"tp1":"it","vl1":"Equip022003","cn1":1,"vl2":"Equip021002","cn2":1,"key":770},{"num":10,"diff":32,"tp1":"cu","vl1":"DI","cn1":11,"key":131},{"num":11,"diff":1,"tp1":"it","vl1":"Equip004001","cn1":1,"key":389},{"num":11,"diff":2,"tp1":"cu","vl1":"EN","cn1":10,"key":962},{"num":11,"diff":3,"tp1":"it","vl1":"Equip011002","cn1":1,"key":800},{"num":11,"diff":4,"tp1":"cu","vl1":"GO","cn1":3000,"key":160},{"num":11,"diff":5,"tp1":"it","vl1":"Equip013003","cn1":1,"vl2":"Equip000003","cn2":1,"key":182},{"num":11,"diff":6,"tp1":"cu","vl1":"EN","cn1":8,"vl2":"GO","cn2":2000,"key":179},{"num":11,"diff":7,"tp1":"it","vl1":"Equip013002","cn1":1,"vl2":"Equip011003","cn2":1,"key":542},{"num":11,"diff":8,"tp1":"cu","vl1":"DI","cn1":5,"key":458},{"num":11,"diff":9,"tp1":"it","vl1":"Equip015001","cn1":1,"key":483},{"num":11,"diff":10,"tp1":"cu","vl1":"EN","cn1":12,"key":860},{"num":11,"diff":11,"tp1":"it","vl1":"Equip024001","cn1":1,"key":902},{"num":11,"diff":12,"tp1":"cu","vl1":"GO","cn1":4000,"key":452},{"num":11,"diff":13,"tp1":"it","vl1":"Equip010002","cn1":1,"vl2":"Equip012001","cn2":1,"key":134},{"num":11,"diff":14,"tp1":"cu","vl1":"EN","cn1":10,"vl2":"GO","cn2":3000,"key":534},{"num":11,"diff":15,"tp1":"it","vl1":"Equip010001","cn1":1,"vl2":"Equip011001","cn2":1,"key":198},{"num":11,"diff":16,"tp1":"cu","vl1":"DI","cn1":6,"key":261},{"num":11,"diff":17,"tp1":"it","vl1":"Equip010002","cn1":1,"key":625},{"num":11,"diff":18,"tp1":"cu","vl1":"EN","cn1":15,"key":209},{"num":11,"diff":19,"tp1":"it","vl1":"Equip021003","cn1":1,"key":476},{"num":11,"diff":20,"tp1":"cu","vl1":"GO","cn1":5500,"key":873},{"num":11,"diff":21,"tp1":"it","vl1":"Equip013003","cn1":1,"vl2":"Equip014003","cn2":1,"key":628},{"num":11,"diff":22,"tp1":"cu","vl1":"EN","cn1":12,"vl2":"GO","cn2":4000,"key":186},{"num":11,"diff":23,"tp1":"it","vl1":"Equip025002","cn1":1,"vl2":"Equip011002","cn2":1,"key":260},{"num":11,"diff":24,"tp1":"cu","vl1":"DI","cn1":8,"key":308},{"num":11,"diff":25,"tp1":"it","vl1":"Equip011001","cn1":1,"key":613},{"num":11,"diff":26,"tp1":"cu","vl1":"EN","cn1":20,"key":922},{"num":11,"diff":27,"tp1":"it","vl1":"Equip022003","cn1":1,"key":292},{"num":11,"diff":28,"tp1":"cu","vl1":"GO","cn1":7500,"key":978},{"num":11,"diff":29,"tp1":"it","vl1":"Equip014003","cn1":1,"vl2":"Equip011002","cn2":1,"key":566},{"num":11,"diff":30,"tp1":"cu","vl1":"EN","cn1":15,"vl2":"GO","cn2":5000,"key":761},{"num":11,"diff":31,"tp1":"it","vl1":"Equip024003","cn1":1,"vl2":"Equip023001","cn2":1,"key":387},{"num":11,"diff":32,"tp1":"cu","vl1":"DI","cn1":11,"key":916},{"num":12,"diff":1,"tp1":"it","vl1":"Equip001002","cn1":1,"key":708},{"num":12,"diff":2,"tp1":"cu","vl1":"EN","cn1":10,"key":317},{"num":12,"diff":3,"tp1":"it","vl1":"Equip011003","cn1":1,"key":898},{"num":12,"diff":4,"tp1":"cu","vl1":"GO","cn1":3000,"key":318},{"num":12,"diff":5,"tp1":"it","vl1":"Equip011001","cn1":1,"vl2":"Equip004003","cn2":1,"key":713},{"num":12,"diff":6,"tp1":"cu","vl1":"EN","cn1":8,"vl2":"GO","cn2":2000,"key":586},{"num":12,"diff":7,"tp1":"it","vl1":"Equip011001","cn1":1,"vl2":"Equip015003","cn2":1,"key":618},{"num":12,"diff":8,"tp1":"cu","vl1":"DI","cn1":5,"key":255},{"num":12,"diff":9,"tp1":"it","vl1":"Equip012003","cn1":1,"key":638},{"num":12,"diff":10,"tp1":"cu","vl1":"EN","cn1":12,"key":215},{"num":12,"diff":11,"tp1":"it","vl1":"Equip022003","cn1":1,"key":460},{"num":12,"diff":12,"tp1":"cu","vl1":"GO","cn1":4000,"key":292},{"num":12,"diff":13,"tp1":"it","vl1":"Equip015003","cn1":1,"vl2":"Equip014003","cn2":1,"key":404},{"num":12,"diff":14,"tp1":"cu","vl1":"EN","cn1":10,"vl2":"GO","cn2":3000,"key":924},{"num":12,"diff":15,"tp1":"it","vl1":"Equip011001","cn1":1,"vl2":"Equip014002","cn2":1,"key":967},{"num":12,"diff":16,"tp1":"cu","vl1":"DI","cn1":6,"key":858},{"num":12,"diff":17,"tp1":"it","vl1":"Equip013001","cn1":1,"key":669},{"num":12,"diff":18,"tp1":"cu","vl1":"EN","cn1":15,"key":942},{"num":12,"diff":19,"tp1":"it","vl1":"Equip022001","cn1":1,"key":959},{"num":12,"diff":20,"tp1":"cu","vl1":"GO","cn1":5500,"key":147},{"num":12,"diff":21,"tp1":"it","vl1":"Equip013002","cn1":1,"vl2":"Equip012003","cn2":1,"key":627},{"num":12,"diff":22,"tp1":"cu","vl1":"EN","cn1":12,"vl2":"GO","cn2":4000,"key":373},{"num":12,"diff":23,"tp1":"it","vl1":"Equip025003","cn1":1,"vl2":"Equip015002","cn2":1,"key":271},{"num":12,"diff":24,"tp1":"cu","vl1":"DI","cn1":8,"key":601},{"num":12,"diff":25,"tp1":"it","vl1":"Equip014002","cn1":1,"key":763},{"num":12,"diff":26,"tp1":"cu","vl1":"EN","cn1":20,"key":343},{"num":12,"diff":27,"tp1":"it","vl1":"Equip022002","cn1":1,"key":127},{"num":12,"diff":28,"tp1":"cu","vl1":"GO","cn1":7500,"key":516},{"num":12,"diff":29,"tp1":"it","vl1":"Equip015001","cn1":1,"vl2":"Equip013002","cn2":1,"key":947},{"num":12,"diff":30,"tp1":"cu","vl1":"EN","cn1":15,"vl2":"GO","cn2":5000,"key":417},{"num":12,"diff":31,"tp1":"it","vl1":"Equip022003","cn1":1,"vl2":"Equip020003","cn2":1,"key":611},{"num":12,"diff":32,"tp1":"cu","vl1":"DI","cn1":11,"key":193},{"num":13,"diff":1,"tp1":"it","vl1":"Equip001002","cn1":1,"key":905},{"num":13,"diff":2,"tp1":"cu","vl1":"EN","cn1":10,"key":594},{"num":13,"diff":3,"tp1":"it","vl1":"Equip014003","cn1":1,"key":664},{"num":13,"diff":4,"tp1":"cu","vl1":"GO","cn1":3000,"key":991},{"num":13,"diff":5,"tp1":"it","vl1":"Equip010003","cn1":1,"vl2":"Equip003002","cn2":1,"key":555},{"num":13,"diff":6,"tp1":"cu","vl1":"EN","cn1":8,"vl2":"GO","cn2":2000,"key":137},{"num":13,"diff":7,"tp1":"it","vl1":"Equip013001","cn1":1,"vl2":"Equip013003","cn2":1,"key":654},{"num":13,"diff":8,"tp1":"cu","vl1":"DI","cn1":5,"key":569},{"num":13,"diff":9,"tp1":"it","vl1":"Equip015001","cn1":1,"key":863},{"num":13,"diff":10,"tp1":"cu","vl1":"EN","cn1":12,"key":771},{"num":13,"diff":11,"tp1":"it","vl1":"Equip020002","cn1":1,"key":802},{"num":13,"diff":12,"tp1":"cu","vl1":"GO","cn1":4000,"key":656},{"num":13,"diff":13,"tp1":"it","vl1":"Equip011003","cn1":1,"vl2":"Equip015003","cn2":1,"key":731},{"num":13,"diff":14,"tp1":"cu","vl1":"EN","cn1":10,"vl2":"GO","cn2":3000,"key":341},{"num":13,"diff":15,"tp1":"it","vl1":"Equip012003","cn1":1,"vl2":"Equip013003","cn2":1,"key":989},{"num":13,"diff":16,"tp1":"cu","vl1":"DI","cn1":6,"key":761},{"num":13,"diff":17,"tp1":"it","vl1":"Equip014003","cn1":1,"key":750},{"num":13,"diff":18,"tp1":"cu","vl1":"EN","cn1":15,"key":285},{"num":13,"diff":19,"tp1":"it","vl1":"Equip025002","cn1":1,"key":774},{"num":13,"diff":20,"tp1":"cu","vl1":"GO","cn1":5500,"key":329},{"num":13,"diff":21,"tp1":"it","vl1":"Equip014001","cn1":1,"vl2":"Equip010001","cn2":1,"key":734},{"num":13,"diff":22,"tp1":"cu","vl1":"EN","cn1":12,"vl2":"GO","cn2":4000,"key":513},{"num":13,"diff":23,"tp1":"it","vl1":"Equip024003","cn1":1,"vl2":"Equip010002","cn2":1,"key":290},{"num":13,"diff":24,"tp1":"cu","vl1":"DI","cn1":8,"key":894},{"num":13,"diff":25,"tp1":"it","vl1":"Equip015002","cn1":1,"key":253},{"num":13,"diff":26,"tp1":"cu","vl1":"EN","cn1":20,"key":955},{"num":13,"diff":27,"tp1":"it","vl1":"Equip023001","cn1":1,"key":226},{"num":13,"diff":28,"tp1":"cu","vl1":"GO","cn1":7500,"key":327},{"num":13,"diff":29,"tp1":"it","vl1":"Equip010001","cn1":1,"vl2":"Equip014003","cn2":1,"key":956},{"num":13,"diff":30,"tp1":"cu","vl1":"EN","cn1":15,"vl2":"GO","cn2":5000,"key":974},{"num":13,"diff":31,"tp1":"it","vl1":"Equip022002","cn1":1,"vl2":"Equip024002","cn2":1,"key":804},{"num":13,"diff":32,"tp1":"cu","vl1":"DI","cn1":11,"key":381},{"num":14,"diff":1,"tp1":"it","vl1":"Equip004002","cn1":1,"key":279},{"num":14,"diff":2,"tp1":"cu","vl1":"EN","cn1":10,"key":312},{"num":14,"diff":3,"tp1":"it","vl1":"Equip014001","cn1":1,"key":518},{"num":14,"diff":4,"tp1":"cu","vl1":"GO","cn1":3000,"key":139},{"num":14,"diff":5,"tp1":"it","vl1":"Equip010003","cn1":1,"vl2":"Equip000001","cn2":1,"key":957},{"num":14,"diff":6,"tp1":"cu","vl1":"EN","cn1":8,"vl2":"GO","cn2":2000,"key":541},{"num":14,"diff":7,"tp1":"it","vl1":"Equip012001","cn1":1,"vl2":"Equip011002","cn2":1,"key":975},{"num":14,"diff":8,"tp1":"cu","vl1":"DI","cn1":5,"key":824},{"num":14,"diff":9,"tp1":"it","vl1":"Equip014001","cn1":1,"key":166},{"num":14,"diff":10,"tp1":"cu","vl1":"EN","cn1":12,"key":220},{"num":14,"diff":11,"tp1":"it","vl1":"Equip024003","cn1":1,"key":146},{"num":14,"diff":12,"tp1":"cu","vl1":"GO","cn1":4000,"key":684},{"num":14,"diff":13,"tp1":"it","vl1":"Equip013002","cn1":1,"vl2":"Equip014002","cn2":1,"key":452},{"num":14,"diff":14,"tp1":"cu","vl1":"EN","cn1":10,"vl2":"GO","cn2":3000,"key":726},{"num":14,"diff":15,"tp1":"it","vl1":"Equip012001","cn1":1,"vl2":"Equip014002","cn2":1,"key":195},{"num":14,"diff":16,"tp1":"cu","vl1":"DI","cn1":6,"key":524},{"num":14,"diff":17,"tp1":"it","vl1":"Equip015001","cn1":1,"key":772},{"num":14,"diff":18,"tp1":"cu","vl1":"EN","cn1":15,"key":395},{"num":14,"diff":19,"tp1":"it","vl1":"Equip025001","cn1":1,"key":716},{"num":14,"diff":20,"tp1":"cu","vl1":"GO","cn1":5500,"key":546},{"num":14,"diff":21,"tp1":"it","vl1":"Equip012003","cn1":1,"vl2":"Equip013003","cn2":1,"key":222},{"num":14,"diff":22,"tp1":"cu","vl1":"EN</v>
      </c>
      <c r="X769" t="str">
        <f t="shared" ca="1" si="285"/>
        <v>{"num":24,"diff":32,"tp1":"cu","vl1":"DI","cn1":11,"key":715}</v>
      </c>
      <c r="Y769">
        <f t="shared" ca="1" si="286"/>
        <v>61</v>
      </c>
      <c r="Z769">
        <f t="shared" ca="1" si="287"/>
        <v>25041</v>
      </c>
      <c r="AA769">
        <f t="shared" ca="1" si="288"/>
        <v>2</v>
      </c>
      <c r="AB769" t="str">
        <f t="shared" ca="1" si="289"/>
        <v>,{"num":14,"diff":22,"tp1":"cu","vl1":"EN","cn1":12,"vl2":"GO","cn2":4000,"key":604},{"num":14,"diff":23,"tp1":"it","vl1":"Equip025003","cn1":1,"vl2":"Equip010002","cn2":1,"key":991},{"num":14,"diff":24,"tp1":"cu","vl1":"DI","cn1":8,"key":329},{"num":14,"diff":25,"tp1":"it","vl1":"Equip015001","cn1":1,"key":302},{"num":14,"diff":26,"tp1":"cu","vl1":"EN","cn1":20,"key":659},{"num":14,"diff":27,"tp1":"it","vl1":"Equip021001","cn1":1,"key":603},{"num":14,"diff":28,"tp1":"cu","vl1":"GO","cn1":7500,"key":220},{"num":14,"diff":29,"tp1":"it","vl1":"Equip012002","cn1":1,"vl2":"Equip010001","cn2":1,"key":456},{"num":14,"diff":30,"tp1":"cu","vl1":"EN","cn1":15,"vl2":"GO","cn2":5000,"key":728},{"num":14,"diff":31,"tp1":"it","vl1":"Equip025001","cn1":1,"vl2":"Equip024001","cn2":1,"key":213},{"num":14,"diff":32,"tp1":"cu","vl1":"DI","cn1":11,"key":889},{"num":15,"diff":1,"tp1":"it","vl1":"Equip005002","cn1":1,"key":672},{"num":15,"diff":2,"tp1":"cu","vl1":"EN","cn1":10,"key":375},{"num":15,"diff":3,"tp1":"it","vl1":"Equip014003","cn1":1,"key":741},{"num":15,"diff":4,"tp1":"cu","vl1":"GO","cn1":3000,"key":406},{"num":15,"diff":5,"tp1":"it","vl1":"Equip010001","cn1":1,"vl2":"Equip004001","cn2":1,"key":589},{"num":15,"diff":6,"tp1":"cu","vl1":"EN","cn1":8,"vl2":"GO","cn2":2000,"key":992},{"num":15,"diff":7,"tp1":"it","vl1":"Equip010001","cn1":1,"vl2":"Equip015001","cn2":1,"key":933},{"num":15,"diff":8,"tp1":"cu","vl1":"DI","cn1":5,"key":685},{"num":15,"diff":9,"tp1":"it","vl1":"Equip011003","cn1":1,"key":636},{"num":15,"diff":10,"tp1":"cu","vl1":"EN","cn1":12,"key":674},{"num":15,"diff":11,"tp1":"it","vl1":"Equip020002","cn1":1,"key":532},{"num":15,"diff":12,"tp1":"cu","vl1":"GO","cn1":4000,"key":204},{"num":15,"diff":13,"tp1":"it","vl1":"Equip015003","cn1":1,"vl2":"Equip011003","cn2":1,"key":415},{"num":15,"diff":14,"tp1":"cu","vl1":"EN","cn1":10,"vl2":"GO","cn2":3000,"key":456},{"num":15,"diff":15,"tp1":"it","vl1":"Equip011001","cn1":1,"vl2":"Equip012002","cn2":1,"key":630},{"num":15,"diff":16,"tp1":"cu","vl1":"DI","cn1":6,"key":817},{"num":15,"diff":17,"tp1":"it","vl1":"Equip010002","cn1":1,"key":292},{"num":15,"diff":18,"tp1":"cu","vl1":"EN","cn1":15,"key":528},{"num":15,"diff":19,"tp1":"it","vl1":"Equip021002","cn1":1,"key":556},{"num":15,"diff":20,"tp1":"cu","vl1":"GO","cn1":5500,"key":990},{"num":15,"diff":21,"tp1":"it","vl1":"Equip014002","cn1":1,"vl2":"Equip010002","cn2":1,"key":778},{"num":15,"diff":22,"tp1":"cu","vl1":"EN","cn1":12,"vl2":"GO","cn2":4000,"key":315},{"num":15,"diff":23,"tp1":"it","vl1":"Equip024001","cn1":1,"vl2":"Equip014001","cn2":1,"key":412},{"num":15,"diff":24,"tp1":"cu","vl1":"DI","cn1":8,"key":942},{"num":15,"diff":25,"tp1":"it","vl1":"Equip012002","cn1":1,"key":692},{"num":15,"diff":26,"tp1":"cu","vl1":"EN","cn1":20,"key":310},{"num":15,"diff":27,"tp1":"it","vl1":"Equip021002","cn1":1,"key":625},{"num":15,"diff":28,"tp1":"cu","vl1":"GO","cn1":7500,"key":660},{"num":15,"diff":29,"tp1":"it","vl1":"Equip015003","cn1":1,"vl2":"Equip013001","cn2":1,"key":869},{"num":15,"diff":30,"tp1":"cu","vl1":"EN","cn1":15,"vl2":"GO","cn2":5000,"key":335},{"num":15,"diff":31,"tp1":"it","vl1":"Equip023002","cn1":1,"vl2":"Equip021002","cn2":1,"key":295},{"num":15,"diff":32,"tp1":"cu","vl1":"DI","cn1":11,"key":793},{"num":16,"diff":1,"tp1":"it","vl1":"Equip002002","cn1":1,"key":796},{"num":16,"diff":2,"tp1":"cu","vl1":"EN","cn1":10,"key":590},{"num":16,"diff":3,"tp1":"it","vl1":"Equip012002","cn1":1,"key":722},{"num":16,"diff":4,"tp1":"cu","vl1":"GO","cn1":3000,"key":253},{"num":16,"diff":5,"tp1":"it","vl1":"Equip012002","cn1":1,"vl2":"Equip000001","cn2":1,"key":731},{"num":16,"diff":6,"tp1":"cu","vl1":"EN","cn1":8,"vl2":"GO","cn2":2000,"key":664},{"num":16,"diff":7,"tp1":"it","vl1":"Equip012001","cn1":1,"vl2":"Equip013001","cn2":1,"key":103},{"num":16,"diff":8,"tp1":"cu","vl1":"DI","cn1":5,"key":887},{"num":16,"diff":9,"tp1":"it","vl1":"Equip011001","cn1":1,"key":995},{"num":16,"diff":10,"tp1":"cu","vl1":"EN","cn1":12,"key":566},{"num":16,"diff":11,"tp1":"it","vl1":"Equip023002","cn1":1,"key":327},{"num":16,"diff":12,"tp1":"cu","vl1":"GO","cn1":4000,"key":161},{"num":16,"diff":13,"tp1":"it","vl1":"Equip010002","cn1":1,"vl2":"Equip015002","cn2":1,"key":860},{"num":16,"diff":14,"tp1":"cu","vl1":"EN","cn1":10,"vl2":"GO","cn2":3000,"key":147},{"num":16,"diff":15,"tp1":"it","vl1":"Equip013003","cn1":1,"vl2":"Equip014003","cn2":1,"key":339},{"num":16,"diff":16,"tp1":"cu","vl1":"DI","cn1":6,"key":112},{"num":16,"diff":17,"tp1":"it","vl1":"Equip012001","cn1":1,"key":527},{"num":16,"diff":18,"tp1":"cu","vl1":"EN","cn1":15,"key":244},{"num":16,"diff":19,"tp1":"it","vl1":"Equip024003","cn1":1,"key":926},{"num":16,"diff":20,"tp1":"cu","vl1":"GO","cn1":5500,"key":634},{"num":16,"diff":21,"tp1":"it","vl1":"Equip015002","cn1":1,"vl2":"Equip011003","cn2":1,"key":395},{"num":16,"diff":22,"tp1":"cu","vl1":"EN","cn1":12,"vl2":"GO","cn2":4000,"key":610},{"num":16,"diff":23,"tp1":"it","vl1":"Equip024002","cn1":1,"vl2":"Equip014002","cn2":1,"key":963},{"num":16,"diff":24,"tp1":"cu","vl1":"DI","cn1":8,"key":904},{"num":16,"diff":25,"tp1":"it","vl1":"Equip015003","cn1":1,"key":399},{"num":16,"diff":26,"tp1":"cu","vl1":"EN","cn1":20,"key":823},{"num":16,"diff":27,"tp1":"it","vl1":"Equip023003","cn1":1,"key":821},{"num":16,"diff":28,"tp1":"cu","vl1":"GO","cn1":7500,"key":453},{"num":16,"diff":29,"tp1":"it","vl1":"Equip015001","cn1":1,"vl2":"Equip012002","cn2":1,"key":206},{"num":16,"diff":30,"tp1":"cu","vl1":"EN","cn1":15,"vl2":"GO","cn2":5000,"key":616},{"num":16,"diff":31,"tp1":"it","vl1":"Equip021003","cn1":1,"vl2":"Equip020003","cn2":1,"key":428},{"num":16,"diff":32,"tp1":"cu","vl1":"DI","cn1":11,"key":663},{"num":17,"diff":1,"tp1":"it","vl1":"Equip002003","cn1":1,"key":367},{"num":17,"diff":2,"tp1":"cu","vl1":"EN","cn1":10,"key":408},{"num":17,"diff":3,"tp1":"it","vl1":"Equip013003","cn1":1,"key":358},{"num":17,"diff":4,"tp1":"cu","vl1":"GO","cn1":3000,"key":186},{"num":17,"diff":5,"tp1":"it","vl1":"Equip014001","cn1":1,"vl2":"Equip000001","cn2":1,"key":963},{"num":17,"diff":6,"tp1":"cu","vl1":"EN","cn1":8,"vl2":"GO","cn2":2000,"key":253},{"num":17,"diff":7,"tp1":"it","vl1":"Equip013001","cn1":1,"vl2":"Equip013003","cn2":1,"key":584},{"num":17,"diff":8,"tp1":"cu","vl1":"DI","cn1":5,"key":771},{"num":17,"diff":9,"tp1":"it","vl1":"Equip012002","cn1":1,"key":333},{"num":17,"diff":10,"tp1":"cu","vl1":"EN","cn1":12,"key":203},{"num":17,"diff":11,"tp1":"it","vl1":"Equip021002","cn1":1,"key":820},{"num":17,"diff":12,"tp1":"cu","vl1":"GO","cn1":4000,"key":851},{"num":17,"diff":13,"tp1":"it","vl1":"Equip012001","cn1":1,"vl2":"Equip010002","cn2":1,"key":811},{"num":17,"diff":14,"tp1":"cu","vl1":"EN","cn1":10,"vl2":"GO","cn2":3000,"key":873},{"num":17,"diff":15,"tp1":"it","vl1":"Equip011003","cn1":1,"vl2":"Equip012001","cn2":1,"key":427},{"num":17,"diff":16,"tp1":"cu","vl1":"DI","cn1":6,"key":309},{"num":17,"diff":17,"tp1":"it","vl1":"Equip015002","cn1":1,"key":156},{"num":17,"diff":18,"tp1":"cu","vl1":"EN","cn1":15,"key":354},{"num":17,"diff":19,"tp1":"it","vl1":"Equip023001","cn1":1,"key":790},{"num":17,"diff":20,"tp1":"cu","vl1":"GO","cn1":5500,"key":727},{"num":17,"diff":21,"tp1":"it","vl1":"Equip011002","cn1":1,"vl2":"Equip010001","cn2":1,"key":671},{"num":17,"diff":22,"tp1":"cu","vl1":"EN","cn1":12,"vl2":"GO","cn2":4000,"key":906},{"num":17,"diff":23,"tp1":"it","vl1":"Equip023003","cn1":1,"vl2":"Equip010003","cn2":1,"key":406},{"num":17,"diff":24,"tp1":"cu","vl1":"DI","cn1":8,"key":628},{"num":17,"diff":25,"tp1":"it","vl1":"Equip014002","cn1":1,"key":989},{"num":17,"diff":26,"tp1":"cu","vl1":"EN","cn1":20,"key":551},{"num":17,"diff":27,"tp1":"it","vl1":"Equip023001","cn1":1,"key":991},{"num":17,"diff":28,"tp1":"cu","vl1":"GO","cn1":7500,"key":543},{"num":17,"diff":29,"tp1":"it","vl1":"Equip014003","cn1":1,"vl2":"Equip013001","cn2":1,"key":313},{"num":17,"diff":30,"tp1":"cu","vl1":"EN","cn1":15,"vl2":"GO","cn2":5000,"key":670},{"num":17,"diff":31,"tp1":"it","vl1":"Equip025002","cn1":1,"vl2":"Equip020001","cn2":1,"key":989},{"num":17,"diff":32,"tp1":"cu","vl1":"DI","cn1":11,"key":794},{"num":18,"diff":1,"tp1":"it","vl1":"Equip002003","cn1":1,"key":181},{"num":18,"diff":2,"tp1":"cu","vl1":"EN","cn1":10,"key":718},{"num":18,"diff":3,"tp1":"it","vl1":"Equip013002","cn1":1,"key":165},{"num":18,"diff":4,"tp1":"cu","vl1":"GO","cn1":3000,"key":995},{"num":18,"diff":5,"tp1":"it","vl1":"Equip012001","cn1":1,"vl2":"Equip005001","cn2":1,"key":465},{"num":18,"diff":6,"tp1":"cu","vl1":"EN","cn1":8,"vl2":"GO","cn2":2000,"key":686},{"num":18,"diff":7,"tp1":"it","vl1":"Equip013002","cn1":1,"vl2":"Equip010001","cn2":1,"key":560},{"num":18,"diff":8,"tp1":"cu","vl1":"DI","cn1":5,"key":449},{"num":18,"diff":9,"tp1":"it","vl1":"Equip013003","cn1":1,"key":954},{"num":18,"diff":10,"tp1":"cu","vl1":"EN","cn1":12,"key":374},{"num":18,"diff":11,"tp1":"it","vl1":"Equip025002","cn1":1,"key":952},{"num":18,"diff":12,"tp1":"cu","vl1":"GO","cn1":4000,"key":743},{"num":18,"diff":13,"tp1":"it","vl1":"Equip010001","cn1":1,"vl2":"Equip010002","cn2":1,"key":833},{"num":18,"diff":14,"tp1":"cu","vl1":"EN","cn1":10,"vl2":"GO","cn2":3000,"key":970},{"num":18,"diff":15,"tp1":"it","vl1":"Equip012001","cn1":1,"vl2":"Equip010003","cn2":1,"key":259},{"num":18,"diff":16,"tp1":"cu","vl1":"DI","cn1":6,"key":976},{"num":18,"diff":17,"tp1":"it","vl1":"Equip014003","cn1":1,"key":835},{"num":18,"diff":18,"tp1":"cu","vl1":"EN","cn1":15,"key":979},{"num":18,"diff":19,"tp1":"it","vl1":"Equip023001","cn1":1,"key":302},{"num":18,"diff":20,"tp1":"cu","vl1":"GO","cn1":5500,"key":960},{"num":18,"diff":21,"tp1":"it","vl1":"Equip010002","cn1":1,"vl2":"Equip010003","cn2":1,"key":323},{"num":18,"diff":22,"tp1":"cu","vl1":"EN","cn1":12,"vl2":"GO","cn2":4000,"key":351},{"num":18,"diff":23,"tp1":"it","vl1":"Equip020001","cn1":1,"vl2":"Equip011001","cn2":1,"key":838},{"num":18,"diff":24,"tp1":"cu","vl1":"DI","cn1":8,"key":655},{"num":18,"diff":25,"tp1":"it","vl1":"Equip010003","cn1":1,"key":151},{"num":18,"diff":26,"tp1":"cu","vl1":"EN","cn1":20,"key":337},{"num":18,"diff":27,"tp1":"it","vl1":"Equip021003","cn1":1,"key":729},{"num":18,"diff":28,"tp1":"cu","vl1":"GO","cn1":7500,"key":272},{"num":18,"diff":29,"tp1":"it","vl1":"Equip014002","cn1":1,"vl2":"Equip011002","cn2":1,"key":895},{"num":18,"diff":30,"tp1":"cu","vl1":"EN","cn1":15,"vl2":"GO","cn2":5000,"key":221},{"num":18,"diff":31,"tp1":"it","vl1":"Equip020003","cn1":1,"vl2":"Equip023002","cn2":1,"key":483},{"num":18,"diff":32,"tp1":"cu","vl1":"DI","cn1":11,"key":738},{"num":19,"diff":1,"tp1":"it","vl1":"Equip004003","cn1":1,"key":544},{"num":19,"diff":2,"tp1":"cu","vl1":"EN","cn1":10,"key":525},{"num":19,"diff":3,"tp1":"it","vl1":"Equip011003","cn1":1,"key":375},{"num":19,"diff":4,"tp1":"cu","vl1":"GO","cn1":3000,"key":952},{"num":19,"diff":5,"tp1":"it","vl1":"Equip014002","cn1":1,"vl2":"Equip004003","cn2":1,"key":114},{"num":19,"diff":6,"tp1":"cu","vl1":"EN","cn1":8,"vl2":"GO","cn2":2000,"key":709},{"num":19,"diff":7,"tp1":"it","vl1":"Equip013002","cn1":1,"vl2":"Equip014002","cn2":1,"key":406},{"num":19,"diff":8,"tp1":"cu","vl1":"DI","cn1":5,"key":904},{"num":19,"diff":9,"tp1":"it","vl1":"Equip011002","cn1":1,"key":631},{"num":19,"diff":10,"tp1":"cu","vl1":"EN","cn1":12,"key":943},{"num":19,"diff":11,"tp1":"it","vl1":"Equip020002","cn1":1,"key":233},{"num":19,"diff":12,"tp1":"cu","vl1":"GO","cn1":4000,"key":694},{"num":19,"diff":13,"tp1":"it","vl1":"Equip011003","cn1":1,"vl2":"Equip011001","cn2":1,"key":108},{"num":19,"diff":14,"tp1":"cu","vl1":"EN","cn1":10,"vl2":"GO","cn2":3000,"key":440},{"num":19,"diff":15,"tp1":"it","vl1":"Equip015002","cn1":1,"vl2":"Equip012001","cn2":1,"key":682},{"num":19,"diff":16,"tp1":"cu","vl1":"DI","cn1":6,"key":192},{"num":19,"diff":17,"tp1":"it","vl1":"Equip014001","cn1":1,"key":273},{"num":19,"diff":18,"tp1":"cu","vl1":"EN","cn1":15,"key":100},{"num":19,"diff":19,"tp1":"it","vl1":"Equip023002","cn1":1,"key":714},{"num":19,"diff":20,"tp1":"cu","vl1":"GO","cn1":5500,"key":248},{"num":19,"diff":21,"tp1":"it","vl1":"Equip013001","cn1":1,"vl2":"Equip010003","cn2":1,"key":225},{"num":19,"diff":22,"tp1":"cu","vl1":"EN","cn1":12,"vl2":"GO","cn2":4000,"key":249},{"num":19,"diff":23,"tp1":"it","vl1":"Equip022003","cn1":1,"vl2":"Equip010003","cn2":1,"key":676},{"num":19,"diff":24,"tp1":"cu","vl1":"DI","cn1":8,"key":829},{"num":19,"diff":25,"tp1":"it","vl1":"Equip014003","cn1":1,"key":697},{"num":19,"diff":26,"tp1":"cu","vl1":"EN","cn1":20,"key":803},{"num":19,"diff":27,"tp1":"it","vl1":"Equip022002","cn1":1,"key":735},{"num":19,"diff":28,"tp1":"cu","vl1":"GO","cn1":7500,"key":575},{"num":19,"diff":29,"tp1":"it","vl1":"Equip012001","cn1":1,"vl2":"Equip012003","cn2":1,"key":699},{"num":19,"diff":30,"tp1":"cu","vl1":"EN","cn1":15,"vl2":"GO","cn2":5000,"key":903},{"num":19,"diff":31,"tp1":"it","vl1":"Equip020001","cn1":1,"vl2":"Equip022002","cn2":1,"key":195},{"num":19,"diff":32,"tp1":"cu","vl1":"DI","cn1":11,"key":658},{"num":20,"diff":1,"tp1":"it","vl1":"Equip000002","cn1":1,"key":869},{"num":20,"diff":2,"tp1":"cu","vl1":"EN","cn1":10,"key":308},{"num":20,"diff":3,"tp1":"it","vl1":"Equip014002","cn1":1,"key":660},{"num":20,"diff":4,"tp1":"cu","vl1":"GO","cn1":3000,"key":561},{"num":20,"diff":5,"tp1":"it","vl1":"Equip015001","cn1":1,"vl2":"Equip000003","cn2":1,"key":368},{"num":20,"diff":6,"tp1":"cu","vl1":"EN","cn1":8,"vl2":"GO","cn2":2000,"key":706},{"num":20,"diff":7,"tp1":"it","vl1":"Equip011003","cn1":1,"vl2":"Equip015001","cn2":1,"key":552},{"num":20,"diff":8,"tp1":"cu","vl1":"DI","cn1":5,"key":959},{"num":20,"diff":9,"tp1":"it","vl1":"Equip015003","cn1":1,"key":351},{"num":20,"diff":10,"tp1":"cu","vl1":"EN","cn1":12,"key":542},{"num":20,"diff":11,"tp1":"it","vl1":"Equip022001","cn1":1,"key":501},{"num":20,"diff":12,"tp1":"cu","vl1":"GO","cn1":4000,"key":641},{"num":20,"diff":13,"tp1":"it","vl1":"Equip012003","cn1":1,"vl2":"Equip011002","cn2":1,"key":513},{"num":20,"diff":14,"tp1":"cu","vl1":"EN","cn1":10,"vl2":"GO","cn2":3000,"key":312},{"num":20,"diff":15,"tp1":"it","vl1":"Equip015001","cn1":1,"vl2":"Equip012001","cn2":1,"key":482},{"num":20,"diff":16,"tp1":"cu","vl1":"DI","cn1":6,"key":537},{"num":20,"diff":17,"tp1":"it","vl1":"Equip015003","cn1":1,"key":248},{"num":20,"diff":18,"tp1":"cu","vl1":"EN","cn1":15,"key":462},{"num":20,"diff":19,"tp1":"it","vl1":"Equip024001","cn1":1,"key":652},{"num":20,"diff":20,"tp1":"cu","vl1":"GO","cn1":5500,"key":723},{"num":20,"diff":21,"tp1":"it","vl1":"Equip011001","cn1":1,"vl2":"Equip010003","cn2":1,"key":788},{"num":20,"diff":22,"tp1":"cu","vl1":"EN","cn1":12,"vl2":"GO","cn2":4000,"key":686},{"num":20,"diff":23,"tp1":"it","vl1":"Equip024002","cn1":1,"vl2":"Equip015003","cn2":1,"key":749},{"num":20,"diff":24,"tp1":"cu","vl1":"DI","cn1":8,"key":196},{"num":20,"diff":25,"tp1":"it","vl1":"Equip015002","cn1":1,"key":925},{"num":20,"diff":26,"tp1":"cu","vl1":"EN","cn1":20,"key":228},{"num":20,"diff":27,"tp1":"it","vl1":"Equip020001","cn1":1,"key":398},{"num":20,"diff":28,"tp1":"cu","vl1":"GO","cn1":7500,"key":217},{"num":20,"diff":29,"tp1":"it","vl1":"Equip012002","cn1":1,"vl2":"Equip013003","cn2":1,"key":253},{"num":20,"diff":30,"tp1":"cu","vl1":"EN","cn1":15,"vl2":"GO","cn2":5000,"key":270},{"num":20,"diff":31,"tp1":"it","vl1":"Equip025001","cn1":1,"vl2":"Equip020001","cn2":1,"key":824},{"num":20,"diff":32,"tp1":"cu","vl1":"DI","cn1":11,"key":656},{"num":21,"diff":1,"tp1":"it","vl1":"Equip003002","cn1":1,"key":752},{"num":21,"diff":2,"tp1":"cu","vl1":"EN","cn1":10,"key":886},{"num":21,"diff":3,"tp1":"it","vl1":"Equip010001","cn1":1,"key":690},{"num":21,"diff":4,"tp1":"cu","vl1":"GO","cn1":3000,"key":543},{"num":21,"diff":5,"tp1":"it","vl1":"Equip015001","cn1":1,"vl2":"Equip002001","cn2":1,"key":732},{"num":21,"diff":6,"tp1":"cu","vl1":"EN","cn1":8,"vl2":"GO","cn2":2000,"key":423},{"num":21,"diff":7,"tp1":"it","vl1":"Equip013001","cn1":1,"vl2":"Equip014003","cn2":1,"key":400},{"num":21,"diff":8,"tp1":"cu","vl1":"DI","cn1":5,"key":538},{"num":21,"diff":9,"tp1":"it","vl1":"Equip012002","cn1":1,"key":153},{"num":21,"diff":10,"tp1":"cu","vl1":"EN","cn1":12,"key":172},{"num":21,"diff":11,"tp1":"it","vl1":"Equip022002","cn1":1,"key":852},{"num":21,"diff":12,"tp1":"cu","vl1":"GO","cn1":4000,"key":823},{"num":21,"diff":13,"tp1":"it","vl1":"Equip014001","cn1":1,"vl2":"Equip015003","cn2":1,"key":103},{"num":21,"diff":14,"tp1":"cu","vl1":"EN","cn1":10,"vl2":"GO","cn2":3000,"key":387},{"num":21,"diff":15,"tp1":"it","vl1":"Equip011002","cn1":1,"vl2":"Equip012003","cn2":1,"key":324},{"num":21,"diff":16,"tp1":"cu","vl1":"DI","cn1":6,"key":100},{"num":21,"diff":17,"tp1":"it","vl1":"Equip013003","cn1":1,"key":310},{"num":21,"diff":18,"tp1":"cu","vl1":"EN","cn1":15,"key":564},{"num":21,"diff":19,"tp1":"it","vl1":"Equip021003","cn1":1,"key":132},{"num":21,"diff":20,"tp1":"cu","vl1":"GO","cn1":5500,"key":230},{"num":21,"diff":21,"tp1":"it","vl1":"Equip011002","cn1":1,"vl2":"Equip010001","cn2":1,"key":279},{"num":21,"diff":22,"tp1":"cu","vl1":"EN","cn1":12,"vl2":"GO","cn2":4000,"key":487},{"num":21,"diff":23,"tp1":"it","vl1":"Equip021001","cn1":1,"vl2":"Equip015001","cn2":1,"key":160},{"num":21,"diff":24,"tp1":"cu","vl1":"DI","cn1":8,"key":121},{"num":21,"diff":25,"tp1":"it","vl1":"Equip013003","cn1":1,"key":925},{"num":21,"diff":26,"tp1":"cu","vl1":"EN","cn1":20,"key":923},{"num":21,"diff":27,"tp1":"it","vl1":"Equip020003","cn1":1,"key":741},{"num":21,"diff":28,"tp1":"cu","vl1":"GO","cn1":7500,"key":138},{"num":21,"diff":29,"tp1":"it","vl1":"Equip011002","cn1":1,"vl2":"Equip015002","cn2":1,"key":537},{"num":21,"diff":30,"tp1":"cu","vl1":"EN","cn1":15,"vl2":"GO","cn2":5000,"key":129},{"num":21,"diff":31,"tp1":"it","vl1":"Equip021002","cn1":1,"vl2":"Equip024003","cn2":1,"key":608},{"num":21,"diff":32,"tp1":"cu","vl1":"DI","cn1":11,"key":771},{"num":22,"diff":1,"tp1":"it","vl1":"Equip001001","cn1":1,"key":468},{"num":22,"diff":2,"tp1":"cu","vl1":"EN","cn1":10,"key":138},{"num":22,"diff":3,"tp1":"it","vl1":"Equip010003","cn1":1,"key":445},{"num":22,"diff":4,"tp1":"cu","vl1":"GO","cn1":3000,"key":275},{"num":22,"diff":5,"tp1":"it","vl1":"Equip012003","cn1":1,"vl2":"Equip002002","cn2":1,"key":403},{"num":22,"diff":6,"tp1":"cu","vl1":"EN","cn1":8,"vl2":"GO","cn2":2000,"key":365},{"num":22,"diff":7,"tp1":"it","vl1":"Equip010003","cn1":1,"vl2":"Equip015001","cn2":1,"key":698},{"num":22,"diff":8,"tp1":"cu","vl1":"DI","cn1":5,"key":957},{"num":22,"diff":9,"tp1":"it","vl1":"Equip010002","cn1":1,"key":166},{"num":22,"diff":10,"tp1":"cu","vl1":"EN","cn1":12,"key":713},{"num":22,"diff":11,"tp1":"it","vl1":"Equip022001","cn1":1,"key":521},{"num":22,"diff":12,"tp1":"cu","vl1":"GO","cn1":4000,"key":916},{"num":22,"diff":13,"tp1":"it","vl1":"Equip011002","cn1":1,"vl2":"Equip014001","cn2":1,"key":147},{"num":22,"diff":14,"tp1":"cu","vl1":"EN","cn1":10,"vl2":"GO","cn2":3000,"key":820},{"num":22,"diff":15,"tp1":"it","vl1":"Equip012003","cn1":1,"vl2":"Equip014001","cn2":1,"key":967},{"num":22,"diff":16,"tp1":"cu","vl1":"DI","cn1":6,"key":671},{"num":22,"diff":17,"tp1":"it","vl1":"Equip010001","cn1":1,"key":928},{"num":22,"diff":18,"tp1":"cu","vl1":"EN","cn1":15,"key":318},{"num":22,"diff":19,"tp1":"it","vl1":"Equip021003","cn1":1,"key":437},{"num":22,"diff":20,"tp1":"cu","vl1":"GO","cn1":5500,"key":794},{"num":22,"diff":21,"tp1":"it","vl1":"Equip015001","cn1":1,"vl2":"Equip011002","cn2":1,"key":979},{"num":22,"diff":22,"tp1":"cu","vl1":"EN","cn1":12,"vl2":"GO","cn2":4000,"key":390},{"num":22,"diff":23,"tp1":"it","vl1":"Equip025003","cn1":1,"vl2":"Equip015002","cn2":1,"key":380},{"num":22,"diff":24,"tp1":"cu","vl1":"DI","cn1":8,"key":600},{"num":22,"diff":25,"tp1":"it","vl1":"Equip011002","cn1":1,"key":702},{"num":22,"diff":26,"tp1":"cu","vl1":"EN","cn1":20,"key":452},{"num":22,"diff":27,"tp1":"it","vl1":"Equip023002","cn1":1,"key":564},{"num":22,"diff":28,"tp1":"cu","vl1":"GO","cn1":7500,"key":448},{"num":22,"diff":29,"tp1":"it","vl1":"Equip015002","cn1":1,"vl2":"Equip011001","cn2":1,"key":732},{"num":22,"diff":30,"tp1":"cu","vl1":"EN","cn1":15,"vl2":"GO","cn2":5000,"key":788},{"num":22,"diff":31,"tp1":"it","vl1":"Equip021003","cn1":1,"vl2":"Equip024001","cn2":1,"key":149},{"num":22,"diff":32,"tp1":"cu","vl1":"DI","cn1":11,"key":952},{"num":23,"diff":1,"tp1":"it","vl1":"Equip003002","cn1":1,"key":743},{"num":23,"diff":2,"tp1":"cu","vl1":"EN","cn1":10,"key":880},{"num":23,"diff":3,"tp1":"it","vl1":"Equip010001","cn1":1,"key":878},{"num":23,"diff":4,"tp1":"cu","vl1":"GO","cn1":3000,"key":670},{"num":23,"diff":5,"tp1":"it","vl1":"Equip013001","cn1":1,"vl2":"Equip003003","cn2":1,"key":147},{"num":23,"diff":6,"tp1":"cu","vl1":"EN","cn1":8,"vl2":"GO","cn2":2000,"key":920},{"num":23,"diff":7,"tp1":"it","vl1":"Equip012003","cn1":1,"vl2":"Equip015001","cn2":1,"key":314},{"num":23,"diff":8,"tp1":"cu","vl1":"DI","cn1":5,"key":505},{"num":23,"diff":9,"tp1":"it","vl1":"Equip012003","cn1":1,"key":662},{"num":23,"diff":10,"tp1":"cu","vl1":"EN","cn1":12,"key":195},{"num":23,"diff":11,"tp1":"it","vl1":"Equip022001","cn1":1,"key":936},{"num":23,"diff":12,"tp1":"cu","vl1":"GO","cn1":4000,"key":971},{"num":23,"diff":13,"tp1":"it","vl1":"Equip014001","cn1":1,"vl2":"Equip010001","cn2":1,"key":391},{"num":23,"diff":14,"tp1":"cu","vl1":"EN","cn1":10,"vl2":"GO","cn2":3000,"key":999},{"num":23,"diff":15,"tp1":"it","vl1":"Equip014001","cn1":1,"vl2":"Equip012001","cn2":1,"key":188},{"num":23,"diff":16,"tp1":"cu","vl1":"DI","cn1":6,"key":795},{"num":23,"diff":17,"tp1":"it","vl1":"Equip015003","cn1":1,"key":519},{"num":23,"diff":18,"tp1":"cu","vl1":"EN","cn1":15,"key":435},{"num":23,"diff":19,"tp1":"it","vl1":"Equip021001","cn1":1,"key":489},{"num":23,"diff":20,"tp1":"cu","vl1":"GO","cn1":5500,"key":667},{"num":23,"diff":21,"tp1":"it","vl1":"Equip010001","cn1":1,"vl2":"Equip013001","cn2":1,"key":219},{"num":23,"diff":22,"tp1":"cu","vl1":"EN","cn1":12,"vl2":"GO","cn2":4000,"key":696},{"num":23,"diff":23,"tp1":"it","vl1":"Equip024002","cn1":1,"vl2":"Equip010003","cn2":1,"key":132},{"num":23,"diff":24,"tp1":"cu","vl1":"DI","cn1":8,"key":193},{"num":23,"diff":25,"tp1":"it","vl1":"Equip013003","cn1":1,"key":940},{"num":23,"diff":26,"tp1":"cu","vl1":"EN","cn1":20,"key":886},{"num":23,"diff":27,"tp1":"it","vl1":"Equip024002","cn1":1,"key":618},{"num":23,"diff":28,"tp1":"cu","vl1":"GO","cn1":7500,"key":930},{"num":23,"diff":29,"tp1":"it","vl1":"Equip012003","cn1":1,"vl2":"Equip014002","cn2":1,"key":967},{"num":23,"diff":30,"tp1":"cu","vl1":"EN","cn1":15,"vl2":"GO","cn2":5000,"key":962},{"num":23,"diff":31,"tp1":"it","vl1":"Equip022002","cn1":1,"vl2":"Equip025001","cn2":1,"key":413},{"num":23,"diff":32,"tp1":"cu","vl1":"DI","cn1":11,"key":133},{"num":24,"diff":1,"tp1":"it","vl1":"Equip001001","cn1":1,"key":708},{"num":24,"diff":2,"tp1":"cu","vl1":"EN","cn1":10,"key":434},{"num":24,"diff":3,"tp1":"it","vl1":"Equip011001","cn1":1,"key":903},{"num":24,"diff":4,"tp1":"cu","vl1":"GO","cn1":3000,"key":156},{"num":24,"diff":5,"tp1":"it","vl1":"Equip015001","cn1":1,"vl2":"Equip002003","cn2":1,"key":813},{"num":24,"diff":6,"tp1":"cu","vl1":"EN","cn1":8,"vl2":"GO","cn2":2000,"key":320},{"num":24,"diff":7,"tp1":"it","vl1":"Equip010003","cn1":1,"vl2":"Equip012001","cn2":1,"key":911},{"num":24,"diff":8,"tp1":"cu","vl1":"DI","cn1":5,"key":470},{"num":24,"diff":9,"tp1":"it","vl1":"Equip010002","cn1":1,"key":694},{"num":24,"diff":10,"tp1":"cu","vl1":"EN","cn1":12,"key":970},{"num":24,"diff":11,"tp1":"it","vl1":"Equip023003","cn1":1,"key":592},{"num":24,"diff":12,"tp1":"cu","vl1":"GO","cn1":4000,"key":945},{"num":24,"diff":13,"tp1":"it","vl1":"Equip013003","cn1":1,"vl2":"Equip015001","cn2":1,"key":615},{"num":24,"diff":14,"tp1":"cu","vl1":"EN","cn1":10,"vl2":"GO","cn2":3000,"key":845},{"num":24,"diff":15,"tp1":"it","vl1":"Equip014001","cn1":1,"vl2":"Equip011003","cn2":1,"key":533},{"num":24,"diff":16,"tp1":"cu","vl1":"DI","cn1":6,"key":707},{"num":24,"diff":17,"tp1":"it","vl1":"Equip015003","cn1":1,"key":152},{"num":24,"diff":18,"tp1":"cu","vl1":"EN","cn1":15,"key":577},{"num":24,"diff":19,"tp1":"it","vl1":"Equip022003","cn1":1,"key":394},{"num":24,"diff":20,"tp1":"cu","vl1":"GO","cn1":5500,"key":118},{"num":24,"diff":21,"tp1":"it","vl1":"Equip011003","cn1":1,"vl2":"Equip010003","cn2":1,"key":491},{"num":24,"diff":22,"tp1":"cu","vl1":"EN","cn1":12,"vl2":"GO","cn2":4000,"key":367},{"num":24,"diff":23,"tp1":"it","vl1":"Equip025003","cn1":1,"vl2":"Equip012001","cn2":1,"key":650},{"num":24,"diff":24,"tp1":"cu","vl1":"DI","cn1":8,"key":885},{"num":24,"diff":25,"tp1":"it","vl1":"Equip015001","cn1":1,"key":104},{"num":24,"diff":26,"tp1":"cu","vl1":"EN","cn1":20,"key":575},{"num":24,"diff":27,"tp1":"it","vl1":"Equip023002","cn1":1,"key":687},{"num":24,"diff":28,"tp1":"cu","vl1":"GO","cn1":7500,"key":926},{"num":24,"diff":29,"tp1":"it","vl1":"Equip011002","cn1":1,"vl2":"Equip015003","cn2":1,"key":736},{"num":24,"diff":30,"tp1":"cu","vl1":"EN","cn1":15,"vl2":"GO","cn2":5000,"key":559},{"num":24,"diff":31,"tp1":"it","vl1":"Equip021001","cn1":1,"vl2":"Equip024002","cn2":1,"key":192},{"num":24,"diff":32,"tp1":"cu","vl1":"DI","cn1":11,"key":715}</v>
      </c>
      <c r="AC769">
        <f t="shared" ca="1" si="290"/>
        <v>1</v>
      </c>
    </row>
  </sheetData>
  <phoneticPr fontId="1" type="noConversion"/>
  <dataValidations count="2">
    <dataValidation type="list" allowBlank="1" showInputMessage="1" showErrorMessage="1" sqref="H2:H769 M2:M769" xr:uid="{D6576814-9195-4928-917E-AE262CC6AD97}">
      <formula1>OFFSET(INDIRECT("$A$1"),1,MATCH(IF(G2="재화","서버재화",IF(G2="아이템","서버아이템","그외")),INDIRECT("$1:$1"),0)-1,COUNTA(OFFSET(INDIRECT("$A:$A"),0,MATCH(IF(G2="재화","서버재화",IF(G2="아이템","서버아이템","그외")),INDIRECT("$1:$1"),0)-1))-1,1)</formula1>
    </dataValidation>
    <dataValidation type="list" allowBlank="1" showInputMessage="1" showErrorMessage="1" sqref="G2:G769 L2:L769" xr:uid="{B7C37DF9-8C5D-45BC-8058-F55B977B41C4}">
      <formula1>OFFSET(INDIRECT("$A$1"),1,MATCH(G$1&amp;"_Verify",INDIRECT("$1:$1"),0)-1,COUNTA(OFFSET(INDIRECT("$A:$A"),0,MATCH(G$1&amp;"_Verify",INDIRECT("$1:$1"),0)-1))-1,1)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79DF8-9C9B-4124-A4F4-F050887CA492}">
  <dimension ref="A1:K172"/>
  <sheetViews>
    <sheetView workbookViewId="0">
      <selection activeCell="A2" sqref="A2"/>
    </sheetView>
  </sheetViews>
  <sheetFormatPr defaultRowHeight="16.5" outlineLevelCol="1"/>
  <cols>
    <col min="3" max="3" width="9" customWidth="1" outlineLevel="1"/>
    <col min="7" max="7" width="19.5" customWidth="1"/>
    <col min="10" max="10" width="19.5" customWidth="1"/>
  </cols>
  <sheetData>
    <row r="1" spans="1:11" ht="27" customHeight="1">
      <c r="A1" t="s">
        <v>426</v>
      </c>
      <c r="B1" t="s">
        <v>427</v>
      </c>
      <c r="C1" t="s">
        <v>440</v>
      </c>
      <c r="D1" t="s">
        <v>428</v>
      </c>
      <c r="E1" t="s">
        <v>435</v>
      </c>
      <c r="F1" t="s">
        <v>192</v>
      </c>
      <c r="G1" t="s">
        <v>193</v>
      </c>
      <c r="H1" t="s">
        <v>194</v>
      </c>
      <c r="I1" t="s">
        <v>195</v>
      </c>
      <c r="J1" t="s">
        <v>196</v>
      </c>
      <c r="K1" t="s">
        <v>197</v>
      </c>
    </row>
    <row r="2" spans="1:11">
      <c r="A2">
        <v>1</v>
      </c>
      <c r="B2">
        <v>400</v>
      </c>
      <c r="C2">
        <f>B2</f>
        <v>400</v>
      </c>
      <c r="D2">
        <v>8</v>
      </c>
      <c r="E2">
        <f>IF(ROW()=2,D2,E1+D2)</f>
        <v>8</v>
      </c>
      <c r="F2" t="s">
        <v>409</v>
      </c>
      <c r="G2" t="s">
        <v>406</v>
      </c>
      <c r="H2">
        <v>1</v>
      </c>
      <c r="I2" t="s">
        <v>409</v>
      </c>
      <c r="J2" t="s">
        <v>441</v>
      </c>
      <c r="K2">
        <v>5</v>
      </c>
    </row>
    <row r="3" spans="1:11">
      <c r="A3">
        <v>2</v>
      </c>
      <c r="B3">
        <v>150</v>
      </c>
      <c r="C3">
        <f>C2+B3</f>
        <v>550</v>
      </c>
      <c r="D3">
        <v>1</v>
      </c>
      <c r="E3">
        <f t="shared" ref="E3:E66" si="0">IF(ROW()=2,D3,E2+D3)</f>
        <v>9</v>
      </c>
      <c r="F3" t="s">
        <v>409</v>
      </c>
      <c r="G3" t="s">
        <v>406</v>
      </c>
      <c r="H3">
        <v>1</v>
      </c>
    </row>
    <row r="4" spans="1:11">
      <c r="A4">
        <v>3</v>
      </c>
      <c r="B4">
        <v>150</v>
      </c>
      <c r="C4">
        <f t="shared" ref="C4:C67" si="1">C3+B4</f>
        <v>700</v>
      </c>
      <c r="D4">
        <v>1</v>
      </c>
      <c r="E4">
        <f t="shared" si="0"/>
        <v>10</v>
      </c>
      <c r="F4" t="s">
        <v>409</v>
      </c>
      <c r="G4" t="s">
        <v>441</v>
      </c>
      <c r="H4">
        <v>2</v>
      </c>
      <c r="I4" t="s">
        <v>409</v>
      </c>
      <c r="J4" t="s">
        <v>406</v>
      </c>
      <c r="K4">
        <v>5</v>
      </c>
    </row>
    <row r="5" spans="1:11">
      <c r="A5">
        <v>4</v>
      </c>
      <c r="B5">
        <v>225</v>
      </c>
      <c r="C5">
        <f t="shared" si="1"/>
        <v>925</v>
      </c>
      <c r="D5">
        <v>1</v>
      </c>
      <c r="E5">
        <f t="shared" si="0"/>
        <v>11</v>
      </c>
      <c r="F5" t="s">
        <v>409</v>
      </c>
      <c r="G5" t="s">
        <v>406</v>
      </c>
      <c r="H5">
        <v>3</v>
      </c>
    </row>
    <row r="6" spans="1:11">
      <c r="A6">
        <v>5</v>
      </c>
      <c r="B6">
        <v>225</v>
      </c>
      <c r="C6">
        <f t="shared" si="1"/>
        <v>1150</v>
      </c>
      <c r="D6">
        <v>6</v>
      </c>
      <c r="E6">
        <f t="shared" si="0"/>
        <v>17</v>
      </c>
      <c r="F6" t="s">
        <v>409</v>
      </c>
      <c r="G6" t="s">
        <v>441</v>
      </c>
      <c r="H6">
        <v>2</v>
      </c>
    </row>
    <row r="7" spans="1:11">
      <c r="A7">
        <v>6</v>
      </c>
      <c r="B7">
        <v>300</v>
      </c>
      <c r="C7">
        <f t="shared" si="1"/>
        <v>1450</v>
      </c>
      <c r="D7">
        <v>1</v>
      </c>
      <c r="E7">
        <f t="shared" si="0"/>
        <v>18</v>
      </c>
      <c r="F7" t="s">
        <v>409</v>
      </c>
      <c r="G7" t="s">
        <v>442</v>
      </c>
      <c r="H7">
        <v>1</v>
      </c>
      <c r="I7" t="s">
        <v>409</v>
      </c>
      <c r="J7" t="s">
        <v>441</v>
      </c>
      <c r="K7">
        <v>5</v>
      </c>
    </row>
    <row r="8" spans="1:11">
      <c r="A8">
        <v>7</v>
      </c>
      <c r="B8">
        <v>300</v>
      </c>
      <c r="C8">
        <f t="shared" si="1"/>
        <v>1750</v>
      </c>
      <c r="D8">
        <v>1</v>
      </c>
      <c r="E8">
        <f t="shared" si="0"/>
        <v>19</v>
      </c>
      <c r="F8" t="s">
        <v>409</v>
      </c>
      <c r="G8" t="s">
        <v>441</v>
      </c>
      <c r="H8">
        <v>3</v>
      </c>
    </row>
    <row r="9" spans="1:11">
      <c r="A9">
        <v>8</v>
      </c>
      <c r="B9">
        <v>375</v>
      </c>
      <c r="C9">
        <f t="shared" si="1"/>
        <v>2125</v>
      </c>
      <c r="D9">
        <v>1</v>
      </c>
      <c r="E9">
        <f t="shared" si="0"/>
        <v>20</v>
      </c>
      <c r="F9" t="s">
        <v>409</v>
      </c>
      <c r="G9" t="s">
        <v>406</v>
      </c>
      <c r="H9">
        <v>3</v>
      </c>
    </row>
    <row r="10" spans="1:11">
      <c r="A10">
        <v>9</v>
      </c>
      <c r="B10">
        <v>375</v>
      </c>
      <c r="C10">
        <f t="shared" si="1"/>
        <v>2500</v>
      </c>
      <c r="D10">
        <v>1</v>
      </c>
      <c r="E10">
        <f t="shared" si="0"/>
        <v>21</v>
      </c>
      <c r="F10" t="s">
        <v>409</v>
      </c>
      <c r="G10" t="s">
        <v>441</v>
      </c>
      <c r="H10">
        <v>3</v>
      </c>
      <c r="I10" t="s">
        <v>409</v>
      </c>
      <c r="J10" t="s">
        <v>406</v>
      </c>
      <c r="K10">
        <v>5</v>
      </c>
    </row>
    <row r="11" spans="1:11">
      <c r="A11">
        <v>10</v>
      </c>
      <c r="B11">
        <v>450</v>
      </c>
      <c r="C11">
        <f t="shared" si="1"/>
        <v>2950</v>
      </c>
      <c r="D11">
        <v>6</v>
      </c>
      <c r="E11">
        <f t="shared" si="0"/>
        <v>27</v>
      </c>
      <c r="F11" t="s">
        <v>409</v>
      </c>
      <c r="G11" t="s">
        <v>442</v>
      </c>
      <c r="H11">
        <v>1</v>
      </c>
    </row>
    <row r="12" spans="1:11">
      <c r="A12">
        <v>11</v>
      </c>
      <c r="B12">
        <v>450</v>
      </c>
      <c r="C12">
        <f t="shared" si="1"/>
        <v>3400</v>
      </c>
      <c r="D12">
        <v>1</v>
      </c>
      <c r="E12">
        <f t="shared" si="0"/>
        <v>28</v>
      </c>
      <c r="F12" t="s">
        <v>409</v>
      </c>
      <c r="G12" t="s">
        <v>406</v>
      </c>
      <c r="H12">
        <v>2</v>
      </c>
    </row>
    <row r="13" spans="1:11">
      <c r="A13">
        <v>12</v>
      </c>
      <c r="B13">
        <v>525</v>
      </c>
      <c r="C13">
        <f t="shared" si="1"/>
        <v>3925</v>
      </c>
      <c r="D13">
        <v>1</v>
      </c>
      <c r="E13">
        <f t="shared" si="0"/>
        <v>29</v>
      </c>
      <c r="F13" t="s">
        <v>409</v>
      </c>
      <c r="G13" t="s">
        <v>441</v>
      </c>
      <c r="H13">
        <v>3</v>
      </c>
      <c r="I13" t="s">
        <v>409</v>
      </c>
      <c r="J13" t="s">
        <v>406</v>
      </c>
      <c r="K13">
        <v>5</v>
      </c>
    </row>
    <row r="14" spans="1:11">
      <c r="A14">
        <v>13</v>
      </c>
      <c r="B14">
        <v>525</v>
      </c>
      <c r="C14">
        <f t="shared" si="1"/>
        <v>4450</v>
      </c>
      <c r="D14">
        <v>1</v>
      </c>
      <c r="E14">
        <f t="shared" si="0"/>
        <v>30</v>
      </c>
      <c r="F14" t="s">
        <v>409</v>
      </c>
      <c r="G14" t="s">
        <v>406</v>
      </c>
      <c r="H14">
        <v>3</v>
      </c>
    </row>
    <row r="15" spans="1:11">
      <c r="A15">
        <v>14</v>
      </c>
      <c r="B15">
        <v>600</v>
      </c>
      <c r="C15">
        <f t="shared" si="1"/>
        <v>5050</v>
      </c>
      <c r="D15">
        <v>1</v>
      </c>
      <c r="E15">
        <f t="shared" si="0"/>
        <v>31</v>
      </c>
      <c r="F15" t="s">
        <v>409</v>
      </c>
      <c r="G15" t="s">
        <v>442</v>
      </c>
      <c r="H15">
        <v>2</v>
      </c>
    </row>
    <row r="16" spans="1:11">
      <c r="A16">
        <v>15</v>
      </c>
      <c r="B16">
        <v>600</v>
      </c>
      <c r="C16">
        <f t="shared" si="1"/>
        <v>5650</v>
      </c>
      <c r="D16">
        <v>7</v>
      </c>
      <c r="E16">
        <f t="shared" si="0"/>
        <v>38</v>
      </c>
      <c r="F16" t="s">
        <v>409</v>
      </c>
      <c r="G16" t="s">
        <v>406</v>
      </c>
      <c r="H16">
        <v>2</v>
      </c>
      <c r="I16" t="s">
        <v>409</v>
      </c>
      <c r="J16" t="s">
        <v>442</v>
      </c>
      <c r="K16">
        <v>5</v>
      </c>
    </row>
    <row r="17" spans="1:11">
      <c r="A17">
        <v>16</v>
      </c>
      <c r="B17">
        <v>675</v>
      </c>
      <c r="C17">
        <f t="shared" si="1"/>
        <v>6325</v>
      </c>
      <c r="D17">
        <v>1</v>
      </c>
      <c r="E17">
        <f t="shared" si="0"/>
        <v>39</v>
      </c>
      <c r="F17" t="s">
        <v>409</v>
      </c>
      <c r="G17" t="s">
        <v>406</v>
      </c>
      <c r="H17">
        <v>2</v>
      </c>
    </row>
    <row r="18" spans="1:11">
      <c r="A18">
        <v>17</v>
      </c>
      <c r="B18">
        <v>675</v>
      </c>
      <c r="C18">
        <f t="shared" si="1"/>
        <v>7000</v>
      </c>
      <c r="D18">
        <v>1</v>
      </c>
      <c r="E18">
        <f t="shared" si="0"/>
        <v>40</v>
      </c>
      <c r="F18" t="s">
        <v>409</v>
      </c>
      <c r="G18" t="s">
        <v>441</v>
      </c>
      <c r="H18">
        <v>2</v>
      </c>
    </row>
    <row r="19" spans="1:11">
      <c r="A19">
        <v>18</v>
      </c>
      <c r="B19">
        <v>750</v>
      </c>
      <c r="C19">
        <f t="shared" si="1"/>
        <v>7750</v>
      </c>
      <c r="D19">
        <v>1</v>
      </c>
      <c r="E19">
        <f t="shared" si="0"/>
        <v>41</v>
      </c>
      <c r="F19" t="s">
        <v>409</v>
      </c>
      <c r="G19" t="s">
        <v>441</v>
      </c>
      <c r="H19">
        <v>2</v>
      </c>
      <c r="I19" t="s">
        <v>409</v>
      </c>
      <c r="J19" t="s">
        <v>406</v>
      </c>
      <c r="K19">
        <v>5</v>
      </c>
    </row>
    <row r="20" spans="1:11">
      <c r="A20">
        <v>19</v>
      </c>
      <c r="B20">
        <v>750</v>
      </c>
      <c r="C20">
        <f t="shared" si="1"/>
        <v>8500</v>
      </c>
      <c r="D20">
        <v>1</v>
      </c>
      <c r="E20">
        <f t="shared" si="0"/>
        <v>42</v>
      </c>
      <c r="F20" t="s">
        <v>409</v>
      </c>
      <c r="G20" t="s">
        <v>406</v>
      </c>
      <c r="H20">
        <v>1</v>
      </c>
    </row>
    <row r="21" spans="1:11">
      <c r="A21">
        <v>20</v>
      </c>
      <c r="B21">
        <v>825</v>
      </c>
      <c r="C21">
        <f t="shared" si="1"/>
        <v>9325</v>
      </c>
      <c r="D21">
        <v>8</v>
      </c>
      <c r="E21">
        <f t="shared" si="0"/>
        <v>50</v>
      </c>
      <c r="F21" t="s">
        <v>409</v>
      </c>
      <c r="G21" t="s">
        <v>441</v>
      </c>
      <c r="H21">
        <v>1</v>
      </c>
    </row>
    <row r="22" spans="1:11">
      <c r="A22">
        <v>21</v>
      </c>
      <c r="B22">
        <v>825</v>
      </c>
      <c r="C22">
        <f t="shared" si="1"/>
        <v>10150</v>
      </c>
      <c r="D22">
        <v>1</v>
      </c>
      <c r="E22">
        <f t="shared" si="0"/>
        <v>51</v>
      </c>
      <c r="F22" t="s">
        <v>409</v>
      </c>
      <c r="G22" t="s">
        <v>442</v>
      </c>
      <c r="H22">
        <v>2</v>
      </c>
      <c r="I22" t="s">
        <v>409</v>
      </c>
      <c r="J22" t="s">
        <v>441</v>
      </c>
      <c r="K22">
        <v>5</v>
      </c>
    </row>
    <row r="23" spans="1:11">
      <c r="A23">
        <v>22</v>
      </c>
      <c r="B23">
        <v>900</v>
      </c>
      <c r="C23">
        <f t="shared" si="1"/>
        <v>11050</v>
      </c>
      <c r="D23">
        <v>1</v>
      </c>
      <c r="E23">
        <f t="shared" si="0"/>
        <v>52</v>
      </c>
      <c r="F23" t="s">
        <v>409</v>
      </c>
      <c r="G23" t="s">
        <v>406</v>
      </c>
      <c r="H23">
        <v>1</v>
      </c>
    </row>
    <row r="24" spans="1:11">
      <c r="A24">
        <v>23</v>
      </c>
      <c r="B24">
        <v>900</v>
      </c>
      <c r="C24">
        <f t="shared" si="1"/>
        <v>11950</v>
      </c>
      <c r="D24">
        <v>1</v>
      </c>
      <c r="E24">
        <f t="shared" si="0"/>
        <v>53</v>
      </c>
      <c r="F24" t="s">
        <v>409</v>
      </c>
      <c r="G24" t="s">
        <v>406</v>
      </c>
      <c r="H24">
        <v>1</v>
      </c>
    </row>
    <row r="25" spans="1:11">
      <c r="A25">
        <v>24</v>
      </c>
      <c r="B25">
        <v>975</v>
      </c>
      <c r="C25">
        <f t="shared" si="1"/>
        <v>12925</v>
      </c>
      <c r="D25">
        <v>1</v>
      </c>
      <c r="E25">
        <f t="shared" si="0"/>
        <v>54</v>
      </c>
      <c r="F25" t="s">
        <v>409</v>
      </c>
      <c r="G25" t="s">
        <v>441</v>
      </c>
      <c r="H25">
        <v>2</v>
      </c>
      <c r="I25" t="s">
        <v>409</v>
      </c>
      <c r="J25" t="s">
        <v>406</v>
      </c>
      <c r="K25">
        <v>5</v>
      </c>
    </row>
    <row r="26" spans="1:11">
      <c r="A26">
        <v>25</v>
      </c>
      <c r="B26">
        <v>975</v>
      </c>
      <c r="C26">
        <f t="shared" si="1"/>
        <v>13900</v>
      </c>
      <c r="D26">
        <v>8</v>
      </c>
      <c r="E26">
        <f t="shared" si="0"/>
        <v>62</v>
      </c>
      <c r="F26" t="s">
        <v>409</v>
      </c>
      <c r="G26" t="s">
        <v>406</v>
      </c>
      <c r="H26">
        <v>3</v>
      </c>
    </row>
    <row r="27" spans="1:11">
      <c r="A27">
        <v>26</v>
      </c>
      <c r="B27">
        <v>1050</v>
      </c>
      <c r="C27">
        <f t="shared" si="1"/>
        <v>14950</v>
      </c>
      <c r="D27">
        <v>1</v>
      </c>
      <c r="E27">
        <f t="shared" si="0"/>
        <v>63</v>
      </c>
      <c r="F27" t="s">
        <v>409</v>
      </c>
      <c r="G27" t="s">
        <v>406</v>
      </c>
      <c r="H27">
        <v>3</v>
      </c>
    </row>
    <row r="28" spans="1:11">
      <c r="A28">
        <v>27</v>
      </c>
      <c r="B28">
        <v>1050</v>
      </c>
      <c r="C28">
        <f t="shared" si="1"/>
        <v>16000</v>
      </c>
      <c r="D28">
        <v>1</v>
      </c>
      <c r="E28">
        <f t="shared" si="0"/>
        <v>64</v>
      </c>
      <c r="F28" t="s">
        <v>409</v>
      </c>
      <c r="G28" t="s">
        <v>441</v>
      </c>
      <c r="H28">
        <v>1</v>
      </c>
      <c r="I28" t="s">
        <v>409</v>
      </c>
      <c r="J28" t="s">
        <v>406</v>
      </c>
      <c r="K28">
        <v>5</v>
      </c>
    </row>
    <row r="29" spans="1:11">
      <c r="A29">
        <v>28</v>
      </c>
      <c r="B29">
        <v>1125</v>
      </c>
      <c r="C29">
        <f t="shared" si="1"/>
        <v>17125</v>
      </c>
      <c r="D29">
        <v>1</v>
      </c>
      <c r="E29">
        <f t="shared" si="0"/>
        <v>65</v>
      </c>
      <c r="F29" t="s">
        <v>409</v>
      </c>
      <c r="G29" t="s">
        <v>441</v>
      </c>
      <c r="H29">
        <v>3</v>
      </c>
    </row>
    <row r="30" spans="1:11">
      <c r="A30">
        <v>29</v>
      </c>
      <c r="B30">
        <v>1125</v>
      </c>
      <c r="C30">
        <f t="shared" si="1"/>
        <v>18250</v>
      </c>
      <c r="D30">
        <v>1</v>
      </c>
      <c r="E30">
        <f t="shared" si="0"/>
        <v>66</v>
      </c>
      <c r="F30" t="s">
        <v>409</v>
      </c>
      <c r="G30" t="s">
        <v>406</v>
      </c>
      <c r="H30">
        <v>3</v>
      </c>
    </row>
    <row r="31" spans="1:11">
      <c r="A31">
        <v>30</v>
      </c>
      <c r="B31">
        <v>1200</v>
      </c>
      <c r="C31">
        <f t="shared" si="1"/>
        <v>19450</v>
      </c>
      <c r="D31">
        <v>7</v>
      </c>
      <c r="E31">
        <f t="shared" si="0"/>
        <v>73</v>
      </c>
      <c r="F31" t="s">
        <v>409</v>
      </c>
      <c r="G31" t="s">
        <v>406</v>
      </c>
      <c r="H31">
        <v>2</v>
      </c>
      <c r="I31" t="s">
        <v>409</v>
      </c>
      <c r="J31" t="s">
        <v>441</v>
      </c>
      <c r="K31">
        <v>5</v>
      </c>
    </row>
    <row r="32" spans="1:11">
      <c r="A32">
        <v>31</v>
      </c>
      <c r="B32">
        <v>1200</v>
      </c>
      <c r="C32">
        <f t="shared" si="1"/>
        <v>20650</v>
      </c>
      <c r="D32">
        <v>1</v>
      </c>
      <c r="E32">
        <f t="shared" si="0"/>
        <v>74</v>
      </c>
      <c r="F32" t="s">
        <v>409</v>
      </c>
      <c r="G32" t="s">
        <v>406</v>
      </c>
      <c r="H32">
        <v>3</v>
      </c>
    </row>
    <row r="33" spans="1:11">
      <c r="A33">
        <v>32</v>
      </c>
      <c r="B33">
        <v>1275</v>
      </c>
      <c r="C33">
        <f t="shared" si="1"/>
        <v>21925</v>
      </c>
      <c r="D33">
        <v>1</v>
      </c>
      <c r="E33">
        <f t="shared" si="0"/>
        <v>75</v>
      </c>
      <c r="F33" t="s">
        <v>409</v>
      </c>
      <c r="G33" t="s">
        <v>406</v>
      </c>
      <c r="H33">
        <v>1</v>
      </c>
    </row>
    <row r="34" spans="1:11">
      <c r="A34">
        <v>33</v>
      </c>
      <c r="B34">
        <v>1275</v>
      </c>
      <c r="C34">
        <f t="shared" si="1"/>
        <v>23200</v>
      </c>
      <c r="D34">
        <v>1</v>
      </c>
      <c r="E34">
        <f t="shared" si="0"/>
        <v>76</v>
      </c>
      <c r="F34" t="s">
        <v>409</v>
      </c>
      <c r="G34" t="s">
        <v>406</v>
      </c>
      <c r="H34">
        <v>2</v>
      </c>
      <c r="I34" t="s">
        <v>409</v>
      </c>
      <c r="J34" t="s">
        <v>442</v>
      </c>
      <c r="K34">
        <v>5</v>
      </c>
    </row>
    <row r="35" spans="1:11">
      <c r="A35">
        <v>34</v>
      </c>
      <c r="B35">
        <v>1350</v>
      </c>
      <c r="C35">
        <f t="shared" si="1"/>
        <v>24550</v>
      </c>
      <c r="D35">
        <v>1</v>
      </c>
      <c r="E35">
        <f t="shared" si="0"/>
        <v>77</v>
      </c>
      <c r="F35" t="s">
        <v>409</v>
      </c>
      <c r="G35" t="s">
        <v>406</v>
      </c>
      <c r="H35">
        <v>2</v>
      </c>
    </row>
    <row r="36" spans="1:11">
      <c r="A36">
        <v>35</v>
      </c>
      <c r="B36">
        <v>1350</v>
      </c>
      <c r="C36">
        <f t="shared" si="1"/>
        <v>25900</v>
      </c>
      <c r="D36">
        <v>7</v>
      </c>
      <c r="E36">
        <f t="shared" si="0"/>
        <v>84</v>
      </c>
      <c r="F36" t="s">
        <v>409</v>
      </c>
      <c r="G36" t="s">
        <v>406</v>
      </c>
      <c r="H36">
        <v>3</v>
      </c>
    </row>
    <row r="37" spans="1:11">
      <c r="A37">
        <v>36</v>
      </c>
      <c r="B37">
        <v>1425</v>
      </c>
      <c r="C37">
        <f t="shared" si="1"/>
        <v>27325</v>
      </c>
      <c r="D37">
        <v>1</v>
      </c>
      <c r="E37">
        <f t="shared" si="0"/>
        <v>85</v>
      </c>
      <c r="F37" t="s">
        <v>409</v>
      </c>
      <c r="G37" t="s">
        <v>406</v>
      </c>
      <c r="H37">
        <v>3</v>
      </c>
      <c r="I37" t="s">
        <v>409</v>
      </c>
      <c r="J37" t="s">
        <v>441</v>
      </c>
      <c r="K37">
        <v>5</v>
      </c>
    </row>
    <row r="38" spans="1:11">
      <c r="A38">
        <v>37</v>
      </c>
      <c r="B38">
        <v>1425</v>
      </c>
      <c r="C38">
        <f t="shared" si="1"/>
        <v>28750</v>
      </c>
      <c r="D38">
        <v>1</v>
      </c>
      <c r="E38">
        <f t="shared" si="0"/>
        <v>86</v>
      </c>
      <c r="F38" t="s">
        <v>409</v>
      </c>
      <c r="G38" t="s">
        <v>442</v>
      </c>
      <c r="H38">
        <v>2</v>
      </c>
    </row>
    <row r="39" spans="1:11">
      <c r="A39">
        <v>38</v>
      </c>
      <c r="B39">
        <v>1500</v>
      </c>
      <c r="C39">
        <f t="shared" si="1"/>
        <v>30250</v>
      </c>
      <c r="D39">
        <v>1</v>
      </c>
      <c r="E39">
        <f t="shared" si="0"/>
        <v>87</v>
      </c>
      <c r="F39" t="s">
        <v>409</v>
      </c>
      <c r="G39" t="s">
        <v>406</v>
      </c>
      <c r="H39">
        <v>1</v>
      </c>
    </row>
    <row r="40" spans="1:11">
      <c r="A40">
        <v>39</v>
      </c>
      <c r="B40">
        <v>1500</v>
      </c>
      <c r="C40">
        <f t="shared" si="1"/>
        <v>31750</v>
      </c>
      <c r="D40">
        <v>1</v>
      </c>
      <c r="E40">
        <f t="shared" si="0"/>
        <v>88</v>
      </c>
      <c r="F40" t="s">
        <v>409</v>
      </c>
      <c r="G40" t="s">
        <v>406</v>
      </c>
      <c r="H40">
        <v>2</v>
      </c>
      <c r="I40" t="s">
        <v>409</v>
      </c>
      <c r="J40" t="s">
        <v>441</v>
      </c>
      <c r="K40">
        <v>5</v>
      </c>
    </row>
    <row r="41" spans="1:11">
      <c r="A41">
        <v>40</v>
      </c>
      <c r="B41">
        <v>1575</v>
      </c>
      <c r="C41">
        <f t="shared" si="1"/>
        <v>33325</v>
      </c>
      <c r="D41">
        <v>5</v>
      </c>
      <c r="E41">
        <f t="shared" si="0"/>
        <v>93</v>
      </c>
      <c r="F41" t="s">
        <v>409</v>
      </c>
      <c r="G41" t="s">
        <v>406</v>
      </c>
      <c r="H41">
        <v>3</v>
      </c>
    </row>
    <row r="42" spans="1:11">
      <c r="A42">
        <v>41</v>
      </c>
      <c r="B42">
        <v>1575</v>
      </c>
      <c r="C42">
        <f t="shared" si="1"/>
        <v>34900</v>
      </c>
      <c r="D42">
        <v>1</v>
      </c>
      <c r="E42">
        <f t="shared" si="0"/>
        <v>94</v>
      </c>
      <c r="F42" t="s">
        <v>409</v>
      </c>
      <c r="G42" t="s">
        <v>406</v>
      </c>
      <c r="H42">
        <v>2</v>
      </c>
    </row>
    <row r="43" spans="1:11">
      <c r="A43">
        <v>42</v>
      </c>
      <c r="B43">
        <v>1650</v>
      </c>
      <c r="C43">
        <f t="shared" si="1"/>
        <v>36550</v>
      </c>
      <c r="D43">
        <v>1</v>
      </c>
      <c r="E43">
        <f t="shared" si="0"/>
        <v>95</v>
      </c>
      <c r="F43" t="s">
        <v>409</v>
      </c>
      <c r="G43" t="s">
        <v>442</v>
      </c>
      <c r="H43">
        <v>2</v>
      </c>
      <c r="I43" t="s">
        <v>409</v>
      </c>
      <c r="J43" t="s">
        <v>406</v>
      </c>
      <c r="K43">
        <v>5</v>
      </c>
    </row>
    <row r="44" spans="1:11">
      <c r="A44">
        <v>43</v>
      </c>
      <c r="B44">
        <v>1650</v>
      </c>
      <c r="C44">
        <f t="shared" si="1"/>
        <v>38200</v>
      </c>
      <c r="D44">
        <v>1</v>
      </c>
      <c r="E44">
        <f t="shared" si="0"/>
        <v>96</v>
      </c>
      <c r="F44" t="s">
        <v>409</v>
      </c>
      <c r="G44" t="s">
        <v>441</v>
      </c>
      <c r="H44">
        <v>3</v>
      </c>
    </row>
    <row r="45" spans="1:11">
      <c r="A45">
        <v>44</v>
      </c>
      <c r="B45">
        <v>1725</v>
      </c>
      <c r="C45">
        <f t="shared" si="1"/>
        <v>39925</v>
      </c>
      <c r="D45">
        <v>1</v>
      </c>
      <c r="E45">
        <f t="shared" si="0"/>
        <v>97</v>
      </c>
      <c r="F45" t="s">
        <v>409</v>
      </c>
      <c r="G45" t="s">
        <v>441</v>
      </c>
      <c r="H45">
        <v>2</v>
      </c>
    </row>
    <row r="46" spans="1:11">
      <c r="A46">
        <v>45</v>
      </c>
      <c r="B46">
        <v>1725</v>
      </c>
      <c r="C46">
        <f t="shared" si="1"/>
        <v>41650</v>
      </c>
      <c r="D46">
        <v>6</v>
      </c>
      <c r="E46">
        <f t="shared" si="0"/>
        <v>103</v>
      </c>
      <c r="F46" t="s">
        <v>409</v>
      </c>
      <c r="G46" t="s">
        <v>406</v>
      </c>
      <c r="H46">
        <v>1</v>
      </c>
      <c r="I46" t="s">
        <v>409</v>
      </c>
      <c r="J46" t="s">
        <v>441</v>
      </c>
      <c r="K46">
        <v>5</v>
      </c>
    </row>
    <row r="47" spans="1:11">
      <c r="A47">
        <v>46</v>
      </c>
      <c r="B47">
        <v>1800</v>
      </c>
      <c r="C47">
        <f t="shared" si="1"/>
        <v>43450</v>
      </c>
      <c r="D47">
        <v>1</v>
      </c>
      <c r="E47">
        <f t="shared" si="0"/>
        <v>104</v>
      </c>
      <c r="F47" t="s">
        <v>409</v>
      </c>
      <c r="G47" t="s">
        <v>406</v>
      </c>
      <c r="H47">
        <v>1</v>
      </c>
    </row>
    <row r="48" spans="1:11">
      <c r="A48">
        <v>47</v>
      </c>
      <c r="B48">
        <v>1800</v>
      </c>
      <c r="C48">
        <f t="shared" si="1"/>
        <v>45250</v>
      </c>
      <c r="D48">
        <v>1</v>
      </c>
      <c r="E48">
        <f t="shared" si="0"/>
        <v>105</v>
      </c>
      <c r="F48" t="s">
        <v>409</v>
      </c>
      <c r="G48" t="s">
        <v>442</v>
      </c>
      <c r="H48">
        <v>3</v>
      </c>
    </row>
    <row r="49" spans="1:11">
      <c r="A49">
        <v>48</v>
      </c>
      <c r="B49">
        <v>1875</v>
      </c>
      <c r="C49">
        <f t="shared" si="1"/>
        <v>47125</v>
      </c>
      <c r="D49">
        <v>1</v>
      </c>
      <c r="E49">
        <f t="shared" si="0"/>
        <v>106</v>
      </c>
      <c r="F49" t="s">
        <v>409</v>
      </c>
      <c r="G49" t="s">
        <v>442</v>
      </c>
      <c r="H49">
        <v>3</v>
      </c>
      <c r="I49" t="s">
        <v>409</v>
      </c>
      <c r="J49" t="s">
        <v>406</v>
      </c>
      <c r="K49">
        <v>5</v>
      </c>
    </row>
    <row r="50" spans="1:11">
      <c r="A50">
        <v>49</v>
      </c>
      <c r="B50">
        <v>1875</v>
      </c>
      <c r="C50">
        <f t="shared" si="1"/>
        <v>49000</v>
      </c>
      <c r="D50">
        <v>1</v>
      </c>
      <c r="E50">
        <f t="shared" si="0"/>
        <v>107</v>
      </c>
      <c r="F50" t="s">
        <v>409</v>
      </c>
      <c r="G50" t="s">
        <v>406</v>
      </c>
      <c r="H50">
        <v>2</v>
      </c>
    </row>
    <row r="51" spans="1:11">
      <c r="A51">
        <v>50</v>
      </c>
      <c r="B51">
        <v>1950</v>
      </c>
      <c r="C51">
        <f t="shared" si="1"/>
        <v>50950</v>
      </c>
      <c r="D51">
        <v>7</v>
      </c>
      <c r="E51">
        <f t="shared" si="0"/>
        <v>114</v>
      </c>
      <c r="F51" t="s">
        <v>409</v>
      </c>
      <c r="G51" t="s">
        <v>441</v>
      </c>
      <c r="H51">
        <v>2</v>
      </c>
    </row>
    <row r="52" spans="1:11">
      <c r="A52">
        <v>51</v>
      </c>
      <c r="B52">
        <v>1950</v>
      </c>
      <c r="C52">
        <f t="shared" si="1"/>
        <v>52900</v>
      </c>
      <c r="D52">
        <v>1</v>
      </c>
      <c r="E52">
        <f t="shared" si="0"/>
        <v>115</v>
      </c>
      <c r="F52" t="s">
        <v>409</v>
      </c>
      <c r="G52" t="s">
        <v>441</v>
      </c>
      <c r="H52">
        <v>3</v>
      </c>
      <c r="I52" t="s">
        <v>409</v>
      </c>
      <c r="J52" t="s">
        <v>442</v>
      </c>
      <c r="K52">
        <v>5</v>
      </c>
    </row>
    <row r="53" spans="1:11">
      <c r="A53">
        <v>52</v>
      </c>
      <c r="B53">
        <v>2025</v>
      </c>
      <c r="C53">
        <f t="shared" si="1"/>
        <v>54925</v>
      </c>
      <c r="D53">
        <v>1</v>
      </c>
      <c r="E53">
        <f t="shared" si="0"/>
        <v>116</v>
      </c>
      <c r="F53" t="s">
        <v>409</v>
      </c>
      <c r="G53" t="s">
        <v>406</v>
      </c>
      <c r="H53">
        <v>1</v>
      </c>
    </row>
    <row r="54" spans="1:11">
      <c r="A54">
        <v>53</v>
      </c>
      <c r="B54">
        <v>2025</v>
      </c>
      <c r="C54">
        <f t="shared" si="1"/>
        <v>56950</v>
      </c>
      <c r="D54">
        <v>1</v>
      </c>
      <c r="E54">
        <f t="shared" si="0"/>
        <v>117</v>
      </c>
      <c r="F54" t="s">
        <v>409</v>
      </c>
      <c r="G54" t="s">
        <v>406</v>
      </c>
      <c r="H54">
        <v>3</v>
      </c>
    </row>
    <row r="55" spans="1:11">
      <c r="A55">
        <v>54</v>
      </c>
      <c r="B55">
        <v>2100</v>
      </c>
      <c r="C55">
        <f t="shared" si="1"/>
        <v>59050</v>
      </c>
      <c r="D55">
        <v>1</v>
      </c>
      <c r="E55">
        <f t="shared" si="0"/>
        <v>118</v>
      </c>
      <c r="F55" t="s">
        <v>409</v>
      </c>
      <c r="G55" t="s">
        <v>441</v>
      </c>
      <c r="H55">
        <v>1</v>
      </c>
      <c r="I55" t="s">
        <v>409</v>
      </c>
      <c r="J55" t="s">
        <v>406</v>
      </c>
      <c r="K55">
        <v>5</v>
      </c>
    </row>
    <row r="56" spans="1:11">
      <c r="A56">
        <v>55</v>
      </c>
      <c r="B56">
        <v>2100</v>
      </c>
      <c r="C56">
        <f t="shared" si="1"/>
        <v>61150</v>
      </c>
      <c r="D56">
        <v>8</v>
      </c>
      <c r="E56">
        <f t="shared" si="0"/>
        <v>126</v>
      </c>
      <c r="F56" t="s">
        <v>409</v>
      </c>
      <c r="G56" t="s">
        <v>406</v>
      </c>
      <c r="H56">
        <v>1</v>
      </c>
    </row>
    <row r="57" spans="1:11">
      <c r="A57">
        <v>56</v>
      </c>
      <c r="B57">
        <v>2175</v>
      </c>
      <c r="C57">
        <f t="shared" si="1"/>
        <v>63325</v>
      </c>
      <c r="D57">
        <v>1</v>
      </c>
      <c r="E57">
        <f t="shared" si="0"/>
        <v>127</v>
      </c>
      <c r="F57" t="s">
        <v>409</v>
      </c>
      <c r="G57" t="s">
        <v>406</v>
      </c>
      <c r="H57">
        <v>2</v>
      </c>
    </row>
    <row r="58" spans="1:11">
      <c r="A58">
        <v>57</v>
      </c>
      <c r="B58">
        <v>2175</v>
      </c>
      <c r="C58">
        <f t="shared" si="1"/>
        <v>65500</v>
      </c>
      <c r="D58">
        <v>1</v>
      </c>
      <c r="E58">
        <f t="shared" si="0"/>
        <v>128</v>
      </c>
      <c r="F58" t="s">
        <v>409</v>
      </c>
      <c r="G58" t="s">
        <v>406</v>
      </c>
      <c r="H58">
        <v>2</v>
      </c>
      <c r="I58" t="s">
        <v>409</v>
      </c>
      <c r="J58" t="s">
        <v>441</v>
      </c>
      <c r="K58">
        <v>5</v>
      </c>
    </row>
    <row r="59" spans="1:11">
      <c r="A59">
        <v>58</v>
      </c>
      <c r="B59">
        <v>2250</v>
      </c>
      <c r="C59">
        <f t="shared" si="1"/>
        <v>67750</v>
      </c>
      <c r="D59">
        <v>1</v>
      </c>
      <c r="E59">
        <f t="shared" si="0"/>
        <v>129</v>
      </c>
      <c r="F59" t="s">
        <v>409</v>
      </c>
      <c r="G59" t="s">
        <v>406</v>
      </c>
      <c r="H59">
        <v>2</v>
      </c>
    </row>
    <row r="60" spans="1:11">
      <c r="A60">
        <v>59</v>
      </c>
      <c r="B60">
        <v>2250</v>
      </c>
      <c r="C60">
        <f t="shared" si="1"/>
        <v>70000</v>
      </c>
      <c r="D60">
        <v>1</v>
      </c>
      <c r="E60">
        <f t="shared" si="0"/>
        <v>130</v>
      </c>
      <c r="F60" t="s">
        <v>409</v>
      </c>
      <c r="G60" t="s">
        <v>441</v>
      </c>
      <c r="H60">
        <v>1</v>
      </c>
    </row>
    <row r="61" spans="1:11">
      <c r="A61">
        <v>60</v>
      </c>
      <c r="B61">
        <v>2325</v>
      </c>
      <c r="C61">
        <f t="shared" si="1"/>
        <v>72325</v>
      </c>
      <c r="D61">
        <v>9</v>
      </c>
      <c r="E61">
        <f t="shared" si="0"/>
        <v>139</v>
      </c>
      <c r="F61" t="s">
        <v>409</v>
      </c>
      <c r="G61" t="s">
        <v>441</v>
      </c>
      <c r="H61">
        <v>3</v>
      </c>
      <c r="I61" t="s">
        <v>409</v>
      </c>
      <c r="J61" t="s">
        <v>406</v>
      </c>
      <c r="K61">
        <v>5</v>
      </c>
    </row>
    <row r="62" spans="1:11">
      <c r="A62">
        <v>61</v>
      </c>
      <c r="B62">
        <v>2325</v>
      </c>
      <c r="C62">
        <f t="shared" si="1"/>
        <v>74650</v>
      </c>
      <c r="D62">
        <v>1</v>
      </c>
      <c r="E62">
        <f t="shared" si="0"/>
        <v>140</v>
      </c>
      <c r="F62" t="s">
        <v>409</v>
      </c>
      <c r="G62" t="s">
        <v>441</v>
      </c>
      <c r="H62">
        <v>2</v>
      </c>
    </row>
    <row r="63" spans="1:11">
      <c r="A63">
        <v>62</v>
      </c>
      <c r="B63">
        <v>2400</v>
      </c>
      <c r="C63">
        <f t="shared" si="1"/>
        <v>77050</v>
      </c>
      <c r="D63">
        <v>1</v>
      </c>
      <c r="E63">
        <f t="shared" si="0"/>
        <v>141</v>
      </c>
      <c r="F63" t="s">
        <v>409</v>
      </c>
      <c r="G63" t="s">
        <v>441</v>
      </c>
      <c r="H63">
        <v>2</v>
      </c>
    </row>
    <row r="64" spans="1:11">
      <c r="A64">
        <v>63</v>
      </c>
      <c r="B64">
        <v>2400</v>
      </c>
      <c r="C64">
        <f t="shared" si="1"/>
        <v>79450</v>
      </c>
      <c r="D64">
        <v>1</v>
      </c>
      <c r="E64">
        <f t="shared" si="0"/>
        <v>142</v>
      </c>
      <c r="F64" t="s">
        <v>409</v>
      </c>
      <c r="G64" t="s">
        <v>406</v>
      </c>
      <c r="H64">
        <v>2</v>
      </c>
      <c r="I64" t="s">
        <v>409</v>
      </c>
      <c r="J64" t="s">
        <v>441</v>
      </c>
      <c r="K64">
        <v>5</v>
      </c>
    </row>
    <row r="65" spans="1:11">
      <c r="A65">
        <v>64</v>
      </c>
      <c r="B65">
        <v>2475</v>
      </c>
      <c r="C65">
        <f t="shared" si="1"/>
        <v>81925</v>
      </c>
      <c r="D65">
        <v>1</v>
      </c>
      <c r="E65">
        <f t="shared" si="0"/>
        <v>143</v>
      </c>
      <c r="F65" t="s">
        <v>409</v>
      </c>
      <c r="G65" t="s">
        <v>406</v>
      </c>
      <c r="H65">
        <v>1</v>
      </c>
    </row>
    <row r="66" spans="1:11">
      <c r="A66">
        <v>65</v>
      </c>
      <c r="B66">
        <v>2475</v>
      </c>
      <c r="C66">
        <f t="shared" si="1"/>
        <v>84400</v>
      </c>
      <c r="D66">
        <v>9</v>
      </c>
      <c r="E66">
        <f t="shared" si="0"/>
        <v>152</v>
      </c>
      <c r="F66" t="s">
        <v>409</v>
      </c>
      <c r="G66" t="s">
        <v>441</v>
      </c>
      <c r="H66">
        <v>3</v>
      </c>
    </row>
    <row r="67" spans="1:11">
      <c r="A67">
        <v>66</v>
      </c>
      <c r="B67">
        <v>2550</v>
      </c>
      <c r="C67">
        <f t="shared" si="1"/>
        <v>86950</v>
      </c>
      <c r="D67">
        <v>1</v>
      </c>
      <c r="E67">
        <f t="shared" ref="E67:E130" si="2">IF(ROW()=2,D67,E66+D67)</f>
        <v>153</v>
      </c>
      <c r="F67" t="s">
        <v>409</v>
      </c>
      <c r="G67" t="s">
        <v>406</v>
      </c>
      <c r="H67">
        <v>3</v>
      </c>
      <c r="I67" t="s">
        <v>409</v>
      </c>
      <c r="J67" t="s">
        <v>441</v>
      </c>
      <c r="K67">
        <v>5</v>
      </c>
    </row>
    <row r="68" spans="1:11">
      <c r="A68">
        <v>67</v>
      </c>
      <c r="B68">
        <v>2550</v>
      </c>
      <c r="C68">
        <f t="shared" ref="C68:C131" si="3">C67+B68</f>
        <v>89500</v>
      </c>
      <c r="D68">
        <v>1</v>
      </c>
      <c r="E68">
        <f t="shared" si="2"/>
        <v>154</v>
      </c>
      <c r="F68" t="s">
        <v>409</v>
      </c>
      <c r="G68" t="s">
        <v>441</v>
      </c>
      <c r="H68">
        <v>2</v>
      </c>
    </row>
    <row r="69" spans="1:11">
      <c r="A69">
        <v>68</v>
      </c>
      <c r="B69">
        <v>2625</v>
      </c>
      <c r="C69">
        <f t="shared" si="3"/>
        <v>92125</v>
      </c>
      <c r="D69">
        <v>1</v>
      </c>
      <c r="E69">
        <f t="shared" si="2"/>
        <v>155</v>
      </c>
      <c r="F69" t="s">
        <v>409</v>
      </c>
      <c r="G69" t="s">
        <v>406</v>
      </c>
      <c r="H69">
        <v>1</v>
      </c>
    </row>
    <row r="70" spans="1:11">
      <c r="A70">
        <v>69</v>
      </c>
      <c r="B70">
        <v>2625</v>
      </c>
      <c r="C70">
        <f t="shared" si="3"/>
        <v>94750</v>
      </c>
      <c r="D70">
        <v>1</v>
      </c>
      <c r="E70">
        <f t="shared" si="2"/>
        <v>156</v>
      </c>
      <c r="F70" t="s">
        <v>409</v>
      </c>
      <c r="G70" t="s">
        <v>442</v>
      </c>
      <c r="H70">
        <v>3</v>
      </c>
      <c r="I70" t="s">
        <v>409</v>
      </c>
      <c r="J70" t="s">
        <v>406</v>
      </c>
      <c r="K70">
        <v>5</v>
      </c>
    </row>
    <row r="71" spans="1:11">
      <c r="A71">
        <v>70</v>
      </c>
      <c r="B71">
        <v>2700</v>
      </c>
      <c r="C71">
        <f t="shared" si="3"/>
        <v>97450</v>
      </c>
      <c r="D71">
        <v>9</v>
      </c>
      <c r="E71">
        <f t="shared" si="2"/>
        <v>165</v>
      </c>
      <c r="F71" t="s">
        <v>409</v>
      </c>
      <c r="G71" t="s">
        <v>406</v>
      </c>
      <c r="H71">
        <v>3</v>
      </c>
    </row>
    <row r="72" spans="1:11">
      <c r="A72">
        <v>71</v>
      </c>
      <c r="B72">
        <v>2700</v>
      </c>
      <c r="C72">
        <f t="shared" si="3"/>
        <v>100150</v>
      </c>
      <c r="D72">
        <v>1</v>
      </c>
      <c r="E72">
        <f t="shared" si="2"/>
        <v>166</v>
      </c>
      <c r="F72" t="s">
        <v>409</v>
      </c>
      <c r="G72" t="s">
        <v>406</v>
      </c>
      <c r="H72">
        <v>1</v>
      </c>
    </row>
    <row r="73" spans="1:11">
      <c r="A73">
        <v>72</v>
      </c>
      <c r="B73">
        <v>2775</v>
      </c>
      <c r="C73">
        <f t="shared" si="3"/>
        <v>102925</v>
      </c>
      <c r="D73">
        <v>1</v>
      </c>
      <c r="E73">
        <f t="shared" si="2"/>
        <v>167</v>
      </c>
      <c r="F73" t="s">
        <v>409</v>
      </c>
      <c r="G73" t="s">
        <v>406</v>
      </c>
      <c r="H73">
        <v>1</v>
      </c>
      <c r="I73" t="s">
        <v>409</v>
      </c>
      <c r="J73" t="s">
        <v>441</v>
      </c>
      <c r="K73">
        <v>5</v>
      </c>
    </row>
    <row r="74" spans="1:11">
      <c r="A74">
        <v>73</v>
      </c>
      <c r="B74">
        <v>2775</v>
      </c>
      <c r="C74">
        <f t="shared" si="3"/>
        <v>105700</v>
      </c>
      <c r="D74">
        <v>1</v>
      </c>
      <c r="E74">
        <f t="shared" si="2"/>
        <v>168</v>
      </c>
      <c r="F74" t="s">
        <v>409</v>
      </c>
      <c r="G74" t="s">
        <v>406</v>
      </c>
      <c r="H74">
        <v>1</v>
      </c>
    </row>
    <row r="75" spans="1:11">
      <c r="A75">
        <v>74</v>
      </c>
      <c r="B75">
        <v>2850</v>
      </c>
      <c r="C75">
        <f t="shared" si="3"/>
        <v>108550</v>
      </c>
      <c r="D75">
        <v>1</v>
      </c>
      <c r="E75">
        <f t="shared" si="2"/>
        <v>169</v>
      </c>
      <c r="F75" t="s">
        <v>409</v>
      </c>
      <c r="G75" t="s">
        <v>406</v>
      </c>
      <c r="H75">
        <v>3</v>
      </c>
    </row>
    <row r="76" spans="1:11">
      <c r="A76">
        <v>75</v>
      </c>
      <c r="B76">
        <v>2850</v>
      </c>
      <c r="C76">
        <f t="shared" si="3"/>
        <v>111400</v>
      </c>
      <c r="D76">
        <v>8</v>
      </c>
      <c r="E76">
        <f t="shared" si="2"/>
        <v>177</v>
      </c>
      <c r="F76" t="s">
        <v>409</v>
      </c>
      <c r="G76" t="s">
        <v>406</v>
      </c>
      <c r="H76">
        <v>3</v>
      </c>
      <c r="I76" t="s">
        <v>409</v>
      </c>
      <c r="J76" t="s">
        <v>442</v>
      </c>
      <c r="K76">
        <v>5</v>
      </c>
    </row>
    <row r="77" spans="1:11">
      <c r="A77">
        <v>76</v>
      </c>
      <c r="B77">
        <v>2925</v>
      </c>
      <c r="C77">
        <f t="shared" si="3"/>
        <v>114325</v>
      </c>
      <c r="D77">
        <v>1</v>
      </c>
      <c r="E77">
        <f t="shared" si="2"/>
        <v>178</v>
      </c>
      <c r="F77" t="s">
        <v>409</v>
      </c>
      <c r="G77" t="s">
        <v>406</v>
      </c>
      <c r="H77">
        <v>1</v>
      </c>
    </row>
    <row r="78" spans="1:11">
      <c r="A78">
        <v>77</v>
      </c>
      <c r="B78">
        <v>2925</v>
      </c>
      <c r="C78">
        <f t="shared" si="3"/>
        <v>117250</v>
      </c>
      <c r="D78">
        <v>1</v>
      </c>
      <c r="E78">
        <f t="shared" si="2"/>
        <v>179</v>
      </c>
      <c r="F78" t="s">
        <v>409</v>
      </c>
      <c r="G78" t="s">
        <v>442</v>
      </c>
      <c r="H78">
        <v>3</v>
      </c>
    </row>
    <row r="79" spans="1:11">
      <c r="A79">
        <v>78</v>
      </c>
      <c r="B79">
        <v>3000</v>
      </c>
      <c r="C79">
        <f t="shared" si="3"/>
        <v>120250</v>
      </c>
      <c r="D79">
        <v>1</v>
      </c>
      <c r="E79">
        <f t="shared" si="2"/>
        <v>180</v>
      </c>
      <c r="F79" t="s">
        <v>409</v>
      </c>
      <c r="G79" t="s">
        <v>406</v>
      </c>
      <c r="H79">
        <v>3</v>
      </c>
      <c r="I79" t="s">
        <v>409</v>
      </c>
      <c r="J79" t="s">
        <v>441</v>
      </c>
      <c r="K79">
        <v>5</v>
      </c>
    </row>
    <row r="80" spans="1:11">
      <c r="A80">
        <v>79</v>
      </c>
      <c r="B80">
        <v>3000</v>
      </c>
      <c r="C80">
        <f t="shared" si="3"/>
        <v>123250</v>
      </c>
      <c r="D80">
        <v>1</v>
      </c>
      <c r="E80">
        <f t="shared" si="2"/>
        <v>181</v>
      </c>
      <c r="F80" t="s">
        <v>409</v>
      </c>
      <c r="G80" t="s">
        <v>406</v>
      </c>
      <c r="H80">
        <v>2</v>
      </c>
    </row>
    <row r="81" spans="1:11">
      <c r="A81">
        <v>80</v>
      </c>
      <c r="B81">
        <v>3075</v>
      </c>
      <c r="C81">
        <f t="shared" si="3"/>
        <v>126325</v>
      </c>
      <c r="D81">
        <v>7</v>
      </c>
      <c r="E81">
        <f t="shared" si="2"/>
        <v>188</v>
      </c>
      <c r="F81" t="s">
        <v>409</v>
      </c>
      <c r="G81" t="s">
        <v>406</v>
      </c>
      <c r="H81">
        <v>3</v>
      </c>
    </row>
    <row r="82" spans="1:11">
      <c r="A82">
        <v>81</v>
      </c>
      <c r="B82">
        <v>3075</v>
      </c>
      <c r="C82">
        <f t="shared" si="3"/>
        <v>129400</v>
      </c>
      <c r="D82">
        <v>1</v>
      </c>
      <c r="E82">
        <f t="shared" si="2"/>
        <v>189</v>
      </c>
      <c r="F82" t="s">
        <v>409</v>
      </c>
      <c r="G82" t="s">
        <v>441</v>
      </c>
      <c r="H82">
        <v>1</v>
      </c>
      <c r="I82" t="s">
        <v>409</v>
      </c>
      <c r="J82" t="s">
        <v>406</v>
      </c>
      <c r="K82">
        <v>5</v>
      </c>
    </row>
    <row r="83" spans="1:11">
      <c r="A83">
        <v>82</v>
      </c>
      <c r="B83">
        <v>3150</v>
      </c>
      <c r="C83">
        <f t="shared" si="3"/>
        <v>132550</v>
      </c>
      <c r="D83">
        <v>1</v>
      </c>
      <c r="E83">
        <f t="shared" si="2"/>
        <v>190</v>
      </c>
      <c r="F83" t="s">
        <v>409</v>
      </c>
      <c r="G83" t="s">
        <v>442</v>
      </c>
      <c r="H83">
        <v>3</v>
      </c>
    </row>
    <row r="84" spans="1:11">
      <c r="A84">
        <v>83</v>
      </c>
      <c r="B84">
        <v>3150</v>
      </c>
      <c r="C84">
        <f t="shared" si="3"/>
        <v>135700</v>
      </c>
      <c r="D84">
        <v>1</v>
      </c>
      <c r="E84">
        <f t="shared" si="2"/>
        <v>191</v>
      </c>
      <c r="F84" t="s">
        <v>409</v>
      </c>
      <c r="G84" t="s">
        <v>442</v>
      </c>
      <c r="H84">
        <v>1</v>
      </c>
    </row>
    <row r="85" spans="1:11">
      <c r="A85">
        <v>84</v>
      </c>
      <c r="B85">
        <v>3225</v>
      </c>
      <c r="C85">
        <f t="shared" si="3"/>
        <v>138925</v>
      </c>
      <c r="D85">
        <v>1</v>
      </c>
      <c r="E85">
        <f t="shared" si="2"/>
        <v>192</v>
      </c>
      <c r="F85" t="s">
        <v>409</v>
      </c>
      <c r="G85" t="s">
        <v>442</v>
      </c>
      <c r="H85">
        <v>3</v>
      </c>
      <c r="I85" t="s">
        <v>409</v>
      </c>
      <c r="J85" t="s">
        <v>406</v>
      </c>
      <c r="K85">
        <v>5</v>
      </c>
    </row>
    <row r="86" spans="1:11">
      <c r="A86">
        <v>85</v>
      </c>
      <c r="B86">
        <v>3225</v>
      </c>
      <c r="C86">
        <f t="shared" si="3"/>
        <v>142150</v>
      </c>
      <c r="D86">
        <v>9</v>
      </c>
      <c r="E86">
        <f t="shared" si="2"/>
        <v>201</v>
      </c>
      <c r="F86" t="s">
        <v>409</v>
      </c>
      <c r="G86" t="s">
        <v>442</v>
      </c>
      <c r="H86">
        <v>1</v>
      </c>
    </row>
    <row r="87" spans="1:11">
      <c r="A87">
        <v>86</v>
      </c>
      <c r="B87">
        <v>3300</v>
      </c>
      <c r="C87">
        <f t="shared" si="3"/>
        <v>145450</v>
      </c>
      <c r="D87">
        <v>1</v>
      </c>
      <c r="E87">
        <f t="shared" si="2"/>
        <v>202</v>
      </c>
      <c r="F87" t="s">
        <v>409</v>
      </c>
      <c r="G87" t="s">
        <v>441</v>
      </c>
      <c r="H87">
        <v>3</v>
      </c>
    </row>
    <row r="88" spans="1:11">
      <c r="A88">
        <v>87</v>
      </c>
      <c r="B88">
        <v>3300</v>
      </c>
      <c r="C88">
        <f t="shared" si="3"/>
        <v>148750</v>
      </c>
      <c r="D88">
        <v>1</v>
      </c>
      <c r="E88">
        <f t="shared" si="2"/>
        <v>203</v>
      </c>
      <c r="F88" t="s">
        <v>409</v>
      </c>
      <c r="G88" t="s">
        <v>406</v>
      </c>
      <c r="H88">
        <v>3</v>
      </c>
      <c r="I88" t="s">
        <v>409</v>
      </c>
      <c r="J88" t="s">
        <v>441</v>
      </c>
      <c r="K88">
        <v>5</v>
      </c>
    </row>
    <row r="89" spans="1:11">
      <c r="A89">
        <v>88</v>
      </c>
      <c r="B89">
        <v>3375</v>
      </c>
      <c r="C89">
        <f t="shared" si="3"/>
        <v>152125</v>
      </c>
      <c r="D89">
        <v>1</v>
      </c>
      <c r="E89">
        <f t="shared" si="2"/>
        <v>204</v>
      </c>
      <c r="F89" t="s">
        <v>409</v>
      </c>
      <c r="G89" t="s">
        <v>406</v>
      </c>
      <c r="H89">
        <v>3</v>
      </c>
    </row>
    <row r="90" spans="1:11">
      <c r="A90">
        <v>89</v>
      </c>
      <c r="B90">
        <v>3375</v>
      </c>
      <c r="C90">
        <f t="shared" si="3"/>
        <v>155500</v>
      </c>
      <c r="D90">
        <v>1</v>
      </c>
      <c r="E90">
        <f t="shared" si="2"/>
        <v>205</v>
      </c>
      <c r="F90" t="s">
        <v>409</v>
      </c>
      <c r="G90" t="s">
        <v>406</v>
      </c>
      <c r="H90">
        <v>2</v>
      </c>
    </row>
    <row r="91" spans="1:11">
      <c r="A91">
        <v>90</v>
      </c>
      <c r="B91">
        <v>3450</v>
      </c>
      <c r="C91">
        <f t="shared" si="3"/>
        <v>158950</v>
      </c>
      <c r="D91">
        <v>6</v>
      </c>
      <c r="E91">
        <f t="shared" si="2"/>
        <v>211</v>
      </c>
      <c r="F91" t="s">
        <v>409</v>
      </c>
      <c r="G91" t="s">
        <v>406</v>
      </c>
      <c r="H91">
        <v>2</v>
      </c>
      <c r="I91" t="s">
        <v>409</v>
      </c>
      <c r="J91" t="s">
        <v>441</v>
      </c>
      <c r="K91">
        <v>5</v>
      </c>
    </row>
    <row r="92" spans="1:11">
      <c r="A92">
        <v>91</v>
      </c>
      <c r="B92">
        <v>3450</v>
      </c>
      <c r="C92">
        <f t="shared" si="3"/>
        <v>162400</v>
      </c>
      <c r="D92">
        <v>1</v>
      </c>
      <c r="E92">
        <f t="shared" si="2"/>
        <v>212</v>
      </c>
      <c r="F92" t="s">
        <v>409</v>
      </c>
      <c r="G92" t="s">
        <v>406</v>
      </c>
      <c r="H92">
        <v>2</v>
      </c>
    </row>
    <row r="93" spans="1:11">
      <c r="A93">
        <v>92</v>
      </c>
      <c r="B93">
        <v>3525</v>
      </c>
      <c r="C93">
        <f t="shared" si="3"/>
        <v>165925</v>
      </c>
      <c r="D93">
        <v>1</v>
      </c>
      <c r="E93">
        <f t="shared" si="2"/>
        <v>213</v>
      </c>
      <c r="F93" t="s">
        <v>409</v>
      </c>
      <c r="G93" t="s">
        <v>441</v>
      </c>
      <c r="H93">
        <v>3</v>
      </c>
    </row>
    <row r="94" spans="1:11">
      <c r="A94">
        <v>93</v>
      </c>
      <c r="B94">
        <v>3525</v>
      </c>
      <c r="C94">
        <f t="shared" si="3"/>
        <v>169450</v>
      </c>
      <c r="D94">
        <v>1</v>
      </c>
      <c r="E94">
        <f t="shared" si="2"/>
        <v>214</v>
      </c>
      <c r="F94" t="s">
        <v>409</v>
      </c>
      <c r="G94" t="s">
        <v>406</v>
      </c>
      <c r="H94">
        <v>1</v>
      </c>
      <c r="I94" t="s">
        <v>409</v>
      </c>
      <c r="J94" t="s">
        <v>442</v>
      </c>
      <c r="K94">
        <v>5</v>
      </c>
    </row>
    <row r="95" spans="1:11">
      <c r="A95">
        <v>94</v>
      </c>
      <c r="B95">
        <v>3600</v>
      </c>
      <c r="C95">
        <f t="shared" si="3"/>
        <v>173050</v>
      </c>
      <c r="D95">
        <v>1</v>
      </c>
      <c r="E95">
        <f t="shared" si="2"/>
        <v>215</v>
      </c>
      <c r="F95" t="s">
        <v>409</v>
      </c>
      <c r="G95" t="s">
        <v>406</v>
      </c>
      <c r="H95">
        <v>1</v>
      </c>
    </row>
    <row r="96" spans="1:11">
      <c r="A96">
        <v>95</v>
      </c>
      <c r="B96">
        <v>3600</v>
      </c>
      <c r="C96">
        <f t="shared" si="3"/>
        <v>176650</v>
      </c>
      <c r="D96">
        <v>5</v>
      </c>
      <c r="E96">
        <f t="shared" si="2"/>
        <v>220</v>
      </c>
      <c r="F96" t="s">
        <v>409</v>
      </c>
      <c r="G96" t="s">
        <v>406</v>
      </c>
      <c r="H96">
        <v>1</v>
      </c>
    </row>
    <row r="97" spans="1:11">
      <c r="A97">
        <v>96</v>
      </c>
      <c r="B97">
        <v>3675</v>
      </c>
      <c r="C97">
        <f t="shared" si="3"/>
        <v>180325</v>
      </c>
      <c r="D97">
        <v>1</v>
      </c>
      <c r="E97">
        <f t="shared" si="2"/>
        <v>221</v>
      </c>
      <c r="F97" t="s">
        <v>409</v>
      </c>
      <c r="G97" t="s">
        <v>406</v>
      </c>
      <c r="H97">
        <v>1</v>
      </c>
      <c r="I97" t="s">
        <v>409</v>
      </c>
      <c r="J97" t="s">
        <v>441</v>
      </c>
      <c r="K97">
        <v>5</v>
      </c>
    </row>
    <row r="98" spans="1:11">
      <c r="A98">
        <v>97</v>
      </c>
      <c r="B98">
        <v>3675</v>
      </c>
      <c r="C98">
        <f t="shared" si="3"/>
        <v>184000</v>
      </c>
      <c r="D98">
        <v>1</v>
      </c>
      <c r="E98">
        <f t="shared" si="2"/>
        <v>222</v>
      </c>
      <c r="F98" t="s">
        <v>409</v>
      </c>
      <c r="G98" t="s">
        <v>441</v>
      </c>
      <c r="H98">
        <v>3</v>
      </c>
    </row>
    <row r="99" spans="1:11">
      <c r="A99">
        <v>98</v>
      </c>
      <c r="B99">
        <v>3750</v>
      </c>
      <c r="C99">
        <f t="shared" si="3"/>
        <v>187750</v>
      </c>
      <c r="D99">
        <v>1</v>
      </c>
      <c r="E99">
        <f t="shared" si="2"/>
        <v>223</v>
      </c>
      <c r="F99" t="s">
        <v>409</v>
      </c>
      <c r="G99" t="s">
        <v>441</v>
      </c>
      <c r="H99">
        <v>1</v>
      </c>
    </row>
    <row r="100" spans="1:11">
      <c r="A100">
        <v>99</v>
      </c>
      <c r="B100">
        <v>3750</v>
      </c>
      <c r="C100">
        <f t="shared" si="3"/>
        <v>191500</v>
      </c>
      <c r="D100">
        <v>1</v>
      </c>
      <c r="E100">
        <f t="shared" si="2"/>
        <v>224</v>
      </c>
      <c r="F100" t="s">
        <v>409</v>
      </c>
      <c r="G100" t="s">
        <v>406</v>
      </c>
      <c r="H100">
        <v>3</v>
      </c>
      <c r="I100" t="s">
        <v>409</v>
      </c>
      <c r="J100" t="s">
        <v>442</v>
      </c>
      <c r="K100">
        <v>5</v>
      </c>
    </row>
    <row r="101" spans="1:11">
      <c r="A101">
        <v>100</v>
      </c>
      <c r="B101">
        <v>3825</v>
      </c>
      <c r="C101">
        <f t="shared" si="3"/>
        <v>195325</v>
      </c>
      <c r="D101">
        <v>6</v>
      </c>
      <c r="E101">
        <f t="shared" si="2"/>
        <v>230</v>
      </c>
      <c r="F101" t="s">
        <v>409</v>
      </c>
      <c r="G101" t="s">
        <v>406</v>
      </c>
      <c r="H101">
        <v>1</v>
      </c>
    </row>
    <row r="102" spans="1:11">
      <c r="A102">
        <v>101</v>
      </c>
      <c r="B102">
        <v>3825</v>
      </c>
      <c r="C102">
        <f t="shared" si="3"/>
        <v>199150</v>
      </c>
      <c r="D102">
        <v>1</v>
      </c>
      <c r="E102">
        <f t="shared" si="2"/>
        <v>231</v>
      </c>
      <c r="F102" t="s">
        <v>409</v>
      </c>
      <c r="G102" t="s">
        <v>406</v>
      </c>
      <c r="H102">
        <v>2</v>
      </c>
    </row>
    <row r="103" spans="1:11">
      <c r="A103">
        <v>102</v>
      </c>
      <c r="B103">
        <v>3900</v>
      </c>
      <c r="C103">
        <f t="shared" si="3"/>
        <v>203050</v>
      </c>
      <c r="D103">
        <v>1</v>
      </c>
      <c r="E103">
        <f t="shared" si="2"/>
        <v>232</v>
      </c>
      <c r="F103" t="s">
        <v>409</v>
      </c>
      <c r="G103" t="s">
        <v>406</v>
      </c>
      <c r="H103">
        <v>2</v>
      </c>
      <c r="I103" t="s">
        <v>409</v>
      </c>
      <c r="J103" t="s">
        <v>441</v>
      </c>
      <c r="K103">
        <v>5</v>
      </c>
    </row>
    <row r="104" spans="1:11">
      <c r="A104">
        <v>103</v>
      </c>
      <c r="B104">
        <v>3900</v>
      </c>
      <c r="C104">
        <f t="shared" si="3"/>
        <v>206950</v>
      </c>
      <c r="D104">
        <v>1</v>
      </c>
      <c r="E104">
        <f t="shared" si="2"/>
        <v>233</v>
      </c>
      <c r="F104" t="s">
        <v>409</v>
      </c>
      <c r="G104" t="s">
        <v>406</v>
      </c>
      <c r="H104">
        <v>1</v>
      </c>
    </row>
    <row r="105" spans="1:11">
      <c r="A105">
        <v>104</v>
      </c>
      <c r="B105">
        <v>3975</v>
      </c>
      <c r="C105">
        <f t="shared" si="3"/>
        <v>210925</v>
      </c>
      <c r="D105">
        <v>1</v>
      </c>
      <c r="E105">
        <f t="shared" si="2"/>
        <v>234</v>
      </c>
      <c r="F105" t="s">
        <v>409</v>
      </c>
      <c r="G105" t="s">
        <v>441</v>
      </c>
      <c r="H105">
        <v>3</v>
      </c>
    </row>
    <row r="106" spans="1:11">
      <c r="A106">
        <v>105</v>
      </c>
      <c r="B106">
        <v>3975</v>
      </c>
      <c r="C106">
        <f t="shared" si="3"/>
        <v>214900</v>
      </c>
      <c r="D106">
        <v>8</v>
      </c>
      <c r="E106">
        <f t="shared" si="2"/>
        <v>242</v>
      </c>
      <c r="F106" t="s">
        <v>409</v>
      </c>
      <c r="G106" t="s">
        <v>406</v>
      </c>
      <c r="H106">
        <v>1</v>
      </c>
      <c r="I106" t="s">
        <v>409</v>
      </c>
      <c r="J106" t="s">
        <v>442</v>
      </c>
      <c r="K106">
        <v>5</v>
      </c>
    </row>
    <row r="107" spans="1:11">
      <c r="A107">
        <v>106</v>
      </c>
      <c r="B107">
        <v>4050</v>
      </c>
      <c r="C107">
        <f t="shared" si="3"/>
        <v>218950</v>
      </c>
      <c r="D107">
        <v>1</v>
      </c>
      <c r="E107">
        <f t="shared" si="2"/>
        <v>243</v>
      </c>
      <c r="F107" t="s">
        <v>409</v>
      </c>
      <c r="G107" t="s">
        <v>406</v>
      </c>
      <c r="H107">
        <v>2</v>
      </c>
    </row>
    <row r="108" spans="1:11">
      <c r="A108">
        <v>107</v>
      </c>
      <c r="B108">
        <v>4050</v>
      </c>
      <c r="C108">
        <f t="shared" si="3"/>
        <v>223000</v>
      </c>
      <c r="D108">
        <v>1</v>
      </c>
      <c r="E108">
        <f t="shared" si="2"/>
        <v>244</v>
      </c>
      <c r="F108" t="s">
        <v>409</v>
      </c>
      <c r="G108" t="s">
        <v>442</v>
      </c>
      <c r="H108">
        <v>2</v>
      </c>
    </row>
    <row r="109" spans="1:11">
      <c r="A109">
        <v>108</v>
      </c>
      <c r="B109">
        <v>4125</v>
      </c>
      <c r="C109">
        <f t="shared" si="3"/>
        <v>227125</v>
      </c>
      <c r="D109">
        <v>1</v>
      </c>
      <c r="E109">
        <f t="shared" si="2"/>
        <v>245</v>
      </c>
      <c r="F109" t="s">
        <v>409</v>
      </c>
      <c r="G109" t="s">
        <v>406</v>
      </c>
      <c r="H109">
        <v>1</v>
      </c>
      <c r="I109" t="s">
        <v>409</v>
      </c>
      <c r="J109" t="s">
        <v>442</v>
      </c>
      <c r="K109">
        <v>5</v>
      </c>
    </row>
    <row r="110" spans="1:11">
      <c r="A110">
        <v>109</v>
      </c>
      <c r="B110">
        <v>4125</v>
      </c>
      <c r="C110">
        <f t="shared" si="3"/>
        <v>231250</v>
      </c>
      <c r="D110">
        <v>1</v>
      </c>
      <c r="E110">
        <f t="shared" si="2"/>
        <v>246</v>
      </c>
      <c r="F110" t="s">
        <v>409</v>
      </c>
      <c r="G110" t="s">
        <v>441</v>
      </c>
      <c r="H110">
        <v>2</v>
      </c>
    </row>
    <row r="111" spans="1:11">
      <c r="A111">
        <v>110</v>
      </c>
      <c r="B111">
        <v>4200</v>
      </c>
      <c r="C111">
        <f t="shared" si="3"/>
        <v>235450</v>
      </c>
      <c r="D111">
        <v>7</v>
      </c>
      <c r="E111">
        <f t="shared" si="2"/>
        <v>253</v>
      </c>
      <c r="F111" t="s">
        <v>409</v>
      </c>
      <c r="G111" t="s">
        <v>441</v>
      </c>
      <c r="H111">
        <v>3</v>
      </c>
    </row>
    <row r="112" spans="1:11">
      <c r="A112">
        <v>111</v>
      </c>
      <c r="B112">
        <v>4200</v>
      </c>
      <c r="C112">
        <f t="shared" si="3"/>
        <v>239650</v>
      </c>
      <c r="D112">
        <v>1</v>
      </c>
      <c r="E112">
        <f t="shared" si="2"/>
        <v>254</v>
      </c>
      <c r="F112" t="s">
        <v>409</v>
      </c>
      <c r="G112" t="s">
        <v>442</v>
      </c>
      <c r="H112">
        <v>2</v>
      </c>
      <c r="I112" t="s">
        <v>409</v>
      </c>
      <c r="J112" t="s">
        <v>406</v>
      </c>
      <c r="K112">
        <v>5</v>
      </c>
    </row>
    <row r="113" spans="1:11">
      <c r="A113">
        <v>112</v>
      </c>
      <c r="B113">
        <v>4275</v>
      </c>
      <c r="C113">
        <f t="shared" si="3"/>
        <v>243925</v>
      </c>
      <c r="D113">
        <v>1</v>
      </c>
      <c r="E113">
        <f t="shared" si="2"/>
        <v>255</v>
      </c>
      <c r="F113" t="s">
        <v>409</v>
      </c>
      <c r="G113" t="s">
        <v>406</v>
      </c>
      <c r="H113">
        <v>2</v>
      </c>
    </row>
    <row r="114" spans="1:11">
      <c r="A114">
        <v>113</v>
      </c>
      <c r="B114">
        <v>4275</v>
      </c>
      <c r="C114">
        <f t="shared" si="3"/>
        <v>248200</v>
      </c>
      <c r="D114">
        <v>1</v>
      </c>
      <c r="E114">
        <f t="shared" si="2"/>
        <v>256</v>
      </c>
      <c r="F114" t="s">
        <v>409</v>
      </c>
      <c r="G114" t="s">
        <v>406</v>
      </c>
      <c r="H114">
        <v>2</v>
      </c>
    </row>
    <row r="115" spans="1:11">
      <c r="A115">
        <v>114</v>
      </c>
      <c r="B115">
        <v>4350</v>
      </c>
      <c r="C115">
        <f t="shared" si="3"/>
        <v>252550</v>
      </c>
      <c r="D115">
        <v>1</v>
      </c>
      <c r="E115">
        <f t="shared" si="2"/>
        <v>257</v>
      </c>
      <c r="F115" t="s">
        <v>409</v>
      </c>
      <c r="G115" t="s">
        <v>442</v>
      </c>
      <c r="H115">
        <v>3</v>
      </c>
      <c r="I115" t="s">
        <v>409</v>
      </c>
      <c r="J115" t="s">
        <v>406</v>
      </c>
      <c r="K115">
        <v>5</v>
      </c>
    </row>
    <row r="116" spans="1:11">
      <c r="A116">
        <v>115</v>
      </c>
      <c r="B116">
        <v>4350</v>
      </c>
      <c r="C116">
        <f t="shared" si="3"/>
        <v>256900</v>
      </c>
      <c r="D116">
        <v>7</v>
      </c>
      <c r="E116">
        <f t="shared" si="2"/>
        <v>264</v>
      </c>
      <c r="F116" t="s">
        <v>409</v>
      </c>
      <c r="G116" t="s">
        <v>441</v>
      </c>
      <c r="H116">
        <v>1</v>
      </c>
    </row>
    <row r="117" spans="1:11">
      <c r="A117">
        <v>116</v>
      </c>
      <c r="B117">
        <v>4425</v>
      </c>
      <c r="C117">
        <f t="shared" si="3"/>
        <v>261325</v>
      </c>
      <c r="D117">
        <v>1</v>
      </c>
      <c r="E117">
        <f t="shared" si="2"/>
        <v>265</v>
      </c>
      <c r="F117" t="s">
        <v>409</v>
      </c>
      <c r="G117" t="s">
        <v>441</v>
      </c>
      <c r="H117">
        <v>1</v>
      </c>
    </row>
    <row r="118" spans="1:11">
      <c r="A118">
        <v>117</v>
      </c>
      <c r="B118">
        <v>4425</v>
      </c>
      <c r="C118">
        <f t="shared" si="3"/>
        <v>265750</v>
      </c>
      <c r="D118">
        <v>1</v>
      </c>
      <c r="E118">
        <f t="shared" si="2"/>
        <v>266</v>
      </c>
      <c r="F118" t="s">
        <v>409</v>
      </c>
      <c r="G118" t="s">
        <v>442</v>
      </c>
      <c r="H118">
        <v>2</v>
      </c>
      <c r="I118" t="s">
        <v>409</v>
      </c>
      <c r="J118" t="s">
        <v>406</v>
      </c>
      <c r="K118">
        <v>5</v>
      </c>
    </row>
    <row r="119" spans="1:11">
      <c r="A119">
        <v>118</v>
      </c>
      <c r="B119">
        <v>4500</v>
      </c>
      <c r="C119">
        <f t="shared" si="3"/>
        <v>270250</v>
      </c>
      <c r="D119">
        <v>1</v>
      </c>
      <c r="E119">
        <f t="shared" si="2"/>
        <v>267</v>
      </c>
      <c r="F119" t="s">
        <v>409</v>
      </c>
      <c r="G119" t="s">
        <v>406</v>
      </c>
      <c r="H119">
        <v>2</v>
      </c>
    </row>
    <row r="120" spans="1:11">
      <c r="A120">
        <v>119</v>
      </c>
      <c r="B120">
        <v>4500</v>
      </c>
      <c r="C120">
        <f t="shared" si="3"/>
        <v>274750</v>
      </c>
      <c r="D120">
        <v>1</v>
      </c>
      <c r="E120">
        <f t="shared" si="2"/>
        <v>268</v>
      </c>
      <c r="F120" t="s">
        <v>409</v>
      </c>
      <c r="G120" t="s">
        <v>406</v>
      </c>
      <c r="H120">
        <v>2</v>
      </c>
    </row>
    <row r="121" spans="1:11">
      <c r="A121">
        <v>120</v>
      </c>
      <c r="B121">
        <v>4575</v>
      </c>
      <c r="C121">
        <f t="shared" si="3"/>
        <v>279325</v>
      </c>
      <c r="D121">
        <v>7</v>
      </c>
      <c r="E121">
        <f t="shared" si="2"/>
        <v>275</v>
      </c>
      <c r="F121" t="s">
        <v>409</v>
      </c>
      <c r="G121" t="s">
        <v>441</v>
      </c>
      <c r="H121">
        <v>1</v>
      </c>
      <c r="I121" t="s">
        <v>409</v>
      </c>
      <c r="J121" t="s">
        <v>406</v>
      </c>
      <c r="K121">
        <v>5</v>
      </c>
    </row>
    <row r="122" spans="1:11">
      <c r="A122">
        <v>121</v>
      </c>
      <c r="B122">
        <v>4575</v>
      </c>
      <c r="C122">
        <f t="shared" si="3"/>
        <v>283900</v>
      </c>
      <c r="D122">
        <v>1</v>
      </c>
      <c r="E122">
        <f t="shared" si="2"/>
        <v>276</v>
      </c>
      <c r="F122" t="s">
        <v>409</v>
      </c>
      <c r="G122" t="s">
        <v>406</v>
      </c>
      <c r="H122">
        <v>2</v>
      </c>
    </row>
    <row r="123" spans="1:11">
      <c r="A123">
        <v>122</v>
      </c>
      <c r="B123">
        <v>4650</v>
      </c>
      <c r="C123">
        <f t="shared" si="3"/>
        <v>288550</v>
      </c>
      <c r="D123">
        <v>1</v>
      </c>
      <c r="E123">
        <f t="shared" si="2"/>
        <v>277</v>
      </c>
      <c r="F123" t="s">
        <v>409</v>
      </c>
      <c r="G123" t="s">
        <v>442</v>
      </c>
      <c r="H123">
        <v>2</v>
      </c>
    </row>
    <row r="124" spans="1:11">
      <c r="A124">
        <v>123</v>
      </c>
      <c r="B124">
        <v>4650</v>
      </c>
      <c r="C124">
        <f t="shared" si="3"/>
        <v>293200</v>
      </c>
      <c r="D124">
        <v>1</v>
      </c>
      <c r="E124">
        <f t="shared" si="2"/>
        <v>278</v>
      </c>
      <c r="F124" t="s">
        <v>409</v>
      </c>
      <c r="G124" t="s">
        <v>406</v>
      </c>
      <c r="H124">
        <v>2</v>
      </c>
      <c r="I124" t="s">
        <v>409</v>
      </c>
      <c r="J124" t="s">
        <v>441</v>
      </c>
      <c r="K124">
        <v>5</v>
      </c>
    </row>
    <row r="125" spans="1:11">
      <c r="A125">
        <v>124</v>
      </c>
      <c r="B125">
        <v>4725</v>
      </c>
      <c r="C125">
        <f t="shared" si="3"/>
        <v>297925</v>
      </c>
      <c r="D125">
        <v>1</v>
      </c>
      <c r="E125">
        <f t="shared" si="2"/>
        <v>279</v>
      </c>
      <c r="F125" t="s">
        <v>409</v>
      </c>
      <c r="G125" t="s">
        <v>406</v>
      </c>
      <c r="H125">
        <v>1</v>
      </c>
    </row>
    <row r="126" spans="1:11">
      <c r="A126">
        <v>125</v>
      </c>
      <c r="B126">
        <v>4725</v>
      </c>
      <c r="C126">
        <f t="shared" si="3"/>
        <v>302650</v>
      </c>
      <c r="D126">
        <v>7</v>
      </c>
      <c r="E126">
        <f t="shared" si="2"/>
        <v>286</v>
      </c>
      <c r="F126" t="s">
        <v>409</v>
      </c>
      <c r="G126" t="s">
        <v>406</v>
      </c>
      <c r="H126">
        <v>3</v>
      </c>
    </row>
    <row r="127" spans="1:11">
      <c r="A127">
        <v>126</v>
      </c>
      <c r="B127">
        <v>4800</v>
      </c>
      <c r="C127">
        <f t="shared" si="3"/>
        <v>307450</v>
      </c>
      <c r="D127">
        <v>1</v>
      </c>
      <c r="E127">
        <f t="shared" si="2"/>
        <v>287</v>
      </c>
      <c r="F127" t="s">
        <v>409</v>
      </c>
      <c r="G127" t="s">
        <v>406</v>
      </c>
      <c r="H127">
        <v>3</v>
      </c>
      <c r="I127" t="s">
        <v>409</v>
      </c>
      <c r="J127" t="s">
        <v>441</v>
      </c>
      <c r="K127">
        <v>5</v>
      </c>
    </row>
    <row r="128" spans="1:11">
      <c r="A128">
        <v>127</v>
      </c>
      <c r="B128">
        <v>4800</v>
      </c>
      <c r="C128">
        <f t="shared" si="3"/>
        <v>312250</v>
      </c>
      <c r="D128">
        <v>1</v>
      </c>
      <c r="E128">
        <f t="shared" si="2"/>
        <v>288</v>
      </c>
      <c r="F128" t="s">
        <v>409</v>
      </c>
      <c r="G128" t="s">
        <v>442</v>
      </c>
      <c r="H128">
        <v>3</v>
      </c>
    </row>
    <row r="129" spans="1:11">
      <c r="A129">
        <v>128</v>
      </c>
      <c r="B129">
        <v>4875</v>
      </c>
      <c r="C129">
        <f t="shared" si="3"/>
        <v>317125</v>
      </c>
      <c r="D129">
        <v>1</v>
      </c>
      <c r="E129">
        <f t="shared" si="2"/>
        <v>289</v>
      </c>
      <c r="F129" t="s">
        <v>409</v>
      </c>
      <c r="G129" t="s">
        <v>406</v>
      </c>
      <c r="H129">
        <v>2</v>
      </c>
    </row>
    <row r="130" spans="1:11">
      <c r="A130">
        <v>129</v>
      </c>
      <c r="B130">
        <v>4875</v>
      </c>
      <c r="C130">
        <f t="shared" si="3"/>
        <v>322000</v>
      </c>
      <c r="D130">
        <v>1</v>
      </c>
      <c r="E130">
        <f t="shared" si="2"/>
        <v>290</v>
      </c>
      <c r="F130" t="s">
        <v>409</v>
      </c>
      <c r="G130" t="s">
        <v>406</v>
      </c>
      <c r="H130">
        <v>3</v>
      </c>
      <c r="I130" t="s">
        <v>409</v>
      </c>
      <c r="J130" t="s">
        <v>442</v>
      </c>
      <c r="K130">
        <v>5</v>
      </c>
    </row>
    <row r="131" spans="1:11">
      <c r="A131">
        <v>130</v>
      </c>
      <c r="B131">
        <v>4950</v>
      </c>
      <c r="C131">
        <f t="shared" si="3"/>
        <v>326950</v>
      </c>
      <c r="D131">
        <v>6</v>
      </c>
      <c r="E131">
        <f t="shared" ref="E131:E171" si="4">IF(ROW()=2,D131,E130+D131)</f>
        <v>296</v>
      </c>
      <c r="F131" t="s">
        <v>409</v>
      </c>
      <c r="G131" t="s">
        <v>406</v>
      </c>
      <c r="H131">
        <v>2</v>
      </c>
    </row>
    <row r="132" spans="1:11">
      <c r="A132">
        <v>131</v>
      </c>
      <c r="B132">
        <v>4950</v>
      </c>
      <c r="C132">
        <f t="shared" ref="C132:C153" si="5">C131+B132</f>
        <v>331900</v>
      </c>
      <c r="D132">
        <v>1</v>
      </c>
      <c r="E132">
        <f t="shared" si="4"/>
        <v>297</v>
      </c>
      <c r="F132" t="s">
        <v>409</v>
      </c>
      <c r="G132" t="s">
        <v>406</v>
      </c>
      <c r="H132">
        <v>3</v>
      </c>
    </row>
    <row r="133" spans="1:11">
      <c r="A133">
        <v>132</v>
      </c>
      <c r="B133">
        <v>5025</v>
      </c>
      <c r="C133">
        <f t="shared" si="5"/>
        <v>336925</v>
      </c>
      <c r="D133">
        <v>1</v>
      </c>
      <c r="E133">
        <f t="shared" si="4"/>
        <v>298</v>
      </c>
      <c r="F133" t="s">
        <v>409</v>
      </c>
      <c r="G133" t="s">
        <v>406</v>
      </c>
      <c r="H133">
        <v>2</v>
      </c>
      <c r="I133" t="s">
        <v>409</v>
      </c>
      <c r="J133" t="s">
        <v>441</v>
      </c>
      <c r="K133">
        <v>5</v>
      </c>
    </row>
    <row r="134" spans="1:11">
      <c r="A134">
        <v>133</v>
      </c>
      <c r="B134">
        <v>5025</v>
      </c>
      <c r="C134">
        <f t="shared" si="5"/>
        <v>341950</v>
      </c>
      <c r="D134">
        <v>1</v>
      </c>
      <c r="E134">
        <f t="shared" si="4"/>
        <v>299</v>
      </c>
      <c r="F134" t="s">
        <v>409</v>
      </c>
      <c r="G134" t="s">
        <v>406</v>
      </c>
      <c r="H134">
        <v>2</v>
      </c>
    </row>
    <row r="135" spans="1:11">
      <c r="A135">
        <v>134</v>
      </c>
      <c r="B135">
        <v>5100</v>
      </c>
      <c r="C135">
        <f t="shared" si="5"/>
        <v>347050</v>
      </c>
      <c r="D135">
        <v>1</v>
      </c>
      <c r="E135">
        <f t="shared" si="4"/>
        <v>300</v>
      </c>
      <c r="F135" t="s">
        <v>409</v>
      </c>
      <c r="G135" t="s">
        <v>406</v>
      </c>
      <c r="H135">
        <v>2</v>
      </c>
    </row>
    <row r="136" spans="1:11">
      <c r="A136">
        <v>135</v>
      </c>
      <c r="B136">
        <v>5100</v>
      </c>
      <c r="C136">
        <f t="shared" si="5"/>
        <v>352150</v>
      </c>
      <c r="D136">
        <v>9</v>
      </c>
      <c r="E136">
        <f t="shared" si="4"/>
        <v>309</v>
      </c>
      <c r="F136" t="s">
        <v>409</v>
      </c>
      <c r="G136" t="s">
        <v>406</v>
      </c>
      <c r="H136">
        <v>1</v>
      </c>
      <c r="I136" t="s">
        <v>409</v>
      </c>
      <c r="J136" t="s">
        <v>441</v>
      </c>
      <c r="K136">
        <v>5</v>
      </c>
    </row>
    <row r="137" spans="1:11">
      <c r="A137">
        <v>136</v>
      </c>
      <c r="B137">
        <v>5175</v>
      </c>
      <c r="C137">
        <f t="shared" si="5"/>
        <v>357325</v>
      </c>
      <c r="D137">
        <v>1</v>
      </c>
      <c r="E137">
        <f t="shared" si="4"/>
        <v>310</v>
      </c>
      <c r="F137" t="s">
        <v>409</v>
      </c>
      <c r="G137" t="s">
        <v>441</v>
      </c>
      <c r="H137">
        <v>3</v>
      </c>
    </row>
    <row r="138" spans="1:11">
      <c r="A138">
        <v>137</v>
      </c>
      <c r="B138">
        <v>5175</v>
      </c>
      <c r="C138">
        <f t="shared" si="5"/>
        <v>362500</v>
      </c>
      <c r="D138">
        <v>1</v>
      </c>
      <c r="E138">
        <f t="shared" si="4"/>
        <v>311</v>
      </c>
      <c r="F138" t="s">
        <v>409</v>
      </c>
      <c r="G138" t="s">
        <v>406</v>
      </c>
      <c r="H138">
        <v>3</v>
      </c>
    </row>
    <row r="139" spans="1:11">
      <c r="A139">
        <v>138</v>
      </c>
      <c r="B139">
        <v>5250</v>
      </c>
      <c r="C139">
        <f t="shared" si="5"/>
        <v>367750</v>
      </c>
      <c r="D139">
        <v>1</v>
      </c>
      <c r="E139">
        <f t="shared" si="4"/>
        <v>312</v>
      </c>
      <c r="F139" t="s">
        <v>409</v>
      </c>
      <c r="G139" t="s">
        <v>406</v>
      </c>
      <c r="H139">
        <v>2</v>
      </c>
      <c r="I139" t="s">
        <v>409</v>
      </c>
      <c r="J139" t="s">
        <v>442</v>
      </c>
      <c r="K139">
        <v>5</v>
      </c>
    </row>
    <row r="140" spans="1:11">
      <c r="A140">
        <v>139</v>
      </c>
      <c r="B140">
        <v>5250</v>
      </c>
      <c r="C140">
        <f t="shared" si="5"/>
        <v>373000</v>
      </c>
      <c r="D140">
        <v>1</v>
      </c>
      <c r="E140">
        <f t="shared" si="4"/>
        <v>313</v>
      </c>
      <c r="F140" t="s">
        <v>409</v>
      </c>
      <c r="G140" t="s">
        <v>406</v>
      </c>
      <c r="H140">
        <v>2</v>
      </c>
    </row>
    <row r="141" spans="1:11">
      <c r="A141">
        <v>140</v>
      </c>
      <c r="B141">
        <v>5325</v>
      </c>
      <c r="C141">
        <f t="shared" si="5"/>
        <v>378325</v>
      </c>
      <c r="D141">
        <v>7</v>
      </c>
      <c r="E141">
        <f t="shared" si="4"/>
        <v>320</v>
      </c>
      <c r="F141" t="s">
        <v>409</v>
      </c>
      <c r="G141" t="s">
        <v>441</v>
      </c>
      <c r="H141">
        <v>2</v>
      </c>
    </row>
    <row r="142" spans="1:11">
      <c r="A142">
        <v>141</v>
      </c>
      <c r="B142">
        <v>5325</v>
      </c>
      <c r="C142">
        <f t="shared" si="5"/>
        <v>383650</v>
      </c>
      <c r="D142">
        <v>1</v>
      </c>
      <c r="E142">
        <f t="shared" si="4"/>
        <v>321</v>
      </c>
      <c r="F142" t="s">
        <v>409</v>
      </c>
      <c r="G142" t="s">
        <v>406</v>
      </c>
      <c r="H142">
        <v>2</v>
      </c>
      <c r="I142" t="s">
        <v>409</v>
      </c>
      <c r="J142" t="s">
        <v>441</v>
      </c>
      <c r="K142">
        <v>5</v>
      </c>
    </row>
    <row r="143" spans="1:11">
      <c r="A143">
        <v>142</v>
      </c>
      <c r="B143">
        <v>5400</v>
      </c>
      <c r="C143">
        <f t="shared" si="5"/>
        <v>389050</v>
      </c>
      <c r="D143">
        <v>1</v>
      </c>
      <c r="E143">
        <f t="shared" si="4"/>
        <v>322</v>
      </c>
      <c r="F143" t="s">
        <v>409</v>
      </c>
      <c r="G143" t="s">
        <v>441</v>
      </c>
      <c r="H143">
        <v>1</v>
      </c>
    </row>
    <row r="144" spans="1:11">
      <c r="A144">
        <v>143</v>
      </c>
      <c r="B144">
        <v>5400</v>
      </c>
      <c r="C144">
        <f t="shared" si="5"/>
        <v>394450</v>
      </c>
      <c r="D144">
        <v>1</v>
      </c>
      <c r="E144">
        <f t="shared" si="4"/>
        <v>323</v>
      </c>
      <c r="F144" t="s">
        <v>409</v>
      </c>
      <c r="G144" t="s">
        <v>441</v>
      </c>
      <c r="H144">
        <v>1</v>
      </c>
    </row>
    <row r="145" spans="1:11">
      <c r="A145">
        <v>144</v>
      </c>
      <c r="B145">
        <v>5475</v>
      </c>
      <c r="C145">
        <f t="shared" si="5"/>
        <v>399925</v>
      </c>
      <c r="D145">
        <v>1</v>
      </c>
      <c r="E145">
        <f t="shared" si="4"/>
        <v>324</v>
      </c>
      <c r="F145" t="s">
        <v>409</v>
      </c>
      <c r="G145" t="s">
        <v>441</v>
      </c>
      <c r="H145">
        <v>2</v>
      </c>
      <c r="I145" t="s">
        <v>409</v>
      </c>
      <c r="J145" t="s">
        <v>406</v>
      </c>
      <c r="K145">
        <v>5</v>
      </c>
    </row>
    <row r="146" spans="1:11">
      <c r="A146">
        <v>145</v>
      </c>
      <c r="B146">
        <v>5475</v>
      </c>
      <c r="C146">
        <f t="shared" si="5"/>
        <v>405400</v>
      </c>
      <c r="D146">
        <v>6</v>
      </c>
      <c r="E146">
        <f t="shared" si="4"/>
        <v>330</v>
      </c>
      <c r="F146" t="s">
        <v>409</v>
      </c>
      <c r="G146" t="s">
        <v>406</v>
      </c>
      <c r="H146">
        <v>1</v>
      </c>
    </row>
    <row r="147" spans="1:11">
      <c r="A147">
        <v>146</v>
      </c>
      <c r="B147">
        <v>5550</v>
      </c>
      <c r="C147">
        <f t="shared" si="5"/>
        <v>410950</v>
      </c>
      <c r="D147">
        <v>1</v>
      </c>
      <c r="E147">
        <f t="shared" si="4"/>
        <v>331</v>
      </c>
      <c r="F147" t="s">
        <v>409</v>
      </c>
      <c r="G147" t="s">
        <v>441</v>
      </c>
      <c r="H147">
        <v>2</v>
      </c>
    </row>
    <row r="148" spans="1:11">
      <c r="A148">
        <v>147</v>
      </c>
      <c r="B148">
        <v>5550</v>
      </c>
      <c r="C148">
        <f t="shared" si="5"/>
        <v>416500</v>
      </c>
      <c r="D148">
        <v>1</v>
      </c>
      <c r="E148">
        <f t="shared" si="4"/>
        <v>332</v>
      </c>
      <c r="F148" t="s">
        <v>409</v>
      </c>
      <c r="G148" t="s">
        <v>406</v>
      </c>
      <c r="H148">
        <v>2</v>
      </c>
      <c r="I148" t="s">
        <v>409</v>
      </c>
      <c r="J148" t="s">
        <v>441</v>
      </c>
      <c r="K148">
        <v>5</v>
      </c>
    </row>
    <row r="149" spans="1:11">
      <c r="A149">
        <v>148</v>
      </c>
      <c r="B149">
        <v>5625</v>
      </c>
      <c r="C149">
        <f t="shared" si="5"/>
        <v>422125</v>
      </c>
      <c r="D149">
        <v>1</v>
      </c>
      <c r="E149">
        <f t="shared" si="4"/>
        <v>333</v>
      </c>
      <c r="F149" t="s">
        <v>409</v>
      </c>
      <c r="G149" t="s">
        <v>406</v>
      </c>
      <c r="H149">
        <v>3</v>
      </c>
    </row>
    <row r="150" spans="1:11">
      <c r="A150">
        <v>149</v>
      </c>
      <c r="B150">
        <v>5625</v>
      </c>
      <c r="C150">
        <f t="shared" si="5"/>
        <v>427750</v>
      </c>
      <c r="D150">
        <v>1</v>
      </c>
      <c r="E150">
        <f t="shared" si="4"/>
        <v>334</v>
      </c>
      <c r="F150" t="s">
        <v>409</v>
      </c>
      <c r="G150" t="s">
        <v>441</v>
      </c>
      <c r="H150">
        <v>2</v>
      </c>
    </row>
    <row r="151" spans="1:11">
      <c r="A151">
        <v>150</v>
      </c>
      <c r="B151">
        <v>5700</v>
      </c>
      <c r="C151">
        <f t="shared" si="5"/>
        <v>433450</v>
      </c>
      <c r="D151">
        <v>7</v>
      </c>
      <c r="E151">
        <f t="shared" si="4"/>
        <v>341</v>
      </c>
      <c r="F151" t="s">
        <v>409</v>
      </c>
      <c r="G151" t="s">
        <v>406</v>
      </c>
      <c r="H151">
        <v>3</v>
      </c>
      <c r="I151" t="s">
        <v>409</v>
      </c>
      <c r="J151" t="s">
        <v>442</v>
      </c>
      <c r="K151">
        <v>5</v>
      </c>
    </row>
    <row r="152" spans="1:11">
      <c r="A152">
        <v>151</v>
      </c>
      <c r="B152">
        <v>5700</v>
      </c>
      <c r="C152">
        <f t="shared" si="5"/>
        <v>439150</v>
      </c>
      <c r="D152">
        <v>1</v>
      </c>
      <c r="E152">
        <f t="shared" si="4"/>
        <v>342</v>
      </c>
      <c r="F152" t="s">
        <v>409</v>
      </c>
      <c r="G152" t="s">
        <v>406</v>
      </c>
      <c r="H152">
        <v>1</v>
      </c>
    </row>
    <row r="153" spans="1:11">
      <c r="A153">
        <v>152</v>
      </c>
      <c r="B153">
        <v>5775</v>
      </c>
      <c r="C153">
        <f t="shared" si="5"/>
        <v>444925</v>
      </c>
      <c r="D153">
        <v>1</v>
      </c>
      <c r="E153">
        <f t="shared" si="4"/>
        <v>343</v>
      </c>
      <c r="F153" t="s">
        <v>409</v>
      </c>
      <c r="G153" t="s">
        <v>441</v>
      </c>
      <c r="H153">
        <v>1</v>
      </c>
    </row>
    <row r="154" spans="1:11">
      <c r="A154">
        <v>153</v>
      </c>
      <c r="B154">
        <v>5775</v>
      </c>
      <c r="C154">
        <f t="shared" ref="C154:C171" si="6">C153+B154</f>
        <v>450700</v>
      </c>
      <c r="D154">
        <v>1</v>
      </c>
      <c r="E154">
        <f t="shared" si="4"/>
        <v>344</v>
      </c>
      <c r="F154" t="s">
        <v>409</v>
      </c>
      <c r="G154" t="s">
        <v>442</v>
      </c>
      <c r="H154">
        <v>2</v>
      </c>
      <c r="I154" t="s">
        <v>409</v>
      </c>
      <c r="J154" t="s">
        <v>441</v>
      </c>
      <c r="K154">
        <v>5</v>
      </c>
    </row>
    <row r="155" spans="1:11">
      <c r="A155">
        <v>154</v>
      </c>
      <c r="B155">
        <v>5850</v>
      </c>
      <c r="C155">
        <f t="shared" si="6"/>
        <v>456550</v>
      </c>
      <c r="D155">
        <v>1</v>
      </c>
      <c r="E155">
        <f t="shared" si="4"/>
        <v>345</v>
      </c>
      <c r="F155" t="s">
        <v>409</v>
      </c>
      <c r="G155" t="s">
        <v>406</v>
      </c>
      <c r="H155">
        <v>1</v>
      </c>
    </row>
    <row r="156" spans="1:11">
      <c r="A156">
        <v>155</v>
      </c>
      <c r="B156">
        <v>5850</v>
      </c>
      <c r="C156">
        <f t="shared" si="6"/>
        <v>462400</v>
      </c>
      <c r="D156">
        <v>7</v>
      </c>
      <c r="E156">
        <f t="shared" si="4"/>
        <v>352</v>
      </c>
      <c r="F156" t="s">
        <v>409</v>
      </c>
      <c r="G156" t="s">
        <v>406</v>
      </c>
      <c r="H156">
        <v>1</v>
      </c>
    </row>
    <row r="157" spans="1:11">
      <c r="A157">
        <v>156</v>
      </c>
      <c r="B157">
        <v>5925</v>
      </c>
      <c r="C157">
        <f t="shared" si="6"/>
        <v>468325</v>
      </c>
      <c r="D157">
        <v>1</v>
      </c>
      <c r="E157">
        <f t="shared" si="4"/>
        <v>353</v>
      </c>
      <c r="F157" t="s">
        <v>409</v>
      </c>
      <c r="G157" t="s">
        <v>406</v>
      </c>
      <c r="H157">
        <v>1</v>
      </c>
      <c r="I157" t="s">
        <v>409</v>
      </c>
      <c r="J157" t="s">
        <v>441</v>
      </c>
      <c r="K157">
        <v>5</v>
      </c>
    </row>
    <row r="158" spans="1:11">
      <c r="A158">
        <v>157</v>
      </c>
      <c r="B158">
        <v>5925</v>
      </c>
      <c r="C158">
        <f t="shared" si="6"/>
        <v>474250</v>
      </c>
      <c r="D158">
        <v>1</v>
      </c>
      <c r="E158">
        <f t="shared" si="4"/>
        <v>354</v>
      </c>
      <c r="F158" t="s">
        <v>409</v>
      </c>
      <c r="G158" t="s">
        <v>406</v>
      </c>
      <c r="H158">
        <v>2</v>
      </c>
    </row>
    <row r="159" spans="1:11">
      <c r="A159">
        <v>158</v>
      </c>
      <c r="B159">
        <v>6000</v>
      </c>
      <c r="C159">
        <f t="shared" si="6"/>
        <v>480250</v>
      </c>
      <c r="D159">
        <v>1</v>
      </c>
      <c r="E159">
        <f t="shared" si="4"/>
        <v>355</v>
      </c>
      <c r="F159" t="s">
        <v>409</v>
      </c>
      <c r="G159" t="s">
        <v>406</v>
      </c>
      <c r="H159">
        <v>3</v>
      </c>
    </row>
    <row r="160" spans="1:11">
      <c r="A160">
        <v>159</v>
      </c>
      <c r="B160">
        <v>6000</v>
      </c>
      <c r="C160">
        <f t="shared" si="6"/>
        <v>486250</v>
      </c>
      <c r="D160">
        <v>1</v>
      </c>
      <c r="E160">
        <f t="shared" si="4"/>
        <v>356</v>
      </c>
      <c r="F160" t="s">
        <v>409</v>
      </c>
      <c r="G160" t="s">
        <v>406</v>
      </c>
      <c r="H160">
        <v>1</v>
      </c>
      <c r="I160" t="s">
        <v>409</v>
      </c>
      <c r="J160" t="s">
        <v>442</v>
      </c>
      <c r="K160">
        <v>5</v>
      </c>
    </row>
    <row r="161" spans="1:11">
      <c r="A161">
        <v>160</v>
      </c>
      <c r="B161">
        <v>6075</v>
      </c>
      <c r="C161">
        <f t="shared" si="6"/>
        <v>492325</v>
      </c>
      <c r="D161">
        <v>8</v>
      </c>
      <c r="E161">
        <f t="shared" si="4"/>
        <v>364</v>
      </c>
      <c r="F161" t="s">
        <v>409</v>
      </c>
      <c r="G161" t="s">
        <v>441</v>
      </c>
      <c r="H161">
        <v>3</v>
      </c>
    </row>
    <row r="162" spans="1:11">
      <c r="A162">
        <v>161</v>
      </c>
      <c r="B162">
        <v>6075</v>
      </c>
      <c r="C162">
        <f t="shared" si="6"/>
        <v>498400</v>
      </c>
      <c r="D162">
        <v>1</v>
      </c>
      <c r="E162">
        <f t="shared" si="4"/>
        <v>365</v>
      </c>
      <c r="F162" t="s">
        <v>409</v>
      </c>
      <c r="G162" t="s">
        <v>441</v>
      </c>
      <c r="H162">
        <v>2</v>
      </c>
    </row>
    <row r="163" spans="1:11">
      <c r="A163">
        <v>162</v>
      </c>
      <c r="B163">
        <v>6150</v>
      </c>
      <c r="C163">
        <f t="shared" si="6"/>
        <v>504550</v>
      </c>
      <c r="D163">
        <v>1</v>
      </c>
      <c r="E163">
        <f t="shared" si="4"/>
        <v>366</v>
      </c>
      <c r="F163" t="s">
        <v>409</v>
      </c>
      <c r="G163" t="s">
        <v>406</v>
      </c>
      <c r="H163">
        <v>2</v>
      </c>
      <c r="I163" t="s">
        <v>409</v>
      </c>
      <c r="J163" t="s">
        <v>441</v>
      </c>
      <c r="K163">
        <v>5</v>
      </c>
    </row>
    <row r="164" spans="1:11">
      <c r="A164">
        <v>163</v>
      </c>
      <c r="B164">
        <v>6150</v>
      </c>
      <c r="C164">
        <f t="shared" si="6"/>
        <v>510700</v>
      </c>
      <c r="D164">
        <v>1</v>
      </c>
      <c r="E164">
        <f t="shared" si="4"/>
        <v>367</v>
      </c>
      <c r="F164" t="s">
        <v>409</v>
      </c>
      <c r="G164" t="s">
        <v>406</v>
      </c>
      <c r="H164">
        <v>3</v>
      </c>
    </row>
    <row r="165" spans="1:11">
      <c r="A165">
        <v>164</v>
      </c>
      <c r="B165">
        <v>6225</v>
      </c>
      <c r="C165">
        <f t="shared" si="6"/>
        <v>516925</v>
      </c>
      <c r="D165">
        <v>1</v>
      </c>
      <c r="E165">
        <f t="shared" si="4"/>
        <v>368</v>
      </c>
      <c r="F165" t="s">
        <v>409</v>
      </c>
      <c r="G165" t="s">
        <v>406</v>
      </c>
      <c r="H165">
        <v>2</v>
      </c>
    </row>
    <row r="166" spans="1:11">
      <c r="A166">
        <v>165</v>
      </c>
      <c r="B166">
        <v>6225</v>
      </c>
      <c r="C166">
        <f t="shared" si="6"/>
        <v>523150</v>
      </c>
      <c r="D166">
        <v>8</v>
      </c>
      <c r="E166">
        <f t="shared" si="4"/>
        <v>376</v>
      </c>
      <c r="F166" t="s">
        <v>409</v>
      </c>
      <c r="G166" t="s">
        <v>442</v>
      </c>
      <c r="H166">
        <v>3</v>
      </c>
      <c r="I166" t="s">
        <v>409</v>
      </c>
      <c r="J166" t="s">
        <v>441</v>
      </c>
      <c r="K166">
        <v>5</v>
      </c>
    </row>
    <row r="167" spans="1:11">
      <c r="A167">
        <v>166</v>
      </c>
      <c r="B167">
        <v>6300</v>
      </c>
      <c r="C167">
        <f t="shared" si="6"/>
        <v>529450</v>
      </c>
      <c r="D167">
        <v>1</v>
      </c>
      <c r="E167">
        <f t="shared" si="4"/>
        <v>377</v>
      </c>
      <c r="F167" t="s">
        <v>409</v>
      </c>
      <c r="G167" t="s">
        <v>441</v>
      </c>
      <c r="H167">
        <v>1</v>
      </c>
    </row>
    <row r="168" spans="1:11">
      <c r="A168">
        <v>167</v>
      </c>
      <c r="B168">
        <v>6300</v>
      </c>
      <c r="C168">
        <f t="shared" si="6"/>
        <v>535750</v>
      </c>
      <c r="D168">
        <v>1</v>
      </c>
      <c r="E168">
        <f t="shared" si="4"/>
        <v>378</v>
      </c>
      <c r="F168" t="s">
        <v>409</v>
      </c>
      <c r="G168" t="s">
        <v>441</v>
      </c>
      <c r="H168">
        <v>2</v>
      </c>
    </row>
    <row r="169" spans="1:11">
      <c r="A169">
        <v>168</v>
      </c>
      <c r="B169">
        <v>6375</v>
      </c>
      <c r="C169">
        <f t="shared" si="6"/>
        <v>542125</v>
      </c>
      <c r="D169">
        <v>1</v>
      </c>
      <c r="E169">
        <f t="shared" si="4"/>
        <v>379</v>
      </c>
      <c r="F169" t="s">
        <v>409</v>
      </c>
      <c r="G169" t="s">
        <v>406</v>
      </c>
      <c r="H169">
        <v>3</v>
      </c>
      <c r="I169" t="s">
        <v>409</v>
      </c>
      <c r="J169" t="s">
        <v>441</v>
      </c>
      <c r="K169">
        <v>5</v>
      </c>
    </row>
    <row r="170" spans="1:11">
      <c r="A170">
        <v>169</v>
      </c>
      <c r="B170">
        <v>6375</v>
      </c>
      <c r="C170">
        <f t="shared" si="6"/>
        <v>548500</v>
      </c>
      <c r="D170">
        <v>1</v>
      </c>
      <c r="E170">
        <f t="shared" si="4"/>
        <v>380</v>
      </c>
      <c r="F170" t="s">
        <v>409</v>
      </c>
      <c r="G170" t="s">
        <v>406</v>
      </c>
      <c r="H170">
        <v>2</v>
      </c>
    </row>
    <row r="171" spans="1:11">
      <c r="A171">
        <v>170</v>
      </c>
      <c r="B171">
        <v>6450</v>
      </c>
      <c r="C171">
        <f t="shared" si="6"/>
        <v>554950</v>
      </c>
      <c r="D171">
        <v>9</v>
      </c>
      <c r="E171">
        <f t="shared" si="4"/>
        <v>389</v>
      </c>
      <c r="F171" t="s">
        <v>409</v>
      </c>
      <c r="G171" t="s">
        <v>406</v>
      </c>
      <c r="H171">
        <v>1</v>
      </c>
    </row>
    <row r="172" spans="1:11">
      <c r="A172">
        <v>99999</v>
      </c>
      <c r="B172">
        <v>7500</v>
      </c>
      <c r="C172">
        <f>C131+B172</f>
        <v>334450</v>
      </c>
      <c r="D172">
        <v>0</v>
      </c>
      <c r="E172">
        <f>IF(ROW()=2,D172,E171+D172)</f>
        <v>389</v>
      </c>
      <c r="F172" t="s">
        <v>409</v>
      </c>
      <c r="G172" t="s">
        <v>436</v>
      </c>
      <c r="H172">
        <v>5</v>
      </c>
      <c r="I172" t="s">
        <v>409</v>
      </c>
      <c r="J172" t="s">
        <v>441</v>
      </c>
      <c r="K172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CP2182"/>
  <sheetViews>
    <sheetView workbookViewId="0">
      <pane xSplit="1" ySplit="1" topLeftCell="B2162" activePane="bottomRight" state="frozen"/>
      <selection pane="topRight" activeCell="C1" sqref="C1"/>
      <selection pane="bottomLeft" activeCell="A2" sqref="A2"/>
      <selection pane="bottomRight" activeCell="A2182" sqref="A2182"/>
    </sheetView>
  </sheetViews>
  <sheetFormatPr defaultRowHeight="16.5" outlineLevelCol="1"/>
  <cols>
    <col min="2" max="5" width="9" hidden="1" customWidth="1" outlineLevel="1"/>
    <col min="6" max="6" width="12.125" customWidth="1" collapsed="1"/>
    <col min="7" max="10" width="14.125" customWidth="1"/>
    <col min="11" max="11" width="24.125" customWidth="1"/>
    <col min="12" max="12" width="31.625" customWidth="1"/>
    <col min="13" max="14" width="23.625" customWidth="1"/>
    <col min="15" max="22" width="9" customWidth="1"/>
    <col min="23" max="23" width="38.875" customWidth="1"/>
    <col min="24" max="24" width="9" style="1" hidden="1" customWidth="1" outlineLevel="1"/>
    <col min="25" max="25" width="9" style="2" hidden="1" customWidth="1" outlineLevel="1"/>
    <col min="26" max="30" width="9" hidden="1" customWidth="1" outlineLevel="1"/>
    <col min="31" max="31" width="9" style="1" hidden="1" customWidth="1" outlineLevel="1"/>
    <col min="32" max="32" width="9" style="2" hidden="1" customWidth="1" outlineLevel="1"/>
    <col min="33" max="37" width="9" hidden="1" customWidth="1" outlineLevel="1"/>
    <col min="38" max="38" width="9" style="1" hidden="1" customWidth="1" outlineLevel="1"/>
    <col min="39" max="39" width="9" style="2" hidden="1" customWidth="1" outlineLevel="1"/>
    <col min="40" max="44" width="9" hidden="1" customWidth="1" outlineLevel="1"/>
    <col min="45" max="45" width="9" style="1" hidden="1" customWidth="1" outlineLevel="1"/>
    <col min="46" max="46" width="9" style="2" hidden="1" customWidth="1" outlineLevel="1"/>
    <col min="47" max="51" width="9" hidden="1" customWidth="1" outlineLevel="1"/>
    <col min="52" max="52" width="9" style="1" hidden="1" customWidth="1" outlineLevel="1"/>
    <col min="53" max="53" width="9" style="2" hidden="1" customWidth="1" outlineLevel="1"/>
    <col min="54" max="58" width="9" hidden="1" customWidth="1" outlineLevel="1"/>
    <col min="59" max="59" width="9" style="1" hidden="1" customWidth="1" outlineLevel="1"/>
    <col min="60" max="60" width="9" style="2" hidden="1" customWidth="1" outlineLevel="1"/>
    <col min="61" max="65" width="9" hidden="1" customWidth="1" outlineLevel="1"/>
    <col min="66" max="66" width="9" style="1" hidden="1" customWidth="1" outlineLevel="1"/>
    <col min="67" max="67" width="9" style="2" hidden="1" customWidth="1" outlineLevel="1"/>
    <col min="68" max="72" width="9" hidden="1" customWidth="1" outlineLevel="1"/>
    <col min="73" max="73" width="9" style="1" hidden="1" customWidth="1" outlineLevel="1"/>
    <col min="74" max="74" width="9" style="2" hidden="1" customWidth="1" outlineLevel="1"/>
    <col min="75" max="79" width="9" hidden="1" customWidth="1" outlineLevel="1"/>
    <col min="80" max="80" width="9" style="1" hidden="1" customWidth="1" outlineLevel="1"/>
    <col min="81" max="81" width="9" style="2" hidden="1" customWidth="1" outlineLevel="1"/>
    <col min="82" max="86" width="9" hidden="1" customWidth="1" outlineLevel="1"/>
    <col min="87" max="87" width="9" style="1" hidden="1" customWidth="1" outlineLevel="1"/>
    <col min="88" max="88" width="9" style="2" hidden="1" customWidth="1" outlineLevel="1"/>
    <col min="89" max="93" width="9" hidden="1" customWidth="1" outlineLevel="1"/>
    <col min="94" max="94" width="9" collapsed="1"/>
  </cols>
  <sheetData>
    <row r="1" spans="1:93" ht="27" customHeight="1">
      <c r="A1" t="s">
        <v>0</v>
      </c>
      <c r="B1" t="s">
        <v>33</v>
      </c>
      <c r="C1" t="s">
        <v>34</v>
      </c>
      <c r="D1" t="s">
        <v>35</v>
      </c>
      <c r="E1" t="s">
        <v>36</v>
      </c>
      <c r="F1" t="s">
        <v>30</v>
      </c>
      <c r="G1" t="s">
        <v>78</v>
      </c>
      <c r="H1" t="s">
        <v>351</v>
      </c>
      <c r="I1" t="s">
        <v>352</v>
      </c>
      <c r="J1" t="s">
        <v>353</v>
      </c>
      <c r="K1" t="s">
        <v>1</v>
      </c>
      <c r="L1" t="s">
        <v>2</v>
      </c>
      <c r="M1" t="s">
        <v>3</v>
      </c>
      <c r="N1" t="s">
        <v>4</v>
      </c>
      <c r="O1" t="s">
        <v>16</v>
      </c>
      <c r="P1" t="s">
        <v>17</v>
      </c>
      <c r="Q1" t="s">
        <v>14</v>
      </c>
      <c r="R1" t="s">
        <v>15</v>
      </c>
      <c r="S1" t="s">
        <v>22</v>
      </c>
      <c r="T1" t="s">
        <v>21</v>
      </c>
      <c r="U1" t="s">
        <v>26</v>
      </c>
      <c r="V1" t="s">
        <v>27</v>
      </c>
      <c r="W1" t="s">
        <v>13</v>
      </c>
      <c r="X1" s="1" t="s">
        <v>207</v>
      </c>
      <c r="Y1" s="2" t="s">
        <v>208</v>
      </c>
      <c r="Z1" t="s">
        <v>209</v>
      </c>
      <c r="AA1" t="s">
        <v>210</v>
      </c>
      <c r="AB1" t="s">
        <v>211</v>
      </c>
      <c r="AC1" t="s">
        <v>212</v>
      </c>
      <c r="AD1" t="s">
        <v>213</v>
      </c>
      <c r="AE1" s="1" t="s">
        <v>55</v>
      </c>
      <c r="AF1" s="2" t="s">
        <v>56</v>
      </c>
      <c r="AG1" t="s">
        <v>37</v>
      </c>
      <c r="AH1" t="s">
        <v>38</v>
      </c>
      <c r="AI1" t="s">
        <v>214</v>
      </c>
      <c r="AJ1" t="s">
        <v>215</v>
      </c>
      <c r="AK1" t="s">
        <v>216</v>
      </c>
      <c r="AL1" s="1" t="s">
        <v>57</v>
      </c>
      <c r="AM1" s="2" t="s">
        <v>58</v>
      </c>
      <c r="AN1" t="s">
        <v>39</v>
      </c>
      <c r="AO1" t="s">
        <v>40</v>
      </c>
      <c r="AP1" t="s">
        <v>217</v>
      </c>
      <c r="AQ1" t="s">
        <v>218</v>
      </c>
      <c r="AR1" t="s">
        <v>219</v>
      </c>
      <c r="AS1" s="1" t="s">
        <v>59</v>
      </c>
      <c r="AT1" s="2" t="s">
        <v>60</v>
      </c>
      <c r="AU1" t="s">
        <v>41</v>
      </c>
      <c r="AV1" t="s">
        <v>42</v>
      </c>
      <c r="AW1" t="s">
        <v>220</v>
      </c>
      <c r="AX1" t="s">
        <v>221</v>
      </c>
      <c r="AY1" t="s">
        <v>222</v>
      </c>
      <c r="AZ1" s="1" t="s">
        <v>61</v>
      </c>
      <c r="BA1" s="2" t="s">
        <v>62</v>
      </c>
      <c r="BB1" t="s">
        <v>43</v>
      </c>
      <c r="BC1" t="s">
        <v>44</v>
      </c>
      <c r="BD1" t="s">
        <v>223</v>
      </c>
      <c r="BE1" t="s">
        <v>224</v>
      </c>
      <c r="BF1" t="s">
        <v>225</v>
      </c>
      <c r="BG1" s="1" t="s">
        <v>63</v>
      </c>
      <c r="BH1" s="2" t="s">
        <v>64</v>
      </c>
      <c r="BI1" t="s">
        <v>45</v>
      </c>
      <c r="BJ1" t="s">
        <v>46</v>
      </c>
      <c r="BK1" t="s">
        <v>226</v>
      </c>
      <c r="BL1" t="s">
        <v>227</v>
      </c>
      <c r="BM1" t="s">
        <v>228</v>
      </c>
      <c r="BN1" s="1" t="s">
        <v>65</v>
      </c>
      <c r="BO1" s="2" t="s">
        <v>66</v>
      </c>
      <c r="BP1" t="s">
        <v>47</v>
      </c>
      <c r="BQ1" t="s">
        <v>48</v>
      </c>
      <c r="BR1" t="s">
        <v>229</v>
      </c>
      <c r="BS1" t="s">
        <v>230</v>
      </c>
      <c r="BT1" t="s">
        <v>231</v>
      </c>
      <c r="BU1" s="1" t="s">
        <v>67</v>
      </c>
      <c r="BV1" s="2" t="s">
        <v>68</v>
      </c>
      <c r="BW1" t="s">
        <v>49</v>
      </c>
      <c r="BX1" t="s">
        <v>50</v>
      </c>
      <c r="BY1" t="s">
        <v>232</v>
      </c>
      <c r="BZ1" t="s">
        <v>233</v>
      </c>
      <c r="CA1" t="s">
        <v>234</v>
      </c>
      <c r="CB1" s="1" t="s">
        <v>69</v>
      </c>
      <c r="CC1" s="2" t="s">
        <v>70</v>
      </c>
      <c r="CD1" t="s">
        <v>51</v>
      </c>
      <c r="CE1" t="s">
        <v>52</v>
      </c>
      <c r="CF1" t="s">
        <v>235</v>
      </c>
      <c r="CG1" t="s">
        <v>236</v>
      </c>
      <c r="CH1" t="s">
        <v>237</v>
      </c>
      <c r="CI1" s="1" t="s">
        <v>71</v>
      </c>
      <c r="CJ1" s="2" t="s">
        <v>72</v>
      </c>
      <c r="CK1" t="s">
        <v>53</v>
      </c>
      <c r="CL1" t="s">
        <v>54</v>
      </c>
      <c r="CM1" t="s">
        <v>238</v>
      </c>
      <c r="CN1" t="s">
        <v>239</v>
      </c>
      <c r="CO1" t="s">
        <v>240</v>
      </c>
    </row>
    <row r="2" spans="1:93">
      <c r="A2">
        <v>10001</v>
      </c>
      <c r="B2">
        <f>IF(MOD(A2,10)=0,1.2,1.1)</f>
        <v>1.1000000000000001</v>
      </c>
      <c r="C2">
        <f>IF(MOD(B2,10)=0,1.2,1.1)</f>
        <v>1.1000000000000001</v>
      </c>
      <c r="F2">
        <v>5</v>
      </c>
      <c r="G2">
        <v>1</v>
      </c>
      <c r="H2">
        <v>0</v>
      </c>
      <c r="I2">
        <v>0</v>
      </c>
      <c r="J2">
        <v>0</v>
      </c>
      <c r="K2" t="s">
        <v>28</v>
      </c>
      <c r="L2" t="s">
        <v>29</v>
      </c>
      <c r="M2" t="s">
        <v>79</v>
      </c>
      <c r="N2" t="s">
        <v>80</v>
      </c>
      <c r="O2">
        <v>0</v>
      </c>
      <c r="P2">
        <v>-4.75</v>
      </c>
      <c r="Q2">
        <v>-3.5</v>
      </c>
      <c r="R2">
        <v>4.75</v>
      </c>
      <c r="S2">
        <v>3</v>
      </c>
      <c r="T2">
        <v>-13.5</v>
      </c>
      <c r="U2">
        <v>2.5499999999999998</v>
      </c>
      <c r="V2">
        <v>-6.75</v>
      </c>
      <c r="W2" t="str">
        <f>Y2&amp;IF(ISBLANK(Z2),"",","&amp;Z2)&amp;IF(ISBLANK(AA2),"",","&amp;AA2)&amp;IF(ISBLANK(AB2),"",","&amp;AB2)&amp;IF(ISBLANK(AC2),"",","&amp;AC2)&amp;IF(ISBLANK(AD2),"",","&amp;AD2)
&amp;IF(LEN(AF2)=0,"",","&amp;AF2)&amp;IF(ISBLANK(AG2),"",","&amp;AG2)&amp;IF(ISBLANK(AH2),"",","&amp;AH2)&amp;IF(ISBLANK(AI2),"",","&amp;AI2)&amp;IF(ISBLANK(AJ2),"",","&amp;AJ2)&amp;IF(ISBLANK(AK2),"",","&amp;AK2)
&amp;IF(LEN(AM2)=0,"",","&amp;AM2)&amp;IF(ISBLANK(AN2),"",","&amp;AN2)&amp;IF(ISBLANK(AO2),"",","&amp;AO2)&amp;IF(ISBLANK(AP2),"",","&amp;AP2)&amp;IF(ISBLANK(AQ2),"",","&amp;AQ2)&amp;IF(ISBLANK(AR2),"",","&amp;AR2)
&amp;IF(LEN(AT2)=0,"",","&amp;AT2)&amp;IF(ISBLANK(AU2),"",","&amp;AU2)&amp;IF(ISBLANK(AV2),"",","&amp;AV2)&amp;IF(ISBLANK(AW2),"",","&amp;AW2)&amp;IF(ISBLANK(AX2),"",","&amp;AX2)&amp;IF(ISBLANK(AY2),"",","&amp;AY2)
&amp;IF(LEN(BA2)=0,"",","&amp;BA2)&amp;IF(ISBLANK(BB2),"",","&amp;BB2)&amp;IF(ISBLANK(BC2),"",","&amp;BC2)&amp;IF(ISBLANK(BD2),"",","&amp;BD2)&amp;IF(ISBLANK(BE2),"",","&amp;BE2)&amp;IF(ISBLANK(BF2),"",","&amp;BF2)
&amp;IF(LEN(BH2)=0,"",","&amp;BH2)&amp;IF(ISBLANK(BI2),"",","&amp;BI2)&amp;IF(ISBLANK(BJ2),"",","&amp;BJ2)&amp;IF(ISBLANK(BK2),"",","&amp;BK2)&amp;IF(ISBLANK(BL2),"",","&amp;BL2)&amp;IF(ISBLANK(BM2),"",","&amp;BM2)
&amp;IF(LEN(BO2)=0,"",","&amp;BO2)&amp;IF(ISBLANK(BP2),"",","&amp;BP2)&amp;IF(ISBLANK(BQ2),"",","&amp;BQ2)&amp;IF(ISBLANK(BR2),"",","&amp;BR2)&amp;IF(ISBLANK(BS2),"",","&amp;BS2)&amp;IF(ISBLANK(BT2),"",","&amp;BT2)
&amp;IF(LEN(BV2)=0,"",","&amp;BV2)&amp;IF(ISBLANK(BW2),"",","&amp;BW2)&amp;IF(ISBLANK(BX2),"",","&amp;BX2)&amp;IF(ISBLANK(BY2),"",","&amp;BY2)&amp;IF(ISBLANK(BZ2),"",","&amp;BZ2)&amp;IF(ISBLANK(CA2),"",","&amp;CA2)
&amp;IF(LEN(CC2)=0,"",","&amp;CC2)&amp;IF(ISBLANK(CD2),"",","&amp;CD2)&amp;IF(ISBLANK(CE2),"",","&amp;CE2)&amp;IF(ISBLANK(CF2),"",","&amp;CF2)&amp;IF(ISBLANK(CG2),"",","&amp;CG2)&amp;IF(ISBLANK(CH2),"",","&amp;CH2)
&amp;IF(LEN(CJ2)=0,"",","&amp;CJ2)&amp;IF(ISBLANK(CK2),"",","&amp;CK2)&amp;IF(ISBLANK(CL2),"",","&amp;CL2)&amp;IF(ISBLANK(CM2),"",","&amp;CM2)&amp;IF(ISBLANK(CN2),"",","&amp;CN2)&amp;IF(ISBLANK(CO2),"",","&amp;CO2)</f>
        <v>g101,5</v>
      </c>
      <c r="X2" s="1" t="s">
        <v>73</v>
      </c>
      <c r="Y2" s="2" t="str">
        <f>IF(AND(ISBLANK(X2),OR(NOT(ISBLANK(Z2)),NOT(ISBLANK(AA2)))),#N/A,
IF(ISBLANK(X2),"",
IF(AND(NOT(ISERROR(VLOOKUP(X2,MonsterTable!$A:$B,MATCH(MonsterTable!$B$1,MonsterTable!$A$1:$B$1,0),0))),OR(ISBLANK(Z2),ISBLANK(AA2))),#N/A,
IFERROR(VLOOKUP(X2,MonsterTable!$A:$B,MATCH(MonsterTable!$B$1,MonsterTable!$A$1:$B$1,0),0),
IF(OR(NOT(ISBLANK(Z2)),ISBLANK(AA2)),#N/A,
IF(X2="empty","empty",
VLOOKUP(X2,MonsterGroupTable!$A:$A,1,0)))))))</f>
        <v>g101</v>
      </c>
      <c r="AA2">
        <v>5</v>
      </c>
      <c r="AF2" s="2" t="str">
        <f>IF(AND(ISBLANK(AE2),OR(NOT(ISBLANK(AG2)),NOT(ISBLANK(AH2)))),#N/A,
IF(ISBLANK(AE2),"",
IF(AND(NOT(ISERROR(VLOOKUP(AE2,MonsterTable!$A:$B,MATCH(MonsterTable!$B$1,MonsterTable!$A$1:$B$1,0),0))),OR(ISBLANK(AG2),ISBLANK(AH2))),#N/A,
IFERROR(VLOOKUP(AE2,MonsterTable!$A:$B,MATCH(MonsterTable!$B$1,MonsterTable!$A$1:$B$1,0),0),
IF(OR(NOT(ISBLANK(AG2)),ISBLANK(AH2)),#N/A,
IF(AE2="empty","empty",
VLOOKUP(AE2,MonsterGroupTable!$A:$A,1,0)))))))</f>
        <v/>
      </c>
      <c r="AM2" s="2" t="str">
        <f>IF(AND(ISBLANK(AL2),OR(NOT(ISBLANK(AN2)),NOT(ISBLANK(AO2)))),#N/A,
IF(ISBLANK(AL2),"",
IF(AND(NOT(ISERROR(VLOOKUP(AL2,MonsterTable!$A:$B,MATCH(MonsterTable!$B$1,MonsterTable!$A$1:$B$1,0),0))),OR(ISBLANK(AN2),ISBLANK(AO2))),#N/A,
IFERROR(VLOOKUP(AL2,MonsterTable!$A:$B,MATCH(MonsterTable!$B$1,MonsterTable!$A$1:$B$1,0),0),
IF(OR(NOT(ISBLANK(AN2)),ISBLANK(AO2)),#N/A,
IF(AL2="empty","empty",
VLOOKUP(AL2,MonsterGroupTable!$A:$A,1,0)))))))</f>
        <v/>
      </c>
      <c r="AT2" s="2" t="str">
        <f>IF(AND(ISBLANK(AS2),OR(NOT(ISBLANK(AU2)),NOT(ISBLANK(AV2)))),#N/A,
IF(ISBLANK(AS2),"",
IF(AND(NOT(ISERROR(VLOOKUP(AS2,MonsterTable!$A:$B,MATCH(MonsterTable!$B$1,MonsterTable!$A$1:$B$1,0),0))),OR(ISBLANK(AU2),ISBLANK(AV2))),#N/A,
IFERROR(VLOOKUP(AS2,MonsterTable!$A:$B,MATCH(MonsterTable!$B$1,MonsterTable!$A$1:$B$1,0),0),
IF(OR(NOT(ISBLANK(AU2)),ISBLANK(AV2)),#N/A,
IF(AS2="empty","empty",
VLOOKUP(AS2,MonsterGroupTable!$A:$A,1,0)))))))</f>
        <v/>
      </c>
      <c r="BA2" s="2" t="str">
        <f>IF(AND(ISBLANK(AZ2),OR(NOT(ISBLANK(BB2)),NOT(ISBLANK(BC2)))),#N/A,
IF(ISBLANK(AZ2),"",
IF(AND(NOT(ISERROR(VLOOKUP(AZ2,MonsterTable!$A:$B,MATCH(MonsterTable!$B$1,MonsterTable!$A$1:$B$1,0),0))),OR(ISBLANK(BB2),ISBLANK(BC2))),#N/A,
IFERROR(VLOOKUP(AZ2,MonsterTable!$A:$B,MATCH(MonsterTable!$B$1,MonsterTable!$A$1:$B$1,0),0),
IF(OR(NOT(ISBLANK(BB2)),ISBLANK(BC2)),#N/A,
IF(AZ2="empty","empty",
VLOOKUP(AZ2,MonsterGroupTable!$A:$A,1,0)))))))</f>
        <v/>
      </c>
      <c r="BH2" s="2" t="str">
        <f>IF(AND(ISBLANK(BG2),OR(NOT(ISBLANK(BI2)),NOT(ISBLANK(BJ2)))),#N/A,
IF(ISBLANK(BG2),"",
IF(AND(NOT(ISERROR(VLOOKUP(BG2,MonsterTable!$A:$B,MATCH(MonsterTable!$B$1,MonsterTable!$A$1:$B$1,0),0))),OR(ISBLANK(BI2),ISBLANK(BJ2))),#N/A,
IFERROR(VLOOKUP(BG2,MonsterTable!$A:$B,MATCH(MonsterTable!$B$1,MonsterTable!$A$1:$B$1,0),0),
IF(OR(NOT(ISBLANK(BI2)),ISBLANK(BJ2)),#N/A,
IF(BG2="empty","empty",
VLOOKUP(BG2,MonsterGroupTable!$A:$A,1,0)))))))</f>
        <v/>
      </c>
      <c r="BO2" s="2" t="str">
        <f>IF(AND(ISBLANK(BN2),OR(NOT(ISBLANK(BP2)),NOT(ISBLANK(BQ2)))),#N/A,
IF(ISBLANK(BN2),"",
IF(AND(NOT(ISERROR(VLOOKUP(BN2,MonsterTable!$A:$B,MATCH(MonsterTable!$B$1,MonsterTable!$A$1:$B$1,0),0))),OR(ISBLANK(BP2),ISBLANK(BQ2))),#N/A,
IFERROR(VLOOKUP(BN2,MonsterTable!$A:$B,MATCH(MonsterTable!$B$1,MonsterTable!$A$1:$B$1,0),0),
IF(OR(NOT(ISBLANK(BP2)),ISBLANK(BQ2)),#N/A,
IF(BN2="empty","empty",
VLOOKUP(BN2,MonsterGroupTable!$A:$A,1,0)))))))</f>
        <v/>
      </c>
      <c r="BV2" s="2" t="str">
        <f>IF(AND(ISBLANK(BU2),OR(NOT(ISBLANK(BW2)),NOT(ISBLANK(BX2)))),#N/A,
IF(ISBLANK(BU2),"",
IF(AND(NOT(ISERROR(VLOOKUP(BU2,MonsterTable!$A:$B,MATCH(MonsterTable!$B$1,MonsterTable!$A$1:$B$1,0),0))),OR(ISBLANK(BW2),ISBLANK(BX2))),#N/A,
IFERROR(VLOOKUP(BU2,MonsterTable!$A:$B,MATCH(MonsterTable!$B$1,MonsterTable!$A$1:$B$1,0),0),
IF(OR(NOT(ISBLANK(BW2)),ISBLANK(BX2)),#N/A,
IF(BU2="empty","empty",
VLOOKUP(BU2,MonsterGroupTable!$A:$A,1,0)))))))</f>
        <v/>
      </c>
      <c r="CC2" s="2" t="str">
        <f>IF(AND(ISBLANK(CB2),OR(NOT(ISBLANK(CD2)),NOT(ISBLANK(CE2)))),#N/A,
IF(ISBLANK(CB2),"",
IF(AND(NOT(ISERROR(VLOOKUP(CB2,MonsterTable!$A:$B,MATCH(MonsterTable!$B$1,MonsterTable!$A$1:$B$1,0),0))),OR(ISBLANK(CD2),ISBLANK(CE2))),#N/A,
IFERROR(VLOOKUP(CB2,MonsterTable!$A:$B,MATCH(MonsterTable!$B$1,MonsterTable!$A$1:$B$1,0),0),
IF(OR(NOT(ISBLANK(CD2)),ISBLANK(CE2)),#N/A,
IF(CB2="empty","empty",
VLOOKUP(CB2,MonsterGroupTable!$A:$A,1,0)))))))</f>
        <v/>
      </c>
      <c r="CJ2" s="2" t="str">
        <f>IF(AND(ISBLANK(CI2),OR(NOT(ISBLANK(CK2)),NOT(ISBLANK(CL2)))),#N/A,
IF(ISBLANK(CI2),"",
IF(AND(NOT(ISERROR(VLOOKUP(CI2,MonsterTable!$A:$B,MATCH(MonsterTable!$B$1,MonsterTable!$A$1:$B$1,0),0))),OR(ISBLANK(CK2),ISBLANK(CL2))),#N/A,
IFERROR(VLOOKUP(CI2,MonsterTable!$A:$B,MATCH(MonsterTable!$B$1,MonsterTable!$A$1:$B$1,0),0),
IF(OR(NOT(ISBLANK(CK2)),ISBLANK(CL2)),#N/A,
IF(CI2="empty","empty",
VLOOKUP(CI2,MonsterGroupTable!$A:$A,1,0)))))))</f>
        <v/>
      </c>
    </row>
    <row r="3" spans="1:93">
      <c r="A3">
        <v>10002</v>
      </c>
      <c r="B3">
        <f t="shared" ref="B3:C66" si="0">IF(MOD(A3,10)=0,1.2,1.1)</f>
        <v>1.1000000000000001</v>
      </c>
      <c r="C3">
        <f t="shared" si="0"/>
        <v>1.1000000000000001</v>
      </c>
      <c r="F3">
        <v>12</v>
      </c>
      <c r="G3">
        <v>1</v>
      </c>
      <c r="H3">
        <v>0</v>
      </c>
      <c r="I3">
        <v>0</v>
      </c>
      <c r="J3">
        <v>0</v>
      </c>
      <c r="K3" t="s">
        <v>28</v>
      </c>
      <c r="L3" t="s">
        <v>29</v>
      </c>
      <c r="M3" t="s">
        <v>79</v>
      </c>
      <c r="N3" t="s">
        <v>80</v>
      </c>
      <c r="O3">
        <v>0</v>
      </c>
      <c r="P3">
        <v>-4.75</v>
      </c>
      <c r="Q3">
        <v>-3.5</v>
      </c>
      <c r="R3">
        <v>4.75</v>
      </c>
      <c r="S3">
        <v>3</v>
      </c>
      <c r="T3">
        <v>-13.5</v>
      </c>
      <c r="U3">
        <v>2.5499999999999998</v>
      </c>
      <c r="V3">
        <v>-6.75</v>
      </c>
      <c r="W3" t="str">
        <f t="shared" ref="W3:W66" si="1">Y3&amp;IF(ISBLANK(Z3),"",","&amp;Z3)&amp;IF(ISBLANK(AA3),"",","&amp;AA3)&amp;IF(ISBLANK(AB3),"",","&amp;AB3)&amp;IF(ISBLANK(AC3),"",","&amp;AC3)&amp;IF(ISBLANK(AD3),"",","&amp;AD3)
&amp;IF(LEN(AF3)=0,"",","&amp;AF3)&amp;IF(ISBLANK(AG3),"",","&amp;AG3)&amp;IF(ISBLANK(AH3),"",","&amp;AH3)&amp;IF(ISBLANK(AI3),"",","&amp;AI3)&amp;IF(ISBLANK(AJ3),"",","&amp;AJ3)&amp;IF(ISBLANK(AK3),"",","&amp;AK3)
&amp;IF(LEN(AM3)=0,"",","&amp;AM3)&amp;IF(ISBLANK(AN3),"",","&amp;AN3)&amp;IF(ISBLANK(AO3),"",","&amp;AO3)&amp;IF(ISBLANK(AP3),"",","&amp;AP3)&amp;IF(ISBLANK(AQ3),"",","&amp;AQ3)&amp;IF(ISBLANK(AR3),"",","&amp;AR3)
&amp;IF(LEN(AT3)=0,"",","&amp;AT3)&amp;IF(ISBLANK(AU3),"",","&amp;AU3)&amp;IF(ISBLANK(AV3),"",","&amp;AV3)&amp;IF(ISBLANK(AW3),"",","&amp;AW3)&amp;IF(ISBLANK(AX3),"",","&amp;AX3)&amp;IF(ISBLANK(AY3),"",","&amp;AY3)
&amp;IF(LEN(BA3)=0,"",","&amp;BA3)&amp;IF(ISBLANK(BB3),"",","&amp;BB3)&amp;IF(ISBLANK(BC3),"",","&amp;BC3)&amp;IF(ISBLANK(BD3),"",","&amp;BD3)&amp;IF(ISBLANK(BE3),"",","&amp;BE3)&amp;IF(ISBLANK(BF3),"",","&amp;BF3)
&amp;IF(LEN(BH3)=0,"",","&amp;BH3)&amp;IF(ISBLANK(BI3),"",","&amp;BI3)&amp;IF(ISBLANK(BJ3),"",","&amp;BJ3)&amp;IF(ISBLANK(BK3),"",","&amp;BK3)&amp;IF(ISBLANK(BL3),"",","&amp;BL3)&amp;IF(ISBLANK(BM3),"",","&amp;BM3)
&amp;IF(LEN(BO3)=0,"",","&amp;BO3)&amp;IF(ISBLANK(BP3),"",","&amp;BP3)&amp;IF(ISBLANK(BQ3),"",","&amp;BQ3)&amp;IF(ISBLANK(BR3),"",","&amp;BR3)&amp;IF(ISBLANK(BS3),"",","&amp;BS3)&amp;IF(ISBLANK(BT3),"",","&amp;BT3)
&amp;IF(LEN(BV3)=0,"",","&amp;BV3)&amp;IF(ISBLANK(BW3),"",","&amp;BW3)&amp;IF(ISBLANK(BX3),"",","&amp;BX3)&amp;IF(ISBLANK(BY3),"",","&amp;BY3)&amp;IF(ISBLANK(BZ3),"",","&amp;BZ3)&amp;IF(ISBLANK(CA3),"",","&amp;CA3)
&amp;IF(LEN(CC3)=0,"",","&amp;CC3)&amp;IF(ISBLANK(CD3),"",","&amp;CD3)&amp;IF(ISBLANK(CE3),"",","&amp;CE3)&amp;IF(ISBLANK(CF3),"",","&amp;CF3)&amp;IF(ISBLANK(CG3),"",","&amp;CG3)&amp;IF(ISBLANK(CH3),"",","&amp;CH3)
&amp;IF(LEN(CJ3)=0,"",","&amp;CJ3)&amp;IF(ISBLANK(CK3),"",","&amp;CK3)&amp;IF(ISBLANK(CL3),"",","&amp;CL3)&amp;IF(ISBLANK(CM3),"",","&amp;CM3)&amp;IF(ISBLANK(CN3),"",","&amp;CN3)&amp;IF(ISBLANK(CO3),"",","&amp;CO3)</f>
        <v>g101,5</v>
      </c>
      <c r="X3" s="1" t="s">
        <v>73</v>
      </c>
      <c r="Y3" s="2" t="str">
        <f>IF(AND(ISBLANK(X3),OR(NOT(ISBLANK(Z3)),NOT(ISBLANK(AA3)))),#N/A,
IF(ISBLANK(X3),"",
IF(AND(NOT(ISERROR(VLOOKUP(X3,MonsterTable!$A:$B,MATCH(MonsterTable!$B$1,MonsterTable!$A$1:$B$1,0),0))),OR(ISBLANK(Z3),ISBLANK(AA3))),#N/A,
IFERROR(VLOOKUP(X3,MonsterTable!$A:$B,MATCH(MonsterTable!$B$1,MonsterTable!$A$1:$B$1,0),0),
IF(OR(NOT(ISBLANK(Z3)),ISBLANK(AA3)),#N/A,
IF(X3="empty","empty",
VLOOKUP(X3,MonsterGroupTable!$A:$A,1,0)))))))</f>
        <v>g101</v>
      </c>
      <c r="AA3">
        <v>5</v>
      </c>
      <c r="AF3" s="2" t="str">
        <f>IF(AND(ISBLANK(AE3),OR(NOT(ISBLANK(AG3)),NOT(ISBLANK(AH3)))),#N/A,
IF(ISBLANK(AE3),"",
IF(AND(NOT(ISERROR(VLOOKUP(AE3,MonsterTable!$A:$B,MATCH(MonsterTable!$B$1,MonsterTable!$A$1:$B$1,0),0))),OR(ISBLANK(AG3),ISBLANK(AH3))),#N/A,
IFERROR(VLOOKUP(AE3,MonsterTable!$A:$B,MATCH(MonsterTable!$B$1,MonsterTable!$A$1:$B$1,0),0),
IF(OR(NOT(ISBLANK(AG3)),ISBLANK(AH3)),#N/A,
IF(AE3="empty","empty",
VLOOKUP(AE3,MonsterGroupTable!$A:$A,1,0)))))))</f>
        <v/>
      </c>
      <c r="AM3" s="2" t="str">
        <f>IF(AND(ISBLANK(AL3),OR(NOT(ISBLANK(AN3)),NOT(ISBLANK(AO3)))),#N/A,
IF(ISBLANK(AL3),"",
IF(AND(NOT(ISERROR(VLOOKUP(AL3,MonsterTable!$A:$B,MATCH(MonsterTable!$B$1,MonsterTable!$A$1:$B$1,0),0))),OR(ISBLANK(AN3),ISBLANK(AO3))),#N/A,
IFERROR(VLOOKUP(AL3,MonsterTable!$A:$B,MATCH(MonsterTable!$B$1,MonsterTable!$A$1:$B$1,0),0),
IF(OR(NOT(ISBLANK(AN3)),ISBLANK(AO3)),#N/A,
IF(AL3="empty","empty",
VLOOKUP(AL3,MonsterGroupTable!$A:$A,1,0)))))))</f>
        <v/>
      </c>
      <c r="AT3" s="2" t="str">
        <f>IF(AND(ISBLANK(AS3),OR(NOT(ISBLANK(AU3)),NOT(ISBLANK(AV3)))),#N/A,
IF(ISBLANK(AS3),"",
IF(AND(NOT(ISERROR(VLOOKUP(AS3,MonsterTable!$A:$B,MATCH(MonsterTable!$B$1,MonsterTable!$A$1:$B$1,0),0))),OR(ISBLANK(AU3),ISBLANK(AV3))),#N/A,
IFERROR(VLOOKUP(AS3,MonsterTable!$A:$B,MATCH(MonsterTable!$B$1,MonsterTable!$A$1:$B$1,0),0),
IF(OR(NOT(ISBLANK(AU3)),ISBLANK(AV3)),#N/A,
IF(AS3="empty","empty",
VLOOKUP(AS3,MonsterGroupTable!$A:$A,1,0)))))))</f>
        <v/>
      </c>
      <c r="BA3" s="2" t="str">
        <f>IF(AND(ISBLANK(AZ3),OR(NOT(ISBLANK(BB3)),NOT(ISBLANK(BC3)))),#N/A,
IF(ISBLANK(AZ3),"",
IF(AND(NOT(ISERROR(VLOOKUP(AZ3,MonsterTable!$A:$B,MATCH(MonsterTable!$B$1,MonsterTable!$A$1:$B$1,0),0))),OR(ISBLANK(BB3),ISBLANK(BC3))),#N/A,
IFERROR(VLOOKUP(AZ3,MonsterTable!$A:$B,MATCH(MonsterTable!$B$1,MonsterTable!$A$1:$B$1,0),0),
IF(OR(NOT(ISBLANK(BB3)),ISBLANK(BC3)),#N/A,
IF(AZ3="empty","empty",
VLOOKUP(AZ3,MonsterGroupTable!$A:$A,1,0)))))))</f>
        <v/>
      </c>
      <c r="BH3" s="2" t="str">
        <f>IF(AND(ISBLANK(BG3),OR(NOT(ISBLANK(BI3)),NOT(ISBLANK(BJ3)))),#N/A,
IF(ISBLANK(BG3),"",
IF(AND(NOT(ISERROR(VLOOKUP(BG3,MonsterTable!$A:$B,MATCH(MonsterTable!$B$1,MonsterTable!$A$1:$B$1,0),0))),OR(ISBLANK(BI3),ISBLANK(BJ3))),#N/A,
IFERROR(VLOOKUP(BG3,MonsterTable!$A:$B,MATCH(MonsterTable!$B$1,MonsterTable!$A$1:$B$1,0),0),
IF(OR(NOT(ISBLANK(BI3)),ISBLANK(BJ3)),#N/A,
IF(BG3="empty","empty",
VLOOKUP(BG3,MonsterGroupTable!$A:$A,1,0)))))))</f>
        <v/>
      </c>
      <c r="BO3" s="2" t="str">
        <f>IF(AND(ISBLANK(BN3),OR(NOT(ISBLANK(BP3)),NOT(ISBLANK(BQ3)))),#N/A,
IF(ISBLANK(BN3),"",
IF(AND(NOT(ISERROR(VLOOKUP(BN3,MonsterTable!$A:$B,MATCH(MonsterTable!$B$1,MonsterTable!$A$1:$B$1,0),0))),OR(ISBLANK(BP3),ISBLANK(BQ3))),#N/A,
IFERROR(VLOOKUP(BN3,MonsterTable!$A:$B,MATCH(MonsterTable!$B$1,MonsterTable!$A$1:$B$1,0),0),
IF(OR(NOT(ISBLANK(BP3)),ISBLANK(BQ3)),#N/A,
IF(BN3="empty","empty",
VLOOKUP(BN3,MonsterGroupTable!$A:$A,1,0)))))))</f>
        <v/>
      </c>
      <c r="BV3" s="2" t="str">
        <f>IF(AND(ISBLANK(BU3),OR(NOT(ISBLANK(BW3)),NOT(ISBLANK(BX3)))),#N/A,
IF(ISBLANK(BU3),"",
IF(AND(NOT(ISERROR(VLOOKUP(BU3,MonsterTable!$A:$B,MATCH(MonsterTable!$B$1,MonsterTable!$A$1:$B$1,0),0))),OR(ISBLANK(BW3),ISBLANK(BX3))),#N/A,
IFERROR(VLOOKUP(BU3,MonsterTable!$A:$B,MATCH(MonsterTable!$B$1,MonsterTable!$A$1:$B$1,0),0),
IF(OR(NOT(ISBLANK(BW3)),ISBLANK(BX3)),#N/A,
IF(BU3="empty","empty",
VLOOKUP(BU3,MonsterGroupTable!$A:$A,1,0)))))))</f>
        <v/>
      </c>
      <c r="CC3" s="2" t="str">
        <f>IF(AND(ISBLANK(CB3),OR(NOT(ISBLANK(CD3)),NOT(ISBLANK(CE3)))),#N/A,
IF(ISBLANK(CB3),"",
IF(AND(NOT(ISERROR(VLOOKUP(CB3,MonsterTable!$A:$B,MATCH(MonsterTable!$B$1,MonsterTable!$A$1:$B$1,0),0))),OR(ISBLANK(CD3),ISBLANK(CE3))),#N/A,
IFERROR(VLOOKUP(CB3,MonsterTable!$A:$B,MATCH(MonsterTable!$B$1,MonsterTable!$A$1:$B$1,0),0),
IF(OR(NOT(ISBLANK(CD3)),ISBLANK(CE3)),#N/A,
IF(CB3="empty","empty",
VLOOKUP(CB3,MonsterGroupTable!$A:$A,1,0)))))))</f>
        <v/>
      </c>
      <c r="CJ3" s="2" t="str">
        <f>IF(AND(ISBLANK(CI3),OR(NOT(ISBLANK(CK3)),NOT(ISBLANK(CL3)))),#N/A,
IF(ISBLANK(CI3),"",
IF(AND(NOT(ISERROR(VLOOKUP(CI3,MonsterTable!$A:$B,MATCH(MonsterTable!$B$1,MonsterTable!$A$1:$B$1,0),0))),OR(ISBLANK(CK3),ISBLANK(CL3))),#N/A,
IFERROR(VLOOKUP(CI3,MonsterTable!$A:$B,MATCH(MonsterTable!$B$1,MonsterTable!$A$1:$B$1,0),0),
IF(OR(NOT(ISBLANK(CK3)),ISBLANK(CL3)),#N/A,
IF(CI3="empty","empty",
VLOOKUP(CI3,MonsterGroupTable!$A:$A,1,0)))))))</f>
        <v/>
      </c>
    </row>
    <row r="4" spans="1:93">
      <c r="A4">
        <v>10003</v>
      </c>
      <c r="B4">
        <f t="shared" si="0"/>
        <v>1.1000000000000001</v>
      </c>
      <c r="C4">
        <f t="shared" si="0"/>
        <v>1.1000000000000001</v>
      </c>
      <c r="F4">
        <v>15</v>
      </c>
      <c r="G4">
        <v>1</v>
      </c>
      <c r="H4">
        <v>0</v>
      </c>
      <c r="I4">
        <v>0</v>
      </c>
      <c r="J4">
        <v>0</v>
      </c>
      <c r="K4" t="s">
        <v>28</v>
      </c>
      <c r="L4" t="s">
        <v>29</v>
      </c>
      <c r="M4" t="s">
        <v>79</v>
      </c>
      <c r="N4" t="s">
        <v>80</v>
      </c>
      <c r="O4">
        <v>0</v>
      </c>
      <c r="P4">
        <v>-4.75</v>
      </c>
      <c r="Q4">
        <v>-3.5</v>
      </c>
      <c r="R4">
        <v>4.75</v>
      </c>
      <c r="S4">
        <v>3</v>
      </c>
      <c r="T4">
        <v>-13.5</v>
      </c>
      <c r="U4">
        <v>2.5499999999999998</v>
      </c>
      <c r="V4">
        <v>-6.75</v>
      </c>
      <c r="W4" t="str">
        <f t="shared" si="1"/>
        <v>g101,5</v>
      </c>
      <c r="X4" s="1" t="s">
        <v>73</v>
      </c>
      <c r="Y4" s="2" t="str">
        <f>IF(AND(ISBLANK(X4),OR(NOT(ISBLANK(Z4)),NOT(ISBLANK(AA4)))),#N/A,
IF(ISBLANK(X4),"",
IF(AND(NOT(ISERROR(VLOOKUP(X4,MonsterTable!$A:$B,MATCH(MonsterTable!$B$1,MonsterTable!$A$1:$B$1,0),0))),OR(ISBLANK(Z4),ISBLANK(AA4))),#N/A,
IFERROR(VLOOKUP(X4,MonsterTable!$A:$B,MATCH(MonsterTable!$B$1,MonsterTable!$A$1:$B$1,0),0),
IF(OR(NOT(ISBLANK(Z4)),ISBLANK(AA4)),#N/A,
IF(X4="empty","empty",
VLOOKUP(X4,MonsterGroupTable!$A:$A,1,0)))))))</f>
        <v>g101</v>
      </c>
      <c r="AA4">
        <v>5</v>
      </c>
      <c r="AF4" s="2" t="str">
        <f>IF(AND(ISBLANK(AE4),OR(NOT(ISBLANK(AG4)),NOT(ISBLANK(AH4)))),#N/A,
IF(ISBLANK(AE4),"",
IF(AND(NOT(ISERROR(VLOOKUP(AE4,MonsterTable!$A:$B,MATCH(MonsterTable!$B$1,MonsterTable!$A$1:$B$1,0),0))),OR(ISBLANK(AG4),ISBLANK(AH4))),#N/A,
IFERROR(VLOOKUP(AE4,MonsterTable!$A:$B,MATCH(MonsterTable!$B$1,MonsterTable!$A$1:$B$1,0),0),
IF(OR(NOT(ISBLANK(AG4)),ISBLANK(AH4)),#N/A,
IF(AE4="empty","empty",
VLOOKUP(AE4,MonsterGroupTable!$A:$A,1,0)))))))</f>
        <v/>
      </c>
      <c r="AM4" s="2" t="str">
        <f>IF(AND(ISBLANK(AL4),OR(NOT(ISBLANK(AN4)),NOT(ISBLANK(AO4)))),#N/A,
IF(ISBLANK(AL4),"",
IF(AND(NOT(ISERROR(VLOOKUP(AL4,MonsterTable!$A:$B,MATCH(MonsterTable!$B$1,MonsterTable!$A$1:$B$1,0),0))),OR(ISBLANK(AN4),ISBLANK(AO4))),#N/A,
IFERROR(VLOOKUP(AL4,MonsterTable!$A:$B,MATCH(MonsterTable!$B$1,MonsterTable!$A$1:$B$1,0),0),
IF(OR(NOT(ISBLANK(AN4)),ISBLANK(AO4)),#N/A,
IF(AL4="empty","empty",
VLOOKUP(AL4,MonsterGroupTable!$A:$A,1,0)))))))</f>
        <v/>
      </c>
      <c r="AT4" s="2" t="str">
        <f>IF(AND(ISBLANK(AS4),OR(NOT(ISBLANK(AU4)),NOT(ISBLANK(AV4)))),#N/A,
IF(ISBLANK(AS4),"",
IF(AND(NOT(ISERROR(VLOOKUP(AS4,MonsterTable!$A:$B,MATCH(MonsterTable!$B$1,MonsterTable!$A$1:$B$1,0),0))),OR(ISBLANK(AU4),ISBLANK(AV4))),#N/A,
IFERROR(VLOOKUP(AS4,MonsterTable!$A:$B,MATCH(MonsterTable!$B$1,MonsterTable!$A$1:$B$1,0),0),
IF(OR(NOT(ISBLANK(AU4)),ISBLANK(AV4)),#N/A,
IF(AS4="empty","empty",
VLOOKUP(AS4,MonsterGroupTable!$A:$A,1,0)))))))</f>
        <v/>
      </c>
      <c r="BA4" s="2" t="str">
        <f>IF(AND(ISBLANK(AZ4),OR(NOT(ISBLANK(BB4)),NOT(ISBLANK(BC4)))),#N/A,
IF(ISBLANK(AZ4),"",
IF(AND(NOT(ISERROR(VLOOKUP(AZ4,MonsterTable!$A:$B,MATCH(MonsterTable!$B$1,MonsterTable!$A$1:$B$1,0),0))),OR(ISBLANK(BB4),ISBLANK(BC4))),#N/A,
IFERROR(VLOOKUP(AZ4,MonsterTable!$A:$B,MATCH(MonsterTable!$B$1,MonsterTable!$A$1:$B$1,0),0),
IF(OR(NOT(ISBLANK(BB4)),ISBLANK(BC4)),#N/A,
IF(AZ4="empty","empty",
VLOOKUP(AZ4,MonsterGroupTable!$A:$A,1,0)))))))</f>
        <v/>
      </c>
      <c r="BH4" s="2" t="str">
        <f>IF(AND(ISBLANK(BG4),OR(NOT(ISBLANK(BI4)),NOT(ISBLANK(BJ4)))),#N/A,
IF(ISBLANK(BG4),"",
IF(AND(NOT(ISERROR(VLOOKUP(BG4,MonsterTable!$A:$B,MATCH(MonsterTable!$B$1,MonsterTable!$A$1:$B$1,0),0))),OR(ISBLANK(BI4),ISBLANK(BJ4))),#N/A,
IFERROR(VLOOKUP(BG4,MonsterTable!$A:$B,MATCH(MonsterTable!$B$1,MonsterTable!$A$1:$B$1,0),0),
IF(OR(NOT(ISBLANK(BI4)),ISBLANK(BJ4)),#N/A,
IF(BG4="empty","empty",
VLOOKUP(BG4,MonsterGroupTable!$A:$A,1,0)))))))</f>
        <v/>
      </c>
      <c r="BO4" s="2" t="str">
        <f>IF(AND(ISBLANK(BN4),OR(NOT(ISBLANK(BP4)),NOT(ISBLANK(BQ4)))),#N/A,
IF(ISBLANK(BN4),"",
IF(AND(NOT(ISERROR(VLOOKUP(BN4,MonsterTable!$A:$B,MATCH(MonsterTable!$B$1,MonsterTable!$A$1:$B$1,0),0))),OR(ISBLANK(BP4),ISBLANK(BQ4))),#N/A,
IFERROR(VLOOKUP(BN4,MonsterTable!$A:$B,MATCH(MonsterTable!$B$1,MonsterTable!$A$1:$B$1,0),0),
IF(OR(NOT(ISBLANK(BP4)),ISBLANK(BQ4)),#N/A,
IF(BN4="empty","empty",
VLOOKUP(BN4,MonsterGroupTable!$A:$A,1,0)))))))</f>
        <v/>
      </c>
      <c r="BV4" s="2" t="str">
        <f>IF(AND(ISBLANK(BU4),OR(NOT(ISBLANK(BW4)),NOT(ISBLANK(BX4)))),#N/A,
IF(ISBLANK(BU4),"",
IF(AND(NOT(ISERROR(VLOOKUP(BU4,MonsterTable!$A:$B,MATCH(MonsterTable!$B$1,MonsterTable!$A$1:$B$1,0),0))),OR(ISBLANK(BW4),ISBLANK(BX4))),#N/A,
IFERROR(VLOOKUP(BU4,MonsterTable!$A:$B,MATCH(MonsterTable!$B$1,MonsterTable!$A$1:$B$1,0),0),
IF(OR(NOT(ISBLANK(BW4)),ISBLANK(BX4)),#N/A,
IF(BU4="empty","empty",
VLOOKUP(BU4,MonsterGroupTable!$A:$A,1,0)))))))</f>
        <v/>
      </c>
      <c r="CC4" s="2" t="str">
        <f>IF(AND(ISBLANK(CB4),OR(NOT(ISBLANK(CD4)),NOT(ISBLANK(CE4)))),#N/A,
IF(ISBLANK(CB4),"",
IF(AND(NOT(ISERROR(VLOOKUP(CB4,MonsterTable!$A:$B,MATCH(MonsterTable!$B$1,MonsterTable!$A$1:$B$1,0),0))),OR(ISBLANK(CD4),ISBLANK(CE4))),#N/A,
IFERROR(VLOOKUP(CB4,MonsterTable!$A:$B,MATCH(MonsterTable!$B$1,MonsterTable!$A$1:$B$1,0),0),
IF(OR(NOT(ISBLANK(CD4)),ISBLANK(CE4)),#N/A,
IF(CB4="empty","empty",
VLOOKUP(CB4,MonsterGroupTable!$A:$A,1,0)))))))</f>
        <v/>
      </c>
      <c r="CJ4" s="2" t="str">
        <f>IF(AND(ISBLANK(CI4),OR(NOT(ISBLANK(CK4)),NOT(ISBLANK(CL4)))),#N/A,
IF(ISBLANK(CI4),"",
IF(AND(NOT(ISERROR(VLOOKUP(CI4,MonsterTable!$A:$B,MATCH(MonsterTable!$B$1,MonsterTable!$A$1:$B$1,0),0))),OR(ISBLANK(CK4),ISBLANK(CL4))),#N/A,
IFERROR(VLOOKUP(CI4,MonsterTable!$A:$B,MATCH(MonsterTable!$B$1,MonsterTable!$A$1:$B$1,0),0),
IF(OR(NOT(ISBLANK(CK4)),ISBLANK(CL4)),#N/A,
IF(CI4="empty","empty",
VLOOKUP(CI4,MonsterGroupTable!$A:$A,1,0)))))))</f>
        <v/>
      </c>
    </row>
    <row r="5" spans="1:93">
      <c r="A5">
        <v>10004</v>
      </c>
      <c r="B5">
        <f t="shared" si="0"/>
        <v>1.1000000000000001</v>
      </c>
      <c r="C5">
        <f t="shared" si="0"/>
        <v>1.1000000000000001</v>
      </c>
      <c r="F5">
        <v>20</v>
      </c>
      <c r="G5">
        <v>1</v>
      </c>
      <c r="H5">
        <v>0</v>
      </c>
      <c r="I5">
        <v>0</v>
      </c>
      <c r="J5">
        <v>0</v>
      </c>
      <c r="K5" t="s">
        <v>28</v>
      </c>
      <c r="L5" t="s">
        <v>29</v>
      </c>
      <c r="M5" t="s">
        <v>79</v>
      </c>
      <c r="N5" t="s">
        <v>80</v>
      </c>
      <c r="O5">
        <v>0</v>
      </c>
      <c r="P5">
        <v>-4.75</v>
      </c>
      <c r="Q5">
        <v>-3.5</v>
      </c>
      <c r="R5">
        <v>4.75</v>
      </c>
      <c r="S5">
        <v>3</v>
      </c>
      <c r="T5">
        <v>-13.5</v>
      </c>
      <c r="U5">
        <v>2.5499999999999998</v>
      </c>
      <c r="V5">
        <v>-6.75</v>
      </c>
      <c r="W5" t="str">
        <f t="shared" si="1"/>
        <v>g101,5</v>
      </c>
      <c r="X5" s="1" t="s">
        <v>73</v>
      </c>
      <c r="Y5" s="2" t="str">
        <f>IF(AND(ISBLANK(X5),OR(NOT(ISBLANK(Z5)),NOT(ISBLANK(AA5)))),#N/A,
IF(ISBLANK(X5),"",
IF(AND(NOT(ISERROR(VLOOKUP(X5,MonsterTable!$A:$B,MATCH(MonsterTable!$B$1,MonsterTable!$A$1:$B$1,0),0))),OR(ISBLANK(Z5),ISBLANK(AA5))),#N/A,
IFERROR(VLOOKUP(X5,MonsterTable!$A:$B,MATCH(MonsterTable!$B$1,MonsterTable!$A$1:$B$1,0),0),
IF(OR(NOT(ISBLANK(Z5)),ISBLANK(AA5)),#N/A,
IF(X5="empty","empty",
VLOOKUP(X5,MonsterGroupTable!$A:$A,1,0)))))))</f>
        <v>g101</v>
      </c>
      <c r="AA5">
        <v>5</v>
      </c>
      <c r="AF5" s="2" t="str">
        <f>IF(AND(ISBLANK(AE5),OR(NOT(ISBLANK(AG5)),NOT(ISBLANK(AH5)))),#N/A,
IF(ISBLANK(AE5),"",
IF(AND(NOT(ISERROR(VLOOKUP(AE5,MonsterTable!$A:$B,MATCH(MonsterTable!$B$1,MonsterTable!$A$1:$B$1,0),0))),OR(ISBLANK(AG5),ISBLANK(AH5))),#N/A,
IFERROR(VLOOKUP(AE5,MonsterTable!$A:$B,MATCH(MonsterTable!$B$1,MonsterTable!$A$1:$B$1,0),0),
IF(OR(NOT(ISBLANK(AG5)),ISBLANK(AH5)),#N/A,
IF(AE5="empty","empty",
VLOOKUP(AE5,MonsterGroupTable!$A:$A,1,0)))))))</f>
        <v/>
      </c>
      <c r="AM5" s="2" t="str">
        <f>IF(AND(ISBLANK(AL5),OR(NOT(ISBLANK(AN5)),NOT(ISBLANK(AO5)))),#N/A,
IF(ISBLANK(AL5),"",
IF(AND(NOT(ISERROR(VLOOKUP(AL5,MonsterTable!$A:$B,MATCH(MonsterTable!$B$1,MonsterTable!$A$1:$B$1,0),0))),OR(ISBLANK(AN5),ISBLANK(AO5))),#N/A,
IFERROR(VLOOKUP(AL5,MonsterTable!$A:$B,MATCH(MonsterTable!$B$1,MonsterTable!$A$1:$B$1,0),0),
IF(OR(NOT(ISBLANK(AN5)),ISBLANK(AO5)),#N/A,
IF(AL5="empty","empty",
VLOOKUP(AL5,MonsterGroupTable!$A:$A,1,0)))))))</f>
        <v/>
      </c>
      <c r="AT5" s="2" t="str">
        <f>IF(AND(ISBLANK(AS5),OR(NOT(ISBLANK(AU5)),NOT(ISBLANK(AV5)))),#N/A,
IF(ISBLANK(AS5),"",
IF(AND(NOT(ISERROR(VLOOKUP(AS5,MonsterTable!$A:$B,MATCH(MonsterTable!$B$1,MonsterTable!$A$1:$B$1,0),0))),OR(ISBLANK(AU5),ISBLANK(AV5))),#N/A,
IFERROR(VLOOKUP(AS5,MonsterTable!$A:$B,MATCH(MonsterTable!$B$1,MonsterTable!$A$1:$B$1,0),0),
IF(OR(NOT(ISBLANK(AU5)),ISBLANK(AV5)),#N/A,
IF(AS5="empty","empty",
VLOOKUP(AS5,MonsterGroupTable!$A:$A,1,0)))))))</f>
        <v/>
      </c>
      <c r="BA5" s="2" t="str">
        <f>IF(AND(ISBLANK(AZ5),OR(NOT(ISBLANK(BB5)),NOT(ISBLANK(BC5)))),#N/A,
IF(ISBLANK(AZ5),"",
IF(AND(NOT(ISERROR(VLOOKUP(AZ5,MonsterTable!$A:$B,MATCH(MonsterTable!$B$1,MonsterTable!$A$1:$B$1,0),0))),OR(ISBLANK(BB5),ISBLANK(BC5))),#N/A,
IFERROR(VLOOKUP(AZ5,MonsterTable!$A:$B,MATCH(MonsterTable!$B$1,MonsterTable!$A$1:$B$1,0),0),
IF(OR(NOT(ISBLANK(BB5)),ISBLANK(BC5)),#N/A,
IF(AZ5="empty","empty",
VLOOKUP(AZ5,MonsterGroupTable!$A:$A,1,0)))))))</f>
        <v/>
      </c>
      <c r="BH5" s="2" t="str">
        <f>IF(AND(ISBLANK(BG5),OR(NOT(ISBLANK(BI5)),NOT(ISBLANK(BJ5)))),#N/A,
IF(ISBLANK(BG5),"",
IF(AND(NOT(ISERROR(VLOOKUP(BG5,MonsterTable!$A:$B,MATCH(MonsterTable!$B$1,MonsterTable!$A$1:$B$1,0),0))),OR(ISBLANK(BI5),ISBLANK(BJ5))),#N/A,
IFERROR(VLOOKUP(BG5,MonsterTable!$A:$B,MATCH(MonsterTable!$B$1,MonsterTable!$A$1:$B$1,0),0),
IF(OR(NOT(ISBLANK(BI5)),ISBLANK(BJ5)),#N/A,
IF(BG5="empty","empty",
VLOOKUP(BG5,MonsterGroupTable!$A:$A,1,0)))))))</f>
        <v/>
      </c>
      <c r="BO5" s="2" t="str">
        <f>IF(AND(ISBLANK(BN5),OR(NOT(ISBLANK(BP5)),NOT(ISBLANK(BQ5)))),#N/A,
IF(ISBLANK(BN5),"",
IF(AND(NOT(ISERROR(VLOOKUP(BN5,MonsterTable!$A:$B,MATCH(MonsterTable!$B$1,MonsterTable!$A$1:$B$1,0),0))),OR(ISBLANK(BP5),ISBLANK(BQ5))),#N/A,
IFERROR(VLOOKUP(BN5,MonsterTable!$A:$B,MATCH(MonsterTable!$B$1,MonsterTable!$A$1:$B$1,0),0),
IF(OR(NOT(ISBLANK(BP5)),ISBLANK(BQ5)),#N/A,
IF(BN5="empty","empty",
VLOOKUP(BN5,MonsterGroupTable!$A:$A,1,0)))))))</f>
        <v/>
      </c>
      <c r="BV5" s="2" t="str">
        <f>IF(AND(ISBLANK(BU5),OR(NOT(ISBLANK(BW5)),NOT(ISBLANK(BX5)))),#N/A,
IF(ISBLANK(BU5),"",
IF(AND(NOT(ISERROR(VLOOKUP(BU5,MonsterTable!$A:$B,MATCH(MonsterTable!$B$1,MonsterTable!$A$1:$B$1,0),0))),OR(ISBLANK(BW5),ISBLANK(BX5))),#N/A,
IFERROR(VLOOKUP(BU5,MonsterTable!$A:$B,MATCH(MonsterTable!$B$1,MonsterTable!$A$1:$B$1,0),0),
IF(OR(NOT(ISBLANK(BW5)),ISBLANK(BX5)),#N/A,
IF(BU5="empty","empty",
VLOOKUP(BU5,MonsterGroupTable!$A:$A,1,0)))))))</f>
        <v/>
      </c>
      <c r="CC5" s="2" t="str">
        <f>IF(AND(ISBLANK(CB5),OR(NOT(ISBLANK(CD5)),NOT(ISBLANK(CE5)))),#N/A,
IF(ISBLANK(CB5),"",
IF(AND(NOT(ISERROR(VLOOKUP(CB5,MonsterTable!$A:$B,MATCH(MonsterTable!$B$1,MonsterTable!$A$1:$B$1,0),0))),OR(ISBLANK(CD5),ISBLANK(CE5))),#N/A,
IFERROR(VLOOKUP(CB5,MonsterTable!$A:$B,MATCH(MonsterTable!$B$1,MonsterTable!$A$1:$B$1,0),0),
IF(OR(NOT(ISBLANK(CD5)),ISBLANK(CE5)),#N/A,
IF(CB5="empty","empty",
VLOOKUP(CB5,MonsterGroupTable!$A:$A,1,0)))))))</f>
        <v/>
      </c>
      <c r="CJ5" s="2" t="str">
        <f>IF(AND(ISBLANK(CI5),OR(NOT(ISBLANK(CK5)),NOT(ISBLANK(CL5)))),#N/A,
IF(ISBLANK(CI5),"",
IF(AND(NOT(ISERROR(VLOOKUP(CI5,MonsterTable!$A:$B,MATCH(MonsterTable!$B$1,MonsterTable!$A$1:$B$1,0),0))),OR(ISBLANK(CK5),ISBLANK(CL5))),#N/A,
IFERROR(VLOOKUP(CI5,MonsterTable!$A:$B,MATCH(MonsterTable!$B$1,MonsterTable!$A$1:$B$1,0),0),
IF(OR(NOT(ISBLANK(CK5)),ISBLANK(CL5)),#N/A,
IF(CI5="empty","empty",
VLOOKUP(CI5,MonsterGroupTable!$A:$A,1,0)))))))</f>
        <v/>
      </c>
    </row>
    <row r="6" spans="1:93">
      <c r="A6">
        <v>10005</v>
      </c>
      <c r="B6">
        <f t="shared" si="0"/>
        <v>1.1000000000000001</v>
      </c>
      <c r="C6">
        <f t="shared" si="0"/>
        <v>1.1000000000000001</v>
      </c>
      <c r="F6">
        <v>25</v>
      </c>
      <c r="G6">
        <v>1</v>
      </c>
      <c r="H6">
        <v>0</v>
      </c>
      <c r="I6">
        <v>0</v>
      </c>
      <c r="J6">
        <v>0</v>
      </c>
      <c r="K6" t="s">
        <v>28</v>
      </c>
      <c r="L6" t="s">
        <v>29</v>
      </c>
      <c r="M6" t="s">
        <v>79</v>
      </c>
      <c r="N6" t="s">
        <v>80</v>
      </c>
      <c r="O6">
        <v>0</v>
      </c>
      <c r="P6">
        <v>-4.75</v>
      </c>
      <c r="Q6">
        <v>-3.5</v>
      </c>
      <c r="R6">
        <v>4.75</v>
      </c>
      <c r="S6">
        <v>3</v>
      </c>
      <c r="T6">
        <v>-13.5</v>
      </c>
      <c r="U6">
        <v>2.5499999999999998</v>
      </c>
      <c r="V6">
        <v>-6.75</v>
      </c>
      <c r="W6" t="str">
        <f t="shared" si="1"/>
        <v>g101,5</v>
      </c>
      <c r="X6" s="1" t="s">
        <v>73</v>
      </c>
      <c r="Y6" s="2" t="str">
        <f>IF(AND(ISBLANK(X6),OR(NOT(ISBLANK(Z6)),NOT(ISBLANK(AA6)))),#N/A,
IF(ISBLANK(X6),"",
IF(AND(NOT(ISERROR(VLOOKUP(X6,MonsterTable!$A:$B,MATCH(MonsterTable!$B$1,MonsterTable!$A$1:$B$1,0),0))),OR(ISBLANK(Z6),ISBLANK(AA6))),#N/A,
IFERROR(VLOOKUP(X6,MonsterTable!$A:$B,MATCH(MonsterTable!$B$1,MonsterTable!$A$1:$B$1,0),0),
IF(OR(NOT(ISBLANK(Z6)),ISBLANK(AA6)),#N/A,
IF(X6="empty","empty",
VLOOKUP(X6,MonsterGroupTable!$A:$A,1,0)))))))</f>
        <v>g101</v>
      </c>
      <c r="AA6">
        <v>5</v>
      </c>
      <c r="AF6" s="2" t="str">
        <f>IF(AND(ISBLANK(AE6),OR(NOT(ISBLANK(AG6)),NOT(ISBLANK(AH6)))),#N/A,
IF(ISBLANK(AE6),"",
IF(AND(NOT(ISERROR(VLOOKUP(AE6,MonsterTable!$A:$B,MATCH(MonsterTable!$B$1,MonsterTable!$A$1:$B$1,0),0))),OR(ISBLANK(AG6),ISBLANK(AH6))),#N/A,
IFERROR(VLOOKUP(AE6,MonsterTable!$A:$B,MATCH(MonsterTable!$B$1,MonsterTable!$A$1:$B$1,0),0),
IF(OR(NOT(ISBLANK(AG6)),ISBLANK(AH6)),#N/A,
IF(AE6="empty","empty",
VLOOKUP(AE6,MonsterGroupTable!$A:$A,1,0)))))))</f>
        <v/>
      </c>
      <c r="AM6" s="2" t="str">
        <f>IF(AND(ISBLANK(AL6),OR(NOT(ISBLANK(AN6)),NOT(ISBLANK(AO6)))),#N/A,
IF(ISBLANK(AL6),"",
IF(AND(NOT(ISERROR(VLOOKUP(AL6,MonsterTable!$A:$B,MATCH(MonsterTable!$B$1,MonsterTable!$A$1:$B$1,0),0))),OR(ISBLANK(AN6),ISBLANK(AO6))),#N/A,
IFERROR(VLOOKUP(AL6,MonsterTable!$A:$B,MATCH(MonsterTable!$B$1,MonsterTable!$A$1:$B$1,0),0),
IF(OR(NOT(ISBLANK(AN6)),ISBLANK(AO6)),#N/A,
IF(AL6="empty","empty",
VLOOKUP(AL6,MonsterGroupTable!$A:$A,1,0)))))))</f>
        <v/>
      </c>
      <c r="AT6" s="2" t="str">
        <f>IF(AND(ISBLANK(AS6),OR(NOT(ISBLANK(AU6)),NOT(ISBLANK(AV6)))),#N/A,
IF(ISBLANK(AS6),"",
IF(AND(NOT(ISERROR(VLOOKUP(AS6,MonsterTable!$A:$B,MATCH(MonsterTable!$B$1,MonsterTable!$A$1:$B$1,0),0))),OR(ISBLANK(AU6),ISBLANK(AV6))),#N/A,
IFERROR(VLOOKUP(AS6,MonsterTable!$A:$B,MATCH(MonsterTable!$B$1,MonsterTable!$A$1:$B$1,0),0),
IF(OR(NOT(ISBLANK(AU6)),ISBLANK(AV6)),#N/A,
IF(AS6="empty","empty",
VLOOKUP(AS6,MonsterGroupTable!$A:$A,1,0)))))))</f>
        <v/>
      </c>
      <c r="BA6" s="2" t="str">
        <f>IF(AND(ISBLANK(AZ6),OR(NOT(ISBLANK(BB6)),NOT(ISBLANK(BC6)))),#N/A,
IF(ISBLANK(AZ6),"",
IF(AND(NOT(ISERROR(VLOOKUP(AZ6,MonsterTable!$A:$B,MATCH(MonsterTable!$B$1,MonsterTable!$A$1:$B$1,0),0))),OR(ISBLANK(BB6),ISBLANK(BC6))),#N/A,
IFERROR(VLOOKUP(AZ6,MonsterTable!$A:$B,MATCH(MonsterTable!$B$1,MonsterTable!$A$1:$B$1,0),0),
IF(OR(NOT(ISBLANK(BB6)),ISBLANK(BC6)),#N/A,
IF(AZ6="empty","empty",
VLOOKUP(AZ6,MonsterGroupTable!$A:$A,1,0)))))))</f>
        <v/>
      </c>
      <c r="BH6" s="2" t="str">
        <f>IF(AND(ISBLANK(BG6),OR(NOT(ISBLANK(BI6)),NOT(ISBLANK(BJ6)))),#N/A,
IF(ISBLANK(BG6),"",
IF(AND(NOT(ISERROR(VLOOKUP(BG6,MonsterTable!$A:$B,MATCH(MonsterTable!$B$1,MonsterTable!$A$1:$B$1,0),0))),OR(ISBLANK(BI6),ISBLANK(BJ6))),#N/A,
IFERROR(VLOOKUP(BG6,MonsterTable!$A:$B,MATCH(MonsterTable!$B$1,MonsterTable!$A$1:$B$1,0),0),
IF(OR(NOT(ISBLANK(BI6)),ISBLANK(BJ6)),#N/A,
IF(BG6="empty","empty",
VLOOKUP(BG6,MonsterGroupTable!$A:$A,1,0)))))))</f>
        <v/>
      </c>
      <c r="BO6" s="2" t="str">
        <f>IF(AND(ISBLANK(BN6),OR(NOT(ISBLANK(BP6)),NOT(ISBLANK(BQ6)))),#N/A,
IF(ISBLANK(BN6),"",
IF(AND(NOT(ISERROR(VLOOKUP(BN6,MonsterTable!$A:$B,MATCH(MonsterTable!$B$1,MonsterTable!$A$1:$B$1,0),0))),OR(ISBLANK(BP6),ISBLANK(BQ6))),#N/A,
IFERROR(VLOOKUP(BN6,MonsterTable!$A:$B,MATCH(MonsterTable!$B$1,MonsterTable!$A$1:$B$1,0),0),
IF(OR(NOT(ISBLANK(BP6)),ISBLANK(BQ6)),#N/A,
IF(BN6="empty","empty",
VLOOKUP(BN6,MonsterGroupTable!$A:$A,1,0)))))))</f>
        <v/>
      </c>
      <c r="BV6" s="2" t="str">
        <f>IF(AND(ISBLANK(BU6),OR(NOT(ISBLANK(BW6)),NOT(ISBLANK(BX6)))),#N/A,
IF(ISBLANK(BU6),"",
IF(AND(NOT(ISERROR(VLOOKUP(BU6,MonsterTable!$A:$B,MATCH(MonsterTable!$B$1,MonsterTable!$A$1:$B$1,0),0))),OR(ISBLANK(BW6),ISBLANK(BX6))),#N/A,
IFERROR(VLOOKUP(BU6,MonsterTable!$A:$B,MATCH(MonsterTable!$B$1,MonsterTable!$A$1:$B$1,0),0),
IF(OR(NOT(ISBLANK(BW6)),ISBLANK(BX6)),#N/A,
IF(BU6="empty","empty",
VLOOKUP(BU6,MonsterGroupTable!$A:$A,1,0)))))))</f>
        <v/>
      </c>
      <c r="CC6" s="2" t="str">
        <f>IF(AND(ISBLANK(CB6),OR(NOT(ISBLANK(CD6)),NOT(ISBLANK(CE6)))),#N/A,
IF(ISBLANK(CB6),"",
IF(AND(NOT(ISERROR(VLOOKUP(CB6,MonsterTable!$A:$B,MATCH(MonsterTable!$B$1,MonsterTable!$A$1:$B$1,0),0))),OR(ISBLANK(CD6),ISBLANK(CE6))),#N/A,
IFERROR(VLOOKUP(CB6,MonsterTable!$A:$B,MATCH(MonsterTable!$B$1,MonsterTable!$A$1:$B$1,0),0),
IF(OR(NOT(ISBLANK(CD6)),ISBLANK(CE6)),#N/A,
IF(CB6="empty","empty",
VLOOKUP(CB6,MonsterGroupTable!$A:$A,1,0)))))))</f>
        <v/>
      </c>
      <c r="CJ6" s="2" t="str">
        <f>IF(AND(ISBLANK(CI6),OR(NOT(ISBLANK(CK6)),NOT(ISBLANK(CL6)))),#N/A,
IF(ISBLANK(CI6),"",
IF(AND(NOT(ISERROR(VLOOKUP(CI6,MonsterTable!$A:$B,MATCH(MonsterTable!$B$1,MonsterTable!$A$1:$B$1,0),0))),OR(ISBLANK(CK6),ISBLANK(CL6))),#N/A,
IFERROR(VLOOKUP(CI6,MonsterTable!$A:$B,MATCH(MonsterTable!$B$1,MonsterTable!$A$1:$B$1,0),0),
IF(OR(NOT(ISBLANK(CK6)),ISBLANK(CL6)),#N/A,
IF(CI6="empty","empty",
VLOOKUP(CI6,MonsterGroupTable!$A:$A,1,0)))))))</f>
        <v/>
      </c>
    </row>
    <row r="7" spans="1:93">
      <c r="A7">
        <v>10006</v>
      </c>
      <c r="B7">
        <f t="shared" si="0"/>
        <v>1.1000000000000001</v>
      </c>
      <c r="C7">
        <f t="shared" si="0"/>
        <v>1.1000000000000001</v>
      </c>
      <c r="F7">
        <v>30</v>
      </c>
      <c r="G7">
        <v>1</v>
      </c>
      <c r="H7">
        <v>0</v>
      </c>
      <c r="I7">
        <v>0</v>
      </c>
      <c r="J7">
        <v>0</v>
      </c>
      <c r="K7" t="s">
        <v>28</v>
      </c>
      <c r="L7" t="s">
        <v>29</v>
      </c>
      <c r="M7" t="s">
        <v>79</v>
      </c>
      <c r="N7" t="s">
        <v>80</v>
      </c>
      <c r="O7">
        <v>0</v>
      </c>
      <c r="P7">
        <v>-4.75</v>
      </c>
      <c r="Q7">
        <v>-3.5</v>
      </c>
      <c r="R7">
        <v>4.75</v>
      </c>
      <c r="S7">
        <v>3</v>
      </c>
      <c r="T7">
        <v>-13.5</v>
      </c>
      <c r="U7">
        <v>2.5499999999999998</v>
      </c>
      <c r="V7">
        <v>-6.75</v>
      </c>
      <c r="W7" t="str">
        <f t="shared" si="1"/>
        <v>g101,5</v>
      </c>
      <c r="X7" s="1" t="s">
        <v>73</v>
      </c>
      <c r="Y7" s="2" t="str">
        <f>IF(AND(ISBLANK(X7),OR(NOT(ISBLANK(Z7)),NOT(ISBLANK(AA7)))),#N/A,
IF(ISBLANK(X7),"",
IF(AND(NOT(ISERROR(VLOOKUP(X7,MonsterTable!$A:$B,MATCH(MonsterTable!$B$1,MonsterTable!$A$1:$B$1,0),0))),OR(ISBLANK(Z7),ISBLANK(AA7))),#N/A,
IFERROR(VLOOKUP(X7,MonsterTable!$A:$B,MATCH(MonsterTable!$B$1,MonsterTable!$A$1:$B$1,0),0),
IF(OR(NOT(ISBLANK(Z7)),ISBLANK(AA7)),#N/A,
IF(X7="empty","empty",
VLOOKUP(X7,MonsterGroupTable!$A:$A,1,0)))))))</f>
        <v>g101</v>
      </c>
      <c r="AA7">
        <v>5</v>
      </c>
      <c r="AF7" s="2" t="str">
        <f>IF(AND(ISBLANK(AE7),OR(NOT(ISBLANK(AG7)),NOT(ISBLANK(AH7)))),#N/A,
IF(ISBLANK(AE7),"",
IF(AND(NOT(ISERROR(VLOOKUP(AE7,MonsterTable!$A:$B,MATCH(MonsterTable!$B$1,MonsterTable!$A$1:$B$1,0),0))),OR(ISBLANK(AG7),ISBLANK(AH7))),#N/A,
IFERROR(VLOOKUP(AE7,MonsterTable!$A:$B,MATCH(MonsterTable!$B$1,MonsterTable!$A$1:$B$1,0),0),
IF(OR(NOT(ISBLANK(AG7)),ISBLANK(AH7)),#N/A,
IF(AE7="empty","empty",
VLOOKUP(AE7,MonsterGroupTable!$A:$A,1,0)))))))</f>
        <v/>
      </c>
      <c r="AM7" s="2" t="str">
        <f>IF(AND(ISBLANK(AL7),OR(NOT(ISBLANK(AN7)),NOT(ISBLANK(AO7)))),#N/A,
IF(ISBLANK(AL7),"",
IF(AND(NOT(ISERROR(VLOOKUP(AL7,MonsterTable!$A:$B,MATCH(MonsterTable!$B$1,MonsterTable!$A$1:$B$1,0),0))),OR(ISBLANK(AN7),ISBLANK(AO7))),#N/A,
IFERROR(VLOOKUP(AL7,MonsterTable!$A:$B,MATCH(MonsterTable!$B$1,MonsterTable!$A$1:$B$1,0),0),
IF(OR(NOT(ISBLANK(AN7)),ISBLANK(AO7)),#N/A,
IF(AL7="empty","empty",
VLOOKUP(AL7,MonsterGroupTable!$A:$A,1,0)))))))</f>
        <v/>
      </c>
      <c r="AT7" s="2" t="str">
        <f>IF(AND(ISBLANK(AS7),OR(NOT(ISBLANK(AU7)),NOT(ISBLANK(AV7)))),#N/A,
IF(ISBLANK(AS7),"",
IF(AND(NOT(ISERROR(VLOOKUP(AS7,MonsterTable!$A:$B,MATCH(MonsterTable!$B$1,MonsterTable!$A$1:$B$1,0),0))),OR(ISBLANK(AU7),ISBLANK(AV7))),#N/A,
IFERROR(VLOOKUP(AS7,MonsterTable!$A:$B,MATCH(MonsterTable!$B$1,MonsterTable!$A$1:$B$1,0),0),
IF(OR(NOT(ISBLANK(AU7)),ISBLANK(AV7)),#N/A,
IF(AS7="empty","empty",
VLOOKUP(AS7,MonsterGroupTable!$A:$A,1,0)))))))</f>
        <v/>
      </c>
      <c r="BA7" s="2" t="str">
        <f>IF(AND(ISBLANK(AZ7),OR(NOT(ISBLANK(BB7)),NOT(ISBLANK(BC7)))),#N/A,
IF(ISBLANK(AZ7),"",
IF(AND(NOT(ISERROR(VLOOKUP(AZ7,MonsterTable!$A:$B,MATCH(MonsterTable!$B$1,MonsterTable!$A$1:$B$1,0),0))),OR(ISBLANK(BB7),ISBLANK(BC7))),#N/A,
IFERROR(VLOOKUP(AZ7,MonsterTable!$A:$B,MATCH(MonsterTable!$B$1,MonsterTable!$A$1:$B$1,0),0),
IF(OR(NOT(ISBLANK(BB7)),ISBLANK(BC7)),#N/A,
IF(AZ7="empty","empty",
VLOOKUP(AZ7,MonsterGroupTable!$A:$A,1,0)))))))</f>
        <v/>
      </c>
      <c r="BH7" s="2" t="str">
        <f>IF(AND(ISBLANK(BG7),OR(NOT(ISBLANK(BI7)),NOT(ISBLANK(BJ7)))),#N/A,
IF(ISBLANK(BG7),"",
IF(AND(NOT(ISERROR(VLOOKUP(BG7,MonsterTable!$A:$B,MATCH(MonsterTable!$B$1,MonsterTable!$A$1:$B$1,0),0))),OR(ISBLANK(BI7),ISBLANK(BJ7))),#N/A,
IFERROR(VLOOKUP(BG7,MonsterTable!$A:$B,MATCH(MonsterTable!$B$1,MonsterTable!$A$1:$B$1,0),0),
IF(OR(NOT(ISBLANK(BI7)),ISBLANK(BJ7)),#N/A,
IF(BG7="empty","empty",
VLOOKUP(BG7,MonsterGroupTable!$A:$A,1,0)))))))</f>
        <v/>
      </c>
      <c r="BO7" s="2" t="str">
        <f>IF(AND(ISBLANK(BN7),OR(NOT(ISBLANK(BP7)),NOT(ISBLANK(BQ7)))),#N/A,
IF(ISBLANK(BN7),"",
IF(AND(NOT(ISERROR(VLOOKUP(BN7,MonsterTable!$A:$B,MATCH(MonsterTable!$B$1,MonsterTable!$A$1:$B$1,0),0))),OR(ISBLANK(BP7),ISBLANK(BQ7))),#N/A,
IFERROR(VLOOKUP(BN7,MonsterTable!$A:$B,MATCH(MonsterTable!$B$1,MonsterTable!$A$1:$B$1,0),0),
IF(OR(NOT(ISBLANK(BP7)),ISBLANK(BQ7)),#N/A,
IF(BN7="empty","empty",
VLOOKUP(BN7,MonsterGroupTable!$A:$A,1,0)))))))</f>
        <v/>
      </c>
      <c r="BV7" s="2" t="str">
        <f>IF(AND(ISBLANK(BU7),OR(NOT(ISBLANK(BW7)),NOT(ISBLANK(BX7)))),#N/A,
IF(ISBLANK(BU7),"",
IF(AND(NOT(ISERROR(VLOOKUP(BU7,MonsterTable!$A:$B,MATCH(MonsterTable!$B$1,MonsterTable!$A$1:$B$1,0),0))),OR(ISBLANK(BW7),ISBLANK(BX7))),#N/A,
IFERROR(VLOOKUP(BU7,MonsterTable!$A:$B,MATCH(MonsterTable!$B$1,MonsterTable!$A$1:$B$1,0),0),
IF(OR(NOT(ISBLANK(BW7)),ISBLANK(BX7)),#N/A,
IF(BU7="empty","empty",
VLOOKUP(BU7,MonsterGroupTable!$A:$A,1,0)))))))</f>
        <v/>
      </c>
      <c r="CC7" s="2" t="str">
        <f>IF(AND(ISBLANK(CB7),OR(NOT(ISBLANK(CD7)),NOT(ISBLANK(CE7)))),#N/A,
IF(ISBLANK(CB7),"",
IF(AND(NOT(ISERROR(VLOOKUP(CB7,MonsterTable!$A:$B,MATCH(MonsterTable!$B$1,MonsterTable!$A$1:$B$1,0),0))),OR(ISBLANK(CD7),ISBLANK(CE7))),#N/A,
IFERROR(VLOOKUP(CB7,MonsterTable!$A:$B,MATCH(MonsterTable!$B$1,MonsterTable!$A$1:$B$1,0),0),
IF(OR(NOT(ISBLANK(CD7)),ISBLANK(CE7)),#N/A,
IF(CB7="empty","empty",
VLOOKUP(CB7,MonsterGroupTable!$A:$A,1,0)))))))</f>
        <v/>
      </c>
      <c r="CJ7" s="2" t="str">
        <f>IF(AND(ISBLANK(CI7),OR(NOT(ISBLANK(CK7)),NOT(ISBLANK(CL7)))),#N/A,
IF(ISBLANK(CI7),"",
IF(AND(NOT(ISERROR(VLOOKUP(CI7,MonsterTable!$A:$B,MATCH(MonsterTable!$B$1,MonsterTable!$A$1:$B$1,0),0))),OR(ISBLANK(CK7),ISBLANK(CL7))),#N/A,
IFERROR(VLOOKUP(CI7,MonsterTable!$A:$B,MATCH(MonsterTable!$B$1,MonsterTable!$A$1:$B$1,0),0),
IF(OR(NOT(ISBLANK(CK7)),ISBLANK(CL7)),#N/A,
IF(CI7="empty","empty",
VLOOKUP(CI7,MonsterGroupTable!$A:$A,1,0)))))))</f>
        <v/>
      </c>
    </row>
    <row r="8" spans="1:93">
      <c r="A8">
        <v>10007</v>
      </c>
      <c r="B8">
        <f t="shared" si="0"/>
        <v>1.1000000000000001</v>
      </c>
      <c r="C8">
        <f t="shared" si="0"/>
        <v>1.1000000000000001</v>
      </c>
      <c r="F8">
        <v>35</v>
      </c>
      <c r="G8">
        <v>1</v>
      </c>
      <c r="H8">
        <v>0</v>
      </c>
      <c r="I8">
        <v>0</v>
      </c>
      <c r="J8">
        <v>0</v>
      </c>
      <c r="K8" t="s">
        <v>28</v>
      </c>
      <c r="L8" t="s">
        <v>29</v>
      </c>
      <c r="M8" t="s">
        <v>79</v>
      </c>
      <c r="N8" t="s">
        <v>80</v>
      </c>
      <c r="O8">
        <v>0</v>
      </c>
      <c r="P8">
        <v>-4.75</v>
      </c>
      <c r="Q8">
        <v>-3.5</v>
      </c>
      <c r="R8">
        <v>4.75</v>
      </c>
      <c r="S8">
        <v>3</v>
      </c>
      <c r="T8">
        <v>-13.5</v>
      </c>
      <c r="U8">
        <v>2.5499999999999998</v>
      </c>
      <c r="V8">
        <v>-6.75</v>
      </c>
      <c r="W8" t="str">
        <f t="shared" si="1"/>
        <v>g101,5</v>
      </c>
      <c r="X8" s="1" t="s">
        <v>73</v>
      </c>
      <c r="Y8" s="2" t="str">
        <f>IF(AND(ISBLANK(X8),OR(NOT(ISBLANK(Z8)),NOT(ISBLANK(AA8)))),#N/A,
IF(ISBLANK(X8),"",
IF(AND(NOT(ISERROR(VLOOKUP(X8,MonsterTable!$A:$B,MATCH(MonsterTable!$B$1,MonsterTable!$A$1:$B$1,0),0))),OR(ISBLANK(Z8),ISBLANK(AA8))),#N/A,
IFERROR(VLOOKUP(X8,MonsterTable!$A:$B,MATCH(MonsterTable!$B$1,MonsterTable!$A$1:$B$1,0),0),
IF(OR(NOT(ISBLANK(Z8)),ISBLANK(AA8)),#N/A,
IF(X8="empty","empty",
VLOOKUP(X8,MonsterGroupTable!$A:$A,1,0)))))))</f>
        <v>g101</v>
      </c>
      <c r="AA8">
        <v>5</v>
      </c>
      <c r="AF8" s="2" t="str">
        <f>IF(AND(ISBLANK(AE8),OR(NOT(ISBLANK(AG8)),NOT(ISBLANK(AH8)))),#N/A,
IF(ISBLANK(AE8),"",
IF(AND(NOT(ISERROR(VLOOKUP(AE8,MonsterTable!$A:$B,MATCH(MonsterTable!$B$1,MonsterTable!$A$1:$B$1,0),0))),OR(ISBLANK(AG8),ISBLANK(AH8))),#N/A,
IFERROR(VLOOKUP(AE8,MonsterTable!$A:$B,MATCH(MonsterTable!$B$1,MonsterTable!$A$1:$B$1,0),0),
IF(OR(NOT(ISBLANK(AG8)),ISBLANK(AH8)),#N/A,
IF(AE8="empty","empty",
VLOOKUP(AE8,MonsterGroupTable!$A:$A,1,0)))))))</f>
        <v/>
      </c>
      <c r="AM8" s="2" t="str">
        <f>IF(AND(ISBLANK(AL8),OR(NOT(ISBLANK(AN8)),NOT(ISBLANK(AO8)))),#N/A,
IF(ISBLANK(AL8),"",
IF(AND(NOT(ISERROR(VLOOKUP(AL8,MonsterTable!$A:$B,MATCH(MonsterTable!$B$1,MonsterTable!$A$1:$B$1,0),0))),OR(ISBLANK(AN8),ISBLANK(AO8))),#N/A,
IFERROR(VLOOKUP(AL8,MonsterTable!$A:$B,MATCH(MonsterTable!$B$1,MonsterTable!$A$1:$B$1,0),0),
IF(OR(NOT(ISBLANK(AN8)),ISBLANK(AO8)),#N/A,
IF(AL8="empty","empty",
VLOOKUP(AL8,MonsterGroupTable!$A:$A,1,0)))))))</f>
        <v/>
      </c>
      <c r="AT8" s="2" t="str">
        <f>IF(AND(ISBLANK(AS8),OR(NOT(ISBLANK(AU8)),NOT(ISBLANK(AV8)))),#N/A,
IF(ISBLANK(AS8),"",
IF(AND(NOT(ISERROR(VLOOKUP(AS8,MonsterTable!$A:$B,MATCH(MonsterTable!$B$1,MonsterTable!$A$1:$B$1,0),0))),OR(ISBLANK(AU8),ISBLANK(AV8))),#N/A,
IFERROR(VLOOKUP(AS8,MonsterTable!$A:$B,MATCH(MonsterTable!$B$1,MonsterTable!$A$1:$B$1,0),0),
IF(OR(NOT(ISBLANK(AU8)),ISBLANK(AV8)),#N/A,
IF(AS8="empty","empty",
VLOOKUP(AS8,MonsterGroupTable!$A:$A,1,0)))))))</f>
        <v/>
      </c>
      <c r="BA8" s="2" t="str">
        <f>IF(AND(ISBLANK(AZ8),OR(NOT(ISBLANK(BB8)),NOT(ISBLANK(BC8)))),#N/A,
IF(ISBLANK(AZ8),"",
IF(AND(NOT(ISERROR(VLOOKUP(AZ8,MonsterTable!$A:$B,MATCH(MonsterTable!$B$1,MonsterTable!$A$1:$B$1,0),0))),OR(ISBLANK(BB8),ISBLANK(BC8))),#N/A,
IFERROR(VLOOKUP(AZ8,MonsterTable!$A:$B,MATCH(MonsterTable!$B$1,MonsterTable!$A$1:$B$1,0),0),
IF(OR(NOT(ISBLANK(BB8)),ISBLANK(BC8)),#N/A,
IF(AZ8="empty","empty",
VLOOKUP(AZ8,MonsterGroupTable!$A:$A,1,0)))))))</f>
        <v/>
      </c>
      <c r="BH8" s="2" t="str">
        <f>IF(AND(ISBLANK(BG8),OR(NOT(ISBLANK(BI8)),NOT(ISBLANK(BJ8)))),#N/A,
IF(ISBLANK(BG8),"",
IF(AND(NOT(ISERROR(VLOOKUP(BG8,MonsterTable!$A:$B,MATCH(MonsterTable!$B$1,MonsterTable!$A$1:$B$1,0),0))),OR(ISBLANK(BI8),ISBLANK(BJ8))),#N/A,
IFERROR(VLOOKUP(BG8,MonsterTable!$A:$B,MATCH(MonsterTable!$B$1,MonsterTable!$A$1:$B$1,0),0),
IF(OR(NOT(ISBLANK(BI8)),ISBLANK(BJ8)),#N/A,
IF(BG8="empty","empty",
VLOOKUP(BG8,MonsterGroupTable!$A:$A,1,0)))))))</f>
        <v/>
      </c>
      <c r="BO8" s="2" t="str">
        <f>IF(AND(ISBLANK(BN8),OR(NOT(ISBLANK(BP8)),NOT(ISBLANK(BQ8)))),#N/A,
IF(ISBLANK(BN8),"",
IF(AND(NOT(ISERROR(VLOOKUP(BN8,MonsterTable!$A:$B,MATCH(MonsterTable!$B$1,MonsterTable!$A$1:$B$1,0),0))),OR(ISBLANK(BP8),ISBLANK(BQ8))),#N/A,
IFERROR(VLOOKUP(BN8,MonsterTable!$A:$B,MATCH(MonsterTable!$B$1,MonsterTable!$A$1:$B$1,0),0),
IF(OR(NOT(ISBLANK(BP8)),ISBLANK(BQ8)),#N/A,
IF(BN8="empty","empty",
VLOOKUP(BN8,MonsterGroupTable!$A:$A,1,0)))))))</f>
        <v/>
      </c>
      <c r="BV8" s="2" t="str">
        <f>IF(AND(ISBLANK(BU8),OR(NOT(ISBLANK(BW8)),NOT(ISBLANK(BX8)))),#N/A,
IF(ISBLANK(BU8),"",
IF(AND(NOT(ISERROR(VLOOKUP(BU8,MonsterTable!$A:$B,MATCH(MonsterTable!$B$1,MonsterTable!$A$1:$B$1,0),0))),OR(ISBLANK(BW8),ISBLANK(BX8))),#N/A,
IFERROR(VLOOKUP(BU8,MonsterTable!$A:$B,MATCH(MonsterTable!$B$1,MonsterTable!$A$1:$B$1,0),0),
IF(OR(NOT(ISBLANK(BW8)),ISBLANK(BX8)),#N/A,
IF(BU8="empty","empty",
VLOOKUP(BU8,MonsterGroupTable!$A:$A,1,0)))))))</f>
        <v/>
      </c>
      <c r="CC8" s="2" t="str">
        <f>IF(AND(ISBLANK(CB8),OR(NOT(ISBLANK(CD8)),NOT(ISBLANK(CE8)))),#N/A,
IF(ISBLANK(CB8),"",
IF(AND(NOT(ISERROR(VLOOKUP(CB8,MonsterTable!$A:$B,MATCH(MonsterTable!$B$1,MonsterTable!$A$1:$B$1,0),0))),OR(ISBLANK(CD8),ISBLANK(CE8))),#N/A,
IFERROR(VLOOKUP(CB8,MonsterTable!$A:$B,MATCH(MonsterTable!$B$1,MonsterTable!$A$1:$B$1,0),0),
IF(OR(NOT(ISBLANK(CD8)),ISBLANK(CE8)),#N/A,
IF(CB8="empty","empty",
VLOOKUP(CB8,MonsterGroupTable!$A:$A,1,0)))))))</f>
        <v/>
      </c>
      <c r="CJ8" s="2" t="str">
        <f>IF(AND(ISBLANK(CI8),OR(NOT(ISBLANK(CK8)),NOT(ISBLANK(CL8)))),#N/A,
IF(ISBLANK(CI8),"",
IF(AND(NOT(ISERROR(VLOOKUP(CI8,MonsterTable!$A:$B,MATCH(MonsterTable!$B$1,MonsterTable!$A$1:$B$1,0),0))),OR(ISBLANK(CK8),ISBLANK(CL8))),#N/A,
IFERROR(VLOOKUP(CI8,MonsterTable!$A:$B,MATCH(MonsterTable!$B$1,MonsterTable!$A$1:$B$1,0),0),
IF(OR(NOT(ISBLANK(CK8)),ISBLANK(CL8)),#N/A,
IF(CI8="empty","empty",
VLOOKUP(CI8,MonsterGroupTable!$A:$A,1,0)))))))</f>
        <v/>
      </c>
    </row>
    <row r="9" spans="1:93">
      <c r="A9">
        <v>10008</v>
      </c>
      <c r="B9">
        <f t="shared" si="0"/>
        <v>1.1000000000000001</v>
      </c>
      <c r="C9">
        <f t="shared" si="0"/>
        <v>1.1000000000000001</v>
      </c>
      <c r="F9">
        <v>40</v>
      </c>
      <c r="G9">
        <v>9</v>
      </c>
      <c r="H9">
        <v>0</v>
      </c>
      <c r="I9">
        <v>0</v>
      </c>
      <c r="J9">
        <v>0</v>
      </c>
      <c r="K9" t="s">
        <v>28</v>
      </c>
      <c r="L9" t="s">
        <v>29</v>
      </c>
      <c r="M9" t="s">
        <v>79</v>
      </c>
      <c r="N9" t="s">
        <v>80</v>
      </c>
      <c r="O9">
        <v>0</v>
      </c>
      <c r="P9">
        <v>-4.75</v>
      </c>
      <c r="Q9">
        <v>-3.5</v>
      </c>
      <c r="R9">
        <v>4.75</v>
      </c>
      <c r="S9">
        <v>3</v>
      </c>
      <c r="T9">
        <v>-13.5</v>
      </c>
      <c r="U9">
        <v>2.5499999999999998</v>
      </c>
      <c r="V9">
        <v>-6.75</v>
      </c>
      <c r="W9" t="str">
        <f t="shared" si="1"/>
        <v>g101,5</v>
      </c>
      <c r="X9" s="1" t="s">
        <v>73</v>
      </c>
      <c r="Y9" s="2" t="str">
        <f>IF(AND(ISBLANK(X9),OR(NOT(ISBLANK(Z9)),NOT(ISBLANK(AA9)))),#N/A,
IF(ISBLANK(X9),"",
IF(AND(NOT(ISERROR(VLOOKUP(X9,MonsterTable!$A:$B,MATCH(MonsterTable!$B$1,MonsterTable!$A$1:$B$1,0),0))),OR(ISBLANK(Z9),ISBLANK(AA9))),#N/A,
IFERROR(VLOOKUP(X9,MonsterTable!$A:$B,MATCH(MonsterTable!$B$1,MonsterTable!$A$1:$B$1,0),0),
IF(OR(NOT(ISBLANK(Z9)),ISBLANK(AA9)),#N/A,
IF(X9="empty","empty",
VLOOKUP(X9,MonsterGroupTable!$A:$A,1,0)))))))</f>
        <v>g101</v>
      </c>
      <c r="AA9">
        <v>5</v>
      </c>
      <c r="AF9" s="2" t="str">
        <f>IF(AND(ISBLANK(AE9),OR(NOT(ISBLANK(AG9)),NOT(ISBLANK(AH9)))),#N/A,
IF(ISBLANK(AE9),"",
IF(AND(NOT(ISERROR(VLOOKUP(AE9,MonsterTable!$A:$B,MATCH(MonsterTable!$B$1,MonsterTable!$A$1:$B$1,0),0))),OR(ISBLANK(AG9),ISBLANK(AH9))),#N/A,
IFERROR(VLOOKUP(AE9,MonsterTable!$A:$B,MATCH(MonsterTable!$B$1,MonsterTable!$A$1:$B$1,0),0),
IF(OR(NOT(ISBLANK(AG9)),ISBLANK(AH9)),#N/A,
IF(AE9="empty","empty",
VLOOKUP(AE9,MonsterGroupTable!$A:$A,1,0)))))))</f>
        <v/>
      </c>
      <c r="AM9" s="2" t="str">
        <f>IF(AND(ISBLANK(AL9),OR(NOT(ISBLANK(AN9)),NOT(ISBLANK(AO9)))),#N/A,
IF(ISBLANK(AL9),"",
IF(AND(NOT(ISERROR(VLOOKUP(AL9,MonsterTable!$A:$B,MATCH(MonsterTable!$B$1,MonsterTable!$A$1:$B$1,0),0))),OR(ISBLANK(AN9),ISBLANK(AO9))),#N/A,
IFERROR(VLOOKUP(AL9,MonsterTable!$A:$B,MATCH(MonsterTable!$B$1,MonsterTable!$A$1:$B$1,0),0),
IF(OR(NOT(ISBLANK(AN9)),ISBLANK(AO9)),#N/A,
IF(AL9="empty","empty",
VLOOKUP(AL9,MonsterGroupTable!$A:$A,1,0)))))))</f>
        <v/>
      </c>
      <c r="AT9" s="2" t="str">
        <f>IF(AND(ISBLANK(AS9),OR(NOT(ISBLANK(AU9)),NOT(ISBLANK(AV9)))),#N/A,
IF(ISBLANK(AS9),"",
IF(AND(NOT(ISERROR(VLOOKUP(AS9,MonsterTable!$A:$B,MATCH(MonsterTable!$B$1,MonsterTable!$A$1:$B$1,0),0))),OR(ISBLANK(AU9),ISBLANK(AV9))),#N/A,
IFERROR(VLOOKUP(AS9,MonsterTable!$A:$B,MATCH(MonsterTable!$B$1,MonsterTable!$A$1:$B$1,0),0),
IF(OR(NOT(ISBLANK(AU9)),ISBLANK(AV9)),#N/A,
IF(AS9="empty","empty",
VLOOKUP(AS9,MonsterGroupTable!$A:$A,1,0)))))))</f>
        <v/>
      </c>
      <c r="BA9" s="2" t="str">
        <f>IF(AND(ISBLANK(AZ9),OR(NOT(ISBLANK(BB9)),NOT(ISBLANK(BC9)))),#N/A,
IF(ISBLANK(AZ9),"",
IF(AND(NOT(ISERROR(VLOOKUP(AZ9,MonsterTable!$A:$B,MATCH(MonsterTable!$B$1,MonsterTable!$A$1:$B$1,0),0))),OR(ISBLANK(BB9),ISBLANK(BC9))),#N/A,
IFERROR(VLOOKUP(AZ9,MonsterTable!$A:$B,MATCH(MonsterTable!$B$1,MonsterTable!$A$1:$B$1,0),0),
IF(OR(NOT(ISBLANK(BB9)),ISBLANK(BC9)),#N/A,
IF(AZ9="empty","empty",
VLOOKUP(AZ9,MonsterGroupTable!$A:$A,1,0)))))))</f>
        <v/>
      </c>
      <c r="BH9" s="2" t="str">
        <f>IF(AND(ISBLANK(BG9),OR(NOT(ISBLANK(BI9)),NOT(ISBLANK(BJ9)))),#N/A,
IF(ISBLANK(BG9),"",
IF(AND(NOT(ISERROR(VLOOKUP(BG9,MonsterTable!$A:$B,MATCH(MonsterTable!$B$1,MonsterTable!$A$1:$B$1,0),0))),OR(ISBLANK(BI9),ISBLANK(BJ9))),#N/A,
IFERROR(VLOOKUP(BG9,MonsterTable!$A:$B,MATCH(MonsterTable!$B$1,MonsterTable!$A$1:$B$1,0),0),
IF(OR(NOT(ISBLANK(BI9)),ISBLANK(BJ9)),#N/A,
IF(BG9="empty","empty",
VLOOKUP(BG9,MonsterGroupTable!$A:$A,1,0)))))))</f>
        <v/>
      </c>
      <c r="BO9" s="2" t="str">
        <f>IF(AND(ISBLANK(BN9),OR(NOT(ISBLANK(BP9)),NOT(ISBLANK(BQ9)))),#N/A,
IF(ISBLANK(BN9),"",
IF(AND(NOT(ISERROR(VLOOKUP(BN9,MonsterTable!$A:$B,MATCH(MonsterTable!$B$1,MonsterTable!$A$1:$B$1,0),0))),OR(ISBLANK(BP9),ISBLANK(BQ9))),#N/A,
IFERROR(VLOOKUP(BN9,MonsterTable!$A:$B,MATCH(MonsterTable!$B$1,MonsterTable!$A$1:$B$1,0),0),
IF(OR(NOT(ISBLANK(BP9)),ISBLANK(BQ9)),#N/A,
IF(BN9="empty","empty",
VLOOKUP(BN9,MonsterGroupTable!$A:$A,1,0)))))))</f>
        <v/>
      </c>
      <c r="BV9" s="2" t="str">
        <f>IF(AND(ISBLANK(BU9),OR(NOT(ISBLANK(BW9)),NOT(ISBLANK(BX9)))),#N/A,
IF(ISBLANK(BU9),"",
IF(AND(NOT(ISERROR(VLOOKUP(BU9,MonsterTable!$A:$B,MATCH(MonsterTable!$B$1,MonsterTable!$A$1:$B$1,0),0))),OR(ISBLANK(BW9),ISBLANK(BX9))),#N/A,
IFERROR(VLOOKUP(BU9,MonsterTable!$A:$B,MATCH(MonsterTable!$B$1,MonsterTable!$A$1:$B$1,0),0),
IF(OR(NOT(ISBLANK(BW9)),ISBLANK(BX9)),#N/A,
IF(BU9="empty","empty",
VLOOKUP(BU9,MonsterGroupTable!$A:$A,1,0)))))))</f>
        <v/>
      </c>
      <c r="CC9" s="2" t="str">
        <f>IF(AND(ISBLANK(CB9),OR(NOT(ISBLANK(CD9)),NOT(ISBLANK(CE9)))),#N/A,
IF(ISBLANK(CB9),"",
IF(AND(NOT(ISERROR(VLOOKUP(CB9,MonsterTable!$A:$B,MATCH(MonsterTable!$B$1,MonsterTable!$A$1:$B$1,0),0))),OR(ISBLANK(CD9),ISBLANK(CE9))),#N/A,
IFERROR(VLOOKUP(CB9,MonsterTable!$A:$B,MATCH(MonsterTable!$B$1,MonsterTable!$A$1:$B$1,0),0),
IF(OR(NOT(ISBLANK(CD9)),ISBLANK(CE9)),#N/A,
IF(CB9="empty","empty",
VLOOKUP(CB9,MonsterGroupTable!$A:$A,1,0)))))))</f>
        <v/>
      </c>
      <c r="CJ9" s="2" t="str">
        <f>IF(AND(ISBLANK(CI9),OR(NOT(ISBLANK(CK9)),NOT(ISBLANK(CL9)))),#N/A,
IF(ISBLANK(CI9),"",
IF(AND(NOT(ISERROR(VLOOKUP(CI9,MonsterTable!$A:$B,MATCH(MonsterTable!$B$1,MonsterTable!$A$1:$B$1,0),0))),OR(ISBLANK(CK9),ISBLANK(CL9))),#N/A,
IFERROR(VLOOKUP(CI9,MonsterTable!$A:$B,MATCH(MonsterTable!$B$1,MonsterTable!$A$1:$B$1,0),0),
IF(OR(NOT(ISBLANK(CK9)),ISBLANK(CL9)),#N/A,
IF(CI9="empty","empty",
VLOOKUP(CI9,MonsterGroupTable!$A:$A,1,0)))))))</f>
        <v/>
      </c>
    </row>
    <row r="10" spans="1:93">
      <c r="A10">
        <v>10009</v>
      </c>
      <c r="B10">
        <f t="shared" si="0"/>
        <v>1.1000000000000001</v>
      </c>
      <c r="C10">
        <f t="shared" si="0"/>
        <v>1.1000000000000001</v>
      </c>
      <c r="F10">
        <v>45</v>
      </c>
      <c r="G10">
        <v>18</v>
      </c>
      <c r="H10">
        <v>0</v>
      </c>
      <c r="I10">
        <v>0</v>
      </c>
      <c r="J10">
        <v>0</v>
      </c>
      <c r="K10" t="s">
        <v>28</v>
      </c>
      <c r="L10" t="s">
        <v>29</v>
      </c>
      <c r="M10" t="s">
        <v>79</v>
      </c>
      <c r="N10" t="s">
        <v>80</v>
      </c>
      <c r="O10">
        <v>0</v>
      </c>
      <c r="P10">
        <v>-4.75</v>
      </c>
      <c r="Q10">
        <v>-3.5</v>
      </c>
      <c r="R10">
        <v>4.75</v>
      </c>
      <c r="S10">
        <v>3</v>
      </c>
      <c r="T10">
        <v>-13.5</v>
      </c>
      <c r="U10">
        <v>2.5499999999999998</v>
      </c>
      <c r="V10">
        <v>-6.75</v>
      </c>
      <c r="W10" t="str">
        <f t="shared" si="1"/>
        <v>g101,5</v>
      </c>
      <c r="X10" s="1" t="s">
        <v>73</v>
      </c>
      <c r="Y10" s="2" t="str">
        <f>IF(AND(ISBLANK(X10),OR(NOT(ISBLANK(Z10)),NOT(ISBLANK(AA10)))),#N/A,
IF(ISBLANK(X10),"",
IF(AND(NOT(ISERROR(VLOOKUP(X10,MonsterTable!$A:$B,MATCH(MonsterTable!$B$1,MonsterTable!$A$1:$B$1,0),0))),OR(ISBLANK(Z10),ISBLANK(AA10))),#N/A,
IFERROR(VLOOKUP(X10,MonsterTable!$A:$B,MATCH(MonsterTable!$B$1,MonsterTable!$A$1:$B$1,0),0),
IF(OR(NOT(ISBLANK(Z10)),ISBLANK(AA10)),#N/A,
IF(X10="empty","empty",
VLOOKUP(X10,MonsterGroupTable!$A:$A,1,0)))))))</f>
        <v>g101</v>
      </c>
      <c r="AA10">
        <v>5</v>
      </c>
      <c r="AF10" s="2" t="str">
        <f>IF(AND(ISBLANK(AE10),OR(NOT(ISBLANK(AG10)),NOT(ISBLANK(AH10)))),#N/A,
IF(ISBLANK(AE10),"",
IF(AND(NOT(ISERROR(VLOOKUP(AE10,MonsterTable!$A:$B,MATCH(MonsterTable!$B$1,MonsterTable!$A$1:$B$1,0),0))),OR(ISBLANK(AG10),ISBLANK(AH10))),#N/A,
IFERROR(VLOOKUP(AE10,MonsterTable!$A:$B,MATCH(MonsterTable!$B$1,MonsterTable!$A$1:$B$1,0),0),
IF(OR(NOT(ISBLANK(AG10)),ISBLANK(AH10)),#N/A,
IF(AE10="empty","empty",
VLOOKUP(AE10,MonsterGroupTable!$A:$A,1,0)))))))</f>
        <v/>
      </c>
      <c r="AM10" s="2" t="str">
        <f>IF(AND(ISBLANK(AL10),OR(NOT(ISBLANK(AN10)),NOT(ISBLANK(AO10)))),#N/A,
IF(ISBLANK(AL10),"",
IF(AND(NOT(ISERROR(VLOOKUP(AL10,MonsterTable!$A:$B,MATCH(MonsterTable!$B$1,MonsterTable!$A$1:$B$1,0),0))),OR(ISBLANK(AN10),ISBLANK(AO10))),#N/A,
IFERROR(VLOOKUP(AL10,MonsterTable!$A:$B,MATCH(MonsterTable!$B$1,MonsterTable!$A$1:$B$1,0),0),
IF(OR(NOT(ISBLANK(AN10)),ISBLANK(AO10)),#N/A,
IF(AL10="empty","empty",
VLOOKUP(AL10,MonsterGroupTable!$A:$A,1,0)))))))</f>
        <v/>
      </c>
      <c r="AT10" s="2" t="str">
        <f>IF(AND(ISBLANK(AS10),OR(NOT(ISBLANK(AU10)),NOT(ISBLANK(AV10)))),#N/A,
IF(ISBLANK(AS10),"",
IF(AND(NOT(ISERROR(VLOOKUP(AS10,MonsterTable!$A:$B,MATCH(MonsterTable!$B$1,MonsterTable!$A$1:$B$1,0),0))),OR(ISBLANK(AU10),ISBLANK(AV10))),#N/A,
IFERROR(VLOOKUP(AS10,MonsterTable!$A:$B,MATCH(MonsterTable!$B$1,MonsterTable!$A$1:$B$1,0),0),
IF(OR(NOT(ISBLANK(AU10)),ISBLANK(AV10)),#N/A,
IF(AS10="empty","empty",
VLOOKUP(AS10,MonsterGroupTable!$A:$A,1,0)))))))</f>
        <v/>
      </c>
      <c r="BA10" s="2" t="str">
        <f>IF(AND(ISBLANK(AZ10),OR(NOT(ISBLANK(BB10)),NOT(ISBLANK(BC10)))),#N/A,
IF(ISBLANK(AZ10),"",
IF(AND(NOT(ISERROR(VLOOKUP(AZ10,MonsterTable!$A:$B,MATCH(MonsterTable!$B$1,MonsterTable!$A$1:$B$1,0),0))),OR(ISBLANK(BB10),ISBLANK(BC10))),#N/A,
IFERROR(VLOOKUP(AZ10,MonsterTable!$A:$B,MATCH(MonsterTable!$B$1,MonsterTable!$A$1:$B$1,0),0),
IF(OR(NOT(ISBLANK(BB10)),ISBLANK(BC10)),#N/A,
IF(AZ10="empty","empty",
VLOOKUP(AZ10,MonsterGroupTable!$A:$A,1,0)))))))</f>
        <v/>
      </c>
      <c r="BH10" s="2" t="str">
        <f>IF(AND(ISBLANK(BG10),OR(NOT(ISBLANK(BI10)),NOT(ISBLANK(BJ10)))),#N/A,
IF(ISBLANK(BG10),"",
IF(AND(NOT(ISERROR(VLOOKUP(BG10,MonsterTable!$A:$B,MATCH(MonsterTable!$B$1,MonsterTable!$A$1:$B$1,0),0))),OR(ISBLANK(BI10),ISBLANK(BJ10))),#N/A,
IFERROR(VLOOKUP(BG10,MonsterTable!$A:$B,MATCH(MonsterTable!$B$1,MonsterTable!$A$1:$B$1,0),0),
IF(OR(NOT(ISBLANK(BI10)),ISBLANK(BJ10)),#N/A,
IF(BG10="empty","empty",
VLOOKUP(BG10,MonsterGroupTable!$A:$A,1,0)))))))</f>
        <v/>
      </c>
      <c r="BO10" s="2" t="str">
        <f>IF(AND(ISBLANK(BN10),OR(NOT(ISBLANK(BP10)),NOT(ISBLANK(BQ10)))),#N/A,
IF(ISBLANK(BN10),"",
IF(AND(NOT(ISERROR(VLOOKUP(BN10,MonsterTable!$A:$B,MATCH(MonsterTable!$B$1,MonsterTable!$A$1:$B$1,0),0))),OR(ISBLANK(BP10),ISBLANK(BQ10))),#N/A,
IFERROR(VLOOKUP(BN10,MonsterTable!$A:$B,MATCH(MonsterTable!$B$1,MonsterTable!$A$1:$B$1,0),0),
IF(OR(NOT(ISBLANK(BP10)),ISBLANK(BQ10)),#N/A,
IF(BN10="empty","empty",
VLOOKUP(BN10,MonsterGroupTable!$A:$A,1,0)))))))</f>
        <v/>
      </c>
      <c r="BV10" s="2" t="str">
        <f>IF(AND(ISBLANK(BU10),OR(NOT(ISBLANK(BW10)),NOT(ISBLANK(BX10)))),#N/A,
IF(ISBLANK(BU10),"",
IF(AND(NOT(ISERROR(VLOOKUP(BU10,MonsterTable!$A:$B,MATCH(MonsterTable!$B$1,MonsterTable!$A$1:$B$1,0),0))),OR(ISBLANK(BW10),ISBLANK(BX10))),#N/A,
IFERROR(VLOOKUP(BU10,MonsterTable!$A:$B,MATCH(MonsterTable!$B$1,MonsterTable!$A$1:$B$1,0),0),
IF(OR(NOT(ISBLANK(BW10)),ISBLANK(BX10)),#N/A,
IF(BU10="empty","empty",
VLOOKUP(BU10,MonsterGroupTable!$A:$A,1,0)))))))</f>
        <v/>
      </c>
      <c r="CC10" s="2" t="str">
        <f>IF(AND(ISBLANK(CB10),OR(NOT(ISBLANK(CD10)),NOT(ISBLANK(CE10)))),#N/A,
IF(ISBLANK(CB10),"",
IF(AND(NOT(ISERROR(VLOOKUP(CB10,MonsterTable!$A:$B,MATCH(MonsterTable!$B$1,MonsterTable!$A$1:$B$1,0),0))),OR(ISBLANK(CD10),ISBLANK(CE10))),#N/A,
IFERROR(VLOOKUP(CB10,MonsterTable!$A:$B,MATCH(MonsterTable!$B$1,MonsterTable!$A$1:$B$1,0),0),
IF(OR(NOT(ISBLANK(CD10)),ISBLANK(CE10)),#N/A,
IF(CB10="empty","empty",
VLOOKUP(CB10,MonsterGroupTable!$A:$A,1,0)))))))</f>
        <v/>
      </c>
      <c r="CJ10" s="2" t="str">
        <f>IF(AND(ISBLANK(CI10),OR(NOT(ISBLANK(CK10)),NOT(ISBLANK(CL10)))),#N/A,
IF(ISBLANK(CI10),"",
IF(AND(NOT(ISERROR(VLOOKUP(CI10,MonsterTable!$A:$B,MATCH(MonsterTable!$B$1,MonsterTable!$A$1:$B$1,0),0))),OR(ISBLANK(CK10),ISBLANK(CL10))),#N/A,
IFERROR(VLOOKUP(CI10,MonsterTable!$A:$B,MATCH(MonsterTable!$B$1,MonsterTable!$A$1:$B$1,0),0),
IF(OR(NOT(ISBLANK(CK10)),ISBLANK(CL10)),#N/A,
IF(CI10="empty","empty",
VLOOKUP(CI10,MonsterGroupTable!$A:$A,1,0)))))))</f>
        <v/>
      </c>
    </row>
    <row r="11" spans="1:93">
      <c r="A11">
        <v>10010</v>
      </c>
      <c r="B11">
        <f t="shared" si="0"/>
        <v>1.2</v>
      </c>
      <c r="C11">
        <f t="shared" si="0"/>
        <v>1.1000000000000001</v>
      </c>
      <c r="F11">
        <v>50</v>
      </c>
      <c r="G11">
        <v>27</v>
      </c>
      <c r="H11">
        <v>0</v>
      </c>
      <c r="I11">
        <v>0</v>
      </c>
      <c r="J11">
        <v>0</v>
      </c>
      <c r="K11" t="s">
        <v>28</v>
      </c>
      <c r="L11" t="s">
        <v>29</v>
      </c>
      <c r="M11" t="s">
        <v>79</v>
      </c>
      <c r="N11" t="s">
        <v>80</v>
      </c>
      <c r="O11">
        <v>0</v>
      </c>
      <c r="P11">
        <v>-4.75</v>
      </c>
      <c r="Q11">
        <v>-3.5</v>
      </c>
      <c r="R11">
        <v>4.75</v>
      </c>
      <c r="S11">
        <v>3</v>
      </c>
      <c r="T11">
        <v>-13.5</v>
      </c>
      <c r="U11">
        <v>2.5499999999999998</v>
      </c>
      <c r="V11">
        <v>-6.75</v>
      </c>
      <c r="W11" t="str">
        <f t="shared" si="1"/>
        <v>g101,5</v>
      </c>
      <c r="X11" s="1" t="s">
        <v>73</v>
      </c>
      <c r="Y11" s="2" t="str">
        <f>IF(AND(ISBLANK(X11),OR(NOT(ISBLANK(Z11)),NOT(ISBLANK(AA11)))),#N/A,
IF(ISBLANK(X11),"",
IF(AND(NOT(ISERROR(VLOOKUP(X11,MonsterTable!$A:$B,MATCH(MonsterTable!$B$1,MonsterTable!$A$1:$B$1,0),0))),OR(ISBLANK(Z11),ISBLANK(AA11))),#N/A,
IFERROR(VLOOKUP(X11,MonsterTable!$A:$B,MATCH(MonsterTable!$B$1,MonsterTable!$A$1:$B$1,0),0),
IF(OR(NOT(ISBLANK(Z11)),ISBLANK(AA11)),#N/A,
IF(X11="empty","empty",
VLOOKUP(X11,MonsterGroupTable!$A:$A,1,0)))))))</f>
        <v>g101</v>
      </c>
      <c r="AA11">
        <v>5</v>
      </c>
      <c r="AF11" s="2" t="str">
        <f>IF(AND(ISBLANK(AE11),OR(NOT(ISBLANK(AG11)),NOT(ISBLANK(AH11)))),#N/A,
IF(ISBLANK(AE11),"",
IF(AND(NOT(ISERROR(VLOOKUP(AE11,MonsterTable!$A:$B,MATCH(MonsterTable!$B$1,MonsterTable!$A$1:$B$1,0),0))),OR(ISBLANK(AG11),ISBLANK(AH11))),#N/A,
IFERROR(VLOOKUP(AE11,MonsterTable!$A:$B,MATCH(MonsterTable!$B$1,MonsterTable!$A$1:$B$1,0),0),
IF(OR(NOT(ISBLANK(AG11)),ISBLANK(AH11)),#N/A,
IF(AE11="empty","empty",
VLOOKUP(AE11,MonsterGroupTable!$A:$A,1,0)))))))</f>
        <v/>
      </c>
      <c r="AM11" s="2" t="str">
        <f>IF(AND(ISBLANK(AL11),OR(NOT(ISBLANK(AN11)),NOT(ISBLANK(AO11)))),#N/A,
IF(ISBLANK(AL11),"",
IF(AND(NOT(ISERROR(VLOOKUP(AL11,MonsterTable!$A:$B,MATCH(MonsterTable!$B$1,MonsterTable!$A$1:$B$1,0),0))),OR(ISBLANK(AN11),ISBLANK(AO11))),#N/A,
IFERROR(VLOOKUP(AL11,MonsterTable!$A:$B,MATCH(MonsterTable!$B$1,MonsterTable!$A$1:$B$1,0),0),
IF(OR(NOT(ISBLANK(AN11)),ISBLANK(AO11)),#N/A,
IF(AL11="empty","empty",
VLOOKUP(AL11,MonsterGroupTable!$A:$A,1,0)))))))</f>
        <v/>
      </c>
      <c r="AT11" s="2" t="str">
        <f>IF(AND(ISBLANK(AS11),OR(NOT(ISBLANK(AU11)),NOT(ISBLANK(AV11)))),#N/A,
IF(ISBLANK(AS11),"",
IF(AND(NOT(ISERROR(VLOOKUP(AS11,MonsterTable!$A:$B,MATCH(MonsterTable!$B$1,MonsterTable!$A$1:$B$1,0),0))),OR(ISBLANK(AU11),ISBLANK(AV11))),#N/A,
IFERROR(VLOOKUP(AS11,MonsterTable!$A:$B,MATCH(MonsterTable!$B$1,MonsterTable!$A$1:$B$1,0),0),
IF(OR(NOT(ISBLANK(AU11)),ISBLANK(AV11)),#N/A,
IF(AS11="empty","empty",
VLOOKUP(AS11,MonsterGroupTable!$A:$A,1,0)))))))</f>
        <v/>
      </c>
      <c r="BA11" s="2" t="str">
        <f>IF(AND(ISBLANK(AZ11),OR(NOT(ISBLANK(BB11)),NOT(ISBLANK(BC11)))),#N/A,
IF(ISBLANK(AZ11),"",
IF(AND(NOT(ISERROR(VLOOKUP(AZ11,MonsterTable!$A:$B,MATCH(MonsterTable!$B$1,MonsterTable!$A$1:$B$1,0),0))),OR(ISBLANK(BB11),ISBLANK(BC11))),#N/A,
IFERROR(VLOOKUP(AZ11,MonsterTable!$A:$B,MATCH(MonsterTable!$B$1,MonsterTable!$A$1:$B$1,0),0),
IF(OR(NOT(ISBLANK(BB11)),ISBLANK(BC11)),#N/A,
IF(AZ11="empty","empty",
VLOOKUP(AZ11,MonsterGroupTable!$A:$A,1,0)))))))</f>
        <v/>
      </c>
      <c r="BH11" s="2" t="str">
        <f>IF(AND(ISBLANK(BG11),OR(NOT(ISBLANK(BI11)),NOT(ISBLANK(BJ11)))),#N/A,
IF(ISBLANK(BG11),"",
IF(AND(NOT(ISERROR(VLOOKUP(BG11,MonsterTable!$A:$B,MATCH(MonsterTable!$B$1,MonsterTable!$A$1:$B$1,0),0))),OR(ISBLANK(BI11),ISBLANK(BJ11))),#N/A,
IFERROR(VLOOKUP(BG11,MonsterTable!$A:$B,MATCH(MonsterTable!$B$1,MonsterTable!$A$1:$B$1,0),0),
IF(OR(NOT(ISBLANK(BI11)),ISBLANK(BJ11)),#N/A,
IF(BG11="empty","empty",
VLOOKUP(BG11,MonsterGroupTable!$A:$A,1,0)))))))</f>
        <v/>
      </c>
      <c r="BO11" s="2" t="str">
        <f>IF(AND(ISBLANK(BN11),OR(NOT(ISBLANK(BP11)),NOT(ISBLANK(BQ11)))),#N/A,
IF(ISBLANK(BN11),"",
IF(AND(NOT(ISERROR(VLOOKUP(BN11,MonsterTable!$A:$B,MATCH(MonsterTable!$B$1,MonsterTable!$A$1:$B$1,0),0))),OR(ISBLANK(BP11),ISBLANK(BQ11))),#N/A,
IFERROR(VLOOKUP(BN11,MonsterTable!$A:$B,MATCH(MonsterTable!$B$1,MonsterTable!$A$1:$B$1,0),0),
IF(OR(NOT(ISBLANK(BP11)),ISBLANK(BQ11)),#N/A,
IF(BN11="empty","empty",
VLOOKUP(BN11,MonsterGroupTable!$A:$A,1,0)))))))</f>
        <v/>
      </c>
      <c r="BV11" s="2" t="str">
        <f>IF(AND(ISBLANK(BU11),OR(NOT(ISBLANK(BW11)),NOT(ISBLANK(BX11)))),#N/A,
IF(ISBLANK(BU11),"",
IF(AND(NOT(ISERROR(VLOOKUP(BU11,MonsterTable!$A:$B,MATCH(MonsterTable!$B$1,MonsterTable!$A$1:$B$1,0),0))),OR(ISBLANK(BW11),ISBLANK(BX11))),#N/A,
IFERROR(VLOOKUP(BU11,MonsterTable!$A:$B,MATCH(MonsterTable!$B$1,MonsterTable!$A$1:$B$1,0),0),
IF(OR(NOT(ISBLANK(BW11)),ISBLANK(BX11)),#N/A,
IF(BU11="empty","empty",
VLOOKUP(BU11,MonsterGroupTable!$A:$A,1,0)))))))</f>
        <v/>
      </c>
      <c r="CC11" s="2" t="str">
        <f>IF(AND(ISBLANK(CB11),OR(NOT(ISBLANK(CD11)),NOT(ISBLANK(CE11)))),#N/A,
IF(ISBLANK(CB11),"",
IF(AND(NOT(ISERROR(VLOOKUP(CB11,MonsterTable!$A:$B,MATCH(MonsterTable!$B$1,MonsterTable!$A$1:$B$1,0),0))),OR(ISBLANK(CD11),ISBLANK(CE11))),#N/A,
IFERROR(VLOOKUP(CB11,MonsterTable!$A:$B,MATCH(MonsterTable!$B$1,MonsterTable!$A$1:$B$1,0),0),
IF(OR(NOT(ISBLANK(CD11)),ISBLANK(CE11)),#N/A,
IF(CB11="empty","empty",
VLOOKUP(CB11,MonsterGroupTable!$A:$A,1,0)))))))</f>
        <v/>
      </c>
      <c r="CJ11" s="2" t="str">
        <f>IF(AND(ISBLANK(CI11),OR(NOT(ISBLANK(CK11)),NOT(ISBLANK(CL11)))),#N/A,
IF(ISBLANK(CI11),"",
IF(AND(NOT(ISERROR(VLOOKUP(CI11,MonsterTable!$A:$B,MATCH(MonsterTable!$B$1,MonsterTable!$A$1:$B$1,0),0))),OR(ISBLANK(CK11),ISBLANK(CL11))),#N/A,
IFERROR(VLOOKUP(CI11,MonsterTable!$A:$B,MATCH(MonsterTable!$B$1,MonsterTable!$A$1:$B$1,0),0),
IF(OR(NOT(ISBLANK(CK11)),ISBLANK(CL11)),#N/A,
IF(CI11="empty","empty",
VLOOKUP(CI11,MonsterGroupTable!$A:$A,1,0)))))))</f>
        <v/>
      </c>
    </row>
    <row r="12" spans="1:93">
      <c r="A12">
        <v>10011</v>
      </c>
      <c r="B12">
        <f t="shared" si="0"/>
        <v>1.1000000000000001</v>
      </c>
      <c r="C12">
        <f t="shared" si="0"/>
        <v>1.1000000000000001</v>
      </c>
      <c r="F12">
        <v>55</v>
      </c>
      <c r="G12">
        <v>36</v>
      </c>
      <c r="H12">
        <v>0</v>
      </c>
      <c r="I12">
        <v>0</v>
      </c>
      <c r="J12">
        <v>0</v>
      </c>
      <c r="K12" t="s">
        <v>28</v>
      </c>
      <c r="L12" t="s">
        <v>244</v>
      </c>
      <c r="M12" t="s">
        <v>79</v>
      </c>
      <c r="N12" t="s">
        <v>80</v>
      </c>
      <c r="O12">
        <v>0</v>
      </c>
      <c r="P12">
        <v>-4.75</v>
      </c>
      <c r="Q12">
        <v>-3.5</v>
      </c>
      <c r="R12">
        <v>4.75</v>
      </c>
      <c r="S12">
        <v>3</v>
      </c>
      <c r="T12">
        <v>-13.5</v>
      </c>
      <c r="U12">
        <v>2.5499999999999998</v>
      </c>
      <c r="V12">
        <v>-6.75</v>
      </c>
      <c r="W12" t="str">
        <f t="shared" si="1"/>
        <v>g102,5</v>
      </c>
      <c r="X12" s="1" t="s">
        <v>280</v>
      </c>
      <c r="Y12" s="2" t="str">
        <f>IF(AND(ISBLANK(X12),OR(NOT(ISBLANK(Z12)),NOT(ISBLANK(AA12)))),#N/A,
IF(ISBLANK(X12),"",
IF(AND(NOT(ISERROR(VLOOKUP(X12,MonsterTable!$A:$B,MATCH(MonsterTable!$B$1,MonsterTable!$A$1:$B$1,0),0))),OR(ISBLANK(Z12),ISBLANK(AA12))),#N/A,
IFERROR(VLOOKUP(X12,MonsterTable!$A:$B,MATCH(MonsterTable!$B$1,MonsterTable!$A$1:$B$1,0),0),
IF(OR(NOT(ISBLANK(Z12)),ISBLANK(AA12)),#N/A,
IF(X12="empty","empty",
VLOOKUP(X12,MonsterGroupTable!$A:$A,1,0)))))))</f>
        <v>g102</v>
      </c>
      <c r="AA12">
        <v>5</v>
      </c>
      <c r="AF12" s="2" t="str">
        <f>IF(AND(ISBLANK(AE12),OR(NOT(ISBLANK(AG12)),NOT(ISBLANK(AH12)))),#N/A,
IF(ISBLANK(AE12),"",
IF(AND(NOT(ISERROR(VLOOKUP(AE12,MonsterTable!$A:$B,MATCH(MonsterTable!$B$1,MonsterTable!$A$1:$B$1,0),0))),OR(ISBLANK(AG12),ISBLANK(AH12))),#N/A,
IFERROR(VLOOKUP(AE12,MonsterTable!$A:$B,MATCH(MonsterTable!$B$1,MonsterTable!$A$1:$B$1,0),0),
IF(OR(NOT(ISBLANK(AG12)),ISBLANK(AH12)),#N/A,
IF(AE12="empty","empty",
VLOOKUP(AE12,MonsterGroupTable!$A:$A,1,0)))))))</f>
        <v/>
      </c>
      <c r="AM12" s="2" t="str">
        <f>IF(AND(ISBLANK(AL12),OR(NOT(ISBLANK(AN12)),NOT(ISBLANK(AO12)))),#N/A,
IF(ISBLANK(AL12),"",
IF(AND(NOT(ISERROR(VLOOKUP(AL12,MonsterTable!$A:$B,MATCH(MonsterTable!$B$1,MonsterTable!$A$1:$B$1,0),0))),OR(ISBLANK(AN12),ISBLANK(AO12))),#N/A,
IFERROR(VLOOKUP(AL12,MonsterTable!$A:$B,MATCH(MonsterTable!$B$1,MonsterTable!$A$1:$B$1,0),0),
IF(OR(NOT(ISBLANK(AN12)),ISBLANK(AO12)),#N/A,
IF(AL12="empty","empty",
VLOOKUP(AL12,MonsterGroupTable!$A:$A,1,0)))))))</f>
        <v/>
      </c>
      <c r="AT12" s="2" t="str">
        <f>IF(AND(ISBLANK(AS12),OR(NOT(ISBLANK(AU12)),NOT(ISBLANK(AV12)))),#N/A,
IF(ISBLANK(AS12),"",
IF(AND(NOT(ISERROR(VLOOKUP(AS12,MonsterTable!$A:$B,MATCH(MonsterTable!$B$1,MonsterTable!$A$1:$B$1,0),0))),OR(ISBLANK(AU12),ISBLANK(AV12))),#N/A,
IFERROR(VLOOKUP(AS12,MonsterTable!$A:$B,MATCH(MonsterTable!$B$1,MonsterTable!$A$1:$B$1,0),0),
IF(OR(NOT(ISBLANK(AU12)),ISBLANK(AV12)),#N/A,
IF(AS12="empty","empty",
VLOOKUP(AS12,MonsterGroupTable!$A:$A,1,0)))))))</f>
        <v/>
      </c>
      <c r="BA12" s="2" t="str">
        <f>IF(AND(ISBLANK(AZ12),OR(NOT(ISBLANK(BB12)),NOT(ISBLANK(BC12)))),#N/A,
IF(ISBLANK(AZ12),"",
IF(AND(NOT(ISERROR(VLOOKUP(AZ12,MonsterTable!$A:$B,MATCH(MonsterTable!$B$1,MonsterTable!$A$1:$B$1,0),0))),OR(ISBLANK(BB12),ISBLANK(BC12))),#N/A,
IFERROR(VLOOKUP(AZ12,MonsterTable!$A:$B,MATCH(MonsterTable!$B$1,MonsterTable!$A$1:$B$1,0),0),
IF(OR(NOT(ISBLANK(BB12)),ISBLANK(BC12)),#N/A,
IF(AZ12="empty","empty",
VLOOKUP(AZ12,MonsterGroupTable!$A:$A,1,0)))))))</f>
        <v/>
      </c>
      <c r="BH12" s="2" t="str">
        <f>IF(AND(ISBLANK(BG12),OR(NOT(ISBLANK(BI12)),NOT(ISBLANK(BJ12)))),#N/A,
IF(ISBLANK(BG12),"",
IF(AND(NOT(ISERROR(VLOOKUP(BG12,MonsterTable!$A:$B,MATCH(MonsterTable!$B$1,MonsterTable!$A$1:$B$1,0),0))),OR(ISBLANK(BI12),ISBLANK(BJ12))),#N/A,
IFERROR(VLOOKUP(BG12,MonsterTable!$A:$B,MATCH(MonsterTable!$B$1,MonsterTable!$A$1:$B$1,0),0),
IF(OR(NOT(ISBLANK(BI12)),ISBLANK(BJ12)),#N/A,
IF(BG12="empty","empty",
VLOOKUP(BG12,MonsterGroupTable!$A:$A,1,0)))))))</f>
        <v/>
      </c>
      <c r="BO12" s="2" t="str">
        <f>IF(AND(ISBLANK(BN12),OR(NOT(ISBLANK(BP12)),NOT(ISBLANK(BQ12)))),#N/A,
IF(ISBLANK(BN12),"",
IF(AND(NOT(ISERROR(VLOOKUP(BN12,MonsterTable!$A:$B,MATCH(MonsterTable!$B$1,MonsterTable!$A$1:$B$1,0),0))),OR(ISBLANK(BP12),ISBLANK(BQ12))),#N/A,
IFERROR(VLOOKUP(BN12,MonsterTable!$A:$B,MATCH(MonsterTable!$B$1,MonsterTable!$A$1:$B$1,0),0),
IF(OR(NOT(ISBLANK(BP12)),ISBLANK(BQ12)),#N/A,
IF(BN12="empty","empty",
VLOOKUP(BN12,MonsterGroupTable!$A:$A,1,0)))))))</f>
        <v/>
      </c>
      <c r="BV12" s="2" t="str">
        <f>IF(AND(ISBLANK(BU12),OR(NOT(ISBLANK(BW12)),NOT(ISBLANK(BX12)))),#N/A,
IF(ISBLANK(BU12),"",
IF(AND(NOT(ISERROR(VLOOKUP(BU12,MonsterTable!$A:$B,MATCH(MonsterTable!$B$1,MonsterTable!$A$1:$B$1,0),0))),OR(ISBLANK(BW12),ISBLANK(BX12))),#N/A,
IFERROR(VLOOKUP(BU12,MonsterTable!$A:$B,MATCH(MonsterTable!$B$1,MonsterTable!$A$1:$B$1,0),0),
IF(OR(NOT(ISBLANK(BW12)),ISBLANK(BX12)),#N/A,
IF(BU12="empty","empty",
VLOOKUP(BU12,MonsterGroupTable!$A:$A,1,0)))))))</f>
        <v/>
      </c>
      <c r="CC12" s="2" t="str">
        <f>IF(AND(ISBLANK(CB12),OR(NOT(ISBLANK(CD12)),NOT(ISBLANK(CE12)))),#N/A,
IF(ISBLANK(CB12),"",
IF(AND(NOT(ISERROR(VLOOKUP(CB12,MonsterTable!$A:$B,MATCH(MonsterTable!$B$1,MonsterTable!$A$1:$B$1,0),0))),OR(ISBLANK(CD12),ISBLANK(CE12))),#N/A,
IFERROR(VLOOKUP(CB12,MonsterTable!$A:$B,MATCH(MonsterTable!$B$1,MonsterTable!$A$1:$B$1,0),0),
IF(OR(NOT(ISBLANK(CD12)),ISBLANK(CE12)),#N/A,
IF(CB12="empty","empty",
VLOOKUP(CB12,MonsterGroupTable!$A:$A,1,0)))))))</f>
        <v/>
      </c>
      <c r="CJ12" s="2" t="str">
        <f>IF(AND(ISBLANK(CI12),OR(NOT(ISBLANK(CK12)),NOT(ISBLANK(CL12)))),#N/A,
IF(ISBLANK(CI12),"",
IF(AND(NOT(ISERROR(VLOOKUP(CI12,MonsterTable!$A:$B,MATCH(MonsterTable!$B$1,MonsterTable!$A$1:$B$1,0),0))),OR(ISBLANK(CK12),ISBLANK(CL12))),#N/A,
IFERROR(VLOOKUP(CI12,MonsterTable!$A:$B,MATCH(MonsterTable!$B$1,MonsterTable!$A$1:$B$1,0),0),
IF(OR(NOT(ISBLANK(CK12)),ISBLANK(CL12)),#N/A,
IF(CI12="empty","empty",
VLOOKUP(CI12,MonsterGroupTable!$A:$A,1,0)))))))</f>
        <v/>
      </c>
    </row>
    <row r="13" spans="1:93">
      <c r="A13">
        <v>10012</v>
      </c>
      <c r="B13">
        <f t="shared" si="0"/>
        <v>1.1000000000000001</v>
      </c>
      <c r="C13">
        <f t="shared" si="0"/>
        <v>1.1000000000000001</v>
      </c>
      <c r="F13">
        <v>60</v>
      </c>
      <c r="G13">
        <v>45</v>
      </c>
      <c r="H13">
        <v>0</v>
      </c>
      <c r="I13">
        <v>0</v>
      </c>
      <c r="J13">
        <v>0</v>
      </c>
      <c r="K13" t="s">
        <v>28</v>
      </c>
      <c r="L13" t="s">
        <v>244</v>
      </c>
      <c r="M13" t="s">
        <v>79</v>
      </c>
      <c r="N13" t="s">
        <v>80</v>
      </c>
      <c r="O13">
        <v>0</v>
      </c>
      <c r="P13">
        <v>-4.75</v>
      </c>
      <c r="Q13">
        <v>-3.5</v>
      </c>
      <c r="R13">
        <v>4.75</v>
      </c>
      <c r="S13">
        <v>3</v>
      </c>
      <c r="T13">
        <v>-13.5</v>
      </c>
      <c r="U13">
        <v>2.5499999999999998</v>
      </c>
      <c r="V13">
        <v>-6.75</v>
      </c>
      <c r="W13" t="str">
        <f t="shared" si="1"/>
        <v>g102,5</v>
      </c>
      <c r="X13" s="1" t="s">
        <v>280</v>
      </c>
      <c r="Y13" s="2" t="str">
        <f>IF(AND(ISBLANK(X13),OR(NOT(ISBLANK(Z13)),NOT(ISBLANK(AA13)))),#N/A,
IF(ISBLANK(X13),"",
IF(AND(NOT(ISERROR(VLOOKUP(X13,MonsterTable!$A:$B,MATCH(MonsterTable!$B$1,MonsterTable!$A$1:$B$1,0),0))),OR(ISBLANK(Z13),ISBLANK(AA13))),#N/A,
IFERROR(VLOOKUP(X13,MonsterTable!$A:$B,MATCH(MonsterTable!$B$1,MonsterTable!$A$1:$B$1,0),0),
IF(OR(NOT(ISBLANK(Z13)),ISBLANK(AA13)),#N/A,
IF(X13="empty","empty",
VLOOKUP(X13,MonsterGroupTable!$A:$A,1,0)))))))</f>
        <v>g102</v>
      </c>
      <c r="AA13">
        <v>5</v>
      </c>
      <c r="AF13" s="2" t="str">
        <f>IF(AND(ISBLANK(AE13),OR(NOT(ISBLANK(AG13)),NOT(ISBLANK(AH13)))),#N/A,
IF(ISBLANK(AE13),"",
IF(AND(NOT(ISERROR(VLOOKUP(AE13,MonsterTable!$A:$B,MATCH(MonsterTable!$B$1,MonsterTable!$A$1:$B$1,0),0))),OR(ISBLANK(AG13),ISBLANK(AH13))),#N/A,
IFERROR(VLOOKUP(AE13,MonsterTable!$A:$B,MATCH(MonsterTable!$B$1,MonsterTable!$A$1:$B$1,0),0),
IF(OR(NOT(ISBLANK(AG13)),ISBLANK(AH13)),#N/A,
IF(AE13="empty","empty",
VLOOKUP(AE13,MonsterGroupTable!$A:$A,1,0)))))))</f>
        <v/>
      </c>
      <c r="AM13" s="2" t="str">
        <f>IF(AND(ISBLANK(AL13),OR(NOT(ISBLANK(AN13)),NOT(ISBLANK(AO13)))),#N/A,
IF(ISBLANK(AL13),"",
IF(AND(NOT(ISERROR(VLOOKUP(AL13,MonsterTable!$A:$B,MATCH(MonsterTable!$B$1,MonsterTable!$A$1:$B$1,0),0))),OR(ISBLANK(AN13),ISBLANK(AO13))),#N/A,
IFERROR(VLOOKUP(AL13,MonsterTable!$A:$B,MATCH(MonsterTable!$B$1,MonsterTable!$A$1:$B$1,0),0),
IF(OR(NOT(ISBLANK(AN13)),ISBLANK(AO13)),#N/A,
IF(AL13="empty","empty",
VLOOKUP(AL13,MonsterGroupTable!$A:$A,1,0)))))))</f>
        <v/>
      </c>
      <c r="AT13" s="2" t="str">
        <f>IF(AND(ISBLANK(AS13),OR(NOT(ISBLANK(AU13)),NOT(ISBLANK(AV13)))),#N/A,
IF(ISBLANK(AS13),"",
IF(AND(NOT(ISERROR(VLOOKUP(AS13,MonsterTable!$A:$B,MATCH(MonsterTable!$B$1,MonsterTable!$A$1:$B$1,0),0))),OR(ISBLANK(AU13),ISBLANK(AV13))),#N/A,
IFERROR(VLOOKUP(AS13,MonsterTable!$A:$B,MATCH(MonsterTable!$B$1,MonsterTable!$A$1:$B$1,0),0),
IF(OR(NOT(ISBLANK(AU13)),ISBLANK(AV13)),#N/A,
IF(AS13="empty","empty",
VLOOKUP(AS13,MonsterGroupTable!$A:$A,1,0)))))))</f>
        <v/>
      </c>
      <c r="BA13" s="2" t="str">
        <f>IF(AND(ISBLANK(AZ13),OR(NOT(ISBLANK(BB13)),NOT(ISBLANK(BC13)))),#N/A,
IF(ISBLANK(AZ13),"",
IF(AND(NOT(ISERROR(VLOOKUP(AZ13,MonsterTable!$A:$B,MATCH(MonsterTable!$B$1,MonsterTable!$A$1:$B$1,0),0))),OR(ISBLANK(BB13),ISBLANK(BC13))),#N/A,
IFERROR(VLOOKUP(AZ13,MonsterTable!$A:$B,MATCH(MonsterTable!$B$1,MonsterTable!$A$1:$B$1,0),0),
IF(OR(NOT(ISBLANK(BB13)),ISBLANK(BC13)),#N/A,
IF(AZ13="empty","empty",
VLOOKUP(AZ13,MonsterGroupTable!$A:$A,1,0)))))))</f>
        <v/>
      </c>
      <c r="BH13" s="2" t="str">
        <f>IF(AND(ISBLANK(BG13),OR(NOT(ISBLANK(BI13)),NOT(ISBLANK(BJ13)))),#N/A,
IF(ISBLANK(BG13),"",
IF(AND(NOT(ISERROR(VLOOKUP(BG13,MonsterTable!$A:$B,MATCH(MonsterTable!$B$1,MonsterTable!$A$1:$B$1,0),0))),OR(ISBLANK(BI13),ISBLANK(BJ13))),#N/A,
IFERROR(VLOOKUP(BG13,MonsterTable!$A:$B,MATCH(MonsterTable!$B$1,MonsterTable!$A$1:$B$1,0),0),
IF(OR(NOT(ISBLANK(BI13)),ISBLANK(BJ13)),#N/A,
IF(BG13="empty","empty",
VLOOKUP(BG13,MonsterGroupTable!$A:$A,1,0)))))))</f>
        <v/>
      </c>
      <c r="BO13" s="2" t="str">
        <f>IF(AND(ISBLANK(BN13),OR(NOT(ISBLANK(BP13)),NOT(ISBLANK(BQ13)))),#N/A,
IF(ISBLANK(BN13),"",
IF(AND(NOT(ISERROR(VLOOKUP(BN13,MonsterTable!$A:$B,MATCH(MonsterTable!$B$1,MonsterTable!$A$1:$B$1,0),0))),OR(ISBLANK(BP13),ISBLANK(BQ13))),#N/A,
IFERROR(VLOOKUP(BN13,MonsterTable!$A:$B,MATCH(MonsterTable!$B$1,MonsterTable!$A$1:$B$1,0),0),
IF(OR(NOT(ISBLANK(BP13)),ISBLANK(BQ13)),#N/A,
IF(BN13="empty","empty",
VLOOKUP(BN13,MonsterGroupTable!$A:$A,1,0)))))))</f>
        <v/>
      </c>
      <c r="BV13" s="2" t="str">
        <f>IF(AND(ISBLANK(BU13),OR(NOT(ISBLANK(BW13)),NOT(ISBLANK(BX13)))),#N/A,
IF(ISBLANK(BU13),"",
IF(AND(NOT(ISERROR(VLOOKUP(BU13,MonsterTable!$A:$B,MATCH(MonsterTable!$B$1,MonsterTable!$A$1:$B$1,0),0))),OR(ISBLANK(BW13),ISBLANK(BX13))),#N/A,
IFERROR(VLOOKUP(BU13,MonsterTable!$A:$B,MATCH(MonsterTable!$B$1,MonsterTable!$A$1:$B$1,0),0),
IF(OR(NOT(ISBLANK(BW13)),ISBLANK(BX13)),#N/A,
IF(BU13="empty","empty",
VLOOKUP(BU13,MonsterGroupTable!$A:$A,1,0)))))))</f>
        <v/>
      </c>
      <c r="CC13" s="2" t="str">
        <f>IF(AND(ISBLANK(CB13),OR(NOT(ISBLANK(CD13)),NOT(ISBLANK(CE13)))),#N/A,
IF(ISBLANK(CB13),"",
IF(AND(NOT(ISERROR(VLOOKUP(CB13,MonsterTable!$A:$B,MATCH(MonsterTable!$B$1,MonsterTable!$A$1:$B$1,0),0))),OR(ISBLANK(CD13),ISBLANK(CE13))),#N/A,
IFERROR(VLOOKUP(CB13,MonsterTable!$A:$B,MATCH(MonsterTable!$B$1,MonsterTable!$A$1:$B$1,0),0),
IF(OR(NOT(ISBLANK(CD13)),ISBLANK(CE13)),#N/A,
IF(CB13="empty","empty",
VLOOKUP(CB13,MonsterGroupTable!$A:$A,1,0)))))))</f>
        <v/>
      </c>
      <c r="CJ13" s="2" t="str">
        <f>IF(AND(ISBLANK(CI13),OR(NOT(ISBLANK(CK13)),NOT(ISBLANK(CL13)))),#N/A,
IF(ISBLANK(CI13),"",
IF(AND(NOT(ISERROR(VLOOKUP(CI13,MonsterTable!$A:$B,MATCH(MonsterTable!$B$1,MonsterTable!$A$1:$B$1,0),0))),OR(ISBLANK(CK13),ISBLANK(CL13))),#N/A,
IFERROR(VLOOKUP(CI13,MonsterTable!$A:$B,MATCH(MonsterTable!$B$1,MonsterTable!$A$1:$B$1,0),0),
IF(OR(NOT(ISBLANK(CK13)),ISBLANK(CL13)),#N/A,
IF(CI13="empty","empty",
VLOOKUP(CI13,MonsterGroupTable!$A:$A,1,0)))))))</f>
        <v/>
      </c>
    </row>
    <row r="14" spans="1:93">
      <c r="A14">
        <v>10013</v>
      </c>
      <c r="B14">
        <f t="shared" si="0"/>
        <v>1.1000000000000001</v>
      </c>
      <c r="C14">
        <f t="shared" si="0"/>
        <v>1.1000000000000001</v>
      </c>
      <c r="F14">
        <v>60</v>
      </c>
      <c r="G14">
        <v>54</v>
      </c>
      <c r="H14">
        <v>0</v>
      </c>
      <c r="I14">
        <v>0</v>
      </c>
      <c r="J14">
        <v>0</v>
      </c>
      <c r="K14" t="s">
        <v>28</v>
      </c>
      <c r="L14" t="s">
        <v>244</v>
      </c>
      <c r="M14" t="s">
        <v>79</v>
      </c>
      <c r="N14" t="s">
        <v>80</v>
      </c>
      <c r="O14">
        <v>0</v>
      </c>
      <c r="P14">
        <v>-4.75</v>
      </c>
      <c r="Q14">
        <v>-3.5</v>
      </c>
      <c r="R14">
        <v>4.75</v>
      </c>
      <c r="S14">
        <v>3</v>
      </c>
      <c r="T14">
        <v>-13.5</v>
      </c>
      <c r="U14">
        <v>2.5499999999999998</v>
      </c>
      <c r="V14">
        <v>-6.75</v>
      </c>
      <c r="W14" t="str">
        <f t="shared" si="1"/>
        <v>g102,5</v>
      </c>
      <c r="X14" s="1" t="s">
        <v>280</v>
      </c>
      <c r="Y14" s="2" t="str">
        <f>IF(AND(ISBLANK(X14),OR(NOT(ISBLANK(Z14)),NOT(ISBLANK(AA14)))),#N/A,
IF(ISBLANK(X14),"",
IF(AND(NOT(ISERROR(VLOOKUP(X14,MonsterTable!$A:$B,MATCH(MonsterTable!$B$1,MonsterTable!$A$1:$B$1,0),0))),OR(ISBLANK(Z14),ISBLANK(AA14))),#N/A,
IFERROR(VLOOKUP(X14,MonsterTable!$A:$B,MATCH(MonsterTable!$B$1,MonsterTable!$A$1:$B$1,0),0),
IF(OR(NOT(ISBLANK(Z14)),ISBLANK(AA14)),#N/A,
IF(X14="empty","empty",
VLOOKUP(X14,MonsterGroupTable!$A:$A,1,0)))))))</f>
        <v>g102</v>
      </c>
      <c r="AA14">
        <v>5</v>
      </c>
      <c r="AF14" s="2" t="str">
        <f>IF(AND(ISBLANK(AE14),OR(NOT(ISBLANK(AG14)),NOT(ISBLANK(AH14)))),#N/A,
IF(ISBLANK(AE14),"",
IF(AND(NOT(ISERROR(VLOOKUP(AE14,MonsterTable!$A:$B,MATCH(MonsterTable!$B$1,MonsterTable!$A$1:$B$1,0),0))),OR(ISBLANK(AG14),ISBLANK(AH14))),#N/A,
IFERROR(VLOOKUP(AE14,MonsterTable!$A:$B,MATCH(MonsterTable!$B$1,MonsterTable!$A$1:$B$1,0),0),
IF(OR(NOT(ISBLANK(AG14)),ISBLANK(AH14)),#N/A,
IF(AE14="empty","empty",
VLOOKUP(AE14,MonsterGroupTable!$A:$A,1,0)))))))</f>
        <v/>
      </c>
      <c r="AM14" s="2" t="str">
        <f>IF(AND(ISBLANK(AL14),OR(NOT(ISBLANK(AN14)),NOT(ISBLANK(AO14)))),#N/A,
IF(ISBLANK(AL14),"",
IF(AND(NOT(ISERROR(VLOOKUP(AL14,MonsterTable!$A:$B,MATCH(MonsterTable!$B$1,MonsterTable!$A$1:$B$1,0),0))),OR(ISBLANK(AN14),ISBLANK(AO14))),#N/A,
IFERROR(VLOOKUP(AL14,MonsterTable!$A:$B,MATCH(MonsterTable!$B$1,MonsterTable!$A$1:$B$1,0),0),
IF(OR(NOT(ISBLANK(AN14)),ISBLANK(AO14)),#N/A,
IF(AL14="empty","empty",
VLOOKUP(AL14,MonsterGroupTable!$A:$A,1,0)))))))</f>
        <v/>
      </c>
      <c r="AT14" s="2" t="str">
        <f>IF(AND(ISBLANK(AS14),OR(NOT(ISBLANK(AU14)),NOT(ISBLANK(AV14)))),#N/A,
IF(ISBLANK(AS14),"",
IF(AND(NOT(ISERROR(VLOOKUP(AS14,MonsterTable!$A:$B,MATCH(MonsterTable!$B$1,MonsterTable!$A$1:$B$1,0),0))),OR(ISBLANK(AU14),ISBLANK(AV14))),#N/A,
IFERROR(VLOOKUP(AS14,MonsterTable!$A:$B,MATCH(MonsterTable!$B$1,MonsterTable!$A$1:$B$1,0),0),
IF(OR(NOT(ISBLANK(AU14)),ISBLANK(AV14)),#N/A,
IF(AS14="empty","empty",
VLOOKUP(AS14,MonsterGroupTable!$A:$A,1,0)))))))</f>
        <v/>
      </c>
      <c r="BA14" s="2" t="str">
        <f>IF(AND(ISBLANK(AZ14),OR(NOT(ISBLANK(BB14)),NOT(ISBLANK(BC14)))),#N/A,
IF(ISBLANK(AZ14),"",
IF(AND(NOT(ISERROR(VLOOKUP(AZ14,MonsterTable!$A:$B,MATCH(MonsterTable!$B$1,MonsterTable!$A$1:$B$1,0),0))),OR(ISBLANK(BB14),ISBLANK(BC14))),#N/A,
IFERROR(VLOOKUP(AZ14,MonsterTable!$A:$B,MATCH(MonsterTable!$B$1,MonsterTable!$A$1:$B$1,0),0),
IF(OR(NOT(ISBLANK(BB14)),ISBLANK(BC14)),#N/A,
IF(AZ14="empty","empty",
VLOOKUP(AZ14,MonsterGroupTable!$A:$A,1,0)))))))</f>
        <v/>
      </c>
      <c r="BH14" s="2" t="str">
        <f>IF(AND(ISBLANK(BG14),OR(NOT(ISBLANK(BI14)),NOT(ISBLANK(BJ14)))),#N/A,
IF(ISBLANK(BG14),"",
IF(AND(NOT(ISERROR(VLOOKUP(BG14,MonsterTable!$A:$B,MATCH(MonsterTable!$B$1,MonsterTable!$A$1:$B$1,0),0))),OR(ISBLANK(BI14),ISBLANK(BJ14))),#N/A,
IFERROR(VLOOKUP(BG14,MonsterTable!$A:$B,MATCH(MonsterTable!$B$1,MonsterTable!$A$1:$B$1,0),0),
IF(OR(NOT(ISBLANK(BI14)),ISBLANK(BJ14)),#N/A,
IF(BG14="empty","empty",
VLOOKUP(BG14,MonsterGroupTable!$A:$A,1,0)))))))</f>
        <v/>
      </c>
      <c r="BO14" s="2" t="str">
        <f>IF(AND(ISBLANK(BN14),OR(NOT(ISBLANK(BP14)),NOT(ISBLANK(BQ14)))),#N/A,
IF(ISBLANK(BN14),"",
IF(AND(NOT(ISERROR(VLOOKUP(BN14,MonsterTable!$A:$B,MATCH(MonsterTable!$B$1,MonsterTable!$A$1:$B$1,0),0))),OR(ISBLANK(BP14),ISBLANK(BQ14))),#N/A,
IFERROR(VLOOKUP(BN14,MonsterTable!$A:$B,MATCH(MonsterTable!$B$1,MonsterTable!$A$1:$B$1,0),0),
IF(OR(NOT(ISBLANK(BP14)),ISBLANK(BQ14)),#N/A,
IF(BN14="empty","empty",
VLOOKUP(BN14,MonsterGroupTable!$A:$A,1,0)))))))</f>
        <v/>
      </c>
      <c r="BV14" s="2" t="str">
        <f>IF(AND(ISBLANK(BU14),OR(NOT(ISBLANK(BW14)),NOT(ISBLANK(BX14)))),#N/A,
IF(ISBLANK(BU14),"",
IF(AND(NOT(ISERROR(VLOOKUP(BU14,MonsterTable!$A:$B,MATCH(MonsterTable!$B$1,MonsterTable!$A$1:$B$1,0),0))),OR(ISBLANK(BW14),ISBLANK(BX14))),#N/A,
IFERROR(VLOOKUP(BU14,MonsterTable!$A:$B,MATCH(MonsterTable!$B$1,MonsterTable!$A$1:$B$1,0),0),
IF(OR(NOT(ISBLANK(BW14)),ISBLANK(BX14)),#N/A,
IF(BU14="empty","empty",
VLOOKUP(BU14,MonsterGroupTable!$A:$A,1,0)))))))</f>
        <v/>
      </c>
      <c r="CC14" s="2" t="str">
        <f>IF(AND(ISBLANK(CB14),OR(NOT(ISBLANK(CD14)),NOT(ISBLANK(CE14)))),#N/A,
IF(ISBLANK(CB14),"",
IF(AND(NOT(ISERROR(VLOOKUP(CB14,MonsterTable!$A:$B,MATCH(MonsterTable!$B$1,MonsterTable!$A$1:$B$1,0),0))),OR(ISBLANK(CD14),ISBLANK(CE14))),#N/A,
IFERROR(VLOOKUP(CB14,MonsterTable!$A:$B,MATCH(MonsterTable!$B$1,MonsterTable!$A$1:$B$1,0),0),
IF(OR(NOT(ISBLANK(CD14)),ISBLANK(CE14)),#N/A,
IF(CB14="empty","empty",
VLOOKUP(CB14,MonsterGroupTable!$A:$A,1,0)))))))</f>
        <v/>
      </c>
      <c r="CJ14" s="2" t="str">
        <f>IF(AND(ISBLANK(CI14),OR(NOT(ISBLANK(CK14)),NOT(ISBLANK(CL14)))),#N/A,
IF(ISBLANK(CI14),"",
IF(AND(NOT(ISERROR(VLOOKUP(CI14,MonsterTable!$A:$B,MATCH(MonsterTable!$B$1,MonsterTable!$A$1:$B$1,0),0))),OR(ISBLANK(CK14),ISBLANK(CL14))),#N/A,
IFERROR(VLOOKUP(CI14,MonsterTable!$A:$B,MATCH(MonsterTable!$B$1,MonsterTable!$A$1:$B$1,0),0),
IF(OR(NOT(ISBLANK(CK14)),ISBLANK(CL14)),#N/A,
IF(CI14="empty","empty",
VLOOKUP(CI14,MonsterGroupTable!$A:$A,1,0)))))))</f>
        <v/>
      </c>
    </row>
    <row r="15" spans="1:93">
      <c r="A15">
        <v>10014</v>
      </c>
      <c r="B15">
        <f t="shared" si="0"/>
        <v>1.1000000000000001</v>
      </c>
      <c r="C15">
        <f t="shared" si="0"/>
        <v>1.1000000000000001</v>
      </c>
      <c r="F15">
        <v>60</v>
      </c>
      <c r="G15">
        <v>63</v>
      </c>
      <c r="H15">
        <v>0</v>
      </c>
      <c r="I15">
        <v>0</v>
      </c>
      <c r="J15">
        <v>0</v>
      </c>
      <c r="K15" t="s">
        <v>28</v>
      </c>
      <c r="L15" t="s">
        <v>244</v>
      </c>
      <c r="M15" t="s">
        <v>79</v>
      </c>
      <c r="N15" t="s">
        <v>80</v>
      </c>
      <c r="O15">
        <v>0</v>
      </c>
      <c r="P15">
        <v>-4.75</v>
      </c>
      <c r="Q15">
        <v>-3.5</v>
      </c>
      <c r="R15">
        <v>4.75</v>
      </c>
      <c r="S15">
        <v>3</v>
      </c>
      <c r="T15">
        <v>-13.5</v>
      </c>
      <c r="U15">
        <v>2.5499999999999998</v>
      </c>
      <c r="V15">
        <v>-6.75</v>
      </c>
      <c r="W15" t="str">
        <f t="shared" si="1"/>
        <v>g102,5</v>
      </c>
      <c r="X15" s="1" t="s">
        <v>280</v>
      </c>
      <c r="Y15" s="2" t="str">
        <f>IF(AND(ISBLANK(X15),OR(NOT(ISBLANK(Z15)),NOT(ISBLANK(AA15)))),#N/A,
IF(ISBLANK(X15),"",
IF(AND(NOT(ISERROR(VLOOKUP(X15,MonsterTable!$A:$B,MATCH(MonsterTable!$B$1,MonsterTable!$A$1:$B$1,0),0))),OR(ISBLANK(Z15),ISBLANK(AA15))),#N/A,
IFERROR(VLOOKUP(X15,MonsterTable!$A:$B,MATCH(MonsterTable!$B$1,MonsterTable!$A$1:$B$1,0),0),
IF(OR(NOT(ISBLANK(Z15)),ISBLANK(AA15)),#N/A,
IF(X15="empty","empty",
VLOOKUP(X15,MonsterGroupTable!$A:$A,1,0)))))))</f>
        <v>g102</v>
      </c>
      <c r="AA15">
        <v>5</v>
      </c>
      <c r="AF15" s="2" t="str">
        <f>IF(AND(ISBLANK(AE15),OR(NOT(ISBLANK(AG15)),NOT(ISBLANK(AH15)))),#N/A,
IF(ISBLANK(AE15),"",
IF(AND(NOT(ISERROR(VLOOKUP(AE15,MonsterTable!$A:$B,MATCH(MonsterTable!$B$1,MonsterTable!$A$1:$B$1,0),0))),OR(ISBLANK(AG15),ISBLANK(AH15))),#N/A,
IFERROR(VLOOKUP(AE15,MonsterTable!$A:$B,MATCH(MonsterTable!$B$1,MonsterTable!$A$1:$B$1,0),0),
IF(OR(NOT(ISBLANK(AG15)),ISBLANK(AH15)),#N/A,
IF(AE15="empty","empty",
VLOOKUP(AE15,MonsterGroupTable!$A:$A,1,0)))))))</f>
        <v/>
      </c>
      <c r="AM15" s="2" t="str">
        <f>IF(AND(ISBLANK(AL15),OR(NOT(ISBLANK(AN15)),NOT(ISBLANK(AO15)))),#N/A,
IF(ISBLANK(AL15),"",
IF(AND(NOT(ISERROR(VLOOKUP(AL15,MonsterTable!$A:$B,MATCH(MonsterTable!$B$1,MonsterTable!$A$1:$B$1,0),0))),OR(ISBLANK(AN15),ISBLANK(AO15))),#N/A,
IFERROR(VLOOKUP(AL15,MonsterTable!$A:$B,MATCH(MonsterTable!$B$1,MonsterTable!$A$1:$B$1,0),0),
IF(OR(NOT(ISBLANK(AN15)),ISBLANK(AO15)),#N/A,
IF(AL15="empty","empty",
VLOOKUP(AL15,MonsterGroupTable!$A:$A,1,0)))))))</f>
        <v/>
      </c>
      <c r="AT15" s="2" t="str">
        <f>IF(AND(ISBLANK(AS15),OR(NOT(ISBLANK(AU15)),NOT(ISBLANK(AV15)))),#N/A,
IF(ISBLANK(AS15),"",
IF(AND(NOT(ISERROR(VLOOKUP(AS15,MonsterTable!$A:$B,MATCH(MonsterTable!$B$1,MonsterTable!$A$1:$B$1,0),0))),OR(ISBLANK(AU15),ISBLANK(AV15))),#N/A,
IFERROR(VLOOKUP(AS15,MonsterTable!$A:$B,MATCH(MonsterTable!$B$1,MonsterTable!$A$1:$B$1,0),0),
IF(OR(NOT(ISBLANK(AU15)),ISBLANK(AV15)),#N/A,
IF(AS15="empty","empty",
VLOOKUP(AS15,MonsterGroupTable!$A:$A,1,0)))))))</f>
        <v/>
      </c>
      <c r="BA15" s="2" t="str">
        <f>IF(AND(ISBLANK(AZ15),OR(NOT(ISBLANK(BB15)),NOT(ISBLANK(BC15)))),#N/A,
IF(ISBLANK(AZ15),"",
IF(AND(NOT(ISERROR(VLOOKUP(AZ15,MonsterTable!$A:$B,MATCH(MonsterTable!$B$1,MonsterTable!$A$1:$B$1,0),0))),OR(ISBLANK(BB15),ISBLANK(BC15))),#N/A,
IFERROR(VLOOKUP(AZ15,MonsterTable!$A:$B,MATCH(MonsterTable!$B$1,MonsterTable!$A$1:$B$1,0),0),
IF(OR(NOT(ISBLANK(BB15)),ISBLANK(BC15)),#N/A,
IF(AZ15="empty","empty",
VLOOKUP(AZ15,MonsterGroupTable!$A:$A,1,0)))))))</f>
        <v/>
      </c>
      <c r="BH15" s="2" t="str">
        <f>IF(AND(ISBLANK(BG15),OR(NOT(ISBLANK(BI15)),NOT(ISBLANK(BJ15)))),#N/A,
IF(ISBLANK(BG15),"",
IF(AND(NOT(ISERROR(VLOOKUP(BG15,MonsterTable!$A:$B,MATCH(MonsterTable!$B$1,MonsterTable!$A$1:$B$1,0),0))),OR(ISBLANK(BI15),ISBLANK(BJ15))),#N/A,
IFERROR(VLOOKUP(BG15,MonsterTable!$A:$B,MATCH(MonsterTable!$B$1,MonsterTable!$A$1:$B$1,0),0),
IF(OR(NOT(ISBLANK(BI15)),ISBLANK(BJ15)),#N/A,
IF(BG15="empty","empty",
VLOOKUP(BG15,MonsterGroupTable!$A:$A,1,0)))))))</f>
        <v/>
      </c>
      <c r="BO15" s="2" t="str">
        <f>IF(AND(ISBLANK(BN15),OR(NOT(ISBLANK(BP15)),NOT(ISBLANK(BQ15)))),#N/A,
IF(ISBLANK(BN15),"",
IF(AND(NOT(ISERROR(VLOOKUP(BN15,MonsterTable!$A:$B,MATCH(MonsterTable!$B$1,MonsterTable!$A$1:$B$1,0),0))),OR(ISBLANK(BP15),ISBLANK(BQ15))),#N/A,
IFERROR(VLOOKUP(BN15,MonsterTable!$A:$B,MATCH(MonsterTable!$B$1,MonsterTable!$A$1:$B$1,0),0),
IF(OR(NOT(ISBLANK(BP15)),ISBLANK(BQ15)),#N/A,
IF(BN15="empty","empty",
VLOOKUP(BN15,MonsterGroupTable!$A:$A,1,0)))))))</f>
        <v/>
      </c>
      <c r="BV15" s="2" t="str">
        <f>IF(AND(ISBLANK(BU15),OR(NOT(ISBLANK(BW15)),NOT(ISBLANK(BX15)))),#N/A,
IF(ISBLANK(BU15),"",
IF(AND(NOT(ISERROR(VLOOKUP(BU15,MonsterTable!$A:$B,MATCH(MonsterTable!$B$1,MonsterTable!$A$1:$B$1,0),0))),OR(ISBLANK(BW15),ISBLANK(BX15))),#N/A,
IFERROR(VLOOKUP(BU15,MonsterTable!$A:$B,MATCH(MonsterTable!$B$1,MonsterTable!$A$1:$B$1,0),0),
IF(OR(NOT(ISBLANK(BW15)),ISBLANK(BX15)),#N/A,
IF(BU15="empty","empty",
VLOOKUP(BU15,MonsterGroupTable!$A:$A,1,0)))))))</f>
        <v/>
      </c>
      <c r="CC15" s="2" t="str">
        <f>IF(AND(ISBLANK(CB15),OR(NOT(ISBLANK(CD15)),NOT(ISBLANK(CE15)))),#N/A,
IF(ISBLANK(CB15),"",
IF(AND(NOT(ISERROR(VLOOKUP(CB15,MonsterTable!$A:$B,MATCH(MonsterTable!$B$1,MonsterTable!$A$1:$B$1,0),0))),OR(ISBLANK(CD15),ISBLANK(CE15))),#N/A,
IFERROR(VLOOKUP(CB15,MonsterTable!$A:$B,MATCH(MonsterTable!$B$1,MonsterTable!$A$1:$B$1,0),0),
IF(OR(NOT(ISBLANK(CD15)),ISBLANK(CE15)),#N/A,
IF(CB15="empty","empty",
VLOOKUP(CB15,MonsterGroupTable!$A:$A,1,0)))))))</f>
        <v/>
      </c>
      <c r="CJ15" s="2" t="str">
        <f>IF(AND(ISBLANK(CI15),OR(NOT(ISBLANK(CK15)),NOT(ISBLANK(CL15)))),#N/A,
IF(ISBLANK(CI15),"",
IF(AND(NOT(ISERROR(VLOOKUP(CI15,MonsterTable!$A:$B,MATCH(MonsterTable!$B$1,MonsterTable!$A$1:$B$1,0),0))),OR(ISBLANK(CK15),ISBLANK(CL15))),#N/A,
IFERROR(VLOOKUP(CI15,MonsterTable!$A:$B,MATCH(MonsterTable!$B$1,MonsterTable!$A$1:$B$1,0),0),
IF(OR(NOT(ISBLANK(CK15)),ISBLANK(CL15)),#N/A,
IF(CI15="empty","empty",
VLOOKUP(CI15,MonsterGroupTable!$A:$A,1,0)))))))</f>
        <v/>
      </c>
    </row>
    <row r="16" spans="1:93">
      <c r="A16">
        <v>10015</v>
      </c>
      <c r="B16">
        <f t="shared" si="0"/>
        <v>1.1000000000000001</v>
      </c>
      <c r="C16">
        <f t="shared" si="0"/>
        <v>1.1000000000000001</v>
      </c>
      <c r="F16">
        <v>60</v>
      </c>
      <c r="G16">
        <v>72</v>
      </c>
      <c r="H16">
        <v>0</v>
      </c>
      <c r="I16">
        <v>0</v>
      </c>
      <c r="J16">
        <v>0</v>
      </c>
      <c r="K16" t="s">
        <v>28</v>
      </c>
      <c r="L16" t="s">
        <v>244</v>
      </c>
      <c r="M16" t="s">
        <v>79</v>
      </c>
      <c r="N16" t="s">
        <v>80</v>
      </c>
      <c r="O16">
        <v>0</v>
      </c>
      <c r="P16">
        <v>-4.75</v>
      </c>
      <c r="Q16">
        <v>-3.5</v>
      </c>
      <c r="R16">
        <v>4.75</v>
      </c>
      <c r="S16">
        <v>3</v>
      </c>
      <c r="T16">
        <v>-13.5</v>
      </c>
      <c r="U16">
        <v>2.5499999999999998</v>
      </c>
      <c r="V16">
        <v>-6.75</v>
      </c>
      <c r="W16" t="str">
        <f t="shared" si="1"/>
        <v>g102,5</v>
      </c>
      <c r="X16" s="1" t="s">
        <v>280</v>
      </c>
      <c r="Y16" s="2" t="str">
        <f>IF(AND(ISBLANK(X16),OR(NOT(ISBLANK(Z16)),NOT(ISBLANK(AA16)))),#N/A,
IF(ISBLANK(X16),"",
IF(AND(NOT(ISERROR(VLOOKUP(X16,MonsterTable!$A:$B,MATCH(MonsterTable!$B$1,MonsterTable!$A$1:$B$1,0),0))),OR(ISBLANK(Z16),ISBLANK(AA16))),#N/A,
IFERROR(VLOOKUP(X16,MonsterTable!$A:$B,MATCH(MonsterTable!$B$1,MonsterTable!$A$1:$B$1,0),0),
IF(OR(NOT(ISBLANK(Z16)),ISBLANK(AA16)),#N/A,
IF(X16="empty","empty",
VLOOKUP(X16,MonsterGroupTable!$A:$A,1,0)))))))</f>
        <v>g102</v>
      </c>
      <c r="AA16">
        <v>5</v>
      </c>
      <c r="AF16" s="2" t="str">
        <f>IF(AND(ISBLANK(AE16),OR(NOT(ISBLANK(AG16)),NOT(ISBLANK(AH16)))),#N/A,
IF(ISBLANK(AE16),"",
IF(AND(NOT(ISERROR(VLOOKUP(AE16,MonsterTable!$A:$B,MATCH(MonsterTable!$B$1,MonsterTable!$A$1:$B$1,0),0))),OR(ISBLANK(AG16),ISBLANK(AH16))),#N/A,
IFERROR(VLOOKUP(AE16,MonsterTable!$A:$B,MATCH(MonsterTable!$B$1,MonsterTable!$A$1:$B$1,0),0),
IF(OR(NOT(ISBLANK(AG16)),ISBLANK(AH16)),#N/A,
IF(AE16="empty","empty",
VLOOKUP(AE16,MonsterGroupTable!$A:$A,1,0)))))))</f>
        <v/>
      </c>
      <c r="AM16" s="2" t="str">
        <f>IF(AND(ISBLANK(AL16),OR(NOT(ISBLANK(AN16)),NOT(ISBLANK(AO16)))),#N/A,
IF(ISBLANK(AL16),"",
IF(AND(NOT(ISERROR(VLOOKUP(AL16,MonsterTable!$A:$B,MATCH(MonsterTable!$B$1,MonsterTable!$A$1:$B$1,0),0))),OR(ISBLANK(AN16),ISBLANK(AO16))),#N/A,
IFERROR(VLOOKUP(AL16,MonsterTable!$A:$B,MATCH(MonsterTable!$B$1,MonsterTable!$A$1:$B$1,0),0),
IF(OR(NOT(ISBLANK(AN16)),ISBLANK(AO16)),#N/A,
IF(AL16="empty","empty",
VLOOKUP(AL16,MonsterGroupTable!$A:$A,1,0)))))))</f>
        <v/>
      </c>
      <c r="AT16" s="2" t="str">
        <f>IF(AND(ISBLANK(AS16),OR(NOT(ISBLANK(AU16)),NOT(ISBLANK(AV16)))),#N/A,
IF(ISBLANK(AS16),"",
IF(AND(NOT(ISERROR(VLOOKUP(AS16,MonsterTable!$A:$B,MATCH(MonsterTable!$B$1,MonsterTable!$A$1:$B$1,0),0))),OR(ISBLANK(AU16),ISBLANK(AV16))),#N/A,
IFERROR(VLOOKUP(AS16,MonsterTable!$A:$B,MATCH(MonsterTable!$B$1,MonsterTable!$A$1:$B$1,0),0),
IF(OR(NOT(ISBLANK(AU16)),ISBLANK(AV16)),#N/A,
IF(AS16="empty","empty",
VLOOKUP(AS16,MonsterGroupTable!$A:$A,1,0)))))))</f>
        <v/>
      </c>
      <c r="BA16" s="2" t="str">
        <f>IF(AND(ISBLANK(AZ16),OR(NOT(ISBLANK(BB16)),NOT(ISBLANK(BC16)))),#N/A,
IF(ISBLANK(AZ16),"",
IF(AND(NOT(ISERROR(VLOOKUP(AZ16,MonsterTable!$A:$B,MATCH(MonsterTable!$B$1,MonsterTable!$A$1:$B$1,0),0))),OR(ISBLANK(BB16),ISBLANK(BC16))),#N/A,
IFERROR(VLOOKUP(AZ16,MonsterTable!$A:$B,MATCH(MonsterTable!$B$1,MonsterTable!$A$1:$B$1,0),0),
IF(OR(NOT(ISBLANK(BB16)),ISBLANK(BC16)),#N/A,
IF(AZ16="empty","empty",
VLOOKUP(AZ16,MonsterGroupTable!$A:$A,1,0)))))))</f>
        <v/>
      </c>
      <c r="BH16" s="2" t="str">
        <f>IF(AND(ISBLANK(BG16),OR(NOT(ISBLANK(BI16)),NOT(ISBLANK(BJ16)))),#N/A,
IF(ISBLANK(BG16),"",
IF(AND(NOT(ISERROR(VLOOKUP(BG16,MonsterTable!$A:$B,MATCH(MonsterTable!$B$1,MonsterTable!$A$1:$B$1,0),0))),OR(ISBLANK(BI16),ISBLANK(BJ16))),#N/A,
IFERROR(VLOOKUP(BG16,MonsterTable!$A:$B,MATCH(MonsterTable!$B$1,MonsterTable!$A$1:$B$1,0),0),
IF(OR(NOT(ISBLANK(BI16)),ISBLANK(BJ16)),#N/A,
IF(BG16="empty","empty",
VLOOKUP(BG16,MonsterGroupTable!$A:$A,1,0)))))))</f>
        <v/>
      </c>
      <c r="BO16" s="2" t="str">
        <f>IF(AND(ISBLANK(BN16),OR(NOT(ISBLANK(BP16)),NOT(ISBLANK(BQ16)))),#N/A,
IF(ISBLANK(BN16),"",
IF(AND(NOT(ISERROR(VLOOKUP(BN16,MonsterTable!$A:$B,MATCH(MonsterTable!$B$1,MonsterTable!$A$1:$B$1,0),0))),OR(ISBLANK(BP16),ISBLANK(BQ16))),#N/A,
IFERROR(VLOOKUP(BN16,MonsterTable!$A:$B,MATCH(MonsterTable!$B$1,MonsterTable!$A$1:$B$1,0),0),
IF(OR(NOT(ISBLANK(BP16)),ISBLANK(BQ16)),#N/A,
IF(BN16="empty","empty",
VLOOKUP(BN16,MonsterGroupTable!$A:$A,1,0)))))))</f>
        <v/>
      </c>
      <c r="BV16" s="2" t="str">
        <f>IF(AND(ISBLANK(BU16),OR(NOT(ISBLANK(BW16)),NOT(ISBLANK(BX16)))),#N/A,
IF(ISBLANK(BU16),"",
IF(AND(NOT(ISERROR(VLOOKUP(BU16,MonsterTable!$A:$B,MATCH(MonsterTable!$B$1,MonsterTable!$A$1:$B$1,0),0))),OR(ISBLANK(BW16),ISBLANK(BX16))),#N/A,
IFERROR(VLOOKUP(BU16,MonsterTable!$A:$B,MATCH(MonsterTable!$B$1,MonsterTable!$A$1:$B$1,0),0),
IF(OR(NOT(ISBLANK(BW16)),ISBLANK(BX16)),#N/A,
IF(BU16="empty","empty",
VLOOKUP(BU16,MonsterGroupTable!$A:$A,1,0)))))))</f>
        <v/>
      </c>
      <c r="CC16" s="2" t="str">
        <f>IF(AND(ISBLANK(CB16),OR(NOT(ISBLANK(CD16)),NOT(ISBLANK(CE16)))),#N/A,
IF(ISBLANK(CB16),"",
IF(AND(NOT(ISERROR(VLOOKUP(CB16,MonsterTable!$A:$B,MATCH(MonsterTable!$B$1,MonsterTable!$A$1:$B$1,0),0))),OR(ISBLANK(CD16),ISBLANK(CE16))),#N/A,
IFERROR(VLOOKUP(CB16,MonsterTable!$A:$B,MATCH(MonsterTable!$B$1,MonsterTable!$A$1:$B$1,0),0),
IF(OR(NOT(ISBLANK(CD16)),ISBLANK(CE16)),#N/A,
IF(CB16="empty","empty",
VLOOKUP(CB16,MonsterGroupTable!$A:$A,1,0)))))))</f>
        <v/>
      </c>
      <c r="CJ16" s="2" t="str">
        <f>IF(AND(ISBLANK(CI16),OR(NOT(ISBLANK(CK16)),NOT(ISBLANK(CL16)))),#N/A,
IF(ISBLANK(CI16),"",
IF(AND(NOT(ISERROR(VLOOKUP(CI16,MonsterTable!$A:$B,MATCH(MonsterTable!$B$1,MonsterTable!$A$1:$B$1,0),0))),OR(ISBLANK(CK16),ISBLANK(CL16))),#N/A,
IFERROR(VLOOKUP(CI16,MonsterTable!$A:$B,MATCH(MonsterTable!$B$1,MonsterTable!$A$1:$B$1,0),0),
IF(OR(NOT(ISBLANK(CK16)),ISBLANK(CL16)),#N/A,
IF(CI16="empty","empty",
VLOOKUP(CI16,MonsterGroupTable!$A:$A,1,0)))))))</f>
        <v/>
      </c>
    </row>
    <row r="17" spans="1:88">
      <c r="A17">
        <v>10016</v>
      </c>
      <c r="B17">
        <f t="shared" si="0"/>
        <v>1.1000000000000001</v>
      </c>
      <c r="C17">
        <f t="shared" si="0"/>
        <v>1.1000000000000001</v>
      </c>
      <c r="F17">
        <v>60</v>
      </c>
      <c r="G17">
        <v>81</v>
      </c>
      <c r="H17">
        <v>0</v>
      </c>
      <c r="I17">
        <v>0</v>
      </c>
      <c r="J17">
        <v>0</v>
      </c>
      <c r="K17" t="s">
        <v>28</v>
      </c>
      <c r="L17" t="s">
        <v>244</v>
      </c>
      <c r="M17" t="s">
        <v>79</v>
      </c>
      <c r="N17" t="s">
        <v>80</v>
      </c>
      <c r="O17">
        <v>0</v>
      </c>
      <c r="P17">
        <v>-4.75</v>
      </c>
      <c r="Q17">
        <v>-3.5</v>
      </c>
      <c r="R17">
        <v>4.75</v>
      </c>
      <c r="S17">
        <v>3</v>
      </c>
      <c r="T17">
        <v>-13.5</v>
      </c>
      <c r="U17">
        <v>2.5499999999999998</v>
      </c>
      <c r="V17">
        <v>-6.75</v>
      </c>
      <c r="W17" t="str">
        <f t="shared" si="1"/>
        <v>g102,5</v>
      </c>
      <c r="X17" s="1" t="s">
        <v>280</v>
      </c>
      <c r="Y17" s="2" t="str">
        <f>IF(AND(ISBLANK(X17),OR(NOT(ISBLANK(Z17)),NOT(ISBLANK(AA17)))),#N/A,
IF(ISBLANK(X17),"",
IF(AND(NOT(ISERROR(VLOOKUP(X17,MonsterTable!$A:$B,MATCH(MonsterTable!$B$1,MonsterTable!$A$1:$B$1,0),0))),OR(ISBLANK(Z17),ISBLANK(AA17))),#N/A,
IFERROR(VLOOKUP(X17,MonsterTable!$A:$B,MATCH(MonsterTable!$B$1,MonsterTable!$A$1:$B$1,0),0),
IF(OR(NOT(ISBLANK(Z17)),ISBLANK(AA17)),#N/A,
IF(X17="empty","empty",
VLOOKUP(X17,MonsterGroupTable!$A:$A,1,0)))))))</f>
        <v>g102</v>
      </c>
      <c r="AA17">
        <v>5</v>
      </c>
      <c r="AF17" s="2" t="str">
        <f>IF(AND(ISBLANK(AE17),OR(NOT(ISBLANK(AG17)),NOT(ISBLANK(AH17)))),#N/A,
IF(ISBLANK(AE17),"",
IF(AND(NOT(ISERROR(VLOOKUP(AE17,MonsterTable!$A:$B,MATCH(MonsterTable!$B$1,MonsterTable!$A$1:$B$1,0),0))),OR(ISBLANK(AG17),ISBLANK(AH17))),#N/A,
IFERROR(VLOOKUP(AE17,MonsterTable!$A:$B,MATCH(MonsterTable!$B$1,MonsterTable!$A$1:$B$1,0),0),
IF(OR(NOT(ISBLANK(AG17)),ISBLANK(AH17)),#N/A,
IF(AE17="empty","empty",
VLOOKUP(AE17,MonsterGroupTable!$A:$A,1,0)))))))</f>
        <v/>
      </c>
      <c r="AM17" s="2" t="str">
        <f>IF(AND(ISBLANK(AL17),OR(NOT(ISBLANK(AN17)),NOT(ISBLANK(AO17)))),#N/A,
IF(ISBLANK(AL17),"",
IF(AND(NOT(ISERROR(VLOOKUP(AL17,MonsterTable!$A:$B,MATCH(MonsterTable!$B$1,MonsterTable!$A$1:$B$1,0),0))),OR(ISBLANK(AN17),ISBLANK(AO17))),#N/A,
IFERROR(VLOOKUP(AL17,MonsterTable!$A:$B,MATCH(MonsterTable!$B$1,MonsterTable!$A$1:$B$1,0),0),
IF(OR(NOT(ISBLANK(AN17)),ISBLANK(AO17)),#N/A,
IF(AL17="empty","empty",
VLOOKUP(AL17,MonsterGroupTable!$A:$A,1,0)))))))</f>
        <v/>
      </c>
      <c r="AT17" s="2" t="str">
        <f>IF(AND(ISBLANK(AS17),OR(NOT(ISBLANK(AU17)),NOT(ISBLANK(AV17)))),#N/A,
IF(ISBLANK(AS17),"",
IF(AND(NOT(ISERROR(VLOOKUP(AS17,MonsterTable!$A:$B,MATCH(MonsterTable!$B$1,MonsterTable!$A$1:$B$1,0),0))),OR(ISBLANK(AU17),ISBLANK(AV17))),#N/A,
IFERROR(VLOOKUP(AS17,MonsterTable!$A:$B,MATCH(MonsterTable!$B$1,MonsterTable!$A$1:$B$1,0),0),
IF(OR(NOT(ISBLANK(AU17)),ISBLANK(AV17)),#N/A,
IF(AS17="empty","empty",
VLOOKUP(AS17,MonsterGroupTable!$A:$A,1,0)))))))</f>
        <v/>
      </c>
      <c r="BA17" s="2" t="str">
        <f>IF(AND(ISBLANK(AZ17),OR(NOT(ISBLANK(BB17)),NOT(ISBLANK(BC17)))),#N/A,
IF(ISBLANK(AZ17),"",
IF(AND(NOT(ISERROR(VLOOKUP(AZ17,MonsterTable!$A:$B,MATCH(MonsterTable!$B$1,MonsterTable!$A$1:$B$1,0),0))),OR(ISBLANK(BB17),ISBLANK(BC17))),#N/A,
IFERROR(VLOOKUP(AZ17,MonsterTable!$A:$B,MATCH(MonsterTable!$B$1,MonsterTable!$A$1:$B$1,0),0),
IF(OR(NOT(ISBLANK(BB17)),ISBLANK(BC17)),#N/A,
IF(AZ17="empty","empty",
VLOOKUP(AZ17,MonsterGroupTable!$A:$A,1,0)))))))</f>
        <v/>
      </c>
      <c r="BH17" s="2" t="str">
        <f>IF(AND(ISBLANK(BG17),OR(NOT(ISBLANK(BI17)),NOT(ISBLANK(BJ17)))),#N/A,
IF(ISBLANK(BG17),"",
IF(AND(NOT(ISERROR(VLOOKUP(BG17,MonsterTable!$A:$B,MATCH(MonsterTable!$B$1,MonsterTable!$A$1:$B$1,0),0))),OR(ISBLANK(BI17),ISBLANK(BJ17))),#N/A,
IFERROR(VLOOKUP(BG17,MonsterTable!$A:$B,MATCH(MonsterTable!$B$1,MonsterTable!$A$1:$B$1,0),0),
IF(OR(NOT(ISBLANK(BI17)),ISBLANK(BJ17)),#N/A,
IF(BG17="empty","empty",
VLOOKUP(BG17,MonsterGroupTable!$A:$A,1,0)))))))</f>
        <v/>
      </c>
      <c r="BO17" s="2" t="str">
        <f>IF(AND(ISBLANK(BN17),OR(NOT(ISBLANK(BP17)),NOT(ISBLANK(BQ17)))),#N/A,
IF(ISBLANK(BN17),"",
IF(AND(NOT(ISERROR(VLOOKUP(BN17,MonsterTable!$A:$B,MATCH(MonsterTable!$B$1,MonsterTable!$A$1:$B$1,0),0))),OR(ISBLANK(BP17),ISBLANK(BQ17))),#N/A,
IFERROR(VLOOKUP(BN17,MonsterTable!$A:$B,MATCH(MonsterTable!$B$1,MonsterTable!$A$1:$B$1,0),0),
IF(OR(NOT(ISBLANK(BP17)),ISBLANK(BQ17)),#N/A,
IF(BN17="empty","empty",
VLOOKUP(BN17,MonsterGroupTable!$A:$A,1,0)))))))</f>
        <v/>
      </c>
      <c r="BV17" s="2" t="str">
        <f>IF(AND(ISBLANK(BU17),OR(NOT(ISBLANK(BW17)),NOT(ISBLANK(BX17)))),#N/A,
IF(ISBLANK(BU17),"",
IF(AND(NOT(ISERROR(VLOOKUP(BU17,MonsterTable!$A:$B,MATCH(MonsterTable!$B$1,MonsterTable!$A$1:$B$1,0),0))),OR(ISBLANK(BW17),ISBLANK(BX17))),#N/A,
IFERROR(VLOOKUP(BU17,MonsterTable!$A:$B,MATCH(MonsterTable!$B$1,MonsterTable!$A$1:$B$1,0),0),
IF(OR(NOT(ISBLANK(BW17)),ISBLANK(BX17)),#N/A,
IF(BU17="empty","empty",
VLOOKUP(BU17,MonsterGroupTable!$A:$A,1,0)))))))</f>
        <v/>
      </c>
      <c r="CC17" s="2" t="str">
        <f>IF(AND(ISBLANK(CB17),OR(NOT(ISBLANK(CD17)),NOT(ISBLANK(CE17)))),#N/A,
IF(ISBLANK(CB17),"",
IF(AND(NOT(ISERROR(VLOOKUP(CB17,MonsterTable!$A:$B,MATCH(MonsterTable!$B$1,MonsterTable!$A$1:$B$1,0),0))),OR(ISBLANK(CD17),ISBLANK(CE17))),#N/A,
IFERROR(VLOOKUP(CB17,MonsterTable!$A:$B,MATCH(MonsterTable!$B$1,MonsterTable!$A$1:$B$1,0),0),
IF(OR(NOT(ISBLANK(CD17)),ISBLANK(CE17)),#N/A,
IF(CB17="empty","empty",
VLOOKUP(CB17,MonsterGroupTable!$A:$A,1,0)))))))</f>
        <v/>
      </c>
      <c r="CJ17" s="2" t="str">
        <f>IF(AND(ISBLANK(CI17),OR(NOT(ISBLANK(CK17)),NOT(ISBLANK(CL17)))),#N/A,
IF(ISBLANK(CI17),"",
IF(AND(NOT(ISERROR(VLOOKUP(CI17,MonsterTable!$A:$B,MATCH(MonsterTable!$B$1,MonsterTable!$A$1:$B$1,0),0))),OR(ISBLANK(CK17),ISBLANK(CL17))),#N/A,
IFERROR(VLOOKUP(CI17,MonsterTable!$A:$B,MATCH(MonsterTable!$B$1,MonsterTable!$A$1:$B$1,0),0),
IF(OR(NOT(ISBLANK(CK17)),ISBLANK(CL17)),#N/A,
IF(CI17="empty","empty",
VLOOKUP(CI17,MonsterGroupTable!$A:$A,1,0)))))))</f>
        <v/>
      </c>
    </row>
    <row r="18" spans="1:88">
      <c r="A18">
        <v>10017</v>
      </c>
      <c r="B18">
        <f t="shared" si="0"/>
        <v>1.1000000000000001</v>
      </c>
      <c r="C18">
        <f t="shared" si="0"/>
        <v>1.1000000000000001</v>
      </c>
      <c r="F18">
        <v>60</v>
      </c>
      <c r="G18">
        <v>90</v>
      </c>
      <c r="H18">
        <v>0</v>
      </c>
      <c r="I18">
        <v>0</v>
      </c>
      <c r="J18">
        <v>0</v>
      </c>
      <c r="K18" t="s">
        <v>28</v>
      </c>
      <c r="L18" t="s">
        <v>244</v>
      </c>
      <c r="M18" t="s">
        <v>79</v>
      </c>
      <c r="N18" t="s">
        <v>80</v>
      </c>
      <c r="O18">
        <v>0</v>
      </c>
      <c r="P18">
        <v>-4.75</v>
      </c>
      <c r="Q18">
        <v>-3.5</v>
      </c>
      <c r="R18">
        <v>4.75</v>
      </c>
      <c r="S18">
        <v>3</v>
      </c>
      <c r="T18">
        <v>-13.5</v>
      </c>
      <c r="U18">
        <v>2.5499999999999998</v>
      </c>
      <c r="V18">
        <v>-6.75</v>
      </c>
      <c r="W18" t="str">
        <f t="shared" si="1"/>
        <v>g102,5</v>
      </c>
      <c r="X18" s="1" t="s">
        <v>280</v>
      </c>
      <c r="Y18" s="2" t="str">
        <f>IF(AND(ISBLANK(X18),OR(NOT(ISBLANK(Z18)),NOT(ISBLANK(AA18)))),#N/A,
IF(ISBLANK(X18),"",
IF(AND(NOT(ISERROR(VLOOKUP(X18,MonsterTable!$A:$B,MATCH(MonsterTable!$B$1,MonsterTable!$A$1:$B$1,0),0))),OR(ISBLANK(Z18),ISBLANK(AA18))),#N/A,
IFERROR(VLOOKUP(X18,MonsterTable!$A:$B,MATCH(MonsterTable!$B$1,MonsterTable!$A$1:$B$1,0),0),
IF(OR(NOT(ISBLANK(Z18)),ISBLANK(AA18)),#N/A,
IF(X18="empty","empty",
VLOOKUP(X18,MonsterGroupTable!$A:$A,1,0)))))))</f>
        <v>g102</v>
      </c>
      <c r="AA18">
        <v>5</v>
      </c>
      <c r="AF18" s="2" t="str">
        <f>IF(AND(ISBLANK(AE18),OR(NOT(ISBLANK(AG18)),NOT(ISBLANK(AH18)))),#N/A,
IF(ISBLANK(AE18),"",
IF(AND(NOT(ISERROR(VLOOKUP(AE18,MonsterTable!$A:$B,MATCH(MonsterTable!$B$1,MonsterTable!$A$1:$B$1,0),0))),OR(ISBLANK(AG18),ISBLANK(AH18))),#N/A,
IFERROR(VLOOKUP(AE18,MonsterTable!$A:$B,MATCH(MonsterTable!$B$1,MonsterTable!$A$1:$B$1,0),0),
IF(OR(NOT(ISBLANK(AG18)),ISBLANK(AH18)),#N/A,
IF(AE18="empty","empty",
VLOOKUP(AE18,MonsterGroupTable!$A:$A,1,0)))))))</f>
        <v/>
      </c>
      <c r="AM18" s="2" t="str">
        <f>IF(AND(ISBLANK(AL18),OR(NOT(ISBLANK(AN18)),NOT(ISBLANK(AO18)))),#N/A,
IF(ISBLANK(AL18),"",
IF(AND(NOT(ISERROR(VLOOKUP(AL18,MonsterTable!$A:$B,MATCH(MonsterTable!$B$1,MonsterTable!$A$1:$B$1,0),0))),OR(ISBLANK(AN18),ISBLANK(AO18))),#N/A,
IFERROR(VLOOKUP(AL18,MonsterTable!$A:$B,MATCH(MonsterTable!$B$1,MonsterTable!$A$1:$B$1,0),0),
IF(OR(NOT(ISBLANK(AN18)),ISBLANK(AO18)),#N/A,
IF(AL18="empty","empty",
VLOOKUP(AL18,MonsterGroupTable!$A:$A,1,0)))))))</f>
        <v/>
      </c>
      <c r="AT18" s="2" t="str">
        <f>IF(AND(ISBLANK(AS18),OR(NOT(ISBLANK(AU18)),NOT(ISBLANK(AV18)))),#N/A,
IF(ISBLANK(AS18),"",
IF(AND(NOT(ISERROR(VLOOKUP(AS18,MonsterTable!$A:$B,MATCH(MonsterTable!$B$1,MonsterTable!$A$1:$B$1,0),0))),OR(ISBLANK(AU18),ISBLANK(AV18))),#N/A,
IFERROR(VLOOKUP(AS18,MonsterTable!$A:$B,MATCH(MonsterTable!$B$1,MonsterTable!$A$1:$B$1,0),0),
IF(OR(NOT(ISBLANK(AU18)),ISBLANK(AV18)),#N/A,
IF(AS18="empty","empty",
VLOOKUP(AS18,MonsterGroupTable!$A:$A,1,0)))))))</f>
        <v/>
      </c>
      <c r="BA18" s="2" t="str">
        <f>IF(AND(ISBLANK(AZ18),OR(NOT(ISBLANK(BB18)),NOT(ISBLANK(BC18)))),#N/A,
IF(ISBLANK(AZ18),"",
IF(AND(NOT(ISERROR(VLOOKUP(AZ18,MonsterTable!$A:$B,MATCH(MonsterTable!$B$1,MonsterTable!$A$1:$B$1,0),0))),OR(ISBLANK(BB18),ISBLANK(BC18))),#N/A,
IFERROR(VLOOKUP(AZ18,MonsterTable!$A:$B,MATCH(MonsterTable!$B$1,MonsterTable!$A$1:$B$1,0),0),
IF(OR(NOT(ISBLANK(BB18)),ISBLANK(BC18)),#N/A,
IF(AZ18="empty","empty",
VLOOKUP(AZ18,MonsterGroupTable!$A:$A,1,0)))))))</f>
        <v/>
      </c>
      <c r="BH18" s="2" t="str">
        <f>IF(AND(ISBLANK(BG18),OR(NOT(ISBLANK(BI18)),NOT(ISBLANK(BJ18)))),#N/A,
IF(ISBLANK(BG18),"",
IF(AND(NOT(ISERROR(VLOOKUP(BG18,MonsterTable!$A:$B,MATCH(MonsterTable!$B$1,MonsterTable!$A$1:$B$1,0),0))),OR(ISBLANK(BI18),ISBLANK(BJ18))),#N/A,
IFERROR(VLOOKUP(BG18,MonsterTable!$A:$B,MATCH(MonsterTable!$B$1,MonsterTable!$A$1:$B$1,0),0),
IF(OR(NOT(ISBLANK(BI18)),ISBLANK(BJ18)),#N/A,
IF(BG18="empty","empty",
VLOOKUP(BG18,MonsterGroupTable!$A:$A,1,0)))))))</f>
        <v/>
      </c>
      <c r="BO18" s="2" t="str">
        <f>IF(AND(ISBLANK(BN18),OR(NOT(ISBLANK(BP18)),NOT(ISBLANK(BQ18)))),#N/A,
IF(ISBLANK(BN18),"",
IF(AND(NOT(ISERROR(VLOOKUP(BN18,MonsterTable!$A:$B,MATCH(MonsterTable!$B$1,MonsterTable!$A$1:$B$1,0),0))),OR(ISBLANK(BP18),ISBLANK(BQ18))),#N/A,
IFERROR(VLOOKUP(BN18,MonsterTable!$A:$B,MATCH(MonsterTable!$B$1,MonsterTable!$A$1:$B$1,0),0),
IF(OR(NOT(ISBLANK(BP18)),ISBLANK(BQ18)),#N/A,
IF(BN18="empty","empty",
VLOOKUP(BN18,MonsterGroupTable!$A:$A,1,0)))))))</f>
        <v/>
      </c>
      <c r="BV18" s="2" t="str">
        <f>IF(AND(ISBLANK(BU18),OR(NOT(ISBLANK(BW18)),NOT(ISBLANK(BX18)))),#N/A,
IF(ISBLANK(BU18),"",
IF(AND(NOT(ISERROR(VLOOKUP(BU18,MonsterTable!$A:$B,MATCH(MonsterTable!$B$1,MonsterTable!$A$1:$B$1,0),0))),OR(ISBLANK(BW18),ISBLANK(BX18))),#N/A,
IFERROR(VLOOKUP(BU18,MonsterTable!$A:$B,MATCH(MonsterTable!$B$1,MonsterTable!$A$1:$B$1,0),0),
IF(OR(NOT(ISBLANK(BW18)),ISBLANK(BX18)),#N/A,
IF(BU18="empty","empty",
VLOOKUP(BU18,MonsterGroupTable!$A:$A,1,0)))))))</f>
        <v/>
      </c>
      <c r="CC18" s="2" t="str">
        <f>IF(AND(ISBLANK(CB18),OR(NOT(ISBLANK(CD18)),NOT(ISBLANK(CE18)))),#N/A,
IF(ISBLANK(CB18),"",
IF(AND(NOT(ISERROR(VLOOKUP(CB18,MonsterTable!$A:$B,MATCH(MonsterTable!$B$1,MonsterTable!$A$1:$B$1,0),0))),OR(ISBLANK(CD18),ISBLANK(CE18))),#N/A,
IFERROR(VLOOKUP(CB18,MonsterTable!$A:$B,MATCH(MonsterTable!$B$1,MonsterTable!$A$1:$B$1,0),0),
IF(OR(NOT(ISBLANK(CD18)),ISBLANK(CE18)),#N/A,
IF(CB18="empty","empty",
VLOOKUP(CB18,MonsterGroupTable!$A:$A,1,0)))))))</f>
        <v/>
      </c>
      <c r="CJ18" s="2" t="str">
        <f>IF(AND(ISBLANK(CI18),OR(NOT(ISBLANK(CK18)),NOT(ISBLANK(CL18)))),#N/A,
IF(ISBLANK(CI18),"",
IF(AND(NOT(ISERROR(VLOOKUP(CI18,MonsterTable!$A:$B,MATCH(MonsterTable!$B$1,MonsterTable!$A$1:$B$1,0),0))),OR(ISBLANK(CK18),ISBLANK(CL18))),#N/A,
IFERROR(VLOOKUP(CI18,MonsterTable!$A:$B,MATCH(MonsterTable!$B$1,MonsterTable!$A$1:$B$1,0),0),
IF(OR(NOT(ISBLANK(CK18)),ISBLANK(CL18)),#N/A,
IF(CI18="empty","empty",
VLOOKUP(CI18,MonsterGroupTable!$A:$A,1,0)))))))</f>
        <v/>
      </c>
    </row>
    <row r="19" spans="1:88">
      <c r="A19">
        <v>10018</v>
      </c>
      <c r="B19">
        <f t="shared" si="0"/>
        <v>1.1000000000000001</v>
      </c>
      <c r="C19">
        <f t="shared" si="0"/>
        <v>1.1000000000000001</v>
      </c>
      <c r="F19">
        <v>60</v>
      </c>
      <c r="G19">
        <v>99</v>
      </c>
      <c r="H19">
        <v>0</v>
      </c>
      <c r="I19">
        <v>0</v>
      </c>
      <c r="J19">
        <v>0</v>
      </c>
      <c r="K19" t="s">
        <v>28</v>
      </c>
      <c r="L19" t="s">
        <v>244</v>
      </c>
      <c r="M19" t="s">
        <v>79</v>
      </c>
      <c r="N19" t="s">
        <v>80</v>
      </c>
      <c r="O19">
        <v>0</v>
      </c>
      <c r="P19">
        <v>-4.75</v>
      </c>
      <c r="Q19">
        <v>-3.5</v>
      </c>
      <c r="R19">
        <v>4.75</v>
      </c>
      <c r="S19">
        <v>3</v>
      </c>
      <c r="T19">
        <v>-13.5</v>
      </c>
      <c r="U19">
        <v>2.5499999999999998</v>
      </c>
      <c r="V19">
        <v>-6.75</v>
      </c>
      <c r="W19" t="str">
        <f t="shared" si="1"/>
        <v>g102,5</v>
      </c>
      <c r="X19" s="1" t="s">
        <v>280</v>
      </c>
      <c r="Y19" s="2" t="str">
        <f>IF(AND(ISBLANK(X19),OR(NOT(ISBLANK(Z19)),NOT(ISBLANK(AA19)))),#N/A,
IF(ISBLANK(X19),"",
IF(AND(NOT(ISERROR(VLOOKUP(X19,MonsterTable!$A:$B,MATCH(MonsterTable!$B$1,MonsterTable!$A$1:$B$1,0),0))),OR(ISBLANK(Z19),ISBLANK(AA19))),#N/A,
IFERROR(VLOOKUP(X19,MonsterTable!$A:$B,MATCH(MonsterTable!$B$1,MonsterTable!$A$1:$B$1,0),0),
IF(OR(NOT(ISBLANK(Z19)),ISBLANK(AA19)),#N/A,
IF(X19="empty","empty",
VLOOKUP(X19,MonsterGroupTable!$A:$A,1,0)))))))</f>
        <v>g102</v>
      </c>
      <c r="AA19">
        <v>5</v>
      </c>
      <c r="AF19" s="2" t="str">
        <f>IF(AND(ISBLANK(AE19),OR(NOT(ISBLANK(AG19)),NOT(ISBLANK(AH19)))),#N/A,
IF(ISBLANK(AE19),"",
IF(AND(NOT(ISERROR(VLOOKUP(AE19,MonsterTable!$A:$B,MATCH(MonsterTable!$B$1,MonsterTable!$A$1:$B$1,0),0))),OR(ISBLANK(AG19),ISBLANK(AH19))),#N/A,
IFERROR(VLOOKUP(AE19,MonsterTable!$A:$B,MATCH(MonsterTable!$B$1,MonsterTable!$A$1:$B$1,0),0),
IF(OR(NOT(ISBLANK(AG19)),ISBLANK(AH19)),#N/A,
IF(AE19="empty","empty",
VLOOKUP(AE19,MonsterGroupTable!$A:$A,1,0)))))))</f>
        <v/>
      </c>
      <c r="AM19" s="2" t="str">
        <f>IF(AND(ISBLANK(AL19),OR(NOT(ISBLANK(AN19)),NOT(ISBLANK(AO19)))),#N/A,
IF(ISBLANK(AL19),"",
IF(AND(NOT(ISERROR(VLOOKUP(AL19,MonsterTable!$A:$B,MATCH(MonsterTable!$B$1,MonsterTable!$A$1:$B$1,0),0))),OR(ISBLANK(AN19),ISBLANK(AO19))),#N/A,
IFERROR(VLOOKUP(AL19,MonsterTable!$A:$B,MATCH(MonsterTable!$B$1,MonsterTable!$A$1:$B$1,0),0),
IF(OR(NOT(ISBLANK(AN19)),ISBLANK(AO19)),#N/A,
IF(AL19="empty","empty",
VLOOKUP(AL19,MonsterGroupTable!$A:$A,1,0)))))))</f>
        <v/>
      </c>
      <c r="AT19" s="2" t="str">
        <f>IF(AND(ISBLANK(AS19),OR(NOT(ISBLANK(AU19)),NOT(ISBLANK(AV19)))),#N/A,
IF(ISBLANK(AS19),"",
IF(AND(NOT(ISERROR(VLOOKUP(AS19,MonsterTable!$A:$B,MATCH(MonsterTable!$B$1,MonsterTable!$A$1:$B$1,0),0))),OR(ISBLANK(AU19),ISBLANK(AV19))),#N/A,
IFERROR(VLOOKUP(AS19,MonsterTable!$A:$B,MATCH(MonsterTable!$B$1,MonsterTable!$A$1:$B$1,0),0),
IF(OR(NOT(ISBLANK(AU19)),ISBLANK(AV19)),#N/A,
IF(AS19="empty","empty",
VLOOKUP(AS19,MonsterGroupTable!$A:$A,1,0)))))))</f>
        <v/>
      </c>
      <c r="BA19" s="2" t="str">
        <f>IF(AND(ISBLANK(AZ19),OR(NOT(ISBLANK(BB19)),NOT(ISBLANK(BC19)))),#N/A,
IF(ISBLANK(AZ19),"",
IF(AND(NOT(ISERROR(VLOOKUP(AZ19,MonsterTable!$A:$B,MATCH(MonsterTable!$B$1,MonsterTable!$A$1:$B$1,0),0))),OR(ISBLANK(BB19),ISBLANK(BC19))),#N/A,
IFERROR(VLOOKUP(AZ19,MonsterTable!$A:$B,MATCH(MonsterTable!$B$1,MonsterTable!$A$1:$B$1,0),0),
IF(OR(NOT(ISBLANK(BB19)),ISBLANK(BC19)),#N/A,
IF(AZ19="empty","empty",
VLOOKUP(AZ19,MonsterGroupTable!$A:$A,1,0)))))))</f>
        <v/>
      </c>
      <c r="BH19" s="2" t="str">
        <f>IF(AND(ISBLANK(BG19),OR(NOT(ISBLANK(BI19)),NOT(ISBLANK(BJ19)))),#N/A,
IF(ISBLANK(BG19),"",
IF(AND(NOT(ISERROR(VLOOKUP(BG19,MonsterTable!$A:$B,MATCH(MonsterTable!$B$1,MonsterTable!$A$1:$B$1,0),0))),OR(ISBLANK(BI19),ISBLANK(BJ19))),#N/A,
IFERROR(VLOOKUP(BG19,MonsterTable!$A:$B,MATCH(MonsterTable!$B$1,MonsterTable!$A$1:$B$1,0),0),
IF(OR(NOT(ISBLANK(BI19)),ISBLANK(BJ19)),#N/A,
IF(BG19="empty","empty",
VLOOKUP(BG19,MonsterGroupTable!$A:$A,1,0)))))))</f>
        <v/>
      </c>
      <c r="BO19" s="2" t="str">
        <f>IF(AND(ISBLANK(BN19),OR(NOT(ISBLANK(BP19)),NOT(ISBLANK(BQ19)))),#N/A,
IF(ISBLANK(BN19),"",
IF(AND(NOT(ISERROR(VLOOKUP(BN19,MonsterTable!$A:$B,MATCH(MonsterTable!$B$1,MonsterTable!$A$1:$B$1,0),0))),OR(ISBLANK(BP19),ISBLANK(BQ19))),#N/A,
IFERROR(VLOOKUP(BN19,MonsterTable!$A:$B,MATCH(MonsterTable!$B$1,MonsterTable!$A$1:$B$1,0),0),
IF(OR(NOT(ISBLANK(BP19)),ISBLANK(BQ19)),#N/A,
IF(BN19="empty","empty",
VLOOKUP(BN19,MonsterGroupTable!$A:$A,1,0)))))))</f>
        <v/>
      </c>
      <c r="BV19" s="2" t="str">
        <f>IF(AND(ISBLANK(BU19),OR(NOT(ISBLANK(BW19)),NOT(ISBLANK(BX19)))),#N/A,
IF(ISBLANK(BU19),"",
IF(AND(NOT(ISERROR(VLOOKUP(BU19,MonsterTable!$A:$B,MATCH(MonsterTable!$B$1,MonsterTable!$A$1:$B$1,0),0))),OR(ISBLANK(BW19),ISBLANK(BX19))),#N/A,
IFERROR(VLOOKUP(BU19,MonsterTable!$A:$B,MATCH(MonsterTable!$B$1,MonsterTable!$A$1:$B$1,0),0),
IF(OR(NOT(ISBLANK(BW19)),ISBLANK(BX19)),#N/A,
IF(BU19="empty","empty",
VLOOKUP(BU19,MonsterGroupTable!$A:$A,1,0)))))))</f>
        <v/>
      </c>
      <c r="CC19" s="2" t="str">
        <f>IF(AND(ISBLANK(CB19),OR(NOT(ISBLANK(CD19)),NOT(ISBLANK(CE19)))),#N/A,
IF(ISBLANK(CB19),"",
IF(AND(NOT(ISERROR(VLOOKUP(CB19,MonsterTable!$A:$B,MATCH(MonsterTable!$B$1,MonsterTable!$A$1:$B$1,0),0))),OR(ISBLANK(CD19),ISBLANK(CE19))),#N/A,
IFERROR(VLOOKUP(CB19,MonsterTable!$A:$B,MATCH(MonsterTable!$B$1,MonsterTable!$A$1:$B$1,0),0),
IF(OR(NOT(ISBLANK(CD19)),ISBLANK(CE19)),#N/A,
IF(CB19="empty","empty",
VLOOKUP(CB19,MonsterGroupTable!$A:$A,1,0)))))))</f>
        <v/>
      </c>
      <c r="CJ19" s="2" t="str">
        <f>IF(AND(ISBLANK(CI19),OR(NOT(ISBLANK(CK19)),NOT(ISBLANK(CL19)))),#N/A,
IF(ISBLANK(CI19),"",
IF(AND(NOT(ISERROR(VLOOKUP(CI19,MonsterTable!$A:$B,MATCH(MonsterTable!$B$1,MonsterTable!$A$1:$B$1,0),0))),OR(ISBLANK(CK19),ISBLANK(CL19))),#N/A,
IFERROR(VLOOKUP(CI19,MonsterTable!$A:$B,MATCH(MonsterTable!$B$1,MonsterTable!$A$1:$B$1,0),0),
IF(OR(NOT(ISBLANK(CK19)),ISBLANK(CL19)),#N/A,
IF(CI19="empty","empty",
VLOOKUP(CI19,MonsterGroupTable!$A:$A,1,0)))))))</f>
        <v/>
      </c>
    </row>
    <row r="20" spans="1:88">
      <c r="A20">
        <v>10019</v>
      </c>
      <c r="B20">
        <f t="shared" si="0"/>
        <v>1.1000000000000001</v>
      </c>
      <c r="C20">
        <f t="shared" si="0"/>
        <v>1.1000000000000001</v>
      </c>
      <c r="F20">
        <v>60</v>
      </c>
      <c r="G20">
        <v>108</v>
      </c>
      <c r="H20">
        <v>0</v>
      </c>
      <c r="I20">
        <v>0</v>
      </c>
      <c r="J20">
        <v>0</v>
      </c>
      <c r="K20" t="s">
        <v>28</v>
      </c>
      <c r="L20" t="s">
        <v>244</v>
      </c>
      <c r="M20" t="s">
        <v>79</v>
      </c>
      <c r="N20" t="s">
        <v>80</v>
      </c>
      <c r="O20">
        <v>0</v>
      </c>
      <c r="P20">
        <v>-4.75</v>
      </c>
      <c r="Q20">
        <v>-3.5</v>
      </c>
      <c r="R20">
        <v>4.75</v>
      </c>
      <c r="S20">
        <v>3</v>
      </c>
      <c r="T20">
        <v>-13.5</v>
      </c>
      <c r="U20">
        <v>2.5499999999999998</v>
      </c>
      <c r="V20">
        <v>-6.75</v>
      </c>
      <c r="W20" t="str">
        <f t="shared" si="1"/>
        <v>g102,5</v>
      </c>
      <c r="X20" s="1" t="s">
        <v>280</v>
      </c>
      <c r="Y20" s="2" t="str">
        <f>IF(AND(ISBLANK(X20),OR(NOT(ISBLANK(Z20)),NOT(ISBLANK(AA20)))),#N/A,
IF(ISBLANK(X20),"",
IF(AND(NOT(ISERROR(VLOOKUP(X20,MonsterTable!$A:$B,MATCH(MonsterTable!$B$1,MonsterTable!$A$1:$B$1,0),0))),OR(ISBLANK(Z20),ISBLANK(AA20))),#N/A,
IFERROR(VLOOKUP(X20,MonsterTable!$A:$B,MATCH(MonsterTable!$B$1,MonsterTable!$A$1:$B$1,0),0),
IF(OR(NOT(ISBLANK(Z20)),ISBLANK(AA20)),#N/A,
IF(X20="empty","empty",
VLOOKUP(X20,MonsterGroupTable!$A:$A,1,0)))))))</f>
        <v>g102</v>
      </c>
      <c r="AA20">
        <v>5</v>
      </c>
      <c r="AF20" s="2" t="str">
        <f>IF(AND(ISBLANK(AE20),OR(NOT(ISBLANK(AG20)),NOT(ISBLANK(AH20)))),#N/A,
IF(ISBLANK(AE20),"",
IF(AND(NOT(ISERROR(VLOOKUP(AE20,MonsterTable!$A:$B,MATCH(MonsterTable!$B$1,MonsterTable!$A$1:$B$1,0),0))),OR(ISBLANK(AG20),ISBLANK(AH20))),#N/A,
IFERROR(VLOOKUP(AE20,MonsterTable!$A:$B,MATCH(MonsterTable!$B$1,MonsterTable!$A$1:$B$1,0),0),
IF(OR(NOT(ISBLANK(AG20)),ISBLANK(AH20)),#N/A,
IF(AE20="empty","empty",
VLOOKUP(AE20,MonsterGroupTable!$A:$A,1,0)))))))</f>
        <v/>
      </c>
      <c r="AM20" s="2" t="str">
        <f>IF(AND(ISBLANK(AL20),OR(NOT(ISBLANK(AN20)),NOT(ISBLANK(AO20)))),#N/A,
IF(ISBLANK(AL20),"",
IF(AND(NOT(ISERROR(VLOOKUP(AL20,MonsterTable!$A:$B,MATCH(MonsterTable!$B$1,MonsterTable!$A$1:$B$1,0),0))),OR(ISBLANK(AN20),ISBLANK(AO20))),#N/A,
IFERROR(VLOOKUP(AL20,MonsterTable!$A:$B,MATCH(MonsterTable!$B$1,MonsterTable!$A$1:$B$1,0),0),
IF(OR(NOT(ISBLANK(AN20)),ISBLANK(AO20)),#N/A,
IF(AL20="empty","empty",
VLOOKUP(AL20,MonsterGroupTable!$A:$A,1,0)))))))</f>
        <v/>
      </c>
      <c r="AT20" s="2" t="str">
        <f>IF(AND(ISBLANK(AS20),OR(NOT(ISBLANK(AU20)),NOT(ISBLANK(AV20)))),#N/A,
IF(ISBLANK(AS20),"",
IF(AND(NOT(ISERROR(VLOOKUP(AS20,MonsterTable!$A:$B,MATCH(MonsterTable!$B$1,MonsterTable!$A$1:$B$1,0),0))),OR(ISBLANK(AU20),ISBLANK(AV20))),#N/A,
IFERROR(VLOOKUP(AS20,MonsterTable!$A:$B,MATCH(MonsterTable!$B$1,MonsterTable!$A$1:$B$1,0),0),
IF(OR(NOT(ISBLANK(AU20)),ISBLANK(AV20)),#N/A,
IF(AS20="empty","empty",
VLOOKUP(AS20,MonsterGroupTable!$A:$A,1,0)))))))</f>
        <v/>
      </c>
      <c r="BA20" s="2" t="str">
        <f>IF(AND(ISBLANK(AZ20),OR(NOT(ISBLANK(BB20)),NOT(ISBLANK(BC20)))),#N/A,
IF(ISBLANK(AZ20),"",
IF(AND(NOT(ISERROR(VLOOKUP(AZ20,MonsterTable!$A:$B,MATCH(MonsterTable!$B$1,MonsterTable!$A$1:$B$1,0),0))),OR(ISBLANK(BB20),ISBLANK(BC20))),#N/A,
IFERROR(VLOOKUP(AZ20,MonsterTable!$A:$B,MATCH(MonsterTable!$B$1,MonsterTable!$A$1:$B$1,0),0),
IF(OR(NOT(ISBLANK(BB20)),ISBLANK(BC20)),#N/A,
IF(AZ20="empty","empty",
VLOOKUP(AZ20,MonsterGroupTable!$A:$A,1,0)))))))</f>
        <v/>
      </c>
      <c r="BH20" s="2" t="str">
        <f>IF(AND(ISBLANK(BG20),OR(NOT(ISBLANK(BI20)),NOT(ISBLANK(BJ20)))),#N/A,
IF(ISBLANK(BG20),"",
IF(AND(NOT(ISERROR(VLOOKUP(BG20,MonsterTable!$A:$B,MATCH(MonsterTable!$B$1,MonsterTable!$A$1:$B$1,0),0))),OR(ISBLANK(BI20),ISBLANK(BJ20))),#N/A,
IFERROR(VLOOKUP(BG20,MonsterTable!$A:$B,MATCH(MonsterTable!$B$1,MonsterTable!$A$1:$B$1,0),0),
IF(OR(NOT(ISBLANK(BI20)),ISBLANK(BJ20)),#N/A,
IF(BG20="empty","empty",
VLOOKUP(BG20,MonsterGroupTable!$A:$A,1,0)))))))</f>
        <v/>
      </c>
      <c r="BO20" s="2" t="str">
        <f>IF(AND(ISBLANK(BN20),OR(NOT(ISBLANK(BP20)),NOT(ISBLANK(BQ20)))),#N/A,
IF(ISBLANK(BN20),"",
IF(AND(NOT(ISERROR(VLOOKUP(BN20,MonsterTable!$A:$B,MATCH(MonsterTable!$B$1,MonsterTable!$A$1:$B$1,0),0))),OR(ISBLANK(BP20),ISBLANK(BQ20))),#N/A,
IFERROR(VLOOKUP(BN20,MonsterTable!$A:$B,MATCH(MonsterTable!$B$1,MonsterTable!$A$1:$B$1,0),0),
IF(OR(NOT(ISBLANK(BP20)),ISBLANK(BQ20)),#N/A,
IF(BN20="empty","empty",
VLOOKUP(BN20,MonsterGroupTable!$A:$A,1,0)))))))</f>
        <v/>
      </c>
      <c r="BV20" s="2" t="str">
        <f>IF(AND(ISBLANK(BU20),OR(NOT(ISBLANK(BW20)),NOT(ISBLANK(BX20)))),#N/A,
IF(ISBLANK(BU20),"",
IF(AND(NOT(ISERROR(VLOOKUP(BU20,MonsterTable!$A:$B,MATCH(MonsterTable!$B$1,MonsterTable!$A$1:$B$1,0),0))),OR(ISBLANK(BW20),ISBLANK(BX20))),#N/A,
IFERROR(VLOOKUP(BU20,MonsterTable!$A:$B,MATCH(MonsterTable!$B$1,MonsterTable!$A$1:$B$1,0),0),
IF(OR(NOT(ISBLANK(BW20)),ISBLANK(BX20)),#N/A,
IF(BU20="empty","empty",
VLOOKUP(BU20,MonsterGroupTable!$A:$A,1,0)))))))</f>
        <v/>
      </c>
      <c r="CC20" s="2" t="str">
        <f>IF(AND(ISBLANK(CB20),OR(NOT(ISBLANK(CD20)),NOT(ISBLANK(CE20)))),#N/A,
IF(ISBLANK(CB20),"",
IF(AND(NOT(ISERROR(VLOOKUP(CB20,MonsterTable!$A:$B,MATCH(MonsterTable!$B$1,MonsterTable!$A$1:$B$1,0),0))),OR(ISBLANK(CD20),ISBLANK(CE20))),#N/A,
IFERROR(VLOOKUP(CB20,MonsterTable!$A:$B,MATCH(MonsterTable!$B$1,MonsterTable!$A$1:$B$1,0),0),
IF(OR(NOT(ISBLANK(CD20)),ISBLANK(CE20)),#N/A,
IF(CB20="empty","empty",
VLOOKUP(CB20,MonsterGroupTable!$A:$A,1,0)))))))</f>
        <v/>
      </c>
      <c r="CJ20" s="2" t="str">
        <f>IF(AND(ISBLANK(CI20),OR(NOT(ISBLANK(CK20)),NOT(ISBLANK(CL20)))),#N/A,
IF(ISBLANK(CI20),"",
IF(AND(NOT(ISERROR(VLOOKUP(CI20,MonsterTable!$A:$B,MATCH(MonsterTable!$B$1,MonsterTable!$A$1:$B$1,0),0))),OR(ISBLANK(CK20),ISBLANK(CL20))),#N/A,
IFERROR(VLOOKUP(CI20,MonsterTable!$A:$B,MATCH(MonsterTable!$B$1,MonsterTable!$A$1:$B$1,0),0),
IF(OR(NOT(ISBLANK(CK20)),ISBLANK(CL20)),#N/A,
IF(CI20="empty","empty",
VLOOKUP(CI20,MonsterGroupTable!$A:$A,1,0)))))))</f>
        <v/>
      </c>
    </row>
    <row r="21" spans="1:88">
      <c r="A21">
        <v>10020</v>
      </c>
      <c r="B21">
        <f t="shared" si="0"/>
        <v>1.2</v>
      </c>
      <c r="C21">
        <f t="shared" si="0"/>
        <v>1.1000000000000001</v>
      </c>
      <c r="F21">
        <v>60</v>
      </c>
      <c r="G21">
        <v>117</v>
      </c>
      <c r="H21">
        <v>0</v>
      </c>
      <c r="I21">
        <v>0</v>
      </c>
      <c r="J21">
        <v>0</v>
      </c>
      <c r="K21" t="s">
        <v>28</v>
      </c>
      <c r="L21" t="s">
        <v>244</v>
      </c>
      <c r="M21" t="s">
        <v>79</v>
      </c>
      <c r="N21" t="s">
        <v>80</v>
      </c>
      <c r="O21">
        <v>0</v>
      </c>
      <c r="P21">
        <v>-4.75</v>
      </c>
      <c r="Q21">
        <v>-3.5</v>
      </c>
      <c r="R21">
        <v>4.75</v>
      </c>
      <c r="S21">
        <v>3</v>
      </c>
      <c r="T21">
        <v>-13.5</v>
      </c>
      <c r="U21">
        <v>2.5499999999999998</v>
      </c>
      <c r="V21">
        <v>-6.75</v>
      </c>
      <c r="W21" t="str">
        <f t="shared" si="1"/>
        <v>g102,5</v>
      </c>
      <c r="X21" s="1" t="s">
        <v>280</v>
      </c>
      <c r="Y21" s="2" t="str">
        <f>IF(AND(ISBLANK(X21),OR(NOT(ISBLANK(Z21)),NOT(ISBLANK(AA21)))),#N/A,
IF(ISBLANK(X21),"",
IF(AND(NOT(ISERROR(VLOOKUP(X21,MonsterTable!$A:$B,MATCH(MonsterTable!$B$1,MonsterTable!$A$1:$B$1,0),0))),OR(ISBLANK(Z21),ISBLANK(AA21))),#N/A,
IFERROR(VLOOKUP(X21,MonsterTable!$A:$B,MATCH(MonsterTable!$B$1,MonsterTable!$A$1:$B$1,0),0),
IF(OR(NOT(ISBLANK(Z21)),ISBLANK(AA21)),#N/A,
IF(X21="empty","empty",
VLOOKUP(X21,MonsterGroupTable!$A:$A,1,0)))))))</f>
        <v>g102</v>
      </c>
      <c r="AA21">
        <v>5</v>
      </c>
      <c r="AF21" s="2" t="str">
        <f>IF(AND(ISBLANK(AE21),OR(NOT(ISBLANK(AG21)),NOT(ISBLANK(AH21)))),#N/A,
IF(ISBLANK(AE21),"",
IF(AND(NOT(ISERROR(VLOOKUP(AE21,MonsterTable!$A:$B,MATCH(MonsterTable!$B$1,MonsterTable!$A$1:$B$1,0),0))),OR(ISBLANK(AG21),ISBLANK(AH21))),#N/A,
IFERROR(VLOOKUP(AE21,MonsterTable!$A:$B,MATCH(MonsterTable!$B$1,MonsterTable!$A$1:$B$1,0),0),
IF(OR(NOT(ISBLANK(AG21)),ISBLANK(AH21)),#N/A,
IF(AE21="empty","empty",
VLOOKUP(AE21,MonsterGroupTable!$A:$A,1,0)))))))</f>
        <v/>
      </c>
      <c r="AM21" s="2" t="str">
        <f>IF(AND(ISBLANK(AL21),OR(NOT(ISBLANK(AN21)),NOT(ISBLANK(AO21)))),#N/A,
IF(ISBLANK(AL21),"",
IF(AND(NOT(ISERROR(VLOOKUP(AL21,MonsterTable!$A:$B,MATCH(MonsterTable!$B$1,MonsterTable!$A$1:$B$1,0),0))),OR(ISBLANK(AN21),ISBLANK(AO21))),#N/A,
IFERROR(VLOOKUP(AL21,MonsterTable!$A:$B,MATCH(MonsterTable!$B$1,MonsterTable!$A$1:$B$1,0),0),
IF(OR(NOT(ISBLANK(AN21)),ISBLANK(AO21)),#N/A,
IF(AL21="empty","empty",
VLOOKUP(AL21,MonsterGroupTable!$A:$A,1,0)))))))</f>
        <v/>
      </c>
      <c r="AT21" s="2" t="str">
        <f>IF(AND(ISBLANK(AS21),OR(NOT(ISBLANK(AU21)),NOT(ISBLANK(AV21)))),#N/A,
IF(ISBLANK(AS21),"",
IF(AND(NOT(ISERROR(VLOOKUP(AS21,MonsterTable!$A:$B,MATCH(MonsterTable!$B$1,MonsterTable!$A$1:$B$1,0),0))),OR(ISBLANK(AU21),ISBLANK(AV21))),#N/A,
IFERROR(VLOOKUP(AS21,MonsterTable!$A:$B,MATCH(MonsterTable!$B$1,MonsterTable!$A$1:$B$1,0),0),
IF(OR(NOT(ISBLANK(AU21)),ISBLANK(AV21)),#N/A,
IF(AS21="empty","empty",
VLOOKUP(AS21,MonsterGroupTable!$A:$A,1,0)))))))</f>
        <v/>
      </c>
      <c r="BA21" s="2" t="str">
        <f>IF(AND(ISBLANK(AZ21),OR(NOT(ISBLANK(BB21)),NOT(ISBLANK(BC21)))),#N/A,
IF(ISBLANK(AZ21),"",
IF(AND(NOT(ISERROR(VLOOKUP(AZ21,MonsterTable!$A:$B,MATCH(MonsterTable!$B$1,MonsterTable!$A$1:$B$1,0),0))),OR(ISBLANK(BB21),ISBLANK(BC21))),#N/A,
IFERROR(VLOOKUP(AZ21,MonsterTable!$A:$B,MATCH(MonsterTable!$B$1,MonsterTable!$A$1:$B$1,0),0),
IF(OR(NOT(ISBLANK(BB21)),ISBLANK(BC21)),#N/A,
IF(AZ21="empty","empty",
VLOOKUP(AZ21,MonsterGroupTable!$A:$A,1,0)))))))</f>
        <v/>
      </c>
      <c r="BH21" s="2" t="str">
        <f>IF(AND(ISBLANK(BG21),OR(NOT(ISBLANK(BI21)),NOT(ISBLANK(BJ21)))),#N/A,
IF(ISBLANK(BG21),"",
IF(AND(NOT(ISERROR(VLOOKUP(BG21,MonsterTable!$A:$B,MATCH(MonsterTable!$B$1,MonsterTable!$A$1:$B$1,0),0))),OR(ISBLANK(BI21),ISBLANK(BJ21))),#N/A,
IFERROR(VLOOKUP(BG21,MonsterTable!$A:$B,MATCH(MonsterTable!$B$1,MonsterTable!$A$1:$B$1,0),0),
IF(OR(NOT(ISBLANK(BI21)),ISBLANK(BJ21)),#N/A,
IF(BG21="empty","empty",
VLOOKUP(BG21,MonsterGroupTable!$A:$A,1,0)))))))</f>
        <v/>
      </c>
      <c r="BO21" s="2" t="str">
        <f>IF(AND(ISBLANK(BN21),OR(NOT(ISBLANK(BP21)),NOT(ISBLANK(BQ21)))),#N/A,
IF(ISBLANK(BN21),"",
IF(AND(NOT(ISERROR(VLOOKUP(BN21,MonsterTable!$A:$B,MATCH(MonsterTable!$B$1,MonsterTable!$A$1:$B$1,0),0))),OR(ISBLANK(BP21),ISBLANK(BQ21))),#N/A,
IFERROR(VLOOKUP(BN21,MonsterTable!$A:$B,MATCH(MonsterTable!$B$1,MonsterTable!$A$1:$B$1,0),0),
IF(OR(NOT(ISBLANK(BP21)),ISBLANK(BQ21)),#N/A,
IF(BN21="empty","empty",
VLOOKUP(BN21,MonsterGroupTable!$A:$A,1,0)))))))</f>
        <v/>
      </c>
      <c r="BV21" s="2" t="str">
        <f>IF(AND(ISBLANK(BU21),OR(NOT(ISBLANK(BW21)),NOT(ISBLANK(BX21)))),#N/A,
IF(ISBLANK(BU21),"",
IF(AND(NOT(ISERROR(VLOOKUP(BU21,MonsterTable!$A:$B,MATCH(MonsterTable!$B$1,MonsterTable!$A$1:$B$1,0),0))),OR(ISBLANK(BW21),ISBLANK(BX21))),#N/A,
IFERROR(VLOOKUP(BU21,MonsterTable!$A:$B,MATCH(MonsterTable!$B$1,MonsterTable!$A$1:$B$1,0),0),
IF(OR(NOT(ISBLANK(BW21)),ISBLANK(BX21)),#N/A,
IF(BU21="empty","empty",
VLOOKUP(BU21,MonsterGroupTable!$A:$A,1,0)))))))</f>
        <v/>
      </c>
      <c r="CC21" s="2" t="str">
        <f>IF(AND(ISBLANK(CB21),OR(NOT(ISBLANK(CD21)),NOT(ISBLANK(CE21)))),#N/A,
IF(ISBLANK(CB21),"",
IF(AND(NOT(ISERROR(VLOOKUP(CB21,MonsterTable!$A:$B,MATCH(MonsterTable!$B$1,MonsterTable!$A$1:$B$1,0),0))),OR(ISBLANK(CD21),ISBLANK(CE21))),#N/A,
IFERROR(VLOOKUP(CB21,MonsterTable!$A:$B,MATCH(MonsterTable!$B$1,MonsterTable!$A$1:$B$1,0),0),
IF(OR(NOT(ISBLANK(CD21)),ISBLANK(CE21)),#N/A,
IF(CB21="empty","empty",
VLOOKUP(CB21,MonsterGroupTable!$A:$A,1,0)))))))</f>
        <v/>
      </c>
      <c r="CJ21" s="2" t="str">
        <f>IF(AND(ISBLANK(CI21),OR(NOT(ISBLANK(CK21)),NOT(ISBLANK(CL21)))),#N/A,
IF(ISBLANK(CI21),"",
IF(AND(NOT(ISERROR(VLOOKUP(CI21,MonsterTable!$A:$B,MATCH(MonsterTable!$B$1,MonsterTable!$A$1:$B$1,0),0))),OR(ISBLANK(CK21),ISBLANK(CL21))),#N/A,
IFERROR(VLOOKUP(CI21,MonsterTable!$A:$B,MATCH(MonsterTable!$B$1,MonsterTable!$A$1:$B$1,0),0),
IF(OR(NOT(ISBLANK(CK21)),ISBLANK(CL21)),#N/A,
IF(CI21="empty","empty",
VLOOKUP(CI21,MonsterGroupTable!$A:$A,1,0)))))))</f>
        <v/>
      </c>
    </row>
    <row r="22" spans="1:88">
      <c r="A22">
        <v>10021</v>
      </c>
      <c r="B22">
        <f t="shared" si="0"/>
        <v>1.1000000000000001</v>
      </c>
      <c r="C22">
        <f t="shared" si="0"/>
        <v>1.1000000000000001</v>
      </c>
      <c r="F22">
        <v>60</v>
      </c>
      <c r="G22">
        <v>126</v>
      </c>
      <c r="H22">
        <v>0</v>
      </c>
      <c r="I22">
        <v>0</v>
      </c>
      <c r="J22">
        <v>0</v>
      </c>
      <c r="K22" t="s">
        <v>28</v>
      </c>
      <c r="L22" t="s">
        <v>246</v>
      </c>
      <c r="M22" t="s">
        <v>79</v>
      </c>
      <c r="N22" t="s">
        <v>80</v>
      </c>
      <c r="O22">
        <v>0</v>
      </c>
      <c r="P22">
        <v>-4.75</v>
      </c>
      <c r="Q22">
        <v>-3.5</v>
      </c>
      <c r="R22">
        <v>4.75</v>
      </c>
      <c r="S22">
        <v>3</v>
      </c>
      <c r="T22">
        <v>-13.5</v>
      </c>
      <c r="U22">
        <v>2.5499999999999998</v>
      </c>
      <c r="V22">
        <v>-6.75</v>
      </c>
      <c r="W22" t="str">
        <f t="shared" si="1"/>
        <v>g103,5</v>
      </c>
      <c r="X22" s="1" t="s">
        <v>320</v>
      </c>
      <c r="Y22" s="2" t="str">
        <f>IF(AND(ISBLANK(X22),OR(NOT(ISBLANK(Z22)),NOT(ISBLANK(AA22)))),#N/A,
IF(ISBLANK(X22),"",
IF(AND(NOT(ISERROR(VLOOKUP(X22,MonsterTable!$A:$B,MATCH(MonsterTable!$B$1,MonsterTable!$A$1:$B$1,0),0))),OR(ISBLANK(Z22),ISBLANK(AA22))),#N/A,
IFERROR(VLOOKUP(X22,MonsterTable!$A:$B,MATCH(MonsterTable!$B$1,MonsterTable!$A$1:$B$1,0),0),
IF(OR(NOT(ISBLANK(Z22)),ISBLANK(AA22)),#N/A,
IF(X22="empty","empty",
VLOOKUP(X22,MonsterGroupTable!$A:$A,1,0)))))))</f>
        <v>g103</v>
      </c>
      <c r="AA22">
        <v>5</v>
      </c>
      <c r="AF22" s="2" t="str">
        <f>IF(AND(ISBLANK(AE22),OR(NOT(ISBLANK(AG22)),NOT(ISBLANK(AH22)))),#N/A,
IF(ISBLANK(AE22),"",
IF(AND(NOT(ISERROR(VLOOKUP(AE22,MonsterTable!$A:$B,MATCH(MonsterTable!$B$1,MonsterTable!$A$1:$B$1,0),0))),OR(ISBLANK(AG22),ISBLANK(AH22))),#N/A,
IFERROR(VLOOKUP(AE22,MonsterTable!$A:$B,MATCH(MonsterTable!$B$1,MonsterTable!$A$1:$B$1,0),0),
IF(OR(NOT(ISBLANK(AG22)),ISBLANK(AH22)),#N/A,
IF(AE22="empty","empty",
VLOOKUP(AE22,MonsterGroupTable!$A:$A,1,0)))))))</f>
        <v/>
      </c>
      <c r="AM22" s="2" t="str">
        <f>IF(AND(ISBLANK(AL22),OR(NOT(ISBLANK(AN22)),NOT(ISBLANK(AO22)))),#N/A,
IF(ISBLANK(AL22),"",
IF(AND(NOT(ISERROR(VLOOKUP(AL22,MonsterTable!$A:$B,MATCH(MonsterTable!$B$1,MonsterTable!$A$1:$B$1,0),0))),OR(ISBLANK(AN22),ISBLANK(AO22))),#N/A,
IFERROR(VLOOKUP(AL22,MonsterTable!$A:$B,MATCH(MonsterTable!$B$1,MonsterTable!$A$1:$B$1,0),0),
IF(OR(NOT(ISBLANK(AN22)),ISBLANK(AO22)),#N/A,
IF(AL22="empty","empty",
VLOOKUP(AL22,MonsterGroupTable!$A:$A,1,0)))))))</f>
        <v/>
      </c>
      <c r="AT22" s="2" t="str">
        <f>IF(AND(ISBLANK(AS22),OR(NOT(ISBLANK(AU22)),NOT(ISBLANK(AV22)))),#N/A,
IF(ISBLANK(AS22),"",
IF(AND(NOT(ISERROR(VLOOKUP(AS22,MonsterTable!$A:$B,MATCH(MonsterTable!$B$1,MonsterTable!$A$1:$B$1,0),0))),OR(ISBLANK(AU22),ISBLANK(AV22))),#N/A,
IFERROR(VLOOKUP(AS22,MonsterTable!$A:$B,MATCH(MonsterTable!$B$1,MonsterTable!$A$1:$B$1,0),0),
IF(OR(NOT(ISBLANK(AU22)),ISBLANK(AV22)),#N/A,
IF(AS22="empty","empty",
VLOOKUP(AS22,MonsterGroupTable!$A:$A,1,0)))))))</f>
        <v/>
      </c>
      <c r="BA22" s="2" t="str">
        <f>IF(AND(ISBLANK(AZ22),OR(NOT(ISBLANK(BB22)),NOT(ISBLANK(BC22)))),#N/A,
IF(ISBLANK(AZ22),"",
IF(AND(NOT(ISERROR(VLOOKUP(AZ22,MonsterTable!$A:$B,MATCH(MonsterTable!$B$1,MonsterTable!$A$1:$B$1,0),0))),OR(ISBLANK(BB22),ISBLANK(BC22))),#N/A,
IFERROR(VLOOKUP(AZ22,MonsterTable!$A:$B,MATCH(MonsterTable!$B$1,MonsterTable!$A$1:$B$1,0),0),
IF(OR(NOT(ISBLANK(BB22)),ISBLANK(BC22)),#N/A,
IF(AZ22="empty","empty",
VLOOKUP(AZ22,MonsterGroupTable!$A:$A,1,0)))))))</f>
        <v/>
      </c>
      <c r="BH22" s="2" t="str">
        <f>IF(AND(ISBLANK(BG22),OR(NOT(ISBLANK(BI22)),NOT(ISBLANK(BJ22)))),#N/A,
IF(ISBLANK(BG22),"",
IF(AND(NOT(ISERROR(VLOOKUP(BG22,MonsterTable!$A:$B,MATCH(MonsterTable!$B$1,MonsterTable!$A$1:$B$1,0),0))),OR(ISBLANK(BI22),ISBLANK(BJ22))),#N/A,
IFERROR(VLOOKUP(BG22,MonsterTable!$A:$B,MATCH(MonsterTable!$B$1,MonsterTable!$A$1:$B$1,0),0),
IF(OR(NOT(ISBLANK(BI22)),ISBLANK(BJ22)),#N/A,
IF(BG22="empty","empty",
VLOOKUP(BG22,MonsterGroupTable!$A:$A,1,0)))))))</f>
        <v/>
      </c>
      <c r="BO22" s="2" t="str">
        <f>IF(AND(ISBLANK(BN22),OR(NOT(ISBLANK(BP22)),NOT(ISBLANK(BQ22)))),#N/A,
IF(ISBLANK(BN22),"",
IF(AND(NOT(ISERROR(VLOOKUP(BN22,MonsterTable!$A:$B,MATCH(MonsterTable!$B$1,MonsterTable!$A$1:$B$1,0),0))),OR(ISBLANK(BP22),ISBLANK(BQ22))),#N/A,
IFERROR(VLOOKUP(BN22,MonsterTable!$A:$B,MATCH(MonsterTable!$B$1,MonsterTable!$A$1:$B$1,0),0),
IF(OR(NOT(ISBLANK(BP22)),ISBLANK(BQ22)),#N/A,
IF(BN22="empty","empty",
VLOOKUP(BN22,MonsterGroupTable!$A:$A,1,0)))))))</f>
        <v/>
      </c>
      <c r="BV22" s="2" t="str">
        <f>IF(AND(ISBLANK(BU22),OR(NOT(ISBLANK(BW22)),NOT(ISBLANK(BX22)))),#N/A,
IF(ISBLANK(BU22),"",
IF(AND(NOT(ISERROR(VLOOKUP(BU22,MonsterTable!$A:$B,MATCH(MonsterTable!$B$1,MonsterTable!$A$1:$B$1,0),0))),OR(ISBLANK(BW22),ISBLANK(BX22))),#N/A,
IFERROR(VLOOKUP(BU22,MonsterTable!$A:$B,MATCH(MonsterTable!$B$1,MonsterTable!$A$1:$B$1,0),0),
IF(OR(NOT(ISBLANK(BW22)),ISBLANK(BX22)),#N/A,
IF(BU22="empty","empty",
VLOOKUP(BU22,MonsterGroupTable!$A:$A,1,0)))))))</f>
        <v/>
      </c>
      <c r="CC22" s="2" t="str">
        <f>IF(AND(ISBLANK(CB22),OR(NOT(ISBLANK(CD22)),NOT(ISBLANK(CE22)))),#N/A,
IF(ISBLANK(CB22),"",
IF(AND(NOT(ISERROR(VLOOKUP(CB22,MonsterTable!$A:$B,MATCH(MonsterTable!$B$1,MonsterTable!$A$1:$B$1,0),0))),OR(ISBLANK(CD22),ISBLANK(CE22))),#N/A,
IFERROR(VLOOKUP(CB22,MonsterTable!$A:$B,MATCH(MonsterTable!$B$1,MonsterTable!$A$1:$B$1,0),0),
IF(OR(NOT(ISBLANK(CD22)),ISBLANK(CE22)),#N/A,
IF(CB22="empty","empty",
VLOOKUP(CB22,MonsterGroupTable!$A:$A,1,0)))))))</f>
        <v/>
      </c>
      <c r="CJ22" s="2" t="str">
        <f>IF(AND(ISBLANK(CI22),OR(NOT(ISBLANK(CK22)),NOT(ISBLANK(CL22)))),#N/A,
IF(ISBLANK(CI22),"",
IF(AND(NOT(ISERROR(VLOOKUP(CI22,MonsterTable!$A:$B,MATCH(MonsterTable!$B$1,MonsterTable!$A$1:$B$1,0),0))),OR(ISBLANK(CK22),ISBLANK(CL22))),#N/A,
IFERROR(VLOOKUP(CI22,MonsterTable!$A:$B,MATCH(MonsterTable!$B$1,MonsterTable!$A$1:$B$1,0),0),
IF(OR(NOT(ISBLANK(CK22)),ISBLANK(CL22)),#N/A,
IF(CI22="empty","empty",
VLOOKUP(CI22,MonsterGroupTable!$A:$A,1,0)))))))</f>
        <v/>
      </c>
    </row>
    <row r="23" spans="1:88">
      <c r="A23">
        <v>10022</v>
      </c>
      <c r="B23">
        <f t="shared" si="0"/>
        <v>1.1000000000000001</v>
      </c>
      <c r="C23">
        <f t="shared" si="0"/>
        <v>1.1000000000000001</v>
      </c>
      <c r="F23">
        <v>60</v>
      </c>
      <c r="G23">
        <v>135</v>
      </c>
      <c r="H23">
        <v>0</v>
      </c>
      <c r="I23">
        <v>0</v>
      </c>
      <c r="J23">
        <v>0</v>
      </c>
      <c r="K23" t="s">
        <v>28</v>
      </c>
      <c r="L23" t="s">
        <v>246</v>
      </c>
      <c r="M23" t="s">
        <v>79</v>
      </c>
      <c r="N23" t="s">
        <v>80</v>
      </c>
      <c r="O23">
        <v>0</v>
      </c>
      <c r="P23">
        <v>-4.75</v>
      </c>
      <c r="Q23">
        <v>-3.5</v>
      </c>
      <c r="R23">
        <v>4.75</v>
      </c>
      <c r="S23">
        <v>3</v>
      </c>
      <c r="T23">
        <v>-13.5</v>
      </c>
      <c r="U23">
        <v>2.5499999999999998</v>
      </c>
      <c r="V23">
        <v>-6.75</v>
      </c>
      <c r="W23" t="str">
        <f t="shared" si="1"/>
        <v>g103,5</v>
      </c>
      <c r="X23" s="1" t="s">
        <v>320</v>
      </c>
      <c r="Y23" s="2" t="str">
        <f>IF(AND(ISBLANK(X23),OR(NOT(ISBLANK(Z23)),NOT(ISBLANK(AA23)))),#N/A,
IF(ISBLANK(X23),"",
IF(AND(NOT(ISERROR(VLOOKUP(X23,MonsterTable!$A:$B,MATCH(MonsterTable!$B$1,MonsterTable!$A$1:$B$1,0),0))),OR(ISBLANK(Z23),ISBLANK(AA23))),#N/A,
IFERROR(VLOOKUP(X23,MonsterTable!$A:$B,MATCH(MonsterTable!$B$1,MonsterTable!$A$1:$B$1,0),0),
IF(OR(NOT(ISBLANK(Z23)),ISBLANK(AA23)),#N/A,
IF(X23="empty","empty",
VLOOKUP(X23,MonsterGroupTable!$A:$A,1,0)))))))</f>
        <v>g103</v>
      </c>
      <c r="AA23">
        <v>5</v>
      </c>
      <c r="AF23" s="2" t="str">
        <f>IF(AND(ISBLANK(AE23),OR(NOT(ISBLANK(AG23)),NOT(ISBLANK(AH23)))),#N/A,
IF(ISBLANK(AE23),"",
IF(AND(NOT(ISERROR(VLOOKUP(AE23,MonsterTable!$A:$B,MATCH(MonsterTable!$B$1,MonsterTable!$A$1:$B$1,0),0))),OR(ISBLANK(AG23),ISBLANK(AH23))),#N/A,
IFERROR(VLOOKUP(AE23,MonsterTable!$A:$B,MATCH(MonsterTable!$B$1,MonsterTable!$A$1:$B$1,0),0),
IF(OR(NOT(ISBLANK(AG23)),ISBLANK(AH23)),#N/A,
IF(AE23="empty","empty",
VLOOKUP(AE23,MonsterGroupTable!$A:$A,1,0)))))))</f>
        <v/>
      </c>
      <c r="AM23" s="2" t="str">
        <f>IF(AND(ISBLANK(AL23),OR(NOT(ISBLANK(AN23)),NOT(ISBLANK(AO23)))),#N/A,
IF(ISBLANK(AL23),"",
IF(AND(NOT(ISERROR(VLOOKUP(AL23,MonsterTable!$A:$B,MATCH(MonsterTable!$B$1,MonsterTable!$A$1:$B$1,0),0))),OR(ISBLANK(AN23),ISBLANK(AO23))),#N/A,
IFERROR(VLOOKUP(AL23,MonsterTable!$A:$B,MATCH(MonsterTable!$B$1,MonsterTable!$A$1:$B$1,0),0),
IF(OR(NOT(ISBLANK(AN23)),ISBLANK(AO23)),#N/A,
IF(AL23="empty","empty",
VLOOKUP(AL23,MonsterGroupTable!$A:$A,1,0)))))))</f>
        <v/>
      </c>
      <c r="AT23" s="2" t="str">
        <f>IF(AND(ISBLANK(AS23),OR(NOT(ISBLANK(AU23)),NOT(ISBLANK(AV23)))),#N/A,
IF(ISBLANK(AS23),"",
IF(AND(NOT(ISERROR(VLOOKUP(AS23,MonsterTable!$A:$B,MATCH(MonsterTable!$B$1,MonsterTable!$A$1:$B$1,0),0))),OR(ISBLANK(AU23),ISBLANK(AV23))),#N/A,
IFERROR(VLOOKUP(AS23,MonsterTable!$A:$B,MATCH(MonsterTable!$B$1,MonsterTable!$A$1:$B$1,0),0),
IF(OR(NOT(ISBLANK(AU23)),ISBLANK(AV23)),#N/A,
IF(AS23="empty","empty",
VLOOKUP(AS23,MonsterGroupTable!$A:$A,1,0)))))))</f>
        <v/>
      </c>
      <c r="BA23" s="2" t="str">
        <f>IF(AND(ISBLANK(AZ23),OR(NOT(ISBLANK(BB23)),NOT(ISBLANK(BC23)))),#N/A,
IF(ISBLANK(AZ23),"",
IF(AND(NOT(ISERROR(VLOOKUP(AZ23,MonsterTable!$A:$B,MATCH(MonsterTable!$B$1,MonsterTable!$A$1:$B$1,0),0))),OR(ISBLANK(BB23),ISBLANK(BC23))),#N/A,
IFERROR(VLOOKUP(AZ23,MonsterTable!$A:$B,MATCH(MonsterTable!$B$1,MonsterTable!$A$1:$B$1,0),0),
IF(OR(NOT(ISBLANK(BB23)),ISBLANK(BC23)),#N/A,
IF(AZ23="empty","empty",
VLOOKUP(AZ23,MonsterGroupTable!$A:$A,1,0)))))))</f>
        <v/>
      </c>
      <c r="BH23" s="2" t="str">
        <f>IF(AND(ISBLANK(BG23),OR(NOT(ISBLANK(BI23)),NOT(ISBLANK(BJ23)))),#N/A,
IF(ISBLANK(BG23),"",
IF(AND(NOT(ISERROR(VLOOKUP(BG23,MonsterTable!$A:$B,MATCH(MonsterTable!$B$1,MonsterTable!$A$1:$B$1,0),0))),OR(ISBLANK(BI23),ISBLANK(BJ23))),#N/A,
IFERROR(VLOOKUP(BG23,MonsterTable!$A:$B,MATCH(MonsterTable!$B$1,MonsterTable!$A$1:$B$1,0),0),
IF(OR(NOT(ISBLANK(BI23)),ISBLANK(BJ23)),#N/A,
IF(BG23="empty","empty",
VLOOKUP(BG23,MonsterGroupTable!$A:$A,1,0)))))))</f>
        <v/>
      </c>
      <c r="BO23" s="2" t="str">
        <f>IF(AND(ISBLANK(BN23),OR(NOT(ISBLANK(BP23)),NOT(ISBLANK(BQ23)))),#N/A,
IF(ISBLANK(BN23),"",
IF(AND(NOT(ISERROR(VLOOKUP(BN23,MonsterTable!$A:$B,MATCH(MonsterTable!$B$1,MonsterTable!$A$1:$B$1,0),0))),OR(ISBLANK(BP23),ISBLANK(BQ23))),#N/A,
IFERROR(VLOOKUP(BN23,MonsterTable!$A:$B,MATCH(MonsterTable!$B$1,MonsterTable!$A$1:$B$1,0),0),
IF(OR(NOT(ISBLANK(BP23)),ISBLANK(BQ23)),#N/A,
IF(BN23="empty","empty",
VLOOKUP(BN23,MonsterGroupTable!$A:$A,1,0)))))))</f>
        <v/>
      </c>
      <c r="BV23" s="2" t="str">
        <f>IF(AND(ISBLANK(BU23),OR(NOT(ISBLANK(BW23)),NOT(ISBLANK(BX23)))),#N/A,
IF(ISBLANK(BU23),"",
IF(AND(NOT(ISERROR(VLOOKUP(BU23,MonsterTable!$A:$B,MATCH(MonsterTable!$B$1,MonsterTable!$A$1:$B$1,0),0))),OR(ISBLANK(BW23),ISBLANK(BX23))),#N/A,
IFERROR(VLOOKUP(BU23,MonsterTable!$A:$B,MATCH(MonsterTable!$B$1,MonsterTable!$A$1:$B$1,0),0),
IF(OR(NOT(ISBLANK(BW23)),ISBLANK(BX23)),#N/A,
IF(BU23="empty","empty",
VLOOKUP(BU23,MonsterGroupTable!$A:$A,1,0)))))))</f>
        <v/>
      </c>
      <c r="CC23" s="2" t="str">
        <f>IF(AND(ISBLANK(CB23),OR(NOT(ISBLANK(CD23)),NOT(ISBLANK(CE23)))),#N/A,
IF(ISBLANK(CB23),"",
IF(AND(NOT(ISERROR(VLOOKUP(CB23,MonsterTable!$A:$B,MATCH(MonsterTable!$B$1,MonsterTable!$A$1:$B$1,0),0))),OR(ISBLANK(CD23),ISBLANK(CE23))),#N/A,
IFERROR(VLOOKUP(CB23,MonsterTable!$A:$B,MATCH(MonsterTable!$B$1,MonsterTable!$A$1:$B$1,0),0),
IF(OR(NOT(ISBLANK(CD23)),ISBLANK(CE23)),#N/A,
IF(CB23="empty","empty",
VLOOKUP(CB23,MonsterGroupTable!$A:$A,1,0)))))))</f>
        <v/>
      </c>
      <c r="CJ23" s="2" t="str">
        <f>IF(AND(ISBLANK(CI23),OR(NOT(ISBLANK(CK23)),NOT(ISBLANK(CL23)))),#N/A,
IF(ISBLANK(CI23),"",
IF(AND(NOT(ISERROR(VLOOKUP(CI23,MonsterTable!$A:$B,MATCH(MonsterTable!$B$1,MonsterTable!$A$1:$B$1,0),0))),OR(ISBLANK(CK23),ISBLANK(CL23))),#N/A,
IFERROR(VLOOKUP(CI23,MonsterTable!$A:$B,MATCH(MonsterTable!$B$1,MonsterTable!$A$1:$B$1,0),0),
IF(OR(NOT(ISBLANK(CK23)),ISBLANK(CL23)),#N/A,
IF(CI23="empty","empty",
VLOOKUP(CI23,MonsterGroupTable!$A:$A,1,0)))))))</f>
        <v/>
      </c>
    </row>
    <row r="24" spans="1:88">
      <c r="A24">
        <v>10023</v>
      </c>
      <c r="B24">
        <f t="shared" si="0"/>
        <v>1.1000000000000001</v>
      </c>
      <c r="C24">
        <f t="shared" si="0"/>
        <v>1.1000000000000001</v>
      </c>
      <c r="F24">
        <v>60</v>
      </c>
      <c r="G24">
        <v>144</v>
      </c>
      <c r="H24">
        <v>0</v>
      </c>
      <c r="I24">
        <v>0</v>
      </c>
      <c r="J24">
        <v>0</v>
      </c>
      <c r="K24" t="s">
        <v>28</v>
      </c>
      <c r="L24" t="s">
        <v>246</v>
      </c>
      <c r="M24" t="s">
        <v>79</v>
      </c>
      <c r="N24" t="s">
        <v>80</v>
      </c>
      <c r="O24">
        <v>0</v>
      </c>
      <c r="P24">
        <v>-4.75</v>
      </c>
      <c r="Q24">
        <v>-3.5</v>
      </c>
      <c r="R24">
        <v>4.75</v>
      </c>
      <c r="S24">
        <v>3</v>
      </c>
      <c r="T24">
        <v>-13.5</v>
      </c>
      <c r="U24">
        <v>2.5499999999999998</v>
      </c>
      <c r="V24">
        <v>-6.75</v>
      </c>
      <c r="W24" t="str">
        <f t="shared" si="1"/>
        <v>g103,5</v>
      </c>
      <c r="X24" s="1" t="s">
        <v>320</v>
      </c>
      <c r="Y24" s="2" t="str">
        <f>IF(AND(ISBLANK(X24),OR(NOT(ISBLANK(Z24)),NOT(ISBLANK(AA24)))),#N/A,
IF(ISBLANK(X24),"",
IF(AND(NOT(ISERROR(VLOOKUP(X24,MonsterTable!$A:$B,MATCH(MonsterTable!$B$1,MonsterTable!$A$1:$B$1,0),0))),OR(ISBLANK(Z24),ISBLANK(AA24))),#N/A,
IFERROR(VLOOKUP(X24,MonsterTable!$A:$B,MATCH(MonsterTable!$B$1,MonsterTable!$A$1:$B$1,0),0),
IF(OR(NOT(ISBLANK(Z24)),ISBLANK(AA24)),#N/A,
IF(X24="empty","empty",
VLOOKUP(X24,MonsterGroupTable!$A:$A,1,0)))))))</f>
        <v>g103</v>
      </c>
      <c r="AA24">
        <v>5</v>
      </c>
      <c r="AF24" s="2" t="str">
        <f>IF(AND(ISBLANK(AE24),OR(NOT(ISBLANK(AG24)),NOT(ISBLANK(AH24)))),#N/A,
IF(ISBLANK(AE24),"",
IF(AND(NOT(ISERROR(VLOOKUP(AE24,MonsterTable!$A:$B,MATCH(MonsterTable!$B$1,MonsterTable!$A$1:$B$1,0),0))),OR(ISBLANK(AG24),ISBLANK(AH24))),#N/A,
IFERROR(VLOOKUP(AE24,MonsterTable!$A:$B,MATCH(MonsterTable!$B$1,MonsterTable!$A$1:$B$1,0),0),
IF(OR(NOT(ISBLANK(AG24)),ISBLANK(AH24)),#N/A,
IF(AE24="empty","empty",
VLOOKUP(AE24,MonsterGroupTable!$A:$A,1,0)))))))</f>
        <v/>
      </c>
      <c r="AM24" s="2" t="str">
        <f>IF(AND(ISBLANK(AL24),OR(NOT(ISBLANK(AN24)),NOT(ISBLANK(AO24)))),#N/A,
IF(ISBLANK(AL24),"",
IF(AND(NOT(ISERROR(VLOOKUP(AL24,MonsterTable!$A:$B,MATCH(MonsterTable!$B$1,MonsterTable!$A$1:$B$1,0),0))),OR(ISBLANK(AN24),ISBLANK(AO24))),#N/A,
IFERROR(VLOOKUP(AL24,MonsterTable!$A:$B,MATCH(MonsterTable!$B$1,MonsterTable!$A$1:$B$1,0),0),
IF(OR(NOT(ISBLANK(AN24)),ISBLANK(AO24)),#N/A,
IF(AL24="empty","empty",
VLOOKUP(AL24,MonsterGroupTable!$A:$A,1,0)))))))</f>
        <v/>
      </c>
      <c r="AT24" s="2" t="str">
        <f>IF(AND(ISBLANK(AS24),OR(NOT(ISBLANK(AU24)),NOT(ISBLANK(AV24)))),#N/A,
IF(ISBLANK(AS24),"",
IF(AND(NOT(ISERROR(VLOOKUP(AS24,MonsterTable!$A:$B,MATCH(MonsterTable!$B$1,MonsterTable!$A$1:$B$1,0),0))),OR(ISBLANK(AU24),ISBLANK(AV24))),#N/A,
IFERROR(VLOOKUP(AS24,MonsterTable!$A:$B,MATCH(MonsterTable!$B$1,MonsterTable!$A$1:$B$1,0),0),
IF(OR(NOT(ISBLANK(AU24)),ISBLANK(AV24)),#N/A,
IF(AS24="empty","empty",
VLOOKUP(AS24,MonsterGroupTable!$A:$A,1,0)))))))</f>
        <v/>
      </c>
      <c r="BA24" s="2" t="str">
        <f>IF(AND(ISBLANK(AZ24),OR(NOT(ISBLANK(BB24)),NOT(ISBLANK(BC24)))),#N/A,
IF(ISBLANK(AZ24),"",
IF(AND(NOT(ISERROR(VLOOKUP(AZ24,MonsterTable!$A:$B,MATCH(MonsterTable!$B$1,MonsterTable!$A$1:$B$1,0),0))),OR(ISBLANK(BB24),ISBLANK(BC24))),#N/A,
IFERROR(VLOOKUP(AZ24,MonsterTable!$A:$B,MATCH(MonsterTable!$B$1,MonsterTable!$A$1:$B$1,0),0),
IF(OR(NOT(ISBLANK(BB24)),ISBLANK(BC24)),#N/A,
IF(AZ24="empty","empty",
VLOOKUP(AZ24,MonsterGroupTable!$A:$A,1,0)))))))</f>
        <v/>
      </c>
      <c r="BH24" s="2" t="str">
        <f>IF(AND(ISBLANK(BG24),OR(NOT(ISBLANK(BI24)),NOT(ISBLANK(BJ24)))),#N/A,
IF(ISBLANK(BG24),"",
IF(AND(NOT(ISERROR(VLOOKUP(BG24,MonsterTable!$A:$B,MATCH(MonsterTable!$B$1,MonsterTable!$A$1:$B$1,0),0))),OR(ISBLANK(BI24),ISBLANK(BJ24))),#N/A,
IFERROR(VLOOKUP(BG24,MonsterTable!$A:$B,MATCH(MonsterTable!$B$1,MonsterTable!$A$1:$B$1,0),0),
IF(OR(NOT(ISBLANK(BI24)),ISBLANK(BJ24)),#N/A,
IF(BG24="empty","empty",
VLOOKUP(BG24,MonsterGroupTable!$A:$A,1,0)))))))</f>
        <v/>
      </c>
      <c r="BO24" s="2" t="str">
        <f>IF(AND(ISBLANK(BN24),OR(NOT(ISBLANK(BP24)),NOT(ISBLANK(BQ24)))),#N/A,
IF(ISBLANK(BN24),"",
IF(AND(NOT(ISERROR(VLOOKUP(BN24,MonsterTable!$A:$B,MATCH(MonsterTable!$B$1,MonsterTable!$A$1:$B$1,0),0))),OR(ISBLANK(BP24),ISBLANK(BQ24))),#N/A,
IFERROR(VLOOKUP(BN24,MonsterTable!$A:$B,MATCH(MonsterTable!$B$1,MonsterTable!$A$1:$B$1,0),0),
IF(OR(NOT(ISBLANK(BP24)),ISBLANK(BQ24)),#N/A,
IF(BN24="empty","empty",
VLOOKUP(BN24,MonsterGroupTable!$A:$A,1,0)))))))</f>
        <v/>
      </c>
      <c r="BV24" s="2" t="str">
        <f>IF(AND(ISBLANK(BU24),OR(NOT(ISBLANK(BW24)),NOT(ISBLANK(BX24)))),#N/A,
IF(ISBLANK(BU24),"",
IF(AND(NOT(ISERROR(VLOOKUP(BU24,MonsterTable!$A:$B,MATCH(MonsterTable!$B$1,MonsterTable!$A$1:$B$1,0),0))),OR(ISBLANK(BW24),ISBLANK(BX24))),#N/A,
IFERROR(VLOOKUP(BU24,MonsterTable!$A:$B,MATCH(MonsterTable!$B$1,MonsterTable!$A$1:$B$1,0),0),
IF(OR(NOT(ISBLANK(BW24)),ISBLANK(BX24)),#N/A,
IF(BU24="empty","empty",
VLOOKUP(BU24,MonsterGroupTable!$A:$A,1,0)))))))</f>
        <v/>
      </c>
      <c r="CC24" s="2" t="str">
        <f>IF(AND(ISBLANK(CB24),OR(NOT(ISBLANK(CD24)),NOT(ISBLANK(CE24)))),#N/A,
IF(ISBLANK(CB24),"",
IF(AND(NOT(ISERROR(VLOOKUP(CB24,MonsterTable!$A:$B,MATCH(MonsterTable!$B$1,MonsterTable!$A$1:$B$1,0),0))),OR(ISBLANK(CD24),ISBLANK(CE24))),#N/A,
IFERROR(VLOOKUP(CB24,MonsterTable!$A:$B,MATCH(MonsterTable!$B$1,MonsterTable!$A$1:$B$1,0),0),
IF(OR(NOT(ISBLANK(CD24)),ISBLANK(CE24)),#N/A,
IF(CB24="empty","empty",
VLOOKUP(CB24,MonsterGroupTable!$A:$A,1,0)))))))</f>
        <v/>
      </c>
      <c r="CJ24" s="2" t="str">
        <f>IF(AND(ISBLANK(CI24),OR(NOT(ISBLANK(CK24)),NOT(ISBLANK(CL24)))),#N/A,
IF(ISBLANK(CI24),"",
IF(AND(NOT(ISERROR(VLOOKUP(CI24,MonsterTable!$A:$B,MATCH(MonsterTable!$B$1,MonsterTable!$A$1:$B$1,0),0))),OR(ISBLANK(CK24),ISBLANK(CL24))),#N/A,
IFERROR(VLOOKUP(CI24,MonsterTable!$A:$B,MATCH(MonsterTable!$B$1,MonsterTable!$A$1:$B$1,0),0),
IF(OR(NOT(ISBLANK(CK24)),ISBLANK(CL24)),#N/A,
IF(CI24="empty","empty",
VLOOKUP(CI24,MonsterGroupTable!$A:$A,1,0)))))))</f>
        <v/>
      </c>
    </row>
    <row r="25" spans="1:88">
      <c r="A25">
        <v>10024</v>
      </c>
      <c r="B25">
        <f t="shared" si="0"/>
        <v>1.1000000000000001</v>
      </c>
      <c r="C25">
        <f t="shared" si="0"/>
        <v>1.1000000000000001</v>
      </c>
      <c r="F25">
        <v>60</v>
      </c>
      <c r="G25">
        <v>153</v>
      </c>
      <c r="H25">
        <v>0</v>
      </c>
      <c r="I25">
        <v>0</v>
      </c>
      <c r="J25">
        <v>0</v>
      </c>
      <c r="K25" t="s">
        <v>28</v>
      </c>
      <c r="L25" t="s">
        <v>246</v>
      </c>
      <c r="M25" t="s">
        <v>79</v>
      </c>
      <c r="N25" t="s">
        <v>80</v>
      </c>
      <c r="O25">
        <v>0</v>
      </c>
      <c r="P25">
        <v>-4.75</v>
      </c>
      <c r="Q25">
        <v>-3.5</v>
      </c>
      <c r="R25">
        <v>4.75</v>
      </c>
      <c r="S25">
        <v>3</v>
      </c>
      <c r="T25">
        <v>-13.5</v>
      </c>
      <c r="U25">
        <v>2.5499999999999998</v>
      </c>
      <c r="V25">
        <v>-6.75</v>
      </c>
      <c r="W25" t="str">
        <f t="shared" si="1"/>
        <v>g103,5</v>
      </c>
      <c r="X25" s="1" t="s">
        <v>320</v>
      </c>
      <c r="Y25" s="2" t="str">
        <f>IF(AND(ISBLANK(X25),OR(NOT(ISBLANK(Z25)),NOT(ISBLANK(AA25)))),#N/A,
IF(ISBLANK(X25),"",
IF(AND(NOT(ISERROR(VLOOKUP(X25,MonsterTable!$A:$B,MATCH(MonsterTable!$B$1,MonsterTable!$A$1:$B$1,0),0))),OR(ISBLANK(Z25),ISBLANK(AA25))),#N/A,
IFERROR(VLOOKUP(X25,MonsterTable!$A:$B,MATCH(MonsterTable!$B$1,MonsterTable!$A$1:$B$1,0),0),
IF(OR(NOT(ISBLANK(Z25)),ISBLANK(AA25)),#N/A,
IF(X25="empty","empty",
VLOOKUP(X25,MonsterGroupTable!$A:$A,1,0)))))))</f>
        <v>g103</v>
      </c>
      <c r="AA25">
        <v>5</v>
      </c>
      <c r="AF25" s="2" t="str">
        <f>IF(AND(ISBLANK(AE25),OR(NOT(ISBLANK(AG25)),NOT(ISBLANK(AH25)))),#N/A,
IF(ISBLANK(AE25),"",
IF(AND(NOT(ISERROR(VLOOKUP(AE25,MonsterTable!$A:$B,MATCH(MonsterTable!$B$1,MonsterTable!$A$1:$B$1,0),0))),OR(ISBLANK(AG25),ISBLANK(AH25))),#N/A,
IFERROR(VLOOKUP(AE25,MonsterTable!$A:$B,MATCH(MonsterTable!$B$1,MonsterTable!$A$1:$B$1,0),0),
IF(OR(NOT(ISBLANK(AG25)),ISBLANK(AH25)),#N/A,
IF(AE25="empty","empty",
VLOOKUP(AE25,MonsterGroupTable!$A:$A,1,0)))))))</f>
        <v/>
      </c>
      <c r="AM25" s="2" t="str">
        <f>IF(AND(ISBLANK(AL25),OR(NOT(ISBLANK(AN25)),NOT(ISBLANK(AO25)))),#N/A,
IF(ISBLANK(AL25),"",
IF(AND(NOT(ISERROR(VLOOKUP(AL25,MonsterTable!$A:$B,MATCH(MonsterTable!$B$1,MonsterTable!$A$1:$B$1,0),0))),OR(ISBLANK(AN25),ISBLANK(AO25))),#N/A,
IFERROR(VLOOKUP(AL25,MonsterTable!$A:$B,MATCH(MonsterTable!$B$1,MonsterTable!$A$1:$B$1,0),0),
IF(OR(NOT(ISBLANK(AN25)),ISBLANK(AO25)),#N/A,
IF(AL25="empty","empty",
VLOOKUP(AL25,MonsterGroupTable!$A:$A,1,0)))))))</f>
        <v/>
      </c>
      <c r="AT25" s="2" t="str">
        <f>IF(AND(ISBLANK(AS25),OR(NOT(ISBLANK(AU25)),NOT(ISBLANK(AV25)))),#N/A,
IF(ISBLANK(AS25),"",
IF(AND(NOT(ISERROR(VLOOKUP(AS25,MonsterTable!$A:$B,MATCH(MonsterTable!$B$1,MonsterTable!$A$1:$B$1,0),0))),OR(ISBLANK(AU25),ISBLANK(AV25))),#N/A,
IFERROR(VLOOKUP(AS25,MonsterTable!$A:$B,MATCH(MonsterTable!$B$1,MonsterTable!$A$1:$B$1,0),0),
IF(OR(NOT(ISBLANK(AU25)),ISBLANK(AV25)),#N/A,
IF(AS25="empty","empty",
VLOOKUP(AS25,MonsterGroupTable!$A:$A,1,0)))))))</f>
        <v/>
      </c>
      <c r="BA25" s="2" t="str">
        <f>IF(AND(ISBLANK(AZ25),OR(NOT(ISBLANK(BB25)),NOT(ISBLANK(BC25)))),#N/A,
IF(ISBLANK(AZ25),"",
IF(AND(NOT(ISERROR(VLOOKUP(AZ25,MonsterTable!$A:$B,MATCH(MonsterTable!$B$1,MonsterTable!$A$1:$B$1,0),0))),OR(ISBLANK(BB25),ISBLANK(BC25))),#N/A,
IFERROR(VLOOKUP(AZ25,MonsterTable!$A:$B,MATCH(MonsterTable!$B$1,MonsterTable!$A$1:$B$1,0),0),
IF(OR(NOT(ISBLANK(BB25)),ISBLANK(BC25)),#N/A,
IF(AZ25="empty","empty",
VLOOKUP(AZ25,MonsterGroupTable!$A:$A,1,0)))))))</f>
        <v/>
      </c>
      <c r="BH25" s="2" t="str">
        <f>IF(AND(ISBLANK(BG25),OR(NOT(ISBLANK(BI25)),NOT(ISBLANK(BJ25)))),#N/A,
IF(ISBLANK(BG25),"",
IF(AND(NOT(ISERROR(VLOOKUP(BG25,MonsterTable!$A:$B,MATCH(MonsterTable!$B$1,MonsterTable!$A$1:$B$1,0),0))),OR(ISBLANK(BI25),ISBLANK(BJ25))),#N/A,
IFERROR(VLOOKUP(BG25,MonsterTable!$A:$B,MATCH(MonsterTable!$B$1,MonsterTable!$A$1:$B$1,0),0),
IF(OR(NOT(ISBLANK(BI25)),ISBLANK(BJ25)),#N/A,
IF(BG25="empty","empty",
VLOOKUP(BG25,MonsterGroupTable!$A:$A,1,0)))))))</f>
        <v/>
      </c>
      <c r="BO25" s="2" t="str">
        <f>IF(AND(ISBLANK(BN25),OR(NOT(ISBLANK(BP25)),NOT(ISBLANK(BQ25)))),#N/A,
IF(ISBLANK(BN25),"",
IF(AND(NOT(ISERROR(VLOOKUP(BN25,MonsterTable!$A:$B,MATCH(MonsterTable!$B$1,MonsterTable!$A$1:$B$1,0),0))),OR(ISBLANK(BP25),ISBLANK(BQ25))),#N/A,
IFERROR(VLOOKUP(BN25,MonsterTable!$A:$B,MATCH(MonsterTable!$B$1,MonsterTable!$A$1:$B$1,0),0),
IF(OR(NOT(ISBLANK(BP25)),ISBLANK(BQ25)),#N/A,
IF(BN25="empty","empty",
VLOOKUP(BN25,MonsterGroupTable!$A:$A,1,0)))))))</f>
        <v/>
      </c>
      <c r="BV25" s="2" t="str">
        <f>IF(AND(ISBLANK(BU25),OR(NOT(ISBLANK(BW25)),NOT(ISBLANK(BX25)))),#N/A,
IF(ISBLANK(BU25),"",
IF(AND(NOT(ISERROR(VLOOKUP(BU25,MonsterTable!$A:$B,MATCH(MonsterTable!$B$1,MonsterTable!$A$1:$B$1,0),0))),OR(ISBLANK(BW25),ISBLANK(BX25))),#N/A,
IFERROR(VLOOKUP(BU25,MonsterTable!$A:$B,MATCH(MonsterTable!$B$1,MonsterTable!$A$1:$B$1,0),0),
IF(OR(NOT(ISBLANK(BW25)),ISBLANK(BX25)),#N/A,
IF(BU25="empty","empty",
VLOOKUP(BU25,MonsterGroupTable!$A:$A,1,0)))))))</f>
        <v/>
      </c>
      <c r="CC25" s="2" t="str">
        <f>IF(AND(ISBLANK(CB25),OR(NOT(ISBLANK(CD25)),NOT(ISBLANK(CE25)))),#N/A,
IF(ISBLANK(CB25),"",
IF(AND(NOT(ISERROR(VLOOKUP(CB25,MonsterTable!$A:$B,MATCH(MonsterTable!$B$1,MonsterTable!$A$1:$B$1,0),0))),OR(ISBLANK(CD25),ISBLANK(CE25))),#N/A,
IFERROR(VLOOKUP(CB25,MonsterTable!$A:$B,MATCH(MonsterTable!$B$1,MonsterTable!$A$1:$B$1,0),0),
IF(OR(NOT(ISBLANK(CD25)),ISBLANK(CE25)),#N/A,
IF(CB25="empty","empty",
VLOOKUP(CB25,MonsterGroupTable!$A:$A,1,0)))))))</f>
        <v/>
      </c>
      <c r="CJ25" s="2" t="str">
        <f>IF(AND(ISBLANK(CI25),OR(NOT(ISBLANK(CK25)),NOT(ISBLANK(CL25)))),#N/A,
IF(ISBLANK(CI25),"",
IF(AND(NOT(ISERROR(VLOOKUP(CI25,MonsterTable!$A:$B,MATCH(MonsterTable!$B$1,MonsterTable!$A$1:$B$1,0),0))),OR(ISBLANK(CK25),ISBLANK(CL25))),#N/A,
IFERROR(VLOOKUP(CI25,MonsterTable!$A:$B,MATCH(MonsterTable!$B$1,MonsterTable!$A$1:$B$1,0),0),
IF(OR(NOT(ISBLANK(CK25)),ISBLANK(CL25)),#N/A,
IF(CI25="empty","empty",
VLOOKUP(CI25,MonsterGroupTable!$A:$A,1,0)))))))</f>
        <v/>
      </c>
    </row>
    <row r="26" spans="1:88">
      <c r="A26">
        <v>10025</v>
      </c>
      <c r="B26">
        <f t="shared" si="0"/>
        <v>1.1000000000000001</v>
      </c>
      <c r="C26">
        <f t="shared" si="0"/>
        <v>1.1000000000000001</v>
      </c>
      <c r="F26">
        <v>60</v>
      </c>
      <c r="G26">
        <v>162</v>
      </c>
      <c r="H26">
        <v>0</v>
      </c>
      <c r="I26">
        <v>0</v>
      </c>
      <c r="J26">
        <v>0</v>
      </c>
      <c r="K26" t="s">
        <v>28</v>
      </c>
      <c r="L26" t="s">
        <v>246</v>
      </c>
      <c r="M26" t="s">
        <v>79</v>
      </c>
      <c r="N26" t="s">
        <v>80</v>
      </c>
      <c r="O26">
        <v>0</v>
      </c>
      <c r="P26">
        <v>-4.75</v>
      </c>
      <c r="Q26">
        <v>-3.5</v>
      </c>
      <c r="R26">
        <v>4.75</v>
      </c>
      <c r="S26">
        <v>3</v>
      </c>
      <c r="T26">
        <v>-13.5</v>
      </c>
      <c r="U26">
        <v>2.5499999999999998</v>
      </c>
      <c r="V26">
        <v>-6.75</v>
      </c>
      <c r="W26" t="str">
        <f t="shared" si="1"/>
        <v>g103,5</v>
      </c>
      <c r="X26" s="1" t="s">
        <v>320</v>
      </c>
      <c r="Y26" s="2" t="str">
        <f>IF(AND(ISBLANK(X26),OR(NOT(ISBLANK(Z26)),NOT(ISBLANK(AA26)))),#N/A,
IF(ISBLANK(X26),"",
IF(AND(NOT(ISERROR(VLOOKUP(X26,MonsterTable!$A:$B,MATCH(MonsterTable!$B$1,MonsterTable!$A$1:$B$1,0),0))),OR(ISBLANK(Z26),ISBLANK(AA26))),#N/A,
IFERROR(VLOOKUP(X26,MonsterTable!$A:$B,MATCH(MonsterTable!$B$1,MonsterTable!$A$1:$B$1,0),0),
IF(OR(NOT(ISBLANK(Z26)),ISBLANK(AA26)),#N/A,
IF(X26="empty","empty",
VLOOKUP(X26,MonsterGroupTable!$A:$A,1,0)))))))</f>
        <v>g103</v>
      </c>
      <c r="AA26">
        <v>5</v>
      </c>
      <c r="AF26" s="2" t="str">
        <f>IF(AND(ISBLANK(AE26),OR(NOT(ISBLANK(AG26)),NOT(ISBLANK(AH26)))),#N/A,
IF(ISBLANK(AE26),"",
IF(AND(NOT(ISERROR(VLOOKUP(AE26,MonsterTable!$A:$B,MATCH(MonsterTable!$B$1,MonsterTable!$A$1:$B$1,0),0))),OR(ISBLANK(AG26),ISBLANK(AH26))),#N/A,
IFERROR(VLOOKUP(AE26,MonsterTable!$A:$B,MATCH(MonsterTable!$B$1,MonsterTable!$A$1:$B$1,0),0),
IF(OR(NOT(ISBLANK(AG26)),ISBLANK(AH26)),#N/A,
IF(AE26="empty","empty",
VLOOKUP(AE26,MonsterGroupTable!$A:$A,1,0)))))))</f>
        <v/>
      </c>
      <c r="AM26" s="2" t="str">
        <f>IF(AND(ISBLANK(AL26),OR(NOT(ISBLANK(AN26)),NOT(ISBLANK(AO26)))),#N/A,
IF(ISBLANK(AL26),"",
IF(AND(NOT(ISERROR(VLOOKUP(AL26,MonsterTable!$A:$B,MATCH(MonsterTable!$B$1,MonsterTable!$A$1:$B$1,0),0))),OR(ISBLANK(AN26),ISBLANK(AO26))),#N/A,
IFERROR(VLOOKUP(AL26,MonsterTable!$A:$B,MATCH(MonsterTable!$B$1,MonsterTable!$A$1:$B$1,0),0),
IF(OR(NOT(ISBLANK(AN26)),ISBLANK(AO26)),#N/A,
IF(AL26="empty","empty",
VLOOKUP(AL26,MonsterGroupTable!$A:$A,1,0)))))))</f>
        <v/>
      </c>
      <c r="AT26" s="2" t="str">
        <f>IF(AND(ISBLANK(AS26),OR(NOT(ISBLANK(AU26)),NOT(ISBLANK(AV26)))),#N/A,
IF(ISBLANK(AS26),"",
IF(AND(NOT(ISERROR(VLOOKUP(AS26,MonsterTable!$A:$B,MATCH(MonsterTable!$B$1,MonsterTable!$A$1:$B$1,0),0))),OR(ISBLANK(AU26),ISBLANK(AV26))),#N/A,
IFERROR(VLOOKUP(AS26,MonsterTable!$A:$B,MATCH(MonsterTable!$B$1,MonsterTable!$A$1:$B$1,0),0),
IF(OR(NOT(ISBLANK(AU26)),ISBLANK(AV26)),#N/A,
IF(AS26="empty","empty",
VLOOKUP(AS26,MonsterGroupTable!$A:$A,1,0)))))))</f>
        <v/>
      </c>
      <c r="BA26" s="2" t="str">
        <f>IF(AND(ISBLANK(AZ26),OR(NOT(ISBLANK(BB26)),NOT(ISBLANK(BC26)))),#N/A,
IF(ISBLANK(AZ26),"",
IF(AND(NOT(ISERROR(VLOOKUP(AZ26,MonsterTable!$A:$B,MATCH(MonsterTable!$B$1,MonsterTable!$A$1:$B$1,0),0))),OR(ISBLANK(BB26),ISBLANK(BC26))),#N/A,
IFERROR(VLOOKUP(AZ26,MonsterTable!$A:$B,MATCH(MonsterTable!$B$1,MonsterTable!$A$1:$B$1,0),0),
IF(OR(NOT(ISBLANK(BB26)),ISBLANK(BC26)),#N/A,
IF(AZ26="empty","empty",
VLOOKUP(AZ26,MonsterGroupTable!$A:$A,1,0)))))))</f>
        <v/>
      </c>
      <c r="BH26" s="2" t="str">
        <f>IF(AND(ISBLANK(BG26),OR(NOT(ISBLANK(BI26)),NOT(ISBLANK(BJ26)))),#N/A,
IF(ISBLANK(BG26),"",
IF(AND(NOT(ISERROR(VLOOKUP(BG26,MonsterTable!$A:$B,MATCH(MonsterTable!$B$1,MonsterTable!$A$1:$B$1,0),0))),OR(ISBLANK(BI26),ISBLANK(BJ26))),#N/A,
IFERROR(VLOOKUP(BG26,MonsterTable!$A:$B,MATCH(MonsterTable!$B$1,MonsterTable!$A$1:$B$1,0),0),
IF(OR(NOT(ISBLANK(BI26)),ISBLANK(BJ26)),#N/A,
IF(BG26="empty","empty",
VLOOKUP(BG26,MonsterGroupTable!$A:$A,1,0)))))))</f>
        <v/>
      </c>
      <c r="BO26" s="2" t="str">
        <f>IF(AND(ISBLANK(BN26),OR(NOT(ISBLANK(BP26)),NOT(ISBLANK(BQ26)))),#N/A,
IF(ISBLANK(BN26),"",
IF(AND(NOT(ISERROR(VLOOKUP(BN26,MonsterTable!$A:$B,MATCH(MonsterTable!$B$1,MonsterTable!$A$1:$B$1,0),0))),OR(ISBLANK(BP26),ISBLANK(BQ26))),#N/A,
IFERROR(VLOOKUP(BN26,MonsterTable!$A:$B,MATCH(MonsterTable!$B$1,MonsterTable!$A$1:$B$1,0),0),
IF(OR(NOT(ISBLANK(BP26)),ISBLANK(BQ26)),#N/A,
IF(BN26="empty","empty",
VLOOKUP(BN26,MonsterGroupTable!$A:$A,1,0)))))))</f>
        <v/>
      </c>
      <c r="BV26" s="2" t="str">
        <f>IF(AND(ISBLANK(BU26),OR(NOT(ISBLANK(BW26)),NOT(ISBLANK(BX26)))),#N/A,
IF(ISBLANK(BU26),"",
IF(AND(NOT(ISERROR(VLOOKUP(BU26,MonsterTable!$A:$B,MATCH(MonsterTable!$B$1,MonsterTable!$A$1:$B$1,0),0))),OR(ISBLANK(BW26),ISBLANK(BX26))),#N/A,
IFERROR(VLOOKUP(BU26,MonsterTable!$A:$B,MATCH(MonsterTable!$B$1,MonsterTable!$A$1:$B$1,0),0),
IF(OR(NOT(ISBLANK(BW26)),ISBLANK(BX26)),#N/A,
IF(BU26="empty","empty",
VLOOKUP(BU26,MonsterGroupTable!$A:$A,1,0)))))))</f>
        <v/>
      </c>
      <c r="CC26" s="2" t="str">
        <f>IF(AND(ISBLANK(CB26),OR(NOT(ISBLANK(CD26)),NOT(ISBLANK(CE26)))),#N/A,
IF(ISBLANK(CB26),"",
IF(AND(NOT(ISERROR(VLOOKUP(CB26,MonsterTable!$A:$B,MATCH(MonsterTable!$B$1,MonsterTable!$A$1:$B$1,0),0))),OR(ISBLANK(CD26),ISBLANK(CE26))),#N/A,
IFERROR(VLOOKUP(CB26,MonsterTable!$A:$B,MATCH(MonsterTable!$B$1,MonsterTable!$A$1:$B$1,0),0),
IF(OR(NOT(ISBLANK(CD26)),ISBLANK(CE26)),#N/A,
IF(CB26="empty","empty",
VLOOKUP(CB26,MonsterGroupTable!$A:$A,1,0)))))))</f>
        <v/>
      </c>
      <c r="CJ26" s="2" t="str">
        <f>IF(AND(ISBLANK(CI26),OR(NOT(ISBLANK(CK26)),NOT(ISBLANK(CL26)))),#N/A,
IF(ISBLANK(CI26),"",
IF(AND(NOT(ISERROR(VLOOKUP(CI26,MonsterTable!$A:$B,MATCH(MonsterTable!$B$1,MonsterTable!$A$1:$B$1,0),0))),OR(ISBLANK(CK26),ISBLANK(CL26))),#N/A,
IFERROR(VLOOKUP(CI26,MonsterTable!$A:$B,MATCH(MonsterTable!$B$1,MonsterTable!$A$1:$B$1,0),0),
IF(OR(NOT(ISBLANK(CK26)),ISBLANK(CL26)),#N/A,
IF(CI26="empty","empty",
VLOOKUP(CI26,MonsterGroupTable!$A:$A,1,0)))))))</f>
        <v/>
      </c>
    </row>
    <row r="27" spans="1:88">
      <c r="A27">
        <v>10026</v>
      </c>
      <c r="B27">
        <f t="shared" si="0"/>
        <v>1.1000000000000001</v>
      </c>
      <c r="C27">
        <f t="shared" si="0"/>
        <v>1.1000000000000001</v>
      </c>
      <c r="F27">
        <v>60</v>
      </c>
      <c r="G27">
        <v>171</v>
      </c>
      <c r="H27">
        <v>0</v>
      </c>
      <c r="I27">
        <v>0</v>
      </c>
      <c r="J27">
        <v>0</v>
      </c>
      <c r="K27" t="s">
        <v>28</v>
      </c>
      <c r="L27" t="s">
        <v>246</v>
      </c>
      <c r="M27" t="s">
        <v>79</v>
      </c>
      <c r="N27" t="s">
        <v>80</v>
      </c>
      <c r="O27">
        <v>0</v>
      </c>
      <c r="P27">
        <v>-4.75</v>
      </c>
      <c r="Q27">
        <v>-3.5</v>
      </c>
      <c r="R27">
        <v>4.75</v>
      </c>
      <c r="S27">
        <v>3</v>
      </c>
      <c r="T27">
        <v>-13.5</v>
      </c>
      <c r="U27">
        <v>2.5499999999999998</v>
      </c>
      <c r="V27">
        <v>-6.75</v>
      </c>
      <c r="W27" t="str">
        <f t="shared" si="1"/>
        <v>g103,5</v>
      </c>
      <c r="X27" s="1" t="s">
        <v>320</v>
      </c>
      <c r="Y27" s="2" t="str">
        <f>IF(AND(ISBLANK(X27),OR(NOT(ISBLANK(Z27)),NOT(ISBLANK(AA27)))),#N/A,
IF(ISBLANK(X27),"",
IF(AND(NOT(ISERROR(VLOOKUP(X27,MonsterTable!$A:$B,MATCH(MonsterTable!$B$1,MonsterTable!$A$1:$B$1,0),0))),OR(ISBLANK(Z27),ISBLANK(AA27))),#N/A,
IFERROR(VLOOKUP(X27,MonsterTable!$A:$B,MATCH(MonsterTable!$B$1,MonsterTable!$A$1:$B$1,0),0),
IF(OR(NOT(ISBLANK(Z27)),ISBLANK(AA27)),#N/A,
IF(X27="empty","empty",
VLOOKUP(X27,MonsterGroupTable!$A:$A,1,0)))))))</f>
        <v>g103</v>
      </c>
      <c r="AA27">
        <v>5</v>
      </c>
      <c r="AF27" s="2" t="str">
        <f>IF(AND(ISBLANK(AE27),OR(NOT(ISBLANK(AG27)),NOT(ISBLANK(AH27)))),#N/A,
IF(ISBLANK(AE27),"",
IF(AND(NOT(ISERROR(VLOOKUP(AE27,MonsterTable!$A:$B,MATCH(MonsterTable!$B$1,MonsterTable!$A$1:$B$1,0),0))),OR(ISBLANK(AG27),ISBLANK(AH27))),#N/A,
IFERROR(VLOOKUP(AE27,MonsterTable!$A:$B,MATCH(MonsterTable!$B$1,MonsterTable!$A$1:$B$1,0),0),
IF(OR(NOT(ISBLANK(AG27)),ISBLANK(AH27)),#N/A,
IF(AE27="empty","empty",
VLOOKUP(AE27,MonsterGroupTable!$A:$A,1,0)))))))</f>
        <v/>
      </c>
      <c r="AM27" s="2" t="str">
        <f>IF(AND(ISBLANK(AL27),OR(NOT(ISBLANK(AN27)),NOT(ISBLANK(AO27)))),#N/A,
IF(ISBLANK(AL27),"",
IF(AND(NOT(ISERROR(VLOOKUP(AL27,MonsterTable!$A:$B,MATCH(MonsterTable!$B$1,MonsterTable!$A$1:$B$1,0),0))),OR(ISBLANK(AN27),ISBLANK(AO27))),#N/A,
IFERROR(VLOOKUP(AL27,MonsterTable!$A:$B,MATCH(MonsterTable!$B$1,MonsterTable!$A$1:$B$1,0),0),
IF(OR(NOT(ISBLANK(AN27)),ISBLANK(AO27)),#N/A,
IF(AL27="empty","empty",
VLOOKUP(AL27,MonsterGroupTable!$A:$A,1,0)))))))</f>
        <v/>
      </c>
      <c r="AT27" s="2" t="str">
        <f>IF(AND(ISBLANK(AS27),OR(NOT(ISBLANK(AU27)),NOT(ISBLANK(AV27)))),#N/A,
IF(ISBLANK(AS27),"",
IF(AND(NOT(ISERROR(VLOOKUP(AS27,MonsterTable!$A:$B,MATCH(MonsterTable!$B$1,MonsterTable!$A$1:$B$1,0),0))),OR(ISBLANK(AU27),ISBLANK(AV27))),#N/A,
IFERROR(VLOOKUP(AS27,MonsterTable!$A:$B,MATCH(MonsterTable!$B$1,MonsterTable!$A$1:$B$1,0),0),
IF(OR(NOT(ISBLANK(AU27)),ISBLANK(AV27)),#N/A,
IF(AS27="empty","empty",
VLOOKUP(AS27,MonsterGroupTable!$A:$A,1,0)))))))</f>
        <v/>
      </c>
      <c r="BA27" s="2" t="str">
        <f>IF(AND(ISBLANK(AZ27),OR(NOT(ISBLANK(BB27)),NOT(ISBLANK(BC27)))),#N/A,
IF(ISBLANK(AZ27),"",
IF(AND(NOT(ISERROR(VLOOKUP(AZ27,MonsterTable!$A:$B,MATCH(MonsterTable!$B$1,MonsterTable!$A$1:$B$1,0),0))),OR(ISBLANK(BB27),ISBLANK(BC27))),#N/A,
IFERROR(VLOOKUP(AZ27,MonsterTable!$A:$B,MATCH(MonsterTable!$B$1,MonsterTable!$A$1:$B$1,0),0),
IF(OR(NOT(ISBLANK(BB27)),ISBLANK(BC27)),#N/A,
IF(AZ27="empty","empty",
VLOOKUP(AZ27,MonsterGroupTable!$A:$A,1,0)))))))</f>
        <v/>
      </c>
      <c r="BH27" s="2" t="str">
        <f>IF(AND(ISBLANK(BG27),OR(NOT(ISBLANK(BI27)),NOT(ISBLANK(BJ27)))),#N/A,
IF(ISBLANK(BG27),"",
IF(AND(NOT(ISERROR(VLOOKUP(BG27,MonsterTable!$A:$B,MATCH(MonsterTable!$B$1,MonsterTable!$A$1:$B$1,0),0))),OR(ISBLANK(BI27),ISBLANK(BJ27))),#N/A,
IFERROR(VLOOKUP(BG27,MonsterTable!$A:$B,MATCH(MonsterTable!$B$1,MonsterTable!$A$1:$B$1,0),0),
IF(OR(NOT(ISBLANK(BI27)),ISBLANK(BJ27)),#N/A,
IF(BG27="empty","empty",
VLOOKUP(BG27,MonsterGroupTable!$A:$A,1,0)))))))</f>
        <v/>
      </c>
      <c r="BO27" s="2" t="str">
        <f>IF(AND(ISBLANK(BN27),OR(NOT(ISBLANK(BP27)),NOT(ISBLANK(BQ27)))),#N/A,
IF(ISBLANK(BN27),"",
IF(AND(NOT(ISERROR(VLOOKUP(BN27,MonsterTable!$A:$B,MATCH(MonsterTable!$B$1,MonsterTable!$A$1:$B$1,0),0))),OR(ISBLANK(BP27),ISBLANK(BQ27))),#N/A,
IFERROR(VLOOKUP(BN27,MonsterTable!$A:$B,MATCH(MonsterTable!$B$1,MonsterTable!$A$1:$B$1,0),0),
IF(OR(NOT(ISBLANK(BP27)),ISBLANK(BQ27)),#N/A,
IF(BN27="empty","empty",
VLOOKUP(BN27,MonsterGroupTable!$A:$A,1,0)))))))</f>
        <v/>
      </c>
      <c r="BV27" s="2" t="str">
        <f>IF(AND(ISBLANK(BU27),OR(NOT(ISBLANK(BW27)),NOT(ISBLANK(BX27)))),#N/A,
IF(ISBLANK(BU27),"",
IF(AND(NOT(ISERROR(VLOOKUP(BU27,MonsterTable!$A:$B,MATCH(MonsterTable!$B$1,MonsterTable!$A$1:$B$1,0),0))),OR(ISBLANK(BW27),ISBLANK(BX27))),#N/A,
IFERROR(VLOOKUP(BU27,MonsterTable!$A:$B,MATCH(MonsterTable!$B$1,MonsterTable!$A$1:$B$1,0),0),
IF(OR(NOT(ISBLANK(BW27)),ISBLANK(BX27)),#N/A,
IF(BU27="empty","empty",
VLOOKUP(BU27,MonsterGroupTable!$A:$A,1,0)))))))</f>
        <v/>
      </c>
      <c r="CC27" s="2" t="str">
        <f>IF(AND(ISBLANK(CB27),OR(NOT(ISBLANK(CD27)),NOT(ISBLANK(CE27)))),#N/A,
IF(ISBLANK(CB27),"",
IF(AND(NOT(ISERROR(VLOOKUP(CB27,MonsterTable!$A:$B,MATCH(MonsterTable!$B$1,MonsterTable!$A$1:$B$1,0),0))),OR(ISBLANK(CD27),ISBLANK(CE27))),#N/A,
IFERROR(VLOOKUP(CB27,MonsterTable!$A:$B,MATCH(MonsterTable!$B$1,MonsterTable!$A$1:$B$1,0),0),
IF(OR(NOT(ISBLANK(CD27)),ISBLANK(CE27)),#N/A,
IF(CB27="empty","empty",
VLOOKUP(CB27,MonsterGroupTable!$A:$A,1,0)))))))</f>
        <v/>
      </c>
      <c r="CJ27" s="2" t="str">
        <f>IF(AND(ISBLANK(CI27),OR(NOT(ISBLANK(CK27)),NOT(ISBLANK(CL27)))),#N/A,
IF(ISBLANK(CI27),"",
IF(AND(NOT(ISERROR(VLOOKUP(CI27,MonsterTable!$A:$B,MATCH(MonsterTable!$B$1,MonsterTable!$A$1:$B$1,0),0))),OR(ISBLANK(CK27),ISBLANK(CL27))),#N/A,
IFERROR(VLOOKUP(CI27,MonsterTable!$A:$B,MATCH(MonsterTable!$B$1,MonsterTable!$A$1:$B$1,0),0),
IF(OR(NOT(ISBLANK(CK27)),ISBLANK(CL27)),#N/A,
IF(CI27="empty","empty",
VLOOKUP(CI27,MonsterGroupTable!$A:$A,1,0)))))))</f>
        <v/>
      </c>
    </row>
    <row r="28" spans="1:88">
      <c r="A28">
        <v>10027</v>
      </c>
      <c r="B28">
        <f t="shared" si="0"/>
        <v>1.1000000000000001</v>
      </c>
      <c r="C28">
        <f t="shared" si="0"/>
        <v>1.1000000000000001</v>
      </c>
      <c r="F28">
        <v>60</v>
      </c>
      <c r="G28">
        <v>180</v>
      </c>
      <c r="H28">
        <v>0</v>
      </c>
      <c r="I28">
        <v>0</v>
      </c>
      <c r="J28">
        <v>0</v>
      </c>
      <c r="K28" t="s">
        <v>28</v>
      </c>
      <c r="L28" t="s">
        <v>246</v>
      </c>
      <c r="M28" t="s">
        <v>79</v>
      </c>
      <c r="N28" t="s">
        <v>80</v>
      </c>
      <c r="O28">
        <v>0</v>
      </c>
      <c r="P28">
        <v>-4.75</v>
      </c>
      <c r="Q28">
        <v>-3.5</v>
      </c>
      <c r="R28">
        <v>4.75</v>
      </c>
      <c r="S28">
        <v>3</v>
      </c>
      <c r="T28">
        <v>-13.5</v>
      </c>
      <c r="U28">
        <v>2.5499999999999998</v>
      </c>
      <c r="V28">
        <v>-6.75</v>
      </c>
      <c r="W28" t="str">
        <f t="shared" si="1"/>
        <v>g103,5</v>
      </c>
      <c r="X28" s="1" t="s">
        <v>320</v>
      </c>
      <c r="Y28" s="2" t="str">
        <f>IF(AND(ISBLANK(X28),OR(NOT(ISBLANK(Z28)),NOT(ISBLANK(AA28)))),#N/A,
IF(ISBLANK(X28),"",
IF(AND(NOT(ISERROR(VLOOKUP(X28,MonsterTable!$A:$B,MATCH(MonsterTable!$B$1,MonsterTable!$A$1:$B$1,0),0))),OR(ISBLANK(Z28),ISBLANK(AA28))),#N/A,
IFERROR(VLOOKUP(X28,MonsterTable!$A:$B,MATCH(MonsterTable!$B$1,MonsterTable!$A$1:$B$1,0),0),
IF(OR(NOT(ISBLANK(Z28)),ISBLANK(AA28)),#N/A,
IF(X28="empty","empty",
VLOOKUP(X28,MonsterGroupTable!$A:$A,1,0)))))))</f>
        <v>g103</v>
      </c>
      <c r="AA28">
        <v>5</v>
      </c>
      <c r="AF28" s="2" t="str">
        <f>IF(AND(ISBLANK(AE28),OR(NOT(ISBLANK(AG28)),NOT(ISBLANK(AH28)))),#N/A,
IF(ISBLANK(AE28),"",
IF(AND(NOT(ISERROR(VLOOKUP(AE28,MonsterTable!$A:$B,MATCH(MonsterTable!$B$1,MonsterTable!$A$1:$B$1,0),0))),OR(ISBLANK(AG28),ISBLANK(AH28))),#N/A,
IFERROR(VLOOKUP(AE28,MonsterTable!$A:$B,MATCH(MonsterTable!$B$1,MonsterTable!$A$1:$B$1,0),0),
IF(OR(NOT(ISBLANK(AG28)),ISBLANK(AH28)),#N/A,
IF(AE28="empty","empty",
VLOOKUP(AE28,MonsterGroupTable!$A:$A,1,0)))))))</f>
        <v/>
      </c>
      <c r="AM28" s="2" t="str">
        <f>IF(AND(ISBLANK(AL28),OR(NOT(ISBLANK(AN28)),NOT(ISBLANK(AO28)))),#N/A,
IF(ISBLANK(AL28),"",
IF(AND(NOT(ISERROR(VLOOKUP(AL28,MonsterTable!$A:$B,MATCH(MonsterTable!$B$1,MonsterTable!$A$1:$B$1,0),0))),OR(ISBLANK(AN28),ISBLANK(AO28))),#N/A,
IFERROR(VLOOKUP(AL28,MonsterTable!$A:$B,MATCH(MonsterTable!$B$1,MonsterTable!$A$1:$B$1,0),0),
IF(OR(NOT(ISBLANK(AN28)),ISBLANK(AO28)),#N/A,
IF(AL28="empty","empty",
VLOOKUP(AL28,MonsterGroupTable!$A:$A,1,0)))))))</f>
        <v/>
      </c>
      <c r="AT28" s="2" t="str">
        <f>IF(AND(ISBLANK(AS28),OR(NOT(ISBLANK(AU28)),NOT(ISBLANK(AV28)))),#N/A,
IF(ISBLANK(AS28),"",
IF(AND(NOT(ISERROR(VLOOKUP(AS28,MonsterTable!$A:$B,MATCH(MonsterTable!$B$1,MonsterTable!$A$1:$B$1,0),0))),OR(ISBLANK(AU28),ISBLANK(AV28))),#N/A,
IFERROR(VLOOKUP(AS28,MonsterTable!$A:$B,MATCH(MonsterTable!$B$1,MonsterTable!$A$1:$B$1,0),0),
IF(OR(NOT(ISBLANK(AU28)),ISBLANK(AV28)),#N/A,
IF(AS28="empty","empty",
VLOOKUP(AS28,MonsterGroupTable!$A:$A,1,0)))))))</f>
        <v/>
      </c>
      <c r="BA28" s="2" t="str">
        <f>IF(AND(ISBLANK(AZ28),OR(NOT(ISBLANK(BB28)),NOT(ISBLANK(BC28)))),#N/A,
IF(ISBLANK(AZ28),"",
IF(AND(NOT(ISERROR(VLOOKUP(AZ28,MonsterTable!$A:$B,MATCH(MonsterTable!$B$1,MonsterTable!$A$1:$B$1,0),0))),OR(ISBLANK(BB28),ISBLANK(BC28))),#N/A,
IFERROR(VLOOKUP(AZ28,MonsterTable!$A:$B,MATCH(MonsterTable!$B$1,MonsterTable!$A$1:$B$1,0),0),
IF(OR(NOT(ISBLANK(BB28)),ISBLANK(BC28)),#N/A,
IF(AZ28="empty","empty",
VLOOKUP(AZ28,MonsterGroupTable!$A:$A,1,0)))))))</f>
        <v/>
      </c>
      <c r="BH28" s="2" t="str">
        <f>IF(AND(ISBLANK(BG28),OR(NOT(ISBLANK(BI28)),NOT(ISBLANK(BJ28)))),#N/A,
IF(ISBLANK(BG28),"",
IF(AND(NOT(ISERROR(VLOOKUP(BG28,MonsterTable!$A:$B,MATCH(MonsterTable!$B$1,MonsterTable!$A$1:$B$1,0),0))),OR(ISBLANK(BI28),ISBLANK(BJ28))),#N/A,
IFERROR(VLOOKUP(BG28,MonsterTable!$A:$B,MATCH(MonsterTable!$B$1,MonsterTable!$A$1:$B$1,0),0),
IF(OR(NOT(ISBLANK(BI28)),ISBLANK(BJ28)),#N/A,
IF(BG28="empty","empty",
VLOOKUP(BG28,MonsterGroupTable!$A:$A,1,0)))))))</f>
        <v/>
      </c>
      <c r="BO28" s="2" t="str">
        <f>IF(AND(ISBLANK(BN28),OR(NOT(ISBLANK(BP28)),NOT(ISBLANK(BQ28)))),#N/A,
IF(ISBLANK(BN28),"",
IF(AND(NOT(ISERROR(VLOOKUP(BN28,MonsterTable!$A:$B,MATCH(MonsterTable!$B$1,MonsterTable!$A$1:$B$1,0),0))),OR(ISBLANK(BP28),ISBLANK(BQ28))),#N/A,
IFERROR(VLOOKUP(BN28,MonsterTable!$A:$B,MATCH(MonsterTable!$B$1,MonsterTable!$A$1:$B$1,0),0),
IF(OR(NOT(ISBLANK(BP28)),ISBLANK(BQ28)),#N/A,
IF(BN28="empty","empty",
VLOOKUP(BN28,MonsterGroupTable!$A:$A,1,0)))))))</f>
        <v/>
      </c>
      <c r="BV28" s="2" t="str">
        <f>IF(AND(ISBLANK(BU28),OR(NOT(ISBLANK(BW28)),NOT(ISBLANK(BX28)))),#N/A,
IF(ISBLANK(BU28),"",
IF(AND(NOT(ISERROR(VLOOKUP(BU28,MonsterTable!$A:$B,MATCH(MonsterTable!$B$1,MonsterTable!$A$1:$B$1,0),0))),OR(ISBLANK(BW28),ISBLANK(BX28))),#N/A,
IFERROR(VLOOKUP(BU28,MonsterTable!$A:$B,MATCH(MonsterTable!$B$1,MonsterTable!$A$1:$B$1,0),0),
IF(OR(NOT(ISBLANK(BW28)),ISBLANK(BX28)),#N/A,
IF(BU28="empty","empty",
VLOOKUP(BU28,MonsterGroupTable!$A:$A,1,0)))))))</f>
        <v/>
      </c>
      <c r="CC28" s="2" t="str">
        <f>IF(AND(ISBLANK(CB28),OR(NOT(ISBLANK(CD28)),NOT(ISBLANK(CE28)))),#N/A,
IF(ISBLANK(CB28),"",
IF(AND(NOT(ISERROR(VLOOKUP(CB28,MonsterTable!$A:$B,MATCH(MonsterTable!$B$1,MonsterTable!$A$1:$B$1,0),0))),OR(ISBLANK(CD28),ISBLANK(CE28))),#N/A,
IFERROR(VLOOKUP(CB28,MonsterTable!$A:$B,MATCH(MonsterTable!$B$1,MonsterTable!$A$1:$B$1,0),0),
IF(OR(NOT(ISBLANK(CD28)),ISBLANK(CE28)),#N/A,
IF(CB28="empty","empty",
VLOOKUP(CB28,MonsterGroupTable!$A:$A,1,0)))))))</f>
        <v/>
      </c>
      <c r="CJ28" s="2" t="str">
        <f>IF(AND(ISBLANK(CI28),OR(NOT(ISBLANK(CK28)),NOT(ISBLANK(CL28)))),#N/A,
IF(ISBLANK(CI28),"",
IF(AND(NOT(ISERROR(VLOOKUP(CI28,MonsterTable!$A:$B,MATCH(MonsterTable!$B$1,MonsterTable!$A$1:$B$1,0),0))),OR(ISBLANK(CK28),ISBLANK(CL28))),#N/A,
IFERROR(VLOOKUP(CI28,MonsterTable!$A:$B,MATCH(MonsterTable!$B$1,MonsterTable!$A$1:$B$1,0),0),
IF(OR(NOT(ISBLANK(CK28)),ISBLANK(CL28)),#N/A,
IF(CI28="empty","empty",
VLOOKUP(CI28,MonsterGroupTable!$A:$A,1,0)))))))</f>
        <v/>
      </c>
    </row>
    <row r="29" spans="1:88">
      <c r="A29">
        <v>10028</v>
      </c>
      <c r="B29">
        <f t="shared" si="0"/>
        <v>1.1000000000000001</v>
      </c>
      <c r="C29">
        <f t="shared" si="0"/>
        <v>1.1000000000000001</v>
      </c>
      <c r="F29">
        <v>60</v>
      </c>
      <c r="G29">
        <v>189</v>
      </c>
      <c r="H29">
        <v>0</v>
      </c>
      <c r="I29">
        <v>0</v>
      </c>
      <c r="J29">
        <v>0</v>
      </c>
      <c r="K29" t="s">
        <v>28</v>
      </c>
      <c r="L29" t="s">
        <v>246</v>
      </c>
      <c r="M29" t="s">
        <v>79</v>
      </c>
      <c r="N29" t="s">
        <v>80</v>
      </c>
      <c r="O29">
        <v>0</v>
      </c>
      <c r="P29">
        <v>-4.75</v>
      </c>
      <c r="Q29">
        <v>-3.5</v>
      </c>
      <c r="R29">
        <v>4.75</v>
      </c>
      <c r="S29">
        <v>3</v>
      </c>
      <c r="T29">
        <v>-13.5</v>
      </c>
      <c r="U29">
        <v>2.5499999999999998</v>
      </c>
      <c r="V29">
        <v>-6.75</v>
      </c>
      <c r="W29" t="str">
        <f t="shared" si="1"/>
        <v>g103,5</v>
      </c>
      <c r="X29" s="1" t="s">
        <v>320</v>
      </c>
      <c r="Y29" s="2" t="str">
        <f>IF(AND(ISBLANK(X29),OR(NOT(ISBLANK(Z29)),NOT(ISBLANK(AA29)))),#N/A,
IF(ISBLANK(X29),"",
IF(AND(NOT(ISERROR(VLOOKUP(X29,MonsterTable!$A:$B,MATCH(MonsterTable!$B$1,MonsterTable!$A$1:$B$1,0),0))),OR(ISBLANK(Z29),ISBLANK(AA29))),#N/A,
IFERROR(VLOOKUP(X29,MonsterTable!$A:$B,MATCH(MonsterTable!$B$1,MonsterTable!$A$1:$B$1,0),0),
IF(OR(NOT(ISBLANK(Z29)),ISBLANK(AA29)),#N/A,
IF(X29="empty","empty",
VLOOKUP(X29,MonsterGroupTable!$A:$A,1,0)))))))</f>
        <v>g103</v>
      </c>
      <c r="AA29">
        <v>5</v>
      </c>
      <c r="AF29" s="2" t="str">
        <f>IF(AND(ISBLANK(AE29),OR(NOT(ISBLANK(AG29)),NOT(ISBLANK(AH29)))),#N/A,
IF(ISBLANK(AE29),"",
IF(AND(NOT(ISERROR(VLOOKUP(AE29,MonsterTable!$A:$B,MATCH(MonsterTable!$B$1,MonsterTable!$A$1:$B$1,0),0))),OR(ISBLANK(AG29),ISBLANK(AH29))),#N/A,
IFERROR(VLOOKUP(AE29,MonsterTable!$A:$B,MATCH(MonsterTable!$B$1,MonsterTable!$A$1:$B$1,0),0),
IF(OR(NOT(ISBLANK(AG29)),ISBLANK(AH29)),#N/A,
IF(AE29="empty","empty",
VLOOKUP(AE29,MonsterGroupTable!$A:$A,1,0)))))))</f>
        <v/>
      </c>
      <c r="AM29" s="2" t="str">
        <f>IF(AND(ISBLANK(AL29),OR(NOT(ISBLANK(AN29)),NOT(ISBLANK(AO29)))),#N/A,
IF(ISBLANK(AL29),"",
IF(AND(NOT(ISERROR(VLOOKUP(AL29,MonsterTable!$A:$B,MATCH(MonsterTable!$B$1,MonsterTable!$A$1:$B$1,0),0))),OR(ISBLANK(AN29),ISBLANK(AO29))),#N/A,
IFERROR(VLOOKUP(AL29,MonsterTable!$A:$B,MATCH(MonsterTable!$B$1,MonsterTable!$A$1:$B$1,0),0),
IF(OR(NOT(ISBLANK(AN29)),ISBLANK(AO29)),#N/A,
IF(AL29="empty","empty",
VLOOKUP(AL29,MonsterGroupTable!$A:$A,1,0)))))))</f>
        <v/>
      </c>
      <c r="AT29" s="2" t="str">
        <f>IF(AND(ISBLANK(AS29),OR(NOT(ISBLANK(AU29)),NOT(ISBLANK(AV29)))),#N/A,
IF(ISBLANK(AS29),"",
IF(AND(NOT(ISERROR(VLOOKUP(AS29,MonsterTable!$A:$B,MATCH(MonsterTable!$B$1,MonsterTable!$A$1:$B$1,0),0))),OR(ISBLANK(AU29),ISBLANK(AV29))),#N/A,
IFERROR(VLOOKUP(AS29,MonsterTable!$A:$B,MATCH(MonsterTable!$B$1,MonsterTable!$A$1:$B$1,0),0),
IF(OR(NOT(ISBLANK(AU29)),ISBLANK(AV29)),#N/A,
IF(AS29="empty","empty",
VLOOKUP(AS29,MonsterGroupTable!$A:$A,1,0)))))))</f>
        <v/>
      </c>
      <c r="BA29" s="2" t="str">
        <f>IF(AND(ISBLANK(AZ29),OR(NOT(ISBLANK(BB29)),NOT(ISBLANK(BC29)))),#N/A,
IF(ISBLANK(AZ29),"",
IF(AND(NOT(ISERROR(VLOOKUP(AZ29,MonsterTable!$A:$B,MATCH(MonsterTable!$B$1,MonsterTable!$A$1:$B$1,0),0))),OR(ISBLANK(BB29),ISBLANK(BC29))),#N/A,
IFERROR(VLOOKUP(AZ29,MonsterTable!$A:$B,MATCH(MonsterTable!$B$1,MonsterTable!$A$1:$B$1,0),0),
IF(OR(NOT(ISBLANK(BB29)),ISBLANK(BC29)),#N/A,
IF(AZ29="empty","empty",
VLOOKUP(AZ29,MonsterGroupTable!$A:$A,1,0)))))))</f>
        <v/>
      </c>
      <c r="BH29" s="2" t="str">
        <f>IF(AND(ISBLANK(BG29),OR(NOT(ISBLANK(BI29)),NOT(ISBLANK(BJ29)))),#N/A,
IF(ISBLANK(BG29),"",
IF(AND(NOT(ISERROR(VLOOKUP(BG29,MonsterTable!$A:$B,MATCH(MonsterTable!$B$1,MonsterTable!$A$1:$B$1,0),0))),OR(ISBLANK(BI29),ISBLANK(BJ29))),#N/A,
IFERROR(VLOOKUP(BG29,MonsterTable!$A:$B,MATCH(MonsterTable!$B$1,MonsterTable!$A$1:$B$1,0),0),
IF(OR(NOT(ISBLANK(BI29)),ISBLANK(BJ29)),#N/A,
IF(BG29="empty","empty",
VLOOKUP(BG29,MonsterGroupTable!$A:$A,1,0)))))))</f>
        <v/>
      </c>
      <c r="BO29" s="2" t="str">
        <f>IF(AND(ISBLANK(BN29),OR(NOT(ISBLANK(BP29)),NOT(ISBLANK(BQ29)))),#N/A,
IF(ISBLANK(BN29),"",
IF(AND(NOT(ISERROR(VLOOKUP(BN29,MonsterTable!$A:$B,MATCH(MonsterTable!$B$1,MonsterTable!$A$1:$B$1,0),0))),OR(ISBLANK(BP29),ISBLANK(BQ29))),#N/A,
IFERROR(VLOOKUP(BN29,MonsterTable!$A:$B,MATCH(MonsterTable!$B$1,MonsterTable!$A$1:$B$1,0),0),
IF(OR(NOT(ISBLANK(BP29)),ISBLANK(BQ29)),#N/A,
IF(BN29="empty","empty",
VLOOKUP(BN29,MonsterGroupTable!$A:$A,1,0)))))))</f>
        <v/>
      </c>
      <c r="BV29" s="2" t="str">
        <f>IF(AND(ISBLANK(BU29),OR(NOT(ISBLANK(BW29)),NOT(ISBLANK(BX29)))),#N/A,
IF(ISBLANK(BU29),"",
IF(AND(NOT(ISERROR(VLOOKUP(BU29,MonsterTable!$A:$B,MATCH(MonsterTable!$B$1,MonsterTable!$A$1:$B$1,0),0))),OR(ISBLANK(BW29),ISBLANK(BX29))),#N/A,
IFERROR(VLOOKUP(BU29,MonsterTable!$A:$B,MATCH(MonsterTable!$B$1,MonsterTable!$A$1:$B$1,0),0),
IF(OR(NOT(ISBLANK(BW29)),ISBLANK(BX29)),#N/A,
IF(BU29="empty","empty",
VLOOKUP(BU29,MonsterGroupTable!$A:$A,1,0)))))))</f>
        <v/>
      </c>
      <c r="CC29" s="2" t="str">
        <f>IF(AND(ISBLANK(CB29),OR(NOT(ISBLANK(CD29)),NOT(ISBLANK(CE29)))),#N/A,
IF(ISBLANK(CB29),"",
IF(AND(NOT(ISERROR(VLOOKUP(CB29,MonsterTable!$A:$B,MATCH(MonsterTable!$B$1,MonsterTable!$A$1:$B$1,0),0))),OR(ISBLANK(CD29),ISBLANK(CE29))),#N/A,
IFERROR(VLOOKUP(CB29,MonsterTable!$A:$B,MATCH(MonsterTable!$B$1,MonsterTable!$A$1:$B$1,0),0),
IF(OR(NOT(ISBLANK(CD29)),ISBLANK(CE29)),#N/A,
IF(CB29="empty","empty",
VLOOKUP(CB29,MonsterGroupTable!$A:$A,1,0)))))))</f>
        <v/>
      </c>
      <c r="CJ29" s="2" t="str">
        <f>IF(AND(ISBLANK(CI29),OR(NOT(ISBLANK(CK29)),NOT(ISBLANK(CL29)))),#N/A,
IF(ISBLANK(CI29),"",
IF(AND(NOT(ISERROR(VLOOKUP(CI29,MonsterTable!$A:$B,MATCH(MonsterTable!$B$1,MonsterTable!$A$1:$B$1,0),0))),OR(ISBLANK(CK29),ISBLANK(CL29))),#N/A,
IFERROR(VLOOKUP(CI29,MonsterTable!$A:$B,MATCH(MonsterTable!$B$1,MonsterTable!$A$1:$B$1,0),0),
IF(OR(NOT(ISBLANK(CK29)),ISBLANK(CL29)),#N/A,
IF(CI29="empty","empty",
VLOOKUP(CI29,MonsterGroupTable!$A:$A,1,0)))))))</f>
        <v/>
      </c>
    </row>
    <row r="30" spans="1:88">
      <c r="A30">
        <v>10029</v>
      </c>
      <c r="B30">
        <f t="shared" si="0"/>
        <v>1.1000000000000001</v>
      </c>
      <c r="C30">
        <f t="shared" si="0"/>
        <v>1.1000000000000001</v>
      </c>
      <c r="F30">
        <v>60</v>
      </c>
      <c r="G30">
        <v>198</v>
      </c>
      <c r="H30">
        <v>0</v>
      </c>
      <c r="I30">
        <v>0</v>
      </c>
      <c r="J30">
        <v>0</v>
      </c>
      <c r="K30" t="s">
        <v>28</v>
      </c>
      <c r="L30" t="s">
        <v>246</v>
      </c>
      <c r="M30" t="s">
        <v>79</v>
      </c>
      <c r="N30" t="s">
        <v>80</v>
      </c>
      <c r="O30">
        <v>0</v>
      </c>
      <c r="P30">
        <v>-4.75</v>
      </c>
      <c r="Q30">
        <v>-3.5</v>
      </c>
      <c r="R30">
        <v>4.75</v>
      </c>
      <c r="S30">
        <v>3</v>
      </c>
      <c r="T30">
        <v>-13.5</v>
      </c>
      <c r="U30">
        <v>2.5499999999999998</v>
      </c>
      <c r="V30">
        <v>-6.75</v>
      </c>
      <c r="W30" t="str">
        <f t="shared" si="1"/>
        <v>g103,5</v>
      </c>
      <c r="X30" s="1" t="s">
        <v>320</v>
      </c>
      <c r="Y30" s="2" t="str">
        <f>IF(AND(ISBLANK(X30),OR(NOT(ISBLANK(Z30)),NOT(ISBLANK(AA30)))),#N/A,
IF(ISBLANK(X30),"",
IF(AND(NOT(ISERROR(VLOOKUP(X30,MonsterTable!$A:$B,MATCH(MonsterTable!$B$1,MonsterTable!$A$1:$B$1,0),0))),OR(ISBLANK(Z30),ISBLANK(AA30))),#N/A,
IFERROR(VLOOKUP(X30,MonsterTable!$A:$B,MATCH(MonsterTable!$B$1,MonsterTable!$A$1:$B$1,0),0),
IF(OR(NOT(ISBLANK(Z30)),ISBLANK(AA30)),#N/A,
IF(X30="empty","empty",
VLOOKUP(X30,MonsterGroupTable!$A:$A,1,0)))))))</f>
        <v>g103</v>
      </c>
      <c r="AA30">
        <v>5</v>
      </c>
      <c r="AF30" s="2" t="str">
        <f>IF(AND(ISBLANK(AE30),OR(NOT(ISBLANK(AG30)),NOT(ISBLANK(AH30)))),#N/A,
IF(ISBLANK(AE30),"",
IF(AND(NOT(ISERROR(VLOOKUP(AE30,MonsterTable!$A:$B,MATCH(MonsterTable!$B$1,MonsterTable!$A$1:$B$1,0),0))),OR(ISBLANK(AG30),ISBLANK(AH30))),#N/A,
IFERROR(VLOOKUP(AE30,MonsterTable!$A:$B,MATCH(MonsterTable!$B$1,MonsterTable!$A$1:$B$1,0),0),
IF(OR(NOT(ISBLANK(AG30)),ISBLANK(AH30)),#N/A,
IF(AE30="empty","empty",
VLOOKUP(AE30,MonsterGroupTable!$A:$A,1,0)))))))</f>
        <v/>
      </c>
      <c r="AM30" s="2" t="str">
        <f>IF(AND(ISBLANK(AL30),OR(NOT(ISBLANK(AN30)),NOT(ISBLANK(AO30)))),#N/A,
IF(ISBLANK(AL30),"",
IF(AND(NOT(ISERROR(VLOOKUP(AL30,MonsterTable!$A:$B,MATCH(MonsterTable!$B$1,MonsterTable!$A$1:$B$1,0),0))),OR(ISBLANK(AN30),ISBLANK(AO30))),#N/A,
IFERROR(VLOOKUP(AL30,MonsterTable!$A:$B,MATCH(MonsterTable!$B$1,MonsterTable!$A$1:$B$1,0),0),
IF(OR(NOT(ISBLANK(AN30)),ISBLANK(AO30)),#N/A,
IF(AL30="empty","empty",
VLOOKUP(AL30,MonsterGroupTable!$A:$A,1,0)))))))</f>
        <v/>
      </c>
      <c r="AT30" s="2" t="str">
        <f>IF(AND(ISBLANK(AS30),OR(NOT(ISBLANK(AU30)),NOT(ISBLANK(AV30)))),#N/A,
IF(ISBLANK(AS30),"",
IF(AND(NOT(ISERROR(VLOOKUP(AS30,MonsterTable!$A:$B,MATCH(MonsterTable!$B$1,MonsterTable!$A$1:$B$1,0),0))),OR(ISBLANK(AU30),ISBLANK(AV30))),#N/A,
IFERROR(VLOOKUP(AS30,MonsterTable!$A:$B,MATCH(MonsterTable!$B$1,MonsterTable!$A$1:$B$1,0),0),
IF(OR(NOT(ISBLANK(AU30)),ISBLANK(AV30)),#N/A,
IF(AS30="empty","empty",
VLOOKUP(AS30,MonsterGroupTable!$A:$A,1,0)))))))</f>
        <v/>
      </c>
      <c r="BA30" s="2" t="str">
        <f>IF(AND(ISBLANK(AZ30),OR(NOT(ISBLANK(BB30)),NOT(ISBLANK(BC30)))),#N/A,
IF(ISBLANK(AZ30),"",
IF(AND(NOT(ISERROR(VLOOKUP(AZ30,MonsterTable!$A:$B,MATCH(MonsterTable!$B$1,MonsterTable!$A$1:$B$1,0),0))),OR(ISBLANK(BB30),ISBLANK(BC30))),#N/A,
IFERROR(VLOOKUP(AZ30,MonsterTable!$A:$B,MATCH(MonsterTable!$B$1,MonsterTable!$A$1:$B$1,0),0),
IF(OR(NOT(ISBLANK(BB30)),ISBLANK(BC30)),#N/A,
IF(AZ30="empty","empty",
VLOOKUP(AZ30,MonsterGroupTable!$A:$A,1,0)))))))</f>
        <v/>
      </c>
      <c r="BH30" s="2" t="str">
        <f>IF(AND(ISBLANK(BG30),OR(NOT(ISBLANK(BI30)),NOT(ISBLANK(BJ30)))),#N/A,
IF(ISBLANK(BG30),"",
IF(AND(NOT(ISERROR(VLOOKUP(BG30,MonsterTable!$A:$B,MATCH(MonsterTable!$B$1,MonsterTable!$A$1:$B$1,0),0))),OR(ISBLANK(BI30),ISBLANK(BJ30))),#N/A,
IFERROR(VLOOKUP(BG30,MonsterTable!$A:$B,MATCH(MonsterTable!$B$1,MonsterTable!$A$1:$B$1,0),0),
IF(OR(NOT(ISBLANK(BI30)),ISBLANK(BJ30)),#N/A,
IF(BG30="empty","empty",
VLOOKUP(BG30,MonsterGroupTable!$A:$A,1,0)))))))</f>
        <v/>
      </c>
      <c r="BO30" s="2" t="str">
        <f>IF(AND(ISBLANK(BN30),OR(NOT(ISBLANK(BP30)),NOT(ISBLANK(BQ30)))),#N/A,
IF(ISBLANK(BN30),"",
IF(AND(NOT(ISERROR(VLOOKUP(BN30,MonsterTable!$A:$B,MATCH(MonsterTable!$B$1,MonsterTable!$A$1:$B$1,0),0))),OR(ISBLANK(BP30),ISBLANK(BQ30))),#N/A,
IFERROR(VLOOKUP(BN30,MonsterTable!$A:$B,MATCH(MonsterTable!$B$1,MonsterTable!$A$1:$B$1,0),0),
IF(OR(NOT(ISBLANK(BP30)),ISBLANK(BQ30)),#N/A,
IF(BN30="empty","empty",
VLOOKUP(BN30,MonsterGroupTable!$A:$A,1,0)))))))</f>
        <v/>
      </c>
      <c r="BV30" s="2" t="str">
        <f>IF(AND(ISBLANK(BU30),OR(NOT(ISBLANK(BW30)),NOT(ISBLANK(BX30)))),#N/A,
IF(ISBLANK(BU30),"",
IF(AND(NOT(ISERROR(VLOOKUP(BU30,MonsterTable!$A:$B,MATCH(MonsterTable!$B$1,MonsterTable!$A$1:$B$1,0),0))),OR(ISBLANK(BW30),ISBLANK(BX30))),#N/A,
IFERROR(VLOOKUP(BU30,MonsterTable!$A:$B,MATCH(MonsterTable!$B$1,MonsterTable!$A$1:$B$1,0),0),
IF(OR(NOT(ISBLANK(BW30)),ISBLANK(BX30)),#N/A,
IF(BU30="empty","empty",
VLOOKUP(BU30,MonsterGroupTable!$A:$A,1,0)))))))</f>
        <v/>
      </c>
      <c r="CC30" s="2" t="str">
        <f>IF(AND(ISBLANK(CB30),OR(NOT(ISBLANK(CD30)),NOT(ISBLANK(CE30)))),#N/A,
IF(ISBLANK(CB30),"",
IF(AND(NOT(ISERROR(VLOOKUP(CB30,MonsterTable!$A:$B,MATCH(MonsterTable!$B$1,MonsterTable!$A$1:$B$1,0),0))),OR(ISBLANK(CD30),ISBLANK(CE30))),#N/A,
IFERROR(VLOOKUP(CB30,MonsterTable!$A:$B,MATCH(MonsterTable!$B$1,MonsterTable!$A$1:$B$1,0),0),
IF(OR(NOT(ISBLANK(CD30)),ISBLANK(CE30)),#N/A,
IF(CB30="empty","empty",
VLOOKUP(CB30,MonsterGroupTable!$A:$A,1,0)))))))</f>
        <v/>
      </c>
      <c r="CJ30" s="2" t="str">
        <f>IF(AND(ISBLANK(CI30),OR(NOT(ISBLANK(CK30)),NOT(ISBLANK(CL30)))),#N/A,
IF(ISBLANK(CI30),"",
IF(AND(NOT(ISERROR(VLOOKUP(CI30,MonsterTable!$A:$B,MATCH(MonsterTable!$B$1,MonsterTable!$A$1:$B$1,0),0))),OR(ISBLANK(CK30),ISBLANK(CL30))),#N/A,
IFERROR(VLOOKUP(CI30,MonsterTable!$A:$B,MATCH(MonsterTable!$B$1,MonsterTable!$A$1:$B$1,0),0),
IF(OR(NOT(ISBLANK(CK30)),ISBLANK(CL30)),#N/A,
IF(CI30="empty","empty",
VLOOKUP(CI30,MonsterGroupTable!$A:$A,1,0)))))))</f>
        <v/>
      </c>
    </row>
    <row r="31" spans="1:88">
      <c r="A31">
        <v>10030</v>
      </c>
      <c r="B31">
        <f t="shared" si="0"/>
        <v>1.2</v>
      </c>
      <c r="C31">
        <f t="shared" si="0"/>
        <v>1.1000000000000001</v>
      </c>
      <c r="F31">
        <v>60</v>
      </c>
      <c r="G31">
        <v>207</v>
      </c>
      <c r="H31">
        <v>0</v>
      </c>
      <c r="I31">
        <v>0</v>
      </c>
      <c r="J31">
        <v>0</v>
      </c>
      <c r="K31" t="s">
        <v>28</v>
      </c>
      <c r="L31" t="s">
        <v>246</v>
      </c>
      <c r="M31" t="s">
        <v>79</v>
      </c>
      <c r="N31" t="s">
        <v>80</v>
      </c>
      <c r="O31">
        <v>0</v>
      </c>
      <c r="P31">
        <v>-4.75</v>
      </c>
      <c r="Q31">
        <v>-3.5</v>
      </c>
      <c r="R31">
        <v>4.75</v>
      </c>
      <c r="S31">
        <v>3</v>
      </c>
      <c r="T31">
        <v>-13.5</v>
      </c>
      <c r="U31">
        <v>2.5499999999999998</v>
      </c>
      <c r="V31">
        <v>-6.75</v>
      </c>
      <c r="W31" t="str">
        <f t="shared" si="1"/>
        <v>g103,5</v>
      </c>
      <c r="X31" s="1" t="s">
        <v>320</v>
      </c>
      <c r="Y31" s="2" t="str">
        <f>IF(AND(ISBLANK(X31),OR(NOT(ISBLANK(Z31)),NOT(ISBLANK(AA31)))),#N/A,
IF(ISBLANK(X31),"",
IF(AND(NOT(ISERROR(VLOOKUP(X31,MonsterTable!$A:$B,MATCH(MonsterTable!$B$1,MonsterTable!$A$1:$B$1,0),0))),OR(ISBLANK(Z31),ISBLANK(AA31))),#N/A,
IFERROR(VLOOKUP(X31,MonsterTable!$A:$B,MATCH(MonsterTable!$B$1,MonsterTable!$A$1:$B$1,0),0),
IF(OR(NOT(ISBLANK(Z31)),ISBLANK(AA31)),#N/A,
IF(X31="empty","empty",
VLOOKUP(X31,MonsterGroupTable!$A:$A,1,0)))))))</f>
        <v>g103</v>
      </c>
      <c r="AA31">
        <v>5</v>
      </c>
      <c r="AF31" s="2" t="str">
        <f>IF(AND(ISBLANK(AE31),OR(NOT(ISBLANK(AG31)),NOT(ISBLANK(AH31)))),#N/A,
IF(ISBLANK(AE31),"",
IF(AND(NOT(ISERROR(VLOOKUP(AE31,MonsterTable!$A:$B,MATCH(MonsterTable!$B$1,MonsterTable!$A$1:$B$1,0),0))),OR(ISBLANK(AG31),ISBLANK(AH31))),#N/A,
IFERROR(VLOOKUP(AE31,MonsterTable!$A:$B,MATCH(MonsterTable!$B$1,MonsterTable!$A$1:$B$1,0),0),
IF(OR(NOT(ISBLANK(AG31)),ISBLANK(AH31)),#N/A,
IF(AE31="empty","empty",
VLOOKUP(AE31,MonsterGroupTable!$A:$A,1,0)))))))</f>
        <v/>
      </c>
      <c r="AM31" s="2" t="str">
        <f>IF(AND(ISBLANK(AL31),OR(NOT(ISBLANK(AN31)),NOT(ISBLANK(AO31)))),#N/A,
IF(ISBLANK(AL31),"",
IF(AND(NOT(ISERROR(VLOOKUP(AL31,MonsterTable!$A:$B,MATCH(MonsterTable!$B$1,MonsterTable!$A$1:$B$1,0),0))),OR(ISBLANK(AN31),ISBLANK(AO31))),#N/A,
IFERROR(VLOOKUP(AL31,MonsterTable!$A:$B,MATCH(MonsterTable!$B$1,MonsterTable!$A$1:$B$1,0),0),
IF(OR(NOT(ISBLANK(AN31)),ISBLANK(AO31)),#N/A,
IF(AL31="empty","empty",
VLOOKUP(AL31,MonsterGroupTable!$A:$A,1,0)))))))</f>
        <v/>
      </c>
      <c r="AT31" s="2" t="str">
        <f>IF(AND(ISBLANK(AS31),OR(NOT(ISBLANK(AU31)),NOT(ISBLANK(AV31)))),#N/A,
IF(ISBLANK(AS31),"",
IF(AND(NOT(ISERROR(VLOOKUP(AS31,MonsterTable!$A:$B,MATCH(MonsterTable!$B$1,MonsterTable!$A$1:$B$1,0),0))),OR(ISBLANK(AU31),ISBLANK(AV31))),#N/A,
IFERROR(VLOOKUP(AS31,MonsterTable!$A:$B,MATCH(MonsterTable!$B$1,MonsterTable!$A$1:$B$1,0),0),
IF(OR(NOT(ISBLANK(AU31)),ISBLANK(AV31)),#N/A,
IF(AS31="empty","empty",
VLOOKUP(AS31,MonsterGroupTable!$A:$A,1,0)))))))</f>
        <v/>
      </c>
      <c r="BA31" s="2" t="str">
        <f>IF(AND(ISBLANK(AZ31),OR(NOT(ISBLANK(BB31)),NOT(ISBLANK(BC31)))),#N/A,
IF(ISBLANK(AZ31),"",
IF(AND(NOT(ISERROR(VLOOKUP(AZ31,MonsterTable!$A:$B,MATCH(MonsterTable!$B$1,MonsterTable!$A$1:$B$1,0),0))),OR(ISBLANK(BB31),ISBLANK(BC31))),#N/A,
IFERROR(VLOOKUP(AZ31,MonsterTable!$A:$B,MATCH(MonsterTable!$B$1,MonsterTable!$A$1:$B$1,0),0),
IF(OR(NOT(ISBLANK(BB31)),ISBLANK(BC31)),#N/A,
IF(AZ31="empty","empty",
VLOOKUP(AZ31,MonsterGroupTable!$A:$A,1,0)))))))</f>
        <v/>
      </c>
      <c r="BH31" s="2" t="str">
        <f>IF(AND(ISBLANK(BG31),OR(NOT(ISBLANK(BI31)),NOT(ISBLANK(BJ31)))),#N/A,
IF(ISBLANK(BG31),"",
IF(AND(NOT(ISERROR(VLOOKUP(BG31,MonsterTable!$A:$B,MATCH(MonsterTable!$B$1,MonsterTable!$A$1:$B$1,0),0))),OR(ISBLANK(BI31),ISBLANK(BJ31))),#N/A,
IFERROR(VLOOKUP(BG31,MonsterTable!$A:$B,MATCH(MonsterTable!$B$1,MonsterTable!$A$1:$B$1,0),0),
IF(OR(NOT(ISBLANK(BI31)),ISBLANK(BJ31)),#N/A,
IF(BG31="empty","empty",
VLOOKUP(BG31,MonsterGroupTable!$A:$A,1,0)))))))</f>
        <v/>
      </c>
      <c r="BO31" s="2" t="str">
        <f>IF(AND(ISBLANK(BN31),OR(NOT(ISBLANK(BP31)),NOT(ISBLANK(BQ31)))),#N/A,
IF(ISBLANK(BN31),"",
IF(AND(NOT(ISERROR(VLOOKUP(BN31,MonsterTable!$A:$B,MATCH(MonsterTable!$B$1,MonsterTable!$A$1:$B$1,0),0))),OR(ISBLANK(BP31),ISBLANK(BQ31))),#N/A,
IFERROR(VLOOKUP(BN31,MonsterTable!$A:$B,MATCH(MonsterTable!$B$1,MonsterTable!$A$1:$B$1,0),0),
IF(OR(NOT(ISBLANK(BP31)),ISBLANK(BQ31)),#N/A,
IF(BN31="empty","empty",
VLOOKUP(BN31,MonsterGroupTable!$A:$A,1,0)))))))</f>
        <v/>
      </c>
      <c r="BV31" s="2" t="str">
        <f>IF(AND(ISBLANK(BU31),OR(NOT(ISBLANK(BW31)),NOT(ISBLANK(BX31)))),#N/A,
IF(ISBLANK(BU31),"",
IF(AND(NOT(ISERROR(VLOOKUP(BU31,MonsterTable!$A:$B,MATCH(MonsterTable!$B$1,MonsterTable!$A$1:$B$1,0),0))),OR(ISBLANK(BW31),ISBLANK(BX31))),#N/A,
IFERROR(VLOOKUP(BU31,MonsterTable!$A:$B,MATCH(MonsterTable!$B$1,MonsterTable!$A$1:$B$1,0),0),
IF(OR(NOT(ISBLANK(BW31)),ISBLANK(BX31)),#N/A,
IF(BU31="empty","empty",
VLOOKUP(BU31,MonsterGroupTable!$A:$A,1,0)))))))</f>
        <v/>
      </c>
      <c r="CC31" s="2" t="str">
        <f>IF(AND(ISBLANK(CB31),OR(NOT(ISBLANK(CD31)),NOT(ISBLANK(CE31)))),#N/A,
IF(ISBLANK(CB31),"",
IF(AND(NOT(ISERROR(VLOOKUP(CB31,MonsterTable!$A:$B,MATCH(MonsterTable!$B$1,MonsterTable!$A$1:$B$1,0),0))),OR(ISBLANK(CD31),ISBLANK(CE31))),#N/A,
IFERROR(VLOOKUP(CB31,MonsterTable!$A:$B,MATCH(MonsterTable!$B$1,MonsterTable!$A$1:$B$1,0),0),
IF(OR(NOT(ISBLANK(CD31)),ISBLANK(CE31)),#N/A,
IF(CB31="empty","empty",
VLOOKUP(CB31,MonsterGroupTable!$A:$A,1,0)))))))</f>
        <v/>
      </c>
      <c r="CJ31" s="2" t="str">
        <f>IF(AND(ISBLANK(CI31),OR(NOT(ISBLANK(CK31)),NOT(ISBLANK(CL31)))),#N/A,
IF(ISBLANK(CI31),"",
IF(AND(NOT(ISERROR(VLOOKUP(CI31,MonsterTable!$A:$B,MATCH(MonsterTable!$B$1,MonsterTable!$A$1:$B$1,0),0))),OR(ISBLANK(CK31),ISBLANK(CL31))),#N/A,
IFERROR(VLOOKUP(CI31,MonsterTable!$A:$B,MATCH(MonsterTable!$B$1,MonsterTable!$A$1:$B$1,0),0),
IF(OR(NOT(ISBLANK(CK31)),ISBLANK(CL31)),#N/A,
IF(CI31="empty","empty",
VLOOKUP(CI31,MonsterGroupTable!$A:$A,1,0)))))))</f>
        <v/>
      </c>
    </row>
    <row r="32" spans="1:88">
      <c r="A32">
        <v>10031</v>
      </c>
      <c r="B32">
        <f t="shared" si="0"/>
        <v>1.1000000000000001</v>
      </c>
      <c r="C32">
        <f t="shared" si="0"/>
        <v>1.1000000000000001</v>
      </c>
      <c r="F32">
        <v>60</v>
      </c>
      <c r="G32">
        <v>216</v>
      </c>
      <c r="H32">
        <v>0</v>
      </c>
      <c r="I32">
        <v>0</v>
      </c>
      <c r="J32">
        <v>0</v>
      </c>
      <c r="K32" t="s">
        <v>28</v>
      </c>
      <c r="L32" t="s">
        <v>248</v>
      </c>
      <c r="M32" t="s">
        <v>79</v>
      </c>
      <c r="N32" t="s">
        <v>80</v>
      </c>
      <c r="O32">
        <v>0</v>
      </c>
      <c r="P32">
        <v>-4.75</v>
      </c>
      <c r="Q32">
        <v>-3.5</v>
      </c>
      <c r="R32">
        <v>4.75</v>
      </c>
      <c r="S32">
        <v>3</v>
      </c>
      <c r="T32">
        <v>-13.5</v>
      </c>
      <c r="U32">
        <v>2.5499999999999998</v>
      </c>
      <c r="V32">
        <v>-6.75</v>
      </c>
      <c r="W32" t="str">
        <f t="shared" si="1"/>
        <v>g104,5</v>
      </c>
      <c r="X32" s="1" t="s">
        <v>321</v>
      </c>
      <c r="Y32" s="2" t="str">
        <f>IF(AND(ISBLANK(X32),OR(NOT(ISBLANK(Z32)),NOT(ISBLANK(AA32)))),#N/A,
IF(ISBLANK(X32),"",
IF(AND(NOT(ISERROR(VLOOKUP(X32,MonsterTable!$A:$B,MATCH(MonsterTable!$B$1,MonsterTable!$A$1:$B$1,0),0))),OR(ISBLANK(Z32),ISBLANK(AA32))),#N/A,
IFERROR(VLOOKUP(X32,MonsterTable!$A:$B,MATCH(MonsterTable!$B$1,MonsterTable!$A$1:$B$1,0),0),
IF(OR(NOT(ISBLANK(Z32)),ISBLANK(AA32)),#N/A,
IF(X32="empty","empty",
VLOOKUP(X32,MonsterGroupTable!$A:$A,1,0)))))))</f>
        <v>g104</v>
      </c>
      <c r="AA32">
        <v>5</v>
      </c>
      <c r="AF32" s="2" t="str">
        <f>IF(AND(ISBLANK(AE32),OR(NOT(ISBLANK(AG32)),NOT(ISBLANK(AH32)))),#N/A,
IF(ISBLANK(AE32),"",
IF(AND(NOT(ISERROR(VLOOKUP(AE32,MonsterTable!$A:$B,MATCH(MonsterTable!$B$1,MonsterTable!$A$1:$B$1,0),0))),OR(ISBLANK(AG32),ISBLANK(AH32))),#N/A,
IFERROR(VLOOKUP(AE32,MonsterTable!$A:$B,MATCH(MonsterTable!$B$1,MonsterTable!$A$1:$B$1,0),0),
IF(OR(NOT(ISBLANK(AG32)),ISBLANK(AH32)),#N/A,
IF(AE32="empty","empty",
VLOOKUP(AE32,MonsterGroupTable!$A:$A,1,0)))))))</f>
        <v/>
      </c>
      <c r="AM32" s="2" t="str">
        <f>IF(AND(ISBLANK(AL32),OR(NOT(ISBLANK(AN32)),NOT(ISBLANK(AO32)))),#N/A,
IF(ISBLANK(AL32),"",
IF(AND(NOT(ISERROR(VLOOKUP(AL32,MonsterTable!$A:$B,MATCH(MonsterTable!$B$1,MonsterTable!$A$1:$B$1,0),0))),OR(ISBLANK(AN32),ISBLANK(AO32))),#N/A,
IFERROR(VLOOKUP(AL32,MonsterTable!$A:$B,MATCH(MonsterTable!$B$1,MonsterTable!$A$1:$B$1,0),0),
IF(OR(NOT(ISBLANK(AN32)),ISBLANK(AO32)),#N/A,
IF(AL32="empty","empty",
VLOOKUP(AL32,MonsterGroupTable!$A:$A,1,0)))))))</f>
        <v/>
      </c>
      <c r="AT32" s="2" t="str">
        <f>IF(AND(ISBLANK(AS32),OR(NOT(ISBLANK(AU32)),NOT(ISBLANK(AV32)))),#N/A,
IF(ISBLANK(AS32),"",
IF(AND(NOT(ISERROR(VLOOKUP(AS32,MonsterTable!$A:$B,MATCH(MonsterTable!$B$1,MonsterTable!$A$1:$B$1,0),0))),OR(ISBLANK(AU32),ISBLANK(AV32))),#N/A,
IFERROR(VLOOKUP(AS32,MonsterTable!$A:$B,MATCH(MonsterTable!$B$1,MonsterTable!$A$1:$B$1,0),0),
IF(OR(NOT(ISBLANK(AU32)),ISBLANK(AV32)),#N/A,
IF(AS32="empty","empty",
VLOOKUP(AS32,MonsterGroupTable!$A:$A,1,0)))))))</f>
        <v/>
      </c>
      <c r="BA32" s="2" t="str">
        <f>IF(AND(ISBLANK(AZ32),OR(NOT(ISBLANK(BB32)),NOT(ISBLANK(BC32)))),#N/A,
IF(ISBLANK(AZ32),"",
IF(AND(NOT(ISERROR(VLOOKUP(AZ32,MonsterTable!$A:$B,MATCH(MonsterTable!$B$1,MonsterTable!$A$1:$B$1,0),0))),OR(ISBLANK(BB32),ISBLANK(BC32))),#N/A,
IFERROR(VLOOKUP(AZ32,MonsterTable!$A:$B,MATCH(MonsterTable!$B$1,MonsterTable!$A$1:$B$1,0),0),
IF(OR(NOT(ISBLANK(BB32)),ISBLANK(BC32)),#N/A,
IF(AZ32="empty","empty",
VLOOKUP(AZ32,MonsterGroupTable!$A:$A,1,0)))))))</f>
        <v/>
      </c>
      <c r="BH32" s="2" t="str">
        <f>IF(AND(ISBLANK(BG32),OR(NOT(ISBLANK(BI32)),NOT(ISBLANK(BJ32)))),#N/A,
IF(ISBLANK(BG32),"",
IF(AND(NOT(ISERROR(VLOOKUP(BG32,MonsterTable!$A:$B,MATCH(MonsterTable!$B$1,MonsterTable!$A$1:$B$1,0),0))),OR(ISBLANK(BI32),ISBLANK(BJ32))),#N/A,
IFERROR(VLOOKUP(BG32,MonsterTable!$A:$B,MATCH(MonsterTable!$B$1,MonsterTable!$A$1:$B$1,0),0),
IF(OR(NOT(ISBLANK(BI32)),ISBLANK(BJ32)),#N/A,
IF(BG32="empty","empty",
VLOOKUP(BG32,MonsterGroupTable!$A:$A,1,0)))))))</f>
        <v/>
      </c>
      <c r="BO32" s="2" t="str">
        <f>IF(AND(ISBLANK(BN32),OR(NOT(ISBLANK(BP32)),NOT(ISBLANK(BQ32)))),#N/A,
IF(ISBLANK(BN32),"",
IF(AND(NOT(ISERROR(VLOOKUP(BN32,MonsterTable!$A:$B,MATCH(MonsterTable!$B$1,MonsterTable!$A$1:$B$1,0),0))),OR(ISBLANK(BP32),ISBLANK(BQ32))),#N/A,
IFERROR(VLOOKUP(BN32,MonsterTable!$A:$B,MATCH(MonsterTable!$B$1,MonsterTable!$A$1:$B$1,0),0),
IF(OR(NOT(ISBLANK(BP32)),ISBLANK(BQ32)),#N/A,
IF(BN32="empty","empty",
VLOOKUP(BN32,MonsterGroupTable!$A:$A,1,0)))))))</f>
        <v/>
      </c>
      <c r="BV32" s="2" t="str">
        <f>IF(AND(ISBLANK(BU32),OR(NOT(ISBLANK(BW32)),NOT(ISBLANK(BX32)))),#N/A,
IF(ISBLANK(BU32),"",
IF(AND(NOT(ISERROR(VLOOKUP(BU32,MonsterTable!$A:$B,MATCH(MonsterTable!$B$1,MonsterTable!$A$1:$B$1,0),0))),OR(ISBLANK(BW32),ISBLANK(BX32))),#N/A,
IFERROR(VLOOKUP(BU32,MonsterTable!$A:$B,MATCH(MonsterTable!$B$1,MonsterTable!$A$1:$B$1,0),0),
IF(OR(NOT(ISBLANK(BW32)),ISBLANK(BX32)),#N/A,
IF(BU32="empty","empty",
VLOOKUP(BU32,MonsterGroupTable!$A:$A,1,0)))))))</f>
        <v/>
      </c>
      <c r="CC32" s="2" t="str">
        <f>IF(AND(ISBLANK(CB32),OR(NOT(ISBLANK(CD32)),NOT(ISBLANK(CE32)))),#N/A,
IF(ISBLANK(CB32),"",
IF(AND(NOT(ISERROR(VLOOKUP(CB32,MonsterTable!$A:$B,MATCH(MonsterTable!$B$1,MonsterTable!$A$1:$B$1,0),0))),OR(ISBLANK(CD32),ISBLANK(CE32))),#N/A,
IFERROR(VLOOKUP(CB32,MonsterTable!$A:$B,MATCH(MonsterTable!$B$1,MonsterTable!$A$1:$B$1,0),0),
IF(OR(NOT(ISBLANK(CD32)),ISBLANK(CE32)),#N/A,
IF(CB32="empty","empty",
VLOOKUP(CB32,MonsterGroupTable!$A:$A,1,0)))))))</f>
        <v/>
      </c>
      <c r="CJ32" s="2" t="str">
        <f>IF(AND(ISBLANK(CI32),OR(NOT(ISBLANK(CK32)),NOT(ISBLANK(CL32)))),#N/A,
IF(ISBLANK(CI32),"",
IF(AND(NOT(ISERROR(VLOOKUP(CI32,MonsterTable!$A:$B,MATCH(MonsterTable!$B$1,MonsterTable!$A$1:$B$1,0),0))),OR(ISBLANK(CK32),ISBLANK(CL32))),#N/A,
IFERROR(VLOOKUP(CI32,MonsterTable!$A:$B,MATCH(MonsterTable!$B$1,MonsterTable!$A$1:$B$1,0),0),
IF(OR(NOT(ISBLANK(CK32)),ISBLANK(CL32)),#N/A,
IF(CI32="empty","empty",
VLOOKUP(CI32,MonsterGroupTable!$A:$A,1,0)))))))</f>
        <v/>
      </c>
    </row>
    <row r="33" spans="1:88">
      <c r="A33">
        <v>10032</v>
      </c>
      <c r="B33">
        <f t="shared" si="0"/>
        <v>1.1000000000000001</v>
      </c>
      <c r="C33">
        <f t="shared" si="0"/>
        <v>1.1000000000000001</v>
      </c>
      <c r="F33">
        <v>60</v>
      </c>
      <c r="G33">
        <v>225</v>
      </c>
      <c r="H33">
        <v>0</v>
      </c>
      <c r="I33">
        <v>0</v>
      </c>
      <c r="J33">
        <v>0</v>
      </c>
      <c r="K33" t="s">
        <v>28</v>
      </c>
      <c r="L33" t="s">
        <v>248</v>
      </c>
      <c r="M33" t="s">
        <v>79</v>
      </c>
      <c r="N33" t="s">
        <v>80</v>
      </c>
      <c r="O33">
        <v>0</v>
      </c>
      <c r="P33">
        <v>-4.75</v>
      </c>
      <c r="Q33">
        <v>-3.5</v>
      </c>
      <c r="R33">
        <v>4.75</v>
      </c>
      <c r="S33">
        <v>3</v>
      </c>
      <c r="T33">
        <v>-13.5</v>
      </c>
      <c r="U33">
        <v>2.5499999999999998</v>
      </c>
      <c r="V33">
        <v>-6.75</v>
      </c>
      <c r="W33" t="str">
        <f t="shared" si="1"/>
        <v>g104,5</v>
      </c>
      <c r="X33" s="1" t="s">
        <v>321</v>
      </c>
      <c r="Y33" s="2" t="str">
        <f>IF(AND(ISBLANK(X33),OR(NOT(ISBLANK(Z33)),NOT(ISBLANK(AA33)))),#N/A,
IF(ISBLANK(X33),"",
IF(AND(NOT(ISERROR(VLOOKUP(X33,MonsterTable!$A:$B,MATCH(MonsterTable!$B$1,MonsterTable!$A$1:$B$1,0),0))),OR(ISBLANK(Z33),ISBLANK(AA33))),#N/A,
IFERROR(VLOOKUP(X33,MonsterTable!$A:$B,MATCH(MonsterTable!$B$1,MonsterTable!$A$1:$B$1,0),0),
IF(OR(NOT(ISBLANK(Z33)),ISBLANK(AA33)),#N/A,
IF(X33="empty","empty",
VLOOKUP(X33,MonsterGroupTable!$A:$A,1,0)))))))</f>
        <v>g104</v>
      </c>
      <c r="AA33">
        <v>5</v>
      </c>
      <c r="AF33" s="2" t="str">
        <f>IF(AND(ISBLANK(AE33),OR(NOT(ISBLANK(AG33)),NOT(ISBLANK(AH33)))),#N/A,
IF(ISBLANK(AE33),"",
IF(AND(NOT(ISERROR(VLOOKUP(AE33,MonsterTable!$A:$B,MATCH(MonsterTable!$B$1,MonsterTable!$A$1:$B$1,0),0))),OR(ISBLANK(AG33),ISBLANK(AH33))),#N/A,
IFERROR(VLOOKUP(AE33,MonsterTable!$A:$B,MATCH(MonsterTable!$B$1,MonsterTable!$A$1:$B$1,0),0),
IF(OR(NOT(ISBLANK(AG33)),ISBLANK(AH33)),#N/A,
IF(AE33="empty","empty",
VLOOKUP(AE33,MonsterGroupTable!$A:$A,1,0)))))))</f>
        <v/>
      </c>
      <c r="AM33" s="2" t="str">
        <f>IF(AND(ISBLANK(AL33),OR(NOT(ISBLANK(AN33)),NOT(ISBLANK(AO33)))),#N/A,
IF(ISBLANK(AL33),"",
IF(AND(NOT(ISERROR(VLOOKUP(AL33,MonsterTable!$A:$B,MATCH(MonsterTable!$B$1,MonsterTable!$A$1:$B$1,0),0))),OR(ISBLANK(AN33),ISBLANK(AO33))),#N/A,
IFERROR(VLOOKUP(AL33,MonsterTable!$A:$B,MATCH(MonsterTable!$B$1,MonsterTable!$A$1:$B$1,0),0),
IF(OR(NOT(ISBLANK(AN33)),ISBLANK(AO33)),#N/A,
IF(AL33="empty","empty",
VLOOKUP(AL33,MonsterGroupTable!$A:$A,1,0)))))))</f>
        <v/>
      </c>
      <c r="AT33" s="2" t="str">
        <f>IF(AND(ISBLANK(AS33),OR(NOT(ISBLANK(AU33)),NOT(ISBLANK(AV33)))),#N/A,
IF(ISBLANK(AS33),"",
IF(AND(NOT(ISERROR(VLOOKUP(AS33,MonsterTable!$A:$B,MATCH(MonsterTable!$B$1,MonsterTable!$A$1:$B$1,0),0))),OR(ISBLANK(AU33),ISBLANK(AV33))),#N/A,
IFERROR(VLOOKUP(AS33,MonsterTable!$A:$B,MATCH(MonsterTable!$B$1,MonsterTable!$A$1:$B$1,0),0),
IF(OR(NOT(ISBLANK(AU33)),ISBLANK(AV33)),#N/A,
IF(AS33="empty","empty",
VLOOKUP(AS33,MonsterGroupTable!$A:$A,1,0)))))))</f>
        <v/>
      </c>
      <c r="BA33" s="2" t="str">
        <f>IF(AND(ISBLANK(AZ33),OR(NOT(ISBLANK(BB33)),NOT(ISBLANK(BC33)))),#N/A,
IF(ISBLANK(AZ33),"",
IF(AND(NOT(ISERROR(VLOOKUP(AZ33,MonsterTable!$A:$B,MATCH(MonsterTable!$B$1,MonsterTable!$A$1:$B$1,0),0))),OR(ISBLANK(BB33),ISBLANK(BC33))),#N/A,
IFERROR(VLOOKUP(AZ33,MonsterTable!$A:$B,MATCH(MonsterTable!$B$1,MonsterTable!$A$1:$B$1,0),0),
IF(OR(NOT(ISBLANK(BB33)),ISBLANK(BC33)),#N/A,
IF(AZ33="empty","empty",
VLOOKUP(AZ33,MonsterGroupTable!$A:$A,1,0)))))))</f>
        <v/>
      </c>
      <c r="BH33" s="2" t="str">
        <f>IF(AND(ISBLANK(BG33),OR(NOT(ISBLANK(BI33)),NOT(ISBLANK(BJ33)))),#N/A,
IF(ISBLANK(BG33),"",
IF(AND(NOT(ISERROR(VLOOKUP(BG33,MonsterTable!$A:$B,MATCH(MonsterTable!$B$1,MonsterTable!$A$1:$B$1,0),0))),OR(ISBLANK(BI33),ISBLANK(BJ33))),#N/A,
IFERROR(VLOOKUP(BG33,MonsterTable!$A:$B,MATCH(MonsterTable!$B$1,MonsterTable!$A$1:$B$1,0),0),
IF(OR(NOT(ISBLANK(BI33)),ISBLANK(BJ33)),#N/A,
IF(BG33="empty","empty",
VLOOKUP(BG33,MonsterGroupTable!$A:$A,1,0)))))))</f>
        <v/>
      </c>
      <c r="BO33" s="2" t="str">
        <f>IF(AND(ISBLANK(BN33),OR(NOT(ISBLANK(BP33)),NOT(ISBLANK(BQ33)))),#N/A,
IF(ISBLANK(BN33),"",
IF(AND(NOT(ISERROR(VLOOKUP(BN33,MonsterTable!$A:$B,MATCH(MonsterTable!$B$1,MonsterTable!$A$1:$B$1,0),0))),OR(ISBLANK(BP33),ISBLANK(BQ33))),#N/A,
IFERROR(VLOOKUP(BN33,MonsterTable!$A:$B,MATCH(MonsterTable!$B$1,MonsterTable!$A$1:$B$1,0),0),
IF(OR(NOT(ISBLANK(BP33)),ISBLANK(BQ33)),#N/A,
IF(BN33="empty","empty",
VLOOKUP(BN33,MonsterGroupTable!$A:$A,1,0)))))))</f>
        <v/>
      </c>
      <c r="BV33" s="2" t="str">
        <f>IF(AND(ISBLANK(BU33),OR(NOT(ISBLANK(BW33)),NOT(ISBLANK(BX33)))),#N/A,
IF(ISBLANK(BU33),"",
IF(AND(NOT(ISERROR(VLOOKUP(BU33,MonsterTable!$A:$B,MATCH(MonsterTable!$B$1,MonsterTable!$A$1:$B$1,0),0))),OR(ISBLANK(BW33),ISBLANK(BX33))),#N/A,
IFERROR(VLOOKUP(BU33,MonsterTable!$A:$B,MATCH(MonsterTable!$B$1,MonsterTable!$A$1:$B$1,0),0),
IF(OR(NOT(ISBLANK(BW33)),ISBLANK(BX33)),#N/A,
IF(BU33="empty","empty",
VLOOKUP(BU33,MonsterGroupTable!$A:$A,1,0)))))))</f>
        <v/>
      </c>
      <c r="CC33" s="2" t="str">
        <f>IF(AND(ISBLANK(CB33),OR(NOT(ISBLANK(CD33)),NOT(ISBLANK(CE33)))),#N/A,
IF(ISBLANK(CB33),"",
IF(AND(NOT(ISERROR(VLOOKUP(CB33,MonsterTable!$A:$B,MATCH(MonsterTable!$B$1,MonsterTable!$A$1:$B$1,0),0))),OR(ISBLANK(CD33),ISBLANK(CE33))),#N/A,
IFERROR(VLOOKUP(CB33,MonsterTable!$A:$B,MATCH(MonsterTable!$B$1,MonsterTable!$A$1:$B$1,0),0),
IF(OR(NOT(ISBLANK(CD33)),ISBLANK(CE33)),#N/A,
IF(CB33="empty","empty",
VLOOKUP(CB33,MonsterGroupTable!$A:$A,1,0)))))))</f>
        <v/>
      </c>
      <c r="CJ33" s="2" t="str">
        <f>IF(AND(ISBLANK(CI33),OR(NOT(ISBLANK(CK33)),NOT(ISBLANK(CL33)))),#N/A,
IF(ISBLANK(CI33),"",
IF(AND(NOT(ISERROR(VLOOKUP(CI33,MonsterTable!$A:$B,MATCH(MonsterTable!$B$1,MonsterTable!$A$1:$B$1,0),0))),OR(ISBLANK(CK33),ISBLANK(CL33))),#N/A,
IFERROR(VLOOKUP(CI33,MonsterTable!$A:$B,MATCH(MonsterTable!$B$1,MonsterTable!$A$1:$B$1,0),0),
IF(OR(NOT(ISBLANK(CK33)),ISBLANK(CL33)),#N/A,
IF(CI33="empty","empty",
VLOOKUP(CI33,MonsterGroupTable!$A:$A,1,0)))))))</f>
        <v/>
      </c>
    </row>
    <row r="34" spans="1:88">
      <c r="A34">
        <v>10033</v>
      </c>
      <c r="B34">
        <f t="shared" si="0"/>
        <v>1.1000000000000001</v>
      </c>
      <c r="C34">
        <f t="shared" si="0"/>
        <v>1.1000000000000001</v>
      </c>
      <c r="F34">
        <v>60</v>
      </c>
      <c r="G34">
        <v>234</v>
      </c>
      <c r="H34">
        <v>0</v>
      </c>
      <c r="I34">
        <v>0</v>
      </c>
      <c r="J34">
        <v>0</v>
      </c>
      <c r="K34" t="s">
        <v>28</v>
      </c>
      <c r="L34" t="s">
        <v>248</v>
      </c>
      <c r="M34" t="s">
        <v>79</v>
      </c>
      <c r="N34" t="s">
        <v>80</v>
      </c>
      <c r="O34">
        <v>0</v>
      </c>
      <c r="P34">
        <v>-4.75</v>
      </c>
      <c r="Q34">
        <v>-3.5</v>
      </c>
      <c r="R34">
        <v>4.75</v>
      </c>
      <c r="S34">
        <v>3</v>
      </c>
      <c r="T34">
        <v>-13.5</v>
      </c>
      <c r="U34">
        <v>2.5499999999999998</v>
      </c>
      <c r="V34">
        <v>-6.75</v>
      </c>
      <c r="W34" t="str">
        <f t="shared" si="1"/>
        <v>g104,5</v>
      </c>
      <c r="X34" s="1" t="s">
        <v>321</v>
      </c>
      <c r="Y34" s="2" t="str">
        <f>IF(AND(ISBLANK(X34),OR(NOT(ISBLANK(Z34)),NOT(ISBLANK(AA34)))),#N/A,
IF(ISBLANK(X34),"",
IF(AND(NOT(ISERROR(VLOOKUP(X34,MonsterTable!$A:$B,MATCH(MonsterTable!$B$1,MonsterTable!$A$1:$B$1,0),0))),OR(ISBLANK(Z34),ISBLANK(AA34))),#N/A,
IFERROR(VLOOKUP(X34,MonsterTable!$A:$B,MATCH(MonsterTable!$B$1,MonsterTable!$A$1:$B$1,0),0),
IF(OR(NOT(ISBLANK(Z34)),ISBLANK(AA34)),#N/A,
IF(X34="empty","empty",
VLOOKUP(X34,MonsterGroupTable!$A:$A,1,0)))))))</f>
        <v>g104</v>
      </c>
      <c r="AA34">
        <v>5</v>
      </c>
      <c r="AF34" s="2" t="str">
        <f>IF(AND(ISBLANK(AE34),OR(NOT(ISBLANK(AG34)),NOT(ISBLANK(AH34)))),#N/A,
IF(ISBLANK(AE34),"",
IF(AND(NOT(ISERROR(VLOOKUP(AE34,MonsterTable!$A:$B,MATCH(MonsterTable!$B$1,MonsterTable!$A$1:$B$1,0),0))),OR(ISBLANK(AG34),ISBLANK(AH34))),#N/A,
IFERROR(VLOOKUP(AE34,MonsterTable!$A:$B,MATCH(MonsterTable!$B$1,MonsterTable!$A$1:$B$1,0),0),
IF(OR(NOT(ISBLANK(AG34)),ISBLANK(AH34)),#N/A,
IF(AE34="empty","empty",
VLOOKUP(AE34,MonsterGroupTable!$A:$A,1,0)))))))</f>
        <v/>
      </c>
      <c r="AM34" s="2" t="str">
        <f>IF(AND(ISBLANK(AL34),OR(NOT(ISBLANK(AN34)),NOT(ISBLANK(AO34)))),#N/A,
IF(ISBLANK(AL34),"",
IF(AND(NOT(ISERROR(VLOOKUP(AL34,MonsterTable!$A:$B,MATCH(MonsterTable!$B$1,MonsterTable!$A$1:$B$1,0),0))),OR(ISBLANK(AN34),ISBLANK(AO34))),#N/A,
IFERROR(VLOOKUP(AL34,MonsterTable!$A:$B,MATCH(MonsterTable!$B$1,MonsterTable!$A$1:$B$1,0),0),
IF(OR(NOT(ISBLANK(AN34)),ISBLANK(AO34)),#N/A,
IF(AL34="empty","empty",
VLOOKUP(AL34,MonsterGroupTable!$A:$A,1,0)))))))</f>
        <v/>
      </c>
      <c r="AT34" s="2" t="str">
        <f>IF(AND(ISBLANK(AS34),OR(NOT(ISBLANK(AU34)),NOT(ISBLANK(AV34)))),#N/A,
IF(ISBLANK(AS34),"",
IF(AND(NOT(ISERROR(VLOOKUP(AS34,MonsterTable!$A:$B,MATCH(MonsterTable!$B$1,MonsterTable!$A$1:$B$1,0),0))),OR(ISBLANK(AU34),ISBLANK(AV34))),#N/A,
IFERROR(VLOOKUP(AS34,MonsterTable!$A:$B,MATCH(MonsterTable!$B$1,MonsterTable!$A$1:$B$1,0),0),
IF(OR(NOT(ISBLANK(AU34)),ISBLANK(AV34)),#N/A,
IF(AS34="empty","empty",
VLOOKUP(AS34,MonsterGroupTable!$A:$A,1,0)))))))</f>
        <v/>
      </c>
      <c r="BA34" s="2" t="str">
        <f>IF(AND(ISBLANK(AZ34),OR(NOT(ISBLANK(BB34)),NOT(ISBLANK(BC34)))),#N/A,
IF(ISBLANK(AZ34),"",
IF(AND(NOT(ISERROR(VLOOKUP(AZ34,MonsterTable!$A:$B,MATCH(MonsterTable!$B$1,MonsterTable!$A$1:$B$1,0),0))),OR(ISBLANK(BB34),ISBLANK(BC34))),#N/A,
IFERROR(VLOOKUP(AZ34,MonsterTable!$A:$B,MATCH(MonsterTable!$B$1,MonsterTable!$A$1:$B$1,0),0),
IF(OR(NOT(ISBLANK(BB34)),ISBLANK(BC34)),#N/A,
IF(AZ34="empty","empty",
VLOOKUP(AZ34,MonsterGroupTable!$A:$A,1,0)))))))</f>
        <v/>
      </c>
      <c r="BH34" s="2" t="str">
        <f>IF(AND(ISBLANK(BG34),OR(NOT(ISBLANK(BI34)),NOT(ISBLANK(BJ34)))),#N/A,
IF(ISBLANK(BG34),"",
IF(AND(NOT(ISERROR(VLOOKUP(BG34,MonsterTable!$A:$B,MATCH(MonsterTable!$B$1,MonsterTable!$A$1:$B$1,0),0))),OR(ISBLANK(BI34),ISBLANK(BJ34))),#N/A,
IFERROR(VLOOKUP(BG34,MonsterTable!$A:$B,MATCH(MonsterTable!$B$1,MonsterTable!$A$1:$B$1,0),0),
IF(OR(NOT(ISBLANK(BI34)),ISBLANK(BJ34)),#N/A,
IF(BG34="empty","empty",
VLOOKUP(BG34,MonsterGroupTable!$A:$A,1,0)))))))</f>
        <v/>
      </c>
      <c r="BO34" s="2" t="str">
        <f>IF(AND(ISBLANK(BN34),OR(NOT(ISBLANK(BP34)),NOT(ISBLANK(BQ34)))),#N/A,
IF(ISBLANK(BN34),"",
IF(AND(NOT(ISERROR(VLOOKUP(BN34,MonsterTable!$A:$B,MATCH(MonsterTable!$B$1,MonsterTable!$A$1:$B$1,0),0))),OR(ISBLANK(BP34),ISBLANK(BQ34))),#N/A,
IFERROR(VLOOKUP(BN34,MonsterTable!$A:$B,MATCH(MonsterTable!$B$1,MonsterTable!$A$1:$B$1,0),0),
IF(OR(NOT(ISBLANK(BP34)),ISBLANK(BQ34)),#N/A,
IF(BN34="empty","empty",
VLOOKUP(BN34,MonsterGroupTable!$A:$A,1,0)))))))</f>
        <v/>
      </c>
      <c r="BV34" s="2" t="str">
        <f>IF(AND(ISBLANK(BU34),OR(NOT(ISBLANK(BW34)),NOT(ISBLANK(BX34)))),#N/A,
IF(ISBLANK(BU34),"",
IF(AND(NOT(ISERROR(VLOOKUP(BU34,MonsterTable!$A:$B,MATCH(MonsterTable!$B$1,MonsterTable!$A$1:$B$1,0),0))),OR(ISBLANK(BW34),ISBLANK(BX34))),#N/A,
IFERROR(VLOOKUP(BU34,MonsterTable!$A:$B,MATCH(MonsterTable!$B$1,MonsterTable!$A$1:$B$1,0),0),
IF(OR(NOT(ISBLANK(BW34)),ISBLANK(BX34)),#N/A,
IF(BU34="empty","empty",
VLOOKUP(BU34,MonsterGroupTable!$A:$A,1,0)))))))</f>
        <v/>
      </c>
      <c r="CC34" s="2" t="str">
        <f>IF(AND(ISBLANK(CB34),OR(NOT(ISBLANK(CD34)),NOT(ISBLANK(CE34)))),#N/A,
IF(ISBLANK(CB34),"",
IF(AND(NOT(ISERROR(VLOOKUP(CB34,MonsterTable!$A:$B,MATCH(MonsterTable!$B$1,MonsterTable!$A$1:$B$1,0),0))),OR(ISBLANK(CD34),ISBLANK(CE34))),#N/A,
IFERROR(VLOOKUP(CB34,MonsterTable!$A:$B,MATCH(MonsterTable!$B$1,MonsterTable!$A$1:$B$1,0),0),
IF(OR(NOT(ISBLANK(CD34)),ISBLANK(CE34)),#N/A,
IF(CB34="empty","empty",
VLOOKUP(CB34,MonsterGroupTable!$A:$A,1,0)))))))</f>
        <v/>
      </c>
      <c r="CJ34" s="2" t="str">
        <f>IF(AND(ISBLANK(CI34),OR(NOT(ISBLANK(CK34)),NOT(ISBLANK(CL34)))),#N/A,
IF(ISBLANK(CI34),"",
IF(AND(NOT(ISERROR(VLOOKUP(CI34,MonsterTable!$A:$B,MATCH(MonsterTable!$B$1,MonsterTable!$A$1:$B$1,0),0))),OR(ISBLANK(CK34),ISBLANK(CL34))),#N/A,
IFERROR(VLOOKUP(CI34,MonsterTable!$A:$B,MATCH(MonsterTable!$B$1,MonsterTable!$A$1:$B$1,0),0),
IF(OR(NOT(ISBLANK(CK34)),ISBLANK(CL34)),#N/A,
IF(CI34="empty","empty",
VLOOKUP(CI34,MonsterGroupTable!$A:$A,1,0)))))))</f>
        <v/>
      </c>
    </row>
    <row r="35" spans="1:88">
      <c r="A35">
        <v>10034</v>
      </c>
      <c r="B35">
        <f t="shared" si="0"/>
        <v>1.1000000000000001</v>
      </c>
      <c r="C35">
        <f t="shared" si="0"/>
        <v>1.1000000000000001</v>
      </c>
      <c r="F35">
        <v>60</v>
      </c>
      <c r="G35">
        <v>243</v>
      </c>
      <c r="H35">
        <v>0</v>
      </c>
      <c r="I35">
        <v>0</v>
      </c>
      <c r="J35">
        <v>0</v>
      </c>
      <c r="K35" t="s">
        <v>28</v>
      </c>
      <c r="L35" t="s">
        <v>248</v>
      </c>
      <c r="M35" t="s">
        <v>79</v>
      </c>
      <c r="N35" t="s">
        <v>80</v>
      </c>
      <c r="O35">
        <v>0</v>
      </c>
      <c r="P35">
        <v>-4.75</v>
      </c>
      <c r="Q35">
        <v>-3.5</v>
      </c>
      <c r="R35">
        <v>4.75</v>
      </c>
      <c r="S35">
        <v>3</v>
      </c>
      <c r="T35">
        <v>-13.5</v>
      </c>
      <c r="U35">
        <v>2.5499999999999998</v>
      </c>
      <c r="V35">
        <v>-6.75</v>
      </c>
      <c r="W35" t="str">
        <f t="shared" si="1"/>
        <v>g104,5</v>
      </c>
      <c r="X35" s="1" t="s">
        <v>321</v>
      </c>
      <c r="Y35" s="2" t="str">
        <f>IF(AND(ISBLANK(X35),OR(NOT(ISBLANK(Z35)),NOT(ISBLANK(AA35)))),#N/A,
IF(ISBLANK(X35),"",
IF(AND(NOT(ISERROR(VLOOKUP(X35,MonsterTable!$A:$B,MATCH(MonsterTable!$B$1,MonsterTable!$A$1:$B$1,0),0))),OR(ISBLANK(Z35),ISBLANK(AA35))),#N/A,
IFERROR(VLOOKUP(X35,MonsterTable!$A:$B,MATCH(MonsterTable!$B$1,MonsterTable!$A$1:$B$1,0),0),
IF(OR(NOT(ISBLANK(Z35)),ISBLANK(AA35)),#N/A,
IF(X35="empty","empty",
VLOOKUP(X35,MonsterGroupTable!$A:$A,1,0)))))))</f>
        <v>g104</v>
      </c>
      <c r="AA35">
        <v>5</v>
      </c>
      <c r="AF35" s="2" t="str">
        <f>IF(AND(ISBLANK(AE35),OR(NOT(ISBLANK(AG35)),NOT(ISBLANK(AH35)))),#N/A,
IF(ISBLANK(AE35),"",
IF(AND(NOT(ISERROR(VLOOKUP(AE35,MonsterTable!$A:$B,MATCH(MonsterTable!$B$1,MonsterTable!$A$1:$B$1,0),0))),OR(ISBLANK(AG35),ISBLANK(AH35))),#N/A,
IFERROR(VLOOKUP(AE35,MonsterTable!$A:$B,MATCH(MonsterTable!$B$1,MonsterTable!$A$1:$B$1,0),0),
IF(OR(NOT(ISBLANK(AG35)),ISBLANK(AH35)),#N/A,
IF(AE35="empty","empty",
VLOOKUP(AE35,MonsterGroupTable!$A:$A,1,0)))))))</f>
        <v/>
      </c>
      <c r="AM35" s="2" t="str">
        <f>IF(AND(ISBLANK(AL35),OR(NOT(ISBLANK(AN35)),NOT(ISBLANK(AO35)))),#N/A,
IF(ISBLANK(AL35),"",
IF(AND(NOT(ISERROR(VLOOKUP(AL35,MonsterTable!$A:$B,MATCH(MonsterTable!$B$1,MonsterTable!$A$1:$B$1,0),0))),OR(ISBLANK(AN35),ISBLANK(AO35))),#N/A,
IFERROR(VLOOKUP(AL35,MonsterTable!$A:$B,MATCH(MonsterTable!$B$1,MonsterTable!$A$1:$B$1,0),0),
IF(OR(NOT(ISBLANK(AN35)),ISBLANK(AO35)),#N/A,
IF(AL35="empty","empty",
VLOOKUP(AL35,MonsterGroupTable!$A:$A,1,0)))))))</f>
        <v/>
      </c>
      <c r="AT35" s="2" t="str">
        <f>IF(AND(ISBLANK(AS35),OR(NOT(ISBLANK(AU35)),NOT(ISBLANK(AV35)))),#N/A,
IF(ISBLANK(AS35),"",
IF(AND(NOT(ISERROR(VLOOKUP(AS35,MonsterTable!$A:$B,MATCH(MonsterTable!$B$1,MonsterTable!$A$1:$B$1,0),0))),OR(ISBLANK(AU35),ISBLANK(AV35))),#N/A,
IFERROR(VLOOKUP(AS35,MonsterTable!$A:$B,MATCH(MonsterTable!$B$1,MonsterTable!$A$1:$B$1,0),0),
IF(OR(NOT(ISBLANK(AU35)),ISBLANK(AV35)),#N/A,
IF(AS35="empty","empty",
VLOOKUP(AS35,MonsterGroupTable!$A:$A,1,0)))))))</f>
        <v/>
      </c>
      <c r="BA35" s="2" t="str">
        <f>IF(AND(ISBLANK(AZ35),OR(NOT(ISBLANK(BB35)),NOT(ISBLANK(BC35)))),#N/A,
IF(ISBLANK(AZ35),"",
IF(AND(NOT(ISERROR(VLOOKUP(AZ35,MonsterTable!$A:$B,MATCH(MonsterTable!$B$1,MonsterTable!$A$1:$B$1,0),0))),OR(ISBLANK(BB35),ISBLANK(BC35))),#N/A,
IFERROR(VLOOKUP(AZ35,MonsterTable!$A:$B,MATCH(MonsterTable!$B$1,MonsterTable!$A$1:$B$1,0),0),
IF(OR(NOT(ISBLANK(BB35)),ISBLANK(BC35)),#N/A,
IF(AZ35="empty","empty",
VLOOKUP(AZ35,MonsterGroupTable!$A:$A,1,0)))))))</f>
        <v/>
      </c>
      <c r="BH35" s="2" t="str">
        <f>IF(AND(ISBLANK(BG35),OR(NOT(ISBLANK(BI35)),NOT(ISBLANK(BJ35)))),#N/A,
IF(ISBLANK(BG35),"",
IF(AND(NOT(ISERROR(VLOOKUP(BG35,MonsterTable!$A:$B,MATCH(MonsterTable!$B$1,MonsterTable!$A$1:$B$1,0),0))),OR(ISBLANK(BI35),ISBLANK(BJ35))),#N/A,
IFERROR(VLOOKUP(BG35,MonsterTable!$A:$B,MATCH(MonsterTable!$B$1,MonsterTable!$A$1:$B$1,0),0),
IF(OR(NOT(ISBLANK(BI35)),ISBLANK(BJ35)),#N/A,
IF(BG35="empty","empty",
VLOOKUP(BG35,MonsterGroupTable!$A:$A,1,0)))))))</f>
        <v/>
      </c>
      <c r="BO35" s="2" t="str">
        <f>IF(AND(ISBLANK(BN35),OR(NOT(ISBLANK(BP35)),NOT(ISBLANK(BQ35)))),#N/A,
IF(ISBLANK(BN35),"",
IF(AND(NOT(ISERROR(VLOOKUP(BN35,MonsterTable!$A:$B,MATCH(MonsterTable!$B$1,MonsterTable!$A$1:$B$1,0),0))),OR(ISBLANK(BP35),ISBLANK(BQ35))),#N/A,
IFERROR(VLOOKUP(BN35,MonsterTable!$A:$B,MATCH(MonsterTable!$B$1,MonsterTable!$A$1:$B$1,0),0),
IF(OR(NOT(ISBLANK(BP35)),ISBLANK(BQ35)),#N/A,
IF(BN35="empty","empty",
VLOOKUP(BN35,MonsterGroupTable!$A:$A,1,0)))))))</f>
        <v/>
      </c>
      <c r="BV35" s="2" t="str">
        <f>IF(AND(ISBLANK(BU35),OR(NOT(ISBLANK(BW35)),NOT(ISBLANK(BX35)))),#N/A,
IF(ISBLANK(BU35),"",
IF(AND(NOT(ISERROR(VLOOKUP(BU35,MonsterTable!$A:$B,MATCH(MonsterTable!$B$1,MonsterTable!$A$1:$B$1,0),0))),OR(ISBLANK(BW35),ISBLANK(BX35))),#N/A,
IFERROR(VLOOKUP(BU35,MonsterTable!$A:$B,MATCH(MonsterTable!$B$1,MonsterTable!$A$1:$B$1,0),0),
IF(OR(NOT(ISBLANK(BW35)),ISBLANK(BX35)),#N/A,
IF(BU35="empty","empty",
VLOOKUP(BU35,MonsterGroupTable!$A:$A,1,0)))))))</f>
        <v/>
      </c>
      <c r="CC35" s="2" t="str">
        <f>IF(AND(ISBLANK(CB35),OR(NOT(ISBLANK(CD35)),NOT(ISBLANK(CE35)))),#N/A,
IF(ISBLANK(CB35),"",
IF(AND(NOT(ISERROR(VLOOKUP(CB35,MonsterTable!$A:$B,MATCH(MonsterTable!$B$1,MonsterTable!$A$1:$B$1,0),0))),OR(ISBLANK(CD35),ISBLANK(CE35))),#N/A,
IFERROR(VLOOKUP(CB35,MonsterTable!$A:$B,MATCH(MonsterTable!$B$1,MonsterTable!$A$1:$B$1,0),0),
IF(OR(NOT(ISBLANK(CD35)),ISBLANK(CE35)),#N/A,
IF(CB35="empty","empty",
VLOOKUP(CB35,MonsterGroupTable!$A:$A,1,0)))))))</f>
        <v/>
      </c>
      <c r="CJ35" s="2" t="str">
        <f>IF(AND(ISBLANK(CI35),OR(NOT(ISBLANK(CK35)),NOT(ISBLANK(CL35)))),#N/A,
IF(ISBLANK(CI35),"",
IF(AND(NOT(ISERROR(VLOOKUP(CI35,MonsterTable!$A:$B,MATCH(MonsterTable!$B$1,MonsterTable!$A$1:$B$1,0),0))),OR(ISBLANK(CK35),ISBLANK(CL35))),#N/A,
IFERROR(VLOOKUP(CI35,MonsterTable!$A:$B,MATCH(MonsterTable!$B$1,MonsterTable!$A$1:$B$1,0),0),
IF(OR(NOT(ISBLANK(CK35)),ISBLANK(CL35)),#N/A,
IF(CI35="empty","empty",
VLOOKUP(CI35,MonsterGroupTable!$A:$A,1,0)))))))</f>
        <v/>
      </c>
    </row>
    <row r="36" spans="1:88">
      <c r="A36">
        <v>10035</v>
      </c>
      <c r="B36">
        <f t="shared" si="0"/>
        <v>1.1000000000000001</v>
      </c>
      <c r="C36">
        <f t="shared" si="0"/>
        <v>1.1000000000000001</v>
      </c>
      <c r="F36">
        <v>60</v>
      </c>
      <c r="G36">
        <v>252</v>
      </c>
      <c r="H36">
        <v>0</v>
      </c>
      <c r="I36">
        <v>0</v>
      </c>
      <c r="J36">
        <v>0</v>
      </c>
      <c r="K36" t="s">
        <v>28</v>
      </c>
      <c r="L36" t="s">
        <v>248</v>
      </c>
      <c r="M36" t="s">
        <v>79</v>
      </c>
      <c r="N36" t="s">
        <v>80</v>
      </c>
      <c r="O36">
        <v>0</v>
      </c>
      <c r="P36">
        <v>-4.75</v>
      </c>
      <c r="Q36">
        <v>-3.5</v>
      </c>
      <c r="R36">
        <v>4.75</v>
      </c>
      <c r="S36">
        <v>3</v>
      </c>
      <c r="T36">
        <v>-13.5</v>
      </c>
      <c r="U36">
        <v>2.5499999999999998</v>
      </c>
      <c r="V36">
        <v>-6.75</v>
      </c>
      <c r="W36" t="str">
        <f t="shared" si="1"/>
        <v>g104,5</v>
      </c>
      <c r="X36" s="1" t="s">
        <v>321</v>
      </c>
      <c r="Y36" s="2" t="str">
        <f>IF(AND(ISBLANK(X36),OR(NOT(ISBLANK(Z36)),NOT(ISBLANK(AA36)))),#N/A,
IF(ISBLANK(X36),"",
IF(AND(NOT(ISERROR(VLOOKUP(X36,MonsterTable!$A:$B,MATCH(MonsterTable!$B$1,MonsterTable!$A$1:$B$1,0),0))),OR(ISBLANK(Z36),ISBLANK(AA36))),#N/A,
IFERROR(VLOOKUP(X36,MonsterTable!$A:$B,MATCH(MonsterTable!$B$1,MonsterTable!$A$1:$B$1,0),0),
IF(OR(NOT(ISBLANK(Z36)),ISBLANK(AA36)),#N/A,
IF(X36="empty","empty",
VLOOKUP(X36,MonsterGroupTable!$A:$A,1,0)))))))</f>
        <v>g104</v>
      </c>
      <c r="AA36">
        <v>5</v>
      </c>
      <c r="AF36" s="2" t="str">
        <f>IF(AND(ISBLANK(AE36),OR(NOT(ISBLANK(AG36)),NOT(ISBLANK(AH36)))),#N/A,
IF(ISBLANK(AE36),"",
IF(AND(NOT(ISERROR(VLOOKUP(AE36,MonsterTable!$A:$B,MATCH(MonsterTable!$B$1,MonsterTable!$A$1:$B$1,0),0))),OR(ISBLANK(AG36),ISBLANK(AH36))),#N/A,
IFERROR(VLOOKUP(AE36,MonsterTable!$A:$B,MATCH(MonsterTable!$B$1,MonsterTable!$A$1:$B$1,0),0),
IF(OR(NOT(ISBLANK(AG36)),ISBLANK(AH36)),#N/A,
IF(AE36="empty","empty",
VLOOKUP(AE36,MonsterGroupTable!$A:$A,1,0)))))))</f>
        <v/>
      </c>
      <c r="AM36" s="2" t="str">
        <f>IF(AND(ISBLANK(AL36),OR(NOT(ISBLANK(AN36)),NOT(ISBLANK(AO36)))),#N/A,
IF(ISBLANK(AL36),"",
IF(AND(NOT(ISERROR(VLOOKUP(AL36,MonsterTable!$A:$B,MATCH(MonsterTable!$B$1,MonsterTable!$A$1:$B$1,0),0))),OR(ISBLANK(AN36),ISBLANK(AO36))),#N/A,
IFERROR(VLOOKUP(AL36,MonsterTable!$A:$B,MATCH(MonsterTable!$B$1,MonsterTable!$A$1:$B$1,0),0),
IF(OR(NOT(ISBLANK(AN36)),ISBLANK(AO36)),#N/A,
IF(AL36="empty","empty",
VLOOKUP(AL36,MonsterGroupTable!$A:$A,1,0)))))))</f>
        <v/>
      </c>
      <c r="AT36" s="2" t="str">
        <f>IF(AND(ISBLANK(AS36),OR(NOT(ISBLANK(AU36)),NOT(ISBLANK(AV36)))),#N/A,
IF(ISBLANK(AS36),"",
IF(AND(NOT(ISERROR(VLOOKUP(AS36,MonsterTable!$A:$B,MATCH(MonsterTable!$B$1,MonsterTable!$A$1:$B$1,0),0))),OR(ISBLANK(AU36),ISBLANK(AV36))),#N/A,
IFERROR(VLOOKUP(AS36,MonsterTable!$A:$B,MATCH(MonsterTable!$B$1,MonsterTable!$A$1:$B$1,0),0),
IF(OR(NOT(ISBLANK(AU36)),ISBLANK(AV36)),#N/A,
IF(AS36="empty","empty",
VLOOKUP(AS36,MonsterGroupTable!$A:$A,1,0)))))))</f>
        <v/>
      </c>
      <c r="BA36" s="2" t="str">
        <f>IF(AND(ISBLANK(AZ36),OR(NOT(ISBLANK(BB36)),NOT(ISBLANK(BC36)))),#N/A,
IF(ISBLANK(AZ36),"",
IF(AND(NOT(ISERROR(VLOOKUP(AZ36,MonsterTable!$A:$B,MATCH(MonsterTable!$B$1,MonsterTable!$A$1:$B$1,0),0))),OR(ISBLANK(BB36),ISBLANK(BC36))),#N/A,
IFERROR(VLOOKUP(AZ36,MonsterTable!$A:$B,MATCH(MonsterTable!$B$1,MonsterTable!$A$1:$B$1,0),0),
IF(OR(NOT(ISBLANK(BB36)),ISBLANK(BC36)),#N/A,
IF(AZ36="empty","empty",
VLOOKUP(AZ36,MonsterGroupTable!$A:$A,1,0)))))))</f>
        <v/>
      </c>
      <c r="BH36" s="2" t="str">
        <f>IF(AND(ISBLANK(BG36),OR(NOT(ISBLANK(BI36)),NOT(ISBLANK(BJ36)))),#N/A,
IF(ISBLANK(BG36),"",
IF(AND(NOT(ISERROR(VLOOKUP(BG36,MonsterTable!$A:$B,MATCH(MonsterTable!$B$1,MonsterTable!$A$1:$B$1,0),0))),OR(ISBLANK(BI36),ISBLANK(BJ36))),#N/A,
IFERROR(VLOOKUP(BG36,MonsterTable!$A:$B,MATCH(MonsterTable!$B$1,MonsterTable!$A$1:$B$1,0),0),
IF(OR(NOT(ISBLANK(BI36)),ISBLANK(BJ36)),#N/A,
IF(BG36="empty","empty",
VLOOKUP(BG36,MonsterGroupTable!$A:$A,1,0)))))))</f>
        <v/>
      </c>
      <c r="BO36" s="2" t="str">
        <f>IF(AND(ISBLANK(BN36),OR(NOT(ISBLANK(BP36)),NOT(ISBLANK(BQ36)))),#N/A,
IF(ISBLANK(BN36),"",
IF(AND(NOT(ISERROR(VLOOKUP(BN36,MonsterTable!$A:$B,MATCH(MonsterTable!$B$1,MonsterTable!$A$1:$B$1,0),0))),OR(ISBLANK(BP36),ISBLANK(BQ36))),#N/A,
IFERROR(VLOOKUP(BN36,MonsterTable!$A:$B,MATCH(MonsterTable!$B$1,MonsterTable!$A$1:$B$1,0),0),
IF(OR(NOT(ISBLANK(BP36)),ISBLANK(BQ36)),#N/A,
IF(BN36="empty","empty",
VLOOKUP(BN36,MonsterGroupTable!$A:$A,1,0)))))))</f>
        <v/>
      </c>
      <c r="BV36" s="2" t="str">
        <f>IF(AND(ISBLANK(BU36),OR(NOT(ISBLANK(BW36)),NOT(ISBLANK(BX36)))),#N/A,
IF(ISBLANK(BU36),"",
IF(AND(NOT(ISERROR(VLOOKUP(BU36,MonsterTable!$A:$B,MATCH(MonsterTable!$B$1,MonsterTable!$A$1:$B$1,0),0))),OR(ISBLANK(BW36),ISBLANK(BX36))),#N/A,
IFERROR(VLOOKUP(BU36,MonsterTable!$A:$B,MATCH(MonsterTable!$B$1,MonsterTable!$A$1:$B$1,0),0),
IF(OR(NOT(ISBLANK(BW36)),ISBLANK(BX36)),#N/A,
IF(BU36="empty","empty",
VLOOKUP(BU36,MonsterGroupTable!$A:$A,1,0)))))))</f>
        <v/>
      </c>
      <c r="CC36" s="2" t="str">
        <f>IF(AND(ISBLANK(CB36),OR(NOT(ISBLANK(CD36)),NOT(ISBLANK(CE36)))),#N/A,
IF(ISBLANK(CB36),"",
IF(AND(NOT(ISERROR(VLOOKUP(CB36,MonsterTable!$A:$B,MATCH(MonsterTable!$B$1,MonsterTable!$A$1:$B$1,0),0))),OR(ISBLANK(CD36),ISBLANK(CE36))),#N/A,
IFERROR(VLOOKUP(CB36,MonsterTable!$A:$B,MATCH(MonsterTable!$B$1,MonsterTable!$A$1:$B$1,0),0),
IF(OR(NOT(ISBLANK(CD36)),ISBLANK(CE36)),#N/A,
IF(CB36="empty","empty",
VLOOKUP(CB36,MonsterGroupTable!$A:$A,1,0)))))))</f>
        <v/>
      </c>
      <c r="CJ36" s="2" t="str">
        <f>IF(AND(ISBLANK(CI36),OR(NOT(ISBLANK(CK36)),NOT(ISBLANK(CL36)))),#N/A,
IF(ISBLANK(CI36),"",
IF(AND(NOT(ISERROR(VLOOKUP(CI36,MonsterTable!$A:$B,MATCH(MonsterTable!$B$1,MonsterTable!$A$1:$B$1,0),0))),OR(ISBLANK(CK36),ISBLANK(CL36))),#N/A,
IFERROR(VLOOKUP(CI36,MonsterTable!$A:$B,MATCH(MonsterTable!$B$1,MonsterTable!$A$1:$B$1,0),0),
IF(OR(NOT(ISBLANK(CK36)),ISBLANK(CL36)),#N/A,
IF(CI36="empty","empty",
VLOOKUP(CI36,MonsterGroupTable!$A:$A,1,0)))))))</f>
        <v/>
      </c>
    </row>
    <row r="37" spans="1:88">
      <c r="A37">
        <v>10036</v>
      </c>
      <c r="B37">
        <f t="shared" si="0"/>
        <v>1.1000000000000001</v>
      </c>
      <c r="C37">
        <f t="shared" si="0"/>
        <v>1.1000000000000001</v>
      </c>
      <c r="F37">
        <v>60</v>
      </c>
      <c r="G37">
        <v>261</v>
      </c>
      <c r="H37">
        <v>0</v>
      </c>
      <c r="I37">
        <v>0</v>
      </c>
      <c r="J37">
        <v>0</v>
      </c>
      <c r="K37" t="s">
        <v>28</v>
      </c>
      <c r="L37" t="s">
        <v>248</v>
      </c>
      <c r="M37" t="s">
        <v>79</v>
      </c>
      <c r="N37" t="s">
        <v>80</v>
      </c>
      <c r="O37">
        <v>0</v>
      </c>
      <c r="P37">
        <v>-4.75</v>
      </c>
      <c r="Q37">
        <v>-3.5</v>
      </c>
      <c r="R37">
        <v>4.75</v>
      </c>
      <c r="S37">
        <v>3</v>
      </c>
      <c r="T37">
        <v>-13.5</v>
      </c>
      <c r="U37">
        <v>2.5499999999999998</v>
      </c>
      <c r="V37">
        <v>-6.75</v>
      </c>
      <c r="W37" t="str">
        <f t="shared" si="1"/>
        <v>g104,5</v>
      </c>
      <c r="X37" s="1" t="s">
        <v>321</v>
      </c>
      <c r="Y37" s="2" t="str">
        <f>IF(AND(ISBLANK(X37),OR(NOT(ISBLANK(Z37)),NOT(ISBLANK(AA37)))),#N/A,
IF(ISBLANK(X37),"",
IF(AND(NOT(ISERROR(VLOOKUP(X37,MonsterTable!$A:$B,MATCH(MonsterTable!$B$1,MonsterTable!$A$1:$B$1,0),0))),OR(ISBLANK(Z37),ISBLANK(AA37))),#N/A,
IFERROR(VLOOKUP(X37,MonsterTable!$A:$B,MATCH(MonsterTable!$B$1,MonsterTable!$A$1:$B$1,0),0),
IF(OR(NOT(ISBLANK(Z37)),ISBLANK(AA37)),#N/A,
IF(X37="empty","empty",
VLOOKUP(X37,MonsterGroupTable!$A:$A,1,0)))))))</f>
        <v>g104</v>
      </c>
      <c r="AA37">
        <v>5</v>
      </c>
      <c r="AF37" s="2" t="str">
        <f>IF(AND(ISBLANK(AE37),OR(NOT(ISBLANK(AG37)),NOT(ISBLANK(AH37)))),#N/A,
IF(ISBLANK(AE37),"",
IF(AND(NOT(ISERROR(VLOOKUP(AE37,MonsterTable!$A:$B,MATCH(MonsterTable!$B$1,MonsterTable!$A$1:$B$1,0),0))),OR(ISBLANK(AG37),ISBLANK(AH37))),#N/A,
IFERROR(VLOOKUP(AE37,MonsterTable!$A:$B,MATCH(MonsterTable!$B$1,MonsterTable!$A$1:$B$1,0),0),
IF(OR(NOT(ISBLANK(AG37)),ISBLANK(AH37)),#N/A,
IF(AE37="empty","empty",
VLOOKUP(AE37,MonsterGroupTable!$A:$A,1,0)))))))</f>
        <v/>
      </c>
      <c r="AM37" s="2" t="str">
        <f>IF(AND(ISBLANK(AL37),OR(NOT(ISBLANK(AN37)),NOT(ISBLANK(AO37)))),#N/A,
IF(ISBLANK(AL37),"",
IF(AND(NOT(ISERROR(VLOOKUP(AL37,MonsterTable!$A:$B,MATCH(MonsterTable!$B$1,MonsterTable!$A$1:$B$1,0),0))),OR(ISBLANK(AN37),ISBLANK(AO37))),#N/A,
IFERROR(VLOOKUP(AL37,MonsterTable!$A:$B,MATCH(MonsterTable!$B$1,MonsterTable!$A$1:$B$1,0),0),
IF(OR(NOT(ISBLANK(AN37)),ISBLANK(AO37)),#N/A,
IF(AL37="empty","empty",
VLOOKUP(AL37,MonsterGroupTable!$A:$A,1,0)))))))</f>
        <v/>
      </c>
      <c r="AT37" s="2" t="str">
        <f>IF(AND(ISBLANK(AS37),OR(NOT(ISBLANK(AU37)),NOT(ISBLANK(AV37)))),#N/A,
IF(ISBLANK(AS37),"",
IF(AND(NOT(ISERROR(VLOOKUP(AS37,MonsterTable!$A:$B,MATCH(MonsterTable!$B$1,MonsterTable!$A$1:$B$1,0),0))),OR(ISBLANK(AU37),ISBLANK(AV37))),#N/A,
IFERROR(VLOOKUP(AS37,MonsterTable!$A:$B,MATCH(MonsterTable!$B$1,MonsterTable!$A$1:$B$1,0),0),
IF(OR(NOT(ISBLANK(AU37)),ISBLANK(AV37)),#N/A,
IF(AS37="empty","empty",
VLOOKUP(AS37,MonsterGroupTable!$A:$A,1,0)))))))</f>
        <v/>
      </c>
      <c r="BA37" s="2" t="str">
        <f>IF(AND(ISBLANK(AZ37),OR(NOT(ISBLANK(BB37)),NOT(ISBLANK(BC37)))),#N/A,
IF(ISBLANK(AZ37),"",
IF(AND(NOT(ISERROR(VLOOKUP(AZ37,MonsterTable!$A:$B,MATCH(MonsterTable!$B$1,MonsterTable!$A$1:$B$1,0),0))),OR(ISBLANK(BB37),ISBLANK(BC37))),#N/A,
IFERROR(VLOOKUP(AZ37,MonsterTable!$A:$B,MATCH(MonsterTable!$B$1,MonsterTable!$A$1:$B$1,0),0),
IF(OR(NOT(ISBLANK(BB37)),ISBLANK(BC37)),#N/A,
IF(AZ37="empty","empty",
VLOOKUP(AZ37,MonsterGroupTable!$A:$A,1,0)))))))</f>
        <v/>
      </c>
      <c r="BH37" s="2" t="str">
        <f>IF(AND(ISBLANK(BG37),OR(NOT(ISBLANK(BI37)),NOT(ISBLANK(BJ37)))),#N/A,
IF(ISBLANK(BG37),"",
IF(AND(NOT(ISERROR(VLOOKUP(BG37,MonsterTable!$A:$B,MATCH(MonsterTable!$B$1,MonsterTable!$A$1:$B$1,0),0))),OR(ISBLANK(BI37),ISBLANK(BJ37))),#N/A,
IFERROR(VLOOKUP(BG37,MonsterTable!$A:$B,MATCH(MonsterTable!$B$1,MonsterTable!$A$1:$B$1,0),0),
IF(OR(NOT(ISBLANK(BI37)),ISBLANK(BJ37)),#N/A,
IF(BG37="empty","empty",
VLOOKUP(BG37,MonsterGroupTable!$A:$A,1,0)))))))</f>
        <v/>
      </c>
      <c r="BO37" s="2" t="str">
        <f>IF(AND(ISBLANK(BN37),OR(NOT(ISBLANK(BP37)),NOT(ISBLANK(BQ37)))),#N/A,
IF(ISBLANK(BN37),"",
IF(AND(NOT(ISERROR(VLOOKUP(BN37,MonsterTable!$A:$B,MATCH(MonsterTable!$B$1,MonsterTable!$A$1:$B$1,0),0))),OR(ISBLANK(BP37),ISBLANK(BQ37))),#N/A,
IFERROR(VLOOKUP(BN37,MonsterTable!$A:$B,MATCH(MonsterTable!$B$1,MonsterTable!$A$1:$B$1,0),0),
IF(OR(NOT(ISBLANK(BP37)),ISBLANK(BQ37)),#N/A,
IF(BN37="empty","empty",
VLOOKUP(BN37,MonsterGroupTable!$A:$A,1,0)))))))</f>
        <v/>
      </c>
      <c r="BV37" s="2" t="str">
        <f>IF(AND(ISBLANK(BU37),OR(NOT(ISBLANK(BW37)),NOT(ISBLANK(BX37)))),#N/A,
IF(ISBLANK(BU37),"",
IF(AND(NOT(ISERROR(VLOOKUP(BU37,MonsterTable!$A:$B,MATCH(MonsterTable!$B$1,MonsterTable!$A$1:$B$1,0),0))),OR(ISBLANK(BW37),ISBLANK(BX37))),#N/A,
IFERROR(VLOOKUP(BU37,MonsterTable!$A:$B,MATCH(MonsterTable!$B$1,MonsterTable!$A$1:$B$1,0),0),
IF(OR(NOT(ISBLANK(BW37)),ISBLANK(BX37)),#N/A,
IF(BU37="empty","empty",
VLOOKUP(BU37,MonsterGroupTable!$A:$A,1,0)))))))</f>
        <v/>
      </c>
      <c r="CC37" s="2" t="str">
        <f>IF(AND(ISBLANK(CB37),OR(NOT(ISBLANK(CD37)),NOT(ISBLANK(CE37)))),#N/A,
IF(ISBLANK(CB37),"",
IF(AND(NOT(ISERROR(VLOOKUP(CB37,MonsterTable!$A:$B,MATCH(MonsterTable!$B$1,MonsterTable!$A$1:$B$1,0),0))),OR(ISBLANK(CD37),ISBLANK(CE37))),#N/A,
IFERROR(VLOOKUP(CB37,MonsterTable!$A:$B,MATCH(MonsterTable!$B$1,MonsterTable!$A$1:$B$1,0),0),
IF(OR(NOT(ISBLANK(CD37)),ISBLANK(CE37)),#N/A,
IF(CB37="empty","empty",
VLOOKUP(CB37,MonsterGroupTable!$A:$A,1,0)))))))</f>
        <v/>
      </c>
      <c r="CJ37" s="2" t="str">
        <f>IF(AND(ISBLANK(CI37),OR(NOT(ISBLANK(CK37)),NOT(ISBLANK(CL37)))),#N/A,
IF(ISBLANK(CI37),"",
IF(AND(NOT(ISERROR(VLOOKUP(CI37,MonsterTable!$A:$B,MATCH(MonsterTable!$B$1,MonsterTable!$A$1:$B$1,0),0))),OR(ISBLANK(CK37),ISBLANK(CL37))),#N/A,
IFERROR(VLOOKUP(CI37,MonsterTable!$A:$B,MATCH(MonsterTable!$B$1,MonsterTable!$A$1:$B$1,0),0),
IF(OR(NOT(ISBLANK(CK37)),ISBLANK(CL37)),#N/A,
IF(CI37="empty","empty",
VLOOKUP(CI37,MonsterGroupTable!$A:$A,1,0)))))))</f>
        <v/>
      </c>
    </row>
    <row r="38" spans="1:88">
      <c r="A38">
        <v>10037</v>
      </c>
      <c r="B38">
        <f t="shared" si="0"/>
        <v>1.1000000000000001</v>
      </c>
      <c r="C38">
        <f t="shared" si="0"/>
        <v>1.1000000000000001</v>
      </c>
      <c r="F38">
        <v>60</v>
      </c>
      <c r="G38">
        <v>270</v>
      </c>
      <c r="H38">
        <v>0</v>
      </c>
      <c r="I38">
        <v>0</v>
      </c>
      <c r="J38">
        <v>0</v>
      </c>
      <c r="K38" t="s">
        <v>28</v>
      </c>
      <c r="L38" t="s">
        <v>248</v>
      </c>
      <c r="M38" t="s">
        <v>79</v>
      </c>
      <c r="N38" t="s">
        <v>80</v>
      </c>
      <c r="O38">
        <v>0</v>
      </c>
      <c r="P38">
        <v>-4.75</v>
      </c>
      <c r="Q38">
        <v>-3.5</v>
      </c>
      <c r="R38">
        <v>4.75</v>
      </c>
      <c r="S38">
        <v>3</v>
      </c>
      <c r="T38">
        <v>-13.5</v>
      </c>
      <c r="U38">
        <v>2.5499999999999998</v>
      </c>
      <c r="V38">
        <v>-6.75</v>
      </c>
      <c r="W38" t="str">
        <f t="shared" si="1"/>
        <v>g104,5</v>
      </c>
      <c r="X38" s="1" t="s">
        <v>321</v>
      </c>
      <c r="Y38" s="2" t="str">
        <f>IF(AND(ISBLANK(X38),OR(NOT(ISBLANK(Z38)),NOT(ISBLANK(AA38)))),#N/A,
IF(ISBLANK(X38),"",
IF(AND(NOT(ISERROR(VLOOKUP(X38,MonsterTable!$A:$B,MATCH(MonsterTable!$B$1,MonsterTable!$A$1:$B$1,0),0))),OR(ISBLANK(Z38),ISBLANK(AA38))),#N/A,
IFERROR(VLOOKUP(X38,MonsterTable!$A:$B,MATCH(MonsterTable!$B$1,MonsterTable!$A$1:$B$1,0),0),
IF(OR(NOT(ISBLANK(Z38)),ISBLANK(AA38)),#N/A,
IF(X38="empty","empty",
VLOOKUP(X38,MonsterGroupTable!$A:$A,1,0)))))))</f>
        <v>g104</v>
      </c>
      <c r="AA38">
        <v>5</v>
      </c>
      <c r="AF38" s="2" t="str">
        <f>IF(AND(ISBLANK(AE38),OR(NOT(ISBLANK(AG38)),NOT(ISBLANK(AH38)))),#N/A,
IF(ISBLANK(AE38),"",
IF(AND(NOT(ISERROR(VLOOKUP(AE38,MonsterTable!$A:$B,MATCH(MonsterTable!$B$1,MonsterTable!$A$1:$B$1,0),0))),OR(ISBLANK(AG38),ISBLANK(AH38))),#N/A,
IFERROR(VLOOKUP(AE38,MonsterTable!$A:$B,MATCH(MonsterTable!$B$1,MonsterTable!$A$1:$B$1,0),0),
IF(OR(NOT(ISBLANK(AG38)),ISBLANK(AH38)),#N/A,
IF(AE38="empty","empty",
VLOOKUP(AE38,MonsterGroupTable!$A:$A,1,0)))))))</f>
        <v/>
      </c>
      <c r="AM38" s="2" t="str">
        <f>IF(AND(ISBLANK(AL38),OR(NOT(ISBLANK(AN38)),NOT(ISBLANK(AO38)))),#N/A,
IF(ISBLANK(AL38),"",
IF(AND(NOT(ISERROR(VLOOKUP(AL38,MonsterTable!$A:$B,MATCH(MonsterTable!$B$1,MonsterTable!$A$1:$B$1,0),0))),OR(ISBLANK(AN38),ISBLANK(AO38))),#N/A,
IFERROR(VLOOKUP(AL38,MonsterTable!$A:$B,MATCH(MonsterTable!$B$1,MonsterTable!$A$1:$B$1,0),0),
IF(OR(NOT(ISBLANK(AN38)),ISBLANK(AO38)),#N/A,
IF(AL38="empty","empty",
VLOOKUP(AL38,MonsterGroupTable!$A:$A,1,0)))))))</f>
        <v/>
      </c>
      <c r="AT38" s="2" t="str">
        <f>IF(AND(ISBLANK(AS38),OR(NOT(ISBLANK(AU38)),NOT(ISBLANK(AV38)))),#N/A,
IF(ISBLANK(AS38),"",
IF(AND(NOT(ISERROR(VLOOKUP(AS38,MonsterTable!$A:$B,MATCH(MonsterTable!$B$1,MonsterTable!$A$1:$B$1,0),0))),OR(ISBLANK(AU38),ISBLANK(AV38))),#N/A,
IFERROR(VLOOKUP(AS38,MonsterTable!$A:$B,MATCH(MonsterTable!$B$1,MonsterTable!$A$1:$B$1,0),0),
IF(OR(NOT(ISBLANK(AU38)),ISBLANK(AV38)),#N/A,
IF(AS38="empty","empty",
VLOOKUP(AS38,MonsterGroupTable!$A:$A,1,0)))))))</f>
        <v/>
      </c>
      <c r="BA38" s="2" t="str">
        <f>IF(AND(ISBLANK(AZ38),OR(NOT(ISBLANK(BB38)),NOT(ISBLANK(BC38)))),#N/A,
IF(ISBLANK(AZ38),"",
IF(AND(NOT(ISERROR(VLOOKUP(AZ38,MonsterTable!$A:$B,MATCH(MonsterTable!$B$1,MonsterTable!$A$1:$B$1,0),0))),OR(ISBLANK(BB38),ISBLANK(BC38))),#N/A,
IFERROR(VLOOKUP(AZ38,MonsterTable!$A:$B,MATCH(MonsterTable!$B$1,MonsterTable!$A$1:$B$1,0),0),
IF(OR(NOT(ISBLANK(BB38)),ISBLANK(BC38)),#N/A,
IF(AZ38="empty","empty",
VLOOKUP(AZ38,MonsterGroupTable!$A:$A,1,0)))))))</f>
        <v/>
      </c>
      <c r="BH38" s="2" t="str">
        <f>IF(AND(ISBLANK(BG38),OR(NOT(ISBLANK(BI38)),NOT(ISBLANK(BJ38)))),#N/A,
IF(ISBLANK(BG38),"",
IF(AND(NOT(ISERROR(VLOOKUP(BG38,MonsterTable!$A:$B,MATCH(MonsterTable!$B$1,MonsterTable!$A$1:$B$1,0),0))),OR(ISBLANK(BI38),ISBLANK(BJ38))),#N/A,
IFERROR(VLOOKUP(BG38,MonsterTable!$A:$B,MATCH(MonsterTable!$B$1,MonsterTable!$A$1:$B$1,0),0),
IF(OR(NOT(ISBLANK(BI38)),ISBLANK(BJ38)),#N/A,
IF(BG38="empty","empty",
VLOOKUP(BG38,MonsterGroupTable!$A:$A,1,0)))))))</f>
        <v/>
      </c>
      <c r="BO38" s="2" t="str">
        <f>IF(AND(ISBLANK(BN38),OR(NOT(ISBLANK(BP38)),NOT(ISBLANK(BQ38)))),#N/A,
IF(ISBLANK(BN38),"",
IF(AND(NOT(ISERROR(VLOOKUP(BN38,MonsterTable!$A:$B,MATCH(MonsterTable!$B$1,MonsterTable!$A$1:$B$1,0),0))),OR(ISBLANK(BP38),ISBLANK(BQ38))),#N/A,
IFERROR(VLOOKUP(BN38,MonsterTable!$A:$B,MATCH(MonsterTable!$B$1,MonsterTable!$A$1:$B$1,0),0),
IF(OR(NOT(ISBLANK(BP38)),ISBLANK(BQ38)),#N/A,
IF(BN38="empty","empty",
VLOOKUP(BN38,MonsterGroupTable!$A:$A,1,0)))))))</f>
        <v/>
      </c>
      <c r="BV38" s="2" t="str">
        <f>IF(AND(ISBLANK(BU38),OR(NOT(ISBLANK(BW38)),NOT(ISBLANK(BX38)))),#N/A,
IF(ISBLANK(BU38),"",
IF(AND(NOT(ISERROR(VLOOKUP(BU38,MonsterTable!$A:$B,MATCH(MonsterTable!$B$1,MonsterTable!$A$1:$B$1,0),0))),OR(ISBLANK(BW38),ISBLANK(BX38))),#N/A,
IFERROR(VLOOKUP(BU38,MonsterTable!$A:$B,MATCH(MonsterTable!$B$1,MonsterTable!$A$1:$B$1,0),0),
IF(OR(NOT(ISBLANK(BW38)),ISBLANK(BX38)),#N/A,
IF(BU38="empty","empty",
VLOOKUP(BU38,MonsterGroupTable!$A:$A,1,0)))))))</f>
        <v/>
      </c>
      <c r="CC38" s="2" t="str">
        <f>IF(AND(ISBLANK(CB38),OR(NOT(ISBLANK(CD38)),NOT(ISBLANK(CE38)))),#N/A,
IF(ISBLANK(CB38),"",
IF(AND(NOT(ISERROR(VLOOKUP(CB38,MonsterTable!$A:$B,MATCH(MonsterTable!$B$1,MonsterTable!$A$1:$B$1,0),0))),OR(ISBLANK(CD38),ISBLANK(CE38))),#N/A,
IFERROR(VLOOKUP(CB38,MonsterTable!$A:$B,MATCH(MonsterTable!$B$1,MonsterTable!$A$1:$B$1,0),0),
IF(OR(NOT(ISBLANK(CD38)),ISBLANK(CE38)),#N/A,
IF(CB38="empty","empty",
VLOOKUP(CB38,MonsterGroupTable!$A:$A,1,0)))))))</f>
        <v/>
      </c>
      <c r="CJ38" s="2" t="str">
        <f>IF(AND(ISBLANK(CI38),OR(NOT(ISBLANK(CK38)),NOT(ISBLANK(CL38)))),#N/A,
IF(ISBLANK(CI38),"",
IF(AND(NOT(ISERROR(VLOOKUP(CI38,MonsterTable!$A:$B,MATCH(MonsterTable!$B$1,MonsterTable!$A$1:$B$1,0),0))),OR(ISBLANK(CK38),ISBLANK(CL38))),#N/A,
IFERROR(VLOOKUP(CI38,MonsterTable!$A:$B,MATCH(MonsterTable!$B$1,MonsterTable!$A$1:$B$1,0),0),
IF(OR(NOT(ISBLANK(CK38)),ISBLANK(CL38)),#N/A,
IF(CI38="empty","empty",
VLOOKUP(CI38,MonsterGroupTable!$A:$A,1,0)))))))</f>
        <v/>
      </c>
    </row>
    <row r="39" spans="1:88">
      <c r="A39">
        <v>10038</v>
      </c>
      <c r="B39">
        <f t="shared" si="0"/>
        <v>1.1000000000000001</v>
      </c>
      <c r="C39">
        <f t="shared" si="0"/>
        <v>1.1000000000000001</v>
      </c>
      <c r="F39">
        <v>60</v>
      </c>
      <c r="G39">
        <v>279</v>
      </c>
      <c r="H39">
        <v>0</v>
      </c>
      <c r="I39">
        <v>0</v>
      </c>
      <c r="J39">
        <v>0</v>
      </c>
      <c r="K39" t="s">
        <v>28</v>
      </c>
      <c r="L39" t="s">
        <v>248</v>
      </c>
      <c r="M39" t="s">
        <v>79</v>
      </c>
      <c r="N39" t="s">
        <v>80</v>
      </c>
      <c r="O39">
        <v>0</v>
      </c>
      <c r="P39">
        <v>-4.75</v>
      </c>
      <c r="Q39">
        <v>-3.5</v>
      </c>
      <c r="R39">
        <v>4.75</v>
      </c>
      <c r="S39">
        <v>3</v>
      </c>
      <c r="T39">
        <v>-13.5</v>
      </c>
      <c r="U39">
        <v>2.5499999999999998</v>
      </c>
      <c r="V39">
        <v>-6.75</v>
      </c>
      <c r="W39" t="str">
        <f t="shared" si="1"/>
        <v>g104,5</v>
      </c>
      <c r="X39" s="1" t="s">
        <v>321</v>
      </c>
      <c r="Y39" s="2" t="str">
        <f>IF(AND(ISBLANK(X39),OR(NOT(ISBLANK(Z39)),NOT(ISBLANK(AA39)))),#N/A,
IF(ISBLANK(X39),"",
IF(AND(NOT(ISERROR(VLOOKUP(X39,MonsterTable!$A:$B,MATCH(MonsterTable!$B$1,MonsterTable!$A$1:$B$1,0),0))),OR(ISBLANK(Z39),ISBLANK(AA39))),#N/A,
IFERROR(VLOOKUP(X39,MonsterTable!$A:$B,MATCH(MonsterTable!$B$1,MonsterTable!$A$1:$B$1,0),0),
IF(OR(NOT(ISBLANK(Z39)),ISBLANK(AA39)),#N/A,
IF(X39="empty","empty",
VLOOKUP(X39,MonsterGroupTable!$A:$A,1,0)))))))</f>
        <v>g104</v>
      </c>
      <c r="AA39">
        <v>5</v>
      </c>
      <c r="AF39" s="2" t="str">
        <f>IF(AND(ISBLANK(AE39),OR(NOT(ISBLANK(AG39)),NOT(ISBLANK(AH39)))),#N/A,
IF(ISBLANK(AE39),"",
IF(AND(NOT(ISERROR(VLOOKUP(AE39,MonsterTable!$A:$B,MATCH(MonsterTable!$B$1,MonsterTable!$A$1:$B$1,0),0))),OR(ISBLANK(AG39),ISBLANK(AH39))),#N/A,
IFERROR(VLOOKUP(AE39,MonsterTable!$A:$B,MATCH(MonsterTable!$B$1,MonsterTable!$A$1:$B$1,0),0),
IF(OR(NOT(ISBLANK(AG39)),ISBLANK(AH39)),#N/A,
IF(AE39="empty","empty",
VLOOKUP(AE39,MonsterGroupTable!$A:$A,1,0)))))))</f>
        <v/>
      </c>
      <c r="AM39" s="2" t="str">
        <f>IF(AND(ISBLANK(AL39),OR(NOT(ISBLANK(AN39)),NOT(ISBLANK(AO39)))),#N/A,
IF(ISBLANK(AL39),"",
IF(AND(NOT(ISERROR(VLOOKUP(AL39,MonsterTable!$A:$B,MATCH(MonsterTable!$B$1,MonsterTable!$A$1:$B$1,0),0))),OR(ISBLANK(AN39),ISBLANK(AO39))),#N/A,
IFERROR(VLOOKUP(AL39,MonsterTable!$A:$B,MATCH(MonsterTable!$B$1,MonsterTable!$A$1:$B$1,0),0),
IF(OR(NOT(ISBLANK(AN39)),ISBLANK(AO39)),#N/A,
IF(AL39="empty","empty",
VLOOKUP(AL39,MonsterGroupTable!$A:$A,1,0)))))))</f>
        <v/>
      </c>
      <c r="AT39" s="2" t="str">
        <f>IF(AND(ISBLANK(AS39),OR(NOT(ISBLANK(AU39)),NOT(ISBLANK(AV39)))),#N/A,
IF(ISBLANK(AS39),"",
IF(AND(NOT(ISERROR(VLOOKUP(AS39,MonsterTable!$A:$B,MATCH(MonsterTable!$B$1,MonsterTable!$A$1:$B$1,0),0))),OR(ISBLANK(AU39),ISBLANK(AV39))),#N/A,
IFERROR(VLOOKUP(AS39,MonsterTable!$A:$B,MATCH(MonsterTable!$B$1,MonsterTable!$A$1:$B$1,0),0),
IF(OR(NOT(ISBLANK(AU39)),ISBLANK(AV39)),#N/A,
IF(AS39="empty","empty",
VLOOKUP(AS39,MonsterGroupTable!$A:$A,1,0)))))))</f>
        <v/>
      </c>
      <c r="BA39" s="2" t="str">
        <f>IF(AND(ISBLANK(AZ39),OR(NOT(ISBLANK(BB39)),NOT(ISBLANK(BC39)))),#N/A,
IF(ISBLANK(AZ39),"",
IF(AND(NOT(ISERROR(VLOOKUP(AZ39,MonsterTable!$A:$B,MATCH(MonsterTable!$B$1,MonsterTable!$A$1:$B$1,0),0))),OR(ISBLANK(BB39),ISBLANK(BC39))),#N/A,
IFERROR(VLOOKUP(AZ39,MonsterTable!$A:$B,MATCH(MonsterTable!$B$1,MonsterTable!$A$1:$B$1,0),0),
IF(OR(NOT(ISBLANK(BB39)),ISBLANK(BC39)),#N/A,
IF(AZ39="empty","empty",
VLOOKUP(AZ39,MonsterGroupTable!$A:$A,1,0)))))))</f>
        <v/>
      </c>
      <c r="BH39" s="2" t="str">
        <f>IF(AND(ISBLANK(BG39),OR(NOT(ISBLANK(BI39)),NOT(ISBLANK(BJ39)))),#N/A,
IF(ISBLANK(BG39),"",
IF(AND(NOT(ISERROR(VLOOKUP(BG39,MonsterTable!$A:$B,MATCH(MonsterTable!$B$1,MonsterTable!$A$1:$B$1,0),0))),OR(ISBLANK(BI39),ISBLANK(BJ39))),#N/A,
IFERROR(VLOOKUP(BG39,MonsterTable!$A:$B,MATCH(MonsterTable!$B$1,MonsterTable!$A$1:$B$1,0),0),
IF(OR(NOT(ISBLANK(BI39)),ISBLANK(BJ39)),#N/A,
IF(BG39="empty","empty",
VLOOKUP(BG39,MonsterGroupTable!$A:$A,1,0)))))))</f>
        <v/>
      </c>
      <c r="BO39" s="2" t="str">
        <f>IF(AND(ISBLANK(BN39),OR(NOT(ISBLANK(BP39)),NOT(ISBLANK(BQ39)))),#N/A,
IF(ISBLANK(BN39),"",
IF(AND(NOT(ISERROR(VLOOKUP(BN39,MonsterTable!$A:$B,MATCH(MonsterTable!$B$1,MonsterTable!$A$1:$B$1,0),0))),OR(ISBLANK(BP39),ISBLANK(BQ39))),#N/A,
IFERROR(VLOOKUP(BN39,MonsterTable!$A:$B,MATCH(MonsterTable!$B$1,MonsterTable!$A$1:$B$1,0),0),
IF(OR(NOT(ISBLANK(BP39)),ISBLANK(BQ39)),#N/A,
IF(BN39="empty","empty",
VLOOKUP(BN39,MonsterGroupTable!$A:$A,1,0)))))))</f>
        <v/>
      </c>
      <c r="BV39" s="2" t="str">
        <f>IF(AND(ISBLANK(BU39),OR(NOT(ISBLANK(BW39)),NOT(ISBLANK(BX39)))),#N/A,
IF(ISBLANK(BU39),"",
IF(AND(NOT(ISERROR(VLOOKUP(BU39,MonsterTable!$A:$B,MATCH(MonsterTable!$B$1,MonsterTable!$A$1:$B$1,0),0))),OR(ISBLANK(BW39),ISBLANK(BX39))),#N/A,
IFERROR(VLOOKUP(BU39,MonsterTable!$A:$B,MATCH(MonsterTable!$B$1,MonsterTable!$A$1:$B$1,0),0),
IF(OR(NOT(ISBLANK(BW39)),ISBLANK(BX39)),#N/A,
IF(BU39="empty","empty",
VLOOKUP(BU39,MonsterGroupTable!$A:$A,1,0)))))))</f>
        <v/>
      </c>
      <c r="CC39" s="2" t="str">
        <f>IF(AND(ISBLANK(CB39),OR(NOT(ISBLANK(CD39)),NOT(ISBLANK(CE39)))),#N/A,
IF(ISBLANK(CB39),"",
IF(AND(NOT(ISERROR(VLOOKUP(CB39,MonsterTable!$A:$B,MATCH(MonsterTable!$B$1,MonsterTable!$A$1:$B$1,0),0))),OR(ISBLANK(CD39),ISBLANK(CE39))),#N/A,
IFERROR(VLOOKUP(CB39,MonsterTable!$A:$B,MATCH(MonsterTable!$B$1,MonsterTable!$A$1:$B$1,0),0),
IF(OR(NOT(ISBLANK(CD39)),ISBLANK(CE39)),#N/A,
IF(CB39="empty","empty",
VLOOKUP(CB39,MonsterGroupTable!$A:$A,1,0)))))))</f>
        <v/>
      </c>
      <c r="CJ39" s="2" t="str">
        <f>IF(AND(ISBLANK(CI39),OR(NOT(ISBLANK(CK39)),NOT(ISBLANK(CL39)))),#N/A,
IF(ISBLANK(CI39),"",
IF(AND(NOT(ISERROR(VLOOKUP(CI39,MonsterTable!$A:$B,MATCH(MonsterTable!$B$1,MonsterTable!$A$1:$B$1,0),0))),OR(ISBLANK(CK39),ISBLANK(CL39))),#N/A,
IFERROR(VLOOKUP(CI39,MonsterTable!$A:$B,MATCH(MonsterTable!$B$1,MonsterTable!$A$1:$B$1,0),0),
IF(OR(NOT(ISBLANK(CK39)),ISBLANK(CL39)),#N/A,
IF(CI39="empty","empty",
VLOOKUP(CI39,MonsterGroupTable!$A:$A,1,0)))))))</f>
        <v/>
      </c>
    </row>
    <row r="40" spans="1:88">
      <c r="A40">
        <v>10039</v>
      </c>
      <c r="B40">
        <f t="shared" si="0"/>
        <v>1.1000000000000001</v>
      </c>
      <c r="C40">
        <f t="shared" si="0"/>
        <v>1.1000000000000001</v>
      </c>
      <c r="F40">
        <v>60</v>
      </c>
      <c r="G40">
        <v>288</v>
      </c>
      <c r="H40">
        <v>0</v>
      </c>
      <c r="I40">
        <v>0</v>
      </c>
      <c r="J40">
        <v>0</v>
      </c>
      <c r="K40" t="s">
        <v>28</v>
      </c>
      <c r="L40" t="s">
        <v>248</v>
      </c>
      <c r="M40" t="s">
        <v>79</v>
      </c>
      <c r="N40" t="s">
        <v>80</v>
      </c>
      <c r="O40">
        <v>0</v>
      </c>
      <c r="P40">
        <v>-4.75</v>
      </c>
      <c r="Q40">
        <v>-3.5</v>
      </c>
      <c r="R40">
        <v>4.75</v>
      </c>
      <c r="S40">
        <v>3</v>
      </c>
      <c r="T40">
        <v>-13.5</v>
      </c>
      <c r="U40">
        <v>2.5499999999999998</v>
      </c>
      <c r="V40">
        <v>-6.75</v>
      </c>
      <c r="W40" t="str">
        <f t="shared" si="1"/>
        <v>g104,5</v>
      </c>
      <c r="X40" s="1" t="s">
        <v>321</v>
      </c>
      <c r="Y40" s="2" t="str">
        <f>IF(AND(ISBLANK(X40),OR(NOT(ISBLANK(Z40)),NOT(ISBLANK(AA40)))),#N/A,
IF(ISBLANK(X40),"",
IF(AND(NOT(ISERROR(VLOOKUP(X40,MonsterTable!$A:$B,MATCH(MonsterTable!$B$1,MonsterTable!$A$1:$B$1,0),0))),OR(ISBLANK(Z40),ISBLANK(AA40))),#N/A,
IFERROR(VLOOKUP(X40,MonsterTable!$A:$B,MATCH(MonsterTable!$B$1,MonsterTable!$A$1:$B$1,0),0),
IF(OR(NOT(ISBLANK(Z40)),ISBLANK(AA40)),#N/A,
IF(X40="empty","empty",
VLOOKUP(X40,MonsterGroupTable!$A:$A,1,0)))))))</f>
        <v>g104</v>
      </c>
      <c r="AA40">
        <v>5</v>
      </c>
      <c r="AF40" s="2" t="str">
        <f>IF(AND(ISBLANK(AE40),OR(NOT(ISBLANK(AG40)),NOT(ISBLANK(AH40)))),#N/A,
IF(ISBLANK(AE40),"",
IF(AND(NOT(ISERROR(VLOOKUP(AE40,MonsterTable!$A:$B,MATCH(MonsterTable!$B$1,MonsterTable!$A$1:$B$1,0),0))),OR(ISBLANK(AG40),ISBLANK(AH40))),#N/A,
IFERROR(VLOOKUP(AE40,MonsterTable!$A:$B,MATCH(MonsterTable!$B$1,MonsterTable!$A$1:$B$1,0),0),
IF(OR(NOT(ISBLANK(AG40)),ISBLANK(AH40)),#N/A,
IF(AE40="empty","empty",
VLOOKUP(AE40,MonsterGroupTable!$A:$A,1,0)))))))</f>
        <v/>
      </c>
      <c r="AM40" s="2" t="str">
        <f>IF(AND(ISBLANK(AL40),OR(NOT(ISBLANK(AN40)),NOT(ISBLANK(AO40)))),#N/A,
IF(ISBLANK(AL40),"",
IF(AND(NOT(ISERROR(VLOOKUP(AL40,MonsterTable!$A:$B,MATCH(MonsterTable!$B$1,MonsterTable!$A$1:$B$1,0),0))),OR(ISBLANK(AN40),ISBLANK(AO40))),#N/A,
IFERROR(VLOOKUP(AL40,MonsterTable!$A:$B,MATCH(MonsterTable!$B$1,MonsterTable!$A$1:$B$1,0),0),
IF(OR(NOT(ISBLANK(AN40)),ISBLANK(AO40)),#N/A,
IF(AL40="empty","empty",
VLOOKUP(AL40,MonsterGroupTable!$A:$A,1,0)))))))</f>
        <v/>
      </c>
      <c r="AT40" s="2" t="str">
        <f>IF(AND(ISBLANK(AS40),OR(NOT(ISBLANK(AU40)),NOT(ISBLANK(AV40)))),#N/A,
IF(ISBLANK(AS40),"",
IF(AND(NOT(ISERROR(VLOOKUP(AS40,MonsterTable!$A:$B,MATCH(MonsterTable!$B$1,MonsterTable!$A$1:$B$1,0),0))),OR(ISBLANK(AU40),ISBLANK(AV40))),#N/A,
IFERROR(VLOOKUP(AS40,MonsterTable!$A:$B,MATCH(MonsterTable!$B$1,MonsterTable!$A$1:$B$1,0),0),
IF(OR(NOT(ISBLANK(AU40)),ISBLANK(AV40)),#N/A,
IF(AS40="empty","empty",
VLOOKUP(AS40,MonsterGroupTable!$A:$A,1,0)))))))</f>
        <v/>
      </c>
      <c r="BA40" s="2" t="str">
        <f>IF(AND(ISBLANK(AZ40),OR(NOT(ISBLANK(BB40)),NOT(ISBLANK(BC40)))),#N/A,
IF(ISBLANK(AZ40),"",
IF(AND(NOT(ISERROR(VLOOKUP(AZ40,MonsterTable!$A:$B,MATCH(MonsterTable!$B$1,MonsterTable!$A$1:$B$1,0),0))),OR(ISBLANK(BB40),ISBLANK(BC40))),#N/A,
IFERROR(VLOOKUP(AZ40,MonsterTable!$A:$B,MATCH(MonsterTable!$B$1,MonsterTable!$A$1:$B$1,0),0),
IF(OR(NOT(ISBLANK(BB40)),ISBLANK(BC40)),#N/A,
IF(AZ40="empty","empty",
VLOOKUP(AZ40,MonsterGroupTable!$A:$A,1,0)))))))</f>
        <v/>
      </c>
      <c r="BH40" s="2" t="str">
        <f>IF(AND(ISBLANK(BG40),OR(NOT(ISBLANK(BI40)),NOT(ISBLANK(BJ40)))),#N/A,
IF(ISBLANK(BG40),"",
IF(AND(NOT(ISERROR(VLOOKUP(BG40,MonsterTable!$A:$B,MATCH(MonsterTable!$B$1,MonsterTable!$A$1:$B$1,0),0))),OR(ISBLANK(BI40),ISBLANK(BJ40))),#N/A,
IFERROR(VLOOKUP(BG40,MonsterTable!$A:$B,MATCH(MonsterTable!$B$1,MonsterTable!$A$1:$B$1,0),0),
IF(OR(NOT(ISBLANK(BI40)),ISBLANK(BJ40)),#N/A,
IF(BG40="empty","empty",
VLOOKUP(BG40,MonsterGroupTable!$A:$A,1,0)))))))</f>
        <v/>
      </c>
      <c r="BO40" s="2" t="str">
        <f>IF(AND(ISBLANK(BN40),OR(NOT(ISBLANK(BP40)),NOT(ISBLANK(BQ40)))),#N/A,
IF(ISBLANK(BN40),"",
IF(AND(NOT(ISERROR(VLOOKUP(BN40,MonsterTable!$A:$B,MATCH(MonsterTable!$B$1,MonsterTable!$A$1:$B$1,0),0))),OR(ISBLANK(BP40),ISBLANK(BQ40))),#N/A,
IFERROR(VLOOKUP(BN40,MonsterTable!$A:$B,MATCH(MonsterTable!$B$1,MonsterTable!$A$1:$B$1,0),0),
IF(OR(NOT(ISBLANK(BP40)),ISBLANK(BQ40)),#N/A,
IF(BN40="empty","empty",
VLOOKUP(BN40,MonsterGroupTable!$A:$A,1,0)))))))</f>
        <v/>
      </c>
      <c r="BV40" s="2" t="str">
        <f>IF(AND(ISBLANK(BU40),OR(NOT(ISBLANK(BW40)),NOT(ISBLANK(BX40)))),#N/A,
IF(ISBLANK(BU40),"",
IF(AND(NOT(ISERROR(VLOOKUP(BU40,MonsterTable!$A:$B,MATCH(MonsterTable!$B$1,MonsterTable!$A$1:$B$1,0),0))),OR(ISBLANK(BW40),ISBLANK(BX40))),#N/A,
IFERROR(VLOOKUP(BU40,MonsterTable!$A:$B,MATCH(MonsterTable!$B$1,MonsterTable!$A$1:$B$1,0),0),
IF(OR(NOT(ISBLANK(BW40)),ISBLANK(BX40)),#N/A,
IF(BU40="empty","empty",
VLOOKUP(BU40,MonsterGroupTable!$A:$A,1,0)))))))</f>
        <v/>
      </c>
      <c r="CC40" s="2" t="str">
        <f>IF(AND(ISBLANK(CB40),OR(NOT(ISBLANK(CD40)),NOT(ISBLANK(CE40)))),#N/A,
IF(ISBLANK(CB40),"",
IF(AND(NOT(ISERROR(VLOOKUP(CB40,MonsterTable!$A:$B,MATCH(MonsterTable!$B$1,MonsterTable!$A$1:$B$1,0),0))),OR(ISBLANK(CD40),ISBLANK(CE40))),#N/A,
IFERROR(VLOOKUP(CB40,MonsterTable!$A:$B,MATCH(MonsterTable!$B$1,MonsterTable!$A$1:$B$1,0),0),
IF(OR(NOT(ISBLANK(CD40)),ISBLANK(CE40)),#N/A,
IF(CB40="empty","empty",
VLOOKUP(CB40,MonsterGroupTable!$A:$A,1,0)))))))</f>
        <v/>
      </c>
      <c r="CJ40" s="2" t="str">
        <f>IF(AND(ISBLANK(CI40),OR(NOT(ISBLANK(CK40)),NOT(ISBLANK(CL40)))),#N/A,
IF(ISBLANK(CI40),"",
IF(AND(NOT(ISERROR(VLOOKUP(CI40,MonsterTable!$A:$B,MATCH(MonsterTable!$B$1,MonsterTable!$A$1:$B$1,0),0))),OR(ISBLANK(CK40),ISBLANK(CL40))),#N/A,
IFERROR(VLOOKUP(CI40,MonsterTable!$A:$B,MATCH(MonsterTable!$B$1,MonsterTable!$A$1:$B$1,0),0),
IF(OR(NOT(ISBLANK(CK40)),ISBLANK(CL40)),#N/A,
IF(CI40="empty","empty",
VLOOKUP(CI40,MonsterGroupTable!$A:$A,1,0)))))))</f>
        <v/>
      </c>
    </row>
    <row r="41" spans="1:88">
      <c r="A41">
        <v>10040</v>
      </c>
      <c r="B41">
        <f t="shared" si="0"/>
        <v>1.2</v>
      </c>
      <c r="C41">
        <f t="shared" si="0"/>
        <v>1.1000000000000001</v>
      </c>
      <c r="F41">
        <v>60</v>
      </c>
      <c r="G41">
        <v>297</v>
      </c>
      <c r="H41">
        <v>0</v>
      </c>
      <c r="I41">
        <v>0</v>
      </c>
      <c r="J41">
        <v>0</v>
      </c>
      <c r="K41" t="s">
        <v>28</v>
      </c>
      <c r="L41" t="s">
        <v>248</v>
      </c>
      <c r="M41" t="s">
        <v>79</v>
      </c>
      <c r="N41" t="s">
        <v>80</v>
      </c>
      <c r="O41">
        <v>0</v>
      </c>
      <c r="P41">
        <v>-4.75</v>
      </c>
      <c r="Q41">
        <v>-3.5</v>
      </c>
      <c r="R41">
        <v>4.75</v>
      </c>
      <c r="S41">
        <v>3</v>
      </c>
      <c r="T41">
        <v>-13.5</v>
      </c>
      <c r="U41">
        <v>2.5499999999999998</v>
      </c>
      <c r="V41">
        <v>-6.75</v>
      </c>
      <c r="W41" t="str">
        <f t="shared" si="1"/>
        <v>g104,5</v>
      </c>
      <c r="X41" s="1" t="s">
        <v>321</v>
      </c>
      <c r="Y41" s="2" t="str">
        <f>IF(AND(ISBLANK(X41),OR(NOT(ISBLANK(Z41)),NOT(ISBLANK(AA41)))),#N/A,
IF(ISBLANK(X41),"",
IF(AND(NOT(ISERROR(VLOOKUP(X41,MonsterTable!$A:$B,MATCH(MonsterTable!$B$1,MonsterTable!$A$1:$B$1,0),0))),OR(ISBLANK(Z41),ISBLANK(AA41))),#N/A,
IFERROR(VLOOKUP(X41,MonsterTable!$A:$B,MATCH(MonsterTable!$B$1,MonsterTable!$A$1:$B$1,0),0),
IF(OR(NOT(ISBLANK(Z41)),ISBLANK(AA41)),#N/A,
IF(X41="empty","empty",
VLOOKUP(X41,MonsterGroupTable!$A:$A,1,0)))))))</f>
        <v>g104</v>
      </c>
      <c r="AA41">
        <v>5</v>
      </c>
      <c r="AF41" s="2" t="str">
        <f>IF(AND(ISBLANK(AE41),OR(NOT(ISBLANK(AG41)),NOT(ISBLANK(AH41)))),#N/A,
IF(ISBLANK(AE41),"",
IF(AND(NOT(ISERROR(VLOOKUP(AE41,MonsterTable!$A:$B,MATCH(MonsterTable!$B$1,MonsterTable!$A$1:$B$1,0),0))),OR(ISBLANK(AG41),ISBLANK(AH41))),#N/A,
IFERROR(VLOOKUP(AE41,MonsterTable!$A:$B,MATCH(MonsterTable!$B$1,MonsterTable!$A$1:$B$1,0),0),
IF(OR(NOT(ISBLANK(AG41)),ISBLANK(AH41)),#N/A,
IF(AE41="empty","empty",
VLOOKUP(AE41,MonsterGroupTable!$A:$A,1,0)))))))</f>
        <v/>
      </c>
      <c r="AM41" s="2" t="str">
        <f>IF(AND(ISBLANK(AL41),OR(NOT(ISBLANK(AN41)),NOT(ISBLANK(AO41)))),#N/A,
IF(ISBLANK(AL41),"",
IF(AND(NOT(ISERROR(VLOOKUP(AL41,MonsterTable!$A:$B,MATCH(MonsterTable!$B$1,MonsterTable!$A$1:$B$1,0),0))),OR(ISBLANK(AN41),ISBLANK(AO41))),#N/A,
IFERROR(VLOOKUP(AL41,MonsterTable!$A:$B,MATCH(MonsterTable!$B$1,MonsterTable!$A$1:$B$1,0),0),
IF(OR(NOT(ISBLANK(AN41)),ISBLANK(AO41)),#N/A,
IF(AL41="empty","empty",
VLOOKUP(AL41,MonsterGroupTable!$A:$A,1,0)))))))</f>
        <v/>
      </c>
      <c r="AT41" s="2" t="str">
        <f>IF(AND(ISBLANK(AS41),OR(NOT(ISBLANK(AU41)),NOT(ISBLANK(AV41)))),#N/A,
IF(ISBLANK(AS41),"",
IF(AND(NOT(ISERROR(VLOOKUP(AS41,MonsterTable!$A:$B,MATCH(MonsterTable!$B$1,MonsterTable!$A$1:$B$1,0),0))),OR(ISBLANK(AU41),ISBLANK(AV41))),#N/A,
IFERROR(VLOOKUP(AS41,MonsterTable!$A:$B,MATCH(MonsterTable!$B$1,MonsterTable!$A$1:$B$1,0),0),
IF(OR(NOT(ISBLANK(AU41)),ISBLANK(AV41)),#N/A,
IF(AS41="empty","empty",
VLOOKUP(AS41,MonsterGroupTable!$A:$A,1,0)))))))</f>
        <v/>
      </c>
      <c r="BA41" s="2" t="str">
        <f>IF(AND(ISBLANK(AZ41),OR(NOT(ISBLANK(BB41)),NOT(ISBLANK(BC41)))),#N/A,
IF(ISBLANK(AZ41),"",
IF(AND(NOT(ISERROR(VLOOKUP(AZ41,MonsterTable!$A:$B,MATCH(MonsterTable!$B$1,MonsterTable!$A$1:$B$1,0),0))),OR(ISBLANK(BB41),ISBLANK(BC41))),#N/A,
IFERROR(VLOOKUP(AZ41,MonsterTable!$A:$B,MATCH(MonsterTable!$B$1,MonsterTable!$A$1:$B$1,0),0),
IF(OR(NOT(ISBLANK(BB41)),ISBLANK(BC41)),#N/A,
IF(AZ41="empty","empty",
VLOOKUP(AZ41,MonsterGroupTable!$A:$A,1,0)))))))</f>
        <v/>
      </c>
      <c r="BH41" s="2" t="str">
        <f>IF(AND(ISBLANK(BG41),OR(NOT(ISBLANK(BI41)),NOT(ISBLANK(BJ41)))),#N/A,
IF(ISBLANK(BG41),"",
IF(AND(NOT(ISERROR(VLOOKUP(BG41,MonsterTable!$A:$B,MATCH(MonsterTable!$B$1,MonsterTable!$A$1:$B$1,0),0))),OR(ISBLANK(BI41),ISBLANK(BJ41))),#N/A,
IFERROR(VLOOKUP(BG41,MonsterTable!$A:$B,MATCH(MonsterTable!$B$1,MonsterTable!$A$1:$B$1,0),0),
IF(OR(NOT(ISBLANK(BI41)),ISBLANK(BJ41)),#N/A,
IF(BG41="empty","empty",
VLOOKUP(BG41,MonsterGroupTable!$A:$A,1,0)))))))</f>
        <v/>
      </c>
      <c r="BO41" s="2" t="str">
        <f>IF(AND(ISBLANK(BN41),OR(NOT(ISBLANK(BP41)),NOT(ISBLANK(BQ41)))),#N/A,
IF(ISBLANK(BN41),"",
IF(AND(NOT(ISERROR(VLOOKUP(BN41,MonsterTable!$A:$B,MATCH(MonsterTable!$B$1,MonsterTable!$A$1:$B$1,0),0))),OR(ISBLANK(BP41),ISBLANK(BQ41))),#N/A,
IFERROR(VLOOKUP(BN41,MonsterTable!$A:$B,MATCH(MonsterTable!$B$1,MonsterTable!$A$1:$B$1,0),0),
IF(OR(NOT(ISBLANK(BP41)),ISBLANK(BQ41)),#N/A,
IF(BN41="empty","empty",
VLOOKUP(BN41,MonsterGroupTable!$A:$A,1,0)))))))</f>
        <v/>
      </c>
      <c r="BV41" s="2" t="str">
        <f>IF(AND(ISBLANK(BU41),OR(NOT(ISBLANK(BW41)),NOT(ISBLANK(BX41)))),#N/A,
IF(ISBLANK(BU41),"",
IF(AND(NOT(ISERROR(VLOOKUP(BU41,MonsterTable!$A:$B,MATCH(MonsterTable!$B$1,MonsterTable!$A$1:$B$1,0),0))),OR(ISBLANK(BW41),ISBLANK(BX41))),#N/A,
IFERROR(VLOOKUP(BU41,MonsterTable!$A:$B,MATCH(MonsterTable!$B$1,MonsterTable!$A$1:$B$1,0),0),
IF(OR(NOT(ISBLANK(BW41)),ISBLANK(BX41)),#N/A,
IF(BU41="empty","empty",
VLOOKUP(BU41,MonsterGroupTable!$A:$A,1,0)))))))</f>
        <v/>
      </c>
      <c r="CC41" s="2" t="str">
        <f>IF(AND(ISBLANK(CB41),OR(NOT(ISBLANK(CD41)),NOT(ISBLANK(CE41)))),#N/A,
IF(ISBLANK(CB41),"",
IF(AND(NOT(ISERROR(VLOOKUP(CB41,MonsterTable!$A:$B,MATCH(MonsterTable!$B$1,MonsterTable!$A$1:$B$1,0),0))),OR(ISBLANK(CD41),ISBLANK(CE41))),#N/A,
IFERROR(VLOOKUP(CB41,MonsterTable!$A:$B,MATCH(MonsterTable!$B$1,MonsterTable!$A$1:$B$1,0),0),
IF(OR(NOT(ISBLANK(CD41)),ISBLANK(CE41)),#N/A,
IF(CB41="empty","empty",
VLOOKUP(CB41,MonsterGroupTable!$A:$A,1,0)))))))</f>
        <v/>
      </c>
      <c r="CJ41" s="2" t="str">
        <f>IF(AND(ISBLANK(CI41),OR(NOT(ISBLANK(CK41)),NOT(ISBLANK(CL41)))),#N/A,
IF(ISBLANK(CI41),"",
IF(AND(NOT(ISERROR(VLOOKUP(CI41,MonsterTable!$A:$B,MATCH(MonsterTable!$B$1,MonsterTable!$A$1:$B$1,0),0))),OR(ISBLANK(CK41),ISBLANK(CL41))),#N/A,
IFERROR(VLOOKUP(CI41,MonsterTable!$A:$B,MATCH(MonsterTable!$B$1,MonsterTable!$A$1:$B$1,0),0),
IF(OR(NOT(ISBLANK(CK41)),ISBLANK(CL41)),#N/A,
IF(CI41="empty","empty",
VLOOKUP(CI41,MonsterGroupTable!$A:$A,1,0)))))))</f>
        <v/>
      </c>
    </row>
    <row r="42" spans="1:88">
      <c r="A42">
        <v>10041</v>
      </c>
      <c r="B42">
        <f t="shared" si="0"/>
        <v>1.1000000000000001</v>
      </c>
      <c r="C42">
        <f t="shared" si="0"/>
        <v>1.1000000000000001</v>
      </c>
      <c r="F42">
        <v>60</v>
      </c>
      <c r="G42">
        <v>306</v>
      </c>
      <c r="H42">
        <v>0</v>
      </c>
      <c r="I42">
        <v>0</v>
      </c>
      <c r="J42">
        <v>0</v>
      </c>
      <c r="K42" t="s">
        <v>28</v>
      </c>
      <c r="L42" t="s">
        <v>250</v>
      </c>
      <c r="M42" t="s">
        <v>79</v>
      </c>
      <c r="N42" t="s">
        <v>80</v>
      </c>
      <c r="O42">
        <v>0</v>
      </c>
      <c r="P42">
        <v>-4.75</v>
      </c>
      <c r="Q42">
        <v>-3.5</v>
      </c>
      <c r="R42">
        <v>4.75</v>
      </c>
      <c r="S42">
        <v>3</v>
      </c>
      <c r="T42">
        <v>-13.5</v>
      </c>
      <c r="U42">
        <v>2.5499999999999998</v>
      </c>
      <c r="V42">
        <v>-6.75</v>
      </c>
      <c r="W42" t="str">
        <f t="shared" si="1"/>
        <v>g105,5</v>
      </c>
      <c r="X42" s="1" t="s">
        <v>322</v>
      </c>
      <c r="Y42" s="2" t="str">
        <f>IF(AND(ISBLANK(X42),OR(NOT(ISBLANK(Z42)),NOT(ISBLANK(AA42)))),#N/A,
IF(ISBLANK(X42),"",
IF(AND(NOT(ISERROR(VLOOKUP(X42,MonsterTable!$A:$B,MATCH(MonsterTable!$B$1,MonsterTable!$A$1:$B$1,0),0))),OR(ISBLANK(Z42),ISBLANK(AA42))),#N/A,
IFERROR(VLOOKUP(X42,MonsterTable!$A:$B,MATCH(MonsterTable!$B$1,MonsterTable!$A$1:$B$1,0),0),
IF(OR(NOT(ISBLANK(Z42)),ISBLANK(AA42)),#N/A,
IF(X42="empty","empty",
VLOOKUP(X42,MonsterGroupTable!$A:$A,1,0)))))))</f>
        <v>g105</v>
      </c>
      <c r="AA42">
        <v>5</v>
      </c>
      <c r="AF42" s="2" t="str">
        <f>IF(AND(ISBLANK(AE42),OR(NOT(ISBLANK(AG42)),NOT(ISBLANK(AH42)))),#N/A,
IF(ISBLANK(AE42),"",
IF(AND(NOT(ISERROR(VLOOKUP(AE42,MonsterTable!$A:$B,MATCH(MonsterTable!$B$1,MonsterTable!$A$1:$B$1,0),0))),OR(ISBLANK(AG42),ISBLANK(AH42))),#N/A,
IFERROR(VLOOKUP(AE42,MonsterTable!$A:$B,MATCH(MonsterTable!$B$1,MonsterTable!$A$1:$B$1,0),0),
IF(OR(NOT(ISBLANK(AG42)),ISBLANK(AH42)),#N/A,
IF(AE42="empty","empty",
VLOOKUP(AE42,MonsterGroupTable!$A:$A,1,0)))))))</f>
        <v/>
      </c>
      <c r="AM42" s="2" t="str">
        <f>IF(AND(ISBLANK(AL42),OR(NOT(ISBLANK(AN42)),NOT(ISBLANK(AO42)))),#N/A,
IF(ISBLANK(AL42),"",
IF(AND(NOT(ISERROR(VLOOKUP(AL42,MonsterTable!$A:$B,MATCH(MonsterTable!$B$1,MonsterTable!$A$1:$B$1,0),0))),OR(ISBLANK(AN42),ISBLANK(AO42))),#N/A,
IFERROR(VLOOKUP(AL42,MonsterTable!$A:$B,MATCH(MonsterTable!$B$1,MonsterTable!$A$1:$B$1,0),0),
IF(OR(NOT(ISBLANK(AN42)),ISBLANK(AO42)),#N/A,
IF(AL42="empty","empty",
VLOOKUP(AL42,MonsterGroupTable!$A:$A,1,0)))))))</f>
        <v/>
      </c>
      <c r="AT42" s="2" t="str">
        <f>IF(AND(ISBLANK(AS42),OR(NOT(ISBLANK(AU42)),NOT(ISBLANK(AV42)))),#N/A,
IF(ISBLANK(AS42),"",
IF(AND(NOT(ISERROR(VLOOKUP(AS42,MonsterTable!$A:$B,MATCH(MonsterTable!$B$1,MonsterTable!$A$1:$B$1,0),0))),OR(ISBLANK(AU42),ISBLANK(AV42))),#N/A,
IFERROR(VLOOKUP(AS42,MonsterTable!$A:$B,MATCH(MonsterTable!$B$1,MonsterTable!$A$1:$B$1,0),0),
IF(OR(NOT(ISBLANK(AU42)),ISBLANK(AV42)),#N/A,
IF(AS42="empty","empty",
VLOOKUP(AS42,MonsterGroupTable!$A:$A,1,0)))))))</f>
        <v/>
      </c>
      <c r="BA42" s="2" t="str">
        <f>IF(AND(ISBLANK(AZ42),OR(NOT(ISBLANK(BB42)),NOT(ISBLANK(BC42)))),#N/A,
IF(ISBLANK(AZ42),"",
IF(AND(NOT(ISERROR(VLOOKUP(AZ42,MonsterTable!$A:$B,MATCH(MonsterTable!$B$1,MonsterTable!$A$1:$B$1,0),0))),OR(ISBLANK(BB42),ISBLANK(BC42))),#N/A,
IFERROR(VLOOKUP(AZ42,MonsterTable!$A:$B,MATCH(MonsterTable!$B$1,MonsterTable!$A$1:$B$1,0),0),
IF(OR(NOT(ISBLANK(BB42)),ISBLANK(BC42)),#N/A,
IF(AZ42="empty","empty",
VLOOKUP(AZ42,MonsterGroupTable!$A:$A,1,0)))))))</f>
        <v/>
      </c>
      <c r="BH42" s="2" t="str">
        <f>IF(AND(ISBLANK(BG42),OR(NOT(ISBLANK(BI42)),NOT(ISBLANK(BJ42)))),#N/A,
IF(ISBLANK(BG42),"",
IF(AND(NOT(ISERROR(VLOOKUP(BG42,MonsterTable!$A:$B,MATCH(MonsterTable!$B$1,MonsterTable!$A$1:$B$1,0),0))),OR(ISBLANK(BI42),ISBLANK(BJ42))),#N/A,
IFERROR(VLOOKUP(BG42,MonsterTable!$A:$B,MATCH(MonsterTable!$B$1,MonsterTable!$A$1:$B$1,0),0),
IF(OR(NOT(ISBLANK(BI42)),ISBLANK(BJ42)),#N/A,
IF(BG42="empty","empty",
VLOOKUP(BG42,MonsterGroupTable!$A:$A,1,0)))))))</f>
        <v/>
      </c>
      <c r="BO42" s="2" t="str">
        <f>IF(AND(ISBLANK(BN42),OR(NOT(ISBLANK(BP42)),NOT(ISBLANK(BQ42)))),#N/A,
IF(ISBLANK(BN42),"",
IF(AND(NOT(ISERROR(VLOOKUP(BN42,MonsterTable!$A:$B,MATCH(MonsterTable!$B$1,MonsterTable!$A$1:$B$1,0),0))),OR(ISBLANK(BP42),ISBLANK(BQ42))),#N/A,
IFERROR(VLOOKUP(BN42,MonsterTable!$A:$B,MATCH(MonsterTable!$B$1,MonsterTable!$A$1:$B$1,0),0),
IF(OR(NOT(ISBLANK(BP42)),ISBLANK(BQ42)),#N/A,
IF(BN42="empty","empty",
VLOOKUP(BN42,MonsterGroupTable!$A:$A,1,0)))))))</f>
        <v/>
      </c>
      <c r="BV42" s="2" t="str">
        <f>IF(AND(ISBLANK(BU42),OR(NOT(ISBLANK(BW42)),NOT(ISBLANK(BX42)))),#N/A,
IF(ISBLANK(BU42),"",
IF(AND(NOT(ISERROR(VLOOKUP(BU42,MonsterTable!$A:$B,MATCH(MonsterTable!$B$1,MonsterTable!$A$1:$B$1,0),0))),OR(ISBLANK(BW42),ISBLANK(BX42))),#N/A,
IFERROR(VLOOKUP(BU42,MonsterTable!$A:$B,MATCH(MonsterTable!$B$1,MonsterTable!$A$1:$B$1,0),0),
IF(OR(NOT(ISBLANK(BW42)),ISBLANK(BX42)),#N/A,
IF(BU42="empty","empty",
VLOOKUP(BU42,MonsterGroupTable!$A:$A,1,0)))))))</f>
        <v/>
      </c>
      <c r="CC42" s="2" t="str">
        <f>IF(AND(ISBLANK(CB42),OR(NOT(ISBLANK(CD42)),NOT(ISBLANK(CE42)))),#N/A,
IF(ISBLANK(CB42),"",
IF(AND(NOT(ISERROR(VLOOKUP(CB42,MonsterTable!$A:$B,MATCH(MonsterTable!$B$1,MonsterTable!$A$1:$B$1,0),0))),OR(ISBLANK(CD42),ISBLANK(CE42))),#N/A,
IFERROR(VLOOKUP(CB42,MonsterTable!$A:$B,MATCH(MonsterTable!$B$1,MonsterTable!$A$1:$B$1,0),0),
IF(OR(NOT(ISBLANK(CD42)),ISBLANK(CE42)),#N/A,
IF(CB42="empty","empty",
VLOOKUP(CB42,MonsterGroupTable!$A:$A,1,0)))))))</f>
        <v/>
      </c>
      <c r="CJ42" s="2" t="str">
        <f>IF(AND(ISBLANK(CI42),OR(NOT(ISBLANK(CK42)),NOT(ISBLANK(CL42)))),#N/A,
IF(ISBLANK(CI42),"",
IF(AND(NOT(ISERROR(VLOOKUP(CI42,MonsterTable!$A:$B,MATCH(MonsterTable!$B$1,MonsterTable!$A$1:$B$1,0),0))),OR(ISBLANK(CK42),ISBLANK(CL42))),#N/A,
IFERROR(VLOOKUP(CI42,MonsterTable!$A:$B,MATCH(MonsterTable!$B$1,MonsterTable!$A$1:$B$1,0),0),
IF(OR(NOT(ISBLANK(CK42)),ISBLANK(CL42)),#N/A,
IF(CI42="empty","empty",
VLOOKUP(CI42,MonsterGroupTable!$A:$A,1,0)))))))</f>
        <v/>
      </c>
    </row>
    <row r="43" spans="1:88">
      <c r="A43">
        <v>10042</v>
      </c>
      <c r="B43">
        <f t="shared" si="0"/>
        <v>1.1000000000000001</v>
      </c>
      <c r="C43">
        <f t="shared" si="0"/>
        <v>1.1000000000000001</v>
      </c>
      <c r="F43">
        <v>60</v>
      </c>
      <c r="G43">
        <v>315</v>
      </c>
      <c r="H43">
        <v>0</v>
      </c>
      <c r="I43">
        <v>0</v>
      </c>
      <c r="J43">
        <v>0</v>
      </c>
      <c r="K43" t="s">
        <v>28</v>
      </c>
      <c r="L43" t="s">
        <v>250</v>
      </c>
      <c r="M43" t="s">
        <v>79</v>
      </c>
      <c r="N43" t="s">
        <v>80</v>
      </c>
      <c r="O43">
        <v>0</v>
      </c>
      <c r="P43">
        <v>-4.75</v>
      </c>
      <c r="Q43">
        <v>-3.5</v>
      </c>
      <c r="R43">
        <v>4.75</v>
      </c>
      <c r="S43">
        <v>3</v>
      </c>
      <c r="T43">
        <v>-13.5</v>
      </c>
      <c r="U43">
        <v>2.5499999999999998</v>
      </c>
      <c r="V43">
        <v>-6.75</v>
      </c>
      <c r="W43" t="str">
        <f t="shared" si="1"/>
        <v>g105,5</v>
      </c>
      <c r="X43" s="1" t="s">
        <v>322</v>
      </c>
      <c r="Y43" s="2" t="str">
        <f>IF(AND(ISBLANK(X43),OR(NOT(ISBLANK(Z43)),NOT(ISBLANK(AA43)))),#N/A,
IF(ISBLANK(X43),"",
IF(AND(NOT(ISERROR(VLOOKUP(X43,MonsterTable!$A:$B,MATCH(MonsterTable!$B$1,MonsterTable!$A$1:$B$1,0),0))),OR(ISBLANK(Z43),ISBLANK(AA43))),#N/A,
IFERROR(VLOOKUP(X43,MonsterTable!$A:$B,MATCH(MonsterTable!$B$1,MonsterTable!$A$1:$B$1,0),0),
IF(OR(NOT(ISBLANK(Z43)),ISBLANK(AA43)),#N/A,
IF(X43="empty","empty",
VLOOKUP(X43,MonsterGroupTable!$A:$A,1,0)))))))</f>
        <v>g105</v>
      </c>
      <c r="AA43">
        <v>5</v>
      </c>
      <c r="AF43" s="2" t="str">
        <f>IF(AND(ISBLANK(AE43),OR(NOT(ISBLANK(AG43)),NOT(ISBLANK(AH43)))),#N/A,
IF(ISBLANK(AE43),"",
IF(AND(NOT(ISERROR(VLOOKUP(AE43,MonsterTable!$A:$B,MATCH(MonsterTable!$B$1,MonsterTable!$A$1:$B$1,0),0))),OR(ISBLANK(AG43),ISBLANK(AH43))),#N/A,
IFERROR(VLOOKUP(AE43,MonsterTable!$A:$B,MATCH(MonsterTable!$B$1,MonsterTable!$A$1:$B$1,0),0),
IF(OR(NOT(ISBLANK(AG43)),ISBLANK(AH43)),#N/A,
IF(AE43="empty","empty",
VLOOKUP(AE43,MonsterGroupTable!$A:$A,1,0)))))))</f>
        <v/>
      </c>
      <c r="AM43" s="2" t="str">
        <f>IF(AND(ISBLANK(AL43),OR(NOT(ISBLANK(AN43)),NOT(ISBLANK(AO43)))),#N/A,
IF(ISBLANK(AL43),"",
IF(AND(NOT(ISERROR(VLOOKUP(AL43,MonsterTable!$A:$B,MATCH(MonsterTable!$B$1,MonsterTable!$A$1:$B$1,0),0))),OR(ISBLANK(AN43),ISBLANK(AO43))),#N/A,
IFERROR(VLOOKUP(AL43,MonsterTable!$A:$B,MATCH(MonsterTable!$B$1,MonsterTable!$A$1:$B$1,0),0),
IF(OR(NOT(ISBLANK(AN43)),ISBLANK(AO43)),#N/A,
IF(AL43="empty","empty",
VLOOKUP(AL43,MonsterGroupTable!$A:$A,1,0)))))))</f>
        <v/>
      </c>
      <c r="AT43" s="2" t="str">
        <f>IF(AND(ISBLANK(AS43),OR(NOT(ISBLANK(AU43)),NOT(ISBLANK(AV43)))),#N/A,
IF(ISBLANK(AS43),"",
IF(AND(NOT(ISERROR(VLOOKUP(AS43,MonsterTable!$A:$B,MATCH(MonsterTable!$B$1,MonsterTable!$A$1:$B$1,0),0))),OR(ISBLANK(AU43),ISBLANK(AV43))),#N/A,
IFERROR(VLOOKUP(AS43,MonsterTable!$A:$B,MATCH(MonsterTable!$B$1,MonsterTable!$A$1:$B$1,0),0),
IF(OR(NOT(ISBLANK(AU43)),ISBLANK(AV43)),#N/A,
IF(AS43="empty","empty",
VLOOKUP(AS43,MonsterGroupTable!$A:$A,1,0)))))))</f>
        <v/>
      </c>
      <c r="BA43" s="2" t="str">
        <f>IF(AND(ISBLANK(AZ43),OR(NOT(ISBLANK(BB43)),NOT(ISBLANK(BC43)))),#N/A,
IF(ISBLANK(AZ43),"",
IF(AND(NOT(ISERROR(VLOOKUP(AZ43,MonsterTable!$A:$B,MATCH(MonsterTable!$B$1,MonsterTable!$A$1:$B$1,0),0))),OR(ISBLANK(BB43),ISBLANK(BC43))),#N/A,
IFERROR(VLOOKUP(AZ43,MonsterTable!$A:$B,MATCH(MonsterTable!$B$1,MonsterTable!$A$1:$B$1,0),0),
IF(OR(NOT(ISBLANK(BB43)),ISBLANK(BC43)),#N/A,
IF(AZ43="empty","empty",
VLOOKUP(AZ43,MonsterGroupTable!$A:$A,1,0)))))))</f>
        <v/>
      </c>
      <c r="BH43" s="2" t="str">
        <f>IF(AND(ISBLANK(BG43),OR(NOT(ISBLANK(BI43)),NOT(ISBLANK(BJ43)))),#N/A,
IF(ISBLANK(BG43),"",
IF(AND(NOT(ISERROR(VLOOKUP(BG43,MonsterTable!$A:$B,MATCH(MonsterTable!$B$1,MonsterTable!$A$1:$B$1,0),0))),OR(ISBLANK(BI43),ISBLANK(BJ43))),#N/A,
IFERROR(VLOOKUP(BG43,MonsterTable!$A:$B,MATCH(MonsterTable!$B$1,MonsterTable!$A$1:$B$1,0),0),
IF(OR(NOT(ISBLANK(BI43)),ISBLANK(BJ43)),#N/A,
IF(BG43="empty","empty",
VLOOKUP(BG43,MonsterGroupTable!$A:$A,1,0)))))))</f>
        <v/>
      </c>
      <c r="BO43" s="2" t="str">
        <f>IF(AND(ISBLANK(BN43),OR(NOT(ISBLANK(BP43)),NOT(ISBLANK(BQ43)))),#N/A,
IF(ISBLANK(BN43),"",
IF(AND(NOT(ISERROR(VLOOKUP(BN43,MonsterTable!$A:$B,MATCH(MonsterTable!$B$1,MonsterTable!$A$1:$B$1,0),0))),OR(ISBLANK(BP43),ISBLANK(BQ43))),#N/A,
IFERROR(VLOOKUP(BN43,MonsterTable!$A:$B,MATCH(MonsterTable!$B$1,MonsterTable!$A$1:$B$1,0),0),
IF(OR(NOT(ISBLANK(BP43)),ISBLANK(BQ43)),#N/A,
IF(BN43="empty","empty",
VLOOKUP(BN43,MonsterGroupTable!$A:$A,1,0)))))))</f>
        <v/>
      </c>
      <c r="BV43" s="2" t="str">
        <f>IF(AND(ISBLANK(BU43),OR(NOT(ISBLANK(BW43)),NOT(ISBLANK(BX43)))),#N/A,
IF(ISBLANK(BU43),"",
IF(AND(NOT(ISERROR(VLOOKUP(BU43,MonsterTable!$A:$B,MATCH(MonsterTable!$B$1,MonsterTable!$A$1:$B$1,0),0))),OR(ISBLANK(BW43),ISBLANK(BX43))),#N/A,
IFERROR(VLOOKUP(BU43,MonsterTable!$A:$B,MATCH(MonsterTable!$B$1,MonsterTable!$A$1:$B$1,0),0),
IF(OR(NOT(ISBLANK(BW43)),ISBLANK(BX43)),#N/A,
IF(BU43="empty","empty",
VLOOKUP(BU43,MonsterGroupTable!$A:$A,1,0)))))))</f>
        <v/>
      </c>
      <c r="CC43" s="2" t="str">
        <f>IF(AND(ISBLANK(CB43),OR(NOT(ISBLANK(CD43)),NOT(ISBLANK(CE43)))),#N/A,
IF(ISBLANK(CB43),"",
IF(AND(NOT(ISERROR(VLOOKUP(CB43,MonsterTable!$A:$B,MATCH(MonsterTable!$B$1,MonsterTable!$A$1:$B$1,0),0))),OR(ISBLANK(CD43),ISBLANK(CE43))),#N/A,
IFERROR(VLOOKUP(CB43,MonsterTable!$A:$B,MATCH(MonsterTable!$B$1,MonsterTable!$A$1:$B$1,0),0),
IF(OR(NOT(ISBLANK(CD43)),ISBLANK(CE43)),#N/A,
IF(CB43="empty","empty",
VLOOKUP(CB43,MonsterGroupTable!$A:$A,1,0)))))))</f>
        <v/>
      </c>
      <c r="CJ43" s="2" t="str">
        <f>IF(AND(ISBLANK(CI43),OR(NOT(ISBLANK(CK43)),NOT(ISBLANK(CL43)))),#N/A,
IF(ISBLANK(CI43),"",
IF(AND(NOT(ISERROR(VLOOKUP(CI43,MonsterTable!$A:$B,MATCH(MonsterTable!$B$1,MonsterTable!$A$1:$B$1,0),0))),OR(ISBLANK(CK43),ISBLANK(CL43))),#N/A,
IFERROR(VLOOKUP(CI43,MonsterTable!$A:$B,MATCH(MonsterTable!$B$1,MonsterTable!$A$1:$B$1,0),0),
IF(OR(NOT(ISBLANK(CK43)),ISBLANK(CL43)),#N/A,
IF(CI43="empty","empty",
VLOOKUP(CI43,MonsterGroupTable!$A:$A,1,0)))))))</f>
        <v/>
      </c>
    </row>
    <row r="44" spans="1:88">
      <c r="A44">
        <v>10043</v>
      </c>
      <c r="B44">
        <f t="shared" si="0"/>
        <v>1.1000000000000001</v>
      </c>
      <c r="C44">
        <f t="shared" si="0"/>
        <v>1.1000000000000001</v>
      </c>
      <c r="F44">
        <v>60</v>
      </c>
      <c r="G44">
        <v>324</v>
      </c>
      <c r="H44">
        <v>0</v>
      </c>
      <c r="I44">
        <v>0</v>
      </c>
      <c r="J44">
        <v>0</v>
      </c>
      <c r="K44" t="s">
        <v>28</v>
      </c>
      <c r="L44" t="s">
        <v>250</v>
      </c>
      <c r="M44" t="s">
        <v>79</v>
      </c>
      <c r="N44" t="s">
        <v>80</v>
      </c>
      <c r="O44">
        <v>0</v>
      </c>
      <c r="P44">
        <v>-4.75</v>
      </c>
      <c r="Q44">
        <v>-3.5</v>
      </c>
      <c r="R44">
        <v>4.75</v>
      </c>
      <c r="S44">
        <v>3</v>
      </c>
      <c r="T44">
        <v>-13.5</v>
      </c>
      <c r="U44">
        <v>2.5499999999999998</v>
      </c>
      <c r="V44">
        <v>-6.75</v>
      </c>
      <c r="W44" t="str">
        <f t="shared" si="1"/>
        <v>g105,5</v>
      </c>
      <c r="X44" s="1" t="s">
        <v>322</v>
      </c>
      <c r="Y44" s="2" t="str">
        <f>IF(AND(ISBLANK(X44),OR(NOT(ISBLANK(Z44)),NOT(ISBLANK(AA44)))),#N/A,
IF(ISBLANK(X44),"",
IF(AND(NOT(ISERROR(VLOOKUP(X44,MonsterTable!$A:$B,MATCH(MonsterTable!$B$1,MonsterTable!$A$1:$B$1,0),0))),OR(ISBLANK(Z44),ISBLANK(AA44))),#N/A,
IFERROR(VLOOKUP(X44,MonsterTable!$A:$B,MATCH(MonsterTable!$B$1,MonsterTable!$A$1:$B$1,0),0),
IF(OR(NOT(ISBLANK(Z44)),ISBLANK(AA44)),#N/A,
IF(X44="empty","empty",
VLOOKUP(X44,MonsterGroupTable!$A:$A,1,0)))))))</f>
        <v>g105</v>
      </c>
      <c r="AA44">
        <v>5</v>
      </c>
      <c r="AF44" s="2" t="str">
        <f>IF(AND(ISBLANK(AE44),OR(NOT(ISBLANK(AG44)),NOT(ISBLANK(AH44)))),#N/A,
IF(ISBLANK(AE44),"",
IF(AND(NOT(ISERROR(VLOOKUP(AE44,MonsterTable!$A:$B,MATCH(MonsterTable!$B$1,MonsterTable!$A$1:$B$1,0),0))),OR(ISBLANK(AG44),ISBLANK(AH44))),#N/A,
IFERROR(VLOOKUP(AE44,MonsterTable!$A:$B,MATCH(MonsterTable!$B$1,MonsterTable!$A$1:$B$1,0),0),
IF(OR(NOT(ISBLANK(AG44)),ISBLANK(AH44)),#N/A,
IF(AE44="empty","empty",
VLOOKUP(AE44,MonsterGroupTable!$A:$A,1,0)))))))</f>
        <v/>
      </c>
      <c r="AM44" s="2" t="str">
        <f>IF(AND(ISBLANK(AL44),OR(NOT(ISBLANK(AN44)),NOT(ISBLANK(AO44)))),#N/A,
IF(ISBLANK(AL44),"",
IF(AND(NOT(ISERROR(VLOOKUP(AL44,MonsterTable!$A:$B,MATCH(MonsterTable!$B$1,MonsterTable!$A$1:$B$1,0),0))),OR(ISBLANK(AN44),ISBLANK(AO44))),#N/A,
IFERROR(VLOOKUP(AL44,MonsterTable!$A:$B,MATCH(MonsterTable!$B$1,MonsterTable!$A$1:$B$1,0),0),
IF(OR(NOT(ISBLANK(AN44)),ISBLANK(AO44)),#N/A,
IF(AL44="empty","empty",
VLOOKUP(AL44,MonsterGroupTable!$A:$A,1,0)))))))</f>
        <v/>
      </c>
      <c r="AT44" s="2" t="str">
        <f>IF(AND(ISBLANK(AS44),OR(NOT(ISBLANK(AU44)),NOT(ISBLANK(AV44)))),#N/A,
IF(ISBLANK(AS44),"",
IF(AND(NOT(ISERROR(VLOOKUP(AS44,MonsterTable!$A:$B,MATCH(MonsterTable!$B$1,MonsterTable!$A$1:$B$1,0),0))),OR(ISBLANK(AU44),ISBLANK(AV44))),#N/A,
IFERROR(VLOOKUP(AS44,MonsterTable!$A:$B,MATCH(MonsterTable!$B$1,MonsterTable!$A$1:$B$1,0),0),
IF(OR(NOT(ISBLANK(AU44)),ISBLANK(AV44)),#N/A,
IF(AS44="empty","empty",
VLOOKUP(AS44,MonsterGroupTable!$A:$A,1,0)))))))</f>
        <v/>
      </c>
      <c r="BA44" s="2" t="str">
        <f>IF(AND(ISBLANK(AZ44),OR(NOT(ISBLANK(BB44)),NOT(ISBLANK(BC44)))),#N/A,
IF(ISBLANK(AZ44),"",
IF(AND(NOT(ISERROR(VLOOKUP(AZ44,MonsterTable!$A:$B,MATCH(MonsterTable!$B$1,MonsterTable!$A$1:$B$1,0),0))),OR(ISBLANK(BB44),ISBLANK(BC44))),#N/A,
IFERROR(VLOOKUP(AZ44,MonsterTable!$A:$B,MATCH(MonsterTable!$B$1,MonsterTable!$A$1:$B$1,0),0),
IF(OR(NOT(ISBLANK(BB44)),ISBLANK(BC44)),#N/A,
IF(AZ44="empty","empty",
VLOOKUP(AZ44,MonsterGroupTable!$A:$A,1,0)))))))</f>
        <v/>
      </c>
      <c r="BH44" s="2" t="str">
        <f>IF(AND(ISBLANK(BG44),OR(NOT(ISBLANK(BI44)),NOT(ISBLANK(BJ44)))),#N/A,
IF(ISBLANK(BG44),"",
IF(AND(NOT(ISERROR(VLOOKUP(BG44,MonsterTable!$A:$B,MATCH(MonsterTable!$B$1,MonsterTable!$A$1:$B$1,0),0))),OR(ISBLANK(BI44),ISBLANK(BJ44))),#N/A,
IFERROR(VLOOKUP(BG44,MonsterTable!$A:$B,MATCH(MonsterTable!$B$1,MonsterTable!$A$1:$B$1,0),0),
IF(OR(NOT(ISBLANK(BI44)),ISBLANK(BJ44)),#N/A,
IF(BG44="empty","empty",
VLOOKUP(BG44,MonsterGroupTable!$A:$A,1,0)))))))</f>
        <v/>
      </c>
      <c r="BO44" s="2" t="str">
        <f>IF(AND(ISBLANK(BN44),OR(NOT(ISBLANK(BP44)),NOT(ISBLANK(BQ44)))),#N/A,
IF(ISBLANK(BN44),"",
IF(AND(NOT(ISERROR(VLOOKUP(BN44,MonsterTable!$A:$B,MATCH(MonsterTable!$B$1,MonsterTable!$A$1:$B$1,0),0))),OR(ISBLANK(BP44),ISBLANK(BQ44))),#N/A,
IFERROR(VLOOKUP(BN44,MonsterTable!$A:$B,MATCH(MonsterTable!$B$1,MonsterTable!$A$1:$B$1,0),0),
IF(OR(NOT(ISBLANK(BP44)),ISBLANK(BQ44)),#N/A,
IF(BN44="empty","empty",
VLOOKUP(BN44,MonsterGroupTable!$A:$A,1,0)))))))</f>
        <v/>
      </c>
      <c r="BV44" s="2" t="str">
        <f>IF(AND(ISBLANK(BU44),OR(NOT(ISBLANK(BW44)),NOT(ISBLANK(BX44)))),#N/A,
IF(ISBLANK(BU44),"",
IF(AND(NOT(ISERROR(VLOOKUP(BU44,MonsterTable!$A:$B,MATCH(MonsterTable!$B$1,MonsterTable!$A$1:$B$1,0),0))),OR(ISBLANK(BW44),ISBLANK(BX44))),#N/A,
IFERROR(VLOOKUP(BU44,MonsterTable!$A:$B,MATCH(MonsterTable!$B$1,MonsterTable!$A$1:$B$1,0),0),
IF(OR(NOT(ISBLANK(BW44)),ISBLANK(BX44)),#N/A,
IF(BU44="empty","empty",
VLOOKUP(BU44,MonsterGroupTable!$A:$A,1,0)))))))</f>
        <v/>
      </c>
      <c r="CC44" s="2" t="str">
        <f>IF(AND(ISBLANK(CB44),OR(NOT(ISBLANK(CD44)),NOT(ISBLANK(CE44)))),#N/A,
IF(ISBLANK(CB44),"",
IF(AND(NOT(ISERROR(VLOOKUP(CB44,MonsterTable!$A:$B,MATCH(MonsterTable!$B$1,MonsterTable!$A$1:$B$1,0),0))),OR(ISBLANK(CD44),ISBLANK(CE44))),#N/A,
IFERROR(VLOOKUP(CB44,MonsterTable!$A:$B,MATCH(MonsterTable!$B$1,MonsterTable!$A$1:$B$1,0),0),
IF(OR(NOT(ISBLANK(CD44)),ISBLANK(CE44)),#N/A,
IF(CB44="empty","empty",
VLOOKUP(CB44,MonsterGroupTable!$A:$A,1,0)))))))</f>
        <v/>
      </c>
      <c r="CJ44" s="2" t="str">
        <f>IF(AND(ISBLANK(CI44),OR(NOT(ISBLANK(CK44)),NOT(ISBLANK(CL44)))),#N/A,
IF(ISBLANK(CI44),"",
IF(AND(NOT(ISERROR(VLOOKUP(CI44,MonsterTable!$A:$B,MATCH(MonsterTable!$B$1,MonsterTable!$A$1:$B$1,0),0))),OR(ISBLANK(CK44),ISBLANK(CL44))),#N/A,
IFERROR(VLOOKUP(CI44,MonsterTable!$A:$B,MATCH(MonsterTable!$B$1,MonsterTable!$A$1:$B$1,0),0),
IF(OR(NOT(ISBLANK(CK44)),ISBLANK(CL44)),#N/A,
IF(CI44="empty","empty",
VLOOKUP(CI44,MonsterGroupTable!$A:$A,1,0)))))))</f>
        <v/>
      </c>
    </row>
    <row r="45" spans="1:88">
      <c r="A45">
        <v>10044</v>
      </c>
      <c r="B45">
        <f t="shared" si="0"/>
        <v>1.1000000000000001</v>
      </c>
      <c r="C45">
        <f t="shared" si="0"/>
        <v>1.1000000000000001</v>
      </c>
      <c r="F45">
        <v>60</v>
      </c>
      <c r="G45">
        <v>333</v>
      </c>
      <c r="H45">
        <v>0</v>
      </c>
      <c r="I45">
        <v>0</v>
      </c>
      <c r="J45">
        <v>0</v>
      </c>
      <c r="K45" t="s">
        <v>28</v>
      </c>
      <c r="L45" t="s">
        <v>250</v>
      </c>
      <c r="M45" t="s">
        <v>79</v>
      </c>
      <c r="N45" t="s">
        <v>80</v>
      </c>
      <c r="O45">
        <v>0</v>
      </c>
      <c r="P45">
        <v>-4.75</v>
      </c>
      <c r="Q45">
        <v>-3.5</v>
      </c>
      <c r="R45">
        <v>4.75</v>
      </c>
      <c r="S45">
        <v>3</v>
      </c>
      <c r="T45">
        <v>-13.5</v>
      </c>
      <c r="U45">
        <v>2.5499999999999998</v>
      </c>
      <c r="V45">
        <v>-6.75</v>
      </c>
      <c r="W45" t="str">
        <f t="shared" si="1"/>
        <v>g105,5</v>
      </c>
      <c r="X45" s="1" t="s">
        <v>322</v>
      </c>
      <c r="Y45" s="2" t="str">
        <f>IF(AND(ISBLANK(X45),OR(NOT(ISBLANK(Z45)),NOT(ISBLANK(AA45)))),#N/A,
IF(ISBLANK(X45),"",
IF(AND(NOT(ISERROR(VLOOKUP(X45,MonsterTable!$A:$B,MATCH(MonsterTable!$B$1,MonsterTable!$A$1:$B$1,0),0))),OR(ISBLANK(Z45),ISBLANK(AA45))),#N/A,
IFERROR(VLOOKUP(X45,MonsterTable!$A:$B,MATCH(MonsterTable!$B$1,MonsterTable!$A$1:$B$1,0),0),
IF(OR(NOT(ISBLANK(Z45)),ISBLANK(AA45)),#N/A,
IF(X45="empty","empty",
VLOOKUP(X45,MonsterGroupTable!$A:$A,1,0)))))))</f>
        <v>g105</v>
      </c>
      <c r="AA45">
        <v>5</v>
      </c>
      <c r="AF45" s="2" t="str">
        <f>IF(AND(ISBLANK(AE45),OR(NOT(ISBLANK(AG45)),NOT(ISBLANK(AH45)))),#N/A,
IF(ISBLANK(AE45),"",
IF(AND(NOT(ISERROR(VLOOKUP(AE45,MonsterTable!$A:$B,MATCH(MonsterTable!$B$1,MonsterTable!$A$1:$B$1,0),0))),OR(ISBLANK(AG45),ISBLANK(AH45))),#N/A,
IFERROR(VLOOKUP(AE45,MonsterTable!$A:$B,MATCH(MonsterTable!$B$1,MonsterTable!$A$1:$B$1,0),0),
IF(OR(NOT(ISBLANK(AG45)),ISBLANK(AH45)),#N/A,
IF(AE45="empty","empty",
VLOOKUP(AE45,MonsterGroupTable!$A:$A,1,0)))))))</f>
        <v/>
      </c>
      <c r="AM45" s="2" t="str">
        <f>IF(AND(ISBLANK(AL45),OR(NOT(ISBLANK(AN45)),NOT(ISBLANK(AO45)))),#N/A,
IF(ISBLANK(AL45),"",
IF(AND(NOT(ISERROR(VLOOKUP(AL45,MonsterTable!$A:$B,MATCH(MonsterTable!$B$1,MonsterTable!$A$1:$B$1,0),0))),OR(ISBLANK(AN45),ISBLANK(AO45))),#N/A,
IFERROR(VLOOKUP(AL45,MonsterTable!$A:$B,MATCH(MonsterTable!$B$1,MonsterTable!$A$1:$B$1,0),0),
IF(OR(NOT(ISBLANK(AN45)),ISBLANK(AO45)),#N/A,
IF(AL45="empty","empty",
VLOOKUP(AL45,MonsterGroupTable!$A:$A,1,0)))))))</f>
        <v/>
      </c>
      <c r="AT45" s="2" t="str">
        <f>IF(AND(ISBLANK(AS45),OR(NOT(ISBLANK(AU45)),NOT(ISBLANK(AV45)))),#N/A,
IF(ISBLANK(AS45),"",
IF(AND(NOT(ISERROR(VLOOKUP(AS45,MonsterTable!$A:$B,MATCH(MonsterTable!$B$1,MonsterTable!$A$1:$B$1,0),0))),OR(ISBLANK(AU45),ISBLANK(AV45))),#N/A,
IFERROR(VLOOKUP(AS45,MonsterTable!$A:$B,MATCH(MonsterTable!$B$1,MonsterTable!$A$1:$B$1,0),0),
IF(OR(NOT(ISBLANK(AU45)),ISBLANK(AV45)),#N/A,
IF(AS45="empty","empty",
VLOOKUP(AS45,MonsterGroupTable!$A:$A,1,0)))))))</f>
        <v/>
      </c>
      <c r="BA45" s="2" t="str">
        <f>IF(AND(ISBLANK(AZ45),OR(NOT(ISBLANK(BB45)),NOT(ISBLANK(BC45)))),#N/A,
IF(ISBLANK(AZ45),"",
IF(AND(NOT(ISERROR(VLOOKUP(AZ45,MonsterTable!$A:$B,MATCH(MonsterTable!$B$1,MonsterTable!$A$1:$B$1,0),0))),OR(ISBLANK(BB45),ISBLANK(BC45))),#N/A,
IFERROR(VLOOKUP(AZ45,MonsterTable!$A:$B,MATCH(MonsterTable!$B$1,MonsterTable!$A$1:$B$1,0),0),
IF(OR(NOT(ISBLANK(BB45)),ISBLANK(BC45)),#N/A,
IF(AZ45="empty","empty",
VLOOKUP(AZ45,MonsterGroupTable!$A:$A,1,0)))))))</f>
        <v/>
      </c>
      <c r="BH45" s="2" t="str">
        <f>IF(AND(ISBLANK(BG45),OR(NOT(ISBLANK(BI45)),NOT(ISBLANK(BJ45)))),#N/A,
IF(ISBLANK(BG45),"",
IF(AND(NOT(ISERROR(VLOOKUP(BG45,MonsterTable!$A:$B,MATCH(MonsterTable!$B$1,MonsterTable!$A$1:$B$1,0),0))),OR(ISBLANK(BI45),ISBLANK(BJ45))),#N/A,
IFERROR(VLOOKUP(BG45,MonsterTable!$A:$B,MATCH(MonsterTable!$B$1,MonsterTable!$A$1:$B$1,0),0),
IF(OR(NOT(ISBLANK(BI45)),ISBLANK(BJ45)),#N/A,
IF(BG45="empty","empty",
VLOOKUP(BG45,MonsterGroupTable!$A:$A,1,0)))))))</f>
        <v/>
      </c>
      <c r="BO45" s="2" t="str">
        <f>IF(AND(ISBLANK(BN45),OR(NOT(ISBLANK(BP45)),NOT(ISBLANK(BQ45)))),#N/A,
IF(ISBLANK(BN45),"",
IF(AND(NOT(ISERROR(VLOOKUP(BN45,MonsterTable!$A:$B,MATCH(MonsterTable!$B$1,MonsterTable!$A$1:$B$1,0),0))),OR(ISBLANK(BP45),ISBLANK(BQ45))),#N/A,
IFERROR(VLOOKUP(BN45,MonsterTable!$A:$B,MATCH(MonsterTable!$B$1,MonsterTable!$A$1:$B$1,0),0),
IF(OR(NOT(ISBLANK(BP45)),ISBLANK(BQ45)),#N/A,
IF(BN45="empty","empty",
VLOOKUP(BN45,MonsterGroupTable!$A:$A,1,0)))))))</f>
        <v/>
      </c>
      <c r="BV45" s="2" t="str">
        <f>IF(AND(ISBLANK(BU45),OR(NOT(ISBLANK(BW45)),NOT(ISBLANK(BX45)))),#N/A,
IF(ISBLANK(BU45),"",
IF(AND(NOT(ISERROR(VLOOKUP(BU45,MonsterTable!$A:$B,MATCH(MonsterTable!$B$1,MonsterTable!$A$1:$B$1,0),0))),OR(ISBLANK(BW45),ISBLANK(BX45))),#N/A,
IFERROR(VLOOKUP(BU45,MonsterTable!$A:$B,MATCH(MonsterTable!$B$1,MonsterTable!$A$1:$B$1,0),0),
IF(OR(NOT(ISBLANK(BW45)),ISBLANK(BX45)),#N/A,
IF(BU45="empty","empty",
VLOOKUP(BU45,MonsterGroupTable!$A:$A,1,0)))))))</f>
        <v/>
      </c>
      <c r="CC45" s="2" t="str">
        <f>IF(AND(ISBLANK(CB45),OR(NOT(ISBLANK(CD45)),NOT(ISBLANK(CE45)))),#N/A,
IF(ISBLANK(CB45),"",
IF(AND(NOT(ISERROR(VLOOKUP(CB45,MonsterTable!$A:$B,MATCH(MonsterTable!$B$1,MonsterTable!$A$1:$B$1,0),0))),OR(ISBLANK(CD45),ISBLANK(CE45))),#N/A,
IFERROR(VLOOKUP(CB45,MonsterTable!$A:$B,MATCH(MonsterTable!$B$1,MonsterTable!$A$1:$B$1,0),0),
IF(OR(NOT(ISBLANK(CD45)),ISBLANK(CE45)),#N/A,
IF(CB45="empty","empty",
VLOOKUP(CB45,MonsterGroupTable!$A:$A,1,0)))))))</f>
        <v/>
      </c>
      <c r="CJ45" s="2" t="str">
        <f>IF(AND(ISBLANK(CI45),OR(NOT(ISBLANK(CK45)),NOT(ISBLANK(CL45)))),#N/A,
IF(ISBLANK(CI45),"",
IF(AND(NOT(ISERROR(VLOOKUP(CI45,MonsterTable!$A:$B,MATCH(MonsterTable!$B$1,MonsterTable!$A$1:$B$1,0),0))),OR(ISBLANK(CK45),ISBLANK(CL45))),#N/A,
IFERROR(VLOOKUP(CI45,MonsterTable!$A:$B,MATCH(MonsterTable!$B$1,MonsterTable!$A$1:$B$1,0),0),
IF(OR(NOT(ISBLANK(CK45)),ISBLANK(CL45)),#N/A,
IF(CI45="empty","empty",
VLOOKUP(CI45,MonsterGroupTable!$A:$A,1,0)))))))</f>
        <v/>
      </c>
    </row>
    <row r="46" spans="1:88">
      <c r="A46">
        <v>10045</v>
      </c>
      <c r="B46">
        <f t="shared" si="0"/>
        <v>1.1000000000000001</v>
      </c>
      <c r="C46">
        <f t="shared" si="0"/>
        <v>1.1000000000000001</v>
      </c>
      <c r="F46">
        <v>60</v>
      </c>
      <c r="G46">
        <v>342</v>
      </c>
      <c r="H46">
        <v>0</v>
      </c>
      <c r="I46">
        <v>0</v>
      </c>
      <c r="J46">
        <v>0</v>
      </c>
      <c r="K46" t="s">
        <v>28</v>
      </c>
      <c r="L46" t="s">
        <v>250</v>
      </c>
      <c r="M46" t="s">
        <v>79</v>
      </c>
      <c r="N46" t="s">
        <v>80</v>
      </c>
      <c r="O46">
        <v>0</v>
      </c>
      <c r="P46">
        <v>-4.75</v>
      </c>
      <c r="Q46">
        <v>-3.5</v>
      </c>
      <c r="R46">
        <v>4.75</v>
      </c>
      <c r="S46">
        <v>3</v>
      </c>
      <c r="T46">
        <v>-13.5</v>
      </c>
      <c r="U46">
        <v>2.5499999999999998</v>
      </c>
      <c r="V46">
        <v>-6.75</v>
      </c>
      <c r="W46" t="str">
        <f t="shared" si="1"/>
        <v>g105,5</v>
      </c>
      <c r="X46" s="1" t="s">
        <v>322</v>
      </c>
      <c r="Y46" s="2" t="str">
        <f>IF(AND(ISBLANK(X46),OR(NOT(ISBLANK(Z46)),NOT(ISBLANK(AA46)))),#N/A,
IF(ISBLANK(X46),"",
IF(AND(NOT(ISERROR(VLOOKUP(X46,MonsterTable!$A:$B,MATCH(MonsterTable!$B$1,MonsterTable!$A$1:$B$1,0),0))),OR(ISBLANK(Z46),ISBLANK(AA46))),#N/A,
IFERROR(VLOOKUP(X46,MonsterTable!$A:$B,MATCH(MonsterTable!$B$1,MonsterTable!$A$1:$B$1,0),0),
IF(OR(NOT(ISBLANK(Z46)),ISBLANK(AA46)),#N/A,
IF(X46="empty","empty",
VLOOKUP(X46,MonsterGroupTable!$A:$A,1,0)))))))</f>
        <v>g105</v>
      </c>
      <c r="AA46">
        <v>5</v>
      </c>
      <c r="AF46" s="2" t="str">
        <f>IF(AND(ISBLANK(AE46),OR(NOT(ISBLANK(AG46)),NOT(ISBLANK(AH46)))),#N/A,
IF(ISBLANK(AE46),"",
IF(AND(NOT(ISERROR(VLOOKUP(AE46,MonsterTable!$A:$B,MATCH(MonsterTable!$B$1,MonsterTable!$A$1:$B$1,0),0))),OR(ISBLANK(AG46),ISBLANK(AH46))),#N/A,
IFERROR(VLOOKUP(AE46,MonsterTable!$A:$B,MATCH(MonsterTable!$B$1,MonsterTable!$A$1:$B$1,0),0),
IF(OR(NOT(ISBLANK(AG46)),ISBLANK(AH46)),#N/A,
IF(AE46="empty","empty",
VLOOKUP(AE46,MonsterGroupTable!$A:$A,1,0)))))))</f>
        <v/>
      </c>
      <c r="AM46" s="2" t="str">
        <f>IF(AND(ISBLANK(AL46),OR(NOT(ISBLANK(AN46)),NOT(ISBLANK(AO46)))),#N/A,
IF(ISBLANK(AL46),"",
IF(AND(NOT(ISERROR(VLOOKUP(AL46,MonsterTable!$A:$B,MATCH(MonsterTable!$B$1,MonsterTable!$A$1:$B$1,0),0))),OR(ISBLANK(AN46),ISBLANK(AO46))),#N/A,
IFERROR(VLOOKUP(AL46,MonsterTable!$A:$B,MATCH(MonsterTable!$B$1,MonsterTable!$A$1:$B$1,0),0),
IF(OR(NOT(ISBLANK(AN46)),ISBLANK(AO46)),#N/A,
IF(AL46="empty","empty",
VLOOKUP(AL46,MonsterGroupTable!$A:$A,1,0)))))))</f>
        <v/>
      </c>
      <c r="AT46" s="2" t="str">
        <f>IF(AND(ISBLANK(AS46),OR(NOT(ISBLANK(AU46)),NOT(ISBLANK(AV46)))),#N/A,
IF(ISBLANK(AS46),"",
IF(AND(NOT(ISERROR(VLOOKUP(AS46,MonsterTable!$A:$B,MATCH(MonsterTable!$B$1,MonsterTable!$A$1:$B$1,0),0))),OR(ISBLANK(AU46),ISBLANK(AV46))),#N/A,
IFERROR(VLOOKUP(AS46,MonsterTable!$A:$B,MATCH(MonsterTable!$B$1,MonsterTable!$A$1:$B$1,0),0),
IF(OR(NOT(ISBLANK(AU46)),ISBLANK(AV46)),#N/A,
IF(AS46="empty","empty",
VLOOKUP(AS46,MonsterGroupTable!$A:$A,1,0)))))))</f>
        <v/>
      </c>
      <c r="BA46" s="2" t="str">
        <f>IF(AND(ISBLANK(AZ46),OR(NOT(ISBLANK(BB46)),NOT(ISBLANK(BC46)))),#N/A,
IF(ISBLANK(AZ46),"",
IF(AND(NOT(ISERROR(VLOOKUP(AZ46,MonsterTable!$A:$B,MATCH(MonsterTable!$B$1,MonsterTable!$A$1:$B$1,0),0))),OR(ISBLANK(BB46),ISBLANK(BC46))),#N/A,
IFERROR(VLOOKUP(AZ46,MonsterTable!$A:$B,MATCH(MonsterTable!$B$1,MonsterTable!$A$1:$B$1,0),0),
IF(OR(NOT(ISBLANK(BB46)),ISBLANK(BC46)),#N/A,
IF(AZ46="empty","empty",
VLOOKUP(AZ46,MonsterGroupTable!$A:$A,1,0)))))))</f>
        <v/>
      </c>
      <c r="BH46" s="2" t="str">
        <f>IF(AND(ISBLANK(BG46),OR(NOT(ISBLANK(BI46)),NOT(ISBLANK(BJ46)))),#N/A,
IF(ISBLANK(BG46),"",
IF(AND(NOT(ISERROR(VLOOKUP(BG46,MonsterTable!$A:$B,MATCH(MonsterTable!$B$1,MonsterTable!$A$1:$B$1,0),0))),OR(ISBLANK(BI46),ISBLANK(BJ46))),#N/A,
IFERROR(VLOOKUP(BG46,MonsterTable!$A:$B,MATCH(MonsterTable!$B$1,MonsterTable!$A$1:$B$1,0),0),
IF(OR(NOT(ISBLANK(BI46)),ISBLANK(BJ46)),#N/A,
IF(BG46="empty","empty",
VLOOKUP(BG46,MonsterGroupTable!$A:$A,1,0)))))))</f>
        <v/>
      </c>
      <c r="BO46" s="2" t="str">
        <f>IF(AND(ISBLANK(BN46),OR(NOT(ISBLANK(BP46)),NOT(ISBLANK(BQ46)))),#N/A,
IF(ISBLANK(BN46),"",
IF(AND(NOT(ISERROR(VLOOKUP(BN46,MonsterTable!$A:$B,MATCH(MonsterTable!$B$1,MonsterTable!$A$1:$B$1,0),0))),OR(ISBLANK(BP46),ISBLANK(BQ46))),#N/A,
IFERROR(VLOOKUP(BN46,MonsterTable!$A:$B,MATCH(MonsterTable!$B$1,MonsterTable!$A$1:$B$1,0),0),
IF(OR(NOT(ISBLANK(BP46)),ISBLANK(BQ46)),#N/A,
IF(BN46="empty","empty",
VLOOKUP(BN46,MonsterGroupTable!$A:$A,1,0)))))))</f>
        <v/>
      </c>
      <c r="BV46" s="2" t="str">
        <f>IF(AND(ISBLANK(BU46),OR(NOT(ISBLANK(BW46)),NOT(ISBLANK(BX46)))),#N/A,
IF(ISBLANK(BU46),"",
IF(AND(NOT(ISERROR(VLOOKUP(BU46,MonsterTable!$A:$B,MATCH(MonsterTable!$B$1,MonsterTable!$A$1:$B$1,0),0))),OR(ISBLANK(BW46),ISBLANK(BX46))),#N/A,
IFERROR(VLOOKUP(BU46,MonsterTable!$A:$B,MATCH(MonsterTable!$B$1,MonsterTable!$A$1:$B$1,0),0),
IF(OR(NOT(ISBLANK(BW46)),ISBLANK(BX46)),#N/A,
IF(BU46="empty","empty",
VLOOKUP(BU46,MonsterGroupTable!$A:$A,1,0)))))))</f>
        <v/>
      </c>
      <c r="CC46" s="2" t="str">
        <f>IF(AND(ISBLANK(CB46),OR(NOT(ISBLANK(CD46)),NOT(ISBLANK(CE46)))),#N/A,
IF(ISBLANK(CB46),"",
IF(AND(NOT(ISERROR(VLOOKUP(CB46,MonsterTable!$A:$B,MATCH(MonsterTable!$B$1,MonsterTable!$A$1:$B$1,0),0))),OR(ISBLANK(CD46),ISBLANK(CE46))),#N/A,
IFERROR(VLOOKUP(CB46,MonsterTable!$A:$B,MATCH(MonsterTable!$B$1,MonsterTable!$A$1:$B$1,0),0),
IF(OR(NOT(ISBLANK(CD46)),ISBLANK(CE46)),#N/A,
IF(CB46="empty","empty",
VLOOKUP(CB46,MonsterGroupTable!$A:$A,1,0)))))))</f>
        <v/>
      </c>
      <c r="CJ46" s="2" t="str">
        <f>IF(AND(ISBLANK(CI46),OR(NOT(ISBLANK(CK46)),NOT(ISBLANK(CL46)))),#N/A,
IF(ISBLANK(CI46),"",
IF(AND(NOT(ISERROR(VLOOKUP(CI46,MonsterTable!$A:$B,MATCH(MonsterTable!$B$1,MonsterTable!$A$1:$B$1,0),0))),OR(ISBLANK(CK46),ISBLANK(CL46))),#N/A,
IFERROR(VLOOKUP(CI46,MonsterTable!$A:$B,MATCH(MonsterTable!$B$1,MonsterTable!$A$1:$B$1,0),0),
IF(OR(NOT(ISBLANK(CK46)),ISBLANK(CL46)),#N/A,
IF(CI46="empty","empty",
VLOOKUP(CI46,MonsterGroupTable!$A:$A,1,0)))))))</f>
        <v/>
      </c>
    </row>
    <row r="47" spans="1:88">
      <c r="A47">
        <v>10046</v>
      </c>
      <c r="B47">
        <f t="shared" si="0"/>
        <v>1.1000000000000001</v>
      </c>
      <c r="C47">
        <f t="shared" si="0"/>
        <v>1.1000000000000001</v>
      </c>
      <c r="F47">
        <v>60</v>
      </c>
      <c r="G47">
        <v>351</v>
      </c>
      <c r="H47">
        <v>0</v>
      </c>
      <c r="I47">
        <v>0</v>
      </c>
      <c r="J47">
        <v>0</v>
      </c>
      <c r="K47" t="s">
        <v>28</v>
      </c>
      <c r="L47" t="s">
        <v>250</v>
      </c>
      <c r="M47" t="s">
        <v>79</v>
      </c>
      <c r="N47" t="s">
        <v>80</v>
      </c>
      <c r="O47">
        <v>0</v>
      </c>
      <c r="P47">
        <v>-4.75</v>
      </c>
      <c r="Q47">
        <v>-3.5</v>
      </c>
      <c r="R47">
        <v>4.75</v>
      </c>
      <c r="S47">
        <v>3</v>
      </c>
      <c r="T47">
        <v>-13.5</v>
      </c>
      <c r="U47">
        <v>2.5499999999999998</v>
      </c>
      <c r="V47">
        <v>-6.75</v>
      </c>
      <c r="W47" t="str">
        <f t="shared" si="1"/>
        <v>g105,5</v>
      </c>
      <c r="X47" s="1" t="s">
        <v>322</v>
      </c>
      <c r="Y47" s="2" t="str">
        <f>IF(AND(ISBLANK(X47),OR(NOT(ISBLANK(Z47)),NOT(ISBLANK(AA47)))),#N/A,
IF(ISBLANK(X47),"",
IF(AND(NOT(ISERROR(VLOOKUP(X47,MonsterTable!$A:$B,MATCH(MonsterTable!$B$1,MonsterTable!$A$1:$B$1,0),0))),OR(ISBLANK(Z47),ISBLANK(AA47))),#N/A,
IFERROR(VLOOKUP(X47,MonsterTable!$A:$B,MATCH(MonsterTable!$B$1,MonsterTable!$A$1:$B$1,0),0),
IF(OR(NOT(ISBLANK(Z47)),ISBLANK(AA47)),#N/A,
IF(X47="empty","empty",
VLOOKUP(X47,MonsterGroupTable!$A:$A,1,0)))))))</f>
        <v>g105</v>
      </c>
      <c r="AA47">
        <v>5</v>
      </c>
      <c r="AF47" s="2" t="str">
        <f>IF(AND(ISBLANK(AE47),OR(NOT(ISBLANK(AG47)),NOT(ISBLANK(AH47)))),#N/A,
IF(ISBLANK(AE47),"",
IF(AND(NOT(ISERROR(VLOOKUP(AE47,MonsterTable!$A:$B,MATCH(MonsterTable!$B$1,MonsterTable!$A$1:$B$1,0),0))),OR(ISBLANK(AG47),ISBLANK(AH47))),#N/A,
IFERROR(VLOOKUP(AE47,MonsterTable!$A:$B,MATCH(MonsterTable!$B$1,MonsterTable!$A$1:$B$1,0),0),
IF(OR(NOT(ISBLANK(AG47)),ISBLANK(AH47)),#N/A,
IF(AE47="empty","empty",
VLOOKUP(AE47,MonsterGroupTable!$A:$A,1,0)))))))</f>
        <v/>
      </c>
      <c r="AM47" s="2" t="str">
        <f>IF(AND(ISBLANK(AL47),OR(NOT(ISBLANK(AN47)),NOT(ISBLANK(AO47)))),#N/A,
IF(ISBLANK(AL47),"",
IF(AND(NOT(ISERROR(VLOOKUP(AL47,MonsterTable!$A:$B,MATCH(MonsterTable!$B$1,MonsterTable!$A$1:$B$1,0),0))),OR(ISBLANK(AN47),ISBLANK(AO47))),#N/A,
IFERROR(VLOOKUP(AL47,MonsterTable!$A:$B,MATCH(MonsterTable!$B$1,MonsterTable!$A$1:$B$1,0),0),
IF(OR(NOT(ISBLANK(AN47)),ISBLANK(AO47)),#N/A,
IF(AL47="empty","empty",
VLOOKUP(AL47,MonsterGroupTable!$A:$A,1,0)))))))</f>
        <v/>
      </c>
      <c r="AT47" s="2" t="str">
        <f>IF(AND(ISBLANK(AS47),OR(NOT(ISBLANK(AU47)),NOT(ISBLANK(AV47)))),#N/A,
IF(ISBLANK(AS47),"",
IF(AND(NOT(ISERROR(VLOOKUP(AS47,MonsterTable!$A:$B,MATCH(MonsterTable!$B$1,MonsterTable!$A$1:$B$1,0),0))),OR(ISBLANK(AU47),ISBLANK(AV47))),#N/A,
IFERROR(VLOOKUP(AS47,MonsterTable!$A:$B,MATCH(MonsterTable!$B$1,MonsterTable!$A$1:$B$1,0),0),
IF(OR(NOT(ISBLANK(AU47)),ISBLANK(AV47)),#N/A,
IF(AS47="empty","empty",
VLOOKUP(AS47,MonsterGroupTable!$A:$A,1,0)))))))</f>
        <v/>
      </c>
      <c r="BA47" s="2" t="str">
        <f>IF(AND(ISBLANK(AZ47),OR(NOT(ISBLANK(BB47)),NOT(ISBLANK(BC47)))),#N/A,
IF(ISBLANK(AZ47),"",
IF(AND(NOT(ISERROR(VLOOKUP(AZ47,MonsterTable!$A:$B,MATCH(MonsterTable!$B$1,MonsterTable!$A$1:$B$1,0),0))),OR(ISBLANK(BB47),ISBLANK(BC47))),#N/A,
IFERROR(VLOOKUP(AZ47,MonsterTable!$A:$B,MATCH(MonsterTable!$B$1,MonsterTable!$A$1:$B$1,0),0),
IF(OR(NOT(ISBLANK(BB47)),ISBLANK(BC47)),#N/A,
IF(AZ47="empty","empty",
VLOOKUP(AZ47,MonsterGroupTable!$A:$A,1,0)))))))</f>
        <v/>
      </c>
      <c r="BH47" s="2" t="str">
        <f>IF(AND(ISBLANK(BG47),OR(NOT(ISBLANK(BI47)),NOT(ISBLANK(BJ47)))),#N/A,
IF(ISBLANK(BG47),"",
IF(AND(NOT(ISERROR(VLOOKUP(BG47,MonsterTable!$A:$B,MATCH(MonsterTable!$B$1,MonsterTable!$A$1:$B$1,0),0))),OR(ISBLANK(BI47),ISBLANK(BJ47))),#N/A,
IFERROR(VLOOKUP(BG47,MonsterTable!$A:$B,MATCH(MonsterTable!$B$1,MonsterTable!$A$1:$B$1,0),0),
IF(OR(NOT(ISBLANK(BI47)),ISBLANK(BJ47)),#N/A,
IF(BG47="empty","empty",
VLOOKUP(BG47,MonsterGroupTable!$A:$A,1,0)))))))</f>
        <v/>
      </c>
      <c r="BO47" s="2" t="str">
        <f>IF(AND(ISBLANK(BN47),OR(NOT(ISBLANK(BP47)),NOT(ISBLANK(BQ47)))),#N/A,
IF(ISBLANK(BN47),"",
IF(AND(NOT(ISERROR(VLOOKUP(BN47,MonsterTable!$A:$B,MATCH(MonsterTable!$B$1,MonsterTable!$A$1:$B$1,0),0))),OR(ISBLANK(BP47),ISBLANK(BQ47))),#N/A,
IFERROR(VLOOKUP(BN47,MonsterTable!$A:$B,MATCH(MonsterTable!$B$1,MonsterTable!$A$1:$B$1,0),0),
IF(OR(NOT(ISBLANK(BP47)),ISBLANK(BQ47)),#N/A,
IF(BN47="empty","empty",
VLOOKUP(BN47,MonsterGroupTable!$A:$A,1,0)))))))</f>
        <v/>
      </c>
      <c r="BV47" s="2" t="str">
        <f>IF(AND(ISBLANK(BU47),OR(NOT(ISBLANK(BW47)),NOT(ISBLANK(BX47)))),#N/A,
IF(ISBLANK(BU47),"",
IF(AND(NOT(ISERROR(VLOOKUP(BU47,MonsterTable!$A:$B,MATCH(MonsterTable!$B$1,MonsterTable!$A$1:$B$1,0),0))),OR(ISBLANK(BW47),ISBLANK(BX47))),#N/A,
IFERROR(VLOOKUP(BU47,MonsterTable!$A:$B,MATCH(MonsterTable!$B$1,MonsterTable!$A$1:$B$1,0),0),
IF(OR(NOT(ISBLANK(BW47)),ISBLANK(BX47)),#N/A,
IF(BU47="empty","empty",
VLOOKUP(BU47,MonsterGroupTable!$A:$A,1,0)))))))</f>
        <v/>
      </c>
      <c r="CC47" s="2" t="str">
        <f>IF(AND(ISBLANK(CB47),OR(NOT(ISBLANK(CD47)),NOT(ISBLANK(CE47)))),#N/A,
IF(ISBLANK(CB47),"",
IF(AND(NOT(ISERROR(VLOOKUP(CB47,MonsterTable!$A:$B,MATCH(MonsterTable!$B$1,MonsterTable!$A$1:$B$1,0),0))),OR(ISBLANK(CD47),ISBLANK(CE47))),#N/A,
IFERROR(VLOOKUP(CB47,MonsterTable!$A:$B,MATCH(MonsterTable!$B$1,MonsterTable!$A$1:$B$1,0),0),
IF(OR(NOT(ISBLANK(CD47)),ISBLANK(CE47)),#N/A,
IF(CB47="empty","empty",
VLOOKUP(CB47,MonsterGroupTable!$A:$A,1,0)))))))</f>
        <v/>
      </c>
      <c r="CJ47" s="2" t="str">
        <f>IF(AND(ISBLANK(CI47),OR(NOT(ISBLANK(CK47)),NOT(ISBLANK(CL47)))),#N/A,
IF(ISBLANK(CI47),"",
IF(AND(NOT(ISERROR(VLOOKUP(CI47,MonsterTable!$A:$B,MATCH(MonsterTable!$B$1,MonsterTable!$A$1:$B$1,0),0))),OR(ISBLANK(CK47),ISBLANK(CL47))),#N/A,
IFERROR(VLOOKUP(CI47,MonsterTable!$A:$B,MATCH(MonsterTable!$B$1,MonsterTable!$A$1:$B$1,0),0),
IF(OR(NOT(ISBLANK(CK47)),ISBLANK(CL47)),#N/A,
IF(CI47="empty","empty",
VLOOKUP(CI47,MonsterGroupTable!$A:$A,1,0)))))))</f>
        <v/>
      </c>
    </row>
    <row r="48" spans="1:88">
      <c r="A48">
        <v>10047</v>
      </c>
      <c r="B48">
        <f t="shared" si="0"/>
        <v>1.1000000000000001</v>
      </c>
      <c r="C48">
        <f t="shared" si="0"/>
        <v>1.1000000000000001</v>
      </c>
      <c r="F48">
        <v>60</v>
      </c>
      <c r="G48">
        <v>360</v>
      </c>
      <c r="H48">
        <v>0</v>
      </c>
      <c r="I48">
        <v>0</v>
      </c>
      <c r="J48">
        <v>0</v>
      </c>
      <c r="K48" t="s">
        <v>28</v>
      </c>
      <c r="L48" t="s">
        <v>250</v>
      </c>
      <c r="M48" t="s">
        <v>79</v>
      </c>
      <c r="N48" t="s">
        <v>80</v>
      </c>
      <c r="O48">
        <v>0</v>
      </c>
      <c r="P48">
        <v>-4.75</v>
      </c>
      <c r="Q48">
        <v>-3.5</v>
      </c>
      <c r="R48">
        <v>4.75</v>
      </c>
      <c r="S48">
        <v>3</v>
      </c>
      <c r="T48">
        <v>-13.5</v>
      </c>
      <c r="U48">
        <v>2.5499999999999998</v>
      </c>
      <c r="V48">
        <v>-6.75</v>
      </c>
      <c r="W48" t="str">
        <f t="shared" si="1"/>
        <v>g105,5</v>
      </c>
      <c r="X48" s="1" t="s">
        <v>322</v>
      </c>
      <c r="Y48" s="2" t="str">
        <f>IF(AND(ISBLANK(X48),OR(NOT(ISBLANK(Z48)),NOT(ISBLANK(AA48)))),#N/A,
IF(ISBLANK(X48),"",
IF(AND(NOT(ISERROR(VLOOKUP(X48,MonsterTable!$A:$B,MATCH(MonsterTable!$B$1,MonsterTable!$A$1:$B$1,0),0))),OR(ISBLANK(Z48),ISBLANK(AA48))),#N/A,
IFERROR(VLOOKUP(X48,MonsterTable!$A:$B,MATCH(MonsterTable!$B$1,MonsterTable!$A$1:$B$1,0),0),
IF(OR(NOT(ISBLANK(Z48)),ISBLANK(AA48)),#N/A,
IF(X48="empty","empty",
VLOOKUP(X48,MonsterGroupTable!$A:$A,1,0)))))))</f>
        <v>g105</v>
      </c>
      <c r="AA48">
        <v>5</v>
      </c>
      <c r="AF48" s="2" t="str">
        <f>IF(AND(ISBLANK(AE48),OR(NOT(ISBLANK(AG48)),NOT(ISBLANK(AH48)))),#N/A,
IF(ISBLANK(AE48),"",
IF(AND(NOT(ISERROR(VLOOKUP(AE48,MonsterTable!$A:$B,MATCH(MonsterTable!$B$1,MonsterTable!$A$1:$B$1,0),0))),OR(ISBLANK(AG48),ISBLANK(AH48))),#N/A,
IFERROR(VLOOKUP(AE48,MonsterTable!$A:$B,MATCH(MonsterTable!$B$1,MonsterTable!$A$1:$B$1,0),0),
IF(OR(NOT(ISBLANK(AG48)),ISBLANK(AH48)),#N/A,
IF(AE48="empty","empty",
VLOOKUP(AE48,MonsterGroupTable!$A:$A,1,0)))))))</f>
        <v/>
      </c>
      <c r="AM48" s="2" t="str">
        <f>IF(AND(ISBLANK(AL48),OR(NOT(ISBLANK(AN48)),NOT(ISBLANK(AO48)))),#N/A,
IF(ISBLANK(AL48),"",
IF(AND(NOT(ISERROR(VLOOKUP(AL48,MonsterTable!$A:$B,MATCH(MonsterTable!$B$1,MonsterTable!$A$1:$B$1,0),0))),OR(ISBLANK(AN48),ISBLANK(AO48))),#N/A,
IFERROR(VLOOKUP(AL48,MonsterTable!$A:$B,MATCH(MonsterTable!$B$1,MonsterTable!$A$1:$B$1,0),0),
IF(OR(NOT(ISBLANK(AN48)),ISBLANK(AO48)),#N/A,
IF(AL48="empty","empty",
VLOOKUP(AL48,MonsterGroupTable!$A:$A,1,0)))))))</f>
        <v/>
      </c>
      <c r="AT48" s="2" t="str">
        <f>IF(AND(ISBLANK(AS48),OR(NOT(ISBLANK(AU48)),NOT(ISBLANK(AV48)))),#N/A,
IF(ISBLANK(AS48),"",
IF(AND(NOT(ISERROR(VLOOKUP(AS48,MonsterTable!$A:$B,MATCH(MonsterTable!$B$1,MonsterTable!$A$1:$B$1,0),0))),OR(ISBLANK(AU48),ISBLANK(AV48))),#N/A,
IFERROR(VLOOKUP(AS48,MonsterTable!$A:$B,MATCH(MonsterTable!$B$1,MonsterTable!$A$1:$B$1,0),0),
IF(OR(NOT(ISBLANK(AU48)),ISBLANK(AV48)),#N/A,
IF(AS48="empty","empty",
VLOOKUP(AS48,MonsterGroupTable!$A:$A,1,0)))))))</f>
        <v/>
      </c>
      <c r="BA48" s="2" t="str">
        <f>IF(AND(ISBLANK(AZ48),OR(NOT(ISBLANK(BB48)),NOT(ISBLANK(BC48)))),#N/A,
IF(ISBLANK(AZ48),"",
IF(AND(NOT(ISERROR(VLOOKUP(AZ48,MonsterTable!$A:$B,MATCH(MonsterTable!$B$1,MonsterTable!$A$1:$B$1,0),0))),OR(ISBLANK(BB48),ISBLANK(BC48))),#N/A,
IFERROR(VLOOKUP(AZ48,MonsterTable!$A:$B,MATCH(MonsterTable!$B$1,MonsterTable!$A$1:$B$1,0),0),
IF(OR(NOT(ISBLANK(BB48)),ISBLANK(BC48)),#N/A,
IF(AZ48="empty","empty",
VLOOKUP(AZ48,MonsterGroupTable!$A:$A,1,0)))))))</f>
        <v/>
      </c>
      <c r="BH48" s="2" t="str">
        <f>IF(AND(ISBLANK(BG48),OR(NOT(ISBLANK(BI48)),NOT(ISBLANK(BJ48)))),#N/A,
IF(ISBLANK(BG48),"",
IF(AND(NOT(ISERROR(VLOOKUP(BG48,MonsterTable!$A:$B,MATCH(MonsterTable!$B$1,MonsterTable!$A$1:$B$1,0),0))),OR(ISBLANK(BI48),ISBLANK(BJ48))),#N/A,
IFERROR(VLOOKUP(BG48,MonsterTable!$A:$B,MATCH(MonsterTable!$B$1,MonsterTable!$A$1:$B$1,0),0),
IF(OR(NOT(ISBLANK(BI48)),ISBLANK(BJ48)),#N/A,
IF(BG48="empty","empty",
VLOOKUP(BG48,MonsterGroupTable!$A:$A,1,0)))))))</f>
        <v/>
      </c>
      <c r="BO48" s="2" t="str">
        <f>IF(AND(ISBLANK(BN48),OR(NOT(ISBLANK(BP48)),NOT(ISBLANK(BQ48)))),#N/A,
IF(ISBLANK(BN48),"",
IF(AND(NOT(ISERROR(VLOOKUP(BN48,MonsterTable!$A:$B,MATCH(MonsterTable!$B$1,MonsterTable!$A$1:$B$1,0),0))),OR(ISBLANK(BP48),ISBLANK(BQ48))),#N/A,
IFERROR(VLOOKUP(BN48,MonsterTable!$A:$B,MATCH(MonsterTable!$B$1,MonsterTable!$A$1:$B$1,0),0),
IF(OR(NOT(ISBLANK(BP48)),ISBLANK(BQ48)),#N/A,
IF(BN48="empty","empty",
VLOOKUP(BN48,MonsterGroupTable!$A:$A,1,0)))))))</f>
        <v/>
      </c>
      <c r="BV48" s="2" t="str">
        <f>IF(AND(ISBLANK(BU48),OR(NOT(ISBLANK(BW48)),NOT(ISBLANK(BX48)))),#N/A,
IF(ISBLANK(BU48),"",
IF(AND(NOT(ISERROR(VLOOKUP(BU48,MonsterTable!$A:$B,MATCH(MonsterTable!$B$1,MonsterTable!$A$1:$B$1,0),0))),OR(ISBLANK(BW48),ISBLANK(BX48))),#N/A,
IFERROR(VLOOKUP(BU48,MonsterTable!$A:$B,MATCH(MonsterTable!$B$1,MonsterTable!$A$1:$B$1,0),0),
IF(OR(NOT(ISBLANK(BW48)),ISBLANK(BX48)),#N/A,
IF(BU48="empty","empty",
VLOOKUP(BU48,MonsterGroupTable!$A:$A,1,0)))))))</f>
        <v/>
      </c>
      <c r="CC48" s="2" t="str">
        <f>IF(AND(ISBLANK(CB48),OR(NOT(ISBLANK(CD48)),NOT(ISBLANK(CE48)))),#N/A,
IF(ISBLANK(CB48),"",
IF(AND(NOT(ISERROR(VLOOKUP(CB48,MonsterTable!$A:$B,MATCH(MonsterTable!$B$1,MonsterTable!$A$1:$B$1,0),0))),OR(ISBLANK(CD48),ISBLANK(CE48))),#N/A,
IFERROR(VLOOKUP(CB48,MonsterTable!$A:$B,MATCH(MonsterTable!$B$1,MonsterTable!$A$1:$B$1,0),0),
IF(OR(NOT(ISBLANK(CD48)),ISBLANK(CE48)),#N/A,
IF(CB48="empty","empty",
VLOOKUP(CB48,MonsterGroupTable!$A:$A,1,0)))))))</f>
        <v/>
      </c>
      <c r="CJ48" s="2" t="str">
        <f>IF(AND(ISBLANK(CI48),OR(NOT(ISBLANK(CK48)),NOT(ISBLANK(CL48)))),#N/A,
IF(ISBLANK(CI48),"",
IF(AND(NOT(ISERROR(VLOOKUP(CI48,MonsterTable!$A:$B,MATCH(MonsterTable!$B$1,MonsterTable!$A$1:$B$1,0),0))),OR(ISBLANK(CK48),ISBLANK(CL48))),#N/A,
IFERROR(VLOOKUP(CI48,MonsterTable!$A:$B,MATCH(MonsterTable!$B$1,MonsterTable!$A$1:$B$1,0),0),
IF(OR(NOT(ISBLANK(CK48)),ISBLANK(CL48)),#N/A,
IF(CI48="empty","empty",
VLOOKUP(CI48,MonsterGroupTable!$A:$A,1,0)))))))</f>
        <v/>
      </c>
    </row>
    <row r="49" spans="1:88">
      <c r="A49">
        <v>10048</v>
      </c>
      <c r="B49">
        <f t="shared" si="0"/>
        <v>1.1000000000000001</v>
      </c>
      <c r="C49">
        <f t="shared" si="0"/>
        <v>1.1000000000000001</v>
      </c>
      <c r="F49">
        <v>60</v>
      </c>
      <c r="G49">
        <v>369</v>
      </c>
      <c r="H49">
        <v>0</v>
      </c>
      <c r="I49">
        <v>0</v>
      </c>
      <c r="J49">
        <v>0</v>
      </c>
      <c r="K49" t="s">
        <v>28</v>
      </c>
      <c r="L49" t="s">
        <v>250</v>
      </c>
      <c r="M49" t="s">
        <v>79</v>
      </c>
      <c r="N49" t="s">
        <v>80</v>
      </c>
      <c r="O49">
        <v>0</v>
      </c>
      <c r="P49">
        <v>-4.75</v>
      </c>
      <c r="Q49">
        <v>-3.5</v>
      </c>
      <c r="R49">
        <v>4.75</v>
      </c>
      <c r="S49">
        <v>3</v>
      </c>
      <c r="T49">
        <v>-13.5</v>
      </c>
      <c r="U49">
        <v>2.5499999999999998</v>
      </c>
      <c r="V49">
        <v>-6.75</v>
      </c>
      <c r="W49" t="str">
        <f t="shared" si="1"/>
        <v>g105,5</v>
      </c>
      <c r="X49" s="1" t="s">
        <v>322</v>
      </c>
      <c r="Y49" s="2" t="str">
        <f>IF(AND(ISBLANK(X49),OR(NOT(ISBLANK(Z49)),NOT(ISBLANK(AA49)))),#N/A,
IF(ISBLANK(X49),"",
IF(AND(NOT(ISERROR(VLOOKUP(X49,MonsterTable!$A:$B,MATCH(MonsterTable!$B$1,MonsterTable!$A$1:$B$1,0),0))),OR(ISBLANK(Z49),ISBLANK(AA49))),#N/A,
IFERROR(VLOOKUP(X49,MonsterTable!$A:$B,MATCH(MonsterTable!$B$1,MonsterTable!$A$1:$B$1,0),0),
IF(OR(NOT(ISBLANK(Z49)),ISBLANK(AA49)),#N/A,
IF(X49="empty","empty",
VLOOKUP(X49,MonsterGroupTable!$A:$A,1,0)))))))</f>
        <v>g105</v>
      </c>
      <c r="AA49">
        <v>5</v>
      </c>
      <c r="AF49" s="2" t="str">
        <f>IF(AND(ISBLANK(AE49),OR(NOT(ISBLANK(AG49)),NOT(ISBLANK(AH49)))),#N/A,
IF(ISBLANK(AE49),"",
IF(AND(NOT(ISERROR(VLOOKUP(AE49,MonsterTable!$A:$B,MATCH(MonsterTable!$B$1,MonsterTable!$A$1:$B$1,0),0))),OR(ISBLANK(AG49),ISBLANK(AH49))),#N/A,
IFERROR(VLOOKUP(AE49,MonsterTable!$A:$B,MATCH(MonsterTable!$B$1,MonsterTable!$A$1:$B$1,0),0),
IF(OR(NOT(ISBLANK(AG49)),ISBLANK(AH49)),#N/A,
IF(AE49="empty","empty",
VLOOKUP(AE49,MonsterGroupTable!$A:$A,1,0)))))))</f>
        <v/>
      </c>
      <c r="AM49" s="2" t="str">
        <f>IF(AND(ISBLANK(AL49),OR(NOT(ISBLANK(AN49)),NOT(ISBLANK(AO49)))),#N/A,
IF(ISBLANK(AL49),"",
IF(AND(NOT(ISERROR(VLOOKUP(AL49,MonsterTable!$A:$B,MATCH(MonsterTable!$B$1,MonsterTable!$A$1:$B$1,0),0))),OR(ISBLANK(AN49),ISBLANK(AO49))),#N/A,
IFERROR(VLOOKUP(AL49,MonsterTable!$A:$B,MATCH(MonsterTable!$B$1,MonsterTable!$A$1:$B$1,0),0),
IF(OR(NOT(ISBLANK(AN49)),ISBLANK(AO49)),#N/A,
IF(AL49="empty","empty",
VLOOKUP(AL49,MonsterGroupTable!$A:$A,1,0)))))))</f>
        <v/>
      </c>
      <c r="AT49" s="2" t="str">
        <f>IF(AND(ISBLANK(AS49),OR(NOT(ISBLANK(AU49)),NOT(ISBLANK(AV49)))),#N/A,
IF(ISBLANK(AS49),"",
IF(AND(NOT(ISERROR(VLOOKUP(AS49,MonsterTable!$A:$B,MATCH(MonsterTable!$B$1,MonsterTable!$A$1:$B$1,0),0))),OR(ISBLANK(AU49),ISBLANK(AV49))),#N/A,
IFERROR(VLOOKUP(AS49,MonsterTable!$A:$B,MATCH(MonsterTable!$B$1,MonsterTable!$A$1:$B$1,0),0),
IF(OR(NOT(ISBLANK(AU49)),ISBLANK(AV49)),#N/A,
IF(AS49="empty","empty",
VLOOKUP(AS49,MonsterGroupTable!$A:$A,1,0)))))))</f>
        <v/>
      </c>
      <c r="BA49" s="2" t="str">
        <f>IF(AND(ISBLANK(AZ49),OR(NOT(ISBLANK(BB49)),NOT(ISBLANK(BC49)))),#N/A,
IF(ISBLANK(AZ49),"",
IF(AND(NOT(ISERROR(VLOOKUP(AZ49,MonsterTable!$A:$B,MATCH(MonsterTable!$B$1,MonsterTable!$A$1:$B$1,0),0))),OR(ISBLANK(BB49),ISBLANK(BC49))),#N/A,
IFERROR(VLOOKUP(AZ49,MonsterTable!$A:$B,MATCH(MonsterTable!$B$1,MonsterTable!$A$1:$B$1,0),0),
IF(OR(NOT(ISBLANK(BB49)),ISBLANK(BC49)),#N/A,
IF(AZ49="empty","empty",
VLOOKUP(AZ49,MonsterGroupTable!$A:$A,1,0)))))))</f>
        <v/>
      </c>
      <c r="BH49" s="2" t="str">
        <f>IF(AND(ISBLANK(BG49),OR(NOT(ISBLANK(BI49)),NOT(ISBLANK(BJ49)))),#N/A,
IF(ISBLANK(BG49),"",
IF(AND(NOT(ISERROR(VLOOKUP(BG49,MonsterTable!$A:$B,MATCH(MonsterTable!$B$1,MonsterTable!$A$1:$B$1,0),0))),OR(ISBLANK(BI49),ISBLANK(BJ49))),#N/A,
IFERROR(VLOOKUP(BG49,MonsterTable!$A:$B,MATCH(MonsterTable!$B$1,MonsterTable!$A$1:$B$1,0),0),
IF(OR(NOT(ISBLANK(BI49)),ISBLANK(BJ49)),#N/A,
IF(BG49="empty","empty",
VLOOKUP(BG49,MonsterGroupTable!$A:$A,1,0)))))))</f>
        <v/>
      </c>
      <c r="BO49" s="2" t="str">
        <f>IF(AND(ISBLANK(BN49),OR(NOT(ISBLANK(BP49)),NOT(ISBLANK(BQ49)))),#N/A,
IF(ISBLANK(BN49),"",
IF(AND(NOT(ISERROR(VLOOKUP(BN49,MonsterTable!$A:$B,MATCH(MonsterTable!$B$1,MonsterTable!$A$1:$B$1,0),0))),OR(ISBLANK(BP49),ISBLANK(BQ49))),#N/A,
IFERROR(VLOOKUP(BN49,MonsterTable!$A:$B,MATCH(MonsterTable!$B$1,MonsterTable!$A$1:$B$1,0),0),
IF(OR(NOT(ISBLANK(BP49)),ISBLANK(BQ49)),#N/A,
IF(BN49="empty","empty",
VLOOKUP(BN49,MonsterGroupTable!$A:$A,1,0)))))))</f>
        <v/>
      </c>
      <c r="BV49" s="2" t="str">
        <f>IF(AND(ISBLANK(BU49),OR(NOT(ISBLANK(BW49)),NOT(ISBLANK(BX49)))),#N/A,
IF(ISBLANK(BU49),"",
IF(AND(NOT(ISERROR(VLOOKUP(BU49,MonsterTable!$A:$B,MATCH(MonsterTable!$B$1,MonsterTable!$A$1:$B$1,0),0))),OR(ISBLANK(BW49),ISBLANK(BX49))),#N/A,
IFERROR(VLOOKUP(BU49,MonsterTable!$A:$B,MATCH(MonsterTable!$B$1,MonsterTable!$A$1:$B$1,0),0),
IF(OR(NOT(ISBLANK(BW49)),ISBLANK(BX49)),#N/A,
IF(BU49="empty","empty",
VLOOKUP(BU49,MonsterGroupTable!$A:$A,1,0)))))))</f>
        <v/>
      </c>
      <c r="CC49" s="2" t="str">
        <f>IF(AND(ISBLANK(CB49),OR(NOT(ISBLANK(CD49)),NOT(ISBLANK(CE49)))),#N/A,
IF(ISBLANK(CB49),"",
IF(AND(NOT(ISERROR(VLOOKUP(CB49,MonsterTable!$A:$B,MATCH(MonsterTable!$B$1,MonsterTable!$A$1:$B$1,0),0))),OR(ISBLANK(CD49),ISBLANK(CE49))),#N/A,
IFERROR(VLOOKUP(CB49,MonsterTable!$A:$B,MATCH(MonsterTable!$B$1,MonsterTable!$A$1:$B$1,0),0),
IF(OR(NOT(ISBLANK(CD49)),ISBLANK(CE49)),#N/A,
IF(CB49="empty","empty",
VLOOKUP(CB49,MonsterGroupTable!$A:$A,1,0)))))))</f>
        <v/>
      </c>
      <c r="CJ49" s="2" t="str">
        <f>IF(AND(ISBLANK(CI49),OR(NOT(ISBLANK(CK49)),NOT(ISBLANK(CL49)))),#N/A,
IF(ISBLANK(CI49),"",
IF(AND(NOT(ISERROR(VLOOKUP(CI49,MonsterTable!$A:$B,MATCH(MonsterTable!$B$1,MonsterTable!$A$1:$B$1,0),0))),OR(ISBLANK(CK49),ISBLANK(CL49))),#N/A,
IFERROR(VLOOKUP(CI49,MonsterTable!$A:$B,MATCH(MonsterTable!$B$1,MonsterTable!$A$1:$B$1,0),0),
IF(OR(NOT(ISBLANK(CK49)),ISBLANK(CL49)),#N/A,
IF(CI49="empty","empty",
VLOOKUP(CI49,MonsterGroupTable!$A:$A,1,0)))))))</f>
        <v/>
      </c>
    </row>
    <row r="50" spans="1:88">
      <c r="A50">
        <v>10049</v>
      </c>
      <c r="B50">
        <f t="shared" si="0"/>
        <v>1.1000000000000001</v>
      </c>
      <c r="C50">
        <f t="shared" si="0"/>
        <v>1.1000000000000001</v>
      </c>
      <c r="F50">
        <v>60</v>
      </c>
      <c r="G50">
        <v>378</v>
      </c>
      <c r="H50">
        <v>0</v>
      </c>
      <c r="I50">
        <v>0</v>
      </c>
      <c r="J50">
        <v>0</v>
      </c>
      <c r="K50" t="s">
        <v>28</v>
      </c>
      <c r="L50" t="s">
        <v>250</v>
      </c>
      <c r="M50" t="s">
        <v>79</v>
      </c>
      <c r="N50" t="s">
        <v>80</v>
      </c>
      <c r="O50">
        <v>0</v>
      </c>
      <c r="P50">
        <v>-4.75</v>
      </c>
      <c r="Q50">
        <v>-3.5</v>
      </c>
      <c r="R50">
        <v>4.75</v>
      </c>
      <c r="S50">
        <v>3</v>
      </c>
      <c r="T50">
        <v>-13.5</v>
      </c>
      <c r="U50">
        <v>2.5499999999999998</v>
      </c>
      <c r="V50">
        <v>-6.75</v>
      </c>
      <c r="W50" t="str">
        <f t="shared" si="1"/>
        <v>g105,5</v>
      </c>
      <c r="X50" s="1" t="s">
        <v>322</v>
      </c>
      <c r="Y50" s="2" t="str">
        <f>IF(AND(ISBLANK(X50),OR(NOT(ISBLANK(Z50)),NOT(ISBLANK(AA50)))),#N/A,
IF(ISBLANK(X50),"",
IF(AND(NOT(ISERROR(VLOOKUP(X50,MonsterTable!$A:$B,MATCH(MonsterTable!$B$1,MonsterTable!$A$1:$B$1,0),0))),OR(ISBLANK(Z50),ISBLANK(AA50))),#N/A,
IFERROR(VLOOKUP(X50,MonsterTable!$A:$B,MATCH(MonsterTable!$B$1,MonsterTable!$A$1:$B$1,0),0),
IF(OR(NOT(ISBLANK(Z50)),ISBLANK(AA50)),#N/A,
IF(X50="empty","empty",
VLOOKUP(X50,MonsterGroupTable!$A:$A,1,0)))))))</f>
        <v>g105</v>
      </c>
      <c r="AA50">
        <v>5</v>
      </c>
      <c r="AF50" s="2" t="str">
        <f>IF(AND(ISBLANK(AE50),OR(NOT(ISBLANK(AG50)),NOT(ISBLANK(AH50)))),#N/A,
IF(ISBLANK(AE50),"",
IF(AND(NOT(ISERROR(VLOOKUP(AE50,MonsterTable!$A:$B,MATCH(MonsterTable!$B$1,MonsterTable!$A$1:$B$1,0),0))),OR(ISBLANK(AG50),ISBLANK(AH50))),#N/A,
IFERROR(VLOOKUP(AE50,MonsterTable!$A:$B,MATCH(MonsterTable!$B$1,MonsterTable!$A$1:$B$1,0),0),
IF(OR(NOT(ISBLANK(AG50)),ISBLANK(AH50)),#N/A,
IF(AE50="empty","empty",
VLOOKUP(AE50,MonsterGroupTable!$A:$A,1,0)))))))</f>
        <v/>
      </c>
      <c r="AM50" s="2" t="str">
        <f>IF(AND(ISBLANK(AL50),OR(NOT(ISBLANK(AN50)),NOT(ISBLANK(AO50)))),#N/A,
IF(ISBLANK(AL50),"",
IF(AND(NOT(ISERROR(VLOOKUP(AL50,MonsterTable!$A:$B,MATCH(MonsterTable!$B$1,MonsterTable!$A$1:$B$1,0),0))),OR(ISBLANK(AN50),ISBLANK(AO50))),#N/A,
IFERROR(VLOOKUP(AL50,MonsterTable!$A:$B,MATCH(MonsterTable!$B$1,MonsterTable!$A$1:$B$1,0),0),
IF(OR(NOT(ISBLANK(AN50)),ISBLANK(AO50)),#N/A,
IF(AL50="empty","empty",
VLOOKUP(AL50,MonsterGroupTable!$A:$A,1,0)))))))</f>
        <v/>
      </c>
      <c r="AT50" s="2" t="str">
        <f>IF(AND(ISBLANK(AS50),OR(NOT(ISBLANK(AU50)),NOT(ISBLANK(AV50)))),#N/A,
IF(ISBLANK(AS50),"",
IF(AND(NOT(ISERROR(VLOOKUP(AS50,MonsterTable!$A:$B,MATCH(MonsterTable!$B$1,MonsterTable!$A$1:$B$1,0),0))),OR(ISBLANK(AU50),ISBLANK(AV50))),#N/A,
IFERROR(VLOOKUP(AS50,MonsterTable!$A:$B,MATCH(MonsterTable!$B$1,MonsterTable!$A$1:$B$1,0),0),
IF(OR(NOT(ISBLANK(AU50)),ISBLANK(AV50)),#N/A,
IF(AS50="empty","empty",
VLOOKUP(AS50,MonsterGroupTable!$A:$A,1,0)))))))</f>
        <v/>
      </c>
      <c r="BA50" s="2" t="str">
        <f>IF(AND(ISBLANK(AZ50),OR(NOT(ISBLANK(BB50)),NOT(ISBLANK(BC50)))),#N/A,
IF(ISBLANK(AZ50),"",
IF(AND(NOT(ISERROR(VLOOKUP(AZ50,MonsterTable!$A:$B,MATCH(MonsterTable!$B$1,MonsterTable!$A$1:$B$1,0),0))),OR(ISBLANK(BB50),ISBLANK(BC50))),#N/A,
IFERROR(VLOOKUP(AZ50,MonsterTable!$A:$B,MATCH(MonsterTable!$B$1,MonsterTable!$A$1:$B$1,0),0),
IF(OR(NOT(ISBLANK(BB50)),ISBLANK(BC50)),#N/A,
IF(AZ50="empty","empty",
VLOOKUP(AZ50,MonsterGroupTable!$A:$A,1,0)))))))</f>
        <v/>
      </c>
      <c r="BH50" s="2" t="str">
        <f>IF(AND(ISBLANK(BG50),OR(NOT(ISBLANK(BI50)),NOT(ISBLANK(BJ50)))),#N/A,
IF(ISBLANK(BG50),"",
IF(AND(NOT(ISERROR(VLOOKUP(BG50,MonsterTable!$A:$B,MATCH(MonsterTable!$B$1,MonsterTable!$A$1:$B$1,0),0))),OR(ISBLANK(BI50),ISBLANK(BJ50))),#N/A,
IFERROR(VLOOKUP(BG50,MonsterTable!$A:$B,MATCH(MonsterTable!$B$1,MonsterTable!$A$1:$B$1,0),0),
IF(OR(NOT(ISBLANK(BI50)),ISBLANK(BJ50)),#N/A,
IF(BG50="empty","empty",
VLOOKUP(BG50,MonsterGroupTable!$A:$A,1,0)))))))</f>
        <v/>
      </c>
      <c r="BO50" s="2" t="str">
        <f>IF(AND(ISBLANK(BN50),OR(NOT(ISBLANK(BP50)),NOT(ISBLANK(BQ50)))),#N/A,
IF(ISBLANK(BN50),"",
IF(AND(NOT(ISERROR(VLOOKUP(BN50,MonsterTable!$A:$B,MATCH(MonsterTable!$B$1,MonsterTable!$A$1:$B$1,0),0))),OR(ISBLANK(BP50),ISBLANK(BQ50))),#N/A,
IFERROR(VLOOKUP(BN50,MonsterTable!$A:$B,MATCH(MonsterTable!$B$1,MonsterTable!$A$1:$B$1,0),0),
IF(OR(NOT(ISBLANK(BP50)),ISBLANK(BQ50)),#N/A,
IF(BN50="empty","empty",
VLOOKUP(BN50,MonsterGroupTable!$A:$A,1,0)))))))</f>
        <v/>
      </c>
      <c r="BV50" s="2" t="str">
        <f>IF(AND(ISBLANK(BU50),OR(NOT(ISBLANK(BW50)),NOT(ISBLANK(BX50)))),#N/A,
IF(ISBLANK(BU50),"",
IF(AND(NOT(ISERROR(VLOOKUP(BU50,MonsterTable!$A:$B,MATCH(MonsterTable!$B$1,MonsterTable!$A$1:$B$1,0),0))),OR(ISBLANK(BW50),ISBLANK(BX50))),#N/A,
IFERROR(VLOOKUP(BU50,MonsterTable!$A:$B,MATCH(MonsterTable!$B$1,MonsterTable!$A$1:$B$1,0),0),
IF(OR(NOT(ISBLANK(BW50)),ISBLANK(BX50)),#N/A,
IF(BU50="empty","empty",
VLOOKUP(BU50,MonsterGroupTable!$A:$A,1,0)))))))</f>
        <v/>
      </c>
      <c r="CC50" s="2" t="str">
        <f>IF(AND(ISBLANK(CB50),OR(NOT(ISBLANK(CD50)),NOT(ISBLANK(CE50)))),#N/A,
IF(ISBLANK(CB50),"",
IF(AND(NOT(ISERROR(VLOOKUP(CB50,MonsterTable!$A:$B,MATCH(MonsterTable!$B$1,MonsterTable!$A$1:$B$1,0),0))),OR(ISBLANK(CD50),ISBLANK(CE50))),#N/A,
IFERROR(VLOOKUP(CB50,MonsterTable!$A:$B,MATCH(MonsterTable!$B$1,MonsterTable!$A$1:$B$1,0),0),
IF(OR(NOT(ISBLANK(CD50)),ISBLANK(CE50)),#N/A,
IF(CB50="empty","empty",
VLOOKUP(CB50,MonsterGroupTable!$A:$A,1,0)))))))</f>
        <v/>
      </c>
      <c r="CJ50" s="2" t="str">
        <f>IF(AND(ISBLANK(CI50),OR(NOT(ISBLANK(CK50)),NOT(ISBLANK(CL50)))),#N/A,
IF(ISBLANK(CI50),"",
IF(AND(NOT(ISERROR(VLOOKUP(CI50,MonsterTable!$A:$B,MATCH(MonsterTable!$B$1,MonsterTable!$A$1:$B$1,0),0))),OR(ISBLANK(CK50),ISBLANK(CL50))),#N/A,
IFERROR(VLOOKUP(CI50,MonsterTable!$A:$B,MATCH(MonsterTable!$B$1,MonsterTable!$A$1:$B$1,0),0),
IF(OR(NOT(ISBLANK(CK50)),ISBLANK(CL50)),#N/A,
IF(CI50="empty","empty",
VLOOKUP(CI50,MonsterGroupTable!$A:$A,1,0)))))))</f>
        <v/>
      </c>
    </row>
    <row r="51" spans="1:88">
      <c r="A51">
        <v>10050</v>
      </c>
      <c r="B51">
        <f t="shared" si="0"/>
        <v>1.2</v>
      </c>
      <c r="C51">
        <f t="shared" si="0"/>
        <v>1.1000000000000001</v>
      </c>
      <c r="F51">
        <v>60</v>
      </c>
      <c r="G51">
        <v>387</v>
      </c>
      <c r="H51">
        <v>0</v>
      </c>
      <c r="I51">
        <v>0</v>
      </c>
      <c r="J51">
        <v>0</v>
      </c>
      <c r="K51" t="s">
        <v>28</v>
      </c>
      <c r="L51" t="s">
        <v>250</v>
      </c>
      <c r="M51" t="s">
        <v>79</v>
      </c>
      <c r="N51" t="s">
        <v>80</v>
      </c>
      <c r="O51">
        <v>0</v>
      </c>
      <c r="P51">
        <v>-4.75</v>
      </c>
      <c r="Q51">
        <v>-3.5</v>
      </c>
      <c r="R51">
        <v>4.75</v>
      </c>
      <c r="S51">
        <v>3</v>
      </c>
      <c r="T51">
        <v>-13.5</v>
      </c>
      <c r="U51">
        <v>2.5499999999999998</v>
      </c>
      <c r="V51">
        <v>-6.75</v>
      </c>
      <c r="W51" t="str">
        <f t="shared" si="1"/>
        <v>g105,5</v>
      </c>
      <c r="X51" s="1" t="s">
        <v>322</v>
      </c>
      <c r="Y51" s="2" t="str">
        <f>IF(AND(ISBLANK(X51),OR(NOT(ISBLANK(Z51)),NOT(ISBLANK(AA51)))),#N/A,
IF(ISBLANK(X51),"",
IF(AND(NOT(ISERROR(VLOOKUP(X51,MonsterTable!$A:$B,MATCH(MonsterTable!$B$1,MonsterTable!$A$1:$B$1,0),0))),OR(ISBLANK(Z51),ISBLANK(AA51))),#N/A,
IFERROR(VLOOKUP(X51,MonsterTable!$A:$B,MATCH(MonsterTable!$B$1,MonsterTable!$A$1:$B$1,0),0),
IF(OR(NOT(ISBLANK(Z51)),ISBLANK(AA51)),#N/A,
IF(X51="empty","empty",
VLOOKUP(X51,MonsterGroupTable!$A:$A,1,0)))))))</f>
        <v>g105</v>
      </c>
      <c r="AA51">
        <v>5</v>
      </c>
      <c r="AF51" s="2" t="str">
        <f>IF(AND(ISBLANK(AE51),OR(NOT(ISBLANK(AG51)),NOT(ISBLANK(AH51)))),#N/A,
IF(ISBLANK(AE51),"",
IF(AND(NOT(ISERROR(VLOOKUP(AE51,MonsterTable!$A:$B,MATCH(MonsterTable!$B$1,MonsterTable!$A$1:$B$1,0),0))),OR(ISBLANK(AG51),ISBLANK(AH51))),#N/A,
IFERROR(VLOOKUP(AE51,MonsterTable!$A:$B,MATCH(MonsterTable!$B$1,MonsterTable!$A$1:$B$1,0),0),
IF(OR(NOT(ISBLANK(AG51)),ISBLANK(AH51)),#N/A,
IF(AE51="empty","empty",
VLOOKUP(AE51,MonsterGroupTable!$A:$A,1,0)))))))</f>
        <v/>
      </c>
      <c r="AM51" s="2" t="str">
        <f>IF(AND(ISBLANK(AL51),OR(NOT(ISBLANK(AN51)),NOT(ISBLANK(AO51)))),#N/A,
IF(ISBLANK(AL51),"",
IF(AND(NOT(ISERROR(VLOOKUP(AL51,MonsterTable!$A:$B,MATCH(MonsterTable!$B$1,MonsterTable!$A$1:$B$1,0),0))),OR(ISBLANK(AN51),ISBLANK(AO51))),#N/A,
IFERROR(VLOOKUP(AL51,MonsterTable!$A:$B,MATCH(MonsterTable!$B$1,MonsterTable!$A$1:$B$1,0),0),
IF(OR(NOT(ISBLANK(AN51)),ISBLANK(AO51)),#N/A,
IF(AL51="empty","empty",
VLOOKUP(AL51,MonsterGroupTable!$A:$A,1,0)))))))</f>
        <v/>
      </c>
      <c r="AT51" s="2" t="str">
        <f>IF(AND(ISBLANK(AS51),OR(NOT(ISBLANK(AU51)),NOT(ISBLANK(AV51)))),#N/A,
IF(ISBLANK(AS51),"",
IF(AND(NOT(ISERROR(VLOOKUP(AS51,MonsterTable!$A:$B,MATCH(MonsterTable!$B$1,MonsterTable!$A$1:$B$1,0),0))),OR(ISBLANK(AU51),ISBLANK(AV51))),#N/A,
IFERROR(VLOOKUP(AS51,MonsterTable!$A:$B,MATCH(MonsterTable!$B$1,MonsterTable!$A$1:$B$1,0),0),
IF(OR(NOT(ISBLANK(AU51)),ISBLANK(AV51)),#N/A,
IF(AS51="empty","empty",
VLOOKUP(AS51,MonsterGroupTable!$A:$A,1,0)))))))</f>
        <v/>
      </c>
      <c r="BA51" s="2" t="str">
        <f>IF(AND(ISBLANK(AZ51),OR(NOT(ISBLANK(BB51)),NOT(ISBLANK(BC51)))),#N/A,
IF(ISBLANK(AZ51),"",
IF(AND(NOT(ISERROR(VLOOKUP(AZ51,MonsterTable!$A:$B,MATCH(MonsterTable!$B$1,MonsterTable!$A$1:$B$1,0),0))),OR(ISBLANK(BB51),ISBLANK(BC51))),#N/A,
IFERROR(VLOOKUP(AZ51,MonsterTable!$A:$B,MATCH(MonsterTable!$B$1,MonsterTable!$A$1:$B$1,0),0),
IF(OR(NOT(ISBLANK(BB51)),ISBLANK(BC51)),#N/A,
IF(AZ51="empty","empty",
VLOOKUP(AZ51,MonsterGroupTable!$A:$A,1,0)))))))</f>
        <v/>
      </c>
      <c r="BH51" s="2" t="str">
        <f>IF(AND(ISBLANK(BG51),OR(NOT(ISBLANK(BI51)),NOT(ISBLANK(BJ51)))),#N/A,
IF(ISBLANK(BG51),"",
IF(AND(NOT(ISERROR(VLOOKUP(BG51,MonsterTable!$A:$B,MATCH(MonsterTable!$B$1,MonsterTable!$A$1:$B$1,0),0))),OR(ISBLANK(BI51),ISBLANK(BJ51))),#N/A,
IFERROR(VLOOKUP(BG51,MonsterTable!$A:$B,MATCH(MonsterTable!$B$1,MonsterTable!$A$1:$B$1,0),0),
IF(OR(NOT(ISBLANK(BI51)),ISBLANK(BJ51)),#N/A,
IF(BG51="empty","empty",
VLOOKUP(BG51,MonsterGroupTable!$A:$A,1,0)))))))</f>
        <v/>
      </c>
      <c r="BO51" s="2" t="str">
        <f>IF(AND(ISBLANK(BN51),OR(NOT(ISBLANK(BP51)),NOT(ISBLANK(BQ51)))),#N/A,
IF(ISBLANK(BN51),"",
IF(AND(NOT(ISERROR(VLOOKUP(BN51,MonsterTable!$A:$B,MATCH(MonsterTable!$B$1,MonsterTable!$A$1:$B$1,0),0))),OR(ISBLANK(BP51),ISBLANK(BQ51))),#N/A,
IFERROR(VLOOKUP(BN51,MonsterTable!$A:$B,MATCH(MonsterTable!$B$1,MonsterTable!$A$1:$B$1,0),0),
IF(OR(NOT(ISBLANK(BP51)),ISBLANK(BQ51)),#N/A,
IF(BN51="empty","empty",
VLOOKUP(BN51,MonsterGroupTable!$A:$A,1,0)))))))</f>
        <v/>
      </c>
      <c r="BV51" s="2" t="str">
        <f>IF(AND(ISBLANK(BU51),OR(NOT(ISBLANK(BW51)),NOT(ISBLANK(BX51)))),#N/A,
IF(ISBLANK(BU51),"",
IF(AND(NOT(ISERROR(VLOOKUP(BU51,MonsterTable!$A:$B,MATCH(MonsterTable!$B$1,MonsterTable!$A$1:$B$1,0),0))),OR(ISBLANK(BW51),ISBLANK(BX51))),#N/A,
IFERROR(VLOOKUP(BU51,MonsterTable!$A:$B,MATCH(MonsterTable!$B$1,MonsterTable!$A$1:$B$1,0),0),
IF(OR(NOT(ISBLANK(BW51)),ISBLANK(BX51)),#N/A,
IF(BU51="empty","empty",
VLOOKUP(BU51,MonsterGroupTable!$A:$A,1,0)))))))</f>
        <v/>
      </c>
      <c r="CC51" s="2" t="str">
        <f>IF(AND(ISBLANK(CB51),OR(NOT(ISBLANK(CD51)),NOT(ISBLANK(CE51)))),#N/A,
IF(ISBLANK(CB51),"",
IF(AND(NOT(ISERROR(VLOOKUP(CB51,MonsterTable!$A:$B,MATCH(MonsterTable!$B$1,MonsterTable!$A$1:$B$1,0),0))),OR(ISBLANK(CD51),ISBLANK(CE51))),#N/A,
IFERROR(VLOOKUP(CB51,MonsterTable!$A:$B,MATCH(MonsterTable!$B$1,MonsterTable!$A$1:$B$1,0),0),
IF(OR(NOT(ISBLANK(CD51)),ISBLANK(CE51)),#N/A,
IF(CB51="empty","empty",
VLOOKUP(CB51,MonsterGroupTable!$A:$A,1,0)))))))</f>
        <v/>
      </c>
      <c r="CJ51" s="2" t="str">
        <f>IF(AND(ISBLANK(CI51),OR(NOT(ISBLANK(CK51)),NOT(ISBLANK(CL51)))),#N/A,
IF(ISBLANK(CI51),"",
IF(AND(NOT(ISERROR(VLOOKUP(CI51,MonsterTable!$A:$B,MATCH(MonsterTable!$B$1,MonsterTable!$A$1:$B$1,0),0))),OR(ISBLANK(CK51),ISBLANK(CL51))),#N/A,
IFERROR(VLOOKUP(CI51,MonsterTable!$A:$B,MATCH(MonsterTable!$B$1,MonsterTable!$A$1:$B$1,0),0),
IF(OR(NOT(ISBLANK(CK51)),ISBLANK(CL51)),#N/A,
IF(CI51="empty","empty",
VLOOKUP(CI51,MonsterGroupTable!$A:$A,1,0)))))))</f>
        <v/>
      </c>
    </row>
    <row r="52" spans="1:88">
      <c r="A52">
        <v>10051</v>
      </c>
      <c r="B52">
        <f t="shared" si="0"/>
        <v>1.1000000000000001</v>
      </c>
      <c r="C52">
        <f t="shared" si="0"/>
        <v>1.1000000000000001</v>
      </c>
      <c r="F52">
        <v>60</v>
      </c>
      <c r="G52">
        <v>507</v>
      </c>
      <c r="H52">
        <v>0</v>
      </c>
      <c r="I52">
        <v>0</v>
      </c>
      <c r="J52">
        <v>0</v>
      </c>
      <c r="K52" t="s">
        <v>28</v>
      </c>
      <c r="L52" t="s">
        <v>252</v>
      </c>
      <c r="M52" t="s">
        <v>79</v>
      </c>
      <c r="N52" t="s">
        <v>80</v>
      </c>
      <c r="O52">
        <v>0</v>
      </c>
      <c r="P52">
        <v>-4.75</v>
      </c>
      <c r="Q52">
        <v>-3.5</v>
      </c>
      <c r="R52">
        <v>4.75</v>
      </c>
      <c r="S52">
        <v>3</v>
      </c>
      <c r="T52">
        <v>-13.5</v>
      </c>
      <c r="U52">
        <v>2.5499999999999998</v>
      </c>
      <c r="V52">
        <v>-6.75</v>
      </c>
      <c r="W52" t="str">
        <f t="shared" si="1"/>
        <v>g106,5</v>
      </c>
      <c r="X52" s="1" t="s">
        <v>323</v>
      </c>
      <c r="Y52" s="2" t="str">
        <f>IF(AND(ISBLANK(X52),OR(NOT(ISBLANK(Z52)),NOT(ISBLANK(AA52)))),#N/A,
IF(ISBLANK(X52),"",
IF(AND(NOT(ISERROR(VLOOKUP(X52,MonsterTable!$A:$B,MATCH(MonsterTable!$B$1,MonsterTable!$A$1:$B$1,0),0))),OR(ISBLANK(Z52),ISBLANK(AA52))),#N/A,
IFERROR(VLOOKUP(X52,MonsterTable!$A:$B,MATCH(MonsterTable!$B$1,MonsterTable!$A$1:$B$1,0),0),
IF(OR(NOT(ISBLANK(Z52)),ISBLANK(AA52)),#N/A,
IF(X52="empty","empty",
VLOOKUP(X52,MonsterGroupTable!$A:$A,1,0)))))))</f>
        <v>g106</v>
      </c>
      <c r="AA52">
        <v>5</v>
      </c>
      <c r="AF52" s="2" t="str">
        <f>IF(AND(ISBLANK(AE52),OR(NOT(ISBLANK(AG52)),NOT(ISBLANK(AH52)))),#N/A,
IF(ISBLANK(AE52),"",
IF(AND(NOT(ISERROR(VLOOKUP(AE52,MonsterTable!$A:$B,MATCH(MonsterTable!$B$1,MonsterTable!$A$1:$B$1,0),0))),OR(ISBLANK(AG52),ISBLANK(AH52))),#N/A,
IFERROR(VLOOKUP(AE52,MonsterTable!$A:$B,MATCH(MonsterTable!$B$1,MonsterTable!$A$1:$B$1,0),0),
IF(OR(NOT(ISBLANK(AG52)),ISBLANK(AH52)),#N/A,
IF(AE52="empty","empty",
VLOOKUP(AE52,MonsterGroupTable!$A:$A,1,0)))))))</f>
        <v/>
      </c>
      <c r="AM52" s="2" t="str">
        <f>IF(AND(ISBLANK(AL52),OR(NOT(ISBLANK(AN52)),NOT(ISBLANK(AO52)))),#N/A,
IF(ISBLANK(AL52),"",
IF(AND(NOT(ISERROR(VLOOKUP(AL52,MonsterTable!$A:$B,MATCH(MonsterTable!$B$1,MonsterTable!$A$1:$B$1,0),0))),OR(ISBLANK(AN52),ISBLANK(AO52))),#N/A,
IFERROR(VLOOKUP(AL52,MonsterTable!$A:$B,MATCH(MonsterTable!$B$1,MonsterTable!$A$1:$B$1,0),0),
IF(OR(NOT(ISBLANK(AN52)),ISBLANK(AO52)),#N/A,
IF(AL52="empty","empty",
VLOOKUP(AL52,MonsterGroupTable!$A:$A,1,0)))))))</f>
        <v/>
      </c>
      <c r="AT52" s="2" t="str">
        <f>IF(AND(ISBLANK(AS52),OR(NOT(ISBLANK(AU52)),NOT(ISBLANK(AV52)))),#N/A,
IF(ISBLANK(AS52),"",
IF(AND(NOT(ISERROR(VLOOKUP(AS52,MonsterTable!$A:$B,MATCH(MonsterTable!$B$1,MonsterTable!$A$1:$B$1,0),0))),OR(ISBLANK(AU52),ISBLANK(AV52))),#N/A,
IFERROR(VLOOKUP(AS52,MonsterTable!$A:$B,MATCH(MonsterTable!$B$1,MonsterTable!$A$1:$B$1,0),0),
IF(OR(NOT(ISBLANK(AU52)),ISBLANK(AV52)),#N/A,
IF(AS52="empty","empty",
VLOOKUP(AS52,MonsterGroupTable!$A:$A,1,0)))))))</f>
        <v/>
      </c>
      <c r="BA52" s="2" t="str">
        <f>IF(AND(ISBLANK(AZ52),OR(NOT(ISBLANK(BB52)),NOT(ISBLANK(BC52)))),#N/A,
IF(ISBLANK(AZ52),"",
IF(AND(NOT(ISERROR(VLOOKUP(AZ52,MonsterTable!$A:$B,MATCH(MonsterTable!$B$1,MonsterTable!$A$1:$B$1,0),0))),OR(ISBLANK(BB52),ISBLANK(BC52))),#N/A,
IFERROR(VLOOKUP(AZ52,MonsterTable!$A:$B,MATCH(MonsterTable!$B$1,MonsterTable!$A$1:$B$1,0),0),
IF(OR(NOT(ISBLANK(BB52)),ISBLANK(BC52)),#N/A,
IF(AZ52="empty","empty",
VLOOKUP(AZ52,MonsterGroupTable!$A:$A,1,0)))))))</f>
        <v/>
      </c>
      <c r="BH52" s="2" t="str">
        <f>IF(AND(ISBLANK(BG52),OR(NOT(ISBLANK(BI52)),NOT(ISBLANK(BJ52)))),#N/A,
IF(ISBLANK(BG52),"",
IF(AND(NOT(ISERROR(VLOOKUP(BG52,MonsterTable!$A:$B,MATCH(MonsterTable!$B$1,MonsterTable!$A$1:$B$1,0),0))),OR(ISBLANK(BI52),ISBLANK(BJ52))),#N/A,
IFERROR(VLOOKUP(BG52,MonsterTable!$A:$B,MATCH(MonsterTable!$B$1,MonsterTable!$A$1:$B$1,0),0),
IF(OR(NOT(ISBLANK(BI52)),ISBLANK(BJ52)),#N/A,
IF(BG52="empty","empty",
VLOOKUP(BG52,MonsterGroupTable!$A:$A,1,0)))))))</f>
        <v/>
      </c>
      <c r="BO52" s="2" t="str">
        <f>IF(AND(ISBLANK(BN52),OR(NOT(ISBLANK(BP52)),NOT(ISBLANK(BQ52)))),#N/A,
IF(ISBLANK(BN52),"",
IF(AND(NOT(ISERROR(VLOOKUP(BN52,MonsterTable!$A:$B,MATCH(MonsterTable!$B$1,MonsterTable!$A$1:$B$1,0),0))),OR(ISBLANK(BP52),ISBLANK(BQ52))),#N/A,
IFERROR(VLOOKUP(BN52,MonsterTable!$A:$B,MATCH(MonsterTable!$B$1,MonsterTable!$A$1:$B$1,0),0),
IF(OR(NOT(ISBLANK(BP52)),ISBLANK(BQ52)),#N/A,
IF(BN52="empty","empty",
VLOOKUP(BN52,MonsterGroupTable!$A:$A,1,0)))))))</f>
        <v/>
      </c>
      <c r="BV52" s="2" t="str">
        <f>IF(AND(ISBLANK(BU52),OR(NOT(ISBLANK(BW52)),NOT(ISBLANK(BX52)))),#N/A,
IF(ISBLANK(BU52),"",
IF(AND(NOT(ISERROR(VLOOKUP(BU52,MonsterTable!$A:$B,MATCH(MonsterTable!$B$1,MonsterTable!$A$1:$B$1,0),0))),OR(ISBLANK(BW52),ISBLANK(BX52))),#N/A,
IFERROR(VLOOKUP(BU52,MonsterTable!$A:$B,MATCH(MonsterTable!$B$1,MonsterTable!$A$1:$B$1,0),0),
IF(OR(NOT(ISBLANK(BW52)),ISBLANK(BX52)),#N/A,
IF(BU52="empty","empty",
VLOOKUP(BU52,MonsterGroupTable!$A:$A,1,0)))))))</f>
        <v/>
      </c>
      <c r="CC52" s="2" t="str">
        <f>IF(AND(ISBLANK(CB52),OR(NOT(ISBLANK(CD52)),NOT(ISBLANK(CE52)))),#N/A,
IF(ISBLANK(CB52),"",
IF(AND(NOT(ISERROR(VLOOKUP(CB52,MonsterTable!$A:$B,MATCH(MonsterTable!$B$1,MonsterTable!$A$1:$B$1,0),0))),OR(ISBLANK(CD52),ISBLANK(CE52))),#N/A,
IFERROR(VLOOKUP(CB52,MonsterTable!$A:$B,MATCH(MonsterTable!$B$1,MonsterTable!$A$1:$B$1,0),0),
IF(OR(NOT(ISBLANK(CD52)),ISBLANK(CE52)),#N/A,
IF(CB52="empty","empty",
VLOOKUP(CB52,MonsterGroupTable!$A:$A,1,0)))))))</f>
        <v/>
      </c>
      <c r="CJ52" s="2" t="str">
        <f>IF(AND(ISBLANK(CI52),OR(NOT(ISBLANK(CK52)),NOT(ISBLANK(CL52)))),#N/A,
IF(ISBLANK(CI52),"",
IF(AND(NOT(ISERROR(VLOOKUP(CI52,MonsterTable!$A:$B,MATCH(MonsterTable!$B$1,MonsterTable!$A$1:$B$1,0),0))),OR(ISBLANK(CK52),ISBLANK(CL52))),#N/A,
IFERROR(VLOOKUP(CI52,MonsterTable!$A:$B,MATCH(MonsterTable!$B$1,MonsterTable!$A$1:$B$1,0),0),
IF(OR(NOT(ISBLANK(CK52)),ISBLANK(CL52)),#N/A,
IF(CI52="empty","empty",
VLOOKUP(CI52,MonsterGroupTable!$A:$A,1,0)))))))</f>
        <v/>
      </c>
    </row>
    <row r="53" spans="1:88">
      <c r="A53">
        <v>10052</v>
      </c>
      <c r="B53">
        <f t="shared" si="0"/>
        <v>1.1000000000000001</v>
      </c>
      <c r="C53">
        <f t="shared" si="0"/>
        <v>1.1000000000000001</v>
      </c>
      <c r="F53">
        <v>60</v>
      </c>
      <c r="G53">
        <v>516</v>
      </c>
      <c r="H53">
        <v>0</v>
      </c>
      <c r="I53">
        <v>0</v>
      </c>
      <c r="J53">
        <v>0</v>
      </c>
      <c r="K53" t="s">
        <v>28</v>
      </c>
      <c r="L53" t="s">
        <v>252</v>
      </c>
      <c r="M53" t="s">
        <v>79</v>
      </c>
      <c r="N53" t="s">
        <v>80</v>
      </c>
      <c r="O53">
        <v>0</v>
      </c>
      <c r="P53">
        <v>-4.75</v>
      </c>
      <c r="Q53">
        <v>-3.5</v>
      </c>
      <c r="R53">
        <v>4.75</v>
      </c>
      <c r="S53">
        <v>3</v>
      </c>
      <c r="T53">
        <v>-13.5</v>
      </c>
      <c r="U53">
        <v>2.5499999999999998</v>
      </c>
      <c r="V53">
        <v>-6.75</v>
      </c>
      <c r="W53" t="str">
        <f t="shared" si="1"/>
        <v>g106,5</v>
      </c>
      <c r="X53" s="1" t="s">
        <v>323</v>
      </c>
      <c r="Y53" s="2" t="str">
        <f>IF(AND(ISBLANK(X53),OR(NOT(ISBLANK(Z53)),NOT(ISBLANK(AA53)))),#N/A,
IF(ISBLANK(X53),"",
IF(AND(NOT(ISERROR(VLOOKUP(X53,MonsterTable!$A:$B,MATCH(MonsterTable!$B$1,MonsterTable!$A$1:$B$1,0),0))),OR(ISBLANK(Z53),ISBLANK(AA53))),#N/A,
IFERROR(VLOOKUP(X53,MonsterTable!$A:$B,MATCH(MonsterTable!$B$1,MonsterTable!$A$1:$B$1,0),0),
IF(OR(NOT(ISBLANK(Z53)),ISBLANK(AA53)),#N/A,
IF(X53="empty","empty",
VLOOKUP(X53,MonsterGroupTable!$A:$A,1,0)))))))</f>
        <v>g106</v>
      </c>
      <c r="AA53">
        <v>5</v>
      </c>
      <c r="AF53" s="2" t="str">
        <f>IF(AND(ISBLANK(AE53),OR(NOT(ISBLANK(AG53)),NOT(ISBLANK(AH53)))),#N/A,
IF(ISBLANK(AE53),"",
IF(AND(NOT(ISERROR(VLOOKUP(AE53,MonsterTable!$A:$B,MATCH(MonsterTable!$B$1,MonsterTable!$A$1:$B$1,0),0))),OR(ISBLANK(AG53),ISBLANK(AH53))),#N/A,
IFERROR(VLOOKUP(AE53,MonsterTable!$A:$B,MATCH(MonsterTable!$B$1,MonsterTable!$A$1:$B$1,0),0),
IF(OR(NOT(ISBLANK(AG53)),ISBLANK(AH53)),#N/A,
IF(AE53="empty","empty",
VLOOKUP(AE53,MonsterGroupTable!$A:$A,1,0)))))))</f>
        <v/>
      </c>
      <c r="AM53" s="2" t="str">
        <f>IF(AND(ISBLANK(AL53),OR(NOT(ISBLANK(AN53)),NOT(ISBLANK(AO53)))),#N/A,
IF(ISBLANK(AL53),"",
IF(AND(NOT(ISERROR(VLOOKUP(AL53,MonsterTable!$A:$B,MATCH(MonsterTable!$B$1,MonsterTable!$A$1:$B$1,0),0))),OR(ISBLANK(AN53),ISBLANK(AO53))),#N/A,
IFERROR(VLOOKUP(AL53,MonsterTable!$A:$B,MATCH(MonsterTable!$B$1,MonsterTable!$A$1:$B$1,0),0),
IF(OR(NOT(ISBLANK(AN53)),ISBLANK(AO53)),#N/A,
IF(AL53="empty","empty",
VLOOKUP(AL53,MonsterGroupTable!$A:$A,1,0)))))))</f>
        <v/>
      </c>
      <c r="AT53" s="2" t="str">
        <f>IF(AND(ISBLANK(AS53),OR(NOT(ISBLANK(AU53)),NOT(ISBLANK(AV53)))),#N/A,
IF(ISBLANK(AS53),"",
IF(AND(NOT(ISERROR(VLOOKUP(AS53,MonsterTable!$A:$B,MATCH(MonsterTable!$B$1,MonsterTable!$A$1:$B$1,0),0))),OR(ISBLANK(AU53),ISBLANK(AV53))),#N/A,
IFERROR(VLOOKUP(AS53,MonsterTable!$A:$B,MATCH(MonsterTable!$B$1,MonsterTable!$A$1:$B$1,0),0),
IF(OR(NOT(ISBLANK(AU53)),ISBLANK(AV53)),#N/A,
IF(AS53="empty","empty",
VLOOKUP(AS53,MonsterGroupTable!$A:$A,1,0)))))))</f>
        <v/>
      </c>
      <c r="BA53" s="2" t="str">
        <f>IF(AND(ISBLANK(AZ53),OR(NOT(ISBLANK(BB53)),NOT(ISBLANK(BC53)))),#N/A,
IF(ISBLANK(AZ53),"",
IF(AND(NOT(ISERROR(VLOOKUP(AZ53,MonsterTable!$A:$B,MATCH(MonsterTable!$B$1,MonsterTable!$A$1:$B$1,0),0))),OR(ISBLANK(BB53),ISBLANK(BC53))),#N/A,
IFERROR(VLOOKUP(AZ53,MonsterTable!$A:$B,MATCH(MonsterTable!$B$1,MonsterTable!$A$1:$B$1,0),0),
IF(OR(NOT(ISBLANK(BB53)),ISBLANK(BC53)),#N/A,
IF(AZ53="empty","empty",
VLOOKUP(AZ53,MonsterGroupTable!$A:$A,1,0)))))))</f>
        <v/>
      </c>
      <c r="BH53" s="2" t="str">
        <f>IF(AND(ISBLANK(BG53),OR(NOT(ISBLANK(BI53)),NOT(ISBLANK(BJ53)))),#N/A,
IF(ISBLANK(BG53),"",
IF(AND(NOT(ISERROR(VLOOKUP(BG53,MonsterTable!$A:$B,MATCH(MonsterTable!$B$1,MonsterTable!$A$1:$B$1,0),0))),OR(ISBLANK(BI53),ISBLANK(BJ53))),#N/A,
IFERROR(VLOOKUP(BG53,MonsterTable!$A:$B,MATCH(MonsterTable!$B$1,MonsterTable!$A$1:$B$1,0),0),
IF(OR(NOT(ISBLANK(BI53)),ISBLANK(BJ53)),#N/A,
IF(BG53="empty","empty",
VLOOKUP(BG53,MonsterGroupTable!$A:$A,1,0)))))))</f>
        <v/>
      </c>
      <c r="BO53" s="2" t="str">
        <f>IF(AND(ISBLANK(BN53),OR(NOT(ISBLANK(BP53)),NOT(ISBLANK(BQ53)))),#N/A,
IF(ISBLANK(BN53),"",
IF(AND(NOT(ISERROR(VLOOKUP(BN53,MonsterTable!$A:$B,MATCH(MonsterTable!$B$1,MonsterTable!$A$1:$B$1,0),0))),OR(ISBLANK(BP53),ISBLANK(BQ53))),#N/A,
IFERROR(VLOOKUP(BN53,MonsterTable!$A:$B,MATCH(MonsterTable!$B$1,MonsterTable!$A$1:$B$1,0),0),
IF(OR(NOT(ISBLANK(BP53)),ISBLANK(BQ53)),#N/A,
IF(BN53="empty","empty",
VLOOKUP(BN53,MonsterGroupTable!$A:$A,1,0)))))))</f>
        <v/>
      </c>
      <c r="BV53" s="2" t="str">
        <f>IF(AND(ISBLANK(BU53),OR(NOT(ISBLANK(BW53)),NOT(ISBLANK(BX53)))),#N/A,
IF(ISBLANK(BU53),"",
IF(AND(NOT(ISERROR(VLOOKUP(BU53,MonsterTable!$A:$B,MATCH(MonsterTable!$B$1,MonsterTable!$A$1:$B$1,0),0))),OR(ISBLANK(BW53),ISBLANK(BX53))),#N/A,
IFERROR(VLOOKUP(BU53,MonsterTable!$A:$B,MATCH(MonsterTable!$B$1,MonsterTable!$A$1:$B$1,0),0),
IF(OR(NOT(ISBLANK(BW53)),ISBLANK(BX53)),#N/A,
IF(BU53="empty","empty",
VLOOKUP(BU53,MonsterGroupTable!$A:$A,1,0)))))))</f>
        <v/>
      </c>
      <c r="CC53" s="2" t="str">
        <f>IF(AND(ISBLANK(CB53),OR(NOT(ISBLANK(CD53)),NOT(ISBLANK(CE53)))),#N/A,
IF(ISBLANK(CB53),"",
IF(AND(NOT(ISERROR(VLOOKUP(CB53,MonsterTable!$A:$B,MATCH(MonsterTable!$B$1,MonsterTable!$A$1:$B$1,0),0))),OR(ISBLANK(CD53),ISBLANK(CE53))),#N/A,
IFERROR(VLOOKUP(CB53,MonsterTable!$A:$B,MATCH(MonsterTable!$B$1,MonsterTable!$A$1:$B$1,0),0),
IF(OR(NOT(ISBLANK(CD53)),ISBLANK(CE53)),#N/A,
IF(CB53="empty","empty",
VLOOKUP(CB53,MonsterGroupTable!$A:$A,1,0)))))))</f>
        <v/>
      </c>
      <c r="CJ53" s="2" t="str">
        <f>IF(AND(ISBLANK(CI53),OR(NOT(ISBLANK(CK53)),NOT(ISBLANK(CL53)))),#N/A,
IF(ISBLANK(CI53),"",
IF(AND(NOT(ISERROR(VLOOKUP(CI53,MonsterTable!$A:$B,MATCH(MonsterTable!$B$1,MonsterTable!$A$1:$B$1,0),0))),OR(ISBLANK(CK53),ISBLANK(CL53))),#N/A,
IFERROR(VLOOKUP(CI53,MonsterTable!$A:$B,MATCH(MonsterTable!$B$1,MonsterTable!$A$1:$B$1,0),0),
IF(OR(NOT(ISBLANK(CK53)),ISBLANK(CL53)),#N/A,
IF(CI53="empty","empty",
VLOOKUP(CI53,MonsterGroupTable!$A:$A,1,0)))))))</f>
        <v/>
      </c>
    </row>
    <row r="54" spans="1:88">
      <c r="A54">
        <v>10053</v>
      </c>
      <c r="B54">
        <f t="shared" si="0"/>
        <v>1.1000000000000001</v>
      </c>
      <c r="C54">
        <f t="shared" si="0"/>
        <v>1.1000000000000001</v>
      </c>
      <c r="F54">
        <v>60</v>
      </c>
      <c r="G54">
        <v>525</v>
      </c>
      <c r="H54">
        <v>0</v>
      </c>
      <c r="I54">
        <v>0</v>
      </c>
      <c r="J54">
        <v>0</v>
      </c>
      <c r="K54" t="s">
        <v>28</v>
      </c>
      <c r="L54" t="s">
        <v>252</v>
      </c>
      <c r="M54" t="s">
        <v>79</v>
      </c>
      <c r="N54" t="s">
        <v>80</v>
      </c>
      <c r="O54">
        <v>0</v>
      </c>
      <c r="P54">
        <v>-4.75</v>
      </c>
      <c r="Q54">
        <v>-3.5</v>
      </c>
      <c r="R54">
        <v>4.75</v>
      </c>
      <c r="S54">
        <v>3</v>
      </c>
      <c r="T54">
        <v>-13.5</v>
      </c>
      <c r="U54">
        <v>2.5499999999999998</v>
      </c>
      <c r="V54">
        <v>-6.75</v>
      </c>
      <c r="W54" t="str">
        <f t="shared" si="1"/>
        <v>g106,5</v>
      </c>
      <c r="X54" s="1" t="s">
        <v>323</v>
      </c>
      <c r="Y54" s="2" t="str">
        <f>IF(AND(ISBLANK(X54),OR(NOT(ISBLANK(Z54)),NOT(ISBLANK(AA54)))),#N/A,
IF(ISBLANK(X54),"",
IF(AND(NOT(ISERROR(VLOOKUP(X54,MonsterTable!$A:$B,MATCH(MonsterTable!$B$1,MonsterTable!$A$1:$B$1,0),0))),OR(ISBLANK(Z54),ISBLANK(AA54))),#N/A,
IFERROR(VLOOKUP(X54,MonsterTable!$A:$B,MATCH(MonsterTable!$B$1,MonsterTable!$A$1:$B$1,0),0),
IF(OR(NOT(ISBLANK(Z54)),ISBLANK(AA54)),#N/A,
IF(X54="empty","empty",
VLOOKUP(X54,MonsterGroupTable!$A:$A,1,0)))))))</f>
        <v>g106</v>
      </c>
      <c r="AA54">
        <v>5</v>
      </c>
      <c r="AF54" s="2" t="str">
        <f>IF(AND(ISBLANK(AE54),OR(NOT(ISBLANK(AG54)),NOT(ISBLANK(AH54)))),#N/A,
IF(ISBLANK(AE54),"",
IF(AND(NOT(ISERROR(VLOOKUP(AE54,MonsterTable!$A:$B,MATCH(MonsterTable!$B$1,MonsterTable!$A$1:$B$1,0),0))),OR(ISBLANK(AG54),ISBLANK(AH54))),#N/A,
IFERROR(VLOOKUP(AE54,MonsterTable!$A:$B,MATCH(MonsterTable!$B$1,MonsterTable!$A$1:$B$1,0),0),
IF(OR(NOT(ISBLANK(AG54)),ISBLANK(AH54)),#N/A,
IF(AE54="empty","empty",
VLOOKUP(AE54,MonsterGroupTable!$A:$A,1,0)))))))</f>
        <v/>
      </c>
      <c r="AM54" s="2" t="str">
        <f>IF(AND(ISBLANK(AL54),OR(NOT(ISBLANK(AN54)),NOT(ISBLANK(AO54)))),#N/A,
IF(ISBLANK(AL54),"",
IF(AND(NOT(ISERROR(VLOOKUP(AL54,MonsterTable!$A:$B,MATCH(MonsterTable!$B$1,MonsterTable!$A$1:$B$1,0),0))),OR(ISBLANK(AN54),ISBLANK(AO54))),#N/A,
IFERROR(VLOOKUP(AL54,MonsterTable!$A:$B,MATCH(MonsterTable!$B$1,MonsterTable!$A$1:$B$1,0),0),
IF(OR(NOT(ISBLANK(AN54)),ISBLANK(AO54)),#N/A,
IF(AL54="empty","empty",
VLOOKUP(AL54,MonsterGroupTable!$A:$A,1,0)))))))</f>
        <v/>
      </c>
      <c r="AT54" s="2" t="str">
        <f>IF(AND(ISBLANK(AS54),OR(NOT(ISBLANK(AU54)),NOT(ISBLANK(AV54)))),#N/A,
IF(ISBLANK(AS54),"",
IF(AND(NOT(ISERROR(VLOOKUP(AS54,MonsterTable!$A:$B,MATCH(MonsterTable!$B$1,MonsterTable!$A$1:$B$1,0),0))),OR(ISBLANK(AU54),ISBLANK(AV54))),#N/A,
IFERROR(VLOOKUP(AS54,MonsterTable!$A:$B,MATCH(MonsterTable!$B$1,MonsterTable!$A$1:$B$1,0),0),
IF(OR(NOT(ISBLANK(AU54)),ISBLANK(AV54)),#N/A,
IF(AS54="empty","empty",
VLOOKUP(AS54,MonsterGroupTable!$A:$A,1,0)))))))</f>
        <v/>
      </c>
      <c r="BA54" s="2" t="str">
        <f>IF(AND(ISBLANK(AZ54),OR(NOT(ISBLANK(BB54)),NOT(ISBLANK(BC54)))),#N/A,
IF(ISBLANK(AZ54),"",
IF(AND(NOT(ISERROR(VLOOKUP(AZ54,MonsterTable!$A:$B,MATCH(MonsterTable!$B$1,MonsterTable!$A$1:$B$1,0),0))),OR(ISBLANK(BB54),ISBLANK(BC54))),#N/A,
IFERROR(VLOOKUP(AZ54,MonsterTable!$A:$B,MATCH(MonsterTable!$B$1,MonsterTable!$A$1:$B$1,0),0),
IF(OR(NOT(ISBLANK(BB54)),ISBLANK(BC54)),#N/A,
IF(AZ54="empty","empty",
VLOOKUP(AZ54,MonsterGroupTable!$A:$A,1,0)))))))</f>
        <v/>
      </c>
      <c r="BH54" s="2" t="str">
        <f>IF(AND(ISBLANK(BG54),OR(NOT(ISBLANK(BI54)),NOT(ISBLANK(BJ54)))),#N/A,
IF(ISBLANK(BG54),"",
IF(AND(NOT(ISERROR(VLOOKUP(BG54,MonsterTable!$A:$B,MATCH(MonsterTable!$B$1,MonsterTable!$A$1:$B$1,0),0))),OR(ISBLANK(BI54),ISBLANK(BJ54))),#N/A,
IFERROR(VLOOKUP(BG54,MonsterTable!$A:$B,MATCH(MonsterTable!$B$1,MonsterTable!$A$1:$B$1,0),0),
IF(OR(NOT(ISBLANK(BI54)),ISBLANK(BJ54)),#N/A,
IF(BG54="empty","empty",
VLOOKUP(BG54,MonsterGroupTable!$A:$A,1,0)))))))</f>
        <v/>
      </c>
      <c r="BO54" s="2" t="str">
        <f>IF(AND(ISBLANK(BN54),OR(NOT(ISBLANK(BP54)),NOT(ISBLANK(BQ54)))),#N/A,
IF(ISBLANK(BN54),"",
IF(AND(NOT(ISERROR(VLOOKUP(BN54,MonsterTable!$A:$B,MATCH(MonsterTable!$B$1,MonsterTable!$A$1:$B$1,0),0))),OR(ISBLANK(BP54),ISBLANK(BQ54))),#N/A,
IFERROR(VLOOKUP(BN54,MonsterTable!$A:$B,MATCH(MonsterTable!$B$1,MonsterTable!$A$1:$B$1,0),0),
IF(OR(NOT(ISBLANK(BP54)),ISBLANK(BQ54)),#N/A,
IF(BN54="empty","empty",
VLOOKUP(BN54,MonsterGroupTable!$A:$A,1,0)))))))</f>
        <v/>
      </c>
      <c r="BV54" s="2" t="str">
        <f>IF(AND(ISBLANK(BU54),OR(NOT(ISBLANK(BW54)),NOT(ISBLANK(BX54)))),#N/A,
IF(ISBLANK(BU54),"",
IF(AND(NOT(ISERROR(VLOOKUP(BU54,MonsterTable!$A:$B,MATCH(MonsterTable!$B$1,MonsterTable!$A$1:$B$1,0),0))),OR(ISBLANK(BW54),ISBLANK(BX54))),#N/A,
IFERROR(VLOOKUP(BU54,MonsterTable!$A:$B,MATCH(MonsterTable!$B$1,MonsterTable!$A$1:$B$1,0),0),
IF(OR(NOT(ISBLANK(BW54)),ISBLANK(BX54)),#N/A,
IF(BU54="empty","empty",
VLOOKUP(BU54,MonsterGroupTable!$A:$A,1,0)))))))</f>
        <v/>
      </c>
      <c r="CC54" s="2" t="str">
        <f>IF(AND(ISBLANK(CB54),OR(NOT(ISBLANK(CD54)),NOT(ISBLANK(CE54)))),#N/A,
IF(ISBLANK(CB54),"",
IF(AND(NOT(ISERROR(VLOOKUP(CB54,MonsterTable!$A:$B,MATCH(MonsterTable!$B$1,MonsterTable!$A$1:$B$1,0),0))),OR(ISBLANK(CD54),ISBLANK(CE54))),#N/A,
IFERROR(VLOOKUP(CB54,MonsterTable!$A:$B,MATCH(MonsterTable!$B$1,MonsterTable!$A$1:$B$1,0),0),
IF(OR(NOT(ISBLANK(CD54)),ISBLANK(CE54)),#N/A,
IF(CB54="empty","empty",
VLOOKUP(CB54,MonsterGroupTable!$A:$A,1,0)))))))</f>
        <v/>
      </c>
      <c r="CJ54" s="2" t="str">
        <f>IF(AND(ISBLANK(CI54),OR(NOT(ISBLANK(CK54)),NOT(ISBLANK(CL54)))),#N/A,
IF(ISBLANK(CI54),"",
IF(AND(NOT(ISERROR(VLOOKUP(CI54,MonsterTable!$A:$B,MATCH(MonsterTable!$B$1,MonsterTable!$A$1:$B$1,0),0))),OR(ISBLANK(CK54),ISBLANK(CL54))),#N/A,
IFERROR(VLOOKUP(CI54,MonsterTable!$A:$B,MATCH(MonsterTable!$B$1,MonsterTable!$A$1:$B$1,0),0),
IF(OR(NOT(ISBLANK(CK54)),ISBLANK(CL54)),#N/A,
IF(CI54="empty","empty",
VLOOKUP(CI54,MonsterGroupTable!$A:$A,1,0)))))))</f>
        <v/>
      </c>
    </row>
    <row r="55" spans="1:88">
      <c r="A55">
        <v>10054</v>
      </c>
      <c r="B55">
        <f t="shared" si="0"/>
        <v>1.1000000000000001</v>
      </c>
      <c r="C55">
        <f t="shared" si="0"/>
        <v>1.1000000000000001</v>
      </c>
      <c r="F55">
        <v>60</v>
      </c>
      <c r="G55">
        <v>534</v>
      </c>
      <c r="H55">
        <v>0</v>
      </c>
      <c r="I55">
        <v>0</v>
      </c>
      <c r="J55">
        <v>0</v>
      </c>
      <c r="K55" t="s">
        <v>28</v>
      </c>
      <c r="L55" t="s">
        <v>252</v>
      </c>
      <c r="M55" t="s">
        <v>79</v>
      </c>
      <c r="N55" t="s">
        <v>80</v>
      </c>
      <c r="O55">
        <v>0</v>
      </c>
      <c r="P55">
        <v>-4.75</v>
      </c>
      <c r="Q55">
        <v>-3.5</v>
      </c>
      <c r="R55">
        <v>4.75</v>
      </c>
      <c r="S55">
        <v>3</v>
      </c>
      <c r="T55">
        <v>-13.5</v>
      </c>
      <c r="U55">
        <v>2.5499999999999998</v>
      </c>
      <c r="V55">
        <v>-6.75</v>
      </c>
      <c r="W55" t="str">
        <f t="shared" si="1"/>
        <v>g106,5</v>
      </c>
      <c r="X55" s="1" t="s">
        <v>323</v>
      </c>
      <c r="Y55" s="2" t="str">
        <f>IF(AND(ISBLANK(X55),OR(NOT(ISBLANK(Z55)),NOT(ISBLANK(AA55)))),#N/A,
IF(ISBLANK(X55),"",
IF(AND(NOT(ISERROR(VLOOKUP(X55,MonsterTable!$A:$B,MATCH(MonsterTable!$B$1,MonsterTable!$A$1:$B$1,0),0))),OR(ISBLANK(Z55),ISBLANK(AA55))),#N/A,
IFERROR(VLOOKUP(X55,MonsterTable!$A:$B,MATCH(MonsterTable!$B$1,MonsterTable!$A$1:$B$1,0),0),
IF(OR(NOT(ISBLANK(Z55)),ISBLANK(AA55)),#N/A,
IF(X55="empty","empty",
VLOOKUP(X55,MonsterGroupTable!$A:$A,1,0)))))))</f>
        <v>g106</v>
      </c>
      <c r="AA55">
        <v>5</v>
      </c>
      <c r="AF55" s="2" t="str">
        <f>IF(AND(ISBLANK(AE55),OR(NOT(ISBLANK(AG55)),NOT(ISBLANK(AH55)))),#N/A,
IF(ISBLANK(AE55),"",
IF(AND(NOT(ISERROR(VLOOKUP(AE55,MonsterTable!$A:$B,MATCH(MonsterTable!$B$1,MonsterTable!$A$1:$B$1,0),0))),OR(ISBLANK(AG55),ISBLANK(AH55))),#N/A,
IFERROR(VLOOKUP(AE55,MonsterTable!$A:$B,MATCH(MonsterTable!$B$1,MonsterTable!$A$1:$B$1,0),0),
IF(OR(NOT(ISBLANK(AG55)),ISBLANK(AH55)),#N/A,
IF(AE55="empty","empty",
VLOOKUP(AE55,MonsterGroupTable!$A:$A,1,0)))))))</f>
        <v/>
      </c>
      <c r="AM55" s="2" t="str">
        <f>IF(AND(ISBLANK(AL55),OR(NOT(ISBLANK(AN55)),NOT(ISBLANK(AO55)))),#N/A,
IF(ISBLANK(AL55),"",
IF(AND(NOT(ISERROR(VLOOKUP(AL55,MonsterTable!$A:$B,MATCH(MonsterTable!$B$1,MonsterTable!$A$1:$B$1,0),0))),OR(ISBLANK(AN55),ISBLANK(AO55))),#N/A,
IFERROR(VLOOKUP(AL55,MonsterTable!$A:$B,MATCH(MonsterTable!$B$1,MonsterTable!$A$1:$B$1,0),0),
IF(OR(NOT(ISBLANK(AN55)),ISBLANK(AO55)),#N/A,
IF(AL55="empty","empty",
VLOOKUP(AL55,MonsterGroupTable!$A:$A,1,0)))))))</f>
        <v/>
      </c>
      <c r="AT55" s="2" t="str">
        <f>IF(AND(ISBLANK(AS55),OR(NOT(ISBLANK(AU55)),NOT(ISBLANK(AV55)))),#N/A,
IF(ISBLANK(AS55),"",
IF(AND(NOT(ISERROR(VLOOKUP(AS55,MonsterTable!$A:$B,MATCH(MonsterTable!$B$1,MonsterTable!$A$1:$B$1,0),0))),OR(ISBLANK(AU55),ISBLANK(AV55))),#N/A,
IFERROR(VLOOKUP(AS55,MonsterTable!$A:$B,MATCH(MonsterTable!$B$1,MonsterTable!$A$1:$B$1,0),0),
IF(OR(NOT(ISBLANK(AU55)),ISBLANK(AV55)),#N/A,
IF(AS55="empty","empty",
VLOOKUP(AS55,MonsterGroupTable!$A:$A,1,0)))))))</f>
        <v/>
      </c>
      <c r="BA55" s="2" t="str">
        <f>IF(AND(ISBLANK(AZ55),OR(NOT(ISBLANK(BB55)),NOT(ISBLANK(BC55)))),#N/A,
IF(ISBLANK(AZ55),"",
IF(AND(NOT(ISERROR(VLOOKUP(AZ55,MonsterTable!$A:$B,MATCH(MonsterTable!$B$1,MonsterTable!$A$1:$B$1,0),0))),OR(ISBLANK(BB55),ISBLANK(BC55))),#N/A,
IFERROR(VLOOKUP(AZ55,MonsterTable!$A:$B,MATCH(MonsterTable!$B$1,MonsterTable!$A$1:$B$1,0),0),
IF(OR(NOT(ISBLANK(BB55)),ISBLANK(BC55)),#N/A,
IF(AZ55="empty","empty",
VLOOKUP(AZ55,MonsterGroupTable!$A:$A,1,0)))))))</f>
        <v/>
      </c>
      <c r="BH55" s="2" t="str">
        <f>IF(AND(ISBLANK(BG55),OR(NOT(ISBLANK(BI55)),NOT(ISBLANK(BJ55)))),#N/A,
IF(ISBLANK(BG55),"",
IF(AND(NOT(ISERROR(VLOOKUP(BG55,MonsterTable!$A:$B,MATCH(MonsterTable!$B$1,MonsterTable!$A$1:$B$1,0),0))),OR(ISBLANK(BI55),ISBLANK(BJ55))),#N/A,
IFERROR(VLOOKUP(BG55,MonsterTable!$A:$B,MATCH(MonsterTable!$B$1,MonsterTable!$A$1:$B$1,0),0),
IF(OR(NOT(ISBLANK(BI55)),ISBLANK(BJ55)),#N/A,
IF(BG55="empty","empty",
VLOOKUP(BG55,MonsterGroupTable!$A:$A,1,0)))))))</f>
        <v/>
      </c>
      <c r="BO55" s="2" t="str">
        <f>IF(AND(ISBLANK(BN55),OR(NOT(ISBLANK(BP55)),NOT(ISBLANK(BQ55)))),#N/A,
IF(ISBLANK(BN55),"",
IF(AND(NOT(ISERROR(VLOOKUP(BN55,MonsterTable!$A:$B,MATCH(MonsterTable!$B$1,MonsterTable!$A$1:$B$1,0),0))),OR(ISBLANK(BP55),ISBLANK(BQ55))),#N/A,
IFERROR(VLOOKUP(BN55,MonsterTable!$A:$B,MATCH(MonsterTable!$B$1,MonsterTable!$A$1:$B$1,0),0),
IF(OR(NOT(ISBLANK(BP55)),ISBLANK(BQ55)),#N/A,
IF(BN55="empty","empty",
VLOOKUP(BN55,MonsterGroupTable!$A:$A,1,0)))))))</f>
        <v/>
      </c>
      <c r="BV55" s="2" t="str">
        <f>IF(AND(ISBLANK(BU55),OR(NOT(ISBLANK(BW55)),NOT(ISBLANK(BX55)))),#N/A,
IF(ISBLANK(BU55),"",
IF(AND(NOT(ISERROR(VLOOKUP(BU55,MonsterTable!$A:$B,MATCH(MonsterTable!$B$1,MonsterTable!$A$1:$B$1,0),0))),OR(ISBLANK(BW55),ISBLANK(BX55))),#N/A,
IFERROR(VLOOKUP(BU55,MonsterTable!$A:$B,MATCH(MonsterTable!$B$1,MonsterTable!$A$1:$B$1,0),0),
IF(OR(NOT(ISBLANK(BW55)),ISBLANK(BX55)),#N/A,
IF(BU55="empty","empty",
VLOOKUP(BU55,MonsterGroupTable!$A:$A,1,0)))))))</f>
        <v/>
      </c>
      <c r="CC55" s="2" t="str">
        <f>IF(AND(ISBLANK(CB55),OR(NOT(ISBLANK(CD55)),NOT(ISBLANK(CE55)))),#N/A,
IF(ISBLANK(CB55),"",
IF(AND(NOT(ISERROR(VLOOKUP(CB55,MonsterTable!$A:$B,MATCH(MonsterTable!$B$1,MonsterTable!$A$1:$B$1,0),0))),OR(ISBLANK(CD55),ISBLANK(CE55))),#N/A,
IFERROR(VLOOKUP(CB55,MonsterTable!$A:$B,MATCH(MonsterTable!$B$1,MonsterTable!$A$1:$B$1,0),0),
IF(OR(NOT(ISBLANK(CD55)),ISBLANK(CE55)),#N/A,
IF(CB55="empty","empty",
VLOOKUP(CB55,MonsterGroupTable!$A:$A,1,0)))))))</f>
        <v/>
      </c>
      <c r="CJ55" s="2" t="str">
        <f>IF(AND(ISBLANK(CI55),OR(NOT(ISBLANK(CK55)),NOT(ISBLANK(CL55)))),#N/A,
IF(ISBLANK(CI55),"",
IF(AND(NOT(ISERROR(VLOOKUP(CI55,MonsterTable!$A:$B,MATCH(MonsterTable!$B$1,MonsterTable!$A$1:$B$1,0),0))),OR(ISBLANK(CK55),ISBLANK(CL55))),#N/A,
IFERROR(VLOOKUP(CI55,MonsterTable!$A:$B,MATCH(MonsterTable!$B$1,MonsterTable!$A$1:$B$1,0),0),
IF(OR(NOT(ISBLANK(CK55)),ISBLANK(CL55)),#N/A,
IF(CI55="empty","empty",
VLOOKUP(CI55,MonsterGroupTable!$A:$A,1,0)))))))</f>
        <v/>
      </c>
    </row>
    <row r="56" spans="1:88">
      <c r="A56">
        <v>10055</v>
      </c>
      <c r="B56">
        <f t="shared" si="0"/>
        <v>1.1000000000000001</v>
      </c>
      <c r="C56">
        <f t="shared" si="0"/>
        <v>1.1000000000000001</v>
      </c>
      <c r="F56">
        <v>60</v>
      </c>
      <c r="G56">
        <v>543</v>
      </c>
      <c r="H56">
        <v>0</v>
      </c>
      <c r="I56">
        <v>0</v>
      </c>
      <c r="J56">
        <v>0</v>
      </c>
      <c r="K56" t="s">
        <v>28</v>
      </c>
      <c r="L56" t="s">
        <v>252</v>
      </c>
      <c r="M56" t="s">
        <v>79</v>
      </c>
      <c r="N56" t="s">
        <v>80</v>
      </c>
      <c r="O56">
        <v>0</v>
      </c>
      <c r="P56">
        <v>-4.75</v>
      </c>
      <c r="Q56">
        <v>-3.5</v>
      </c>
      <c r="R56">
        <v>4.75</v>
      </c>
      <c r="S56">
        <v>3</v>
      </c>
      <c r="T56">
        <v>-13.5</v>
      </c>
      <c r="U56">
        <v>2.5499999999999998</v>
      </c>
      <c r="V56">
        <v>-6.75</v>
      </c>
      <c r="W56" t="str">
        <f t="shared" si="1"/>
        <v>g106,5</v>
      </c>
      <c r="X56" s="1" t="s">
        <v>323</v>
      </c>
      <c r="Y56" s="2" t="str">
        <f>IF(AND(ISBLANK(X56),OR(NOT(ISBLANK(Z56)),NOT(ISBLANK(AA56)))),#N/A,
IF(ISBLANK(X56),"",
IF(AND(NOT(ISERROR(VLOOKUP(X56,MonsterTable!$A:$B,MATCH(MonsterTable!$B$1,MonsterTable!$A$1:$B$1,0),0))),OR(ISBLANK(Z56),ISBLANK(AA56))),#N/A,
IFERROR(VLOOKUP(X56,MonsterTable!$A:$B,MATCH(MonsterTable!$B$1,MonsterTable!$A$1:$B$1,0),0),
IF(OR(NOT(ISBLANK(Z56)),ISBLANK(AA56)),#N/A,
IF(X56="empty","empty",
VLOOKUP(X56,MonsterGroupTable!$A:$A,1,0)))))))</f>
        <v>g106</v>
      </c>
      <c r="AA56">
        <v>5</v>
      </c>
      <c r="AF56" s="2" t="str">
        <f>IF(AND(ISBLANK(AE56),OR(NOT(ISBLANK(AG56)),NOT(ISBLANK(AH56)))),#N/A,
IF(ISBLANK(AE56),"",
IF(AND(NOT(ISERROR(VLOOKUP(AE56,MonsterTable!$A:$B,MATCH(MonsterTable!$B$1,MonsterTable!$A$1:$B$1,0),0))),OR(ISBLANK(AG56),ISBLANK(AH56))),#N/A,
IFERROR(VLOOKUP(AE56,MonsterTable!$A:$B,MATCH(MonsterTable!$B$1,MonsterTable!$A$1:$B$1,0),0),
IF(OR(NOT(ISBLANK(AG56)),ISBLANK(AH56)),#N/A,
IF(AE56="empty","empty",
VLOOKUP(AE56,MonsterGroupTable!$A:$A,1,0)))))))</f>
        <v/>
      </c>
      <c r="AM56" s="2" t="str">
        <f>IF(AND(ISBLANK(AL56),OR(NOT(ISBLANK(AN56)),NOT(ISBLANK(AO56)))),#N/A,
IF(ISBLANK(AL56),"",
IF(AND(NOT(ISERROR(VLOOKUP(AL56,MonsterTable!$A:$B,MATCH(MonsterTable!$B$1,MonsterTable!$A$1:$B$1,0),0))),OR(ISBLANK(AN56),ISBLANK(AO56))),#N/A,
IFERROR(VLOOKUP(AL56,MonsterTable!$A:$B,MATCH(MonsterTable!$B$1,MonsterTable!$A$1:$B$1,0),0),
IF(OR(NOT(ISBLANK(AN56)),ISBLANK(AO56)),#N/A,
IF(AL56="empty","empty",
VLOOKUP(AL56,MonsterGroupTable!$A:$A,1,0)))))))</f>
        <v/>
      </c>
      <c r="AT56" s="2" t="str">
        <f>IF(AND(ISBLANK(AS56),OR(NOT(ISBLANK(AU56)),NOT(ISBLANK(AV56)))),#N/A,
IF(ISBLANK(AS56),"",
IF(AND(NOT(ISERROR(VLOOKUP(AS56,MonsterTable!$A:$B,MATCH(MonsterTable!$B$1,MonsterTable!$A$1:$B$1,0),0))),OR(ISBLANK(AU56),ISBLANK(AV56))),#N/A,
IFERROR(VLOOKUP(AS56,MonsterTable!$A:$B,MATCH(MonsterTable!$B$1,MonsterTable!$A$1:$B$1,0),0),
IF(OR(NOT(ISBLANK(AU56)),ISBLANK(AV56)),#N/A,
IF(AS56="empty","empty",
VLOOKUP(AS56,MonsterGroupTable!$A:$A,1,0)))))))</f>
        <v/>
      </c>
      <c r="BA56" s="2" t="str">
        <f>IF(AND(ISBLANK(AZ56),OR(NOT(ISBLANK(BB56)),NOT(ISBLANK(BC56)))),#N/A,
IF(ISBLANK(AZ56),"",
IF(AND(NOT(ISERROR(VLOOKUP(AZ56,MonsterTable!$A:$B,MATCH(MonsterTable!$B$1,MonsterTable!$A$1:$B$1,0),0))),OR(ISBLANK(BB56),ISBLANK(BC56))),#N/A,
IFERROR(VLOOKUP(AZ56,MonsterTable!$A:$B,MATCH(MonsterTable!$B$1,MonsterTable!$A$1:$B$1,0),0),
IF(OR(NOT(ISBLANK(BB56)),ISBLANK(BC56)),#N/A,
IF(AZ56="empty","empty",
VLOOKUP(AZ56,MonsterGroupTable!$A:$A,1,0)))))))</f>
        <v/>
      </c>
      <c r="BH56" s="2" t="str">
        <f>IF(AND(ISBLANK(BG56),OR(NOT(ISBLANK(BI56)),NOT(ISBLANK(BJ56)))),#N/A,
IF(ISBLANK(BG56),"",
IF(AND(NOT(ISERROR(VLOOKUP(BG56,MonsterTable!$A:$B,MATCH(MonsterTable!$B$1,MonsterTable!$A$1:$B$1,0),0))),OR(ISBLANK(BI56),ISBLANK(BJ56))),#N/A,
IFERROR(VLOOKUP(BG56,MonsterTable!$A:$B,MATCH(MonsterTable!$B$1,MonsterTable!$A$1:$B$1,0),0),
IF(OR(NOT(ISBLANK(BI56)),ISBLANK(BJ56)),#N/A,
IF(BG56="empty","empty",
VLOOKUP(BG56,MonsterGroupTable!$A:$A,1,0)))))))</f>
        <v/>
      </c>
      <c r="BO56" s="2" t="str">
        <f>IF(AND(ISBLANK(BN56),OR(NOT(ISBLANK(BP56)),NOT(ISBLANK(BQ56)))),#N/A,
IF(ISBLANK(BN56),"",
IF(AND(NOT(ISERROR(VLOOKUP(BN56,MonsterTable!$A:$B,MATCH(MonsterTable!$B$1,MonsterTable!$A$1:$B$1,0),0))),OR(ISBLANK(BP56),ISBLANK(BQ56))),#N/A,
IFERROR(VLOOKUP(BN56,MonsterTable!$A:$B,MATCH(MonsterTable!$B$1,MonsterTable!$A$1:$B$1,0),0),
IF(OR(NOT(ISBLANK(BP56)),ISBLANK(BQ56)),#N/A,
IF(BN56="empty","empty",
VLOOKUP(BN56,MonsterGroupTable!$A:$A,1,0)))))))</f>
        <v/>
      </c>
      <c r="BV56" s="2" t="str">
        <f>IF(AND(ISBLANK(BU56),OR(NOT(ISBLANK(BW56)),NOT(ISBLANK(BX56)))),#N/A,
IF(ISBLANK(BU56),"",
IF(AND(NOT(ISERROR(VLOOKUP(BU56,MonsterTable!$A:$B,MATCH(MonsterTable!$B$1,MonsterTable!$A$1:$B$1,0),0))),OR(ISBLANK(BW56),ISBLANK(BX56))),#N/A,
IFERROR(VLOOKUP(BU56,MonsterTable!$A:$B,MATCH(MonsterTable!$B$1,MonsterTable!$A$1:$B$1,0),0),
IF(OR(NOT(ISBLANK(BW56)),ISBLANK(BX56)),#N/A,
IF(BU56="empty","empty",
VLOOKUP(BU56,MonsterGroupTable!$A:$A,1,0)))))))</f>
        <v/>
      </c>
      <c r="CC56" s="2" t="str">
        <f>IF(AND(ISBLANK(CB56),OR(NOT(ISBLANK(CD56)),NOT(ISBLANK(CE56)))),#N/A,
IF(ISBLANK(CB56),"",
IF(AND(NOT(ISERROR(VLOOKUP(CB56,MonsterTable!$A:$B,MATCH(MonsterTable!$B$1,MonsterTable!$A$1:$B$1,0),0))),OR(ISBLANK(CD56),ISBLANK(CE56))),#N/A,
IFERROR(VLOOKUP(CB56,MonsterTable!$A:$B,MATCH(MonsterTable!$B$1,MonsterTable!$A$1:$B$1,0),0),
IF(OR(NOT(ISBLANK(CD56)),ISBLANK(CE56)),#N/A,
IF(CB56="empty","empty",
VLOOKUP(CB56,MonsterGroupTable!$A:$A,1,0)))))))</f>
        <v/>
      </c>
      <c r="CJ56" s="2" t="str">
        <f>IF(AND(ISBLANK(CI56),OR(NOT(ISBLANK(CK56)),NOT(ISBLANK(CL56)))),#N/A,
IF(ISBLANK(CI56),"",
IF(AND(NOT(ISERROR(VLOOKUP(CI56,MonsterTable!$A:$B,MATCH(MonsterTable!$B$1,MonsterTable!$A$1:$B$1,0),0))),OR(ISBLANK(CK56),ISBLANK(CL56))),#N/A,
IFERROR(VLOOKUP(CI56,MonsterTable!$A:$B,MATCH(MonsterTable!$B$1,MonsterTable!$A$1:$B$1,0),0),
IF(OR(NOT(ISBLANK(CK56)),ISBLANK(CL56)),#N/A,
IF(CI56="empty","empty",
VLOOKUP(CI56,MonsterGroupTable!$A:$A,1,0)))))))</f>
        <v/>
      </c>
    </row>
    <row r="57" spans="1:88">
      <c r="A57">
        <v>10056</v>
      </c>
      <c r="B57">
        <f t="shared" si="0"/>
        <v>1.1000000000000001</v>
      </c>
      <c r="C57">
        <f t="shared" si="0"/>
        <v>1.1000000000000001</v>
      </c>
      <c r="F57">
        <v>60</v>
      </c>
      <c r="G57">
        <v>552</v>
      </c>
      <c r="H57">
        <v>0</v>
      </c>
      <c r="I57">
        <v>0</v>
      </c>
      <c r="J57">
        <v>0</v>
      </c>
      <c r="K57" t="s">
        <v>28</v>
      </c>
      <c r="L57" t="s">
        <v>252</v>
      </c>
      <c r="M57" t="s">
        <v>79</v>
      </c>
      <c r="N57" t="s">
        <v>80</v>
      </c>
      <c r="O57">
        <v>0</v>
      </c>
      <c r="P57">
        <v>-4.75</v>
      </c>
      <c r="Q57">
        <v>-3.5</v>
      </c>
      <c r="R57">
        <v>4.75</v>
      </c>
      <c r="S57">
        <v>3</v>
      </c>
      <c r="T57">
        <v>-13.5</v>
      </c>
      <c r="U57">
        <v>2.5499999999999998</v>
      </c>
      <c r="V57">
        <v>-6.75</v>
      </c>
      <c r="W57" t="str">
        <f t="shared" si="1"/>
        <v>g106,5</v>
      </c>
      <c r="X57" s="1" t="s">
        <v>323</v>
      </c>
      <c r="Y57" s="2" t="str">
        <f>IF(AND(ISBLANK(X57),OR(NOT(ISBLANK(Z57)),NOT(ISBLANK(AA57)))),#N/A,
IF(ISBLANK(X57),"",
IF(AND(NOT(ISERROR(VLOOKUP(X57,MonsterTable!$A:$B,MATCH(MonsterTable!$B$1,MonsterTable!$A$1:$B$1,0),0))),OR(ISBLANK(Z57),ISBLANK(AA57))),#N/A,
IFERROR(VLOOKUP(X57,MonsterTable!$A:$B,MATCH(MonsterTable!$B$1,MonsterTable!$A$1:$B$1,0),0),
IF(OR(NOT(ISBLANK(Z57)),ISBLANK(AA57)),#N/A,
IF(X57="empty","empty",
VLOOKUP(X57,MonsterGroupTable!$A:$A,1,0)))))))</f>
        <v>g106</v>
      </c>
      <c r="AA57">
        <v>5</v>
      </c>
      <c r="AF57" s="2" t="str">
        <f>IF(AND(ISBLANK(AE57),OR(NOT(ISBLANK(AG57)),NOT(ISBLANK(AH57)))),#N/A,
IF(ISBLANK(AE57),"",
IF(AND(NOT(ISERROR(VLOOKUP(AE57,MonsterTable!$A:$B,MATCH(MonsterTable!$B$1,MonsterTable!$A$1:$B$1,0),0))),OR(ISBLANK(AG57),ISBLANK(AH57))),#N/A,
IFERROR(VLOOKUP(AE57,MonsterTable!$A:$B,MATCH(MonsterTable!$B$1,MonsterTable!$A$1:$B$1,0),0),
IF(OR(NOT(ISBLANK(AG57)),ISBLANK(AH57)),#N/A,
IF(AE57="empty","empty",
VLOOKUP(AE57,MonsterGroupTable!$A:$A,1,0)))))))</f>
        <v/>
      </c>
      <c r="AM57" s="2" t="str">
        <f>IF(AND(ISBLANK(AL57),OR(NOT(ISBLANK(AN57)),NOT(ISBLANK(AO57)))),#N/A,
IF(ISBLANK(AL57),"",
IF(AND(NOT(ISERROR(VLOOKUP(AL57,MonsterTable!$A:$B,MATCH(MonsterTable!$B$1,MonsterTable!$A$1:$B$1,0),0))),OR(ISBLANK(AN57),ISBLANK(AO57))),#N/A,
IFERROR(VLOOKUP(AL57,MonsterTable!$A:$B,MATCH(MonsterTable!$B$1,MonsterTable!$A$1:$B$1,0),0),
IF(OR(NOT(ISBLANK(AN57)),ISBLANK(AO57)),#N/A,
IF(AL57="empty","empty",
VLOOKUP(AL57,MonsterGroupTable!$A:$A,1,0)))))))</f>
        <v/>
      </c>
      <c r="AT57" s="2" t="str">
        <f>IF(AND(ISBLANK(AS57),OR(NOT(ISBLANK(AU57)),NOT(ISBLANK(AV57)))),#N/A,
IF(ISBLANK(AS57),"",
IF(AND(NOT(ISERROR(VLOOKUP(AS57,MonsterTable!$A:$B,MATCH(MonsterTable!$B$1,MonsterTable!$A$1:$B$1,0),0))),OR(ISBLANK(AU57),ISBLANK(AV57))),#N/A,
IFERROR(VLOOKUP(AS57,MonsterTable!$A:$B,MATCH(MonsterTable!$B$1,MonsterTable!$A$1:$B$1,0),0),
IF(OR(NOT(ISBLANK(AU57)),ISBLANK(AV57)),#N/A,
IF(AS57="empty","empty",
VLOOKUP(AS57,MonsterGroupTable!$A:$A,1,0)))))))</f>
        <v/>
      </c>
      <c r="BA57" s="2" t="str">
        <f>IF(AND(ISBLANK(AZ57),OR(NOT(ISBLANK(BB57)),NOT(ISBLANK(BC57)))),#N/A,
IF(ISBLANK(AZ57),"",
IF(AND(NOT(ISERROR(VLOOKUP(AZ57,MonsterTable!$A:$B,MATCH(MonsterTable!$B$1,MonsterTable!$A$1:$B$1,0),0))),OR(ISBLANK(BB57),ISBLANK(BC57))),#N/A,
IFERROR(VLOOKUP(AZ57,MonsterTable!$A:$B,MATCH(MonsterTable!$B$1,MonsterTable!$A$1:$B$1,0),0),
IF(OR(NOT(ISBLANK(BB57)),ISBLANK(BC57)),#N/A,
IF(AZ57="empty","empty",
VLOOKUP(AZ57,MonsterGroupTable!$A:$A,1,0)))))))</f>
        <v/>
      </c>
      <c r="BH57" s="2" t="str">
        <f>IF(AND(ISBLANK(BG57),OR(NOT(ISBLANK(BI57)),NOT(ISBLANK(BJ57)))),#N/A,
IF(ISBLANK(BG57),"",
IF(AND(NOT(ISERROR(VLOOKUP(BG57,MonsterTable!$A:$B,MATCH(MonsterTable!$B$1,MonsterTable!$A$1:$B$1,0),0))),OR(ISBLANK(BI57),ISBLANK(BJ57))),#N/A,
IFERROR(VLOOKUP(BG57,MonsterTable!$A:$B,MATCH(MonsterTable!$B$1,MonsterTable!$A$1:$B$1,0),0),
IF(OR(NOT(ISBLANK(BI57)),ISBLANK(BJ57)),#N/A,
IF(BG57="empty","empty",
VLOOKUP(BG57,MonsterGroupTable!$A:$A,1,0)))))))</f>
        <v/>
      </c>
      <c r="BO57" s="2" t="str">
        <f>IF(AND(ISBLANK(BN57),OR(NOT(ISBLANK(BP57)),NOT(ISBLANK(BQ57)))),#N/A,
IF(ISBLANK(BN57),"",
IF(AND(NOT(ISERROR(VLOOKUP(BN57,MonsterTable!$A:$B,MATCH(MonsterTable!$B$1,MonsterTable!$A$1:$B$1,0),0))),OR(ISBLANK(BP57),ISBLANK(BQ57))),#N/A,
IFERROR(VLOOKUP(BN57,MonsterTable!$A:$B,MATCH(MonsterTable!$B$1,MonsterTable!$A$1:$B$1,0),0),
IF(OR(NOT(ISBLANK(BP57)),ISBLANK(BQ57)),#N/A,
IF(BN57="empty","empty",
VLOOKUP(BN57,MonsterGroupTable!$A:$A,1,0)))))))</f>
        <v/>
      </c>
      <c r="BV57" s="2" t="str">
        <f>IF(AND(ISBLANK(BU57),OR(NOT(ISBLANK(BW57)),NOT(ISBLANK(BX57)))),#N/A,
IF(ISBLANK(BU57),"",
IF(AND(NOT(ISERROR(VLOOKUP(BU57,MonsterTable!$A:$B,MATCH(MonsterTable!$B$1,MonsterTable!$A$1:$B$1,0),0))),OR(ISBLANK(BW57),ISBLANK(BX57))),#N/A,
IFERROR(VLOOKUP(BU57,MonsterTable!$A:$B,MATCH(MonsterTable!$B$1,MonsterTable!$A$1:$B$1,0),0),
IF(OR(NOT(ISBLANK(BW57)),ISBLANK(BX57)),#N/A,
IF(BU57="empty","empty",
VLOOKUP(BU57,MonsterGroupTable!$A:$A,1,0)))))))</f>
        <v/>
      </c>
      <c r="CC57" s="2" t="str">
        <f>IF(AND(ISBLANK(CB57),OR(NOT(ISBLANK(CD57)),NOT(ISBLANK(CE57)))),#N/A,
IF(ISBLANK(CB57),"",
IF(AND(NOT(ISERROR(VLOOKUP(CB57,MonsterTable!$A:$B,MATCH(MonsterTable!$B$1,MonsterTable!$A$1:$B$1,0),0))),OR(ISBLANK(CD57),ISBLANK(CE57))),#N/A,
IFERROR(VLOOKUP(CB57,MonsterTable!$A:$B,MATCH(MonsterTable!$B$1,MonsterTable!$A$1:$B$1,0),0),
IF(OR(NOT(ISBLANK(CD57)),ISBLANK(CE57)),#N/A,
IF(CB57="empty","empty",
VLOOKUP(CB57,MonsterGroupTable!$A:$A,1,0)))))))</f>
        <v/>
      </c>
      <c r="CJ57" s="2" t="str">
        <f>IF(AND(ISBLANK(CI57),OR(NOT(ISBLANK(CK57)),NOT(ISBLANK(CL57)))),#N/A,
IF(ISBLANK(CI57),"",
IF(AND(NOT(ISERROR(VLOOKUP(CI57,MonsterTable!$A:$B,MATCH(MonsterTable!$B$1,MonsterTable!$A$1:$B$1,0),0))),OR(ISBLANK(CK57),ISBLANK(CL57))),#N/A,
IFERROR(VLOOKUP(CI57,MonsterTable!$A:$B,MATCH(MonsterTable!$B$1,MonsterTable!$A$1:$B$1,0),0),
IF(OR(NOT(ISBLANK(CK57)),ISBLANK(CL57)),#N/A,
IF(CI57="empty","empty",
VLOOKUP(CI57,MonsterGroupTable!$A:$A,1,0)))))))</f>
        <v/>
      </c>
    </row>
    <row r="58" spans="1:88">
      <c r="A58">
        <v>10057</v>
      </c>
      <c r="B58">
        <f t="shared" si="0"/>
        <v>1.1000000000000001</v>
      </c>
      <c r="C58">
        <f t="shared" si="0"/>
        <v>1.1000000000000001</v>
      </c>
      <c r="F58">
        <v>60</v>
      </c>
      <c r="G58">
        <v>561</v>
      </c>
      <c r="H58">
        <v>0</v>
      </c>
      <c r="I58">
        <v>0</v>
      </c>
      <c r="J58">
        <v>0</v>
      </c>
      <c r="K58" t="s">
        <v>28</v>
      </c>
      <c r="L58" t="s">
        <v>252</v>
      </c>
      <c r="M58" t="s">
        <v>79</v>
      </c>
      <c r="N58" t="s">
        <v>80</v>
      </c>
      <c r="O58">
        <v>0</v>
      </c>
      <c r="P58">
        <v>-4.75</v>
      </c>
      <c r="Q58">
        <v>-3.5</v>
      </c>
      <c r="R58">
        <v>4.75</v>
      </c>
      <c r="S58">
        <v>3</v>
      </c>
      <c r="T58">
        <v>-13.5</v>
      </c>
      <c r="U58">
        <v>2.5499999999999998</v>
      </c>
      <c r="V58">
        <v>-6.75</v>
      </c>
      <c r="W58" t="str">
        <f t="shared" si="1"/>
        <v>g106,5</v>
      </c>
      <c r="X58" s="1" t="s">
        <v>323</v>
      </c>
      <c r="Y58" s="2" t="str">
        <f>IF(AND(ISBLANK(X58),OR(NOT(ISBLANK(Z58)),NOT(ISBLANK(AA58)))),#N/A,
IF(ISBLANK(X58),"",
IF(AND(NOT(ISERROR(VLOOKUP(X58,MonsterTable!$A:$B,MATCH(MonsterTable!$B$1,MonsterTable!$A$1:$B$1,0),0))),OR(ISBLANK(Z58),ISBLANK(AA58))),#N/A,
IFERROR(VLOOKUP(X58,MonsterTable!$A:$B,MATCH(MonsterTable!$B$1,MonsterTable!$A$1:$B$1,0),0),
IF(OR(NOT(ISBLANK(Z58)),ISBLANK(AA58)),#N/A,
IF(X58="empty","empty",
VLOOKUP(X58,MonsterGroupTable!$A:$A,1,0)))))))</f>
        <v>g106</v>
      </c>
      <c r="AA58">
        <v>5</v>
      </c>
      <c r="AF58" s="2" t="str">
        <f>IF(AND(ISBLANK(AE58),OR(NOT(ISBLANK(AG58)),NOT(ISBLANK(AH58)))),#N/A,
IF(ISBLANK(AE58),"",
IF(AND(NOT(ISERROR(VLOOKUP(AE58,MonsterTable!$A:$B,MATCH(MonsterTable!$B$1,MonsterTable!$A$1:$B$1,0),0))),OR(ISBLANK(AG58),ISBLANK(AH58))),#N/A,
IFERROR(VLOOKUP(AE58,MonsterTable!$A:$B,MATCH(MonsterTable!$B$1,MonsterTable!$A$1:$B$1,0),0),
IF(OR(NOT(ISBLANK(AG58)),ISBLANK(AH58)),#N/A,
IF(AE58="empty","empty",
VLOOKUP(AE58,MonsterGroupTable!$A:$A,1,0)))))))</f>
        <v/>
      </c>
      <c r="AM58" s="2" t="str">
        <f>IF(AND(ISBLANK(AL58),OR(NOT(ISBLANK(AN58)),NOT(ISBLANK(AO58)))),#N/A,
IF(ISBLANK(AL58),"",
IF(AND(NOT(ISERROR(VLOOKUP(AL58,MonsterTable!$A:$B,MATCH(MonsterTable!$B$1,MonsterTable!$A$1:$B$1,0),0))),OR(ISBLANK(AN58),ISBLANK(AO58))),#N/A,
IFERROR(VLOOKUP(AL58,MonsterTable!$A:$B,MATCH(MonsterTable!$B$1,MonsterTable!$A$1:$B$1,0),0),
IF(OR(NOT(ISBLANK(AN58)),ISBLANK(AO58)),#N/A,
IF(AL58="empty","empty",
VLOOKUP(AL58,MonsterGroupTable!$A:$A,1,0)))))))</f>
        <v/>
      </c>
      <c r="AT58" s="2" t="str">
        <f>IF(AND(ISBLANK(AS58),OR(NOT(ISBLANK(AU58)),NOT(ISBLANK(AV58)))),#N/A,
IF(ISBLANK(AS58),"",
IF(AND(NOT(ISERROR(VLOOKUP(AS58,MonsterTable!$A:$B,MATCH(MonsterTable!$B$1,MonsterTable!$A$1:$B$1,0),0))),OR(ISBLANK(AU58),ISBLANK(AV58))),#N/A,
IFERROR(VLOOKUP(AS58,MonsterTable!$A:$B,MATCH(MonsterTable!$B$1,MonsterTable!$A$1:$B$1,0),0),
IF(OR(NOT(ISBLANK(AU58)),ISBLANK(AV58)),#N/A,
IF(AS58="empty","empty",
VLOOKUP(AS58,MonsterGroupTable!$A:$A,1,0)))))))</f>
        <v/>
      </c>
      <c r="BA58" s="2" t="str">
        <f>IF(AND(ISBLANK(AZ58),OR(NOT(ISBLANK(BB58)),NOT(ISBLANK(BC58)))),#N/A,
IF(ISBLANK(AZ58),"",
IF(AND(NOT(ISERROR(VLOOKUP(AZ58,MonsterTable!$A:$B,MATCH(MonsterTable!$B$1,MonsterTable!$A$1:$B$1,0),0))),OR(ISBLANK(BB58),ISBLANK(BC58))),#N/A,
IFERROR(VLOOKUP(AZ58,MonsterTable!$A:$B,MATCH(MonsterTable!$B$1,MonsterTable!$A$1:$B$1,0),0),
IF(OR(NOT(ISBLANK(BB58)),ISBLANK(BC58)),#N/A,
IF(AZ58="empty","empty",
VLOOKUP(AZ58,MonsterGroupTable!$A:$A,1,0)))))))</f>
        <v/>
      </c>
      <c r="BH58" s="2" t="str">
        <f>IF(AND(ISBLANK(BG58),OR(NOT(ISBLANK(BI58)),NOT(ISBLANK(BJ58)))),#N/A,
IF(ISBLANK(BG58),"",
IF(AND(NOT(ISERROR(VLOOKUP(BG58,MonsterTable!$A:$B,MATCH(MonsterTable!$B$1,MonsterTable!$A$1:$B$1,0),0))),OR(ISBLANK(BI58),ISBLANK(BJ58))),#N/A,
IFERROR(VLOOKUP(BG58,MonsterTable!$A:$B,MATCH(MonsterTable!$B$1,MonsterTable!$A$1:$B$1,0),0),
IF(OR(NOT(ISBLANK(BI58)),ISBLANK(BJ58)),#N/A,
IF(BG58="empty","empty",
VLOOKUP(BG58,MonsterGroupTable!$A:$A,1,0)))))))</f>
        <v/>
      </c>
      <c r="BO58" s="2" t="str">
        <f>IF(AND(ISBLANK(BN58),OR(NOT(ISBLANK(BP58)),NOT(ISBLANK(BQ58)))),#N/A,
IF(ISBLANK(BN58),"",
IF(AND(NOT(ISERROR(VLOOKUP(BN58,MonsterTable!$A:$B,MATCH(MonsterTable!$B$1,MonsterTable!$A$1:$B$1,0),0))),OR(ISBLANK(BP58),ISBLANK(BQ58))),#N/A,
IFERROR(VLOOKUP(BN58,MonsterTable!$A:$B,MATCH(MonsterTable!$B$1,MonsterTable!$A$1:$B$1,0),0),
IF(OR(NOT(ISBLANK(BP58)),ISBLANK(BQ58)),#N/A,
IF(BN58="empty","empty",
VLOOKUP(BN58,MonsterGroupTable!$A:$A,1,0)))))))</f>
        <v/>
      </c>
      <c r="BV58" s="2" t="str">
        <f>IF(AND(ISBLANK(BU58),OR(NOT(ISBLANK(BW58)),NOT(ISBLANK(BX58)))),#N/A,
IF(ISBLANK(BU58),"",
IF(AND(NOT(ISERROR(VLOOKUP(BU58,MonsterTable!$A:$B,MATCH(MonsterTable!$B$1,MonsterTable!$A$1:$B$1,0),0))),OR(ISBLANK(BW58),ISBLANK(BX58))),#N/A,
IFERROR(VLOOKUP(BU58,MonsterTable!$A:$B,MATCH(MonsterTable!$B$1,MonsterTable!$A$1:$B$1,0),0),
IF(OR(NOT(ISBLANK(BW58)),ISBLANK(BX58)),#N/A,
IF(BU58="empty","empty",
VLOOKUP(BU58,MonsterGroupTable!$A:$A,1,0)))))))</f>
        <v/>
      </c>
      <c r="CC58" s="2" t="str">
        <f>IF(AND(ISBLANK(CB58),OR(NOT(ISBLANK(CD58)),NOT(ISBLANK(CE58)))),#N/A,
IF(ISBLANK(CB58),"",
IF(AND(NOT(ISERROR(VLOOKUP(CB58,MonsterTable!$A:$B,MATCH(MonsterTable!$B$1,MonsterTable!$A$1:$B$1,0),0))),OR(ISBLANK(CD58),ISBLANK(CE58))),#N/A,
IFERROR(VLOOKUP(CB58,MonsterTable!$A:$B,MATCH(MonsterTable!$B$1,MonsterTable!$A$1:$B$1,0),0),
IF(OR(NOT(ISBLANK(CD58)),ISBLANK(CE58)),#N/A,
IF(CB58="empty","empty",
VLOOKUP(CB58,MonsterGroupTable!$A:$A,1,0)))))))</f>
        <v/>
      </c>
      <c r="CJ58" s="2" t="str">
        <f>IF(AND(ISBLANK(CI58),OR(NOT(ISBLANK(CK58)),NOT(ISBLANK(CL58)))),#N/A,
IF(ISBLANK(CI58),"",
IF(AND(NOT(ISERROR(VLOOKUP(CI58,MonsterTable!$A:$B,MATCH(MonsterTable!$B$1,MonsterTable!$A$1:$B$1,0),0))),OR(ISBLANK(CK58),ISBLANK(CL58))),#N/A,
IFERROR(VLOOKUP(CI58,MonsterTable!$A:$B,MATCH(MonsterTable!$B$1,MonsterTable!$A$1:$B$1,0),0),
IF(OR(NOT(ISBLANK(CK58)),ISBLANK(CL58)),#N/A,
IF(CI58="empty","empty",
VLOOKUP(CI58,MonsterGroupTable!$A:$A,1,0)))))))</f>
        <v/>
      </c>
    </row>
    <row r="59" spans="1:88">
      <c r="A59">
        <v>10058</v>
      </c>
      <c r="B59">
        <f t="shared" si="0"/>
        <v>1.1000000000000001</v>
      </c>
      <c r="C59">
        <f t="shared" si="0"/>
        <v>1.1000000000000001</v>
      </c>
      <c r="F59">
        <v>60</v>
      </c>
      <c r="G59">
        <v>570</v>
      </c>
      <c r="H59">
        <v>0</v>
      </c>
      <c r="I59">
        <v>0</v>
      </c>
      <c r="J59">
        <v>0</v>
      </c>
      <c r="K59" t="s">
        <v>28</v>
      </c>
      <c r="L59" t="s">
        <v>252</v>
      </c>
      <c r="M59" t="s">
        <v>79</v>
      </c>
      <c r="N59" t="s">
        <v>80</v>
      </c>
      <c r="O59">
        <v>0</v>
      </c>
      <c r="P59">
        <v>-4.75</v>
      </c>
      <c r="Q59">
        <v>-3.5</v>
      </c>
      <c r="R59">
        <v>4.75</v>
      </c>
      <c r="S59">
        <v>3</v>
      </c>
      <c r="T59">
        <v>-13.5</v>
      </c>
      <c r="U59">
        <v>2.5499999999999998</v>
      </c>
      <c r="V59">
        <v>-6.75</v>
      </c>
      <c r="W59" t="str">
        <f t="shared" si="1"/>
        <v>g106,5</v>
      </c>
      <c r="X59" s="1" t="s">
        <v>323</v>
      </c>
      <c r="Y59" s="2" t="str">
        <f>IF(AND(ISBLANK(X59),OR(NOT(ISBLANK(Z59)),NOT(ISBLANK(AA59)))),#N/A,
IF(ISBLANK(X59),"",
IF(AND(NOT(ISERROR(VLOOKUP(X59,MonsterTable!$A:$B,MATCH(MonsterTable!$B$1,MonsterTable!$A$1:$B$1,0),0))),OR(ISBLANK(Z59),ISBLANK(AA59))),#N/A,
IFERROR(VLOOKUP(X59,MonsterTable!$A:$B,MATCH(MonsterTable!$B$1,MonsterTable!$A$1:$B$1,0),0),
IF(OR(NOT(ISBLANK(Z59)),ISBLANK(AA59)),#N/A,
IF(X59="empty","empty",
VLOOKUP(X59,MonsterGroupTable!$A:$A,1,0)))))))</f>
        <v>g106</v>
      </c>
      <c r="AA59">
        <v>5</v>
      </c>
      <c r="AF59" s="2" t="str">
        <f>IF(AND(ISBLANK(AE59),OR(NOT(ISBLANK(AG59)),NOT(ISBLANK(AH59)))),#N/A,
IF(ISBLANK(AE59),"",
IF(AND(NOT(ISERROR(VLOOKUP(AE59,MonsterTable!$A:$B,MATCH(MonsterTable!$B$1,MonsterTable!$A$1:$B$1,0),0))),OR(ISBLANK(AG59),ISBLANK(AH59))),#N/A,
IFERROR(VLOOKUP(AE59,MonsterTable!$A:$B,MATCH(MonsterTable!$B$1,MonsterTable!$A$1:$B$1,0),0),
IF(OR(NOT(ISBLANK(AG59)),ISBLANK(AH59)),#N/A,
IF(AE59="empty","empty",
VLOOKUP(AE59,MonsterGroupTable!$A:$A,1,0)))))))</f>
        <v/>
      </c>
      <c r="AM59" s="2" t="str">
        <f>IF(AND(ISBLANK(AL59),OR(NOT(ISBLANK(AN59)),NOT(ISBLANK(AO59)))),#N/A,
IF(ISBLANK(AL59),"",
IF(AND(NOT(ISERROR(VLOOKUP(AL59,MonsterTable!$A:$B,MATCH(MonsterTable!$B$1,MonsterTable!$A$1:$B$1,0),0))),OR(ISBLANK(AN59),ISBLANK(AO59))),#N/A,
IFERROR(VLOOKUP(AL59,MonsterTable!$A:$B,MATCH(MonsterTable!$B$1,MonsterTable!$A$1:$B$1,0),0),
IF(OR(NOT(ISBLANK(AN59)),ISBLANK(AO59)),#N/A,
IF(AL59="empty","empty",
VLOOKUP(AL59,MonsterGroupTable!$A:$A,1,0)))))))</f>
        <v/>
      </c>
      <c r="AT59" s="2" t="str">
        <f>IF(AND(ISBLANK(AS59),OR(NOT(ISBLANK(AU59)),NOT(ISBLANK(AV59)))),#N/A,
IF(ISBLANK(AS59),"",
IF(AND(NOT(ISERROR(VLOOKUP(AS59,MonsterTable!$A:$B,MATCH(MonsterTable!$B$1,MonsterTable!$A$1:$B$1,0),0))),OR(ISBLANK(AU59),ISBLANK(AV59))),#N/A,
IFERROR(VLOOKUP(AS59,MonsterTable!$A:$B,MATCH(MonsterTable!$B$1,MonsterTable!$A$1:$B$1,0),0),
IF(OR(NOT(ISBLANK(AU59)),ISBLANK(AV59)),#N/A,
IF(AS59="empty","empty",
VLOOKUP(AS59,MonsterGroupTable!$A:$A,1,0)))))))</f>
        <v/>
      </c>
      <c r="BA59" s="2" t="str">
        <f>IF(AND(ISBLANK(AZ59),OR(NOT(ISBLANK(BB59)),NOT(ISBLANK(BC59)))),#N/A,
IF(ISBLANK(AZ59),"",
IF(AND(NOT(ISERROR(VLOOKUP(AZ59,MonsterTable!$A:$B,MATCH(MonsterTable!$B$1,MonsterTable!$A$1:$B$1,0),0))),OR(ISBLANK(BB59),ISBLANK(BC59))),#N/A,
IFERROR(VLOOKUP(AZ59,MonsterTable!$A:$B,MATCH(MonsterTable!$B$1,MonsterTable!$A$1:$B$1,0),0),
IF(OR(NOT(ISBLANK(BB59)),ISBLANK(BC59)),#N/A,
IF(AZ59="empty","empty",
VLOOKUP(AZ59,MonsterGroupTable!$A:$A,1,0)))))))</f>
        <v/>
      </c>
      <c r="BH59" s="2" t="str">
        <f>IF(AND(ISBLANK(BG59),OR(NOT(ISBLANK(BI59)),NOT(ISBLANK(BJ59)))),#N/A,
IF(ISBLANK(BG59),"",
IF(AND(NOT(ISERROR(VLOOKUP(BG59,MonsterTable!$A:$B,MATCH(MonsterTable!$B$1,MonsterTable!$A$1:$B$1,0),0))),OR(ISBLANK(BI59),ISBLANK(BJ59))),#N/A,
IFERROR(VLOOKUP(BG59,MonsterTable!$A:$B,MATCH(MonsterTable!$B$1,MonsterTable!$A$1:$B$1,0),0),
IF(OR(NOT(ISBLANK(BI59)),ISBLANK(BJ59)),#N/A,
IF(BG59="empty","empty",
VLOOKUP(BG59,MonsterGroupTable!$A:$A,1,0)))))))</f>
        <v/>
      </c>
      <c r="BO59" s="2" t="str">
        <f>IF(AND(ISBLANK(BN59),OR(NOT(ISBLANK(BP59)),NOT(ISBLANK(BQ59)))),#N/A,
IF(ISBLANK(BN59),"",
IF(AND(NOT(ISERROR(VLOOKUP(BN59,MonsterTable!$A:$B,MATCH(MonsterTable!$B$1,MonsterTable!$A$1:$B$1,0),0))),OR(ISBLANK(BP59),ISBLANK(BQ59))),#N/A,
IFERROR(VLOOKUP(BN59,MonsterTable!$A:$B,MATCH(MonsterTable!$B$1,MonsterTable!$A$1:$B$1,0),0),
IF(OR(NOT(ISBLANK(BP59)),ISBLANK(BQ59)),#N/A,
IF(BN59="empty","empty",
VLOOKUP(BN59,MonsterGroupTable!$A:$A,1,0)))))))</f>
        <v/>
      </c>
      <c r="BV59" s="2" t="str">
        <f>IF(AND(ISBLANK(BU59),OR(NOT(ISBLANK(BW59)),NOT(ISBLANK(BX59)))),#N/A,
IF(ISBLANK(BU59),"",
IF(AND(NOT(ISERROR(VLOOKUP(BU59,MonsterTable!$A:$B,MATCH(MonsterTable!$B$1,MonsterTable!$A$1:$B$1,0),0))),OR(ISBLANK(BW59),ISBLANK(BX59))),#N/A,
IFERROR(VLOOKUP(BU59,MonsterTable!$A:$B,MATCH(MonsterTable!$B$1,MonsterTable!$A$1:$B$1,0),0),
IF(OR(NOT(ISBLANK(BW59)),ISBLANK(BX59)),#N/A,
IF(BU59="empty","empty",
VLOOKUP(BU59,MonsterGroupTable!$A:$A,1,0)))))))</f>
        <v/>
      </c>
      <c r="CC59" s="2" t="str">
        <f>IF(AND(ISBLANK(CB59),OR(NOT(ISBLANK(CD59)),NOT(ISBLANK(CE59)))),#N/A,
IF(ISBLANK(CB59),"",
IF(AND(NOT(ISERROR(VLOOKUP(CB59,MonsterTable!$A:$B,MATCH(MonsterTable!$B$1,MonsterTable!$A$1:$B$1,0),0))),OR(ISBLANK(CD59),ISBLANK(CE59))),#N/A,
IFERROR(VLOOKUP(CB59,MonsterTable!$A:$B,MATCH(MonsterTable!$B$1,MonsterTable!$A$1:$B$1,0),0),
IF(OR(NOT(ISBLANK(CD59)),ISBLANK(CE59)),#N/A,
IF(CB59="empty","empty",
VLOOKUP(CB59,MonsterGroupTable!$A:$A,1,0)))))))</f>
        <v/>
      </c>
      <c r="CJ59" s="2" t="str">
        <f>IF(AND(ISBLANK(CI59),OR(NOT(ISBLANK(CK59)),NOT(ISBLANK(CL59)))),#N/A,
IF(ISBLANK(CI59),"",
IF(AND(NOT(ISERROR(VLOOKUP(CI59,MonsterTable!$A:$B,MATCH(MonsterTable!$B$1,MonsterTable!$A$1:$B$1,0),0))),OR(ISBLANK(CK59),ISBLANK(CL59))),#N/A,
IFERROR(VLOOKUP(CI59,MonsterTable!$A:$B,MATCH(MonsterTable!$B$1,MonsterTable!$A$1:$B$1,0),0),
IF(OR(NOT(ISBLANK(CK59)),ISBLANK(CL59)),#N/A,
IF(CI59="empty","empty",
VLOOKUP(CI59,MonsterGroupTable!$A:$A,1,0)))))))</f>
        <v/>
      </c>
    </row>
    <row r="60" spans="1:88">
      <c r="A60">
        <v>10059</v>
      </c>
      <c r="B60">
        <f t="shared" si="0"/>
        <v>1.1000000000000001</v>
      </c>
      <c r="C60">
        <f t="shared" si="0"/>
        <v>1.1000000000000001</v>
      </c>
      <c r="F60">
        <v>60</v>
      </c>
      <c r="G60">
        <v>579</v>
      </c>
      <c r="H60">
        <v>0</v>
      </c>
      <c r="I60">
        <v>0</v>
      </c>
      <c r="J60">
        <v>0</v>
      </c>
      <c r="K60" t="s">
        <v>28</v>
      </c>
      <c r="L60" t="s">
        <v>252</v>
      </c>
      <c r="M60" t="s">
        <v>79</v>
      </c>
      <c r="N60" t="s">
        <v>80</v>
      </c>
      <c r="O60">
        <v>0</v>
      </c>
      <c r="P60">
        <v>-4.75</v>
      </c>
      <c r="Q60">
        <v>-3.5</v>
      </c>
      <c r="R60">
        <v>4.75</v>
      </c>
      <c r="S60">
        <v>3</v>
      </c>
      <c r="T60">
        <v>-13.5</v>
      </c>
      <c r="U60">
        <v>2.5499999999999998</v>
      </c>
      <c r="V60">
        <v>-6.75</v>
      </c>
      <c r="W60" t="str">
        <f t="shared" si="1"/>
        <v>g106,5</v>
      </c>
      <c r="X60" s="1" t="s">
        <v>323</v>
      </c>
      <c r="Y60" s="2" t="str">
        <f>IF(AND(ISBLANK(X60),OR(NOT(ISBLANK(Z60)),NOT(ISBLANK(AA60)))),#N/A,
IF(ISBLANK(X60),"",
IF(AND(NOT(ISERROR(VLOOKUP(X60,MonsterTable!$A:$B,MATCH(MonsterTable!$B$1,MonsterTable!$A$1:$B$1,0),0))),OR(ISBLANK(Z60),ISBLANK(AA60))),#N/A,
IFERROR(VLOOKUP(X60,MonsterTable!$A:$B,MATCH(MonsterTable!$B$1,MonsterTable!$A$1:$B$1,0),0),
IF(OR(NOT(ISBLANK(Z60)),ISBLANK(AA60)),#N/A,
IF(X60="empty","empty",
VLOOKUP(X60,MonsterGroupTable!$A:$A,1,0)))))))</f>
        <v>g106</v>
      </c>
      <c r="AA60">
        <v>5</v>
      </c>
      <c r="AF60" s="2" t="str">
        <f>IF(AND(ISBLANK(AE60),OR(NOT(ISBLANK(AG60)),NOT(ISBLANK(AH60)))),#N/A,
IF(ISBLANK(AE60),"",
IF(AND(NOT(ISERROR(VLOOKUP(AE60,MonsterTable!$A:$B,MATCH(MonsterTable!$B$1,MonsterTable!$A$1:$B$1,0),0))),OR(ISBLANK(AG60),ISBLANK(AH60))),#N/A,
IFERROR(VLOOKUP(AE60,MonsterTable!$A:$B,MATCH(MonsterTable!$B$1,MonsterTable!$A$1:$B$1,0),0),
IF(OR(NOT(ISBLANK(AG60)),ISBLANK(AH60)),#N/A,
IF(AE60="empty","empty",
VLOOKUP(AE60,MonsterGroupTable!$A:$A,1,0)))))))</f>
        <v/>
      </c>
      <c r="AM60" s="2" t="str">
        <f>IF(AND(ISBLANK(AL60),OR(NOT(ISBLANK(AN60)),NOT(ISBLANK(AO60)))),#N/A,
IF(ISBLANK(AL60),"",
IF(AND(NOT(ISERROR(VLOOKUP(AL60,MonsterTable!$A:$B,MATCH(MonsterTable!$B$1,MonsterTable!$A$1:$B$1,0),0))),OR(ISBLANK(AN60),ISBLANK(AO60))),#N/A,
IFERROR(VLOOKUP(AL60,MonsterTable!$A:$B,MATCH(MonsterTable!$B$1,MonsterTable!$A$1:$B$1,0),0),
IF(OR(NOT(ISBLANK(AN60)),ISBLANK(AO60)),#N/A,
IF(AL60="empty","empty",
VLOOKUP(AL60,MonsterGroupTable!$A:$A,1,0)))))))</f>
        <v/>
      </c>
      <c r="AT60" s="2" t="str">
        <f>IF(AND(ISBLANK(AS60),OR(NOT(ISBLANK(AU60)),NOT(ISBLANK(AV60)))),#N/A,
IF(ISBLANK(AS60),"",
IF(AND(NOT(ISERROR(VLOOKUP(AS60,MonsterTable!$A:$B,MATCH(MonsterTable!$B$1,MonsterTable!$A$1:$B$1,0),0))),OR(ISBLANK(AU60),ISBLANK(AV60))),#N/A,
IFERROR(VLOOKUP(AS60,MonsterTable!$A:$B,MATCH(MonsterTable!$B$1,MonsterTable!$A$1:$B$1,0),0),
IF(OR(NOT(ISBLANK(AU60)),ISBLANK(AV60)),#N/A,
IF(AS60="empty","empty",
VLOOKUP(AS60,MonsterGroupTable!$A:$A,1,0)))))))</f>
        <v/>
      </c>
      <c r="BA60" s="2" t="str">
        <f>IF(AND(ISBLANK(AZ60),OR(NOT(ISBLANK(BB60)),NOT(ISBLANK(BC60)))),#N/A,
IF(ISBLANK(AZ60),"",
IF(AND(NOT(ISERROR(VLOOKUP(AZ60,MonsterTable!$A:$B,MATCH(MonsterTable!$B$1,MonsterTable!$A$1:$B$1,0),0))),OR(ISBLANK(BB60),ISBLANK(BC60))),#N/A,
IFERROR(VLOOKUP(AZ60,MonsterTable!$A:$B,MATCH(MonsterTable!$B$1,MonsterTable!$A$1:$B$1,0),0),
IF(OR(NOT(ISBLANK(BB60)),ISBLANK(BC60)),#N/A,
IF(AZ60="empty","empty",
VLOOKUP(AZ60,MonsterGroupTable!$A:$A,1,0)))))))</f>
        <v/>
      </c>
      <c r="BH60" s="2" t="str">
        <f>IF(AND(ISBLANK(BG60),OR(NOT(ISBLANK(BI60)),NOT(ISBLANK(BJ60)))),#N/A,
IF(ISBLANK(BG60),"",
IF(AND(NOT(ISERROR(VLOOKUP(BG60,MonsterTable!$A:$B,MATCH(MonsterTable!$B$1,MonsterTable!$A$1:$B$1,0),0))),OR(ISBLANK(BI60),ISBLANK(BJ60))),#N/A,
IFERROR(VLOOKUP(BG60,MonsterTable!$A:$B,MATCH(MonsterTable!$B$1,MonsterTable!$A$1:$B$1,0),0),
IF(OR(NOT(ISBLANK(BI60)),ISBLANK(BJ60)),#N/A,
IF(BG60="empty","empty",
VLOOKUP(BG60,MonsterGroupTable!$A:$A,1,0)))))))</f>
        <v/>
      </c>
      <c r="BO60" s="2" t="str">
        <f>IF(AND(ISBLANK(BN60),OR(NOT(ISBLANK(BP60)),NOT(ISBLANK(BQ60)))),#N/A,
IF(ISBLANK(BN60),"",
IF(AND(NOT(ISERROR(VLOOKUP(BN60,MonsterTable!$A:$B,MATCH(MonsterTable!$B$1,MonsterTable!$A$1:$B$1,0),0))),OR(ISBLANK(BP60),ISBLANK(BQ60))),#N/A,
IFERROR(VLOOKUP(BN60,MonsterTable!$A:$B,MATCH(MonsterTable!$B$1,MonsterTable!$A$1:$B$1,0),0),
IF(OR(NOT(ISBLANK(BP60)),ISBLANK(BQ60)),#N/A,
IF(BN60="empty","empty",
VLOOKUP(BN60,MonsterGroupTable!$A:$A,1,0)))))))</f>
        <v/>
      </c>
      <c r="BV60" s="2" t="str">
        <f>IF(AND(ISBLANK(BU60),OR(NOT(ISBLANK(BW60)),NOT(ISBLANK(BX60)))),#N/A,
IF(ISBLANK(BU60),"",
IF(AND(NOT(ISERROR(VLOOKUP(BU60,MonsterTable!$A:$B,MATCH(MonsterTable!$B$1,MonsterTable!$A$1:$B$1,0),0))),OR(ISBLANK(BW60),ISBLANK(BX60))),#N/A,
IFERROR(VLOOKUP(BU60,MonsterTable!$A:$B,MATCH(MonsterTable!$B$1,MonsterTable!$A$1:$B$1,0),0),
IF(OR(NOT(ISBLANK(BW60)),ISBLANK(BX60)),#N/A,
IF(BU60="empty","empty",
VLOOKUP(BU60,MonsterGroupTable!$A:$A,1,0)))))))</f>
        <v/>
      </c>
      <c r="CC60" s="2" t="str">
        <f>IF(AND(ISBLANK(CB60),OR(NOT(ISBLANK(CD60)),NOT(ISBLANK(CE60)))),#N/A,
IF(ISBLANK(CB60),"",
IF(AND(NOT(ISERROR(VLOOKUP(CB60,MonsterTable!$A:$B,MATCH(MonsterTable!$B$1,MonsterTable!$A$1:$B$1,0),0))),OR(ISBLANK(CD60),ISBLANK(CE60))),#N/A,
IFERROR(VLOOKUP(CB60,MonsterTable!$A:$B,MATCH(MonsterTable!$B$1,MonsterTable!$A$1:$B$1,0),0),
IF(OR(NOT(ISBLANK(CD60)),ISBLANK(CE60)),#N/A,
IF(CB60="empty","empty",
VLOOKUP(CB60,MonsterGroupTable!$A:$A,1,0)))))))</f>
        <v/>
      </c>
      <c r="CJ60" s="2" t="str">
        <f>IF(AND(ISBLANK(CI60),OR(NOT(ISBLANK(CK60)),NOT(ISBLANK(CL60)))),#N/A,
IF(ISBLANK(CI60),"",
IF(AND(NOT(ISERROR(VLOOKUP(CI60,MonsterTable!$A:$B,MATCH(MonsterTable!$B$1,MonsterTable!$A$1:$B$1,0),0))),OR(ISBLANK(CK60),ISBLANK(CL60))),#N/A,
IFERROR(VLOOKUP(CI60,MonsterTable!$A:$B,MATCH(MonsterTable!$B$1,MonsterTable!$A$1:$B$1,0),0),
IF(OR(NOT(ISBLANK(CK60)),ISBLANK(CL60)),#N/A,
IF(CI60="empty","empty",
VLOOKUP(CI60,MonsterGroupTable!$A:$A,1,0)))))))</f>
        <v/>
      </c>
    </row>
    <row r="61" spans="1:88">
      <c r="A61">
        <v>10060</v>
      </c>
      <c r="B61">
        <f t="shared" si="0"/>
        <v>1.2</v>
      </c>
      <c r="C61">
        <f t="shared" si="0"/>
        <v>1.1000000000000001</v>
      </c>
      <c r="F61">
        <v>60</v>
      </c>
      <c r="G61">
        <v>588</v>
      </c>
      <c r="H61">
        <v>0</v>
      </c>
      <c r="I61">
        <v>0</v>
      </c>
      <c r="J61">
        <v>0</v>
      </c>
      <c r="K61" t="s">
        <v>28</v>
      </c>
      <c r="L61" t="s">
        <v>252</v>
      </c>
      <c r="M61" t="s">
        <v>79</v>
      </c>
      <c r="N61" t="s">
        <v>80</v>
      </c>
      <c r="O61">
        <v>0</v>
      </c>
      <c r="P61">
        <v>-4.75</v>
      </c>
      <c r="Q61">
        <v>-3.5</v>
      </c>
      <c r="R61">
        <v>4.75</v>
      </c>
      <c r="S61">
        <v>3</v>
      </c>
      <c r="T61">
        <v>-13.5</v>
      </c>
      <c r="U61">
        <v>2.5499999999999998</v>
      </c>
      <c r="V61">
        <v>-6.75</v>
      </c>
      <c r="W61" t="str">
        <f t="shared" si="1"/>
        <v>g106,5</v>
      </c>
      <c r="X61" s="1" t="s">
        <v>323</v>
      </c>
      <c r="Y61" s="2" t="str">
        <f>IF(AND(ISBLANK(X61),OR(NOT(ISBLANK(Z61)),NOT(ISBLANK(AA61)))),#N/A,
IF(ISBLANK(X61),"",
IF(AND(NOT(ISERROR(VLOOKUP(X61,MonsterTable!$A:$B,MATCH(MonsterTable!$B$1,MonsterTable!$A$1:$B$1,0),0))),OR(ISBLANK(Z61),ISBLANK(AA61))),#N/A,
IFERROR(VLOOKUP(X61,MonsterTable!$A:$B,MATCH(MonsterTable!$B$1,MonsterTable!$A$1:$B$1,0),0),
IF(OR(NOT(ISBLANK(Z61)),ISBLANK(AA61)),#N/A,
IF(X61="empty","empty",
VLOOKUP(X61,MonsterGroupTable!$A:$A,1,0)))))))</f>
        <v>g106</v>
      </c>
      <c r="AA61">
        <v>5</v>
      </c>
      <c r="AF61" s="2" t="str">
        <f>IF(AND(ISBLANK(AE61),OR(NOT(ISBLANK(AG61)),NOT(ISBLANK(AH61)))),#N/A,
IF(ISBLANK(AE61),"",
IF(AND(NOT(ISERROR(VLOOKUP(AE61,MonsterTable!$A:$B,MATCH(MonsterTable!$B$1,MonsterTable!$A$1:$B$1,0),0))),OR(ISBLANK(AG61),ISBLANK(AH61))),#N/A,
IFERROR(VLOOKUP(AE61,MonsterTable!$A:$B,MATCH(MonsterTable!$B$1,MonsterTable!$A$1:$B$1,0),0),
IF(OR(NOT(ISBLANK(AG61)),ISBLANK(AH61)),#N/A,
IF(AE61="empty","empty",
VLOOKUP(AE61,MonsterGroupTable!$A:$A,1,0)))))))</f>
        <v/>
      </c>
      <c r="AM61" s="2" t="str">
        <f>IF(AND(ISBLANK(AL61),OR(NOT(ISBLANK(AN61)),NOT(ISBLANK(AO61)))),#N/A,
IF(ISBLANK(AL61),"",
IF(AND(NOT(ISERROR(VLOOKUP(AL61,MonsterTable!$A:$B,MATCH(MonsterTable!$B$1,MonsterTable!$A$1:$B$1,0),0))),OR(ISBLANK(AN61),ISBLANK(AO61))),#N/A,
IFERROR(VLOOKUP(AL61,MonsterTable!$A:$B,MATCH(MonsterTable!$B$1,MonsterTable!$A$1:$B$1,0),0),
IF(OR(NOT(ISBLANK(AN61)),ISBLANK(AO61)),#N/A,
IF(AL61="empty","empty",
VLOOKUP(AL61,MonsterGroupTable!$A:$A,1,0)))))))</f>
        <v/>
      </c>
      <c r="AT61" s="2" t="str">
        <f>IF(AND(ISBLANK(AS61),OR(NOT(ISBLANK(AU61)),NOT(ISBLANK(AV61)))),#N/A,
IF(ISBLANK(AS61),"",
IF(AND(NOT(ISERROR(VLOOKUP(AS61,MonsterTable!$A:$B,MATCH(MonsterTable!$B$1,MonsterTable!$A$1:$B$1,0),0))),OR(ISBLANK(AU61),ISBLANK(AV61))),#N/A,
IFERROR(VLOOKUP(AS61,MonsterTable!$A:$B,MATCH(MonsterTable!$B$1,MonsterTable!$A$1:$B$1,0),0),
IF(OR(NOT(ISBLANK(AU61)),ISBLANK(AV61)),#N/A,
IF(AS61="empty","empty",
VLOOKUP(AS61,MonsterGroupTable!$A:$A,1,0)))))))</f>
        <v/>
      </c>
      <c r="BA61" s="2" t="str">
        <f>IF(AND(ISBLANK(AZ61),OR(NOT(ISBLANK(BB61)),NOT(ISBLANK(BC61)))),#N/A,
IF(ISBLANK(AZ61),"",
IF(AND(NOT(ISERROR(VLOOKUP(AZ61,MonsterTable!$A:$B,MATCH(MonsterTable!$B$1,MonsterTable!$A$1:$B$1,0),0))),OR(ISBLANK(BB61),ISBLANK(BC61))),#N/A,
IFERROR(VLOOKUP(AZ61,MonsterTable!$A:$B,MATCH(MonsterTable!$B$1,MonsterTable!$A$1:$B$1,0),0),
IF(OR(NOT(ISBLANK(BB61)),ISBLANK(BC61)),#N/A,
IF(AZ61="empty","empty",
VLOOKUP(AZ61,MonsterGroupTable!$A:$A,1,0)))))))</f>
        <v/>
      </c>
      <c r="BH61" s="2" t="str">
        <f>IF(AND(ISBLANK(BG61),OR(NOT(ISBLANK(BI61)),NOT(ISBLANK(BJ61)))),#N/A,
IF(ISBLANK(BG61),"",
IF(AND(NOT(ISERROR(VLOOKUP(BG61,MonsterTable!$A:$B,MATCH(MonsterTable!$B$1,MonsterTable!$A$1:$B$1,0),0))),OR(ISBLANK(BI61),ISBLANK(BJ61))),#N/A,
IFERROR(VLOOKUP(BG61,MonsterTable!$A:$B,MATCH(MonsterTable!$B$1,MonsterTable!$A$1:$B$1,0),0),
IF(OR(NOT(ISBLANK(BI61)),ISBLANK(BJ61)),#N/A,
IF(BG61="empty","empty",
VLOOKUP(BG61,MonsterGroupTable!$A:$A,1,0)))))))</f>
        <v/>
      </c>
      <c r="BO61" s="2" t="str">
        <f>IF(AND(ISBLANK(BN61),OR(NOT(ISBLANK(BP61)),NOT(ISBLANK(BQ61)))),#N/A,
IF(ISBLANK(BN61),"",
IF(AND(NOT(ISERROR(VLOOKUP(BN61,MonsterTable!$A:$B,MATCH(MonsterTable!$B$1,MonsterTable!$A$1:$B$1,0),0))),OR(ISBLANK(BP61),ISBLANK(BQ61))),#N/A,
IFERROR(VLOOKUP(BN61,MonsterTable!$A:$B,MATCH(MonsterTable!$B$1,MonsterTable!$A$1:$B$1,0),0),
IF(OR(NOT(ISBLANK(BP61)),ISBLANK(BQ61)),#N/A,
IF(BN61="empty","empty",
VLOOKUP(BN61,MonsterGroupTable!$A:$A,1,0)))))))</f>
        <v/>
      </c>
      <c r="BV61" s="2" t="str">
        <f>IF(AND(ISBLANK(BU61),OR(NOT(ISBLANK(BW61)),NOT(ISBLANK(BX61)))),#N/A,
IF(ISBLANK(BU61),"",
IF(AND(NOT(ISERROR(VLOOKUP(BU61,MonsterTable!$A:$B,MATCH(MonsterTable!$B$1,MonsterTable!$A$1:$B$1,0),0))),OR(ISBLANK(BW61),ISBLANK(BX61))),#N/A,
IFERROR(VLOOKUP(BU61,MonsterTable!$A:$B,MATCH(MonsterTable!$B$1,MonsterTable!$A$1:$B$1,0),0),
IF(OR(NOT(ISBLANK(BW61)),ISBLANK(BX61)),#N/A,
IF(BU61="empty","empty",
VLOOKUP(BU61,MonsterGroupTable!$A:$A,1,0)))))))</f>
        <v/>
      </c>
      <c r="CC61" s="2" t="str">
        <f>IF(AND(ISBLANK(CB61),OR(NOT(ISBLANK(CD61)),NOT(ISBLANK(CE61)))),#N/A,
IF(ISBLANK(CB61),"",
IF(AND(NOT(ISERROR(VLOOKUP(CB61,MonsterTable!$A:$B,MATCH(MonsterTable!$B$1,MonsterTable!$A$1:$B$1,0),0))),OR(ISBLANK(CD61),ISBLANK(CE61))),#N/A,
IFERROR(VLOOKUP(CB61,MonsterTable!$A:$B,MATCH(MonsterTable!$B$1,MonsterTable!$A$1:$B$1,0),0),
IF(OR(NOT(ISBLANK(CD61)),ISBLANK(CE61)),#N/A,
IF(CB61="empty","empty",
VLOOKUP(CB61,MonsterGroupTable!$A:$A,1,0)))))))</f>
        <v/>
      </c>
      <c r="CJ61" s="2" t="str">
        <f>IF(AND(ISBLANK(CI61),OR(NOT(ISBLANK(CK61)),NOT(ISBLANK(CL61)))),#N/A,
IF(ISBLANK(CI61),"",
IF(AND(NOT(ISERROR(VLOOKUP(CI61,MonsterTable!$A:$B,MATCH(MonsterTable!$B$1,MonsterTable!$A$1:$B$1,0),0))),OR(ISBLANK(CK61),ISBLANK(CL61))),#N/A,
IFERROR(VLOOKUP(CI61,MonsterTable!$A:$B,MATCH(MonsterTable!$B$1,MonsterTable!$A$1:$B$1,0),0),
IF(OR(NOT(ISBLANK(CK61)),ISBLANK(CL61)),#N/A,
IF(CI61="empty","empty",
VLOOKUP(CI61,MonsterGroupTable!$A:$A,1,0)))))))</f>
        <v/>
      </c>
    </row>
    <row r="62" spans="1:88">
      <c r="A62">
        <v>10061</v>
      </c>
      <c r="B62">
        <f t="shared" si="0"/>
        <v>1.1000000000000001</v>
      </c>
      <c r="C62">
        <f t="shared" si="0"/>
        <v>1.1000000000000001</v>
      </c>
      <c r="F62">
        <v>60</v>
      </c>
      <c r="G62">
        <v>597</v>
      </c>
      <c r="H62">
        <v>0</v>
      </c>
      <c r="I62">
        <v>0</v>
      </c>
      <c r="J62">
        <v>0</v>
      </c>
      <c r="K62" t="s">
        <v>28</v>
      </c>
      <c r="L62" t="s">
        <v>253</v>
      </c>
      <c r="M62" t="s">
        <v>79</v>
      </c>
      <c r="N62" t="s">
        <v>80</v>
      </c>
      <c r="O62">
        <v>0</v>
      </c>
      <c r="P62">
        <v>-4.75</v>
      </c>
      <c r="Q62">
        <v>-3.5</v>
      </c>
      <c r="R62">
        <v>4.75</v>
      </c>
      <c r="S62">
        <v>3</v>
      </c>
      <c r="T62">
        <v>-13.5</v>
      </c>
      <c r="U62">
        <v>2.5499999999999998</v>
      </c>
      <c r="V62">
        <v>-6.75</v>
      </c>
      <c r="W62" t="str">
        <f t="shared" si="1"/>
        <v>g107,5</v>
      </c>
      <c r="X62" s="1" t="s">
        <v>324</v>
      </c>
      <c r="Y62" s="2" t="str">
        <f>IF(AND(ISBLANK(X62),OR(NOT(ISBLANK(Z62)),NOT(ISBLANK(AA62)))),#N/A,
IF(ISBLANK(X62),"",
IF(AND(NOT(ISERROR(VLOOKUP(X62,MonsterTable!$A:$B,MATCH(MonsterTable!$B$1,MonsterTable!$A$1:$B$1,0),0))),OR(ISBLANK(Z62),ISBLANK(AA62))),#N/A,
IFERROR(VLOOKUP(X62,MonsterTable!$A:$B,MATCH(MonsterTable!$B$1,MonsterTable!$A$1:$B$1,0),0),
IF(OR(NOT(ISBLANK(Z62)),ISBLANK(AA62)),#N/A,
IF(X62="empty","empty",
VLOOKUP(X62,MonsterGroupTable!$A:$A,1,0)))))))</f>
        <v>g107</v>
      </c>
      <c r="AA62">
        <v>5</v>
      </c>
      <c r="AF62" s="2" t="str">
        <f>IF(AND(ISBLANK(AE62),OR(NOT(ISBLANK(AG62)),NOT(ISBLANK(AH62)))),#N/A,
IF(ISBLANK(AE62),"",
IF(AND(NOT(ISERROR(VLOOKUP(AE62,MonsterTable!$A:$B,MATCH(MonsterTable!$B$1,MonsterTable!$A$1:$B$1,0),0))),OR(ISBLANK(AG62),ISBLANK(AH62))),#N/A,
IFERROR(VLOOKUP(AE62,MonsterTable!$A:$B,MATCH(MonsterTable!$B$1,MonsterTable!$A$1:$B$1,0),0),
IF(OR(NOT(ISBLANK(AG62)),ISBLANK(AH62)),#N/A,
IF(AE62="empty","empty",
VLOOKUP(AE62,MonsterGroupTable!$A:$A,1,0)))))))</f>
        <v/>
      </c>
      <c r="AM62" s="2" t="str">
        <f>IF(AND(ISBLANK(AL62),OR(NOT(ISBLANK(AN62)),NOT(ISBLANK(AO62)))),#N/A,
IF(ISBLANK(AL62),"",
IF(AND(NOT(ISERROR(VLOOKUP(AL62,MonsterTable!$A:$B,MATCH(MonsterTable!$B$1,MonsterTable!$A$1:$B$1,0),0))),OR(ISBLANK(AN62),ISBLANK(AO62))),#N/A,
IFERROR(VLOOKUP(AL62,MonsterTable!$A:$B,MATCH(MonsterTable!$B$1,MonsterTable!$A$1:$B$1,0),0),
IF(OR(NOT(ISBLANK(AN62)),ISBLANK(AO62)),#N/A,
IF(AL62="empty","empty",
VLOOKUP(AL62,MonsterGroupTable!$A:$A,1,0)))))))</f>
        <v/>
      </c>
      <c r="AT62" s="2" t="str">
        <f>IF(AND(ISBLANK(AS62),OR(NOT(ISBLANK(AU62)),NOT(ISBLANK(AV62)))),#N/A,
IF(ISBLANK(AS62),"",
IF(AND(NOT(ISERROR(VLOOKUP(AS62,MonsterTable!$A:$B,MATCH(MonsterTable!$B$1,MonsterTable!$A$1:$B$1,0),0))),OR(ISBLANK(AU62),ISBLANK(AV62))),#N/A,
IFERROR(VLOOKUP(AS62,MonsterTable!$A:$B,MATCH(MonsterTable!$B$1,MonsterTable!$A$1:$B$1,0),0),
IF(OR(NOT(ISBLANK(AU62)),ISBLANK(AV62)),#N/A,
IF(AS62="empty","empty",
VLOOKUP(AS62,MonsterGroupTable!$A:$A,1,0)))))))</f>
        <v/>
      </c>
      <c r="BA62" s="2" t="str">
        <f>IF(AND(ISBLANK(AZ62),OR(NOT(ISBLANK(BB62)),NOT(ISBLANK(BC62)))),#N/A,
IF(ISBLANK(AZ62),"",
IF(AND(NOT(ISERROR(VLOOKUP(AZ62,MonsterTable!$A:$B,MATCH(MonsterTable!$B$1,MonsterTable!$A$1:$B$1,0),0))),OR(ISBLANK(BB62),ISBLANK(BC62))),#N/A,
IFERROR(VLOOKUP(AZ62,MonsterTable!$A:$B,MATCH(MonsterTable!$B$1,MonsterTable!$A$1:$B$1,0),0),
IF(OR(NOT(ISBLANK(BB62)),ISBLANK(BC62)),#N/A,
IF(AZ62="empty","empty",
VLOOKUP(AZ62,MonsterGroupTable!$A:$A,1,0)))))))</f>
        <v/>
      </c>
      <c r="BH62" s="2" t="str">
        <f>IF(AND(ISBLANK(BG62),OR(NOT(ISBLANK(BI62)),NOT(ISBLANK(BJ62)))),#N/A,
IF(ISBLANK(BG62),"",
IF(AND(NOT(ISERROR(VLOOKUP(BG62,MonsterTable!$A:$B,MATCH(MonsterTable!$B$1,MonsterTable!$A$1:$B$1,0),0))),OR(ISBLANK(BI62),ISBLANK(BJ62))),#N/A,
IFERROR(VLOOKUP(BG62,MonsterTable!$A:$B,MATCH(MonsterTable!$B$1,MonsterTable!$A$1:$B$1,0),0),
IF(OR(NOT(ISBLANK(BI62)),ISBLANK(BJ62)),#N/A,
IF(BG62="empty","empty",
VLOOKUP(BG62,MonsterGroupTable!$A:$A,1,0)))))))</f>
        <v/>
      </c>
      <c r="BO62" s="2" t="str">
        <f>IF(AND(ISBLANK(BN62),OR(NOT(ISBLANK(BP62)),NOT(ISBLANK(BQ62)))),#N/A,
IF(ISBLANK(BN62),"",
IF(AND(NOT(ISERROR(VLOOKUP(BN62,MonsterTable!$A:$B,MATCH(MonsterTable!$B$1,MonsterTable!$A$1:$B$1,0),0))),OR(ISBLANK(BP62),ISBLANK(BQ62))),#N/A,
IFERROR(VLOOKUP(BN62,MonsterTable!$A:$B,MATCH(MonsterTable!$B$1,MonsterTable!$A$1:$B$1,0),0),
IF(OR(NOT(ISBLANK(BP62)),ISBLANK(BQ62)),#N/A,
IF(BN62="empty","empty",
VLOOKUP(BN62,MonsterGroupTable!$A:$A,1,0)))))))</f>
        <v/>
      </c>
      <c r="BV62" s="2" t="str">
        <f>IF(AND(ISBLANK(BU62),OR(NOT(ISBLANK(BW62)),NOT(ISBLANK(BX62)))),#N/A,
IF(ISBLANK(BU62),"",
IF(AND(NOT(ISERROR(VLOOKUP(BU62,MonsterTable!$A:$B,MATCH(MonsterTable!$B$1,MonsterTable!$A$1:$B$1,0),0))),OR(ISBLANK(BW62),ISBLANK(BX62))),#N/A,
IFERROR(VLOOKUP(BU62,MonsterTable!$A:$B,MATCH(MonsterTable!$B$1,MonsterTable!$A$1:$B$1,0),0),
IF(OR(NOT(ISBLANK(BW62)),ISBLANK(BX62)),#N/A,
IF(BU62="empty","empty",
VLOOKUP(BU62,MonsterGroupTable!$A:$A,1,0)))))))</f>
        <v/>
      </c>
      <c r="CC62" s="2" t="str">
        <f>IF(AND(ISBLANK(CB62),OR(NOT(ISBLANK(CD62)),NOT(ISBLANK(CE62)))),#N/A,
IF(ISBLANK(CB62),"",
IF(AND(NOT(ISERROR(VLOOKUP(CB62,MonsterTable!$A:$B,MATCH(MonsterTable!$B$1,MonsterTable!$A$1:$B$1,0),0))),OR(ISBLANK(CD62),ISBLANK(CE62))),#N/A,
IFERROR(VLOOKUP(CB62,MonsterTable!$A:$B,MATCH(MonsterTable!$B$1,MonsterTable!$A$1:$B$1,0),0),
IF(OR(NOT(ISBLANK(CD62)),ISBLANK(CE62)),#N/A,
IF(CB62="empty","empty",
VLOOKUP(CB62,MonsterGroupTable!$A:$A,1,0)))))))</f>
        <v/>
      </c>
      <c r="CJ62" s="2" t="str">
        <f>IF(AND(ISBLANK(CI62),OR(NOT(ISBLANK(CK62)),NOT(ISBLANK(CL62)))),#N/A,
IF(ISBLANK(CI62),"",
IF(AND(NOT(ISERROR(VLOOKUP(CI62,MonsterTable!$A:$B,MATCH(MonsterTable!$B$1,MonsterTable!$A$1:$B$1,0),0))),OR(ISBLANK(CK62),ISBLANK(CL62))),#N/A,
IFERROR(VLOOKUP(CI62,MonsterTable!$A:$B,MATCH(MonsterTable!$B$1,MonsterTable!$A$1:$B$1,0),0),
IF(OR(NOT(ISBLANK(CK62)),ISBLANK(CL62)),#N/A,
IF(CI62="empty","empty",
VLOOKUP(CI62,MonsterGroupTable!$A:$A,1,0)))))))</f>
        <v/>
      </c>
    </row>
    <row r="63" spans="1:88">
      <c r="A63">
        <v>10062</v>
      </c>
      <c r="B63">
        <f t="shared" si="0"/>
        <v>1.1000000000000001</v>
      </c>
      <c r="C63">
        <f t="shared" si="0"/>
        <v>1.1000000000000001</v>
      </c>
      <c r="F63">
        <v>60</v>
      </c>
      <c r="G63">
        <v>606</v>
      </c>
      <c r="H63">
        <v>0</v>
      </c>
      <c r="I63">
        <v>0</v>
      </c>
      <c r="J63">
        <v>0</v>
      </c>
      <c r="K63" t="s">
        <v>28</v>
      </c>
      <c r="L63" t="s">
        <v>253</v>
      </c>
      <c r="M63" t="s">
        <v>79</v>
      </c>
      <c r="N63" t="s">
        <v>80</v>
      </c>
      <c r="O63">
        <v>0</v>
      </c>
      <c r="P63">
        <v>-4.75</v>
      </c>
      <c r="Q63">
        <v>-3.5</v>
      </c>
      <c r="R63">
        <v>4.75</v>
      </c>
      <c r="S63">
        <v>3</v>
      </c>
      <c r="T63">
        <v>-13.5</v>
      </c>
      <c r="U63">
        <v>2.5499999999999998</v>
      </c>
      <c r="V63">
        <v>-6.75</v>
      </c>
      <c r="W63" t="str">
        <f t="shared" si="1"/>
        <v>g107,5</v>
      </c>
      <c r="X63" s="1" t="s">
        <v>324</v>
      </c>
      <c r="Y63" s="2" t="str">
        <f>IF(AND(ISBLANK(X63),OR(NOT(ISBLANK(Z63)),NOT(ISBLANK(AA63)))),#N/A,
IF(ISBLANK(X63),"",
IF(AND(NOT(ISERROR(VLOOKUP(X63,MonsterTable!$A:$B,MATCH(MonsterTable!$B$1,MonsterTable!$A$1:$B$1,0),0))),OR(ISBLANK(Z63),ISBLANK(AA63))),#N/A,
IFERROR(VLOOKUP(X63,MonsterTable!$A:$B,MATCH(MonsterTable!$B$1,MonsterTable!$A$1:$B$1,0),0),
IF(OR(NOT(ISBLANK(Z63)),ISBLANK(AA63)),#N/A,
IF(X63="empty","empty",
VLOOKUP(X63,MonsterGroupTable!$A:$A,1,0)))))))</f>
        <v>g107</v>
      </c>
      <c r="AA63">
        <v>5</v>
      </c>
      <c r="AF63" s="2" t="str">
        <f>IF(AND(ISBLANK(AE63),OR(NOT(ISBLANK(AG63)),NOT(ISBLANK(AH63)))),#N/A,
IF(ISBLANK(AE63),"",
IF(AND(NOT(ISERROR(VLOOKUP(AE63,MonsterTable!$A:$B,MATCH(MonsterTable!$B$1,MonsterTable!$A$1:$B$1,0),0))),OR(ISBLANK(AG63),ISBLANK(AH63))),#N/A,
IFERROR(VLOOKUP(AE63,MonsterTable!$A:$B,MATCH(MonsterTable!$B$1,MonsterTable!$A$1:$B$1,0),0),
IF(OR(NOT(ISBLANK(AG63)),ISBLANK(AH63)),#N/A,
IF(AE63="empty","empty",
VLOOKUP(AE63,MonsterGroupTable!$A:$A,1,0)))))))</f>
        <v/>
      </c>
      <c r="AM63" s="2" t="str">
        <f>IF(AND(ISBLANK(AL63),OR(NOT(ISBLANK(AN63)),NOT(ISBLANK(AO63)))),#N/A,
IF(ISBLANK(AL63),"",
IF(AND(NOT(ISERROR(VLOOKUP(AL63,MonsterTable!$A:$B,MATCH(MonsterTable!$B$1,MonsterTable!$A$1:$B$1,0),0))),OR(ISBLANK(AN63),ISBLANK(AO63))),#N/A,
IFERROR(VLOOKUP(AL63,MonsterTable!$A:$B,MATCH(MonsterTable!$B$1,MonsterTable!$A$1:$B$1,0),0),
IF(OR(NOT(ISBLANK(AN63)),ISBLANK(AO63)),#N/A,
IF(AL63="empty","empty",
VLOOKUP(AL63,MonsterGroupTable!$A:$A,1,0)))))))</f>
        <v/>
      </c>
      <c r="AT63" s="2" t="str">
        <f>IF(AND(ISBLANK(AS63),OR(NOT(ISBLANK(AU63)),NOT(ISBLANK(AV63)))),#N/A,
IF(ISBLANK(AS63),"",
IF(AND(NOT(ISERROR(VLOOKUP(AS63,MonsterTable!$A:$B,MATCH(MonsterTable!$B$1,MonsterTable!$A$1:$B$1,0),0))),OR(ISBLANK(AU63),ISBLANK(AV63))),#N/A,
IFERROR(VLOOKUP(AS63,MonsterTable!$A:$B,MATCH(MonsterTable!$B$1,MonsterTable!$A$1:$B$1,0),0),
IF(OR(NOT(ISBLANK(AU63)),ISBLANK(AV63)),#N/A,
IF(AS63="empty","empty",
VLOOKUP(AS63,MonsterGroupTable!$A:$A,1,0)))))))</f>
        <v/>
      </c>
      <c r="BA63" s="2" t="str">
        <f>IF(AND(ISBLANK(AZ63),OR(NOT(ISBLANK(BB63)),NOT(ISBLANK(BC63)))),#N/A,
IF(ISBLANK(AZ63),"",
IF(AND(NOT(ISERROR(VLOOKUP(AZ63,MonsterTable!$A:$B,MATCH(MonsterTable!$B$1,MonsterTable!$A$1:$B$1,0),0))),OR(ISBLANK(BB63),ISBLANK(BC63))),#N/A,
IFERROR(VLOOKUP(AZ63,MonsterTable!$A:$B,MATCH(MonsterTable!$B$1,MonsterTable!$A$1:$B$1,0),0),
IF(OR(NOT(ISBLANK(BB63)),ISBLANK(BC63)),#N/A,
IF(AZ63="empty","empty",
VLOOKUP(AZ63,MonsterGroupTable!$A:$A,1,0)))))))</f>
        <v/>
      </c>
      <c r="BH63" s="2" t="str">
        <f>IF(AND(ISBLANK(BG63),OR(NOT(ISBLANK(BI63)),NOT(ISBLANK(BJ63)))),#N/A,
IF(ISBLANK(BG63),"",
IF(AND(NOT(ISERROR(VLOOKUP(BG63,MonsterTable!$A:$B,MATCH(MonsterTable!$B$1,MonsterTable!$A$1:$B$1,0),0))),OR(ISBLANK(BI63),ISBLANK(BJ63))),#N/A,
IFERROR(VLOOKUP(BG63,MonsterTable!$A:$B,MATCH(MonsterTable!$B$1,MonsterTable!$A$1:$B$1,0),0),
IF(OR(NOT(ISBLANK(BI63)),ISBLANK(BJ63)),#N/A,
IF(BG63="empty","empty",
VLOOKUP(BG63,MonsterGroupTable!$A:$A,1,0)))))))</f>
        <v/>
      </c>
      <c r="BO63" s="2" t="str">
        <f>IF(AND(ISBLANK(BN63),OR(NOT(ISBLANK(BP63)),NOT(ISBLANK(BQ63)))),#N/A,
IF(ISBLANK(BN63),"",
IF(AND(NOT(ISERROR(VLOOKUP(BN63,MonsterTable!$A:$B,MATCH(MonsterTable!$B$1,MonsterTable!$A$1:$B$1,0),0))),OR(ISBLANK(BP63),ISBLANK(BQ63))),#N/A,
IFERROR(VLOOKUP(BN63,MonsterTable!$A:$B,MATCH(MonsterTable!$B$1,MonsterTable!$A$1:$B$1,0),0),
IF(OR(NOT(ISBLANK(BP63)),ISBLANK(BQ63)),#N/A,
IF(BN63="empty","empty",
VLOOKUP(BN63,MonsterGroupTable!$A:$A,1,0)))))))</f>
        <v/>
      </c>
      <c r="BV63" s="2" t="str">
        <f>IF(AND(ISBLANK(BU63),OR(NOT(ISBLANK(BW63)),NOT(ISBLANK(BX63)))),#N/A,
IF(ISBLANK(BU63),"",
IF(AND(NOT(ISERROR(VLOOKUP(BU63,MonsterTable!$A:$B,MATCH(MonsterTable!$B$1,MonsterTable!$A$1:$B$1,0),0))),OR(ISBLANK(BW63),ISBLANK(BX63))),#N/A,
IFERROR(VLOOKUP(BU63,MonsterTable!$A:$B,MATCH(MonsterTable!$B$1,MonsterTable!$A$1:$B$1,0),0),
IF(OR(NOT(ISBLANK(BW63)),ISBLANK(BX63)),#N/A,
IF(BU63="empty","empty",
VLOOKUP(BU63,MonsterGroupTable!$A:$A,1,0)))))))</f>
        <v/>
      </c>
      <c r="CC63" s="2" t="str">
        <f>IF(AND(ISBLANK(CB63),OR(NOT(ISBLANK(CD63)),NOT(ISBLANK(CE63)))),#N/A,
IF(ISBLANK(CB63),"",
IF(AND(NOT(ISERROR(VLOOKUP(CB63,MonsterTable!$A:$B,MATCH(MonsterTable!$B$1,MonsterTable!$A$1:$B$1,0),0))),OR(ISBLANK(CD63),ISBLANK(CE63))),#N/A,
IFERROR(VLOOKUP(CB63,MonsterTable!$A:$B,MATCH(MonsterTable!$B$1,MonsterTable!$A$1:$B$1,0),0),
IF(OR(NOT(ISBLANK(CD63)),ISBLANK(CE63)),#N/A,
IF(CB63="empty","empty",
VLOOKUP(CB63,MonsterGroupTable!$A:$A,1,0)))))))</f>
        <v/>
      </c>
      <c r="CJ63" s="2" t="str">
        <f>IF(AND(ISBLANK(CI63),OR(NOT(ISBLANK(CK63)),NOT(ISBLANK(CL63)))),#N/A,
IF(ISBLANK(CI63),"",
IF(AND(NOT(ISERROR(VLOOKUP(CI63,MonsterTable!$A:$B,MATCH(MonsterTable!$B$1,MonsterTable!$A$1:$B$1,0),0))),OR(ISBLANK(CK63),ISBLANK(CL63))),#N/A,
IFERROR(VLOOKUP(CI63,MonsterTable!$A:$B,MATCH(MonsterTable!$B$1,MonsterTable!$A$1:$B$1,0),0),
IF(OR(NOT(ISBLANK(CK63)),ISBLANK(CL63)),#N/A,
IF(CI63="empty","empty",
VLOOKUP(CI63,MonsterGroupTable!$A:$A,1,0)))))))</f>
        <v/>
      </c>
    </row>
    <row r="64" spans="1:88">
      <c r="A64">
        <v>10063</v>
      </c>
      <c r="B64">
        <f t="shared" si="0"/>
        <v>1.1000000000000001</v>
      </c>
      <c r="C64">
        <f t="shared" si="0"/>
        <v>1.1000000000000001</v>
      </c>
      <c r="F64">
        <v>60</v>
      </c>
      <c r="G64">
        <v>615</v>
      </c>
      <c r="H64">
        <v>0</v>
      </c>
      <c r="I64">
        <v>0</v>
      </c>
      <c r="J64">
        <v>0</v>
      </c>
      <c r="K64" t="s">
        <v>28</v>
      </c>
      <c r="L64" t="s">
        <v>253</v>
      </c>
      <c r="M64" t="s">
        <v>79</v>
      </c>
      <c r="N64" t="s">
        <v>80</v>
      </c>
      <c r="O64">
        <v>0</v>
      </c>
      <c r="P64">
        <v>-4.75</v>
      </c>
      <c r="Q64">
        <v>-3.5</v>
      </c>
      <c r="R64">
        <v>4.75</v>
      </c>
      <c r="S64">
        <v>3</v>
      </c>
      <c r="T64">
        <v>-13.5</v>
      </c>
      <c r="U64">
        <v>2.5499999999999998</v>
      </c>
      <c r="V64">
        <v>-6.75</v>
      </c>
      <c r="W64" t="str">
        <f t="shared" si="1"/>
        <v>g107,5</v>
      </c>
      <c r="X64" s="1" t="s">
        <v>324</v>
      </c>
      <c r="Y64" s="2" t="str">
        <f>IF(AND(ISBLANK(X64),OR(NOT(ISBLANK(Z64)),NOT(ISBLANK(AA64)))),#N/A,
IF(ISBLANK(X64),"",
IF(AND(NOT(ISERROR(VLOOKUP(X64,MonsterTable!$A:$B,MATCH(MonsterTable!$B$1,MonsterTable!$A$1:$B$1,0),0))),OR(ISBLANK(Z64),ISBLANK(AA64))),#N/A,
IFERROR(VLOOKUP(X64,MonsterTable!$A:$B,MATCH(MonsterTable!$B$1,MonsterTable!$A$1:$B$1,0),0),
IF(OR(NOT(ISBLANK(Z64)),ISBLANK(AA64)),#N/A,
IF(X64="empty","empty",
VLOOKUP(X64,MonsterGroupTable!$A:$A,1,0)))))))</f>
        <v>g107</v>
      </c>
      <c r="AA64">
        <v>5</v>
      </c>
      <c r="AF64" s="2" t="str">
        <f>IF(AND(ISBLANK(AE64),OR(NOT(ISBLANK(AG64)),NOT(ISBLANK(AH64)))),#N/A,
IF(ISBLANK(AE64),"",
IF(AND(NOT(ISERROR(VLOOKUP(AE64,MonsterTable!$A:$B,MATCH(MonsterTable!$B$1,MonsterTable!$A$1:$B$1,0),0))),OR(ISBLANK(AG64),ISBLANK(AH64))),#N/A,
IFERROR(VLOOKUP(AE64,MonsterTable!$A:$B,MATCH(MonsterTable!$B$1,MonsterTable!$A$1:$B$1,0),0),
IF(OR(NOT(ISBLANK(AG64)),ISBLANK(AH64)),#N/A,
IF(AE64="empty","empty",
VLOOKUP(AE64,MonsterGroupTable!$A:$A,1,0)))))))</f>
        <v/>
      </c>
      <c r="AM64" s="2" t="str">
        <f>IF(AND(ISBLANK(AL64),OR(NOT(ISBLANK(AN64)),NOT(ISBLANK(AO64)))),#N/A,
IF(ISBLANK(AL64),"",
IF(AND(NOT(ISERROR(VLOOKUP(AL64,MonsterTable!$A:$B,MATCH(MonsterTable!$B$1,MonsterTable!$A$1:$B$1,0),0))),OR(ISBLANK(AN64),ISBLANK(AO64))),#N/A,
IFERROR(VLOOKUP(AL64,MonsterTable!$A:$B,MATCH(MonsterTable!$B$1,MonsterTable!$A$1:$B$1,0),0),
IF(OR(NOT(ISBLANK(AN64)),ISBLANK(AO64)),#N/A,
IF(AL64="empty","empty",
VLOOKUP(AL64,MonsterGroupTable!$A:$A,1,0)))))))</f>
        <v/>
      </c>
      <c r="AT64" s="2" t="str">
        <f>IF(AND(ISBLANK(AS64),OR(NOT(ISBLANK(AU64)),NOT(ISBLANK(AV64)))),#N/A,
IF(ISBLANK(AS64),"",
IF(AND(NOT(ISERROR(VLOOKUP(AS64,MonsterTable!$A:$B,MATCH(MonsterTable!$B$1,MonsterTable!$A$1:$B$1,0),0))),OR(ISBLANK(AU64),ISBLANK(AV64))),#N/A,
IFERROR(VLOOKUP(AS64,MonsterTable!$A:$B,MATCH(MonsterTable!$B$1,MonsterTable!$A$1:$B$1,0),0),
IF(OR(NOT(ISBLANK(AU64)),ISBLANK(AV64)),#N/A,
IF(AS64="empty","empty",
VLOOKUP(AS64,MonsterGroupTable!$A:$A,1,0)))))))</f>
        <v/>
      </c>
      <c r="BA64" s="2" t="str">
        <f>IF(AND(ISBLANK(AZ64),OR(NOT(ISBLANK(BB64)),NOT(ISBLANK(BC64)))),#N/A,
IF(ISBLANK(AZ64),"",
IF(AND(NOT(ISERROR(VLOOKUP(AZ64,MonsterTable!$A:$B,MATCH(MonsterTable!$B$1,MonsterTable!$A$1:$B$1,0),0))),OR(ISBLANK(BB64),ISBLANK(BC64))),#N/A,
IFERROR(VLOOKUP(AZ64,MonsterTable!$A:$B,MATCH(MonsterTable!$B$1,MonsterTable!$A$1:$B$1,0),0),
IF(OR(NOT(ISBLANK(BB64)),ISBLANK(BC64)),#N/A,
IF(AZ64="empty","empty",
VLOOKUP(AZ64,MonsterGroupTable!$A:$A,1,0)))))))</f>
        <v/>
      </c>
      <c r="BH64" s="2" t="str">
        <f>IF(AND(ISBLANK(BG64),OR(NOT(ISBLANK(BI64)),NOT(ISBLANK(BJ64)))),#N/A,
IF(ISBLANK(BG64),"",
IF(AND(NOT(ISERROR(VLOOKUP(BG64,MonsterTable!$A:$B,MATCH(MonsterTable!$B$1,MonsterTable!$A$1:$B$1,0),0))),OR(ISBLANK(BI64),ISBLANK(BJ64))),#N/A,
IFERROR(VLOOKUP(BG64,MonsterTable!$A:$B,MATCH(MonsterTable!$B$1,MonsterTable!$A$1:$B$1,0),0),
IF(OR(NOT(ISBLANK(BI64)),ISBLANK(BJ64)),#N/A,
IF(BG64="empty","empty",
VLOOKUP(BG64,MonsterGroupTable!$A:$A,1,0)))))))</f>
        <v/>
      </c>
      <c r="BO64" s="2" t="str">
        <f>IF(AND(ISBLANK(BN64),OR(NOT(ISBLANK(BP64)),NOT(ISBLANK(BQ64)))),#N/A,
IF(ISBLANK(BN64),"",
IF(AND(NOT(ISERROR(VLOOKUP(BN64,MonsterTable!$A:$B,MATCH(MonsterTable!$B$1,MonsterTable!$A$1:$B$1,0),0))),OR(ISBLANK(BP64),ISBLANK(BQ64))),#N/A,
IFERROR(VLOOKUP(BN64,MonsterTable!$A:$B,MATCH(MonsterTable!$B$1,MonsterTable!$A$1:$B$1,0),0),
IF(OR(NOT(ISBLANK(BP64)),ISBLANK(BQ64)),#N/A,
IF(BN64="empty","empty",
VLOOKUP(BN64,MonsterGroupTable!$A:$A,1,0)))))))</f>
        <v/>
      </c>
      <c r="BV64" s="2" t="str">
        <f>IF(AND(ISBLANK(BU64),OR(NOT(ISBLANK(BW64)),NOT(ISBLANK(BX64)))),#N/A,
IF(ISBLANK(BU64),"",
IF(AND(NOT(ISERROR(VLOOKUP(BU64,MonsterTable!$A:$B,MATCH(MonsterTable!$B$1,MonsterTable!$A$1:$B$1,0),0))),OR(ISBLANK(BW64),ISBLANK(BX64))),#N/A,
IFERROR(VLOOKUP(BU64,MonsterTable!$A:$B,MATCH(MonsterTable!$B$1,MonsterTable!$A$1:$B$1,0),0),
IF(OR(NOT(ISBLANK(BW64)),ISBLANK(BX64)),#N/A,
IF(BU64="empty","empty",
VLOOKUP(BU64,MonsterGroupTable!$A:$A,1,0)))))))</f>
        <v/>
      </c>
      <c r="CC64" s="2" t="str">
        <f>IF(AND(ISBLANK(CB64),OR(NOT(ISBLANK(CD64)),NOT(ISBLANK(CE64)))),#N/A,
IF(ISBLANK(CB64),"",
IF(AND(NOT(ISERROR(VLOOKUP(CB64,MonsterTable!$A:$B,MATCH(MonsterTable!$B$1,MonsterTable!$A$1:$B$1,0),0))),OR(ISBLANK(CD64),ISBLANK(CE64))),#N/A,
IFERROR(VLOOKUP(CB64,MonsterTable!$A:$B,MATCH(MonsterTable!$B$1,MonsterTable!$A$1:$B$1,0),0),
IF(OR(NOT(ISBLANK(CD64)),ISBLANK(CE64)),#N/A,
IF(CB64="empty","empty",
VLOOKUP(CB64,MonsterGroupTable!$A:$A,1,0)))))))</f>
        <v/>
      </c>
      <c r="CJ64" s="2" t="str">
        <f>IF(AND(ISBLANK(CI64),OR(NOT(ISBLANK(CK64)),NOT(ISBLANK(CL64)))),#N/A,
IF(ISBLANK(CI64),"",
IF(AND(NOT(ISERROR(VLOOKUP(CI64,MonsterTable!$A:$B,MATCH(MonsterTable!$B$1,MonsterTable!$A$1:$B$1,0),0))),OR(ISBLANK(CK64),ISBLANK(CL64))),#N/A,
IFERROR(VLOOKUP(CI64,MonsterTable!$A:$B,MATCH(MonsterTable!$B$1,MonsterTable!$A$1:$B$1,0),0),
IF(OR(NOT(ISBLANK(CK64)),ISBLANK(CL64)),#N/A,
IF(CI64="empty","empty",
VLOOKUP(CI64,MonsterGroupTable!$A:$A,1,0)))))))</f>
        <v/>
      </c>
    </row>
    <row r="65" spans="1:88">
      <c r="A65">
        <v>10064</v>
      </c>
      <c r="B65">
        <f t="shared" si="0"/>
        <v>1.1000000000000001</v>
      </c>
      <c r="C65">
        <f t="shared" si="0"/>
        <v>1.1000000000000001</v>
      </c>
      <c r="F65">
        <v>60</v>
      </c>
      <c r="G65">
        <v>624</v>
      </c>
      <c r="H65">
        <v>0</v>
      </c>
      <c r="I65">
        <v>0</v>
      </c>
      <c r="J65">
        <v>0</v>
      </c>
      <c r="K65" t="s">
        <v>28</v>
      </c>
      <c r="L65" t="s">
        <v>253</v>
      </c>
      <c r="M65" t="s">
        <v>79</v>
      </c>
      <c r="N65" t="s">
        <v>80</v>
      </c>
      <c r="O65">
        <v>0</v>
      </c>
      <c r="P65">
        <v>-4.75</v>
      </c>
      <c r="Q65">
        <v>-3.5</v>
      </c>
      <c r="R65">
        <v>4.75</v>
      </c>
      <c r="S65">
        <v>3</v>
      </c>
      <c r="T65">
        <v>-13.5</v>
      </c>
      <c r="U65">
        <v>2.5499999999999998</v>
      </c>
      <c r="V65">
        <v>-6.75</v>
      </c>
      <c r="W65" t="str">
        <f t="shared" si="1"/>
        <v>g107,5</v>
      </c>
      <c r="X65" s="1" t="s">
        <v>324</v>
      </c>
      <c r="Y65" s="2" t="str">
        <f>IF(AND(ISBLANK(X65),OR(NOT(ISBLANK(Z65)),NOT(ISBLANK(AA65)))),#N/A,
IF(ISBLANK(X65),"",
IF(AND(NOT(ISERROR(VLOOKUP(X65,MonsterTable!$A:$B,MATCH(MonsterTable!$B$1,MonsterTable!$A$1:$B$1,0),0))),OR(ISBLANK(Z65),ISBLANK(AA65))),#N/A,
IFERROR(VLOOKUP(X65,MonsterTable!$A:$B,MATCH(MonsterTable!$B$1,MonsterTable!$A$1:$B$1,0),0),
IF(OR(NOT(ISBLANK(Z65)),ISBLANK(AA65)),#N/A,
IF(X65="empty","empty",
VLOOKUP(X65,MonsterGroupTable!$A:$A,1,0)))))))</f>
        <v>g107</v>
      </c>
      <c r="AA65">
        <v>5</v>
      </c>
      <c r="AF65" s="2" t="str">
        <f>IF(AND(ISBLANK(AE65),OR(NOT(ISBLANK(AG65)),NOT(ISBLANK(AH65)))),#N/A,
IF(ISBLANK(AE65),"",
IF(AND(NOT(ISERROR(VLOOKUP(AE65,MonsterTable!$A:$B,MATCH(MonsterTable!$B$1,MonsterTable!$A$1:$B$1,0),0))),OR(ISBLANK(AG65),ISBLANK(AH65))),#N/A,
IFERROR(VLOOKUP(AE65,MonsterTable!$A:$B,MATCH(MonsterTable!$B$1,MonsterTable!$A$1:$B$1,0),0),
IF(OR(NOT(ISBLANK(AG65)),ISBLANK(AH65)),#N/A,
IF(AE65="empty","empty",
VLOOKUP(AE65,MonsterGroupTable!$A:$A,1,0)))))))</f>
        <v/>
      </c>
      <c r="AM65" s="2" t="str">
        <f>IF(AND(ISBLANK(AL65),OR(NOT(ISBLANK(AN65)),NOT(ISBLANK(AO65)))),#N/A,
IF(ISBLANK(AL65),"",
IF(AND(NOT(ISERROR(VLOOKUP(AL65,MonsterTable!$A:$B,MATCH(MonsterTable!$B$1,MonsterTable!$A$1:$B$1,0),0))),OR(ISBLANK(AN65),ISBLANK(AO65))),#N/A,
IFERROR(VLOOKUP(AL65,MonsterTable!$A:$B,MATCH(MonsterTable!$B$1,MonsterTable!$A$1:$B$1,0),0),
IF(OR(NOT(ISBLANK(AN65)),ISBLANK(AO65)),#N/A,
IF(AL65="empty","empty",
VLOOKUP(AL65,MonsterGroupTable!$A:$A,1,0)))))))</f>
        <v/>
      </c>
      <c r="AT65" s="2" t="str">
        <f>IF(AND(ISBLANK(AS65),OR(NOT(ISBLANK(AU65)),NOT(ISBLANK(AV65)))),#N/A,
IF(ISBLANK(AS65),"",
IF(AND(NOT(ISERROR(VLOOKUP(AS65,MonsterTable!$A:$B,MATCH(MonsterTable!$B$1,MonsterTable!$A$1:$B$1,0),0))),OR(ISBLANK(AU65),ISBLANK(AV65))),#N/A,
IFERROR(VLOOKUP(AS65,MonsterTable!$A:$B,MATCH(MonsterTable!$B$1,MonsterTable!$A$1:$B$1,0),0),
IF(OR(NOT(ISBLANK(AU65)),ISBLANK(AV65)),#N/A,
IF(AS65="empty","empty",
VLOOKUP(AS65,MonsterGroupTable!$A:$A,1,0)))))))</f>
        <v/>
      </c>
      <c r="BA65" s="2" t="str">
        <f>IF(AND(ISBLANK(AZ65),OR(NOT(ISBLANK(BB65)),NOT(ISBLANK(BC65)))),#N/A,
IF(ISBLANK(AZ65),"",
IF(AND(NOT(ISERROR(VLOOKUP(AZ65,MonsterTable!$A:$B,MATCH(MonsterTable!$B$1,MonsterTable!$A$1:$B$1,0),0))),OR(ISBLANK(BB65),ISBLANK(BC65))),#N/A,
IFERROR(VLOOKUP(AZ65,MonsterTable!$A:$B,MATCH(MonsterTable!$B$1,MonsterTable!$A$1:$B$1,0),0),
IF(OR(NOT(ISBLANK(BB65)),ISBLANK(BC65)),#N/A,
IF(AZ65="empty","empty",
VLOOKUP(AZ65,MonsterGroupTable!$A:$A,1,0)))))))</f>
        <v/>
      </c>
      <c r="BH65" s="2" t="str">
        <f>IF(AND(ISBLANK(BG65),OR(NOT(ISBLANK(BI65)),NOT(ISBLANK(BJ65)))),#N/A,
IF(ISBLANK(BG65),"",
IF(AND(NOT(ISERROR(VLOOKUP(BG65,MonsterTable!$A:$B,MATCH(MonsterTable!$B$1,MonsterTable!$A$1:$B$1,0),0))),OR(ISBLANK(BI65),ISBLANK(BJ65))),#N/A,
IFERROR(VLOOKUP(BG65,MonsterTable!$A:$B,MATCH(MonsterTable!$B$1,MonsterTable!$A$1:$B$1,0),0),
IF(OR(NOT(ISBLANK(BI65)),ISBLANK(BJ65)),#N/A,
IF(BG65="empty","empty",
VLOOKUP(BG65,MonsterGroupTable!$A:$A,1,0)))))))</f>
        <v/>
      </c>
      <c r="BO65" s="2" t="str">
        <f>IF(AND(ISBLANK(BN65),OR(NOT(ISBLANK(BP65)),NOT(ISBLANK(BQ65)))),#N/A,
IF(ISBLANK(BN65),"",
IF(AND(NOT(ISERROR(VLOOKUP(BN65,MonsterTable!$A:$B,MATCH(MonsterTable!$B$1,MonsterTable!$A$1:$B$1,0),0))),OR(ISBLANK(BP65),ISBLANK(BQ65))),#N/A,
IFERROR(VLOOKUP(BN65,MonsterTable!$A:$B,MATCH(MonsterTable!$B$1,MonsterTable!$A$1:$B$1,0),0),
IF(OR(NOT(ISBLANK(BP65)),ISBLANK(BQ65)),#N/A,
IF(BN65="empty","empty",
VLOOKUP(BN65,MonsterGroupTable!$A:$A,1,0)))))))</f>
        <v/>
      </c>
      <c r="BV65" s="2" t="str">
        <f>IF(AND(ISBLANK(BU65),OR(NOT(ISBLANK(BW65)),NOT(ISBLANK(BX65)))),#N/A,
IF(ISBLANK(BU65),"",
IF(AND(NOT(ISERROR(VLOOKUP(BU65,MonsterTable!$A:$B,MATCH(MonsterTable!$B$1,MonsterTable!$A$1:$B$1,0),0))),OR(ISBLANK(BW65),ISBLANK(BX65))),#N/A,
IFERROR(VLOOKUP(BU65,MonsterTable!$A:$B,MATCH(MonsterTable!$B$1,MonsterTable!$A$1:$B$1,0),0),
IF(OR(NOT(ISBLANK(BW65)),ISBLANK(BX65)),#N/A,
IF(BU65="empty","empty",
VLOOKUP(BU65,MonsterGroupTable!$A:$A,1,0)))))))</f>
        <v/>
      </c>
      <c r="CC65" s="2" t="str">
        <f>IF(AND(ISBLANK(CB65),OR(NOT(ISBLANK(CD65)),NOT(ISBLANK(CE65)))),#N/A,
IF(ISBLANK(CB65),"",
IF(AND(NOT(ISERROR(VLOOKUP(CB65,MonsterTable!$A:$B,MATCH(MonsterTable!$B$1,MonsterTable!$A$1:$B$1,0),0))),OR(ISBLANK(CD65),ISBLANK(CE65))),#N/A,
IFERROR(VLOOKUP(CB65,MonsterTable!$A:$B,MATCH(MonsterTable!$B$1,MonsterTable!$A$1:$B$1,0),0),
IF(OR(NOT(ISBLANK(CD65)),ISBLANK(CE65)),#N/A,
IF(CB65="empty","empty",
VLOOKUP(CB65,MonsterGroupTable!$A:$A,1,0)))))))</f>
        <v/>
      </c>
      <c r="CJ65" s="2" t="str">
        <f>IF(AND(ISBLANK(CI65),OR(NOT(ISBLANK(CK65)),NOT(ISBLANK(CL65)))),#N/A,
IF(ISBLANK(CI65),"",
IF(AND(NOT(ISERROR(VLOOKUP(CI65,MonsterTable!$A:$B,MATCH(MonsterTable!$B$1,MonsterTable!$A$1:$B$1,0),0))),OR(ISBLANK(CK65),ISBLANK(CL65))),#N/A,
IFERROR(VLOOKUP(CI65,MonsterTable!$A:$B,MATCH(MonsterTable!$B$1,MonsterTable!$A$1:$B$1,0),0),
IF(OR(NOT(ISBLANK(CK65)),ISBLANK(CL65)),#N/A,
IF(CI65="empty","empty",
VLOOKUP(CI65,MonsterGroupTable!$A:$A,1,0)))))))</f>
        <v/>
      </c>
    </row>
    <row r="66" spans="1:88">
      <c r="A66">
        <v>10065</v>
      </c>
      <c r="B66">
        <f t="shared" si="0"/>
        <v>1.1000000000000001</v>
      </c>
      <c r="C66">
        <f t="shared" si="0"/>
        <v>1.1000000000000001</v>
      </c>
      <c r="F66">
        <v>60</v>
      </c>
      <c r="G66">
        <v>633</v>
      </c>
      <c r="H66">
        <v>0</v>
      </c>
      <c r="I66">
        <v>0</v>
      </c>
      <c r="J66">
        <v>0</v>
      </c>
      <c r="K66" t="s">
        <v>28</v>
      </c>
      <c r="L66" t="s">
        <v>253</v>
      </c>
      <c r="M66" t="s">
        <v>79</v>
      </c>
      <c r="N66" t="s">
        <v>80</v>
      </c>
      <c r="O66">
        <v>0</v>
      </c>
      <c r="P66">
        <v>-4.75</v>
      </c>
      <c r="Q66">
        <v>-3.5</v>
      </c>
      <c r="R66">
        <v>4.75</v>
      </c>
      <c r="S66">
        <v>3</v>
      </c>
      <c r="T66">
        <v>-13.5</v>
      </c>
      <c r="U66">
        <v>2.5499999999999998</v>
      </c>
      <c r="V66">
        <v>-6.75</v>
      </c>
      <c r="W66" t="str">
        <f t="shared" si="1"/>
        <v>g107,5</v>
      </c>
      <c r="X66" s="1" t="s">
        <v>324</v>
      </c>
      <c r="Y66" s="2" t="str">
        <f>IF(AND(ISBLANK(X66),OR(NOT(ISBLANK(Z66)),NOT(ISBLANK(AA66)))),#N/A,
IF(ISBLANK(X66),"",
IF(AND(NOT(ISERROR(VLOOKUP(X66,MonsterTable!$A:$B,MATCH(MonsterTable!$B$1,MonsterTable!$A$1:$B$1,0),0))),OR(ISBLANK(Z66),ISBLANK(AA66))),#N/A,
IFERROR(VLOOKUP(X66,MonsterTable!$A:$B,MATCH(MonsterTable!$B$1,MonsterTable!$A$1:$B$1,0),0),
IF(OR(NOT(ISBLANK(Z66)),ISBLANK(AA66)),#N/A,
IF(X66="empty","empty",
VLOOKUP(X66,MonsterGroupTable!$A:$A,1,0)))))))</f>
        <v>g107</v>
      </c>
      <c r="AA66">
        <v>5</v>
      </c>
      <c r="AF66" s="2" t="str">
        <f>IF(AND(ISBLANK(AE66),OR(NOT(ISBLANK(AG66)),NOT(ISBLANK(AH66)))),#N/A,
IF(ISBLANK(AE66),"",
IF(AND(NOT(ISERROR(VLOOKUP(AE66,MonsterTable!$A:$B,MATCH(MonsterTable!$B$1,MonsterTable!$A$1:$B$1,0),0))),OR(ISBLANK(AG66),ISBLANK(AH66))),#N/A,
IFERROR(VLOOKUP(AE66,MonsterTable!$A:$B,MATCH(MonsterTable!$B$1,MonsterTable!$A$1:$B$1,0),0),
IF(OR(NOT(ISBLANK(AG66)),ISBLANK(AH66)),#N/A,
IF(AE66="empty","empty",
VLOOKUP(AE66,MonsterGroupTable!$A:$A,1,0)))))))</f>
        <v/>
      </c>
      <c r="AM66" s="2" t="str">
        <f>IF(AND(ISBLANK(AL66),OR(NOT(ISBLANK(AN66)),NOT(ISBLANK(AO66)))),#N/A,
IF(ISBLANK(AL66),"",
IF(AND(NOT(ISERROR(VLOOKUP(AL66,MonsterTable!$A:$B,MATCH(MonsterTable!$B$1,MonsterTable!$A$1:$B$1,0),0))),OR(ISBLANK(AN66),ISBLANK(AO66))),#N/A,
IFERROR(VLOOKUP(AL66,MonsterTable!$A:$B,MATCH(MonsterTable!$B$1,MonsterTable!$A$1:$B$1,0),0),
IF(OR(NOT(ISBLANK(AN66)),ISBLANK(AO66)),#N/A,
IF(AL66="empty","empty",
VLOOKUP(AL66,MonsterGroupTable!$A:$A,1,0)))))))</f>
        <v/>
      </c>
      <c r="AT66" s="2" t="str">
        <f>IF(AND(ISBLANK(AS66),OR(NOT(ISBLANK(AU66)),NOT(ISBLANK(AV66)))),#N/A,
IF(ISBLANK(AS66),"",
IF(AND(NOT(ISERROR(VLOOKUP(AS66,MonsterTable!$A:$B,MATCH(MonsterTable!$B$1,MonsterTable!$A$1:$B$1,0),0))),OR(ISBLANK(AU66),ISBLANK(AV66))),#N/A,
IFERROR(VLOOKUP(AS66,MonsterTable!$A:$B,MATCH(MonsterTable!$B$1,MonsterTable!$A$1:$B$1,0),0),
IF(OR(NOT(ISBLANK(AU66)),ISBLANK(AV66)),#N/A,
IF(AS66="empty","empty",
VLOOKUP(AS66,MonsterGroupTable!$A:$A,1,0)))))))</f>
        <v/>
      </c>
      <c r="BA66" s="2" t="str">
        <f>IF(AND(ISBLANK(AZ66),OR(NOT(ISBLANK(BB66)),NOT(ISBLANK(BC66)))),#N/A,
IF(ISBLANK(AZ66),"",
IF(AND(NOT(ISERROR(VLOOKUP(AZ66,MonsterTable!$A:$B,MATCH(MonsterTable!$B$1,MonsterTable!$A$1:$B$1,0),0))),OR(ISBLANK(BB66),ISBLANK(BC66))),#N/A,
IFERROR(VLOOKUP(AZ66,MonsterTable!$A:$B,MATCH(MonsterTable!$B$1,MonsterTable!$A$1:$B$1,0),0),
IF(OR(NOT(ISBLANK(BB66)),ISBLANK(BC66)),#N/A,
IF(AZ66="empty","empty",
VLOOKUP(AZ66,MonsterGroupTable!$A:$A,1,0)))))))</f>
        <v/>
      </c>
      <c r="BH66" s="2" t="str">
        <f>IF(AND(ISBLANK(BG66),OR(NOT(ISBLANK(BI66)),NOT(ISBLANK(BJ66)))),#N/A,
IF(ISBLANK(BG66),"",
IF(AND(NOT(ISERROR(VLOOKUP(BG66,MonsterTable!$A:$B,MATCH(MonsterTable!$B$1,MonsterTable!$A$1:$B$1,0),0))),OR(ISBLANK(BI66),ISBLANK(BJ66))),#N/A,
IFERROR(VLOOKUP(BG66,MonsterTable!$A:$B,MATCH(MonsterTable!$B$1,MonsterTable!$A$1:$B$1,0),0),
IF(OR(NOT(ISBLANK(BI66)),ISBLANK(BJ66)),#N/A,
IF(BG66="empty","empty",
VLOOKUP(BG66,MonsterGroupTable!$A:$A,1,0)))))))</f>
        <v/>
      </c>
      <c r="BO66" s="2" t="str">
        <f>IF(AND(ISBLANK(BN66),OR(NOT(ISBLANK(BP66)),NOT(ISBLANK(BQ66)))),#N/A,
IF(ISBLANK(BN66),"",
IF(AND(NOT(ISERROR(VLOOKUP(BN66,MonsterTable!$A:$B,MATCH(MonsterTable!$B$1,MonsterTable!$A$1:$B$1,0),0))),OR(ISBLANK(BP66),ISBLANK(BQ66))),#N/A,
IFERROR(VLOOKUP(BN66,MonsterTable!$A:$B,MATCH(MonsterTable!$B$1,MonsterTable!$A$1:$B$1,0),0),
IF(OR(NOT(ISBLANK(BP66)),ISBLANK(BQ66)),#N/A,
IF(BN66="empty","empty",
VLOOKUP(BN66,MonsterGroupTable!$A:$A,1,0)))))))</f>
        <v/>
      </c>
      <c r="BV66" s="2" t="str">
        <f>IF(AND(ISBLANK(BU66),OR(NOT(ISBLANK(BW66)),NOT(ISBLANK(BX66)))),#N/A,
IF(ISBLANK(BU66),"",
IF(AND(NOT(ISERROR(VLOOKUP(BU66,MonsterTable!$A:$B,MATCH(MonsterTable!$B$1,MonsterTable!$A$1:$B$1,0),0))),OR(ISBLANK(BW66),ISBLANK(BX66))),#N/A,
IFERROR(VLOOKUP(BU66,MonsterTable!$A:$B,MATCH(MonsterTable!$B$1,MonsterTable!$A$1:$B$1,0),0),
IF(OR(NOT(ISBLANK(BW66)),ISBLANK(BX66)),#N/A,
IF(BU66="empty","empty",
VLOOKUP(BU66,MonsterGroupTable!$A:$A,1,0)))))))</f>
        <v/>
      </c>
      <c r="CC66" s="2" t="str">
        <f>IF(AND(ISBLANK(CB66),OR(NOT(ISBLANK(CD66)),NOT(ISBLANK(CE66)))),#N/A,
IF(ISBLANK(CB66),"",
IF(AND(NOT(ISERROR(VLOOKUP(CB66,MonsterTable!$A:$B,MATCH(MonsterTable!$B$1,MonsterTable!$A$1:$B$1,0),0))),OR(ISBLANK(CD66),ISBLANK(CE66))),#N/A,
IFERROR(VLOOKUP(CB66,MonsterTable!$A:$B,MATCH(MonsterTable!$B$1,MonsterTable!$A$1:$B$1,0),0),
IF(OR(NOT(ISBLANK(CD66)),ISBLANK(CE66)),#N/A,
IF(CB66="empty","empty",
VLOOKUP(CB66,MonsterGroupTable!$A:$A,1,0)))))))</f>
        <v/>
      </c>
      <c r="CJ66" s="2" t="str">
        <f>IF(AND(ISBLANK(CI66),OR(NOT(ISBLANK(CK66)),NOT(ISBLANK(CL66)))),#N/A,
IF(ISBLANK(CI66),"",
IF(AND(NOT(ISERROR(VLOOKUP(CI66,MonsterTable!$A:$B,MATCH(MonsterTable!$B$1,MonsterTable!$A$1:$B$1,0),0))),OR(ISBLANK(CK66),ISBLANK(CL66))),#N/A,
IFERROR(VLOOKUP(CI66,MonsterTable!$A:$B,MATCH(MonsterTable!$B$1,MonsterTable!$A$1:$B$1,0),0),
IF(OR(NOT(ISBLANK(CK66)),ISBLANK(CL66)),#N/A,
IF(CI66="empty","empty",
VLOOKUP(CI66,MonsterGroupTable!$A:$A,1,0)))))))</f>
        <v/>
      </c>
    </row>
    <row r="67" spans="1:88">
      <c r="A67">
        <v>10066</v>
      </c>
      <c r="B67">
        <f t="shared" ref="B67:C130" si="2">IF(MOD(A67,10)=0,1.2,1.1)</f>
        <v>1.1000000000000001</v>
      </c>
      <c r="C67">
        <f t="shared" si="2"/>
        <v>1.1000000000000001</v>
      </c>
      <c r="F67">
        <v>60</v>
      </c>
      <c r="G67">
        <v>642</v>
      </c>
      <c r="H67">
        <v>0</v>
      </c>
      <c r="I67">
        <v>0</v>
      </c>
      <c r="J67">
        <v>0</v>
      </c>
      <c r="K67" t="s">
        <v>28</v>
      </c>
      <c r="L67" t="s">
        <v>253</v>
      </c>
      <c r="M67" t="s">
        <v>79</v>
      </c>
      <c r="N67" t="s">
        <v>80</v>
      </c>
      <c r="O67">
        <v>0</v>
      </c>
      <c r="P67">
        <v>-4.75</v>
      </c>
      <c r="Q67">
        <v>-3.5</v>
      </c>
      <c r="R67">
        <v>4.75</v>
      </c>
      <c r="S67">
        <v>3</v>
      </c>
      <c r="T67">
        <v>-13.5</v>
      </c>
      <c r="U67">
        <v>2.5499999999999998</v>
      </c>
      <c r="V67">
        <v>-6.75</v>
      </c>
      <c r="W67" t="str">
        <f t="shared" ref="W67:W130" si="3">Y67&amp;IF(ISBLANK(Z67),"",","&amp;Z67)&amp;IF(ISBLANK(AA67),"",","&amp;AA67)&amp;IF(ISBLANK(AB67),"",","&amp;AB67)&amp;IF(ISBLANK(AC67),"",","&amp;AC67)&amp;IF(ISBLANK(AD67),"",","&amp;AD67)
&amp;IF(LEN(AF67)=0,"",","&amp;AF67)&amp;IF(ISBLANK(AG67),"",","&amp;AG67)&amp;IF(ISBLANK(AH67),"",","&amp;AH67)&amp;IF(ISBLANK(AI67),"",","&amp;AI67)&amp;IF(ISBLANK(AJ67),"",","&amp;AJ67)&amp;IF(ISBLANK(AK67),"",","&amp;AK67)
&amp;IF(LEN(AM67)=0,"",","&amp;AM67)&amp;IF(ISBLANK(AN67),"",","&amp;AN67)&amp;IF(ISBLANK(AO67),"",","&amp;AO67)&amp;IF(ISBLANK(AP67),"",","&amp;AP67)&amp;IF(ISBLANK(AQ67),"",","&amp;AQ67)&amp;IF(ISBLANK(AR67),"",","&amp;AR67)
&amp;IF(LEN(AT67)=0,"",","&amp;AT67)&amp;IF(ISBLANK(AU67),"",","&amp;AU67)&amp;IF(ISBLANK(AV67),"",","&amp;AV67)&amp;IF(ISBLANK(AW67),"",","&amp;AW67)&amp;IF(ISBLANK(AX67),"",","&amp;AX67)&amp;IF(ISBLANK(AY67),"",","&amp;AY67)
&amp;IF(LEN(BA67)=0,"",","&amp;BA67)&amp;IF(ISBLANK(BB67),"",","&amp;BB67)&amp;IF(ISBLANK(BC67),"",","&amp;BC67)&amp;IF(ISBLANK(BD67),"",","&amp;BD67)&amp;IF(ISBLANK(BE67),"",","&amp;BE67)&amp;IF(ISBLANK(BF67),"",","&amp;BF67)
&amp;IF(LEN(BH67)=0,"",","&amp;BH67)&amp;IF(ISBLANK(BI67),"",","&amp;BI67)&amp;IF(ISBLANK(BJ67),"",","&amp;BJ67)&amp;IF(ISBLANK(BK67),"",","&amp;BK67)&amp;IF(ISBLANK(BL67),"",","&amp;BL67)&amp;IF(ISBLANK(BM67),"",","&amp;BM67)
&amp;IF(LEN(BO67)=0,"",","&amp;BO67)&amp;IF(ISBLANK(BP67),"",","&amp;BP67)&amp;IF(ISBLANK(BQ67),"",","&amp;BQ67)&amp;IF(ISBLANK(BR67),"",","&amp;BR67)&amp;IF(ISBLANK(BS67),"",","&amp;BS67)&amp;IF(ISBLANK(BT67),"",","&amp;BT67)
&amp;IF(LEN(BV67)=0,"",","&amp;BV67)&amp;IF(ISBLANK(BW67),"",","&amp;BW67)&amp;IF(ISBLANK(BX67),"",","&amp;BX67)&amp;IF(ISBLANK(BY67),"",","&amp;BY67)&amp;IF(ISBLANK(BZ67),"",","&amp;BZ67)&amp;IF(ISBLANK(CA67),"",","&amp;CA67)
&amp;IF(LEN(CC67)=0,"",","&amp;CC67)&amp;IF(ISBLANK(CD67),"",","&amp;CD67)&amp;IF(ISBLANK(CE67),"",","&amp;CE67)&amp;IF(ISBLANK(CF67),"",","&amp;CF67)&amp;IF(ISBLANK(CG67),"",","&amp;CG67)&amp;IF(ISBLANK(CH67),"",","&amp;CH67)
&amp;IF(LEN(CJ67)=0,"",","&amp;CJ67)&amp;IF(ISBLANK(CK67),"",","&amp;CK67)&amp;IF(ISBLANK(CL67),"",","&amp;CL67)&amp;IF(ISBLANK(CM67),"",","&amp;CM67)&amp;IF(ISBLANK(CN67),"",","&amp;CN67)&amp;IF(ISBLANK(CO67),"",","&amp;CO67)</f>
        <v>g107,5</v>
      </c>
      <c r="X67" s="1" t="s">
        <v>324</v>
      </c>
      <c r="Y67" s="2" t="str">
        <f>IF(AND(ISBLANK(X67),OR(NOT(ISBLANK(Z67)),NOT(ISBLANK(AA67)))),#N/A,
IF(ISBLANK(X67),"",
IF(AND(NOT(ISERROR(VLOOKUP(X67,MonsterTable!$A:$B,MATCH(MonsterTable!$B$1,MonsterTable!$A$1:$B$1,0),0))),OR(ISBLANK(Z67),ISBLANK(AA67))),#N/A,
IFERROR(VLOOKUP(X67,MonsterTable!$A:$B,MATCH(MonsterTable!$B$1,MonsterTable!$A$1:$B$1,0),0),
IF(OR(NOT(ISBLANK(Z67)),ISBLANK(AA67)),#N/A,
IF(X67="empty","empty",
VLOOKUP(X67,MonsterGroupTable!$A:$A,1,0)))))))</f>
        <v>g107</v>
      </c>
      <c r="AA67">
        <v>5</v>
      </c>
      <c r="AF67" s="2" t="str">
        <f>IF(AND(ISBLANK(AE67),OR(NOT(ISBLANK(AG67)),NOT(ISBLANK(AH67)))),#N/A,
IF(ISBLANK(AE67),"",
IF(AND(NOT(ISERROR(VLOOKUP(AE67,MonsterTable!$A:$B,MATCH(MonsterTable!$B$1,MonsterTable!$A$1:$B$1,0),0))),OR(ISBLANK(AG67),ISBLANK(AH67))),#N/A,
IFERROR(VLOOKUP(AE67,MonsterTable!$A:$B,MATCH(MonsterTable!$B$1,MonsterTable!$A$1:$B$1,0),0),
IF(OR(NOT(ISBLANK(AG67)),ISBLANK(AH67)),#N/A,
IF(AE67="empty","empty",
VLOOKUP(AE67,MonsterGroupTable!$A:$A,1,0)))))))</f>
        <v/>
      </c>
      <c r="AM67" s="2" t="str">
        <f>IF(AND(ISBLANK(AL67),OR(NOT(ISBLANK(AN67)),NOT(ISBLANK(AO67)))),#N/A,
IF(ISBLANK(AL67),"",
IF(AND(NOT(ISERROR(VLOOKUP(AL67,MonsterTable!$A:$B,MATCH(MonsterTable!$B$1,MonsterTable!$A$1:$B$1,0),0))),OR(ISBLANK(AN67),ISBLANK(AO67))),#N/A,
IFERROR(VLOOKUP(AL67,MonsterTable!$A:$B,MATCH(MonsterTable!$B$1,MonsterTable!$A$1:$B$1,0),0),
IF(OR(NOT(ISBLANK(AN67)),ISBLANK(AO67)),#N/A,
IF(AL67="empty","empty",
VLOOKUP(AL67,MonsterGroupTable!$A:$A,1,0)))))))</f>
        <v/>
      </c>
      <c r="AT67" s="2" t="str">
        <f>IF(AND(ISBLANK(AS67),OR(NOT(ISBLANK(AU67)),NOT(ISBLANK(AV67)))),#N/A,
IF(ISBLANK(AS67),"",
IF(AND(NOT(ISERROR(VLOOKUP(AS67,MonsterTable!$A:$B,MATCH(MonsterTable!$B$1,MonsterTable!$A$1:$B$1,0),0))),OR(ISBLANK(AU67),ISBLANK(AV67))),#N/A,
IFERROR(VLOOKUP(AS67,MonsterTable!$A:$B,MATCH(MonsterTable!$B$1,MonsterTable!$A$1:$B$1,0),0),
IF(OR(NOT(ISBLANK(AU67)),ISBLANK(AV67)),#N/A,
IF(AS67="empty","empty",
VLOOKUP(AS67,MonsterGroupTable!$A:$A,1,0)))))))</f>
        <v/>
      </c>
      <c r="BA67" s="2" t="str">
        <f>IF(AND(ISBLANK(AZ67),OR(NOT(ISBLANK(BB67)),NOT(ISBLANK(BC67)))),#N/A,
IF(ISBLANK(AZ67),"",
IF(AND(NOT(ISERROR(VLOOKUP(AZ67,MonsterTable!$A:$B,MATCH(MonsterTable!$B$1,MonsterTable!$A$1:$B$1,0),0))),OR(ISBLANK(BB67),ISBLANK(BC67))),#N/A,
IFERROR(VLOOKUP(AZ67,MonsterTable!$A:$B,MATCH(MonsterTable!$B$1,MonsterTable!$A$1:$B$1,0),0),
IF(OR(NOT(ISBLANK(BB67)),ISBLANK(BC67)),#N/A,
IF(AZ67="empty","empty",
VLOOKUP(AZ67,MonsterGroupTable!$A:$A,1,0)))))))</f>
        <v/>
      </c>
      <c r="BH67" s="2" t="str">
        <f>IF(AND(ISBLANK(BG67),OR(NOT(ISBLANK(BI67)),NOT(ISBLANK(BJ67)))),#N/A,
IF(ISBLANK(BG67),"",
IF(AND(NOT(ISERROR(VLOOKUP(BG67,MonsterTable!$A:$B,MATCH(MonsterTable!$B$1,MonsterTable!$A$1:$B$1,0),0))),OR(ISBLANK(BI67),ISBLANK(BJ67))),#N/A,
IFERROR(VLOOKUP(BG67,MonsterTable!$A:$B,MATCH(MonsterTable!$B$1,MonsterTable!$A$1:$B$1,0),0),
IF(OR(NOT(ISBLANK(BI67)),ISBLANK(BJ67)),#N/A,
IF(BG67="empty","empty",
VLOOKUP(BG67,MonsterGroupTable!$A:$A,1,0)))))))</f>
        <v/>
      </c>
      <c r="BO67" s="2" t="str">
        <f>IF(AND(ISBLANK(BN67),OR(NOT(ISBLANK(BP67)),NOT(ISBLANK(BQ67)))),#N/A,
IF(ISBLANK(BN67),"",
IF(AND(NOT(ISERROR(VLOOKUP(BN67,MonsterTable!$A:$B,MATCH(MonsterTable!$B$1,MonsterTable!$A$1:$B$1,0),0))),OR(ISBLANK(BP67),ISBLANK(BQ67))),#N/A,
IFERROR(VLOOKUP(BN67,MonsterTable!$A:$B,MATCH(MonsterTable!$B$1,MonsterTable!$A$1:$B$1,0),0),
IF(OR(NOT(ISBLANK(BP67)),ISBLANK(BQ67)),#N/A,
IF(BN67="empty","empty",
VLOOKUP(BN67,MonsterGroupTable!$A:$A,1,0)))))))</f>
        <v/>
      </c>
      <c r="BV67" s="2" t="str">
        <f>IF(AND(ISBLANK(BU67),OR(NOT(ISBLANK(BW67)),NOT(ISBLANK(BX67)))),#N/A,
IF(ISBLANK(BU67),"",
IF(AND(NOT(ISERROR(VLOOKUP(BU67,MonsterTable!$A:$B,MATCH(MonsterTable!$B$1,MonsterTable!$A$1:$B$1,0),0))),OR(ISBLANK(BW67),ISBLANK(BX67))),#N/A,
IFERROR(VLOOKUP(BU67,MonsterTable!$A:$B,MATCH(MonsterTable!$B$1,MonsterTable!$A$1:$B$1,0),0),
IF(OR(NOT(ISBLANK(BW67)),ISBLANK(BX67)),#N/A,
IF(BU67="empty","empty",
VLOOKUP(BU67,MonsterGroupTable!$A:$A,1,0)))))))</f>
        <v/>
      </c>
      <c r="CC67" s="2" t="str">
        <f>IF(AND(ISBLANK(CB67),OR(NOT(ISBLANK(CD67)),NOT(ISBLANK(CE67)))),#N/A,
IF(ISBLANK(CB67),"",
IF(AND(NOT(ISERROR(VLOOKUP(CB67,MonsterTable!$A:$B,MATCH(MonsterTable!$B$1,MonsterTable!$A$1:$B$1,0),0))),OR(ISBLANK(CD67),ISBLANK(CE67))),#N/A,
IFERROR(VLOOKUP(CB67,MonsterTable!$A:$B,MATCH(MonsterTable!$B$1,MonsterTable!$A$1:$B$1,0),0),
IF(OR(NOT(ISBLANK(CD67)),ISBLANK(CE67)),#N/A,
IF(CB67="empty","empty",
VLOOKUP(CB67,MonsterGroupTable!$A:$A,1,0)))))))</f>
        <v/>
      </c>
      <c r="CJ67" s="2" t="str">
        <f>IF(AND(ISBLANK(CI67),OR(NOT(ISBLANK(CK67)),NOT(ISBLANK(CL67)))),#N/A,
IF(ISBLANK(CI67),"",
IF(AND(NOT(ISERROR(VLOOKUP(CI67,MonsterTable!$A:$B,MATCH(MonsterTable!$B$1,MonsterTable!$A$1:$B$1,0),0))),OR(ISBLANK(CK67),ISBLANK(CL67))),#N/A,
IFERROR(VLOOKUP(CI67,MonsterTable!$A:$B,MATCH(MonsterTable!$B$1,MonsterTable!$A$1:$B$1,0),0),
IF(OR(NOT(ISBLANK(CK67)),ISBLANK(CL67)),#N/A,
IF(CI67="empty","empty",
VLOOKUP(CI67,MonsterGroupTable!$A:$A,1,0)))))))</f>
        <v/>
      </c>
    </row>
    <row r="68" spans="1:88">
      <c r="A68">
        <v>10067</v>
      </c>
      <c r="B68">
        <f t="shared" si="2"/>
        <v>1.1000000000000001</v>
      </c>
      <c r="C68">
        <f t="shared" si="2"/>
        <v>1.1000000000000001</v>
      </c>
      <c r="F68">
        <v>60</v>
      </c>
      <c r="G68">
        <v>651</v>
      </c>
      <c r="H68">
        <v>0</v>
      </c>
      <c r="I68">
        <v>0</v>
      </c>
      <c r="J68">
        <v>0</v>
      </c>
      <c r="K68" t="s">
        <v>28</v>
      </c>
      <c r="L68" t="s">
        <v>253</v>
      </c>
      <c r="M68" t="s">
        <v>79</v>
      </c>
      <c r="N68" t="s">
        <v>80</v>
      </c>
      <c r="O68">
        <v>0</v>
      </c>
      <c r="P68">
        <v>-4.75</v>
      </c>
      <c r="Q68">
        <v>-3.5</v>
      </c>
      <c r="R68">
        <v>4.75</v>
      </c>
      <c r="S68">
        <v>3</v>
      </c>
      <c r="T68">
        <v>-13.5</v>
      </c>
      <c r="U68">
        <v>2.5499999999999998</v>
      </c>
      <c r="V68">
        <v>-6.75</v>
      </c>
      <c r="W68" t="str">
        <f t="shared" si="3"/>
        <v>g107,5</v>
      </c>
      <c r="X68" s="1" t="s">
        <v>324</v>
      </c>
      <c r="Y68" s="2" t="str">
        <f>IF(AND(ISBLANK(X68),OR(NOT(ISBLANK(Z68)),NOT(ISBLANK(AA68)))),#N/A,
IF(ISBLANK(X68),"",
IF(AND(NOT(ISERROR(VLOOKUP(X68,MonsterTable!$A:$B,MATCH(MonsterTable!$B$1,MonsterTable!$A$1:$B$1,0),0))),OR(ISBLANK(Z68),ISBLANK(AA68))),#N/A,
IFERROR(VLOOKUP(X68,MonsterTable!$A:$B,MATCH(MonsterTable!$B$1,MonsterTable!$A$1:$B$1,0),0),
IF(OR(NOT(ISBLANK(Z68)),ISBLANK(AA68)),#N/A,
IF(X68="empty","empty",
VLOOKUP(X68,MonsterGroupTable!$A:$A,1,0)))))))</f>
        <v>g107</v>
      </c>
      <c r="AA68">
        <v>5</v>
      </c>
      <c r="AF68" s="2" t="str">
        <f>IF(AND(ISBLANK(AE68),OR(NOT(ISBLANK(AG68)),NOT(ISBLANK(AH68)))),#N/A,
IF(ISBLANK(AE68),"",
IF(AND(NOT(ISERROR(VLOOKUP(AE68,MonsterTable!$A:$B,MATCH(MonsterTable!$B$1,MonsterTable!$A$1:$B$1,0),0))),OR(ISBLANK(AG68),ISBLANK(AH68))),#N/A,
IFERROR(VLOOKUP(AE68,MonsterTable!$A:$B,MATCH(MonsterTable!$B$1,MonsterTable!$A$1:$B$1,0),0),
IF(OR(NOT(ISBLANK(AG68)),ISBLANK(AH68)),#N/A,
IF(AE68="empty","empty",
VLOOKUP(AE68,MonsterGroupTable!$A:$A,1,0)))))))</f>
        <v/>
      </c>
      <c r="AM68" s="2" t="str">
        <f>IF(AND(ISBLANK(AL68),OR(NOT(ISBLANK(AN68)),NOT(ISBLANK(AO68)))),#N/A,
IF(ISBLANK(AL68),"",
IF(AND(NOT(ISERROR(VLOOKUP(AL68,MonsterTable!$A:$B,MATCH(MonsterTable!$B$1,MonsterTable!$A$1:$B$1,0),0))),OR(ISBLANK(AN68),ISBLANK(AO68))),#N/A,
IFERROR(VLOOKUP(AL68,MonsterTable!$A:$B,MATCH(MonsterTable!$B$1,MonsterTable!$A$1:$B$1,0),0),
IF(OR(NOT(ISBLANK(AN68)),ISBLANK(AO68)),#N/A,
IF(AL68="empty","empty",
VLOOKUP(AL68,MonsterGroupTable!$A:$A,1,0)))))))</f>
        <v/>
      </c>
      <c r="AT68" s="2" t="str">
        <f>IF(AND(ISBLANK(AS68),OR(NOT(ISBLANK(AU68)),NOT(ISBLANK(AV68)))),#N/A,
IF(ISBLANK(AS68),"",
IF(AND(NOT(ISERROR(VLOOKUP(AS68,MonsterTable!$A:$B,MATCH(MonsterTable!$B$1,MonsterTable!$A$1:$B$1,0),0))),OR(ISBLANK(AU68),ISBLANK(AV68))),#N/A,
IFERROR(VLOOKUP(AS68,MonsterTable!$A:$B,MATCH(MonsterTable!$B$1,MonsterTable!$A$1:$B$1,0),0),
IF(OR(NOT(ISBLANK(AU68)),ISBLANK(AV68)),#N/A,
IF(AS68="empty","empty",
VLOOKUP(AS68,MonsterGroupTable!$A:$A,1,0)))))))</f>
        <v/>
      </c>
      <c r="BA68" s="2" t="str">
        <f>IF(AND(ISBLANK(AZ68),OR(NOT(ISBLANK(BB68)),NOT(ISBLANK(BC68)))),#N/A,
IF(ISBLANK(AZ68),"",
IF(AND(NOT(ISERROR(VLOOKUP(AZ68,MonsterTable!$A:$B,MATCH(MonsterTable!$B$1,MonsterTable!$A$1:$B$1,0),0))),OR(ISBLANK(BB68),ISBLANK(BC68))),#N/A,
IFERROR(VLOOKUP(AZ68,MonsterTable!$A:$B,MATCH(MonsterTable!$B$1,MonsterTable!$A$1:$B$1,0),0),
IF(OR(NOT(ISBLANK(BB68)),ISBLANK(BC68)),#N/A,
IF(AZ68="empty","empty",
VLOOKUP(AZ68,MonsterGroupTable!$A:$A,1,0)))))))</f>
        <v/>
      </c>
      <c r="BH68" s="2" t="str">
        <f>IF(AND(ISBLANK(BG68),OR(NOT(ISBLANK(BI68)),NOT(ISBLANK(BJ68)))),#N/A,
IF(ISBLANK(BG68),"",
IF(AND(NOT(ISERROR(VLOOKUP(BG68,MonsterTable!$A:$B,MATCH(MonsterTable!$B$1,MonsterTable!$A$1:$B$1,0),0))),OR(ISBLANK(BI68),ISBLANK(BJ68))),#N/A,
IFERROR(VLOOKUP(BG68,MonsterTable!$A:$B,MATCH(MonsterTable!$B$1,MonsterTable!$A$1:$B$1,0),0),
IF(OR(NOT(ISBLANK(BI68)),ISBLANK(BJ68)),#N/A,
IF(BG68="empty","empty",
VLOOKUP(BG68,MonsterGroupTable!$A:$A,1,0)))))))</f>
        <v/>
      </c>
      <c r="BO68" s="2" t="str">
        <f>IF(AND(ISBLANK(BN68),OR(NOT(ISBLANK(BP68)),NOT(ISBLANK(BQ68)))),#N/A,
IF(ISBLANK(BN68),"",
IF(AND(NOT(ISERROR(VLOOKUP(BN68,MonsterTable!$A:$B,MATCH(MonsterTable!$B$1,MonsterTable!$A$1:$B$1,0),0))),OR(ISBLANK(BP68),ISBLANK(BQ68))),#N/A,
IFERROR(VLOOKUP(BN68,MonsterTable!$A:$B,MATCH(MonsterTable!$B$1,MonsterTable!$A$1:$B$1,0),0),
IF(OR(NOT(ISBLANK(BP68)),ISBLANK(BQ68)),#N/A,
IF(BN68="empty","empty",
VLOOKUP(BN68,MonsterGroupTable!$A:$A,1,0)))))))</f>
        <v/>
      </c>
      <c r="BV68" s="2" t="str">
        <f>IF(AND(ISBLANK(BU68),OR(NOT(ISBLANK(BW68)),NOT(ISBLANK(BX68)))),#N/A,
IF(ISBLANK(BU68),"",
IF(AND(NOT(ISERROR(VLOOKUP(BU68,MonsterTable!$A:$B,MATCH(MonsterTable!$B$1,MonsterTable!$A$1:$B$1,0),0))),OR(ISBLANK(BW68),ISBLANK(BX68))),#N/A,
IFERROR(VLOOKUP(BU68,MonsterTable!$A:$B,MATCH(MonsterTable!$B$1,MonsterTable!$A$1:$B$1,0),0),
IF(OR(NOT(ISBLANK(BW68)),ISBLANK(BX68)),#N/A,
IF(BU68="empty","empty",
VLOOKUP(BU68,MonsterGroupTable!$A:$A,1,0)))))))</f>
        <v/>
      </c>
      <c r="CC68" s="2" t="str">
        <f>IF(AND(ISBLANK(CB68),OR(NOT(ISBLANK(CD68)),NOT(ISBLANK(CE68)))),#N/A,
IF(ISBLANK(CB68),"",
IF(AND(NOT(ISERROR(VLOOKUP(CB68,MonsterTable!$A:$B,MATCH(MonsterTable!$B$1,MonsterTable!$A$1:$B$1,0),0))),OR(ISBLANK(CD68),ISBLANK(CE68))),#N/A,
IFERROR(VLOOKUP(CB68,MonsterTable!$A:$B,MATCH(MonsterTable!$B$1,MonsterTable!$A$1:$B$1,0),0),
IF(OR(NOT(ISBLANK(CD68)),ISBLANK(CE68)),#N/A,
IF(CB68="empty","empty",
VLOOKUP(CB68,MonsterGroupTable!$A:$A,1,0)))))))</f>
        <v/>
      </c>
      <c r="CJ68" s="2" t="str">
        <f>IF(AND(ISBLANK(CI68),OR(NOT(ISBLANK(CK68)),NOT(ISBLANK(CL68)))),#N/A,
IF(ISBLANK(CI68),"",
IF(AND(NOT(ISERROR(VLOOKUP(CI68,MonsterTable!$A:$B,MATCH(MonsterTable!$B$1,MonsterTable!$A$1:$B$1,0),0))),OR(ISBLANK(CK68),ISBLANK(CL68))),#N/A,
IFERROR(VLOOKUP(CI68,MonsterTable!$A:$B,MATCH(MonsterTable!$B$1,MonsterTable!$A$1:$B$1,0),0),
IF(OR(NOT(ISBLANK(CK68)),ISBLANK(CL68)),#N/A,
IF(CI68="empty","empty",
VLOOKUP(CI68,MonsterGroupTable!$A:$A,1,0)))))))</f>
        <v/>
      </c>
    </row>
    <row r="69" spans="1:88">
      <c r="A69">
        <v>10068</v>
      </c>
      <c r="B69">
        <f t="shared" si="2"/>
        <v>1.1000000000000001</v>
      </c>
      <c r="C69">
        <f t="shared" si="2"/>
        <v>1.1000000000000001</v>
      </c>
      <c r="F69">
        <v>60</v>
      </c>
      <c r="G69">
        <v>660</v>
      </c>
      <c r="H69">
        <v>0</v>
      </c>
      <c r="I69">
        <v>0</v>
      </c>
      <c r="J69">
        <v>0</v>
      </c>
      <c r="K69" t="s">
        <v>28</v>
      </c>
      <c r="L69" t="s">
        <v>253</v>
      </c>
      <c r="M69" t="s">
        <v>79</v>
      </c>
      <c r="N69" t="s">
        <v>80</v>
      </c>
      <c r="O69">
        <v>0</v>
      </c>
      <c r="P69">
        <v>-4.75</v>
      </c>
      <c r="Q69">
        <v>-3.5</v>
      </c>
      <c r="R69">
        <v>4.75</v>
      </c>
      <c r="S69">
        <v>3</v>
      </c>
      <c r="T69">
        <v>-13.5</v>
      </c>
      <c r="U69">
        <v>2.5499999999999998</v>
      </c>
      <c r="V69">
        <v>-6.75</v>
      </c>
      <c r="W69" t="str">
        <f t="shared" si="3"/>
        <v>g107,5</v>
      </c>
      <c r="X69" s="1" t="s">
        <v>324</v>
      </c>
      <c r="Y69" s="2" t="str">
        <f>IF(AND(ISBLANK(X69),OR(NOT(ISBLANK(Z69)),NOT(ISBLANK(AA69)))),#N/A,
IF(ISBLANK(X69),"",
IF(AND(NOT(ISERROR(VLOOKUP(X69,MonsterTable!$A:$B,MATCH(MonsterTable!$B$1,MonsterTable!$A$1:$B$1,0),0))),OR(ISBLANK(Z69),ISBLANK(AA69))),#N/A,
IFERROR(VLOOKUP(X69,MonsterTable!$A:$B,MATCH(MonsterTable!$B$1,MonsterTable!$A$1:$B$1,0),0),
IF(OR(NOT(ISBLANK(Z69)),ISBLANK(AA69)),#N/A,
IF(X69="empty","empty",
VLOOKUP(X69,MonsterGroupTable!$A:$A,1,0)))))))</f>
        <v>g107</v>
      </c>
      <c r="AA69">
        <v>5</v>
      </c>
      <c r="AF69" s="2" t="str">
        <f>IF(AND(ISBLANK(AE69),OR(NOT(ISBLANK(AG69)),NOT(ISBLANK(AH69)))),#N/A,
IF(ISBLANK(AE69),"",
IF(AND(NOT(ISERROR(VLOOKUP(AE69,MonsterTable!$A:$B,MATCH(MonsterTable!$B$1,MonsterTable!$A$1:$B$1,0),0))),OR(ISBLANK(AG69),ISBLANK(AH69))),#N/A,
IFERROR(VLOOKUP(AE69,MonsterTable!$A:$B,MATCH(MonsterTable!$B$1,MonsterTable!$A$1:$B$1,0),0),
IF(OR(NOT(ISBLANK(AG69)),ISBLANK(AH69)),#N/A,
IF(AE69="empty","empty",
VLOOKUP(AE69,MonsterGroupTable!$A:$A,1,0)))))))</f>
        <v/>
      </c>
      <c r="AM69" s="2" t="str">
        <f>IF(AND(ISBLANK(AL69),OR(NOT(ISBLANK(AN69)),NOT(ISBLANK(AO69)))),#N/A,
IF(ISBLANK(AL69),"",
IF(AND(NOT(ISERROR(VLOOKUP(AL69,MonsterTable!$A:$B,MATCH(MonsterTable!$B$1,MonsterTable!$A$1:$B$1,0),0))),OR(ISBLANK(AN69),ISBLANK(AO69))),#N/A,
IFERROR(VLOOKUP(AL69,MonsterTable!$A:$B,MATCH(MonsterTable!$B$1,MonsterTable!$A$1:$B$1,0),0),
IF(OR(NOT(ISBLANK(AN69)),ISBLANK(AO69)),#N/A,
IF(AL69="empty","empty",
VLOOKUP(AL69,MonsterGroupTable!$A:$A,1,0)))))))</f>
        <v/>
      </c>
      <c r="AT69" s="2" t="str">
        <f>IF(AND(ISBLANK(AS69),OR(NOT(ISBLANK(AU69)),NOT(ISBLANK(AV69)))),#N/A,
IF(ISBLANK(AS69),"",
IF(AND(NOT(ISERROR(VLOOKUP(AS69,MonsterTable!$A:$B,MATCH(MonsterTable!$B$1,MonsterTable!$A$1:$B$1,0),0))),OR(ISBLANK(AU69),ISBLANK(AV69))),#N/A,
IFERROR(VLOOKUP(AS69,MonsterTable!$A:$B,MATCH(MonsterTable!$B$1,MonsterTable!$A$1:$B$1,0),0),
IF(OR(NOT(ISBLANK(AU69)),ISBLANK(AV69)),#N/A,
IF(AS69="empty","empty",
VLOOKUP(AS69,MonsterGroupTable!$A:$A,1,0)))))))</f>
        <v/>
      </c>
      <c r="BA69" s="2" t="str">
        <f>IF(AND(ISBLANK(AZ69),OR(NOT(ISBLANK(BB69)),NOT(ISBLANK(BC69)))),#N/A,
IF(ISBLANK(AZ69),"",
IF(AND(NOT(ISERROR(VLOOKUP(AZ69,MonsterTable!$A:$B,MATCH(MonsterTable!$B$1,MonsterTable!$A$1:$B$1,0),0))),OR(ISBLANK(BB69),ISBLANK(BC69))),#N/A,
IFERROR(VLOOKUP(AZ69,MonsterTable!$A:$B,MATCH(MonsterTable!$B$1,MonsterTable!$A$1:$B$1,0),0),
IF(OR(NOT(ISBLANK(BB69)),ISBLANK(BC69)),#N/A,
IF(AZ69="empty","empty",
VLOOKUP(AZ69,MonsterGroupTable!$A:$A,1,0)))))))</f>
        <v/>
      </c>
      <c r="BH69" s="2" t="str">
        <f>IF(AND(ISBLANK(BG69),OR(NOT(ISBLANK(BI69)),NOT(ISBLANK(BJ69)))),#N/A,
IF(ISBLANK(BG69),"",
IF(AND(NOT(ISERROR(VLOOKUP(BG69,MonsterTable!$A:$B,MATCH(MonsterTable!$B$1,MonsterTable!$A$1:$B$1,0),0))),OR(ISBLANK(BI69),ISBLANK(BJ69))),#N/A,
IFERROR(VLOOKUP(BG69,MonsterTable!$A:$B,MATCH(MonsterTable!$B$1,MonsterTable!$A$1:$B$1,0),0),
IF(OR(NOT(ISBLANK(BI69)),ISBLANK(BJ69)),#N/A,
IF(BG69="empty","empty",
VLOOKUP(BG69,MonsterGroupTable!$A:$A,1,0)))))))</f>
        <v/>
      </c>
      <c r="BO69" s="2" t="str">
        <f>IF(AND(ISBLANK(BN69),OR(NOT(ISBLANK(BP69)),NOT(ISBLANK(BQ69)))),#N/A,
IF(ISBLANK(BN69),"",
IF(AND(NOT(ISERROR(VLOOKUP(BN69,MonsterTable!$A:$B,MATCH(MonsterTable!$B$1,MonsterTable!$A$1:$B$1,0),0))),OR(ISBLANK(BP69),ISBLANK(BQ69))),#N/A,
IFERROR(VLOOKUP(BN69,MonsterTable!$A:$B,MATCH(MonsterTable!$B$1,MonsterTable!$A$1:$B$1,0),0),
IF(OR(NOT(ISBLANK(BP69)),ISBLANK(BQ69)),#N/A,
IF(BN69="empty","empty",
VLOOKUP(BN69,MonsterGroupTable!$A:$A,1,0)))))))</f>
        <v/>
      </c>
      <c r="BV69" s="2" t="str">
        <f>IF(AND(ISBLANK(BU69),OR(NOT(ISBLANK(BW69)),NOT(ISBLANK(BX69)))),#N/A,
IF(ISBLANK(BU69),"",
IF(AND(NOT(ISERROR(VLOOKUP(BU69,MonsterTable!$A:$B,MATCH(MonsterTable!$B$1,MonsterTable!$A$1:$B$1,0),0))),OR(ISBLANK(BW69),ISBLANK(BX69))),#N/A,
IFERROR(VLOOKUP(BU69,MonsterTable!$A:$B,MATCH(MonsterTable!$B$1,MonsterTable!$A$1:$B$1,0),0),
IF(OR(NOT(ISBLANK(BW69)),ISBLANK(BX69)),#N/A,
IF(BU69="empty","empty",
VLOOKUP(BU69,MonsterGroupTable!$A:$A,1,0)))))))</f>
        <v/>
      </c>
      <c r="CC69" s="2" t="str">
        <f>IF(AND(ISBLANK(CB69),OR(NOT(ISBLANK(CD69)),NOT(ISBLANK(CE69)))),#N/A,
IF(ISBLANK(CB69),"",
IF(AND(NOT(ISERROR(VLOOKUP(CB69,MonsterTable!$A:$B,MATCH(MonsterTable!$B$1,MonsterTable!$A$1:$B$1,0),0))),OR(ISBLANK(CD69),ISBLANK(CE69))),#N/A,
IFERROR(VLOOKUP(CB69,MonsterTable!$A:$B,MATCH(MonsterTable!$B$1,MonsterTable!$A$1:$B$1,0),0),
IF(OR(NOT(ISBLANK(CD69)),ISBLANK(CE69)),#N/A,
IF(CB69="empty","empty",
VLOOKUP(CB69,MonsterGroupTable!$A:$A,1,0)))))))</f>
        <v/>
      </c>
      <c r="CJ69" s="2" t="str">
        <f>IF(AND(ISBLANK(CI69),OR(NOT(ISBLANK(CK69)),NOT(ISBLANK(CL69)))),#N/A,
IF(ISBLANK(CI69),"",
IF(AND(NOT(ISERROR(VLOOKUP(CI69,MonsterTable!$A:$B,MATCH(MonsterTable!$B$1,MonsterTable!$A$1:$B$1,0),0))),OR(ISBLANK(CK69),ISBLANK(CL69))),#N/A,
IFERROR(VLOOKUP(CI69,MonsterTable!$A:$B,MATCH(MonsterTable!$B$1,MonsterTable!$A$1:$B$1,0),0),
IF(OR(NOT(ISBLANK(CK69)),ISBLANK(CL69)),#N/A,
IF(CI69="empty","empty",
VLOOKUP(CI69,MonsterGroupTable!$A:$A,1,0)))))))</f>
        <v/>
      </c>
    </row>
    <row r="70" spans="1:88">
      <c r="A70">
        <v>10069</v>
      </c>
      <c r="B70">
        <f t="shared" si="2"/>
        <v>1.1000000000000001</v>
      </c>
      <c r="C70">
        <f t="shared" si="2"/>
        <v>1.1000000000000001</v>
      </c>
      <c r="F70">
        <v>60</v>
      </c>
      <c r="G70">
        <v>669</v>
      </c>
      <c r="H70">
        <v>0</v>
      </c>
      <c r="I70">
        <v>0</v>
      </c>
      <c r="J70">
        <v>0</v>
      </c>
      <c r="K70" t="s">
        <v>28</v>
      </c>
      <c r="L70" t="s">
        <v>253</v>
      </c>
      <c r="M70" t="s">
        <v>79</v>
      </c>
      <c r="N70" t="s">
        <v>80</v>
      </c>
      <c r="O70">
        <v>0</v>
      </c>
      <c r="P70">
        <v>-4.75</v>
      </c>
      <c r="Q70">
        <v>-3.5</v>
      </c>
      <c r="R70">
        <v>4.75</v>
      </c>
      <c r="S70">
        <v>3</v>
      </c>
      <c r="T70">
        <v>-13.5</v>
      </c>
      <c r="U70">
        <v>2.5499999999999998</v>
      </c>
      <c r="V70">
        <v>-6.75</v>
      </c>
      <c r="W70" t="str">
        <f t="shared" si="3"/>
        <v>g107,5</v>
      </c>
      <c r="X70" s="1" t="s">
        <v>324</v>
      </c>
      <c r="Y70" s="2" t="str">
        <f>IF(AND(ISBLANK(X70),OR(NOT(ISBLANK(Z70)),NOT(ISBLANK(AA70)))),#N/A,
IF(ISBLANK(X70),"",
IF(AND(NOT(ISERROR(VLOOKUP(X70,MonsterTable!$A:$B,MATCH(MonsterTable!$B$1,MonsterTable!$A$1:$B$1,0),0))),OR(ISBLANK(Z70),ISBLANK(AA70))),#N/A,
IFERROR(VLOOKUP(X70,MonsterTable!$A:$B,MATCH(MonsterTable!$B$1,MonsterTable!$A$1:$B$1,0),0),
IF(OR(NOT(ISBLANK(Z70)),ISBLANK(AA70)),#N/A,
IF(X70="empty","empty",
VLOOKUP(X70,MonsterGroupTable!$A:$A,1,0)))))))</f>
        <v>g107</v>
      </c>
      <c r="AA70">
        <v>5</v>
      </c>
      <c r="AF70" s="2" t="str">
        <f>IF(AND(ISBLANK(AE70),OR(NOT(ISBLANK(AG70)),NOT(ISBLANK(AH70)))),#N/A,
IF(ISBLANK(AE70),"",
IF(AND(NOT(ISERROR(VLOOKUP(AE70,MonsterTable!$A:$B,MATCH(MonsterTable!$B$1,MonsterTable!$A$1:$B$1,0),0))),OR(ISBLANK(AG70),ISBLANK(AH70))),#N/A,
IFERROR(VLOOKUP(AE70,MonsterTable!$A:$B,MATCH(MonsterTable!$B$1,MonsterTable!$A$1:$B$1,0),0),
IF(OR(NOT(ISBLANK(AG70)),ISBLANK(AH70)),#N/A,
IF(AE70="empty","empty",
VLOOKUP(AE70,MonsterGroupTable!$A:$A,1,0)))))))</f>
        <v/>
      </c>
      <c r="AM70" s="2" t="str">
        <f>IF(AND(ISBLANK(AL70),OR(NOT(ISBLANK(AN70)),NOT(ISBLANK(AO70)))),#N/A,
IF(ISBLANK(AL70),"",
IF(AND(NOT(ISERROR(VLOOKUP(AL70,MonsterTable!$A:$B,MATCH(MonsterTable!$B$1,MonsterTable!$A$1:$B$1,0),0))),OR(ISBLANK(AN70),ISBLANK(AO70))),#N/A,
IFERROR(VLOOKUP(AL70,MonsterTable!$A:$B,MATCH(MonsterTable!$B$1,MonsterTable!$A$1:$B$1,0),0),
IF(OR(NOT(ISBLANK(AN70)),ISBLANK(AO70)),#N/A,
IF(AL70="empty","empty",
VLOOKUP(AL70,MonsterGroupTable!$A:$A,1,0)))))))</f>
        <v/>
      </c>
      <c r="AT70" s="2" t="str">
        <f>IF(AND(ISBLANK(AS70),OR(NOT(ISBLANK(AU70)),NOT(ISBLANK(AV70)))),#N/A,
IF(ISBLANK(AS70),"",
IF(AND(NOT(ISERROR(VLOOKUP(AS70,MonsterTable!$A:$B,MATCH(MonsterTable!$B$1,MonsterTable!$A$1:$B$1,0),0))),OR(ISBLANK(AU70),ISBLANK(AV70))),#N/A,
IFERROR(VLOOKUP(AS70,MonsterTable!$A:$B,MATCH(MonsterTable!$B$1,MonsterTable!$A$1:$B$1,0),0),
IF(OR(NOT(ISBLANK(AU70)),ISBLANK(AV70)),#N/A,
IF(AS70="empty","empty",
VLOOKUP(AS70,MonsterGroupTable!$A:$A,1,0)))))))</f>
        <v/>
      </c>
      <c r="BA70" s="2" t="str">
        <f>IF(AND(ISBLANK(AZ70),OR(NOT(ISBLANK(BB70)),NOT(ISBLANK(BC70)))),#N/A,
IF(ISBLANK(AZ70),"",
IF(AND(NOT(ISERROR(VLOOKUP(AZ70,MonsterTable!$A:$B,MATCH(MonsterTable!$B$1,MonsterTable!$A$1:$B$1,0),0))),OR(ISBLANK(BB70),ISBLANK(BC70))),#N/A,
IFERROR(VLOOKUP(AZ70,MonsterTable!$A:$B,MATCH(MonsterTable!$B$1,MonsterTable!$A$1:$B$1,0),0),
IF(OR(NOT(ISBLANK(BB70)),ISBLANK(BC70)),#N/A,
IF(AZ70="empty","empty",
VLOOKUP(AZ70,MonsterGroupTable!$A:$A,1,0)))))))</f>
        <v/>
      </c>
      <c r="BH70" s="2" t="str">
        <f>IF(AND(ISBLANK(BG70),OR(NOT(ISBLANK(BI70)),NOT(ISBLANK(BJ70)))),#N/A,
IF(ISBLANK(BG70),"",
IF(AND(NOT(ISERROR(VLOOKUP(BG70,MonsterTable!$A:$B,MATCH(MonsterTable!$B$1,MonsterTable!$A$1:$B$1,0),0))),OR(ISBLANK(BI70),ISBLANK(BJ70))),#N/A,
IFERROR(VLOOKUP(BG70,MonsterTable!$A:$B,MATCH(MonsterTable!$B$1,MonsterTable!$A$1:$B$1,0),0),
IF(OR(NOT(ISBLANK(BI70)),ISBLANK(BJ70)),#N/A,
IF(BG70="empty","empty",
VLOOKUP(BG70,MonsterGroupTable!$A:$A,1,0)))))))</f>
        <v/>
      </c>
      <c r="BO70" s="2" t="str">
        <f>IF(AND(ISBLANK(BN70),OR(NOT(ISBLANK(BP70)),NOT(ISBLANK(BQ70)))),#N/A,
IF(ISBLANK(BN70),"",
IF(AND(NOT(ISERROR(VLOOKUP(BN70,MonsterTable!$A:$B,MATCH(MonsterTable!$B$1,MonsterTable!$A$1:$B$1,0),0))),OR(ISBLANK(BP70),ISBLANK(BQ70))),#N/A,
IFERROR(VLOOKUP(BN70,MonsterTable!$A:$B,MATCH(MonsterTable!$B$1,MonsterTable!$A$1:$B$1,0),0),
IF(OR(NOT(ISBLANK(BP70)),ISBLANK(BQ70)),#N/A,
IF(BN70="empty","empty",
VLOOKUP(BN70,MonsterGroupTable!$A:$A,1,0)))))))</f>
        <v/>
      </c>
      <c r="BV70" s="2" t="str">
        <f>IF(AND(ISBLANK(BU70),OR(NOT(ISBLANK(BW70)),NOT(ISBLANK(BX70)))),#N/A,
IF(ISBLANK(BU70),"",
IF(AND(NOT(ISERROR(VLOOKUP(BU70,MonsterTable!$A:$B,MATCH(MonsterTable!$B$1,MonsterTable!$A$1:$B$1,0),0))),OR(ISBLANK(BW70),ISBLANK(BX70))),#N/A,
IFERROR(VLOOKUP(BU70,MonsterTable!$A:$B,MATCH(MonsterTable!$B$1,MonsterTable!$A$1:$B$1,0),0),
IF(OR(NOT(ISBLANK(BW70)),ISBLANK(BX70)),#N/A,
IF(BU70="empty","empty",
VLOOKUP(BU70,MonsterGroupTable!$A:$A,1,0)))))))</f>
        <v/>
      </c>
      <c r="CC70" s="2" t="str">
        <f>IF(AND(ISBLANK(CB70),OR(NOT(ISBLANK(CD70)),NOT(ISBLANK(CE70)))),#N/A,
IF(ISBLANK(CB70),"",
IF(AND(NOT(ISERROR(VLOOKUP(CB70,MonsterTable!$A:$B,MATCH(MonsterTable!$B$1,MonsterTable!$A$1:$B$1,0),0))),OR(ISBLANK(CD70),ISBLANK(CE70))),#N/A,
IFERROR(VLOOKUP(CB70,MonsterTable!$A:$B,MATCH(MonsterTable!$B$1,MonsterTable!$A$1:$B$1,0),0),
IF(OR(NOT(ISBLANK(CD70)),ISBLANK(CE70)),#N/A,
IF(CB70="empty","empty",
VLOOKUP(CB70,MonsterGroupTable!$A:$A,1,0)))))))</f>
        <v/>
      </c>
      <c r="CJ70" s="2" t="str">
        <f>IF(AND(ISBLANK(CI70),OR(NOT(ISBLANK(CK70)),NOT(ISBLANK(CL70)))),#N/A,
IF(ISBLANK(CI70),"",
IF(AND(NOT(ISERROR(VLOOKUP(CI70,MonsterTable!$A:$B,MATCH(MonsterTable!$B$1,MonsterTable!$A$1:$B$1,0),0))),OR(ISBLANK(CK70),ISBLANK(CL70))),#N/A,
IFERROR(VLOOKUP(CI70,MonsterTable!$A:$B,MATCH(MonsterTable!$B$1,MonsterTable!$A$1:$B$1,0),0),
IF(OR(NOT(ISBLANK(CK70)),ISBLANK(CL70)),#N/A,
IF(CI70="empty","empty",
VLOOKUP(CI70,MonsterGroupTable!$A:$A,1,0)))))))</f>
        <v/>
      </c>
    </row>
    <row r="71" spans="1:88">
      <c r="A71">
        <v>10070</v>
      </c>
      <c r="B71">
        <f t="shared" si="2"/>
        <v>1.2</v>
      </c>
      <c r="C71">
        <f t="shared" si="2"/>
        <v>1.1000000000000001</v>
      </c>
      <c r="F71">
        <v>60</v>
      </c>
      <c r="G71">
        <v>678</v>
      </c>
      <c r="H71">
        <v>0</v>
      </c>
      <c r="I71">
        <v>0</v>
      </c>
      <c r="J71">
        <v>0</v>
      </c>
      <c r="K71" t="s">
        <v>28</v>
      </c>
      <c r="L71" t="s">
        <v>253</v>
      </c>
      <c r="M71" t="s">
        <v>79</v>
      </c>
      <c r="N71" t="s">
        <v>80</v>
      </c>
      <c r="O71">
        <v>0</v>
      </c>
      <c r="P71">
        <v>-4.75</v>
      </c>
      <c r="Q71">
        <v>-3.5</v>
      </c>
      <c r="R71">
        <v>4.75</v>
      </c>
      <c r="S71">
        <v>3</v>
      </c>
      <c r="T71">
        <v>-13.5</v>
      </c>
      <c r="U71">
        <v>2.5499999999999998</v>
      </c>
      <c r="V71">
        <v>-6.75</v>
      </c>
      <c r="W71" t="str">
        <f t="shared" si="3"/>
        <v>g107,5</v>
      </c>
      <c r="X71" s="1" t="s">
        <v>324</v>
      </c>
      <c r="Y71" s="2" t="str">
        <f>IF(AND(ISBLANK(X71),OR(NOT(ISBLANK(Z71)),NOT(ISBLANK(AA71)))),#N/A,
IF(ISBLANK(X71),"",
IF(AND(NOT(ISERROR(VLOOKUP(X71,MonsterTable!$A:$B,MATCH(MonsterTable!$B$1,MonsterTable!$A$1:$B$1,0),0))),OR(ISBLANK(Z71),ISBLANK(AA71))),#N/A,
IFERROR(VLOOKUP(X71,MonsterTable!$A:$B,MATCH(MonsterTable!$B$1,MonsterTable!$A$1:$B$1,0),0),
IF(OR(NOT(ISBLANK(Z71)),ISBLANK(AA71)),#N/A,
IF(X71="empty","empty",
VLOOKUP(X71,MonsterGroupTable!$A:$A,1,0)))))))</f>
        <v>g107</v>
      </c>
      <c r="AA71">
        <v>5</v>
      </c>
      <c r="AF71" s="2" t="str">
        <f>IF(AND(ISBLANK(AE71),OR(NOT(ISBLANK(AG71)),NOT(ISBLANK(AH71)))),#N/A,
IF(ISBLANK(AE71),"",
IF(AND(NOT(ISERROR(VLOOKUP(AE71,MonsterTable!$A:$B,MATCH(MonsterTable!$B$1,MonsterTable!$A$1:$B$1,0),0))),OR(ISBLANK(AG71),ISBLANK(AH71))),#N/A,
IFERROR(VLOOKUP(AE71,MonsterTable!$A:$B,MATCH(MonsterTable!$B$1,MonsterTable!$A$1:$B$1,0),0),
IF(OR(NOT(ISBLANK(AG71)),ISBLANK(AH71)),#N/A,
IF(AE71="empty","empty",
VLOOKUP(AE71,MonsterGroupTable!$A:$A,1,0)))))))</f>
        <v/>
      </c>
      <c r="AM71" s="2" t="str">
        <f>IF(AND(ISBLANK(AL71),OR(NOT(ISBLANK(AN71)),NOT(ISBLANK(AO71)))),#N/A,
IF(ISBLANK(AL71),"",
IF(AND(NOT(ISERROR(VLOOKUP(AL71,MonsterTable!$A:$B,MATCH(MonsterTable!$B$1,MonsterTable!$A$1:$B$1,0),0))),OR(ISBLANK(AN71),ISBLANK(AO71))),#N/A,
IFERROR(VLOOKUP(AL71,MonsterTable!$A:$B,MATCH(MonsterTable!$B$1,MonsterTable!$A$1:$B$1,0),0),
IF(OR(NOT(ISBLANK(AN71)),ISBLANK(AO71)),#N/A,
IF(AL71="empty","empty",
VLOOKUP(AL71,MonsterGroupTable!$A:$A,1,0)))))))</f>
        <v/>
      </c>
      <c r="AT71" s="2" t="str">
        <f>IF(AND(ISBLANK(AS71),OR(NOT(ISBLANK(AU71)),NOT(ISBLANK(AV71)))),#N/A,
IF(ISBLANK(AS71),"",
IF(AND(NOT(ISERROR(VLOOKUP(AS71,MonsterTable!$A:$B,MATCH(MonsterTable!$B$1,MonsterTable!$A$1:$B$1,0),0))),OR(ISBLANK(AU71),ISBLANK(AV71))),#N/A,
IFERROR(VLOOKUP(AS71,MonsterTable!$A:$B,MATCH(MonsterTable!$B$1,MonsterTable!$A$1:$B$1,0),0),
IF(OR(NOT(ISBLANK(AU71)),ISBLANK(AV71)),#N/A,
IF(AS71="empty","empty",
VLOOKUP(AS71,MonsterGroupTable!$A:$A,1,0)))))))</f>
        <v/>
      </c>
      <c r="BA71" s="2" t="str">
        <f>IF(AND(ISBLANK(AZ71),OR(NOT(ISBLANK(BB71)),NOT(ISBLANK(BC71)))),#N/A,
IF(ISBLANK(AZ71),"",
IF(AND(NOT(ISERROR(VLOOKUP(AZ71,MonsterTable!$A:$B,MATCH(MonsterTable!$B$1,MonsterTable!$A$1:$B$1,0),0))),OR(ISBLANK(BB71),ISBLANK(BC71))),#N/A,
IFERROR(VLOOKUP(AZ71,MonsterTable!$A:$B,MATCH(MonsterTable!$B$1,MonsterTable!$A$1:$B$1,0),0),
IF(OR(NOT(ISBLANK(BB71)),ISBLANK(BC71)),#N/A,
IF(AZ71="empty","empty",
VLOOKUP(AZ71,MonsterGroupTable!$A:$A,1,0)))))))</f>
        <v/>
      </c>
      <c r="BH71" s="2" t="str">
        <f>IF(AND(ISBLANK(BG71),OR(NOT(ISBLANK(BI71)),NOT(ISBLANK(BJ71)))),#N/A,
IF(ISBLANK(BG71),"",
IF(AND(NOT(ISERROR(VLOOKUP(BG71,MonsterTable!$A:$B,MATCH(MonsterTable!$B$1,MonsterTable!$A$1:$B$1,0),0))),OR(ISBLANK(BI71),ISBLANK(BJ71))),#N/A,
IFERROR(VLOOKUP(BG71,MonsterTable!$A:$B,MATCH(MonsterTable!$B$1,MonsterTable!$A$1:$B$1,0),0),
IF(OR(NOT(ISBLANK(BI71)),ISBLANK(BJ71)),#N/A,
IF(BG71="empty","empty",
VLOOKUP(BG71,MonsterGroupTable!$A:$A,1,0)))))))</f>
        <v/>
      </c>
      <c r="BO71" s="2" t="str">
        <f>IF(AND(ISBLANK(BN71),OR(NOT(ISBLANK(BP71)),NOT(ISBLANK(BQ71)))),#N/A,
IF(ISBLANK(BN71),"",
IF(AND(NOT(ISERROR(VLOOKUP(BN71,MonsterTable!$A:$B,MATCH(MonsterTable!$B$1,MonsterTable!$A$1:$B$1,0),0))),OR(ISBLANK(BP71),ISBLANK(BQ71))),#N/A,
IFERROR(VLOOKUP(BN71,MonsterTable!$A:$B,MATCH(MonsterTable!$B$1,MonsterTable!$A$1:$B$1,0),0),
IF(OR(NOT(ISBLANK(BP71)),ISBLANK(BQ71)),#N/A,
IF(BN71="empty","empty",
VLOOKUP(BN71,MonsterGroupTable!$A:$A,1,0)))))))</f>
        <v/>
      </c>
      <c r="BV71" s="2" t="str">
        <f>IF(AND(ISBLANK(BU71),OR(NOT(ISBLANK(BW71)),NOT(ISBLANK(BX71)))),#N/A,
IF(ISBLANK(BU71),"",
IF(AND(NOT(ISERROR(VLOOKUP(BU71,MonsterTable!$A:$B,MATCH(MonsterTable!$B$1,MonsterTable!$A$1:$B$1,0),0))),OR(ISBLANK(BW71),ISBLANK(BX71))),#N/A,
IFERROR(VLOOKUP(BU71,MonsterTable!$A:$B,MATCH(MonsterTable!$B$1,MonsterTable!$A$1:$B$1,0),0),
IF(OR(NOT(ISBLANK(BW71)),ISBLANK(BX71)),#N/A,
IF(BU71="empty","empty",
VLOOKUP(BU71,MonsterGroupTable!$A:$A,1,0)))))))</f>
        <v/>
      </c>
      <c r="CC71" s="2" t="str">
        <f>IF(AND(ISBLANK(CB71),OR(NOT(ISBLANK(CD71)),NOT(ISBLANK(CE71)))),#N/A,
IF(ISBLANK(CB71),"",
IF(AND(NOT(ISERROR(VLOOKUP(CB71,MonsterTable!$A:$B,MATCH(MonsterTable!$B$1,MonsterTable!$A$1:$B$1,0),0))),OR(ISBLANK(CD71),ISBLANK(CE71))),#N/A,
IFERROR(VLOOKUP(CB71,MonsterTable!$A:$B,MATCH(MonsterTable!$B$1,MonsterTable!$A$1:$B$1,0),0),
IF(OR(NOT(ISBLANK(CD71)),ISBLANK(CE71)),#N/A,
IF(CB71="empty","empty",
VLOOKUP(CB71,MonsterGroupTable!$A:$A,1,0)))))))</f>
        <v/>
      </c>
      <c r="CJ71" s="2" t="str">
        <f>IF(AND(ISBLANK(CI71),OR(NOT(ISBLANK(CK71)),NOT(ISBLANK(CL71)))),#N/A,
IF(ISBLANK(CI71),"",
IF(AND(NOT(ISERROR(VLOOKUP(CI71,MonsterTable!$A:$B,MATCH(MonsterTable!$B$1,MonsterTable!$A$1:$B$1,0),0))),OR(ISBLANK(CK71),ISBLANK(CL71))),#N/A,
IFERROR(VLOOKUP(CI71,MonsterTable!$A:$B,MATCH(MonsterTable!$B$1,MonsterTable!$A$1:$B$1,0),0),
IF(OR(NOT(ISBLANK(CK71)),ISBLANK(CL71)),#N/A,
IF(CI71="empty","empty",
VLOOKUP(CI71,MonsterGroupTable!$A:$A,1,0)))))))</f>
        <v/>
      </c>
    </row>
    <row r="72" spans="1:88">
      <c r="A72">
        <v>10071</v>
      </c>
      <c r="B72">
        <f t="shared" si="2"/>
        <v>1.1000000000000001</v>
      </c>
      <c r="C72">
        <f t="shared" si="2"/>
        <v>1.1000000000000001</v>
      </c>
      <c r="F72">
        <v>60</v>
      </c>
      <c r="G72">
        <v>687</v>
      </c>
      <c r="H72">
        <v>0</v>
      </c>
      <c r="I72">
        <v>0</v>
      </c>
      <c r="J72">
        <v>0</v>
      </c>
      <c r="K72" t="s">
        <v>28</v>
      </c>
      <c r="L72" t="s">
        <v>254</v>
      </c>
      <c r="M72" t="s">
        <v>79</v>
      </c>
      <c r="N72" t="s">
        <v>80</v>
      </c>
      <c r="O72">
        <v>0</v>
      </c>
      <c r="P72">
        <v>-4.75</v>
      </c>
      <c r="Q72">
        <v>-3.5</v>
      </c>
      <c r="R72">
        <v>4.75</v>
      </c>
      <c r="S72">
        <v>3</v>
      </c>
      <c r="T72">
        <v>-13.5</v>
      </c>
      <c r="U72">
        <v>2.5499999999999998</v>
      </c>
      <c r="V72">
        <v>-6.75</v>
      </c>
      <c r="W72" t="str">
        <f t="shared" si="3"/>
        <v>g108,5</v>
      </c>
      <c r="X72" s="1" t="s">
        <v>325</v>
      </c>
      <c r="Y72" s="2" t="str">
        <f>IF(AND(ISBLANK(X72),OR(NOT(ISBLANK(Z72)),NOT(ISBLANK(AA72)))),#N/A,
IF(ISBLANK(X72),"",
IF(AND(NOT(ISERROR(VLOOKUP(X72,MonsterTable!$A:$B,MATCH(MonsterTable!$B$1,MonsterTable!$A$1:$B$1,0),0))),OR(ISBLANK(Z72),ISBLANK(AA72))),#N/A,
IFERROR(VLOOKUP(X72,MonsterTable!$A:$B,MATCH(MonsterTable!$B$1,MonsterTable!$A$1:$B$1,0),0),
IF(OR(NOT(ISBLANK(Z72)),ISBLANK(AA72)),#N/A,
IF(X72="empty","empty",
VLOOKUP(X72,MonsterGroupTable!$A:$A,1,0)))))))</f>
        <v>g108</v>
      </c>
      <c r="AA72">
        <v>5</v>
      </c>
      <c r="AF72" s="2" t="str">
        <f>IF(AND(ISBLANK(AE72),OR(NOT(ISBLANK(AG72)),NOT(ISBLANK(AH72)))),#N/A,
IF(ISBLANK(AE72),"",
IF(AND(NOT(ISERROR(VLOOKUP(AE72,MonsterTable!$A:$B,MATCH(MonsterTable!$B$1,MonsterTable!$A$1:$B$1,0),0))),OR(ISBLANK(AG72),ISBLANK(AH72))),#N/A,
IFERROR(VLOOKUP(AE72,MonsterTable!$A:$B,MATCH(MonsterTable!$B$1,MonsterTable!$A$1:$B$1,0),0),
IF(OR(NOT(ISBLANK(AG72)),ISBLANK(AH72)),#N/A,
IF(AE72="empty","empty",
VLOOKUP(AE72,MonsterGroupTable!$A:$A,1,0)))))))</f>
        <v/>
      </c>
      <c r="AM72" s="2" t="str">
        <f>IF(AND(ISBLANK(AL72),OR(NOT(ISBLANK(AN72)),NOT(ISBLANK(AO72)))),#N/A,
IF(ISBLANK(AL72),"",
IF(AND(NOT(ISERROR(VLOOKUP(AL72,MonsterTable!$A:$B,MATCH(MonsterTable!$B$1,MonsterTable!$A$1:$B$1,0),0))),OR(ISBLANK(AN72),ISBLANK(AO72))),#N/A,
IFERROR(VLOOKUP(AL72,MonsterTable!$A:$B,MATCH(MonsterTable!$B$1,MonsterTable!$A$1:$B$1,0),0),
IF(OR(NOT(ISBLANK(AN72)),ISBLANK(AO72)),#N/A,
IF(AL72="empty","empty",
VLOOKUP(AL72,MonsterGroupTable!$A:$A,1,0)))))))</f>
        <v/>
      </c>
      <c r="AT72" s="2" t="str">
        <f>IF(AND(ISBLANK(AS72),OR(NOT(ISBLANK(AU72)),NOT(ISBLANK(AV72)))),#N/A,
IF(ISBLANK(AS72),"",
IF(AND(NOT(ISERROR(VLOOKUP(AS72,MonsterTable!$A:$B,MATCH(MonsterTable!$B$1,MonsterTable!$A$1:$B$1,0),0))),OR(ISBLANK(AU72),ISBLANK(AV72))),#N/A,
IFERROR(VLOOKUP(AS72,MonsterTable!$A:$B,MATCH(MonsterTable!$B$1,MonsterTable!$A$1:$B$1,0),0),
IF(OR(NOT(ISBLANK(AU72)),ISBLANK(AV72)),#N/A,
IF(AS72="empty","empty",
VLOOKUP(AS72,MonsterGroupTable!$A:$A,1,0)))))))</f>
        <v/>
      </c>
      <c r="BA72" s="2" t="str">
        <f>IF(AND(ISBLANK(AZ72),OR(NOT(ISBLANK(BB72)),NOT(ISBLANK(BC72)))),#N/A,
IF(ISBLANK(AZ72),"",
IF(AND(NOT(ISERROR(VLOOKUP(AZ72,MonsterTable!$A:$B,MATCH(MonsterTable!$B$1,MonsterTable!$A$1:$B$1,0),0))),OR(ISBLANK(BB72),ISBLANK(BC72))),#N/A,
IFERROR(VLOOKUP(AZ72,MonsterTable!$A:$B,MATCH(MonsterTable!$B$1,MonsterTable!$A$1:$B$1,0),0),
IF(OR(NOT(ISBLANK(BB72)),ISBLANK(BC72)),#N/A,
IF(AZ72="empty","empty",
VLOOKUP(AZ72,MonsterGroupTable!$A:$A,1,0)))))))</f>
        <v/>
      </c>
      <c r="BH72" s="2" t="str">
        <f>IF(AND(ISBLANK(BG72),OR(NOT(ISBLANK(BI72)),NOT(ISBLANK(BJ72)))),#N/A,
IF(ISBLANK(BG72),"",
IF(AND(NOT(ISERROR(VLOOKUP(BG72,MonsterTable!$A:$B,MATCH(MonsterTable!$B$1,MonsterTable!$A$1:$B$1,0),0))),OR(ISBLANK(BI72),ISBLANK(BJ72))),#N/A,
IFERROR(VLOOKUP(BG72,MonsterTable!$A:$B,MATCH(MonsterTable!$B$1,MonsterTable!$A$1:$B$1,0),0),
IF(OR(NOT(ISBLANK(BI72)),ISBLANK(BJ72)),#N/A,
IF(BG72="empty","empty",
VLOOKUP(BG72,MonsterGroupTable!$A:$A,1,0)))))))</f>
        <v/>
      </c>
      <c r="BO72" s="2" t="str">
        <f>IF(AND(ISBLANK(BN72),OR(NOT(ISBLANK(BP72)),NOT(ISBLANK(BQ72)))),#N/A,
IF(ISBLANK(BN72),"",
IF(AND(NOT(ISERROR(VLOOKUP(BN72,MonsterTable!$A:$B,MATCH(MonsterTable!$B$1,MonsterTable!$A$1:$B$1,0),0))),OR(ISBLANK(BP72),ISBLANK(BQ72))),#N/A,
IFERROR(VLOOKUP(BN72,MonsterTable!$A:$B,MATCH(MonsterTable!$B$1,MonsterTable!$A$1:$B$1,0),0),
IF(OR(NOT(ISBLANK(BP72)),ISBLANK(BQ72)),#N/A,
IF(BN72="empty","empty",
VLOOKUP(BN72,MonsterGroupTable!$A:$A,1,0)))))))</f>
        <v/>
      </c>
      <c r="BV72" s="2" t="str">
        <f>IF(AND(ISBLANK(BU72),OR(NOT(ISBLANK(BW72)),NOT(ISBLANK(BX72)))),#N/A,
IF(ISBLANK(BU72),"",
IF(AND(NOT(ISERROR(VLOOKUP(BU72,MonsterTable!$A:$B,MATCH(MonsterTable!$B$1,MonsterTable!$A$1:$B$1,0),0))),OR(ISBLANK(BW72),ISBLANK(BX72))),#N/A,
IFERROR(VLOOKUP(BU72,MonsterTable!$A:$B,MATCH(MonsterTable!$B$1,MonsterTable!$A$1:$B$1,0),0),
IF(OR(NOT(ISBLANK(BW72)),ISBLANK(BX72)),#N/A,
IF(BU72="empty","empty",
VLOOKUP(BU72,MonsterGroupTable!$A:$A,1,0)))))))</f>
        <v/>
      </c>
      <c r="CC72" s="2" t="str">
        <f>IF(AND(ISBLANK(CB72),OR(NOT(ISBLANK(CD72)),NOT(ISBLANK(CE72)))),#N/A,
IF(ISBLANK(CB72),"",
IF(AND(NOT(ISERROR(VLOOKUP(CB72,MonsterTable!$A:$B,MATCH(MonsterTable!$B$1,MonsterTable!$A$1:$B$1,0),0))),OR(ISBLANK(CD72),ISBLANK(CE72))),#N/A,
IFERROR(VLOOKUP(CB72,MonsterTable!$A:$B,MATCH(MonsterTable!$B$1,MonsterTable!$A$1:$B$1,0),0),
IF(OR(NOT(ISBLANK(CD72)),ISBLANK(CE72)),#N/A,
IF(CB72="empty","empty",
VLOOKUP(CB72,MonsterGroupTable!$A:$A,1,0)))))))</f>
        <v/>
      </c>
      <c r="CJ72" s="2" t="str">
        <f>IF(AND(ISBLANK(CI72),OR(NOT(ISBLANK(CK72)),NOT(ISBLANK(CL72)))),#N/A,
IF(ISBLANK(CI72),"",
IF(AND(NOT(ISERROR(VLOOKUP(CI72,MonsterTable!$A:$B,MATCH(MonsterTable!$B$1,MonsterTable!$A$1:$B$1,0),0))),OR(ISBLANK(CK72),ISBLANK(CL72))),#N/A,
IFERROR(VLOOKUP(CI72,MonsterTable!$A:$B,MATCH(MonsterTable!$B$1,MonsterTable!$A$1:$B$1,0),0),
IF(OR(NOT(ISBLANK(CK72)),ISBLANK(CL72)),#N/A,
IF(CI72="empty","empty",
VLOOKUP(CI72,MonsterGroupTable!$A:$A,1,0)))))))</f>
        <v/>
      </c>
    </row>
    <row r="73" spans="1:88">
      <c r="A73">
        <v>10072</v>
      </c>
      <c r="B73">
        <f t="shared" si="2"/>
        <v>1.1000000000000001</v>
      </c>
      <c r="C73">
        <f t="shared" si="2"/>
        <v>1.1000000000000001</v>
      </c>
      <c r="F73">
        <v>60</v>
      </c>
      <c r="G73">
        <v>696</v>
      </c>
      <c r="H73">
        <v>0</v>
      </c>
      <c r="I73">
        <v>0</v>
      </c>
      <c r="J73">
        <v>0</v>
      </c>
      <c r="K73" t="s">
        <v>28</v>
      </c>
      <c r="L73" t="s">
        <v>254</v>
      </c>
      <c r="M73" t="s">
        <v>79</v>
      </c>
      <c r="N73" t="s">
        <v>80</v>
      </c>
      <c r="O73">
        <v>0</v>
      </c>
      <c r="P73">
        <v>-4.75</v>
      </c>
      <c r="Q73">
        <v>-3.5</v>
      </c>
      <c r="R73">
        <v>4.75</v>
      </c>
      <c r="S73">
        <v>3</v>
      </c>
      <c r="T73">
        <v>-13.5</v>
      </c>
      <c r="U73">
        <v>2.5499999999999998</v>
      </c>
      <c r="V73">
        <v>-6.75</v>
      </c>
      <c r="W73" t="str">
        <f t="shared" si="3"/>
        <v>g108,5</v>
      </c>
      <c r="X73" s="1" t="s">
        <v>325</v>
      </c>
      <c r="Y73" s="2" t="str">
        <f>IF(AND(ISBLANK(X73),OR(NOT(ISBLANK(Z73)),NOT(ISBLANK(AA73)))),#N/A,
IF(ISBLANK(X73),"",
IF(AND(NOT(ISERROR(VLOOKUP(X73,MonsterTable!$A:$B,MATCH(MonsterTable!$B$1,MonsterTable!$A$1:$B$1,0),0))),OR(ISBLANK(Z73),ISBLANK(AA73))),#N/A,
IFERROR(VLOOKUP(X73,MonsterTable!$A:$B,MATCH(MonsterTable!$B$1,MonsterTable!$A$1:$B$1,0),0),
IF(OR(NOT(ISBLANK(Z73)),ISBLANK(AA73)),#N/A,
IF(X73="empty","empty",
VLOOKUP(X73,MonsterGroupTable!$A:$A,1,0)))))))</f>
        <v>g108</v>
      </c>
      <c r="AA73">
        <v>5</v>
      </c>
      <c r="AF73" s="2" t="str">
        <f>IF(AND(ISBLANK(AE73),OR(NOT(ISBLANK(AG73)),NOT(ISBLANK(AH73)))),#N/A,
IF(ISBLANK(AE73),"",
IF(AND(NOT(ISERROR(VLOOKUP(AE73,MonsterTable!$A:$B,MATCH(MonsterTable!$B$1,MonsterTable!$A$1:$B$1,0),0))),OR(ISBLANK(AG73),ISBLANK(AH73))),#N/A,
IFERROR(VLOOKUP(AE73,MonsterTable!$A:$B,MATCH(MonsterTable!$B$1,MonsterTable!$A$1:$B$1,0),0),
IF(OR(NOT(ISBLANK(AG73)),ISBLANK(AH73)),#N/A,
IF(AE73="empty","empty",
VLOOKUP(AE73,MonsterGroupTable!$A:$A,1,0)))))))</f>
        <v/>
      </c>
      <c r="AM73" s="2" t="str">
        <f>IF(AND(ISBLANK(AL73),OR(NOT(ISBLANK(AN73)),NOT(ISBLANK(AO73)))),#N/A,
IF(ISBLANK(AL73),"",
IF(AND(NOT(ISERROR(VLOOKUP(AL73,MonsterTable!$A:$B,MATCH(MonsterTable!$B$1,MonsterTable!$A$1:$B$1,0),0))),OR(ISBLANK(AN73),ISBLANK(AO73))),#N/A,
IFERROR(VLOOKUP(AL73,MonsterTable!$A:$B,MATCH(MonsterTable!$B$1,MonsterTable!$A$1:$B$1,0),0),
IF(OR(NOT(ISBLANK(AN73)),ISBLANK(AO73)),#N/A,
IF(AL73="empty","empty",
VLOOKUP(AL73,MonsterGroupTable!$A:$A,1,0)))))))</f>
        <v/>
      </c>
      <c r="AT73" s="2" t="str">
        <f>IF(AND(ISBLANK(AS73),OR(NOT(ISBLANK(AU73)),NOT(ISBLANK(AV73)))),#N/A,
IF(ISBLANK(AS73),"",
IF(AND(NOT(ISERROR(VLOOKUP(AS73,MonsterTable!$A:$B,MATCH(MonsterTable!$B$1,MonsterTable!$A$1:$B$1,0),0))),OR(ISBLANK(AU73),ISBLANK(AV73))),#N/A,
IFERROR(VLOOKUP(AS73,MonsterTable!$A:$B,MATCH(MonsterTable!$B$1,MonsterTable!$A$1:$B$1,0),0),
IF(OR(NOT(ISBLANK(AU73)),ISBLANK(AV73)),#N/A,
IF(AS73="empty","empty",
VLOOKUP(AS73,MonsterGroupTable!$A:$A,1,0)))))))</f>
        <v/>
      </c>
      <c r="BA73" s="2" t="str">
        <f>IF(AND(ISBLANK(AZ73),OR(NOT(ISBLANK(BB73)),NOT(ISBLANK(BC73)))),#N/A,
IF(ISBLANK(AZ73),"",
IF(AND(NOT(ISERROR(VLOOKUP(AZ73,MonsterTable!$A:$B,MATCH(MonsterTable!$B$1,MonsterTable!$A$1:$B$1,0),0))),OR(ISBLANK(BB73),ISBLANK(BC73))),#N/A,
IFERROR(VLOOKUP(AZ73,MonsterTable!$A:$B,MATCH(MonsterTable!$B$1,MonsterTable!$A$1:$B$1,0),0),
IF(OR(NOT(ISBLANK(BB73)),ISBLANK(BC73)),#N/A,
IF(AZ73="empty","empty",
VLOOKUP(AZ73,MonsterGroupTable!$A:$A,1,0)))))))</f>
        <v/>
      </c>
      <c r="BH73" s="2" t="str">
        <f>IF(AND(ISBLANK(BG73),OR(NOT(ISBLANK(BI73)),NOT(ISBLANK(BJ73)))),#N/A,
IF(ISBLANK(BG73),"",
IF(AND(NOT(ISERROR(VLOOKUP(BG73,MonsterTable!$A:$B,MATCH(MonsterTable!$B$1,MonsterTable!$A$1:$B$1,0),0))),OR(ISBLANK(BI73),ISBLANK(BJ73))),#N/A,
IFERROR(VLOOKUP(BG73,MonsterTable!$A:$B,MATCH(MonsterTable!$B$1,MonsterTable!$A$1:$B$1,0),0),
IF(OR(NOT(ISBLANK(BI73)),ISBLANK(BJ73)),#N/A,
IF(BG73="empty","empty",
VLOOKUP(BG73,MonsterGroupTable!$A:$A,1,0)))))))</f>
        <v/>
      </c>
      <c r="BO73" s="2" t="str">
        <f>IF(AND(ISBLANK(BN73),OR(NOT(ISBLANK(BP73)),NOT(ISBLANK(BQ73)))),#N/A,
IF(ISBLANK(BN73),"",
IF(AND(NOT(ISERROR(VLOOKUP(BN73,MonsterTable!$A:$B,MATCH(MonsterTable!$B$1,MonsterTable!$A$1:$B$1,0),0))),OR(ISBLANK(BP73),ISBLANK(BQ73))),#N/A,
IFERROR(VLOOKUP(BN73,MonsterTable!$A:$B,MATCH(MonsterTable!$B$1,MonsterTable!$A$1:$B$1,0),0),
IF(OR(NOT(ISBLANK(BP73)),ISBLANK(BQ73)),#N/A,
IF(BN73="empty","empty",
VLOOKUP(BN73,MonsterGroupTable!$A:$A,1,0)))))))</f>
        <v/>
      </c>
      <c r="BV73" s="2" t="str">
        <f>IF(AND(ISBLANK(BU73),OR(NOT(ISBLANK(BW73)),NOT(ISBLANK(BX73)))),#N/A,
IF(ISBLANK(BU73),"",
IF(AND(NOT(ISERROR(VLOOKUP(BU73,MonsterTable!$A:$B,MATCH(MonsterTable!$B$1,MonsterTable!$A$1:$B$1,0),0))),OR(ISBLANK(BW73),ISBLANK(BX73))),#N/A,
IFERROR(VLOOKUP(BU73,MonsterTable!$A:$B,MATCH(MonsterTable!$B$1,MonsterTable!$A$1:$B$1,0),0),
IF(OR(NOT(ISBLANK(BW73)),ISBLANK(BX73)),#N/A,
IF(BU73="empty","empty",
VLOOKUP(BU73,MonsterGroupTable!$A:$A,1,0)))))))</f>
        <v/>
      </c>
      <c r="CC73" s="2" t="str">
        <f>IF(AND(ISBLANK(CB73),OR(NOT(ISBLANK(CD73)),NOT(ISBLANK(CE73)))),#N/A,
IF(ISBLANK(CB73),"",
IF(AND(NOT(ISERROR(VLOOKUP(CB73,MonsterTable!$A:$B,MATCH(MonsterTable!$B$1,MonsterTable!$A$1:$B$1,0),0))),OR(ISBLANK(CD73),ISBLANK(CE73))),#N/A,
IFERROR(VLOOKUP(CB73,MonsterTable!$A:$B,MATCH(MonsterTable!$B$1,MonsterTable!$A$1:$B$1,0),0),
IF(OR(NOT(ISBLANK(CD73)),ISBLANK(CE73)),#N/A,
IF(CB73="empty","empty",
VLOOKUP(CB73,MonsterGroupTable!$A:$A,1,0)))))))</f>
        <v/>
      </c>
      <c r="CJ73" s="2" t="str">
        <f>IF(AND(ISBLANK(CI73),OR(NOT(ISBLANK(CK73)),NOT(ISBLANK(CL73)))),#N/A,
IF(ISBLANK(CI73),"",
IF(AND(NOT(ISERROR(VLOOKUP(CI73,MonsterTable!$A:$B,MATCH(MonsterTable!$B$1,MonsterTable!$A$1:$B$1,0),0))),OR(ISBLANK(CK73),ISBLANK(CL73))),#N/A,
IFERROR(VLOOKUP(CI73,MonsterTable!$A:$B,MATCH(MonsterTable!$B$1,MonsterTable!$A$1:$B$1,0),0),
IF(OR(NOT(ISBLANK(CK73)),ISBLANK(CL73)),#N/A,
IF(CI73="empty","empty",
VLOOKUP(CI73,MonsterGroupTable!$A:$A,1,0)))))))</f>
        <v/>
      </c>
    </row>
    <row r="74" spans="1:88">
      <c r="A74">
        <v>10073</v>
      </c>
      <c r="B74">
        <f t="shared" si="2"/>
        <v>1.1000000000000001</v>
      </c>
      <c r="C74">
        <f t="shared" si="2"/>
        <v>1.1000000000000001</v>
      </c>
      <c r="F74">
        <v>60</v>
      </c>
      <c r="G74">
        <v>705</v>
      </c>
      <c r="H74">
        <v>0</v>
      </c>
      <c r="I74">
        <v>0</v>
      </c>
      <c r="J74">
        <v>0</v>
      </c>
      <c r="K74" t="s">
        <v>28</v>
      </c>
      <c r="L74" t="s">
        <v>254</v>
      </c>
      <c r="M74" t="s">
        <v>79</v>
      </c>
      <c r="N74" t="s">
        <v>80</v>
      </c>
      <c r="O74">
        <v>0</v>
      </c>
      <c r="P74">
        <v>-4.75</v>
      </c>
      <c r="Q74">
        <v>-3.5</v>
      </c>
      <c r="R74">
        <v>4.75</v>
      </c>
      <c r="S74">
        <v>3</v>
      </c>
      <c r="T74">
        <v>-13.5</v>
      </c>
      <c r="U74">
        <v>2.5499999999999998</v>
      </c>
      <c r="V74">
        <v>-6.75</v>
      </c>
      <c r="W74" t="str">
        <f t="shared" si="3"/>
        <v>g108,5</v>
      </c>
      <c r="X74" s="1" t="s">
        <v>325</v>
      </c>
      <c r="Y74" s="2" t="str">
        <f>IF(AND(ISBLANK(X74),OR(NOT(ISBLANK(Z74)),NOT(ISBLANK(AA74)))),#N/A,
IF(ISBLANK(X74),"",
IF(AND(NOT(ISERROR(VLOOKUP(X74,MonsterTable!$A:$B,MATCH(MonsterTable!$B$1,MonsterTable!$A$1:$B$1,0),0))),OR(ISBLANK(Z74),ISBLANK(AA74))),#N/A,
IFERROR(VLOOKUP(X74,MonsterTable!$A:$B,MATCH(MonsterTable!$B$1,MonsterTable!$A$1:$B$1,0),0),
IF(OR(NOT(ISBLANK(Z74)),ISBLANK(AA74)),#N/A,
IF(X74="empty","empty",
VLOOKUP(X74,MonsterGroupTable!$A:$A,1,0)))))))</f>
        <v>g108</v>
      </c>
      <c r="AA74">
        <v>5</v>
      </c>
      <c r="AF74" s="2" t="str">
        <f>IF(AND(ISBLANK(AE74),OR(NOT(ISBLANK(AG74)),NOT(ISBLANK(AH74)))),#N/A,
IF(ISBLANK(AE74),"",
IF(AND(NOT(ISERROR(VLOOKUP(AE74,MonsterTable!$A:$B,MATCH(MonsterTable!$B$1,MonsterTable!$A$1:$B$1,0),0))),OR(ISBLANK(AG74),ISBLANK(AH74))),#N/A,
IFERROR(VLOOKUP(AE74,MonsterTable!$A:$B,MATCH(MonsterTable!$B$1,MonsterTable!$A$1:$B$1,0),0),
IF(OR(NOT(ISBLANK(AG74)),ISBLANK(AH74)),#N/A,
IF(AE74="empty","empty",
VLOOKUP(AE74,MonsterGroupTable!$A:$A,1,0)))))))</f>
        <v/>
      </c>
      <c r="AM74" s="2" t="str">
        <f>IF(AND(ISBLANK(AL74),OR(NOT(ISBLANK(AN74)),NOT(ISBLANK(AO74)))),#N/A,
IF(ISBLANK(AL74),"",
IF(AND(NOT(ISERROR(VLOOKUP(AL74,MonsterTable!$A:$B,MATCH(MonsterTable!$B$1,MonsterTable!$A$1:$B$1,0),0))),OR(ISBLANK(AN74),ISBLANK(AO74))),#N/A,
IFERROR(VLOOKUP(AL74,MonsterTable!$A:$B,MATCH(MonsterTable!$B$1,MonsterTable!$A$1:$B$1,0),0),
IF(OR(NOT(ISBLANK(AN74)),ISBLANK(AO74)),#N/A,
IF(AL74="empty","empty",
VLOOKUP(AL74,MonsterGroupTable!$A:$A,1,0)))))))</f>
        <v/>
      </c>
      <c r="AT74" s="2" t="str">
        <f>IF(AND(ISBLANK(AS74),OR(NOT(ISBLANK(AU74)),NOT(ISBLANK(AV74)))),#N/A,
IF(ISBLANK(AS74),"",
IF(AND(NOT(ISERROR(VLOOKUP(AS74,MonsterTable!$A:$B,MATCH(MonsterTable!$B$1,MonsterTable!$A$1:$B$1,0),0))),OR(ISBLANK(AU74),ISBLANK(AV74))),#N/A,
IFERROR(VLOOKUP(AS74,MonsterTable!$A:$B,MATCH(MonsterTable!$B$1,MonsterTable!$A$1:$B$1,0),0),
IF(OR(NOT(ISBLANK(AU74)),ISBLANK(AV74)),#N/A,
IF(AS74="empty","empty",
VLOOKUP(AS74,MonsterGroupTable!$A:$A,1,0)))))))</f>
        <v/>
      </c>
      <c r="BA74" s="2" t="str">
        <f>IF(AND(ISBLANK(AZ74),OR(NOT(ISBLANK(BB74)),NOT(ISBLANK(BC74)))),#N/A,
IF(ISBLANK(AZ74),"",
IF(AND(NOT(ISERROR(VLOOKUP(AZ74,MonsterTable!$A:$B,MATCH(MonsterTable!$B$1,MonsterTable!$A$1:$B$1,0),0))),OR(ISBLANK(BB74),ISBLANK(BC74))),#N/A,
IFERROR(VLOOKUP(AZ74,MonsterTable!$A:$B,MATCH(MonsterTable!$B$1,MonsterTable!$A$1:$B$1,0),0),
IF(OR(NOT(ISBLANK(BB74)),ISBLANK(BC74)),#N/A,
IF(AZ74="empty","empty",
VLOOKUP(AZ74,MonsterGroupTable!$A:$A,1,0)))))))</f>
        <v/>
      </c>
      <c r="BH74" s="2" t="str">
        <f>IF(AND(ISBLANK(BG74),OR(NOT(ISBLANK(BI74)),NOT(ISBLANK(BJ74)))),#N/A,
IF(ISBLANK(BG74),"",
IF(AND(NOT(ISERROR(VLOOKUP(BG74,MonsterTable!$A:$B,MATCH(MonsterTable!$B$1,MonsterTable!$A$1:$B$1,0),0))),OR(ISBLANK(BI74),ISBLANK(BJ74))),#N/A,
IFERROR(VLOOKUP(BG74,MonsterTable!$A:$B,MATCH(MonsterTable!$B$1,MonsterTable!$A$1:$B$1,0),0),
IF(OR(NOT(ISBLANK(BI74)),ISBLANK(BJ74)),#N/A,
IF(BG74="empty","empty",
VLOOKUP(BG74,MonsterGroupTable!$A:$A,1,0)))))))</f>
        <v/>
      </c>
      <c r="BO74" s="2" t="str">
        <f>IF(AND(ISBLANK(BN74),OR(NOT(ISBLANK(BP74)),NOT(ISBLANK(BQ74)))),#N/A,
IF(ISBLANK(BN74),"",
IF(AND(NOT(ISERROR(VLOOKUP(BN74,MonsterTable!$A:$B,MATCH(MonsterTable!$B$1,MonsterTable!$A$1:$B$1,0),0))),OR(ISBLANK(BP74),ISBLANK(BQ74))),#N/A,
IFERROR(VLOOKUP(BN74,MonsterTable!$A:$B,MATCH(MonsterTable!$B$1,MonsterTable!$A$1:$B$1,0),0),
IF(OR(NOT(ISBLANK(BP74)),ISBLANK(BQ74)),#N/A,
IF(BN74="empty","empty",
VLOOKUP(BN74,MonsterGroupTable!$A:$A,1,0)))))))</f>
        <v/>
      </c>
      <c r="BV74" s="2" t="str">
        <f>IF(AND(ISBLANK(BU74),OR(NOT(ISBLANK(BW74)),NOT(ISBLANK(BX74)))),#N/A,
IF(ISBLANK(BU74),"",
IF(AND(NOT(ISERROR(VLOOKUP(BU74,MonsterTable!$A:$B,MATCH(MonsterTable!$B$1,MonsterTable!$A$1:$B$1,0),0))),OR(ISBLANK(BW74),ISBLANK(BX74))),#N/A,
IFERROR(VLOOKUP(BU74,MonsterTable!$A:$B,MATCH(MonsterTable!$B$1,MonsterTable!$A$1:$B$1,0),0),
IF(OR(NOT(ISBLANK(BW74)),ISBLANK(BX74)),#N/A,
IF(BU74="empty","empty",
VLOOKUP(BU74,MonsterGroupTable!$A:$A,1,0)))))))</f>
        <v/>
      </c>
      <c r="CC74" s="2" t="str">
        <f>IF(AND(ISBLANK(CB74),OR(NOT(ISBLANK(CD74)),NOT(ISBLANK(CE74)))),#N/A,
IF(ISBLANK(CB74),"",
IF(AND(NOT(ISERROR(VLOOKUP(CB74,MonsterTable!$A:$B,MATCH(MonsterTable!$B$1,MonsterTable!$A$1:$B$1,0),0))),OR(ISBLANK(CD74),ISBLANK(CE74))),#N/A,
IFERROR(VLOOKUP(CB74,MonsterTable!$A:$B,MATCH(MonsterTable!$B$1,MonsterTable!$A$1:$B$1,0),0),
IF(OR(NOT(ISBLANK(CD74)),ISBLANK(CE74)),#N/A,
IF(CB74="empty","empty",
VLOOKUP(CB74,MonsterGroupTable!$A:$A,1,0)))))))</f>
        <v/>
      </c>
      <c r="CJ74" s="2" t="str">
        <f>IF(AND(ISBLANK(CI74),OR(NOT(ISBLANK(CK74)),NOT(ISBLANK(CL74)))),#N/A,
IF(ISBLANK(CI74),"",
IF(AND(NOT(ISERROR(VLOOKUP(CI74,MonsterTable!$A:$B,MATCH(MonsterTable!$B$1,MonsterTable!$A$1:$B$1,0),0))),OR(ISBLANK(CK74),ISBLANK(CL74))),#N/A,
IFERROR(VLOOKUP(CI74,MonsterTable!$A:$B,MATCH(MonsterTable!$B$1,MonsterTable!$A$1:$B$1,0),0),
IF(OR(NOT(ISBLANK(CK74)),ISBLANK(CL74)),#N/A,
IF(CI74="empty","empty",
VLOOKUP(CI74,MonsterGroupTable!$A:$A,1,0)))))))</f>
        <v/>
      </c>
    </row>
    <row r="75" spans="1:88">
      <c r="A75">
        <v>10074</v>
      </c>
      <c r="B75">
        <f t="shared" si="2"/>
        <v>1.1000000000000001</v>
      </c>
      <c r="C75">
        <f t="shared" si="2"/>
        <v>1.1000000000000001</v>
      </c>
      <c r="F75">
        <v>60</v>
      </c>
      <c r="G75">
        <v>714</v>
      </c>
      <c r="H75">
        <v>0</v>
      </c>
      <c r="I75">
        <v>0</v>
      </c>
      <c r="J75">
        <v>0</v>
      </c>
      <c r="K75" t="s">
        <v>28</v>
      </c>
      <c r="L75" t="s">
        <v>254</v>
      </c>
      <c r="M75" t="s">
        <v>79</v>
      </c>
      <c r="N75" t="s">
        <v>80</v>
      </c>
      <c r="O75">
        <v>0</v>
      </c>
      <c r="P75">
        <v>-4.75</v>
      </c>
      <c r="Q75">
        <v>-3.5</v>
      </c>
      <c r="R75">
        <v>4.75</v>
      </c>
      <c r="S75">
        <v>3</v>
      </c>
      <c r="T75">
        <v>-13.5</v>
      </c>
      <c r="U75">
        <v>2.5499999999999998</v>
      </c>
      <c r="V75">
        <v>-6.75</v>
      </c>
      <c r="W75" t="str">
        <f t="shared" si="3"/>
        <v>g108,5</v>
      </c>
      <c r="X75" s="1" t="s">
        <v>325</v>
      </c>
      <c r="Y75" s="2" t="str">
        <f>IF(AND(ISBLANK(X75),OR(NOT(ISBLANK(Z75)),NOT(ISBLANK(AA75)))),#N/A,
IF(ISBLANK(X75),"",
IF(AND(NOT(ISERROR(VLOOKUP(X75,MonsterTable!$A:$B,MATCH(MonsterTable!$B$1,MonsterTable!$A$1:$B$1,0),0))),OR(ISBLANK(Z75),ISBLANK(AA75))),#N/A,
IFERROR(VLOOKUP(X75,MonsterTable!$A:$B,MATCH(MonsterTable!$B$1,MonsterTable!$A$1:$B$1,0),0),
IF(OR(NOT(ISBLANK(Z75)),ISBLANK(AA75)),#N/A,
IF(X75="empty","empty",
VLOOKUP(X75,MonsterGroupTable!$A:$A,1,0)))))))</f>
        <v>g108</v>
      </c>
      <c r="AA75">
        <v>5</v>
      </c>
      <c r="AF75" s="2" t="str">
        <f>IF(AND(ISBLANK(AE75),OR(NOT(ISBLANK(AG75)),NOT(ISBLANK(AH75)))),#N/A,
IF(ISBLANK(AE75),"",
IF(AND(NOT(ISERROR(VLOOKUP(AE75,MonsterTable!$A:$B,MATCH(MonsterTable!$B$1,MonsterTable!$A$1:$B$1,0),0))),OR(ISBLANK(AG75),ISBLANK(AH75))),#N/A,
IFERROR(VLOOKUP(AE75,MonsterTable!$A:$B,MATCH(MonsterTable!$B$1,MonsterTable!$A$1:$B$1,0),0),
IF(OR(NOT(ISBLANK(AG75)),ISBLANK(AH75)),#N/A,
IF(AE75="empty","empty",
VLOOKUP(AE75,MonsterGroupTable!$A:$A,1,0)))))))</f>
        <v/>
      </c>
      <c r="AM75" s="2" t="str">
        <f>IF(AND(ISBLANK(AL75),OR(NOT(ISBLANK(AN75)),NOT(ISBLANK(AO75)))),#N/A,
IF(ISBLANK(AL75),"",
IF(AND(NOT(ISERROR(VLOOKUP(AL75,MonsterTable!$A:$B,MATCH(MonsterTable!$B$1,MonsterTable!$A$1:$B$1,0),0))),OR(ISBLANK(AN75),ISBLANK(AO75))),#N/A,
IFERROR(VLOOKUP(AL75,MonsterTable!$A:$B,MATCH(MonsterTable!$B$1,MonsterTable!$A$1:$B$1,0),0),
IF(OR(NOT(ISBLANK(AN75)),ISBLANK(AO75)),#N/A,
IF(AL75="empty","empty",
VLOOKUP(AL75,MonsterGroupTable!$A:$A,1,0)))))))</f>
        <v/>
      </c>
      <c r="AT75" s="2" t="str">
        <f>IF(AND(ISBLANK(AS75),OR(NOT(ISBLANK(AU75)),NOT(ISBLANK(AV75)))),#N/A,
IF(ISBLANK(AS75),"",
IF(AND(NOT(ISERROR(VLOOKUP(AS75,MonsterTable!$A:$B,MATCH(MonsterTable!$B$1,MonsterTable!$A$1:$B$1,0),0))),OR(ISBLANK(AU75),ISBLANK(AV75))),#N/A,
IFERROR(VLOOKUP(AS75,MonsterTable!$A:$B,MATCH(MonsterTable!$B$1,MonsterTable!$A$1:$B$1,0),0),
IF(OR(NOT(ISBLANK(AU75)),ISBLANK(AV75)),#N/A,
IF(AS75="empty","empty",
VLOOKUP(AS75,MonsterGroupTable!$A:$A,1,0)))))))</f>
        <v/>
      </c>
      <c r="BA75" s="2" t="str">
        <f>IF(AND(ISBLANK(AZ75),OR(NOT(ISBLANK(BB75)),NOT(ISBLANK(BC75)))),#N/A,
IF(ISBLANK(AZ75),"",
IF(AND(NOT(ISERROR(VLOOKUP(AZ75,MonsterTable!$A:$B,MATCH(MonsterTable!$B$1,MonsterTable!$A$1:$B$1,0),0))),OR(ISBLANK(BB75),ISBLANK(BC75))),#N/A,
IFERROR(VLOOKUP(AZ75,MonsterTable!$A:$B,MATCH(MonsterTable!$B$1,MonsterTable!$A$1:$B$1,0),0),
IF(OR(NOT(ISBLANK(BB75)),ISBLANK(BC75)),#N/A,
IF(AZ75="empty","empty",
VLOOKUP(AZ75,MonsterGroupTable!$A:$A,1,0)))))))</f>
        <v/>
      </c>
      <c r="BH75" s="2" t="str">
        <f>IF(AND(ISBLANK(BG75),OR(NOT(ISBLANK(BI75)),NOT(ISBLANK(BJ75)))),#N/A,
IF(ISBLANK(BG75),"",
IF(AND(NOT(ISERROR(VLOOKUP(BG75,MonsterTable!$A:$B,MATCH(MonsterTable!$B$1,MonsterTable!$A$1:$B$1,0),0))),OR(ISBLANK(BI75),ISBLANK(BJ75))),#N/A,
IFERROR(VLOOKUP(BG75,MonsterTable!$A:$B,MATCH(MonsterTable!$B$1,MonsterTable!$A$1:$B$1,0),0),
IF(OR(NOT(ISBLANK(BI75)),ISBLANK(BJ75)),#N/A,
IF(BG75="empty","empty",
VLOOKUP(BG75,MonsterGroupTable!$A:$A,1,0)))))))</f>
        <v/>
      </c>
      <c r="BO75" s="2" t="str">
        <f>IF(AND(ISBLANK(BN75),OR(NOT(ISBLANK(BP75)),NOT(ISBLANK(BQ75)))),#N/A,
IF(ISBLANK(BN75),"",
IF(AND(NOT(ISERROR(VLOOKUP(BN75,MonsterTable!$A:$B,MATCH(MonsterTable!$B$1,MonsterTable!$A$1:$B$1,0),0))),OR(ISBLANK(BP75),ISBLANK(BQ75))),#N/A,
IFERROR(VLOOKUP(BN75,MonsterTable!$A:$B,MATCH(MonsterTable!$B$1,MonsterTable!$A$1:$B$1,0),0),
IF(OR(NOT(ISBLANK(BP75)),ISBLANK(BQ75)),#N/A,
IF(BN75="empty","empty",
VLOOKUP(BN75,MonsterGroupTable!$A:$A,1,0)))))))</f>
        <v/>
      </c>
      <c r="BV75" s="2" t="str">
        <f>IF(AND(ISBLANK(BU75),OR(NOT(ISBLANK(BW75)),NOT(ISBLANK(BX75)))),#N/A,
IF(ISBLANK(BU75),"",
IF(AND(NOT(ISERROR(VLOOKUP(BU75,MonsterTable!$A:$B,MATCH(MonsterTable!$B$1,MonsterTable!$A$1:$B$1,0),0))),OR(ISBLANK(BW75),ISBLANK(BX75))),#N/A,
IFERROR(VLOOKUP(BU75,MonsterTable!$A:$B,MATCH(MonsterTable!$B$1,MonsterTable!$A$1:$B$1,0),0),
IF(OR(NOT(ISBLANK(BW75)),ISBLANK(BX75)),#N/A,
IF(BU75="empty","empty",
VLOOKUP(BU75,MonsterGroupTable!$A:$A,1,0)))))))</f>
        <v/>
      </c>
      <c r="CC75" s="2" t="str">
        <f>IF(AND(ISBLANK(CB75),OR(NOT(ISBLANK(CD75)),NOT(ISBLANK(CE75)))),#N/A,
IF(ISBLANK(CB75),"",
IF(AND(NOT(ISERROR(VLOOKUP(CB75,MonsterTable!$A:$B,MATCH(MonsterTable!$B$1,MonsterTable!$A$1:$B$1,0),0))),OR(ISBLANK(CD75),ISBLANK(CE75))),#N/A,
IFERROR(VLOOKUP(CB75,MonsterTable!$A:$B,MATCH(MonsterTable!$B$1,MonsterTable!$A$1:$B$1,0),0),
IF(OR(NOT(ISBLANK(CD75)),ISBLANK(CE75)),#N/A,
IF(CB75="empty","empty",
VLOOKUP(CB75,MonsterGroupTable!$A:$A,1,0)))))))</f>
        <v/>
      </c>
      <c r="CJ75" s="2" t="str">
        <f>IF(AND(ISBLANK(CI75),OR(NOT(ISBLANK(CK75)),NOT(ISBLANK(CL75)))),#N/A,
IF(ISBLANK(CI75),"",
IF(AND(NOT(ISERROR(VLOOKUP(CI75,MonsterTable!$A:$B,MATCH(MonsterTable!$B$1,MonsterTable!$A$1:$B$1,0),0))),OR(ISBLANK(CK75),ISBLANK(CL75))),#N/A,
IFERROR(VLOOKUP(CI75,MonsterTable!$A:$B,MATCH(MonsterTable!$B$1,MonsterTable!$A$1:$B$1,0),0),
IF(OR(NOT(ISBLANK(CK75)),ISBLANK(CL75)),#N/A,
IF(CI75="empty","empty",
VLOOKUP(CI75,MonsterGroupTable!$A:$A,1,0)))))))</f>
        <v/>
      </c>
    </row>
    <row r="76" spans="1:88">
      <c r="A76">
        <v>10075</v>
      </c>
      <c r="B76">
        <f t="shared" si="2"/>
        <v>1.1000000000000001</v>
      </c>
      <c r="C76">
        <f t="shared" si="2"/>
        <v>1.1000000000000001</v>
      </c>
      <c r="F76">
        <v>60</v>
      </c>
      <c r="G76">
        <v>723</v>
      </c>
      <c r="H76">
        <v>0</v>
      </c>
      <c r="I76">
        <v>0</v>
      </c>
      <c r="J76">
        <v>0</v>
      </c>
      <c r="K76" t="s">
        <v>28</v>
      </c>
      <c r="L76" t="s">
        <v>254</v>
      </c>
      <c r="M76" t="s">
        <v>79</v>
      </c>
      <c r="N76" t="s">
        <v>80</v>
      </c>
      <c r="O76">
        <v>0</v>
      </c>
      <c r="P76">
        <v>-4.75</v>
      </c>
      <c r="Q76">
        <v>-3.5</v>
      </c>
      <c r="R76">
        <v>4.75</v>
      </c>
      <c r="S76">
        <v>3</v>
      </c>
      <c r="T76">
        <v>-13.5</v>
      </c>
      <c r="U76">
        <v>2.5499999999999998</v>
      </c>
      <c r="V76">
        <v>-6.75</v>
      </c>
      <c r="W76" t="str">
        <f t="shared" si="3"/>
        <v>g108,5</v>
      </c>
      <c r="X76" s="1" t="s">
        <v>325</v>
      </c>
      <c r="Y76" s="2" t="str">
        <f>IF(AND(ISBLANK(X76),OR(NOT(ISBLANK(Z76)),NOT(ISBLANK(AA76)))),#N/A,
IF(ISBLANK(X76),"",
IF(AND(NOT(ISERROR(VLOOKUP(X76,MonsterTable!$A:$B,MATCH(MonsterTable!$B$1,MonsterTable!$A$1:$B$1,0),0))),OR(ISBLANK(Z76),ISBLANK(AA76))),#N/A,
IFERROR(VLOOKUP(X76,MonsterTable!$A:$B,MATCH(MonsterTable!$B$1,MonsterTable!$A$1:$B$1,0),0),
IF(OR(NOT(ISBLANK(Z76)),ISBLANK(AA76)),#N/A,
IF(X76="empty","empty",
VLOOKUP(X76,MonsterGroupTable!$A:$A,1,0)))))))</f>
        <v>g108</v>
      </c>
      <c r="AA76">
        <v>5</v>
      </c>
      <c r="AF76" s="2" t="str">
        <f>IF(AND(ISBLANK(AE76),OR(NOT(ISBLANK(AG76)),NOT(ISBLANK(AH76)))),#N/A,
IF(ISBLANK(AE76),"",
IF(AND(NOT(ISERROR(VLOOKUP(AE76,MonsterTable!$A:$B,MATCH(MonsterTable!$B$1,MonsterTable!$A$1:$B$1,0),0))),OR(ISBLANK(AG76),ISBLANK(AH76))),#N/A,
IFERROR(VLOOKUP(AE76,MonsterTable!$A:$B,MATCH(MonsterTable!$B$1,MonsterTable!$A$1:$B$1,0),0),
IF(OR(NOT(ISBLANK(AG76)),ISBLANK(AH76)),#N/A,
IF(AE76="empty","empty",
VLOOKUP(AE76,MonsterGroupTable!$A:$A,1,0)))))))</f>
        <v/>
      </c>
      <c r="AM76" s="2" t="str">
        <f>IF(AND(ISBLANK(AL76),OR(NOT(ISBLANK(AN76)),NOT(ISBLANK(AO76)))),#N/A,
IF(ISBLANK(AL76),"",
IF(AND(NOT(ISERROR(VLOOKUP(AL76,MonsterTable!$A:$B,MATCH(MonsterTable!$B$1,MonsterTable!$A$1:$B$1,0),0))),OR(ISBLANK(AN76),ISBLANK(AO76))),#N/A,
IFERROR(VLOOKUP(AL76,MonsterTable!$A:$B,MATCH(MonsterTable!$B$1,MonsterTable!$A$1:$B$1,0),0),
IF(OR(NOT(ISBLANK(AN76)),ISBLANK(AO76)),#N/A,
IF(AL76="empty","empty",
VLOOKUP(AL76,MonsterGroupTable!$A:$A,1,0)))))))</f>
        <v/>
      </c>
      <c r="AT76" s="2" t="str">
        <f>IF(AND(ISBLANK(AS76),OR(NOT(ISBLANK(AU76)),NOT(ISBLANK(AV76)))),#N/A,
IF(ISBLANK(AS76),"",
IF(AND(NOT(ISERROR(VLOOKUP(AS76,MonsterTable!$A:$B,MATCH(MonsterTable!$B$1,MonsterTable!$A$1:$B$1,0),0))),OR(ISBLANK(AU76),ISBLANK(AV76))),#N/A,
IFERROR(VLOOKUP(AS76,MonsterTable!$A:$B,MATCH(MonsterTable!$B$1,MonsterTable!$A$1:$B$1,0),0),
IF(OR(NOT(ISBLANK(AU76)),ISBLANK(AV76)),#N/A,
IF(AS76="empty","empty",
VLOOKUP(AS76,MonsterGroupTable!$A:$A,1,0)))))))</f>
        <v/>
      </c>
      <c r="BA76" s="2" t="str">
        <f>IF(AND(ISBLANK(AZ76),OR(NOT(ISBLANK(BB76)),NOT(ISBLANK(BC76)))),#N/A,
IF(ISBLANK(AZ76),"",
IF(AND(NOT(ISERROR(VLOOKUP(AZ76,MonsterTable!$A:$B,MATCH(MonsterTable!$B$1,MonsterTable!$A$1:$B$1,0),0))),OR(ISBLANK(BB76),ISBLANK(BC76))),#N/A,
IFERROR(VLOOKUP(AZ76,MonsterTable!$A:$B,MATCH(MonsterTable!$B$1,MonsterTable!$A$1:$B$1,0),0),
IF(OR(NOT(ISBLANK(BB76)),ISBLANK(BC76)),#N/A,
IF(AZ76="empty","empty",
VLOOKUP(AZ76,MonsterGroupTable!$A:$A,1,0)))))))</f>
        <v/>
      </c>
      <c r="BH76" s="2" t="str">
        <f>IF(AND(ISBLANK(BG76),OR(NOT(ISBLANK(BI76)),NOT(ISBLANK(BJ76)))),#N/A,
IF(ISBLANK(BG76),"",
IF(AND(NOT(ISERROR(VLOOKUP(BG76,MonsterTable!$A:$B,MATCH(MonsterTable!$B$1,MonsterTable!$A$1:$B$1,0),0))),OR(ISBLANK(BI76),ISBLANK(BJ76))),#N/A,
IFERROR(VLOOKUP(BG76,MonsterTable!$A:$B,MATCH(MonsterTable!$B$1,MonsterTable!$A$1:$B$1,0),0),
IF(OR(NOT(ISBLANK(BI76)),ISBLANK(BJ76)),#N/A,
IF(BG76="empty","empty",
VLOOKUP(BG76,MonsterGroupTable!$A:$A,1,0)))))))</f>
        <v/>
      </c>
      <c r="BO76" s="2" t="str">
        <f>IF(AND(ISBLANK(BN76),OR(NOT(ISBLANK(BP76)),NOT(ISBLANK(BQ76)))),#N/A,
IF(ISBLANK(BN76),"",
IF(AND(NOT(ISERROR(VLOOKUP(BN76,MonsterTable!$A:$B,MATCH(MonsterTable!$B$1,MonsterTable!$A$1:$B$1,0),0))),OR(ISBLANK(BP76),ISBLANK(BQ76))),#N/A,
IFERROR(VLOOKUP(BN76,MonsterTable!$A:$B,MATCH(MonsterTable!$B$1,MonsterTable!$A$1:$B$1,0),0),
IF(OR(NOT(ISBLANK(BP76)),ISBLANK(BQ76)),#N/A,
IF(BN76="empty","empty",
VLOOKUP(BN76,MonsterGroupTable!$A:$A,1,0)))))))</f>
        <v/>
      </c>
      <c r="BV76" s="2" t="str">
        <f>IF(AND(ISBLANK(BU76),OR(NOT(ISBLANK(BW76)),NOT(ISBLANK(BX76)))),#N/A,
IF(ISBLANK(BU76),"",
IF(AND(NOT(ISERROR(VLOOKUP(BU76,MonsterTable!$A:$B,MATCH(MonsterTable!$B$1,MonsterTable!$A$1:$B$1,0),0))),OR(ISBLANK(BW76),ISBLANK(BX76))),#N/A,
IFERROR(VLOOKUP(BU76,MonsterTable!$A:$B,MATCH(MonsterTable!$B$1,MonsterTable!$A$1:$B$1,0),0),
IF(OR(NOT(ISBLANK(BW76)),ISBLANK(BX76)),#N/A,
IF(BU76="empty","empty",
VLOOKUP(BU76,MonsterGroupTable!$A:$A,1,0)))))))</f>
        <v/>
      </c>
      <c r="CC76" s="2" t="str">
        <f>IF(AND(ISBLANK(CB76),OR(NOT(ISBLANK(CD76)),NOT(ISBLANK(CE76)))),#N/A,
IF(ISBLANK(CB76),"",
IF(AND(NOT(ISERROR(VLOOKUP(CB76,MonsterTable!$A:$B,MATCH(MonsterTable!$B$1,MonsterTable!$A$1:$B$1,0),0))),OR(ISBLANK(CD76),ISBLANK(CE76))),#N/A,
IFERROR(VLOOKUP(CB76,MonsterTable!$A:$B,MATCH(MonsterTable!$B$1,MonsterTable!$A$1:$B$1,0),0),
IF(OR(NOT(ISBLANK(CD76)),ISBLANK(CE76)),#N/A,
IF(CB76="empty","empty",
VLOOKUP(CB76,MonsterGroupTable!$A:$A,1,0)))))))</f>
        <v/>
      </c>
      <c r="CJ76" s="2" t="str">
        <f>IF(AND(ISBLANK(CI76),OR(NOT(ISBLANK(CK76)),NOT(ISBLANK(CL76)))),#N/A,
IF(ISBLANK(CI76),"",
IF(AND(NOT(ISERROR(VLOOKUP(CI76,MonsterTable!$A:$B,MATCH(MonsterTable!$B$1,MonsterTable!$A$1:$B$1,0),0))),OR(ISBLANK(CK76),ISBLANK(CL76))),#N/A,
IFERROR(VLOOKUP(CI76,MonsterTable!$A:$B,MATCH(MonsterTable!$B$1,MonsterTable!$A$1:$B$1,0),0),
IF(OR(NOT(ISBLANK(CK76)),ISBLANK(CL76)),#N/A,
IF(CI76="empty","empty",
VLOOKUP(CI76,MonsterGroupTable!$A:$A,1,0)))))))</f>
        <v/>
      </c>
    </row>
    <row r="77" spans="1:88">
      <c r="A77">
        <v>10076</v>
      </c>
      <c r="B77">
        <f t="shared" si="2"/>
        <v>1.1000000000000001</v>
      </c>
      <c r="C77">
        <f t="shared" si="2"/>
        <v>1.1000000000000001</v>
      </c>
      <c r="F77">
        <v>80</v>
      </c>
      <c r="G77">
        <v>732</v>
      </c>
      <c r="H77">
        <v>0</v>
      </c>
      <c r="I77">
        <v>0</v>
      </c>
      <c r="J77">
        <v>0</v>
      </c>
      <c r="K77" t="s">
        <v>28</v>
      </c>
      <c r="L77" t="s">
        <v>254</v>
      </c>
      <c r="M77" t="s">
        <v>79</v>
      </c>
      <c r="N77" t="s">
        <v>80</v>
      </c>
      <c r="O77">
        <v>0</v>
      </c>
      <c r="P77">
        <v>-4.75</v>
      </c>
      <c r="Q77">
        <v>-3.5</v>
      </c>
      <c r="R77">
        <v>4.75</v>
      </c>
      <c r="S77">
        <v>3</v>
      </c>
      <c r="T77">
        <v>-13.5</v>
      </c>
      <c r="U77">
        <v>2.5499999999999998</v>
      </c>
      <c r="V77">
        <v>-6.75</v>
      </c>
      <c r="W77" t="str">
        <f t="shared" si="3"/>
        <v>g108,5</v>
      </c>
      <c r="X77" s="1" t="s">
        <v>325</v>
      </c>
      <c r="Y77" s="2" t="str">
        <f>IF(AND(ISBLANK(X77),OR(NOT(ISBLANK(Z77)),NOT(ISBLANK(AA77)))),#N/A,
IF(ISBLANK(X77),"",
IF(AND(NOT(ISERROR(VLOOKUP(X77,MonsterTable!$A:$B,MATCH(MonsterTable!$B$1,MonsterTable!$A$1:$B$1,0),0))),OR(ISBLANK(Z77),ISBLANK(AA77))),#N/A,
IFERROR(VLOOKUP(X77,MonsterTable!$A:$B,MATCH(MonsterTable!$B$1,MonsterTable!$A$1:$B$1,0),0),
IF(OR(NOT(ISBLANK(Z77)),ISBLANK(AA77)),#N/A,
IF(X77="empty","empty",
VLOOKUP(X77,MonsterGroupTable!$A:$A,1,0)))))))</f>
        <v>g108</v>
      </c>
      <c r="AA77">
        <v>5</v>
      </c>
      <c r="AF77" s="2" t="str">
        <f>IF(AND(ISBLANK(AE77),OR(NOT(ISBLANK(AG77)),NOT(ISBLANK(AH77)))),#N/A,
IF(ISBLANK(AE77),"",
IF(AND(NOT(ISERROR(VLOOKUP(AE77,MonsterTable!$A:$B,MATCH(MonsterTable!$B$1,MonsterTable!$A$1:$B$1,0),0))),OR(ISBLANK(AG77),ISBLANK(AH77))),#N/A,
IFERROR(VLOOKUP(AE77,MonsterTable!$A:$B,MATCH(MonsterTable!$B$1,MonsterTable!$A$1:$B$1,0),0),
IF(OR(NOT(ISBLANK(AG77)),ISBLANK(AH77)),#N/A,
IF(AE77="empty","empty",
VLOOKUP(AE77,MonsterGroupTable!$A:$A,1,0)))))))</f>
        <v/>
      </c>
      <c r="AM77" s="2" t="str">
        <f>IF(AND(ISBLANK(AL77),OR(NOT(ISBLANK(AN77)),NOT(ISBLANK(AO77)))),#N/A,
IF(ISBLANK(AL77),"",
IF(AND(NOT(ISERROR(VLOOKUP(AL77,MonsterTable!$A:$B,MATCH(MonsterTable!$B$1,MonsterTable!$A$1:$B$1,0),0))),OR(ISBLANK(AN77),ISBLANK(AO77))),#N/A,
IFERROR(VLOOKUP(AL77,MonsterTable!$A:$B,MATCH(MonsterTable!$B$1,MonsterTable!$A$1:$B$1,0),0),
IF(OR(NOT(ISBLANK(AN77)),ISBLANK(AO77)),#N/A,
IF(AL77="empty","empty",
VLOOKUP(AL77,MonsterGroupTable!$A:$A,1,0)))))))</f>
        <v/>
      </c>
      <c r="AT77" s="2" t="str">
        <f>IF(AND(ISBLANK(AS77),OR(NOT(ISBLANK(AU77)),NOT(ISBLANK(AV77)))),#N/A,
IF(ISBLANK(AS77),"",
IF(AND(NOT(ISERROR(VLOOKUP(AS77,MonsterTable!$A:$B,MATCH(MonsterTable!$B$1,MonsterTable!$A$1:$B$1,0),0))),OR(ISBLANK(AU77),ISBLANK(AV77))),#N/A,
IFERROR(VLOOKUP(AS77,MonsterTable!$A:$B,MATCH(MonsterTable!$B$1,MonsterTable!$A$1:$B$1,0),0),
IF(OR(NOT(ISBLANK(AU77)),ISBLANK(AV77)),#N/A,
IF(AS77="empty","empty",
VLOOKUP(AS77,MonsterGroupTable!$A:$A,1,0)))))))</f>
        <v/>
      </c>
      <c r="BA77" s="2" t="str">
        <f>IF(AND(ISBLANK(AZ77),OR(NOT(ISBLANK(BB77)),NOT(ISBLANK(BC77)))),#N/A,
IF(ISBLANK(AZ77),"",
IF(AND(NOT(ISERROR(VLOOKUP(AZ77,MonsterTable!$A:$B,MATCH(MonsterTable!$B$1,MonsterTable!$A$1:$B$1,0),0))),OR(ISBLANK(BB77),ISBLANK(BC77))),#N/A,
IFERROR(VLOOKUP(AZ77,MonsterTable!$A:$B,MATCH(MonsterTable!$B$1,MonsterTable!$A$1:$B$1,0),0),
IF(OR(NOT(ISBLANK(BB77)),ISBLANK(BC77)),#N/A,
IF(AZ77="empty","empty",
VLOOKUP(AZ77,MonsterGroupTable!$A:$A,1,0)))))))</f>
        <v/>
      </c>
      <c r="BH77" s="2" t="str">
        <f>IF(AND(ISBLANK(BG77),OR(NOT(ISBLANK(BI77)),NOT(ISBLANK(BJ77)))),#N/A,
IF(ISBLANK(BG77),"",
IF(AND(NOT(ISERROR(VLOOKUP(BG77,MonsterTable!$A:$B,MATCH(MonsterTable!$B$1,MonsterTable!$A$1:$B$1,0),0))),OR(ISBLANK(BI77),ISBLANK(BJ77))),#N/A,
IFERROR(VLOOKUP(BG77,MonsterTable!$A:$B,MATCH(MonsterTable!$B$1,MonsterTable!$A$1:$B$1,0),0),
IF(OR(NOT(ISBLANK(BI77)),ISBLANK(BJ77)),#N/A,
IF(BG77="empty","empty",
VLOOKUP(BG77,MonsterGroupTable!$A:$A,1,0)))))))</f>
        <v/>
      </c>
      <c r="BO77" s="2" t="str">
        <f>IF(AND(ISBLANK(BN77),OR(NOT(ISBLANK(BP77)),NOT(ISBLANK(BQ77)))),#N/A,
IF(ISBLANK(BN77),"",
IF(AND(NOT(ISERROR(VLOOKUP(BN77,MonsterTable!$A:$B,MATCH(MonsterTable!$B$1,MonsterTable!$A$1:$B$1,0),0))),OR(ISBLANK(BP77),ISBLANK(BQ77))),#N/A,
IFERROR(VLOOKUP(BN77,MonsterTable!$A:$B,MATCH(MonsterTable!$B$1,MonsterTable!$A$1:$B$1,0),0),
IF(OR(NOT(ISBLANK(BP77)),ISBLANK(BQ77)),#N/A,
IF(BN77="empty","empty",
VLOOKUP(BN77,MonsterGroupTable!$A:$A,1,0)))))))</f>
        <v/>
      </c>
      <c r="BV77" s="2" t="str">
        <f>IF(AND(ISBLANK(BU77),OR(NOT(ISBLANK(BW77)),NOT(ISBLANK(BX77)))),#N/A,
IF(ISBLANK(BU77),"",
IF(AND(NOT(ISERROR(VLOOKUP(BU77,MonsterTable!$A:$B,MATCH(MonsterTable!$B$1,MonsterTable!$A$1:$B$1,0),0))),OR(ISBLANK(BW77),ISBLANK(BX77))),#N/A,
IFERROR(VLOOKUP(BU77,MonsterTable!$A:$B,MATCH(MonsterTable!$B$1,MonsterTable!$A$1:$B$1,0),0),
IF(OR(NOT(ISBLANK(BW77)),ISBLANK(BX77)),#N/A,
IF(BU77="empty","empty",
VLOOKUP(BU77,MonsterGroupTable!$A:$A,1,0)))))))</f>
        <v/>
      </c>
      <c r="CC77" s="2" t="str">
        <f>IF(AND(ISBLANK(CB77),OR(NOT(ISBLANK(CD77)),NOT(ISBLANK(CE77)))),#N/A,
IF(ISBLANK(CB77),"",
IF(AND(NOT(ISERROR(VLOOKUP(CB77,MonsterTable!$A:$B,MATCH(MonsterTable!$B$1,MonsterTable!$A$1:$B$1,0),0))),OR(ISBLANK(CD77),ISBLANK(CE77))),#N/A,
IFERROR(VLOOKUP(CB77,MonsterTable!$A:$B,MATCH(MonsterTable!$B$1,MonsterTable!$A$1:$B$1,0),0),
IF(OR(NOT(ISBLANK(CD77)),ISBLANK(CE77)),#N/A,
IF(CB77="empty","empty",
VLOOKUP(CB77,MonsterGroupTable!$A:$A,1,0)))))))</f>
        <v/>
      </c>
      <c r="CJ77" s="2" t="str">
        <f>IF(AND(ISBLANK(CI77),OR(NOT(ISBLANK(CK77)),NOT(ISBLANK(CL77)))),#N/A,
IF(ISBLANK(CI77),"",
IF(AND(NOT(ISERROR(VLOOKUP(CI77,MonsterTable!$A:$B,MATCH(MonsterTable!$B$1,MonsterTable!$A$1:$B$1,0),0))),OR(ISBLANK(CK77),ISBLANK(CL77))),#N/A,
IFERROR(VLOOKUP(CI77,MonsterTable!$A:$B,MATCH(MonsterTable!$B$1,MonsterTable!$A$1:$B$1,0),0),
IF(OR(NOT(ISBLANK(CK77)),ISBLANK(CL77)),#N/A,
IF(CI77="empty","empty",
VLOOKUP(CI77,MonsterGroupTable!$A:$A,1,0)))))))</f>
        <v/>
      </c>
    </row>
    <row r="78" spans="1:88">
      <c r="A78">
        <v>10077</v>
      </c>
      <c r="B78">
        <f t="shared" si="2"/>
        <v>1.1000000000000001</v>
      </c>
      <c r="C78">
        <f t="shared" si="2"/>
        <v>1.1000000000000001</v>
      </c>
      <c r="F78">
        <v>100</v>
      </c>
      <c r="G78">
        <v>741</v>
      </c>
      <c r="H78">
        <v>0</v>
      </c>
      <c r="I78">
        <v>0</v>
      </c>
      <c r="J78">
        <v>0</v>
      </c>
      <c r="K78" t="s">
        <v>28</v>
      </c>
      <c r="L78" t="s">
        <v>254</v>
      </c>
      <c r="M78" t="s">
        <v>79</v>
      </c>
      <c r="N78" t="s">
        <v>80</v>
      </c>
      <c r="O78">
        <v>0</v>
      </c>
      <c r="P78">
        <v>-4.75</v>
      </c>
      <c r="Q78">
        <v>-3.5</v>
      </c>
      <c r="R78">
        <v>4.75</v>
      </c>
      <c r="S78">
        <v>3</v>
      </c>
      <c r="T78">
        <v>-13.5</v>
      </c>
      <c r="U78">
        <v>2.5499999999999998</v>
      </c>
      <c r="V78">
        <v>-6.75</v>
      </c>
      <c r="W78" t="str">
        <f t="shared" si="3"/>
        <v>g108,5</v>
      </c>
      <c r="X78" s="1" t="s">
        <v>325</v>
      </c>
      <c r="Y78" s="2" t="str">
        <f>IF(AND(ISBLANK(X78),OR(NOT(ISBLANK(Z78)),NOT(ISBLANK(AA78)))),#N/A,
IF(ISBLANK(X78),"",
IF(AND(NOT(ISERROR(VLOOKUP(X78,MonsterTable!$A:$B,MATCH(MonsterTable!$B$1,MonsterTable!$A$1:$B$1,0),0))),OR(ISBLANK(Z78),ISBLANK(AA78))),#N/A,
IFERROR(VLOOKUP(X78,MonsterTable!$A:$B,MATCH(MonsterTable!$B$1,MonsterTable!$A$1:$B$1,0),0),
IF(OR(NOT(ISBLANK(Z78)),ISBLANK(AA78)),#N/A,
IF(X78="empty","empty",
VLOOKUP(X78,MonsterGroupTable!$A:$A,1,0)))))))</f>
        <v>g108</v>
      </c>
      <c r="AA78">
        <v>5</v>
      </c>
      <c r="AF78" s="2" t="str">
        <f>IF(AND(ISBLANK(AE78),OR(NOT(ISBLANK(AG78)),NOT(ISBLANK(AH78)))),#N/A,
IF(ISBLANK(AE78),"",
IF(AND(NOT(ISERROR(VLOOKUP(AE78,MonsterTable!$A:$B,MATCH(MonsterTable!$B$1,MonsterTable!$A$1:$B$1,0),0))),OR(ISBLANK(AG78),ISBLANK(AH78))),#N/A,
IFERROR(VLOOKUP(AE78,MonsterTable!$A:$B,MATCH(MonsterTable!$B$1,MonsterTable!$A$1:$B$1,0),0),
IF(OR(NOT(ISBLANK(AG78)),ISBLANK(AH78)),#N/A,
IF(AE78="empty","empty",
VLOOKUP(AE78,MonsterGroupTable!$A:$A,1,0)))))))</f>
        <v/>
      </c>
      <c r="AM78" s="2" t="str">
        <f>IF(AND(ISBLANK(AL78),OR(NOT(ISBLANK(AN78)),NOT(ISBLANK(AO78)))),#N/A,
IF(ISBLANK(AL78),"",
IF(AND(NOT(ISERROR(VLOOKUP(AL78,MonsterTable!$A:$B,MATCH(MonsterTable!$B$1,MonsterTable!$A$1:$B$1,0),0))),OR(ISBLANK(AN78),ISBLANK(AO78))),#N/A,
IFERROR(VLOOKUP(AL78,MonsterTable!$A:$B,MATCH(MonsterTable!$B$1,MonsterTable!$A$1:$B$1,0),0),
IF(OR(NOT(ISBLANK(AN78)),ISBLANK(AO78)),#N/A,
IF(AL78="empty","empty",
VLOOKUP(AL78,MonsterGroupTable!$A:$A,1,0)))))))</f>
        <v/>
      </c>
      <c r="AT78" s="2" t="str">
        <f>IF(AND(ISBLANK(AS78),OR(NOT(ISBLANK(AU78)),NOT(ISBLANK(AV78)))),#N/A,
IF(ISBLANK(AS78),"",
IF(AND(NOT(ISERROR(VLOOKUP(AS78,MonsterTable!$A:$B,MATCH(MonsterTable!$B$1,MonsterTable!$A$1:$B$1,0),0))),OR(ISBLANK(AU78),ISBLANK(AV78))),#N/A,
IFERROR(VLOOKUP(AS78,MonsterTable!$A:$B,MATCH(MonsterTable!$B$1,MonsterTable!$A$1:$B$1,0),0),
IF(OR(NOT(ISBLANK(AU78)),ISBLANK(AV78)),#N/A,
IF(AS78="empty","empty",
VLOOKUP(AS78,MonsterGroupTable!$A:$A,1,0)))))))</f>
        <v/>
      </c>
      <c r="BA78" s="2" t="str">
        <f>IF(AND(ISBLANK(AZ78),OR(NOT(ISBLANK(BB78)),NOT(ISBLANK(BC78)))),#N/A,
IF(ISBLANK(AZ78),"",
IF(AND(NOT(ISERROR(VLOOKUP(AZ78,MonsterTable!$A:$B,MATCH(MonsterTable!$B$1,MonsterTable!$A$1:$B$1,0),0))),OR(ISBLANK(BB78),ISBLANK(BC78))),#N/A,
IFERROR(VLOOKUP(AZ78,MonsterTable!$A:$B,MATCH(MonsterTable!$B$1,MonsterTable!$A$1:$B$1,0),0),
IF(OR(NOT(ISBLANK(BB78)),ISBLANK(BC78)),#N/A,
IF(AZ78="empty","empty",
VLOOKUP(AZ78,MonsterGroupTable!$A:$A,1,0)))))))</f>
        <v/>
      </c>
      <c r="BH78" s="2" t="str">
        <f>IF(AND(ISBLANK(BG78),OR(NOT(ISBLANK(BI78)),NOT(ISBLANK(BJ78)))),#N/A,
IF(ISBLANK(BG78),"",
IF(AND(NOT(ISERROR(VLOOKUP(BG78,MonsterTable!$A:$B,MATCH(MonsterTable!$B$1,MonsterTable!$A$1:$B$1,0),0))),OR(ISBLANK(BI78),ISBLANK(BJ78))),#N/A,
IFERROR(VLOOKUP(BG78,MonsterTable!$A:$B,MATCH(MonsterTable!$B$1,MonsterTable!$A$1:$B$1,0),0),
IF(OR(NOT(ISBLANK(BI78)),ISBLANK(BJ78)),#N/A,
IF(BG78="empty","empty",
VLOOKUP(BG78,MonsterGroupTable!$A:$A,1,0)))))))</f>
        <v/>
      </c>
      <c r="BO78" s="2" t="str">
        <f>IF(AND(ISBLANK(BN78),OR(NOT(ISBLANK(BP78)),NOT(ISBLANK(BQ78)))),#N/A,
IF(ISBLANK(BN78),"",
IF(AND(NOT(ISERROR(VLOOKUP(BN78,MonsterTable!$A:$B,MATCH(MonsterTable!$B$1,MonsterTable!$A$1:$B$1,0),0))),OR(ISBLANK(BP78),ISBLANK(BQ78))),#N/A,
IFERROR(VLOOKUP(BN78,MonsterTable!$A:$B,MATCH(MonsterTable!$B$1,MonsterTable!$A$1:$B$1,0),0),
IF(OR(NOT(ISBLANK(BP78)),ISBLANK(BQ78)),#N/A,
IF(BN78="empty","empty",
VLOOKUP(BN78,MonsterGroupTable!$A:$A,1,0)))))))</f>
        <v/>
      </c>
      <c r="BV78" s="2" t="str">
        <f>IF(AND(ISBLANK(BU78),OR(NOT(ISBLANK(BW78)),NOT(ISBLANK(BX78)))),#N/A,
IF(ISBLANK(BU78),"",
IF(AND(NOT(ISERROR(VLOOKUP(BU78,MonsterTable!$A:$B,MATCH(MonsterTable!$B$1,MonsterTable!$A$1:$B$1,0),0))),OR(ISBLANK(BW78),ISBLANK(BX78))),#N/A,
IFERROR(VLOOKUP(BU78,MonsterTable!$A:$B,MATCH(MonsterTable!$B$1,MonsterTable!$A$1:$B$1,0),0),
IF(OR(NOT(ISBLANK(BW78)),ISBLANK(BX78)),#N/A,
IF(BU78="empty","empty",
VLOOKUP(BU78,MonsterGroupTable!$A:$A,1,0)))))))</f>
        <v/>
      </c>
      <c r="CC78" s="2" t="str">
        <f>IF(AND(ISBLANK(CB78),OR(NOT(ISBLANK(CD78)),NOT(ISBLANK(CE78)))),#N/A,
IF(ISBLANK(CB78),"",
IF(AND(NOT(ISERROR(VLOOKUP(CB78,MonsterTable!$A:$B,MATCH(MonsterTable!$B$1,MonsterTable!$A$1:$B$1,0),0))),OR(ISBLANK(CD78),ISBLANK(CE78))),#N/A,
IFERROR(VLOOKUP(CB78,MonsterTable!$A:$B,MATCH(MonsterTable!$B$1,MonsterTable!$A$1:$B$1,0),0),
IF(OR(NOT(ISBLANK(CD78)),ISBLANK(CE78)),#N/A,
IF(CB78="empty","empty",
VLOOKUP(CB78,MonsterGroupTable!$A:$A,1,0)))))))</f>
        <v/>
      </c>
      <c r="CJ78" s="2" t="str">
        <f>IF(AND(ISBLANK(CI78),OR(NOT(ISBLANK(CK78)),NOT(ISBLANK(CL78)))),#N/A,
IF(ISBLANK(CI78),"",
IF(AND(NOT(ISERROR(VLOOKUP(CI78,MonsterTable!$A:$B,MATCH(MonsterTable!$B$1,MonsterTable!$A$1:$B$1,0),0))),OR(ISBLANK(CK78),ISBLANK(CL78))),#N/A,
IFERROR(VLOOKUP(CI78,MonsterTable!$A:$B,MATCH(MonsterTable!$B$1,MonsterTable!$A$1:$B$1,0),0),
IF(OR(NOT(ISBLANK(CK78)),ISBLANK(CL78)),#N/A,
IF(CI78="empty","empty",
VLOOKUP(CI78,MonsterGroupTable!$A:$A,1,0)))))))</f>
        <v/>
      </c>
    </row>
    <row r="79" spans="1:88">
      <c r="A79">
        <v>10078</v>
      </c>
      <c r="B79">
        <f t="shared" si="2"/>
        <v>1.1000000000000001</v>
      </c>
      <c r="C79">
        <f t="shared" si="2"/>
        <v>1.1000000000000001</v>
      </c>
      <c r="F79">
        <v>120</v>
      </c>
      <c r="G79">
        <v>750</v>
      </c>
      <c r="H79">
        <v>0</v>
      </c>
      <c r="I79">
        <v>0</v>
      </c>
      <c r="J79">
        <v>0</v>
      </c>
      <c r="K79" t="s">
        <v>28</v>
      </c>
      <c r="L79" t="s">
        <v>254</v>
      </c>
      <c r="M79" t="s">
        <v>79</v>
      </c>
      <c r="N79" t="s">
        <v>80</v>
      </c>
      <c r="O79">
        <v>0</v>
      </c>
      <c r="P79">
        <v>-4.75</v>
      </c>
      <c r="Q79">
        <v>-3.5</v>
      </c>
      <c r="R79">
        <v>4.75</v>
      </c>
      <c r="S79">
        <v>3</v>
      </c>
      <c r="T79">
        <v>-13.5</v>
      </c>
      <c r="U79">
        <v>2.5499999999999998</v>
      </c>
      <c r="V79">
        <v>-6.75</v>
      </c>
      <c r="W79" t="str">
        <f t="shared" si="3"/>
        <v>g108,5</v>
      </c>
      <c r="X79" s="1" t="s">
        <v>325</v>
      </c>
      <c r="Y79" s="2" t="str">
        <f>IF(AND(ISBLANK(X79),OR(NOT(ISBLANK(Z79)),NOT(ISBLANK(AA79)))),#N/A,
IF(ISBLANK(X79),"",
IF(AND(NOT(ISERROR(VLOOKUP(X79,MonsterTable!$A:$B,MATCH(MonsterTable!$B$1,MonsterTable!$A$1:$B$1,0),0))),OR(ISBLANK(Z79),ISBLANK(AA79))),#N/A,
IFERROR(VLOOKUP(X79,MonsterTable!$A:$B,MATCH(MonsterTable!$B$1,MonsterTable!$A$1:$B$1,0),0),
IF(OR(NOT(ISBLANK(Z79)),ISBLANK(AA79)),#N/A,
IF(X79="empty","empty",
VLOOKUP(X79,MonsterGroupTable!$A:$A,1,0)))))))</f>
        <v>g108</v>
      </c>
      <c r="AA79">
        <v>5</v>
      </c>
      <c r="AF79" s="2" t="str">
        <f>IF(AND(ISBLANK(AE79),OR(NOT(ISBLANK(AG79)),NOT(ISBLANK(AH79)))),#N/A,
IF(ISBLANK(AE79),"",
IF(AND(NOT(ISERROR(VLOOKUP(AE79,MonsterTable!$A:$B,MATCH(MonsterTable!$B$1,MonsterTable!$A$1:$B$1,0),0))),OR(ISBLANK(AG79),ISBLANK(AH79))),#N/A,
IFERROR(VLOOKUP(AE79,MonsterTable!$A:$B,MATCH(MonsterTable!$B$1,MonsterTable!$A$1:$B$1,0),0),
IF(OR(NOT(ISBLANK(AG79)),ISBLANK(AH79)),#N/A,
IF(AE79="empty","empty",
VLOOKUP(AE79,MonsterGroupTable!$A:$A,1,0)))))))</f>
        <v/>
      </c>
      <c r="AM79" s="2" t="str">
        <f>IF(AND(ISBLANK(AL79),OR(NOT(ISBLANK(AN79)),NOT(ISBLANK(AO79)))),#N/A,
IF(ISBLANK(AL79),"",
IF(AND(NOT(ISERROR(VLOOKUP(AL79,MonsterTable!$A:$B,MATCH(MonsterTable!$B$1,MonsterTable!$A$1:$B$1,0),0))),OR(ISBLANK(AN79),ISBLANK(AO79))),#N/A,
IFERROR(VLOOKUP(AL79,MonsterTable!$A:$B,MATCH(MonsterTable!$B$1,MonsterTable!$A$1:$B$1,0),0),
IF(OR(NOT(ISBLANK(AN79)),ISBLANK(AO79)),#N/A,
IF(AL79="empty","empty",
VLOOKUP(AL79,MonsterGroupTable!$A:$A,1,0)))))))</f>
        <v/>
      </c>
      <c r="AT79" s="2" t="str">
        <f>IF(AND(ISBLANK(AS79),OR(NOT(ISBLANK(AU79)),NOT(ISBLANK(AV79)))),#N/A,
IF(ISBLANK(AS79),"",
IF(AND(NOT(ISERROR(VLOOKUP(AS79,MonsterTable!$A:$B,MATCH(MonsterTable!$B$1,MonsterTable!$A$1:$B$1,0),0))),OR(ISBLANK(AU79),ISBLANK(AV79))),#N/A,
IFERROR(VLOOKUP(AS79,MonsterTable!$A:$B,MATCH(MonsterTable!$B$1,MonsterTable!$A$1:$B$1,0),0),
IF(OR(NOT(ISBLANK(AU79)),ISBLANK(AV79)),#N/A,
IF(AS79="empty","empty",
VLOOKUP(AS79,MonsterGroupTable!$A:$A,1,0)))))))</f>
        <v/>
      </c>
      <c r="BA79" s="2" t="str">
        <f>IF(AND(ISBLANK(AZ79),OR(NOT(ISBLANK(BB79)),NOT(ISBLANK(BC79)))),#N/A,
IF(ISBLANK(AZ79),"",
IF(AND(NOT(ISERROR(VLOOKUP(AZ79,MonsterTable!$A:$B,MATCH(MonsterTable!$B$1,MonsterTable!$A$1:$B$1,0),0))),OR(ISBLANK(BB79),ISBLANK(BC79))),#N/A,
IFERROR(VLOOKUP(AZ79,MonsterTable!$A:$B,MATCH(MonsterTable!$B$1,MonsterTable!$A$1:$B$1,0),0),
IF(OR(NOT(ISBLANK(BB79)),ISBLANK(BC79)),#N/A,
IF(AZ79="empty","empty",
VLOOKUP(AZ79,MonsterGroupTable!$A:$A,1,0)))))))</f>
        <v/>
      </c>
      <c r="BH79" s="2" t="str">
        <f>IF(AND(ISBLANK(BG79),OR(NOT(ISBLANK(BI79)),NOT(ISBLANK(BJ79)))),#N/A,
IF(ISBLANK(BG79),"",
IF(AND(NOT(ISERROR(VLOOKUP(BG79,MonsterTable!$A:$B,MATCH(MonsterTable!$B$1,MonsterTable!$A$1:$B$1,0),0))),OR(ISBLANK(BI79),ISBLANK(BJ79))),#N/A,
IFERROR(VLOOKUP(BG79,MonsterTable!$A:$B,MATCH(MonsterTable!$B$1,MonsterTable!$A$1:$B$1,0),0),
IF(OR(NOT(ISBLANK(BI79)),ISBLANK(BJ79)),#N/A,
IF(BG79="empty","empty",
VLOOKUP(BG79,MonsterGroupTable!$A:$A,1,0)))))))</f>
        <v/>
      </c>
      <c r="BO79" s="2" t="str">
        <f>IF(AND(ISBLANK(BN79),OR(NOT(ISBLANK(BP79)),NOT(ISBLANK(BQ79)))),#N/A,
IF(ISBLANK(BN79),"",
IF(AND(NOT(ISERROR(VLOOKUP(BN79,MonsterTable!$A:$B,MATCH(MonsterTable!$B$1,MonsterTable!$A$1:$B$1,0),0))),OR(ISBLANK(BP79),ISBLANK(BQ79))),#N/A,
IFERROR(VLOOKUP(BN79,MonsterTable!$A:$B,MATCH(MonsterTable!$B$1,MonsterTable!$A$1:$B$1,0),0),
IF(OR(NOT(ISBLANK(BP79)),ISBLANK(BQ79)),#N/A,
IF(BN79="empty","empty",
VLOOKUP(BN79,MonsterGroupTable!$A:$A,1,0)))))))</f>
        <v/>
      </c>
      <c r="BV79" s="2" t="str">
        <f>IF(AND(ISBLANK(BU79),OR(NOT(ISBLANK(BW79)),NOT(ISBLANK(BX79)))),#N/A,
IF(ISBLANK(BU79),"",
IF(AND(NOT(ISERROR(VLOOKUP(BU79,MonsterTable!$A:$B,MATCH(MonsterTable!$B$1,MonsterTable!$A$1:$B$1,0),0))),OR(ISBLANK(BW79),ISBLANK(BX79))),#N/A,
IFERROR(VLOOKUP(BU79,MonsterTable!$A:$B,MATCH(MonsterTable!$B$1,MonsterTable!$A$1:$B$1,0),0),
IF(OR(NOT(ISBLANK(BW79)),ISBLANK(BX79)),#N/A,
IF(BU79="empty","empty",
VLOOKUP(BU79,MonsterGroupTable!$A:$A,1,0)))))))</f>
        <v/>
      </c>
      <c r="CC79" s="2" t="str">
        <f>IF(AND(ISBLANK(CB79),OR(NOT(ISBLANK(CD79)),NOT(ISBLANK(CE79)))),#N/A,
IF(ISBLANK(CB79),"",
IF(AND(NOT(ISERROR(VLOOKUP(CB79,MonsterTable!$A:$B,MATCH(MonsterTable!$B$1,MonsterTable!$A$1:$B$1,0),0))),OR(ISBLANK(CD79),ISBLANK(CE79))),#N/A,
IFERROR(VLOOKUP(CB79,MonsterTable!$A:$B,MATCH(MonsterTable!$B$1,MonsterTable!$A$1:$B$1,0),0),
IF(OR(NOT(ISBLANK(CD79)),ISBLANK(CE79)),#N/A,
IF(CB79="empty","empty",
VLOOKUP(CB79,MonsterGroupTable!$A:$A,1,0)))))))</f>
        <v/>
      </c>
      <c r="CJ79" s="2" t="str">
        <f>IF(AND(ISBLANK(CI79),OR(NOT(ISBLANK(CK79)),NOT(ISBLANK(CL79)))),#N/A,
IF(ISBLANK(CI79),"",
IF(AND(NOT(ISERROR(VLOOKUP(CI79,MonsterTable!$A:$B,MATCH(MonsterTable!$B$1,MonsterTable!$A$1:$B$1,0),0))),OR(ISBLANK(CK79),ISBLANK(CL79))),#N/A,
IFERROR(VLOOKUP(CI79,MonsterTable!$A:$B,MATCH(MonsterTable!$B$1,MonsterTable!$A$1:$B$1,0),0),
IF(OR(NOT(ISBLANK(CK79)),ISBLANK(CL79)),#N/A,
IF(CI79="empty","empty",
VLOOKUP(CI79,MonsterGroupTable!$A:$A,1,0)))))))</f>
        <v/>
      </c>
    </row>
    <row r="80" spans="1:88">
      <c r="A80">
        <v>10079</v>
      </c>
      <c r="B80">
        <f t="shared" si="2"/>
        <v>1.1000000000000001</v>
      </c>
      <c r="C80">
        <f t="shared" si="2"/>
        <v>1.1000000000000001</v>
      </c>
      <c r="F80">
        <v>140</v>
      </c>
      <c r="G80">
        <v>759</v>
      </c>
      <c r="H80">
        <v>0</v>
      </c>
      <c r="I80">
        <v>0</v>
      </c>
      <c r="J80">
        <v>0</v>
      </c>
      <c r="K80" t="s">
        <v>28</v>
      </c>
      <c r="L80" t="s">
        <v>254</v>
      </c>
      <c r="M80" t="s">
        <v>79</v>
      </c>
      <c r="N80" t="s">
        <v>80</v>
      </c>
      <c r="O80">
        <v>0</v>
      </c>
      <c r="P80">
        <v>-4.75</v>
      </c>
      <c r="Q80">
        <v>-3.5</v>
      </c>
      <c r="R80">
        <v>4.75</v>
      </c>
      <c r="S80">
        <v>3</v>
      </c>
      <c r="T80">
        <v>-13.5</v>
      </c>
      <c r="U80">
        <v>2.5499999999999998</v>
      </c>
      <c r="V80">
        <v>-6.75</v>
      </c>
      <c r="W80" t="str">
        <f t="shared" si="3"/>
        <v>g108,5</v>
      </c>
      <c r="X80" s="1" t="s">
        <v>325</v>
      </c>
      <c r="Y80" s="2" t="str">
        <f>IF(AND(ISBLANK(X80),OR(NOT(ISBLANK(Z80)),NOT(ISBLANK(AA80)))),#N/A,
IF(ISBLANK(X80),"",
IF(AND(NOT(ISERROR(VLOOKUP(X80,MonsterTable!$A:$B,MATCH(MonsterTable!$B$1,MonsterTable!$A$1:$B$1,0),0))),OR(ISBLANK(Z80),ISBLANK(AA80))),#N/A,
IFERROR(VLOOKUP(X80,MonsterTable!$A:$B,MATCH(MonsterTable!$B$1,MonsterTable!$A$1:$B$1,0),0),
IF(OR(NOT(ISBLANK(Z80)),ISBLANK(AA80)),#N/A,
IF(X80="empty","empty",
VLOOKUP(X80,MonsterGroupTable!$A:$A,1,0)))))))</f>
        <v>g108</v>
      </c>
      <c r="AA80">
        <v>5</v>
      </c>
      <c r="AF80" s="2" t="str">
        <f>IF(AND(ISBLANK(AE80),OR(NOT(ISBLANK(AG80)),NOT(ISBLANK(AH80)))),#N/A,
IF(ISBLANK(AE80),"",
IF(AND(NOT(ISERROR(VLOOKUP(AE80,MonsterTable!$A:$B,MATCH(MonsterTable!$B$1,MonsterTable!$A$1:$B$1,0),0))),OR(ISBLANK(AG80),ISBLANK(AH80))),#N/A,
IFERROR(VLOOKUP(AE80,MonsterTable!$A:$B,MATCH(MonsterTable!$B$1,MonsterTable!$A$1:$B$1,0),0),
IF(OR(NOT(ISBLANK(AG80)),ISBLANK(AH80)),#N/A,
IF(AE80="empty","empty",
VLOOKUP(AE80,MonsterGroupTable!$A:$A,1,0)))))))</f>
        <v/>
      </c>
      <c r="AM80" s="2" t="str">
        <f>IF(AND(ISBLANK(AL80),OR(NOT(ISBLANK(AN80)),NOT(ISBLANK(AO80)))),#N/A,
IF(ISBLANK(AL80),"",
IF(AND(NOT(ISERROR(VLOOKUP(AL80,MonsterTable!$A:$B,MATCH(MonsterTable!$B$1,MonsterTable!$A$1:$B$1,0),0))),OR(ISBLANK(AN80),ISBLANK(AO80))),#N/A,
IFERROR(VLOOKUP(AL80,MonsterTable!$A:$B,MATCH(MonsterTable!$B$1,MonsterTable!$A$1:$B$1,0),0),
IF(OR(NOT(ISBLANK(AN80)),ISBLANK(AO80)),#N/A,
IF(AL80="empty","empty",
VLOOKUP(AL80,MonsterGroupTable!$A:$A,1,0)))))))</f>
        <v/>
      </c>
      <c r="AT80" s="2" t="str">
        <f>IF(AND(ISBLANK(AS80),OR(NOT(ISBLANK(AU80)),NOT(ISBLANK(AV80)))),#N/A,
IF(ISBLANK(AS80),"",
IF(AND(NOT(ISERROR(VLOOKUP(AS80,MonsterTable!$A:$B,MATCH(MonsterTable!$B$1,MonsterTable!$A$1:$B$1,0),0))),OR(ISBLANK(AU80),ISBLANK(AV80))),#N/A,
IFERROR(VLOOKUP(AS80,MonsterTable!$A:$B,MATCH(MonsterTable!$B$1,MonsterTable!$A$1:$B$1,0),0),
IF(OR(NOT(ISBLANK(AU80)),ISBLANK(AV80)),#N/A,
IF(AS80="empty","empty",
VLOOKUP(AS80,MonsterGroupTable!$A:$A,1,0)))))))</f>
        <v/>
      </c>
      <c r="BA80" s="2" t="str">
        <f>IF(AND(ISBLANK(AZ80),OR(NOT(ISBLANK(BB80)),NOT(ISBLANK(BC80)))),#N/A,
IF(ISBLANK(AZ80),"",
IF(AND(NOT(ISERROR(VLOOKUP(AZ80,MonsterTable!$A:$B,MATCH(MonsterTable!$B$1,MonsterTable!$A$1:$B$1,0),0))),OR(ISBLANK(BB80),ISBLANK(BC80))),#N/A,
IFERROR(VLOOKUP(AZ80,MonsterTable!$A:$B,MATCH(MonsterTable!$B$1,MonsterTable!$A$1:$B$1,0),0),
IF(OR(NOT(ISBLANK(BB80)),ISBLANK(BC80)),#N/A,
IF(AZ80="empty","empty",
VLOOKUP(AZ80,MonsterGroupTable!$A:$A,1,0)))))))</f>
        <v/>
      </c>
      <c r="BH80" s="2" t="str">
        <f>IF(AND(ISBLANK(BG80),OR(NOT(ISBLANK(BI80)),NOT(ISBLANK(BJ80)))),#N/A,
IF(ISBLANK(BG80),"",
IF(AND(NOT(ISERROR(VLOOKUP(BG80,MonsterTable!$A:$B,MATCH(MonsterTable!$B$1,MonsterTable!$A$1:$B$1,0),0))),OR(ISBLANK(BI80),ISBLANK(BJ80))),#N/A,
IFERROR(VLOOKUP(BG80,MonsterTable!$A:$B,MATCH(MonsterTable!$B$1,MonsterTable!$A$1:$B$1,0),0),
IF(OR(NOT(ISBLANK(BI80)),ISBLANK(BJ80)),#N/A,
IF(BG80="empty","empty",
VLOOKUP(BG80,MonsterGroupTable!$A:$A,1,0)))))))</f>
        <v/>
      </c>
      <c r="BO80" s="2" t="str">
        <f>IF(AND(ISBLANK(BN80),OR(NOT(ISBLANK(BP80)),NOT(ISBLANK(BQ80)))),#N/A,
IF(ISBLANK(BN80),"",
IF(AND(NOT(ISERROR(VLOOKUP(BN80,MonsterTable!$A:$B,MATCH(MonsterTable!$B$1,MonsterTable!$A$1:$B$1,0),0))),OR(ISBLANK(BP80),ISBLANK(BQ80))),#N/A,
IFERROR(VLOOKUP(BN80,MonsterTable!$A:$B,MATCH(MonsterTable!$B$1,MonsterTable!$A$1:$B$1,0),0),
IF(OR(NOT(ISBLANK(BP80)),ISBLANK(BQ80)),#N/A,
IF(BN80="empty","empty",
VLOOKUP(BN80,MonsterGroupTable!$A:$A,1,0)))))))</f>
        <v/>
      </c>
      <c r="BV80" s="2" t="str">
        <f>IF(AND(ISBLANK(BU80),OR(NOT(ISBLANK(BW80)),NOT(ISBLANK(BX80)))),#N/A,
IF(ISBLANK(BU80),"",
IF(AND(NOT(ISERROR(VLOOKUP(BU80,MonsterTable!$A:$B,MATCH(MonsterTable!$B$1,MonsterTable!$A$1:$B$1,0),0))),OR(ISBLANK(BW80),ISBLANK(BX80))),#N/A,
IFERROR(VLOOKUP(BU80,MonsterTable!$A:$B,MATCH(MonsterTable!$B$1,MonsterTable!$A$1:$B$1,0),0),
IF(OR(NOT(ISBLANK(BW80)),ISBLANK(BX80)),#N/A,
IF(BU80="empty","empty",
VLOOKUP(BU80,MonsterGroupTable!$A:$A,1,0)))))))</f>
        <v/>
      </c>
      <c r="CC80" s="2" t="str">
        <f>IF(AND(ISBLANK(CB80),OR(NOT(ISBLANK(CD80)),NOT(ISBLANK(CE80)))),#N/A,
IF(ISBLANK(CB80),"",
IF(AND(NOT(ISERROR(VLOOKUP(CB80,MonsterTable!$A:$B,MATCH(MonsterTable!$B$1,MonsterTable!$A$1:$B$1,0),0))),OR(ISBLANK(CD80),ISBLANK(CE80))),#N/A,
IFERROR(VLOOKUP(CB80,MonsterTable!$A:$B,MATCH(MonsterTable!$B$1,MonsterTable!$A$1:$B$1,0),0),
IF(OR(NOT(ISBLANK(CD80)),ISBLANK(CE80)),#N/A,
IF(CB80="empty","empty",
VLOOKUP(CB80,MonsterGroupTable!$A:$A,1,0)))))))</f>
        <v/>
      </c>
      <c r="CJ80" s="2" t="str">
        <f>IF(AND(ISBLANK(CI80),OR(NOT(ISBLANK(CK80)),NOT(ISBLANK(CL80)))),#N/A,
IF(ISBLANK(CI80),"",
IF(AND(NOT(ISERROR(VLOOKUP(CI80,MonsterTable!$A:$B,MATCH(MonsterTable!$B$1,MonsterTable!$A$1:$B$1,0),0))),OR(ISBLANK(CK80),ISBLANK(CL80))),#N/A,
IFERROR(VLOOKUP(CI80,MonsterTable!$A:$B,MATCH(MonsterTable!$B$1,MonsterTable!$A$1:$B$1,0),0),
IF(OR(NOT(ISBLANK(CK80)),ISBLANK(CL80)),#N/A,
IF(CI80="empty","empty",
VLOOKUP(CI80,MonsterGroupTable!$A:$A,1,0)))))))</f>
        <v/>
      </c>
    </row>
    <row r="81" spans="1:88">
      <c r="A81">
        <v>10080</v>
      </c>
      <c r="B81">
        <f t="shared" si="2"/>
        <v>1.2</v>
      </c>
      <c r="C81">
        <f t="shared" si="2"/>
        <v>1.1000000000000001</v>
      </c>
      <c r="F81">
        <v>160</v>
      </c>
      <c r="G81">
        <v>768</v>
      </c>
      <c r="H81">
        <v>0</v>
      </c>
      <c r="I81">
        <v>0</v>
      </c>
      <c r="J81">
        <v>0</v>
      </c>
      <c r="K81" t="s">
        <v>28</v>
      </c>
      <c r="L81" t="s">
        <v>254</v>
      </c>
      <c r="M81" t="s">
        <v>79</v>
      </c>
      <c r="N81" t="s">
        <v>80</v>
      </c>
      <c r="O81">
        <v>0</v>
      </c>
      <c r="P81">
        <v>-4.75</v>
      </c>
      <c r="Q81">
        <v>-3.5</v>
      </c>
      <c r="R81">
        <v>4.75</v>
      </c>
      <c r="S81">
        <v>3</v>
      </c>
      <c r="T81">
        <v>-13.5</v>
      </c>
      <c r="U81">
        <v>2.5499999999999998</v>
      </c>
      <c r="V81">
        <v>-6.75</v>
      </c>
      <c r="W81" t="str">
        <f t="shared" si="3"/>
        <v>g108,5</v>
      </c>
      <c r="X81" s="1" t="s">
        <v>325</v>
      </c>
      <c r="Y81" s="2" t="str">
        <f>IF(AND(ISBLANK(X81),OR(NOT(ISBLANK(Z81)),NOT(ISBLANK(AA81)))),#N/A,
IF(ISBLANK(X81),"",
IF(AND(NOT(ISERROR(VLOOKUP(X81,MonsterTable!$A:$B,MATCH(MonsterTable!$B$1,MonsterTable!$A$1:$B$1,0),0))),OR(ISBLANK(Z81),ISBLANK(AA81))),#N/A,
IFERROR(VLOOKUP(X81,MonsterTable!$A:$B,MATCH(MonsterTable!$B$1,MonsterTable!$A$1:$B$1,0),0),
IF(OR(NOT(ISBLANK(Z81)),ISBLANK(AA81)),#N/A,
IF(X81="empty","empty",
VLOOKUP(X81,MonsterGroupTable!$A:$A,1,0)))))))</f>
        <v>g108</v>
      </c>
      <c r="AA81">
        <v>5</v>
      </c>
      <c r="AF81" s="2" t="str">
        <f>IF(AND(ISBLANK(AE81),OR(NOT(ISBLANK(AG81)),NOT(ISBLANK(AH81)))),#N/A,
IF(ISBLANK(AE81),"",
IF(AND(NOT(ISERROR(VLOOKUP(AE81,MonsterTable!$A:$B,MATCH(MonsterTable!$B$1,MonsterTable!$A$1:$B$1,0),0))),OR(ISBLANK(AG81),ISBLANK(AH81))),#N/A,
IFERROR(VLOOKUP(AE81,MonsterTable!$A:$B,MATCH(MonsterTable!$B$1,MonsterTable!$A$1:$B$1,0),0),
IF(OR(NOT(ISBLANK(AG81)),ISBLANK(AH81)),#N/A,
IF(AE81="empty","empty",
VLOOKUP(AE81,MonsterGroupTable!$A:$A,1,0)))))))</f>
        <v/>
      </c>
      <c r="AM81" s="2" t="str">
        <f>IF(AND(ISBLANK(AL81),OR(NOT(ISBLANK(AN81)),NOT(ISBLANK(AO81)))),#N/A,
IF(ISBLANK(AL81),"",
IF(AND(NOT(ISERROR(VLOOKUP(AL81,MonsterTable!$A:$B,MATCH(MonsterTable!$B$1,MonsterTable!$A$1:$B$1,0),0))),OR(ISBLANK(AN81),ISBLANK(AO81))),#N/A,
IFERROR(VLOOKUP(AL81,MonsterTable!$A:$B,MATCH(MonsterTable!$B$1,MonsterTable!$A$1:$B$1,0),0),
IF(OR(NOT(ISBLANK(AN81)),ISBLANK(AO81)),#N/A,
IF(AL81="empty","empty",
VLOOKUP(AL81,MonsterGroupTable!$A:$A,1,0)))))))</f>
        <v/>
      </c>
      <c r="AT81" s="2" t="str">
        <f>IF(AND(ISBLANK(AS81),OR(NOT(ISBLANK(AU81)),NOT(ISBLANK(AV81)))),#N/A,
IF(ISBLANK(AS81),"",
IF(AND(NOT(ISERROR(VLOOKUP(AS81,MonsterTable!$A:$B,MATCH(MonsterTable!$B$1,MonsterTable!$A$1:$B$1,0),0))),OR(ISBLANK(AU81),ISBLANK(AV81))),#N/A,
IFERROR(VLOOKUP(AS81,MonsterTable!$A:$B,MATCH(MonsterTable!$B$1,MonsterTable!$A$1:$B$1,0),0),
IF(OR(NOT(ISBLANK(AU81)),ISBLANK(AV81)),#N/A,
IF(AS81="empty","empty",
VLOOKUP(AS81,MonsterGroupTable!$A:$A,1,0)))))))</f>
        <v/>
      </c>
      <c r="BA81" s="2" t="str">
        <f>IF(AND(ISBLANK(AZ81),OR(NOT(ISBLANK(BB81)),NOT(ISBLANK(BC81)))),#N/A,
IF(ISBLANK(AZ81),"",
IF(AND(NOT(ISERROR(VLOOKUP(AZ81,MonsterTable!$A:$B,MATCH(MonsterTable!$B$1,MonsterTable!$A$1:$B$1,0),0))),OR(ISBLANK(BB81),ISBLANK(BC81))),#N/A,
IFERROR(VLOOKUP(AZ81,MonsterTable!$A:$B,MATCH(MonsterTable!$B$1,MonsterTable!$A$1:$B$1,0),0),
IF(OR(NOT(ISBLANK(BB81)),ISBLANK(BC81)),#N/A,
IF(AZ81="empty","empty",
VLOOKUP(AZ81,MonsterGroupTable!$A:$A,1,0)))))))</f>
        <v/>
      </c>
      <c r="BH81" s="2" t="str">
        <f>IF(AND(ISBLANK(BG81),OR(NOT(ISBLANK(BI81)),NOT(ISBLANK(BJ81)))),#N/A,
IF(ISBLANK(BG81),"",
IF(AND(NOT(ISERROR(VLOOKUP(BG81,MonsterTable!$A:$B,MATCH(MonsterTable!$B$1,MonsterTable!$A$1:$B$1,0),0))),OR(ISBLANK(BI81),ISBLANK(BJ81))),#N/A,
IFERROR(VLOOKUP(BG81,MonsterTable!$A:$B,MATCH(MonsterTable!$B$1,MonsterTable!$A$1:$B$1,0),0),
IF(OR(NOT(ISBLANK(BI81)),ISBLANK(BJ81)),#N/A,
IF(BG81="empty","empty",
VLOOKUP(BG81,MonsterGroupTable!$A:$A,1,0)))))))</f>
        <v/>
      </c>
      <c r="BO81" s="2" t="str">
        <f>IF(AND(ISBLANK(BN81),OR(NOT(ISBLANK(BP81)),NOT(ISBLANK(BQ81)))),#N/A,
IF(ISBLANK(BN81),"",
IF(AND(NOT(ISERROR(VLOOKUP(BN81,MonsterTable!$A:$B,MATCH(MonsterTable!$B$1,MonsterTable!$A$1:$B$1,0),0))),OR(ISBLANK(BP81),ISBLANK(BQ81))),#N/A,
IFERROR(VLOOKUP(BN81,MonsterTable!$A:$B,MATCH(MonsterTable!$B$1,MonsterTable!$A$1:$B$1,0),0),
IF(OR(NOT(ISBLANK(BP81)),ISBLANK(BQ81)),#N/A,
IF(BN81="empty","empty",
VLOOKUP(BN81,MonsterGroupTable!$A:$A,1,0)))))))</f>
        <v/>
      </c>
      <c r="BV81" s="2" t="str">
        <f>IF(AND(ISBLANK(BU81),OR(NOT(ISBLANK(BW81)),NOT(ISBLANK(BX81)))),#N/A,
IF(ISBLANK(BU81),"",
IF(AND(NOT(ISERROR(VLOOKUP(BU81,MonsterTable!$A:$B,MATCH(MonsterTable!$B$1,MonsterTable!$A$1:$B$1,0),0))),OR(ISBLANK(BW81),ISBLANK(BX81))),#N/A,
IFERROR(VLOOKUP(BU81,MonsterTable!$A:$B,MATCH(MonsterTable!$B$1,MonsterTable!$A$1:$B$1,0),0),
IF(OR(NOT(ISBLANK(BW81)),ISBLANK(BX81)),#N/A,
IF(BU81="empty","empty",
VLOOKUP(BU81,MonsterGroupTable!$A:$A,1,0)))))))</f>
        <v/>
      </c>
      <c r="CC81" s="2" t="str">
        <f>IF(AND(ISBLANK(CB81),OR(NOT(ISBLANK(CD81)),NOT(ISBLANK(CE81)))),#N/A,
IF(ISBLANK(CB81),"",
IF(AND(NOT(ISERROR(VLOOKUP(CB81,MonsterTable!$A:$B,MATCH(MonsterTable!$B$1,MonsterTable!$A$1:$B$1,0),0))),OR(ISBLANK(CD81),ISBLANK(CE81))),#N/A,
IFERROR(VLOOKUP(CB81,MonsterTable!$A:$B,MATCH(MonsterTable!$B$1,MonsterTable!$A$1:$B$1,0),0),
IF(OR(NOT(ISBLANK(CD81)),ISBLANK(CE81)),#N/A,
IF(CB81="empty","empty",
VLOOKUP(CB81,MonsterGroupTable!$A:$A,1,0)))))))</f>
        <v/>
      </c>
      <c r="CJ81" s="2" t="str">
        <f>IF(AND(ISBLANK(CI81),OR(NOT(ISBLANK(CK81)),NOT(ISBLANK(CL81)))),#N/A,
IF(ISBLANK(CI81),"",
IF(AND(NOT(ISERROR(VLOOKUP(CI81,MonsterTable!$A:$B,MATCH(MonsterTable!$B$1,MonsterTable!$A$1:$B$1,0),0))),OR(ISBLANK(CK81),ISBLANK(CL81))),#N/A,
IFERROR(VLOOKUP(CI81,MonsterTable!$A:$B,MATCH(MonsterTable!$B$1,MonsterTable!$A$1:$B$1,0),0),
IF(OR(NOT(ISBLANK(CK81)),ISBLANK(CL81)),#N/A,
IF(CI81="empty","empty",
VLOOKUP(CI81,MonsterGroupTable!$A:$A,1,0)))))))</f>
        <v/>
      </c>
    </row>
    <row r="82" spans="1:88">
      <c r="A82">
        <v>10081</v>
      </c>
      <c r="B82">
        <f t="shared" si="2"/>
        <v>1.1000000000000001</v>
      </c>
      <c r="C82">
        <f t="shared" si="2"/>
        <v>1.1000000000000001</v>
      </c>
      <c r="F82">
        <v>180</v>
      </c>
      <c r="G82">
        <v>777</v>
      </c>
      <c r="H82">
        <v>0</v>
      </c>
      <c r="I82">
        <v>0</v>
      </c>
      <c r="J82">
        <v>0</v>
      </c>
      <c r="K82" t="s">
        <v>28</v>
      </c>
      <c r="L82" t="s">
        <v>255</v>
      </c>
      <c r="M82" t="s">
        <v>79</v>
      </c>
      <c r="N82" t="s">
        <v>80</v>
      </c>
      <c r="O82">
        <v>0</v>
      </c>
      <c r="P82">
        <v>-4.75</v>
      </c>
      <c r="Q82">
        <v>-3.5</v>
      </c>
      <c r="R82">
        <v>4.75</v>
      </c>
      <c r="S82">
        <v>3</v>
      </c>
      <c r="T82">
        <v>-13.5</v>
      </c>
      <c r="U82">
        <v>2.5499999999999998</v>
      </c>
      <c r="V82">
        <v>-6.75</v>
      </c>
      <c r="W82" t="str">
        <f t="shared" si="3"/>
        <v>g109,5</v>
      </c>
      <c r="X82" s="1" t="s">
        <v>326</v>
      </c>
      <c r="Y82" s="2" t="str">
        <f>IF(AND(ISBLANK(X82),OR(NOT(ISBLANK(Z82)),NOT(ISBLANK(AA82)))),#N/A,
IF(ISBLANK(X82),"",
IF(AND(NOT(ISERROR(VLOOKUP(X82,MonsterTable!$A:$B,MATCH(MonsterTable!$B$1,MonsterTable!$A$1:$B$1,0),0))),OR(ISBLANK(Z82),ISBLANK(AA82))),#N/A,
IFERROR(VLOOKUP(X82,MonsterTable!$A:$B,MATCH(MonsterTable!$B$1,MonsterTable!$A$1:$B$1,0),0),
IF(OR(NOT(ISBLANK(Z82)),ISBLANK(AA82)),#N/A,
IF(X82="empty","empty",
VLOOKUP(X82,MonsterGroupTable!$A:$A,1,0)))))))</f>
        <v>g109</v>
      </c>
      <c r="AA82">
        <v>5</v>
      </c>
      <c r="AF82" s="2" t="str">
        <f>IF(AND(ISBLANK(AE82),OR(NOT(ISBLANK(AG82)),NOT(ISBLANK(AH82)))),#N/A,
IF(ISBLANK(AE82),"",
IF(AND(NOT(ISERROR(VLOOKUP(AE82,MonsterTable!$A:$B,MATCH(MonsterTable!$B$1,MonsterTable!$A$1:$B$1,0),0))),OR(ISBLANK(AG82),ISBLANK(AH82))),#N/A,
IFERROR(VLOOKUP(AE82,MonsterTable!$A:$B,MATCH(MonsterTable!$B$1,MonsterTable!$A$1:$B$1,0),0),
IF(OR(NOT(ISBLANK(AG82)),ISBLANK(AH82)),#N/A,
IF(AE82="empty","empty",
VLOOKUP(AE82,MonsterGroupTable!$A:$A,1,0)))))))</f>
        <v/>
      </c>
      <c r="AM82" s="2" t="str">
        <f>IF(AND(ISBLANK(AL82),OR(NOT(ISBLANK(AN82)),NOT(ISBLANK(AO82)))),#N/A,
IF(ISBLANK(AL82),"",
IF(AND(NOT(ISERROR(VLOOKUP(AL82,MonsterTable!$A:$B,MATCH(MonsterTable!$B$1,MonsterTable!$A$1:$B$1,0),0))),OR(ISBLANK(AN82),ISBLANK(AO82))),#N/A,
IFERROR(VLOOKUP(AL82,MonsterTable!$A:$B,MATCH(MonsterTable!$B$1,MonsterTable!$A$1:$B$1,0),0),
IF(OR(NOT(ISBLANK(AN82)),ISBLANK(AO82)),#N/A,
IF(AL82="empty","empty",
VLOOKUP(AL82,MonsterGroupTable!$A:$A,1,0)))))))</f>
        <v/>
      </c>
      <c r="AT82" s="2" t="str">
        <f>IF(AND(ISBLANK(AS82),OR(NOT(ISBLANK(AU82)),NOT(ISBLANK(AV82)))),#N/A,
IF(ISBLANK(AS82),"",
IF(AND(NOT(ISERROR(VLOOKUP(AS82,MonsterTable!$A:$B,MATCH(MonsterTable!$B$1,MonsterTable!$A$1:$B$1,0),0))),OR(ISBLANK(AU82),ISBLANK(AV82))),#N/A,
IFERROR(VLOOKUP(AS82,MonsterTable!$A:$B,MATCH(MonsterTable!$B$1,MonsterTable!$A$1:$B$1,0),0),
IF(OR(NOT(ISBLANK(AU82)),ISBLANK(AV82)),#N/A,
IF(AS82="empty","empty",
VLOOKUP(AS82,MonsterGroupTable!$A:$A,1,0)))))))</f>
        <v/>
      </c>
      <c r="BA82" s="2" t="str">
        <f>IF(AND(ISBLANK(AZ82),OR(NOT(ISBLANK(BB82)),NOT(ISBLANK(BC82)))),#N/A,
IF(ISBLANK(AZ82),"",
IF(AND(NOT(ISERROR(VLOOKUP(AZ82,MonsterTable!$A:$B,MATCH(MonsterTable!$B$1,MonsterTable!$A$1:$B$1,0),0))),OR(ISBLANK(BB82),ISBLANK(BC82))),#N/A,
IFERROR(VLOOKUP(AZ82,MonsterTable!$A:$B,MATCH(MonsterTable!$B$1,MonsterTable!$A$1:$B$1,0),0),
IF(OR(NOT(ISBLANK(BB82)),ISBLANK(BC82)),#N/A,
IF(AZ82="empty","empty",
VLOOKUP(AZ82,MonsterGroupTable!$A:$A,1,0)))))))</f>
        <v/>
      </c>
      <c r="BH82" s="2" t="str">
        <f>IF(AND(ISBLANK(BG82),OR(NOT(ISBLANK(BI82)),NOT(ISBLANK(BJ82)))),#N/A,
IF(ISBLANK(BG82),"",
IF(AND(NOT(ISERROR(VLOOKUP(BG82,MonsterTable!$A:$B,MATCH(MonsterTable!$B$1,MonsterTable!$A$1:$B$1,0),0))),OR(ISBLANK(BI82),ISBLANK(BJ82))),#N/A,
IFERROR(VLOOKUP(BG82,MonsterTable!$A:$B,MATCH(MonsterTable!$B$1,MonsterTable!$A$1:$B$1,0),0),
IF(OR(NOT(ISBLANK(BI82)),ISBLANK(BJ82)),#N/A,
IF(BG82="empty","empty",
VLOOKUP(BG82,MonsterGroupTable!$A:$A,1,0)))))))</f>
        <v/>
      </c>
      <c r="BO82" s="2" t="str">
        <f>IF(AND(ISBLANK(BN82),OR(NOT(ISBLANK(BP82)),NOT(ISBLANK(BQ82)))),#N/A,
IF(ISBLANK(BN82),"",
IF(AND(NOT(ISERROR(VLOOKUP(BN82,MonsterTable!$A:$B,MATCH(MonsterTable!$B$1,MonsterTable!$A$1:$B$1,0),0))),OR(ISBLANK(BP82),ISBLANK(BQ82))),#N/A,
IFERROR(VLOOKUP(BN82,MonsterTable!$A:$B,MATCH(MonsterTable!$B$1,MonsterTable!$A$1:$B$1,0),0),
IF(OR(NOT(ISBLANK(BP82)),ISBLANK(BQ82)),#N/A,
IF(BN82="empty","empty",
VLOOKUP(BN82,MonsterGroupTable!$A:$A,1,0)))))))</f>
        <v/>
      </c>
      <c r="BV82" s="2" t="str">
        <f>IF(AND(ISBLANK(BU82),OR(NOT(ISBLANK(BW82)),NOT(ISBLANK(BX82)))),#N/A,
IF(ISBLANK(BU82),"",
IF(AND(NOT(ISERROR(VLOOKUP(BU82,MonsterTable!$A:$B,MATCH(MonsterTable!$B$1,MonsterTable!$A$1:$B$1,0),0))),OR(ISBLANK(BW82),ISBLANK(BX82))),#N/A,
IFERROR(VLOOKUP(BU82,MonsterTable!$A:$B,MATCH(MonsterTable!$B$1,MonsterTable!$A$1:$B$1,0),0),
IF(OR(NOT(ISBLANK(BW82)),ISBLANK(BX82)),#N/A,
IF(BU82="empty","empty",
VLOOKUP(BU82,MonsterGroupTable!$A:$A,1,0)))))))</f>
        <v/>
      </c>
      <c r="CC82" s="2" t="str">
        <f>IF(AND(ISBLANK(CB82),OR(NOT(ISBLANK(CD82)),NOT(ISBLANK(CE82)))),#N/A,
IF(ISBLANK(CB82),"",
IF(AND(NOT(ISERROR(VLOOKUP(CB82,MonsterTable!$A:$B,MATCH(MonsterTable!$B$1,MonsterTable!$A$1:$B$1,0),0))),OR(ISBLANK(CD82),ISBLANK(CE82))),#N/A,
IFERROR(VLOOKUP(CB82,MonsterTable!$A:$B,MATCH(MonsterTable!$B$1,MonsterTable!$A$1:$B$1,0),0),
IF(OR(NOT(ISBLANK(CD82)),ISBLANK(CE82)),#N/A,
IF(CB82="empty","empty",
VLOOKUP(CB82,MonsterGroupTable!$A:$A,1,0)))))))</f>
        <v/>
      </c>
      <c r="CJ82" s="2" t="str">
        <f>IF(AND(ISBLANK(CI82),OR(NOT(ISBLANK(CK82)),NOT(ISBLANK(CL82)))),#N/A,
IF(ISBLANK(CI82),"",
IF(AND(NOT(ISERROR(VLOOKUP(CI82,MonsterTable!$A:$B,MATCH(MonsterTable!$B$1,MonsterTable!$A$1:$B$1,0),0))),OR(ISBLANK(CK82),ISBLANK(CL82))),#N/A,
IFERROR(VLOOKUP(CI82,MonsterTable!$A:$B,MATCH(MonsterTable!$B$1,MonsterTable!$A$1:$B$1,0),0),
IF(OR(NOT(ISBLANK(CK82)),ISBLANK(CL82)),#N/A,
IF(CI82="empty","empty",
VLOOKUP(CI82,MonsterGroupTable!$A:$A,1,0)))))))</f>
        <v/>
      </c>
    </row>
    <row r="83" spans="1:88">
      <c r="A83">
        <v>10082</v>
      </c>
      <c r="B83">
        <f t="shared" si="2"/>
        <v>1.1000000000000001</v>
      </c>
      <c r="C83">
        <f t="shared" si="2"/>
        <v>1.1000000000000001</v>
      </c>
      <c r="F83">
        <v>180</v>
      </c>
      <c r="G83">
        <v>786</v>
      </c>
      <c r="H83">
        <v>0</v>
      </c>
      <c r="I83">
        <v>0</v>
      </c>
      <c r="J83">
        <v>0</v>
      </c>
      <c r="K83" t="s">
        <v>28</v>
      </c>
      <c r="L83" t="s">
        <v>255</v>
      </c>
      <c r="M83" t="s">
        <v>79</v>
      </c>
      <c r="N83" t="s">
        <v>80</v>
      </c>
      <c r="O83">
        <v>0</v>
      </c>
      <c r="P83">
        <v>-4.75</v>
      </c>
      <c r="Q83">
        <v>-3.5</v>
      </c>
      <c r="R83">
        <v>4.75</v>
      </c>
      <c r="S83">
        <v>3</v>
      </c>
      <c r="T83">
        <v>-13.5</v>
      </c>
      <c r="U83">
        <v>2.5499999999999998</v>
      </c>
      <c r="V83">
        <v>-6.75</v>
      </c>
      <c r="W83" t="str">
        <f t="shared" si="3"/>
        <v>g109,5</v>
      </c>
      <c r="X83" s="1" t="s">
        <v>326</v>
      </c>
      <c r="Y83" s="2" t="str">
        <f>IF(AND(ISBLANK(X83),OR(NOT(ISBLANK(Z83)),NOT(ISBLANK(AA83)))),#N/A,
IF(ISBLANK(X83),"",
IF(AND(NOT(ISERROR(VLOOKUP(X83,MonsterTable!$A:$B,MATCH(MonsterTable!$B$1,MonsterTable!$A$1:$B$1,0),0))),OR(ISBLANK(Z83),ISBLANK(AA83))),#N/A,
IFERROR(VLOOKUP(X83,MonsterTable!$A:$B,MATCH(MonsterTable!$B$1,MonsterTable!$A$1:$B$1,0),0),
IF(OR(NOT(ISBLANK(Z83)),ISBLANK(AA83)),#N/A,
IF(X83="empty","empty",
VLOOKUP(X83,MonsterGroupTable!$A:$A,1,0)))))))</f>
        <v>g109</v>
      </c>
      <c r="AA83">
        <v>5</v>
      </c>
      <c r="AF83" s="2" t="str">
        <f>IF(AND(ISBLANK(AE83),OR(NOT(ISBLANK(AG83)),NOT(ISBLANK(AH83)))),#N/A,
IF(ISBLANK(AE83),"",
IF(AND(NOT(ISERROR(VLOOKUP(AE83,MonsterTable!$A:$B,MATCH(MonsterTable!$B$1,MonsterTable!$A$1:$B$1,0),0))),OR(ISBLANK(AG83),ISBLANK(AH83))),#N/A,
IFERROR(VLOOKUP(AE83,MonsterTable!$A:$B,MATCH(MonsterTable!$B$1,MonsterTable!$A$1:$B$1,0),0),
IF(OR(NOT(ISBLANK(AG83)),ISBLANK(AH83)),#N/A,
IF(AE83="empty","empty",
VLOOKUP(AE83,MonsterGroupTable!$A:$A,1,0)))))))</f>
        <v/>
      </c>
      <c r="AM83" s="2" t="str">
        <f>IF(AND(ISBLANK(AL83),OR(NOT(ISBLANK(AN83)),NOT(ISBLANK(AO83)))),#N/A,
IF(ISBLANK(AL83),"",
IF(AND(NOT(ISERROR(VLOOKUP(AL83,MonsterTable!$A:$B,MATCH(MonsterTable!$B$1,MonsterTable!$A$1:$B$1,0),0))),OR(ISBLANK(AN83),ISBLANK(AO83))),#N/A,
IFERROR(VLOOKUP(AL83,MonsterTable!$A:$B,MATCH(MonsterTable!$B$1,MonsterTable!$A$1:$B$1,0),0),
IF(OR(NOT(ISBLANK(AN83)),ISBLANK(AO83)),#N/A,
IF(AL83="empty","empty",
VLOOKUP(AL83,MonsterGroupTable!$A:$A,1,0)))))))</f>
        <v/>
      </c>
      <c r="AT83" s="2" t="str">
        <f>IF(AND(ISBLANK(AS83),OR(NOT(ISBLANK(AU83)),NOT(ISBLANK(AV83)))),#N/A,
IF(ISBLANK(AS83),"",
IF(AND(NOT(ISERROR(VLOOKUP(AS83,MonsterTable!$A:$B,MATCH(MonsterTable!$B$1,MonsterTable!$A$1:$B$1,0),0))),OR(ISBLANK(AU83),ISBLANK(AV83))),#N/A,
IFERROR(VLOOKUP(AS83,MonsterTable!$A:$B,MATCH(MonsterTable!$B$1,MonsterTable!$A$1:$B$1,0),0),
IF(OR(NOT(ISBLANK(AU83)),ISBLANK(AV83)),#N/A,
IF(AS83="empty","empty",
VLOOKUP(AS83,MonsterGroupTable!$A:$A,1,0)))))))</f>
        <v/>
      </c>
      <c r="BA83" s="2" t="str">
        <f>IF(AND(ISBLANK(AZ83),OR(NOT(ISBLANK(BB83)),NOT(ISBLANK(BC83)))),#N/A,
IF(ISBLANK(AZ83),"",
IF(AND(NOT(ISERROR(VLOOKUP(AZ83,MonsterTable!$A:$B,MATCH(MonsterTable!$B$1,MonsterTable!$A$1:$B$1,0),0))),OR(ISBLANK(BB83),ISBLANK(BC83))),#N/A,
IFERROR(VLOOKUP(AZ83,MonsterTable!$A:$B,MATCH(MonsterTable!$B$1,MonsterTable!$A$1:$B$1,0),0),
IF(OR(NOT(ISBLANK(BB83)),ISBLANK(BC83)),#N/A,
IF(AZ83="empty","empty",
VLOOKUP(AZ83,MonsterGroupTable!$A:$A,1,0)))))))</f>
        <v/>
      </c>
      <c r="BH83" s="2" t="str">
        <f>IF(AND(ISBLANK(BG83),OR(NOT(ISBLANK(BI83)),NOT(ISBLANK(BJ83)))),#N/A,
IF(ISBLANK(BG83),"",
IF(AND(NOT(ISERROR(VLOOKUP(BG83,MonsterTable!$A:$B,MATCH(MonsterTable!$B$1,MonsterTable!$A$1:$B$1,0),0))),OR(ISBLANK(BI83),ISBLANK(BJ83))),#N/A,
IFERROR(VLOOKUP(BG83,MonsterTable!$A:$B,MATCH(MonsterTable!$B$1,MonsterTable!$A$1:$B$1,0),0),
IF(OR(NOT(ISBLANK(BI83)),ISBLANK(BJ83)),#N/A,
IF(BG83="empty","empty",
VLOOKUP(BG83,MonsterGroupTable!$A:$A,1,0)))))))</f>
        <v/>
      </c>
      <c r="BO83" s="2" t="str">
        <f>IF(AND(ISBLANK(BN83),OR(NOT(ISBLANK(BP83)),NOT(ISBLANK(BQ83)))),#N/A,
IF(ISBLANK(BN83),"",
IF(AND(NOT(ISERROR(VLOOKUP(BN83,MonsterTable!$A:$B,MATCH(MonsterTable!$B$1,MonsterTable!$A$1:$B$1,0),0))),OR(ISBLANK(BP83),ISBLANK(BQ83))),#N/A,
IFERROR(VLOOKUP(BN83,MonsterTable!$A:$B,MATCH(MonsterTable!$B$1,MonsterTable!$A$1:$B$1,0),0),
IF(OR(NOT(ISBLANK(BP83)),ISBLANK(BQ83)),#N/A,
IF(BN83="empty","empty",
VLOOKUP(BN83,MonsterGroupTable!$A:$A,1,0)))))))</f>
        <v/>
      </c>
      <c r="BV83" s="2" t="str">
        <f>IF(AND(ISBLANK(BU83),OR(NOT(ISBLANK(BW83)),NOT(ISBLANK(BX83)))),#N/A,
IF(ISBLANK(BU83),"",
IF(AND(NOT(ISERROR(VLOOKUP(BU83,MonsterTable!$A:$B,MATCH(MonsterTable!$B$1,MonsterTable!$A$1:$B$1,0),0))),OR(ISBLANK(BW83),ISBLANK(BX83))),#N/A,
IFERROR(VLOOKUP(BU83,MonsterTable!$A:$B,MATCH(MonsterTable!$B$1,MonsterTable!$A$1:$B$1,0),0),
IF(OR(NOT(ISBLANK(BW83)),ISBLANK(BX83)),#N/A,
IF(BU83="empty","empty",
VLOOKUP(BU83,MonsterGroupTable!$A:$A,1,0)))))))</f>
        <v/>
      </c>
      <c r="CC83" s="2" t="str">
        <f>IF(AND(ISBLANK(CB83),OR(NOT(ISBLANK(CD83)),NOT(ISBLANK(CE83)))),#N/A,
IF(ISBLANK(CB83),"",
IF(AND(NOT(ISERROR(VLOOKUP(CB83,MonsterTable!$A:$B,MATCH(MonsterTable!$B$1,MonsterTable!$A$1:$B$1,0),0))),OR(ISBLANK(CD83),ISBLANK(CE83))),#N/A,
IFERROR(VLOOKUP(CB83,MonsterTable!$A:$B,MATCH(MonsterTable!$B$1,MonsterTable!$A$1:$B$1,0),0),
IF(OR(NOT(ISBLANK(CD83)),ISBLANK(CE83)),#N/A,
IF(CB83="empty","empty",
VLOOKUP(CB83,MonsterGroupTable!$A:$A,1,0)))))))</f>
        <v/>
      </c>
      <c r="CJ83" s="2" t="str">
        <f>IF(AND(ISBLANK(CI83),OR(NOT(ISBLANK(CK83)),NOT(ISBLANK(CL83)))),#N/A,
IF(ISBLANK(CI83),"",
IF(AND(NOT(ISERROR(VLOOKUP(CI83,MonsterTable!$A:$B,MATCH(MonsterTable!$B$1,MonsterTable!$A$1:$B$1,0),0))),OR(ISBLANK(CK83),ISBLANK(CL83))),#N/A,
IFERROR(VLOOKUP(CI83,MonsterTable!$A:$B,MATCH(MonsterTable!$B$1,MonsterTable!$A$1:$B$1,0),0),
IF(OR(NOT(ISBLANK(CK83)),ISBLANK(CL83)),#N/A,
IF(CI83="empty","empty",
VLOOKUP(CI83,MonsterGroupTable!$A:$A,1,0)))))))</f>
        <v/>
      </c>
    </row>
    <row r="84" spans="1:88">
      <c r="A84">
        <v>10083</v>
      </c>
      <c r="B84">
        <f t="shared" si="2"/>
        <v>1.1000000000000001</v>
      </c>
      <c r="C84">
        <f t="shared" si="2"/>
        <v>1.1000000000000001</v>
      </c>
      <c r="F84">
        <v>180</v>
      </c>
      <c r="G84">
        <v>813</v>
      </c>
      <c r="H84">
        <v>0</v>
      </c>
      <c r="I84">
        <v>0</v>
      </c>
      <c r="J84">
        <v>0</v>
      </c>
      <c r="K84" t="s">
        <v>28</v>
      </c>
      <c r="L84" t="s">
        <v>255</v>
      </c>
      <c r="M84" t="s">
        <v>79</v>
      </c>
      <c r="N84" t="s">
        <v>80</v>
      </c>
      <c r="O84">
        <v>0</v>
      </c>
      <c r="P84">
        <v>-4.75</v>
      </c>
      <c r="Q84">
        <v>-3.5</v>
      </c>
      <c r="R84">
        <v>4.75</v>
      </c>
      <c r="S84">
        <v>3</v>
      </c>
      <c r="T84">
        <v>-13.5</v>
      </c>
      <c r="U84">
        <v>2.5499999999999998</v>
      </c>
      <c r="V84">
        <v>-6.75</v>
      </c>
      <c r="W84" t="str">
        <f t="shared" si="3"/>
        <v>g109,5</v>
      </c>
      <c r="X84" s="1" t="s">
        <v>326</v>
      </c>
      <c r="Y84" s="2" t="str">
        <f>IF(AND(ISBLANK(X84),OR(NOT(ISBLANK(Z84)),NOT(ISBLANK(AA84)))),#N/A,
IF(ISBLANK(X84),"",
IF(AND(NOT(ISERROR(VLOOKUP(X84,MonsterTable!$A:$B,MATCH(MonsterTable!$B$1,MonsterTable!$A$1:$B$1,0),0))),OR(ISBLANK(Z84),ISBLANK(AA84))),#N/A,
IFERROR(VLOOKUP(X84,MonsterTable!$A:$B,MATCH(MonsterTable!$B$1,MonsterTable!$A$1:$B$1,0),0),
IF(OR(NOT(ISBLANK(Z84)),ISBLANK(AA84)),#N/A,
IF(X84="empty","empty",
VLOOKUP(X84,MonsterGroupTable!$A:$A,1,0)))))))</f>
        <v>g109</v>
      </c>
      <c r="AA84">
        <v>5</v>
      </c>
      <c r="AF84" s="2" t="str">
        <f>IF(AND(ISBLANK(AE84),OR(NOT(ISBLANK(AG84)),NOT(ISBLANK(AH84)))),#N/A,
IF(ISBLANK(AE84),"",
IF(AND(NOT(ISERROR(VLOOKUP(AE84,MonsterTable!$A:$B,MATCH(MonsterTable!$B$1,MonsterTable!$A$1:$B$1,0),0))),OR(ISBLANK(AG84),ISBLANK(AH84))),#N/A,
IFERROR(VLOOKUP(AE84,MonsterTable!$A:$B,MATCH(MonsterTable!$B$1,MonsterTable!$A$1:$B$1,0),0),
IF(OR(NOT(ISBLANK(AG84)),ISBLANK(AH84)),#N/A,
IF(AE84="empty","empty",
VLOOKUP(AE84,MonsterGroupTable!$A:$A,1,0)))))))</f>
        <v/>
      </c>
      <c r="AM84" s="2" t="str">
        <f>IF(AND(ISBLANK(AL84),OR(NOT(ISBLANK(AN84)),NOT(ISBLANK(AO84)))),#N/A,
IF(ISBLANK(AL84),"",
IF(AND(NOT(ISERROR(VLOOKUP(AL84,MonsterTable!$A:$B,MATCH(MonsterTable!$B$1,MonsterTable!$A$1:$B$1,0),0))),OR(ISBLANK(AN84),ISBLANK(AO84))),#N/A,
IFERROR(VLOOKUP(AL84,MonsterTable!$A:$B,MATCH(MonsterTable!$B$1,MonsterTable!$A$1:$B$1,0),0),
IF(OR(NOT(ISBLANK(AN84)),ISBLANK(AO84)),#N/A,
IF(AL84="empty","empty",
VLOOKUP(AL84,MonsterGroupTable!$A:$A,1,0)))))))</f>
        <v/>
      </c>
      <c r="AT84" s="2" t="str">
        <f>IF(AND(ISBLANK(AS84),OR(NOT(ISBLANK(AU84)),NOT(ISBLANK(AV84)))),#N/A,
IF(ISBLANK(AS84),"",
IF(AND(NOT(ISERROR(VLOOKUP(AS84,MonsterTable!$A:$B,MATCH(MonsterTable!$B$1,MonsterTable!$A$1:$B$1,0),0))),OR(ISBLANK(AU84),ISBLANK(AV84))),#N/A,
IFERROR(VLOOKUP(AS84,MonsterTable!$A:$B,MATCH(MonsterTable!$B$1,MonsterTable!$A$1:$B$1,0),0),
IF(OR(NOT(ISBLANK(AU84)),ISBLANK(AV84)),#N/A,
IF(AS84="empty","empty",
VLOOKUP(AS84,MonsterGroupTable!$A:$A,1,0)))))))</f>
        <v/>
      </c>
      <c r="BA84" s="2" t="str">
        <f>IF(AND(ISBLANK(AZ84),OR(NOT(ISBLANK(BB84)),NOT(ISBLANK(BC84)))),#N/A,
IF(ISBLANK(AZ84),"",
IF(AND(NOT(ISERROR(VLOOKUP(AZ84,MonsterTable!$A:$B,MATCH(MonsterTable!$B$1,MonsterTable!$A$1:$B$1,0),0))),OR(ISBLANK(BB84),ISBLANK(BC84))),#N/A,
IFERROR(VLOOKUP(AZ84,MonsterTable!$A:$B,MATCH(MonsterTable!$B$1,MonsterTable!$A$1:$B$1,0),0),
IF(OR(NOT(ISBLANK(BB84)),ISBLANK(BC84)),#N/A,
IF(AZ84="empty","empty",
VLOOKUP(AZ84,MonsterGroupTable!$A:$A,1,0)))))))</f>
        <v/>
      </c>
      <c r="BH84" s="2" t="str">
        <f>IF(AND(ISBLANK(BG84),OR(NOT(ISBLANK(BI84)),NOT(ISBLANK(BJ84)))),#N/A,
IF(ISBLANK(BG84),"",
IF(AND(NOT(ISERROR(VLOOKUP(BG84,MonsterTable!$A:$B,MATCH(MonsterTable!$B$1,MonsterTable!$A$1:$B$1,0),0))),OR(ISBLANK(BI84),ISBLANK(BJ84))),#N/A,
IFERROR(VLOOKUP(BG84,MonsterTable!$A:$B,MATCH(MonsterTable!$B$1,MonsterTable!$A$1:$B$1,0),0),
IF(OR(NOT(ISBLANK(BI84)),ISBLANK(BJ84)),#N/A,
IF(BG84="empty","empty",
VLOOKUP(BG84,MonsterGroupTable!$A:$A,1,0)))))))</f>
        <v/>
      </c>
      <c r="BO84" s="2" t="str">
        <f>IF(AND(ISBLANK(BN84),OR(NOT(ISBLANK(BP84)),NOT(ISBLANK(BQ84)))),#N/A,
IF(ISBLANK(BN84),"",
IF(AND(NOT(ISERROR(VLOOKUP(BN84,MonsterTable!$A:$B,MATCH(MonsterTable!$B$1,MonsterTable!$A$1:$B$1,0),0))),OR(ISBLANK(BP84),ISBLANK(BQ84))),#N/A,
IFERROR(VLOOKUP(BN84,MonsterTable!$A:$B,MATCH(MonsterTable!$B$1,MonsterTable!$A$1:$B$1,0),0),
IF(OR(NOT(ISBLANK(BP84)),ISBLANK(BQ84)),#N/A,
IF(BN84="empty","empty",
VLOOKUP(BN84,MonsterGroupTable!$A:$A,1,0)))))))</f>
        <v/>
      </c>
      <c r="BV84" s="2" t="str">
        <f>IF(AND(ISBLANK(BU84),OR(NOT(ISBLANK(BW84)),NOT(ISBLANK(BX84)))),#N/A,
IF(ISBLANK(BU84),"",
IF(AND(NOT(ISERROR(VLOOKUP(BU84,MonsterTable!$A:$B,MATCH(MonsterTable!$B$1,MonsterTable!$A$1:$B$1,0),0))),OR(ISBLANK(BW84),ISBLANK(BX84))),#N/A,
IFERROR(VLOOKUP(BU84,MonsterTable!$A:$B,MATCH(MonsterTable!$B$1,MonsterTable!$A$1:$B$1,0),0),
IF(OR(NOT(ISBLANK(BW84)),ISBLANK(BX84)),#N/A,
IF(BU84="empty","empty",
VLOOKUP(BU84,MonsterGroupTable!$A:$A,1,0)))))))</f>
        <v/>
      </c>
      <c r="CC84" s="2" t="str">
        <f>IF(AND(ISBLANK(CB84),OR(NOT(ISBLANK(CD84)),NOT(ISBLANK(CE84)))),#N/A,
IF(ISBLANK(CB84),"",
IF(AND(NOT(ISERROR(VLOOKUP(CB84,MonsterTable!$A:$B,MATCH(MonsterTable!$B$1,MonsterTable!$A$1:$B$1,0),0))),OR(ISBLANK(CD84),ISBLANK(CE84))),#N/A,
IFERROR(VLOOKUP(CB84,MonsterTable!$A:$B,MATCH(MonsterTable!$B$1,MonsterTable!$A$1:$B$1,0),0),
IF(OR(NOT(ISBLANK(CD84)),ISBLANK(CE84)),#N/A,
IF(CB84="empty","empty",
VLOOKUP(CB84,MonsterGroupTable!$A:$A,1,0)))))))</f>
        <v/>
      </c>
      <c r="CJ84" s="2" t="str">
        <f>IF(AND(ISBLANK(CI84),OR(NOT(ISBLANK(CK84)),NOT(ISBLANK(CL84)))),#N/A,
IF(ISBLANK(CI84),"",
IF(AND(NOT(ISERROR(VLOOKUP(CI84,MonsterTable!$A:$B,MATCH(MonsterTable!$B$1,MonsterTable!$A$1:$B$1,0),0))),OR(ISBLANK(CK84),ISBLANK(CL84))),#N/A,
IFERROR(VLOOKUP(CI84,MonsterTable!$A:$B,MATCH(MonsterTable!$B$1,MonsterTable!$A$1:$B$1,0),0),
IF(OR(NOT(ISBLANK(CK84)),ISBLANK(CL84)),#N/A,
IF(CI84="empty","empty",
VLOOKUP(CI84,MonsterGroupTable!$A:$A,1,0)))))))</f>
        <v/>
      </c>
    </row>
    <row r="85" spans="1:88">
      <c r="A85">
        <v>10084</v>
      </c>
      <c r="B85">
        <f t="shared" si="2"/>
        <v>1.1000000000000001</v>
      </c>
      <c r="C85">
        <f t="shared" si="2"/>
        <v>1.1000000000000001</v>
      </c>
      <c r="F85">
        <v>180</v>
      </c>
      <c r="G85">
        <v>840</v>
      </c>
      <c r="H85">
        <v>0</v>
      </c>
      <c r="I85">
        <v>0</v>
      </c>
      <c r="J85">
        <v>0</v>
      </c>
      <c r="K85" t="s">
        <v>28</v>
      </c>
      <c r="L85" t="s">
        <v>255</v>
      </c>
      <c r="M85" t="s">
        <v>79</v>
      </c>
      <c r="N85" t="s">
        <v>80</v>
      </c>
      <c r="O85">
        <v>0</v>
      </c>
      <c r="P85">
        <v>-4.75</v>
      </c>
      <c r="Q85">
        <v>-3.5</v>
      </c>
      <c r="R85">
        <v>4.75</v>
      </c>
      <c r="S85">
        <v>3</v>
      </c>
      <c r="T85">
        <v>-13.5</v>
      </c>
      <c r="U85">
        <v>2.5499999999999998</v>
      </c>
      <c r="V85">
        <v>-6.75</v>
      </c>
      <c r="W85" t="str">
        <f t="shared" si="3"/>
        <v>g109,5</v>
      </c>
      <c r="X85" s="1" t="s">
        <v>326</v>
      </c>
      <c r="Y85" s="2" t="str">
        <f>IF(AND(ISBLANK(X85),OR(NOT(ISBLANK(Z85)),NOT(ISBLANK(AA85)))),#N/A,
IF(ISBLANK(X85),"",
IF(AND(NOT(ISERROR(VLOOKUP(X85,MonsterTable!$A:$B,MATCH(MonsterTable!$B$1,MonsterTable!$A$1:$B$1,0),0))),OR(ISBLANK(Z85),ISBLANK(AA85))),#N/A,
IFERROR(VLOOKUP(X85,MonsterTable!$A:$B,MATCH(MonsterTable!$B$1,MonsterTable!$A$1:$B$1,0),0),
IF(OR(NOT(ISBLANK(Z85)),ISBLANK(AA85)),#N/A,
IF(X85="empty","empty",
VLOOKUP(X85,MonsterGroupTable!$A:$A,1,0)))))))</f>
        <v>g109</v>
      </c>
      <c r="AA85">
        <v>5</v>
      </c>
      <c r="AF85" s="2" t="str">
        <f>IF(AND(ISBLANK(AE85),OR(NOT(ISBLANK(AG85)),NOT(ISBLANK(AH85)))),#N/A,
IF(ISBLANK(AE85),"",
IF(AND(NOT(ISERROR(VLOOKUP(AE85,MonsterTable!$A:$B,MATCH(MonsterTable!$B$1,MonsterTable!$A$1:$B$1,0),0))),OR(ISBLANK(AG85),ISBLANK(AH85))),#N/A,
IFERROR(VLOOKUP(AE85,MonsterTable!$A:$B,MATCH(MonsterTable!$B$1,MonsterTable!$A$1:$B$1,0),0),
IF(OR(NOT(ISBLANK(AG85)),ISBLANK(AH85)),#N/A,
IF(AE85="empty","empty",
VLOOKUP(AE85,MonsterGroupTable!$A:$A,1,0)))))))</f>
        <v/>
      </c>
      <c r="AM85" s="2" t="str">
        <f>IF(AND(ISBLANK(AL85),OR(NOT(ISBLANK(AN85)),NOT(ISBLANK(AO85)))),#N/A,
IF(ISBLANK(AL85),"",
IF(AND(NOT(ISERROR(VLOOKUP(AL85,MonsterTable!$A:$B,MATCH(MonsterTable!$B$1,MonsterTable!$A$1:$B$1,0),0))),OR(ISBLANK(AN85),ISBLANK(AO85))),#N/A,
IFERROR(VLOOKUP(AL85,MonsterTable!$A:$B,MATCH(MonsterTable!$B$1,MonsterTable!$A$1:$B$1,0),0),
IF(OR(NOT(ISBLANK(AN85)),ISBLANK(AO85)),#N/A,
IF(AL85="empty","empty",
VLOOKUP(AL85,MonsterGroupTable!$A:$A,1,0)))))))</f>
        <v/>
      </c>
      <c r="AT85" s="2" t="str">
        <f>IF(AND(ISBLANK(AS85),OR(NOT(ISBLANK(AU85)),NOT(ISBLANK(AV85)))),#N/A,
IF(ISBLANK(AS85),"",
IF(AND(NOT(ISERROR(VLOOKUP(AS85,MonsterTable!$A:$B,MATCH(MonsterTable!$B$1,MonsterTable!$A$1:$B$1,0),0))),OR(ISBLANK(AU85),ISBLANK(AV85))),#N/A,
IFERROR(VLOOKUP(AS85,MonsterTable!$A:$B,MATCH(MonsterTable!$B$1,MonsterTable!$A$1:$B$1,0),0),
IF(OR(NOT(ISBLANK(AU85)),ISBLANK(AV85)),#N/A,
IF(AS85="empty","empty",
VLOOKUP(AS85,MonsterGroupTable!$A:$A,1,0)))))))</f>
        <v/>
      </c>
      <c r="BA85" s="2" t="str">
        <f>IF(AND(ISBLANK(AZ85),OR(NOT(ISBLANK(BB85)),NOT(ISBLANK(BC85)))),#N/A,
IF(ISBLANK(AZ85),"",
IF(AND(NOT(ISERROR(VLOOKUP(AZ85,MonsterTable!$A:$B,MATCH(MonsterTable!$B$1,MonsterTable!$A$1:$B$1,0),0))),OR(ISBLANK(BB85),ISBLANK(BC85))),#N/A,
IFERROR(VLOOKUP(AZ85,MonsterTable!$A:$B,MATCH(MonsterTable!$B$1,MonsterTable!$A$1:$B$1,0),0),
IF(OR(NOT(ISBLANK(BB85)),ISBLANK(BC85)),#N/A,
IF(AZ85="empty","empty",
VLOOKUP(AZ85,MonsterGroupTable!$A:$A,1,0)))))))</f>
        <v/>
      </c>
      <c r="BH85" s="2" t="str">
        <f>IF(AND(ISBLANK(BG85),OR(NOT(ISBLANK(BI85)),NOT(ISBLANK(BJ85)))),#N/A,
IF(ISBLANK(BG85),"",
IF(AND(NOT(ISERROR(VLOOKUP(BG85,MonsterTable!$A:$B,MATCH(MonsterTable!$B$1,MonsterTable!$A$1:$B$1,0),0))),OR(ISBLANK(BI85),ISBLANK(BJ85))),#N/A,
IFERROR(VLOOKUP(BG85,MonsterTable!$A:$B,MATCH(MonsterTable!$B$1,MonsterTable!$A$1:$B$1,0),0),
IF(OR(NOT(ISBLANK(BI85)),ISBLANK(BJ85)),#N/A,
IF(BG85="empty","empty",
VLOOKUP(BG85,MonsterGroupTable!$A:$A,1,0)))))))</f>
        <v/>
      </c>
      <c r="BO85" s="2" t="str">
        <f>IF(AND(ISBLANK(BN85),OR(NOT(ISBLANK(BP85)),NOT(ISBLANK(BQ85)))),#N/A,
IF(ISBLANK(BN85),"",
IF(AND(NOT(ISERROR(VLOOKUP(BN85,MonsterTable!$A:$B,MATCH(MonsterTable!$B$1,MonsterTable!$A$1:$B$1,0),0))),OR(ISBLANK(BP85),ISBLANK(BQ85))),#N/A,
IFERROR(VLOOKUP(BN85,MonsterTable!$A:$B,MATCH(MonsterTable!$B$1,MonsterTable!$A$1:$B$1,0),0),
IF(OR(NOT(ISBLANK(BP85)),ISBLANK(BQ85)),#N/A,
IF(BN85="empty","empty",
VLOOKUP(BN85,MonsterGroupTable!$A:$A,1,0)))))))</f>
        <v/>
      </c>
      <c r="BV85" s="2" t="str">
        <f>IF(AND(ISBLANK(BU85),OR(NOT(ISBLANK(BW85)),NOT(ISBLANK(BX85)))),#N/A,
IF(ISBLANK(BU85),"",
IF(AND(NOT(ISERROR(VLOOKUP(BU85,MonsterTable!$A:$B,MATCH(MonsterTable!$B$1,MonsterTable!$A$1:$B$1,0),0))),OR(ISBLANK(BW85),ISBLANK(BX85))),#N/A,
IFERROR(VLOOKUP(BU85,MonsterTable!$A:$B,MATCH(MonsterTable!$B$1,MonsterTable!$A$1:$B$1,0),0),
IF(OR(NOT(ISBLANK(BW85)),ISBLANK(BX85)),#N/A,
IF(BU85="empty","empty",
VLOOKUP(BU85,MonsterGroupTable!$A:$A,1,0)))))))</f>
        <v/>
      </c>
      <c r="CC85" s="2" t="str">
        <f>IF(AND(ISBLANK(CB85),OR(NOT(ISBLANK(CD85)),NOT(ISBLANK(CE85)))),#N/A,
IF(ISBLANK(CB85),"",
IF(AND(NOT(ISERROR(VLOOKUP(CB85,MonsterTable!$A:$B,MATCH(MonsterTable!$B$1,MonsterTable!$A$1:$B$1,0),0))),OR(ISBLANK(CD85),ISBLANK(CE85))),#N/A,
IFERROR(VLOOKUP(CB85,MonsterTable!$A:$B,MATCH(MonsterTable!$B$1,MonsterTable!$A$1:$B$1,0),0),
IF(OR(NOT(ISBLANK(CD85)),ISBLANK(CE85)),#N/A,
IF(CB85="empty","empty",
VLOOKUP(CB85,MonsterGroupTable!$A:$A,1,0)))))))</f>
        <v/>
      </c>
      <c r="CJ85" s="2" t="str">
        <f>IF(AND(ISBLANK(CI85),OR(NOT(ISBLANK(CK85)),NOT(ISBLANK(CL85)))),#N/A,
IF(ISBLANK(CI85),"",
IF(AND(NOT(ISERROR(VLOOKUP(CI85,MonsterTable!$A:$B,MATCH(MonsterTable!$B$1,MonsterTable!$A$1:$B$1,0),0))),OR(ISBLANK(CK85),ISBLANK(CL85))),#N/A,
IFERROR(VLOOKUP(CI85,MonsterTable!$A:$B,MATCH(MonsterTable!$B$1,MonsterTable!$A$1:$B$1,0),0),
IF(OR(NOT(ISBLANK(CK85)),ISBLANK(CL85)),#N/A,
IF(CI85="empty","empty",
VLOOKUP(CI85,MonsterGroupTable!$A:$A,1,0)))))))</f>
        <v/>
      </c>
    </row>
    <row r="86" spans="1:88">
      <c r="A86">
        <v>10085</v>
      </c>
      <c r="B86">
        <f t="shared" si="2"/>
        <v>1.1000000000000001</v>
      </c>
      <c r="C86">
        <f t="shared" si="2"/>
        <v>1.1000000000000001</v>
      </c>
      <c r="F86">
        <v>180</v>
      </c>
      <c r="G86">
        <v>867</v>
      </c>
      <c r="H86">
        <v>0</v>
      </c>
      <c r="I86">
        <v>0</v>
      </c>
      <c r="J86">
        <v>0</v>
      </c>
      <c r="K86" t="s">
        <v>28</v>
      </c>
      <c r="L86" t="s">
        <v>255</v>
      </c>
      <c r="M86" t="s">
        <v>79</v>
      </c>
      <c r="N86" t="s">
        <v>80</v>
      </c>
      <c r="O86">
        <v>0</v>
      </c>
      <c r="P86">
        <v>-4.75</v>
      </c>
      <c r="Q86">
        <v>-3.5</v>
      </c>
      <c r="R86">
        <v>4.75</v>
      </c>
      <c r="S86">
        <v>3</v>
      </c>
      <c r="T86">
        <v>-13.5</v>
      </c>
      <c r="U86">
        <v>2.5499999999999998</v>
      </c>
      <c r="V86">
        <v>-6.75</v>
      </c>
      <c r="W86" t="str">
        <f t="shared" si="3"/>
        <v>g109,5</v>
      </c>
      <c r="X86" s="1" t="s">
        <v>326</v>
      </c>
      <c r="Y86" s="2" t="str">
        <f>IF(AND(ISBLANK(X86),OR(NOT(ISBLANK(Z86)),NOT(ISBLANK(AA86)))),#N/A,
IF(ISBLANK(X86),"",
IF(AND(NOT(ISERROR(VLOOKUP(X86,MonsterTable!$A:$B,MATCH(MonsterTable!$B$1,MonsterTable!$A$1:$B$1,0),0))),OR(ISBLANK(Z86),ISBLANK(AA86))),#N/A,
IFERROR(VLOOKUP(X86,MonsterTable!$A:$B,MATCH(MonsterTable!$B$1,MonsterTable!$A$1:$B$1,0),0),
IF(OR(NOT(ISBLANK(Z86)),ISBLANK(AA86)),#N/A,
IF(X86="empty","empty",
VLOOKUP(X86,MonsterGroupTable!$A:$A,1,0)))))))</f>
        <v>g109</v>
      </c>
      <c r="AA86">
        <v>5</v>
      </c>
      <c r="AF86" s="2" t="str">
        <f>IF(AND(ISBLANK(AE86),OR(NOT(ISBLANK(AG86)),NOT(ISBLANK(AH86)))),#N/A,
IF(ISBLANK(AE86),"",
IF(AND(NOT(ISERROR(VLOOKUP(AE86,MonsterTable!$A:$B,MATCH(MonsterTable!$B$1,MonsterTable!$A$1:$B$1,0),0))),OR(ISBLANK(AG86),ISBLANK(AH86))),#N/A,
IFERROR(VLOOKUP(AE86,MonsterTable!$A:$B,MATCH(MonsterTable!$B$1,MonsterTable!$A$1:$B$1,0),0),
IF(OR(NOT(ISBLANK(AG86)),ISBLANK(AH86)),#N/A,
IF(AE86="empty","empty",
VLOOKUP(AE86,MonsterGroupTable!$A:$A,1,0)))))))</f>
        <v/>
      </c>
      <c r="AM86" s="2" t="str">
        <f>IF(AND(ISBLANK(AL86),OR(NOT(ISBLANK(AN86)),NOT(ISBLANK(AO86)))),#N/A,
IF(ISBLANK(AL86),"",
IF(AND(NOT(ISERROR(VLOOKUP(AL86,MonsterTable!$A:$B,MATCH(MonsterTable!$B$1,MonsterTable!$A$1:$B$1,0),0))),OR(ISBLANK(AN86),ISBLANK(AO86))),#N/A,
IFERROR(VLOOKUP(AL86,MonsterTable!$A:$B,MATCH(MonsterTable!$B$1,MonsterTable!$A$1:$B$1,0),0),
IF(OR(NOT(ISBLANK(AN86)),ISBLANK(AO86)),#N/A,
IF(AL86="empty","empty",
VLOOKUP(AL86,MonsterGroupTable!$A:$A,1,0)))))))</f>
        <v/>
      </c>
      <c r="AT86" s="2" t="str">
        <f>IF(AND(ISBLANK(AS86),OR(NOT(ISBLANK(AU86)),NOT(ISBLANK(AV86)))),#N/A,
IF(ISBLANK(AS86),"",
IF(AND(NOT(ISERROR(VLOOKUP(AS86,MonsterTable!$A:$B,MATCH(MonsterTable!$B$1,MonsterTable!$A$1:$B$1,0),0))),OR(ISBLANK(AU86),ISBLANK(AV86))),#N/A,
IFERROR(VLOOKUP(AS86,MonsterTable!$A:$B,MATCH(MonsterTable!$B$1,MonsterTable!$A$1:$B$1,0),0),
IF(OR(NOT(ISBLANK(AU86)),ISBLANK(AV86)),#N/A,
IF(AS86="empty","empty",
VLOOKUP(AS86,MonsterGroupTable!$A:$A,1,0)))))))</f>
        <v/>
      </c>
      <c r="BA86" s="2" t="str">
        <f>IF(AND(ISBLANK(AZ86),OR(NOT(ISBLANK(BB86)),NOT(ISBLANK(BC86)))),#N/A,
IF(ISBLANK(AZ86),"",
IF(AND(NOT(ISERROR(VLOOKUP(AZ86,MonsterTable!$A:$B,MATCH(MonsterTable!$B$1,MonsterTable!$A$1:$B$1,0),0))),OR(ISBLANK(BB86),ISBLANK(BC86))),#N/A,
IFERROR(VLOOKUP(AZ86,MonsterTable!$A:$B,MATCH(MonsterTable!$B$1,MonsterTable!$A$1:$B$1,0),0),
IF(OR(NOT(ISBLANK(BB86)),ISBLANK(BC86)),#N/A,
IF(AZ86="empty","empty",
VLOOKUP(AZ86,MonsterGroupTable!$A:$A,1,0)))))))</f>
        <v/>
      </c>
      <c r="BH86" s="2" t="str">
        <f>IF(AND(ISBLANK(BG86),OR(NOT(ISBLANK(BI86)),NOT(ISBLANK(BJ86)))),#N/A,
IF(ISBLANK(BG86),"",
IF(AND(NOT(ISERROR(VLOOKUP(BG86,MonsterTable!$A:$B,MATCH(MonsterTable!$B$1,MonsterTable!$A$1:$B$1,0),0))),OR(ISBLANK(BI86),ISBLANK(BJ86))),#N/A,
IFERROR(VLOOKUP(BG86,MonsterTable!$A:$B,MATCH(MonsterTable!$B$1,MonsterTable!$A$1:$B$1,0),0),
IF(OR(NOT(ISBLANK(BI86)),ISBLANK(BJ86)),#N/A,
IF(BG86="empty","empty",
VLOOKUP(BG86,MonsterGroupTable!$A:$A,1,0)))))))</f>
        <v/>
      </c>
      <c r="BO86" s="2" t="str">
        <f>IF(AND(ISBLANK(BN86),OR(NOT(ISBLANK(BP86)),NOT(ISBLANK(BQ86)))),#N/A,
IF(ISBLANK(BN86),"",
IF(AND(NOT(ISERROR(VLOOKUP(BN86,MonsterTable!$A:$B,MATCH(MonsterTable!$B$1,MonsterTable!$A$1:$B$1,0),0))),OR(ISBLANK(BP86),ISBLANK(BQ86))),#N/A,
IFERROR(VLOOKUP(BN86,MonsterTable!$A:$B,MATCH(MonsterTable!$B$1,MonsterTable!$A$1:$B$1,0),0),
IF(OR(NOT(ISBLANK(BP86)),ISBLANK(BQ86)),#N/A,
IF(BN86="empty","empty",
VLOOKUP(BN86,MonsterGroupTable!$A:$A,1,0)))))))</f>
        <v/>
      </c>
      <c r="BV86" s="2" t="str">
        <f>IF(AND(ISBLANK(BU86),OR(NOT(ISBLANK(BW86)),NOT(ISBLANK(BX86)))),#N/A,
IF(ISBLANK(BU86),"",
IF(AND(NOT(ISERROR(VLOOKUP(BU86,MonsterTable!$A:$B,MATCH(MonsterTable!$B$1,MonsterTable!$A$1:$B$1,0),0))),OR(ISBLANK(BW86),ISBLANK(BX86))),#N/A,
IFERROR(VLOOKUP(BU86,MonsterTable!$A:$B,MATCH(MonsterTable!$B$1,MonsterTable!$A$1:$B$1,0),0),
IF(OR(NOT(ISBLANK(BW86)),ISBLANK(BX86)),#N/A,
IF(BU86="empty","empty",
VLOOKUP(BU86,MonsterGroupTable!$A:$A,1,0)))))))</f>
        <v/>
      </c>
      <c r="CC86" s="2" t="str">
        <f>IF(AND(ISBLANK(CB86),OR(NOT(ISBLANK(CD86)),NOT(ISBLANK(CE86)))),#N/A,
IF(ISBLANK(CB86),"",
IF(AND(NOT(ISERROR(VLOOKUP(CB86,MonsterTable!$A:$B,MATCH(MonsterTable!$B$1,MonsterTable!$A$1:$B$1,0),0))),OR(ISBLANK(CD86),ISBLANK(CE86))),#N/A,
IFERROR(VLOOKUP(CB86,MonsterTable!$A:$B,MATCH(MonsterTable!$B$1,MonsterTable!$A$1:$B$1,0),0),
IF(OR(NOT(ISBLANK(CD86)),ISBLANK(CE86)),#N/A,
IF(CB86="empty","empty",
VLOOKUP(CB86,MonsterGroupTable!$A:$A,1,0)))))))</f>
        <v/>
      </c>
      <c r="CJ86" s="2" t="str">
        <f>IF(AND(ISBLANK(CI86),OR(NOT(ISBLANK(CK86)),NOT(ISBLANK(CL86)))),#N/A,
IF(ISBLANK(CI86),"",
IF(AND(NOT(ISERROR(VLOOKUP(CI86,MonsterTable!$A:$B,MATCH(MonsterTable!$B$1,MonsterTable!$A$1:$B$1,0),0))),OR(ISBLANK(CK86),ISBLANK(CL86))),#N/A,
IFERROR(VLOOKUP(CI86,MonsterTable!$A:$B,MATCH(MonsterTable!$B$1,MonsterTable!$A$1:$B$1,0),0),
IF(OR(NOT(ISBLANK(CK86)),ISBLANK(CL86)),#N/A,
IF(CI86="empty","empty",
VLOOKUP(CI86,MonsterGroupTable!$A:$A,1,0)))))))</f>
        <v/>
      </c>
    </row>
    <row r="87" spans="1:88">
      <c r="A87">
        <v>10086</v>
      </c>
      <c r="B87">
        <f t="shared" si="2"/>
        <v>1.1000000000000001</v>
      </c>
      <c r="C87">
        <f t="shared" si="2"/>
        <v>1.1000000000000001</v>
      </c>
      <c r="F87">
        <v>180</v>
      </c>
      <c r="G87">
        <v>894</v>
      </c>
      <c r="H87">
        <v>0</v>
      </c>
      <c r="I87">
        <v>0</v>
      </c>
      <c r="J87">
        <v>0</v>
      </c>
      <c r="K87" t="s">
        <v>28</v>
      </c>
      <c r="L87" t="s">
        <v>255</v>
      </c>
      <c r="M87" t="s">
        <v>79</v>
      </c>
      <c r="N87" t="s">
        <v>80</v>
      </c>
      <c r="O87">
        <v>0</v>
      </c>
      <c r="P87">
        <v>-4.75</v>
      </c>
      <c r="Q87">
        <v>-3.5</v>
      </c>
      <c r="R87">
        <v>4.75</v>
      </c>
      <c r="S87">
        <v>3</v>
      </c>
      <c r="T87">
        <v>-13.5</v>
      </c>
      <c r="U87">
        <v>2.5499999999999998</v>
      </c>
      <c r="V87">
        <v>-6.75</v>
      </c>
      <c r="W87" t="str">
        <f t="shared" si="3"/>
        <v>g109,5</v>
      </c>
      <c r="X87" s="1" t="s">
        <v>326</v>
      </c>
      <c r="Y87" s="2" t="str">
        <f>IF(AND(ISBLANK(X87),OR(NOT(ISBLANK(Z87)),NOT(ISBLANK(AA87)))),#N/A,
IF(ISBLANK(X87),"",
IF(AND(NOT(ISERROR(VLOOKUP(X87,MonsterTable!$A:$B,MATCH(MonsterTable!$B$1,MonsterTable!$A$1:$B$1,0),0))),OR(ISBLANK(Z87),ISBLANK(AA87))),#N/A,
IFERROR(VLOOKUP(X87,MonsterTable!$A:$B,MATCH(MonsterTable!$B$1,MonsterTable!$A$1:$B$1,0),0),
IF(OR(NOT(ISBLANK(Z87)),ISBLANK(AA87)),#N/A,
IF(X87="empty","empty",
VLOOKUP(X87,MonsterGroupTable!$A:$A,1,0)))))))</f>
        <v>g109</v>
      </c>
      <c r="AA87">
        <v>5</v>
      </c>
      <c r="AF87" s="2" t="str">
        <f>IF(AND(ISBLANK(AE87),OR(NOT(ISBLANK(AG87)),NOT(ISBLANK(AH87)))),#N/A,
IF(ISBLANK(AE87),"",
IF(AND(NOT(ISERROR(VLOOKUP(AE87,MonsterTable!$A:$B,MATCH(MonsterTable!$B$1,MonsterTable!$A$1:$B$1,0),0))),OR(ISBLANK(AG87),ISBLANK(AH87))),#N/A,
IFERROR(VLOOKUP(AE87,MonsterTable!$A:$B,MATCH(MonsterTable!$B$1,MonsterTable!$A$1:$B$1,0),0),
IF(OR(NOT(ISBLANK(AG87)),ISBLANK(AH87)),#N/A,
IF(AE87="empty","empty",
VLOOKUP(AE87,MonsterGroupTable!$A:$A,1,0)))))))</f>
        <v/>
      </c>
      <c r="AM87" s="2" t="str">
        <f>IF(AND(ISBLANK(AL87),OR(NOT(ISBLANK(AN87)),NOT(ISBLANK(AO87)))),#N/A,
IF(ISBLANK(AL87),"",
IF(AND(NOT(ISERROR(VLOOKUP(AL87,MonsterTable!$A:$B,MATCH(MonsterTable!$B$1,MonsterTable!$A$1:$B$1,0),0))),OR(ISBLANK(AN87),ISBLANK(AO87))),#N/A,
IFERROR(VLOOKUP(AL87,MonsterTable!$A:$B,MATCH(MonsterTable!$B$1,MonsterTable!$A$1:$B$1,0),0),
IF(OR(NOT(ISBLANK(AN87)),ISBLANK(AO87)),#N/A,
IF(AL87="empty","empty",
VLOOKUP(AL87,MonsterGroupTable!$A:$A,1,0)))))))</f>
        <v/>
      </c>
      <c r="AT87" s="2" t="str">
        <f>IF(AND(ISBLANK(AS87),OR(NOT(ISBLANK(AU87)),NOT(ISBLANK(AV87)))),#N/A,
IF(ISBLANK(AS87),"",
IF(AND(NOT(ISERROR(VLOOKUP(AS87,MonsterTable!$A:$B,MATCH(MonsterTable!$B$1,MonsterTable!$A$1:$B$1,0),0))),OR(ISBLANK(AU87),ISBLANK(AV87))),#N/A,
IFERROR(VLOOKUP(AS87,MonsterTable!$A:$B,MATCH(MonsterTable!$B$1,MonsterTable!$A$1:$B$1,0),0),
IF(OR(NOT(ISBLANK(AU87)),ISBLANK(AV87)),#N/A,
IF(AS87="empty","empty",
VLOOKUP(AS87,MonsterGroupTable!$A:$A,1,0)))))))</f>
        <v/>
      </c>
      <c r="BA87" s="2" t="str">
        <f>IF(AND(ISBLANK(AZ87),OR(NOT(ISBLANK(BB87)),NOT(ISBLANK(BC87)))),#N/A,
IF(ISBLANK(AZ87),"",
IF(AND(NOT(ISERROR(VLOOKUP(AZ87,MonsterTable!$A:$B,MATCH(MonsterTable!$B$1,MonsterTable!$A$1:$B$1,0),0))),OR(ISBLANK(BB87),ISBLANK(BC87))),#N/A,
IFERROR(VLOOKUP(AZ87,MonsterTable!$A:$B,MATCH(MonsterTable!$B$1,MonsterTable!$A$1:$B$1,0),0),
IF(OR(NOT(ISBLANK(BB87)),ISBLANK(BC87)),#N/A,
IF(AZ87="empty","empty",
VLOOKUP(AZ87,MonsterGroupTable!$A:$A,1,0)))))))</f>
        <v/>
      </c>
      <c r="BH87" s="2" t="str">
        <f>IF(AND(ISBLANK(BG87),OR(NOT(ISBLANK(BI87)),NOT(ISBLANK(BJ87)))),#N/A,
IF(ISBLANK(BG87),"",
IF(AND(NOT(ISERROR(VLOOKUP(BG87,MonsterTable!$A:$B,MATCH(MonsterTable!$B$1,MonsterTable!$A$1:$B$1,0),0))),OR(ISBLANK(BI87),ISBLANK(BJ87))),#N/A,
IFERROR(VLOOKUP(BG87,MonsterTable!$A:$B,MATCH(MonsterTable!$B$1,MonsterTable!$A$1:$B$1,0),0),
IF(OR(NOT(ISBLANK(BI87)),ISBLANK(BJ87)),#N/A,
IF(BG87="empty","empty",
VLOOKUP(BG87,MonsterGroupTable!$A:$A,1,0)))))))</f>
        <v/>
      </c>
      <c r="BO87" s="2" t="str">
        <f>IF(AND(ISBLANK(BN87),OR(NOT(ISBLANK(BP87)),NOT(ISBLANK(BQ87)))),#N/A,
IF(ISBLANK(BN87),"",
IF(AND(NOT(ISERROR(VLOOKUP(BN87,MonsterTable!$A:$B,MATCH(MonsterTable!$B$1,MonsterTable!$A$1:$B$1,0),0))),OR(ISBLANK(BP87),ISBLANK(BQ87))),#N/A,
IFERROR(VLOOKUP(BN87,MonsterTable!$A:$B,MATCH(MonsterTable!$B$1,MonsterTable!$A$1:$B$1,0),0),
IF(OR(NOT(ISBLANK(BP87)),ISBLANK(BQ87)),#N/A,
IF(BN87="empty","empty",
VLOOKUP(BN87,MonsterGroupTable!$A:$A,1,0)))))))</f>
        <v/>
      </c>
      <c r="BV87" s="2" t="str">
        <f>IF(AND(ISBLANK(BU87),OR(NOT(ISBLANK(BW87)),NOT(ISBLANK(BX87)))),#N/A,
IF(ISBLANK(BU87),"",
IF(AND(NOT(ISERROR(VLOOKUP(BU87,MonsterTable!$A:$B,MATCH(MonsterTable!$B$1,MonsterTable!$A$1:$B$1,0),0))),OR(ISBLANK(BW87),ISBLANK(BX87))),#N/A,
IFERROR(VLOOKUP(BU87,MonsterTable!$A:$B,MATCH(MonsterTable!$B$1,MonsterTable!$A$1:$B$1,0),0),
IF(OR(NOT(ISBLANK(BW87)),ISBLANK(BX87)),#N/A,
IF(BU87="empty","empty",
VLOOKUP(BU87,MonsterGroupTable!$A:$A,1,0)))))))</f>
        <v/>
      </c>
      <c r="CC87" s="2" t="str">
        <f>IF(AND(ISBLANK(CB87),OR(NOT(ISBLANK(CD87)),NOT(ISBLANK(CE87)))),#N/A,
IF(ISBLANK(CB87),"",
IF(AND(NOT(ISERROR(VLOOKUP(CB87,MonsterTable!$A:$B,MATCH(MonsterTable!$B$1,MonsterTable!$A$1:$B$1,0),0))),OR(ISBLANK(CD87),ISBLANK(CE87))),#N/A,
IFERROR(VLOOKUP(CB87,MonsterTable!$A:$B,MATCH(MonsterTable!$B$1,MonsterTable!$A$1:$B$1,0),0),
IF(OR(NOT(ISBLANK(CD87)),ISBLANK(CE87)),#N/A,
IF(CB87="empty","empty",
VLOOKUP(CB87,MonsterGroupTable!$A:$A,1,0)))))))</f>
        <v/>
      </c>
      <c r="CJ87" s="2" t="str">
        <f>IF(AND(ISBLANK(CI87),OR(NOT(ISBLANK(CK87)),NOT(ISBLANK(CL87)))),#N/A,
IF(ISBLANK(CI87),"",
IF(AND(NOT(ISERROR(VLOOKUP(CI87,MonsterTable!$A:$B,MATCH(MonsterTable!$B$1,MonsterTable!$A$1:$B$1,0),0))),OR(ISBLANK(CK87),ISBLANK(CL87))),#N/A,
IFERROR(VLOOKUP(CI87,MonsterTable!$A:$B,MATCH(MonsterTable!$B$1,MonsterTable!$A$1:$B$1,0),0),
IF(OR(NOT(ISBLANK(CK87)),ISBLANK(CL87)),#N/A,
IF(CI87="empty","empty",
VLOOKUP(CI87,MonsterGroupTable!$A:$A,1,0)))))))</f>
        <v/>
      </c>
    </row>
    <row r="88" spans="1:88">
      <c r="A88">
        <v>10087</v>
      </c>
      <c r="B88">
        <f t="shared" si="2"/>
        <v>1.1000000000000001</v>
      </c>
      <c r="C88">
        <f t="shared" si="2"/>
        <v>1.1000000000000001</v>
      </c>
      <c r="F88">
        <v>180</v>
      </c>
      <c r="G88">
        <v>921</v>
      </c>
      <c r="H88">
        <v>0</v>
      </c>
      <c r="I88">
        <v>0</v>
      </c>
      <c r="J88">
        <v>0</v>
      </c>
      <c r="K88" t="s">
        <v>28</v>
      </c>
      <c r="L88" t="s">
        <v>255</v>
      </c>
      <c r="M88" t="s">
        <v>79</v>
      </c>
      <c r="N88" t="s">
        <v>80</v>
      </c>
      <c r="O88">
        <v>0</v>
      </c>
      <c r="P88">
        <v>-4.75</v>
      </c>
      <c r="Q88">
        <v>-3.5</v>
      </c>
      <c r="R88">
        <v>4.75</v>
      </c>
      <c r="S88">
        <v>3</v>
      </c>
      <c r="T88">
        <v>-13.5</v>
      </c>
      <c r="U88">
        <v>2.5499999999999998</v>
      </c>
      <c r="V88">
        <v>-6.75</v>
      </c>
      <c r="W88" t="str">
        <f t="shared" si="3"/>
        <v>g109,5</v>
      </c>
      <c r="X88" s="1" t="s">
        <v>326</v>
      </c>
      <c r="Y88" s="2" t="str">
        <f>IF(AND(ISBLANK(X88),OR(NOT(ISBLANK(Z88)),NOT(ISBLANK(AA88)))),#N/A,
IF(ISBLANK(X88),"",
IF(AND(NOT(ISERROR(VLOOKUP(X88,MonsterTable!$A:$B,MATCH(MonsterTable!$B$1,MonsterTable!$A$1:$B$1,0),0))),OR(ISBLANK(Z88),ISBLANK(AA88))),#N/A,
IFERROR(VLOOKUP(X88,MonsterTable!$A:$B,MATCH(MonsterTable!$B$1,MonsterTable!$A$1:$B$1,0),0),
IF(OR(NOT(ISBLANK(Z88)),ISBLANK(AA88)),#N/A,
IF(X88="empty","empty",
VLOOKUP(X88,MonsterGroupTable!$A:$A,1,0)))))))</f>
        <v>g109</v>
      </c>
      <c r="AA88">
        <v>5</v>
      </c>
      <c r="AF88" s="2" t="str">
        <f>IF(AND(ISBLANK(AE88),OR(NOT(ISBLANK(AG88)),NOT(ISBLANK(AH88)))),#N/A,
IF(ISBLANK(AE88),"",
IF(AND(NOT(ISERROR(VLOOKUP(AE88,MonsterTable!$A:$B,MATCH(MonsterTable!$B$1,MonsterTable!$A$1:$B$1,0),0))),OR(ISBLANK(AG88),ISBLANK(AH88))),#N/A,
IFERROR(VLOOKUP(AE88,MonsterTable!$A:$B,MATCH(MonsterTable!$B$1,MonsterTable!$A$1:$B$1,0),0),
IF(OR(NOT(ISBLANK(AG88)),ISBLANK(AH88)),#N/A,
IF(AE88="empty","empty",
VLOOKUP(AE88,MonsterGroupTable!$A:$A,1,0)))))))</f>
        <v/>
      </c>
      <c r="AM88" s="2" t="str">
        <f>IF(AND(ISBLANK(AL88),OR(NOT(ISBLANK(AN88)),NOT(ISBLANK(AO88)))),#N/A,
IF(ISBLANK(AL88),"",
IF(AND(NOT(ISERROR(VLOOKUP(AL88,MonsterTable!$A:$B,MATCH(MonsterTable!$B$1,MonsterTable!$A$1:$B$1,0),0))),OR(ISBLANK(AN88),ISBLANK(AO88))),#N/A,
IFERROR(VLOOKUP(AL88,MonsterTable!$A:$B,MATCH(MonsterTable!$B$1,MonsterTable!$A$1:$B$1,0),0),
IF(OR(NOT(ISBLANK(AN88)),ISBLANK(AO88)),#N/A,
IF(AL88="empty","empty",
VLOOKUP(AL88,MonsterGroupTable!$A:$A,1,0)))))))</f>
        <v/>
      </c>
      <c r="AT88" s="2" t="str">
        <f>IF(AND(ISBLANK(AS88),OR(NOT(ISBLANK(AU88)),NOT(ISBLANK(AV88)))),#N/A,
IF(ISBLANK(AS88),"",
IF(AND(NOT(ISERROR(VLOOKUP(AS88,MonsterTable!$A:$B,MATCH(MonsterTable!$B$1,MonsterTable!$A$1:$B$1,0),0))),OR(ISBLANK(AU88),ISBLANK(AV88))),#N/A,
IFERROR(VLOOKUP(AS88,MonsterTable!$A:$B,MATCH(MonsterTable!$B$1,MonsterTable!$A$1:$B$1,0),0),
IF(OR(NOT(ISBLANK(AU88)),ISBLANK(AV88)),#N/A,
IF(AS88="empty","empty",
VLOOKUP(AS88,MonsterGroupTable!$A:$A,1,0)))))))</f>
        <v/>
      </c>
      <c r="BA88" s="2" t="str">
        <f>IF(AND(ISBLANK(AZ88),OR(NOT(ISBLANK(BB88)),NOT(ISBLANK(BC88)))),#N/A,
IF(ISBLANK(AZ88),"",
IF(AND(NOT(ISERROR(VLOOKUP(AZ88,MonsterTable!$A:$B,MATCH(MonsterTable!$B$1,MonsterTable!$A$1:$B$1,0),0))),OR(ISBLANK(BB88),ISBLANK(BC88))),#N/A,
IFERROR(VLOOKUP(AZ88,MonsterTable!$A:$B,MATCH(MonsterTable!$B$1,MonsterTable!$A$1:$B$1,0),0),
IF(OR(NOT(ISBLANK(BB88)),ISBLANK(BC88)),#N/A,
IF(AZ88="empty","empty",
VLOOKUP(AZ88,MonsterGroupTable!$A:$A,1,0)))))))</f>
        <v/>
      </c>
      <c r="BH88" s="2" t="str">
        <f>IF(AND(ISBLANK(BG88),OR(NOT(ISBLANK(BI88)),NOT(ISBLANK(BJ88)))),#N/A,
IF(ISBLANK(BG88),"",
IF(AND(NOT(ISERROR(VLOOKUP(BG88,MonsterTable!$A:$B,MATCH(MonsterTable!$B$1,MonsterTable!$A$1:$B$1,0),0))),OR(ISBLANK(BI88),ISBLANK(BJ88))),#N/A,
IFERROR(VLOOKUP(BG88,MonsterTable!$A:$B,MATCH(MonsterTable!$B$1,MonsterTable!$A$1:$B$1,0),0),
IF(OR(NOT(ISBLANK(BI88)),ISBLANK(BJ88)),#N/A,
IF(BG88="empty","empty",
VLOOKUP(BG88,MonsterGroupTable!$A:$A,1,0)))))))</f>
        <v/>
      </c>
      <c r="BO88" s="2" t="str">
        <f>IF(AND(ISBLANK(BN88),OR(NOT(ISBLANK(BP88)),NOT(ISBLANK(BQ88)))),#N/A,
IF(ISBLANK(BN88),"",
IF(AND(NOT(ISERROR(VLOOKUP(BN88,MonsterTable!$A:$B,MATCH(MonsterTable!$B$1,MonsterTable!$A$1:$B$1,0),0))),OR(ISBLANK(BP88),ISBLANK(BQ88))),#N/A,
IFERROR(VLOOKUP(BN88,MonsterTable!$A:$B,MATCH(MonsterTable!$B$1,MonsterTable!$A$1:$B$1,0),0),
IF(OR(NOT(ISBLANK(BP88)),ISBLANK(BQ88)),#N/A,
IF(BN88="empty","empty",
VLOOKUP(BN88,MonsterGroupTable!$A:$A,1,0)))))))</f>
        <v/>
      </c>
      <c r="BV88" s="2" t="str">
        <f>IF(AND(ISBLANK(BU88),OR(NOT(ISBLANK(BW88)),NOT(ISBLANK(BX88)))),#N/A,
IF(ISBLANK(BU88),"",
IF(AND(NOT(ISERROR(VLOOKUP(BU88,MonsterTable!$A:$B,MATCH(MonsterTable!$B$1,MonsterTable!$A$1:$B$1,0),0))),OR(ISBLANK(BW88),ISBLANK(BX88))),#N/A,
IFERROR(VLOOKUP(BU88,MonsterTable!$A:$B,MATCH(MonsterTable!$B$1,MonsterTable!$A$1:$B$1,0),0),
IF(OR(NOT(ISBLANK(BW88)),ISBLANK(BX88)),#N/A,
IF(BU88="empty","empty",
VLOOKUP(BU88,MonsterGroupTable!$A:$A,1,0)))))))</f>
        <v/>
      </c>
      <c r="CC88" s="2" t="str">
        <f>IF(AND(ISBLANK(CB88),OR(NOT(ISBLANK(CD88)),NOT(ISBLANK(CE88)))),#N/A,
IF(ISBLANK(CB88),"",
IF(AND(NOT(ISERROR(VLOOKUP(CB88,MonsterTable!$A:$B,MATCH(MonsterTable!$B$1,MonsterTable!$A$1:$B$1,0),0))),OR(ISBLANK(CD88),ISBLANK(CE88))),#N/A,
IFERROR(VLOOKUP(CB88,MonsterTable!$A:$B,MATCH(MonsterTable!$B$1,MonsterTable!$A$1:$B$1,0),0),
IF(OR(NOT(ISBLANK(CD88)),ISBLANK(CE88)),#N/A,
IF(CB88="empty","empty",
VLOOKUP(CB88,MonsterGroupTable!$A:$A,1,0)))))))</f>
        <v/>
      </c>
      <c r="CJ88" s="2" t="str">
        <f>IF(AND(ISBLANK(CI88),OR(NOT(ISBLANK(CK88)),NOT(ISBLANK(CL88)))),#N/A,
IF(ISBLANK(CI88),"",
IF(AND(NOT(ISERROR(VLOOKUP(CI88,MonsterTable!$A:$B,MATCH(MonsterTable!$B$1,MonsterTable!$A$1:$B$1,0),0))),OR(ISBLANK(CK88),ISBLANK(CL88))),#N/A,
IFERROR(VLOOKUP(CI88,MonsterTable!$A:$B,MATCH(MonsterTable!$B$1,MonsterTable!$A$1:$B$1,0),0),
IF(OR(NOT(ISBLANK(CK88)),ISBLANK(CL88)),#N/A,
IF(CI88="empty","empty",
VLOOKUP(CI88,MonsterGroupTable!$A:$A,1,0)))))))</f>
        <v/>
      </c>
    </row>
    <row r="89" spans="1:88">
      <c r="A89">
        <v>10088</v>
      </c>
      <c r="B89">
        <f t="shared" si="2"/>
        <v>1.1000000000000001</v>
      </c>
      <c r="C89">
        <f t="shared" si="2"/>
        <v>1.1000000000000001</v>
      </c>
      <c r="F89">
        <v>180</v>
      </c>
      <c r="G89">
        <v>948</v>
      </c>
      <c r="H89">
        <v>0</v>
      </c>
      <c r="I89">
        <v>0</v>
      </c>
      <c r="J89">
        <v>0</v>
      </c>
      <c r="K89" t="s">
        <v>28</v>
      </c>
      <c r="L89" t="s">
        <v>255</v>
      </c>
      <c r="M89" t="s">
        <v>79</v>
      </c>
      <c r="N89" t="s">
        <v>80</v>
      </c>
      <c r="O89">
        <v>0</v>
      </c>
      <c r="P89">
        <v>-4.75</v>
      </c>
      <c r="Q89">
        <v>-3.5</v>
      </c>
      <c r="R89">
        <v>4.75</v>
      </c>
      <c r="S89">
        <v>3</v>
      </c>
      <c r="T89">
        <v>-13.5</v>
      </c>
      <c r="U89">
        <v>2.5499999999999998</v>
      </c>
      <c r="V89">
        <v>-6.75</v>
      </c>
      <c r="W89" t="str">
        <f t="shared" si="3"/>
        <v>g109,5</v>
      </c>
      <c r="X89" s="1" t="s">
        <v>326</v>
      </c>
      <c r="Y89" s="2" t="str">
        <f>IF(AND(ISBLANK(X89),OR(NOT(ISBLANK(Z89)),NOT(ISBLANK(AA89)))),#N/A,
IF(ISBLANK(X89),"",
IF(AND(NOT(ISERROR(VLOOKUP(X89,MonsterTable!$A:$B,MATCH(MonsterTable!$B$1,MonsterTable!$A$1:$B$1,0),0))),OR(ISBLANK(Z89),ISBLANK(AA89))),#N/A,
IFERROR(VLOOKUP(X89,MonsterTable!$A:$B,MATCH(MonsterTable!$B$1,MonsterTable!$A$1:$B$1,0),0),
IF(OR(NOT(ISBLANK(Z89)),ISBLANK(AA89)),#N/A,
IF(X89="empty","empty",
VLOOKUP(X89,MonsterGroupTable!$A:$A,1,0)))))))</f>
        <v>g109</v>
      </c>
      <c r="AA89">
        <v>5</v>
      </c>
      <c r="AF89" s="2" t="str">
        <f>IF(AND(ISBLANK(AE89),OR(NOT(ISBLANK(AG89)),NOT(ISBLANK(AH89)))),#N/A,
IF(ISBLANK(AE89),"",
IF(AND(NOT(ISERROR(VLOOKUP(AE89,MonsterTable!$A:$B,MATCH(MonsterTable!$B$1,MonsterTable!$A$1:$B$1,0),0))),OR(ISBLANK(AG89),ISBLANK(AH89))),#N/A,
IFERROR(VLOOKUP(AE89,MonsterTable!$A:$B,MATCH(MonsterTable!$B$1,MonsterTable!$A$1:$B$1,0),0),
IF(OR(NOT(ISBLANK(AG89)),ISBLANK(AH89)),#N/A,
IF(AE89="empty","empty",
VLOOKUP(AE89,MonsterGroupTable!$A:$A,1,0)))))))</f>
        <v/>
      </c>
      <c r="AM89" s="2" t="str">
        <f>IF(AND(ISBLANK(AL89),OR(NOT(ISBLANK(AN89)),NOT(ISBLANK(AO89)))),#N/A,
IF(ISBLANK(AL89),"",
IF(AND(NOT(ISERROR(VLOOKUP(AL89,MonsterTable!$A:$B,MATCH(MonsterTable!$B$1,MonsterTable!$A$1:$B$1,0),0))),OR(ISBLANK(AN89),ISBLANK(AO89))),#N/A,
IFERROR(VLOOKUP(AL89,MonsterTable!$A:$B,MATCH(MonsterTable!$B$1,MonsterTable!$A$1:$B$1,0),0),
IF(OR(NOT(ISBLANK(AN89)),ISBLANK(AO89)),#N/A,
IF(AL89="empty","empty",
VLOOKUP(AL89,MonsterGroupTable!$A:$A,1,0)))))))</f>
        <v/>
      </c>
      <c r="AT89" s="2" t="str">
        <f>IF(AND(ISBLANK(AS89),OR(NOT(ISBLANK(AU89)),NOT(ISBLANK(AV89)))),#N/A,
IF(ISBLANK(AS89),"",
IF(AND(NOT(ISERROR(VLOOKUP(AS89,MonsterTable!$A:$B,MATCH(MonsterTable!$B$1,MonsterTable!$A$1:$B$1,0),0))),OR(ISBLANK(AU89),ISBLANK(AV89))),#N/A,
IFERROR(VLOOKUP(AS89,MonsterTable!$A:$B,MATCH(MonsterTable!$B$1,MonsterTable!$A$1:$B$1,0),0),
IF(OR(NOT(ISBLANK(AU89)),ISBLANK(AV89)),#N/A,
IF(AS89="empty","empty",
VLOOKUP(AS89,MonsterGroupTable!$A:$A,1,0)))))))</f>
        <v/>
      </c>
      <c r="BA89" s="2" t="str">
        <f>IF(AND(ISBLANK(AZ89),OR(NOT(ISBLANK(BB89)),NOT(ISBLANK(BC89)))),#N/A,
IF(ISBLANK(AZ89),"",
IF(AND(NOT(ISERROR(VLOOKUP(AZ89,MonsterTable!$A:$B,MATCH(MonsterTable!$B$1,MonsterTable!$A$1:$B$1,0),0))),OR(ISBLANK(BB89),ISBLANK(BC89))),#N/A,
IFERROR(VLOOKUP(AZ89,MonsterTable!$A:$B,MATCH(MonsterTable!$B$1,MonsterTable!$A$1:$B$1,0),0),
IF(OR(NOT(ISBLANK(BB89)),ISBLANK(BC89)),#N/A,
IF(AZ89="empty","empty",
VLOOKUP(AZ89,MonsterGroupTable!$A:$A,1,0)))))))</f>
        <v/>
      </c>
      <c r="BH89" s="2" t="str">
        <f>IF(AND(ISBLANK(BG89),OR(NOT(ISBLANK(BI89)),NOT(ISBLANK(BJ89)))),#N/A,
IF(ISBLANK(BG89),"",
IF(AND(NOT(ISERROR(VLOOKUP(BG89,MonsterTable!$A:$B,MATCH(MonsterTable!$B$1,MonsterTable!$A$1:$B$1,0),0))),OR(ISBLANK(BI89),ISBLANK(BJ89))),#N/A,
IFERROR(VLOOKUP(BG89,MonsterTable!$A:$B,MATCH(MonsterTable!$B$1,MonsterTable!$A$1:$B$1,0),0),
IF(OR(NOT(ISBLANK(BI89)),ISBLANK(BJ89)),#N/A,
IF(BG89="empty","empty",
VLOOKUP(BG89,MonsterGroupTable!$A:$A,1,0)))))))</f>
        <v/>
      </c>
      <c r="BO89" s="2" t="str">
        <f>IF(AND(ISBLANK(BN89),OR(NOT(ISBLANK(BP89)),NOT(ISBLANK(BQ89)))),#N/A,
IF(ISBLANK(BN89),"",
IF(AND(NOT(ISERROR(VLOOKUP(BN89,MonsterTable!$A:$B,MATCH(MonsterTable!$B$1,MonsterTable!$A$1:$B$1,0),0))),OR(ISBLANK(BP89),ISBLANK(BQ89))),#N/A,
IFERROR(VLOOKUP(BN89,MonsterTable!$A:$B,MATCH(MonsterTable!$B$1,MonsterTable!$A$1:$B$1,0),0),
IF(OR(NOT(ISBLANK(BP89)),ISBLANK(BQ89)),#N/A,
IF(BN89="empty","empty",
VLOOKUP(BN89,MonsterGroupTable!$A:$A,1,0)))))))</f>
        <v/>
      </c>
      <c r="BV89" s="2" t="str">
        <f>IF(AND(ISBLANK(BU89),OR(NOT(ISBLANK(BW89)),NOT(ISBLANK(BX89)))),#N/A,
IF(ISBLANK(BU89),"",
IF(AND(NOT(ISERROR(VLOOKUP(BU89,MonsterTable!$A:$B,MATCH(MonsterTable!$B$1,MonsterTable!$A$1:$B$1,0),0))),OR(ISBLANK(BW89),ISBLANK(BX89))),#N/A,
IFERROR(VLOOKUP(BU89,MonsterTable!$A:$B,MATCH(MonsterTable!$B$1,MonsterTable!$A$1:$B$1,0),0),
IF(OR(NOT(ISBLANK(BW89)),ISBLANK(BX89)),#N/A,
IF(BU89="empty","empty",
VLOOKUP(BU89,MonsterGroupTable!$A:$A,1,0)))))))</f>
        <v/>
      </c>
      <c r="CC89" s="2" t="str">
        <f>IF(AND(ISBLANK(CB89),OR(NOT(ISBLANK(CD89)),NOT(ISBLANK(CE89)))),#N/A,
IF(ISBLANK(CB89),"",
IF(AND(NOT(ISERROR(VLOOKUP(CB89,MonsterTable!$A:$B,MATCH(MonsterTable!$B$1,MonsterTable!$A$1:$B$1,0),0))),OR(ISBLANK(CD89),ISBLANK(CE89))),#N/A,
IFERROR(VLOOKUP(CB89,MonsterTable!$A:$B,MATCH(MonsterTable!$B$1,MonsterTable!$A$1:$B$1,0),0),
IF(OR(NOT(ISBLANK(CD89)),ISBLANK(CE89)),#N/A,
IF(CB89="empty","empty",
VLOOKUP(CB89,MonsterGroupTable!$A:$A,1,0)))))))</f>
        <v/>
      </c>
      <c r="CJ89" s="2" t="str">
        <f>IF(AND(ISBLANK(CI89),OR(NOT(ISBLANK(CK89)),NOT(ISBLANK(CL89)))),#N/A,
IF(ISBLANK(CI89),"",
IF(AND(NOT(ISERROR(VLOOKUP(CI89,MonsterTable!$A:$B,MATCH(MonsterTable!$B$1,MonsterTable!$A$1:$B$1,0),0))),OR(ISBLANK(CK89),ISBLANK(CL89))),#N/A,
IFERROR(VLOOKUP(CI89,MonsterTable!$A:$B,MATCH(MonsterTable!$B$1,MonsterTable!$A$1:$B$1,0),0),
IF(OR(NOT(ISBLANK(CK89)),ISBLANK(CL89)),#N/A,
IF(CI89="empty","empty",
VLOOKUP(CI89,MonsterGroupTable!$A:$A,1,0)))))))</f>
        <v/>
      </c>
    </row>
    <row r="90" spans="1:88">
      <c r="A90">
        <v>10089</v>
      </c>
      <c r="B90">
        <f t="shared" si="2"/>
        <v>1.1000000000000001</v>
      </c>
      <c r="C90">
        <f t="shared" si="2"/>
        <v>1.1000000000000001</v>
      </c>
      <c r="F90">
        <v>180</v>
      </c>
      <c r="G90">
        <v>975</v>
      </c>
      <c r="H90">
        <v>0</v>
      </c>
      <c r="I90">
        <v>0</v>
      </c>
      <c r="J90">
        <v>0</v>
      </c>
      <c r="K90" t="s">
        <v>28</v>
      </c>
      <c r="L90" t="s">
        <v>255</v>
      </c>
      <c r="M90" t="s">
        <v>79</v>
      </c>
      <c r="N90" t="s">
        <v>80</v>
      </c>
      <c r="O90">
        <v>0</v>
      </c>
      <c r="P90">
        <v>-4.75</v>
      </c>
      <c r="Q90">
        <v>-3.5</v>
      </c>
      <c r="R90">
        <v>4.75</v>
      </c>
      <c r="S90">
        <v>3</v>
      </c>
      <c r="T90">
        <v>-13.5</v>
      </c>
      <c r="U90">
        <v>2.5499999999999998</v>
      </c>
      <c r="V90">
        <v>-6.75</v>
      </c>
      <c r="W90" t="str">
        <f t="shared" si="3"/>
        <v>g109,5</v>
      </c>
      <c r="X90" s="1" t="s">
        <v>326</v>
      </c>
      <c r="Y90" s="2" t="str">
        <f>IF(AND(ISBLANK(X90),OR(NOT(ISBLANK(Z90)),NOT(ISBLANK(AA90)))),#N/A,
IF(ISBLANK(X90),"",
IF(AND(NOT(ISERROR(VLOOKUP(X90,MonsterTable!$A:$B,MATCH(MonsterTable!$B$1,MonsterTable!$A$1:$B$1,0),0))),OR(ISBLANK(Z90),ISBLANK(AA90))),#N/A,
IFERROR(VLOOKUP(X90,MonsterTable!$A:$B,MATCH(MonsterTable!$B$1,MonsterTable!$A$1:$B$1,0),0),
IF(OR(NOT(ISBLANK(Z90)),ISBLANK(AA90)),#N/A,
IF(X90="empty","empty",
VLOOKUP(X90,MonsterGroupTable!$A:$A,1,0)))))))</f>
        <v>g109</v>
      </c>
      <c r="AA90">
        <v>5</v>
      </c>
      <c r="AF90" s="2" t="str">
        <f>IF(AND(ISBLANK(AE90),OR(NOT(ISBLANK(AG90)),NOT(ISBLANK(AH90)))),#N/A,
IF(ISBLANK(AE90),"",
IF(AND(NOT(ISERROR(VLOOKUP(AE90,MonsterTable!$A:$B,MATCH(MonsterTable!$B$1,MonsterTable!$A$1:$B$1,0),0))),OR(ISBLANK(AG90),ISBLANK(AH90))),#N/A,
IFERROR(VLOOKUP(AE90,MonsterTable!$A:$B,MATCH(MonsterTable!$B$1,MonsterTable!$A$1:$B$1,0),0),
IF(OR(NOT(ISBLANK(AG90)),ISBLANK(AH90)),#N/A,
IF(AE90="empty","empty",
VLOOKUP(AE90,MonsterGroupTable!$A:$A,1,0)))))))</f>
        <v/>
      </c>
      <c r="AM90" s="2" t="str">
        <f>IF(AND(ISBLANK(AL90),OR(NOT(ISBLANK(AN90)),NOT(ISBLANK(AO90)))),#N/A,
IF(ISBLANK(AL90),"",
IF(AND(NOT(ISERROR(VLOOKUP(AL90,MonsterTable!$A:$B,MATCH(MonsterTable!$B$1,MonsterTable!$A$1:$B$1,0),0))),OR(ISBLANK(AN90),ISBLANK(AO90))),#N/A,
IFERROR(VLOOKUP(AL90,MonsterTable!$A:$B,MATCH(MonsterTable!$B$1,MonsterTable!$A$1:$B$1,0),0),
IF(OR(NOT(ISBLANK(AN90)),ISBLANK(AO90)),#N/A,
IF(AL90="empty","empty",
VLOOKUP(AL90,MonsterGroupTable!$A:$A,1,0)))))))</f>
        <v/>
      </c>
      <c r="AT90" s="2" t="str">
        <f>IF(AND(ISBLANK(AS90),OR(NOT(ISBLANK(AU90)),NOT(ISBLANK(AV90)))),#N/A,
IF(ISBLANK(AS90),"",
IF(AND(NOT(ISERROR(VLOOKUP(AS90,MonsterTable!$A:$B,MATCH(MonsterTable!$B$1,MonsterTable!$A$1:$B$1,0),0))),OR(ISBLANK(AU90),ISBLANK(AV90))),#N/A,
IFERROR(VLOOKUP(AS90,MonsterTable!$A:$B,MATCH(MonsterTable!$B$1,MonsterTable!$A$1:$B$1,0),0),
IF(OR(NOT(ISBLANK(AU90)),ISBLANK(AV90)),#N/A,
IF(AS90="empty","empty",
VLOOKUP(AS90,MonsterGroupTable!$A:$A,1,0)))))))</f>
        <v/>
      </c>
      <c r="BA90" s="2" t="str">
        <f>IF(AND(ISBLANK(AZ90),OR(NOT(ISBLANK(BB90)),NOT(ISBLANK(BC90)))),#N/A,
IF(ISBLANK(AZ90),"",
IF(AND(NOT(ISERROR(VLOOKUP(AZ90,MonsterTable!$A:$B,MATCH(MonsterTable!$B$1,MonsterTable!$A$1:$B$1,0),0))),OR(ISBLANK(BB90),ISBLANK(BC90))),#N/A,
IFERROR(VLOOKUP(AZ90,MonsterTable!$A:$B,MATCH(MonsterTable!$B$1,MonsterTable!$A$1:$B$1,0),0),
IF(OR(NOT(ISBLANK(BB90)),ISBLANK(BC90)),#N/A,
IF(AZ90="empty","empty",
VLOOKUP(AZ90,MonsterGroupTable!$A:$A,1,0)))))))</f>
        <v/>
      </c>
      <c r="BH90" s="2" t="str">
        <f>IF(AND(ISBLANK(BG90),OR(NOT(ISBLANK(BI90)),NOT(ISBLANK(BJ90)))),#N/A,
IF(ISBLANK(BG90),"",
IF(AND(NOT(ISERROR(VLOOKUP(BG90,MonsterTable!$A:$B,MATCH(MonsterTable!$B$1,MonsterTable!$A$1:$B$1,0),0))),OR(ISBLANK(BI90),ISBLANK(BJ90))),#N/A,
IFERROR(VLOOKUP(BG90,MonsterTable!$A:$B,MATCH(MonsterTable!$B$1,MonsterTable!$A$1:$B$1,0),0),
IF(OR(NOT(ISBLANK(BI90)),ISBLANK(BJ90)),#N/A,
IF(BG90="empty","empty",
VLOOKUP(BG90,MonsterGroupTable!$A:$A,1,0)))))))</f>
        <v/>
      </c>
      <c r="BO90" s="2" t="str">
        <f>IF(AND(ISBLANK(BN90),OR(NOT(ISBLANK(BP90)),NOT(ISBLANK(BQ90)))),#N/A,
IF(ISBLANK(BN90),"",
IF(AND(NOT(ISERROR(VLOOKUP(BN90,MonsterTable!$A:$B,MATCH(MonsterTable!$B$1,MonsterTable!$A$1:$B$1,0),0))),OR(ISBLANK(BP90),ISBLANK(BQ90))),#N/A,
IFERROR(VLOOKUP(BN90,MonsterTable!$A:$B,MATCH(MonsterTable!$B$1,MonsterTable!$A$1:$B$1,0),0),
IF(OR(NOT(ISBLANK(BP90)),ISBLANK(BQ90)),#N/A,
IF(BN90="empty","empty",
VLOOKUP(BN90,MonsterGroupTable!$A:$A,1,0)))))))</f>
        <v/>
      </c>
      <c r="BV90" s="2" t="str">
        <f>IF(AND(ISBLANK(BU90),OR(NOT(ISBLANK(BW90)),NOT(ISBLANK(BX90)))),#N/A,
IF(ISBLANK(BU90),"",
IF(AND(NOT(ISERROR(VLOOKUP(BU90,MonsterTable!$A:$B,MATCH(MonsterTable!$B$1,MonsterTable!$A$1:$B$1,0),0))),OR(ISBLANK(BW90),ISBLANK(BX90))),#N/A,
IFERROR(VLOOKUP(BU90,MonsterTable!$A:$B,MATCH(MonsterTable!$B$1,MonsterTable!$A$1:$B$1,0),0),
IF(OR(NOT(ISBLANK(BW90)),ISBLANK(BX90)),#N/A,
IF(BU90="empty","empty",
VLOOKUP(BU90,MonsterGroupTable!$A:$A,1,0)))))))</f>
        <v/>
      </c>
      <c r="CC90" s="2" t="str">
        <f>IF(AND(ISBLANK(CB90),OR(NOT(ISBLANK(CD90)),NOT(ISBLANK(CE90)))),#N/A,
IF(ISBLANK(CB90),"",
IF(AND(NOT(ISERROR(VLOOKUP(CB90,MonsterTable!$A:$B,MATCH(MonsterTable!$B$1,MonsterTable!$A$1:$B$1,0),0))),OR(ISBLANK(CD90),ISBLANK(CE90))),#N/A,
IFERROR(VLOOKUP(CB90,MonsterTable!$A:$B,MATCH(MonsterTable!$B$1,MonsterTable!$A$1:$B$1,0),0),
IF(OR(NOT(ISBLANK(CD90)),ISBLANK(CE90)),#N/A,
IF(CB90="empty","empty",
VLOOKUP(CB90,MonsterGroupTable!$A:$A,1,0)))))))</f>
        <v/>
      </c>
      <c r="CJ90" s="2" t="str">
        <f>IF(AND(ISBLANK(CI90),OR(NOT(ISBLANK(CK90)),NOT(ISBLANK(CL90)))),#N/A,
IF(ISBLANK(CI90),"",
IF(AND(NOT(ISERROR(VLOOKUP(CI90,MonsterTable!$A:$B,MATCH(MonsterTable!$B$1,MonsterTable!$A$1:$B$1,0),0))),OR(ISBLANK(CK90),ISBLANK(CL90))),#N/A,
IFERROR(VLOOKUP(CI90,MonsterTable!$A:$B,MATCH(MonsterTable!$B$1,MonsterTable!$A$1:$B$1,0),0),
IF(OR(NOT(ISBLANK(CK90)),ISBLANK(CL90)),#N/A,
IF(CI90="empty","empty",
VLOOKUP(CI90,MonsterGroupTable!$A:$A,1,0)))))))</f>
        <v/>
      </c>
    </row>
    <row r="91" spans="1:88">
      <c r="A91">
        <v>10090</v>
      </c>
      <c r="B91">
        <f t="shared" si="2"/>
        <v>1.2</v>
      </c>
      <c r="C91">
        <f t="shared" si="2"/>
        <v>1.1000000000000001</v>
      </c>
      <c r="F91">
        <v>180</v>
      </c>
      <c r="G91">
        <v>1002</v>
      </c>
      <c r="H91">
        <v>0</v>
      </c>
      <c r="I91">
        <v>0</v>
      </c>
      <c r="J91">
        <v>0</v>
      </c>
      <c r="K91" t="s">
        <v>28</v>
      </c>
      <c r="L91" t="s">
        <v>255</v>
      </c>
      <c r="M91" t="s">
        <v>79</v>
      </c>
      <c r="N91" t="s">
        <v>80</v>
      </c>
      <c r="O91">
        <v>0</v>
      </c>
      <c r="P91">
        <v>-4.75</v>
      </c>
      <c r="Q91">
        <v>-3.5</v>
      </c>
      <c r="R91">
        <v>4.75</v>
      </c>
      <c r="S91">
        <v>3</v>
      </c>
      <c r="T91">
        <v>-13.5</v>
      </c>
      <c r="U91">
        <v>2.5499999999999998</v>
      </c>
      <c r="V91">
        <v>-6.75</v>
      </c>
      <c r="W91" t="str">
        <f t="shared" si="3"/>
        <v>g109,5</v>
      </c>
      <c r="X91" s="1" t="s">
        <v>326</v>
      </c>
      <c r="Y91" s="2" t="str">
        <f>IF(AND(ISBLANK(X91),OR(NOT(ISBLANK(Z91)),NOT(ISBLANK(AA91)))),#N/A,
IF(ISBLANK(X91),"",
IF(AND(NOT(ISERROR(VLOOKUP(X91,MonsterTable!$A:$B,MATCH(MonsterTable!$B$1,MonsterTable!$A$1:$B$1,0),0))),OR(ISBLANK(Z91),ISBLANK(AA91))),#N/A,
IFERROR(VLOOKUP(X91,MonsterTable!$A:$B,MATCH(MonsterTable!$B$1,MonsterTable!$A$1:$B$1,0),0),
IF(OR(NOT(ISBLANK(Z91)),ISBLANK(AA91)),#N/A,
IF(X91="empty","empty",
VLOOKUP(X91,MonsterGroupTable!$A:$A,1,0)))))))</f>
        <v>g109</v>
      </c>
      <c r="AA91">
        <v>5</v>
      </c>
      <c r="AF91" s="2" t="str">
        <f>IF(AND(ISBLANK(AE91),OR(NOT(ISBLANK(AG91)),NOT(ISBLANK(AH91)))),#N/A,
IF(ISBLANK(AE91),"",
IF(AND(NOT(ISERROR(VLOOKUP(AE91,MonsterTable!$A:$B,MATCH(MonsterTable!$B$1,MonsterTable!$A$1:$B$1,0),0))),OR(ISBLANK(AG91),ISBLANK(AH91))),#N/A,
IFERROR(VLOOKUP(AE91,MonsterTable!$A:$B,MATCH(MonsterTable!$B$1,MonsterTable!$A$1:$B$1,0),0),
IF(OR(NOT(ISBLANK(AG91)),ISBLANK(AH91)),#N/A,
IF(AE91="empty","empty",
VLOOKUP(AE91,MonsterGroupTable!$A:$A,1,0)))))))</f>
        <v/>
      </c>
      <c r="AM91" s="2" t="str">
        <f>IF(AND(ISBLANK(AL91),OR(NOT(ISBLANK(AN91)),NOT(ISBLANK(AO91)))),#N/A,
IF(ISBLANK(AL91),"",
IF(AND(NOT(ISERROR(VLOOKUP(AL91,MonsterTable!$A:$B,MATCH(MonsterTable!$B$1,MonsterTable!$A$1:$B$1,0),0))),OR(ISBLANK(AN91),ISBLANK(AO91))),#N/A,
IFERROR(VLOOKUP(AL91,MonsterTable!$A:$B,MATCH(MonsterTable!$B$1,MonsterTable!$A$1:$B$1,0),0),
IF(OR(NOT(ISBLANK(AN91)),ISBLANK(AO91)),#N/A,
IF(AL91="empty","empty",
VLOOKUP(AL91,MonsterGroupTable!$A:$A,1,0)))))))</f>
        <v/>
      </c>
      <c r="AT91" s="2" t="str">
        <f>IF(AND(ISBLANK(AS91),OR(NOT(ISBLANK(AU91)),NOT(ISBLANK(AV91)))),#N/A,
IF(ISBLANK(AS91),"",
IF(AND(NOT(ISERROR(VLOOKUP(AS91,MonsterTable!$A:$B,MATCH(MonsterTable!$B$1,MonsterTable!$A$1:$B$1,0),0))),OR(ISBLANK(AU91),ISBLANK(AV91))),#N/A,
IFERROR(VLOOKUP(AS91,MonsterTable!$A:$B,MATCH(MonsterTable!$B$1,MonsterTable!$A$1:$B$1,0),0),
IF(OR(NOT(ISBLANK(AU91)),ISBLANK(AV91)),#N/A,
IF(AS91="empty","empty",
VLOOKUP(AS91,MonsterGroupTable!$A:$A,1,0)))))))</f>
        <v/>
      </c>
      <c r="BA91" s="2" t="str">
        <f>IF(AND(ISBLANK(AZ91),OR(NOT(ISBLANK(BB91)),NOT(ISBLANK(BC91)))),#N/A,
IF(ISBLANK(AZ91),"",
IF(AND(NOT(ISERROR(VLOOKUP(AZ91,MonsterTable!$A:$B,MATCH(MonsterTable!$B$1,MonsterTable!$A$1:$B$1,0),0))),OR(ISBLANK(BB91),ISBLANK(BC91))),#N/A,
IFERROR(VLOOKUP(AZ91,MonsterTable!$A:$B,MATCH(MonsterTable!$B$1,MonsterTable!$A$1:$B$1,0),0),
IF(OR(NOT(ISBLANK(BB91)),ISBLANK(BC91)),#N/A,
IF(AZ91="empty","empty",
VLOOKUP(AZ91,MonsterGroupTable!$A:$A,1,0)))))))</f>
        <v/>
      </c>
      <c r="BH91" s="2" t="str">
        <f>IF(AND(ISBLANK(BG91),OR(NOT(ISBLANK(BI91)),NOT(ISBLANK(BJ91)))),#N/A,
IF(ISBLANK(BG91),"",
IF(AND(NOT(ISERROR(VLOOKUP(BG91,MonsterTable!$A:$B,MATCH(MonsterTable!$B$1,MonsterTable!$A$1:$B$1,0),0))),OR(ISBLANK(BI91),ISBLANK(BJ91))),#N/A,
IFERROR(VLOOKUP(BG91,MonsterTable!$A:$B,MATCH(MonsterTable!$B$1,MonsterTable!$A$1:$B$1,0),0),
IF(OR(NOT(ISBLANK(BI91)),ISBLANK(BJ91)),#N/A,
IF(BG91="empty","empty",
VLOOKUP(BG91,MonsterGroupTable!$A:$A,1,0)))))))</f>
        <v/>
      </c>
      <c r="BO91" s="2" t="str">
        <f>IF(AND(ISBLANK(BN91),OR(NOT(ISBLANK(BP91)),NOT(ISBLANK(BQ91)))),#N/A,
IF(ISBLANK(BN91),"",
IF(AND(NOT(ISERROR(VLOOKUP(BN91,MonsterTable!$A:$B,MATCH(MonsterTable!$B$1,MonsterTable!$A$1:$B$1,0),0))),OR(ISBLANK(BP91),ISBLANK(BQ91))),#N/A,
IFERROR(VLOOKUP(BN91,MonsterTable!$A:$B,MATCH(MonsterTable!$B$1,MonsterTable!$A$1:$B$1,0),0),
IF(OR(NOT(ISBLANK(BP91)),ISBLANK(BQ91)),#N/A,
IF(BN91="empty","empty",
VLOOKUP(BN91,MonsterGroupTable!$A:$A,1,0)))))))</f>
        <v/>
      </c>
      <c r="BV91" s="2" t="str">
        <f>IF(AND(ISBLANK(BU91),OR(NOT(ISBLANK(BW91)),NOT(ISBLANK(BX91)))),#N/A,
IF(ISBLANK(BU91),"",
IF(AND(NOT(ISERROR(VLOOKUP(BU91,MonsterTable!$A:$B,MATCH(MonsterTable!$B$1,MonsterTable!$A$1:$B$1,0),0))),OR(ISBLANK(BW91),ISBLANK(BX91))),#N/A,
IFERROR(VLOOKUP(BU91,MonsterTable!$A:$B,MATCH(MonsterTable!$B$1,MonsterTable!$A$1:$B$1,0),0),
IF(OR(NOT(ISBLANK(BW91)),ISBLANK(BX91)),#N/A,
IF(BU91="empty","empty",
VLOOKUP(BU91,MonsterGroupTable!$A:$A,1,0)))))))</f>
        <v/>
      </c>
      <c r="CC91" s="2" t="str">
        <f>IF(AND(ISBLANK(CB91),OR(NOT(ISBLANK(CD91)),NOT(ISBLANK(CE91)))),#N/A,
IF(ISBLANK(CB91),"",
IF(AND(NOT(ISERROR(VLOOKUP(CB91,MonsterTable!$A:$B,MATCH(MonsterTable!$B$1,MonsterTable!$A$1:$B$1,0),0))),OR(ISBLANK(CD91),ISBLANK(CE91))),#N/A,
IFERROR(VLOOKUP(CB91,MonsterTable!$A:$B,MATCH(MonsterTable!$B$1,MonsterTable!$A$1:$B$1,0),0),
IF(OR(NOT(ISBLANK(CD91)),ISBLANK(CE91)),#N/A,
IF(CB91="empty","empty",
VLOOKUP(CB91,MonsterGroupTable!$A:$A,1,0)))))))</f>
        <v/>
      </c>
      <c r="CJ91" s="2" t="str">
        <f>IF(AND(ISBLANK(CI91),OR(NOT(ISBLANK(CK91)),NOT(ISBLANK(CL91)))),#N/A,
IF(ISBLANK(CI91),"",
IF(AND(NOT(ISERROR(VLOOKUP(CI91,MonsterTable!$A:$B,MATCH(MonsterTable!$B$1,MonsterTable!$A$1:$B$1,0),0))),OR(ISBLANK(CK91),ISBLANK(CL91))),#N/A,
IFERROR(VLOOKUP(CI91,MonsterTable!$A:$B,MATCH(MonsterTable!$B$1,MonsterTable!$A$1:$B$1,0),0),
IF(OR(NOT(ISBLANK(CK91)),ISBLANK(CL91)),#N/A,
IF(CI91="empty","empty",
VLOOKUP(CI91,MonsterGroupTable!$A:$A,1,0)))))))</f>
        <v/>
      </c>
    </row>
    <row r="92" spans="1:88">
      <c r="A92">
        <v>10091</v>
      </c>
      <c r="B92">
        <f t="shared" si="2"/>
        <v>1.1000000000000001</v>
      </c>
      <c r="C92">
        <f t="shared" si="2"/>
        <v>1.1000000000000001</v>
      </c>
      <c r="F92">
        <v>180</v>
      </c>
      <c r="G92">
        <v>1029</v>
      </c>
      <c r="H92">
        <v>0</v>
      </c>
      <c r="I92">
        <v>0</v>
      </c>
      <c r="J92">
        <v>0</v>
      </c>
      <c r="K92" t="s">
        <v>28</v>
      </c>
      <c r="L92" t="s">
        <v>257</v>
      </c>
      <c r="M92" t="s">
        <v>79</v>
      </c>
      <c r="N92" t="s">
        <v>80</v>
      </c>
      <c r="O92">
        <v>0</v>
      </c>
      <c r="P92">
        <v>-4.75</v>
      </c>
      <c r="Q92">
        <v>-3.5</v>
      </c>
      <c r="R92">
        <v>4.75</v>
      </c>
      <c r="S92">
        <v>3</v>
      </c>
      <c r="T92">
        <v>-13.5</v>
      </c>
      <c r="U92">
        <v>2.5499999999999998</v>
      </c>
      <c r="V92">
        <v>-6.75</v>
      </c>
      <c r="W92" t="str">
        <f t="shared" si="3"/>
        <v>g110,5</v>
      </c>
      <c r="X92" s="1" t="s">
        <v>327</v>
      </c>
      <c r="Y92" s="2" t="str">
        <f>IF(AND(ISBLANK(X92),OR(NOT(ISBLANK(Z92)),NOT(ISBLANK(AA92)))),#N/A,
IF(ISBLANK(X92),"",
IF(AND(NOT(ISERROR(VLOOKUP(X92,MonsterTable!$A:$B,MATCH(MonsterTable!$B$1,MonsterTable!$A$1:$B$1,0),0))),OR(ISBLANK(Z92),ISBLANK(AA92))),#N/A,
IFERROR(VLOOKUP(X92,MonsterTable!$A:$B,MATCH(MonsterTable!$B$1,MonsterTable!$A$1:$B$1,0),0),
IF(OR(NOT(ISBLANK(Z92)),ISBLANK(AA92)),#N/A,
IF(X92="empty","empty",
VLOOKUP(X92,MonsterGroupTable!$A:$A,1,0)))))))</f>
        <v>g110</v>
      </c>
      <c r="AA92">
        <v>5</v>
      </c>
      <c r="AF92" s="2" t="str">
        <f>IF(AND(ISBLANK(AE92),OR(NOT(ISBLANK(AG92)),NOT(ISBLANK(AH92)))),#N/A,
IF(ISBLANK(AE92),"",
IF(AND(NOT(ISERROR(VLOOKUP(AE92,MonsterTable!$A:$B,MATCH(MonsterTable!$B$1,MonsterTable!$A$1:$B$1,0),0))),OR(ISBLANK(AG92),ISBLANK(AH92))),#N/A,
IFERROR(VLOOKUP(AE92,MonsterTable!$A:$B,MATCH(MonsterTable!$B$1,MonsterTable!$A$1:$B$1,0),0),
IF(OR(NOT(ISBLANK(AG92)),ISBLANK(AH92)),#N/A,
IF(AE92="empty","empty",
VLOOKUP(AE92,MonsterGroupTable!$A:$A,1,0)))))))</f>
        <v/>
      </c>
      <c r="AM92" s="2" t="str">
        <f>IF(AND(ISBLANK(AL92),OR(NOT(ISBLANK(AN92)),NOT(ISBLANK(AO92)))),#N/A,
IF(ISBLANK(AL92),"",
IF(AND(NOT(ISERROR(VLOOKUP(AL92,MonsterTable!$A:$B,MATCH(MonsterTable!$B$1,MonsterTable!$A$1:$B$1,0),0))),OR(ISBLANK(AN92),ISBLANK(AO92))),#N/A,
IFERROR(VLOOKUP(AL92,MonsterTable!$A:$B,MATCH(MonsterTable!$B$1,MonsterTable!$A$1:$B$1,0),0),
IF(OR(NOT(ISBLANK(AN92)),ISBLANK(AO92)),#N/A,
IF(AL92="empty","empty",
VLOOKUP(AL92,MonsterGroupTable!$A:$A,1,0)))))))</f>
        <v/>
      </c>
      <c r="AT92" s="2" t="str">
        <f>IF(AND(ISBLANK(AS92),OR(NOT(ISBLANK(AU92)),NOT(ISBLANK(AV92)))),#N/A,
IF(ISBLANK(AS92),"",
IF(AND(NOT(ISERROR(VLOOKUP(AS92,MonsterTable!$A:$B,MATCH(MonsterTable!$B$1,MonsterTable!$A$1:$B$1,0),0))),OR(ISBLANK(AU92),ISBLANK(AV92))),#N/A,
IFERROR(VLOOKUP(AS92,MonsterTable!$A:$B,MATCH(MonsterTable!$B$1,MonsterTable!$A$1:$B$1,0),0),
IF(OR(NOT(ISBLANK(AU92)),ISBLANK(AV92)),#N/A,
IF(AS92="empty","empty",
VLOOKUP(AS92,MonsterGroupTable!$A:$A,1,0)))))))</f>
        <v/>
      </c>
      <c r="BA92" s="2" t="str">
        <f>IF(AND(ISBLANK(AZ92),OR(NOT(ISBLANK(BB92)),NOT(ISBLANK(BC92)))),#N/A,
IF(ISBLANK(AZ92),"",
IF(AND(NOT(ISERROR(VLOOKUP(AZ92,MonsterTable!$A:$B,MATCH(MonsterTable!$B$1,MonsterTable!$A$1:$B$1,0),0))),OR(ISBLANK(BB92),ISBLANK(BC92))),#N/A,
IFERROR(VLOOKUP(AZ92,MonsterTable!$A:$B,MATCH(MonsterTable!$B$1,MonsterTable!$A$1:$B$1,0),0),
IF(OR(NOT(ISBLANK(BB92)),ISBLANK(BC92)),#N/A,
IF(AZ92="empty","empty",
VLOOKUP(AZ92,MonsterGroupTable!$A:$A,1,0)))))))</f>
        <v/>
      </c>
      <c r="BH92" s="2" t="str">
        <f>IF(AND(ISBLANK(BG92),OR(NOT(ISBLANK(BI92)),NOT(ISBLANK(BJ92)))),#N/A,
IF(ISBLANK(BG92),"",
IF(AND(NOT(ISERROR(VLOOKUP(BG92,MonsterTable!$A:$B,MATCH(MonsterTable!$B$1,MonsterTable!$A$1:$B$1,0),0))),OR(ISBLANK(BI92),ISBLANK(BJ92))),#N/A,
IFERROR(VLOOKUP(BG92,MonsterTable!$A:$B,MATCH(MonsterTable!$B$1,MonsterTable!$A$1:$B$1,0),0),
IF(OR(NOT(ISBLANK(BI92)),ISBLANK(BJ92)),#N/A,
IF(BG92="empty","empty",
VLOOKUP(BG92,MonsterGroupTable!$A:$A,1,0)))))))</f>
        <v/>
      </c>
      <c r="BO92" s="2" t="str">
        <f>IF(AND(ISBLANK(BN92),OR(NOT(ISBLANK(BP92)),NOT(ISBLANK(BQ92)))),#N/A,
IF(ISBLANK(BN92),"",
IF(AND(NOT(ISERROR(VLOOKUP(BN92,MonsterTable!$A:$B,MATCH(MonsterTable!$B$1,MonsterTable!$A$1:$B$1,0),0))),OR(ISBLANK(BP92),ISBLANK(BQ92))),#N/A,
IFERROR(VLOOKUP(BN92,MonsterTable!$A:$B,MATCH(MonsterTable!$B$1,MonsterTable!$A$1:$B$1,0),0),
IF(OR(NOT(ISBLANK(BP92)),ISBLANK(BQ92)),#N/A,
IF(BN92="empty","empty",
VLOOKUP(BN92,MonsterGroupTable!$A:$A,1,0)))))))</f>
        <v/>
      </c>
      <c r="BV92" s="2" t="str">
        <f>IF(AND(ISBLANK(BU92),OR(NOT(ISBLANK(BW92)),NOT(ISBLANK(BX92)))),#N/A,
IF(ISBLANK(BU92),"",
IF(AND(NOT(ISERROR(VLOOKUP(BU92,MonsterTable!$A:$B,MATCH(MonsterTable!$B$1,MonsterTable!$A$1:$B$1,0),0))),OR(ISBLANK(BW92),ISBLANK(BX92))),#N/A,
IFERROR(VLOOKUP(BU92,MonsterTable!$A:$B,MATCH(MonsterTable!$B$1,MonsterTable!$A$1:$B$1,0),0),
IF(OR(NOT(ISBLANK(BW92)),ISBLANK(BX92)),#N/A,
IF(BU92="empty","empty",
VLOOKUP(BU92,MonsterGroupTable!$A:$A,1,0)))))))</f>
        <v/>
      </c>
      <c r="CC92" s="2" t="str">
        <f>IF(AND(ISBLANK(CB92),OR(NOT(ISBLANK(CD92)),NOT(ISBLANK(CE92)))),#N/A,
IF(ISBLANK(CB92),"",
IF(AND(NOT(ISERROR(VLOOKUP(CB92,MonsterTable!$A:$B,MATCH(MonsterTable!$B$1,MonsterTable!$A$1:$B$1,0),0))),OR(ISBLANK(CD92),ISBLANK(CE92))),#N/A,
IFERROR(VLOOKUP(CB92,MonsterTable!$A:$B,MATCH(MonsterTable!$B$1,MonsterTable!$A$1:$B$1,0),0),
IF(OR(NOT(ISBLANK(CD92)),ISBLANK(CE92)),#N/A,
IF(CB92="empty","empty",
VLOOKUP(CB92,MonsterGroupTable!$A:$A,1,0)))))))</f>
        <v/>
      </c>
      <c r="CJ92" s="2" t="str">
        <f>IF(AND(ISBLANK(CI92),OR(NOT(ISBLANK(CK92)),NOT(ISBLANK(CL92)))),#N/A,
IF(ISBLANK(CI92),"",
IF(AND(NOT(ISERROR(VLOOKUP(CI92,MonsterTable!$A:$B,MATCH(MonsterTable!$B$1,MonsterTable!$A$1:$B$1,0),0))),OR(ISBLANK(CK92),ISBLANK(CL92))),#N/A,
IFERROR(VLOOKUP(CI92,MonsterTable!$A:$B,MATCH(MonsterTable!$B$1,MonsterTable!$A$1:$B$1,0),0),
IF(OR(NOT(ISBLANK(CK92)),ISBLANK(CL92)),#N/A,
IF(CI92="empty","empty",
VLOOKUP(CI92,MonsterGroupTable!$A:$A,1,0)))))))</f>
        <v/>
      </c>
    </row>
    <row r="93" spans="1:88">
      <c r="A93">
        <v>10092</v>
      </c>
      <c r="B93">
        <f t="shared" si="2"/>
        <v>1.1000000000000001</v>
      </c>
      <c r="C93">
        <f t="shared" si="2"/>
        <v>1.1000000000000001</v>
      </c>
      <c r="F93">
        <v>180</v>
      </c>
      <c r="G93">
        <v>1056</v>
      </c>
      <c r="H93">
        <v>0</v>
      </c>
      <c r="I93">
        <v>0</v>
      </c>
      <c r="J93">
        <v>0</v>
      </c>
      <c r="K93" t="s">
        <v>28</v>
      </c>
      <c r="L93" t="s">
        <v>257</v>
      </c>
      <c r="M93" t="s">
        <v>79</v>
      </c>
      <c r="N93" t="s">
        <v>80</v>
      </c>
      <c r="O93">
        <v>0</v>
      </c>
      <c r="P93">
        <v>-4.75</v>
      </c>
      <c r="Q93">
        <v>-3.5</v>
      </c>
      <c r="R93">
        <v>4.75</v>
      </c>
      <c r="S93">
        <v>3</v>
      </c>
      <c r="T93">
        <v>-13.5</v>
      </c>
      <c r="U93">
        <v>2.5499999999999998</v>
      </c>
      <c r="V93">
        <v>-6.75</v>
      </c>
      <c r="W93" t="str">
        <f t="shared" si="3"/>
        <v>g110,5</v>
      </c>
      <c r="X93" s="1" t="s">
        <v>327</v>
      </c>
      <c r="Y93" s="2" t="str">
        <f>IF(AND(ISBLANK(X93),OR(NOT(ISBLANK(Z93)),NOT(ISBLANK(AA93)))),#N/A,
IF(ISBLANK(X93),"",
IF(AND(NOT(ISERROR(VLOOKUP(X93,MonsterTable!$A:$B,MATCH(MonsterTable!$B$1,MonsterTable!$A$1:$B$1,0),0))),OR(ISBLANK(Z93),ISBLANK(AA93))),#N/A,
IFERROR(VLOOKUP(X93,MonsterTable!$A:$B,MATCH(MonsterTable!$B$1,MonsterTable!$A$1:$B$1,0),0),
IF(OR(NOT(ISBLANK(Z93)),ISBLANK(AA93)),#N/A,
IF(X93="empty","empty",
VLOOKUP(X93,MonsterGroupTable!$A:$A,1,0)))))))</f>
        <v>g110</v>
      </c>
      <c r="AA93">
        <v>5</v>
      </c>
      <c r="AF93" s="2" t="str">
        <f>IF(AND(ISBLANK(AE93),OR(NOT(ISBLANK(AG93)),NOT(ISBLANK(AH93)))),#N/A,
IF(ISBLANK(AE93),"",
IF(AND(NOT(ISERROR(VLOOKUP(AE93,MonsterTable!$A:$B,MATCH(MonsterTable!$B$1,MonsterTable!$A$1:$B$1,0),0))),OR(ISBLANK(AG93),ISBLANK(AH93))),#N/A,
IFERROR(VLOOKUP(AE93,MonsterTable!$A:$B,MATCH(MonsterTable!$B$1,MonsterTable!$A$1:$B$1,0),0),
IF(OR(NOT(ISBLANK(AG93)),ISBLANK(AH93)),#N/A,
IF(AE93="empty","empty",
VLOOKUP(AE93,MonsterGroupTable!$A:$A,1,0)))))))</f>
        <v/>
      </c>
      <c r="AM93" s="2" t="str">
        <f>IF(AND(ISBLANK(AL93),OR(NOT(ISBLANK(AN93)),NOT(ISBLANK(AO93)))),#N/A,
IF(ISBLANK(AL93),"",
IF(AND(NOT(ISERROR(VLOOKUP(AL93,MonsterTable!$A:$B,MATCH(MonsterTable!$B$1,MonsterTable!$A$1:$B$1,0),0))),OR(ISBLANK(AN93),ISBLANK(AO93))),#N/A,
IFERROR(VLOOKUP(AL93,MonsterTable!$A:$B,MATCH(MonsterTable!$B$1,MonsterTable!$A$1:$B$1,0),0),
IF(OR(NOT(ISBLANK(AN93)),ISBLANK(AO93)),#N/A,
IF(AL93="empty","empty",
VLOOKUP(AL93,MonsterGroupTable!$A:$A,1,0)))))))</f>
        <v/>
      </c>
      <c r="AT93" s="2" t="str">
        <f>IF(AND(ISBLANK(AS93),OR(NOT(ISBLANK(AU93)),NOT(ISBLANK(AV93)))),#N/A,
IF(ISBLANK(AS93),"",
IF(AND(NOT(ISERROR(VLOOKUP(AS93,MonsterTable!$A:$B,MATCH(MonsterTable!$B$1,MonsterTable!$A$1:$B$1,0),0))),OR(ISBLANK(AU93),ISBLANK(AV93))),#N/A,
IFERROR(VLOOKUP(AS93,MonsterTable!$A:$B,MATCH(MonsterTable!$B$1,MonsterTable!$A$1:$B$1,0),0),
IF(OR(NOT(ISBLANK(AU93)),ISBLANK(AV93)),#N/A,
IF(AS93="empty","empty",
VLOOKUP(AS93,MonsterGroupTable!$A:$A,1,0)))))))</f>
        <v/>
      </c>
      <c r="BA93" s="2" t="str">
        <f>IF(AND(ISBLANK(AZ93),OR(NOT(ISBLANK(BB93)),NOT(ISBLANK(BC93)))),#N/A,
IF(ISBLANK(AZ93),"",
IF(AND(NOT(ISERROR(VLOOKUP(AZ93,MonsterTable!$A:$B,MATCH(MonsterTable!$B$1,MonsterTable!$A$1:$B$1,0),0))),OR(ISBLANK(BB93),ISBLANK(BC93))),#N/A,
IFERROR(VLOOKUP(AZ93,MonsterTable!$A:$B,MATCH(MonsterTable!$B$1,MonsterTable!$A$1:$B$1,0),0),
IF(OR(NOT(ISBLANK(BB93)),ISBLANK(BC93)),#N/A,
IF(AZ93="empty","empty",
VLOOKUP(AZ93,MonsterGroupTable!$A:$A,1,0)))))))</f>
        <v/>
      </c>
      <c r="BH93" s="2" t="str">
        <f>IF(AND(ISBLANK(BG93),OR(NOT(ISBLANK(BI93)),NOT(ISBLANK(BJ93)))),#N/A,
IF(ISBLANK(BG93),"",
IF(AND(NOT(ISERROR(VLOOKUP(BG93,MonsterTable!$A:$B,MATCH(MonsterTable!$B$1,MonsterTable!$A$1:$B$1,0),0))),OR(ISBLANK(BI93),ISBLANK(BJ93))),#N/A,
IFERROR(VLOOKUP(BG93,MonsterTable!$A:$B,MATCH(MonsterTable!$B$1,MonsterTable!$A$1:$B$1,0),0),
IF(OR(NOT(ISBLANK(BI93)),ISBLANK(BJ93)),#N/A,
IF(BG93="empty","empty",
VLOOKUP(BG93,MonsterGroupTable!$A:$A,1,0)))))))</f>
        <v/>
      </c>
      <c r="BO93" s="2" t="str">
        <f>IF(AND(ISBLANK(BN93),OR(NOT(ISBLANK(BP93)),NOT(ISBLANK(BQ93)))),#N/A,
IF(ISBLANK(BN93),"",
IF(AND(NOT(ISERROR(VLOOKUP(BN93,MonsterTable!$A:$B,MATCH(MonsterTable!$B$1,MonsterTable!$A$1:$B$1,0),0))),OR(ISBLANK(BP93),ISBLANK(BQ93))),#N/A,
IFERROR(VLOOKUP(BN93,MonsterTable!$A:$B,MATCH(MonsterTable!$B$1,MonsterTable!$A$1:$B$1,0),0),
IF(OR(NOT(ISBLANK(BP93)),ISBLANK(BQ93)),#N/A,
IF(BN93="empty","empty",
VLOOKUP(BN93,MonsterGroupTable!$A:$A,1,0)))))))</f>
        <v/>
      </c>
      <c r="BV93" s="2" t="str">
        <f>IF(AND(ISBLANK(BU93),OR(NOT(ISBLANK(BW93)),NOT(ISBLANK(BX93)))),#N/A,
IF(ISBLANK(BU93),"",
IF(AND(NOT(ISERROR(VLOOKUP(BU93,MonsterTable!$A:$B,MATCH(MonsterTable!$B$1,MonsterTable!$A$1:$B$1,0),0))),OR(ISBLANK(BW93),ISBLANK(BX93))),#N/A,
IFERROR(VLOOKUP(BU93,MonsterTable!$A:$B,MATCH(MonsterTable!$B$1,MonsterTable!$A$1:$B$1,0),0),
IF(OR(NOT(ISBLANK(BW93)),ISBLANK(BX93)),#N/A,
IF(BU93="empty","empty",
VLOOKUP(BU93,MonsterGroupTable!$A:$A,1,0)))))))</f>
        <v/>
      </c>
      <c r="CC93" s="2" t="str">
        <f>IF(AND(ISBLANK(CB93),OR(NOT(ISBLANK(CD93)),NOT(ISBLANK(CE93)))),#N/A,
IF(ISBLANK(CB93),"",
IF(AND(NOT(ISERROR(VLOOKUP(CB93,MonsterTable!$A:$B,MATCH(MonsterTable!$B$1,MonsterTable!$A$1:$B$1,0),0))),OR(ISBLANK(CD93),ISBLANK(CE93))),#N/A,
IFERROR(VLOOKUP(CB93,MonsterTable!$A:$B,MATCH(MonsterTable!$B$1,MonsterTable!$A$1:$B$1,0),0),
IF(OR(NOT(ISBLANK(CD93)),ISBLANK(CE93)),#N/A,
IF(CB93="empty","empty",
VLOOKUP(CB93,MonsterGroupTable!$A:$A,1,0)))))))</f>
        <v/>
      </c>
      <c r="CJ93" s="2" t="str">
        <f>IF(AND(ISBLANK(CI93),OR(NOT(ISBLANK(CK93)),NOT(ISBLANK(CL93)))),#N/A,
IF(ISBLANK(CI93),"",
IF(AND(NOT(ISERROR(VLOOKUP(CI93,MonsterTable!$A:$B,MATCH(MonsterTable!$B$1,MonsterTable!$A$1:$B$1,0),0))),OR(ISBLANK(CK93),ISBLANK(CL93))),#N/A,
IFERROR(VLOOKUP(CI93,MonsterTable!$A:$B,MATCH(MonsterTable!$B$1,MonsterTable!$A$1:$B$1,0),0),
IF(OR(NOT(ISBLANK(CK93)),ISBLANK(CL93)),#N/A,
IF(CI93="empty","empty",
VLOOKUP(CI93,MonsterGroupTable!$A:$A,1,0)))))))</f>
        <v/>
      </c>
    </row>
    <row r="94" spans="1:88">
      <c r="A94">
        <v>10093</v>
      </c>
      <c r="B94">
        <f t="shared" si="2"/>
        <v>1.1000000000000001</v>
      </c>
      <c r="C94">
        <f t="shared" si="2"/>
        <v>1.1000000000000001</v>
      </c>
      <c r="F94">
        <v>180</v>
      </c>
      <c r="G94">
        <v>1083</v>
      </c>
      <c r="H94">
        <v>0</v>
      </c>
      <c r="I94">
        <v>0</v>
      </c>
      <c r="J94">
        <v>0</v>
      </c>
      <c r="K94" t="s">
        <v>28</v>
      </c>
      <c r="L94" t="s">
        <v>257</v>
      </c>
      <c r="M94" t="s">
        <v>79</v>
      </c>
      <c r="N94" t="s">
        <v>80</v>
      </c>
      <c r="O94">
        <v>0</v>
      </c>
      <c r="P94">
        <v>-4.75</v>
      </c>
      <c r="Q94">
        <v>-3.5</v>
      </c>
      <c r="R94">
        <v>4.75</v>
      </c>
      <c r="S94">
        <v>3</v>
      </c>
      <c r="T94">
        <v>-13.5</v>
      </c>
      <c r="U94">
        <v>2.5499999999999998</v>
      </c>
      <c r="V94">
        <v>-6.75</v>
      </c>
      <c r="W94" t="str">
        <f t="shared" si="3"/>
        <v>g110,5</v>
      </c>
      <c r="X94" s="1" t="s">
        <v>327</v>
      </c>
      <c r="Y94" s="2" t="str">
        <f>IF(AND(ISBLANK(X94),OR(NOT(ISBLANK(Z94)),NOT(ISBLANK(AA94)))),#N/A,
IF(ISBLANK(X94),"",
IF(AND(NOT(ISERROR(VLOOKUP(X94,MonsterTable!$A:$B,MATCH(MonsterTable!$B$1,MonsterTable!$A$1:$B$1,0),0))),OR(ISBLANK(Z94),ISBLANK(AA94))),#N/A,
IFERROR(VLOOKUP(X94,MonsterTable!$A:$B,MATCH(MonsterTable!$B$1,MonsterTable!$A$1:$B$1,0),0),
IF(OR(NOT(ISBLANK(Z94)),ISBLANK(AA94)),#N/A,
IF(X94="empty","empty",
VLOOKUP(X94,MonsterGroupTable!$A:$A,1,0)))))))</f>
        <v>g110</v>
      </c>
      <c r="AA94">
        <v>5</v>
      </c>
      <c r="AF94" s="2" t="str">
        <f>IF(AND(ISBLANK(AE94),OR(NOT(ISBLANK(AG94)),NOT(ISBLANK(AH94)))),#N/A,
IF(ISBLANK(AE94),"",
IF(AND(NOT(ISERROR(VLOOKUP(AE94,MonsterTable!$A:$B,MATCH(MonsterTable!$B$1,MonsterTable!$A$1:$B$1,0),0))),OR(ISBLANK(AG94),ISBLANK(AH94))),#N/A,
IFERROR(VLOOKUP(AE94,MonsterTable!$A:$B,MATCH(MonsterTable!$B$1,MonsterTable!$A$1:$B$1,0),0),
IF(OR(NOT(ISBLANK(AG94)),ISBLANK(AH94)),#N/A,
IF(AE94="empty","empty",
VLOOKUP(AE94,MonsterGroupTable!$A:$A,1,0)))))))</f>
        <v/>
      </c>
      <c r="AM94" s="2" t="str">
        <f>IF(AND(ISBLANK(AL94),OR(NOT(ISBLANK(AN94)),NOT(ISBLANK(AO94)))),#N/A,
IF(ISBLANK(AL94),"",
IF(AND(NOT(ISERROR(VLOOKUP(AL94,MonsterTable!$A:$B,MATCH(MonsterTable!$B$1,MonsterTable!$A$1:$B$1,0),0))),OR(ISBLANK(AN94),ISBLANK(AO94))),#N/A,
IFERROR(VLOOKUP(AL94,MonsterTable!$A:$B,MATCH(MonsterTable!$B$1,MonsterTable!$A$1:$B$1,0),0),
IF(OR(NOT(ISBLANK(AN94)),ISBLANK(AO94)),#N/A,
IF(AL94="empty","empty",
VLOOKUP(AL94,MonsterGroupTable!$A:$A,1,0)))))))</f>
        <v/>
      </c>
      <c r="AT94" s="2" t="str">
        <f>IF(AND(ISBLANK(AS94),OR(NOT(ISBLANK(AU94)),NOT(ISBLANK(AV94)))),#N/A,
IF(ISBLANK(AS94),"",
IF(AND(NOT(ISERROR(VLOOKUP(AS94,MonsterTable!$A:$B,MATCH(MonsterTable!$B$1,MonsterTable!$A$1:$B$1,0),0))),OR(ISBLANK(AU94),ISBLANK(AV94))),#N/A,
IFERROR(VLOOKUP(AS94,MonsterTable!$A:$B,MATCH(MonsterTable!$B$1,MonsterTable!$A$1:$B$1,0),0),
IF(OR(NOT(ISBLANK(AU94)),ISBLANK(AV94)),#N/A,
IF(AS94="empty","empty",
VLOOKUP(AS94,MonsterGroupTable!$A:$A,1,0)))))))</f>
        <v/>
      </c>
      <c r="BA94" s="2" t="str">
        <f>IF(AND(ISBLANK(AZ94),OR(NOT(ISBLANK(BB94)),NOT(ISBLANK(BC94)))),#N/A,
IF(ISBLANK(AZ94),"",
IF(AND(NOT(ISERROR(VLOOKUP(AZ94,MonsterTable!$A:$B,MATCH(MonsterTable!$B$1,MonsterTable!$A$1:$B$1,0),0))),OR(ISBLANK(BB94),ISBLANK(BC94))),#N/A,
IFERROR(VLOOKUP(AZ94,MonsterTable!$A:$B,MATCH(MonsterTable!$B$1,MonsterTable!$A$1:$B$1,0),0),
IF(OR(NOT(ISBLANK(BB94)),ISBLANK(BC94)),#N/A,
IF(AZ94="empty","empty",
VLOOKUP(AZ94,MonsterGroupTable!$A:$A,1,0)))))))</f>
        <v/>
      </c>
      <c r="BH94" s="2" t="str">
        <f>IF(AND(ISBLANK(BG94),OR(NOT(ISBLANK(BI94)),NOT(ISBLANK(BJ94)))),#N/A,
IF(ISBLANK(BG94),"",
IF(AND(NOT(ISERROR(VLOOKUP(BG94,MonsterTable!$A:$B,MATCH(MonsterTable!$B$1,MonsterTable!$A$1:$B$1,0),0))),OR(ISBLANK(BI94),ISBLANK(BJ94))),#N/A,
IFERROR(VLOOKUP(BG94,MonsterTable!$A:$B,MATCH(MonsterTable!$B$1,MonsterTable!$A$1:$B$1,0),0),
IF(OR(NOT(ISBLANK(BI94)),ISBLANK(BJ94)),#N/A,
IF(BG94="empty","empty",
VLOOKUP(BG94,MonsterGroupTable!$A:$A,1,0)))))))</f>
        <v/>
      </c>
      <c r="BO94" s="2" t="str">
        <f>IF(AND(ISBLANK(BN94),OR(NOT(ISBLANK(BP94)),NOT(ISBLANK(BQ94)))),#N/A,
IF(ISBLANK(BN94),"",
IF(AND(NOT(ISERROR(VLOOKUP(BN94,MonsterTable!$A:$B,MATCH(MonsterTable!$B$1,MonsterTable!$A$1:$B$1,0),0))),OR(ISBLANK(BP94),ISBLANK(BQ94))),#N/A,
IFERROR(VLOOKUP(BN94,MonsterTable!$A:$B,MATCH(MonsterTable!$B$1,MonsterTable!$A$1:$B$1,0),0),
IF(OR(NOT(ISBLANK(BP94)),ISBLANK(BQ94)),#N/A,
IF(BN94="empty","empty",
VLOOKUP(BN94,MonsterGroupTable!$A:$A,1,0)))))))</f>
        <v/>
      </c>
      <c r="BV94" s="2" t="str">
        <f>IF(AND(ISBLANK(BU94),OR(NOT(ISBLANK(BW94)),NOT(ISBLANK(BX94)))),#N/A,
IF(ISBLANK(BU94),"",
IF(AND(NOT(ISERROR(VLOOKUP(BU94,MonsterTable!$A:$B,MATCH(MonsterTable!$B$1,MonsterTable!$A$1:$B$1,0),0))),OR(ISBLANK(BW94),ISBLANK(BX94))),#N/A,
IFERROR(VLOOKUP(BU94,MonsterTable!$A:$B,MATCH(MonsterTable!$B$1,MonsterTable!$A$1:$B$1,0),0),
IF(OR(NOT(ISBLANK(BW94)),ISBLANK(BX94)),#N/A,
IF(BU94="empty","empty",
VLOOKUP(BU94,MonsterGroupTable!$A:$A,1,0)))))))</f>
        <v/>
      </c>
      <c r="CC94" s="2" t="str">
        <f>IF(AND(ISBLANK(CB94),OR(NOT(ISBLANK(CD94)),NOT(ISBLANK(CE94)))),#N/A,
IF(ISBLANK(CB94),"",
IF(AND(NOT(ISERROR(VLOOKUP(CB94,MonsterTable!$A:$B,MATCH(MonsterTable!$B$1,MonsterTable!$A$1:$B$1,0),0))),OR(ISBLANK(CD94),ISBLANK(CE94))),#N/A,
IFERROR(VLOOKUP(CB94,MonsterTable!$A:$B,MATCH(MonsterTable!$B$1,MonsterTable!$A$1:$B$1,0),0),
IF(OR(NOT(ISBLANK(CD94)),ISBLANK(CE94)),#N/A,
IF(CB94="empty","empty",
VLOOKUP(CB94,MonsterGroupTable!$A:$A,1,0)))))))</f>
        <v/>
      </c>
      <c r="CJ94" s="2" t="str">
        <f>IF(AND(ISBLANK(CI94),OR(NOT(ISBLANK(CK94)),NOT(ISBLANK(CL94)))),#N/A,
IF(ISBLANK(CI94),"",
IF(AND(NOT(ISERROR(VLOOKUP(CI94,MonsterTable!$A:$B,MATCH(MonsterTable!$B$1,MonsterTable!$A$1:$B$1,0),0))),OR(ISBLANK(CK94),ISBLANK(CL94))),#N/A,
IFERROR(VLOOKUP(CI94,MonsterTable!$A:$B,MATCH(MonsterTable!$B$1,MonsterTable!$A$1:$B$1,0),0),
IF(OR(NOT(ISBLANK(CK94)),ISBLANK(CL94)),#N/A,
IF(CI94="empty","empty",
VLOOKUP(CI94,MonsterGroupTable!$A:$A,1,0)))))))</f>
        <v/>
      </c>
    </row>
    <row r="95" spans="1:88">
      <c r="A95">
        <v>10094</v>
      </c>
      <c r="B95">
        <f t="shared" si="2"/>
        <v>1.1000000000000001</v>
      </c>
      <c r="C95">
        <f t="shared" si="2"/>
        <v>1.1000000000000001</v>
      </c>
      <c r="F95">
        <v>180</v>
      </c>
      <c r="G95">
        <v>1110</v>
      </c>
      <c r="H95">
        <v>0</v>
      </c>
      <c r="I95">
        <v>0</v>
      </c>
      <c r="J95">
        <v>0</v>
      </c>
      <c r="K95" t="s">
        <v>28</v>
      </c>
      <c r="L95" t="s">
        <v>257</v>
      </c>
      <c r="M95" t="s">
        <v>79</v>
      </c>
      <c r="N95" t="s">
        <v>80</v>
      </c>
      <c r="O95">
        <v>0</v>
      </c>
      <c r="P95">
        <v>-4.75</v>
      </c>
      <c r="Q95">
        <v>-3.5</v>
      </c>
      <c r="R95">
        <v>4.75</v>
      </c>
      <c r="S95">
        <v>3</v>
      </c>
      <c r="T95">
        <v>-13.5</v>
      </c>
      <c r="U95">
        <v>2.5499999999999998</v>
      </c>
      <c r="V95">
        <v>-6.75</v>
      </c>
      <c r="W95" t="str">
        <f t="shared" si="3"/>
        <v>g110,5</v>
      </c>
      <c r="X95" s="1" t="s">
        <v>327</v>
      </c>
      <c r="Y95" s="2" t="str">
        <f>IF(AND(ISBLANK(X95),OR(NOT(ISBLANK(Z95)),NOT(ISBLANK(AA95)))),#N/A,
IF(ISBLANK(X95),"",
IF(AND(NOT(ISERROR(VLOOKUP(X95,MonsterTable!$A:$B,MATCH(MonsterTable!$B$1,MonsterTable!$A$1:$B$1,0),0))),OR(ISBLANK(Z95),ISBLANK(AA95))),#N/A,
IFERROR(VLOOKUP(X95,MonsterTable!$A:$B,MATCH(MonsterTable!$B$1,MonsterTable!$A$1:$B$1,0),0),
IF(OR(NOT(ISBLANK(Z95)),ISBLANK(AA95)),#N/A,
IF(X95="empty","empty",
VLOOKUP(X95,MonsterGroupTable!$A:$A,1,0)))))))</f>
        <v>g110</v>
      </c>
      <c r="AA95">
        <v>5</v>
      </c>
      <c r="AF95" s="2" t="str">
        <f>IF(AND(ISBLANK(AE95),OR(NOT(ISBLANK(AG95)),NOT(ISBLANK(AH95)))),#N/A,
IF(ISBLANK(AE95),"",
IF(AND(NOT(ISERROR(VLOOKUP(AE95,MonsterTable!$A:$B,MATCH(MonsterTable!$B$1,MonsterTable!$A$1:$B$1,0),0))),OR(ISBLANK(AG95),ISBLANK(AH95))),#N/A,
IFERROR(VLOOKUP(AE95,MonsterTable!$A:$B,MATCH(MonsterTable!$B$1,MonsterTable!$A$1:$B$1,0),0),
IF(OR(NOT(ISBLANK(AG95)),ISBLANK(AH95)),#N/A,
IF(AE95="empty","empty",
VLOOKUP(AE95,MonsterGroupTable!$A:$A,1,0)))))))</f>
        <v/>
      </c>
      <c r="AM95" s="2" t="str">
        <f>IF(AND(ISBLANK(AL95),OR(NOT(ISBLANK(AN95)),NOT(ISBLANK(AO95)))),#N/A,
IF(ISBLANK(AL95),"",
IF(AND(NOT(ISERROR(VLOOKUP(AL95,MonsterTable!$A:$B,MATCH(MonsterTable!$B$1,MonsterTable!$A$1:$B$1,0),0))),OR(ISBLANK(AN95),ISBLANK(AO95))),#N/A,
IFERROR(VLOOKUP(AL95,MonsterTable!$A:$B,MATCH(MonsterTable!$B$1,MonsterTable!$A$1:$B$1,0),0),
IF(OR(NOT(ISBLANK(AN95)),ISBLANK(AO95)),#N/A,
IF(AL95="empty","empty",
VLOOKUP(AL95,MonsterGroupTable!$A:$A,1,0)))))))</f>
        <v/>
      </c>
      <c r="AT95" s="2" t="str">
        <f>IF(AND(ISBLANK(AS95),OR(NOT(ISBLANK(AU95)),NOT(ISBLANK(AV95)))),#N/A,
IF(ISBLANK(AS95),"",
IF(AND(NOT(ISERROR(VLOOKUP(AS95,MonsterTable!$A:$B,MATCH(MonsterTable!$B$1,MonsterTable!$A$1:$B$1,0),0))),OR(ISBLANK(AU95),ISBLANK(AV95))),#N/A,
IFERROR(VLOOKUP(AS95,MonsterTable!$A:$B,MATCH(MonsterTable!$B$1,MonsterTable!$A$1:$B$1,0),0),
IF(OR(NOT(ISBLANK(AU95)),ISBLANK(AV95)),#N/A,
IF(AS95="empty","empty",
VLOOKUP(AS95,MonsterGroupTable!$A:$A,1,0)))))))</f>
        <v/>
      </c>
      <c r="BA95" s="2" t="str">
        <f>IF(AND(ISBLANK(AZ95),OR(NOT(ISBLANK(BB95)),NOT(ISBLANK(BC95)))),#N/A,
IF(ISBLANK(AZ95),"",
IF(AND(NOT(ISERROR(VLOOKUP(AZ95,MonsterTable!$A:$B,MATCH(MonsterTable!$B$1,MonsterTable!$A$1:$B$1,0),0))),OR(ISBLANK(BB95),ISBLANK(BC95))),#N/A,
IFERROR(VLOOKUP(AZ95,MonsterTable!$A:$B,MATCH(MonsterTable!$B$1,MonsterTable!$A$1:$B$1,0),0),
IF(OR(NOT(ISBLANK(BB95)),ISBLANK(BC95)),#N/A,
IF(AZ95="empty","empty",
VLOOKUP(AZ95,MonsterGroupTable!$A:$A,1,0)))))))</f>
        <v/>
      </c>
      <c r="BH95" s="2" t="str">
        <f>IF(AND(ISBLANK(BG95),OR(NOT(ISBLANK(BI95)),NOT(ISBLANK(BJ95)))),#N/A,
IF(ISBLANK(BG95),"",
IF(AND(NOT(ISERROR(VLOOKUP(BG95,MonsterTable!$A:$B,MATCH(MonsterTable!$B$1,MonsterTable!$A$1:$B$1,0),0))),OR(ISBLANK(BI95),ISBLANK(BJ95))),#N/A,
IFERROR(VLOOKUP(BG95,MonsterTable!$A:$B,MATCH(MonsterTable!$B$1,MonsterTable!$A$1:$B$1,0),0),
IF(OR(NOT(ISBLANK(BI95)),ISBLANK(BJ95)),#N/A,
IF(BG95="empty","empty",
VLOOKUP(BG95,MonsterGroupTable!$A:$A,1,0)))))))</f>
        <v/>
      </c>
      <c r="BO95" s="2" t="str">
        <f>IF(AND(ISBLANK(BN95),OR(NOT(ISBLANK(BP95)),NOT(ISBLANK(BQ95)))),#N/A,
IF(ISBLANK(BN95),"",
IF(AND(NOT(ISERROR(VLOOKUP(BN95,MonsterTable!$A:$B,MATCH(MonsterTable!$B$1,MonsterTable!$A$1:$B$1,0),0))),OR(ISBLANK(BP95),ISBLANK(BQ95))),#N/A,
IFERROR(VLOOKUP(BN95,MonsterTable!$A:$B,MATCH(MonsterTable!$B$1,MonsterTable!$A$1:$B$1,0),0),
IF(OR(NOT(ISBLANK(BP95)),ISBLANK(BQ95)),#N/A,
IF(BN95="empty","empty",
VLOOKUP(BN95,MonsterGroupTable!$A:$A,1,0)))))))</f>
        <v/>
      </c>
      <c r="BV95" s="2" t="str">
        <f>IF(AND(ISBLANK(BU95),OR(NOT(ISBLANK(BW95)),NOT(ISBLANK(BX95)))),#N/A,
IF(ISBLANK(BU95),"",
IF(AND(NOT(ISERROR(VLOOKUP(BU95,MonsterTable!$A:$B,MATCH(MonsterTable!$B$1,MonsterTable!$A$1:$B$1,0),0))),OR(ISBLANK(BW95),ISBLANK(BX95))),#N/A,
IFERROR(VLOOKUP(BU95,MonsterTable!$A:$B,MATCH(MonsterTable!$B$1,MonsterTable!$A$1:$B$1,0),0),
IF(OR(NOT(ISBLANK(BW95)),ISBLANK(BX95)),#N/A,
IF(BU95="empty","empty",
VLOOKUP(BU95,MonsterGroupTable!$A:$A,1,0)))))))</f>
        <v/>
      </c>
      <c r="CC95" s="2" t="str">
        <f>IF(AND(ISBLANK(CB95),OR(NOT(ISBLANK(CD95)),NOT(ISBLANK(CE95)))),#N/A,
IF(ISBLANK(CB95),"",
IF(AND(NOT(ISERROR(VLOOKUP(CB95,MonsterTable!$A:$B,MATCH(MonsterTable!$B$1,MonsterTable!$A$1:$B$1,0),0))),OR(ISBLANK(CD95),ISBLANK(CE95))),#N/A,
IFERROR(VLOOKUP(CB95,MonsterTable!$A:$B,MATCH(MonsterTable!$B$1,MonsterTable!$A$1:$B$1,0),0),
IF(OR(NOT(ISBLANK(CD95)),ISBLANK(CE95)),#N/A,
IF(CB95="empty","empty",
VLOOKUP(CB95,MonsterGroupTable!$A:$A,1,0)))))))</f>
        <v/>
      </c>
      <c r="CJ95" s="2" t="str">
        <f>IF(AND(ISBLANK(CI95),OR(NOT(ISBLANK(CK95)),NOT(ISBLANK(CL95)))),#N/A,
IF(ISBLANK(CI95),"",
IF(AND(NOT(ISERROR(VLOOKUP(CI95,MonsterTable!$A:$B,MATCH(MonsterTable!$B$1,MonsterTable!$A$1:$B$1,0),0))),OR(ISBLANK(CK95),ISBLANK(CL95))),#N/A,
IFERROR(VLOOKUP(CI95,MonsterTable!$A:$B,MATCH(MonsterTable!$B$1,MonsterTable!$A$1:$B$1,0),0),
IF(OR(NOT(ISBLANK(CK95)),ISBLANK(CL95)),#N/A,
IF(CI95="empty","empty",
VLOOKUP(CI95,MonsterGroupTable!$A:$A,1,0)))))))</f>
        <v/>
      </c>
    </row>
    <row r="96" spans="1:88">
      <c r="A96">
        <v>10095</v>
      </c>
      <c r="B96">
        <f t="shared" si="2"/>
        <v>1.1000000000000001</v>
      </c>
      <c r="C96">
        <f t="shared" si="2"/>
        <v>1.1000000000000001</v>
      </c>
      <c r="F96">
        <v>180</v>
      </c>
      <c r="G96">
        <v>1137</v>
      </c>
      <c r="H96">
        <v>0</v>
      </c>
      <c r="I96">
        <v>0</v>
      </c>
      <c r="J96">
        <v>0</v>
      </c>
      <c r="K96" t="s">
        <v>28</v>
      </c>
      <c r="L96" t="s">
        <v>257</v>
      </c>
      <c r="M96" t="s">
        <v>79</v>
      </c>
      <c r="N96" t="s">
        <v>80</v>
      </c>
      <c r="O96">
        <v>0</v>
      </c>
      <c r="P96">
        <v>-4.75</v>
      </c>
      <c r="Q96">
        <v>-3.5</v>
      </c>
      <c r="R96">
        <v>4.75</v>
      </c>
      <c r="S96">
        <v>3</v>
      </c>
      <c r="T96">
        <v>-13.5</v>
      </c>
      <c r="U96">
        <v>2.5499999999999998</v>
      </c>
      <c r="V96">
        <v>-6.75</v>
      </c>
      <c r="W96" t="str">
        <f t="shared" si="3"/>
        <v>g110,5</v>
      </c>
      <c r="X96" s="1" t="s">
        <v>327</v>
      </c>
      <c r="Y96" s="2" t="str">
        <f>IF(AND(ISBLANK(X96),OR(NOT(ISBLANK(Z96)),NOT(ISBLANK(AA96)))),#N/A,
IF(ISBLANK(X96),"",
IF(AND(NOT(ISERROR(VLOOKUP(X96,MonsterTable!$A:$B,MATCH(MonsterTable!$B$1,MonsterTable!$A$1:$B$1,0),0))),OR(ISBLANK(Z96),ISBLANK(AA96))),#N/A,
IFERROR(VLOOKUP(X96,MonsterTable!$A:$B,MATCH(MonsterTable!$B$1,MonsterTable!$A$1:$B$1,0),0),
IF(OR(NOT(ISBLANK(Z96)),ISBLANK(AA96)),#N/A,
IF(X96="empty","empty",
VLOOKUP(X96,MonsterGroupTable!$A:$A,1,0)))))))</f>
        <v>g110</v>
      </c>
      <c r="AA96">
        <v>5</v>
      </c>
      <c r="AF96" s="2" t="str">
        <f>IF(AND(ISBLANK(AE96),OR(NOT(ISBLANK(AG96)),NOT(ISBLANK(AH96)))),#N/A,
IF(ISBLANK(AE96),"",
IF(AND(NOT(ISERROR(VLOOKUP(AE96,MonsterTable!$A:$B,MATCH(MonsterTable!$B$1,MonsterTable!$A$1:$B$1,0),0))),OR(ISBLANK(AG96),ISBLANK(AH96))),#N/A,
IFERROR(VLOOKUP(AE96,MonsterTable!$A:$B,MATCH(MonsterTable!$B$1,MonsterTable!$A$1:$B$1,0),0),
IF(OR(NOT(ISBLANK(AG96)),ISBLANK(AH96)),#N/A,
IF(AE96="empty","empty",
VLOOKUP(AE96,MonsterGroupTable!$A:$A,1,0)))))))</f>
        <v/>
      </c>
      <c r="AM96" s="2" t="str">
        <f>IF(AND(ISBLANK(AL96),OR(NOT(ISBLANK(AN96)),NOT(ISBLANK(AO96)))),#N/A,
IF(ISBLANK(AL96),"",
IF(AND(NOT(ISERROR(VLOOKUP(AL96,MonsterTable!$A:$B,MATCH(MonsterTable!$B$1,MonsterTable!$A$1:$B$1,0),0))),OR(ISBLANK(AN96),ISBLANK(AO96))),#N/A,
IFERROR(VLOOKUP(AL96,MonsterTable!$A:$B,MATCH(MonsterTable!$B$1,MonsterTable!$A$1:$B$1,0),0),
IF(OR(NOT(ISBLANK(AN96)),ISBLANK(AO96)),#N/A,
IF(AL96="empty","empty",
VLOOKUP(AL96,MonsterGroupTable!$A:$A,1,0)))))))</f>
        <v/>
      </c>
      <c r="AT96" s="2" t="str">
        <f>IF(AND(ISBLANK(AS96),OR(NOT(ISBLANK(AU96)),NOT(ISBLANK(AV96)))),#N/A,
IF(ISBLANK(AS96),"",
IF(AND(NOT(ISERROR(VLOOKUP(AS96,MonsterTable!$A:$B,MATCH(MonsterTable!$B$1,MonsterTable!$A$1:$B$1,0),0))),OR(ISBLANK(AU96),ISBLANK(AV96))),#N/A,
IFERROR(VLOOKUP(AS96,MonsterTable!$A:$B,MATCH(MonsterTable!$B$1,MonsterTable!$A$1:$B$1,0),0),
IF(OR(NOT(ISBLANK(AU96)),ISBLANK(AV96)),#N/A,
IF(AS96="empty","empty",
VLOOKUP(AS96,MonsterGroupTable!$A:$A,1,0)))))))</f>
        <v/>
      </c>
      <c r="BA96" s="2" t="str">
        <f>IF(AND(ISBLANK(AZ96),OR(NOT(ISBLANK(BB96)),NOT(ISBLANK(BC96)))),#N/A,
IF(ISBLANK(AZ96),"",
IF(AND(NOT(ISERROR(VLOOKUP(AZ96,MonsterTable!$A:$B,MATCH(MonsterTable!$B$1,MonsterTable!$A$1:$B$1,0),0))),OR(ISBLANK(BB96),ISBLANK(BC96))),#N/A,
IFERROR(VLOOKUP(AZ96,MonsterTable!$A:$B,MATCH(MonsterTable!$B$1,MonsterTable!$A$1:$B$1,0),0),
IF(OR(NOT(ISBLANK(BB96)),ISBLANK(BC96)),#N/A,
IF(AZ96="empty","empty",
VLOOKUP(AZ96,MonsterGroupTable!$A:$A,1,0)))))))</f>
        <v/>
      </c>
      <c r="BH96" s="2" t="str">
        <f>IF(AND(ISBLANK(BG96),OR(NOT(ISBLANK(BI96)),NOT(ISBLANK(BJ96)))),#N/A,
IF(ISBLANK(BG96),"",
IF(AND(NOT(ISERROR(VLOOKUP(BG96,MonsterTable!$A:$B,MATCH(MonsterTable!$B$1,MonsterTable!$A$1:$B$1,0),0))),OR(ISBLANK(BI96),ISBLANK(BJ96))),#N/A,
IFERROR(VLOOKUP(BG96,MonsterTable!$A:$B,MATCH(MonsterTable!$B$1,MonsterTable!$A$1:$B$1,0),0),
IF(OR(NOT(ISBLANK(BI96)),ISBLANK(BJ96)),#N/A,
IF(BG96="empty","empty",
VLOOKUP(BG96,MonsterGroupTable!$A:$A,1,0)))))))</f>
        <v/>
      </c>
      <c r="BO96" s="2" t="str">
        <f>IF(AND(ISBLANK(BN96),OR(NOT(ISBLANK(BP96)),NOT(ISBLANK(BQ96)))),#N/A,
IF(ISBLANK(BN96),"",
IF(AND(NOT(ISERROR(VLOOKUP(BN96,MonsterTable!$A:$B,MATCH(MonsterTable!$B$1,MonsterTable!$A$1:$B$1,0),0))),OR(ISBLANK(BP96),ISBLANK(BQ96))),#N/A,
IFERROR(VLOOKUP(BN96,MonsterTable!$A:$B,MATCH(MonsterTable!$B$1,MonsterTable!$A$1:$B$1,0),0),
IF(OR(NOT(ISBLANK(BP96)),ISBLANK(BQ96)),#N/A,
IF(BN96="empty","empty",
VLOOKUP(BN96,MonsterGroupTable!$A:$A,1,0)))))))</f>
        <v/>
      </c>
      <c r="BV96" s="2" t="str">
        <f>IF(AND(ISBLANK(BU96),OR(NOT(ISBLANK(BW96)),NOT(ISBLANK(BX96)))),#N/A,
IF(ISBLANK(BU96),"",
IF(AND(NOT(ISERROR(VLOOKUP(BU96,MonsterTable!$A:$B,MATCH(MonsterTable!$B$1,MonsterTable!$A$1:$B$1,0),0))),OR(ISBLANK(BW96),ISBLANK(BX96))),#N/A,
IFERROR(VLOOKUP(BU96,MonsterTable!$A:$B,MATCH(MonsterTable!$B$1,MonsterTable!$A$1:$B$1,0),0),
IF(OR(NOT(ISBLANK(BW96)),ISBLANK(BX96)),#N/A,
IF(BU96="empty","empty",
VLOOKUP(BU96,MonsterGroupTable!$A:$A,1,0)))))))</f>
        <v/>
      </c>
      <c r="CC96" s="2" t="str">
        <f>IF(AND(ISBLANK(CB96),OR(NOT(ISBLANK(CD96)),NOT(ISBLANK(CE96)))),#N/A,
IF(ISBLANK(CB96),"",
IF(AND(NOT(ISERROR(VLOOKUP(CB96,MonsterTable!$A:$B,MATCH(MonsterTable!$B$1,MonsterTable!$A$1:$B$1,0),0))),OR(ISBLANK(CD96),ISBLANK(CE96))),#N/A,
IFERROR(VLOOKUP(CB96,MonsterTable!$A:$B,MATCH(MonsterTable!$B$1,MonsterTable!$A$1:$B$1,0),0),
IF(OR(NOT(ISBLANK(CD96)),ISBLANK(CE96)),#N/A,
IF(CB96="empty","empty",
VLOOKUP(CB96,MonsterGroupTable!$A:$A,1,0)))))))</f>
        <v/>
      </c>
      <c r="CJ96" s="2" t="str">
        <f>IF(AND(ISBLANK(CI96),OR(NOT(ISBLANK(CK96)),NOT(ISBLANK(CL96)))),#N/A,
IF(ISBLANK(CI96),"",
IF(AND(NOT(ISERROR(VLOOKUP(CI96,MonsterTable!$A:$B,MATCH(MonsterTable!$B$1,MonsterTable!$A$1:$B$1,0),0))),OR(ISBLANK(CK96),ISBLANK(CL96))),#N/A,
IFERROR(VLOOKUP(CI96,MonsterTable!$A:$B,MATCH(MonsterTable!$B$1,MonsterTable!$A$1:$B$1,0),0),
IF(OR(NOT(ISBLANK(CK96)),ISBLANK(CL96)),#N/A,
IF(CI96="empty","empty",
VLOOKUP(CI96,MonsterGroupTable!$A:$A,1,0)))))))</f>
        <v/>
      </c>
    </row>
    <row r="97" spans="1:88">
      <c r="A97">
        <v>10096</v>
      </c>
      <c r="B97">
        <f t="shared" si="2"/>
        <v>1.1000000000000001</v>
      </c>
      <c r="C97">
        <f t="shared" si="2"/>
        <v>1.1000000000000001</v>
      </c>
      <c r="F97">
        <v>180</v>
      </c>
      <c r="G97">
        <v>1164</v>
      </c>
      <c r="H97">
        <v>0</v>
      </c>
      <c r="I97">
        <v>0</v>
      </c>
      <c r="J97">
        <v>0</v>
      </c>
      <c r="K97" t="s">
        <v>28</v>
      </c>
      <c r="L97" t="s">
        <v>257</v>
      </c>
      <c r="M97" t="s">
        <v>79</v>
      </c>
      <c r="N97" t="s">
        <v>80</v>
      </c>
      <c r="O97">
        <v>0</v>
      </c>
      <c r="P97">
        <v>-4.75</v>
      </c>
      <c r="Q97">
        <v>-3.5</v>
      </c>
      <c r="R97">
        <v>4.75</v>
      </c>
      <c r="S97">
        <v>3</v>
      </c>
      <c r="T97">
        <v>-13.5</v>
      </c>
      <c r="U97">
        <v>2.5499999999999998</v>
      </c>
      <c r="V97">
        <v>-6.75</v>
      </c>
      <c r="W97" t="str">
        <f t="shared" si="3"/>
        <v>g110,5</v>
      </c>
      <c r="X97" s="1" t="s">
        <v>327</v>
      </c>
      <c r="Y97" s="2" t="str">
        <f>IF(AND(ISBLANK(X97),OR(NOT(ISBLANK(Z97)),NOT(ISBLANK(AA97)))),#N/A,
IF(ISBLANK(X97),"",
IF(AND(NOT(ISERROR(VLOOKUP(X97,MonsterTable!$A:$B,MATCH(MonsterTable!$B$1,MonsterTable!$A$1:$B$1,0),0))),OR(ISBLANK(Z97),ISBLANK(AA97))),#N/A,
IFERROR(VLOOKUP(X97,MonsterTable!$A:$B,MATCH(MonsterTable!$B$1,MonsterTable!$A$1:$B$1,0),0),
IF(OR(NOT(ISBLANK(Z97)),ISBLANK(AA97)),#N/A,
IF(X97="empty","empty",
VLOOKUP(X97,MonsterGroupTable!$A:$A,1,0)))))))</f>
        <v>g110</v>
      </c>
      <c r="AA97">
        <v>5</v>
      </c>
      <c r="AF97" s="2" t="str">
        <f>IF(AND(ISBLANK(AE97),OR(NOT(ISBLANK(AG97)),NOT(ISBLANK(AH97)))),#N/A,
IF(ISBLANK(AE97),"",
IF(AND(NOT(ISERROR(VLOOKUP(AE97,MonsterTable!$A:$B,MATCH(MonsterTable!$B$1,MonsterTable!$A$1:$B$1,0),0))),OR(ISBLANK(AG97),ISBLANK(AH97))),#N/A,
IFERROR(VLOOKUP(AE97,MonsterTable!$A:$B,MATCH(MonsterTable!$B$1,MonsterTable!$A$1:$B$1,0),0),
IF(OR(NOT(ISBLANK(AG97)),ISBLANK(AH97)),#N/A,
IF(AE97="empty","empty",
VLOOKUP(AE97,MonsterGroupTable!$A:$A,1,0)))))))</f>
        <v/>
      </c>
      <c r="AM97" s="2" t="str">
        <f>IF(AND(ISBLANK(AL97),OR(NOT(ISBLANK(AN97)),NOT(ISBLANK(AO97)))),#N/A,
IF(ISBLANK(AL97),"",
IF(AND(NOT(ISERROR(VLOOKUP(AL97,MonsterTable!$A:$B,MATCH(MonsterTable!$B$1,MonsterTable!$A$1:$B$1,0),0))),OR(ISBLANK(AN97),ISBLANK(AO97))),#N/A,
IFERROR(VLOOKUP(AL97,MonsterTable!$A:$B,MATCH(MonsterTable!$B$1,MonsterTable!$A$1:$B$1,0),0),
IF(OR(NOT(ISBLANK(AN97)),ISBLANK(AO97)),#N/A,
IF(AL97="empty","empty",
VLOOKUP(AL97,MonsterGroupTable!$A:$A,1,0)))))))</f>
        <v/>
      </c>
      <c r="AT97" s="2" t="str">
        <f>IF(AND(ISBLANK(AS97),OR(NOT(ISBLANK(AU97)),NOT(ISBLANK(AV97)))),#N/A,
IF(ISBLANK(AS97),"",
IF(AND(NOT(ISERROR(VLOOKUP(AS97,MonsterTable!$A:$B,MATCH(MonsterTable!$B$1,MonsterTable!$A$1:$B$1,0),0))),OR(ISBLANK(AU97),ISBLANK(AV97))),#N/A,
IFERROR(VLOOKUP(AS97,MonsterTable!$A:$B,MATCH(MonsterTable!$B$1,MonsterTable!$A$1:$B$1,0),0),
IF(OR(NOT(ISBLANK(AU97)),ISBLANK(AV97)),#N/A,
IF(AS97="empty","empty",
VLOOKUP(AS97,MonsterGroupTable!$A:$A,1,0)))))))</f>
        <v/>
      </c>
      <c r="BA97" s="2" t="str">
        <f>IF(AND(ISBLANK(AZ97),OR(NOT(ISBLANK(BB97)),NOT(ISBLANK(BC97)))),#N/A,
IF(ISBLANK(AZ97),"",
IF(AND(NOT(ISERROR(VLOOKUP(AZ97,MonsterTable!$A:$B,MATCH(MonsterTable!$B$1,MonsterTable!$A$1:$B$1,0),0))),OR(ISBLANK(BB97),ISBLANK(BC97))),#N/A,
IFERROR(VLOOKUP(AZ97,MonsterTable!$A:$B,MATCH(MonsterTable!$B$1,MonsterTable!$A$1:$B$1,0),0),
IF(OR(NOT(ISBLANK(BB97)),ISBLANK(BC97)),#N/A,
IF(AZ97="empty","empty",
VLOOKUP(AZ97,MonsterGroupTable!$A:$A,1,0)))))))</f>
        <v/>
      </c>
      <c r="BH97" s="2" t="str">
        <f>IF(AND(ISBLANK(BG97),OR(NOT(ISBLANK(BI97)),NOT(ISBLANK(BJ97)))),#N/A,
IF(ISBLANK(BG97),"",
IF(AND(NOT(ISERROR(VLOOKUP(BG97,MonsterTable!$A:$B,MATCH(MonsterTable!$B$1,MonsterTable!$A$1:$B$1,0),0))),OR(ISBLANK(BI97),ISBLANK(BJ97))),#N/A,
IFERROR(VLOOKUP(BG97,MonsterTable!$A:$B,MATCH(MonsterTable!$B$1,MonsterTable!$A$1:$B$1,0),0),
IF(OR(NOT(ISBLANK(BI97)),ISBLANK(BJ97)),#N/A,
IF(BG97="empty","empty",
VLOOKUP(BG97,MonsterGroupTable!$A:$A,1,0)))))))</f>
        <v/>
      </c>
      <c r="BO97" s="2" t="str">
        <f>IF(AND(ISBLANK(BN97),OR(NOT(ISBLANK(BP97)),NOT(ISBLANK(BQ97)))),#N/A,
IF(ISBLANK(BN97),"",
IF(AND(NOT(ISERROR(VLOOKUP(BN97,MonsterTable!$A:$B,MATCH(MonsterTable!$B$1,MonsterTable!$A$1:$B$1,0),0))),OR(ISBLANK(BP97),ISBLANK(BQ97))),#N/A,
IFERROR(VLOOKUP(BN97,MonsterTable!$A:$B,MATCH(MonsterTable!$B$1,MonsterTable!$A$1:$B$1,0),0),
IF(OR(NOT(ISBLANK(BP97)),ISBLANK(BQ97)),#N/A,
IF(BN97="empty","empty",
VLOOKUP(BN97,MonsterGroupTable!$A:$A,1,0)))))))</f>
        <v/>
      </c>
      <c r="BV97" s="2" t="str">
        <f>IF(AND(ISBLANK(BU97),OR(NOT(ISBLANK(BW97)),NOT(ISBLANK(BX97)))),#N/A,
IF(ISBLANK(BU97),"",
IF(AND(NOT(ISERROR(VLOOKUP(BU97,MonsterTable!$A:$B,MATCH(MonsterTable!$B$1,MonsterTable!$A$1:$B$1,0),0))),OR(ISBLANK(BW97),ISBLANK(BX97))),#N/A,
IFERROR(VLOOKUP(BU97,MonsterTable!$A:$B,MATCH(MonsterTable!$B$1,MonsterTable!$A$1:$B$1,0),0),
IF(OR(NOT(ISBLANK(BW97)),ISBLANK(BX97)),#N/A,
IF(BU97="empty","empty",
VLOOKUP(BU97,MonsterGroupTable!$A:$A,1,0)))))))</f>
        <v/>
      </c>
      <c r="CC97" s="2" t="str">
        <f>IF(AND(ISBLANK(CB97),OR(NOT(ISBLANK(CD97)),NOT(ISBLANK(CE97)))),#N/A,
IF(ISBLANK(CB97),"",
IF(AND(NOT(ISERROR(VLOOKUP(CB97,MonsterTable!$A:$B,MATCH(MonsterTable!$B$1,MonsterTable!$A$1:$B$1,0),0))),OR(ISBLANK(CD97),ISBLANK(CE97))),#N/A,
IFERROR(VLOOKUP(CB97,MonsterTable!$A:$B,MATCH(MonsterTable!$B$1,MonsterTable!$A$1:$B$1,0),0),
IF(OR(NOT(ISBLANK(CD97)),ISBLANK(CE97)),#N/A,
IF(CB97="empty","empty",
VLOOKUP(CB97,MonsterGroupTable!$A:$A,1,0)))))))</f>
        <v/>
      </c>
      <c r="CJ97" s="2" t="str">
        <f>IF(AND(ISBLANK(CI97),OR(NOT(ISBLANK(CK97)),NOT(ISBLANK(CL97)))),#N/A,
IF(ISBLANK(CI97),"",
IF(AND(NOT(ISERROR(VLOOKUP(CI97,MonsterTable!$A:$B,MATCH(MonsterTable!$B$1,MonsterTable!$A$1:$B$1,0),0))),OR(ISBLANK(CK97),ISBLANK(CL97))),#N/A,
IFERROR(VLOOKUP(CI97,MonsterTable!$A:$B,MATCH(MonsterTable!$B$1,MonsterTable!$A$1:$B$1,0),0),
IF(OR(NOT(ISBLANK(CK97)),ISBLANK(CL97)),#N/A,
IF(CI97="empty","empty",
VLOOKUP(CI97,MonsterGroupTable!$A:$A,1,0)))))))</f>
        <v/>
      </c>
    </row>
    <row r="98" spans="1:88">
      <c r="A98">
        <v>10097</v>
      </c>
      <c r="B98">
        <f t="shared" si="2"/>
        <v>1.1000000000000001</v>
      </c>
      <c r="C98">
        <f t="shared" si="2"/>
        <v>1.1000000000000001</v>
      </c>
      <c r="F98">
        <v>180</v>
      </c>
      <c r="G98">
        <v>1191</v>
      </c>
      <c r="H98">
        <v>0</v>
      </c>
      <c r="I98">
        <v>0</v>
      </c>
      <c r="J98">
        <v>0</v>
      </c>
      <c r="K98" t="s">
        <v>28</v>
      </c>
      <c r="L98" t="s">
        <v>257</v>
      </c>
      <c r="M98" t="s">
        <v>79</v>
      </c>
      <c r="N98" t="s">
        <v>80</v>
      </c>
      <c r="O98">
        <v>0</v>
      </c>
      <c r="P98">
        <v>-4.75</v>
      </c>
      <c r="Q98">
        <v>-3.5</v>
      </c>
      <c r="R98">
        <v>4.75</v>
      </c>
      <c r="S98">
        <v>3</v>
      </c>
      <c r="T98">
        <v>-13.5</v>
      </c>
      <c r="U98">
        <v>2.5499999999999998</v>
      </c>
      <c r="V98">
        <v>-6.75</v>
      </c>
      <c r="W98" t="str">
        <f t="shared" si="3"/>
        <v>g110,5</v>
      </c>
      <c r="X98" s="1" t="s">
        <v>327</v>
      </c>
      <c r="Y98" s="2" t="str">
        <f>IF(AND(ISBLANK(X98),OR(NOT(ISBLANK(Z98)),NOT(ISBLANK(AA98)))),#N/A,
IF(ISBLANK(X98),"",
IF(AND(NOT(ISERROR(VLOOKUP(X98,MonsterTable!$A:$B,MATCH(MonsterTable!$B$1,MonsterTable!$A$1:$B$1,0),0))),OR(ISBLANK(Z98),ISBLANK(AA98))),#N/A,
IFERROR(VLOOKUP(X98,MonsterTable!$A:$B,MATCH(MonsterTable!$B$1,MonsterTable!$A$1:$B$1,0),0),
IF(OR(NOT(ISBLANK(Z98)),ISBLANK(AA98)),#N/A,
IF(X98="empty","empty",
VLOOKUP(X98,MonsterGroupTable!$A:$A,1,0)))))))</f>
        <v>g110</v>
      </c>
      <c r="AA98">
        <v>5</v>
      </c>
      <c r="AF98" s="2" t="str">
        <f>IF(AND(ISBLANK(AE98),OR(NOT(ISBLANK(AG98)),NOT(ISBLANK(AH98)))),#N/A,
IF(ISBLANK(AE98),"",
IF(AND(NOT(ISERROR(VLOOKUP(AE98,MonsterTable!$A:$B,MATCH(MonsterTable!$B$1,MonsterTable!$A$1:$B$1,0),0))),OR(ISBLANK(AG98),ISBLANK(AH98))),#N/A,
IFERROR(VLOOKUP(AE98,MonsterTable!$A:$B,MATCH(MonsterTable!$B$1,MonsterTable!$A$1:$B$1,0),0),
IF(OR(NOT(ISBLANK(AG98)),ISBLANK(AH98)),#N/A,
IF(AE98="empty","empty",
VLOOKUP(AE98,MonsterGroupTable!$A:$A,1,0)))))))</f>
        <v/>
      </c>
      <c r="AM98" s="2" t="str">
        <f>IF(AND(ISBLANK(AL98),OR(NOT(ISBLANK(AN98)),NOT(ISBLANK(AO98)))),#N/A,
IF(ISBLANK(AL98),"",
IF(AND(NOT(ISERROR(VLOOKUP(AL98,MonsterTable!$A:$B,MATCH(MonsterTable!$B$1,MonsterTable!$A$1:$B$1,0),0))),OR(ISBLANK(AN98),ISBLANK(AO98))),#N/A,
IFERROR(VLOOKUP(AL98,MonsterTable!$A:$B,MATCH(MonsterTable!$B$1,MonsterTable!$A$1:$B$1,0),0),
IF(OR(NOT(ISBLANK(AN98)),ISBLANK(AO98)),#N/A,
IF(AL98="empty","empty",
VLOOKUP(AL98,MonsterGroupTable!$A:$A,1,0)))))))</f>
        <v/>
      </c>
      <c r="AT98" s="2" t="str">
        <f>IF(AND(ISBLANK(AS98),OR(NOT(ISBLANK(AU98)),NOT(ISBLANK(AV98)))),#N/A,
IF(ISBLANK(AS98),"",
IF(AND(NOT(ISERROR(VLOOKUP(AS98,MonsterTable!$A:$B,MATCH(MonsterTable!$B$1,MonsterTable!$A$1:$B$1,0),0))),OR(ISBLANK(AU98),ISBLANK(AV98))),#N/A,
IFERROR(VLOOKUP(AS98,MonsterTable!$A:$B,MATCH(MonsterTable!$B$1,MonsterTable!$A$1:$B$1,0),0),
IF(OR(NOT(ISBLANK(AU98)),ISBLANK(AV98)),#N/A,
IF(AS98="empty","empty",
VLOOKUP(AS98,MonsterGroupTable!$A:$A,1,0)))))))</f>
        <v/>
      </c>
      <c r="BA98" s="2" t="str">
        <f>IF(AND(ISBLANK(AZ98),OR(NOT(ISBLANK(BB98)),NOT(ISBLANK(BC98)))),#N/A,
IF(ISBLANK(AZ98),"",
IF(AND(NOT(ISERROR(VLOOKUP(AZ98,MonsterTable!$A:$B,MATCH(MonsterTable!$B$1,MonsterTable!$A$1:$B$1,0),0))),OR(ISBLANK(BB98),ISBLANK(BC98))),#N/A,
IFERROR(VLOOKUP(AZ98,MonsterTable!$A:$B,MATCH(MonsterTable!$B$1,MonsterTable!$A$1:$B$1,0),0),
IF(OR(NOT(ISBLANK(BB98)),ISBLANK(BC98)),#N/A,
IF(AZ98="empty","empty",
VLOOKUP(AZ98,MonsterGroupTable!$A:$A,1,0)))))))</f>
        <v/>
      </c>
      <c r="BH98" s="2" t="str">
        <f>IF(AND(ISBLANK(BG98),OR(NOT(ISBLANK(BI98)),NOT(ISBLANK(BJ98)))),#N/A,
IF(ISBLANK(BG98),"",
IF(AND(NOT(ISERROR(VLOOKUP(BG98,MonsterTable!$A:$B,MATCH(MonsterTable!$B$1,MonsterTable!$A$1:$B$1,0),0))),OR(ISBLANK(BI98),ISBLANK(BJ98))),#N/A,
IFERROR(VLOOKUP(BG98,MonsterTable!$A:$B,MATCH(MonsterTable!$B$1,MonsterTable!$A$1:$B$1,0),0),
IF(OR(NOT(ISBLANK(BI98)),ISBLANK(BJ98)),#N/A,
IF(BG98="empty","empty",
VLOOKUP(BG98,MonsterGroupTable!$A:$A,1,0)))))))</f>
        <v/>
      </c>
      <c r="BO98" s="2" t="str">
        <f>IF(AND(ISBLANK(BN98),OR(NOT(ISBLANK(BP98)),NOT(ISBLANK(BQ98)))),#N/A,
IF(ISBLANK(BN98),"",
IF(AND(NOT(ISERROR(VLOOKUP(BN98,MonsterTable!$A:$B,MATCH(MonsterTable!$B$1,MonsterTable!$A$1:$B$1,0),0))),OR(ISBLANK(BP98),ISBLANK(BQ98))),#N/A,
IFERROR(VLOOKUP(BN98,MonsterTable!$A:$B,MATCH(MonsterTable!$B$1,MonsterTable!$A$1:$B$1,0),0),
IF(OR(NOT(ISBLANK(BP98)),ISBLANK(BQ98)),#N/A,
IF(BN98="empty","empty",
VLOOKUP(BN98,MonsterGroupTable!$A:$A,1,0)))))))</f>
        <v/>
      </c>
      <c r="BV98" s="2" t="str">
        <f>IF(AND(ISBLANK(BU98),OR(NOT(ISBLANK(BW98)),NOT(ISBLANK(BX98)))),#N/A,
IF(ISBLANK(BU98),"",
IF(AND(NOT(ISERROR(VLOOKUP(BU98,MonsterTable!$A:$B,MATCH(MonsterTable!$B$1,MonsterTable!$A$1:$B$1,0),0))),OR(ISBLANK(BW98),ISBLANK(BX98))),#N/A,
IFERROR(VLOOKUP(BU98,MonsterTable!$A:$B,MATCH(MonsterTable!$B$1,MonsterTable!$A$1:$B$1,0),0),
IF(OR(NOT(ISBLANK(BW98)),ISBLANK(BX98)),#N/A,
IF(BU98="empty","empty",
VLOOKUP(BU98,MonsterGroupTable!$A:$A,1,0)))))))</f>
        <v/>
      </c>
      <c r="CC98" s="2" t="str">
        <f>IF(AND(ISBLANK(CB98),OR(NOT(ISBLANK(CD98)),NOT(ISBLANK(CE98)))),#N/A,
IF(ISBLANK(CB98),"",
IF(AND(NOT(ISERROR(VLOOKUP(CB98,MonsterTable!$A:$B,MATCH(MonsterTable!$B$1,MonsterTable!$A$1:$B$1,0),0))),OR(ISBLANK(CD98),ISBLANK(CE98))),#N/A,
IFERROR(VLOOKUP(CB98,MonsterTable!$A:$B,MATCH(MonsterTable!$B$1,MonsterTable!$A$1:$B$1,0),0),
IF(OR(NOT(ISBLANK(CD98)),ISBLANK(CE98)),#N/A,
IF(CB98="empty","empty",
VLOOKUP(CB98,MonsterGroupTable!$A:$A,1,0)))))))</f>
        <v/>
      </c>
      <c r="CJ98" s="2" t="str">
        <f>IF(AND(ISBLANK(CI98),OR(NOT(ISBLANK(CK98)),NOT(ISBLANK(CL98)))),#N/A,
IF(ISBLANK(CI98),"",
IF(AND(NOT(ISERROR(VLOOKUP(CI98,MonsterTable!$A:$B,MATCH(MonsterTable!$B$1,MonsterTable!$A$1:$B$1,0),0))),OR(ISBLANK(CK98),ISBLANK(CL98))),#N/A,
IFERROR(VLOOKUP(CI98,MonsterTable!$A:$B,MATCH(MonsterTable!$B$1,MonsterTable!$A$1:$B$1,0),0),
IF(OR(NOT(ISBLANK(CK98)),ISBLANK(CL98)),#N/A,
IF(CI98="empty","empty",
VLOOKUP(CI98,MonsterGroupTable!$A:$A,1,0)))))))</f>
        <v/>
      </c>
    </row>
    <row r="99" spans="1:88">
      <c r="A99">
        <v>10098</v>
      </c>
      <c r="B99">
        <f t="shared" si="2"/>
        <v>1.1000000000000001</v>
      </c>
      <c r="C99">
        <f t="shared" si="2"/>
        <v>1.1000000000000001</v>
      </c>
      <c r="F99">
        <v>180</v>
      </c>
      <c r="G99">
        <v>1218</v>
      </c>
      <c r="H99">
        <v>0</v>
      </c>
      <c r="I99">
        <v>0</v>
      </c>
      <c r="J99">
        <v>0</v>
      </c>
      <c r="K99" t="s">
        <v>28</v>
      </c>
      <c r="L99" t="s">
        <v>257</v>
      </c>
      <c r="M99" t="s">
        <v>79</v>
      </c>
      <c r="N99" t="s">
        <v>80</v>
      </c>
      <c r="O99">
        <v>0</v>
      </c>
      <c r="P99">
        <v>-4.75</v>
      </c>
      <c r="Q99">
        <v>-3.5</v>
      </c>
      <c r="R99">
        <v>4.75</v>
      </c>
      <c r="S99">
        <v>3</v>
      </c>
      <c r="T99">
        <v>-13.5</v>
      </c>
      <c r="U99">
        <v>2.5499999999999998</v>
      </c>
      <c r="V99">
        <v>-6.75</v>
      </c>
      <c r="W99" t="str">
        <f t="shared" si="3"/>
        <v>g110,5</v>
      </c>
      <c r="X99" s="1" t="s">
        <v>327</v>
      </c>
      <c r="Y99" s="2" t="str">
        <f>IF(AND(ISBLANK(X99),OR(NOT(ISBLANK(Z99)),NOT(ISBLANK(AA99)))),#N/A,
IF(ISBLANK(X99),"",
IF(AND(NOT(ISERROR(VLOOKUP(X99,MonsterTable!$A:$B,MATCH(MonsterTable!$B$1,MonsterTable!$A$1:$B$1,0),0))),OR(ISBLANK(Z99),ISBLANK(AA99))),#N/A,
IFERROR(VLOOKUP(X99,MonsterTable!$A:$B,MATCH(MonsterTable!$B$1,MonsterTable!$A$1:$B$1,0),0),
IF(OR(NOT(ISBLANK(Z99)),ISBLANK(AA99)),#N/A,
IF(X99="empty","empty",
VLOOKUP(X99,MonsterGroupTable!$A:$A,1,0)))))))</f>
        <v>g110</v>
      </c>
      <c r="AA99">
        <v>5</v>
      </c>
      <c r="AF99" s="2" t="str">
        <f>IF(AND(ISBLANK(AE99),OR(NOT(ISBLANK(AG99)),NOT(ISBLANK(AH99)))),#N/A,
IF(ISBLANK(AE99),"",
IF(AND(NOT(ISERROR(VLOOKUP(AE99,MonsterTable!$A:$B,MATCH(MonsterTable!$B$1,MonsterTable!$A$1:$B$1,0),0))),OR(ISBLANK(AG99),ISBLANK(AH99))),#N/A,
IFERROR(VLOOKUP(AE99,MonsterTable!$A:$B,MATCH(MonsterTable!$B$1,MonsterTable!$A$1:$B$1,0),0),
IF(OR(NOT(ISBLANK(AG99)),ISBLANK(AH99)),#N/A,
IF(AE99="empty","empty",
VLOOKUP(AE99,MonsterGroupTable!$A:$A,1,0)))))))</f>
        <v/>
      </c>
      <c r="AM99" s="2" t="str">
        <f>IF(AND(ISBLANK(AL99),OR(NOT(ISBLANK(AN99)),NOT(ISBLANK(AO99)))),#N/A,
IF(ISBLANK(AL99),"",
IF(AND(NOT(ISERROR(VLOOKUP(AL99,MonsterTable!$A:$B,MATCH(MonsterTable!$B$1,MonsterTable!$A$1:$B$1,0),0))),OR(ISBLANK(AN99),ISBLANK(AO99))),#N/A,
IFERROR(VLOOKUP(AL99,MonsterTable!$A:$B,MATCH(MonsterTable!$B$1,MonsterTable!$A$1:$B$1,0),0),
IF(OR(NOT(ISBLANK(AN99)),ISBLANK(AO99)),#N/A,
IF(AL99="empty","empty",
VLOOKUP(AL99,MonsterGroupTable!$A:$A,1,0)))))))</f>
        <v/>
      </c>
      <c r="AT99" s="2" t="str">
        <f>IF(AND(ISBLANK(AS99),OR(NOT(ISBLANK(AU99)),NOT(ISBLANK(AV99)))),#N/A,
IF(ISBLANK(AS99),"",
IF(AND(NOT(ISERROR(VLOOKUP(AS99,MonsterTable!$A:$B,MATCH(MonsterTable!$B$1,MonsterTable!$A$1:$B$1,0),0))),OR(ISBLANK(AU99),ISBLANK(AV99))),#N/A,
IFERROR(VLOOKUP(AS99,MonsterTable!$A:$B,MATCH(MonsterTable!$B$1,MonsterTable!$A$1:$B$1,0),0),
IF(OR(NOT(ISBLANK(AU99)),ISBLANK(AV99)),#N/A,
IF(AS99="empty","empty",
VLOOKUP(AS99,MonsterGroupTable!$A:$A,1,0)))))))</f>
        <v/>
      </c>
      <c r="BA99" s="2" t="str">
        <f>IF(AND(ISBLANK(AZ99),OR(NOT(ISBLANK(BB99)),NOT(ISBLANK(BC99)))),#N/A,
IF(ISBLANK(AZ99),"",
IF(AND(NOT(ISERROR(VLOOKUP(AZ99,MonsterTable!$A:$B,MATCH(MonsterTable!$B$1,MonsterTable!$A$1:$B$1,0),0))),OR(ISBLANK(BB99),ISBLANK(BC99))),#N/A,
IFERROR(VLOOKUP(AZ99,MonsterTable!$A:$B,MATCH(MonsterTable!$B$1,MonsterTable!$A$1:$B$1,0),0),
IF(OR(NOT(ISBLANK(BB99)),ISBLANK(BC99)),#N/A,
IF(AZ99="empty","empty",
VLOOKUP(AZ99,MonsterGroupTable!$A:$A,1,0)))))))</f>
        <v/>
      </c>
      <c r="BH99" s="2" t="str">
        <f>IF(AND(ISBLANK(BG99),OR(NOT(ISBLANK(BI99)),NOT(ISBLANK(BJ99)))),#N/A,
IF(ISBLANK(BG99),"",
IF(AND(NOT(ISERROR(VLOOKUP(BG99,MonsterTable!$A:$B,MATCH(MonsterTable!$B$1,MonsterTable!$A$1:$B$1,0),0))),OR(ISBLANK(BI99),ISBLANK(BJ99))),#N/A,
IFERROR(VLOOKUP(BG99,MonsterTable!$A:$B,MATCH(MonsterTable!$B$1,MonsterTable!$A$1:$B$1,0),0),
IF(OR(NOT(ISBLANK(BI99)),ISBLANK(BJ99)),#N/A,
IF(BG99="empty","empty",
VLOOKUP(BG99,MonsterGroupTable!$A:$A,1,0)))))))</f>
        <v/>
      </c>
      <c r="BO99" s="2" t="str">
        <f>IF(AND(ISBLANK(BN99),OR(NOT(ISBLANK(BP99)),NOT(ISBLANK(BQ99)))),#N/A,
IF(ISBLANK(BN99),"",
IF(AND(NOT(ISERROR(VLOOKUP(BN99,MonsterTable!$A:$B,MATCH(MonsterTable!$B$1,MonsterTable!$A$1:$B$1,0),0))),OR(ISBLANK(BP99),ISBLANK(BQ99))),#N/A,
IFERROR(VLOOKUP(BN99,MonsterTable!$A:$B,MATCH(MonsterTable!$B$1,MonsterTable!$A$1:$B$1,0),0),
IF(OR(NOT(ISBLANK(BP99)),ISBLANK(BQ99)),#N/A,
IF(BN99="empty","empty",
VLOOKUP(BN99,MonsterGroupTable!$A:$A,1,0)))))))</f>
        <v/>
      </c>
      <c r="BV99" s="2" t="str">
        <f>IF(AND(ISBLANK(BU99),OR(NOT(ISBLANK(BW99)),NOT(ISBLANK(BX99)))),#N/A,
IF(ISBLANK(BU99),"",
IF(AND(NOT(ISERROR(VLOOKUP(BU99,MonsterTable!$A:$B,MATCH(MonsterTable!$B$1,MonsterTable!$A$1:$B$1,0),0))),OR(ISBLANK(BW99),ISBLANK(BX99))),#N/A,
IFERROR(VLOOKUP(BU99,MonsterTable!$A:$B,MATCH(MonsterTable!$B$1,MonsterTable!$A$1:$B$1,0),0),
IF(OR(NOT(ISBLANK(BW99)),ISBLANK(BX99)),#N/A,
IF(BU99="empty","empty",
VLOOKUP(BU99,MonsterGroupTable!$A:$A,1,0)))))))</f>
        <v/>
      </c>
      <c r="CC99" s="2" t="str">
        <f>IF(AND(ISBLANK(CB99),OR(NOT(ISBLANK(CD99)),NOT(ISBLANK(CE99)))),#N/A,
IF(ISBLANK(CB99),"",
IF(AND(NOT(ISERROR(VLOOKUP(CB99,MonsterTable!$A:$B,MATCH(MonsterTable!$B$1,MonsterTable!$A$1:$B$1,0),0))),OR(ISBLANK(CD99),ISBLANK(CE99))),#N/A,
IFERROR(VLOOKUP(CB99,MonsterTable!$A:$B,MATCH(MonsterTable!$B$1,MonsterTable!$A$1:$B$1,0),0),
IF(OR(NOT(ISBLANK(CD99)),ISBLANK(CE99)),#N/A,
IF(CB99="empty","empty",
VLOOKUP(CB99,MonsterGroupTable!$A:$A,1,0)))))))</f>
        <v/>
      </c>
      <c r="CJ99" s="2" t="str">
        <f>IF(AND(ISBLANK(CI99),OR(NOT(ISBLANK(CK99)),NOT(ISBLANK(CL99)))),#N/A,
IF(ISBLANK(CI99),"",
IF(AND(NOT(ISERROR(VLOOKUP(CI99,MonsterTable!$A:$B,MATCH(MonsterTable!$B$1,MonsterTable!$A$1:$B$1,0),0))),OR(ISBLANK(CK99),ISBLANK(CL99))),#N/A,
IFERROR(VLOOKUP(CI99,MonsterTable!$A:$B,MATCH(MonsterTable!$B$1,MonsterTable!$A$1:$B$1,0),0),
IF(OR(NOT(ISBLANK(CK99)),ISBLANK(CL99)),#N/A,
IF(CI99="empty","empty",
VLOOKUP(CI99,MonsterGroupTable!$A:$A,1,0)))))))</f>
        <v/>
      </c>
    </row>
    <row r="100" spans="1:88">
      <c r="A100">
        <v>10099</v>
      </c>
      <c r="B100">
        <f t="shared" si="2"/>
        <v>1.1000000000000001</v>
      </c>
      <c r="C100">
        <f t="shared" si="2"/>
        <v>1.1000000000000001</v>
      </c>
      <c r="F100">
        <v>180</v>
      </c>
      <c r="G100">
        <v>1245</v>
      </c>
      <c r="H100">
        <v>0</v>
      </c>
      <c r="I100">
        <v>0</v>
      </c>
      <c r="J100">
        <v>0</v>
      </c>
      <c r="K100" t="s">
        <v>28</v>
      </c>
      <c r="L100" t="s">
        <v>257</v>
      </c>
      <c r="M100" t="s">
        <v>79</v>
      </c>
      <c r="N100" t="s">
        <v>80</v>
      </c>
      <c r="O100">
        <v>0</v>
      </c>
      <c r="P100">
        <v>-4.75</v>
      </c>
      <c r="Q100">
        <v>-3.5</v>
      </c>
      <c r="R100">
        <v>4.75</v>
      </c>
      <c r="S100">
        <v>3</v>
      </c>
      <c r="T100">
        <v>-13.5</v>
      </c>
      <c r="U100">
        <v>2.5499999999999998</v>
      </c>
      <c r="V100">
        <v>-6.75</v>
      </c>
      <c r="W100" t="str">
        <f t="shared" si="3"/>
        <v>g110,5</v>
      </c>
      <c r="X100" s="1" t="s">
        <v>327</v>
      </c>
      <c r="Y100" s="2" t="str">
        <f>IF(AND(ISBLANK(X100),OR(NOT(ISBLANK(Z100)),NOT(ISBLANK(AA100)))),#N/A,
IF(ISBLANK(X100),"",
IF(AND(NOT(ISERROR(VLOOKUP(X100,MonsterTable!$A:$B,MATCH(MonsterTable!$B$1,MonsterTable!$A$1:$B$1,0),0))),OR(ISBLANK(Z100),ISBLANK(AA100))),#N/A,
IFERROR(VLOOKUP(X100,MonsterTable!$A:$B,MATCH(MonsterTable!$B$1,MonsterTable!$A$1:$B$1,0),0),
IF(OR(NOT(ISBLANK(Z100)),ISBLANK(AA100)),#N/A,
IF(X100="empty","empty",
VLOOKUP(X100,MonsterGroupTable!$A:$A,1,0)))))))</f>
        <v>g110</v>
      </c>
      <c r="AA100">
        <v>5</v>
      </c>
      <c r="AF100" s="2" t="str">
        <f>IF(AND(ISBLANK(AE100),OR(NOT(ISBLANK(AG100)),NOT(ISBLANK(AH100)))),#N/A,
IF(ISBLANK(AE100),"",
IF(AND(NOT(ISERROR(VLOOKUP(AE100,MonsterTable!$A:$B,MATCH(MonsterTable!$B$1,MonsterTable!$A$1:$B$1,0),0))),OR(ISBLANK(AG100),ISBLANK(AH100))),#N/A,
IFERROR(VLOOKUP(AE100,MonsterTable!$A:$B,MATCH(MonsterTable!$B$1,MonsterTable!$A$1:$B$1,0),0),
IF(OR(NOT(ISBLANK(AG100)),ISBLANK(AH100)),#N/A,
IF(AE100="empty","empty",
VLOOKUP(AE100,MonsterGroupTable!$A:$A,1,0)))))))</f>
        <v/>
      </c>
      <c r="AM100" s="2" t="str">
        <f>IF(AND(ISBLANK(AL100),OR(NOT(ISBLANK(AN100)),NOT(ISBLANK(AO100)))),#N/A,
IF(ISBLANK(AL100),"",
IF(AND(NOT(ISERROR(VLOOKUP(AL100,MonsterTable!$A:$B,MATCH(MonsterTable!$B$1,MonsterTable!$A$1:$B$1,0),0))),OR(ISBLANK(AN100),ISBLANK(AO100))),#N/A,
IFERROR(VLOOKUP(AL100,MonsterTable!$A:$B,MATCH(MonsterTable!$B$1,MonsterTable!$A$1:$B$1,0),0),
IF(OR(NOT(ISBLANK(AN100)),ISBLANK(AO100)),#N/A,
IF(AL100="empty","empty",
VLOOKUP(AL100,MonsterGroupTable!$A:$A,1,0)))))))</f>
        <v/>
      </c>
      <c r="AT100" s="2" t="str">
        <f>IF(AND(ISBLANK(AS100),OR(NOT(ISBLANK(AU100)),NOT(ISBLANK(AV100)))),#N/A,
IF(ISBLANK(AS100),"",
IF(AND(NOT(ISERROR(VLOOKUP(AS100,MonsterTable!$A:$B,MATCH(MonsterTable!$B$1,MonsterTable!$A$1:$B$1,0),0))),OR(ISBLANK(AU100),ISBLANK(AV100))),#N/A,
IFERROR(VLOOKUP(AS100,MonsterTable!$A:$B,MATCH(MonsterTable!$B$1,MonsterTable!$A$1:$B$1,0),0),
IF(OR(NOT(ISBLANK(AU100)),ISBLANK(AV100)),#N/A,
IF(AS100="empty","empty",
VLOOKUP(AS100,MonsterGroupTable!$A:$A,1,0)))))))</f>
        <v/>
      </c>
      <c r="BA100" s="2" t="str">
        <f>IF(AND(ISBLANK(AZ100),OR(NOT(ISBLANK(BB100)),NOT(ISBLANK(BC100)))),#N/A,
IF(ISBLANK(AZ100),"",
IF(AND(NOT(ISERROR(VLOOKUP(AZ100,MonsterTable!$A:$B,MATCH(MonsterTable!$B$1,MonsterTable!$A$1:$B$1,0),0))),OR(ISBLANK(BB100),ISBLANK(BC100))),#N/A,
IFERROR(VLOOKUP(AZ100,MonsterTable!$A:$B,MATCH(MonsterTable!$B$1,MonsterTable!$A$1:$B$1,0),0),
IF(OR(NOT(ISBLANK(BB100)),ISBLANK(BC100)),#N/A,
IF(AZ100="empty","empty",
VLOOKUP(AZ100,MonsterGroupTable!$A:$A,1,0)))))))</f>
        <v/>
      </c>
      <c r="BH100" s="2" t="str">
        <f>IF(AND(ISBLANK(BG100),OR(NOT(ISBLANK(BI100)),NOT(ISBLANK(BJ100)))),#N/A,
IF(ISBLANK(BG100),"",
IF(AND(NOT(ISERROR(VLOOKUP(BG100,MonsterTable!$A:$B,MATCH(MonsterTable!$B$1,MonsterTable!$A$1:$B$1,0),0))),OR(ISBLANK(BI100),ISBLANK(BJ100))),#N/A,
IFERROR(VLOOKUP(BG100,MonsterTable!$A:$B,MATCH(MonsterTable!$B$1,MonsterTable!$A$1:$B$1,0),0),
IF(OR(NOT(ISBLANK(BI100)),ISBLANK(BJ100)),#N/A,
IF(BG100="empty","empty",
VLOOKUP(BG100,MonsterGroupTable!$A:$A,1,0)))))))</f>
        <v/>
      </c>
      <c r="BO100" s="2" t="str">
        <f>IF(AND(ISBLANK(BN100),OR(NOT(ISBLANK(BP100)),NOT(ISBLANK(BQ100)))),#N/A,
IF(ISBLANK(BN100),"",
IF(AND(NOT(ISERROR(VLOOKUP(BN100,MonsterTable!$A:$B,MATCH(MonsterTable!$B$1,MonsterTable!$A$1:$B$1,0),0))),OR(ISBLANK(BP100),ISBLANK(BQ100))),#N/A,
IFERROR(VLOOKUP(BN100,MonsterTable!$A:$B,MATCH(MonsterTable!$B$1,MonsterTable!$A$1:$B$1,0),0),
IF(OR(NOT(ISBLANK(BP100)),ISBLANK(BQ100)),#N/A,
IF(BN100="empty","empty",
VLOOKUP(BN100,MonsterGroupTable!$A:$A,1,0)))))))</f>
        <v/>
      </c>
      <c r="BV100" s="2" t="str">
        <f>IF(AND(ISBLANK(BU100),OR(NOT(ISBLANK(BW100)),NOT(ISBLANK(BX100)))),#N/A,
IF(ISBLANK(BU100),"",
IF(AND(NOT(ISERROR(VLOOKUP(BU100,MonsterTable!$A:$B,MATCH(MonsterTable!$B$1,MonsterTable!$A$1:$B$1,0),0))),OR(ISBLANK(BW100),ISBLANK(BX100))),#N/A,
IFERROR(VLOOKUP(BU100,MonsterTable!$A:$B,MATCH(MonsterTable!$B$1,MonsterTable!$A$1:$B$1,0),0),
IF(OR(NOT(ISBLANK(BW100)),ISBLANK(BX100)),#N/A,
IF(BU100="empty","empty",
VLOOKUP(BU100,MonsterGroupTable!$A:$A,1,0)))))))</f>
        <v/>
      </c>
      <c r="CC100" s="2" t="str">
        <f>IF(AND(ISBLANK(CB100),OR(NOT(ISBLANK(CD100)),NOT(ISBLANK(CE100)))),#N/A,
IF(ISBLANK(CB100),"",
IF(AND(NOT(ISERROR(VLOOKUP(CB100,MonsterTable!$A:$B,MATCH(MonsterTable!$B$1,MonsterTable!$A$1:$B$1,0),0))),OR(ISBLANK(CD100),ISBLANK(CE100))),#N/A,
IFERROR(VLOOKUP(CB100,MonsterTable!$A:$B,MATCH(MonsterTable!$B$1,MonsterTable!$A$1:$B$1,0),0),
IF(OR(NOT(ISBLANK(CD100)),ISBLANK(CE100)),#N/A,
IF(CB100="empty","empty",
VLOOKUP(CB100,MonsterGroupTable!$A:$A,1,0)))))))</f>
        <v/>
      </c>
      <c r="CJ100" s="2" t="str">
        <f>IF(AND(ISBLANK(CI100),OR(NOT(ISBLANK(CK100)),NOT(ISBLANK(CL100)))),#N/A,
IF(ISBLANK(CI100),"",
IF(AND(NOT(ISERROR(VLOOKUP(CI100,MonsterTable!$A:$B,MATCH(MonsterTable!$B$1,MonsterTable!$A$1:$B$1,0),0))),OR(ISBLANK(CK100),ISBLANK(CL100))),#N/A,
IFERROR(VLOOKUP(CI100,MonsterTable!$A:$B,MATCH(MonsterTable!$B$1,MonsterTable!$A$1:$B$1,0),0),
IF(OR(NOT(ISBLANK(CK100)),ISBLANK(CL100)),#N/A,
IF(CI100="empty","empty",
VLOOKUP(CI100,MonsterGroupTable!$A:$A,1,0)))))))</f>
        <v/>
      </c>
    </row>
    <row r="101" spans="1:88">
      <c r="A101">
        <v>10100</v>
      </c>
      <c r="B101">
        <f t="shared" si="2"/>
        <v>1.2</v>
      </c>
      <c r="C101">
        <f t="shared" si="2"/>
        <v>1.1000000000000001</v>
      </c>
      <c r="F101">
        <v>180</v>
      </c>
      <c r="G101">
        <v>1272</v>
      </c>
      <c r="H101">
        <v>0</v>
      </c>
      <c r="I101">
        <v>0</v>
      </c>
      <c r="J101">
        <v>0</v>
      </c>
      <c r="K101" t="s">
        <v>28</v>
      </c>
      <c r="L101" t="s">
        <v>259</v>
      </c>
      <c r="M101" t="s">
        <v>79</v>
      </c>
      <c r="N101" t="s">
        <v>80</v>
      </c>
      <c r="O101">
        <v>0</v>
      </c>
      <c r="P101">
        <v>-4.75</v>
      </c>
      <c r="Q101">
        <v>-3.5</v>
      </c>
      <c r="R101">
        <v>4.75</v>
      </c>
      <c r="S101">
        <v>3</v>
      </c>
      <c r="T101">
        <v>-13.5</v>
      </c>
      <c r="U101">
        <v>2.5499999999999998</v>
      </c>
      <c r="V101">
        <v>-6.75</v>
      </c>
      <c r="W101" t="str">
        <f t="shared" si="3"/>
        <v>g110,5</v>
      </c>
      <c r="X101" s="1" t="s">
        <v>327</v>
      </c>
      <c r="Y101" s="2" t="str">
        <f>IF(AND(ISBLANK(X101),OR(NOT(ISBLANK(Z101)),NOT(ISBLANK(AA101)))),#N/A,
IF(ISBLANK(X101),"",
IF(AND(NOT(ISERROR(VLOOKUP(X101,MonsterTable!$A:$B,MATCH(MonsterTable!$B$1,MonsterTable!$A$1:$B$1,0),0))),OR(ISBLANK(Z101),ISBLANK(AA101))),#N/A,
IFERROR(VLOOKUP(X101,MonsterTable!$A:$B,MATCH(MonsterTable!$B$1,MonsterTable!$A$1:$B$1,0),0),
IF(OR(NOT(ISBLANK(Z101)),ISBLANK(AA101)),#N/A,
IF(X101="empty","empty",
VLOOKUP(X101,MonsterGroupTable!$A:$A,1,0)))))))</f>
        <v>g110</v>
      </c>
      <c r="AA101">
        <v>5</v>
      </c>
      <c r="AF101" s="2" t="str">
        <f>IF(AND(ISBLANK(AE101),OR(NOT(ISBLANK(AG101)),NOT(ISBLANK(AH101)))),#N/A,
IF(ISBLANK(AE101),"",
IF(AND(NOT(ISERROR(VLOOKUP(AE101,MonsterTable!$A:$B,MATCH(MonsterTable!$B$1,MonsterTable!$A$1:$B$1,0),0))),OR(ISBLANK(AG101),ISBLANK(AH101))),#N/A,
IFERROR(VLOOKUP(AE101,MonsterTable!$A:$B,MATCH(MonsterTable!$B$1,MonsterTable!$A$1:$B$1,0),0),
IF(OR(NOT(ISBLANK(AG101)),ISBLANK(AH101)),#N/A,
IF(AE101="empty","empty",
VLOOKUP(AE101,MonsterGroupTable!$A:$A,1,0)))))))</f>
        <v/>
      </c>
      <c r="AM101" s="2" t="str">
        <f>IF(AND(ISBLANK(AL101),OR(NOT(ISBLANK(AN101)),NOT(ISBLANK(AO101)))),#N/A,
IF(ISBLANK(AL101),"",
IF(AND(NOT(ISERROR(VLOOKUP(AL101,MonsterTable!$A:$B,MATCH(MonsterTable!$B$1,MonsterTable!$A$1:$B$1,0),0))),OR(ISBLANK(AN101),ISBLANK(AO101))),#N/A,
IFERROR(VLOOKUP(AL101,MonsterTable!$A:$B,MATCH(MonsterTable!$B$1,MonsterTable!$A$1:$B$1,0),0),
IF(OR(NOT(ISBLANK(AN101)),ISBLANK(AO101)),#N/A,
IF(AL101="empty","empty",
VLOOKUP(AL101,MonsterGroupTable!$A:$A,1,0)))))))</f>
        <v/>
      </c>
      <c r="AT101" s="2" t="str">
        <f>IF(AND(ISBLANK(AS101),OR(NOT(ISBLANK(AU101)),NOT(ISBLANK(AV101)))),#N/A,
IF(ISBLANK(AS101),"",
IF(AND(NOT(ISERROR(VLOOKUP(AS101,MonsterTable!$A:$B,MATCH(MonsterTable!$B$1,MonsterTable!$A$1:$B$1,0),0))),OR(ISBLANK(AU101),ISBLANK(AV101))),#N/A,
IFERROR(VLOOKUP(AS101,MonsterTable!$A:$B,MATCH(MonsterTable!$B$1,MonsterTable!$A$1:$B$1,0),0),
IF(OR(NOT(ISBLANK(AU101)),ISBLANK(AV101)),#N/A,
IF(AS101="empty","empty",
VLOOKUP(AS101,MonsterGroupTable!$A:$A,1,0)))))))</f>
        <v/>
      </c>
      <c r="BA101" s="2" t="str">
        <f>IF(AND(ISBLANK(AZ101),OR(NOT(ISBLANK(BB101)),NOT(ISBLANK(BC101)))),#N/A,
IF(ISBLANK(AZ101),"",
IF(AND(NOT(ISERROR(VLOOKUP(AZ101,MonsterTable!$A:$B,MATCH(MonsterTable!$B$1,MonsterTable!$A$1:$B$1,0),0))),OR(ISBLANK(BB101),ISBLANK(BC101))),#N/A,
IFERROR(VLOOKUP(AZ101,MonsterTable!$A:$B,MATCH(MonsterTable!$B$1,MonsterTable!$A$1:$B$1,0),0),
IF(OR(NOT(ISBLANK(BB101)),ISBLANK(BC101)),#N/A,
IF(AZ101="empty","empty",
VLOOKUP(AZ101,MonsterGroupTable!$A:$A,1,0)))))))</f>
        <v/>
      </c>
      <c r="BH101" s="2" t="str">
        <f>IF(AND(ISBLANK(BG101),OR(NOT(ISBLANK(BI101)),NOT(ISBLANK(BJ101)))),#N/A,
IF(ISBLANK(BG101),"",
IF(AND(NOT(ISERROR(VLOOKUP(BG101,MonsterTable!$A:$B,MATCH(MonsterTable!$B$1,MonsterTable!$A$1:$B$1,0),0))),OR(ISBLANK(BI101),ISBLANK(BJ101))),#N/A,
IFERROR(VLOOKUP(BG101,MonsterTable!$A:$B,MATCH(MonsterTable!$B$1,MonsterTable!$A$1:$B$1,0),0),
IF(OR(NOT(ISBLANK(BI101)),ISBLANK(BJ101)),#N/A,
IF(BG101="empty","empty",
VLOOKUP(BG101,MonsterGroupTable!$A:$A,1,0)))))))</f>
        <v/>
      </c>
      <c r="BO101" s="2" t="str">
        <f>IF(AND(ISBLANK(BN101),OR(NOT(ISBLANK(BP101)),NOT(ISBLANK(BQ101)))),#N/A,
IF(ISBLANK(BN101),"",
IF(AND(NOT(ISERROR(VLOOKUP(BN101,MonsterTable!$A:$B,MATCH(MonsterTable!$B$1,MonsterTable!$A$1:$B$1,0),0))),OR(ISBLANK(BP101),ISBLANK(BQ101))),#N/A,
IFERROR(VLOOKUP(BN101,MonsterTable!$A:$B,MATCH(MonsterTable!$B$1,MonsterTable!$A$1:$B$1,0),0),
IF(OR(NOT(ISBLANK(BP101)),ISBLANK(BQ101)),#N/A,
IF(BN101="empty","empty",
VLOOKUP(BN101,MonsterGroupTable!$A:$A,1,0)))))))</f>
        <v/>
      </c>
      <c r="BV101" s="2" t="str">
        <f>IF(AND(ISBLANK(BU101),OR(NOT(ISBLANK(BW101)),NOT(ISBLANK(BX101)))),#N/A,
IF(ISBLANK(BU101),"",
IF(AND(NOT(ISERROR(VLOOKUP(BU101,MonsterTable!$A:$B,MATCH(MonsterTable!$B$1,MonsterTable!$A$1:$B$1,0),0))),OR(ISBLANK(BW101),ISBLANK(BX101))),#N/A,
IFERROR(VLOOKUP(BU101,MonsterTable!$A:$B,MATCH(MonsterTable!$B$1,MonsterTable!$A$1:$B$1,0),0),
IF(OR(NOT(ISBLANK(BW101)),ISBLANK(BX101)),#N/A,
IF(BU101="empty","empty",
VLOOKUP(BU101,MonsterGroupTable!$A:$A,1,0)))))))</f>
        <v/>
      </c>
      <c r="CC101" s="2" t="str">
        <f>IF(AND(ISBLANK(CB101),OR(NOT(ISBLANK(CD101)),NOT(ISBLANK(CE101)))),#N/A,
IF(ISBLANK(CB101),"",
IF(AND(NOT(ISERROR(VLOOKUP(CB101,MonsterTable!$A:$B,MATCH(MonsterTable!$B$1,MonsterTable!$A$1:$B$1,0),0))),OR(ISBLANK(CD101),ISBLANK(CE101))),#N/A,
IFERROR(VLOOKUP(CB101,MonsterTable!$A:$B,MATCH(MonsterTable!$B$1,MonsterTable!$A$1:$B$1,0),0),
IF(OR(NOT(ISBLANK(CD101)),ISBLANK(CE101)),#N/A,
IF(CB101="empty","empty",
VLOOKUP(CB101,MonsterGroupTable!$A:$A,1,0)))))))</f>
        <v/>
      </c>
      <c r="CJ101" s="2" t="str">
        <f>IF(AND(ISBLANK(CI101),OR(NOT(ISBLANK(CK101)),NOT(ISBLANK(CL101)))),#N/A,
IF(ISBLANK(CI101),"",
IF(AND(NOT(ISERROR(VLOOKUP(CI101,MonsterTable!$A:$B,MATCH(MonsterTable!$B$1,MonsterTable!$A$1:$B$1,0),0))),OR(ISBLANK(CK101),ISBLANK(CL101))),#N/A,
IFERROR(VLOOKUP(CI101,MonsterTable!$A:$B,MATCH(MonsterTable!$B$1,MonsterTable!$A$1:$B$1,0),0),
IF(OR(NOT(ISBLANK(CK101)),ISBLANK(CL101)),#N/A,
IF(CI101="empty","empty",
VLOOKUP(CI101,MonsterGroupTable!$A:$A,1,0)))))))</f>
        <v/>
      </c>
    </row>
    <row r="102" spans="1:88">
      <c r="A102">
        <v>10101</v>
      </c>
      <c r="B102">
        <f t="shared" si="2"/>
        <v>1.1000000000000001</v>
      </c>
      <c r="C102">
        <f t="shared" si="2"/>
        <v>1.1000000000000001</v>
      </c>
      <c r="F102">
        <v>180</v>
      </c>
      <c r="G102">
        <v>1584</v>
      </c>
      <c r="H102">
        <v>0</v>
      </c>
      <c r="I102">
        <v>0</v>
      </c>
      <c r="J102">
        <v>0</v>
      </c>
      <c r="K102" t="s">
        <v>28</v>
      </c>
      <c r="L102" t="s">
        <v>260</v>
      </c>
      <c r="M102" t="s">
        <v>79</v>
      </c>
      <c r="N102" t="s">
        <v>80</v>
      </c>
      <c r="O102">
        <v>0</v>
      </c>
      <c r="P102">
        <v>-4.75</v>
      </c>
      <c r="Q102">
        <v>-3.5</v>
      </c>
      <c r="R102">
        <v>4.75</v>
      </c>
      <c r="S102">
        <v>3</v>
      </c>
      <c r="T102">
        <v>-13.5</v>
      </c>
      <c r="U102">
        <v>2.5499999999999998</v>
      </c>
      <c r="V102">
        <v>-6.75</v>
      </c>
      <c r="W102" t="str">
        <f t="shared" si="3"/>
        <v>g111,5</v>
      </c>
      <c r="X102" s="1" t="s">
        <v>328</v>
      </c>
      <c r="Y102" s="2" t="str">
        <f>IF(AND(ISBLANK(X102),OR(NOT(ISBLANK(Z102)),NOT(ISBLANK(AA102)))),#N/A,
IF(ISBLANK(X102),"",
IF(AND(NOT(ISERROR(VLOOKUP(X102,MonsterTable!$A:$B,MATCH(MonsterTable!$B$1,MonsterTable!$A$1:$B$1,0),0))),OR(ISBLANK(Z102),ISBLANK(AA102))),#N/A,
IFERROR(VLOOKUP(X102,MonsterTable!$A:$B,MATCH(MonsterTable!$B$1,MonsterTable!$A$1:$B$1,0),0),
IF(OR(NOT(ISBLANK(Z102)),ISBLANK(AA102)),#N/A,
IF(X102="empty","empty",
VLOOKUP(X102,MonsterGroupTable!$A:$A,1,0)))))))</f>
        <v>g111</v>
      </c>
      <c r="AA102">
        <v>5</v>
      </c>
      <c r="AF102" s="2" t="str">
        <f>IF(AND(ISBLANK(AE102),OR(NOT(ISBLANK(AG102)),NOT(ISBLANK(AH102)))),#N/A,
IF(ISBLANK(AE102),"",
IF(AND(NOT(ISERROR(VLOOKUP(AE102,MonsterTable!$A:$B,MATCH(MonsterTable!$B$1,MonsterTable!$A$1:$B$1,0),0))),OR(ISBLANK(AG102),ISBLANK(AH102))),#N/A,
IFERROR(VLOOKUP(AE102,MonsterTable!$A:$B,MATCH(MonsterTable!$B$1,MonsterTable!$A$1:$B$1,0),0),
IF(OR(NOT(ISBLANK(AG102)),ISBLANK(AH102)),#N/A,
IF(AE102="empty","empty",
VLOOKUP(AE102,MonsterGroupTable!$A:$A,1,0)))))))</f>
        <v/>
      </c>
      <c r="AM102" s="2" t="str">
        <f>IF(AND(ISBLANK(AL102),OR(NOT(ISBLANK(AN102)),NOT(ISBLANK(AO102)))),#N/A,
IF(ISBLANK(AL102),"",
IF(AND(NOT(ISERROR(VLOOKUP(AL102,MonsterTable!$A:$B,MATCH(MonsterTable!$B$1,MonsterTable!$A$1:$B$1,0),0))),OR(ISBLANK(AN102),ISBLANK(AO102))),#N/A,
IFERROR(VLOOKUP(AL102,MonsterTable!$A:$B,MATCH(MonsterTable!$B$1,MonsterTable!$A$1:$B$1,0),0),
IF(OR(NOT(ISBLANK(AN102)),ISBLANK(AO102)),#N/A,
IF(AL102="empty","empty",
VLOOKUP(AL102,MonsterGroupTable!$A:$A,1,0)))))))</f>
        <v/>
      </c>
      <c r="AT102" s="2" t="str">
        <f>IF(AND(ISBLANK(AS102),OR(NOT(ISBLANK(AU102)),NOT(ISBLANK(AV102)))),#N/A,
IF(ISBLANK(AS102),"",
IF(AND(NOT(ISERROR(VLOOKUP(AS102,MonsterTable!$A:$B,MATCH(MonsterTable!$B$1,MonsterTable!$A$1:$B$1,0),0))),OR(ISBLANK(AU102),ISBLANK(AV102))),#N/A,
IFERROR(VLOOKUP(AS102,MonsterTable!$A:$B,MATCH(MonsterTable!$B$1,MonsterTable!$A$1:$B$1,0),0),
IF(OR(NOT(ISBLANK(AU102)),ISBLANK(AV102)),#N/A,
IF(AS102="empty","empty",
VLOOKUP(AS102,MonsterGroupTable!$A:$A,1,0)))))))</f>
        <v/>
      </c>
      <c r="BA102" s="2" t="str">
        <f>IF(AND(ISBLANK(AZ102),OR(NOT(ISBLANK(BB102)),NOT(ISBLANK(BC102)))),#N/A,
IF(ISBLANK(AZ102),"",
IF(AND(NOT(ISERROR(VLOOKUP(AZ102,MonsterTable!$A:$B,MATCH(MonsterTable!$B$1,MonsterTable!$A$1:$B$1,0),0))),OR(ISBLANK(BB102),ISBLANK(BC102))),#N/A,
IFERROR(VLOOKUP(AZ102,MonsterTable!$A:$B,MATCH(MonsterTable!$B$1,MonsterTable!$A$1:$B$1,0),0),
IF(OR(NOT(ISBLANK(BB102)),ISBLANK(BC102)),#N/A,
IF(AZ102="empty","empty",
VLOOKUP(AZ102,MonsterGroupTable!$A:$A,1,0)))))))</f>
        <v/>
      </c>
      <c r="BH102" s="2" t="str">
        <f>IF(AND(ISBLANK(BG102),OR(NOT(ISBLANK(BI102)),NOT(ISBLANK(BJ102)))),#N/A,
IF(ISBLANK(BG102),"",
IF(AND(NOT(ISERROR(VLOOKUP(BG102,MonsterTable!$A:$B,MATCH(MonsterTable!$B$1,MonsterTable!$A$1:$B$1,0),0))),OR(ISBLANK(BI102),ISBLANK(BJ102))),#N/A,
IFERROR(VLOOKUP(BG102,MonsterTable!$A:$B,MATCH(MonsterTable!$B$1,MonsterTable!$A$1:$B$1,0),0),
IF(OR(NOT(ISBLANK(BI102)),ISBLANK(BJ102)),#N/A,
IF(BG102="empty","empty",
VLOOKUP(BG102,MonsterGroupTable!$A:$A,1,0)))))))</f>
        <v/>
      </c>
      <c r="BO102" s="2" t="str">
        <f>IF(AND(ISBLANK(BN102),OR(NOT(ISBLANK(BP102)),NOT(ISBLANK(BQ102)))),#N/A,
IF(ISBLANK(BN102),"",
IF(AND(NOT(ISERROR(VLOOKUP(BN102,MonsterTable!$A:$B,MATCH(MonsterTable!$B$1,MonsterTable!$A$1:$B$1,0),0))),OR(ISBLANK(BP102),ISBLANK(BQ102))),#N/A,
IFERROR(VLOOKUP(BN102,MonsterTable!$A:$B,MATCH(MonsterTable!$B$1,MonsterTable!$A$1:$B$1,0),0),
IF(OR(NOT(ISBLANK(BP102)),ISBLANK(BQ102)),#N/A,
IF(BN102="empty","empty",
VLOOKUP(BN102,MonsterGroupTable!$A:$A,1,0)))))))</f>
        <v/>
      </c>
      <c r="BV102" s="2" t="str">
        <f>IF(AND(ISBLANK(BU102),OR(NOT(ISBLANK(BW102)),NOT(ISBLANK(BX102)))),#N/A,
IF(ISBLANK(BU102),"",
IF(AND(NOT(ISERROR(VLOOKUP(BU102,MonsterTable!$A:$B,MATCH(MonsterTable!$B$1,MonsterTable!$A$1:$B$1,0),0))),OR(ISBLANK(BW102),ISBLANK(BX102))),#N/A,
IFERROR(VLOOKUP(BU102,MonsterTable!$A:$B,MATCH(MonsterTable!$B$1,MonsterTable!$A$1:$B$1,0),0),
IF(OR(NOT(ISBLANK(BW102)),ISBLANK(BX102)),#N/A,
IF(BU102="empty","empty",
VLOOKUP(BU102,MonsterGroupTable!$A:$A,1,0)))))))</f>
        <v/>
      </c>
      <c r="CC102" s="2" t="str">
        <f>IF(AND(ISBLANK(CB102),OR(NOT(ISBLANK(CD102)),NOT(ISBLANK(CE102)))),#N/A,
IF(ISBLANK(CB102),"",
IF(AND(NOT(ISERROR(VLOOKUP(CB102,MonsterTable!$A:$B,MATCH(MonsterTable!$B$1,MonsterTable!$A$1:$B$1,0),0))),OR(ISBLANK(CD102),ISBLANK(CE102))),#N/A,
IFERROR(VLOOKUP(CB102,MonsterTable!$A:$B,MATCH(MonsterTable!$B$1,MonsterTable!$A$1:$B$1,0),0),
IF(OR(NOT(ISBLANK(CD102)),ISBLANK(CE102)),#N/A,
IF(CB102="empty","empty",
VLOOKUP(CB102,MonsterGroupTable!$A:$A,1,0)))))))</f>
        <v/>
      </c>
      <c r="CJ102" s="2" t="str">
        <f>IF(AND(ISBLANK(CI102),OR(NOT(ISBLANK(CK102)),NOT(ISBLANK(CL102)))),#N/A,
IF(ISBLANK(CI102),"",
IF(AND(NOT(ISERROR(VLOOKUP(CI102,MonsterTable!$A:$B,MATCH(MonsterTable!$B$1,MonsterTable!$A$1:$B$1,0),0))),OR(ISBLANK(CK102),ISBLANK(CL102))),#N/A,
IFERROR(VLOOKUP(CI102,MonsterTable!$A:$B,MATCH(MonsterTable!$B$1,MonsterTable!$A$1:$B$1,0),0),
IF(OR(NOT(ISBLANK(CK102)),ISBLANK(CL102)),#N/A,
IF(CI102="empty","empty",
VLOOKUP(CI102,MonsterGroupTable!$A:$A,1,0)))))))</f>
        <v/>
      </c>
    </row>
    <row r="103" spans="1:88">
      <c r="A103">
        <v>10102</v>
      </c>
      <c r="B103">
        <f t="shared" si="2"/>
        <v>1.1000000000000001</v>
      </c>
      <c r="C103">
        <f t="shared" si="2"/>
        <v>1.1000000000000001</v>
      </c>
      <c r="F103">
        <v>180</v>
      </c>
      <c r="G103">
        <v>1611</v>
      </c>
      <c r="H103">
        <v>0</v>
      </c>
      <c r="I103">
        <v>0</v>
      </c>
      <c r="J103">
        <v>0</v>
      </c>
      <c r="K103" t="s">
        <v>28</v>
      </c>
      <c r="L103" t="s">
        <v>260</v>
      </c>
      <c r="M103" t="s">
        <v>79</v>
      </c>
      <c r="N103" t="s">
        <v>80</v>
      </c>
      <c r="O103">
        <v>0</v>
      </c>
      <c r="P103">
        <v>-4.75</v>
      </c>
      <c r="Q103">
        <v>-3.5</v>
      </c>
      <c r="R103">
        <v>4.75</v>
      </c>
      <c r="S103">
        <v>3</v>
      </c>
      <c r="T103">
        <v>-13.5</v>
      </c>
      <c r="U103">
        <v>2.5499999999999998</v>
      </c>
      <c r="V103">
        <v>-6.75</v>
      </c>
      <c r="W103" t="str">
        <f t="shared" si="3"/>
        <v>g111,5</v>
      </c>
      <c r="X103" s="1" t="s">
        <v>328</v>
      </c>
      <c r="Y103" s="2" t="str">
        <f>IF(AND(ISBLANK(X103),OR(NOT(ISBLANK(Z103)),NOT(ISBLANK(AA103)))),#N/A,
IF(ISBLANK(X103),"",
IF(AND(NOT(ISERROR(VLOOKUP(X103,MonsterTable!$A:$B,MATCH(MonsterTable!$B$1,MonsterTable!$A$1:$B$1,0),0))),OR(ISBLANK(Z103),ISBLANK(AA103))),#N/A,
IFERROR(VLOOKUP(X103,MonsterTable!$A:$B,MATCH(MonsterTable!$B$1,MonsterTable!$A$1:$B$1,0),0),
IF(OR(NOT(ISBLANK(Z103)),ISBLANK(AA103)),#N/A,
IF(X103="empty","empty",
VLOOKUP(X103,MonsterGroupTable!$A:$A,1,0)))))))</f>
        <v>g111</v>
      </c>
      <c r="AA103">
        <v>5</v>
      </c>
      <c r="AF103" s="2" t="str">
        <f>IF(AND(ISBLANK(AE103),OR(NOT(ISBLANK(AG103)),NOT(ISBLANK(AH103)))),#N/A,
IF(ISBLANK(AE103),"",
IF(AND(NOT(ISERROR(VLOOKUP(AE103,MonsterTable!$A:$B,MATCH(MonsterTable!$B$1,MonsterTable!$A$1:$B$1,0),0))),OR(ISBLANK(AG103),ISBLANK(AH103))),#N/A,
IFERROR(VLOOKUP(AE103,MonsterTable!$A:$B,MATCH(MonsterTable!$B$1,MonsterTable!$A$1:$B$1,0),0),
IF(OR(NOT(ISBLANK(AG103)),ISBLANK(AH103)),#N/A,
IF(AE103="empty","empty",
VLOOKUP(AE103,MonsterGroupTable!$A:$A,1,0)))))))</f>
        <v/>
      </c>
      <c r="AM103" s="2" t="str">
        <f>IF(AND(ISBLANK(AL103),OR(NOT(ISBLANK(AN103)),NOT(ISBLANK(AO103)))),#N/A,
IF(ISBLANK(AL103),"",
IF(AND(NOT(ISERROR(VLOOKUP(AL103,MonsterTable!$A:$B,MATCH(MonsterTable!$B$1,MonsterTable!$A$1:$B$1,0),0))),OR(ISBLANK(AN103),ISBLANK(AO103))),#N/A,
IFERROR(VLOOKUP(AL103,MonsterTable!$A:$B,MATCH(MonsterTable!$B$1,MonsterTable!$A$1:$B$1,0),0),
IF(OR(NOT(ISBLANK(AN103)),ISBLANK(AO103)),#N/A,
IF(AL103="empty","empty",
VLOOKUP(AL103,MonsterGroupTable!$A:$A,1,0)))))))</f>
        <v/>
      </c>
      <c r="AT103" s="2" t="str">
        <f>IF(AND(ISBLANK(AS103),OR(NOT(ISBLANK(AU103)),NOT(ISBLANK(AV103)))),#N/A,
IF(ISBLANK(AS103),"",
IF(AND(NOT(ISERROR(VLOOKUP(AS103,MonsterTable!$A:$B,MATCH(MonsterTable!$B$1,MonsterTable!$A$1:$B$1,0),0))),OR(ISBLANK(AU103),ISBLANK(AV103))),#N/A,
IFERROR(VLOOKUP(AS103,MonsterTable!$A:$B,MATCH(MonsterTable!$B$1,MonsterTable!$A$1:$B$1,0),0),
IF(OR(NOT(ISBLANK(AU103)),ISBLANK(AV103)),#N/A,
IF(AS103="empty","empty",
VLOOKUP(AS103,MonsterGroupTable!$A:$A,1,0)))))))</f>
        <v/>
      </c>
      <c r="BA103" s="2" t="str">
        <f>IF(AND(ISBLANK(AZ103),OR(NOT(ISBLANK(BB103)),NOT(ISBLANK(BC103)))),#N/A,
IF(ISBLANK(AZ103),"",
IF(AND(NOT(ISERROR(VLOOKUP(AZ103,MonsterTable!$A:$B,MATCH(MonsterTable!$B$1,MonsterTable!$A$1:$B$1,0),0))),OR(ISBLANK(BB103),ISBLANK(BC103))),#N/A,
IFERROR(VLOOKUP(AZ103,MonsterTable!$A:$B,MATCH(MonsterTable!$B$1,MonsterTable!$A$1:$B$1,0),0),
IF(OR(NOT(ISBLANK(BB103)),ISBLANK(BC103)),#N/A,
IF(AZ103="empty","empty",
VLOOKUP(AZ103,MonsterGroupTable!$A:$A,1,0)))))))</f>
        <v/>
      </c>
      <c r="BH103" s="2" t="str">
        <f>IF(AND(ISBLANK(BG103),OR(NOT(ISBLANK(BI103)),NOT(ISBLANK(BJ103)))),#N/A,
IF(ISBLANK(BG103),"",
IF(AND(NOT(ISERROR(VLOOKUP(BG103,MonsterTable!$A:$B,MATCH(MonsterTable!$B$1,MonsterTable!$A$1:$B$1,0),0))),OR(ISBLANK(BI103),ISBLANK(BJ103))),#N/A,
IFERROR(VLOOKUP(BG103,MonsterTable!$A:$B,MATCH(MonsterTable!$B$1,MonsterTable!$A$1:$B$1,0),0),
IF(OR(NOT(ISBLANK(BI103)),ISBLANK(BJ103)),#N/A,
IF(BG103="empty","empty",
VLOOKUP(BG103,MonsterGroupTable!$A:$A,1,0)))))))</f>
        <v/>
      </c>
      <c r="BO103" s="2" t="str">
        <f>IF(AND(ISBLANK(BN103),OR(NOT(ISBLANK(BP103)),NOT(ISBLANK(BQ103)))),#N/A,
IF(ISBLANK(BN103),"",
IF(AND(NOT(ISERROR(VLOOKUP(BN103,MonsterTable!$A:$B,MATCH(MonsterTable!$B$1,MonsterTable!$A$1:$B$1,0),0))),OR(ISBLANK(BP103),ISBLANK(BQ103))),#N/A,
IFERROR(VLOOKUP(BN103,MonsterTable!$A:$B,MATCH(MonsterTable!$B$1,MonsterTable!$A$1:$B$1,0),0),
IF(OR(NOT(ISBLANK(BP103)),ISBLANK(BQ103)),#N/A,
IF(BN103="empty","empty",
VLOOKUP(BN103,MonsterGroupTable!$A:$A,1,0)))))))</f>
        <v/>
      </c>
      <c r="BV103" s="2" t="str">
        <f>IF(AND(ISBLANK(BU103),OR(NOT(ISBLANK(BW103)),NOT(ISBLANK(BX103)))),#N/A,
IF(ISBLANK(BU103),"",
IF(AND(NOT(ISERROR(VLOOKUP(BU103,MonsterTable!$A:$B,MATCH(MonsterTable!$B$1,MonsterTable!$A$1:$B$1,0),0))),OR(ISBLANK(BW103),ISBLANK(BX103))),#N/A,
IFERROR(VLOOKUP(BU103,MonsterTable!$A:$B,MATCH(MonsterTable!$B$1,MonsterTable!$A$1:$B$1,0),0),
IF(OR(NOT(ISBLANK(BW103)),ISBLANK(BX103)),#N/A,
IF(BU103="empty","empty",
VLOOKUP(BU103,MonsterGroupTable!$A:$A,1,0)))))))</f>
        <v/>
      </c>
      <c r="CC103" s="2" t="str">
        <f>IF(AND(ISBLANK(CB103),OR(NOT(ISBLANK(CD103)),NOT(ISBLANK(CE103)))),#N/A,
IF(ISBLANK(CB103),"",
IF(AND(NOT(ISERROR(VLOOKUP(CB103,MonsterTable!$A:$B,MATCH(MonsterTable!$B$1,MonsterTable!$A$1:$B$1,0),0))),OR(ISBLANK(CD103),ISBLANK(CE103))),#N/A,
IFERROR(VLOOKUP(CB103,MonsterTable!$A:$B,MATCH(MonsterTable!$B$1,MonsterTable!$A$1:$B$1,0),0),
IF(OR(NOT(ISBLANK(CD103)),ISBLANK(CE103)),#N/A,
IF(CB103="empty","empty",
VLOOKUP(CB103,MonsterGroupTable!$A:$A,1,0)))))))</f>
        <v/>
      </c>
      <c r="CJ103" s="2" t="str">
        <f>IF(AND(ISBLANK(CI103),OR(NOT(ISBLANK(CK103)),NOT(ISBLANK(CL103)))),#N/A,
IF(ISBLANK(CI103),"",
IF(AND(NOT(ISERROR(VLOOKUP(CI103,MonsterTable!$A:$B,MATCH(MonsterTable!$B$1,MonsterTable!$A$1:$B$1,0),0))),OR(ISBLANK(CK103),ISBLANK(CL103))),#N/A,
IFERROR(VLOOKUP(CI103,MonsterTable!$A:$B,MATCH(MonsterTable!$B$1,MonsterTable!$A$1:$B$1,0),0),
IF(OR(NOT(ISBLANK(CK103)),ISBLANK(CL103)),#N/A,
IF(CI103="empty","empty",
VLOOKUP(CI103,MonsterGroupTable!$A:$A,1,0)))))))</f>
        <v/>
      </c>
    </row>
    <row r="104" spans="1:88">
      <c r="A104">
        <v>10103</v>
      </c>
      <c r="B104">
        <f t="shared" si="2"/>
        <v>1.1000000000000001</v>
      </c>
      <c r="C104">
        <f t="shared" si="2"/>
        <v>1.1000000000000001</v>
      </c>
      <c r="F104">
        <v>180</v>
      </c>
      <c r="G104">
        <v>1638</v>
      </c>
      <c r="H104">
        <v>0</v>
      </c>
      <c r="I104">
        <v>0</v>
      </c>
      <c r="J104">
        <v>0</v>
      </c>
      <c r="K104" t="s">
        <v>28</v>
      </c>
      <c r="L104" t="s">
        <v>260</v>
      </c>
      <c r="M104" t="s">
        <v>79</v>
      </c>
      <c r="N104" t="s">
        <v>80</v>
      </c>
      <c r="O104">
        <v>0</v>
      </c>
      <c r="P104">
        <v>-4.75</v>
      </c>
      <c r="Q104">
        <v>-3.5</v>
      </c>
      <c r="R104">
        <v>4.75</v>
      </c>
      <c r="S104">
        <v>3</v>
      </c>
      <c r="T104">
        <v>-13.5</v>
      </c>
      <c r="U104">
        <v>2.5499999999999998</v>
      </c>
      <c r="V104">
        <v>-6.75</v>
      </c>
      <c r="W104" t="str">
        <f t="shared" si="3"/>
        <v>g111,5</v>
      </c>
      <c r="X104" s="1" t="s">
        <v>328</v>
      </c>
      <c r="Y104" s="2" t="str">
        <f>IF(AND(ISBLANK(X104),OR(NOT(ISBLANK(Z104)),NOT(ISBLANK(AA104)))),#N/A,
IF(ISBLANK(X104),"",
IF(AND(NOT(ISERROR(VLOOKUP(X104,MonsterTable!$A:$B,MATCH(MonsterTable!$B$1,MonsterTable!$A$1:$B$1,0),0))),OR(ISBLANK(Z104),ISBLANK(AA104))),#N/A,
IFERROR(VLOOKUP(X104,MonsterTable!$A:$B,MATCH(MonsterTable!$B$1,MonsterTable!$A$1:$B$1,0),0),
IF(OR(NOT(ISBLANK(Z104)),ISBLANK(AA104)),#N/A,
IF(X104="empty","empty",
VLOOKUP(X104,MonsterGroupTable!$A:$A,1,0)))))))</f>
        <v>g111</v>
      </c>
      <c r="AA104">
        <v>5</v>
      </c>
      <c r="AF104" s="2" t="str">
        <f>IF(AND(ISBLANK(AE104),OR(NOT(ISBLANK(AG104)),NOT(ISBLANK(AH104)))),#N/A,
IF(ISBLANK(AE104),"",
IF(AND(NOT(ISERROR(VLOOKUP(AE104,MonsterTable!$A:$B,MATCH(MonsterTable!$B$1,MonsterTable!$A$1:$B$1,0),0))),OR(ISBLANK(AG104),ISBLANK(AH104))),#N/A,
IFERROR(VLOOKUP(AE104,MonsterTable!$A:$B,MATCH(MonsterTable!$B$1,MonsterTable!$A$1:$B$1,0),0),
IF(OR(NOT(ISBLANK(AG104)),ISBLANK(AH104)),#N/A,
IF(AE104="empty","empty",
VLOOKUP(AE104,MonsterGroupTable!$A:$A,1,0)))))))</f>
        <v/>
      </c>
      <c r="AM104" s="2" t="str">
        <f>IF(AND(ISBLANK(AL104),OR(NOT(ISBLANK(AN104)),NOT(ISBLANK(AO104)))),#N/A,
IF(ISBLANK(AL104),"",
IF(AND(NOT(ISERROR(VLOOKUP(AL104,MonsterTable!$A:$B,MATCH(MonsterTable!$B$1,MonsterTable!$A$1:$B$1,0),0))),OR(ISBLANK(AN104),ISBLANK(AO104))),#N/A,
IFERROR(VLOOKUP(AL104,MonsterTable!$A:$B,MATCH(MonsterTable!$B$1,MonsterTable!$A$1:$B$1,0),0),
IF(OR(NOT(ISBLANK(AN104)),ISBLANK(AO104)),#N/A,
IF(AL104="empty","empty",
VLOOKUP(AL104,MonsterGroupTable!$A:$A,1,0)))))))</f>
        <v/>
      </c>
      <c r="AT104" s="2" t="str">
        <f>IF(AND(ISBLANK(AS104),OR(NOT(ISBLANK(AU104)),NOT(ISBLANK(AV104)))),#N/A,
IF(ISBLANK(AS104),"",
IF(AND(NOT(ISERROR(VLOOKUP(AS104,MonsterTable!$A:$B,MATCH(MonsterTable!$B$1,MonsterTable!$A$1:$B$1,0),0))),OR(ISBLANK(AU104),ISBLANK(AV104))),#N/A,
IFERROR(VLOOKUP(AS104,MonsterTable!$A:$B,MATCH(MonsterTable!$B$1,MonsterTable!$A$1:$B$1,0),0),
IF(OR(NOT(ISBLANK(AU104)),ISBLANK(AV104)),#N/A,
IF(AS104="empty","empty",
VLOOKUP(AS104,MonsterGroupTable!$A:$A,1,0)))))))</f>
        <v/>
      </c>
      <c r="BA104" s="2" t="str">
        <f>IF(AND(ISBLANK(AZ104),OR(NOT(ISBLANK(BB104)),NOT(ISBLANK(BC104)))),#N/A,
IF(ISBLANK(AZ104),"",
IF(AND(NOT(ISERROR(VLOOKUP(AZ104,MonsterTable!$A:$B,MATCH(MonsterTable!$B$1,MonsterTable!$A$1:$B$1,0),0))),OR(ISBLANK(BB104),ISBLANK(BC104))),#N/A,
IFERROR(VLOOKUP(AZ104,MonsterTable!$A:$B,MATCH(MonsterTable!$B$1,MonsterTable!$A$1:$B$1,0),0),
IF(OR(NOT(ISBLANK(BB104)),ISBLANK(BC104)),#N/A,
IF(AZ104="empty","empty",
VLOOKUP(AZ104,MonsterGroupTable!$A:$A,1,0)))))))</f>
        <v/>
      </c>
      <c r="BH104" s="2" t="str">
        <f>IF(AND(ISBLANK(BG104),OR(NOT(ISBLANK(BI104)),NOT(ISBLANK(BJ104)))),#N/A,
IF(ISBLANK(BG104),"",
IF(AND(NOT(ISERROR(VLOOKUP(BG104,MonsterTable!$A:$B,MATCH(MonsterTable!$B$1,MonsterTable!$A$1:$B$1,0),0))),OR(ISBLANK(BI104),ISBLANK(BJ104))),#N/A,
IFERROR(VLOOKUP(BG104,MonsterTable!$A:$B,MATCH(MonsterTable!$B$1,MonsterTable!$A$1:$B$1,0),0),
IF(OR(NOT(ISBLANK(BI104)),ISBLANK(BJ104)),#N/A,
IF(BG104="empty","empty",
VLOOKUP(BG104,MonsterGroupTable!$A:$A,1,0)))))))</f>
        <v/>
      </c>
      <c r="BO104" s="2" t="str">
        <f>IF(AND(ISBLANK(BN104),OR(NOT(ISBLANK(BP104)),NOT(ISBLANK(BQ104)))),#N/A,
IF(ISBLANK(BN104),"",
IF(AND(NOT(ISERROR(VLOOKUP(BN104,MonsterTable!$A:$B,MATCH(MonsterTable!$B$1,MonsterTable!$A$1:$B$1,0),0))),OR(ISBLANK(BP104),ISBLANK(BQ104))),#N/A,
IFERROR(VLOOKUP(BN104,MonsterTable!$A:$B,MATCH(MonsterTable!$B$1,MonsterTable!$A$1:$B$1,0),0),
IF(OR(NOT(ISBLANK(BP104)),ISBLANK(BQ104)),#N/A,
IF(BN104="empty","empty",
VLOOKUP(BN104,MonsterGroupTable!$A:$A,1,0)))))))</f>
        <v/>
      </c>
      <c r="BV104" s="2" t="str">
        <f>IF(AND(ISBLANK(BU104),OR(NOT(ISBLANK(BW104)),NOT(ISBLANK(BX104)))),#N/A,
IF(ISBLANK(BU104),"",
IF(AND(NOT(ISERROR(VLOOKUP(BU104,MonsterTable!$A:$B,MATCH(MonsterTable!$B$1,MonsterTable!$A$1:$B$1,0),0))),OR(ISBLANK(BW104),ISBLANK(BX104))),#N/A,
IFERROR(VLOOKUP(BU104,MonsterTable!$A:$B,MATCH(MonsterTable!$B$1,MonsterTable!$A$1:$B$1,0),0),
IF(OR(NOT(ISBLANK(BW104)),ISBLANK(BX104)),#N/A,
IF(BU104="empty","empty",
VLOOKUP(BU104,MonsterGroupTable!$A:$A,1,0)))))))</f>
        <v/>
      </c>
      <c r="CC104" s="2" t="str">
        <f>IF(AND(ISBLANK(CB104),OR(NOT(ISBLANK(CD104)),NOT(ISBLANK(CE104)))),#N/A,
IF(ISBLANK(CB104),"",
IF(AND(NOT(ISERROR(VLOOKUP(CB104,MonsterTable!$A:$B,MATCH(MonsterTable!$B$1,MonsterTable!$A$1:$B$1,0),0))),OR(ISBLANK(CD104),ISBLANK(CE104))),#N/A,
IFERROR(VLOOKUP(CB104,MonsterTable!$A:$B,MATCH(MonsterTable!$B$1,MonsterTable!$A$1:$B$1,0),0),
IF(OR(NOT(ISBLANK(CD104)),ISBLANK(CE104)),#N/A,
IF(CB104="empty","empty",
VLOOKUP(CB104,MonsterGroupTable!$A:$A,1,0)))))))</f>
        <v/>
      </c>
      <c r="CJ104" s="2" t="str">
        <f>IF(AND(ISBLANK(CI104),OR(NOT(ISBLANK(CK104)),NOT(ISBLANK(CL104)))),#N/A,
IF(ISBLANK(CI104),"",
IF(AND(NOT(ISERROR(VLOOKUP(CI104,MonsterTable!$A:$B,MATCH(MonsterTable!$B$1,MonsterTable!$A$1:$B$1,0),0))),OR(ISBLANK(CK104),ISBLANK(CL104))),#N/A,
IFERROR(VLOOKUP(CI104,MonsterTable!$A:$B,MATCH(MonsterTable!$B$1,MonsterTable!$A$1:$B$1,0),0),
IF(OR(NOT(ISBLANK(CK104)),ISBLANK(CL104)),#N/A,
IF(CI104="empty","empty",
VLOOKUP(CI104,MonsterGroupTable!$A:$A,1,0)))))))</f>
        <v/>
      </c>
    </row>
    <row r="105" spans="1:88">
      <c r="A105">
        <v>10104</v>
      </c>
      <c r="B105">
        <f t="shared" si="2"/>
        <v>1.1000000000000001</v>
      </c>
      <c r="C105">
        <f t="shared" si="2"/>
        <v>1.1000000000000001</v>
      </c>
      <c r="F105">
        <v>180</v>
      </c>
      <c r="G105">
        <v>1665</v>
      </c>
      <c r="H105">
        <v>0</v>
      </c>
      <c r="I105">
        <v>0</v>
      </c>
      <c r="J105">
        <v>0</v>
      </c>
      <c r="K105" t="s">
        <v>28</v>
      </c>
      <c r="L105" t="s">
        <v>260</v>
      </c>
      <c r="M105" t="s">
        <v>79</v>
      </c>
      <c r="N105" t="s">
        <v>80</v>
      </c>
      <c r="O105">
        <v>0</v>
      </c>
      <c r="P105">
        <v>-4.75</v>
      </c>
      <c r="Q105">
        <v>-3.5</v>
      </c>
      <c r="R105">
        <v>4.75</v>
      </c>
      <c r="S105">
        <v>3</v>
      </c>
      <c r="T105">
        <v>-13.5</v>
      </c>
      <c r="U105">
        <v>2.5499999999999998</v>
      </c>
      <c r="V105">
        <v>-6.75</v>
      </c>
      <c r="W105" t="str">
        <f t="shared" si="3"/>
        <v>g111,5</v>
      </c>
      <c r="X105" s="1" t="s">
        <v>328</v>
      </c>
      <c r="Y105" s="2" t="str">
        <f>IF(AND(ISBLANK(X105),OR(NOT(ISBLANK(Z105)),NOT(ISBLANK(AA105)))),#N/A,
IF(ISBLANK(X105),"",
IF(AND(NOT(ISERROR(VLOOKUP(X105,MonsterTable!$A:$B,MATCH(MonsterTable!$B$1,MonsterTable!$A$1:$B$1,0),0))),OR(ISBLANK(Z105),ISBLANK(AA105))),#N/A,
IFERROR(VLOOKUP(X105,MonsterTable!$A:$B,MATCH(MonsterTable!$B$1,MonsterTable!$A$1:$B$1,0),0),
IF(OR(NOT(ISBLANK(Z105)),ISBLANK(AA105)),#N/A,
IF(X105="empty","empty",
VLOOKUP(X105,MonsterGroupTable!$A:$A,1,0)))))))</f>
        <v>g111</v>
      </c>
      <c r="AA105">
        <v>5</v>
      </c>
      <c r="AF105" s="2" t="str">
        <f>IF(AND(ISBLANK(AE105),OR(NOT(ISBLANK(AG105)),NOT(ISBLANK(AH105)))),#N/A,
IF(ISBLANK(AE105),"",
IF(AND(NOT(ISERROR(VLOOKUP(AE105,MonsterTable!$A:$B,MATCH(MonsterTable!$B$1,MonsterTable!$A$1:$B$1,0),0))),OR(ISBLANK(AG105),ISBLANK(AH105))),#N/A,
IFERROR(VLOOKUP(AE105,MonsterTable!$A:$B,MATCH(MonsterTable!$B$1,MonsterTable!$A$1:$B$1,0),0),
IF(OR(NOT(ISBLANK(AG105)),ISBLANK(AH105)),#N/A,
IF(AE105="empty","empty",
VLOOKUP(AE105,MonsterGroupTable!$A:$A,1,0)))))))</f>
        <v/>
      </c>
      <c r="AM105" s="2" t="str">
        <f>IF(AND(ISBLANK(AL105),OR(NOT(ISBLANK(AN105)),NOT(ISBLANK(AO105)))),#N/A,
IF(ISBLANK(AL105),"",
IF(AND(NOT(ISERROR(VLOOKUP(AL105,MonsterTable!$A:$B,MATCH(MonsterTable!$B$1,MonsterTable!$A$1:$B$1,0),0))),OR(ISBLANK(AN105),ISBLANK(AO105))),#N/A,
IFERROR(VLOOKUP(AL105,MonsterTable!$A:$B,MATCH(MonsterTable!$B$1,MonsterTable!$A$1:$B$1,0),0),
IF(OR(NOT(ISBLANK(AN105)),ISBLANK(AO105)),#N/A,
IF(AL105="empty","empty",
VLOOKUP(AL105,MonsterGroupTable!$A:$A,1,0)))))))</f>
        <v/>
      </c>
      <c r="AT105" s="2" t="str">
        <f>IF(AND(ISBLANK(AS105),OR(NOT(ISBLANK(AU105)),NOT(ISBLANK(AV105)))),#N/A,
IF(ISBLANK(AS105),"",
IF(AND(NOT(ISERROR(VLOOKUP(AS105,MonsterTable!$A:$B,MATCH(MonsterTable!$B$1,MonsterTable!$A$1:$B$1,0),0))),OR(ISBLANK(AU105),ISBLANK(AV105))),#N/A,
IFERROR(VLOOKUP(AS105,MonsterTable!$A:$B,MATCH(MonsterTable!$B$1,MonsterTable!$A$1:$B$1,0),0),
IF(OR(NOT(ISBLANK(AU105)),ISBLANK(AV105)),#N/A,
IF(AS105="empty","empty",
VLOOKUP(AS105,MonsterGroupTable!$A:$A,1,0)))))))</f>
        <v/>
      </c>
      <c r="BA105" s="2" t="str">
        <f>IF(AND(ISBLANK(AZ105),OR(NOT(ISBLANK(BB105)),NOT(ISBLANK(BC105)))),#N/A,
IF(ISBLANK(AZ105),"",
IF(AND(NOT(ISERROR(VLOOKUP(AZ105,MonsterTable!$A:$B,MATCH(MonsterTable!$B$1,MonsterTable!$A$1:$B$1,0),0))),OR(ISBLANK(BB105),ISBLANK(BC105))),#N/A,
IFERROR(VLOOKUP(AZ105,MonsterTable!$A:$B,MATCH(MonsterTable!$B$1,MonsterTable!$A$1:$B$1,0),0),
IF(OR(NOT(ISBLANK(BB105)),ISBLANK(BC105)),#N/A,
IF(AZ105="empty","empty",
VLOOKUP(AZ105,MonsterGroupTable!$A:$A,1,0)))))))</f>
        <v/>
      </c>
      <c r="BH105" s="2" t="str">
        <f>IF(AND(ISBLANK(BG105),OR(NOT(ISBLANK(BI105)),NOT(ISBLANK(BJ105)))),#N/A,
IF(ISBLANK(BG105),"",
IF(AND(NOT(ISERROR(VLOOKUP(BG105,MonsterTable!$A:$B,MATCH(MonsterTable!$B$1,MonsterTable!$A$1:$B$1,0),0))),OR(ISBLANK(BI105),ISBLANK(BJ105))),#N/A,
IFERROR(VLOOKUP(BG105,MonsterTable!$A:$B,MATCH(MonsterTable!$B$1,MonsterTable!$A$1:$B$1,0),0),
IF(OR(NOT(ISBLANK(BI105)),ISBLANK(BJ105)),#N/A,
IF(BG105="empty","empty",
VLOOKUP(BG105,MonsterGroupTable!$A:$A,1,0)))))))</f>
        <v/>
      </c>
      <c r="BO105" s="2" t="str">
        <f>IF(AND(ISBLANK(BN105),OR(NOT(ISBLANK(BP105)),NOT(ISBLANK(BQ105)))),#N/A,
IF(ISBLANK(BN105),"",
IF(AND(NOT(ISERROR(VLOOKUP(BN105,MonsterTable!$A:$B,MATCH(MonsterTable!$B$1,MonsterTable!$A$1:$B$1,0),0))),OR(ISBLANK(BP105),ISBLANK(BQ105))),#N/A,
IFERROR(VLOOKUP(BN105,MonsterTable!$A:$B,MATCH(MonsterTable!$B$1,MonsterTable!$A$1:$B$1,0),0),
IF(OR(NOT(ISBLANK(BP105)),ISBLANK(BQ105)),#N/A,
IF(BN105="empty","empty",
VLOOKUP(BN105,MonsterGroupTable!$A:$A,1,0)))))))</f>
        <v/>
      </c>
      <c r="BV105" s="2" t="str">
        <f>IF(AND(ISBLANK(BU105),OR(NOT(ISBLANK(BW105)),NOT(ISBLANK(BX105)))),#N/A,
IF(ISBLANK(BU105),"",
IF(AND(NOT(ISERROR(VLOOKUP(BU105,MonsterTable!$A:$B,MATCH(MonsterTable!$B$1,MonsterTable!$A$1:$B$1,0),0))),OR(ISBLANK(BW105),ISBLANK(BX105))),#N/A,
IFERROR(VLOOKUP(BU105,MonsterTable!$A:$B,MATCH(MonsterTable!$B$1,MonsterTable!$A$1:$B$1,0),0),
IF(OR(NOT(ISBLANK(BW105)),ISBLANK(BX105)),#N/A,
IF(BU105="empty","empty",
VLOOKUP(BU105,MonsterGroupTable!$A:$A,1,0)))))))</f>
        <v/>
      </c>
      <c r="CC105" s="2" t="str">
        <f>IF(AND(ISBLANK(CB105),OR(NOT(ISBLANK(CD105)),NOT(ISBLANK(CE105)))),#N/A,
IF(ISBLANK(CB105),"",
IF(AND(NOT(ISERROR(VLOOKUP(CB105,MonsterTable!$A:$B,MATCH(MonsterTable!$B$1,MonsterTable!$A$1:$B$1,0),0))),OR(ISBLANK(CD105),ISBLANK(CE105))),#N/A,
IFERROR(VLOOKUP(CB105,MonsterTable!$A:$B,MATCH(MonsterTable!$B$1,MonsterTable!$A$1:$B$1,0),0),
IF(OR(NOT(ISBLANK(CD105)),ISBLANK(CE105)),#N/A,
IF(CB105="empty","empty",
VLOOKUP(CB105,MonsterGroupTable!$A:$A,1,0)))))))</f>
        <v/>
      </c>
      <c r="CJ105" s="2" t="str">
        <f>IF(AND(ISBLANK(CI105),OR(NOT(ISBLANK(CK105)),NOT(ISBLANK(CL105)))),#N/A,
IF(ISBLANK(CI105),"",
IF(AND(NOT(ISERROR(VLOOKUP(CI105,MonsterTable!$A:$B,MATCH(MonsterTable!$B$1,MonsterTable!$A$1:$B$1,0),0))),OR(ISBLANK(CK105),ISBLANK(CL105))),#N/A,
IFERROR(VLOOKUP(CI105,MonsterTable!$A:$B,MATCH(MonsterTable!$B$1,MonsterTable!$A$1:$B$1,0),0),
IF(OR(NOT(ISBLANK(CK105)),ISBLANK(CL105)),#N/A,
IF(CI105="empty","empty",
VLOOKUP(CI105,MonsterGroupTable!$A:$A,1,0)))))))</f>
        <v/>
      </c>
    </row>
    <row r="106" spans="1:88">
      <c r="A106">
        <v>10105</v>
      </c>
      <c r="B106">
        <f t="shared" si="2"/>
        <v>1.1000000000000001</v>
      </c>
      <c r="C106">
        <f t="shared" si="2"/>
        <v>1.1000000000000001</v>
      </c>
      <c r="F106">
        <v>180</v>
      </c>
      <c r="G106">
        <v>1692</v>
      </c>
      <c r="H106">
        <v>0</v>
      </c>
      <c r="I106">
        <v>0</v>
      </c>
      <c r="J106">
        <v>0</v>
      </c>
      <c r="K106" t="s">
        <v>28</v>
      </c>
      <c r="L106" t="s">
        <v>260</v>
      </c>
      <c r="M106" t="s">
        <v>79</v>
      </c>
      <c r="N106" t="s">
        <v>80</v>
      </c>
      <c r="O106">
        <v>0</v>
      </c>
      <c r="P106">
        <v>-4.75</v>
      </c>
      <c r="Q106">
        <v>-3.5</v>
      </c>
      <c r="R106">
        <v>4.75</v>
      </c>
      <c r="S106">
        <v>3</v>
      </c>
      <c r="T106">
        <v>-13.5</v>
      </c>
      <c r="U106">
        <v>2.5499999999999998</v>
      </c>
      <c r="V106">
        <v>-6.75</v>
      </c>
      <c r="W106" t="str">
        <f t="shared" si="3"/>
        <v>g111,5</v>
      </c>
      <c r="X106" s="1" t="s">
        <v>328</v>
      </c>
      <c r="Y106" s="2" t="str">
        <f>IF(AND(ISBLANK(X106),OR(NOT(ISBLANK(Z106)),NOT(ISBLANK(AA106)))),#N/A,
IF(ISBLANK(X106),"",
IF(AND(NOT(ISERROR(VLOOKUP(X106,MonsterTable!$A:$B,MATCH(MonsterTable!$B$1,MonsterTable!$A$1:$B$1,0),0))),OR(ISBLANK(Z106),ISBLANK(AA106))),#N/A,
IFERROR(VLOOKUP(X106,MonsterTable!$A:$B,MATCH(MonsterTable!$B$1,MonsterTable!$A$1:$B$1,0),0),
IF(OR(NOT(ISBLANK(Z106)),ISBLANK(AA106)),#N/A,
IF(X106="empty","empty",
VLOOKUP(X106,MonsterGroupTable!$A:$A,1,0)))))))</f>
        <v>g111</v>
      </c>
      <c r="AA106">
        <v>5</v>
      </c>
      <c r="AF106" s="2" t="str">
        <f>IF(AND(ISBLANK(AE106),OR(NOT(ISBLANK(AG106)),NOT(ISBLANK(AH106)))),#N/A,
IF(ISBLANK(AE106),"",
IF(AND(NOT(ISERROR(VLOOKUP(AE106,MonsterTable!$A:$B,MATCH(MonsterTable!$B$1,MonsterTable!$A$1:$B$1,0),0))),OR(ISBLANK(AG106),ISBLANK(AH106))),#N/A,
IFERROR(VLOOKUP(AE106,MonsterTable!$A:$B,MATCH(MonsterTable!$B$1,MonsterTable!$A$1:$B$1,0),0),
IF(OR(NOT(ISBLANK(AG106)),ISBLANK(AH106)),#N/A,
IF(AE106="empty","empty",
VLOOKUP(AE106,MonsterGroupTable!$A:$A,1,0)))))))</f>
        <v/>
      </c>
      <c r="AM106" s="2" t="str">
        <f>IF(AND(ISBLANK(AL106),OR(NOT(ISBLANK(AN106)),NOT(ISBLANK(AO106)))),#N/A,
IF(ISBLANK(AL106),"",
IF(AND(NOT(ISERROR(VLOOKUP(AL106,MonsterTable!$A:$B,MATCH(MonsterTable!$B$1,MonsterTable!$A$1:$B$1,0),0))),OR(ISBLANK(AN106),ISBLANK(AO106))),#N/A,
IFERROR(VLOOKUP(AL106,MonsterTable!$A:$B,MATCH(MonsterTable!$B$1,MonsterTable!$A$1:$B$1,0),0),
IF(OR(NOT(ISBLANK(AN106)),ISBLANK(AO106)),#N/A,
IF(AL106="empty","empty",
VLOOKUP(AL106,MonsterGroupTable!$A:$A,1,0)))))))</f>
        <v/>
      </c>
      <c r="AT106" s="2" t="str">
        <f>IF(AND(ISBLANK(AS106),OR(NOT(ISBLANK(AU106)),NOT(ISBLANK(AV106)))),#N/A,
IF(ISBLANK(AS106),"",
IF(AND(NOT(ISERROR(VLOOKUP(AS106,MonsterTable!$A:$B,MATCH(MonsterTable!$B$1,MonsterTable!$A$1:$B$1,0),0))),OR(ISBLANK(AU106),ISBLANK(AV106))),#N/A,
IFERROR(VLOOKUP(AS106,MonsterTable!$A:$B,MATCH(MonsterTable!$B$1,MonsterTable!$A$1:$B$1,0),0),
IF(OR(NOT(ISBLANK(AU106)),ISBLANK(AV106)),#N/A,
IF(AS106="empty","empty",
VLOOKUP(AS106,MonsterGroupTable!$A:$A,1,0)))))))</f>
        <v/>
      </c>
      <c r="BA106" s="2" t="str">
        <f>IF(AND(ISBLANK(AZ106),OR(NOT(ISBLANK(BB106)),NOT(ISBLANK(BC106)))),#N/A,
IF(ISBLANK(AZ106),"",
IF(AND(NOT(ISERROR(VLOOKUP(AZ106,MonsterTable!$A:$B,MATCH(MonsterTable!$B$1,MonsterTable!$A$1:$B$1,0),0))),OR(ISBLANK(BB106),ISBLANK(BC106))),#N/A,
IFERROR(VLOOKUP(AZ106,MonsterTable!$A:$B,MATCH(MonsterTable!$B$1,MonsterTable!$A$1:$B$1,0),0),
IF(OR(NOT(ISBLANK(BB106)),ISBLANK(BC106)),#N/A,
IF(AZ106="empty","empty",
VLOOKUP(AZ106,MonsterGroupTable!$A:$A,1,0)))))))</f>
        <v/>
      </c>
      <c r="BH106" s="2" t="str">
        <f>IF(AND(ISBLANK(BG106),OR(NOT(ISBLANK(BI106)),NOT(ISBLANK(BJ106)))),#N/A,
IF(ISBLANK(BG106),"",
IF(AND(NOT(ISERROR(VLOOKUP(BG106,MonsterTable!$A:$B,MATCH(MonsterTable!$B$1,MonsterTable!$A$1:$B$1,0),0))),OR(ISBLANK(BI106),ISBLANK(BJ106))),#N/A,
IFERROR(VLOOKUP(BG106,MonsterTable!$A:$B,MATCH(MonsterTable!$B$1,MonsterTable!$A$1:$B$1,0),0),
IF(OR(NOT(ISBLANK(BI106)),ISBLANK(BJ106)),#N/A,
IF(BG106="empty","empty",
VLOOKUP(BG106,MonsterGroupTable!$A:$A,1,0)))))))</f>
        <v/>
      </c>
      <c r="BO106" s="2" t="str">
        <f>IF(AND(ISBLANK(BN106),OR(NOT(ISBLANK(BP106)),NOT(ISBLANK(BQ106)))),#N/A,
IF(ISBLANK(BN106),"",
IF(AND(NOT(ISERROR(VLOOKUP(BN106,MonsterTable!$A:$B,MATCH(MonsterTable!$B$1,MonsterTable!$A$1:$B$1,0),0))),OR(ISBLANK(BP106),ISBLANK(BQ106))),#N/A,
IFERROR(VLOOKUP(BN106,MonsterTable!$A:$B,MATCH(MonsterTable!$B$1,MonsterTable!$A$1:$B$1,0),0),
IF(OR(NOT(ISBLANK(BP106)),ISBLANK(BQ106)),#N/A,
IF(BN106="empty","empty",
VLOOKUP(BN106,MonsterGroupTable!$A:$A,1,0)))))))</f>
        <v/>
      </c>
      <c r="BV106" s="2" t="str">
        <f>IF(AND(ISBLANK(BU106),OR(NOT(ISBLANK(BW106)),NOT(ISBLANK(BX106)))),#N/A,
IF(ISBLANK(BU106),"",
IF(AND(NOT(ISERROR(VLOOKUP(BU106,MonsterTable!$A:$B,MATCH(MonsterTable!$B$1,MonsterTable!$A$1:$B$1,0),0))),OR(ISBLANK(BW106),ISBLANK(BX106))),#N/A,
IFERROR(VLOOKUP(BU106,MonsterTable!$A:$B,MATCH(MonsterTable!$B$1,MonsterTable!$A$1:$B$1,0),0),
IF(OR(NOT(ISBLANK(BW106)),ISBLANK(BX106)),#N/A,
IF(BU106="empty","empty",
VLOOKUP(BU106,MonsterGroupTable!$A:$A,1,0)))))))</f>
        <v/>
      </c>
      <c r="CC106" s="2" t="str">
        <f>IF(AND(ISBLANK(CB106),OR(NOT(ISBLANK(CD106)),NOT(ISBLANK(CE106)))),#N/A,
IF(ISBLANK(CB106),"",
IF(AND(NOT(ISERROR(VLOOKUP(CB106,MonsterTable!$A:$B,MATCH(MonsterTable!$B$1,MonsterTable!$A$1:$B$1,0),0))),OR(ISBLANK(CD106),ISBLANK(CE106))),#N/A,
IFERROR(VLOOKUP(CB106,MonsterTable!$A:$B,MATCH(MonsterTable!$B$1,MonsterTable!$A$1:$B$1,0),0),
IF(OR(NOT(ISBLANK(CD106)),ISBLANK(CE106)),#N/A,
IF(CB106="empty","empty",
VLOOKUP(CB106,MonsterGroupTable!$A:$A,1,0)))))))</f>
        <v/>
      </c>
      <c r="CJ106" s="2" t="str">
        <f>IF(AND(ISBLANK(CI106),OR(NOT(ISBLANK(CK106)),NOT(ISBLANK(CL106)))),#N/A,
IF(ISBLANK(CI106),"",
IF(AND(NOT(ISERROR(VLOOKUP(CI106,MonsterTable!$A:$B,MATCH(MonsterTable!$B$1,MonsterTable!$A$1:$B$1,0),0))),OR(ISBLANK(CK106),ISBLANK(CL106))),#N/A,
IFERROR(VLOOKUP(CI106,MonsterTable!$A:$B,MATCH(MonsterTable!$B$1,MonsterTable!$A$1:$B$1,0),0),
IF(OR(NOT(ISBLANK(CK106)),ISBLANK(CL106)),#N/A,
IF(CI106="empty","empty",
VLOOKUP(CI106,MonsterGroupTable!$A:$A,1,0)))))))</f>
        <v/>
      </c>
    </row>
    <row r="107" spans="1:88">
      <c r="A107">
        <v>10106</v>
      </c>
      <c r="B107">
        <f t="shared" si="2"/>
        <v>1.1000000000000001</v>
      </c>
      <c r="C107">
        <f t="shared" si="2"/>
        <v>1.1000000000000001</v>
      </c>
      <c r="F107">
        <v>180</v>
      </c>
      <c r="G107">
        <v>1719</v>
      </c>
      <c r="H107">
        <v>0</v>
      </c>
      <c r="I107">
        <v>0</v>
      </c>
      <c r="J107">
        <v>0</v>
      </c>
      <c r="K107" t="s">
        <v>28</v>
      </c>
      <c r="L107" t="s">
        <v>260</v>
      </c>
      <c r="M107" t="s">
        <v>79</v>
      </c>
      <c r="N107" t="s">
        <v>80</v>
      </c>
      <c r="O107">
        <v>0</v>
      </c>
      <c r="P107">
        <v>-4.75</v>
      </c>
      <c r="Q107">
        <v>-3.5</v>
      </c>
      <c r="R107">
        <v>4.75</v>
      </c>
      <c r="S107">
        <v>3</v>
      </c>
      <c r="T107">
        <v>-13.5</v>
      </c>
      <c r="U107">
        <v>2.5499999999999998</v>
      </c>
      <c r="V107">
        <v>-6.75</v>
      </c>
      <c r="W107" t="str">
        <f t="shared" si="3"/>
        <v>g111,5</v>
      </c>
      <c r="X107" s="1" t="s">
        <v>328</v>
      </c>
      <c r="Y107" s="2" t="str">
        <f>IF(AND(ISBLANK(X107),OR(NOT(ISBLANK(Z107)),NOT(ISBLANK(AA107)))),#N/A,
IF(ISBLANK(X107),"",
IF(AND(NOT(ISERROR(VLOOKUP(X107,MonsterTable!$A:$B,MATCH(MonsterTable!$B$1,MonsterTable!$A$1:$B$1,0),0))),OR(ISBLANK(Z107),ISBLANK(AA107))),#N/A,
IFERROR(VLOOKUP(X107,MonsterTable!$A:$B,MATCH(MonsterTable!$B$1,MonsterTable!$A$1:$B$1,0),0),
IF(OR(NOT(ISBLANK(Z107)),ISBLANK(AA107)),#N/A,
IF(X107="empty","empty",
VLOOKUP(X107,MonsterGroupTable!$A:$A,1,0)))))))</f>
        <v>g111</v>
      </c>
      <c r="AA107">
        <v>5</v>
      </c>
      <c r="AF107" s="2" t="str">
        <f>IF(AND(ISBLANK(AE107),OR(NOT(ISBLANK(AG107)),NOT(ISBLANK(AH107)))),#N/A,
IF(ISBLANK(AE107),"",
IF(AND(NOT(ISERROR(VLOOKUP(AE107,MonsterTable!$A:$B,MATCH(MonsterTable!$B$1,MonsterTable!$A$1:$B$1,0),0))),OR(ISBLANK(AG107),ISBLANK(AH107))),#N/A,
IFERROR(VLOOKUP(AE107,MonsterTable!$A:$B,MATCH(MonsterTable!$B$1,MonsterTable!$A$1:$B$1,0),0),
IF(OR(NOT(ISBLANK(AG107)),ISBLANK(AH107)),#N/A,
IF(AE107="empty","empty",
VLOOKUP(AE107,MonsterGroupTable!$A:$A,1,0)))))))</f>
        <v/>
      </c>
      <c r="AM107" s="2" t="str">
        <f>IF(AND(ISBLANK(AL107),OR(NOT(ISBLANK(AN107)),NOT(ISBLANK(AO107)))),#N/A,
IF(ISBLANK(AL107),"",
IF(AND(NOT(ISERROR(VLOOKUP(AL107,MonsterTable!$A:$B,MATCH(MonsterTable!$B$1,MonsterTable!$A$1:$B$1,0),0))),OR(ISBLANK(AN107),ISBLANK(AO107))),#N/A,
IFERROR(VLOOKUP(AL107,MonsterTable!$A:$B,MATCH(MonsterTable!$B$1,MonsterTable!$A$1:$B$1,0),0),
IF(OR(NOT(ISBLANK(AN107)),ISBLANK(AO107)),#N/A,
IF(AL107="empty","empty",
VLOOKUP(AL107,MonsterGroupTable!$A:$A,1,0)))))))</f>
        <v/>
      </c>
      <c r="AT107" s="2" t="str">
        <f>IF(AND(ISBLANK(AS107),OR(NOT(ISBLANK(AU107)),NOT(ISBLANK(AV107)))),#N/A,
IF(ISBLANK(AS107),"",
IF(AND(NOT(ISERROR(VLOOKUP(AS107,MonsterTable!$A:$B,MATCH(MonsterTable!$B$1,MonsterTable!$A$1:$B$1,0),0))),OR(ISBLANK(AU107),ISBLANK(AV107))),#N/A,
IFERROR(VLOOKUP(AS107,MonsterTable!$A:$B,MATCH(MonsterTable!$B$1,MonsterTable!$A$1:$B$1,0),0),
IF(OR(NOT(ISBLANK(AU107)),ISBLANK(AV107)),#N/A,
IF(AS107="empty","empty",
VLOOKUP(AS107,MonsterGroupTable!$A:$A,1,0)))))))</f>
        <v/>
      </c>
      <c r="BA107" s="2" t="str">
        <f>IF(AND(ISBLANK(AZ107),OR(NOT(ISBLANK(BB107)),NOT(ISBLANK(BC107)))),#N/A,
IF(ISBLANK(AZ107),"",
IF(AND(NOT(ISERROR(VLOOKUP(AZ107,MonsterTable!$A:$B,MATCH(MonsterTable!$B$1,MonsterTable!$A$1:$B$1,0),0))),OR(ISBLANK(BB107),ISBLANK(BC107))),#N/A,
IFERROR(VLOOKUP(AZ107,MonsterTable!$A:$B,MATCH(MonsterTable!$B$1,MonsterTable!$A$1:$B$1,0),0),
IF(OR(NOT(ISBLANK(BB107)),ISBLANK(BC107)),#N/A,
IF(AZ107="empty","empty",
VLOOKUP(AZ107,MonsterGroupTable!$A:$A,1,0)))))))</f>
        <v/>
      </c>
      <c r="BH107" s="2" t="str">
        <f>IF(AND(ISBLANK(BG107),OR(NOT(ISBLANK(BI107)),NOT(ISBLANK(BJ107)))),#N/A,
IF(ISBLANK(BG107),"",
IF(AND(NOT(ISERROR(VLOOKUP(BG107,MonsterTable!$A:$B,MATCH(MonsterTable!$B$1,MonsterTable!$A$1:$B$1,0),0))),OR(ISBLANK(BI107),ISBLANK(BJ107))),#N/A,
IFERROR(VLOOKUP(BG107,MonsterTable!$A:$B,MATCH(MonsterTable!$B$1,MonsterTable!$A$1:$B$1,0),0),
IF(OR(NOT(ISBLANK(BI107)),ISBLANK(BJ107)),#N/A,
IF(BG107="empty","empty",
VLOOKUP(BG107,MonsterGroupTable!$A:$A,1,0)))))))</f>
        <v/>
      </c>
      <c r="BO107" s="2" t="str">
        <f>IF(AND(ISBLANK(BN107),OR(NOT(ISBLANK(BP107)),NOT(ISBLANK(BQ107)))),#N/A,
IF(ISBLANK(BN107),"",
IF(AND(NOT(ISERROR(VLOOKUP(BN107,MonsterTable!$A:$B,MATCH(MonsterTable!$B$1,MonsterTable!$A$1:$B$1,0),0))),OR(ISBLANK(BP107),ISBLANK(BQ107))),#N/A,
IFERROR(VLOOKUP(BN107,MonsterTable!$A:$B,MATCH(MonsterTable!$B$1,MonsterTable!$A$1:$B$1,0),0),
IF(OR(NOT(ISBLANK(BP107)),ISBLANK(BQ107)),#N/A,
IF(BN107="empty","empty",
VLOOKUP(BN107,MonsterGroupTable!$A:$A,1,0)))))))</f>
        <v/>
      </c>
      <c r="BV107" s="2" t="str">
        <f>IF(AND(ISBLANK(BU107),OR(NOT(ISBLANK(BW107)),NOT(ISBLANK(BX107)))),#N/A,
IF(ISBLANK(BU107),"",
IF(AND(NOT(ISERROR(VLOOKUP(BU107,MonsterTable!$A:$B,MATCH(MonsterTable!$B$1,MonsterTable!$A$1:$B$1,0),0))),OR(ISBLANK(BW107),ISBLANK(BX107))),#N/A,
IFERROR(VLOOKUP(BU107,MonsterTable!$A:$B,MATCH(MonsterTable!$B$1,MonsterTable!$A$1:$B$1,0),0),
IF(OR(NOT(ISBLANK(BW107)),ISBLANK(BX107)),#N/A,
IF(BU107="empty","empty",
VLOOKUP(BU107,MonsterGroupTable!$A:$A,1,0)))))))</f>
        <v/>
      </c>
      <c r="CC107" s="2" t="str">
        <f>IF(AND(ISBLANK(CB107),OR(NOT(ISBLANK(CD107)),NOT(ISBLANK(CE107)))),#N/A,
IF(ISBLANK(CB107),"",
IF(AND(NOT(ISERROR(VLOOKUP(CB107,MonsterTable!$A:$B,MATCH(MonsterTable!$B$1,MonsterTable!$A$1:$B$1,0),0))),OR(ISBLANK(CD107),ISBLANK(CE107))),#N/A,
IFERROR(VLOOKUP(CB107,MonsterTable!$A:$B,MATCH(MonsterTable!$B$1,MonsterTable!$A$1:$B$1,0),0),
IF(OR(NOT(ISBLANK(CD107)),ISBLANK(CE107)),#N/A,
IF(CB107="empty","empty",
VLOOKUP(CB107,MonsterGroupTable!$A:$A,1,0)))))))</f>
        <v/>
      </c>
      <c r="CJ107" s="2" t="str">
        <f>IF(AND(ISBLANK(CI107),OR(NOT(ISBLANK(CK107)),NOT(ISBLANK(CL107)))),#N/A,
IF(ISBLANK(CI107),"",
IF(AND(NOT(ISERROR(VLOOKUP(CI107,MonsterTable!$A:$B,MATCH(MonsterTable!$B$1,MonsterTable!$A$1:$B$1,0),0))),OR(ISBLANK(CK107),ISBLANK(CL107))),#N/A,
IFERROR(VLOOKUP(CI107,MonsterTable!$A:$B,MATCH(MonsterTable!$B$1,MonsterTable!$A$1:$B$1,0),0),
IF(OR(NOT(ISBLANK(CK107)),ISBLANK(CL107)),#N/A,
IF(CI107="empty","empty",
VLOOKUP(CI107,MonsterGroupTable!$A:$A,1,0)))))))</f>
        <v/>
      </c>
    </row>
    <row r="108" spans="1:88">
      <c r="A108">
        <v>10107</v>
      </c>
      <c r="B108">
        <f t="shared" si="2"/>
        <v>1.1000000000000001</v>
      </c>
      <c r="C108">
        <f t="shared" si="2"/>
        <v>1.1000000000000001</v>
      </c>
      <c r="F108">
        <v>180</v>
      </c>
      <c r="G108">
        <v>1746</v>
      </c>
      <c r="H108">
        <v>0</v>
      </c>
      <c r="I108">
        <v>0</v>
      </c>
      <c r="J108">
        <v>0</v>
      </c>
      <c r="K108" t="s">
        <v>28</v>
      </c>
      <c r="L108" t="s">
        <v>260</v>
      </c>
      <c r="M108" t="s">
        <v>79</v>
      </c>
      <c r="N108" t="s">
        <v>80</v>
      </c>
      <c r="O108">
        <v>0</v>
      </c>
      <c r="P108">
        <v>-4.75</v>
      </c>
      <c r="Q108">
        <v>-3.5</v>
      </c>
      <c r="R108">
        <v>4.75</v>
      </c>
      <c r="S108">
        <v>3</v>
      </c>
      <c r="T108">
        <v>-13.5</v>
      </c>
      <c r="U108">
        <v>2.5499999999999998</v>
      </c>
      <c r="V108">
        <v>-6.75</v>
      </c>
      <c r="W108" t="str">
        <f t="shared" si="3"/>
        <v>g111,5</v>
      </c>
      <c r="X108" s="1" t="s">
        <v>328</v>
      </c>
      <c r="Y108" s="2" t="str">
        <f>IF(AND(ISBLANK(X108),OR(NOT(ISBLANK(Z108)),NOT(ISBLANK(AA108)))),#N/A,
IF(ISBLANK(X108),"",
IF(AND(NOT(ISERROR(VLOOKUP(X108,MonsterTable!$A:$B,MATCH(MonsterTable!$B$1,MonsterTable!$A$1:$B$1,0),0))),OR(ISBLANK(Z108),ISBLANK(AA108))),#N/A,
IFERROR(VLOOKUP(X108,MonsterTable!$A:$B,MATCH(MonsterTable!$B$1,MonsterTable!$A$1:$B$1,0),0),
IF(OR(NOT(ISBLANK(Z108)),ISBLANK(AA108)),#N/A,
IF(X108="empty","empty",
VLOOKUP(X108,MonsterGroupTable!$A:$A,1,0)))))))</f>
        <v>g111</v>
      </c>
      <c r="AA108">
        <v>5</v>
      </c>
      <c r="AF108" s="2" t="str">
        <f>IF(AND(ISBLANK(AE108),OR(NOT(ISBLANK(AG108)),NOT(ISBLANK(AH108)))),#N/A,
IF(ISBLANK(AE108),"",
IF(AND(NOT(ISERROR(VLOOKUP(AE108,MonsterTable!$A:$B,MATCH(MonsterTable!$B$1,MonsterTable!$A$1:$B$1,0),0))),OR(ISBLANK(AG108),ISBLANK(AH108))),#N/A,
IFERROR(VLOOKUP(AE108,MonsterTable!$A:$B,MATCH(MonsterTable!$B$1,MonsterTable!$A$1:$B$1,0),0),
IF(OR(NOT(ISBLANK(AG108)),ISBLANK(AH108)),#N/A,
IF(AE108="empty","empty",
VLOOKUP(AE108,MonsterGroupTable!$A:$A,1,0)))))))</f>
        <v/>
      </c>
      <c r="AM108" s="2" t="str">
        <f>IF(AND(ISBLANK(AL108),OR(NOT(ISBLANK(AN108)),NOT(ISBLANK(AO108)))),#N/A,
IF(ISBLANK(AL108),"",
IF(AND(NOT(ISERROR(VLOOKUP(AL108,MonsterTable!$A:$B,MATCH(MonsterTable!$B$1,MonsterTable!$A$1:$B$1,0),0))),OR(ISBLANK(AN108),ISBLANK(AO108))),#N/A,
IFERROR(VLOOKUP(AL108,MonsterTable!$A:$B,MATCH(MonsterTable!$B$1,MonsterTable!$A$1:$B$1,0),0),
IF(OR(NOT(ISBLANK(AN108)),ISBLANK(AO108)),#N/A,
IF(AL108="empty","empty",
VLOOKUP(AL108,MonsterGroupTable!$A:$A,1,0)))))))</f>
        <v/>
      </c>
      <c r="AT108" s="2" t="str">
        <f>IF(AND(ISBLANK(AS108),OR(NOT(ISBLANK(AU108)),NOT(ISBLANK(AV108)))),#N/A,
IF(ISBLANK(AS108),"",
IF(AND(NOT(ISERROR(VLOOKUP(AS108,MonsterTable!$A:$B,MATCH(MonsterTable!$B$1,MonsterTable!$A$1:$B$1,0),0))),OR(ISBLANK(AU108),ISBLANK(AV108))),#N/A,
IFERROR(VLOOKUP(AS108,MonsterTable!$A:$B,MATCH(MonsterTable!$B$1,MonsterTable!$A$1:$B$1,0),0),
IF(OR(NOT(ISBLANK(AU108)),ISBLANK(AV108)),#N/A,
IF(AS108="empty","empty",
VLOOKUP(AS108,MonsterGroupTable!$A:$A,1,0)))))))</f>
        <v/>
      </c>
      <c r="BA108" s="2" t="str">
        <f>IF(AND(ISBLANK(AZ108),OR(NOT(ISBLANK(BB108)),NOT(ISBLANK(BC108)))),#N/A,
IF(ISBLANK(AZ108),"",
IF(AND(NOT(ISERROR(VLOOKUP(AZ108,MonsterTable!$A:$B,MATCH(MonsterTable!$B$1,MonsterTable!$A$1:$B$1,0),0))),OR(ISBLANK(BB108),ISBLANK(BC108))),#N/A,
IFERROR(VLOOKUP(AZ108,MonsterTable!$A:$B,MATCH(MonsterTable!$B$1,MonsterTable!$A$1:$B$1,0),0),
IF(OR(NOT(ISBLANK(BB108)),ISBLANK(BC108)),#N/A,
IF(AZ108="empty","empty",
VLOOKUP(AZ108,MonsterGroupTable!$A:$A,1,0)))))))</f>
        <v/>
      </c>
      <c r="BH108" s="2" t="str">
        <f>IF(AND(ISBLANK(BG108),OR(NOT(ISBLANK(BI108)),NOT(ISBLANK(BJ108)))),#N/A,
IF(ISBLANK(BG108),"",
IF(AND(NOT(ISERROR(VLOOKUP(BG108,MonsterTable!$A:$B,MATCH(MonsterTable!$B$1,MonsterTable!$A$1:$B$1,0),0))),OR(ISBLANK(BI108),ISBLANK(BJ108))),#N/A,
IFERROR(VLOOKUP(BG108,MonsterTable!$A:$B,MATCH(MonsterTable!$B$1,MonsterTable!$A$1:$B$1,0),0),
IF(OR(NOT(ISBLANK(BI108)),ISBLANK(BJ108)),#N/A,
IF(BG108="empty","empty",
VLOOKUP(BG108,MonsterGroupTable!$A:$A,1,0)))))))</f>
        <v/>
      </c>
      <c r="BO108" s="2" t="str">
        <f>IF(AND(ISBLANK(BN108),OR(NOT(ISBLANK(BP108)),NOT(ISBLANK(BQ108)))),#N/A,
IF(ISBLANK(BN108),"",
IF(AND(NOT(ISERROR(VLOOKUP(BN108,MonsterTable!$A:$B,MATCH(MonsterTable!$B$1,MonsterTable!$A$1:$B$1,0),0))),OR(ISBLANK(BP108),ISBLANK(BQ108))),#N/A,
IFERROR(VLOOKUP(BN108,MonsterTable!$A:$B,MATCH(MonsterTable!$B$1,MonsterTable!$A$1:$B$1,0),0),
IF(OR(NOT(ISBLANK(BP108)),ISBLANK(BQ108)),#N/A,
IF(BN108="empty","empty",
VLOOKUP(BN108,MonsterGroupTable!$A:$A,1,0)))))))</f>
        <v/>
      </c>
      <c r="BV108" s="2" t="str">
        <f>IF(AND(ISBLANK(BU108),OR(NOT(ISBLANK(BW108)),NOT(ISBLANK(BX108)))),#N/A,
IF(ISBLANK(BU108),"",
IF(AND(NOT(ISERROR(VLOOKUP(BU108,MonsterTable!$A:$B,MATCH(MonsterTable!$B$1,MonsterTable!$A$1:$B$1,0),0))),OR(ISBLANK(BW108),ISBLANK(BX108))),#N/A,
IFERROR(VLOOKUP(BU108,MonsterTable!$A:$B,MATCH(MonsterTable!$B$1,MonsterTable!$A$1:$B$1,0),0),
IF(OR(NOT(ISBLANK(BW108)),ISBLANK(BX108)),#N/A,
IF(BU108="empty","empty",
VLOOKUP(BU108,MonsterGroupTable!$A:$A,1,0)))))))</f>
        <v/>
      </c>
      <c r="CC108" s="2" t="str">
        <f>IF(AND(ISBLANK(CB108),OR(NOT(ISBLANK(CD108)),NOT(ISBLANK(CE108)))),#N/A,
IF(ISBLANK(CB108),"",
IF(AND(NOT(ISERROR(VLOOKUP(CB108,MonsterTable!$A:$B,MATCH(MonsterTable!$B$1,MonsterTable!$A$1:$B$1,0),0))),OR(ISBLANK(CD108),ISBLANK(CE108))),#N/A,
IFERROR(VLOOKUP(CB108,MonsterTable!$A:$B,MATCH(MonsterTable!$B$1,MonsterTable!$A$1:$B$1,0),0),
IF(OR(NOT(ISBLANK(CD108)),ISBLANK(CE108)),#N/A,
IF(CB108="empty","empty",
VLOOKUP(CB108,MonsterGroupTable!$A:$A,1,0)))))))</f>
        <v/>
      </c>
      <c r="CJ108" s="2" t="str">
        <f>IF(AND(ISBLANK(CI108),OR(NOT(ISBLANK(CK108)),NOT(ISBLANK(CL108)))),#N/A,
IF(ISBLANK(CI108),"",
IF(AND(NOT(ISERROR(VLOOKUP(CI108,MonsterTable!$A:$B,MATCH(MonsterTable!$B$1,MonsterTable!$A$1:$B$1,0),0))),OR(ISBLANK(CK108),ISBLANK(CL108))),#N/A,
IFERROR(VLOOKUP(CI108,MonsterTable!$A:$B,MATCH(MonsterTable!$B$1,MonsterTable!$A$1:$B$1,0),0),
IF(OR(NOT(ISBLANK(CK108)),ISBLANK(CL108)),#N/A,
IF(CI108="empty","empty",
VLOOKUP(CI108,MonsterGroupTable!$A:$A,1,0)))))))</f>
        <v/>
      </c>
    </row>
    <row r="109" spans="1:88">
      <c r="A109">
        <v>10108</v>
      </c>
      <c r="B109">
        <f t="shared" si="2"/>
        <v>1.1000000000000001</v>
      </c>
      <c r="C109">
        <f t="shared" si="2"/>
        <v>1.1000000000000001</v>
      </c>
      <c r="F109">
        <v>180</v>
      </c>
      <c r="G109">
        <v>1773</v>
      </c>
      <c r="H109">
        <v>0</v>
      </c>
      <c r="I109">
        <v>0</v>
      </c>
      <c r="J109">
        <v>0</v>
      </c>
      <c r="K109" t="s">
        <v>28</v>
      </c>
      <c r="L109" t="s">
        <v>260</v>
      </c>
      <c r="M109" t="s">
        <v>79</v>
      </c>
      <c r="N109" t="s">
        <v>80</v>
      </c>
      <c r="O109">
        <v>0</v>
      </c>
      <c r="P109">
        <v>-4.75</v>
      </c>
      <c r="Q109">
        <v>-3.5</v>
      </c>
      <c r="R109">
        <v>4.75</v>
      </c>
      <c r="S109">
        <v>3</v>
      </c>
      <c r="T109">
        <v>-13.5</v>
      </c>
      <c r="U109">
        <v>2.5499999999999998</v>
      </c>
      <c r="V109">
        <v>-6.75</v>
      </c>
      <c r="W109" t="str">
        <f t="shared" si="3"/>
        <v>g111,5</v>
      </c>
      <c r="X109" s="1" t="s">
        <v>328</v>
      </c>
      <c r="Y109" s="2" t="str">
        <f>IF(AND(ISBLANK(X109),OR(NOT(ISBLANK(Z109)),NOT(ISBLANK(AA109)))),#N/A,
IF(ISBLANK(X109),"",
IF(AND(NOT(ISERROR(VLOOKUP(X109,MonsterTable!$A:$B,MATCH(MonsterTable!$B$1,MonsterTable!$A$1:$B$1,0),0))),OR(ISBLANK(Z109),ISBLANK(AA109))),#N/A,
IFERROR(VLOOKUP(X109,MonsterTable!$A:$B,MATCH(MonsterTable!$B$1,MonsterTable!$A$1:$B$1,0),0),
IF(OR(NOT(ISBLANK(Z109)),ISBLANK(AA109)),#N/A,
IF(X109="empty","empty",
VLOOKUP(X109,MonsterGroupTable!$A:$A,1,0)))))))</f>
        <v>g111</v>
      </c>
      <c r="AA109">
        <v>5</v>
      </c>
      <c r="AF109" s="2" t="str">
        <f>IF(AND(ISBLANK(AE109),OR(NOT(ISBLANK(AG109)),NOT(ISBLANK(AH109)))),#N/A,
IF(ISBLANK(AE109),"",
IF(AND(NOT(ISERROR(VLOOKUP(AE109,MonsterTable!$A:$B,MATCH(MonsterTable!$B$1,MonsterTable!$A$1:$B$1,0),0))),OR(ISBLANK(AG109),ISBLANK(AH109))),#N/A,
IFERROR(VLOOKUP(AE109,MonsterTable!$A:$B,MATCH(MonsterTable!$B$1,MonsterTable!$A$1:$B$1,0),0),
IF(OR(NOT(ISBLANK(AG109)),ISBLANK(AH109)),#N/A,
IF(AE109="empty","empty",
VLOOKUP(AE109,MonsterGroupTable!$A:$A,1,0)))))))</f>
        <v/>
      </c>
      <c r="AM109" s="2" t="str">
        <f>IF(AND(ISBLANK(AL109),OR(NOT(ISBLANK(AN109)),NOT(ISBLANK(AO109)))),#N/A,
IF(ISBLANK(AL109),"",
IF(AND(NOT(ISERROR(VLOOKUP(AL109,MonsterTable!$A:$B,MATCH(MonsterTable!$B$1,MonsterTable!$A$1:$B$1,0),0))),OR(ISBLANK(AN109),ISBLANK(AO109))),#N/A,
IFERROR(VLOOKUP(AL109,MonsterTable!$A:$B,MATCH(MonsterTable!$B$1,MonsterTable!$A$1:$B$1,0),0),
IF(OR(NOT(ISBLANK(AN109)),ISBLANK(AO109)),#N/A,
IF(AL109="empty","empty",
VLOOKUP(AL109,MonsterGroupTable!$A:$A,1,0)))))))</f>
        <v/>
      </c>
      <c r="AT109" s="2" t="str">
        <f>IF(AND(ISBLANK(AS109),OR(NOT(ISBLANK(AU109)),NOT(ISBLANK(AV109)))),#N/A,
IF(ISBLANK(AS109),"",
IF(AND(NOT(ISERROR(VLOOKUP(AS109,MonsterTable!$A:$B,MATCH(MonsterTable!$B$1,MonsterTable!$A$1:$B$1,0),0))),OR(ISBLANK(AU109),ISBLANK(AV109))),#N/A,
IFERROR(VLOOKUP(AS109,MonsterTable!$A:$B,MATCH(MonsterTable!$B$1,MonsterTable!$A$1:$B$1,0),0),
IF(OR(NOT(ISBLANK(AU109)),ISBLANK(AV109)),#N/A,
IF(AS109="empty","empty",
VLOOKUP(AS109,MonsterGroupTable!$A:$A,1,0)))))))</f>
        <v/>
      </c>
      <c r="BA109" s="2" t="str">
        <f>IF(AND(ISBLANK(AZ109),OR(NOT(ISBLANK(BB109)),NOT(ISBLANK(BC109)))),#N/A,
IF(ISBLANK(AZ109),"",
IF(AND(NOT(ISERROR(VLOOKUP(AZ109,MonsterTable!$A:$B,MATCH(MonsterTable!$B$1,MonsterTable!$A$1:$B$1,0),0))),OR(ISBLANK(BB109),ISBLANK(BC109))),#N/A,
IFERROR(VLOOKUP(AZ109,MonsterTable!$A:$B,MATCH(MonsterTable!$B$1,MonsterTable!$A$1:$B$1,0),0),
IF(OR(NOT(ISBLANK(BB109)),ISBLANK(BC109)),#N/A,
IF(AZ109="empty","empty",
VLOOKUP(AZ109,MonsterGroupTable!$A:$A,1,0)))))))</f>
        <v/>
      </c>
      <c r="BH109" s="2" t="str">
        <f>IF(AND(ISBLANK(BG109),OR(NOT(ISBLANK(BI109)),NOT(ISBLANK(BJ109)))),#N/A,
IF(ISBLANK(BG109),"",
IF(AND(NOT(ISERROR(VLOOKUP(BG109,MonsterTable!$A:$B,MATCH(MonsterTable!$B$1,MonsterTable!$A$1:$B$1,0),0))),OR(ISBLANK(BI109),ISBLANK(BJ109))),#N/A,
IFERROR(VLOOKUP(BG109,MonsterTable!$A:$B,MATCH(MonsterTable!$B$1,MonsterTable!$A$1:$B$1,0),0),
IF(OR(NOT(ISBLANK(BI109)),ISBLANK(BJ109)),#N/A,
IF(BG109="empty","empty",
VLOOKUP(BG109,MonsterGroupTable!$A:$A,1,0)))))))</f>
        <v/>
      </c>
      <c r="BO109" s="2" t="str">
        <f>IF(AND(ISBLANK(BN109),OR(NOT(ISBLANK(BP109)),NOT(ISBLANK(BQ109)))),#N/A,
IF(ISBLANK(BN109),"",
IF(AND(NOT(ISERROR(VLOOKUP(BN109,MonsterTable!$A:$B,MATCH(MonsterTable!$B$1,MonsterTable!$A$1:$B$1,0),0))),OR(ISBLANK(BP109),ISBLANK(BQ109))),#N/A,
IFERROR(VLOOKUP(BN109,MonsterTable!$A:$B,MATCH(MonsterTable!$B$1,MonsterTable!$A$1:$B$1,0),0),
IF(OR(NOT(ISBLANK(BP109)),ISBLANK(BQ109)),#N/A,
IF(BN109="empty","empty",
VLOOKUP(BN109,MonsterGroupTable!$A:$A,1,0)))))))</f>
        <v/>
      </c>
      <c r="BV109" s="2" t="str">
        <f>IF(AND(ISBLANK(BU109),OR(NOT(ISBLANK(BW109)),NOT(ISBLANK(BX109)))),#N/A,
IF(ISBLANK(BU109),"",
IF(AND(NOT(ISERROR(VLOOKUP(BU109,MonsterTable!$A:$B,MATCH(MonsterTable!$B$1,MonsterTable!$A$1:$B$1,0),0))),OR(ISBLANK(BW109),ISBLANK(BX109))),#N/A,
IFERROR(VLOOKUP(BU109,MonsterTable!$A:$B,MATCH(MonsterTable!$B$1,MonsterTable!$A$1:$B$1,0),0),
IF(OR(NOT(ISBLANK(BW109)),ISBLANK(BX109)),#N/A,
IF(BU109="empty","empty",
VLOOKUP(BU109,MonsterGroupTable!$A:$A,1,0)))))))</f>
        <v/>
      </c>
      <c r="CC109" s="2" t="str">
        <f>IF(AND(ISBLANK(CB109),OR(NOT(ISBLANK(CD109)),NOT(ISBLANK(CE109)))),#N/A,
IF(ISBLANK(CB109),"",
IF(AND(NOT(ISERROR(VLOOKUP(CB109,MonsterTable!$A:$B,MATCH(MonsterTable!$B$1,MonsterTable!$A$1:$B$1,0),0))),OR(ISBLANK(CD109),ISBLANK(CE109))),#N/A,
IFERROR(VLOOKUP(CB109,MonsterTable!$A:$B,MATCH(MonsterTable!$B$1,MonsterTable!$A$1:$B$1,0),0),
IF(OR(NOT(ISBLANK(CD109)),ISBLANK(CE109)),#N/A,
IF(CB109="empty","empty",
VLOOKUP(CB109,MonsterGroupTable!$A:$A,1,0)))))))</f>
        <v/>
      </c>
      <c r="CJ109" s="2" t="str">
        <f>IF(AND(ISBLANK(CI109),OR(NOT(ISBLANK(CK109)),NOT(ISBLANK(CL109)))),#N/A,
IF(ISBLANK(CI109),"",
IF(AND(NOT(ISERROR(VLOOKUP(CI109,MonsterTable!$A:$B,MATCH(MonsterTable!$B$1,MonsterTable!$A$1:$B$1,0),0))),OR(ISBLANK(CK109),ISBLANK(CL109))),#N/A,
IFERROR(VLOOKUP(CI109,MonsterTable!$A:$B,MATCH(MonsterTable!$B$1,MonsterTable!$A$1:$B$1,0),0),
IF(OR(NOT(ISBLANK(CK109)),ISBLANK(CL109)),#N/A,
IF(CI109="empty","empty",
VLOOKUP(CI109,MonsterGroupTable!$A:$A,1,0)))))))</f>
        <v/>
      </c>
    </row>
    <row r="110" spans="1:88">
      <c r="A110">
        <v>10109</v>
      </c>
      <c r="B110">
        <f t="shared" si="2"/>
        <v>1.1000000000000001</v>
      </c>
      <c r="C110">
        <f t="shared" si="2"/>
        <v>1.1000000000000001</v>
      </c>
      <c r="F110">
        <v>180</v>
      </c>
      <c r="G110">
        <v>1800</v>
      </c>
      <c r="H110">
        <v>0</v>
      </c>
      <c r="I110">
        <v>0</v>
      </c>
      <c r="J110">
        <v>0</v>
      </c>
      <c r="K110" t="s">
        <v>28</v>
      </c>
      <c r="L110" t="s">
        <v>260</v>
      </c>
      <c r="M110" t="s">
        <v>79</v>
      </c>
      <c r="N110" t="s">
        <v>80</v>
      </c>
      <c r="O110">
        <v>0</v>
      </c>
      <c r="P110">
        <v>-4.75</v>
      </c>
      <c r="Q110">
        <v>-3.5</v>
      </c>
      <c r="R110">
        <v>4.75</v>
      </c>
      <c r="S110">
        <v>3</v>
      </c>
      <c r="T110">
        <v>-13.5</v>
      </c>
      <c r="U110">
        <v>2.5499999999999998</v>
      </c>
      <c r="V110">
        <v>-6.75</v>
      </c>
      <c r="W110" t="str">
        <f t="shared" si="3"/>
        <v>g111,5</v>
      </c>
      <c r="X110" s="1" t="s">
        <v>328</v>
      </c>
      <c r="Y110" s="2" t="str">
        <f>IF(AND(ISBLANK(X110),OR(NOT(ISBLANK(Z110)),NOT(ISBLANK(AA110)))),#N/A,
IF(ISBLANK(X110),"",
IF(AND(NOT(ISERROR(VLOOKUP(X110,MonsterTable!$A:$B,MATCH(MonsterTable!$B$1,MonsterTable!$A$1:$B$1,0),0))),OR(ISBLANK(Z110),ISBLANK(AA110))),#N/A,
IFERROR(VLOOKUP(X110,MonsterTable!$A:$B,MATCH(MonsterTable!$B$1,MonsterTable!$A$1:$B$1,0),0),
IF(OR(NOT(ISBLANK(Z110)),ISBLANK(AA110)),#N/A,
IF(X110="empty","empty",
VLOOKUP(X110,MonsterGroupTable!$A:$A,1,0)))))))</f>
        <v>g111</v>
      </c>
      <c r="AA110">
        <v>5</v>
      </c>
      <c r="AF110" s="2" t="str">
        <f>IF(AND(ISBLANK(AE110),OR(NOT(ISBLANK(AG110)),NOT(ISBLANK(AH110)))),#N/A,
IF(ISBLANK(AE110),"",
IF(AND(NOT(ISERROR(VLOOKUP(AE110,MonsterTable!$A:$B,MATCH(MonsterTable!$B$1,MonsterTable!$A$1:$B$1,0),0))),OR(ISBLANK(AG110),ISBLANK(AH110))),#N/A,
IFERROR(VLOOKUP(AE110,MonsterTable!$A:$B,MATCH(MonsterTable!$B$1,MonsterTable!$A$1:$B$1,0),0),
IF(OR(NOT(ISBLANK(AG110)),ISBLANK(AH110)),#N/A,
IF(AE110="empty","empty",
VLOOKUP(AE110,MonsterGroupTable!$A:$A,1,0)))))))</f>
        <v/>
      </c>
      <c r="AM110" s="2" t="str">
        <f>IF(AND(ISBLANK(AL110),OR(NOT(ISBLANK(AN110)),NOT(ISBLANK(AO110)))),#N/A,
IF(ISBLANK(AL110),"",
IF(AND(NOT(ISERROR(VLOOKUP(AL110,MonsterTable!$A:$B,MATCH(MonsterTable!$B$1,MonsterTable!$A$1:$B$1,0),0))),OR(ISBLANK(AN110),ISBLANK(AO110))),#N/A,
IFERROR(VLOOKUP(AL110,MonsterTable!$A:$B,MATCH(MonsterTable!$B$1,MonsterTable!$A$1:$B$1,0),0),
IF(OR(NOT(ISBLANK(AN110)),ISBLANK(AO110)),#N/A,
IF(AL110="empty","empty",
VLOOKUP(AL110,MonsterGroupTable!$A:$A,1,0)))))))</f>
        <v/>
      </c>
      <c r="AT110" s="2" t="str">
        <f>IF(AND(ISBLANK(AS110),OR(NOT(ISBLANK(AU110)),NOT(ISBLANK(AV110)))),#N/A,
IF(ISBLANK(AS110),"",
IF(AND(NOT(ISERROR(VLOOKUP(AS110,MonsterTable!$A:$B,MATCH(MonsterTable!$B$1,MonsterTable!$A$1:$B$1,0),0))),OR(ISBLANK(AU110),ISBLANK(AV110))),#N/A,
IFERROR(VLOOKUP(AS110,MonsterTable!$A:$B,MATCH(MonsterTable!$B$1,MonsterTable!$A$1:$B$1,0),0),
IF(OR(NOT(ISBLANK(AU110)),ISBLANK(AV110)),#N/A,
IF(AS110="empty","empty",
VLOOKUP(AS110,MonsterGroupTable!$A:$A,1,0)))))))</f>
        <v/>
      </c>
      <c r="BA110" s="2" t="str">
        <f>IF(AND(ISBLANK(AZ110),OR(NOT(ISBLANK(BB110)),NOT(ISBLANK(BC110)))),#N/A,
IF(ISBLANK(AZ110),"",
IF(AND(NOT(ISERROR(VLOOKUP(AZ110,MonsterTable!$A:$B,MATCH(MonsterTable!$B$1,MonsterTable!$A$1:$B$1,0),0))),OR(ISBLANK(BB110),ISBLANK(BC110))),#N/A,
IFERROR(VLOOKUP(AZ110,MonsterTable!$A:$B,MATCH(MonsterTable!$B$1,MonsterTable!$A$1:$B$1,0),0),
IF(OR(NOT(ISBLANK(BB110)),ISBLANK(BC110)),#N/A,
IF(AZ110="empty","empty",
VLOOKUP(AZ110,MonsterGroupTable!$A:$A,1,0)))))))</f>
        <v/>
      </c>
      <c r="BH110" s="2" t="str">
        <f>IF(AND(ISBLANK(BG110),OR(NOT(ISBLANK(BI110)),NOT(ISBLANK(BJ110)))),#N/A,
IF(ISBLANK(BG110),"",
IF(AND(NOT(ISERROR(VLOOKUP(BG110,MonsterTable!$A:$B,MATCH(MonsterTable!$B$1,MonsterTable!$A$1:$B$1,0),0))),OR(ISBLANK(BI110),ISBLANK(BJ110))),#N/A,
IFERROR(VLOOKUP(BG110,MonsterTable!$A:$B,MATCH(MonsterTable!$B$1,MonsterTable!$A$1:$B$1,0),0),
IF(OR(NOT(ISBLANK(BI110)),ISBLANK(BJ110)),#N/A,
IF(BG110="empty","empty",
VLOOKUP(BG110,MonsterGroupTable!$A:$A,1,0)))))))</f>
        <v/>
      </c>
      <c r="BO110" s="2" t="str">
        <f>IF(AND(ISBLANK(BN110),OR(NOT(ISBLANK(BP110)),NOT(ISBLANK(BQ110)))),#N/A,
IF(ISBLANK(BN110),"",
IF(AND(NOT(ISERROR(VLOOKUP(BN110,MonsterTable!$A:$B,MATCH(MonsterTable!$B$1,MonsterTable!$A$1:$B$1,0),0))),OR(ISBLANK(BP110),ISBLANK(BQ110))),#N/A,
IFERROR(VLOOKUP(BN110,MonsterTable!$A:$B,MATCH(MonsterTable!$B$1,MonsterTable!$A$1:$B$1,0),0),
IF(OR(NOT(ISBLANK(BP110)),ISBLANK(BQ110)),#N/A,
IF(BN110="empty","empty",
VLOOKUP(BN110,MonsterGroupTable!$A:$A,1,0)))))))</f>
        <v/>
      </c>
      <c r="BV110" s="2" t="str">
        <f>IF(AND(ISBLANK(BU110),OR(NOT(ISBLANK(BW110)),NOT(ISBLANK(BX110)))),#N/A,
IF(ISBLANK(BU110),"",
IF(AND(NOT(ISERROR(VLOOKUP(BU110,MonsterTable!$A:$B,MATCH(MonsterTable!$B$1,MonsterTable!$A$1:$B$1,0),0))),OR(ISBLANK(BW110),ISBLANK(BX110))),#N/A,
IFERROR(VLOOKUP(BU110,MonsterTable!$A:$B,MATCH(MonsterTable!$B$1,MonsterTable!$A$1:$B$1,0),0),
IF(OR(NOT(ISBLANK(BW110)),ISBLANK(BX110)),#N/A,
IF(BU110="empty","empty",
VLOOKUP(BU110,MonsterGroupTable!$A:$A,1,0)))))))</f>
        <v/>
      </c>
      <c r="CC110" s="2" t="str">
        <f>IF(AND(ISBLANK(CB110),OR(NOT(ISBLANK(CD110)),NOT(ISBLANK(CE110)))),#N/A,
IF(ISBLANK(CB110),"",
IF(AND(NOT(ISERROR(VLOOKUP(CB110,MonsterTable!$A:$B,MATCH(MonsterTable!$B$1,MonsterTable!$A$1:$B$1,0),0))),OR(ISBLANK(CD110),ISBLANK(CE110))),#N/A,
IFERROR(VLOOKUP(CB110,MonsterTable!$A:$B,MATCH(MonsterTable!$B$1,MonsterTable!$A$1:$B$1,0),0),
IF(OR(NOT(ISBLANK(CD110)),ISBLANK(CE110)),#N/A,
IF(CB110="empty","empty",
VLOOKUP(CB110,MonsterGroupTable!$A:$A,1,0)))))))</f>
        <v/>
      </c>
      <c r="CJ110" s="2" t="str">
        <f>IF(AND(ISBLANK(CI110),OR(NOT(ISBLANK(CK110)),NOT(ISBLANK(CL110)))),#N/A,
IF(ISBLANK(CI110),"",
IF(AND(NOT(ISERROR(VLOOKUP(CI110,MonsterTable!$A:$B,MATCH(MonsterTable!$B$1,MonsterTable!$A$1:$B$1,0),0))),OR(ISBLANK(CK110),ISBLANK(CL110))),#N/A,
IFERROR(VLOOKUP(CI110,MonsterTable!$A:$B,MATCH(MonsterTable!$B$1,MonsterTable!$A$1:$B$1,0),0),
IF(OR(NOT(ISBLANK(CK110)),ISBLANK(CL110)),#N/A,
IF(CI110="empty","empty",
VLOOKUP(CI110,MonsterGroupTable!$A:$A,1,0)))))))</f>
        <v/>
      </c>
    </row>
    <row r="111" spans="1:88">
      <c r="A111">
        <v>10110</v>
      </c>
      <c r="B111">
        <f t="shared" si="2"/>
        <v>1.2</v>
      </c>
      <c r="C111">
        <f t="shared" si="2"/>
        <v>1.1000000000000001</v>
      </c>
      <c r="F111">
        <v>180</v>
      </c>
      <c r="G111">
        <v>1827</v>
      </c>
      <c r="H111">
        <v>0</v>
      </c>
      <c r="I111">
        <v>0</v>
      </c>
      <c r="J111">
        <v>0</v>
      </c>
      <c r="K111" t="s">
        <v>28</v>
      </c>
      <c r="L111" t="s">
        <v>260</v>
      </c>
      <c r="M111" t="s">
        <v>79</v>
      </c>
      <c r="N111" t="s">
        <v>80</v>
      </c>
      <c r="O111">
        <v>0</v>
      </c>
      <c r="P111">
        <v>-4.75</v>
      </c>
      <c r="Q111">
        <v>-3.5</v>
      </c>
      <c r="R111">
        <v>4.75</v>
      </c>
      <c r="S111">
        <v>3</v>
      </c>
      <c r="T111">
        <v>-13.5</v>
      </c>
      <c r="U111">
        <v>2.5499999999999998</v>
      </c>
      <c r="V111">
        <v>-6.75</v>
      </c>
      <c r="W111" t="str">
        <f t="shared" si="3"/>
        <v>g111,5</v>
      </c>
      <c r="X111" s="1" t="s">
        <v>328</v>
      </c>
      <c r="Y111" s="2" t="str">
        <f>IF(AND(ISBLANK(X111),OR(NOT(ISBLANK(Z111)),NOT(ISBLANK(AA111)))),#N/A,
IF(ISBLANK(X111),"",
IF(AND(NOT(ISERROR(VLOOKUP(X111,MonsterTable!$A:$B,MATCH(MonsterTable!$B$1,MonsterTable!$A$1:$B$1,0),0))),OR(ISBLANK(Z111),ISBLANK(AA111))),#N/A,
IFERROR(VLOOKUP(X111,MonsterTable!$A:$B,MATCH(MonsterTable!$B$1,MonsterTable!$A$1:$B$1,0),0),
IF(OR(NOT(ISBLANK(Z111)),ISBLANK(AA111)),#N/A,
IF(X111="empty","empty",
VLOOKUP(X111,MonsterGroupTable!$A:$A,1,0)))))))</f>
        <v>g111</v>
      </c>
      <c r="AA111">
        <v>5</v>
      </c>
      <c r="AF111" s="2" t="str">
        <f>IF(AND(ISBLANK(AE111),OR(NOT(ISBLANK(AG111)),NOT(ISBLANK(AH111)))),#N/A,
IF(ISBLANK(AE111),"",
IF(AND(NOT(ISERROR(VLOOKUP(AE111,MonsterTable!$A:$B,MATCH(MonsterTable!$B$1,MonsterTable!$A$1:$B$1,0),0))),OR(ISBLANK(AG111),ISBLANK(AH111))),#N/A,
IFERROR(VLOOKUP(AE111,MonsterTable!$A:$B,MATCH(MonsterTable!$B$1,MonsterTable!$A$1:$B$1,0),0),
IF(OR(NOT(ISBLANK(AG111)),ISBLANK(AH111)),#N/A,
IF(AE111="empty","empty",
VLOOKUP(AE111,MonsterGroupTable!$A:$A,1,0)))))))</f>
        <v/>
      </c>
      <c r="AM111" s="2" t="str">
        <f>IF(AND(ISBLANK(AL111),OR(NOT(ISBLANK(AN111)),NOT(ISBLANK(AO111)))),#N/A,
IF(ISBLANK(AL111),"",
IF(AND(NOT(ISERROR(VLOOKUP(AL111,MonsterTable!$A:$B,MATCH(MonsterTable!$B$1,MonsterTable!$A$1:$B$1,0),0))),OR(ISBLANK(AN111),ISBLANK(AO111))),#N/A,
IFERROR(VLOOKUP(AL111,MonsterTable!$A:$B,MATCH(MonsterTable!$B$1,MonsterTable!$A$1:$B$1,0),0),
IF(OR(NOT(ISBLANK(AN111)),ISBLANK(AO111)),#N/A,
IF(AL111="empty","empty",
VLOOKUP(AL111,MonsterGroupTable!$A:$A,1,0)))))))</f>
        <v/>
      </c>
      <c r="AT111" s="2" t="str">
        <f>IF(AND(ISBLANK(AS111),OR(NOT(ISBLANK(AU111)),NOT(ISBLANK(AV111)))),#N/A,
IF(ISBLANK(AS111),"",
IF(AND(NOT(ISERROR(VLOOKUP(AS111,MonsterTable!$A:$B,MATCH(MonsterTable!$B$1,MonsterTable!$A$1:$B$1,0),0))),OR(ISBLANK(AU111),ISBLANK(AV111))),#N/A,
IFERROR(VLOOKUP(AS111,MonsterTable!$A:$B,MATCH(MonsterTable!$B$1,MonsterTable!$A$1:$B$1,0),0),
IF(OR(NOT(ISBLANK(AU111)),ISBLANK(AV111)),#N/A,
IF(AS111="empty","empty",
VLOOKUP(AS111,MonsterGroupTable!$A:$A,1,0)))))))</f>
        <v/>
      </c>
      <c r="BA111" s="2" t="str">
        <f>IF(AND(ISBLANK(AZ111),OR(NOT(ISBLANK(BB111)),NOT(ISBLANK(BC111)))),#N/A,
IF(ISBLANK(AZ111),"",
IF(AND(NOT(ISERROR(VLOOKUP(AZ111,MonsterTable!$A:$B,MATCH(MonsterTable!$B$1,MonsterTable!$A$1:$B$1,0),0))),OR(ISBLANK(BB111),ISBLANK(BC111))),#N/A,
IFERROR(VLOOKUP(AZ111,MonsterTable!$A:$B,MATCH(MonsterTable!$B$1,MonsterTable!$A$1:$B$1,0),0),
IF(OR(NOT(ISBLANK(BB111)),ISBLANK(BC111)),#N/A,
IF(AZ111="empty","empty",
VLOOKUP(AZ111,MonsterGroupTable!$A:$A,1,0)))))))</f>
        <v/>
      </c>
      <c r="BH111" s="2" t="str">
        <f>IF(AND(ISBLANK(BG111),OR(NOT(ISBLANK(BI111)),NOT(ISBLANK(BJ111)))),#N/A,
IF(ISBLANK(BG111),"",
IF(AND(NOT(ISERROR(VLOOKUP(BG111,MonsterTable!$A:$B,MATCH(MonsterTable!$B$1,MonsterTable!$A$1:$B$1,0),0))),OR(ISBLANK(BI111),ISBLANK(BJ111))),#N/A,
IFERROR(VLOOKUP(BG111,MonsterTable!$A:$B,MATCH(MonsterTable!$B$1,MonsterTable!$A$1:$B$1,0),0),
IF(OR(NOT(ISBLANK(BI111)),ISBLANK(BJ111)),#N/A,
IF(BG111="empty","empty",
VLOOKUP(BG111,MonsterGroupTable!$A:$A,1,0)))))))</f>
        <v/>
      </c>
      <c r="BO111" s="2" t="str">
        <f>IF(AND(ISBLANK(BN111),OR(NOT(ISBLANK(BP111)),NOT(ISBLANK(BQ111)))),#N/A,
IF(ISBLANK(BN111),"",
IF(AND(NOT(ISERROR(VLOOKUP(BN111,MonsterTable!$A:$B,MATCH(MonsterTable!$B$1,MonsterTable!$A$1:$B$1,0),0))),OR(ISBLANK(BP111),ISBLANK(BQ111))),#N/A,
IFERROR(VLOOKUP(BN111,MonsterTable!$A:$B,MATCH(MonsterTable!$B$1,MonsterTable!$A$1:$B$1,0),0),
IF(OR(NOT(ISBLANK(BP111)),ISBLANK(BQ111)),#N/A,
IF(BN111="empty","empty",
VLOOKUP(BN111,MonsterGroupTable!$A:$A,1,0)))))))</f>
        <v/>
      </c>
      <c r="BV111" s="2" t="str">
        <f>IF(AND(ISBLANK(BU111),OR(NOT(ISBLANK(BW111)),NOT(ISBLANK(BX111)))),#N/A,
IF(ISBLANK(BU111),"",
IF(AND(NOT(ISERROR(VLOOKUP(BU111,MonsterTable!$A:$B,MATCH(MonsterTable!$B$1,MonsterTable!$A$1:$B$1,0),0))),OR(ISBLANK(BW111),ISBLANK(BX111))),#N/A,
IFERROR(VLOOKUP(BU111,MonsterTable!$A:$B,MATCH(MonsterTable!$B$1,MonsterTable!$A$1:$B$1,0),0),
IF(OR(NOT(ISBLANK(BW111)),ISBLANK(BX111)),#N/A,
IF(BU111="empty","empty",
VLOOKUP(BU111,MonsterGroupTable!$A:$A,1,0)))))))</f>
        <v/>
      </c>
      <c r="CC111" s="2" t="str">
        <f>IF(AND(ISBLANK(CB111),OR(NOT(ISBLANK(CD111)),NOT(ISBLANK(CE111)))),#N/A,
IF(ISBLANK(CB111),"",
IF(AND(NOT(ISERROR(VLOOKUP(CB111,MonsterTable!$A:$B,MATCH(MonsterTable!$B$1,MonsterTable!$A$1:$B$1,0),0))),OR(ISBLANK(CD111),ISBLANK(CE111))),#N/A,
IFERROR(VLOOKUP(CB111,MonsterTable!$A:$B,MATCH(MonsterTable!$B$1,MonsterTable!$A$1:$B$1,0),0),
IF(OR(NOT(ISBLANK(CD111)),ISBLANK(CE111)),#N/A,
IF(CB111="empty","empty",
VLOOKUP(CB111,MonsterGroupTable!$A:$A,1,0)))))))</f>
        <v/>
      </c>
      <c r="CJ111" s="2" t="str">
        <f>IF(AND(ISBLANK(CI111),OR(NOT(ISBLANK(CK111)),NOT(ISBLANK(CL111)))),#N/A,
IF(ISBLANK(CI111),"",
IF(AND(NOT(ISERROR(VLOOKUP(CI111,MonsterTable!$A:$B,MATCH(MonsterTable!$B$1,MonsterTable!$A$1:$B$1,0),0))),OR(ISBLANK(CK111),ISBLANK(CL111))),#N/A,
IFERROR(VLOOKUP(CI111,MonsterTable!$A:$B,MATCH(MonsterTable!$B$1,MonsterTable!$A$1:$B$1,0),0),
IF(OR(NOT(ISBLANK(CK111)),ISBLANK(CL111)),#N/A,
IF(CI111="empty","empty",
VLOOKUP(CI111,MonsterGroupTable!$A:$A,1,0)))))))</f>
        <v/>
      </c>
    </row>
    <row r="112" spans="1:88">
      <c r="A112">
        <v>10111</v>
      </c>
      <c r="B112">
        <f t="shared" si="2"/>
        <v>1.1000000000000001</v>
      </c>
      <c r="C112">
        <f t="shared" si="2"/>
        <v>1.1000000000000001</v>
      </c>
      <c r="F112">
        <v>180</v>
      </c>
      <c r="G112">
        <v>1854</v>
      </c>
      <c r="H112">
        <v>0</v>
      </c>
      <c r="I112">
        <v>0</v>
      </c>
      <c r="J112">
        <v>0</v>
      </c>
      <c r="K112" t="s">
        <v>28</v>
      </c>
      <c r="L112" t="s">
        <v>243</v>
      </c>
      <c r="M112" t="s">
        <v>79</v>
      </c>
      <c r="N112" t="s">
        <v>80</v>
      </c>
      <c r="O112">
        <v>0</v>
      </c>
      <c r="P112">
        <v>-4.75</v>
      </c>
      <c r="Q112">
        <v>-3.5</v>
      </c>
      <c r="R112">
        <v>4.75</v>
      </c>
      <c r="S112">
        <v>3</v>
      </c>
      <c r="T112">
        <v>-13.5</v>
      </c>
      <c r="U112">
        <v>2.5499999999999998</v>
      </c>
      <c r="V112">
        <v>-6.75</v>
      </c>
      <c r="W112" t="str">
        <f t="shared" si="3"/>
        <v>g112,5</v>
      </c>
      <c r="X112" s="1" t="s">
        <v>329</v>
      </c>
      <c r="Y112" s="2" t="str">
        <f>IF(AND(ISBLANK(X112),OR(NOT(ISBLANK(Z112)),NOT(ISBLANK(AA112)))),#N/A,
IF(ISBLANK(X112),"",
IF(AND(NOT(ISERROR(VLOOKUP(X112,MonsterTable!$A:$B,MATCH(MonsterTable!$B$1,MonsterTable!$A$1:$B$1,0),0))),OR(ISBLANK(Z112),ISBLANK(AA112))),#N/A,
IFERROR(VLOOKUP(X112,MonsterTable!$A:$B,MATCH(MonsterTable!$B$1,MonsterTable!$A$1:$B$1,0),0),
IF(OR(NOT(ISBLANK(Z112)),ISBLANK(AA112)),#N/A,
IF(X112="empty","empty",
VLOOKUP(X112,MonsterGroupTable!$A:$A,1,0)))))))</f>
        <v>g112</v>
      </c>
      <c r="AA112">
        <v>5</v>
      </c>
      <c r="AF112" s="2" t="str">
        <f>IF(AND(ISBLANK(AE112),OR(NOT(ISBLANK(AG112)),NOT(ISBLANK(AH112)))),#N/A,
IF(ISBLANK(AE112),"",
IF(AND(NOT(ISERROR(VLOOKUP(AE112,MonsterTable!$A:$B,MATCH(MonsterTable!$B$1,MonsterTable!$A$1:$B$1,0),0))),OR(ISBLANK(AG112),ISBLANK(AH112))),#N/A,
IFERROR(VLOOKUP(AE112,MonsterTable!$A:$B,MATCH(MonsterTable!$B$1,MonsterTable!$A$1:$B$1,0),0),
IF(OR(NOT(ISBLANK(AG112)),ISBLANK(AH112)),#N/A,
IF(AE112="empty","empty",
VLOOKUP(AE112,MonsterGroupTable!$A:$A,1,0)))))))</f>
        <v/>
      </c>
      <c r="AM112" s="2" t="str">
        <f>IF(AND(ISBLANK(AL112),OR(NOT(ISBLANK(AN112)),NOT(ISBLANK(AO112)))),#N/A,
IF(ISBLANK(AL112),"",
IF(AND(NOT(ISERROR(VLOOKUP(AL112,MonsterTable!$A:$B,MATCH(MonsterTable!$B$1,MonsterTable!$A$1:$B$1,0),0))),OR(ISBLANK(AN112),ISBLANK(AO112))),#N/A,
IFERROR(VLOOKUP(AL112,MonsterTable!$A:$B,MATCH(MonsterTable!$B$1,MonsterTable!$A$1:$B$1,0),0),
IF(OR(NOT(ISBLANK(AN112)),ISBLANK(AO112)),#N/A,
IF(AL112="empty","empty",
VLOOKUP(AL112,MonsterGroupTable!$A:$A,1,0)))))))</f>
        <v/>
      </c>
      <c r="AT112" s="2" t="str">
        <f>IF(AND(ISBLANK(AS112),OR(NOT(ISBLANK(AU112)),NOT(ISBLANK(AV112)))),#N/A,
IF(ISBLANK(AS112),"",
IF(AND(NOT(ISERROR(VLOOKUP(AS112,MonsterTable!$A:$B,MATCH(MonsterTable!$B$1,MonsterTable!$A$1:$B$1,0),0))),OR(ISBLANK(AU112),ISBLANK(AV112))),#N/A,
IFERROR(VLOOKUP(AS112,MonsterTable!$A:$B,MATCH(MonsterTable!$B$1,MonsterTable!$A$1:$B$1,0),0),
IF(OR(NOT(ISBLANK(AU112)),ISBLANK(AV112)),#N/A,
IF(AS112="empty","empty",
VLOOKUP(AS112,MonsterGroupTable!$A:$A,1,0)))))))</f>
        <v/>
      </c>
      <c r="BA112" s="2" t="str">
        <f>IF(AND(ISBLANK(AZ112),OR(NOT(ISBLANK(BB112)),NOT(ISBLANK(BC112)))),#N/A,
IF(ISBLANK(AZ112),"",
IF(AND(NOT(ISERROR(VLOOKUP(AZ112,MonsterTable!$A:$B,MATCH(MonsterTable!$B$1,MonsterTable!$A$1:$B$1,0),0))),OR(ISBLANK(BB112),ISBLANK(BC112))),#N/A,
IFERROR(VLOOKUP(AZ112,MonsterTable!$A:$B,MATCH(MonsterTable!$B$1,MonsterTable!$A$1:$B$1,0),0),
IF(OR(NOT(ISBLANK(BB112)),ISBLANK(BC112)),#N/A,
IF(AZ112="empty","empty",
VLOOKUP(AZ112,MonsterGroupTable!$A:$A,1,0)))))))</f>
        <v/>
      </c>
      <c r="BH112" s="2" t="str">
        <f>IF(AND(ISBLANK(BG112),OR(NOT(ISBLANK(BI112)),NOT(ISBLANK(BJ112)))),#N/A,
IF(ISBLANK(BG112),"",
IF(AND(NOT(ISERROR(VLOOKUP(BG112,MonsterTable!$A:$B,MATCH(MonsterTable!$B$1,MonsterTable!$A$1:$B$1,0),0))),OR(ISBLANK(BI112),ISBLANK(BJ112))),#N/A,
IFERROR(VLOOKUP(BG112,MonsterTable!$A:$B,MATCH(MonsterTable!$B$1,MonsterTable!$A$1:$B$1,0),0),
IF(OR(NOT(ISBLANK(BI112)),ISBLANK(BJ112)),#N/A,
IF(BG112="empty","empty",
VLOOKUP(BG112,MonsterGroupTable!$A:$A,1,0)))))))</f>
        <v/>
      </c>
      <c r="BO112" s="2" t="str">
        <f>IF(AND(ISBLANK(BN112),OR(NOT(ISBLANK(BP112)),NOT(ISBLANK(BQ112)))),#N/A,
IF(ISBLANK(BN112),"",
IF(AND(NOT(ISERROR(VLOOKUP(BN112,MonsterTable!$A:$B,MATCH(MonsterTable!$B$1,MonsterTable!$A$1:$B$1,0),0))),OR(ISBLANK(BP112),ISBLANK(BQ112))),#N/A,
IFERROR(VLOOKUP(BN112,MonsterTable!$A:$B,MATCH(MonsterTable!$B$1,MonsterTable!$A$1:$B$1,0),0),
IF(OR(NOT(ISBLANK(BP112)),ISBLANK(BQ112)),#N/A,
IF(BN112="empty","empty",
VLOOKUP(BN112,MonsterGroupTable!$A:$A,1,0)))))))</f>
        <v/>
      </c>
      <c r="BV112" s="2" t="str">
        <f>IF(AND(ISBLANK(BU112),OR(NOT(ISBLANK(BW112)),NOT(ISBLANK(BX112)))),#N/A,
IF(ISBLANK(BU112),"",
IF(AND(NOT(ISERROR(VLOOKUP(BU112,MonsterTable!$A:$B,MATCH(MonsterTable!$B$1,MonsterTable!$A$1:$B$1,0),0))),OR(ISBLANK(BW112),ISBLANK(BX112))),#N/A,
IFERROR(VLOOKUP(BU112,MonsterTable!$A:$B,MATCH(MonsterTable!$B$1,MonsterTable!$A$1:$B$1,0),0),
IF(OR(NOT(ISBLANK(BW112)),ISBLANK(BX112)),#N/A,
IF(BU112="empty","empty",
VLOOKUP(BU112,MonsterGroupTable!$A:$A,1,0)))))))</f>
        <v/>
      </c>
      <c r="CC112" s="2" t="str">
        <f>IF(AND(ISBLANK(CB112),OR(NOT(ISBLANK(CD112)),NOT(ISBLANK(CE112)))),#N/A,
IF(ISBLANK(CB112),"",
IF(AND(NOT(ISERROR(VLOOKUP(CB112,MonsterTable!$A:$B,MATCH(MonsterTable!$B$1,MonsterTable!$A$1:$B$1,0),0))),OR(ISBLANK(CD112),ISBLANK(CE112))),#N/A,
IFERROR(VLOOKUP(CB112,MonsterTable!$A:$B,MATCH(MonsterTable!$B$1,MonsterTable!$A$1:$B$1,0),0),
IF(OR(NOT(ISBLANK(CD112)),ISBLANK(CE112)),#N/A,
IF(CB112="empty","empty",
VLOOKUP(CB112,MonsterGroupTable!$A:$A,1,0)))))))</f>
        <v/>
      </c>
      <c r="CJ112" s="2" t="str">
        <f>IF(AND(ISBLANK(CI112),OR(NOT(ISBLANK(CK112)),NOT(ISBLANK(CL112)))),#N/A,
IF(ISBLANK(CI112),"",
IF(AND(NOT(ISERROR(VLOOKUP(CI112,MonsterTable!$A:$B,MATCH(MonsterTable!$B$1,MonsterTable!$A$1:$B$1,0),0))),OR(ISBLANK(CK112),ISBLANK(CL112))),#N/A,
IFERROR(VLOOKUP(CI112,MonsterTable!$A:$B,MATCH(MonsterTable!$B$1,MonsterTable!$A$1:$B$1,0),0),
IF(OR(NOT(ISBLANK(CK112)),ISBLANK(CL112)),#N/A,
IF(CI112="empty","empty",
VLOOKUP(CI112,MonsterGroupTable!$A:$A,1,0)))))))</f>
        <v/>
      </c>
    </row>
    <row r="113" spans="1:88">
      <c r="A113">
        <v>10112</v>
      </c>
      <c r="B113">
        <f t="shared" si="2"/>
        <v>1.1000000000000001</v>
      </c>
      <c r="C113">
        <f t="shared" si="2"/>
        <v>1.1000000000000001</v>
      </c>
      <c r="F113">
        <v>180</v>
      </c>
      <c r="G113">
        <v>1881</v>
      </c>
      <c r="H113">
        <v>0</v>
      </c>
      <c r="I113">
        <v>0</v>
      </c>
      <c r="J113">
        <v>0</v>
      </c>
      <c r="K113" t="s">
        <v>28</v>
      </c>
      <c r="L113" t="s">
        <v>243</v>
      </c>
      <c r="M113" t="s">
        <v>79</v>
      </c>
      <c r="N113" t="s">
        <v>80</v>
      </c>
      <c r="O113">
        <v>0</v>
      </c>
      <c r="P113">
        <v>-4.75</v>
      </c>
      <c r="Q113">
        <v>-3.5</v>
      </c>
      <c r="R113">
        <v>4.75</v>
      </c>
      <c r="S113">
        <v>3</v>
      </c>
      <c r="T113">
        <v>-13.5</v>
      </c>
      <c r="U113">
        <v>2.5499999999999998</v>
      </c>
      <c r="V113">
        <v>-6.75</v>
      </c>
      <c r="W113" t="str">
        <f t="shared" si="3"/>
        <v>g112,5</v>
      </c>
      <c r="X113" s="1" t="s">
        <v>329</v>
      </c>
      <c r="Y113" s="2" t="str">
        <f>IF(AND(ISBLANK(X113),OR(NOT(ISBLANK(Z113)),NOT(ISBLANK(AA113)))),#N/A,
IF(ISBLANK(X113),"",
IF(AND(NOT(ISERROR(VLOOKUP(X113,MonsterTable!$A:$B,MATCH(MonsterTable!$B$1,MonsterTable!$A$1:$B$1,0),0))),OR(ISBLANK(Z113),ISBLANK(AA113))),#N/A,
IFERROR(VLOOKUP(X113,MonsterTable!$A:$B,MATCH(MonsterTable!$B$1,MonsterTable!$A$1:$B$1,0),0),
IF(OR(NOT(ISBLANK(Z113)),ISBLANK(AA113)),#N/A,
IF(X113="empty","empty",
VLOOKUP(X113,MonsterGroupTable!$A:$A,1,0)))))))</f>
        <v>g112</v>
      </c>
      <c r="AA113">
        <v>5</v>
      </c>
      <c r="AF113" s="2" t="str">
        <f>IF(AND(ISBLANK(AE113),OR(NOT(ISBLANK(AG113)),NOT(ISBLANK(AH113)))),#N/A,
IF(ISBLANK(AE113),"",
IF(AND(NOT(ISERROR(VLOOKUP(AE113,MonsterTable!$A:$B,MATCH(MonsterTable!$B$1,MonsterTable!$A$1:$B$1,0),0))),OR(ISBLANK(AG113),ISBLANK(AH113))),#N/A,
IFERROR(VLOOKUP(AE113,MonsterTable!$A:$B,MATCH(MonsterTable!$B$1,MonsterTable!$A$1:$B$1,0),0),
IF(OR(NOT(ISBLANK(AG113)),ISBLANK(AH113)),#N/A,
IF(AE113="empty","empty",
VLOOKUP(AE113,MonsterGroupTable!$A:$A,1,0)))))))</f>
        <v/>
      </c>
      <c r="AM113" s="2" t="str">
        <f>IF(AND(ISBLANK(AL113),OR(NOT(ISBLANK(AN113)),NOT(ISBLANK(AO113)))),#N/A,
IF(ISBLANK(AL113),"",
IF(AND(NOT(ISERROR(VLOOKUP(AL113,MonsterTable!$A:$B,MATCH(MonsterTable!$B$1,MonsterTable!$A$1:$B$1,0),0))),OR(ISBLANK(AN113),ISBLANK(AO113))),#N/A,
IFERROR(VLOOKUP(AL113,MonsterTable!$A:$B,MATCH(MonsterTable!$B$1,MonsterTable!$A$1:$B$1,0),0),
IF(OR(NOT(ISBLANK(AN113)),ISBLANK(AO113)),#N/A,
IF(AL113="empty","empty",
VLOOKUP(AL113,MonsterGroupTable!$A:$A,1,0)))))))</f>
        <v/>
      </c>
      <c r="AT113" s="2" t="str">
        <f>IF(AND(ISBLANK(AS113),OR(NOT(ISBLANK(AU113)),NOT(ISBLANK(AV113)))),#N/A,
IF(ISBLANK(AS113),"",
IF(AND(NOT(ISERROR(VLOOKUP(AS113,MonsterTable!$A:$B,MATCH(MonsterTable!$B$1,MonsterTable!$A$1:$B$1,0),0))),OR(ISBLANK(AU113),ISBLANK(AV113))),#N/A,
IFERROR(VLOOKUP(AS113,MonsterTable!$A:$B,MATCH(MonsterTable!$B$1,MonsterTable!$A$1:$B$1,0),0),
IF(OR(NOT(ISBLANK(AU113)),ISBLANK(AV113)),#N/A,
IF(AS113="empty","empty",
VLOOKUP(AS113,MonsterGroupTable!$A:$A,1,0)))))))</f>
        <v/>
      </c>
      <c r="BA113" s="2" t="str">
        <f>IF(AND(ISBLANK(AZ113),OR(NOT(ISBLANK(BB113)),NOT(ISBLANK(BC113)))),#N/A,
IF(ISBLANK(AZ113),"",
IF(AND(NOT(ISERROR(VLOOKUP(AZ113,MonsterTable!$A:$B,MATCH(MonsterTable!$B$1,MonsterTable!$A$1:$B$1,0),0))),OR(ISBLANK(BB113),ISBLANK(BC113))),#N/A,
IFERROR(VLOOKUP(AZ113,MonsterTable!$A:$B,MATCH(MonsterTable!$B$1,MonsterTable!$A$1:$B$1,0),0),
IF(OR(NOT(ISBLANK(BB113)),ISBLANK(BC113)),#N/A,
IF(AZ113="empty","empty",
VLOOKUP(AZ113,MonsterGroupTable!$A:$A,1,0)))))))</f>
        <v/>
      </c>
      <c r="BH113" s="2" t="str">
        <f>IF(AND(ISBLANK(BG113),OR(NOT(ISBLANK(BI113)),NOT(ISBLANK(BJ113)))),#N/A,
IF(ISBLANK(BG113),"",
IF(AND(NOT(ISERROR(VLOOKUP(BG113,MonsterTable!$A:$B,MATCH(MonsterTable!$B$1,MonsterTable!$A$1:$B$1,0),0))),OR(ISBLANK(BI113),ISBLANK(BJ113))),#N/A,
IFERROR(VLOOKUP(BG113,MonsterTable!$A:$B,MATCH(MonsterTable!$B$1,MonsterTable!$A$1:$B$1,0),0),
IF(OR(NOT(ISBLANK(BI113)),ISBLANK(BJ113)),#N/A,
IF(BG113="empty","empty",
VLOOKUP(BG113,MonsterGroupTable!$A:$A,1,0)))))))</f>
        <v/>
      </c>
      <c r="BO113" s="2" t="str">
        <f>IF(AND(ISBLANK(BN113),OR(NOT(ISBLANK(BP113)),NOT(ISBLANK(BQ113)))),#N/A,
IF(ISBLANK(BN113),"",
IF(AND(NOT(ISERROR(VLOOKUP(BN113,MonsterTable!$A:$B,MATCH(MonsterTable!$B$1,MonsterTable!$A$1:$B$1,0),0))),OR(ISBLANK(BP113),ISBLANK(BQ113))),#N/A,
IFERROR(VLOOKUP(BN113,MonsterTable!$A:$B,MATCH(MonsterTable!$B$1,MonsterTable!$A$1:$B$1,0),0),
IF(OR(NOT(ISBLANK(BP113)),ISBLANK(BQ113)),#N/A,
IF(BN113="empty","empty",
VLOOKUP(BN113,MonsterGroupTable!$A:$A,1,0)))))))</f>
        <v/>
      </c>
      <c r="BV113" s="2" t="str">
        <f>IF(AND(ISBLANK(BU113),OR(NOT(ISBLANK(BW113)),NOT(ISBLANK(BX113)))),#N/A,
IF(ISBLANK(BU113),"",
IF(AND(NOT(ISERROR(VLOOKUP(BU113,MonsterTable!$A:$B,MATCH(MonsterTable!$B$1,MonsterTable!$A$1:$B$1,0),0))),OR(ISBLANK(BW113),ISBLANK(BX113))),#N/A,
IFERROR(VLOOKUP(BU113,MonsterTable!$A:$B,MATCH(MonsterTable!$B$1,MonsterTable!$A$1:$B$1,0),0),
IF(OR(NOT(ISBLANK(BW113)),ISBLANK(BX113)),#N/A,
IF(BU113="empty","empty",
VLOOKUP(BU113,MonsterGroupTable!$A:$A,1,0)))))))</f>
        <v/>
      </c>
      <c r="CC113" s="2" t="str">
        <f>IF(AND(ISBLANK(CB113),OR(NOT(ISBLANK(CD113)),NOT(ISBLANK(CE113)))),#N/A,
IF(ISBLANK(CB113),"",
IF(AND(NOT(ISERROR(VLOOKUP(CB113,MonsterTable!$A:$B,MATCH(MonsterTable!$B$1,MonsterTable!$A$1:$B$1,0),0))),OR(ISBLANK(CD113),ISBLANK(CE113))),#N/A,
IFERROR(VLOOKUP(CB113,MonsterTable!$A:$B,MATCH(MonsterTable!$B$1,MonsterTable!$A$1:$B$1,0),0),
IF(OR(NOT(ISBLANK(CD113)),ISBLANK(CE113)),#N/A,
IF(CB113="empty","empty",
VLOOKUP(CB113,MonsterGroupTable!$A:$A,1,0)))))))</f>
        <v/>
      </c>
      <c r="CJ113" s="2" t="str">
        <f>IF(AND(ISBLANK(CI113),OR(NOT(ISBLANK(CK113)),NOT(ISBLANK(CL113)))),#N/A,
IF(ISBLANK(CI113),"",
IF(AND(NOT(ISERROR(VLOOKUP(CI113,MonsterTable!$A:$B,MATCH(MonsterTable!$B$1,MonsterTable!$A$1:$B$1,0),0))),OR(ISBLANK(CK113),ISBLANK(CL113))),#N/A,
IFERROR(VLOOKUP(CI113,MonsterTable!$A:$B,MATCH(MonsterTable!$B$1,MonsterTable!$A$1:$B$1,0),0),
IF(OR(NOT(ISBLANK(CK113)),ISBLANK(CL113)),#N/A,
IF(CI113="empty","empty",
VLOOKUP(CI113,MonsterGroupTable!$A:$A,1,0)))))))</f>
        <v/>
      </c>
    </row>
    <row r="114" spans="1:88">
      <c r="A114">
        <v>10113</v>
      </c>
      <c r="B114">
        <f t="shared" si="2"/>
        <v>1.1000000000000001</v>
      </c>
      <c r="C114">
        <f t="shared" si="2"/>
        <v>1.1000000000000001</v>
      </c>
      <c r="F114">
        <v>180</v>
      </c>
      <c r="G114">
        <v>1908</v>
      </c>
      <c r="H114">
        <v>0</v>
      </c>
      <c r="I114">
        <v>0</v>
      </c>
      <c r="J114">
        <v>0</v>
      </c>
      <c r="K114" t="s">
        <v>28</v>
      </c>
      <c r="L114" t="s">
        <v>243</v>
      </c>
      <c r="M114" t="s">
        <v>79</v>
      </c>
      <c r="N114" t="s">
        <v>80</v>
      </c>
      <c r="O114">
        <v>0</v>
      </c>
      <c r="P114">
        <v>-4.75</v>
      </c>
      <c r="Q114">
        <v>-3.5</v>
      </c>
      <c r="R114">
        <v>4.75</v>
      </c>
      <c r="S114">
        <v>3</v>
      </c>
      <c r="T114">
        <v>-13.5</v>
      </c>
      <c r="U114">
        <v>2.5499999999999998</v>
      </c>
      <c r="V114">
        <v>-6.75</v>
      </c>
      <c r="W114" t="str">
        <f t="shared" si="3"/>
        <v>g112,5</v>
      </c>
      <c r="X114" s="1" t="s">
        <v>329</v>
      </c>
      <c r="Y114" s="2" t="str">
        <f>IF(AND(ISBLANK(X114),OR(NOT(ISBLANK(Z114)),NOT(ISBLANK(AA114)))),#N/A,
IF(ISBLANK(X114),"",
IF(AND(NOT(ISERROR(VLOOKUP(X114,MonsterTable!$A:$B,MATCH(MonsterTable!$B$1,MonsterTable!$A$1:$B$1,0),0))),OR(ISBLANK(Z114),ISBLANK(AA114))),#N/A,
IFERROR(VLOOKUP(X114,MonsterTable!$A:$B,MATCH(MonsterTable!$B$1,MonsterTable!$A$1:$B$1,0),0),
IF(OR(NOT(ISBLANK(Z114)),ISBLANK(AA114)),#N/A,
IF(X114="empty","empty",
VLOOKUP(X114,MonsterGroupTable!$A:$A,1,0)))))))</f>
        <v>g112</v>
      </c>
      <c r="AA114">
        <v>5</v>
      </c>
      <c r="AF114" s="2" t="str">
        <f>IF(AND(ISBLANK(AE114),OR(NOT(ISBLANK(AG114)),NOT(ISBLANK(AH114)))),#N/A,
IF(ISBLANK(AE114),"",
IF(AND(NOT(ISERROR(VLOOKUP(AE114,MonsterTable!$A:$B,MATCH(MonsterTable!$B$1,MonsterTable!$A$1:$B$1,0),0))),OR(ISBLANK(AG114),ISBLANK(AH114))),#N/A,
IFERROR(VLOOKUP(AE114,MonsterTable!$A:$B,MATCH(MonsterTable!$B$1,MonsterTable!$A$1:$B$1,0),0),
IF(OR(NOT(ISBLANK(AG114)),ISBLANK(AH114)),#N/A,
IF(AE114="empty","empty",
VLOOKUP(AE114,MonsterGroupTable!$A:$A,1,0)))))))</f>
        <v/>
      </c>
      <c r="AM114" s="2" t="str">
        <f>IF(AND(ISBLANK(AL114),OR(NOT(ISBLANK(AN114)),NOT(ISBLANK(AO114)))),#N/A,
IF(ISBLANK(AL114),"",
IF(AND(NOT(ISERROR(VLOOKUP(AL114,MonsterTable!$A:$B,MATCH(MonsterTable!$B$1,MonsterTable!$A$1:$B$1,0),0))),OR(ISBLANK(AN114),ISBLANK(AO114))),#N/A,
IFERROR(VLOOKUP(AL114,MonsterTable!$A:$B,MATCH(MonsterTable!$B$1,MonsterTable!$A$1:$B$1,0),0),
IF(OR(NOT(ISBLANK(AN114)),ISBLANK(AO114)),#N/A,
IF(AL114="empty","empty",
VLOOKUP(AL114,MonsterGroupTable!$A:$A,1,0)))))))</f>
        <v/>
      </c>
      <c r="AT114" s="2" t="str">
        <f>IF(AND(ISBLANK(AS114),OR(NOT(ISBLANK(AU114)),NOT(ISBLANK(AV114)))),#N/A,
IF(ISBLANK(AS114),"",
IF(AND(NOT(ISERROR(VLOOKUP(AS114,MonsterTable!$A:$B,MATCH(MonsterTable!$B$1,MonsterTable!$A$1:$B$1,0),0))),OR(ISBLANK(AU114),ISBLANK(AV114))),#N/A,
IFERROR(VLOOKUP(AS114,MonsterTable!$A:$B,MATCH(MonsterTable!$B$1,MonsterTable!$A$1:$B$1,0),0),
IF(OR(NOT(ISBLANK(AU114)),ISBLANK(AV114)),#N/A,
IF(AS114="empty","empty",
VLOOKUP(AS114,MonsterGroupTable!$A:$A,1,0)))))))</f>
        <v/>
      </c>
      <c r="BA114" s="2" t="str">
        <f>IF(AND(ISBLANK(AZ114),OR(NOT(ISBLANK(BB114)),NOT(ISBLANK(BC114)))),#N/A,
IF(ISBLANK(AZ114),"",
IF(AND(NOT(ISERROR(VLOOKUP(AZ114,MonsterTable!$A:$B,MATCH(MonsterTable!$B$1,MonsterTable!$A$1:$B$1,0),0))),OR(ISBLANK(BB114),ISBLANK(BC114))),#N/A,
IFERROR(VLOOKUP(AZ114,MonsterTable!$A:$B,MATCH(MonsterTable!$B$1,MonsterTable!$A$1:$B$1,0),0),
IF(OR(NOT(ISBLANK(BB114)),ISBLANK(BC114)),#N/A,
IF(AZ114="empty","empty",
VLOOKUP(AZ114,MonsterGroupTable!$A:$A,1,0)))))))</f>
        <v/>
      </c>
      <c r="BH114" s="2" t="str">
        <f>IF(AND(ISBLANK(BG114),OR(NOT(ISBLANK(BI114)),NOT(ISBLANK(BJ114)))),#N/A,
IF(ISBLANK(BG114),"",
IF(AND(NOT(ISERROR(VLOOKUP(BG114,MonsterTable!$A:$B,MATCH(MonsterTable!$B$1,MonsterTable!$A$1:$B$1,0),0))),OR(ISBLANK(BI114),ISBLANK(BJ114))),#N/A,
IFERROR(VLOOKUP(BG114,MonsterTable!$A:$B,MATCH(MonsterTable!$B$1,MonsterTable!$A$1:$B$1,0),0),
IF(OR(NOT(ISBLANK(BI114)),ISBLANK(BJ114)),#N/A,
IF(BG114="empty","empty",
VLOOKUP(BG114,MonsterGroupTable!$A:$A,1,0)))))))</f>
        <v/>
      </c>
      <c r="BO114" s="2" t="str">
        <f>IF(AND(ISBLANK(BN114),OR(NOT(ISBLANK(BP114)),NOT(ISBLANK(BQ114)))),#N/A,
IF(ISBLANK(BN114),"",
IF(AND(NOT(ISERROR(VLOOKUP(BN114,MonsterTable!$A:$B,MATCH(MonsterTable!$B$1,MonsterTable!$A$1:$B$1,0),0))),OR(ISBLANK(BP114),ISBLANK(BQ114))),#N/A,
IFERROR(VLOOKUP(BN114,MonsterTable!$A:$B,MATCH(MonsterTable!$B$1,MonsterTable!$A$1:$B$1,0),0),
IF(OR(NOT(ISBLANK(BP114)),ISBLANK(BQ114)),#N/A,
IF(BN114="empty","empty",
VLOOKUP(BN114,MonsterGroupTable!$A:$A,1,0)))))))</f>
        <v/>
      </c>
      <c r="BV114" s="2" t="str">
        <f>IF(AND(ISBLANK(BU114),OR(NOT(ISBLANK(BW114)),NOT(ISBLANK(BX114)))),#N/A,
IF(ISBLANK(BU114),"",
IF(AND(NOT(ISERROR(VLOOKUP(BU114,MonsterTable!$A:$B,MATCH(MonsterTable!$B$1,MonsterTable!$A$1:$B$1,0),0))),OR(ISBLANK(BW114),ISBLANK(BX114))),#N/A,
IFERROR(VLOOKUP(BU114,MonsterTable!$A:$B,MATCH(MonsterTable!$B$1,MonsterTable!$A$1:$B$1,0),0),
IF(OR(NOT(ISBLANK(BW114)),ISBLANK(BX114)),#N/A,
IF(BU114="empty","empty",
VLOOKUP(BU114,MonsterGroupTable!$A:$A,1,0)))))))</f>
        <v/>
      </c>
      <c r="CC114" s="2" t="str">
        <f>IF(AND(ISBLANK(CB114),OR(NOT(ISBLANK(CD114)),NOT(ISBLANK(CE114)))),#N/A,
IF(ISBLANK(CB114),"",
IF(AND(NOT(ISERROR(VLOOKUP(CB114,MonsterTable!$A:$B,MATCH(MonsterTable!$B$1,MonsterTable!$A$1:$B$1,0),0))),OR(ISBLANK(CD114),ISBLANK(CE114))),#N/A,
IFERROR(VLOOKUP(CB114,MonsterTable!$A:$B,MATCH(MonsterTable!$B$1,MonsterTable!$A$1:$B$1,0),0),
IF(OR(NOT(ISBLANK(CD114)),ISBLANK(CE114)),#N/A,
IF(CB114="empty","empty",
VLOOKUP(CB114,MonsterGroupTable!$A:$A,1,0)))))))</f>
        <v/>
      </c>
      <c r="CJ114" s="2" t="str">
        <f>IF(AND(ISBLANK(CI114),OR(NOT(ISBLANK(CK114)),NOT(ISBLANK(CL114)))),#N/A,
IF(ISBLANK(CI114),"",
IF(AND(NOT(ISERROR(VLOOKUP(CI114,MonsterTable!$A:$B,MATCH(MonsterTable!$B$1,MonsterTable!$A$1:$B$1,0),0))),OR(ISBLANK(CK114),ISBLANK(CL114))),#N/A,
IFERROR(VLOOKUP(CI114,MonsterTable!$A:$B,MATCH(MonsterTable!$B$1,MonsterTable!$A$1:$B$1,0),0),
IF(OR(NOT(ISBLANK(CK114)),ISBLANK(CL114)),#N/A,
IF(CI114="empty","empty",
VLOOKUP(CI114,MonsterGroupTable!$A:$A,1,0)))))))</f>
        <v/>
      </c>
    </row>
    <row r="115" spans="1:88">
      <c r="A115">
        <v>10114</v>
      </c>
      <c r="B115">
        <f t="shared" si="2"/>
        <v>1.1000000000000001</v>
      </c>
      <c r="C115">
        <f t="shared" si="2"/>
        <v>1.1000000000000001</v>
      </c>
      <c r="F115">
        <v>180</v>
      </c>
      <c r="G115">
        <v>1935</v>
      </c>
      <c r="H115">
        <v>0</v>
      </c>
      <c r="I115">
        <v>0</v>
      </c>
      <c r="J115">
        <v>0</v>
      </c>
      <c r="K115" t="s">
        <v>28</v>
      </c>
      <c r="L115" t="s">
        <v>243</v>
      </c>
      <c r="M115" t="s">
        <v>79</v>
      </c>
      <c r="N115" t="s">
        <v>80</v>
      </c>
      <c r="O115">
        <v>0</v>
      </c>
      <c r="P115">
        <v>-4.75</v>
      </c>
      <c r="Q115">
        <v>-3.5</v>
      </c>
      <c r="R115">
        <v>4.75</v>
      </c>
      <c r="S115">
        <v>3</v>
      </c>
      <c r="T115">
        <v>-13.5</v>
      </c>
      <c r="U115">
        <v>2.5499999999999998</v>
      </c>
      <c r="V115">
        <v>-6.75</v>
      </c>
      <c r="W115" t="str">
        <f t="shared" si="3"/>
        <v>g112,5</v>
      </c>
      <c r="X115" s="1" t="s">
        <v>329</v>
      </c>
      <c r="Y115" s="2" t="str">
        <f>IF(AND(ISBLANK(X115),OR(NOT(ISBLANK(Z115)),NOT(ISBLANK(AA115)))),#N/A,
IF(ISBLANK(X115),"",
IF(AND(NOT(ISERROR(VLOOKUP(X115,MonsterTable!$A:$B,MATCH(MonsterTable!$B$1,MonsterTable!$A$1:$B$1,0),0))),OR(ISBLANK(Z115),ISBLANK(AA115))),#N/A,
IFERROR(VLOOKUP(X115,MonsterTable!$A:$B,MATCH(MonsterTable!$B$1,MonsterTable!$A$1:$B$1,0),0),
IF(OR(NOT(ISBLANK(Z115)),ISBLANK(AA115)),#N/A,
IF(X115="empty","empty",
VLOOKUP(X115,MonsterGroupTable!$A:$A,1,0)))))))</f>
        <v>g112</v>
      </c>
      <c r="AA115">
        <v>5</v>
      </c>
      <c r="AF115" s="2" t="str">
        <f>IF(AND(ISBLANK(AE115),OR(NOT(ISBLANK(AG115)),NOT(ISBLANK(AH115)))),#N/A,
IF(ISBLANK(AE115),"",
IF(AND(NOT(ISERROR(VLOOKUP(AE115,MonsterTable!$A:$B,MATCH(MonsterTable!$B$1,MonsterTable!$A$1:$B$1,0),0))),OR(ISBLANK(AG115),ISBLANK(AH115))),#N/A,
IFERROR(VLOOKUP(AE115,MonsterTable!$A:$B,MATCH(MonsterTable!$B$1,MonsterTable!$A$1:$B$1,0),0),
IF(OR(NOT(ISBLANK(AG115)),ISBLANK(AH115)),#N/A,
IF(AE115="empty","empty",
VLOOKUP(AE115,MonsterGroupTable!$A:$A,1,0)))))))</f>
        <v/>
      </c>
      <c r="AM115" s="2" t="str">
        <f>IF(AND(ISBLANK(AL115),OR(NOT(ISBLANK(AN115)),NOT(ISBLANK(AO115)))),#N/A,
IF(ISBLANK(AL115),"",
IF(AND(NOT(ISERROR(VLOOKUP(AL115,MonsterTable!$A:$B,MATCH(MonsterTable!$B$1,MonsterTable!$A$1:$B$1,0),0))),OR(ISBLANK(AN115),ISBLANK(AO115))),#N/A,
IFERROR(VLOOKUP(AL115,MonsterTable!$A:$B,MATCH(MonsterTable!$B$1,MonsterTable!$A$1:$B$1,0),0),
IF(OR(NOT(ISBLANK(AN115)),ISBLANK(AO115)),#N/A,
IF(AL115="empty","empty",
VLOOKUP(AL115,MonsterGroupTable!$A:$A,1,0)))))))</f>
        <v/>
      </c>
      <c r="AT115" s="2" t="str">
        <f>IF(AND(ISBLANK(AS115),OR(NOT(ISBLANK(AU115)),NOT(ISBLANK(AV115)))),#N/A,
IF(ISBLANK(AS115),"",
IF(AND(NOT(ISERROR(VLOOKUP(AS115,MonsterTable!$A:$B,MATCH(MonsterTable!$B$1,MonsterTable!$A$1:$B$1,0),0))),OR(ISBLANK(AU115),ISBLANK(AV115))),#N/A,
IFERROR(VLOOKUP(AS115,MonsterTable!$A:$B,MATCH(MonsterTable!$B$1,MonsterTable!$A$1:$B$1,0),0),
IF(OR(NOT(ISBLANK(AU115)),ISBLANK(AV115)),#N/A,
IF(AS115="empty","empty",
VLOOKUP(AS115,MonsterGroupTable!$A:$A,1,0)))))))</f>
        <v/>
      </c>
      <c r="BA115" s="2" t="str">
        <f>IF(AND(ISBLANK(AZ115),OR(NOT(ISBLANK(BB115)),NOT(ISBLANK(BC115)))),#N/A,
IF(ISBLANK(AZ115),"",
IF(AND(NOT(ISERROR(VLOOKUP(AZ115,MonsterTable!$A:$B,MATCH(MonsterTable!$B$1,MonsterTable!$A$1:$B$1,0),0))),OR(ISBLANK(BB115),ISBLANK(BC115))),#N/A,
IFERROR(VLOOKUP(AZ115,MonsterTable!$A:$B,MATCH(MonsterTable!$B$1,MonsterTable!$A$1:$B$1,0),0),
IF(OR(NOT(ISBLANK(BB115)),ISBLANK(BC115)),#N/A,
IF(AZ115="empty","empty",
VLOOKUP(AZ115,MonsterGroupTable!$A:$A,1,0)))))))</f>
        <v/>
      </c>
      <c r="BH115" s="2" t="str">
        <f>IF(AND(ISBLANK(BG115),OR(NOT(ISBLANK(BI115)),NOT(ISBLANK(BJ115)))),#N/A,
IF(ISBLANK(BG115),"",
IF(AND(NOT(ISERROR(VLOOKUP(BG115,MonsterTable!$A:$B,MATCH(MonsterTable!$B$1,MonsterTable!$A$1:$B$1,0),0))),OR(ISBLANK(BI115),ISBLANK(BJ115))),#N/A,
IFERROR(VLOOKUP(BG115,MonsterTable!$A:$B,MATCH(MonsterTable!$B$1,MonsterTable!$A$1:$B$1,0),0),
IF(OR(NOT(ISBLANK(BI115)),ISBLANK(BJ115)),#N/A,
IF(BG115="empty","empty",
VLOOKUP(BG115,MonsterGroupTable!$A:$A,1,0)))))))</f>
        <v/>
      </c>
      <c r="BO115" s="2" t="str">
        <f>IF(AND(ISBLANK(BN115),OR(NOT(ISBLANK(BP115)),NOT(ISBLANK(BQ115)))),#N/A,
IF(ISBLANK(BN115),"",
IF(AND(NOT(ISERROR(VLOOKUP(BN115,MonsterTable!$A:$B,MATCH(MonsterTable!$B$1,MonsterTable!$A$1:$B$1,0),0))),OR(ISBLANK(BP115),ISBLANK(BQ115))),#N/A,
IFERROR(VLOOKUP(BN115,MonsterTable!$A:$B,MATCH(MonsterTable!$B$1,MonsterTable!$A$1:$B$1,0),0),
IF(OR(NOT(ISBLANK(BP115)),ISBLANK(BQ115)),#N/A,
IF(BN115="empty","empty",
VLOOKUP(BN115,MonsterGroupTable!$A:$A,1,0)))))))</f>
        <v/>
      </c>
      <c r="BV115" s="2" t="str">
        <f>IF(AND(ISBLANK(BU115),OR(NOT(ISBLANK(BW115)),NOT(ISBLANK(BX115)))),#N/A,
IF(ISBLANK(BU115),"",
IF(AND(NOT(ISERROR(VLOOKUP(BU115,MonsterTable!$A:$B,MATCH(MonsterTable!$B$1,MonsterTable!$A$1:$B$1,0),0))),OR(ISBLANK(BW115),ISBLANK(BX115))),#N/A,
IFERROR(VLOOKUP(BU115,MonsterTable!$A:$B,MATCH(MonsterTable!$B$1,MonsterTable!$A$1:$B$1,0),0),
IF(OR(NOT(ISBLANK(BW115)),ISBLANK(BX115)),#N/A,
IF(BU115="empty","empty",
VLOOKUP(BU115,MonsterGroupTable!$A:$A,1,0)))))))</f>
        <v/>
      </c>
      <c r="CC115" s="2" t="str">
        <f>IF(AND(ISBLANK(CB115),OR(NOT(ISBLANK(CD115)),NOT(ISBLANK(CE115)))),#N/A,
IF(ISBLANK(CB115),"",
IF(AND(NOT(ISERROR(VLOOKUP(CB115,MonsterTable!$A:$B,MATCH(MonsterTable!$B$1,MonsterTable!$A$1:$B$1,0),0))),OR(ISBLANK(CD115),ISBLANK(CE115))),#N/A,
IFERROR(VLOOKUP(CB115,MonsterTable!$A:$B,MATCH(MonsterTable!$B$1,MonsterTable!$A$1:$B$1,0),0),
IF(OR(NOT(ISBLANK(CD115)),ISBLANK(CE115)),#N/A,
IF(CB115="empty","empty",
VLOOKUP(CB115,MonsterGroupTable!$A:$A,1,0)))))))</f>
        <v/>
      </c>
      <c r="CJ115" s="2" t="str">
        <f>IF(AND(ISBLANK(CI115),OR(NOT(ISBLANK(CK115)),NOT(ISBLANK(CL115)))),#N/A,
IF(ISBLANK(CI115),"",
IF(AND(NOT(ISERROR(VLOOKUP(CI115,MonsterTable!$A:$B,MATCH(MonsterTable!$B$1,MonsterTable!$A$1:$B$1,0),0))),OR(ISBLANK(CK115),ISBLANK(CL115))),#N/A,
IFERROR(VLOOKUP(CI115,MonsterTable!$A:$B,MATCH(MonsterTable!$B$1,MonsterTable!$A$1:$B$1,0),0),
IF(OR(NOT(ISBLANK(CK115)),ISBLANK(CL115)),#N/A,
IF(CI115="empty","empty",
VLOOKUP(CI115,MonsterGroupTable!$A:$A,1,0)))))))</f>
        <v/>
      </c>
    </row>
    <row r="116" spans="1:88">
      <c r="A116">
        <v>10115</v>
      </c>
      <c r="B116">
        <f t="shared" si="2"/>
        <v>1.1000000000000001</v>
      </c>
      <c r="C116">
        <f t="shared" si="2"/>
        <v>1.1000000000000001</v>
      </c>
      <c r="F116">
        <v>180</v>
      </c>
      <c r="G116">
        <v>1962</v>
      </c>
      <c r="H116">
        <v>0</v>
      </c>
      <c r="I116">
        <v>0</v>
      </c>
      <c r="J116">
        <v>0</v>
      </c>
      <c r="K116" t="s">
        <v>28</v>
      </c>
      <c r="L116" t="s">
        <v>243</v>
      </c>
      <c r="M116" t="s">
        <v>79</v>
      </c>
      <c r="N116" t="s">
        <v>80</v>
      </c>
      <c r="O116">
        <v>0</v>
      </c>
      <c r="P116">
        <v>-4.75</v>
      </c>
      <c r="Q116">
        <v>-3.5</v>
      </c>
      <c r="R116">
        <v>4.75</v>
      </c>
      <c r="S116">
        <v>3</v>
      </c>
      <c r="T116">
        <v>-13.5</v>
      </c>
      <c r="U116">
        <v>2.5499999999999998</v>
      </c>
      <c r="V116">
        <v>-6.75</v>
      </c>
      <c r="W116" t="str">
        <f t="shared" si="3"/>
        <v>g112,5</v>
      </c>
      <c r="X116" s="1" t="s">
        <v>329</v>
      </c>
      <c r="Y116" s="2" t="str">
        <f>IF(AND(ISBLANK(X116),OR(NOT(ISBLANK(Z116)),NOT(ISBLANK(AA116)))),#N/A,
IF(ISBLANK(X116),"",
IF(AND(NOT(ISERROR(VLOOKUP(X116,MonsterTable!$A:$B,MATCH(MonsterTable!$B$1,MonsterTable!$A$1:$B$1,0),0))),OR(ISBLANK(Z116),ISBLANK(AA116))),#N/A,
IFERROR(VLOOKUP(X116,MonsterTable!$A:$B,MATCH(MonsterTable!$B$1,MonsterTable!$A$1:$B$1,0),0),
IF(OR(NOT(ISBLANK(Z116)),ISBLANK(AA116)),#N/A,
IF(X116="empty","empty",
VLOOKUP(X116,MonsterGroupTable!$A:$A,1,0)))))))</f>
        <v>g112</v>
      </c>
      <c r="AA116">
        <v>5</v>
      </c>
      <c r="AF116" s="2" t="str">
        <f>IF(AND(ISBLANK(AE116),OR(NOT(ISBLANK(AG116)),NOT(ISBLANK(AH116)))),#N/A,
IF(ISBLANK(AE116),"",
IF(AND(NOT(ISERROR(VLOOKUP(AE116,MonsterTable!$A:$B,MATCH(MonsterTable!$B$1,MonsterTable!$A$1:$B$1,0),0))),OR(ISBLANK(AG116),ISBLANK(AH116))),#N/A,
IFERROR(VLOOKUP(AE116,MonsterTable!$A:$B,MATCH(MonsterTable!$B$1,MonsterTable!$A$1:$B$1,0),0),
IF(OR(NOT(ISBLANK(AG116)),ISBLANK(AH116)),#N/A,
IF(AE116="empty","empty",
VLOOKUP(AE116,MonsterGroupTable!$A:$A,1,0)))))))</f>
        <v/>
      </c>
      <c r="AM116" s="2" t="str">
        <f>IF(AND(ISBLANK(AL116),OR(NOT(ISBLANK(AN116)),NOT(ISBLANK(AO116)))),#N/A,
IF(ISBLANK(AL116),"",
IF(AND(NOT(ISERROR(VLOOKUP(AL116,MonsterTable!$A:$B,MATCH(MonsterTable!$B$1,MonsterTable!$A$1:$B$1,0),0))),OR(ISBLANK(AN116),ISBLANK(AO116))),#N/A,
IFERROR(VLOOKUP(AL116,MonsterTable!$A:$B,MATCH(MonsterTable!$B$1,MonsterTable!$A$1:$B$1,0),0),
IF(OR(NOT(ISBLANK(AN116)),ISBLANK(AO116)),#N/A,
IF(AL116="empty","empty",
VLOOKUP(AL116,MonsterGroupTable!$A:$A,1,0)))))))</f>
        <v/>
      </c>
      <c r="AT116" s="2" t="str">
        <f>IF(AND(ISBLANK(AS116),OR(NOT(ISBLANK(AU116)),NOT(ISBLANK(AV116)))),#N/A,
IF(ISBLANK(AS116),"",
IF(AND(NOT(ISERROR(VLOOKUP(AS116,MonsterTable!$A:$B,MATCH(MonsterTable!$B$1,MonsterTable!$A$1:$B$1,0),0))),OR(ISBLANK(AU116),ISBLANK(AV116))),#N/A,
IFERROR(VLOOKUP(AS116,MonsterTable!$A:$B,MATCH(MonsterTable!$B$1,MonsterTable!$A$1:$B$1,0),0),
IF(OR(NOT(ISBLANK(AU116)),ISBLANK(AV116)),#N/A,
IF(AS116="empty","empty",
VLOOKUP(AS116,MonsterGroupTable!$A:$A,1,0)))))))</f>
        <v/>
      </c>
      <c r="BA116" s="2" t="str">
        <f>IF(AND(ISBLANK(AZ116),OR(NOT(ISBLANK(BB116)),NOT(ISBLANK(BC116)))),#N/A,
IF(ISBLANK(AZ116),"",
IF(AND(NOT(ISERROR(VLOOKUP(AZ116,MonsterTable!$A:$B,MATCH(MonsterTable!$B$1,MonsterTable!$A$1:$B$1,0),0))),OR(ISBLANK(BB116),ISBLANK(BC116))),#N/A,
IFERROR(VLOOKUP(AZ116,MonsterTable!$A:$B,MATCH(MonsterTable!$B$1,MonsterTable!$A$1:$B$1,0),0),
IF(OR(NOT(ISBLANK(BB116)),ISBLANK(BC116)),#N/A,
IF(AZ116="empty","empty",
VLOOKUP(AZ116,MonsterGroupTable!$A:$A,1,0)))))))</f>
        <v/>
      </c>
      <c r="BH116" s="2" t="str">
        <f>IF(AND(ISBLANK(BG116),OR(NOT(ISBLANK(BI116)),NOT(ISBLANK(BJ116)))),#N/A,
IF(ISBLANK(BG116),"",
IF(AND(NOT(ISERROR(VLOOKUP(BG116,MonsterTable!$A:$B,MATCH(MonsterTable!$B$1,MonsterTable!$A$1:$B$1,0),0))),OR(ISBLANK(BI116),ISBLANK(BJ116))),#N/A,
IFERROR(VLOOKUP(BG116,MonsterTable!$A:$B,MATCH(MonsterTable!$B$1,MonsterTable!$A$1:$B$1,0),0),
IF(OR(NOT(ISBLANK(BI116)),ISBLANK(BJ116)),#N/A,
IF(BG116="empty","empty",
VLOOKUP(BG116,MonsterGroupTable!$A:$A,1,0)))))))</f>
        <v/>
      </c>
      <c r="BO116" s="2" t="str">
        <f>IF(AND(ISBLANK(BN116),OR(NOT(ISBLANK(BP116)),NOT(ISBLANK(BQ116)))),#N/A,
IF(ISBLANK(BN116),"",
IF(AND(NOT(ISERROR(VLOOKUP(BN116,MonsterTable!$A:$B,MATCH(MonsterTable!$B$1,MonsterTable!$A$1:$B$1,0),0))),OR(ISBLANK(BP116),ISBLANK(BQ116))),#N/A,
IFERROR(VLOOKUP(BN116,MonsterTable!$A:$B,MATCH(MonsterTable!$B$1,MonsterTable!$A$1:$B$1,0),0),
IF(OR(NOT(ISBLANK(BP116)),ISBLANK(BQ116)),#N/A,
IF(BN116="empty","empty",
VLOOKUP(BN116,MonsterGroupTable!$A:$A,1,0)))))))</f>
        <v/>
      </c>
      <c r="BV116" s="2" t="str">
        <f>IF(AND(ISBLANK(BU116),OR(NOT(ISBLANK(BW116)),NOT(ISBLANK(BX116)))),#N/A,
IF(ISBLANK(BU116),"",
IF(AND(NOT(ISERROR(VLOOKUP(BU116,MonsterTable!$A:$B,MATCH(MonsterTable!$B$1,MonsterTable!$A$1:$B$1,0),0))),OR(ISBLANK(BW116),ISBLANK(BX116))),#N/A,
IFERROR(VLOOKUP(BU116,MonsterTable!$A:$B,MATCH(MonsterTable!$B$1,MonsterTable!$A$1:$B$1,0),0),
IF(OR(NOT(ISBLANK(BW116)),ISBLANK(BX116)),#N/A,
IF(BU116="empty","empty",
VLOOKUP(BU116,MonsterGroupTable!$A:$A,1,0)))))))</f>
        <v/>
      </c>
      <c r="CC116" s="2" t="str">
        <f>IF(AND(ISBLANK(CB116),OR(NOT(ISBLANK(CD116)),NOT(ISBLANK(CE116)))),#N/A,
IF(ISBLANK(CB116),"",
IF(AND(NOT(ISERROR(VLOOKUP(CB116,MonsterTable!$A:$B,MATCH(MonsterTable!$B$1,MonsterTable!$A$1:$B$1,0),0))),OR(ISBLANK(CD116),ISBLANK(CE116))),#N/A,
IFERROR(VLOOKUP(CB116,MonsterTable!$A:$B,MATCH(MonsterTable!$B$1,MonsterTable!$A$1:$B$1,0),0),
IF(OR(NOT(ISBLANK(CD116)),ISBLANK(CE116)),#N/A,
IF(CB116="empty","empty",
VLOOKUP(CB116,MonsterGroupTable!$A:$A,1,0)))))))</f>
        <v/>
      </c>
      <c r="CJ116" s="2" t="str">
        <f>IF(AND(ISBLANK(CI116),OR(NOT(ISBLANK(CK116)),NOT(ISBLANK(CL116)))),#N/A,
IF(ISBLANK(CI116),"",
IF(AND(NOT(ISERROR(VLOOKUP(CI116,MonsterTable!$A:$B,MATCH(MonsterTable!$B$1,MonsterTable!$A$1:$B$1,0),0))),OR(ISBLANK(CK116),ISBLANK(CL116))),#N/A,
IFERROR(VLOOKUP(CI116,MonsterTable!$A:$B,MATCH(MonsterTable!$B$1,MonsterTable!$A$1:$B$1,0),0),
IF(OR(NOT(ISBLANK(CK116)),ISBLANK(CL116)),#N/A,
IF(CI116="empty","empty",
VLOOKUP(CI116,MonsterGroupTable!$A:$A,1,0)))))))</f>
        <v/>
      </c>
    </row>
    <row r="117" spans="1:88">
      <c r="A117">
        <v>10116</v>
      </c>
      <c r="B117">
        <f t="shared" si="2"/>
        <v>1.1000000000000001</v>
      </c>
      <c r="C117">
        <f t="shared" si="2"/>
        <v>1.1000000000000001</v>
      </c>
      <c r="F117">
        <v>180</v>
      </c>
      <c r="G117">
        <v>1989</v>
      </c>
      <c r="H117">
        <v>0</v>
      </c>
      <c r="I117">
        <v>0</v>
      </c>
      <c r="J117">
        <v>0</v>
      </c>
      <c r="K117" t="s">
        <v>28</v>
      </c>
      <c r="L117" t="s">
        <v>243</v>
      </c>
      <c r="M117" t="s">
        <v>79</v>
      </c>
      <c r="N117" t="s">
        <v>80</v>
      </c>
      <c r="O117">
        <v>0</v>
      </c>
      <c r="P117">
        <v>-4.75</v>
      </c>
      <c r="Q117">
        <v>-3.5</v>
      </c>
      <c r="R117">
        <v>4.75</v>
      </c>
      <c r="S117">
        <v>3</v>
      </c>
      <c r="T117">
        <v>-13.5</v>
      </c>
      <c r="U117">
        <v>2.5499999999999998</v>
      </c>
      <c r="V117">
        <v>-6.75</v>
      </c>
      <c r="W117" t="str">
        <f t="shared" si="3"/>
        <v>g112,5</v>
      </c>
      <c r="X117" s="1" t="s">
        <v>329</v>
      </c>
      <c r="Y117" s="2" t="str">
        <f>IF(AND(ISBLANK(X117),OR(NOT(ISBLANK(Z117)),NOT(ISBLANK(AA117)))),#N/A,
IF(ISBLANK(X117),"",
IF(AND(NOT(ISERROR(VLOOKUP(X117,MonsterTable!$A:$B,MATCH(MonsterTable!$B$1,MonsterTable!$A$1:$B$1,0),0))),OR(ISBLANK(Z117),ISBLANK(AA117))),#N/A,
IFERROR(VLOOKUP(X117,MonsterTable!$A:$B,MATCH(MonsterTable!$B$1,MonsterTable!$A$1:$B$1,0),0),
IF(OR(NOT(ISBLANK(Z117)),ISBLANK(AA117)),#N/A,
IF(X117="empty","empty",
VLOOKUP(X117,MonsterGroupTable!$A:$A,1,0)))))))</f>
        <v>g112</v>
      </c>
      <c r="AA117">
        <v>5</v>
      </c>
      <c r="AF117" s="2" t="str">
        <f>IF(AND(ISBLANK(AE117),OR(NOT(ISBLANK(AG117)),NOT(ISBLANK(AH117)))),#N/A,
IF(ISBLANK(AE117),"",
IF(AND(NOT(ISERROR(VLOOKUP(AE117,MonsterTable!$A:$B,MATCH(MonsterTable!$B$1,MonsterTable!$A$1:$B$1,0),0))),OR(ISBLANK(AG117),ISBLANK(AH117))),#N/A,
IFERROR(VLOOKUP(AE117,MonsterTable!$A:$B,MATCH(MonsterTable!$B$1,MonsterTable!$A$1:$B$1,0),0),
IF(OR(NOT(ISBLANK(AG117)),ISBLANK(AH117)),#N/A,
IF(AE117="empty","empty",
VLOOKUP(AE117,MonsterGroupTable!$A:$A,1,0)))))))</f>
        <v/>
      </c>
      <c r="AM117" s="2" t="str">
        <f>IF(AND(ISBLANK(AL117),OR(NOT(ISBLANK(AN117)),NOT(ISBLANK(AO117)))),#N/A,
IF(ISBLANK(AL117),"",
IF(AND(NOT(ISERROR(VLOOKUP(AL117,MonsterTable!$A:$B,MATCH(MonsterTable!$B$1,MonsterTable!$A$1:$B$1,0),0))),OR(ISBLANK(AN117),ISBLANK(AO117))),#N/A,
IFERROR(VLOOKUP(AL117,MonsterTable!$A:$B,MATCH(MonsterTable!$B$1,MonsterTable!$A$1:$B$1,0),0),
IF(OR(NOT(ISBLANK(AN117)),ISBLANK(AO117)),#N/A,
IF(AL117="empty","empty",
VLOOKUP(AL117,MonsterGroupTable!$A:$A,1,0)))))))</f>
        <v/>
      </c>
      <c r="AT117" s="2" t="str">
        <f>IF(AND(ISBLANK(AS117),OR(NOT(ISBLANK(AU117)),NOT(ISBLANK(AV117)))),#N/A,
IF(ISBLANK(AS117),"",
IF(AND(NOT(ISERROR(VLOOKUP(AS117,MonsterTable!$A:$B,MATCH(MonsterTable!$B$1,MonsterTable!$A$1:$B$1,0),0))),OR(ISBLANK(AU117),ISBLANK(AV117))),#N/A,
IFERROR(VLOOKUP(AS117,MonsterTable!$A:$B,MATCH(MonsterTable!$B$1,MonsterTable!$A$1:$B$1,0),0),
IF(OR(NOT(ISBLANK(AU117)),ISBLANK(AV117)),#N/A,
IF(AS117="empty","empty",
VLOOKUP(AS117,MonsterGroupTable!$A:$A,1,0)))))))</f>
        <v/>
      </c>
      <c r="BA117" s="2" t="str">
        <f>IF(AND(ISBLANK(AZ117),OR(NOT(ISBLANK(BB117)),NOT(ISBLANK(BC117)))),#N/A,
IF(ISBLANK(AZ117),"",
IF(AND(NOT(ISERROR(VLOOKUP(AZ117,MonsterTable!$A:$B,MATCH(MonsterTable!$B$1,MonsterTable!$A$1:$B$1,0),0))),OR(ISBLANK(BB117),ISBLANK(BC117))),#N/A,
IFERROR(VLOOKUP(AZ117,MonsterTable!$A:$B,MATCH(MonsterTable!$B$1,MonsterTable!$A$1:$B$1,0),0),
IF(OR(NOT(ISBLANK(BB117)),ISBLANK(BC117)),#N/A,
IF(AZ117="empty","empty",
VLOOKUP(AZ117,MonsterGroupTable!$A:$A,1,0)))))))</f>
        <v/>
      </c>
      <c r="BH117" s="2" t="str">
        <f>IF(AND(ISBLANK(BG117),OR(NOT(ISBLANK(BI117)),NOT(ISBLANK(BJ117)))),#N/A,
IF(ISBLANK(BG117),"",
IF(AND(NOT(ISERROR(VLOOKUP(BG117,MonsterTable!$A:$B,MATCH(MonsterTable!$B$1,MonsterTable!$A$1:$B$1,0),0))),OR(ISBLANK(BI117),ISBLANK(BJ117))),#N/A,
IFERROR(VLOOKUP(BG117,MonsterTable!$A:$B,MATCH(MonsterTable!$B$1,MonsterTable!$A$1:$B$1,0),0),
IF(OR(NOT(ISBLANK(BI117)),ISBLANK(BJ117)),#N/A,
IF(BG117="empty","empty",
VLOOKUP(BG117,MonsterGroupTable!$A:$A,1,0)))))))</f>
        <v/>
      </c>
      <c r="BO117" s="2" t="str">
        <f>IF(AND(ISBLANK(BN117),OR(NOT(ISBLANK(BP117)),NOT(ISBLANK(BQ117)))),#N/A,
IF(ISBLANK(BN117),"",
IF(AND(NOT(ISERROR(VLOOKUP(BN117,MonsterTable!$A:$B,MATCH(MonsterTable!$B$1,MonsterTable!$A$1:$B$1,0),0))),OR(ISBLANK(BP117),ISBLANK(BQ117))),#N/A,
IFERROR(VLOOKUP(BN117,MonsterTable!$A:$B,MATCH(MonsterTable!$B$1,MonsterTable!$A$1:$B$1,0),0),
IF(OR(NOT(ISBLANK(BP117)),ISBLANK(BQ117)),#N/A,
IF(BN117="empty","empty",
VLOOKUP(BN117,MonsterGroupTable!$A:$A,1,0)))))))</f>
        <v/>
      </c>
      <c r="BV117" s="2" t="str">
        <f>IF(AND(ISBLANK(BU117),OR(NOT(ISBLANK(BW117)),NOT(ISBLANK(BX117)))),#N/A,
IF(ISBLANK(BU117),"",
IF(AND(NOT(ISERROR(VLOOKUP(BU117,MonsterTable!$A:$B,MATCH(MonsterTable!$B$1,MonsterTable!$A$1:$B$1,0),0))),OR(ISBLANK(BW117),ISBLANK(BX117))),#N/A,
IFERROR(VLOOKUP(BU117,MonsterTable!$A:$B,MATCH(MonsterTable!$B$1,MonsterTable!$A$1:$B$1,0),0),
IF(OR(NOT(ISBLANK(BW117)),ISBLANK(BX117)),#N/A,
IF(BU117="empty","empty",
VLOOKUP(BU117,MonsterGroupTable!$A:$A,1,0)))))))</f>
        <v/>
      </c>
      <c r="CC117" s="2" t="str">
        <f>IF(AND(ISBLANK(CB117),OR(NOT(ISBLANK(CD117)),NOT(ISBLANK(CE117)))),#N/A,
IF(ISBLANK(CB117),"",
IF(AND(NOT(ISERROR(VLOOKUP(CB117,MonsterTable!$A:$B,MATCH(MonsterTable!$B$1,MonsterTable!$A$1:$B$1,0),0))),OR(ISBLANK(CD117),ISBLANK(CE117))),#N/A,
IFERROR(VLOOKUP(CB117,MonsterTable!$A:$B,MATCH(MonsterTable!$B$1,MonsterTable!$A$1:$B$1,0),0),
IF(OR(NOT(ISBLANK(CD117)),ISBLANK(CE117)),#N/A,
IF(CB117="empty","empty",
VLOOKUP(CB117,MonsterGroupTable!$A:$A,1,0)))))))</f>
        <v/>
      </c>
      <c r="CJ117" s="2" t="str">
        <f>IF(AND(ISBLANK(CI117),OR(NOT(ISBLANK(CK117)),NOT(ISBLANK(CL117)))),#N/A,
IF(ISBLANK(CI117),"",
IF(AND(NOT(ISERROR(VLOOKUP(CI117,MonsterTable!$A:$B,MATCH(MonsterTable!$B$1,MonsterTable!$A$1:$B$1,0),0))),OR(ISBLANK(CK117),ISBLANK(CL117))),#N/A,
IFERROR(VLOOKUP(CI117,MonsterTable!$A:$B,MATCH(MonsterTable!$B$1,MonsterTable!$A$1:$B$1,0),0),
IF(OR(NOT(ISBLANK(CK117)),ISBLANK(CL117)),#N/A,
IF(CI117="empty","empty",
VLOOKUP(CI117,MonsterGroupTable!$A:$A,1,0)))))))</f>
        <v/>
      </c>
    </row>
    <row r="118" spans="1:88">
      <c r="A118">
        <v>10117</v>
      </c>
      <c r="B118">
        <f t="shared" si="2"/>
        <v>1.1000000000000001</v>
      </c>
      <c r="C118">
        <f t="shared" si="2"/>
        <v>1.1000000000000001</v>
      </c>
      <c r="F118">
        <v>180</v>
      </c>
      <c r="G118">
        <v>2016</v>
      </c>
      <c r="H118">
        <v>0</v>
      </c>
      <c r="I118">
        <v>0</v>
      </c>
      <c r="J118">
        <v>0</v>
      </c>
      <c r="K118" t="s">
        <v>28</v>
      </c>
      <c r="L118" t="s">
        <v>243</v>
      </c>
      <c r="M118" t="s">
        <v>79</v>
      </c>
      <c r="N118" t="s">
        <v>80</v>
      </c>
      <c r="O118">
        <v>0</v>
      </c>
      <c r="P118">
        <v>-4.75</v>
      </c>
      <c r="Q118">
        <v>-3.5</v>
      </c>
      <c r="R118">
        <v>4.75</v>
      </c>
      <c r="S118">
        <v>3</v>
      </c>
      <c r="T118">
        <v>-13.5</v>
      </c>
      <c r="U118">
        <v>2.5499999999999998</v>
      </c>
      <c r="V118">
        <v>-6.75</v>
      </c>
      <c r="W118" t="str">
        <f t="shared" si="3"/>
        <v>g112,5</v>
      </c>
      <c r="X118" s="1" t="s">
        <v>329</v>
      </c>
      <c r="Y118" s="2" t="str">
        <f>IF(AND(ISBLANK(X118),OR(NOT(ISBLANK(Z118)),NOT(ISBLANK(AA118)))),#N/A,
IF(ISBLANK(X118),"",
IF(AND(NOT(ISERROR(VLOOKUP(X118,MonsterTable!$A:$B,MATCH(MonsterTable!$B$1,MonsterTable!$A$1:$B$1,0),0))),OR(ISBLANK(Z118),ISBLANK(AA118))),#N/A,
IFERROR(VLOOKUP(X118,MonsterTable!$A:$B,MATCH(MonsterTable!$B$1,MonsterTable!$A$1:$B$1,0),0),
IF(OR(NOT(ISBLANK(Z118)),ISBLANK(AA118)),#N/A,
IF(X118="empty","empty",
VLOOKUP(X118,MonsterGroupTable!$A:$A,1,0)))))))</f>
        <v>g112</v>
      </c>
      <c r="AA118">
        <v>5</v>
      </c>
      <c r="AF118" s="2" t="str">
        <f>IF(AND(ISBLANK(AE118),OR(NOT(ISBLANK(AG118)),NOT(ISBLANK(AH118)))),#N/A,
IF(ISBLANK(AE118),"",
IF(AND(NOT(ISERROR(VLOOKUP(AE118,MonsterTable!$A:$B,MATCH(MonsterTable!$B$1,MonsterTable!$A$1:$B$1,0),0))),OR(ISBLANK(AG118),ISBLANK(AH118))),#N/A,
IFERROR(VLOOKUP(AE118,MonsterTable!$A:$B,MATCH(MonsterTable!$B$1,MonsterTable!$A$1:$B$1,0),0),
IF(OR(NOT(ISBLANK(AG118)),ISBLANK(AH118)),#N/A,
IF(AE118="empty","empty",
VLOOKUP(AE118,MonsterGroupTable!$A:$A,1,0)))))))</f>
        <v/>
      </c>
      <c r="AM118" s="2" t="str">
        <f>IF(AND(ISBLANK(AL118),OR(NOT(ISBLANK(AN118)),NOT(ISBLANK(AO118)))),#N/A,
IF(ISBLANK(AL118),"",
IF(AND(NOT(ISERROR(VLOOKUP(AL118,MonsterTable!$A:$B,MATCH(MonsterTable!$B$1,MonsterTable!$A$1:$B$1,0),0))),OR(ISBLANK(AN118),ISBLANK(AO118))),#N/A,
IFERROR(VLOOKUP(AL118,MonsterTable!$A:$B,MATCH(MonsterTable!$B$1,MonsterTable!$A$1:$B$1,0),0),
IF(OR(NOT(ISBLANK(AN118)),ISBLANK(AO118)),#N/A,
IF(AL118="empty","empty",
VLOOKUP(AL118,MonsterGroupTable!$A:$A,1,0)))))))</f>
        <v/>
      </c>
      <c r="AT118" s="2" t="str">
        <f>IF(AND(ISBLANK(AS118),OR(NOT(ISBLANK(AU118)),NOT(ISBLANK(AV118)))),#N/A,
IF(ISBLANK(AS118),"",
IF(AND(NOT(ISERROR(VLOOKUP(AS118,MonsterTable!$A:$B,MATCH(MonsterTable!$B$1,MonsterTable!$A$1:$B$1,0),0))),OR(ISBLANK(AU118),ISBLANK(AV118))),#N/A,
IFERROR(VLOOKUP(AS118,MonsterTable!$A:$B,MATCH(MonsterTable!$B$1,MonsterTable!$A$1:$B$1,0),0),
IF(OR(NOT(ISBLANK(AU118)),ISBLANK(AV118)),#N/A,
IF(AS118="empty","empty",
VLOOKUP(AS118,MonsterGroupTable!$A:$A,1,0)))))))</f>
        <v/>
      </c>
      <c r="BA118" s="2" t="str">
        <f>IF(AND(ISBLANK(AZ118),OR(NOT(ISBLANK(BB118)),NOT(ISBLANK(BC118)))),#N/A,
IF(ISBLANK(AZ118),"",
IF(AND(NOT(ISERROR(VLOOKUP(AZ118,MonsterTable!$A:$B,MATCH(MonsterTable!$B$1,MonsterTable!$A$1:$B$1,0),0))),OR(ISBLANK(BB118),ISBLANK(BC118))),#N/A,
IFERROR(VLOOKUP(AZ118,MonsterTable!$A:$B,MATCH(MonsterTable!$B$1,MonsterTable!$A$1:$B$1,0),0),
IF(OR(NOT(ISBLANK(BB118)),ISBLANK(BC118)),#N/A,
IF(AZ118="empty","empty",
VLOOKUP(AZ118,MonsterGroupTable!$A:$A,1,0)))))))</f>
        <v/>
      </c>
      <c r="BH118" s="2" t="str">
        <f>IF(AND(ISBLANK(BG118),OR(NOT(ISBLANK(BI118)),NOT(ISBLANK(BJ118)))),#N/A,
IF(ISBLANK(BG118),"",
IF(AND(NOT(ISERROR(VLOOKUP(BG118,MonsterTable!$A:$B,MATCH(MonsterTable!$B$1,MonsterTable!$A$1:$B$1,0),0))),OR(ISBLANK(BI118),ISBLANK(BJ118))),#N/A,
IFERROR(VLOOKUP(BG118,MonsterTable!$A:$B,MATCH(MonsterTable!$B$1,MonsterTable!$A$1:$B$1,0),0),
IF(OR(NOT(ISBLANK(BI118)),ISBLANK(BJ118)),#N/A,
IF(BG118="empty","empty",
VLOOKUP(BG118,MonsterGroupTable!$A:$A,1,0)))))))</f>
        <v/>
      </c>
      <c r="BO118" s="2" t="str">
        <f>IF(AND(ISBLANK(BN118),OR(NOT(ISBLANK(BP118)),NOT(ISBLANK(BQ118)))),#N/A,
IF(ISBLANK(BN118),"",
IF(AND(NOT(ISERROR(VLOOKUP(BN118,MonsterTable!$A:$B,MATCH(MonsterTable!$B$1,MonsterTable!$A$1:$B$1,0),0))),OR(ISBLANK(BP118),ISBLANK(BQ118))),#N/A,
IFERROR(VLOOKUP(BN118,MonsterTable!$A:$B,MATCH(MonsterTable!$B$1,MonsterTable!$A$1:$B$1,0),0),
IF(OR(NOT(ISBLANK(BP118)),ISBLANK(BQ118)),#N/A,
IF(BN118="empty","empty",
VLOOKUP(BN118,MonsterGroupTable!$A:$A,1,0)))))))</f>
        <v/>
      </c>
      <c r="BV118" s="2" t="str">
        <f>IF(AND(ISBLANK(BU118),OR(NOT(ISBLANK(BW118)),NOT(ISBLANK(BX118)))),#N/A,
IF(ISBLANK(BU118),"",
IF(AND(NOT(ISERROR(VLOOKUP(BU118,MonsterTable!$A:$B,MATCH(MonsterTable!$B$1,MonsterTable!$A$1:$B$1,0),0))),OR(ISBLANK(BW118),ISBLANK(BX118))),#N/A,
IFERROR(VLOOKUP(BU118,MonsterTable!$A:$B,MATCH(MonsterTable!$B$1,MonsterTable!$A$1:$B$1,0),0),
IF(OR(NOT(ISBLANK(BW118)),ISBLANK(BX118)),#N/A,
IF(BU118="empty","empty",
VLOOKUP(BU118,MonsterGroupTable!$A:$A,1,0)))))))</f>
        <v/>
      </c>
      <c r="CC118" s="2" t="str">
        <f>IF(AND(ISBLANK(CB118),OR(NOT(ISBLANK(CD118)),NOT(ISBLANK(CE118)))),#N/A,
IF(ISBLANK(CB118),"",
IF(AND(NOT(ISERROR(VLOOKUP(CB118,MonsterTable!$A:$B,MATCH(MonsterTable!$B$1,MonsterTable!$A$1:$B$1,0),0))),OR(ISBLANK(CD118),ISBLANK(CE118))),#N/A,
IFERROR(VLOOKUP(CB118,MonsterTable!$A:$B,MATCH(MonsterTable!$B$1,MonsterTable!$A$1:$B$1,0),0),
IF(OR(NOT(ISBLANK(CD118)),ISBLANK(CE118)),#N/A,
IF(CB118="empty","empty",
VLOOKUP(CB118,MonsterGroupTable!$A:$A,1,0)))))))</f>
        <v/>
      </c>
      <c r="CJ118" s="2" t="str">
        <f>IF(AND(ISBLANK(CI118),OR(NOT(ISBLANK(CK118)),NOT(ISBLANK(CL118)))),#N/A,
IF(ISBLANK(CI118),"",
IF(AND(NOT(ISERROR(VLOOKUP(CI118,MonsterTable!$A:$B,MATCH(MonsterTable!$B$1,MonsterTable!$A$1:$B$1,0),0))),OR(ISBLANK(CK118),ISBLANK(CL118))),#N/A,
IFERROR(VLOOKUP(CI118,MonsterTable!$A:$B,MATCH(MonsterTable!$B$1,MonsterTable!$A$1:$B$1,0),0),
IF(OR(NOT(ISBLANK(CK118)),ISBLANK(CL118)),#N/A,
IF(CI118="empty","empty",
VLOOKUP(CI118,MonsterGroupTable!$A:$A,1,0)))))))</f>
        <v/>
      </c>
    </row>
    <row r="119" spans="1:88">
      <c r="A119">
        <v>10118</v>
      </c>
      <c r="B119">
        <f t="shared" si="2"/>
        <v>1.1000000000000001</v>
      </c>
      <c r="C119">
        <f t="shared" si="2"/>
        <v>1.1000000000000001</v>
      </c>
      <c r="F119">
        <v>180</v>
      </c>
      <c r="G119">
        <v>2043</v>
      </c>
      <c r="H119">
        <v>0</v>
      </c>
      <c r="I119">
        <v>0</v>
      </c>
      <c r="J119">
        <v>0</v>
      </c>
      <c r="K119" t="s">
        <v>28</v>
      </c>
      <c r="L119" t="s">
        <v>243</v>
      </c>
      <c r="M119" t="s">
        <v>79</v>
      </c>
      <c r="N119" t="s">
        <v>80</v>
      </c>
      <c r="O119">
        <v>0</v>
      </c>
      <c r="P119">
        <v>-4.75</v>
      </c>
      <c r="Q119">
        <v>-3.5</v>
      </c>
      <c r="R119">
        <v>4.75</v>
      </c>
      <c r="S119">
        <v>3</v>
      </c>
      <c r="T119">
        <v>-13.5</v>
      </c>
      <c r="U119">
        <v>2.5499999999999998</v>
      </c>
      <c r="V119">
        <v>-6.75</v>
      </c>
      <c r="W119" t="str">
        <f t="shared" si="3"/>
        <v>g112,5</v>
      </c>
      <c r="X119" s="1" t="s">
        <v>329</v>
      </c>
      <c r="Y119" s="2" t="str">
        <f>IF(AND(ISBLANK(X119),OR(NOT(ISBLANK(Z119)),NOT(ISBLANK(AA119)))),#N/A,
IF(ISBLANK(X119),"",
IF(AND(NOT(ISERROR(VLOOKUP(X119,MonsterTable!$A:$B,MATCH(MonsterTable!$B$1,MonsterTable!$A$1:$B$1,0),0))),OR(ISBLANK(Z119),ISBLANK(AA119))),#N/A,
IFERROR(VLOOKUP(X119,MonsterTable!$A:$B,MATCH(MonsterTable!$B$1,MonsterTable!$A$1:$B$1,0),0),
IF(OR(NOT(ISBLANK(Z119)),ISBLANK(AA119)),#N/A,
IF(X119="empty","empty",
VLOOKUP(X119,MonsterGroupTable!$A:$A,1,0)))))))</f>
        <v>g112</v>
      </c>
      <c r="AA119">
        <v>5</v>
      </c>
      <c r="AF119" s="2" t="str">
        <f>IF(AND(ISBLANK(AE119),OR(NOT(ISBLANK(AG119)),NOT(ISBLANK(AH119)))),#N/A,
IF(ISBLANK(AE119),"",
IF(AND(NOT(ISERROR(VLOOKUP(AE119,MonsterTable!$A:$B,MATCH(MonsterTable!$B$1,MonsterTable!$A$1:$B$1,0),0))),OR(ISBLANK(AG119),ISBLANK(AH119))),#N/A,
IFERROR(VLOOKUP(AE119,MonsterTable!$A:$B,MATCH(MonsterTable!$B$1,MonsterTable!$A$1:$B$1,0),0),
IF(OR(NOT(ISBLANK(AG119)),ISBLANK(AH119)),#N/A,
IF(AE119="empty","empty",
VLOOKUP(AE119,MonsterGroupTable!$A:$A,1,0)))))))</f>
        <v/>
      </c>
      <c r="AM119" s="2" t="str">
        <f>IF(AND(ISBLANK(AL119),OR(NOT(ISBLANK(AN119)),NOT(ISBLANK(AO119)))),#N/A,
IF(ISBLANK(AL119),"",
IF(AND(NOT(ISERROR(VLOOKUP(AL119,MonsterTable!$A:$B,MATCH(MonsterTable!$B$1,MonsterTable!$A$1:$B$1,0),0))),OR(ISBLANK(AN119),ISBLANK(AO119))),#N/A,
IFERROR(VLOOKUP(AL119,MonsterTable!$A:$B,MATCH(MonsterTable!$B$1,MonsterTable!$A$1:$B$1,0),0),
IF(OR(NOT(ISBLANK(AN119)),ISBLANK(AO119)),#N/A,
IF(AL119="empty","empty",
VLOOKUP(AL119,MonsterGroupTable!$A:$A,1,0)))))))</f>
        <v/>
      </c>
      <c r="AT119" s="2" t="str">
        <f>IF(AND(ISBLANK(AS119),OR(NOT(ISBLANK(AU119)),NOT(ISBLANK(AV119)))),#N/A,
IF(ISBLANK(AS119),"",
IF(AND(NOT(ISERROR(VLOOKUP(AS119,MonsterTable!$A:$B,MATCH(MonsterTable!$B$1,MonsterTable!$A$1:$B$1,0),0))),OR(ISBLANK(AU119),ISBLANK(AV119))),#N/A,
IFERROR(VLOOKUP(AS119,MonsterTable!$A:$B,MATCH(MonsterTable!$B$1,MonsterTable!$A$1:$B$1,0),0),
IF(OR(NOT(ISBLANK(AU119)),ISBLANK(AV119)),#N/A,
IF(AS119="empty","empty",
VLOOKUP(AS119,MonsterGroupTable!$A:$A,1,0)))))))</f>
        <v/>
      </c>
      <c r="BA119" s="2" t="str">
        <f>IF(AND(ISBLANK(AZ119),OR(NOT(ISBLANK(BB119)),NOT(ISBLANK(BC119)))),#N/A,
IF(ISBLANK(AZ119),"",
IF(AND(NOT(ISERROR(VLOOKUP(AZ119,MonsterTable!$A:$B,MATCH(MonsterTable!$B$1,MonsterTable!$A$1:$B$1,0),0))),OR(ISBLANK(BB119),ISBLANK(BC119))),#N/A,
IFERROR(VLOOKUP(AZ119,MonsterTable!$A:$B,MATCH(MonsterTable!$B$1,MonsterTable!$A$1:$B$1,0),0),
IF(OR(NOT(ISBLANK(BB119)),ISBLANK(BC119)),#N/A,
IF(AZ119="empty","empty",
VLOOKUP(AZ119,MonsterGroupTable!$A:$A,1,0)))))))</f>
        <v/>
      </c>
      <c r="BH119" s="2" t="str">
        <f>IF(AND(ISBLANK(BG119),OR(NOT(ISBLANK(BI119)),NOT(ISBLANK(BJ119)))),#N/A,
IF(ISBLANK(BG119),"",
IF(AND(NOT(ISERROR(VLOOKUP(BG119,MonsterTable!$A:$B,MATCH(MonsterTable!$B$1,MonsterTable!$A$1:$B$1,0),0))),OR(ISBLANK(BI119),ISBLANK(BJ119))),#N/A,
IFERROR(VLOOKUP(BG119,MonsterTable!$A:$B,MATCH(MonsterTable!$B$1,MonsterTable!$A$1:$B$1,0),0),
IF(OR(NOT(ISBLANK(BI119)),ISBLANK(BJ119)),#N/A,
IF(BG119="empty","empty",
VLOOKUP(BG119,MonsterGroupTable!$A:$A,1,0)))))))</f>
        <v/>
      </c>
      <c r="BO119" s="2" t="str">
        <f>IF(AND(ISBLANK(BN119),OR(NOT(ISBLANK(BP119)),NOT(ISBLANK(BQ119)))),#N/A,
IF(ISBLANK(BN119),"",
IF(AND(NOT(ISERROR(VLOOKUP(BN119,MonsterTable!$A:$B,MATCH(MonsterTable!$B$1,MonsterTable!$A$1:$B$1,0),0))),OR(ISBLANK(BP119),ISBLANK(BQ119))),#N/A,
IFERROR(VLOOKUP(BN119,MonsterTable!$A:$B,MATCH(MonsterTable!$B$1,MonsterTable!$A$1:$B$1,0),0),
IF(OR(NOT(ISBLANK(BP119)),ISBLANK(BQ119)),#N/A,
IF(BN119="empty","empty",
VLOOKUP(BN119,MonsterGroupTable!$A:$A,1,0)))))))</f>
        <v/>
      </c>
      <c r="BV119" s="2" t="str">
        <f>IF(AND(ISBLANK(BU119),OR(NOT(ISBLANK(BW119)),NOT(ISBLANK(BX119)))),#N/A,
IF(ISBLANK(BU119),"",
IF(AND(NOT(ISERROR(VLOOKUP(BU119,MonsterTable!$A:$B,MATCH(MonsterTable!$B$1,MonsterTable!$A$1:$B$1,0),0))),OR(ISBLANK(BW119),ISBLANK(BX119))),#N/A,
IFERROR(VLOOKUP(BU119,MonsterTable!$A:$B,MATCH(MonsterTable!$B$1,MonsterTable!$A$1:$B$1,0),0),
IF(OR(NOT(ISBLANK(BW119)),ISBLANK(BX119)),#N/A,
IF(BU119="empty","empty",
VLOOKUP(BU119,MonsterGroupTable!$A:$A,1,0)))))))</f>
        <v/>
      </c>
      <c r="CC119" s="2" t="str">
        <f>IF(AND(ISBLANK(CB119),OR(NOT(ISBLANK(CD119)),NOT(ISBLANK(CE119)))),#N/A,
IF(ISBLANK(CB119),"",
IF(AND(NOT(ISERROR(VLOOKUP(CB119,MonsterTable!$A:$B,MATCH(MonsterTable!$B$1,MonsterTable!$A$1:$B$1,0),0))),OR(ISBLANK(CD119),ISBLANK(CE119))),#N/A,
IFERROR(VLOOKUP(CB119,MonsterTable!$A:$B,MATCH(MonsterTable!$B$1,MonsterTable!$A$1:$B$1,0),0),
IF(OR(NOT(ISBLANK(CD119)),ISBLANK(CE119)),#N/A,
IF(CB119="empty","empty",
VLOOKUP(CB119,MonsterGroupTable!$A:$A,1,0)))))))</f>
        <v/>
      </c>
      <c r="CJ119" s="2" t="str">
        <f>IF(AND(ISBLANK(CI119),OR(NOT(ISBLANK(CK119)),NOT(ISBLANK(CL119)))),#N/A,
IF(ISBLANK(CI119),"",
IF(AND(NOT(ISERROR(VLOOKUP(CI119,MonsterTable!$A:$B,MATCH(MonsterTable!$B$1,MonsterTable!$A$1:$B$1,0),0))),OR(ISBLANK(CK119),ISBLANK(CL119))),#N/A,
IFERROR(VLOOKUP(CI119,MonsterTable!$A:$B,MATCH(MonsterTable!$B$1,MonsterTable!$A$1:$B$1,0),0),
IF(OR(NOT(ISBLANK(CK119)),ISBLANK(CL119)),#N/A,
IF(CI119="empty","empty",
VLOOKUP(CI119,MonsterGroupTable!$A:$A,1,0)))))))</f>
        <v/>
      </c>
    </row>
    <row r="120" spans="1:88">
      <c r="A120">
        <v>10119</v>
      </c>
      <c r="B120">
        <f t="shared" si="2"/>
        <v>1.1000000000000001</v>
      </c>
      <c r="C120">
        <f t="shared" si="2"/>
        <v>1.1000000000000001</v>
      </c>
      <c r="F120">
        <v>180</v>
      </c>
      <c r="G120">
        <v>2070</v>
      </c>
      <c r="H120">
        <v>0</v>
      </c>
      <c r="I120">
        <v>0</v>
      </c>
      <c r="J120">
        <v>0</v>
      </c>
      <c r="K120" t="s">
        <v>28</v>
      </c>
      <c r="L120" t="s">
        <v>243</v>
      </c>
      <c r="M120" t="s">
        <v>79</v>
      </c>
      <c r="N120" t="s">
        <v>80</v>
      </c>
      <c r="O120">
        <v>0</v>
      </c>
      <c r="P120">
        <v>-4.75</v>
      </c>
      <c r="Q120">
        <v>-3.5</v>
      </c>
      <c r="R120">
        <v>4.75</v>
      </c>
      <c r="S120">
        <v>3</v>
      </c>
      <c r="T120">
        <v>-13.5</v>
      </c>
      <c r="U120">
        <v>2.5499999999999998</v>
      </c>
      <c r="V120">
        <v>-6.75</v>
      </c>
      <c r="W120" t="str">
        <f t="shared" si="3"/>
        <v>g112,5</v>
      </c>
      <c r="X120" s="1" t="s">
        <v>329</v>
      </c>
      <c r="Y120" s="2" t="str">
        <f>IF(AND(ISBLANK(X120),OR(NOT(ISBLANK(Z120)),NOT(ISBLANK(AA120)))),#N/A,
IF(ISBLANK(X120),"",
IF(AND(NOT(ISERROR(VLOOKUP(X120,MonsterTable!$A:$B,MATCH(MonsterTable!$B$1,MonsterTable!$A$1:$B$1,0),0))),OR(ISBLANK(Z120),ISBLANK(AA120))),#N/A,
IFERROR(VLOOKUP(X120,MonsterTable!$A:$B,MATCH(MonsterTable!$B$1,MonsterTable!$A$1:$B$1,0),0),
IF(OR(NOT(ISBLANK(Z120)),ISBLANK(AA120)),#N/A,
IF(X120="empty","empty",
VLOOKUP(X120,MonsterGroupTable!$A:$A,1,0)))))))</f>
        <v>g112</v>
      </c>
      <c r="AA120">
        <v>5</v>
      </c>
      <c r="AF120" s="2" t="str">
        <f>IF(AND(ISBLANK(AE120),OR(NOT(ISBLANK(AG120)),NOT(ISBLANK(AH120)))),#N/A,
IF(ISBLANK(AE120),"",
IF(AND(NOT(ISERROR(VLOOKUP(AE120,MonsterTable!$A:$B,MATCH(MonsterTable!$B$1,MonsterTable!$A$1:$B$1,0),0))),OR(ISBLANK(AG120),ISBLANK(AH120))),#N/A,
IFERROR(VLOOKUP(AE120,MonsterTable!$A:$B,MATCH(MonsterTable!$B$1,MonsterTable!$A$1:$B$1,0),0),
IF(OR(NOT(ISBLANK(AG120)),ISBLANK(AH120)),#N/A,
IF(AE120="empty","empty",
VLOOKUP(AE120,MonsterGroupTable!$A:$A,1,0)))))))</f>
        <v/>
      </c>
      <c r="AM120" s="2" t="str">
        <f>IF(AND(ISBLANK(AL120),OR(NOT(ISBLANK(AN120)),NOT(ISBLANK(AO120)))),#N/A,
IF(ISBLANK(AL120),"",
IF(AND(NOT(ISERROR(VLOOKUP(AL120,MonsterTable!$A:$B,MATCH(MonsterTable!$B$1,MonsterTable!$A$1:$B$1,0),0))),OR(ISBLANK(AN120),ISBLANK(AO120))),#N/A,
IFERROR(VLOOKUP(AL120,MonsterTable!$A:$B,MATCH(MonsterTable!$B$1,MonsterTable!$A$1:$B$1,0),0),
IF(OR(NOT(ISBLANK(AN120)),ISBLANK(AO120)),#N/A,
IF(AL120="empty","empty",
VLOOKUP(AL120,MonsterGroupTable!$A:$A,1,0)))))))</f>
        <v/>
      </c>
      <c r="AT120" s="2" t="str">
        <f>IF(AND(ISBLANK(AS120),OR(NOT(ISBLANK(AU120)),NOT(ISBLANK(AV120)))),#N/A,
IF(ISBLANK(AS120),"",
IF(AND(NOT(ISERROR(VLOOKUP(AS120,MonsterTable!$A:$B,MATCH(MonsterTable!$B$1,MonsterTable!$A$1:$B$1,0),0))),OR(ISBLANK(AU120),ISBLANK(AV120))),#N/A,
IFERROR(VLOOKUP(AS120,MonsterTable!$A:$B,MATCH(MonsterTable!$B$1,MonsterTable!$A$1:$B$1,0),0),
IF(OR(NOT(ISBLANK(AU120)),ISBLANK(AV120)),#N/A,
IF(AS120="empty","empty",
VLOOKUP(AS120,MonsterGroupTable!$A:$A,1,0)))))))</f>
        <v/>
      </c>
      <c r="BA120" s="2" t="str">
        <f>IF(AND(ISBLANK(AZ120),OR(NOT(ISBLANK(BB120)),NOT(ISBLANK(BC120)))),#N/A,
IF(ISBLANK(AZ120),"",
IF(AND(NOT(ISERROR(VLOOKUP(AZ120,MonsterTable!$A:$B,MATCH(MonsterTable!$B$1,MonsterTable!$A$1:$B$1,0),0))),OR(ISBLANK(BB120),ISBLANK(BC120))),#N/A,
IFERROR(VLOOKUP(AZ120,MonsterTable!$A:$B,MATCH(MonsterTable!$B$1,MonsterTable!$A$1:$B$1,0),0),
IF(OR(NOT(ISBLANK(BB120)),ISBLANK(BC120)),#N/A,
IF(AZ120="empty","empty",
VLOOKUP(AZ120,MonsterGroupTable!$A:$A,1,0)))))))</f>
        <v/>
      </c>
      <c r="BH120" s="2" t="str">
        <f>IF(AND(ISBLANK(BG120),OR(NOT(ISBLANK(BI120)),NOT(ISBLANK(BJ120)))),#N/A,
IF(ISBLANK(BG120),"",
IF(AND(NOT(ISERROR(VLOOKUP(BG120,MonsterTable!$A:$B,MATCH(MonsterTable!$B$1,MonsterTable!$A$1:$B$1,0),0))),OR(ISBLANK(BI120),ISBLANK(BJ120))),#N/A,
IFERROR(VLOOKUP(BG120,MonsterTable!$A:$B,MATCH(MonsterTable!$B$1,MonsterTable!$A$1:$B$1,0),0),
IF(OR(NOT(ISBLANK(BI120)),ISBLANK(BJ120)),#N/A,
IF(BG120="empty","empty",
VLOOKUP(BG120,MonsterGroupTable!$A:$A,1,0)))))))</f>
        <v/>
      </c>
      <c r="BO120" s="2" t="str">
        <f>IF(AND(ISBLANK(BN120),OR(NOT(ISBLANK(BP120)),NOT(ISBLANK(BQ120)))),#N/A,
IF(ISBLANK(BN120),"",
IF(AND(NOT(ISERROR(VLOOKUP(BN120,MonsterTable!$A:$B,MATCH(MonsterTable!$B$1,MonsterTable!$A$1:$B$1,0),0))),OR(ISBLANK(BP120),ISBLANK(BQ120))),#N/A,
IFERROR(VLOOKUP(BN120,MonsterTable!$A:$B,MATCH(MonsterTable!$B$1,MonsterTable!$A$1:$B$1,0),0),
IF(OR(NOT(ISBLANK(BP120)),ISBLANK(BQ120)),#N/A,
IF(BN120="empty","empty",
VLOOKUP(BN120,MonsterGroupTable!$A:$A,1,0)))))))</f>
        <v/>
      </c>
      <c r="BV120" s="2" t="str">
        <f>IF(AND(ISBLANK(BU120),OR(NOT(ISBLANK(BW120)),NOT(ISBLANK(BX120)))),#N/A,
IF(ISBLANK(BU120),"",
IF(AND(NOT(ISERROR(VLOOKUP(BU120,MonsterTable!$A:$B,MATCH(MonsterTable!$B$1,MonsterTable!$A$1:$B$1,0),0))),OR(ISBLANK(BW120),ISBLANK(BX120))),#N/A,
IFERROR(VLOOKUP(BU120,MonsterTable!$A:$B,MATCH(MonsterTable!$B$1,MonsterTable!$A$1:$B$1,0),0),
IF(OR(NOT(ISBLANK(BW120)),ISBLANK(BX120)),#N/A,
IF(BU120="empty","empty",
VLOOKUP(BU120,MonsterGroupTable!$A:$A,1,0)))))))</f>
        <v/>
      </c>
      <c r="CC120" s="2" t="str">
        <f>IF(AND(ISBLANK(CB120),OR(NOT(ISBLANK(CD120)),NOT(ISBLANK(CE120)))),#N/A,
IF(ISBLANK(CB120),"",
IF(AND(NOT(ISERROR(VLOOKUP(CB120,MonsterTable!$A:$B,MATCH(MonsterTable!$B$1,MonsterTable!$A$1:$B$1,0),0))),OR(ISBLANK(CD120),ISBLANK(CE120))),#N/A,
IFERROR(VLOOKUP(CB120,MonsterTable!$A:$B,MATCH(MonsterTable!$B$1,MonsterTable!$A$1:$B$1,0),0),
IF(OR(NOT(ISBLANK(CD120)),ISBLANK(CE120)),#N/A,
IF(CB120="empty","empty",
VLOOKUP(CB120,MonsterGroupTable!$A:$A,1,0)))))))</f>
        <v/>
      </c>
      <c r="CJ120" s="2" t="str">
        <f>IF(AND(ISBLANK(CI120),OR(NOT(ISBLANK(CK120)),NOT(ISBLANK(CL120)))),#N/A,
IF(ISBLANK(CI120),"",
IF(AND(NOT(ISERROR(VLOOKUP(CI120,MonsterTable!$A:$B,MATCH(MonsterTable!$B$1,MonsterTable!$A$1:$B$1,0),0))),OR(ISBLANK(CK120),ISBLANK(CL120))),#N/A,
IFERROR(VLOOKUP(CI120,MonsterTable!$A:$B,MATCH(MonsterTable!$B$1,MonsterTable!$A$1:$B$1,0),0),
IF(OR(NOT(ISBLANK(CK120)),ISBLANK(CL120)),#N/A,
IF(CI120="empty","empty",
VLOOKUP(CI120,MonsterGroupTable!$A:$A,1,0)))))))</f>
        <v/>
      </c>
    </row>
    <row r="121" spans="1:88">
      <c r="A121">
        <v>10120</v>
      </c>
      <c r="B121">
        <f t="shared" si="2"/>
        <v>1.2</v>
      </c>
      <c r="C121">
        <f t="shared" si="2"/>
        <v>1.1000000000000001</v>
      </c>
      <c r="F121">
        <v>180</v>
      </c>
      <c r="G121">
        <v>2097</v>
      </c>
      <c r="H121">
        <v>0</v>
      </c>
      <c r="I121">
        <v>0</v>
      </c>
      <c r="J121">
        <v>0</v>
      </c>
      <c r="K121" t="s">
        <v>28</v>
      </c>
      <c r="L121" t="s">
        <v>243</v>
      </c>
      <c r="M121" t="s">
        <v>79</v>
      </c>
      <c r="N121" t="s">
        <v>80</v>
      </c>
      <c r="O121">
        <v>0</v>
      </c>
      <c r="P121">
        <v>-4.75</v>
      </c>
      <c r="Q121">
        <v>-3.5</v>
      </c>
      <c r="R121">
        <v>4.75</v>
      </c>
      <c r="S121">
        <v>3</v>
      </c>
      <c r="T121">
        <v>-13.5</v>
      </c>
      <c r="U121">
        <v>2.5499999999999998</v>
      </c>
      <c r="V121">
        <v>-6.75</v>
      </c>
      <c r="W121" t="str">
        <f t="shared" si="3"/>
        <v>g112,5</v>
      </c>
      <c r="X121" s="1" t="s">
        <v>329</v>
      </c>
      <c r="Y121" s="2" t="str">
        <f>IF(AND(ISBLANK(X121),OR(NOT(ISBLANK(Z121)),NOT(ISBLANK(AA121)))),#N/A,
IF(ISBLANK(X121),"",
IF(AND(NOT(ISERROR(VLOOKUP(X121,MonsterTable!$A:$B,MATCH(MonsterTable!$B$1,MonsterTable!$A$1:$B$1,0),0))),OR(ISBLANK(Z121),ISBLANK(AA121))),#N/A,
IFERROR(VLOOKUP(X121,MonsterTable!$A:$B,MATCH(MonsterTable!$B$1,MonsterTable!$A$1:$B$1,0),0),
IF(OR(NOT(ISBLANK(Z121)),ISBLANK(AA121)),#N/A,
IF(X121="empty","empty",
VLOOKUP(X121,MonsterGroupTable!$A:$A,1,0)))))))</f>
        <v>g112</v>
      </c>
      <c r="AA121">
        <v>5</v>
      </c>
      <c r="AF121" s="2" t="str">
        <f>IF(AND(ISBLANK(AE121),OR(NOT(ISBLANK(AG121)),NOT(ISBLANK(AH121)))),#N/A,
IF(ISBLANK(AE121),"",
IF(AND(NOT(ISERROR(VLOOKUP(AE121,MonsterTable!$A:$B,MATCH(MonsterTable!$B$1,MonsterTable!$A$1:$B$1,0),0))),OR(ISBLANK(AG121),ISBLANK(AH121))),#N/A,
IFERROR(VLOOKUP(AE121,MonsterTable!$A:$B,MATCH(MonsterTable!$B$1,MonsterTable!$A$1:$B$1,0),0),
IF(OR(NOT(ISBLANK(AG121)),ISBLANK(AH121)),#N/A,
IF(AE121="empty","empty",
VLOOKUP(AE121,MonsterGroupTable!$A:$A,1,0)))))))</f>
        <v/>
      </c>
      <c r="AM121" s="2" t="str">
        <f>IF(AND(ISBLANK(AL121),OR(NOT(ISBLANK(AN121)),NOT(ISBLANK(AO121)))),#N/A,
IF(ISBLANK(AL121),"",
IF(AND(NOT(ISERROR(VLOOKUP(AL121,MonsterTable!$A:$B,MATCH(MonsterTable!$B$1,MonsterTable!$A$1:$B$1,0),0))),OR(ISBLANK(AN121),ISBLANK(AO121))),#N/A,
IFERROR(VLOOKUP(AL121,MonsterTable!$A:$B,MATCH(MonsterTable!$B$1,MonsterTable!$A$1:$B$1,0),0),
IF(OR(NOT(ISBLANK(AN121)),ISBLANK(AO121)),#N/A,
IF(AL121="empty","empty",
VLOOKUP(AL121,MonsterGroupTable!$A:$A,1,0)))))))</f>
        <v/>
      </c>
      <c r="AT121" s="2" t="str">
        <f>IF(AND(ISBLANK(AS121),OR(NOT(ISBLANK(AU121)),NOT(ISBLANK(AV121)))),#N/A,
IF(ISBLANK(AS121),"",
IF(AND(NOT(ISERROR(VLOOKUP(AS121,MonsterTable!$A:$B,MATCH(MonsterTable!$B$1,MonsterTable!$A$1:$B$1,0),0))),OR(ISBLANK(AU121),ISBLANK(AV121))),#N/A,
IFERROR(VLOOKUP(AS121,MonsterTable!$A:$B,MATCH(MonsterTable!$B$1,MonsterTable!$A$1:$B$1,0),0),
IF(OR(NOT(ISBLANK(AU121)),ISBLANK(AV121)),#N/A,
IF(AS121="empty","empty",
VLOOKUP(AS121,MonsterGroupTable!$A:$A,1,0)))))))</f>
        <v/>
      </c>
      <c r="BA121" s="2" t="str">
        <f>IF(AND(ISBLANK(AZ121),OR(NOT(ISBLANK(BB121)),NOT(ISBLANK(BC121)))),#N/A,
IF(ISBLANK(AZ121),"",
IF(AND(NOT(ISERROR(VLOOKUP(AZ121,MonsterTable!$A:$B,MATCH(MonsterTable!$B$1,MonsterTable!$A$1:$B$1,0),0))),OR(ISBLANK(BB121),ISBLANK(BC121))),#N/A,
IFERROR(VLOOKUP(AZ121,MonsterTable!$A:$B,MATCH(MonsterTable!$B$1,MonsterTable!$A$1:$B$1,0),0),
IF(OR(NOT(ISBLANK(BB121)),ISBLANK(BC121)),#N/A,
IF(AZ121="empty","empty",
VLOOKUP(AZ121,MonsterGroupTable!$A:$A,1,0)))))))</f>
        <v/>
      </c>
      <c r="BH121" s="2" t="str">
        <f>IF(AND(ISBLANK(BG121),OR(NOT(ISBLANK(BI121)),NOT(ISBLANK(BJ121)))),#N/A,
IF(ISBLANK(BG121),"",
IF(AND(NOT(ISERROR(VLOOKUP(BG121,MonsterTable!$A:$B,MATCH(MonsterTable!$B$1,MonsterTable!$A$1:$B$1,0),0))),OR(ISBLANK(BI121),ISBLANK(BJ121))),#N/A,
IFERROR(VLOOKUP(BG121,MonsterTable!$A:$B,MATCH(MonsterTable!$B$1,MonsterTable!$A$1:$B$1,0),0),
IF(OR(NOT(ISBLANK(BI121)),ISBLANK(BJ121)),#N/A,
IF(BG121="empty","empty",
VLOOKUP(BG121,MonsterGroupTable!$A:$A,1,0)))))))</f>
        <v/>
      </c>
      <c r="BO121" s="2" t="str">
        <f>IF(AND(ISBLANK(BN121),OR(NOT(ISBLANK(BP121)),NOT(ISBLANK(BQ121)))),#N/A,
IF(ISBLANK(BN121),"",
IF(AND(NOT(ISERROR(VLOOKUP(BN121,MonsterTable!$A:$B,MATCH(MonsterTable!$B$1,MonsterTable!$A$1:$B$1,0),0))),OR(ISBLANK(BP121),ISBLANK(BQ121))),#N/A,
IFERROR(VLOOKUP(BN121,MonsterTable!$A:$B,MATCH(MonsterTable!$B$1,MonsterTable!$A$1:$B$1,0),0),
IF(OR(NOT(ISBLANK(BP121)),ISBLANK(BQ121)),#N/A,
IF(BN121="empty","empty",
VLOOKUP(BN121,MonsterGroupTable!$A:$A,1,0)))))))</f>
        <v/>
      </c>
      <c r="BV121" s="2" t="str">
        <f>IF(AND(ISBLANK(BU121),OR(NOT(ISBLANK(BW121)),NOT(ISBLANK(BX121)))),#N/A,
IF(ISBLANK(BU121),"",
IF(AND(NOT(ISERROR(VLOOKUP(BU121,MonsterTable!$A:$B,MATCH(MonsterTable!$B$1,MonsterTable!$A$1:$B$1,0),0))),OR(ISBLANK(BW121),ISBLANK(BX121))),#N/A,
IFERROR(VLOOKUP(BU121,MonsterTable!$A:$B,MATCH(MonsterTable!$B$1,MonsterTable!$A$1:$B$1,0),0),
IF(OR(NOT(ISBLANK(BW121)),ISBLANK(BX121)),#N/A,
IF(BU121="empty","empty",
VLOOKUP(BU121,MonsterGroupTable!$A:$A,1,0)))))))</f>
        <v/>
      </c>
      <c r="CC121" s="2" t="str">
        <f>IF(AND(ISBLANK(CB121),OR(NOT(ISBLANK(CD121)),NOT(ISBLANK(CE121)))),#N/A,
IF(ISBLANK(CB121),"",
IF(AND(NOT(ISERROR(VLOOKUP(CB121,MonsterTable!$A:$B,MATCH(MonsterTable!$B$1,MonsterTable!$A$1:$B$1,0),0))),OR(ISBLANK(CD121),ISBLANK(CE121))),#N/A,
IFERROR(VLOOKUP(CB121,MonsterTable!$A:$B,MATCH(MonsterTable!$B$1,MonsterTable!$A$1:$B$1,0),0),
IF(OR(NOT(ISBLANK(CD121)),ISBLANK(CE121)),#N/A,
IF(CB121="empty","empty",
VLOOKUP(CB121,MonsterGroupTable!$A:$A,1,0)))))))</f>
        <v/>
      </c>
      <c r="CJ121" s="2" t="str">
        <f>IF(AND(ISBLANK(CI121),OR(NOT(ISBLANK(CK121)),NOT(ISBLANK(CL121)))),#N/A,
IF(ISBLANK(CI121),"",
IF(AND(NOT(ISERROR(VLOOKUP(CI121,MonsterTable!$A:$B,MATCH(MonsterTable!$B$1,MonsterTable!$A$1:$B$1,0),0))),OR(ISBLANK(CK121),ISBLANK(CL121))),#N/A,
IFERROR(VLOOKUP(CI121,MonsterTable!$A:$B,MATCH(MonsterTable!$B$1,MonsterTable!$A$1:$B$1,0),0),
IF(OR(NOT(ISBLANK(CK121)),ISBLANK(CL121)),#N/A,
IF(CI121="empty","empty",
VLOOKUP(CI121,MonsterGroupTable!$A:$A,1,0)))))))</f>
        <v/>
      </c>
    </row>
    <row r="122" spans="1:88">
      <c r="A122">
        <v>10121</v>
      </c>
      <c r="B122">
        <f t="shared" si="2"/>
        <v>1.1000000000000001</v>
      </c>
      <c r="C122">
        <f t="shared" si="2"/>
        <v>1.1000000000000001</v>
      </c>
      <c r="F122">
        <v>180</v>
      </c>
      <c r="G122">
        <v>2124</v>
      </c>
      <c r="H122">
        <v>0</v>
      </c>
      <c r="I122">
        <v>0</v>
      </c>
      <c r="J122">
        <v>0</v>
      </c>
      <c r="K122" t="s">
        <v>28</v>
      </c>
      <c r="L122" t="s">
        <v>245</v>
      </c>
      <c r="M122" t="s">
        <v>79</v>
      </c>
      <c r="N122" t="s">
        <v>80</v>
      </c>
      <c r="O122">
        <v>0</v>
      </c>
      <c r="P122">
        <v>-4.75</v>
      </c>
      <c r="Q122">
        <v>-3.5</v>
      </c>
      <c r="R122">
        <v>4.75</v>
      </c>
      <c r="S122">
        <v>3</v>
      </c>
      <c r="T122">
        <v>-13.5</v>
      </c>
      <c r="U122">
        <v>2.5499999999999998</v>
      </c>
      <c r="V122">
        <v>-6.75</v>
      </c>
      <c r="W122" t="str">
        <f t="shared" si="3"/>
        <v>g113,5</v>
      </c>
      <c r="X122" s="1" t="s">
        <v>330</v>
      </c>
      <c r="Y122" s="2" t="str">
        <f>IF(AND(ISBLANK(X122),OR(NOT(ISBLANK(Z122)),NOT(ISBLANK(AA122)))),#N/A,
IF(ISBLANK(X122),"",
IF(AND(NOT(ISERROR(VLOOKUP(X122,MonsterTable!$A:$B,MATCH(MonsterTable!$B$1,MonsterTable!$A$1:$B$1,0),0))),OR(ISBLANK(Z122),ISBLANK(AA122))),#N/A,
IFERROR(VLOOKUP(X122,MonsterTable!$A:$B,MATCH(MonsterTable!$B$1,MonsterTable!$A$1:$B$1,0),0),
IF(OR(NOT(ISBLANK(Z122)),ISBLANK(AA122)),#N/A,
IF(X122="empty","empty",
VLOOKUP(X122,MonsterGroupTable!$A:$A,1,0)))))))</f>
        <v>g113</v>
      </c>
      <c r="AA122">
        <v>5</v>
      </c>
      <c r="AF122" s="2" t="str">
        <f>IF(AND(ISBLANK(AE122),OR(NOT(ISBLANK(AG122)),NOT(ISBLANK(AH122)))),#N/A,
IF(ISBLANK(AE122),"",
IF(AND(NOT(ISERROR(VLOOKUP(AE122,MonsterTable!$A:$B,MATCH(MonsterTable!$B$1,MonsterTable!$A$1:$B$1,0),0))),OR(ISBLANK(AG122),ISBLANK(AH122))),#N/A,
IFERROR(VLOOKUP(AE122,MonsterTable!$A:$B,MATCH(MonsterTable!$B$1,MonsterTable!$A$1:$B$1,0),0),
IF(OR(NOT(ISBLANK(AG122)),ISBLANK(AH122)),#N/A,
IF(AE122="empty","empty",
VLOOKUP(AE122,MonsterGroupTable!$A:$A,1,0)))))))</f>
        <v/>
      </c>
      <c r="AM122" s="2" t="str">
        <f>IF(AND(ISBLANK(AL122),OR(NOT(ISBLANK(AN122)),NOT(ISBLANK(AO122)))),#N/A,
IF(ISBLANK(AL122),"",
IF(AND(NOT(ISERROR(VLOOKUP(AL122,MonsterTable!$A:$B,MATCH(MonsterTable!$B$1,MonsterTable!$A$1:$B$1,0),0))),OR(ISBLANK(AN122),ISBLANK(AO122))),#N/A,
IFERROR(VLOOKUP(AL122,MonsterTable!$A:$B,MATCH(MonsterTable!$B$1,MonsterTable!$A$1:$B$1,0),0),
IF(OR(NOT(ISBLANK(AN122)),ISBLANK(AO122)),#N/A,
IF(AL122="empty","empty",
VLOOKUP(AL122,MonsterGroupTable!$A:$A,1,0)))))))</f>
        <v/>
      </c>
      <c r="AT122" s="2" t="str">
        <f>IF(AND(ISBLANK(AS122),OR(NOT(ISBLANK(AU122)),NOT(ISBLANK(AV122)))),#N/A,
IF(ISBLANK(AS122),"",
IF(AND(NOT(ISERROR(VLOOKUP(AS122,MonsterTable!$A:$B,MATCH(MonsterTable!$B$1,MonsterTable!$A$1:$B$1,0),0))),OR(ISBLANK(AU122),ISBLANK(AV122))),#N/A,
IFERROR(VLOOKUP(AS122,MonsterTable!$A:$B,MATCH(MonsterTable!$B$1,MonsterTable!$A$1:$B$1,0),0),
IF(OR(NOT(ISBLANK(AU122)),ISBLANK(AV122)),#N/A,
IF(AS122="empty","empty",
VLOOKUP(AS122,MonsterGroupTable!$A:$A,1,0)))))))</f>
        <v/>
      </c>
      <c r="BA122" s="2" t="str">
        <f>IF(AND(ISBLANK(AZ122),OR(NOT(ISBLANK(BB122)),NOT(ISBLANK(BC122)))),#N/A,
IF(ISBLANK(AZ122),"",
IF(AND(NOT(ISERROR(VLOOKUP(AZ122,MonsterTable!$A:$B,MATCH(MonsterTable!$B$1,MonsterTable!$A$1:$B$1,0),0))),OR(ISBLANK(BB122),ISBLANK(BC122))),#N/A,
IFERROR(VLOOKUP(AZ122,MonsterTable!$A:$B,MATCH(MonsterTable!$B$1,MonsterTable!$A$1:$B$1,0),0),
IF(OR(NOT(ISBLANK(BB122)),ISBLANK(BC122)),#N/A,
IF(AZ122="empty","empty",
VLOOKUP(AZ122,MonsterGroupTable!$A:$A,1,0)))))))</f>
        <v/>
      </c>
      <c r="BH122" s="2" t="str">
        <f>IF(AND(ISBLANK(BG122),OR(NOT(ISBLANK(BI122)),NOT(ISBLANK(BJ122)))),#N/A,
IF(ISBLANK(BG122),"",
IF(AND(NOT(ISERROR(VLOOKUP(BG122,MonsterTable!$A:$B,MATCH(MonsterTable!$B$1,MonsterTable!$A$1:$B$1,0),0))),OR(ISBLANK(BI122),ISBLANK(BJ122))),#N/A,
IFERROR(VLOOKUP(BG122,MonsterTable!$A:$B,MATCH(MonsterTable!$B$1,MonsterTable!$A$1:$B$1,0),0),
IF(OR(NOT(ISBLANK(BI122)),ISBLANK(BJ122)),#N/A,
IF(BG122="empty","empty",
VLOOKUP(BG122,MonsterGroupTable!$A:$A,1,0)))))))</f>
        <v/>
      </c>
      <c r="BO122" s="2" t="str">
        <f>IF(AND(ISBLANK(BN122),OR(NOT(ISBLANK(BP122)),NOT(ISBLANK(BQ122)))),#N/A,
IF(ISBLANK(BN122),"",
IF(AND(NOT(ISERROR(VLOOKUP(BN122,MonsterTable!$A:$B,MATCH(MonsterTable!$B$1,MonsterTable!$A$1:$B$1,0),0))),OR(ISBLANK(BP122),ISBLANK(BQ122))),#N/A,
IFERROR(VLOOKUP(BN122,MonsterTable!$A:$B,MATCH(MonsterTable!$B$1,MonsterTable!$A$1:$B$1,0),0),
IF(OR(NOT(ISBLANK(BP122)),ISBLANK(BQ122)),#N/A,
IF(BN122="empty","empty",
VLOOKUP(BN122,MonsterGroupTable!$A:$A,1,0)))))))</f>
        <v/>
      </c>
      <c r="BV122" s="2" t="str">
        <f>IF(AND(ISBLANK(BU122),OR(NOT(ISBLANK(BW122)),NOT(ISBLANK(BX122)))),#N/A,
IF(ISBLANK(BU122),"",
IF(AND(NOT(ISERROR(VLOOKUP(BU122,MonsterTable!$A:$B,MATCH(MonsterTable!$B$1,MonsterTable!$A$1:$B$1,0),0))),OR(ISBLANK(BW122),ISBLANK(BX122))),#N/A,
IFERROR(VLOOKUP(BU122,MonsterTable!$A:$B,MATCH(MonsterTable!$B$1,MonsterTable!$A$1:$B$1,0),0),
IF(OR(NOT(ISBLANK(BW122)),ISBLANK(BX122)),#N/A,
IF(BU122="empty","empty",
VLOOKUP(BU122,MonsterGroupTable!$A:$A,1,0)))))))</f>
        <v/>
      </c>
      <c r="CC122" s="2" t="str">
        <f>IF(AND(ISBLANK(CB122),OR(NOT(ISBLANK(CD122)),NOT(ISBLANK(CE122)))),#N/A,
IF(ISBLANK(CB122),"",
IF(AND(NOT(ISERROR(VLOOKUP(CB122,MonsterTable!$A:$B,MATCH(MonsterTable!$B$1,MonsterTable!$A$1:$B$1,0),0))),OR(ISBLANK(CD122),ISBLANK(CE122))),#N/A,
IFERROR(VLOOKUP(CB122,MonsterTable!$A:$B,MATCH(MonsterTable!$B$1,MonsterTable!$A$1:$B$1,0),0),
IF(OR(NOT(ISBLANK(CD122)),ISBLANK(CE122)),#N/A,
IF(CB122="empty","empty",
VLOOKUP(CB122,MonsterGroupTable!$A:$A,1,0)))))))</f>
        <v/>
      </c>
      <c r="CJ122" s="2" t="str">
        <f>IF(AND(ISBLANK(CI122),OR(NOT(ISBLANK(CK122)),NOT(ISBLANK(CL122)))),#N/A,
IF(ISBLANK(CI122),"",
IF(AND(NOT(ISERROR(VLOOKUP(CI122,MonsterTable!$A:$B,MATCH(MonsterTable!$B$1,MonsterTable!$A$1:$B$1,0),0))),OR(ISBLANK(CK122),ISBLANK(CL122))),#N/A,
IFERROR(VLOOKUP(CI122,MonsterTable!$A:$B,MATCH(MonsterTable!$B$1,MonsterTable!$A$1:$B$1,0),0),
IF(OR(NOT(ISBLANK(CK122)),ISBLANK(CL122)),#N/A,
IF(CI122="empty","empty",
VLOOKUP(CI122,MonsterGroupTable!$A:$A,1,0)))))))</f>
        <v/>
      </c>
    </row>
    <row r="123" spans="1:88">
      <c r="A123">
        <v>10122</v>
      </c>
      <c r="B123">
        <f t="shared" si="2"/>
        <v>1.1000000000000001</v>
      </c>
      <c r="C123">
        <f t="shared" si="2"/>
        <v>1.1000000000000001</v>
      </c>
      <c r="F123">
        <v>180</v>
      </c>
      <c r="G123">
        <v>2151</v>
      </c>
      <c r="H123">
        <v>0</v>
      </c>
      <c r="I123">
        <v>0</v>
      </c>
      <c r="J123">
        <v>0</v>
      </c>
      <c r="K123" t="s">
        <v>28</v>
      </c>
      <c r="L123" t="s">
        <v>245</v>
      </c>
      <c r="M123" t="s">
        <v>79</v>
      </c>
      <c r="N123" t="s">
        <v>80</v>
      </c>
      <c r="O123">
        <v>0</v>
      </c>
      <c r="P123">
        <v>-4.75</v>
      </c>
      <c r="Q123">
        <v>-3.5</v>
      </c>
      <c r="R123">
        <v>4.75</v>
      </c>
      <c r="S123">
        <v>3</v>
      </c>
      <c r="T123">
        <v>-13.5</v>
      </c>
      <c r="U123">
        <v>2.5499999999999998</v>
      </c>
      <c r="V123">
        <v>-6.75</v>
      </c>
      <c r="W123" t="str">
        <f t="shared" si="3"/>
        <v>g113,5</v>
      </c>
      <c r="X123" s="1" t="s">
        <v>330</v>
      </c>
      <c r="Y123" s="2" t="str">
        <f>IF(AND(ISBLANK(X123),OR(NOT(ISBLANK(Z123)),NOT(ISBLANK(AA123)))),#N/A,
IF(ISBLANK(X123),"",
IF(AND(NOT(ISERROR(VLOOKUP(X123,MonsterTable!$A:$B,MATCH(MonsterTable!$B$1,MonsterTable!$A$1:$B$1,0),0))),OR(ISBLANK(Z123),ISBLANK(AA123))),#N/A,
IFERROR(VLOOKUP(X123,MonsterTable!$A:$B,MATCH(MonsterTable!$B$1,MonsterTable!$A$1:$B$1,0),0),
IF(OR(NOT(ISBLANK(Z123)),ISBLANK(AA123)),#N/A,
IF(X123="empty","empty",
VLOOKUP(X123,MonsterGroupTable!$A:$A,1,0)))))))</f>
        <v>g113</v>
      </c>
      <c r="AA123">
        <v>5</v>
      </c>
      <c r="AF123" s="2" t="str">
        <f>IF(AND(ISBLANK(AE123),OR(NOT(ISBLANK(AG123)),NOT(ISBLANK(AH123)))),#N/A,
IF(ISBLANK(AE123),"",
IF(AND(NOT(ISERROR(VLOOKUP(AE123,MonsterTable!$A:$B,MATCH(MonsterTable!$B$1,MonsterTable!$A$1:$B$1,0),0))),OR(ISBLANK(AG123),ISBLANK(AH123))),#N/A,
IFERROR(VLOOKUP(AE123,MonsterTable!$A:$B,MATCH(MonsterTable!$B$1,MonsterTable!$A$1:$B$1,0),0),
IF(OR(NOT(ISBLANK(AG123)),ISBLANK(AH123)),#N/A,
IF(AE123="empty","empty",
VLOOKUP(AE123,MonsterGroupTable!$A:$A,1,0)))))))</f>
        <v/>
      </c>
      <c r="AM123" s="2" t="str">
        <f>IF(AND(ISBLANK(AL123),OR(NOT(ISBLANK(AN123)),NOT(ISBLANK(AO123)))),#N/A,
IF(ISBLANK(AL123),"",
IF(AND(NOT(ISERROR(VLOOKUP(AL123,MonsterTable!$A:$B,MATCH(MonsterTable!$B$1,MonsterTable!$A$1:$B$1,0),0))),OR(ISBLANK(AN123),ISBLANK(AO123))),#N/A,
IFERROR(VLOOKUP(AL123,MonsterTable!$A:$B,MATCH(MonsterTable!$B$1,MonsterTable!$A$1:$B$1,0),0),
IF(OR(NOT(ISBLANK(AN123)),ISBLANK(AO123)),#N/A,
IF(AL123="empty","empty",
VLOOKUP(AL123,MonsterGroupTable!$A:$A,1,0)))))))</f>
        <v/>
      </c>
      <c r="AT123" s="2" t="str">
        <f>IF(AND(ISBLANK(AS123),OR(NOT(ISBLANK(AU123)),NOT(ISBLANK(AV123)))),#N/A,
IF(ISBLANK(AS123),"",
IF(AND(NOT(ISERROR(VLOOKUP(AS123,MonsterTable!$A:$B,MATCH(MonsterTable!$B$1,MonsterTable!$A$1:$B$1,0),0))),OR(ISBLANK(AU123),ISBLANK(AV123))),#N/A,
IFERROR(VLOOKUP(AS123,MonsterTable!$A:$B,MATCH(MonsterTable!$B$1,MonsterTable!$A$1:$B$1,0),0),
IF(OR(NOT(ISBLANK(AU123)),ISBLANK(AV123)),#N/A,
IF(AS123="empty","empty",
VLOOKUP(AS123,MonsterGroupTable!$A:$A,1,0)))))))</f>
        <v/>
      </c>
      <c r="BA123" s="2" t="str">
        <f>IF(AND(ISBLANK(AZ123),OR(NOT(ISBLANK(BB123)),NOT(ISBLANK(BC123)))),#N/A,
IF(ISBLANK(AZ123),"",
IF(AND(NOT(ISERROR(VLOOKUP(AZ123,MonsterTable!$A:$B,MATCH(MonsterTable!$B$1,MonsterTable!$A$1:$B$1,0),0))),OR(ISBLANK(BB123),ISBLANK(BC123))),#N/A,
IFERROR(VLOOKUP(AZ123,MonsterTable!$A:$B,MATCH(MonsterTable!$B$1,MonsterTable!$A$1:$B$1,0),0),
IF(OR(NOT(ISBLANK(BB123)),ISBLANK(BC123)),#N/A,
IF(AZ123="empty","empty",
VLOOKUP(AZ123,MonsterGroupTable!$A:$A,1,0)))))))</f>
        <v/>
      </c>
      <c r="BH123" s="2" t="str">
        <f>IF(AND(ISBLANK(BG123),OR(NOT(ISBLANK(BI123)),NOT(ISBLANK(BJ123)))),#N/A,
IF(ISBLANK(BG123),"",
IF(AND(NOT(ISERROR(VLOOKUP(BG123,MonsterTable!$A:$B,MATCH(MonsterTable!$B$1,MonsterTable!$A$1:$B$1,0),0))),OR(ISBLANK(BI123),ISBLANK(BJ123))),#N/A,
IFERROR(VLOOKUP(BG123,MonsterTable!$A:$B,MATCH(MonsterTable!$B$1,MonsterTable!$A$1:$B$1,0),0),
IF(OR(NOT(ISBLANK(BI123)),ISBLANK(BJ123)),#N/A,
IF(BG123="empty","empty",
VLOOKUP(BG123,MonsterGroupTable!$A:$A,1,0)))))))</f>
        <v/>
      </c>
      <c r="BO123" s="2" t="str">
        <f>IF(AND(ISBLANK(BN123),OR(NOT(ISBLANK(BP123)),NOT(ISBLANK(BQ123)))),#N/A,
IF(ISBLANK(BN123),"",
IF(AND(NOT(ISERROR(VLOOKUP(BN123,MonsterTable!$A:$B,MATCH(MonsterTable!$B$1,MonsterTable!$A$1:$B$1,0),0))),OR(ISBLANK(BP123),ISBLANK(BQ123))),#N/A,
IFERROR(VLOOKUP(BN123,MonsterTable!$A:$B,MATCH(MonsterTable!$B$1,MonsterTable!$A$1:$B$1,0),0),
IF(OR(NOT(ISBLANK(BP123)),ISBLANK(BQ123)),#N/A,
IF(BN123="empty","empty",
VLOOKUP(BN123,MonsterGroupTable!$A:$A,1,0)))))))</f>
        <v/>
      </c>
      <c r="BV123" s="2" t="str">
        <f>IF(AND(ISBLANK(BU123),OR(NOT(ISBLANK(BW123)),NOT(ISBLANK(BX123)))),#N/A,
IF(ISBLANK(BU123),"",
IF(AND(NOT(ISERROR(VLOOKUP(BU123,MonsterTable!$A:$B,MATCH(MonsterTable!$B$1,MonsterTable!$A$1:$B$1,0),0))),OR(ISBLANK(BW123),ISBLANK(BX123))),#N/A,
IFERROR(VLOOKUP(BU123,MonsterTable!$A:$B,MATCH(MonsterTable!$B$1,MonsterTable!$A$1:$B$1,0),0),
IF(OR(NOT(ISBLANK(BW123)),ISBLANK(BX123)),#N/A,
IF(BU123="empty","empty",
VLOOKUP(BU123,MonsterGroupTable!$A:$A,1,0)))))))</f>
        <v/>
      </c>
      <c r="CC123" s="2" t="str">
        <f>IF(AND(ISBLANK(CB123),OR(NOT(ISBLANK(CD123)),NOT(ISBLANK(CE123)))),#N/A,
IF(ISBLANK(CB123),"",
IF(AND(NOT(ISERROR(VLOOKUP(CB123,MonsterTable!$A:$B,MATCH(MonsterTable!$B$1,MonsterTable!$A$1:$B$1,0),0))),OR(ISBLANK(CD123),ISBLANK(CE123))),#N/A,
IFERROR(VLOOKUP(CB123,MonsterTable!$A:$B,MATCH(MonsterTable!$B$1,MonsterTable!$A$1:$B$1,0),0),
IF(OR(NOT(ISBLANK(CD123)),ISBLANK(CE123)),#N/A,
IF(CB123="empty","empty",
VLOOKUP(CB123,MonsterGroupTable!$A:$A,1,0)))))))</f>
        <v/>
      </c>
      <c r="CJ123" s="2" t="str">
        <f>IF(AND(ISBLANK(CI123),OR(NOT(ISBLANK(CK123)),NOT(ISBLANK(CL123)))),#N/A,
IF(ISBLANK(CI123),"",
IF(AND(NOT(ISERROR(VLOOKUP(CI123,MonsterTable!$A:$B,MATCH(MonsterTable!$B$1,MonsterTable!$A$1:$B$1,0),0))),OR(ISBLANK(CK123),ISBLANK(CL123))),#N/A,
IFERROR(VLOOKUP(CI123,MonsterTable!$A:$B,MATCH(MonsterTable!$B$1,MonsterTable!$A$1:$B$1,0),0),
IF(OR(NOT(ISBLANK(CK123)),ISBLANK(CL123)),#N/A,
IF(CI123="empty","empty",
VLOOKUP(CI123,MonsterGroupTable!$A:$A,1,0)))))))</f>
        <v/>
      </c>
    </row>
    <row r="124" spans="1:88">
      <c r="A124">
        <v>10123</v>
      </c>
      <c r="B124">
        <f t="shared" si="2"/>
        <v>1.1000000000000001</v>
      </c>
      <c r="C124">
        <f t="shared" si="2"/>
        <v>1.1000000000000001</v>
      </c>
      <c r="F124">
        <v>180</v>
      </c>
      <c r="G124">
        <v>2178</v>
      </c>
      <c r="H124">
        <v>0</v>
      </c>
      <c r="I124">
        <v>0</v>
      </c>
      <c r="J124">
        <v>0</v>
      </c>
      <c r="K124" t="s">
        <v>28</v>
      </c>
      <c r="L124" t="s">
        <v>245</v>
      </c>
      <c r="M124" t="s">
        <v>79</v>
      </c>
      <c r="N124" t="s">
        <v>80</v>
      </c>
      <c r="O124">
        <v>0</v>
      </c>
      <c r="P124">
        <v>-4.75</v>
      </c>
      <c r="Q124">
        <v>-3.5</v>
      </c>
      <c r="R124">
        <v>4.75</v>
      </c>
      <c r="S124">
        <v>3</v>
      </c>
      <c r="T124">
        <v>-13.5</v>
      </c>
      <c r="U124">
        <v>2.5499999999999998</v>
      </c>
      <c r="V124">
        <v>-6.75</v>
      </c>
      <c r="W124" t="str">
        <f t="shared" si="3"/>
        <v>g113,5</v>
      </c>
      <c r="X124" s="1" t="s">
        <v>330</v>
      </c>
      <c r="Y124" s="2" t="str">
        <f>IF(AND(ISBLANK(X124),OR(NOT(ISBLANK(Z124)),NOT(ISBLANK(AA124)))),#N/A,
IF(ISBLANK(X124),"",
IF(AND(NOT(ISERROR(VLOOKUP(X124,MonsterTable!$A:$B,MATCH(MonsterTable!$B$1,MonsterTable!$A$1:$B$1,0),0))),OR(ISBLANK(Z124),ISBLANK(AA124))),#N/A,
IFERROR(VLOOKUP(X124,MonsterTable!$A:$B,MATCH(MonsterTable!$B$1,MonsterTable!$A$1:$B$1,0),0),
IF(OR(NOT(ISBLANK(Z124)),ISBLANK(AA124)),#N/A,
IF(X124="empty","empty",
VLOOKUP(X124,MonsterGroupTable!$A:$A,1,0)))))))</f>
        <v>g113</v>
      </c>
      <c r="AA124">
        <v>5</v>
      </c>
      <c r="AF124" s="2" t="str">
        <f>IF(AND(ISBLANK(AE124),OR(NOT(ISBLANK(AG124)),NOT(ISBLANK(AH124)))),#N/A,
IF(ISBLANK(AE124),"",
IF(AND(NOT(ISERROR(VLOOKUP(AE124,MonsterTable!$A:$B,MATCH(MonsterTable!$B$1,MonsterTable!$A$1:$B$1,0),0))),OR(ISBLANK(AG124),ISBLANK(AH124))),#N/A,
IFERROR(VLOOKUP(AE124,MonsterTable!$A:$B,MATCH(MonsterTable!$B$1,MonsterTable!$A$1:$B$1,0),0),
IF(OR(NOT(ISBLANK(AG124)),ISBLANK(AH124)),#N/A,
IF(AE124="empty","empty",
VLOOKUP(AE124,MonsterGroupTable!$A:$A,1,0)))))))</f>
        <v/>
      </c>
      <c r="AM124" s="2" t="str">
        <f>IF(AND(ISBLANK(AL124),OR(NOT(ISBLANK(AN124)),NOT(ISBLANK(AO124)))),#N/A,
IF(ISBLANK(AL124),"",
IF(AND(NOT(ISERROR(VLOOKUP(AL124,MonsterTable!$A:$B,MATCH(MonsterTable!$B$1,MonsterTable!$A$1:$B$1,0),0))),OR(ISBLANK(AN124),ISBLANK(AO124))),#N/A,
IFERROR(VLOOKUP(AL124,MonsterTable!$A:$B,MATCH(MonsterTable!$B$1,MonsterTable!$A$1:$B$1,0),0),
IF(OR(NOT(ISBLANK(AN124)),ISBLANK(AO124)),#N/A,
IF(AL124="empty","empty",
VLOOKUP(AL124,MonsterGroupTable!$A:$A,1,0)))))))</f>
        <v/>
      </c>
      <c r="AT124" s="2" t="str">
        <f>IF(AND(ISBLANK(AS124),OR(NOT(ISBLANK(AU124)),NOT(ISBLANK(AV124)))),#N/A,
IF(ISBLANK(AS124),"",
IF(AND(NOT(ISERROR(VLOOKUP(AS124,MonsterTable!$A:$B,MATCH(MonsterTable!$B$1,MonsterTable!$A$1:$B$1,0),0))),OR(ISBLANK(AU124),ISBLANK(AV124))),#N/A,
IFERROR(VLOOKUP(AS124,MonsterTable!$A:$B,MATCH(MonsterTable!$B$1,MonsterTable!$A$1:$B$1,0),0),
IF(OR(NOT(ISBLANK(AU124)),ISBLANK(AV124)),#N/A,
IF(AS124="empty","empty",
VLOOKUP(AS124,MonsterGroupTable!$A:$A,1,0)))))))</f>
        <v/>
      </c>
      <c r="BA124" s="2" t="str">
        <f>IF(AND(ISBLANK(AZ124),OR(NOT(ISBLANK(BB124)),NOT(ISBLANK(BC124)))),#N/A,
IF(ISBLANK(AZ124),"",
IF(AND(NOT(ISERROR(VLOOKUP(AZ124,MonsterTable!$A:$B,MATCH(MonsterTable!$B$1,MonsterTable!$A$1:$B$1,0),0))),OR(ISBLANK(BB124),ISBLANK(BC124))),#N/A,
IFERROR(VLOOKUP(AZ124,MonsterTable!$A:$B,MATCH(MonsterTable!$B$1,MonsterTable!$A$1:$B$1,0),0),
IF(OR(NOT(ISBLANK(BB124)),ISBLANK(BC124)),#N/A,
IF(AZ124="empty","empty",
VLOOKUP(AZ124,MonsterGroupTable!$A:$A,1,0)))))))</f>
        <v/>
      </c>
      <c r="BH124" s="2" t="str">
        <f>IF(AND(ISBLANK(BG124),OR(NOT(ISBLANK(BI124)),NOT(ISBLANK(BJ124)))),#N/A,
IF(ISBLANK(BG124),"",
IF(AND(NOT(ISERROR(VLOOKUP(BG124,MonsterTable!$A:$B,MATCH(MonsterTable!$B$1,MonsterTable!$A$1:$B$1,0),0))),OR(ISBLANK(BI124),ISBLANK(BJ124))),#N/A,
IFERROR(VLOOKUP(BG124,MonsterTable!$A:$B,MATCH(MonsterTable!$B$1,MonsterTable!$A$1:$B$1,0),0),
IF(OR(NOT(ISBLANK(BI124)),ISBLANK(BJ124)),#N/A,
IF(BG124="empty","empty",
VLOOKUP(BG124,MonsterGroupTable!$A:$A,1,0)))))))</f>
        <v/>
      </c>
      <c r="BO124" s="2" t="str">
        <f>IF(AND(ISBLANK(BN124),OR(NOT(ISBLANK(BP124)),NOT(ISBLANK(BQ124)))),#N/A,
IF(ISBLANK(BN124),"",
IF(AND(NOT(ISERROR(VLOOKUP(BN124,MonsterTable!$A:$B,MATCH(MonsterTable!$B$1,MonsterTable!$A$1:$B$1,0),0))),OR(ISBLANK(BP124),ISBLANK(BQ124))),#N/A,
IFERROR(VLOOKUP(BN124,MonsterTable!$A:$B,MATCH(MonsterTable!$B$1,MonsterTable!$A$1:$B$1,0),0),
IF(OR(NOT(ISBLANK(BP124)),ISBLANK(BQ124)),#N/A,
IF(BN124="empty","empty",
VLOOKUP(BN124,MonsterGroupTable!$A:$A,1,0)))))))</f>
        <v/>
      </c>
      <c r="BV124" s="2" t="str">
        <f>IF(AND(ISBLANK(BU124),OR(NOT(ISBLANK(BW124)),NOT(ISBLANK(BX124)))),#N/A,
IF(ISBLANK(BU124),"",
IF(AND(NOT(ISERROR(VLOOKUP(BU124,MonsterTable!$A:$B,MATCH(MonsterTable!$B$1,MonsterTable!$A$1:$B$1,0),0))),OR(ISBLANK(BW124),ISBLANK(BX124))),#N/A,
IFERROR(VLOOKUP(BU124,MonsterTable!$A:$B,MATCH(MonsterTable!$B$1,MonsterTable!$A$1:$B$1,0),0),
IF(OR(NOT(ISBLANK(BW124)),ISBLANK(BX124)),#N/A,
IF(BU124="empty","empty",
VLOOKUP(BU124,MonsterGroupTable!$A:$A,1,0)))))))</f>
        <v/>
      </c>
      <c r="CC124" s="2" t="str">
        <f>IF(AND(ISBLANK(CB124),OR(NOT(ISBLANK(CD124)),NOT(ISBLANK(CE124)))),#N/A,
IF(ISBLANK(CB124),"",
IF(AND(NOT(ISERROR(VLOOKUP(CB124,MonsterTable!$A:$B,MATCH(MonsterTable!$B$1,MonsterTable!$A$1:$B$1,0),0))),OR(ISBLANK(CD124),ISBLANK(CE124))),#N/A,
IFERROR(VLOOKUP(CB124,MonsterTable!$A:$B,MATCH(MonsterTable!$B$1,MonsterTable!$A$1:$B$1,0),0),
IF(OR(NOT(ISBLANK(CD124)),ISBLANK(CE124)),#N/A,
IF(CB124="empty","empty",
VLOOKUP(CB124,MonsterGroupTable!$A:$A,1,0)))))))</f>
        <v/>
      </c>
      <c r="CJ124" s="2" t="str">
        <f>IF(AND(ISBLANK(CI124),OR(NOT(ISBLANK(CK124)),NOT(ISBLANK(CL124)))),#N/A,
IF(ISBLANK(CI124),"",
IF(AND(NOT(ISERROR(VLOOKUP(CI124,MonsterTable!$A:$B,MATCH(MonsterTable!$B$1,MonsterTable!$A$1:$B$1,0),0))),OR(ISBLANK(CK124),ISBLANK(CL124))),#N/A,
IFERROR(VLOOKUP(CI124,MonsterTable!$A:$B,MATCH(MonsterTable!$B$1,MonsterTable!$A$1:$B$1,0),0),
IF(OR(NOT(ISBLANK(CK124)),ISBLANK(CL124)),#N/A,
IF(CI124="empty","empty",
VLOOKUP(CI124,MonsterGroupTable!$A:$A,1,0)))))))</f>
        <v/>
      </c>
    </row>
    <row r="125" spans="1:88">
      <c r="A125">
        <v>10124</v>
      </c>
      <c r="B125">
        <f t="shared" si="2"/>
        <v>1.1000000000000001</v>
      </c>
      <c r="C125">
        <f t="shared" si="2"/>
        <v>1.1000000000000001</v>
      </c>
      <c r="F125">
        <v>180</v>
      </c>
      <c r="G125">
        <v>2205</v>
      </c>
      <c r="H125">
        <v>0</v>
      </c>
      <c r="I125">
        <v>0</v>
      </c>
      <c r="J125">
        <v>0</v>
      </c>
      <c r="K125" t="s">
        <v>28</v>
      </c>
      <c r="L125" t="s">
        <v>245</v>
      </c>
      <c r="M125" t="s">
        <v>79</v>
      </c>
      <c r="N125" t="s">
        <v>80</v>
      </c>
      <c r="O125">
        <v>0</v>
      </c>
      <c r="P125">
        <v>-4.75</v>
      </c>
      <c r="Q125">
        <v>-3.5</v>
      </c>
      <c r="R125">
        <v>4.75</v>
      </c>
      <c r="S125">
        <v>3</v>
      </c>
      <c r="T125">
        <v>-13.5</v>
      </c>
      <c r="U125">
        <v>2.5499999999999998</v>
      </c>
      <c r="V125">
        <v>-6.75</v>
      </c>
      <c r="W125" t="str">
        <f t="shared" si="3"/>
        <v>g113,5</v>
      </c>
      <c r="X125" s="1" t="s">
        <v>330</v>
      </c>
      <c r="Y125" s="2" t="str">
        <f>IF(AND(ISBLANK(X125),OR(NOT(ISBLANK(Z125)),NOT(ISBLANK(AA125)))),#N/A,
IF(ISBLANK(X125),"",
IF(AND(NOT(ISERROR(VLOOKUP(X125,MonsterTable!$A:$B,MATCH(MonsterTable!$B$1,MonsterTable!$A$1:$B$1,0),0))),OR(ISBLANK(Z125),ISBLANK(AA125))),#N/A,
IFERROR(VLOOKUP(X125,MonsterTable!$A:$B,MATCH(MonsterTable!$B$1,MonsterTable!$A$1:$B$1,0),0),
IF(OR(NOT(ISBLANK(Z125)),ISBLANK(AA125)),#N/A,
IF(X125="empty","empty",
VLOOKUP(X125,MonsterGroupTable!$A:$A,1,0)))))))</f>
        <v>g113</v>
      </c>
      <c r="AA125">
        <v>5</v>
      </c>
      <c r="AF125" s="2" t="str">
        <f>IF(AND(ISBLANK(AE125),OR(NOT(ISBLANK(AG125)),NOT(ISBLANK(AH125)))),#N/A,
IF(ISBLANK(AE125),"",
IF(AND(NOT(ISERROR(VLOOKUP(AE125,MonsterTable!$A:$B,MATCH(MonsterTable!$B$1,MonsterTable!$A$1:$B$1,0),0))),OR(ISBLANK(AG125),ISBLANK(AH125))),#N/A,
IFERROR(VLOOKUP(AE125,MonsterTable!$A:$B,MATCH(MonsterTable!$B$1,MonsterTable!$A$1:$B$1,0),0),
IF(OR(NOT(ISBLANK(AG125)),ISBLANK(AH125)),#N/A,
IF(AE125="empty","empty",
VLOOKUP(AE125,MonsterGroupTable!$A:$A,1,0)))))))</f>
        <v/>
      </c>
      <c r="AM125" s="2" t="str">
        <f>IF(AND(ISBLANK(AL125),OR(NOT(ISBLANK(AN125)),NOT(ISBLANK(AO125)))),#N/A,
IF(ISBLANK(AL125),"",
IF(AND(NOT(ISERROR(VLOOKUP(AL125,MonsterTable!$A:$B,MATCH(MonsterTable!$B$1,MonsterTable!$A$1:$B$1,0),0))),OR(ISBLANK(AN125),ISBLANK(AO125))),#N/A,
IFERROR(VLOOKUP(AL125,MonsterTable!$A:$B,MATCH(MonsterTable!$B$1,MonsterTable!$A$1:$B$1,0),0),
IF(OR(NOT(ISBLANK(AN125)),ISBLANK(AO125)),#N/A,
IF(AL125="empty","empty",
VLOOKUP(AL125,MonsterGroupTable!$A:$A,1,0)))))))</f>
        <v/>
      </c>
      <c r="AT125" s="2" t="str">
        <f>IF(AND(ISBLANK(AS125),OR(NOT(ISBLANK(AU125)),NOT(ISBLANK(AV125)))),#N/A,
IF(ISBLANK(AS125),"",
IF(AND(NOT(ISERROR(VLOOKUP(AS125,MonsterTable!$A:$B,MATCH(MonsterTable!$B$1,MonsterTable!$A$1:$B$1,0),0))),OR(ISBLANK(AU125),ISBLANK(AV125))),#N/A,
IFERROR(VLOOKUP(AS125,MonsterTable!$A:$B,MATCH(MonsterTable!$B$1,MonsterTable!$A$1:$B$1,0),0),
IF(OR(NOT(ISBLANK(AU125)),ISBLANK(AV125)),#N/A,
IF(AS125="empty","empty",
VLOOKUP(AS125,MonsterGroupTable!$A:$A,1,0)))))))</f>
        <v/>
      </c>
      <c r="BA125" s="2" t="str">
        <f>IF(AND(ISBLANK(AZ125),OR(NOT(ISBLANK(BB125)),NOT(ISBLANK(BC125)))),#N/A,
IF(ISBLANK(AZ125),"",
IF(AND(NOT(ISERROR(VLOOKUP(AZ125,MonsterTable!$A:$B,MATCH(MonsterTable!$B$1,MonsterTable!$A$1:$B$1,0),0))),OR(ISBLANK(BB125),ISBLANK(BC125))),#N/A,
IFERROR(VLOOKUP(AZ125,MonsterTable!$A:$B,MATCH(MonsterTable!$B$1,MonsterTable!$A$1:$B$1,0),0),
IF(OR(NOT(ISBLANK(BB125)),ISBLANK(BC125)),#N/A,
IF(AZ125="empty","empty",
VLOOKUP(AZ125,MonsterGroupTable!$A:$A,1,0)))))))</f>
        <v/>
      </c>
      <c r="BH125" s="2" t="str">
        <f>IF(AND(ISBLANK(BG125),OR(NOT(ISBLANK(BI125)),NOT(ISBLANK(BJ125)))),#N/A,
IF(ISBLANK(BG125),"",
IF(AND(NOT(ISERROR(VLOOKUP(BG125,MonsterTable!$A:$B,MATCH(MonsterTable!$B$1,MonsterTable!$A$1:$B$1,0),0))),OR(ISBLANK(BI125),ISBLANK(BJ125))),#N/A,
IFERROR(VLOOKUP(BG125,MonsterTable!$A:$B,MATCH(MonsterTable!$B$1,MonsterTable!$A$1:$B$1,0),0),
IF(OR(NOT(ISBLANK(BI125)),ISBLANK(BJ125)),#N/A,
IF(BG125="empty","empty",
VLOOKUP(BG125,MonsterGroupTable!$A:$A,1,0)))))))</f>
        <v/>
      </c>
      <c r="BO125" s="2" t="str">
        <f>IF(AND(ISBLANK(BN125),OR(NOT(ISBLANK(BP125)),NOT(ISBLANK(BQ125)))),#N/A,
IF(ISBLANK(BN125),"",
IF(AND(NOT(ISERROR(VLOOKUP(BN125,MonsterTable!$A:$B,MATCH(MonsterTable!$B$1,MonsterTable!$A$1:$B$1,0),0))),OR(ISBLANK(BP125),ISBLANK(BQ125))),#N/A,
IFERROR(VLOOKUP(BN125,MonsterTable!$A:$B,MATCH(MonsterTable!$B$1,MonsterTable!$A$1:$B$1,0),0),
IF(OR(NOT(ISBLANK(BP125)),ISBLANK(BQ125)),#N/A,
IF(BN125="empty","empty",
VLOOKUP(BN125,MonsterGroupTable!$A:$A,1,0)))))))</f>
        <v/>
      </c>
      <c r="BV125" s="2" t="str">
        <f>IF(AND(ISBLANK(BU125),OR(NOT(ISBLANK(BW125)),NOT(ISBLANK(BX125)))),#N/A,
IF(ISBLANK(BU125),"",
IF(AND(NOT(ISERROR(VLOOKUP(BU125,MonsterTable!$A:$B,MATCH(MonsterTable!$B$1,MonsterTable!$A$1:$B$1,0),0))),OR(ISBLANK(BW125),ISBLANK(BX125))),#N/A,
IFERROR(VLOOKUP(BU125,MonsterTable!$A:$B,MATCH(MonsterTable!$B$1,MonsterTable!$A$1:$B$1,0),0),
IF(OR(NOT(ISBLANK(BW125)),ISBLANK(BX125)),#N/A,
IF(BU125="empty","empty",
VLOOKUP(BU125,MonsterGroupTable!$A:$A,1,0)))))))</f>
        <v/>
      </c>
      <c r="CC125" s="2" t="str">
        <f>IF(AND(ISBLANK(CB125),OR(NOT(ISBLANK(CD125)),NOT(ISBLANK(CE125)))),#N/A,
IF(ISBLANK(CB125),"",
IF(AND(NOT(ISERROR(VLOOKUP(CB125,MonsterTable!$A:$B,MATCH(MonsterTable!$B$1,MonsterTable!$A$1:$B$1,0),0))),OR(ISBLANK(CD125),ISBLANK(CE125))),#N/A,
IFERROR(VLOOKUP(CB125,MonsterTable!$A:$B,MATCH(MonsterTable!$B$1,MonsterTable!$A$1:$B$1,0),0),
IF(OR(NOT(ISBLANK(CD125)),ISBLANK(CE125)),#N/A,
IF(CB125="empty","empty",
VLOOKUP(CB125,MonsterGroupTable!$A:$A,1,0)))))))</f>
        <v/>
      </c>
      <c r="CJ125" s="2" t="str">
        <f>IF(AND(ISBLANK(CI125),OR(NOT(ISBLANK(CK125)),NOT(ISBLANK(CL125)))),#N/A,
IF(ISBLANK(CI125),"",
IF(AND(NOT(ISERROR(VLOOKUP(CI125,MonsterTable!$A:$B,MATCH(MonsterTable!$B$1,MonsterTable!$A$1:$B$1,0),0))),OR(ISBLANK(CK125),ISBLANK(CL125))),#N/A,
IFERROR(VLOOKUP(CI125,MonsterTable!$A:$B,MATCH(MonsterTable!$B$1,MonsterTable!$A$1:$B$1,0),0),
IF(OR(NOT(ISBLANK(CK125)),ISBLANK(CL125)),#N/A,
IF(CI125="empty","empty",
VLOOKUP(CI125,MonsterGroupTable!$A:$A,1,0)))))))</f>
        <v/>
      </c>
    </row>
    <row r="126" spans="1:88">
      <c r="A126">
        <v>10125</v>
      </c>
      <c r="B126">
        <f t="shared" si="2"/>
        <v>1.1000000000000001</v>
      </c>
      <c r="C126">
        <f t="shared" si="2"/>
        <v>1.1000000000000001</v>
      </c>
      <c r="F126">
        <v>180</v>
      </c>
      <c r="G126">
        <v>2232</v>
      </c>
      <c r="H126">
        <v>0</v>
      </c>
      <c r="I126">
        <v>0</v>
      </c>
      <c r="J126">
        <v>0</v>
      </c>
      <c r="K126" t="s">
        <v>28</v>
      </c>
      <c r="L126" t="s">
        <v>245</v>
      </c>
      <c r="M126" t="s">
        <v>79</v>
      </c>
      <c r="N126" t="s">
        <v>80</v>
      </c>
      <c r="O126">
        <v>0</v>
      </c>
      <c r="P126">
        <v>-4.75</v>
      </c>
      <c r="Q126">
        <v>-3.5</v>
      </c>
      <c r="R126">
        <v>4.75</v>
      </c>
      <c r="S126">
        <v>3</v>
      </c>
      <c r="T126">
        <v>-13.5</v>
      </c>
      <c r="U126">
        <v>2.5499999999999998</v>
      </c>
      <c r="V126">
        <v>-6.75</v>
      </c>
      <c r="W126" t="str">
        <f t="shared" si="3"/>
        <v>g113,5</v>
      </c>
      <c r="X126" s="1" t="s">
        <v>330</v>
      </c>
      <c r="Y126" s="2" t="str">
        <f>IF(AND(ISBLANK(X126),OR(NOT(ISBLANK(Z126)),NOT(ISBLANK(AA126)))),#N/A,
IF(ISBLANK(X126),"",
IF(AND(NOT(ISERROR(VLOOKUP(X126,MonsterTable!$A:$B,MATCH(MonsterTable!$B$1,MonsterTable!$A$1:$B$1,0),0))),OR(ISBLANK(Z126),ISBLANK(AA126))),#N/A,
IFERROR(VLOOKUP(X126,MonsterTable!$A:$B,MATCH(MonsterTable!$B$1,MonsterTable!$A$1:$B$1,0),0),
IF(OR(NOT(ISBLANK(Z126)),ISBLANK(AA126)),#N/A,
IF(X126="empty","empty",
VLOOKUP(X126,MonsterGroupTable!$A:$A,1,0)))))))</f>
        <v>g113</v>
      </c>
      <c r="AA126">
        <v>5</v>
      </c>
      <c r="AF126" s="2" t="str">
        <f>IF(AND(ISBLANK(AE126),OR(NOT(ISBLANK(AG126)),NOT(ISBLANK(AH126)))),#N/A,
IF(ISBLANK(AE126),"",
IF(AND(NOT(ISERROR(VLOOKUP(AE126,MonsterTable!$A:$B,MATCH(MonsterTable!$B$1,MonsterTable!$A$1:$B$1,0),0))),OR(ISBLANK(AG126),ISBLANK(AH126))),#N/A,
IFERROR(VLOOKUP(AE126,MonsterTable!$A:$B,MATCH(MonsterTable!$B$1,MonsterTable!$A$1:$B$1,0),0),
IF(OR(NOT(ISBLANK(AG126)),ISBLANK(AH126)),#N/A,
IF(AE126="empty","empty",
VLOOKUP(AE126,MonsterGroupTable!$A:$A,1,0)))))))</f>
        <v/>
      </c>
      <c r="AM126" s="2" t="str">
        <f>IF(AND(ISBLANK(AL126),OR(NOT(ISBLANK(AN126)),NOT(ISBLANK(AO126)))),#N/A,
IF(ISBLANK(AL126),"",
IF(AND(NOT(ISERROR(VLOOKUP(AL126,MonsterTable!$A:$B,MATCH(MonsterTable!$B$1,MonsterTable!$A$1:$B$1,0),0))),OR(ISBLANK(AN126),ISBLANK(AO126))),#N/A,
IFERROR(VLOOKUP(AL126,MonsterTable!$A:$B,MATCH(MonsterTable!$B$1,MonsterTable!$A$1:$B$1,0),0),
IF(OR(NOT(ISBLANK(AN126)),ISBLANK(AO126)),#N/A,
IF(AL126="empty","empty",
VLOOKUP(AL126,MonsterGroupTable!$A:$A,1,0)))))))</f>
        <v/>
      </c>
      <c r="AT126" s="2" t="str">
        <f>IF(AND(ISBLANK(AS126),OR(NOT(ISBLANK(AU126)),NOT(ISBLANK(AV126)))),#N/A,
IF(ISBLANK(AS126),"",
IF(AND(NOT(ISERROR(VLOOKUP(AS126,MonsterTable!$A:$B,MATCH(MonsterTable!$B$1,MonsterTable!$A$1:$B$1,0),0))),OR(ISBLANK(AU126),ISBLANK(AV126))),#N/A,
IFERROR(VLOOKUP(AS126,MonsterTable!$A:$B,MATCH(MonsterTable!$B$1,MonsterTable!$A$1:$B$1,0),0),
IF(OR(NOT(ISBLANK(AU126)),ISBLANK(AV126)),#N/A,
IF(AS126="empty","empty",
VLOOKUP(AS126,MonsterGroupTable!$A:$A,1,0)))))))</f>
        <v/>
      </c>
      <c r="BA126" s="2" t="str">
        <f>IF(AND(ISBLANK(AZ126),OR(NOT(ISBLANK(BB126)),NOT(ISBLANK(BC126)))),#N/A,
IF(ISBLANK(AZ126),"",
IF(AND(NOT(ISERROR(VLOOKUP(AZ126,MonsterTable!$A:$B,MATCH(MonsterTable!$B$1,MonsterTable!$A$1:$B$1,0),0))),OR(ISBLANK(BB126),ISBLANK(BC126))),#N/A,
IFERROR(VLOOKUP(AZ126,MonsterTable!$A:$B,MATCH(MonsterTable!$B$1,MonsterTable!$A$1:$B$1,0),0),
IF(OR(NOT(ISBLANK(BB126)),ISBLANK(BC126)),#N/A,
IF(AZ126="empty","empty",
VLOOKUP(AZ126,MonsterGroupTable!$A:$A,1,0)))))))</f>
        <v/>
      </c>
      <c r="BH126" s="2" t="str">
        <f>IF(AND(ISBLANK(BG126),OR(NOT(ISBLANK(BI126)),NOT(ISBLANK(BJ126)))),#N/A,
IF(ISBLANK(BG126),"",
IF(AND(NOT(ISERROR(VLOOKUP(BG126,MonsterTable!$A:$B,MATCH(MonsterTable!$B$1,MonsterTable!$A$1:$B$1,0),0))),OR(ISBLANK(BI126),ISBLANK(BJ126))),#N/A,
IFERROR(VLOOKUP(BG126,MonsterTable!$A:$B,MATCH(MonsterTable!$B$1,MonsterTable!$A$1:$B$1,0),0),
IF(OR(NOT(ISBLANK(BI126)),ISBLANK(BJ126)),#N/A,
IF(BG126="empty","empty",
VLOOKUP(BG126,MonsterGroupTable!$A:$A,1,0)))))))</f>
        <v/>
      </c>
      <c r="BO126" s="2" t="str">
        <f>IF(AND(ISBLANK(BN126),OR(NOT(ISBLANK(BP126)),NOT(ISBLANK(BQ126)))),#N/A,
IF(ISBLANK(BN126),"",
IF(AND(NOT(ISERROR(VLOOKUP(BN126,MonsterTable!$A:$B,MATCH(MonsterTable!$B$1,MonsterTable!$A$1:$B$1,0),0))),OR(ISBLANK(BP126),ISBLANK(BQ126))),#N/A,
IFERROR(VLOOKUP(BN126,MonsterTable!$A:$B,MATCH(MonsterTable!$B$1,MonsterTable!$A$1:$B$1,0),0),
IF(OR(NOT(ISBLANK(BP126)),ISBLANK(BQ126)),#N/A,
IF(BN126="empty","empty",
VLOOKUP(BN126,MonsterGroupTable!$A:$A,1,0)))))))</f>
        <v/>
      </c>
      <c r="BV126" s="2" t="str">
        <f>IF(AND(ISBLANK(BU126),OR(NOT(ISBLANK(BW126)),NOT(ISBLANK(BX126)))),#N/A,
IF(ISBLANK(BU126),"",
IF(AND(NOT(ISERROR(VLOOKUP(BU126,MonsterTable!$A:$B,MATCH(MonsterTable!$B$1,MonsterTable!$A$1:$B$1,0),0))),OR(ISBLANK(BW126),ISBLANK(BX126))),#N/A,
IFERROR(VLOOKUP(BU126,MonsterTable!$A:$B,MATCH(MonsterTable!$B$1,MonsterTable!$A$1:$B$1,0),0),
IF(OR(NOT(ISBLANK(BW126)),ISBLANK(BX126)),#N/A,
IF(BU126="empty","empty",
VLOOKUP(BU126,MonsterGroupTable!$A:$A,1,0)))))))</f>
        <v/>
      </c>
      <c r="CC126" s="2" t="str">
        <f>IF(AND(ISBLANK(CB126),OR(NOT(ISBLANK(CD126)),NOT(ISBLANK(CE126)))),#N/A,
IF(ISBLANK(CB126),"",
IF(AND(NOT(ISERROR(VLOOKUP(CB126,MonsterTable!$A:$B,MATCH(MonsterTable!$B$1,MonsterTable!$A$1:$B$1,0),0))),OR(ISBLANK(CD126),ISBLANK(CE126))),#N/A,
IFERROR(VLOOKUP(CB126,MonsterTable!$A:$B,MATCH(MonsterTable!$B$1,MonsterTable!$A$1:$B$1,0),0),
IF(OR(NOT(ISBLANK(CD126)),ISBLANK(CE126)),#N/A,
IF(CB126="empty","empty",
VLOOKUP(CB126,MonsterGroupTable!$A:$A,1,0)))))))</f>
        <v/>
      </c>
      <c r="CJ126" s="2" t="str">
        <f>IF(AND(ISBLANK(CI126),OR(NOT(ISBLANK(CK126)),NOT(ISBLANK(CL126)))),#N/A,
IF(ISBLANK(CI126),"",
IF(AND(NOT(ISERROR(VLOOKUP(CI126,MonsterTable!$A:$B,MATCH(MonsterTable!$B$1,MonsterTable!$A$1:$B$1,0),0))),OR(ISBLANK(CK126),ISBLANK(CL126))),#N/A,
IFERROR(VLOOKUP(CI126,MonsterTable!$A:$B,MATCH(MonsterTable!$B$1,MonsterTable!$A$1:$B$1,0),0),
IF(OR(NOT(ISBLANK(CK126)),ISBLANK(CL126)),#N/A,
IF(CI126="empty","empty",
VLOOKUP(CI126,MonsterGroupTable!$A:$A,1,0)))))))</f>
        <v/>
      </c>
    </row>
    <row r="127" spans="1:88">
      <c r="A127">
        <v>10126</v>
      </c>
      <c r="B127">
        <f t="shared" si="2"/>
        <v>1.1000000000000001</v>
      </c>
      <c r="C127">
        <f t="shared" si="2"/>
        <v>1.1000000000000001</v>
      </c>
      <c r="F127">
        <v>180</v>
      </c>
      <c r="G127">
        <v>2259</v>
      </c>
      <c r="H127">
        <v>0</v>
      </c>
      <c r="I127">
        <v>0</v>
      </c>
      <c r="J127">
        <v>0</v>
      </c>
      <c r="K127" t="s">
        <v>28</v>
      </c>
      <c r="L127" t="s">
        <v>245</v>
      </c>
      <c r="M127" t="s">
        <v>79</v>
      </c>
      <c r="N127" t="s">
        <v>80</v>
      </c>
      <c r="O127">
        <v>0</v>
      </c>
      <c r="P127">
        <v>-4.75</v>
      </c>
      <c r="Q127">
        <v>-3.5</v>
      </c>
      <c r="R127">
        <v>4.75</v>
      </c>
      <c r="S127">
        <v>3</v>
      </c>
      <c r="T127">
        <v>-13.5</v>
      </c>
      <c r="U127">
        <v>2.5499999999999998</v>
      </c>
      <c r="V127">
        <v>-6.75</v>
      </c>
      <c r="W127" t="str">
        <f t="shared" si="3"/>
        <v>g113,5</v>
      </c>
      <c r="X127" s="1" t="s">
        <v>330</v>
      </c>
      <c r="Y127" s="2" t="str">
        <f>IF(AND(ISBLANK(X127),OR(NOT(ISBLANK(Z127)),NOT(ISBLANK(AA127)))),#N/A,
IF(ISBLANK(X127),"",
IF(AND(NOT(ISERROR(VLOOKUP(X127,MonsterTable!$A:$B,MATCH(MonsterTable!$B$1,MonsterTable!$A$1:$B$1,0),0))),OR(ISBLANK(Z127),ISBLANK(AA127))),#N/A,
IFERROR(VLOOKUP(X127,MonsterTable!$A:$B,MATCH(MonsterTable!$B$1,MonsterTable!$A$1:$B$1,0),0),
IF(OR(NOT(ISBLANK(Z127)),ISBLANK(AA127)),#N/A,
IF(X127="empty","empty",
VLOOKUP(X127,MonsterGroupTable!$A:$A,1,0)))))))</f>
        <v>g113</v>
      </c>
      <c r="AA127">
        <v>5</v>
      </c>
      <c r="AF127" s="2" t="str">
        <f>IF(AND(ISBLANK(AE127),OR(NOT(ISBLANK(AG127)),NOT(ISBLANK(AH127)))),#N/A,
IF(ISBLANK(AE127),"",
IF(AND(NOT(ISERROR(VLOOKUP(AE127,MonsterTable!$A:$B,MATCH(MonsterTable!$B$1,MonsterTable!$A$1:$B$1,0),0))),OR(ISBLANK(AG127),ISBLANK(AH127))),#N/A,
IFERROR(VLOOKUP(AE127,MonsterTable!$A:$B,MATCH(MonsterTable!$B$1,MonsterTable!$A$1:$B$1,0),0),
IF(OR(NOT(ISBLANK(AG127)),ISBLANK(AH127)),#N/A,
IF(AE127="empty","empty",
VLOOKUP(AE127,MonsterGroupTable!$A:$A,1,0)))))))</f>
        <v/>
      </c>
      <c r="AM127" s="2" t="str">
        <f>IF(AND(ISBLANK(AL127),OR(NOT(ISBLANK(AN127)),NOT(ISBLANK(AO127)))),#N/A,
IF(ISBLANK(AL127),"",
IF(AND(NOT(ISERROR(VLOOKUP(AL127,MonsterTable!$A:$B,MATCH(MonsterTable!$B$1,MonsterTable!$A$1:$B$1,0),0))),OR(ISBLANK(AN127),ISBLANK(AO127))),#N/A,
IFERROR(VLOOKUP(AL127,MonsterTable!$A:$B,MATCH(MonsterTable!$B$1,MonsterTable!$A$1:$B$1,0),0),
IF(OR(NOT(ISBLANK(AN127)),ISBLANK(AO127)),#N/A,
IF(AL127="empty","empty",
VLOOKUP(AL127,MonsterGroupTable!$A:$A,1,0)))))))</f>
        <v/>
      </c>
      <c r="AT127" s="2" t="str">
        <f>IF(AND(ISBLANK(AS127),OR(NOT(ISBLANK(AU127)),NOT(ISBLANK(AV127)))),#N/A,
IF(ISBLANK(AS127),"",
IF(AND(NOT(ISERROR(VLOOKUP(AS127,MonsterTable!$A:$B,MATCH(MonsterTable!$B$1,MonsterTable!$A$1:$B$1,0),0))),OR(ISBLANK(AU127),ISBLANK(AV127))),#N/A,
IFERROR(VLOOKUP(AS127,MonsterTable!$A:$B,MATCH(MonsterTable!$B$1,MonsterTable!$A$1:$B$1,0),0),
IF(OR(NOT(ISBLANK(AU127)),ISBLANK(AV127)),#N/A,
IF(AS127="empty","empty",
VLOOKUP(AS127,MonsterGroupTable!$A:$A,1,0)))))))</f>
        <v/>
      </c>
      <c r="BA127" s="2" t="str">
        <f>IF(AND(ISBLANK(AZ127),OR(NOT(ISBLANK(BB127)),NOT(ISBLANK(BC127)))),#N/A,
IF(ISBLANK(AZ127),"",
IF(AND(NOT(ISERROR(VLOOKUP(AZ127,MonsterTable!$A:$B,MATCH(MonsterTable!$B$1,MonsterTable!$A$1:$B$1,0),0))),OR(ISBLANK(BB127),ISBLANK(BC127))),#N/A,
IFERROR(VLOOKUP(AZ127,MonsterTable!$A:$B,MATCH(MonsterTable!$B$1,MonsterTable!$A$1:$B$1,0),0),
IF(OR(NOT(ISBLANK(BB127)),ISBLANK(BC127)),#N/A,
IF(AZ127="empty","empty",
VLOOKUP(AZ127,MonsterGroupTable!$A:$A,1,0)))))))</f>
        <v/>
      </c>
      <c r="BH127" s="2" t="str">
        <f>IF(AND(ISBLANK(BG127),OR(NOT(ISBLANK(BI127)),NOT(ISBLANK(BJ127)))),#N/A,
IF(ISBLANK(BG127),"",
IF(AND(NOT(ISERROR(VLOOKUP(BG127,MonsterTable!$A:$B,MATCH(MonsterTable!$B$1,MonsterTable!$A$1:$B$1,0),0))),OR(ISBLANK(BI127),ISBLANK(BJ127))),#N/A,
IFERROR(VLOOKUP(BG127,MonsterTable!$A:$B,MATCH(MonsterTable!$B$1,MonsterTable!$A$1:$B$1,0),0),
IF(OR(NOT(ISBLANK(BI127)),ISBLANK(BJ127)),#N/A,
IF(BG127="empty","empty",
VLOOKUP(BG127,MonsterGroupTable!$A:$A,1,0)))))))</f>
        <v/>
      </c>
      <c r="BO127" s="2" t="str">
        <f>IF(AND(ISBLANK(BN127),OR(NOT(ISBLANK(BP127)),NOT(ISBLANK(BQ127)))),#N/A,
IF(ISBLANK(BN127),"",
IF(AND(NOT(ISERROR(VLOOKUP(BN127,MonsterTable!$A:$B,MATCH(MonsterTable!$B$1,MonsterTable!$A$1:$B$1,0),0))),OR(ISBLANK(BP127),ISBLANK(BQ127))),#N/A,
IFERROR(VLOOKUP(BN127,MonsterTable!$A:$B,MATCH(MonsterTable!$B$1,MonsterTable!$A$1:$B$1,0),0),
IF(OR(NOT(ISBLANK(BP127)),ISBLANK(BQ127)),#N/A,
IF(BN127="empty","empty",
VLOOKUP(BN127,MonsterGroupTable!$A:$A,1,0)))))))</f>
        <v/>
      </c>
      <c r="BV127" s="2" t="str">
        <f>IF(AND(ISBLANK(BU127),OR(NOT(ISBLANK(BW127)),NOT(ISBLANK(BX127)))),#N/A,
IF(ISBLANK(BU127),"",
IF(AND(NOT(ISERROR(VLOOKUP(BU127,MonsterTable!$A:$B,MATCH(MonsterTable!$B$1,MonsterTable!$A$1:$B$1,0),0))),OR(ISBLANK(BW127),ISBLANK(BX127))),#N/A,
IFERROR(VLOOKUP(BU127,MonsterTable!$A:$B,MATCH(MonsterTable!$B$1,MonsterTable!$A$1:$B$1,0),0),
IF(OR(NOT(ISBLANK(BW127)),ISBLANK(BX127)),#N/A,
IF(BU127="empty","empty",
VLOOKUP(BU127,MonsterGroupTable!$A:$A,1,0)))))))</f>
        <v/>
      </c>
      <c r="CC127" s="2" t="str">
        <f>IF(AND(ISBLANK(CB127),OR(NOT(ISBLANK(CD127)),NOT(ISBLANK(CE127)))),#N/A,
IF(ISBLANK(CB127),"",
IF(AND(NOT(ISERROR(VLOOKUP(CB127,MonsterTable!$A:$B,MATCH(MonsterTable!$B$1,MonsterTable!$A$1:$B$1,0),0))),OR(ISBLANK(CD127),ISBLANK(CE127))),#N/A,
IFERROR(VLOOKUP(CB127,MonsterTable!$A:$B,MATCH(MonsterTable!$B$1,MonsterTable!$A$1:$B$1,0),0),
IF(OR(NOT(ISBLANK(CD127)),ISBLANK(CE127)),#N/A,
IF(CB127="empty","empty",
VLOOKUP(CB127,MonsterGroupTable!$A:$A,1,0)))))))</f>
        <v/>
      </c>
      <c r="CJ127" s="2" t="str">
        <f>IF(AND(ISBLANK(CI127),OR(NOT(ISBLANK(CK127)),NOT(ISBLANK(CL127)))),#N/A,
IF(ISBLANK(CI127),"",
IF(AND(NOT(ISERROR(VLOOKUP(CI127,MonsterTable!$A:$B,MATCH(MonsterTable!$B$1,MonsterTable!$A$1:$B$1,0),0))),OR(ISBLANK(CK127),ISBLANK(CL127))),#N/A,
IFERROR(VLOOKUP(CI127,MonsterTable!$A:$B,MATCH(MonsterTable!$B$1,MonsterTable!$A$1:$B$1,0),0),
IF(OR(NOT(ISBLANK(CK127)),ISBLANK(CL127)),#N/A,
IF(CI127="empty","empty",
VLOOKUP(CI127,MonsterGroupTable!$A:$A,1,0)))))))</f>
        <v/>
      </c>
    </row>
    <row r="128" spans="1:88">
      <c r="A128">
        <v>10127</v>
      </c>
      <c r="B128">
        <f t="shared" si="2"/>
        <v>1.1000000000000001</v>
      </c>
      <c r="C128">
        <f t="shared" si="2"/>
        <v>1.1000000000000001</v>
      </c>
      <c r="F128">
        <v>180</v>
      </c>
      <c r="G128">
        <v>2286</v>
      </c>
      <c r="H128">
        <v>0</v>
      </c>
      <c r="I128">
        <v>0</v>
      </c>
      <c r="J128">
        <v>0</v>
      </c>
      <c r="K128" t="s">
        <v>28</v>
      </c>
      <c r="L128" t="s">
        <v>245</v>
      </c>
      <c r="M128" t="s">
        <v>79</v>
      </c>
      <c r="N128" t="s">
        <v>80</v>
      </c>
      <c r="O128">
        <v>0</v>
      </c>
      <c r="P128">
        <v>-4.75</v>
      </c>
      <c r="Q128">
        <v>-3.5</v>
      </c>
      <c r="R128">
        <v>4.75</v>
      </c>
      <c r="S128">
        <v>3</v>
      </c>
      <c r="T128">
        <v>-13.5</v>
      </c>
      <c r="U128">
        <v>2.5499999999999998</v>
      </c>
      <c r="V128">
        <v>-6.75</v>
      </c>
      <c r="W128" t="str">
        <f t="shared" si="3"/>
        <v>g113,5</v>
      </c>
      <c r="X128" s="1" t="s">
        <v>330</v>
      </c>
      <c r="Y128" s="2" t="str">
        <f>IF(AND(ISBLANK(X128),OR(NOT(ISBLANK(Z128)),NOT(ISBLANK(AA128)))),#N/A,
IF(ISBLANK(X128),"",
IF(AND(NOT(ISERROR(VLOOKUP(X128,MonsterTable!$A:$B,MATCH(MonsterTable!$B$1,MonsterTable!$A$1:$B$1,0),0))),OR(ISBLANK(Z128),ISBLANK(AA128))),#N/A,
IFERROR(VLOOKUP(X128,MonsterTable!$A:$B,MATCH(MonsterTable!$B$1,MonsterTable!$A$1:$B$1,0),0),
IF(OR(NOT(ISBLANK(Z128)),ISBLANK(AA128)),#N/A,
IF(X128="empty","empty",
VLOOKUP(X128,MonsterGroupTable!$A:$A,1,0)))))))</f>
        <v>g113</v>
      </c>
      <c r="AA128">
        <v>5</v>
      </c>
      <c r="AF128" s="2" t="str">
        <f>IF(AND(ISBLANK(AE128),OR(NOT(ISBLANK(AG128)),NOT(ISBLANK(AH128)))),#N/A,
IF(ISBLANK(AE128),"",
IF(AND(NOT(ISERROR(VLOOKUP(AE128,MonsterTable!$A:$B,MATCH(MonsterTable!$B$1,MonsterTable!$A$1:$B$1,0),0))),OR(ISBLANK(AG128),ISBLANK(AH128))),#N/A,
IFERROR(VLOOKUP(AE128,MonsterTable!$A:$B,MATCH(MonsterTable!$B$1,MonsterTable!$A$1:$B$1,0),0),
IF(OR(NOT(ISBLANK(AG128)),ISBLANK(AH128)),#N/A,
IF(AE128="empty","empty",
VLOOKUP(AE128,MonsterGroupTable!$A:$A,1,0)))))))</f>
        <v/>
      </c>
      <c r="AM128" s="2" t="str">
        <f>IF(AND(ISBLANK(AL128),OR(NOT(ISBLANK(AN128)),NOT(ISBLANK(AO128)))),#N/A,
IF(ISBLANK(AL128),"",
IF(AND(NOT(ISERROR(VLOOKUP(AL128,MonsterTable!$A:$B,MATCH(MonsterTable!$B$1,MonsterTable!$A$1:$B$1,0),0))),OR(ISBLANK(AN128),ISBLANK(AO128))),#N/A,
IFERROR(VLOOKUP(AL128,MonsterTable!$A:$B,MATCH(MonsterTable!$B$1,MonsterTable!$A$1:$B$1,0),0),
IF(OR(NOT(ISBLANK(AN128)),ISBLANK(AO128)),#N/A,
IF(AL128="empty","empty",
VLOOKUP(AL128,MonsterGroupTable!$A:$A,1,0)))))))</f>
        <v/>
      </c>
      <c r="AT128" s="2" t="str">
        <f>IF(AND(ISBLANK(AS128),OR(NOT(ISBLANK(AU128)),NOT(ISBLANK(AV128)))),#N/A,
IF(ISBLANK(AS128),"",
IF(AND(NOT(ISERROR(VLOOKUP(AS128,MonsterTable!$A:$B,MATCH(MonsterTable!$B$1,MonsterTable!$A$1:$B$1,0),0))),OR(ISBLANK(AU128),ISBLANK(AV128))),#N/A,
IFERROR(VLOOKUP(AS128,MonsterTable!$A:$B,MATCH(MonsterTable!$B$1,MonsterTable!$A$1:$B$1,0),0),
IF(OR(NOT(ISBLANK(AU128)),ISBLANK(AV128)),#N/A,
IF(AS128="empty","empty",
VLOOKUP(AS128,MonsterGroupTable!$A:$A,1,0)))))))</f>
        <v/>
      </c>
      <c r="BA128" s="2" t="str">
        <f>IF(AND(ISBLANK(AZ128),OR(NOT(ISBLANK(BB128)),NOT(ISBLANK(BC128)))),#N/A,
IF(ISBLANK(AZ128),"",
IF(AND(NOT(ISERROR(VLOOKUP(AZ128,MonsterTable!$A:$B,MATCH(MonsterTable!$B$1,MonsterTable!$A$1:$B$1,0),0))),OR(ISBLANK(BB128),ISBLANK(BC128))),#N/A,
IFERROR(VLOOKUP(AZ128,MonsterTable!$A:$B,MATCH(MonsterTable!$B$1,MonsterTable!$A$1:$B$1,0),0),
IF(OR(NOT(ISBLANK(BB128)),ISBLANK(BC128)),#N/A,
IF(AZ128="empty","empty",
VLOOKUP(AZ128,MonsterGroupTable!$A:$A,1,0)))))))</f>
        <v/>
      </c>
      <c r="BH128" s="2" t="str">
        <f>IF(AND(ISBLANK(BG128),OR(NOT(ISBLANK(BI128)),NOT(ISBLANK(BJ128)))),#N/A,
IF(ISBLANK(BG128),"",
IF(AND(NOT(ISERROR(VLOOKUP(BG128,MonsterTable!$A:$B,MATCH(MonsterTable!$B$1,MonsterTable!$A$1:$B$1,0),0))),OR(ISBLANK(BI128),ISBLANK(BJ128))),#N/A,
IFERROR(VLOOKUP(BG128,MonsterTable!$A:$B,MATCH(MonsterTable!$B$1,MonsterTable!$A$1:$B$1,0),0),
IF(OR(NOT(ISBLANK(BI128)),ISBLANK(BJ128)),#N/A,
IF(BG128="empty","empty",
VLOOKUP(BG128,MonsterGroupTable!$A:$A,1,0)))))))</f>
        <v/>
      </c>
      <c r="BO128" s="2" t="str">
        <f>IF(AND(ISBLANK(BN128),OR(NOT(ISBLANK(BP128)),NOT(ISBLANK(BQ128)))),#N/A,
IF(ISBLANK(BN128),"",
IF(AND(NOT(ISERROR(VLOOKUP(BN128,MonsterTable!$A:$B,MATCH(MonsterTable!$B$1,MonsterTable!$A$1:$B$1,0),0))),OR(ISBLANK(BP128),ISBLANK(BQ128))),#N/A,
IFERROR(VLOOKUP(BN128,MonsterTable!$A:$B,MATCH(MonsterTable!$B$1,MonsterTable!$A$1:$B$1,0),0),
IF(OR(NOT(ISBLANK(BP128)),ISBLANK(BQ128)),#N/A,
IF(BN128="empty","empty",
VLOOKUP(BN128,MonsterGroupTable!$A:$A,1,0)))))))</f>
        <v/>
      </c>
      <c r="BV128" s="2" t="str">
        <f>IF(AND(ISBLANK(BU128),OR(NOT(ISBLANK(BW128)),NOT(ISBLANK(BX128)))),#N/A,
IF(ISBLANK(BU128),"",
IF(AND(NOT(ISERROR(VLOOKUP(BU128,MonsterTable!$A:$B,MATCH(MonsterTable!$B$1,MonsterTable!$A$1:$B$1,0),0))),OR(ISBLANK(BW128),ISBLANK(BX128))),#N/A,
IFERROR(VLOOKUP(BU128,MonsterTable!$A:$B,MATCH(MonsterTable!$B$1,MonsterTable!$A$1:$B$1,0),0),
IF(OR(NOT(ISBLANK(BW128)),ISBLANK(BX128)),#N/A,
IF(BU128="empty","empty",
VLOOKUP(BU128,MonsterGroupTable!$A:$A,1,0)))))))</f>
        <v/>
      </c>
      <c r="CC128" s="2" t="str">
        <f>IF(AND(ISBLANK(CB128),OR(NOT(ISBLANK(CD128)),NOT(ISBLANK(CE128)))),#N/A,
IF(ISBLANK(CB128),"",
IF(AND(NOT(ISERROR(VLOOKUP(CB128,MonsterTable!$A:$B,MATCH(MonsterTable!$B$1,MonsterTable!$A$1:$B$1,0),0))),OR(ISBLANK(CD128),ISBLANK(CE128))),#N/A,
IFERROR(VLOOKUP(CB128,MonsterTable!$A:$B,MATCH(MonsterTable!$B$1,MonsterTable!$A$1:$B$1,0),0),
IF(OR(NOT(ISBLANK(CD128)),ISBLANK(CE128)),#N/A,
IF(CB128="empty","empty",
VLOOKUP(CB128,MonsterGroupTable!$A:$A,1,0)))))))</f>
        <v/>
      </c>
      <c r="CJ128" s="2" t="str">
        <f>IF(AND(ISBLANK(CI128),OR(NOT(ISBLANK(CK128)),NOT(ISBLANK(CL128)))),#N/A,
IF(ISBLANK(CI128),"",
IF(AND(NOT(ISERROR(VLOOKUP(CI128,MonsterTable!$A:$B,MATCH(MonsterTable!$B$1,MonsterTable!$A$1:$B$1,0),0))),OR(ISBLANK(CK128),ISBLANK(CL128))),#N/A,
IFERROR(VLOOKUP(CI128,MonsterTable!$A:$B,MATCH(MonsterTable!$B$1,MonsterTable!$A$1:$B$1,0),0),
IF(OR(NOT(ISBLANK(CK128)),ISBLANK(CL128)),#N/A,
IF(CI128="empty","empty",
VLOOKUP(CI128,MonsterGroupTable!$A:$A,1,0)))))))</f>
        <v/>
      </c>
    </row>
    <row r="129" spans="1:88">
      <c r="A129">
        <v>10128</v>
      </c>
      <c r="B129">
        <f t="shared" si="2"/>
        <v>1.1000000000000001</v>
      </c>
      <c r="C129">
        <f t="shared" si="2"/>
        <v>1.1000000000000001</v>
      </c>
      <c r="F129">
        <v>180</v>
      </c>
      <c r="G129">
        <v>2313</v>
      </c>
      <c r="H129">
        <v>0</v>
      </c>
      <c r="I129">
        <v>0</v>
      </c>
      <c r="J129">
        <v>0</v>
      </c>
      <c r="K129" t="s">
        <v>28</v>
      </c>
      <c r="L129" t="s">
        <v>245</v>
      </c>
      <c r="M129" t="s">
        <v>79</v>
      </c>
      <c r="N129" t="s">
        <v>80</v>
      </c>
      <c r="O129">
        <v>0</v>
      </c>
      <c r="P129">
        <v>-4.75</v>
      </c>
      <c r="Q129">
        <v>-3.5</v>
      </c>
      <c r="R129">
        <v>4.75</v>
      </c>
      <c r="S129">
        <v>3</v>
      </c>
      <c r="T129">
        <v>-13.5</v>
      </c>
      <c r="U129">
        <v>2.5499999999999998</v>
      </c>
      <c r="V129">
        <v>-6.75</v>
      </c>
      <c r="W129" t="str">
        <f t="shared" si="3"/>
        <v>g113,5</v>
      </c>
      <c r="X129" s="1" t="s">
        <v>330</v>
      </c>
      <c r="Y129" s="2" t="str">
        <f>IF(AND(ISBLANK(X129),OR(NOT(ISBLANK(Z129)),NOT(ISBLANK(AA129)))),#N/A,
IF(ISBLANK(X129),"",
IF(AND(NOT(ISERROR(VLOOKUP(X129,MonsterTable!$A:$B,MATCH(MonsterTable!$B$1,MonsterTable!$A$1:$B$1,0),0))),OR(ISBLANK(Z129),ISBLANK(AA129))),#N/A,
IFERROR(VLOOKUP(X129,MonsterTable!$A:$B,MATCH(MonsterTable!$B$1,MonsterTable!$A$1:$B$1,0),0),
IF(OR(NOT(ISBLANK(Z129)),ISBLANK(AA129)),#N/A,
IF(X129="empty","empty",
VLOOKUP(X129,MonsterGroupTable!$A:$A,1,0)))))))</f>
        <v>g113</v>
      </c>
      <c r="AA129">
        <v>5</v>
      </c>
      <c r="AF129" s="2" t="str">
        <f>IF(AND(ISBLANK(AE129),OR(NOT(ISBLANK(AG129)),NOT(ISBLANK(AH129)))),#N/A,
IF(ISBLANK(AE129),"",
IF(AND(NOT(ISERROR(VLOOKUP(AE129,MonsterTable!$A:$B,MATCH(MonsterTable!$B$1,MonsterTable!$A$1:$B$1,0),0))),OR(ISBLANK(AG129),ISBLANK(AH129))),#N/A,
IFERROR(VLOOKUP(AE129,MonsterTable!$A:$B,MATCH(MonsterTable!$B$1,MonsterTable!$A$1:$B$1,0),0),
IF(OR(NOT(ISBLANK(AG129)),ISBLANK(AH129)),#N/A,
IF(AE129="empty","empty",
VLOOKUP(AE129,MonsterGroupTable!$A:$A,1,0)))))))</f>
        <v/>
      </c>
      <c r="AM129" s="2" t="str">
        <f>IF(AND(ISBLANK(AL129),OR(NOT(ISBLANK(AN129)),NOT(ISBLANK(AO129)))),#N/A,
IF(ISBLANK(AL129),"",
IF(AND(NOT(ISERROR(VLOOKUP(AL129,MonsterTable!$A:$B,MATCH(MonsterTable!$B$1,MonsterTable!$A$1:$B$1,0),0))),OR(ISBLANK(AN129),ISBLANK(AO129))),#N/A,
IFERROR(VLOOKUP(AL129,MonsterTable!$A:$B,MATCH(MonsterTable!$B$1,MonsterTable!$A$1:$B$1,0),0),
IF(OR(NOT(ISBLANK(AN129)),ISBLANK(AO129)),#N/A,
IF(AL129="empty","empty",
VLOOKUP(AL129,MonsterGroupTable!$A:$A,1,0)))))))</f>
        <v/>
      </c>
      <c r="AT129" s="2" t="str">
        <f>IF(AND(ISBLANK(AS129),OR(NOT(ISBLANK(AU129)),NOT(ISBLANK(AV129)))),#N/A,
IF(ISBLANK(AS129),"",
IF(AND(NOT(ISERROR(VLOOKUP(AS129,MonsterTable!$A:$B,MATCH(MonsterTable!$B$1,MonsterTable!$A$1:$B$1,0),0))),OR(ISBLANK(AU129),ISBLANK(AV129))),#N/A,
IFERROR(VLOOKUP(AS129,MonsterTable!$A:$B,MATCH(MonsterTable!$B$1,MonsterTable!$A$1:$B$1,0),0),
IF(OR(NOT(ISBLANK(AU129)),ISBLANK(AV129)),#N/A,
IF(AS129="empty","empty",
VLOOKUP(AS129,MonsterGroupTable!$A:$A,1,0)))))))</f>
        <v/>
      </c>
      <c r="BA129" s="2" t="str">
        <f>IF(AND(ISBLANK(AZ129),OR(NOT(ISBLANK(BB129)),NOT(ISBLANK(BC129)))),#N/A,
IF(ISBLANK(AZ129),"",
IF(AND(NOT(ISERROR(VLOOKUP(AZ129,MonsterTable!$A:$B,MATCH(MonsterTable!$B$1,MonsterTable!$A$1:$B$1,0),0))),OR(ISBLANK(BB129),ISBLANK(BC129))),#N/A,
IFERROR(VLOOKUP(AZ129,MonsterTable!$A:$B,MATCH(MonsterTable!$B$1,MonsterTable!$A$1:$B$1,0),0),
IF(OR(NOT(ISBLANK(BB129)),ISBLANK(BC129)),#N/A,
IF(AZ129="empty","empty",
VLOOKUP(AZ129,MonsterGroupTable!$A:$A,1,0)))))))</f>
        <v/>
      </c>
      <c r="BH129" s="2" t="str">
        <f>IF(AND(ISBLANK(BG129),OR(NOT(ISBLANK(BI129)),NOT(ISBLANK(BJ129)))),#N/A,
IF(ISBLANK(BG129),"",
IF(AND(NOT(ISERROR(VLOOKUP(BG129,MonsterTable!$A:$B,MATCH(MonsterTable!$B$1,MonsterTable!$A$1:$B$1,0),0))),OR(ISBLANK(BI129),ISBLANK(BJ129))),#N/A,
IFERROR(VLOOKUP(BG129,MonsterTable!$A:$B,MATCH(MonsterTable!$B$1,MonsterTable!$A$1:$B$1,0),0),
IF(OR(NOT(ISBLANK(BI129)),ISBLANK(BJ129)),#N/A,
IF(BG129="empty","empty",
VLOOKUP(BG129,MonsterGroupTable!$A:$A,1,0)))))))</f>
        <v/>
      </c>
      <c r="BO129" s="2" t="str">
        <f>IF(AND(ISBLANK(BN129),OR(NOT(ISBLANK(BP129)),NOT(ISBLANK(BQ129)))),#N/A,
IF(ISBLANK(BN129),"",
IF(AND(NOT(ISERROR(VLOOKUP(BN129,MonsterTable!$A:$B,MATCH(MonsterTable!$B$1,MonsterTable!$A$1:$B$1,0),0))),OR(ISBLANK(BP129),ISBLANK(BQ129))),#N/A,
IFERROR(VLOOKUP(BN129,MonsterTable!$A:$B,MATCH(MonsterTable!$B$1,MonsterTable!$A$1:$B$1,0),0),
IF(OR(NOT(ISBLANK(BP129)),ISBLANK(BQ129)),#N/A,
IF(BN129="empty","empty",
VLOOKUP(BN129,MonsterGroupTable!$A:$A,1,0)))))))</f>
        <v/>
      </c>
      <c r="BV129" s="2" t="str">
        <f>IF(AND(ISBLANK(BU129),OR(NOT(ISBLANK(BW129)),NOT(ISBLANK(BX129)))),#N/A,
IF(ISBLANK(BU129),"",
IF(AND(NOT(ISERROR(VLOOKUP(BU129,MonsterTable!$A:$B,MATCH(MonsterTable!$B$1,MonsterTable!$A$1:$B$1,0),0))),OR(ISBLANK(BW129),ISBLANK(BX129))),#N/A,
IFERROR(VLOOKUP(BU129,MonsterTable!$A:$B,MATCH(MonsterTable!$B$1,MonsterTable!$A$1:$B$1,0),0),
IF(OR(NOT(ISBLANK(BW129)),ISBLANK(BX129)),#N/A,
IF(BU129="empty","empty",
VLOOKUP(BU129,MonsterGroupTable!$A:$A,1,0)))))))</f>
        <v/>
      </c>
      <c r="CC129" s="2" t="str">
        <f>IF(AND(ISBLANK(CB129),OR(NOT(ISBLANK(CD129)),NOT(ISBLANK(CE129)))),#N/A,
IF(ISBLANK(CB129),"",
IF(AND(NOT(ISERROR(VLOOKUP(CB129,MonsterTable!$A:$B,MATCH(MonsterTable!$B$1,MonsterTable!$A$1:$B$1,0),0))),OR(ISBLANK(CD129),ISBLANK(CE129))),#N/A,
IFERROR(VLOOKUP(CB129,MonsterTable!$A:$B,MATCH(MonsterTable!$B$1,MonsterTable!$A$1:$B$1,0),0),
IF(OR(NOT(ISBLANK(CD129)),ISBLANK(CE129)),#N/A,
IF(CB129="empty","empty",
VLOOKUP(CB129,MonsterGroupTable!$A:$A,1,0)))))))</f>
        <v/>
      </c>
      <c r="CJ129" s="2" t="str">
        <f>IF(AND(ISBLANK(CI129),OR(NOT(ISBLANK(CK129)),NOT(ISBLANK(CL129)))),#N/A,
IF(ISBLANK(CI129),"",
IF(AND(NOT(ISERROR(VLOOKUP(CI129,MonsterTable!$A:$B,MATCH(MonsterTable!$B$1,MonsterTable!$A$1:$B$1,0),0))),OR(ISBLANK(CK129),ISBLANK(CL129))),#N/A,
IFERROR(VLOOKUP(CI129,MonsterTable!$A:$B,MATCH(MonsterTable!$B$1,MonsterTable!$A$1:$B$1,0),0),
IF(OR(NOT(ISBLANK(CK129)),ISBLANK(CL129)),#N/A,
IF(CI129="empty","empty",
VLOOKUP(CI129,MonsterGroupTable!$A:$A,1,0)))))))</f>
        <v/>
      </c>
    </row>
    <row r="130" spans="1:88">
      <c r="A130">
        <v>10129</v>
      </c>
      <c r="B130">
        <f t="shared" si="2"/>
        <v>1.1000000000000001</v>
      </c>
      <c r="C130">
        <f t="shared" si="2"/>
        <v>1.1000000000000001</v>
      </c>
      <c r="F130">
        <v>180</v>
      </c>
      <c r="G130">
        <v>2340</v>
      </c>
      <c r="H130">
        <v>0</v>
      </c>
      <c r="I130">
        <v>0</v>
      </c>
      <c r="J130">
        <v>0</v>
      </c>
      <c r="K130" t="s">
        <v>28</v>
      </c>
      <c r="L130" t="s">
        <v>245</v>
      </c>
      <c r="M130" t="s">
        <v>79</v>
      </c>
      <c r="N130" t="s">
        <v>80</v>
      </c>
      <c r="O130">
        <v>0</v>
      </c>
      <c r="P130">
        <v>-4.75</v>
      </c>
      <c r="Q130">
        <v>-3.5</v>
      </c>
      <c r="R130">
        <v>4.75</v>
      </c>
      <c r="S130">
        <v>3</v>
      </c>
      <c r="T130">
        <v>-13.5</v>
      </c>
      <c r="U130">
        <v>2.5499999999999998</v>
      </c>
      <c r="V130">
        <v>-6.75</v>
      </c>
      <c r="W130" t="str">
        <f t="shared" si="3"/>
        <v>g113,5</v>
      </c>
      <c r="X130" s="1" t="s">
        <v>330</v>
      </c>
      <c r="Y130" s="2" t="str">
        <f>IF(AND(ISBLANK(X130),OR(NOT(ISBLANK(Z130)),NOT(ISBLANK(AA130)))),#N/A,
IF(ISBLANK(X130),"",
IF(AND(NOT(ISERROR(VLOOKUP(X130,MonsterTable!$A:$B,MATCH(MonsterTable!$B$1,MonsterTable!$A$1:$B$1,0),0))),OR(ISBLANK(Z130),ISBLANK(AA130))),#N/A,
IFERROR(VLOOKUP(X130,MonsterTable!$A:$B,MATCH(MonsterTable!$B$1,MonsterTable!$A$1:$B$1,0),0),
IF(OR(NOT(ISBLANK(Z130)),ISBLANK(AA130)),#N/A,
IF(X130="empty","empty",
VLOOKUP(X130,MonsterGroupTable!$A:$A,1,0)))))))</f>
        <v>g113</v>
      </c>
      <c r="AA130">
        <v>5</v>
      </c>
      <c r="AF130" s="2" t="str">
        <f>IF(AND(ISBLANK(AE130),OR(NOT(ISBLANK(AG130)),NOT(ISBLANK(AH130)))),#N/A,
IF(ISBLANK(AE130),"",
IF(AND(NOT(ISERROR(VLOOKUP(AE130,MonsterTable!$A:$B,MATCH(MonsterTable!$B$1,MonsterTable!$A$1:$B$1,0),0))),OR(ISBLANK(AG130),ISBLANK(AH130))),#N/A,
IFERROR(VLOOKUP(AE130,MonsterTable!$A:$B,MATCH(MonsterTable!$B$1,MonsterTable!$A$1:$B$1,0),0),
IF(OR(NOT(ISBLANK(AG130)),ISBLANK(AH130)),#N/A,
IF(AE130="empty","empty",
VLOOKUP(AE130,MonsterGroupTable!$A:$A,1,0)))))))</f>
        <v/>
      </c>
      <c r="AM130" s="2" t="str">
        <f>IF(AND(ISBLANK(AL130),OR(NOT(ISBLANK(AN130)),NOT(ISBLANK(AO130)))),#N/A,
IF(ISBLANK(AL130),"",
IF(AND(NOT(ISERROR(VLOOKUP(AL130,MonsterTable!$A:$B,MATCH(MonsterTable!$B$1,MonsterTable!$A$1:$B$1,0),0))),OR(ISBLANK(AN130),ISBLANK(AO130))),#N/A,
IFERROR(VLOOKUP(AL130,MonsterTable!$A:$B,MATCH(MonsterTable!$B$1,MonsterTable!$A$1:$B$1,0),0),
IF(OR(NOT(ISBLANK(AN130)),ISBLANK(AO130)),#N/A,
IF(AL130="empty","empty",
VLOOKUP(AL130,MonsterGroupTable!$A:$A,1,0)))))))</f>
        <v/>
      </c>
      <c r="AT130" s="2" t="str">
        <f>IF(AND(ISBLANK(AS130),OR(NOT(ISBLANK(AU130)),NOT(ISBLANK(AV130)))),#N/A,
IF(ISBLANK(AS130),"",
IF(AND(NOT(ISERROR(VLOOKUP(AS130,MonsterTable!$A:$B,MATCH(MonsterTable!$B$1,MonsterTable!$A$1:$B$1,0),0))),OR(ISBLANK(AU130),ISBLANK(AV130))),#N/A,
IFERROR(VLOOKUP(AS130,MonsterTable!$A:$B,MATCH(MonsterTable!$B$1,MonsterTable!$A$1:$B$1,0),0),
IF(OR(NOT(ISBLANK(AU130)),ISBLANK(AV130)),#N/A,
IF(AS130="empty","empty",
VLOOKUP(AS130,MonsterGroupTable!$A:$A,1,0)))))))</f>
        <v/>
      </c>
      <c r="BA130" s="2" t="str">
        <f>IF(AND(ISBLANK(AZ130),OR(NOT(ISBLANK(BB130)),NOT(ISBLANK(BC130)))),#N/A,
IF(ISBLANK(AZ130),"",
IF(AND(NOT(ISERROR(VLOOKUP(AZ130,MonsterTable!$A:$B,MATCH(MonsterTable!$B$1,MonsterTable!$A$1:$B$1,0),0))),OR(ISBLANK(BB130),ISBLANK(BC130))),#N/A,
IFERROR(VLOOKUP(AZ130,MonsterTable!$A:$B,MATCH(MonsterTable!$B$1,MonsterTable!$A$1:$B$1,0),0),
IF(OR(NOT(ISBLANK(BB130)),ISBLANK(BC130)),#N/A,
IF(AZ130="empty","empty",
VLOOKUP(AZ130,MonsterGroupTable!$A:$A,1,0)))))))</f>
        <v/>
      </c>
      <c r="BH130" s="2" t="str">
        <f>IF(AND(ISBLANK(BG130),OR(NOT(ISBLANK(BI130)),NOT(ISBLANK(BJ130)))),#N/A,
IF(ISBLANK(BG130),"",
IF(AND(NOT(ISERROR(VLOOKUP(BG130,MonsterTable!$A:$B,MATCH(MonsterTable!$B$1,MonsterTable!$A$1:$B$1,0),0))),OR(ISBLANK(BI130),ISBLANK(BJ130))),#N/A,
IFERROR(VLOOKUP(BG130,MonsterTable!$A:$B,MATCH(MonsterTable!$B$1,MonsterTable!$A$1:$B$1,0),0),
IF(OR(NOT(ISBLANK(BI130)),ISBLANK(BJ130)),#N/A,
IF(BG130="empty","empty",
VLOOKUP(BG130,MonsterGroupTable!$A:$A,1,0)))))))</f>
        <v/>
      </c>
      <c r="BO130" s="2" t="str">
        <f>IF(AND(ISBLANK(BN130),OR(NOT(ISBLANK(BP130)),NOT(ISBLANK(BQ130)))),#N/A,
IF(ISBLANK(BN130),"",
IF(AND(NOT(ISERROR(VLOOKUP(BN130,MonsterTable!$A:$B,MATCH(MonsterTable!$B$1,MonsterTable!$A$1:$B$1,0),0))),OR(ISBLANK(BP130),ISBLANK(BQ130))),#N/A,
IFERROR(VLOOKUP(BN130,MonsterTable!$A:$B,MATCH(MonsterTable!$B$1,MonsterTable!$A$1:$B$1,0),0),
IF(OR(NOT(ISBLANK(BP130)),ISBLANK(BQ130)),#N/A,
IF(BN130="empty","empty",
VLOOKUP(BN130,MonsterGroupTable!$A:$A,1,0)))))))</f>
        <v/>
      </c>
      <c r="BV130" s="2" t="str">
        <f>IF(AND(ISBLANK(BU130),OR(NOT(ISBLANK(BW130)),NOT(ISBLANK(BX130)))),#N/A,
IF(ISBLANK(BU130),"",
IF(AND(NOT(ISERROR(VLOOKUP(BU130,MonsterTable!$A:$B,MATCH(MonsterTable!$B$1,MonsterTable!$A$1:$B$1,0),0))),OR(ISBLANK(BW130),ISBLANK(BX130))),#N/A,
IFERROR(VLOOKUP(BU130,MonsterTable!$A:$B,MATCH(MonsterTable!$B$1,MonsterTable!$A$1:$B$1,0),0),
IF(OR(NOT(ISBLANK(BW130)),ISBLANK(BX130)),#N/A,
IF(BU130="empty","empty",
VLOOKUP(BU130,MonsterGroupTable!$A:$A,1,0)))))))</f>
        <v/>
      </c>
      <c r="CC130" s="2" t="str">
        <f>IF(AND(ISBLANK(CB130),OR(NOT(ISBLANK(CD130)),NOT(ISBLANK(CE130)))),#N/A,
IF(ISBLANK(CB130),"",
IF(AND(NOT(ISERROR(VLOOKUP(CB130,MonsterTable!$A:$B,MATCH(MonsterTable!$B$1,MonsterTable!$A$1:$B$1,0),0))),OR(ISBLANK(CD130),ISBLANK(CE130))),#N/A,
IFERROR(VLOOKUP(CB130,MonsterTable!$A:$B,MATCH(MonsterTable!$B$1,MonsterTable!$A$1:$B$1,0),0),
IF(OR(NOT(ISBLANK(CD130)),ISBLANK(CE130)),#N/A,
IF(CB130="empty","empty",
VLOOKUP(CB130,MonsterGroupTable!$A:$A,1,0)))))))</f>
        <v/>
      </c>
      <c r="CJ130" s="2" t="str">
        <f>IF(AND(ISBLANK(CI130),OR(NOT(ISBLANK(CK130)),NOT(ISBLANK(CL130)))),#N/A,
IF(ISBLANK(CI130),"",
IF(AND(NOT(ISERROR(VLOOKUP(CI130,MonsterTable!$A:$B,MATCH(MonsterTable!$B$1,MonsterTable!$A$1:$B$1,0),0))),OR(ISBLANK(CK130),ISBLANK(CL130))),#N/A,
IFERROR(VLOOKUP(CI130,MonsterTable!$A:$B,MATCH(MonsterTable!$B$1,MonsterTable!$A$1:$B$1,0),0),
IF(OR(NOT(ISBLANK(CK130)),ISBLANK(CL130)),#N/A,
IF(CI130="empty","empty",
VLOOKUP(CI130,MonsterGroupTable!$A:$A,1,0)))))))</f>
        <v/>
      </c>
    </row>
    <row r="131" spans="1:88">
      <c r="A131">
        <v>10130</v>
      </c>
      <c r="B131">
        <f t="shared" ref="B131:C194" si="4">IF(MOD(A131,10)=0,1.2,1.1)</f>
        <v>1.2</v>
      </c>
      <c r="C131">
        <f t="shared" si="4"/>
        <v>1.1000000000000001</v>
      </c>
      <c r="F131">
        <v>180</v>
      </c>
      <c r="G131">
        <v>2367</v>
      </c>
      <c r="H131">
        <v>0</v>
      </c>
      <c r="I131">
        <v>0</v>
      </c>
      <c r="J131">
        <v>0</v>
      </c>
      <c r="K131" t="s">
        <v>28</v>
      </c>
      <c r="L131" t="s">
        <v>245</v>
      </c>
      <c r="M131" t="s">
        <v>79</v>
      </c>
      <c r="N131" t="s">
        <v>80</v>
      </c>
      <c r="O131">
        <v>0</v>
      </c>
      <c r="P131">
        <v>-4.75</v>
      </c>
      <c r="Q131">
        <v>-3.5</v>
      </c>
      <c r="R131">
        <v>4.75</v>
      </c>
      <c r="S131">
        <v>3</v>
      </c>
      <c r="T131">
        <v>-13.5</v>
      </c>
      <c r="U131">
        <v>2.5499999999999998</v>
      </c>
      <c r="V131">
        <v>-6.75</v>
      </c>
      <c r="W131" t="str">
        <f t="shared" ref="W131:W194" si="5">Y131&amp;IF(ISBLANK(Z131),"",","&amp;Z131)&amp;IF(ISBLANK(AA131),"",","&amp;AA131)&amp;IF(ISBLANK(AB131),"",","&amp;AB131)&amp;IF(ISBLANK(AC131),"",","&amp;AC131)&amp;IF(ISBLANK(AD131),"",","&amp;AD131)
&amp;IF(LEN(AF131)=0,"",","&amp;AF131)&amp;IF(ISBLANK(AG131),"",","&amp;AG131)&amp;IF(ISBLANK(AH131),"",","&amp;AH131)&amp;IF(ISBLANK(AI131),"",","&amp;AI131)&amp;IF(ISBLANK(AJ131),"",","&amp;AJ131)&amp;IF(ISBLANK(AK131),"",","&amp;AK131)
&amp;IF(LEN(AM131)=0,"",","&amp;AM131)&amp;IF(ISBLANK(AN131),"",","&amp;AN131)&amp;IF(ISBLANK(AO131),"",","&amp;AO131)&amp;IF(ISBLANK(AP131),"",","&amp;AP131)&amp;IF(ISBLANK(AQ131),"",","&amp;AQ131)&amp;IF(ISBLANK(AR131),"",","&amp;AR131)
&amp;IF(LEN(AT131)=0,"",","&amp;AT131)&amp;IF(ISBLANK(AU131),"",","&amp;AU131)&amp;IF(ISBLANK(AV131),"",","&amp;AV131)&amp;IF(ISBLANK(AW131),"",","&amp;AW131)&amp;IF(ISBLANK(AX131),"",","&amp;AX131)&amp;IF(ISBLANK(AY131),"",","&amp;AY131)
&amp;IF(LEN(BA131)=0,"",","&amp;BA131)&amp;IF(ISBLANK(BB131),"",","&amp;BB131)&amp;IF(ISBLANK(BC131),"",","&amp;BC131)&amp;IF(ISBLANK(BD131),"",","&amp;BD131)&amp;IF(ISBLANK(BE131),"",","&amp;BE131)&amp;IF(ISBLANK(BF131),"",","&amp;BF131)
&amp;IF(LEN(BH131)=0,"",","&amp;BH131)&amp;IF(ISBLANK(BI131),"",","&amp;BI131)&amp;IF(ISBLANK(BJ131),"",","&amp;BJ131)&amp;IF(ISBLANK(BK131),"",","&amp;BK131)&amp;IF(ISBLANK(BL131),"",","&amp;BL131)&amp;IF(ISBLANK(BM131),"",","&amp;BM131)
&amp;IF(LEN(BO131)=0,"",","&amp;BO131)&amp;IF(ISBLANK(BP131),"",","&amp;BP131)&amp;IF(ISBLANK(BQ131),"",","&amp;BQ131)&amp;IF(ISBLANK(BR131),"",","&amp;BR131)&amp;IF(ISBLANK(BS131),"",","&amp;BS131)&amp;IF(ISBLANK(BT131),"",","&amp;BT131)
&amp;IF(LEN(BV131)=0,"",","&amp;BV131)&amp;IF(ISBLANK(BW131),"",","&amp;BW131)&amp;IF(ISBLANK(BX131),"",","&amp;BX131)&amp;IF(ISBLANK(BY131),"",","&amp;BY131)&amp;IF(ISBLANK(BZ131),"",","&amp;BZ131)&amp;IF(ISBLANK(CA131),"",","&amp;CA131)
&amp;IF(LEN(CC131)=0,"",","&amp;CC131)&amp;IF(ISBLANK(CD131),"",","&amp;CD131)&amp;IF(ISBLANK(CE131),"",","&amp;CE131)&amp;IF(ISBLANK(CF131),"",","&amp;CF131)&amp;IF(ISBLANK(CG131),"",","&amp;CG131)&amp;IF(ISBLANK(CH131),"",","&amp;CH131)
&amp;IF(LEN(CJ131)=0,"",","&amp;CJ131)&amp;IF(ISBLANK(CK131),"",","&amp;CK131)&amp;IF(ISBLANK(CL131),"",","&amp;CL131)&amp;IF(ISBLANK(CM131),"",","&amp;CM131)&amp;IF(ISBLANK(CN131),"",","&amp;CN131)&amp;IF(ISBLANK(CO131),"",","&amp;CO131)</f>
        <v>g113,5</v>
      </c>
      <c r="X131" s="1" t="s">
        <v>330</v>
      </c>
      <c r="Y131" s="2" t="str">
        <f>IF(AND(ISBLANK(X131),OR(NOT(ISBLANK(Z131)),NOT(ISBLANK(AA131)))),#N/A,
IF(ISBLANK(X131),"",
IF(AND(NOT(ISERROR(VLOOKUP(X131,MonsterTable!$A:$B,MATCH(MonsterTable!$B$1,MonsterTable!$A$1:$B$1,0),0))),OR(ISBLANK(Z131),ISBLANK(AA131))),#N/A,
IFERROR(VLOOKUP(X131,MonsterTable!$A:$B,MATCH(MonsterTable!$B$1,MonsterTable!$A$1:$B$1,0),0),
IF(OR(NOT(ISBLANK(Z131)),ISBLANK(AA131)),#N/A,
IF(X131="empty","empty",
VLOOKUP(X131,MonsterGroupTable!$A:$A,1,0)))))))</f>
        <v>g113</v>
      </c>
      <c r="AA131">
        <v>5</v>
      </c>
      <c r="AF131" s="2" t="str">
        <f>IF(AND(ISBLANK(AE131),OR(NOT(ISBLANK(AG131)),NOT(ISBLANK(AH131)))),#N/A,
IF(ISBLANK(AE131),"",
IF(AND(NOT(ISERROR(VLOOKUP(AE131,MonsterTable!$A:$B,MATCH(MonsterTable!$B$1,MonsterTable!$A$1:$B$1,0),0))),OR(ISBLANK(AG131),ISBLANK(AH131))),#N/A,
IFERROR(VLOOKUP(AE131,MonsterTable!$A:$B,MATCH(MonsterTable!$B$1,MonsterTable!$A$1:$B$1,0),0),
IF(OR(NOT(ISBLANK(AG131)),ISBLANK(AH131)),#N/A,
IF(AE131="empty","empty",
VLOOKUP(AE131,MonsterGroupTable!$A:$A,1,0)))))))</f>
        <v/>
      </c>
      <c r="AM131" s="2" t="str">
        <f>IF(AND(ISBLANK(AL131),OR(NOT(ISBLANK(AN131)),NOT(ISBLANK(AO131)))),#N/A,
IF(ISBLANK(AL131),"",
IF(AND(NOT(ISERROR(VLOOKUP(AL131,MonsterTable!$A:$B,MATCH(MonsterTable!$B$1,MonsterTable!$A$1:$B$1,0),0))),OR(ISBLANK(AN131),ISBLANK(AO131))),#N/A,
IFERROR(VLOOKUP(AL131,MonsterTable!$A:$B,MATCH(MonsterTable!$B$1,MonsterTable!$A$1:$B$1,0),0),
IF(OR(NOT(ISBLANK(AN131)),ISBLANK(AO131)),#N/A,
IF(AL131="empty","empty",
VLOOKUP(AL131,MonsterGroupTable!$A:$A,1,0)))))))</f>
        <v/>
      </c>
      <c r="AT131" s="2" t="str">
        <f>IF(AND(ISBLANK(AS131),OR(NOT(ISBLANK(AU131)),NOT(ISBLANK(AV131)))),#N/A,
IF(ISBLANK(AS131),"",
IF(AND(NOT(ISERROR(VLOOKUP(AS131,MonsterTable!$A:$B,MATCH(MonsterTable!$B$1,MonsterTable!$A$1:$B$1,0),0))),OR(ISBLANK(AU131),ISBLANK(AV131))),#N/A,
IFERROR(VLOOKUP(AS131,MonsterTable!$A:$B,MATCH(MonsterTable!$B$1,MonsterTable!$A$1:$B$1,0),0),
IF(OR(NOT(ISBLANK(AU131)),ISBLANK(AV131)),#N/A,
IF(AS131="empty","empty",
VLOOKUP(AS131,MonsterGroupTable!$A:$A,1,0)))))))</f>
        <v/>
      </c>
      <c r="BA131" s="2" t="str">
        <f>IF(AND(ISBLANK(AZ131),OR(NOT(ISBLANK(BB131)),NOT(ISBLANK(BC131)))),#N/A,
IF(ISBLANK(AZ131),"",
IF(AND(NOT(ISERROR(VLOOKUP(AZ131,MonsterTable!$A:$B,MATCH(MonsterTable!$B$1,MonsterTable!$A$1:$B$1,0),0))),OR(ISBLANK(BB131),ISBLANK(BC131))),#N/A,
IFERROR(VLOOKUP(AZ131,MonsterTable!$A:$B,MATCH(MonsterTable!$B$1,MonsterTable!$A$1:$B$1,0),0),
IF(OR(NOT(ISBLANK(BB131)),ISBLANK(BC131)),#N/A,
IF(AZ131="empty","empty",
VLOOKUP(AZ131,MonsterGroupTable!$A:$A,1,0)))))))</f>
        <v/>
      </c>
      <c r="BH131" s="2" t="str">
        <f>IF(AND(ISBLANK(BG131),OR(NOT(ISBLANK(BI131)),NOT(ISBLANK(BJ131)))),#N/A,
IF(ISBLANK(BG131),"",
IF(AND(NOT(ISERROR(VLOOKUP(BG131,MonsterTable!$A:$B,MATCH(MonsterTable!$B$1,MonsterTable!$A$1:$B$1,0),0))),OR(ISBLANK(BI131),ISBLANK(BJ131))),#N/A,
IFERROR(VLOOKUP(BG131,MonsterTable!$A:$B,MATCH(MonsterTable!$B$1,MonsterTable!$A$1:$B$1,0),0),
IF(OR(NOT(ISBLANK(BI131)),ISBLANK(BJ131)),#N/A,
IF(BG131="empty","empty",
VLOOKUP(BG131,MonsterGroupTable!$A:$A,1,0)))))))</f>
        <v/>
      </c>
      <c r="BO131" s="2" t="str">
        <f>IF(AND(ISBLANK(BN131),OR(NOT(ISBLANK(BP131)),NOT(ISBLANK(BQ131)))),#N/A,
IF(ISBLANK(BN131),"",
IF(AND(NOT(ISERROR(VLOOKUP(BN131,MonsterTable!$A:$B,MATCH(MonsterTable!$B$1,MonsterTable!$A$1:$B$1,0),0))),OR(ISBLANK(BP131),ISBLANK(BQ131))),#N/A,
IFERROR(VLOOKUP(BN131,MonsterTable!$A:$B,MATCH(MonsterTable!$B$1,MonsterTable!$A$1:$B$1,0),0),
IF(OR(NOT(ISBLANK(BP131)),ISBLANK(BQ131)),#N/A,
IF(BN131="empty","empty",
VLOOKUP(BN131,MonsterGroupTable!$A:$A,1,0)))))))</f>
        <v/>
      </c>
      <c r="BV131" s="2" t="str">
        <f>IF(AND(ISBLANK(BU131),OR(NOT(ISBLANK(BW131)),NOT(ISBLANK(BX131)))),#N/A,
IF(ISBLANK(BU131),"",
IF(AND(NOT(ISERROR(VLOOKUP(BU131,MonsterTable!$A:$B,MATCH(MonsterTable!$B$1,MonsterTable!$A$1:$B$1,0),0))),OR(ISBLANK(BW131),ISBLANK(BX131))),#N/A,
IFERROR(VLOOKUP(BU131,MonsterTable!$A:$B,MATCH(MonsterTable!$B$1,MonsterTable!$A$1:$B$1,0),0),
IF(OR(NOT(ISBLANK(BW131)),ISBLANK(BX131)),#N/A,
IF(BU131="empty","empty",
VLOOKUP(BU131,MonsterGroupTable!$A:$A,1,0)))))))</f>
        <v/>
      </c>
      <c r="CC131" s="2" t="str">
        <f>IF(AND(ISBLANK(CB131),OR(NOT(ISBLANK(CD131)),NOT(ISBLANK(CE131)))),#N/A,
IF(ISBLANK(CB131),"",
IF(AND(NOT(ISERROR(VLOOKUP(CB131,MonsterTable!$A:$B,MATCH(MonsterTable!$B$1,MonsterTable!$A$1:$B$1,0),0))),OR(ISBLANK(CD131),ISBLANK(CE131))),#N/A,
IFERROR(VLOOKUP(CB131,MonsterTable!$A:$B,MATCH(MonsterTable!$B$1,MonsterTable!$A$1:$B$1,0),0),
IF(OR(NOT(ISBLANK(CD131)),ISBLANK(CE131)),#N/A,
IF(CB131="empty","empty",
VLOOKUP(CB131,MonsterGroupTable!$A:$A,1,0)))))))</f>
        <v/>
      </c>
      <c r="CJ131" s="2" t="str">
        <f>IF(AND(ISBLANK(CI131),OR(NOT(ISBLANK(CK131)),NOT(ISBLANK(CL131)))),#N/A,
IF(ISBLANK(CI131),"",
IF(AND(NOT(ISERROR(VLOOKUP(CI131,MonsterTable!$A:$B,MATCH(MonsterTable!$B$1,MonsterTable!$A$1:$B$1,0),0))),OR(ISBLANK(CK131),ISBLANK(CL131))),#N/A,
IFERROR(VLOOKUP(CI131,MonsterTable!$A:$B,MATCH(MonsterTable!$B$1,MonsterTable!$A$1:$B$1,0),0),
IF(OR(NOT(ISBLANK(CK131)),ISBLANK(CL131)),#N/A,
IF(CI131="empty","empty",
VLOOKUP(CI131,MonsterGroupTable!$A:$A,1,0)))))))</f>
        <v/>
      </c>
    </row>
    <row r="132" spans="1:88">
      <c r="A132">
        <v>10131</v>
      </c>
      <c r="B132">
        <f t="shared" si="4"/>
        <v>1.1000000000000001</v>
      </c>
      <c r="C132">
        <f t="shared" si="4"/>
        <v>1.1000000000000001</v>
      </c>
      <c r="F132">
        <v>180</v>
      </c>
      <c r="G132">
        <v>2394</v>
      </c>
      <c r="H132">
        <v>0</v>
      </c>
      <c r="I132">
        <v>0</v>
      </c>
      <c r="J132">
        <v>0</v>
      </c>
      <c r="K132" t="s">
        <v>28</v>
      </c>
      <c r="L132" t="s">
        <v>247</v>
      </c>
      <c r="M132" t="s">
        <v>79</v>
      </c>
      <c r="N132" t="s">
        <v>80</v>
      </c>
      <c r="O132">
        <v>0</v>
      </c>
      <c r="P132">
        <v>-4.75</v>
      </c>
      <c r="Q132">
        <v>-3.5</v>
      </c>
      <c r="R132">
        <v>4.75</v>
      </c>
      <c r="S132">
        <v>3</v>
      </c>
      <c r="T132">
        <v>-13.5</v>
      </c>
      <c r="U132">
        <v>2.5499999999999998</v>
      </c>
      <c r="V132">
        <v>-6.75</v>
      </c>
      <c r="W132" t="str">
        <f t="shared" si="5"/>
        <v>g114,5</v>
      </c>
      <c r="X132" s="1" t="s">
        <v>331</v>
      </c>
      <c r="Y132" s="2" t="str">
        <f>IF(AND(ISBLANK(X132),OR(NOT(ISBLANK(Z132)),NOT(ISBLANK(AA132)))),#N/A,
IF(ISBLANK(X132),"",
IF(AND(NOT(ISERROR(VLOOKUP(X132,MonsterTable!$A:$B,MATCH(MonsterTable!$B$1,MonsterTable!$A$1:$B$1,0),0))),OR(ISBLANK(Z132),ISBLANK(AA132))),#N/A,
IFERROR(VLOOKUP(X132,MonsterTable!$A:$B,MATCH(MonsterTable!$B$1,MonsterTable!$A$1:$B$1,0),0),
IF(OR(NOT(ISBLANK(Z132)),ISBLANK(AA132)),#N/A,
IF(X132="empty","empty",
VLOOKUP(X132,MonsterGroupTable!$A:$A,1,0)))))))</f>
        <v>g114</v>
      </c>
      <c r="AA132">
        <v>5</v>
      </c>
      <c r="AF132" s="2" t="str">
        <f>IF(AND(ISBLANK(AE132),OR(NOT(ISBLANK(AG132)),NOT(ISBLANK(AH132)))),#N/A,
IF(ISBLANK(AE132),"",
IF(AND(NOT(ISERROR(VLOOKUP(AE132,MonsterTable!$A:$B,MATCH(MonsterTable!$B$1,MonsterTable!$A$1:$B$1,0),0))),OR(ISBLANK(AG132),ISBLANK(AH132))),#N/A,
IFERROR(VLOOKUP(AE132,MonsterTable!$A:$B,MATCH(MonsterTable!$B$1,MonsterTable!$A$1:$B$1,0),0),
IF(OR(NOT(ISBLANK(AG132)),ISBLANK(AH132)),#N/A,
IF(AE132="empty","empty",
VLOOKUP(AE132,MonsterGroupTable!$A:$A,1,0)))))))</f>
        <v/>
      </c>
      <c r="AM132" s="2" t="str">
        <f>IF(AND(ISBLANK(AL132),OR(NOT(ISBLANK(AN132)),NOT(ISBLANK(AO132)))),#N/A,
IF(ISBLANK(AL132),"",
IF(AND(NOT(ISERROR(VLOOKUP(AL132,MonsterTable!$A:$B,MATCH(MonsterTable!$B$1,MonsterTable!$A$1:$B$1,0),0))),OR(ISBLANK(AN132),ISBLANK(AO132))),#N/A,
IFERROR(VLOOKUP(AL132,MonsterTable!$A:$B,MATCH(MonsterTable!$B$1,MonsterTable!$A$1:$B$1,0),0),
IF(OR(NOT(ISBLANK(AN132)),ISBLANK(AO132)),#N/A,
IF(AL132="empty","empty",
VLOOKUP(AL132,MonsterGroupTable!$A:$A,1,0)))))))</f>
        <v/>
      </c>
      <c r="AT132" s="2" t="str">
        <f>IF(AND(ISBLANK(AS132),OR(NOT(ISBLANK(AU132)),NOT(ISBLANK(AV132)))),#N/A,
IF(ISBLANK(AS132),"",
IF(AND(NOT(ISERROR(VLOOKUP(AS132,MonsterTable!$A:$B,MATCH(MonsterTable!$B$1,MonsterTable!$A$1:$B$1,0),0))),OR(ISBLANK(AU132),ISBLANK(AV132))),#N/A,
IFERROR(VLOOKUP(AS132,MonsterTable!$A:$B,MATCH(MonsterTable!$B$1,MonsterTable!$A$1:$B$1,0),0),
IF(OR(NOT(ISBLANK(AU132)),ISBLANK(AV132)),#N/A,
IF(AS132="empty","empty",
VLOOKUP(AS132,MonsterGroupTable!$A:$A,1,0)))))))</f>
        <v/>
      </c>
      <c r="BA132" s="2" t="str">
        <f>IF(AND(ISBLANK(AZ132),OR(NOT(ISBLANK(BB132)),NOT(ISBLANK(BC132)))),#N/A,
IF(ISBLANK(AZ132),"",
IF(AND(NOT(ISERROR(VLOOKUP(AZ132,MonsterTable!$A:$B,MATCH(MonsterTable!$B$1,MonsterTable!$A$1:$B$1,0),0))),OR(ISBLANK(BB132),ISBLANK(BC132))),#N/A,
IFERROR(VLOOKUP(AZ132,MonsterTable!$A:$B,MATCH(MonsterTable!$B$1,MonsterTable!$A$1:$B$1,0),0),
IF(OR(NOT(ISBLANK(BB132)),ISBLANK(BC132)),#N/A,
IF(AZ132="empty","empty",
VLOOKUP(AZ132,MonsterGroupTable!$A:$A,1,0)))))))</f>
        <v/>
      </c>
      <c r="BH132" s="2" t="str">
        <f>IF(AND(ISBLANK(BG132),OR(NOT(ISBLANK(BI132)),NOT(ISBLANK(BJ132)))),#N/A,
IF(ISBLANK(BG132),"",
IF(AND(NOT(ISERROR(VLOOKUP(BG132,MonsterTable!$A:$B,MATCH(MonsterTable!$B$1,MonsterTable!$A$1:$B$1,0),0))),OR(ISBLANK(BI132),ISBLANK(BJ132))),#N/A,
IFERROR(VLOOKUP(BG132,MonsterTable!$A:$B,MATCH(MonsterTable!$B$1,MonsterTable!$A$1:$B$1,0),0),
IF(OR(NOT(ISBLANK(BI132)),ISBLANK(BJ132)),#N/A,
IF(BG132="empty","empty",
VLOOKUP(BG132,MonsterGroupTable!$A:$A,1,0)))))))</f>
        <v/>
      </c>
      <c r="BO132" s="2" t="str">
        <f>IF(AND(ISBLANK(BN132),OR(NOT(ISBLANK(BP132)),NOT(ISBLANK(BQ132)))),#N/A,
IF(ISBLANK(BN132),"",
IF(AND(NOT(ISERROR(VLOOKUP(BN132,MonsterTable!$A:$B,MATCH(MonsterTable!$B$1,MonsterTable!$A$1:$B$1,0),0))),OR(ISBLANK(BP132),ISBLANK(BQ132))),#N/A,
IFERROR(VLOOKUP(BN132,MonsterTable!$A:$B,MATCH(MonsterTable!$B$1,MonsterTable!$A$1:$B$1,0),0),
IF(OR(NOT(ISBLANK(BP132)),ISBLANK(BQ132)),#N/A,
IF(BN132="empty","empty",
VLOOKUP(BN132,MonsterGroupTable!$A:$A,1,0)))))))</f>
        <v/>
      </c>
      <c r="BV132" s="2" t="str">
        <f>IF(AND(ISBLANK(BU132),OR(NOT(ISBLANK(BW132)),NOT(ISBLANK(BX132)))),#N/A,
IF(ISBLANK(BU132),"",
IF(AND(NOT(ISERROR(VLOOKUP(BU132,MonsterTable!$A:$B,MATCH(MonsterTable!$B$1,MonsterTable!$A$1:$B$1,0),0))),OR(ISBLANK(BW132),ISBLANK(BX132))),#N/A,
IFERROR(VLOOKUP(BU132,MonsterTable!$A:$B,MATCH(MonsterTable!$B$1,MonsterTable!$A$1:$B$1,0),0),
IF(OR(NOT(ISBLANK(BW132)),ISBLANK(BX132)),#N/A,
IF(BU132="empty","empty",
VLOOKUP(BU132,MonsterGroupTable!$A:$A,1,0)))))))</f>
        <v/>
      </c>
      <c r="CC132" s="2" t="str">
        <f>IF(AND(ISBLANK(CB132),OR(NOT(ISBLANK(CD132)),NOT(ISBLANK(CE132)))),#N/A,
IF(ISBLANK(CB132),"",
IF(AND(NOT(ISERROR(VLOOKUP(CB132,MonsterTable!$A:$B,MATCH(MonsterTable!$B$1,MonsterTable!$A$1:$B$1,0),0))),OR(ISBLANK(CD132),ISBLANK(CE132))),#N/A,
IFERROR(VLOOKUP(CB132,MonsterTable!$A:$B,MATCH(MonsterTable!$B$1,MonsterTable!$A$1:$B$1,0),0),
IF(OR(NOT(ISBLANK(CD132)),ISBLANK(CE132)),#N/A,
IF(CB132="empty","empty",
VLOOKUP(CB132,MonsterGroupTable!$A:$A,1,0)))))))</f>
        <v/>
      </c>
      <c r="CJ132" s="2" t="str">
        <f>IF(AND(ISBLANK(CI132),OR(NOT(ISBLANK(CK132)),NOT(ISBLANK(CL132)))),#N/A,
IF(ISBLANK(CI132),"",
IF(AND(NOT(ISERROR(VLOOKUP(CI132,MonsterTable!$A:$B,MATCH(MonsterTable!$B$1,MonsterTable!$A$1:$B$1,0),0))),OR(ISBLANK(CK132),ISBLANK(CL132))),#N/A,
IFERROR(VLOOKUP(CI132,MonsterTable!$A:$B,MATCH(MonsterTable!$B$1,MonsterTable!$A$1:$B$1,0),0),
IF(OR(NOT(ISBLANK(CK132)),ISBLANK(CL132)),#N/A,
IF(CI132="empty","empty",
VLOOKUP(CI132,MonsterGroupTable!$A:$A,1,0)))))))</f>
        <v/>
      </c>
    </row>
    <row r="133" spans="1:88">
      <c r="A133">
        <v>10132</v>
      </c>
      <c r="B133">
        <f t="shared" si="4"/>
        <v>1.1000000000000001</v>
      </c>
      <c r="C133">
        <f t="shared" si="4"/>
        <v>1.1000000000000001</v>
      </c>
      <c r="F133">
        <v>180</v>
      </c>
      <c r="G133">
        <v>2421</v>
      </c>
      <c r="H133">
        <v>0</v>
      </c>
      <c r="I133">
        <v>0</v>
      </c>
      <c r="J133">
        <v>0</v>
      </c>
      <c r="K133" t="s">
        <v>28</v>
      </c>
      <c r="L133" t="s">
        <v>247</v>
      </c>
      <c r="M133" t="s">
        <v>79</v>
      </c>
      <c r="N133" t="s">
        <v>80</v>
      </c>
      <c r="O133">
        <v>0</v>
      </c>
      <c r="P133">
        <v>-4.75</v>
      </c>
      <c r="Q133">
        <v>-3.5</v>
      </c>
      <c r="R133">
        <v>4.75</v>
      </c>
      <c r="S133">
        <v>3</v>
      </c>
      <c r="T133">
        <v>-13.5</v>
      </c>
      <c r="U133">
        <v>2.5499999999999998</v>
      </c>
      <c r="V133">
        <v>-6.75</v>
      </c>
      <c r="W133" t="str">
        <f t="shared" si="5"/>
        <v>g114,5</v>
      </c>
      <c r="X133" s="1" t="s">
        <v>331</v>
      </c>
      <c r="Y133" s="2" t="str">
        <f>IF(AND(ISBLANK(X133),OR(NOT(ISBLANK(Z133)),NOT(ISBLANK(AA133)))),#N/A,
IF(ISBLANK(X133),"",
IF(AND(NOT(ISERROR(VLOOKUP(X133,MonsterTable!$A:$B,MATCH(MonsterTable!$B$1,MonsterTable!$A$1:$B$1,0),0))),OR(ISBLANK(Z133),ISBLANK(AA133))),#N/A,
IFERROR(VLOOKUP(X133,MonsterTable!$A:$B,MATCH(MonsterTable!$B$1,MonsterTable!$A$1:$B$1,0),0),
IF(OR(NOT(ISBLANK(Z133)),ISBLANK(AA133)),#N/A,
IF(X133="empty","empty",
VLOOKUP(X133,MonsterGroupTable!$A:$A,1,0)))))))</f>
        <v>g114</v>
      </c>
      <c r="AA133">
        <v>5</v>
      </c>
      <c r="AF133" s="2" t="str">
        <f>IF(AND(ISBLANK(AE133),OR(NOT(ISBLANK(AG133)),NOT(ISBLANK(AH133)))),#N/A,
IF(ISBLANK(AE133),"",
IF(AND(NOT(ISERROR(VLOOKUP(AE133,MonsterTable!$A:$B,MATCH(MonsterTable!$B$1,MonsterTable!$A$1:$B$1,0),0))),OR(ISBLANK(AG133),ISBLANK(AH133))),#N/A,
IFERROR(VLOOKUP(AE133,MonsterTable!$A:$B,MATCH(MonsterTable!$B$1,MonsterTable!$A$1:$B$1,0),0),
IF(OR(NOT(ISBLANK(AG133)),ISBLANK(AH133)),#N/A,
IF(AE133="empty","empty",
VLOOKUP(AE133,MonsterGroupTable!$A:$A,1,0)))))))</f>
        <v/>
      </c>
      <c r="AM133" s="2" t="str">
        <f>IF(AND(ISBLANK(AL133),OR(NOT(ISBLANK(AN133)),NOT(ISBLANK(AO133)))),#N/A,
IF(ISBLANK(AL133),"",
IF(AND(NOT(ISERROR(VLOOKUP(AL133,MonsterTable!$A:$B,MATCH(MonsterTable!$B$1,MonsterTable!$A$1:$B$1,0),0))),OR(ISBLANK(AN133),ISBLANK(AO133))),#N/A,
IFERROR(VLOOKUP(AL133,MonsterTable!$A:$B,MATCH(MonsterTable!$B$1,MonsterTable!$A$1:$B$1,0),0),
IF(OR(NOT(ISBLANK(AN133)),ISBLANK(AO133)),#N/A,
IF(AL133="empty","empty",
VLOOKUP(AL133,MonsterGroupTable!$A:$A,1,0)))))))</f>
        <v/>
      </c>
      <c r="AT133" s="2" t="str">
        <f>IF(AND(ISBLANK(AS133),OR(NOT(ISBLANK(AU133)),NOT(ISBLANK(AV133)))),#N/A,
IF(ISBLANK(AS133),"",
IF(AND(NOT(ISERROR(VLOOKUP(AS133,MonsterTable!$A:$B,MATCH(MonsterTable!$B$1,MonsterTable!$A$1:$B$1,0),0))),OR(ISBLANK(AU133),ISBLANK(AV133))),#N/A,
IFERROR(VLOOKUP(AS133,MonsterTable!$A:$B,MATCH(MonsterTable!$B$1,MonsterTable!$A$1:$B$1,0),0),
IF(OR(NOT(ISBLANK(AU133)),ISBLANK(AV133)),#N/A,
IF(AS133="empty","empty",
VLOOKUP(AS133,MonsterGroupTable!$A:$A,1,0)))))))</f>
        <v/>
      </c>
      <c r="BA133" s="2" t="str">
        <f>IF(AND(ISBLANK(AZ133),OR(NOT(ISBLANK(BB133)),NOT(ISBLANK(BC133)))),#N/A,
IF(ISBLANK(AZ133),"",
IF(AND(NOT(ISERROR(VLOOKUP(AZ133,MonsterTable!$A:$B,MATCH(MonsterTable!$B$1,MonsterTable!$A$1:$B$1,0),0))),OR(ISBLANK(BB133),ISBLANK(BC133))),#N/A,
IFERROR(VLOOKUP(AZ133,MonsterTable!$A:$B,MATCH(MonsterTable!$B$1,MonsterTable!$A$1:$B$1,0),0),
IF(OR(NOT(ISBLANK(BB133)),ISBLANK(BC133)),#N/A,
IF(AZ133="empty","empty",
VLOOKUP(AZ133,MonsterGroupTable!$A:$A,1,0)))))))</f>
        <v/>
      </c>
      <c r="BH133" s="2" t="str">
        <f>IF(AND(ISBLANK(BG133),OR(NOT(ISBLANK(BI133)),NOT(ISBLANK(BJ133)))),#N/A,
IF(ISBLANK(BG133),"",
IF(AND(NOT(ISERROR(VLOOKUP(BG133,MonsterTable!$A:$B,MATCH(MonsterTable!$B$1,MonsterTable!$A$1:$B$1,0),0))),OR(ISBLANK(BI133),ISBLANK(BJ133))),#N/A,
IFERROR(VLOOKUP(BG133,MonsterTable!$A:$B,MATCH(MonsterTable!$B$1,MonsterTable!$A$1:$B$1,0),0),
IF(OR(NOT(ISBLANK(BI133)),ISBLANK(BJ133)),#N/A,
IF(BG133="empty","empty",
VLOOKUP(BG133,MonsterGroupTable!$A:$A,1,0)))))))</f>
        <v/>
      </c>
      <c r="BO133" s="2" t="str">
        <f>IF(AND(ISBLANK(BN133),OR(NOT(ISBLANK(BP133)),NOT(ISBLANK(BQ133)))),#N/A,
IF(ISBLANK(BN133),"",
IF(AND(NOT(ISERROR(VLOOKUP(BN133,MonsterTable!$A:$B,MATCH(MonsterTable!$B$1,MonsterTable!$A$1:$B$1,0),0))),OR(ISBLANK(BP133),ISBLANK(BQ133))),#N/A,
IFERROR(VLOOKUP(BN133,MonsterTable!$A:$B,MATCH(MonsterTable!$B$1,MonsterTable!$A$1:$B$1,0),0),
IF(OR(NOT(ISBLANK(BP133)),ISBLANK(BQ133)),#N/A,
IF(BN133="empty","empty",
VLOOKUP(BN133,MonsterGroupTable!$A:$A,1,0)))))))</f>
        <v/>
      </c>
      <c r="BV133" s="2" t="str">
        <f>IF(AND(ISBLANK(BU133),OR(NOT(ISBLANK(BW133)),NOT(ISBLANK(BX133)))),#N/A,
IF(ISBLANK(BU133),"",
IF(AND(NOT(ISERROR(VLOOKUP(BU133,MonsterTable!$A:$B,MATCH(MonsterTable!$B$1,MonsterTable!$A$1:$B$1,0),0))),OR(ISBLANK(BW133),ISBLANK(BX133))),#N/A,
IFERROR(VLOOKUP(BU133,MonsterTable!$A:$B,MATCH(MonsterTable!$B$1,MonsterTable!$A$1:$B$1,0),0),
IF(OR(NOT(ISBLANK(BW133)),ISBLANK(BX133)),#N/A,
IF(BU133="empty","empty",
VLOOKUP(BU133,MonsterGroupTable!$A:$A,1,0)))))))</f>
        <v/>
      </c>
      <c r="CC133" s="2" t="str">
        <f>IF(AND(ISBLANK(CB133),OR(NOT(ISBLANK(CD133)),NOT(ISBLANK(CE133)))),#N/A,
IF(ISBLANK(CB133),"",
IF(AND(NOT(ISERROR(VLOOKUP(CB133,MonsterTable!$A:$B,MATCH(MonsterTable!$B$1,MonsterTable!$A$1:$B$1,0),0))),OR(ISBLANK(CD133),ISBLANK(CE133))),#N/A,
IFERROR(VLOOKUP(CB133,MonsterTable!$A:$B,MATCH(MonsterTable!$B$1,MonsterTable!$A$1:$B$1,0),0),
IF(OR(NOT(ISBLANK(CD133)),ISBLANK(CE133)),#N/A,
IF(CB133="empty","empty",
VLOOKUP(CB133,MonsterGroupTable!$A:$A,1,0)))))))</f>
        <v/>
      </c>
      <c r="CJ133" s="2" t="str">
        <f>IF(AND(ISBLANK(CI133),OR(NOT(ISBLANK(CK133)),NOT(ISBLANK(CL133)))),#N/A,
IF(ISBLANK(CI133),"",
IF(AND(NOT(ISERROR(VLOOKUP(CI133,MonsterTable!$A:$B,MATCH(MonsterTable!$B$1,MonsterTable!$A$1:$B$1,0),0))),OR(ISBLANK(CK133),ISBLANK(CL133))),#N/A,
IFERROR(VLOOKUP(CI133,MonsterTable!$A:$B,MATCH(MonsterTable!$B$1,MonsterTable!$A$1:$B$1,0),0),
IF(OR(NOT(ISBLANK(CK133)),ISBLANK(CL133)),#N/A,
IF(CI133="empty","empty",
VLOOKUP(CI133,MonsterGroupTable!$A:$A,1,0)))))))</f>
        <v/>
      </c>
    </row>
    <row r="134" spans="1:88">
      <c r="A134">
        <v>10133</v>
      </c>
      <c r="B134">
        <f t="shared" si="4"/>
        <v>1.1000000000000001</v>
      </c>
      <c r="C134">
        <f t="shared" si="4"/>
        <v>1.1000000000000001</v>
      </c>
      <c r="F134">
        <v>180</v>
      </c>
      <c r="G134">
        <v>2448</v>
      </c>
      <c r="H134">
        <v>0</v>
      </c>
      <c r="I134">
        <v>0</v>
      </c>
      <c r="J134">
        <v>0</v>
      </c>
      <c r="K134" t="s">
        <v>28</v>
      </c>
      <c r="L134" t="s">
        <v>247</v>
      </c>
      <c r="M134" t="s">
        <v>79</v>
      </c>
      <c r="N134" t="s">
        <v>80</v>
      </c>
      <c r="O134">
        <v>0</v>
      </c>
      <c r="P134">
        <v>-4.75</v>
      </c>
      <c r="Q134">
        <v>-3.5</v>
      </c>
      <c r="R134">
        <v>4.75</v>
      </c>
      <c r="S134">
        <v>3</v>
      </c>
      <c r="T134">
        <v>-13.5</v>
      </c>
      <c r="U134">
        <v>2.5499999999999998</v>
      </c>
      <c r="V134">
        <v>-6.75</v>
      </c>
      <c r="W134" t="str">
        <f t="shared" si="5"/>
        <v>g114,5</v>
      </c>
      <c r="X134" s="1" t="s">
        <v>331</v>
      </c>
      <c r="Y134" s="2" t="str">
        <f>IF(AND(ISBLANK(X134),OR(NOT(ISBLANK(Z134)),NOT(ISBLANK(AA134)))),#N/A,
IF(ISBLANK(X134),"",
IF(AND(NOT(ISERROR(VLOOKUP(X134,MonsterTable!$A:$B,MATCH(MonsterTable!$B$1,MonsterTable!$A$1:$B$1,0),0))),OR(ISBLANK(Z134),ISBLANK(AA134))),#N/A,
IFERROR(VLOOKUP(X134,MonsterTable!$A:$B,MATCH(MonsterTable!$B$1,MonsterTable!$A$1:$B$1,0),0),
IF(OR(NOT(ISBLANK(Z134)),ISBLANK(AA134)),#N/A,
IF(X134="empty","empty",
VLOOKUP(X134,MonsterGroupTable!$A:$A,1,0)))))))</f>
        <v>g114</v>
      </c>
      <c r="AA134">
        <v>5</v>
      </c>
      <c r="AF134" s="2" t="str">
        <f>IF(AND(ISBLANK(AE134),OR(NOT(ISBLANK(AG134)),NOT(ISBLANK(AH134)))),#N/A,
IF(ISBLANK(AE134),"",
IF(AND(NOT(ISERROR(VLOOKUP(AE134,MonsterTable!$A:$B,MATCH(MonsterTable!$B$1,MonsterTable!$A$1:$B$1,0),0))),OR(ISBLANK(AG134),ISBLANK(AH134))),#N/A,
IFERROR(VLOOKUP(AE134,MonsterTable!$A:$B,MATCH(MonsterTable!$B$1,MonsterTable!$A$1:$B$1,0),0),
IF(OR(NOT(ISBLANK(AG134)),ISBLANK(AH134)),#N/A,
IF(AE134="empty","empty",
VLOOKUP(AE134,MonsterGroupTable!$A:$A,1,0)))))))</f>
        <v/>
      </c>
      <c r="AM134" s="2" t="str">
        <f>IF(AND(ISBLANK(AL134),OR(NOT(ISBLANK(AN134)),NOT(ISBLANK(AO134)))),#N/A,
IF(ISBLANK(AL134),"",
IF(AND(NOT(ISERROR(VLOOKUP(AL134,MonsterTable!$A:$B,MATCH(MonsterTable!$B$1,MonsterTable!$A$1:$B$1,0),0))),OR(ISBLANK(AN134),ISBLANK(AO134))),#N/A,
IFERROR(VLOOKUP(AL134,MonsterTable!$A:$B,MATCH(MonsterTable!$B$1,MonsterTable!$A$1:$B$1,0),0),
IF(OR(NOT(ISBLANK(AN134)),ISBLANK(AO134)),#N/A,
IF(AL134="empty","empty",
VLOOKUP(AL134,MonsterGroupTable!$A:$A,1,0)))))))</f>
        <v/>
      </c>
      <c r="AT134" s="2" t="str">
        <f>IF(AND(ISBLANK(AS134),OR(NOT(ISBLANK(AU134)),NOT(ISBLANK(AV134)))),#N/A,
IF(ISBLANK(AS134),"",
IF(AND(NOT(ISERROR(VLOOKUP(AS134,MonsterTable!$A:$B,MATCH(MonsterTable!$B$1,MonsterTable!$A$1:$B$1,0),0))),OR(ISBLANK(AU134),ISBLANK(AV134))),#N/A,
IFERROR(VLOOKUP(AS134,MonsterTable!$A:$B,MATCH(MonsterTable!$B$1,MonsterTable!$A$1:$B$1,0),0),
IF(OR(NOT(ISBLANK(AU134)),ISBLANK(AV134)),#N/A,
IF(AS134="empty","empty",
VLOOKUP(AS134,MonsterGroupTable!$A:$A,1,0)))))))</f>
        <v/>
      </c>
      <c r="BA134" s="2" t="str">
        <f>IF(AND(ISBLANK(AZ134),OR(NOT(ISBLANK(BB134)),NOT(ISBLANK(BC134)))),#N/A,
IF(ISBLANK(AZ134),"",
IF(AND(NOT(ISERROR(VLOOKUP(AZ134,MonsterTable!$A:$B,MATCH(MonsterTable!$B$1,MonsterTable!$A$1:$B$1,0),0))),OR(ISBLANK(BB134),ISBLANK(BC134))),#N/A,
IFERROR(VLOOKUP(AZ134,MonsterTable!$A:$B,MATCH(MonsterTable!$B$1,MonsterTable!$A$1:$B$1,0),0),
IF(OR(NOT(ISBLANK(BB134)),ISBLANK(BC134)),#N/A,
IF(AZ134="empty","empty",
VLOOKUP(AZ134,MonsterGroupTable!$A:$A,1,0)))))))</f>
        <v/>
      </c>
      <c r="BH134" s="2" t="str">
        <f>IF(AND(ISBLANK(BG134),OR(NOT(ISBLANK(BI134)),NOT(ISBLANK(BJ134)))),#N/A,
IF(ISBLANK(BG134),"",
IF(AND(NOT(ISERROR(VLOOKUP(BG134,MonsterTable!$A:$B,MATCH(MonsterTable!$B$1,MonsterTable!$A$1:$B$1,0),0))),OR(ISBLANK(BI134),ISBLANK(BJ134))),#N/A,
IFERROR(VLOOKUP(BG134,MonsterTable!$A:$B,MATCH(MonsterTable!$B$1,MonsterTable!$A$1:$B$1,0),0),
IF(OR(NOT(ISBLANK(BI134)),ISBLANK(BJ134)),#N/A,
IF(BG134="empty","empty",
VLOOKUP(BG134,MonsterGroupTable!$A:$A,1,0)))))))</f>
        <v/>
      </c>
      <c r="BO134" s="2" t="str">
        <f>IF(AND(ISBLANK(BN134),OR(NOT(ISBLANK(BP134)),NOT(ISBLANK(BQ134)))),#N/A,
IF(ISBLANK(BN134),"",
IF(AND(NOT(ISERROR(VLOOKUP(BN134,MonsterTable!$A:$B,MATCH(MonsterTable!$B$1,MonsterTable!$A$1:$B$1,0),0))),OR(ISBLANK(BP134),ISBLANK(BQ134))),#N/A,
IFERROR(VLOOKUP(BN134,MonsterTable!$A:$B,MATCH(MonsterTable!$B$1,MonsterTable!$A$1:$B$1,0),0),
IF(OR(NOT(ISBLANK(BP134)),ISBLANK(BQ134)),#N/A,
IF(BN134="empty","empty",
VLOOKUP(BN134,MonsterGroupTable!$A:$A,1,0)))))))</f>
        <v/>
      </c>
      <c r="BV134" s="2" t="str">
        <f>IF(AND(ISBLANK(BU134),OR(NOT(ISBLANK(BW134)),NOT(ISBLANK(BX134)))),#N/A,
IF(ISBLANK(BU134),"",
IF(AND(NOT(ISERROR(VLOOKUP(BU134,MonsterTable!$A:$B,MATCH(MonsterTable!$B$1,MonsterTable!$A$1:$B$1,0),0))),OR(ISBLANK(BW134),ISBLANK(BX134))),#N/A,
IFERROR(VLOOKUP(BU134,MonsterTable!$A:$B,MATCH(MonsterTable!$B$1,MonsterTable!$A$1:$B$1,0),0),
IF(OR(NOT(ISBLANK(BW134)),ISBLANK(BX134)),#N/A,
IF(BU134="empty","empty",
VLOOKUP(BU134,MonsterGroupTable!$A:$A,1,0)))))))</f>
        <v/>
      </c>
      <c r="CC134" s="2" t="str">
        <f>IF(AND(ISBLANK(CB134),OR(NOT(ISBLANK(CD134)),NOT(ISBLANK(CE134)))),#N/A,
IF(ISBLANK(CB134),"",
IF(AND(NOT(ISERROR(VLOOKUP(CB134,MonsterTable!$A:$B,MATCH(MonsterTable!$B$1,MonsterTable!$A$1:$B$1,0),0))),OR(ISBLANK(CD134),ISBLANK(CE134))),#N/A,
IFERROR(VLOOKUP(CB134,MonsterTable!$A:$B,MATCH(MonsterTable!$B$1,MonsterTable!$A$1:$B$1,0),0),
IF(OR(NOT(ISBLANK(CD134)),ISBLANK(CE134)),#N/A,
IF(CB134="empty","empty",
VLOOKUP(CB134,MonsterGroupTable!$A:$A,1,0)))))))</f>
        <v/>
      </c>
      <c r="CJ134" s="2" t="str">
        <f>IF(AND(ISBLANK(CI134),OR(NOT(ISBLANK(CK134)),NOT(ISBLANK(CL134)))),#N/A,
IF(ISBLANK(CI134),"",
IF(AND(NOT(ISERROR(VLOOKUP(CI134,MonsterTable!$A:$B,MATCH(MonsterTable!$B$1,MonsterTable!$A$1:$B$1,0),0))),OR(ISBLANK(CK134),ISBLANK(CL134))),#N/A,
IFERROR(VLOOKUP(CI134,MonsterTable!$A:$B,MATCH(MonsterTable!$B$1,MonsterTable!$A$1:$B$1,0),0),
IF(OR(NOT(ISBLANK(CK134)),ISBLANK(CL134)),#N/A,
IF(CI134="empty","empty",
VLOOKUP(CI134,MonsterGroupTable!$A:$A,1,0)))))))</f>
        <v/>
      </c>
    </row>
    <row r="135" spans="1:88">
      <c r="A135">
        <v>10134</v>
      </c>
      <c r="B135">
        <f t="shared" si="4"/>
        <v>1.1000000000000001</v>
      </c>
      <c r="C135">
        <f t="shared" si="4"/>
        <v>1.1000000000000001</v>
      </c>
      <c r="F135">
        <v>180</v>
      </c>
      <c r="G135">
        <v>2475</v>
      </c>
      <c r="H135">
        <v>0</v>
      </c>
      <c r="I135">
        <v>0</v>
      </c>
      <c r="J135">
        <v>0</v>
      </c>
      <c r="K135" t="s">
        <v>28</v>
      </c>
      <c r="L135" t="s">
        <v>247</v>
      </c>
      <c r="M135" t="s">
        <v>79</v>
      </c>
      <c r="N135" t="s">
        <v>80</v>
      </c>
      <c r="O135">
        <v>0</v>
      </c>
      <c r="P135">
        <v>-4.75</v>
      </c>
      <c r="Q135">
        <v>-3.5</v>
      </c>
      <c r="R135">
        <v>4.75</v>
      </c>
      <c r="S135">
        <v>3</v>
      </c>
      <c r="T135">
        <v>-13.5</v>
      </c>
      <c r="U135">
        <v>2.5499999999999998</v>
      </c>
      <c r="V135">
        <v>-6.75</v>
      </c>
      <c r="W135" t="str">
        <f t="shared" si="5"/>
        <v>g114,5</v>
      </c>
      <c r="X135" s="1" t="s">
        <v>331</v>
      </c>
      <c r="Y135" s="2" t="str">
        <f>IF(AND(ISBLANK(X135),OR(NOT(ISBLANK(Z135)),NOT(ISBLANK(AA135)))),#N/A,
IF(ISBLANK(X135),"",
IF(AND(NOT(ISERROR(VLOOKUP(X135,MonsterTable!$A:$B,MATCH(MonsterTable!$B$1,MonsterTable!$A$1:$B$1,0),0))),OR(ISBLANK(Z135),ISBLANK(AA135))),#N/A,
IFERROR(VLOOKUP(X135,MonsterTable!$A:$B,MATCH(MonsterTable!$B$1,MonsterTable!$A$1:$B$1,0),0),
IF(OR(NOT(ISBLANK(Z135)),ISBLANK(AA135)),#N/A,
IF(X135="empty","empty",
VLOOKUP(X135,MonsterGroupTable!$A:$A,1,0)))))))</f>
        <v>g114</v>
      </c>
      <c r="AA135">
        <v>5</v>
      </c>
      <c r="AF135" s="2" t="str">
        <f>IF(AND(ISBLANK(AE135),OR(NOT(ISBLANK(AG135)),NOT(ISBLANK(AH135)))),#N/A,
IF(ISBLANK(AE135),"",
IF(AND(NOT(ISERROR(VLOOKUP(AE135,MonsterTable!$A:$B,MATCH(MonsterTable!$B$1,MonsterTable!$A$1:$B$1,0),0))),OR(ISBLANK(AG135),ISBLANK(AH135))),#N/A,
IFERROR(VLOOKUP(AE135,MonsterTable!$A:$B,MATCH(MonsterTable!$B$1,MonsterTable!$A$1:$B$1,0),0),
IF(OR(NOT(ISBLANK(AG135)),ISBLANK(AH135)),#N/A,
IF(AE135="empty","empty",
VLOOKUP(AE135,MonsterGroupTable!$A:$A,1,0)))))))</f>
        <v/>
      </c>
      <c r="AM135" s="2" t="str">
        <f>IF(AND(ISBLANK(AL135),OR(NOT(ISBLANK(AN135)),NOT(ISBLANK(AO135)))),#N/A,
IF(ISBLANK(AL135),"",
IF(AND(NOT(ISERROR(VLOOKUP(AL135,MonsterTable!$A:$B,MATCH(MonsterTable!$B$1,MonsterTable!$A$1:$B$1,0),0))),OR(ISBLANK(AN135),ISBLANK(AO135))),#N/A,
IFERROR(VLOOKUP(AL135,MonsterTable!$A:$B,MATCH(MonsterTable!$B$1,MonsterTable!$A$1:$B$1,0),0),
IF(OR(NOT(ISBLANK(AN135)),ISBLANK(AO135)),#N/A,
IF(AL135="empty","empty",
VLOOKUP(AL135,MonsterGroupTable!$A:$A,1,0)))))))</f>
        <v/>
      </c>
      <c r="AT135" s="2" t="str">
        <f>IF(AND(ISBLANK(AS135),OR(NOT(ISBLANK(AU135)),NOT(ISBLANK(AV135)))),#N/A,
IF(ISBLANK(AS135),"",
IF(AND(NOT(ISERROR(VLOOKUP(AS135,MonsterTable!$A:$B,MATCH(MonsterTable!$B$1,MonsterTable!$A$1:$B$1,0),0))),OR(ISBLANK(AU135),ISBLANK(AV135))),#N/A,
IFERROR(VLOOKUP(AS135,MonsterTable!$A:$B,MATCH(MonsterTable!$B$1,MonsterTable!$A$1:$B$1,0),0),
IF(OR(NOT(ISBLANK(AU135)),ISBLANK(AV135)),#N/A,
IF(AS135="empty","empty",
VLOOKUP(AS135,MonsterGroupTable!$A:$A,1,0)))))))</f>
        <v/>
      </c>
      <c r="BA135" s="2" t="str">
        <f>IF(AND(ISBLANK(AZ135),OR(NOT(ISBLANK(BB135)),NOT(ISBLANK(BC135)))),#N/A,
IF(ISBLANK(AZ135),"",
IF(AND(NOT(ISERROR(VLOOKUP(AZ135,MonsterTable!$A:$B,MATCH(MonsterTable!$B$1,MonsterTable!$A$1:$B$1,0),0))),OR(ISBLANK(BB135),ISBLANK(BC135))),#N/A,
IFERROR(VLOOKUP(AZ135,MonsterTable!$A:$B,MATCH(MonsterTable!$B$1,MonsterTable!$A$1:$B$1,0),0),
IF(OR(NOT(ISBLANK(BB135)),ISBLANK(BC135)),#N/A,
IF(AZ135="empty","empty",
VLOOKUP(AZ135,MonsterGroupTable!$A:$A,1,0)))))))</f>
        <v/>
      </c>
      <c r="BH135" s="2" t="str">
        <f>IF(AND(ISBLANK(BG135),OR(NOT(ISBLANK(BI135)),NOT(ISBLANK(BJ135)))),#N/A,
IF(ISBLANK(BG135),"",
IF(AND(NOT(ISERROR(VLOOKUP(BG135,MonsterTable!$A:$B,MATCH(MonsterTable!$B$1,MonsterTable!$A$1:$B$1,0),0))),OR(ISBLANK(BI135),ISBLANK(BJ135))),#N/A,
IFERROR(VLOOKUP(BG135,MonsterTable!$A:$B,MATCH(MonsterTable!$B$1,MonsterTable!$A$1:$B$1,0),0),
IF(OR(NOT(ISBLANK(BI135)),ISBLANK(BJ135)),#N/A,
IF(BG135="empty","empty",
VLOOKUP(BG135,MonsterGroupTable!$A:$A,1,0)))))))</f>
        <v/>
      </c>
      <c r="BO135" s="2" t="str">
        <f>IF(AND(ISBLANK(BN135),OR(NOT(ISBLANK(BP135)),NOT(ISBLANK(BQ135)))),#N/A,
IF(ISBLANK(BN135),"",
IF(AND(NOT(ISERROR(VLOOKUP(BN135,MonsterTable!$A:$B,MATCH(MonsterTable!$B$1,MonsterTable!$A$1:$B$1,0),0))),OR(ISBLANK(BP135),ISBLANK(BQ135))),#N/A,
IFERROR(VLOOKUP(BN135,MonsterTable!$A:$B,MATCH(MonsterTable!$B$1,MonsterTable!$A$1:$B$1,0),0),
IF(OR(NOT(ISBLANK(BP135)),ISBLANK(BQ135)),#N/A,
IF(BN135="empty","empty",
VLOOKUP(BN135,MonsterGroupTable!$A:$A,1,0)))))))</f>
        <v/>
      </c>
      <c r="BV135" s="2" t="str">
        <f>IF(AND(ISBLANK(BU135),OR(NOT(ISBLANK(BW135)),NOT(ISBLANK(BX135)))),#N/A,
IF(ISBLANK(BU135),"",
IF(AND(NOT(ISERROR(VLOOKUP(BU135,MonsterTable!$A:$B,MATCH(MonsterTable!$B$1,MonsterTable!$A$1:$B$1,0),0))),OR(ISBLANK(BW135),ISBLANK(BX135))),#N/A,
IFERROR(VLOOKUP(BU135,MonsterTable!$A:$B,MATCH(MonsterTable!$B$1,MonsterTable!$A$1:$B$1,0),0),
IF(OR(NOT(ISBLANK(BW135)),ISBLANK(BX135)),#N/A,
IF(BU135="empty","empty",
VLOOKUP(BU135,MonsterGroupTable!$A:$A,1,0)))))))</f>
        <v/>
      </c>
      <c r="CC135" s="2" t="str">
        <f>IF(AND(ISBLANK(CB135),OR(NOT(ISBLANK(CD135)),NOT(ISBLANK(CE135)))),#N/A,
IF(ISBLANK(CB135),"",
IF(AND(NOT(ISERROR(VLOOKUP(CB135,MonsterTable!$A:$B,MATCH(MonsterTable!$B$1,MonsterTable!$A$1:$B$1,0),0))),OR(ISBLANK(CD135),ISBLANK(CE135))),#N/A,
IFERROR(VLOOKUP(CB135,MonsterTable!$A:$B,MATCH(MonsterTable!$B$1,MonsterTable!$A$1:$B$1,0),0),
IF(OR(NOT(ISBLANK(CD135)),ISBLANK(CE135)),#N/A,
IF(CB135="empty","empty",
VLOOKUP(CB135,MonsterGroupTable!$A:$A,1,0)))))))</f>
        <v/>
      </c>
      <c r="CJ135" s="2" t="str">
        <f>IF(AND(ISBLANK(CI135),OR(NOT(ISBLANK(CK135)),NOT(ISBLANK(CL135)))),#N/A,
IF(ISBLANK(CI135),"",
IF(AND(NOT(ISERROR(VLOOKUP(CI135,MonsterTable!$A:$B,MATCH(MonsterTable!$B$1,MonsterTable!$A$1:$B$1,0),0))),OR(ISBLANK(CK135),ISBLANK(CL135))),#N/A,
IFERROR(VLOOKUP(CI135,MonsterTable!$A:$B,MATCH(MonsterTable!$B$1,MonsterTable!$A$1:$B$1,0),0),
IF(OR(NOT(ISBLANK(CK135)),ISBLANK(CL135)),#N/A,
IF(CI135="empty","empty",
VLOOKUP(CI135,MonsterGroupTable!$A:$A,1,0)))))))</f>
        <v/>
      </c>
    </row>
    <row r="136" spans="1:88">
      <c r="A136">
        <v>10135</v>
      </c>
      <c r="B136">
        <f t="shared" si="4"/>
        <v>1.1000000000000001</v>
      </c>
      <c r="C136">
        <f t="shared" si="4"/>
        <v>1.1000000000000001</v>
      </c>
      <c r="F136">
        <v>180</v>
      </c>
      <c r="G136">
        <v>2502</v>
      </c>
      <c r="H136">
        <v>0</v>
      </c>
      <c r="I136">
        <v>0</v>
      </c>
      <c r="J136">
        <v>0</v>
      </c>
      <c r="K136" t="s">
        <v>28</v>
      </c>
      <c r="L136" t="s">
        <v>247</v>
      </c>
      <c r="M136" t="s">
        <v>79</v>
      </c>
      <c r="N136" t="s">
        <v>80</v>
      </c>
      <c r="O136">
        <v>0</v>
      </c>
      <c r="P136">
        <v>-4.75</v>
      </c>
      <c r="Q136">
        <v>-3.5</v>
      </c>
      <c r="R136">
        <v>4.75</v>
      </c>
      <c r="S136">
        <v>3</v>
      </c>
      <c r="T136">
        <v>-13.5</v>
      </c>
      <c r="U136">
        <v>2.5499999999999998</v>
      </c>
      <c r="V136">
        <v>-6.75</v>
      </c>
      <c r="W136" t="str">
        <f t="shared" si="5"/>
        <v>g114,5</v>
      </c>
      <c r="X136" s="1" t="s">
        <v>331</v>
      </c>
      <c r="Y136" s="2" t="str">
        <f>IF(AND(ISBLANK(X136),OR(NOT(ISBLANK(Z136)),NOT(ISBLANK(AA136)))),#N/A,
IF(ISBLANK(X136),"",
IF(AND(NOT(ISERROR(VLOOKUP(X136,MonsterTable!$A:$B,MATCH(MonsterTable!$B$1,MonsterTable!$A$1:$B$1,0),0))),OR(ISBLANK(Z136),ISBLANK(AA136))),#N/A,
IFERROR(VLOOKUP(X136,MonsterTable!$A:$B,MATCH(MonsterTable!$B$1,MonsterTable!$A$1:$B$1,0),0),
IF(OR(NOT(ISBLANK(Z136)),ISBLANK(AA136)),#N/A,
IF(X136="empty","empty",
VLOOKUP(X136,MonsterGroupTable!$A:$A,1,0)))))))</f>
        <v>g114</v>
      </c>
      <c r="AA136">
        <v>5</v>
      </c>
      <c r="AF136" s="2" t="str">
        <f>IF(AND(ISBLANK(AE136),OR(NOT(ISBLANK(AG136)),NOT(ISBLANK(AH136)))),#N/A,
IF(ISBLANK(AE136),"",
IF(AND(NOT(ISERROR(VLOOKUP(AE136,MonsterTable!$A:$B,MATCH(MonsterTable!$B$1,MonsterTable!$A$1:$B$1,0),0))),OR(ISBLANK(AG136),ISBLANK(AH136))),#N/A,
IFERROR(VLOOKUP(AE136,MonsterTable!$A:$B,MATCH(MonsterTable!$B$1,MonsterTable!$A$1:$B$1,0),0),
IF(OR(NOT(ISBLANK(AG136)),ISBLANK(AH136)),#N/A,
IF(AE136="empty","empty",
VLOOKUP(AE136,MonsterGroupTable!$A:$A,1,0)))))))</f>
        <v/>
      </c>
      <c r="AM136" s="2" t="str">
        <f>IF(AND(ISBLANK(AL136),OR(NOT(ISBLANK(AN136)),NOT(ISBLANK(AO136)))),#N/A,
IF(ISBLANK(AL136),"",
IF(AND(NOT(ISERROR(VLOOKUP(AL136,MonsterTable!$A:$B,MATCH(MonsterTable!$B$1,MonsterTable!$A$1:$B$1,0),0))),OR(ISBLANK(AN136),ISBLANK(AO136))),#N/A,
IFERROR(VLOOKUP(AL136,MonsterTable!$A:$B,MATCH(MonsterTable!$B$1,MonsterTable!$A$1:$B$1,0),0),
IF(OR(NOT(ISBLANK(AN136)),ISBLANK(AO136)),#N/A,
IF(AL136="empty","empty",
VLOOKUP(AL136,MonsterGroupTable!$A:$A,1,0)))))))</f>
        <v/>
      </c>
      <c r="AT136" s="2" t="str">
        <f>IF(AND(ISBLANK(AS136),OR(NOT(ISBLANK(AU136)),NOT(ISBLANK(AV136)))),#N/A,
IF(ISBLANK(AS136),"",
IF(AND(NOT(ISERROR(VLOOKUP(AS136,MonsterTable!$A:$B,MATCH(MonsterTable!$B$1,MonsterTable!$A$1:$B$1,0),0))),OR(ISBLANK(AU136),ISBLANK(AV136))),#N/A,
IFERROR(VLOOKUP(AS136,MonsterTable!$A:$B,MATCH(MonsterTable!$B$1,MonsterTable!$A$1:$B$1,0),0),
IF(OR(NOT(ISBLANK(AU136)),ISBLANK(AV136)),#N/A,
IF(AS136="empty","empty",
VLOOKUP(AS136,MonsterGroupTable!$A:$A,1,0)))))))</f>
        <v/>
      </c>
      <c r="BA136" s="2" t="str">
        <f>IF(AND(ISBLANK(AZ136),OR(NOT(ISBLANK(BB136)),NOT(ISBLANK(BC136)))),#N/A,
IF(ISBLANK(AZ136),"",
IF(AND(NOT(ISERROR(VLOOKUP(AZ136,MonsterTable!$A:$B,MATCH(MonsterTable!$B$1,MonsterTable!$A$1:$B$1,0),0))),OR(ISBLANK(BB136),ISBLANK(BC136))),#N/A,
IFERROR(VLOOKUP(AZ136,MonsterTable!$A:$B,MATCH(MonsterTable!$B$1,MonsterTable!$A$1:$B$1,0),0),
IF(OR(NOT(ISBLANK(BB136)),ISBLANK(BC136)),#N/A,
IF(AZ136="empty","empty",
VLOOKUP(AZ136,MonsterGroupTable!$A:$A,1,0)))))))</f>
        <v/>
      </c>
      <c r="BH136" s="2" t="str">
        <f>IF(AND(ISBLANK(BG136),OR(NOT(ISBLANK(BI136)),NOT(ISBLANK(BJ136)))),#N/A,
IF(ISBLANK(BG136),"",
IF(AND(NOT(ISERROR(VLOOKUP(BG136,MonsterTable!$A:$B,MATCH(MonsterTable!$B$1,MonsterTable!$A$1:$B$1,0),0))),OR(ISBLANK(BI136),ISBLANK(BJ136))),#N/A,
IFERROR(VLOOKUP(BG136,MonsterTable!$A:$B,MATCH(MonsterTable!$B$1,MonsterTable!$A$1:$B$1,0),0),
IF(OR(NOT(ISBLANK(BI136)),ISBLANK(BJ136)),#N/A,
IF(BG136="empty","empty",
VLOOKUP(BG136,MonsterGroupTable!$A:$A,1,0)))))))</f>
        <v/>
      </c>
      <c r="BO136" s="2" t="str">
        <f>IF(AND(ISBLANK(BN136),OR(NOT(ISBLANK(BP136)),NOT(ISBLANK(BQ136)))),#N/A,
IF(ISBLANK(BN136),"",
IF(AND(NOT(ISERROR(VLOOKUP(BN136,MonsterTable!$A:$B,MATCH(MonsterTable!$B$1,MonsterTable!$A$1:$B$1,0),0))),OR(ISBLANK(BP136),ISBLANK(BQ136))),#N/A,
IFERROR(VLOOKUP(BN136,MonsterTable!$A:$B,MATCH(MonsterTable!$B$1,MonsterTable!$A$1:$B$1,0),0),
IF(OR(NOT(ISBLANK(BP136)),ISBLANK(BQ136)),#N/A,
IF(BN136="empty","empty",
VLOOKUP(BN136,MonsterGroupTable!$A:$A,1,0)))))))</f>
        <v/>
      </c>
      <c r="BV136" s="2" t="str">
        <f>IF(AND(ISBLANK(BU136),OR(NOT(ISBLANK(BW136)),NOT(ISBLANK(BX136)))),#N/A,
IF(ISBLANK(BU136),"",
IF(AND(NOT(ISERROR(VLOOKUP(BU136,MonsterTable!$A:$B,MATCH(MonsterTable!$B$1,MonsterTable!$A$1:$B$1,0),0))),OR(ISBLANK(BW136),ISBLANK(BX136))),#N/A,
IFERROR(VLOOKUP(BU136,MonsterTable!$A:$B,MATCH(MonsterTable!$B$1,MonsterTable!$A$1:$B$1,0),0),
IF(OR(NOT(ISBLANK(BW136)),ISBLANK(BX136)),#N/A,
IF(BU136="empty","empty",
VLOOKUP(BU136,MonsterGroupTable!$A:$A,1,0)))))))</f>
        <v/>
      </c>
      <c r="CC136" s="2" t="str">
        <f>IF(AND(ISBLANK(CB136),OR(NOT(ISBLANK(CD136)),NOT(ISBLANK(CE136)))),#N/A,
IF(ISBLANK(CB136),"",
IF(AND(NOT(ISERROR(VLOOKUP(CB136,MonsterTable!$A:$B,MATCH(MonsterTable!$B$1,MonsterTable!$A$1:$B$1,0),0))),OR(ISBLANK(CD136),ISBLANK(CE136))),#N/A,
IFERROR(VLOOKUP(CB136,MonsterTable!$A:$B,MATCH(MonsterTable!$B$1,MonsterTable!$A$1:$B$1,0),0),
IF(OR(NOT(ISBLANK(CD136)),ISBLANK(CE136)),#N/A,
IF(CB136="empty","empty",
VLOOKUP(CB136,MonsterGroupTable!$A:$A,1,0)))))))</f>
        <v/>
      </c>
      <c r="CJ136" s="2" t="str">
        <f>IF(AND(ISBLANK(CI136),OR(NOT(ISBLANK(CK136)),NOT(ISBLANK(CL136)))),#N/A,
IF(ISBLANK(CI136),"",
IF(AND(NOT(ISERROR(VLOOKUP(CI136,MonsterTable!$A:$B,MATCH(MonsterTable!$B$1,MonsterTable!$A$1:$B$1,0),0))),OR(ISBLANK(CK136),ISBLANK(CL136))),#N/A,
IFERROR(VLOOKUP(CI136,MonsterTable!$A:$B,MATCH(MonsterTable!$B$1,MonsterTable!$A$1:$B$1,0),0),
IF(OR(NOT(ISBLANK(CK136)),ISBLANK(CL136)),#N/A,
IF(CI136="empty","empty",
VLOOKUP(CI136,MonsterGroupTable!$A:$A,1,0)))))))</f>
        <v/>
      </c>
    </row>
    <row r="137" spans="1:88">
      <c r="A137">
        <v>10136</v>
      </c>
      <c r="B137">
        <f t="shared" si="4"/>
        <v>1.1000000000000001</v>
      </c>
      <c r="C137">
        <f t="shared" si="4"/>
        <v>1.1000000000000001</v>
      </c>
      <c r="F137">
        <v>180</v>
      </c>
      <c r="G137">
        <v>2529</v>
      </c>
      <c r="H137">
        <v>0</v>
      </c>
      <c r="I137">
        <v>0</v>
      </c>
      <c r="J137">
        <v>0</v>
      </c>
      <c r="K137" t="s">
        <v>28</v>
      </c>
      <c r="L137" t="s">
        <v>247</v>
      </c>
      <c r="M137" t="s">
        <v>79</v>
      </c>
      <c r="N137" t="s">
        <v>80</v>
      </c>
      <c r="O137">
        <v>0</v>
      </c>
      <c r="P137">
        <v>-4.75</v>
      </c>
      <c r="Q137">
        <v>-3.5</v>
      </c>
      <c r="R137">
        <v>4.75</v>
      </c>
      <c r="S137">
        <v>3</v>
      </c>
      <c r="T137">
        <v>-13.5</v>
      </c>
      <c r="U137">
        <v>2.5499999999999998</v>
      </c>
      <c r="V137">
        <v>-6.75</v>
      </c>
      <c r="W137" t="str">
        <f t="shared" si="5"/>
        <v>g114,5</v>
      </c>
      <c r="X137" s="1" t="s">
        <v>331</v>
      </c>
      <c r="Y137" s="2" t="str">
        <f>IF(AND(ISBLANK(X137),OR(NOT(ISBLANK(Z137)),NOT(ISBLANK(AA137)))),#N/A,
IF(ISBLANK(X137),"",
IF(AND(NOT(ISERROR(VLOOKUP(X137,MonsterTable!$A:$B,MATCH(MonsterTable!$B$1,MonsterTable!$A$1:$B$1,0),0))),OR(ISBLANK(Z137),ISBLANK(AA137))),#N/A,
IFERROR(VLOOKUP(X137,MonsterTable!$A:$B,MATCH(MonsterTable!$B$1,MonsterTable!$A$1:$B$1,0),0),
IF(OR(NOT(ISBLANK(Z137)),ISBLANK(AA137)),#N/A,
IF(X137="empty","empty",
VLOOKUP(X137,MonsterGroupTable!$A:$A,1,0)))))))</f>
        <v>g114</v>
      </c>
      <c r="AA137">
        <v>5</v>
      </c>
      <c r="AF137" s="2" t="str">
        <f>IF(AND(ISBLANK(AE137),OR(NOT(ISBLANK(AG137)),NOT(ISBLANK(AH137)))),#N/A,
IF(ISBLANK(AE137),"",
IF(AND(NOT(ISERROR(VLOOKUP(AE137,MonsterTable!$A:$B,MATCH(MonsterTable!$B$1,MonsterTable!$A$1:$B$1,0),0))),OR(ISBLANK(AG137),ISBLANK(AH137))),#N/A,
IFERROR(VLOOKUP(AE137,MonsterTable!$A:$B,MATCH(MonsterTable!$B$1,MonsterTable!$A$1:$B$1,0),0),
IF(OR(NOT(ISBLANK(AG137)),ISBLANK(AH137)),#N/A,
IF(AE137="empty","empty",
VLOOKUP(AE137,MonsterGroupTable!$A:$A,1,0)))))))</f>
        <v/>
      </c>
      <c r="AM137" s="2" t="str">
        <f>IF(AND(ISBLANK(AL137),OR(NOT(ISBLANK(AN137)),NOT(ISBLANK(AO137)))),#N/A,
IF(ISBLANK(AL137),"",
IF(AND(NOT(ISERROR(VLOOKUP(AL137,MonsterTable!$A:$B,MATCH(MonsterTable!$B$1,MonsterTable!$A$1:$B$1,0),0))),OR(ISBLANK(AN137),ISBLANK(AO137))),#N/A,
IFERROR(VLOOKUP(AL137,MonsterTable!$A:$B,MATCH(MonsterTable!$B$1,MonsterTable!$A$1:$B$1,0),0),
IF(OR(NOT(ISBLANK(AN137)),ISBLANK(AO137)),#N/A,
IF(AL137="empty","empty",
VLOOKUP(AL137,MonsterGroupTable!$A:$A,1,0)))))))</f>
        <v/>
      </c>
      <c r="AT137" s="2" t="str">
        <f>IF(AND(ISBLANK(AS137),OR(NOT(ISBLANK(AU137)),NOT(ISBLANK(AV137)))),#N/A,
IF(ISBLANK(AS137),"",
IF(AND(NOT(ISERROR(VLOOKUP(AS137,MonsterTable!$A:$B,MATCH(MonsterTable!$B$1,MonsterTable!$A$1:$B$1,0),0))),OR(ISBLANK(AU137),ISBLANK(AV137))),#N/A,
IFERROR(VLOOKUP(AS137,MonsterTable!$A:$B,MATCH(MonsterTable!$B$1,MonsterTable!$A$1:$B$1,0),0),
IF(OR(NOT(ISBLANK(AU137)),ISBLANK(AV137)),#N/A,
IF(AS137="empty","empty",
VLOOKUP(AS137,MonsterGroupTable!$A:$A,1,0)))))))</f>
        <v/>
      </c>
      <c r="BA137" s="2" t="str">
        <f>IF(AND(ISBLANK(AZ137),OR(NOT(ISBLANK(BB137)),NOT(ISBLANK(BC137)))),#N/A,
IF(ISBLANK(AZ137),"",
IF(AND(NOT(ISERROR(VLOOKUP(AZ137,MonsterTable!$A:$B,MATCH(MonsterTable!$B$1,MonsterTable!$A$1:$B$1,0),0))),OR(ISBLANK(BB137),ISBLANK(BC137))),#N/A,
IFERROR(VLOOKUP(AZ137,MonsterTable!$A:$B,MATCH(MonsterTable!$B$1,MonsterTable!$A$1:$B$1,0),0),
IF(OR(NOT(ISBLANK(BB137)),ISBLANK(BC137)),#N/A,
IF(AZ137="empty","empty",
VLOOKUP(AZ137,MonsterGroupTable!$A:$A,1,0)))))))</f>
        <v/>
      </c>
      <c r="BH137" s="2" t="str">
        <f>IF(AND(ISBLANK(BG137),OR(NOT(ISBLANK(BI137)),NOT(ISBLANK(BJ137)))),#N/A,
IF(ISBLANK(BG137),"",
IF(AND(NOT(ISERROR(VLOOKUP(BG137,MonsterTable!$A:$B,MATCH(MonsterTable!$B$1,MonsterTable!$A$1:$B$1,0),0))),OR(ISBLANK(BI137),ISBLANK(BJ137))),#N/A,
IFERROR(VLOOKUP(BG137,MonsterTable!$A:$B,MATCH(MonsterTable!$B$1,MonsterTable!$A$1:$B$1,0),0),
IF(OR(NOT(ISBLANK(BI137)),ISBLANK(BJ137)),#N/A,
IF(BG137="empty","empty",
VLOOKUP(BG137,MonsterGroupTable!$A:$A,1,0)))))))</f>
        <v/>
      </c>
      <c r="BO137" s="2" t="str">
        <f>IF(AND(ISBLANK(BN137),OR(NOT(ISBLANK(BP137)),NOT(ISBLANK(BQ137)))),#N/A,
IF(ISBLANK(BN137),"",
IF(AND(NOT(ISERROR(VLOOKUP(BN137,MonsterTable!$A:$B,MATCH(MonsterTable!$B$1,MonsterTable!$A$1:$B$1,0),0))),OR(ISBLANK(BP137),ISBLANK(BQ137))),#N/A,
IFERROR(VLOOKUP(BN137,MonsterTable!$A:$B,MATCH(MonsterTable!$B$1,MonsterTable!$A$1:$B$1,0),0),
IF(OR(NOT(ISBLANK(BP137)),ISBLANK(BQ137)),#N/A,
IF(BN137="empty","empty",
VLOOKUP(BN137,MonsterGroupTable!$A:$A,1,0)))))))</f>
        <v/>
      </c>
      <c r="BV137" s="2" t="str">
        <f>IF(AND(ISBLANK(BU137),OR(NOT(ISBLANK(BW137)),NOT(ISBLANK(BX137)))),#N/A,
IF(ISBLANK(BU137),"",
IF(AND(NOT(ISERROR(VLOOKUP(BU137,MonsterTable!$A:$B,MATCH(MonsterTable!$B$1,MonsterTable!$A$1:$B$1,0),0))),OR(ISBLANK(BW137),ISBLANK(BX137))),#N/A,
IFERROR(VLOOKUP(BU137,MonsterTable!$A:$B,MATCH(MonsterTable!$B$1,MonsterTable!$A$1:$B$1,0),0),
IF(OR(NOT(ISBLANK(BW137)),ISBLANK(BX137)),#N/A,
IF(BU137="empty","empty",
VLOOKUP(BU137,MonsterGroupTable!$A:$A,1,0)))))))</f>
        <v/>
      </c>
      <c r="CC137" s="2" t="str">
        <f>IF(AND(ISBLANK(CB137),OR(NOT(ISBLANK(CD137)),NOT(ISBLANK(CE137)))),#N/A,
IF(ISBLANK(CB137),"",
IF(AND(NOT(ISERROR(VLOOKUP(CB137,MonsterTable!$A:$B,MATCH(MonsterTable!$B$1,MonsterTable!$A$1:$B$1,0),0))),OR(ISBLANK(CD137),ISBLANK(CE137))),#N/A,
IFERROR(VLOOKUP(CB137,MonsterTable!$A:$B,MATCH(MonsterTable!$B$1,MonsterTable!$A$1:$B$1,0),0),
IF(OR(NOT(ISBLANK(CD137)),ISBLANK(CE137)),#N/A,
IF(CB137="empty","empty",
VLOOKUP(CB137,MonsterGroupTable!$A:$A,1,0)))))))</f>
        <v/>
      </c>
      <c r="CJ137" s="2" t="str">
        <f>IF(AND(ISBLANK(CI137),OR(NOT(ISBLANK(CK137)),NOT(ISBLANK(CL137)))),#N/A,
IF(ISBLANK(CI137),"",
IF(AND(NOT(ISERROR(VLOOKUP(CI137,MonsterTable!$A:$B,MATCH(MonsterTable!$B$1,MonsterTable!$A$1:$B$1,0),0))),OR(ISBLANK(CK137),ISBLANK(CL137))),#N/A,
IFERROR(VLOOKUP(CI137,MonsterTable!$A:$B,MATCH(MonsterTable!$B$1,MonsterTable!$A$1:$B$1,0),0),
IF(OR(NOT(ISBLANK(CK137)),ISBLANK(CL137)),#N/A,
IF(CI137="empty","empty",
VLOOKUP(CI137,MonsterGroupTable!$A:$A,1,0)))))))</f>
        <v/>
      </c>
    </row>
    <row r="138" spans="1:88">
      <c r="A138">
        <v>10137</v>
      </c>
      <c r="B138">
        <f t="shared" si="4"/>
        <v>1.1000000000000001</v>
      </c>
      <c r="C138">
        <f t="shared" si="4"/>
        <v>1.1000000000000001</v>
      </c>
      <c r="F138">
        <v>180</v>
      </c>
      <c r="G138">
        <v>2556</v>
      </c>
      <c r="H138">
        <v>0</v>
      </c>
      <c r="I138">
        <v>0</v>
      </c>
      <c r="J138">
        <v>0</v>
      </c>
      <c r="K138" t="s">
        <v>28</v>
      </c>
      <c r="L138" t="s">
        <v>247</v>
      </c>
      <c r="M138" t="s">
        <v>79</v>
      </c>
      <c r="N138" t="s">
        <v>80</v>
      </c>
      <c r="O138">
        <v>0</v>
      </c>
      <c r="P138">
        <v>-4.75</v>
      </c>
      <c r="Q138">
        <v>-3.5</v>
      </c>
      <c r="R138">
        <v>4.75</v>
      </c>
      <c r="S138">
        <v>3</v>
      </c>
      <c r="T138">
        <v>-13.5</v>
      </c>
      <c r="U138">
        <v>2.5499999999999998</v>
      </c>
      <c r="V138">
        <v>-6.75</v>
      </c>
      <c r="W138" t="str">
        <f t="shared" si="5"/>
        <v>g114,5</v>
      </c>
      <c r="X138" s="1" t="s">
        <v>331</v>
      </c>
      <c r="Y138" s="2" t="str">
        <f>IF(AND(ISBLANK(X138),OR(NOT(ISBLANK(Z138)),NOT(ISBLANK(AA138)))),#N/A,
IF(ISBLANK(X138),"",
IF(AND(NOT(ISERROR(VLOOKUP(X138,MonsterTable!$A:$B,MATCH(MonsterTable!$B$1,MonsterTable!$A$1:$B$1,0),0))),OR(ISBLANK(Z138),ISBLANK(AA138))),#N/A,
IFERROR(VLOOKUP(X138,MonsterTable!$A:$B,MATCH(MonsterTable!$B$1,MonsterTable!$A$1:$B$1,0),0),
IF(OR(NOT(ISBLANK(Z138)),ISBLANK(AA138)),#N/A,
IF(X138="empty","empty",
VLOOKUP(X138,MonsterGroupTable!$A:$A,1,0)))))))</f>
        <v>g114</v>
      </c>
      <c r="AA138">
        <v>5</v>
      </c>
      <c r="AF138" s="2" t="str">
        <f>IF(AND(ISBLANK(AE138),OR(NOT(ISBLANK(AG138)),NOT(ISBLANK(AH138)))),#N/A,
IF(ISBLANK(AE138),"",
IF(AND(NOT(ISERROR(VLOOKUP(AE138,MonsterTable!$A:$B,MATCH(MonsterTable!$B$1,MonsterTable!$A$1:$B$1,0),0))),OR(ISBLANK(AG138),ISBLANK(AH138))),#N/A,
IFERROR(VLOOKUP(AE138,MonsterTable!$A:$B,MATCH(MonsterTable!$B$1,MonsterTable!$A$1:$B$1,0),0),
IF(OR(NOT(ISBLANK(AG138)),ISBLANK(AH138)),#N/A,
IF(AE138="empty","empty",
VLOOKUP(AE138,MonsterGroupTable!$A:$A,1,0)))))))</f>
        <v/>
      </c>
      <c r="AM138" s="2" t="str">
        <f>IF(AND(ISBLANK(AL138),OR(NOT(ISBLANK(AN138)),NOT(ISBLANK(AO138)))),#N/A,
IF(ISBLANK(AL138),"",
IF(AND(NOT(ISERROR(VLOOKUP(AL138,MonsterTable!$A:$B,MATCH(MonsterTable!$B$1,MonsterTable!$A$1:$B$1,0),0))),OR(ISBLANK(AN138),ISBLANK(AO138))),#N/A,
IFERROR(VLOOKUP(AL138,MonsterTable!$A:$B,MATCH(MonsterTable!$B$1,MonsterTable!$A$1:$B$1,0),0),
IF(OR(NOT(ISBLANK(AN138)),ISBLANK(AO138)),#N/A,
IF(AL138="empty","empty",
VLOOKUP(AL138,MonsterGroupTable!$A:$A,1,0)))))))</f>
        <v/>
      </c>
      <c r="AT138" s="2" t="str">
        <f>IF(AND(ISBLANK(AS138),OR(NOT(ISBLANK(AU138)),NOT(ISBLANK(AV138)))),#N/A,
IF(ISBLANK(AS138),"",
IF(AND(NOT(ISERROR(VLOOKUP(AS138,MonsterTable!$A:$B,MATCH(MonsterTable!$B$1,MonsterTable!$A$1:$B$1,0),0))),OR(ISBLANK(AU138),ISBLANK(AV138))),#N/A,
IFERROR(VLOOKUP(AS138,MonsterTable!$A:$B,MATCH(MonsterTable!$B$1,MonsterTable!$A$1:$B$1,0),0),
IF(OR(NOT(ISBLANK(AU138)),ISBLANK(AV138)),#N/A,
IF(AS138="empty","empty",
VLOOKUP(AS138,MonsterGroupTable!$A:$A,1,0)))))))</f>
        <v/>
      </c>
      <c r="BA138" s="2" t="str">
        <f>IF(AND(ISBLANK(AZ138),OR(NOT(ISBLANK(BB138)),NOT(ISBLANK(BC138)))),#N/A,
IF(ISBLANK(AZ138),"",
IF(AND(NOT(ISERROR(VLOOKUP(AZ138,MonsterTable!$A:$B,MATCH(MonsterTable!$B$1,MonsterTable!$A$1:$B$1,0),0))),OR(ISBLANK(BB138),ISBLANK(BC138))),#N/A,
IFERROR(VLOOKUP(AZ138,MonsterTable!$A:$B,MATCH(MonsterTable!$B$1,MonsterTable!$A$1:$B$1,0),0),
IF(OR(NOT(ISBLANK(BB138)),ISBLANK(BC138)),#N/A,
IF(AZ138="empty","empty",
VLOOKUP(AZ138,MonsterGroupTable!$A:$A,1,0)))))))</f>
        <v/>
      </c>
      <c r="BH138" s="2" t="str">
        <f>IF(AND(ISBLANK(BG138),OR(NOT(ISBLANK(BI138)),NOT(ISBLANK(BJ138)))),#N/A,
IF(ISBLANK(BG138),"",
IF(AND(NOT(ISERROR(VLOOKUP(BG138,MonsterTable!$A:$B,MATCH(MonsterTable!$B$1,MonsterTable!$A$1:$B$1,0),0))),OR(ISBLANK(BI138),ISBLANK(BJ138))),#N/A,
IFERROR(VLOOKUP(BG138,MonsterTable!$A:$B,MATCH(MonsterTable!$B$1,MonsterTable!$A$1:$B$1,0),0),
IF(OR(NOT(ISBLANK(BI138)),ISBLANK(BJ138)),#N/A,
IF(BG138="empty","empty",
VLOOKUP(BG138,MonsterGroupTable!$A:$A,1,0)))))))</f>
        <v/>
      </c>
      <c r="BO138" s="2" t="str">
        <f>IF(AND(ISBLANK(BN138),OR(NOT(ISBLANK(BP138)),NOT(ISBLANK(BQ138)))),#N/A,
IF(ISBLANK(BN138),"",
IF(AND(NOT(ISERROR(VLOOKUP(BN138,MonsterTable!$A:$B,MATCH(MonsterTable!$B$1,MonsterTable!$A$1:$B$1,0),0))),OR(ISBLANK(BP138),ISBLANK(BQ138))),#N/A,
IFERROR(VLOOKUP(BN138,MonsterTable!$A:$B,MATCH(MonsterTable!$B$1,MonsterTable!$A$1:$B$1,0),0),
IF(OR(NOT(ISBLANK(BP138)),ISBLANK(BQ138)),#N/A,
IF(BN138="empty","empty",
VLOOKUP(BN138,MonsterGroupTable!$A:$A,1,0)))))))</f>
        <v/>
      </c>
      <c r="BV138" s="2" t="str">
        <f>IF(AND(ISBLANK(BU138),OR(NOT(ISBLANK(BW138)),NOT(ISBLANK(BX138)))),#N/A,
IF(ISBLANK(BU138),"",
IF(AND(NOT(ISERROR(VLOOKUP(BU138,MonsterTable!$A:$B,MATCH(MonsterTable!$B$1,MonsterTable!$A$1:$B$1,0),0))),OR(ISBLANK(BW138),ISBLANK(BX138))),#N/A,
IFERROR(VLOOKUP(BU138,MonsterTable!$A:$B,MATCH(MonsterTable!$B$1,MonsterTable!$A$1:$B$1,0),0),
IF(OR(NOT(ISBLANK(BW138)),ISBLANK(BX138)),#N/A,
IF(BU138="empty","empty",
VLOOKUP(BU138,MonsterGroupTable!$A:$A,1,0)))))))</f>
        <v/>
      </c>
      <c r="CC138" s="2" t="str">
        <f>IF(AND(ISBLANK(CB138),OR(NOT(ISBLANK(CD138)),NOT(ISBLANK(CE138)))),#N/A,
IF(ISBLANK(CB138),"",
IF(AND(NOT(ISERROR(VLOOKUP(CB138,MonsterTable!$A:$B,MATCH(MonsterTable!$B$1,MonsterTable!$A$1:$B$1,0),0))),OR(ISBLANK(CD138),ISBLANK(CE138))),#N/A,
IFERROR(VLOOKUP(CB138,MonsterTable!$A:$B,MATCH(MonsterTable!$B$1,MonsterTable!$A$1:$B$1,0),0),
IF(OR(NOT(ISBLANK(CD138)),ISBLANK(CE138)),#N/A,
IF(CB138="empty","empty",
VLOOKUP(CB138,MonsterGroupTable!$A:$A,1,0)))))))</f>
        <v/>
      </c>
      <c r="CJ138" s="2" t="str">
        <f>IF(AND(ISBLANK(CI138),OR(NOT(ISBLANK(CK138)),NOT(ISBLANK(CL138)))),#N/A,
IF(ISBLANK(CI138),"",
IF(AND(NOT(ISERROR(VLOOKUP(CI138,MonsterTable!$A:$B,MATCH(MonsterTable!$B$1,MonsterTable!$A$1:$B$1,0),0))),OR(ISBLANK(CK138),ISBLANK(CL138))),#N/A,
IFERROR(VLOOKUP(CI138,MonsterTable!$A:$B,MATCH(MonsterTable!$B$1,MonsterTable!$A$1:$B$1,0),0),
IF(OR(NOT(ISBLANK(CK138)),ISBLANK(CL138)),#N/A,
IF(CI138="empty","empty",
VLOOKUP(CI138,MonsterGroupTable!$A:$A,1,0)))))))</f>
        <v/>
      </c>
    </row>
    <row r="139" spans="1:88">
      <c r="A139">
        <v>10138</v>
      </c>
      <c r="B139">
        <f t="shared" si="4"/>
        <v>1.1000000000000001</v>
      </c>
      <c r="C139">
        <f t="shared" si="4"/>
        <v>1.1000000000000001</v>
      </c>
      <c r="F139">
        <v>180</v>
      </c>
      <c r="G139">
        <v>2583</v>
      </c>
      <c r="H139">
        <v>0</v>
      </c>
      <c r="I139">
        <v>0</v>
      </c>
      <c r="J139">
        <v>0</v>
      </c>
      <c r="K139" t="s">
        <v>28</v>
      </c>
      <c r="L139" t="s">
        <v>247</v>
      </c>
      <c r="M139" t="s">
        <v>79</v>
      </c>
      <c r="N139" t="s">
        <v>80</v>
      </c>
      <c r="O139">
        <v>0</v>
      </c>
      <c r="P139">
        <v>-4.75</v>
      </c>
      <c r="Q139">
        <v>-3.5</v>
      </c>
      <c r="R139">
        <v>4.75</v>
      </c>
      <c r="S139">
        <v>3</v>
      </c>
      <c r="T139">
        <v>-13.5</v>
      </c>
      <c r="U139">
        <v>2.5499999999999998</v>
      </c>
      <c r="V139">
        <v>-6.75</v>
      </c>
      <c r="W139" t="str">
        <f t="shared" si="5"/>
        <v>g114,5</v>
      </c>
      <c r="X139" s="1" t="s">
        <v>331</v>
      </c>
      <c r="Y139" s="2" t="str">
        <f>IF(AND(ISBLANK(X139),OR(NOT(ISBLANK(Z139)),NOT(ISBLANK(AA139)))),#N/A,
IF(ISBLANK(X139),"",
IF(AND(NOT(ISERROR(VLOOKUP(X139,MonsterTable!$A:$B,MATCH(MonsterTable!$B$1,MonsterTable!$A$1:$B$1,0),0))),OR(ISBLANK(Z139),ISBLANK(AA139))),#N/A,
IFERROR(VLOOKUP(X139,MonsterTable!$A:$B,MATCH(MonsterTable!$B$1,MonsterTable!$A$1:$B$1,0),0),
IF(OR(NOT(ISBLANK(Z139)),ISBLANK(AA139)),#N/A,
IF(X139="empty","empty",
VLOOKUP(X139,MonsterGroupTable!$A:$A,1,0)))))))</f>
        <v>g114</v>
      </c>
      <c r="AA139">
        <v>5</v>
      </c>
      <c r="AF139" s="2" t="str">
        <f>IF(AND(ISBLANK(AE139),OR(NOT(ISBLANK(AG139)),NOT(ISBLANK(AH139)))),#N/A,
IF(ISBLANK(AE139),"",
IF(AND(NOT(ISERROR(VLOOKUP(AE139,MonsterTable!$A:$B,MATCH(MonsterTable!$B$1,MonsterTable!$A$1:$B$1,0),0))),OR(ISBLANK(AG139),ISBLANK(AH139))),#N/A,
IFERROR(VLOOKUP(AE139,MonsterTable!$A:$B,MATCH(MonsterTable!$B$1,MonsterTable!$A$1:$B$1,0),0),
IF(OR(NOT(ISBLANK(AG139)),ISBLANK(AH139)),#N/A,
IF(AE139="empty","empty",
VLOOKUP(AE139,MonsterGroupTable!$A:$A,1,0)))))))</f>
        <v/>
      </c>
      <c r="AM139" s="2" t="str">
        <f>IF(AND(ISBLANK(AL139),OR(NOT(ISBLANK(AN139)),NOT(ISBLANK(AO139)))),#N/A,
IF(ISBLANK(AL139),"",
IF(AND(NOT(ISERROR(VLOOKUP(AL139,MonsterTable!$A:$B,MATCH(MonsterTable!$B$1,MonsterTable!$A$1:$B$1,0),0))),OR(ISBLANK(AN139),ISBLANK(AO139))),#N/A,
IFERROR(VLOOKUP(AL139,MonsterTable!$A:$B,MATCH(MonsterTable!$B$1,MonsterTable!$A$1:$B$1,0),0),
IF(OR(NOT(ISBLANK(AN139)),ISBLANK(AO139)),#N/A,
IF(AL139="empty","empty",
VLOOKUP(AL139,MonsterGroupTable!$A:$A,1,0)))))))</f>
        <v/>
      </c>
      <c r="AT139" s="2" t="str">
        <f>IF(AND(ISBLANK(AS139),OR(NOT(ISBLANK(AU139)),NOT(ISBLANK(AV139)))),#N/A,
IF(ISBLANK(AS139),"",
IF(AND(NOT(ISERROR(VLOOKUP(AS139,MonsterTable!$A:$B,MATCH(MonsterTable!$B$1,MonsterTable!$A$1:$B$1,0),0))),OR(ISBLANK(AU139),ISBLANK(AV139))),#N/A,
IFERROR(VLOOKUP(AS139,MonsterTable!$A:$B,MATCH(MonsterTable!$B$1,MonsterTable!$A$1:$B$1,0),0),
IF(OR(NOT(ISBLANK(AU139)),ISBLANK(AV139)),#N/A,
IF(AS139="empty","empty",
VLOOKUP(AS139,MonsterGroupTable!$A:$A,1,0)))))))</f>
        <v/>
      </c>
      <c r="BA139" s="2" t="str">
        <f>IF(AND(ISBLANK(AZ139),OR(NOT(ISBLANK(BB139)),NOT(ISBLANK(BC139)))),#N/A,
IF(ISBLANK(AZ139),"",
IF(AND(NOT(ISERROR(VLOOKUP(AZ139,MonsterTable!$A:$B,MATCH(MonsterTable!$B$1,MonsterTable!$A$1:$B$1,0),0))),OR(ISBLANK(BB139),ISBLANK(BC139))),#N/A,
IFERROR(VLOOKUP(AZ139,MonsterTable!$A:$B,MATCH(MonsterTable!$B$1,MonsterTable!$A$1:$B$1,0),0),
IF(OR(NOT(ISBLANK(BB139)),ISBLANK(BC139)),#N/A,
IF(AZ139="empty","empty",
VLOOKUP(AZ139,MonsterGroupTable!$A:$A,1,0)))))))</f>
        <v/>
      </c>
      <c r="BH139" s="2" t="str">
        <f>IF(AND(ISBLANK(BG139),OR(NOT(ISBLANK(BI139)),NOT(ISBLANK(BJ139)))),#N/A,
IF(ISBLANK(BG139),"",
IF(AND(NOT(ISERROR(VLOOKUP(BG139,MonsterTable!$A:$B,MATCH(MonsterTable!$B$1,MonsterTable!$A$1:$B$1,0),0))),OR(ISBLANK(BI139),ISBLANK(BJ139))),#N/A,
IFERROR(VLOOKUP(BG139,MonsterTable!$A:$B,MATCH(MonsterTable!$B$1,MonsterTable!$A$1:$B$1,0),0),
IF(OR(NOT(ISBLANK(BI139)),ISBLANK(BJ139)),#N/A,
IF(BG139="empty","empty",
VLOOKUP(BG139,MonsterGroupTable!$A:$A,1,0)))))))</f>
        <v/>
      </c>
      <c r="BO139" s="2" t="str">
        <f>IF(AND(ISBLANK(BN139),OR(NOT(ISBLANK(BP139)),NOT(ISBLANK(BQ139)))),#N/A,
IF(ISBLANK(BN139),"",
IF(AND(NOT(ISERROR(VLOOKUP(BN139,MonsterTable!$A:$B,MATCH(MonsterTable!$B$1,MonsterTable!$A$1:$B$1,0),0))),OR(ISBLANK(BP139),ISBLANK(BQ139))),#N/A,
IFERROR(VLOOKUP(BN139,MonsterTable!$A:$B,MATCH(MonsterTable!$B$1,MonsterTable!$A$1:$B$1,0),0),
IF(OR(NOT(ISBLANK(BP139)),ISBLANK(BQ139)),#N/A,
IF(BN139="empty","empty",
VLOOKUP(BN139,MonsterGroupTable!$A:$A,1,0)))))))</f>
        <v/>
      </c>
      <c r="BV139" s="2" t="str">
        <f>IF(AND(ISBLANK(BU139),OR(NOT(ISBLANK(BW139)),NOT(ISBLANK(BX139)))),#N/A,
IF(ISBLANK(BU139),"",
IF(AND(NOT(ISERROR(VLOOKUP(BU139,MonsterTable!$A:$B,MATCH(MonsterTable!$B$1,MonsterTable!$A$1:$B$1,0),0))),OR(ISBLANK(BW139),ISBLANK(BX139))),#N/A,
IFERROR(VLOOKUP(BU139,MonsterTable!$A:$B,MATCH(MonsterTable!$B$1,MonsterTable!$A$1:$B$1,0),0),
IF(OR(NOT(ISBLANK(BW139)),ISBLANK(BX139)),#N/A,
IF(BU139="empty","empty",
VLOOKUP(BU139,MonsterGroupTable!$A:$A,1,0)))))))</f>
        <v/>
      </c>
      <c r="CC139" s="2" t="str">
        <f>IF(AND(ISBLANK(CB139),OR(NOT(ISBLANK(CD139)),NOT(ISBLANK(CE139)))),#N/A,
IF(ISBLANK(CB139),"",
IF(AND(NOT(ISERROR(VLOOKUP(CB139,MonsterTable!$A:$B,MATCH(MonsterTable!$B$1,MonsterTable!$A$1:$B$1,0),0))),OR(ISBLANK(CD139),ISBLANK(CE139))),#N/A,
IFERROR(VLOOKUP(CB139,MonsterTable!$A:$B,MATCH(MonsterTable!$B$1,MonsterTable!$A$1:$B$1,0),0),
IF(OR(NOT(ISBLANK(CD139)),ISBLANK(CE139)),#N/A,
IF(CB139="empty","empty",
VLOOKUP(CB139,MonsterGroupTable!$A:$A,1,0)))))))</f>
        <v/>
      </c>
      <c r="CJ139" s="2" t="str">
        <f>IF(AND(ISBLANK(CI139),OR(NOT(ISBLANK(CK139)),NOT(ISBLANK(CL139)))),#N/A,
IF(ISBLANK(CI139),"",
IF(AND(NOT(ISERROR(VLOOKUP(CI139,MonsterTable!$A:$B,MATCH(MonsterTable!$B$1,MonsterTable!$A$1:$B$1,0),0))),OR(ISBLANK(CK139),ISBLANK(CL139))),#N/A,
IFERROR(VLOOKUP(CI139,MonsterTable!$A:$B,MATCH(MonsterTable!$B$1,MonsterTable!$A$1:$B$1,0),0),
IF(OR(NOT(ISBLANK(CK139)),ISBLANK(CL139)),#N/A,
IF(CI139="empty","empty",
VLOOKUP(CI139,MonsterGroupTable!$A:$A,1,0)))))))</f>
        <v/>
      </c>
    </row>
    <row r="140" spans="1:88">
      <c r="A140">
        <v>10139</v>
      </c>
      <c r="B140">
        <f t="shared" si="4"/>
        <v>1.1000000000000001</v>
      </c>
      <c r="C140">
        <f t="shared" si="4"/>
        <v>1.1000000000000001</v>
      </c>
      <c r="F140">
        <v>180</v>
      </c>
      <c r="G140">
        <v>2610</v>
      </c>
      <c r="H140">
        <v>0</v>
      </c>
      <c r="I140">
        <v>0</v>
      </c>
      <c r="J140">
        <v>0</v>
      </c>
      <c r="K140" t="s">
        <v>28</v>
      </c>
      <c r="L140" t="s">
        <v>247</v>
      </c>
      <c r="M140" t="s">
        <v>79</v>
      </c>
      <c r="N140" t="s">
        <v>80</v>
      </c>
      <c r="O140">
        <v>0</v>
      </c>
      <c r="P140">
        <v>-4.75</v>
      </c>
      <c r="Q140">
        <v>-3.5</v>
      </c>
      <c r="R140">
        <v>4.75</v>
      </c>
      <c r="S140">
        <v>3</v>
      </c>
      <c r="T140">
        <v>-13.5</v>
      </c>
      <c r="U140">
        <v>2.5499999999999998</v>
      </c>
      <c r="V140">
        <v>-6.75</v>
      </c>
      <c r="W140" t="str">
        <f t="shared" si="5"/>
        <v>g114,5</v>
      </c>
      <c r="X140" s="1" t="s">
        <v>331</v>
      </c>
      <c r="Y140" s="2" t="str">
        <f>IF(AND(ISBLANK(X140),OR(NOT(ISBLANK(Z140)),NOT(ISBLANK(AA140)))),#N/A,
IF(ISBLANK(X140),"",
IF(AND(NOT(ISERROR(VLOOKUP(X140,MonsterTable!$A:$B,MATCH(MonsterTable!$B$1,MonsterTable!$A$1:$B$1,0),0))),OR(ISBLANK(Z140),ISBLANK(AA140))),#N/A,
IFERROR(VLOOKUP(X140,MonsterTable!$A:$B,MATCH(MonsterTable!$B$1,MonsterTable!$A$1:$B$1,0),0),
IF(OR(NOT(ISBLANK(Z140)),ISBLANK(AA140)),#N/A,
IF(X140="empty","empty",
VLOOKUP(X140,MonsterGroupTable!$A:$A,1,0)))))))</f>
        <v>g114</v>
      </c>
      <c r="AA140">
        <v>5</v>
      </c>
      <c r="AF140" s="2" t="str">
        <f>IF(AND(ISBLANK(AE140),OR(NOT(ISBLANK(AG140)),NOT(ISBLANK(AH140)))),#N/A,
IF(ISBLANK(AE140),"",
IF(AND(NOT(ISERROR(VLOOKUP(AE140,MonsterTable!$A:$B,MATCH(MonsterTable!$B$1,MonsterTable!$A$1:$B$1,0),0))),OR(ISBLANK(AG140),ISBLANK(AH140))),#N/A,
IFERROR(VLOOKUP(AE140,MonsterTable!$A:$B,MATCH(MonsterTable!$B$1,MonsterTable!$A$1:$B$1,0),0),
IF(OR(NOT(ISBLANK(AG140)),ISBLANK(AH140)),#N/A,
IF(AE140="empty","empty",
VLOOKUP(AE140,MonsterGroupTable!$A:$A,1,0)))))))</f>
        <v/>
      </c>
      <c r="AM140" s="2" t="str">
        <f>IF(AND(ISBLANK(AL140),OR(NOT(ISBLANK(AN140)),NOT(ISBLANK(AO140)))),#N/A,
IF(ISBLANK(AL140),"",
IF(AND(NOT(ISERROR(VLOOKUP(AL140,MonsterTable!$A:$B,MATCH(MonsterTable!$B$1,MonsterTable!$A$1:$B$1,0),0))),OR(ISBLANK(AN140),ISBLANK(AO140))),#N/A,
IFERROR(VLOOKUP(AL140,MonsterTable!$A:$B,MATCH(MonsterTable!$B$1,MonsterTable!$A$1:$B$1,0),0),
IF(OR(NOT(ISBLANK(AN140)),ISBLANK(AO140)),#N/A,
IF(AL140="empty","empty",
VLOOKUP(AL140,MonsterGroupTable!$A:$A,1,0)))))))</f>
        <v/>
      </c>
      <c r="AT140" s="2" t="str">
        <f>IF(AND(ISBLANK(AS140),OR(NOT(ISBLANK(AU140)),NOT(ISBLANK(AV140)))),#N/A,
IF(ISBLANK(AS140),"",
IF(AND(NOT(ISERROR(VLOOKUP(AS140,MonsterTable!$A:$B,MATCH(MonsterTable!$B$1,MonsterTable!$A$1:$B$1,0),0))),OR(ISBLANK(AU140),ISBLANK(AV140))),#N/A,
IFERROR(VLOOKUP(AS140,MonsterTable!$A:$B,MATCH(MonsterTable!$B$1,MonsterTable!$A$1:$B$1,0),0),
IF(OR(NOT(ISBLANK(AU140)),ISBLANK(AV140)),#N/A,
IF(AS140="empty","empty",
VLOOKUP(AS140,MonsterGroupTable!$A:$A,1,0)))))))</f>
        <v/>
      </c>
      <c r="BA140" s="2" t="str">
        <f>IF(AND(ISBLANK(AZ140),OR(NOT(ISBLANK(BB140)),NOT(ISBLANK(BC140)))),#N/A,
IF(ISBLANK(AZ140),"",
IF(AND(NOT(ISERROR(VLOOKUP(AZ140,MonsterTable!$A:$B,MATCH(MonsterTable!$B$1,MonsterTable!$A$1:$B$1,0),0))),OR(ISBLANK(BB140),ISBLANK(BC140))),#N/A,
IFERROR(VLOOKUP(AZ140,MonsterTable!$A:$B,MATCH(MonsterTable!$B$1,MonsterTable!$A$1:$B$1,0),0),
IF(OR(NOT(ISBLANK(BB140)),ISBLANK(BC140)),#N/A,
IF(AZ140="empty","empty",
VLOOKUP(AZ140,MonsterGroupTable!$A:$A,1,0)))))))</f>
        <v/>
      </c>
      <c r="BH140" s="2" t="str">
        <f>IF(AND(ISBLANK(BG140),OR(NOT(ISBLANK(BI140)),NOT(ISBLANK(BJ140)))),#N/A,
IF(ISBLANK(BG140),"",
IF(AND(NOT(ISERROR(VLOOKUP(BG140,MonsterTable!$A:$B,MATCH(MonsterTable!$B$1,MonsterTable!$A$1:$B$1,0),0))),OR(ISBLANK(BI140),ISBLANK(BJ140))),#N/A,
IFERROR(VLOOKUP(BG140,MonsterTable!$A:$B,MATCH(MonsterTable!$B$1,MonsterTable!$A$1:$B$1,0),0),
IF(OR(NOT(ISBLANK(BI140)),ISBLANK(BJ140)),#N/A,
IF(BG140="empty","empty",
VLOOKUP(BG140,MonsterGroupTable!$A:$A,1,0)))))))</f>
        <v/>
      </c>
      <c r="BO140" s="2" t="str">
        <f>IF(AND(ISBLANK(BN140),OR(NOT(ISBLANK(BP140)),NOT(ISBLANK(BQ140)))),#N/A,
IF(ISBLANK(BN140),"",
IF(AND(NOT(ISERROR(VLOOKUP(BN140,MonsterTable!$A:$B,MATCH(MonsterTable!$B$1,MonsterTable!$A$1:$B$1,0),0))),OR(ISBLANK(BP140),ISBLANK(BQ140))),#N/A,
IFERROR(VLOOKUP(BN140,MonsterTable!$A:$B,MATCH(MonsterTable!$B$1,MonsterTable!$A$1:$B$1,0),0),
IF(OR(NOT(ISBLANK(BP140)),ISBLANK(BQ140)),#N/A,
IF(BN140="empty","empty",
VLOOKUP(BN140,MonsterGroupTable!$A:$A,1,0)))))))</f>
        <v/>
      </c>
      <c r="BV140" s="2" t="str">
        <f>IF(AND(ISBLANK(BU140),OR(NOT(ISBLANK(BW140)),NOT(ISBLANK(BX140)))),#N/A,
IF(ISBLANK(BU140),"",
IF(AND(NOT(ISERROR(VLOOKUP(BU140,MonsterTable!$A:$B,MATCH(MonsterTable!$B$1,MonsterTable!$A$1:$B$1,0),0))),OR(ISBLANK(BW140),ISBLANK(BX140))),#N/A,
IFERROR(VLOOKUP(BU140,MonsterTable!$A:$B,MATCH(MonsterTable!$B$1,MonsterTable!$A$1:$B$1,0),0),
IF(OR(NOT(ISBLANK(BW140)),ISBLANK(BX140)),#N/A,
IF(BU140="empty","empty",
VLOOKUP(BU140,MonsterGroupTable!$A:$A,1,0)))))))</f>
        <v/>
      </c>
      <c r="CC140" s="2" t="str">
        <f>IF(AND(ISBLANK(CB140),OR(NOT(ISBLANK(CD140)),NOT(ISBLANK(CE140)))),#N/A,
IF(ISBLANK(CB140),"",
IF(AND(NOT(ISERROR(VLOOKUP(CB140,MonsterTable!$A:$B,MATCH(MonsterTable!$B$1,MonsterTable!$A$1:$B$1,0),0))),OR(ISBLANK(CD140),ISBLANK(CE140))),#N/A,
IFERROR(VLOOKUP(CB140,MonsterTable!$A:$B,MATCH(MonsterTable!$B$1,MonsterTable!$A$1:$B$1,0),0),
IF(OR(NOT(ISBLANK(CD140)),ISBLANK(CE140)),#N/A,
IF(CB140="empty","empty",
VLOOKUP(CB140,MonsterGroupTable!$A:$A,1,0)))))))</f>
        <v/>
      </c>
      <c r="CJ140" s="2" t="str">
        <f>IF(AND(ISBLANK(CI140),OR(NOT(ISBLANK(CK140)),NOT(ISBLANK(CL140)))),#N/A,
IF(ISBLANK(CI140),"",
IF(AND(NOT(ISERROR(VLOOKUP(CI140,MonsterTable!$A:$B,MATCH(MonsterTable!$B$1,MonsterTable!$A$1:$B$1,0),0))),OR(ISBLANK(CK140),ISBLANK(CL140))),#N/A,
IFERROR(VLOOKUP(CI140,MonsterTable!$A:$B,MATCH(MonsterTable!$B$1,MonsterTable!$A$1:$B$1,0),0),
IF(OR(NOT(ISBLANK(CK140)),ISBLANK(CL140)),#N/A,
IF(CI140="empty","empty",
VLOOKUP(CI140,MonsterGroupTable!$A:$A,1,0)))))))</f>
        <v/>
      </c>
    </row>
    <row r="141" spans="1:88">
      <c r="A141">
        <v>10140</v>
      </c>
      <c r="B141">
        <f t="shared" si="4"/>
        <v>1.2</v>
      </c>
      <c r="C141">
        <f t="shared" si="4"/>
        <v>1.1000000000000001</v>
      </c>
      <c r="F141">
        <v>180</v>
      </c>
      <c r="G141">
        <v>2637</v>
      </c>
      <c r="H141">
        <v>0</v>
      </c>
      <c r="I141">
        <v>0</v>
      </c>
      <c r="J141">
        <v>0</v>
      </c>
      <c r="K141" t="s">
        <v>28</v>
      </c>
      <c r="L141" t="s">
        <v>247</v>
      </c>
      <c r="M141" t="s">
        <v>79</v>
      </c>
      <c r="N141" t="s">
        <v>80</v>
      </c>
      <c r="O141">
        <v>0</v>
      </c>
      <c r="P141">
        <v>-4.75</v>
      </c>
      <c r="Q141">
        <v>-3.5</v>
      </c>
      <c r="R141">
        <v>4.75</v>
      </c>
      <c r="S141">
        <v>3</v>
      </c>
      <c r="T141">
        <v>-13.5</v>
      </c>
      <c r="U141">
        <v>2.5499999999999998</v>
      </c>
      <c r="V141">
        <v>-6.75</v>
      </c>
      <c r="W141" t="str">
        <f t="shared" si="5"/>
        <v>g114,5</v>
      </c>
      <c r="X141" s="1" t="s">
        <v>331</v>
      </c>
      <c r="Y141" s="2" t="str">
        <f>IF(AND(ISBLANK(X141),OR(NOT(ISBLANK(Z141)),NOT(ISBLANK(AA141)))),#N/A,
IF(ISBLANK(X141),"",
IF(AND(NOT(ISERROR(VLOOKUP(X141,MonsterTable!$A:$B,MATCH(MonsterTable!$B$1,MonsterTable!$A$1:$B$1,0),0))),OR(ISBLANK(Z141),ISBLANK(AA141))),#N/A,
IFERROR(VLOOKUP(X141,MonsterTable!$A:$B,MATCH(MonsterTable!$B$1,MonsterTable!$A$1:$B$1,0),0),
IF(OR(NOT(ISBLANK(Z141)),ISBLANK(AA141)),#N/A,
IF(X141="empty","empty",
VLOOKUP(X141,MonsterGroupTable!$A:$A,1,0)))))))</f>
        <v>g114</v>
      </c>
      <c r="AA141">
        <v>5</v>
      </c>
      <c r="AF141" s="2" t="str">
        <f>IF(AND(ISBLANK(AE141),OR(NOT(ISBLANK(AG141)),NOT(ISBLANK(AH141)))),#N/A,
IF(ISBLANK(AE141),"",
IF(AND(NOT(ISERROR(VLOOKUP(AE141,MonsterTable!$A:$B,MATCH(MonsterTable!$B$1,MonsterTable!$A$1:$B$1,0),0))),OR(ISBLANK(AG141),ISBLANK(AH141))),#N/A,
IFERROR(VLOOKUP(AE141,MonsterTable!$A:$B,MATCH(MonsterTable!$B$1,MonsterTable!$A$1:$B$1,0),0),
IF(OR(NOT(ISBLANK(AG141)),ISBLANK(AH141)),#N/A,
IF(AE141="empty","empty",
VLOOKUP(AE141,MonsterGroupTable!$A:$A,1,0)))))))</f>
        <v/>
      </c>
      <c r="AM141" s="2" t="str">
        <f>IF(AND(ISBLANK(AL141),OR(NOT(ISBLANK(AN141)),NOT(ISBLANK(AO141)))),#N/A,
IF(ISBLANK(AL141),"",
IF(AND(NOT(ISERROR(VLOOKUP(AL141,MonsterTable!$A:$B,MATCH(MonsterTable!$B$1,MonsterTable!$A$1:$B$1,0),0))),OR(ISBLANK(AN141),ISBLANK(AO141))),#N/A,
IFERROR(VLOOKUP(AL141,MonsterTable!$A:$B,MATCH(MonsterTable!$B$1,MonsterTable!$A$1:$B$1,0),0),
IF(OR(NOT(ISBLANK(AN141)),ISBLANK(AO141)),#N/A,
IF(AL141="empty","empty",
VLOOKUP(AL141,MonsterGroupTable!$A:$A,1,0)))))))</f>
        <v/>
      </c>
      <c r="AT141" s="2" t="str">
        <f>IF(AND(ISBLANK(AS141),OR(NOT(ISBLANK(AU141)),NOT(ISBLANK(AV141)))),#N/A,
IF(ISBLANK(AS141),"",
IF(AND(NOT(ISERROR(VLOOKUP(AS141,MonsterTable!$A:$B,MATCH(MonsterTable!$B$1,MonsterTable!$A$1:$B$1,0),0))),OR(ISBLANK(AU141),ISBLANK(AV141))),#N/A,
IFERROR(VLOOKUP(AS141,MonsterTable!$A:$B,MATCH(MonsterTable!$B$1,MonsterTable!$A$1:$B$1,0),0),
IF(OR(NOT(ISBLANK(AU141)),ISBLANK(AV141)),#N/A,
IF(AS141="empty","empty",
VLOOKUP(AS141,MonsterGroupTable!$A:$A,1,0)))))))</f>
        <v/>
      </c>
      <c r="BA141" s="2" t="str">
        <f>IF(AND(ISBLANK(AZ141),OR(NOT(ISBLANK(BB141)),NOT(ISBLANK(BC141)))),#N/A,
IF(ISBLANK(AZ141),"",
IF(AND(NOT(ISERROR(VLOOKUP(AZ141,MonsterTable!$A:$B,MATCH(MonsterTable!$B$1,MonsterTable!$A$1:$B$1,0),0))),OR(ISBLANK(BB141),ISBLANK(BC141))),#N/A,
IFERROR(VLOOKUP(AZ141,MonsterTable!$A:$B,MATCH(MonsterTable!$B$1,MonsterTable!$A$1:$B$1,0),0),
IF(OR(NOT(ISBLANK(BB141)),ISBLANK(BC141)),#N/A,
IF(AZ141="empty","empty",
VLOOKUP(AZ141,MonsterGroupTable!$A:$A,1,0)))))))</f>
        <v/>
      </c>
      <c r="BH141" s="2" t="str">
        <f>IF(AND(ISBLANK(BG141),OR(NOT(ISBLANK(BI141)),NOT(ISBLANK(BJ141)))),#N/A,
IF(ISBLANK(BG141),"",
IF(AND(NOT(ISERROR(VLOOKUP(BG141,MonsterTable!$A:$B,MATCH(MonsterTable!$B$1,MonsterTable!$A$1:$B$1,0),0))),OR(ISBLANK(BI141),ISBLANK(BJ141))),#N/A,
IFERROR(VLOOKUP(BG141,MonsterTable!$A:$B,MATCH(MonsterTable!$B$1,MonsterTable!$A$1:$B$1,0),0),
IF(OR(NOT(ISBLANK(BI141)),ISBLANK(BJ141)),#N/A,
IF(BG141="empty","empty",
VLOOKUP(BG141,MonsterGroupTable!$A:$A,1,0)))))))</f>
        <v/>
      </c>
      <c r="BO141" s="2" t="str">
        <f>IF(AND(ISBLANK(BN141),OR(NOT(ISBLANK(BP141)),NOT(ISBLANK(BQ141)))),#N/A,
IF(ISBLANK(BN141),"",
IF(AND(NOT(ISERROR(VLOOKUP(BN141,MonsterTable!$A:$B,MATCH(MonsterTable!$B$1,MonsterTable!$A$1:$B$1,0),0))),OR(ISBLANK(BP141),ISBLANK(BQ141))),#N/A,
IFERROR(VLOOKUP(BN141,MonsterTable!$A:$B,MATCH(MonsterTable!$B$1,MonsterTable!$A$1:$B$1,0),0),
IF(OR(NOT(ISBLANK(BP141)),ISBLANK(BQ141)),#N/A,
IF(BN141="empty","empty",
VLOOKUP(BN141,MonsterGroupTable!$A:$A,1,0)))))))</f>
        <v/>
      </c>
      <c r="BV141" s="2" t="str">
        <f>IF(AND(ISBLANK(BU141),OR(NOT(ISBLANK(BW141)),NOT(ISBLANK(BX141)))),#N/A,
IF(ISBLANK(BU141),"",
IF(AND(NOT(ISERROR(VLOOKUP(BU141,MonsterTable!$A:$B,MATCH(MonsterTable!$B$1,MonsterTable!$A$1:$B$1,0),0))),OR(ISBLANK(BW141),ISBLANK(BX141))),#N/A,
IFERROR(VLOOKUP(BU141,MonsterTable!$A:$B,MATCH(MonsterTable!$B$1,MonsterTable!$A$1:$B$1,0),0),
IF(OR(NOT(ISBLANK(BW141)),ISBLANK(BX141)),#N/A,
IF(BU141="empty","empty",
VLOOKUP(BU141,MonsterGroupTable!$A:$A,1,0)))))))</f>
        <v/>
      </c>
      <c r="CC141" s="2" t="str">
        <f>IF(AND(ISBLANK(CB141),OR(NOT(ISBLANK(CD141)),NOT(ISBLANK(CE141)))),#N/A,
IF(ISBLANK(CB141),"",
IF(AND(NOT(ISERROR(VLOOKUP(CB141,MonsterTable!$A:$B,MATCH(MonsterTable!$B$1,MonsterTable!$A$1:$B$1,0),0))),OR(ISBLANK(CD141),ISBLANK(CE141))),#N/A,
IFERROR(VLOOKUP(CB141,MonsterTable!$A:$B,MATCH(MonsterTable!$B$1,MonsterTable!$A$1:$B$1,0),0),
IF(OR(NOT(ISBLANK(CD141)),ISBLANK(CE141)),#N/A,
IF(CB141="empty","empty",
VLOOKUP(CB141,MonsterGroupTable!$A:$A,1,0)))))))</f>
        <v/>
      </c>
      <c r="CJ141" s="2" t="str">
        <f>IF(AND(ISBLANK(CI141),OR(NOT(ISBLANK(CK141)),NOT(ISBLANK(CL141)))),#N/A,
IF(ISBLANK(CI141),"",
IF(AND(NOT(ISERROR(VLOOKUP(CI141,MonsterTable!$A:$B,MATCH(MonsterTable!$B$1,MonsterTable!$A$1:$B$1,0),0))),OR(ISBLANK(CK141),ISBLANK(CL141))),#N/A,
IFERROR(VLOOKUP(CI141,MonsterTable!$A:$B,MATCH(MonsterTable!$B$1,MonsterTable!$A$1:$B$1,0),0),
IF(OR(NOT(ISBLANK(CK141)),ISBLANK(CL141)),#N/A,
IF(CI141="empty","empty",
VLOOKUP(CI141,MonsterGroupTable!$A:$A,1,0)))))))</f>
        <v/>
      </c>
    </row>
    <row r="142" spans="1:88">
      <c r="A142">
        <v>10141</v>
      </c>
      <c r="B142">
        <f t="shared" si="4"/>
        <v>1.1000000000000001</v>
      </c>
      <c r="C142">
        <f t="shared" si="4"/>
        <v>1.1000000000000001</v>
      </c>
      <c r="F142">
        <v>180</v>
      </c>
      <c r="G142">
        <v>2664</v>
      </c>
      <c r="H142">
        <v>0</v>
      </c>
      <c r="I142">
        <v>0</v>
      </c>
      <c r="J142">
        <v>0</v>
      </c>
      <c r="K142" t="s">
        <v>28</v>
      </c>
      <c r="L142" t="s">
        <v>249</v>
      </c>
      <c r="M142" t="s">
        <v>79</v>
      </c>
      <c r="N142" t="s">
        <v>80</v>
      </c>
      <c r="O142">
        <v>0</v>
      </c>
      <c r="P142">
        <v>-4.75</v>
      </c>
      <c r="Q142">
        <v>-3.5</v>
      </c>
      <c r="R142">
        <v>4.75</v>
      </c>
      <c r="S142">
        <v>3</v>
      </c>
      <c r="T142">
        <v>-13.5</v>
      </c>
      <c r="U142">
        <v>2.5499999999999998</v>
      </c>
      <c r="V142">
        <v>-6.75</v>
      </c>
      <c r="W142" t="str">
        <f t="shared" si="5"/>
        <v>g115,5</v>
      </c>
      <c r="X142" s="1" t="s">
        <v>332</v>
      </c>
      <c r="Y142" s="2" t="str">
        <f>IF(AND(ISBLANK(X142),OR(NOT(ISBLANK(Z142)),NOT(ISBLANK(AA142)))),#N/A,
IF(ISBLANK(X142),"",
IF(AND(NOT(ISERROR(VLOOKUP(X142,MonsterTable!$A:$B,MATCH(MonsterTable!$B$1,MonsterTable!$A$1:$B$1,0),0))),OR(ISBLANK(Z142),ISBLANK(AA142))),#N/A,
IFERROR(VLOOKUP(X142,MonsterTable!$A:$B,MATCH(MonsterTable!$B$1,MonsterTable!$A$1:$B$1,0),0),
IF(OR(NOT(ISBLANK(Z142)),ISBLANK(AA142)),#N/A,
IF(X142="empty","empty",
VLOOKUP(X142,MonsterGroupTable!$A:$A,1,0)))))))</f>
        <v>g115</v>
      </c>
      <c r="AA142">
        <v>5</v>
      </c>
      <c r="AF142" s="2" t="str">
        <f>IF(AND(ISBLANK(AE142),OR(NOT(ISBLANK(AG142)),NOT(ISBLANK(AH142)))),#N/A,
IF(ISBLANK(AE142),"",
IF(AND(NOT(ISERROR(VLOOKUP(AE142,MonsterTable!$A:$B,MATCH(MonsterTable!$B$1,MonsterTable!$A$1:$B$1,0),0))),OR(ISBLANK(AG142),ISBLANK(AH142))),#N/A,
IFERROR(VLOOKUP(AE142,MonsterTable!$A:$B,MATCH(MonsterTable!$B$1,MonsterTable!$A$1:$B$1,0),0),
IF(OR(NOT(ISBLANK(AG142)),ISBLANK(AH142)),#N/A,
IF(AE142="empty","empty",
VLOOKUP(AE142,MonsterGroupTable!$A:$A,1,0)))))))</f>
        <v/>
      </c>
      <c r="AM142" s="2" t="str">
        <f>IF(AND(ISBLANK(AL142),OR(NOT(ISBLANK(AN142)),NOT(ISBLANK(AO142)))),#N/A,
IF(ISBLANK(AL142),"",
IF(AND(NOT(ISERROR(VLOOKUP(AL142,MonsterTable!$A:$B,MATCH(MonsterTable!$B$1,MonsterTable!$A$1:$B$1,0),0))),OR(ISBLANK(AN142),ISBLANK(AO142))),#N/A,
IFERROR(VLOOKUP(AL142,MonsterTable!$A:$B,MATCH(MonsterTable!$B$1,MonsterTable!$A$1:$B$1,0),0),
IF(OR(NOT(ISBLANK(AN142)),ISBLANK(AO142)),#N/A,
IF(AL142="empty","empty",
VLOOKUP(AL142,MonsterGroupTable!$A:$A,1,0)))))))</f>
        <v/>
      </c>
      <c r="AT142" s="2" t="str">
        <f>IF(AND(ISBLANK(AS142),OR(NOT(ISBLANK(AU142)),NOT(ISBLANK(AV142)))),#N/A,
IF(ISBLANK(AS142),"",
IF(AND(NOT(ISERROR(VLOOKUP(AS142,MonsterTable!$A:$B,MATCH(MonsterTable!$B$1,MonsterTable!$A$1:$B$1,0),0))),OR(ISBLANK(AU142),ISBLANK(AV142))),#N/A,
IFERROR(VLOOKUP(AS142,MonsterTable!$A:$B,MATCH(MonsterTable!$B$1,MonsterTable!$A$1:$B$1,0),0),
IF(OR(NOT(ISBLANK(AU142)),ISBLANK(AV142)),#N/A,
IF(AS142="empty","empty",
VLOOKUP(AS142,MonsterGroupTable!$A:$A,1,0)))))))</f>
        <v/>
      </c>
      <c r="BA142" s="2" t="str">
        <f>IF(AND(ISBLANK(AZ142),OR(NOT(ISBLANK(BB142)),NOT(ISBLANK(BC142)))),#N/A,
IF(ISBLANK(AZ142),"",
IF(AND(NOT(ISERROR(VLOOKUP(AZ142,MonsterTable!$A:$B,MATCH(MonsterTable!$B$1,MonsterTable!$A$1:$B$1,0),0))),OR(ISBLANK(BB142),ISBLANK(BC142))),#N/A,
IFERROR(VLOOKUP(AZ142,MonsterTable!$A:$B,MATCH(MonsterTable!$B$1,MonsterTable!$A$1:$B$1,0),0),
IF(OR(NOT(ISBLANK(BB142)),ISBLANK(BC142)),#N/A,
IF(AZ142="empty","empty",
VLOOKUP(AZ142,MonsterGroupTable!$A:$A,1,0)))))))</f>
        <v/>
      </c>
      <c r="BH142" s="2" t="str">
        <f>IF(AND(ISBLANK(BG142),OR(NOT(ISBLANK(BI142)),NOT(ISBLANK(BJ142)))),#N/A,
IF(ISBLANK(BG142),"",
IF(AND(NOT(ISERROR(VLOOKUP(BG142,MonsterTable!$A:$B,MATCH(MonsterTable!$B$1,MonsterTable!$A$1:$B$1,0),0))),OR(ISBLANK(BI142),ISBLANK(BJ142))),#N/A,
IFERROR(VLOOKUP(BG142,MonsterTable!$A:$B,MATCH(MonsterTable!$B$1,MonsterTable!$A$1:$B$1,0),0),
IF(OR(NOT(ISBLANK(BI142)),ISBLANK(BJ142)),#N/A,
IF(BG142="empty","empty",
VLOOKUP(BG142,MonsterGroupTable!$A:$A,1,0)))))))</f>
        <v/>
      </c>
      <c r="BO142" s="2" t="str">
        <f>IF(AND(ISBLANK(BN142),OR(NOT(ISBLANK(BP142)),NOT(ISBLANK(BQ142)))),#N/A,
IF(ISBLANK(BN142),"",
IF(AND(NOT(ISERROR(VLOOKUP(BN142,MonsterTable!$A:$B,MATCH(MonsterTable!$B$1,MonsterTable!$A$1:$B$1,0),0))),OR(ISBLANK(BP142),ISBLANK(BQ142))),#N/A,
IFERROR(VLOOKUP(BN142,MonsterTable!$A:$B,MATCH(MonsterTable!$B$1,MonsterTable!$A$1:$B$1,0),0),
IF(OR(NOT(ISBLANK(BP142)),ISBLANK(BQ142)),#N/A,
IF(BN142="empty","empty",
VLOOKUP(BN142,MonsterGroupTable!$A:$A,1,0)))))))</f>
        <v/>
      </c>
      <c r="BV142" s="2" t="str">
        <f>IF(AND(ISBLANK(BU142),OR(NOT(ISBLANK(BW142)),NOT(ISBLANK(BX142)))),#N/A,
IF(ISBLANK(BU142),"",
IF(AND(NOT(ISERROR(VLOOKUP(BU142,MonsterTable!$A:$B,MATCH(MonsterTable!$B$1,MonsterTable!$A$1:$B$1,0),0))),OR(ISBLANK(BW142),ISBLANK(BX142))),#N/A,
IFERROR(VLOOKUP(BU142,MonsterTable!$A:$B,MATCH(MonsterTable!$B$1,MonsterTable!$A$1:$B$1,0),0),
IF(OR(NOT(ISBLANK(BW142)),ISBLANK(BX142)),#N/A,
IF(BU142="empty","empty",
VLOOKUP(BU142,MonsterGroupTable!$A:$A,1,0)))))))</f>
        <v/>
      </c>
      <c r="CC142" s="2" t="str">
        <f>IF(AND(ISBLANK(CB142),OR(NOT(ISBLANK(CD142)),NOT(ISBLANK(CE142)))),#N/A,
IF(ISBLANK(CB142),"",
IF(AND(NOT(ISERROR(VLOOKUP(CB142,MonsterTable!$A:$B,MATCH(MonsterTable!$B$1,MonsterTable!$A$1:$B$1,0),0))),OR(ISBLANK(CD142),ISBLANK(CE142))),#N/A,
IFERROR(VLOOKUP(CB142,MonsterTable!$A:$B,MATCH(MonsterTable!$B$1,MonsterTable!$A$1:$B$1,0),0),
IF(OR(NOT(ISBLANK(CD142)),ISBLANK(CE142)),#N/A,
IF(CB142="empty","empty",
VLOOKUP(CB142,MonsterGroupTable!$A:$A,1,0)))))))</f>
        <v/>
      </c>
      <c r="CJ142" s="2" t="str">
        <f>IF(AND(ISBLANK(CI142),OR(NOT(ISBLANK(CK142)),NOT(ISBLANK(CL142)))),#N/A,
IF(ISBLANK(CI142),"",
IF(AND(NOT(ISERROR(VLOOKUP(CI142,MonsterTable!$A:$B,MATCH(MonsterTable!$B$1,MonsterTable!$A$1:$B$1,0),0))),OR(ISBLANK(CK142),ISBLANK(CL142))),#N/A,
IFERROR(VLOOKUP(CI142,MonsterTable!$A:$B,MATCH(MonsterTable!$B$1,MonsterTable!$A$1:$B$1,0),0),
IF(OR(NOT(ISBLANK(CK142)),ISBLANK(CL142)),#N/A,
IF(CI142="empty","empty",
VLOOKUP(CI142,MonsterGroupTable!$A:$A,1,0)))))))</f>
        <v/>
      </c>
    </row>
    <row r="143" spans="1:88">
      <c r="A143">
        <v>10142</v>
      </c>
      <c r="B143">
        <f t="shared" si="4"/>
        <v>1.1000000000000001</v>
      </c>
      <c r="C143">
        <f t="shared" si="4"/>
        <v>1.1000000000000001</v>
      </c>
      <c r="F143">
        <v>180</v>
      </c>
      <c r="G143">
        <v>2691</v>
      </c>
      <c r="H143">
        <v>0</v>
      </c>
      <c r="I143">
        <v>0</v>
      </c>
      <c r="J143">
        <v>0</v>
      </c>
      <c r="K143" t="s">
        <v>28</v>
      </c>
      <c r="L143" t="s">
        <v>249</v>
      </c>
      <c r="M143" t="s">
        <v>79</v>
      </c>
      <c r="N143" t="s">
        <v>80</v>
      </c>
      <c r="O143">
        <v>0</v>
      </c>
      <c r="P143">
        <v>-4.75</v>
      </c>
      <c r="Q143">
        <v>-3.5</v>
      </c>
      <c r="R143">
        <v>4.75</v>
      </c>
      <c r="S143">
        <v>3</v>
      </c>
      <c r="T143">
        <v>-13.5</v>
      </c>
      <c r="U143">
        <v>2.5499999999999998</v>
      </c>
      <c r="V143">
        <v>-6.75</v>
      </c>
      <c r="W143" t="str">
        <f t="shared" si="5"/>
        <v>g115,5</v>
      </c>
      <c r="X143" s="1" t="s">
        <v>332</v>
      </c>
      <c r="Y143" s="2" t="str">
        <f>IF(AND(ISBLANK(X143),OR(NOT(ISBLANK(Z143)),NOT(ISBLANK(AA143)))),#N/A,
IF(ISBLANK(X143),"",
IF(AND(NOT(ISERROR(VLOOKUP(X143,MonsterTable!$A:$B,MATCH(MonsterTable!$B$1,MonsterTable!$A$1:$B$1,0),0))),OR(ISBLANK(Z143),ISBLANK(AA143))),#N/A,
IFERROR(VLOOKUP(X143,MonsterTable!$A:$B,MATCH(MonsterTable!$B$1,MonsterTable!$A$1:$B$1,0),0),
IF(OR(NOT(ISBLANK(Z143)),ISBLANK(AA143)),#N/A,
IF(X143="empty","empty",
VLOOKUP(X143,MonsterGroupTable!$A:$A,1,0)))))))</f>
        <v>g115</v>
      </c>
      <c r="AA143">
        <v>5</v>
      </c>
      <c r="AF143" s="2" t="str">
        <f>IF(AND(ISBLANK(AE143),OR(NOT(ISBLANK(AG143)),NOT(ISBLANK(AH143)))),#N/A,
IF(ISBLANK(AE143),"",
IF(AND(NOT(ISERROR(VLOOKUP(AE143,MonsterTable!$A:$B,MATCH(MonsterTable!$B$1,MonsterTable!$A$1:$B$1,0),0))),OR(ISBLANK(AG143),ISBLANK(AH143))),#N/A,
IFERROR(VLOOKUP(AE143,MonsterTable!$A:$B,MATCH(MonsterTable!$B$1,MonsterTable!$A$1:$B$1,0),0),
IF(OR(NOT(ISBLANK(AG143)),ISBLANK(AH143)),#N/A,
IF(AE143="empty","empty",
VLOOKUP(AE143,MonsterGroupTable!$A:$A,1,0)))))))</f>
        <v/>
      </c>
      <c r="AM143" s="2" t="str">
        <f>IF(AND(ISBLANK(AL143),OR(NOT(ISBLANK(AN143)),NOT(ISBLANK(AO143)))),#N/A,
IF(ISBLANK(AL143),"",
IF(AND(NOT(ISERROR(VLOOKUP(AL143,MonsterTable!$A:$B,MATCH(MonsterTable!$B$1,MonsterTable!$A$1:$B$1,0),0))),OR(ISBLANK(AN143),ISBLANK(AO143))),#N/A,
IFERROR(VLOOKUP(AL143,MonsterTable!$A:$B,MATCH(MonsterTable!$B$1,MonsterTable!$A$1:$B$1,0),0),
IF(OR(NOT(ISBLANK(AN143)),ISBLANK(AO143)),#N/A,
IF(AL143="empty","empty",
VLOOKUP(AL143,MonsterGroupTable!$A:$A,1,0)))))))</f>
        <v/>
      </c>
      <c r="AT143" s="2" t="str">
        <f>IF(AND(ISBLANK(AS143),OR(NOT(ISBLANK(AU143)),NOT(ISBLANK(AV143)))),#N/A,
IF(ISBLANK(AS143),"",
IF(AND(NOT(ISERROR(VLOOKUP(AS143,MonsterTable!$A:$B,MATCH(MonsterTable!$B$1,MonsterTable!$A$1:$B$1,0),0))),OR(ISBLANK(AU143),ISBLANK(AV143))),#N/A,
IFERROR(VLOOKUP(AS143,MonsterTable!$A:$B,MATCH(MonsterTable!$B$1,MonsterTable!$A$1:$B$1,0),0),
IF(OR(NOT(ISBLANK(AU143)),ISBLANK(AV143)),#N/A,
IF(AS143="empty","empty",
VLOOKUP(AS143,MonsterGroupTable!$A:$A,1,0)))))))</f>
        <v/>
      </c>
      <c r="BA143" s="2" t="str">
        <f>IF(AND(ISBLANK(AZ143),OR(NOT(ISBLANK(BB143)),NOT(ISBLANK(BC143)))),#N/A,
IF(ISBLANK(AZ143),"",
IF(AND(NOT(ISERROR(VLOOKUP(AZ143,MonsterTable!$A:$B,MATCH(MonsterTable!$B$1,MonsterTable!$A$1:$B$1,0),0))),OR(ISBLANK(BB143),ISBLANK(BC143))),#N/A,
IFERROR(VLOOKUP(AZ143,MonsterTable!$A:$B,MATCH(MonsterTable!$B$1,MonsterTable!$A$1:$B$1,0),0),
IF(OR(NOT(ISBLANK(BB143)),ISBLANK(BC143)),#N/A,
IF(AZ143="empty","empty",
VLOOKUP(AZ143,MonsterGroupTable!$A:$A,1,0)))))))</f>
        <v/>
      </c>
      <c r="BH143" s="2" t="str">
        <f>IF(AND(ISBLANK(BG143),OR(NOT(ISBLANK(BI143)),NOT(ISBLANK(BJ143)))),#N/A,
IF(ISBLANK(BG143),"",
IF(AND(NOT(ISERROR(VLOOKUP(BG143,MonsterTable!$A:$B,MATCH(MonsterTable!$B$1,MonsterTable!$A$1:$B$1,0),0))),OR(ISBLANK(BI143),ISBLANK(BJ143))),#N/A,
IFERROR(VLOOKUP(BG143,MonsterTable!$A:$B,MATCH(MonsterTable!$B$1,MonsterTable!$A$1:$B$1,0),0),
IF(OR(NOT(ISBLANK(BI143)),ISBLANK(BJ143)),#N/A,
IF(BG143="empty","empty",
VLOOKUP(BG143,MonsterGroupTable!$A:$A,1,0)))))))</f>
        <v/>
      </c>
      <c r="BO143" s="2" t="str">
        <f>IF(AND(ISBLANK(BN143),OR(NOT(ISBLANK(BP143)),NOT(ISBLANK(BQ143)))),#N/A,
IF(ISBLANK(BN143),"",
IF(AND(NOT(ISERROR(VLOOKUP(BN143,MonsterTable!$A:$B,MATCH(MonsterTable!$B$1,MonsterTable!$A$1:$B$1,0),0))),OR(ISBLANK(BP143),ISBLANK(BQ143))),#N/A,
IFERROR(VLOOKUP(BN143,MonsterTable!$A:$B,MATCH(MonsterTable!$B$1,MonsterTable!$A$1:$B$1,0),0),
IF(OR(NOT(ISBLANK(BP143)),ISBLANK(BQ143)),#N/A,
IF(BN143="empty","empty",
VLOOKUP(BN143,MonsterGroupTable!$A:$A,1,0)))))))</f>
        <v/>
      </c>
      <c r="BV143" s="2" t="str">
        <f>IF(AND(ISBLANK(BU143),OR(NOT(ISBLANK(BW143)),NOT(ISBLANK(BX143)))),#N/A,
IF(ISBLANK(BU143),"",
IF(AND(NOT(ISERROR(VLOOKUP(BU143,MonsterTable!$A:$B,MATCH(MonsterTable!$B$1,MonsterTable!$A$1:$B$1,0),0))),OR(ISBLANK(BW143),ISBLANK(BX143))),#N/A,
IFERROR(VLOOKUP(BU143,MonsterTable!$A:$B,MATCH(MonsterTable!$B$1,MonsterTable!$A$1:$B$1,0),0),
IF(OR(NOT(ISBLANK(BW143)),ISBLANK(BX143)),#N/A,
IF(BU143="empty","empty",
VLOOKUP(BU143,MonsterGroupTable!$A:$A,1,0)))))))</f>
        <v/>
      </c>
      <c r="CC143" s="2" t="str">
        <f>IF(AND(ISBLANK(CB143),OR(NOT(ISBLANK(CD143)),NOT(ISBLANK(CE143)))),#N/A,
IF(ISBLANK(CB143),"",
IF(AND(NOT(ISERROR(VLOOKUP(CB143,MonsterTable!$A:$B,MATCH(MonsterTable!$B$1,MonsterTable!$A$1:$B$1,0),0))),OR(ISBLANK(CD143),ISBLANK(CE143))),#N/A,
IFERROR(VLOOKUP(CB143,MonsterTable!$A:$B,MATCH(MonsterTable!$B$1,MonsterTable!$A$1:$B$1,0),0),
IF(OR(NOT(ISBLANK(CD143)),ISBLANK(CE143)),#N/A,
IF(CB143="empty","empty",
VLOOKUP(CB143,MonsterGroupTable!$A:$A,1,0)))))))</f>
        <v/>
      </c>
      <c r="CJ143" s="2" t="str">
        <f>IF(AND(ISBLANK(CI143),OR(NOT(ISBLANK(CK143)),NOT(ISBLANK(CL143)))),#N/A,
IF(ISBLANK(CI143),"",
IF(AND(NOT(ISERROR(VLOOKUP(CI143,MonsterTable!$A:$B,MATCH(MonsterTable!$B$1,MonsterTable!$A$1:$B$1,0),0))),OR(ISBLANK(CK143),ISBLANK(CL143))),#N/A,
IFERROR(VLOOKUP(CI143,MonsterTable!$A:$B,MATCH(MonsterTable!$B$1,MonsterTable!$A$1:$B$1,0),0),
IF(OR(NOT(ISBLANK(CK143)),ISBLANK(CL143)),#N/A,
IF(CI143="empty","empty",
VLOOKUP(CI143,MonsterGroupTable!$A:$A,1,0)))))))</f>
        <v/>
      </c>
    </row>
    <row r="144" spans="1:88">
      <c r="A144">
        <v>10143</v>
      </c>
      <c r="B144">
        <f t="shared" si="4"/>
        <v>1.1000000000000001</v>
      </c>
      <c r="C144">
        <f t="shared" si="4"/>
        <v>1.1000000000000001</v>
      </c>
      <c r="F144">
        <v>180</v>
      </c>
      <c r="G144">
        <v>2718</v>
      </c>
      <c r="H144">
        <v>0</v>
      </c>
      <c r="I144">
        <v>0</v>
      </c>
      <c r="J144">
        <v>0</v>
      </c>
      <c r="K144" t="s">
        <v>28</v>
      </c>
      <c r="L144" t="s">
        <v>249</v>
      </c>
      <c r="M144" t="s">
        <v>79</v>
      </c>
      <c r="N144" t="s">
        <v>80</v>
      </c>
      <c r="O144">
        <v>0</v>
      </c>
      <c r="P144">
        <v>-4.75</v>
      </c>
      <c r="Q144">
        <v>-3.5</v>
      </c>
      <c r="R144">
        <v>4.75</v>
      </c>
      <c r="S144">
        <v>3</v>
      </c>
      <c r="T144">
        <v>-13.5</v>
      </c>
      <c r="U144">
        <v>2.5499999999999998</v>
      </c>
      <c r="V144">
        <v>-6.75</v>
      </c>
      <c r="W144" t="str">
        <f t="shared" si="5"/>
        <v>g115,5</v>
      </c>
      <c r="X144" s="1" t="s">
        <v>332</v>
      </c>
      <c r="Y144" s="2" t="str">
        <f>IF(AND(ISBLANK(X144),OR(NOT(ISBLANK(Z144)),NOT(ISBLANK(AA144)))),#N/A,
IF(ISBLANK(X144),"",
IF(AND(NOT(ISERROR(VLOOKUP(X144,MonsterTable!$A:$B,MATCH(MonsterTable!$B$1,MonsterTable!$A$1:$B$1,0),0))),OR(ISBLANK(Z144),ISBLANK(AA144))),#N/A,
IFERROR(VLOOKUP(X144,MonsterTable!$A:$B,MATCH(MonsterTable!$B$1,MonsterTable!$A$1:$B$1,0),0),
IF(OR(NOT(ISBLANK(Z144)),ISBLANK(AA144)),#N/A,
IF(X144="empty","empty",
VLOOKUP(X144,MonsterGroupTable!$A:$A,1,0)))))))</f>
        <v>g115</v>
      </c>
      <c r="AA144">
        <v>5</v>
      </c>
      <c r="AF144" s="2" t="str">
        <f>IF(AND(ISBLANK(AE144),OR(NOT(ISBLANK(AG144)),NOT(ISBLANK(AH144)))),#N/A,
IF(ISBLANK(AE144),"",
IF(AND(NOT(ISERROR(VLOOKUP(AE144,MonsterTable!$A:$B,MATCH(MonsterTable!$B$1,MonsterTable!$A$1:$B$1,0),0))),OR(ISBLANK(AG144),ISBLANK(AH144))),#N/A,
IFERROR(VLOOKUP(AE144,MonsterTable!$A:$B,MATCH(MonsterTable!$B$1,MonsterTable!$A$1:$B$1,0),0),
IF(OR(NOT(ISBLANK(AG144)),ISBLANK(AH144)),#N/A,
IF(AE144="empty","empty",
VLOOKUP(AE144,MonsterGroupTable!$A:$A,1,0)))))))</f>
        <v/>
      </c>
      <c r="AM144" s="2" t="str">
        <f>IF(AND(ISBLANK(AL144),OR(NOT(ISBLANK(AN144)),NOT(ISBLANK(AO144)))),#N/A,
IF(ISBLANK(AL144),"",
IF(AND(NOT(ISERROR(VLOOKUP(AL144,MonsterTable!$A:$B,MATCH(MonsterTable!$B$1,MonsterTable!$A$1:$B$1,0),0))),OR(ISBLANK(AN144),ISBLANK(AO144))),#N/A,
IFERROR(VLOOKUP(AL144,MonsterTable!$A:$B,MATCH(MonsterTable!$B$1,MonsterTable!$A$1:$B$1,0),0),
IF(OR(NOT(ISBLANK(AN144)),ISBLANK(AO144)),#N/A,
IF(AL144="empty","empty",
VLOOKUP(AL144,MonsterGroupTable!$A:$A,1,0)))))))</f>
        <v/>
      </c>
      <c r="AT144" s="2" t="str">
        <f>IF(AND(ISBLANK(AS144),OR(NOT(ISBLANK(AU144)),NOT(ISBLANK(AV144)))),#N/A,
IF(ISBLANK(AS144),"",
IF(AND(NOT(ISERROR(VLOOKUP(AS144,MonsterTable!$A:$B,MATCH(MonsterTable!$B$1,MonsterTable!$A$1:$B$1,0),0))),OR(ISBLANK(AU144),ISBLANK(AV144))),#N/A,
IFERROR(VLOOKUP(AS144,MonsterTable!$A:$B,MATCH(MonsterTable!$B$1,MonsterTable!$A$1:$B$1,0),0),
IF(OR(NOT(ISBLANK(AU144)),ISBLANK(AV144)),#N/A,
IF(AS144="empty","empty",
VLOOKUP(AS144,MonsterGroupTable!$A:$A,1,0)))))))</f>
        <v/>
      </c>
      <c r="BA144" s="2" t="str">
        <f>IF(AND(ISBLANK(AZ144),OR(NOT(ISBLANK(BB144)),NOT(ISBLANK(BC144)))),#N/A,
IF(ISBLANK(AZ144),"",
IF(AND(NOT(ISERROR(VLOOKUP(AZ144,MonsterTable!$A:$B,MATCH(MonsterTable!$B$1,MonsterTable!$A$1:$B$1,0),0))),OR(ISBLANK(BB144),ISBLANK(BC144))),#N/A,
IFERROR(VLOOKUP(AZ144,MonsterTable!$A:$B,MATCH(MonsterTable!$B$1,MonsterTable!$A$1:$B$1,0),0),
IF(OR(NOT(ISBLANK(BB144)),ISBLANK(BC144)),#N/A,
IF(AZ144="empty","empty",
VLOOKUP(AZ144,MonsterGroupTable!$A:$A,1,0)))))))</f>
        <v/>
      </c>
      <c r="BH144" s="2" t="str">
        <f>IF(AND(ISBLANK(BG144),OR(NOT(ISBLANK(BI144)),NOT(ISBLANK(BJ144)))),#N/A,
IF(ISBLANK(BG144),"",
IF(AND(NOT(ISERROR(VLOOKUP(BG144,MonsterTable!$A:$B,MATCH(MonsterTable!$B$1,MonsterTable!$A$1:$B$1,0),0))),OR(ISBLANK(BI144),ISBLANK(BJ144))),#N/A,
IFERROR(VLOOKUP(BG144,MonsterTable!$A:$B,MATCH(MonsterTable!$B$1,MonsterTable!$A$1:$B$1,0),0),
IF(OR(NOT(ISBLANK(BI144)),ISBLANK(BJ144)),#N/A,
IF(BG144="empty","empty",
VLOOKUP(BG144,MonsterGroupTable!$A:$A,1,0)))))))</f>
        <v/>
      </c>
      <c r="BO144" s="2" t="str">
        <f>IF(AND(ISBLANK(BN144),OR(NOT(ISBLANK(BP144)),NOT(ISBLANK(BQ144)))),#N/A,
IF(ISBLANK(BN144),"",
IF(AND(NOT(ISERROR(VLOOKUP(BN144,MonsterTable!$A:$B,MATCH(MonsterTable!$B$1,MonsterTable!$A$1:$B$1,0),0))),OR(ISBLANK(BP144),ISBLANK(BQ144))),#N/A,
IFERROR(VLOOKUP(BN144,MonsterTable!$A:$B,MATCH(MonsterTable!$B$1,MonsterTable!$A$1:$B$1,0),0),
IF(OR(NOT(ISBLANK(BP144)),ISBLANK(BQ144)),#N/A,
IF(BN144="empty","empty",
VLOOKUP(BN144,MonsterGroupTable!$A:$A,1,0)))))))</f>
        <v/>
      </c>
      <c r="BV144" s="2" t="str">
        <f>IF(AND(ISBLANK(BU144),OR(NOT(ISBLANK(BW144)),NOT(ISBLANK(BX144)))),#N/A,
IF(ISBLANK(BU144),"",
IF(AND(NOT(ISERROR(VLOOKUP(BU144,MonsterTable!$A:$B,MATCH(MonsterTable!$B$1,MonsterTable!$A$1:$B$1,0),0))),OR(ISBLANK(BW144),ISBLANK(BX144))),#N/A,
IFERROR(VLOOKUP(BU144,MonsterTable!$A:$B,MATCH(MonsterTable!$B$1,MonsterTable!$A$1:$B$1,0),0),
IF(OR(NOT(ISBLANK(BW144)),ISBLANK(BX144)),#N/A,
IF(BU144="empty","empty",
VLOOKUP(BU144,MonsterGroupTable!$A:$A,1,0)))))))</f>
        <v/>
      </c>
      <c r="CC144" s="2" t="str">
        <f>IF(AND(ISBLANK(CB144),OR(NOT(ISBLANK(CD144)),NOT(ISBLANK(CE144)))),#N/A,
IF(ISBLANK(CB144),"",
IF(AND(NOT(ISERROR(VLOOKUP(CB144,MonsterTable!$A:$B,MATCH(MonsterTable!$B$1,MonsterTable!$A$1:$B$1,0),0))),OR(ISBLANK(CD144),ISBLANK(CE144))),#N/A,
IFERROR(VLOOKUP(CB144,MonsterTable!$A:$B,MATCH(MonsterTable!$B$1,MonsterTable!$A$1:$B$1,0),0),
IF(OR(NOT(ISBLANK(CD144)),ISBLANK(CE144)),#N/A,
IF(CB144="empty","empty",
VLOOKUP(CB144,MonsterGroupTable!$A:$A,1,0)))))))</f>
        <v/>
      </c>
      <c r="CJ144" s="2" t="str">
        <f>IF(AND(ISBLANK(CI144),OR(NOT(ISBLANK(CK144)),NOT(ISBLANK(CL144)))),#N/A,
IF(ISBLANK(CI144),"",
IF(AND(NOT(ISERROR(VLOOKUP(CI144,MonsterTable!$A:$B,MATCH(MonsterTable!$B$1,MonsterTable!$A$1:$B$1,0),0))),OR(ISBLANK(CK144),ISBLANK(CL144))),#N/A,
IFERROR(VLOOKUP(CI144,MonsterTable!$A:$B,MATCH(MonsterTable!$B$1,MonsterTable!$A$1:$B$1,0),0),
IF(OR(NOT(ISBLANK(CK144)),ISBLANK(CL144)),#N/A,
IF(CI144="empty","empty",
VLOOKUP(CI144,MonsterGroupTable!$A:$A,1,0)))))))</f>
        <v/>
      </c>
    </row>
    <row r="145" spans="1:88">
      <c r="A145">
        <v>10144</v>
      </c>
      <c r="B145">
        <f t="shared" si="4"/>
        <v>1.1000000000000001</v>
      </c>
      <c r="C145">
        <f t="shared" si="4"/>
        <v>1.1000000000000001</v>
      </c>
      <c r="F145">
        <v>180</v>
      </c>
      <c r="G145">
        <v>2745</v>
      </c>
      <c r="H145">
        <v>0</v>
      </c>
      <c r="I145">
        <v>0</v>
      </c>
      <c r="J145">
        <v>0</v>
      </c>
      <c r="K145" t="s">
        <v>28</v>
      </c>
      <c r="L145" t="s">
        <v>249</v>
      </c>
      <c r="M145" t="s">
        <v>79</v>
      </c>
      <c r="N145" t="s">
        <v>80</v>
      </c>
      <c r="O145">
        <v>0</v>
      </c>
      <c r="P145">
        <v>-4.75</v>
      </c>
      <c r="Q145">
        <v>-3.5</v>
      </c>
      <c r="R145">
        <v>4.75</v>
      </c>
      <c r="S145">
        <v>3</v>
      </c>
      <c r="T145">
        <v>-13.5</v>
      </c>
      <c r="U145">
        <v>2.5499999999999998</v>
      </c>
      <c r="V145">
        <v>-6.75</v>
      </c>
      <c r="W145" t="str">
        <f t="shared" si="5"/>
        <v>g115,5</v>
      </c>
      <c r="X145" s="1" t="s">
        <v>332</v>
      </c>
      <c r="Y145" s="2" t="str">
        <f>IF(AND(ISBLANK(X145),OR(NOT(ISBLANK(Z145)),NOT(ISBLANK(AA145)))),#N/A,
IF(ISBLANK(X145),"",
IF(AND(NOT(ISERROR(VLOOKUP(X145,MonsterTable!$A:$B,MATCH(MonsterTable!$B$1,MonsterTable!$A$1:$B$1,0),0))),OR(ISBLANK(Z145),ISBLANK(AA145))),#N/A,
IFERROR(VLOOKUP(X145,MonsterTable!$A:$B,MATCH(MonsterTable!$B$1,MonsterTable!$A$1:$B$1,0),0),
IF(OR(NOT(ISBLANK(Z145)),ISBLANK(AA145)),#N/A,
IF(X145="empty","empty",
VLOOKUP(X145,MonsterGroupTable!$A:$A,1,0)))))))</f>
        <v>g115</v>
      </c>
      <c r="AA145">
        <v>5</v>
      </c>
      <c r="AF145" s="2" t="str">
        <f>IF(AND(ISBLANK(AE145),OR(NOT(ISBLANK(AG145)),NOT(ISBLANK(AH145)))),#N/A,
IF(ISBLANK(AE145),"",
IF(AND(NOT(ISERROR(VLOOKUP(AE145,MonsterTable!$A:$B,MATCH(MonsterTable!$B$1,MonsterTable!$A$1:$B$1,0),0))),OR(ISBLANK(AG145),ISBLANK(AH145))),#N/A,
IFERROR(VLOOKUP(AE145,MonsterTable!$A:$B,MATCH(MonsterTable!$B$1,MonsterTable!$A$1:$B$1,0),0),
IF(OR(NOT(ISBLANK(AG145)),ISBLANK(AH145)),#N/A,
IF(AE145="empty","empty",
VLOOKUP(AE145,MonsterGroupTable!$A:$A,1,0)))))))</f>
        <v/>
      </c>
      <c r="AM145" s="2" t="str">
        <f>IF(AND(ISBLANK(AL145),OR(NOT(ISBLANK(AN145)),NOT(ISBLANK(AO145)))),#N/A,
IF(ISBLANK(AL145),"",
IF(AND(NOT(ISERROR(VLOOKUP(AL145,MonsterTable!$A:$B,MATCH(MonsterTable!$B$1,MonsterTable!$A$1:$B$1,0),0))),OR(ISBLANK(AN145),ISBLANK(AO145))),#N/A,
IFERROR(VLOOKUP(AL145,MonsterTable!$A:$B,MATCH(MonsterTable!$B$1,MonsterTable!$A$1:$B$1,0),0),
IF(OR(NOT(ISBLANK(AN145)),ISBLANK(AO145)),#N/A,
IF(AL145="empty","empty",
VLOOKUP(AL145,MonsterGroupTable!$A:$A,1,0)))))))</f>
        <v/>
      </c>
      <c r="AT145" s="2" t="str">
        <f>IF(AND(ISBLANK(AS145),OR(NOT(ISBLANK(AU145)),NOT(ISBLANK(AV145)))),#N/A,
IF(ISBLANK(AS145),"",
IF(AND(NOT(ISERROR(VLOOKUP(AS145,MonsterTable!$A:$B,MATCH(MonsterTable!$B$1,MonsterTable!$A$1:$B$1,0),0))),OR(ISBLANK(AU145),ISBLANK(AV145))),#N/A,
IFERROR(VLOOKUP(AS145,MonsterTable!$A:$B,MATCH(MonsterTable!$B$1,MonsterTable!$A$1:$B$1,0),0),
IF(OR(NOT(ISBLANK(AU145)),ISBLANK(AV145)),#N/A,
IF(AS145="empty","empty",
VLOOKUP(AS145,MonsterGroupTable!$A:$A,1,0)))))))</f>
        <v/>
      </c>
      <c r="BA145" s="2" t="str">
        <f>IF(AND(ISBLANK(AZ145),OR(NOT(ISBLANK(BB145)),NOT(ISBLANK(BC145)))),#N/A,
IF(ISBLANK(AZ145),"",
IF(AND(NOT(ISERROR(VLOOKUP(AZ145,MonsterTable!$A:$B,MATCH(MonsterTable!$B$1,MonsterTable!$A$1:$B$1,0),0))),OR(ISBLANK(BB145),ISBLANK(BC145))),#N/A,
IFERROR(VLOOKUP(AZ145,MonsterTable!$A:$B,MATCH(MonsterTable!$B$1,MonsterTable!$A$1:$B$1,0),0),
IF(OR(NOT(ISBLANK(BB145)),ISBLANK(BC145)),#N/A,
IF(AZ145="empty","empty",
VLOOKUP(AZ145,MonsterGroupTable!$A:$A,1,0)))))))</f>
        <v/>
      </c>
      <c r="BH145" s="2" t="str">
        <f>IF(AND(ISBLANK(BG145),OR(NOT(ISBLANK(BI145)),NOT(ISBLANK(BJ145)))),#N/A,
IF(ISBLANK(BG145),"",
IF(AND(NOT(ISERROR(VLOOKUP(BG145,MonsterTable!$A:$B,MATCH(MonsterTable!$B$1,MonsterTable!$A$1:$B$1,0),0))),OR(ISBLANK(BI145),ISBLANK(BJ145))),#N/A,
IFERROR(VLOOKUP(BG145,MonsterTable!$A:$B,MATCH(MonsterTable!$B$1,MonsterTable!$A$1:$B$1,0),0),
IF(OR(NOT(ISBLANK(BI145)),ISBLANK(BJ145)),#N/A,
IF(BG145="empty","empty",
VLOOKUP(BG145,MonsterGroupTable!$A:$A,1,0)))))))</f>
        <v/>
      </c>
      <c r="BO145" s="2" t="str">
        <f>IF(AND(ISBLANK(BN145),OR(NOT(ISBLANK(BP145)),NOT(ISBLANK(BQ145)))),#N/A,
IF(ISBLANK(BN145),"",
IF(AND(NOT(ISERROR(VLOOKUP(BN145,MonsterTable!$A:$B,MATCH(MonsterTable!$B$1,MonsterTable!$A$1:$B$1,0),0))),OR(ISBLANK(BP145),ISBLANK(BQ145))),#N/A,
IFERROR(VLOOKUP(BN145,MonsterTable!$A:$B,MATCH(MonsterTable!$B$1,MonsterTable!$A$1:$B$1,0),0),
IF(OR(NOT(ISBLANK(BP145)),ISBLANK(BQ145)),#N/A,
IF(BN145="empty","empty",
VLOOKUP(BN145,MonsterGroupTable!$A:$A,1,0)))))))</f>
        <v/>
      </c>
      <c r="BV145" s="2" t="str">
        <f>IF(AND(ISBLANK(BU145),OR(NOT(ISBLANK(BW145)),NOT(ISBLANK(BX145)))),#N/A,
IF(ISBLANK(BU145),"",
IF(AND(NOT(ISERROR(VLOOKUP(BU145,MonsterTable!$A:$B,MATCH(MonsterTable!$B$1,MonsterTable!$A$1:$B$1,0),0))),OR(ISBLANK(BW145),ISBLANK(BX145))),#N/A,
IFERROR(VLOOKUP(BU145,MonsterTable!$A:$B,MATCH(MonsterTable!$B$1,MonsterTable!$A$1:$B$1,0),0),
IF(OR(NOT(ISBLANK(BW145)),ISBLANK(BX145)),#N/A,
IF(BU145="empty","empty",
VLOOKUP(BU145,MonsterGroupTable!$A:$A,1,0)))))))</f>
        <v/>
      </c>
      <c r="CC145" s="2" t="str">
        <f>IF(AND(ISBLANK(CB145),OR(NOT(ISBLANK(CD145)),NOT(ISBLANK(CE145)))),#N/A,
IF(ISBLANK(CB145),"",
IF(AND(NOT(ISERROR(VLOOKUP(CB145,MonsterTable!$A:$B,MATCH(MonsterTable!$B$1,MonsterTable!$A$1:$B$1,0),0))),OR(ISBLANK(CD145),ISBLANK(CE145))),#N/A,
IFERROR(VLOOKUP(CB145,MonsterTable!$A:$B,MATCH(MonsterTable!$B$1,MonsterTable!$A$1:$B$1,0),0),
IF(OR(NOT(ISBLANK(CD145)),ISBLANK(CE145)),#N/A,
IF(CB145="empty","empty",
VLOOKUP(CB145,MonsterGroupTable!$A:$A,1,0)))))))</f>
        <v/>
      </c>
      <c r="CJ145" s="2" t="str">
        <f>IF(AND(ISBLANK(CI145),OR(NOT(ISBLANK(CK145)),NOT(ISBLANK(CL145)))),#N/A,
IF(ISBLANK(CI145),"",
IF(AND(NOT(ISERROR(VLOOKUP(CI145,MonsterTable!$A:$B,MATCH(MonsterTable!$B$1,MonsterTable!$A$1:$B$1,0),0))),OR(ISBLANK(CK145),ISBLANK(CL145))),#N/A,
IFERROR(VLOOKUP(CI145,MonsterTable!$A:$B,MATCH(MonsterTable!$B$1,MonsterTable!$A$1:$B$1,0),0),
IF(OR(NOT(ISBLANK(CK145)),ISBLANK(CL145)),#N/A,
IF(CI145="empty","empty",
VLOOKUP(CI145,MonsterGroupTable!$A:$A,1,0)))))))</f>
        <v/>
      </c>
    </row>
    <row r="146" spans="1:88">
      <c r="A146">
        <v>10145</v>
      </c>
      <c r="B146">
        <f t="shared" si="4"/>
        <v>1.1000000000000001</v>
      </c>
      <c r="C146">
        <f t="shared" si="4"/>
        <v>1.1000000000000001</v>
      </c>
      <c r="F146">
        <v>180</v>
      </c>
      <c r="G146">
        <v>2772</v>
      </c>
      <c r="H146">
        <v>0</v>
      </c>
      <c r="I146">
        <v>0</v>
      </c>
      <c r="J146">
        <v>0</v>
      </c>
      <c r="K146" t="s">
        <v>28</v>
      </c>
      <c r="L146" t="s">
        <v>249</v>
      </c>
      <c r="M146" t="s">
        <v>79</v>
      </c>
      <c r="N146" t="s">
        <v>80</v>
      </c>
      <c r="O146">
        <v>0</v>
      </c>
      <c r="P146">
        <v>-4.75</v>
      </c>
      <c r="Q146">
        <v>-3.5</v>
      </c>
      <c r="R146">
        <v>4.75</v>
      </c>
      <c r="S146">
        <v>3</v>
      </c>
      <c r="T146">
        <v>-13.5</v>
      </c>
      <c r="U146">
        <v>2.5499999999999998</v>
      </c>
      <c r="V146">
        <v>-6.75</v>
      </c>
      <c r="W146" t="str">
        <f t="shared" si="5"/>
        <v>g115,5</v>
      </c>
      <c r="X146" s="1" t="s">
        <v>332</v>
      </c>
      <c r="Y146" s="2" t="str">
        <f>IF(AND(ISBLANK(X146),OR(NOT(ISBLANK(Z146)),NOT(ISBLANK(AA146)))),#N/A,
IF(ISBLANK(X146),"",
IF(AND(NOT(ISERROR(VLOOKUP(X146,MonsterTable!$A:$B,MATCH(MonsterTable!$B$1,MonsterTable!$A$1:$B$1,0),0))),OR(ISBLANK(Z146),ISBLANK(AA146))),#N/A,
IFERROR(VLOOKUP(X146,MonsterTable!$A:$B,MATCH(MonsterTable!$B$1,MonsterTable!$A$1:$B$1,0),0),
IF(OR(NOT(ISBLANK(Z146)),ISBLANK(AA146)),#N/A,
IF(X146="empty","empty",
VLOOKUP(X146,MonsterGroupTable!$A:$A,1,0)))))))</f>
        <v>g115</v>
      </c>
      <c r="AA146">
        <v>5</v>
      </c>
      <c r="AF146" s="2" t="str">
        <f>IF(AND(ISBLANK(AE146),OR(NOT(ISBLANK(AG146)),NOT(ISBLANK(AH146)))),#N/A,
IF(ISBLANK(AE146),"",
IF(AND(NOT(ISERROR(VLOOKUP(AE146,MonsterTable!$A:$B,MATCH(MonsterTable!$B$1,MonsterTable!$A$1:$B$1,0),0))),OR(ISBLANK(AG146),ISBLANK(AH146))),#N/A,
IFERROR(VLOOKUP(AE146,MonsterTable!$A:$B,MATCH(MonsterTable!$B$1,MonsterTable!$A$1:$B$1,0),0),
IF(OR(NOT(ISBLANK(AG146)),ISBLANK(AH146)),#N/A,
IF(AE146="empty","empty",
VLOOKUP(AE146,MonsterGroupTable!$A:$A,1,0)))))))</f>
        <v/>
      </c>
      <c r="AM146" s="2" t="str">
        <f>IF(AND(ISBLANK(AL146),OR(NOT(ISBLANK(AN146)),NOT(ISBLANK(AO146)))),#N/A,
IF(ISBLANK(AL146),"",
IF(AND(NOT(ISERROR(VLOOKUP(AL146,MonsterTable!$A:$B,MATCH(MonsterTable!$B$1,MonsterTable!$A$1:$B$1,0),0))),OR(ISBLANK(AN146),ISBLANK(AO146))),#N/A,
IFERROR(VLOOKUP(AL146,MonsterTable!$A:$B,MATCH(MonsterTable!$B$1,MonsterTable!$A$1:$B$1,0),0),
IF(OR(NOT(ISBLANK(AN146)),ISBLANK(AO146)),#N/A,
IF(AL146="empty","empty",
VLOOKUP(AL146,MonsterGroupTable!$A:$A,1,0)))))))</f>
        <v/>
      </c>
      <c r="AT146" s="2" t="str">
        <f>IF(AND(ISBLANK(AS146),OR(NOT(ISBLANK(AU146)),NOT(ISBLANK(AV146)))),#N/A,
IF(ISBLANK(AS146),"",
IF(AND(NOT(ISERROR(VLOOKUP(AS146,MonsterTable!$A:$B,MATCH(MonsterTable!$B$1,MonsterTable!$A$1:$B$1,0),0))),OR(ISBLANK(AU146),ISBLANK(AV146))),#N/A,
IFERROR(VLOOKUP(AS146,MonsterTable!$A:$B,MATCH(MonsterTable!$B$1,MonsterTable!$A$1:$B$1,0),0),
IF(OR(NOT(ISBLANK(AU146)),ISBLANK(AV146)),#N/A,
IF(AS146="empty","empty",
VLOOKUP(AS146,MonsterGroupTable!$A:$A,1,0)))))))</f>
        <v/>
      </c>
      <c r="BA146" s="2" t="str">
        <f>IF(AND(ISBLANK(AZ146),OR(NOT(ISBLANK(BB146)),NOT(ISBLANK(BC146)))),#N/A,
IF(ISBLANK(AZ146),"",
IF(AND(NOT(ISERROR(VLOOKUP(AZ146,MonsterTable!$A:$B,MATCH(MonsterTable!$B$1,MonsterTable!$A$1:$B$1,0),0))),OR(ISBLANK(BB146),ISBLANK(BC146))),#N/A,
IFERROR(VLOOKUP(AZ146,MonsterTable!$A:$B,MATCH(MonsterTable!$B$1,MonsterTable!$A$1:$B$1,0),0),
IF(OR(NOT(ISBLANK(BB146)),ISBLANK(BC146)),#N/A,
IF(AZ146="empty","empty",
VLOOKUP(AZ146,MonsterGroupTable!$A:$A,1,0)))))))</f>
        <v/>
      </c>
      <c r="BH146" s="2" t="str">
        <f>IF(AND(ISBLANK(BG146),OR(NOT(ISBLANK(BI146)),NOT(ISBLANK(BJ146)))),#N/A,
IF(ISBLANK(BG146),"",
IF(AND(NOT(ISERROR(VLOOKUP(BG146,MonsterTable!$A:$B,MATCH(MonsterTable!$B$1,MonsterTable!$A$1:$B$1,0),0))),OR(ISBLANK(BI146),ISBLANK(BJ146))),#N/A,
IFERROR(VLOOKUP(BG146,MonsterTable!$A:$B,MATCH(MonsterTable!$B$1,MonsterTable!$A$1:$B$1,0),0),
IF(OR(NOT(ISBLANK(BI146)),ISBLANK(BJ146)),#N/A,
IF(BG146="empty","empty",
VLOOKUP(BG146,MonsterGroupTable!$A:$A,1,0)))))))</f>
        <v/>
      </c>
      <c r="BO146" s="2" t="str">
        <f>IF(AND(ISBLANK(BN146),OR(NOT(ISBLANK(BP146)),NOT(ISBLANK(BQ146)))),#N/A,
IF(ISBLANK(BN146),"",
IF(AND(NOT(ISERROR(VLOOKUP(BN146,MonsterTable!$A:$B,MATCH(MonsterTable!$B$1,MonsterTable!$A$1:$B$1,0),0))),OR(ISBLANK(BP146),ISBLANK(BQ146))),#N/A,
IFERROR(VLOOKUP(BN146,MonsterTable!$A:$B,MATCH(MonsterTable!$B$1,MonsterTable!$A$1:$B$1,0),0),
IF(OR(NOT(ISBLANK(BP146)),ISBLANK(BQ146)),#N/A,
IF(BN146="empty","empty",
VLOOKUP(BN146,MonsterGroupTable!$A:$A,1,0)))))))</f>
        <v/>
      </c>
      <c r="BV146" s="2" t="str">
        <f>IF(AND(ISBLANK(BU146),OR(NOT(ISBLANK(BW146)),NOT(ISBLANK(BX146)))),#N/A,
IF(ISBLANK(BU146),"",
IF(AND(NOT(ISERROR(VLOOKUP(BU146,MonsterTable!$A:$B,MATCH(MonsterTable!$B$1,MonsterTable!$A$1:$B$1,0),0))),OR(ISBLANK(BW146),ISBLANK(BX146))),#N/A,
IFERROR(VLOOKUP(BU146,MonsterTable!$A:$B,MATCH(MonsterTable!$B$1,MonsterTable!$A$1:$B$1,0),0),
IF(OR(NOT(ISBLANK(BW146)),ISBLANK(BX146)),#N/A,
IF(BU146="empty","empty",
VLOOKUP(BU146,MonsterGroupTable!$A:$A,1,0)))))))</f>
        <v/>
      </c>
      <c r="CC146" s="2" t="str">
        <f>IF(AND(ISBLANK(CB146),OR(NOT(ISBLANK(CD146)),NOT(ISBLANK(CE146)))),#N/A,
IF(ISBLANK(CB146),"",
IF(AND(NOT(ISERROR(VLOOKUP(CB146,MonsterTable!$A:$B,MATCH(MonsterTable!$B$1,MonsterTable!$A$1:$B$1,0),0))),OR(ISBLANK(CD146),ISBLANK(CE146))),#N/A,
IFERROR(VLOOKUP(CB146,MonsterTable!$A:$B,MATCH(MonsterTable!$B$1,MonsterTable!$A$1:$B$1,0),0),
IF(OR(NOT(ISBLANK(CD146)),ISBLANK(CE146)),#N/A,
IF(CB146="empty","empty",
VLOOKUP(CB146,MonsterGroupTable!$A:$A,1,0)))))))</f>
        <v/>
      </c>
      <c r="CJ146" s="2" t="str">
        <f>IF(AND(ISBLANK(CI146),OR(NOT(ISBLANK(CK146)),NOT(ISBLANK(CL146)))),#N/A,
IF(ISBLANK(CI146),"",
IF(AND(NOT(ISERROR(VLOOKUP(CI146,MonsterTable!$A:$B,MATCH(MonsterTable!$B$1,MonsterTable!$A$1:$B$1,0),0))),OR(ISBLANK(CK146),ISBLANK(CL146))),#N/A,
IFERROR(VLOOKUP(CI146,MonsterTable!$A:$B,MATCH(MonsterTable!$B$1,MonsterTable!$A$1:$B$1,0),0),
IF(OR(NOT(ISBLANK(CK146)),ISBLANK(CL146)),#N/A,
IF(CI146="empty","empty",
VLOOKUP(CI146,MonsterGroupTable!$A:$A,1,0)))))))</f>
        <v/>
      </c>
    </row>
    <row r="147" spans="1:88">
      <c r="A147">
        <v>10146</v>
      </c>
      <c r="B147">
        <f t="shared" si="4"/>
        <v>1.1000000000000001</v>
      </c>
      <c r="C147">
        <f t="shared" si="4"/>
        <v>1.1000000000000001</v>
      </c>
      <c r="F147">
        <v>180</v>
      </c>
      <c r="G147">
        <v>2799</v>
      </c>
      <c r="H147">
        <v>0</v>
      </c>
      <c r="I147">
        <v>0</v>
      </c>
      <c r="J147">
        <v>0</v>
      </c>
      <c r="K147" t="s">
        <v>28</v>
      </c>
      <c r="L147" t="s">
        <v>249</v>
      </c>
      <c r="M147" t="s">
        <v>79</v>
      </c>
      <c r="N147" t="s">
        <v>80</v>
      </c>
      <c r="O147">
        <v>0</v>
      </c>
      <c r="P147">
        <v>-4.75</v>
      </c>
      <c r="Q147">
        <v>-3.5</v>
      </c>
      <c r="R147">
        <v>4.75</v>
      </c>
      <c r="S147">
        <v>3</v>
      </c>
      <c r="T147">
        <v>-13.5</v>
      </c>
      <c r="U147">
        <v>2.5499999999999998</v>
      </c>
      <c r="V147">
        <v>-6.75</v>
      </c>
      <c r="W147" t="str">
        <f t="shared" si="5"/>
        <v>g115,5</v>
      </c>
      <c r="X147" s="1" t="s">
        <v>332</v>
      </c>
      <c r="Y147" s="2" t="str">
        <f>IF(AND(ISBLANK(X147),OR(NOT(ISBLANK(Z147)),NOT(ISBLANK(AA147)))),#N/A,
IF(ISBLANK(X147),"",
IF(AND(NOT(ISERROR(VLOOKUP(X147,MonsterTable!$A:$B,MATCH(MonsterTable!$B$1,MonsterTable!$A$1:$B$1,0),0))),OR(ISBLANK(Z147),ISBLANK(AA147))),#N/A,
IFERROR(VLOOKUP(X147,MonsterTable!$A:$B,MATCH(MonsterTable!$B$1,MonsterTable!$A$1:$B$1,0),0),
IF(OR(NOT(ISBLANK(Z147)),ISBLANK(AA147)),#N/A,
IF(X147="empty","empty",
VLOOKUP(X147,MonsterGroupTable!$A:$A,1,0)))))))</f>
        <v>g115</v>
      </c>
      <c r="AA147">
        <v>5</v>
      </c>
      <c r="AF147" s="2" t="str">
        <f>IF(AND(ISBLANK(AE147),OR(NOT(ISBLANK(AG147)),NOT(ISBLANK(AH147)))),#N/A,
IF(ISBLANK(AE147),"",
IF(AND(NOT(ISERROR(VLOOKUP(AE147,MonsterTable!$A:$B,MATCH(MonsterTable!$B$1,MonsterTable!$A$1:$B$1,0),0))),OR(ISBLANK(AG147),ISBLANK(AH147))),#N/A,
IFERROR(VLOOKUP(AE147,MonsterTable!$A:$B,MATCH(MonsterTable!$B$1,MonsterTable!$A$1:$B$1,0),0),
IF(OR(NOT(ISBLANK(AG147)),ISBLANK(AH147)),#N/A,
IF(AE147="empty","empty",
VLOOKUP(AE147,MonsterGroupTable!$A:$A,1,0)))))))</f>
        <v/>
      </c>
      <c r="AM147" s="2" t="str">
        <f>IF(AND(ISBLANK(AL147),OR(NOT(ISBLANK(AN147)),NOT(ISBLANK(AO147)))),#N/A,
IF(ISBLANK(AL147),"",
IF(AND(NOT(ISERROR(VLOOKUP(AL147,MonsterTable!$A:$B,MATCH(MonsterTable!$B$1,MonsterTable!$A$1:$B$1,0),0))),OR(ISBLANK(AN147),ISBLANK(AO147))),#N/A,
IFERROR(VLOOKUP(AL147,MonsterTable!$A:$B,MATCH(MonsterTable!$B$1,MonsterTable!$A$1:$B$1,0),0),
IF(OR(NOT(ISBLANK(AN147)),ISBLANK(AO147)),#N/A,
IF(AL147="empty","empty",
VLOOKUP(AL147,MonsterGroupTable!$A:$A,1,0)))))))</f>
        <v/>
      </c>
      <c r="AT147" s="2" t="str">
        <f>IF(AND(ISBLANK(AS147),OR(NOT(ISBLANK(AU147)),NOT(ISBLANK(AV147)))),#N/A,
IF(ISBLANK(AS147),"",
IF(AND(NOT(ISERROR(VLOOKUP(AS147,MonsterTable!$A:$B,MATCH(MonsterTable!$B$1,MonsterTable!$A$1:$B$1,0),0))),OR(ISBLANK(AU147),ISBLANK(AV147))),#N/A,
IFERROR(VLOOKUP(AS147,MonsterTable!$A:$B,MATCH(MonsterTable!$B$1,MonsterTable!$A$1:$B$1,0),0),
IF(OR(NOT(ISBLANK(AU147)),ISBLANK(AV147)),#N/A,
IF(AS147="empty","empty",
VLOOKUP(AS147,MonsterGroupTable!$A:$A,1,0)))))))</f>
        <v/>
      </c>
      <c r="BA147" s="2" t="str">
        <f>IF(AND(ISBLANK(AZ147),OR(NOT(ISBLANK(BB147)),NOT(ISBLANK(BC147)))),#N/A,
IF(ISBLANK(AZ147),"",
IF(AND(NOT(ISERROR(VLOOKUP(AZ147,MonsterTable!$A:$B,MATCH(MonsterTable!$B$1,MonsterTable!$A$1:$B$1,0),0))),OR(ISBLANK(BB147),ISBLANK(BC147))),#N/A,
IFERROR(VLOOKUP(AZ147,MonsterTable!$A:$B,MATCH(MonsterTable!$B$1,MonsterTable!$A$1:$B$1,0),0),
IF(OR(NOT(ISBLANK(BB147)),ISBLANK(BC147)),#N/A,
IF(AZ147="empty","empty",
VLOOKUP(AZ147,MonsterGroupTable!$A:$A,1,0)))))))</f>
        <v/>
      </c>
      <c r="BH147" s="2" t="str">
        <f>IF(AND(ISBLANK(BG147),OR(NOT(ISBLANK(BI147)),NOT(ISBLANK(BJ147)))),#N/A,
IF(ISBLANK(BG147),"",
IF(AND(NOT(ISERROR(VLOOKUP(BG147,MonsterTable!$A:$B,MATCH(MonsterTable!$B$1,MonsterTable!$A$1:$B$1,0),0))),OR(ISBLANK(BI147),ISBLANK(BJ147))),#N/A,
IFERROR(VLOOKUP(BG147,MonsterTable!$A:$B,MATCH(MonsterTable!$B$1,MonsterTable!$A$1:$B$1,0),0),
IF(OR(NOT(ISBLANK(BI147)),ISBLANK(BJ147)),#N/A,
IF(BG147="empty","empty",
VLOOKUP(BG147,MonsterGroupTable!$A:$A,1,0)))))))</f>
        <v/>
      </c>
      <c r="BO147" s="2" t="str">
        <f>IF(AND(ISBLANK(BN147),OR(NOT(ISBLANK(BP147)),NOT(ISBLANK(BQ147)))),#N/A,
IF(ISBLANK(BN147),"",
IF(AND(NOT(ISERROR(VLOOKUP(BN147,MonsterTable!$A:$B,MATCH(MonsterTable!$B$1,MonsterTable!$A$1:$B$1,0),0))),OR(ISBLANK(BP147),ISBLANK(BQ147))),#N/A,
IFERROR(VLOOKUP(BN147,MonsterTable!$A:$B,MATCH(MonsterTable!$B$1,MonsterTable!$A$1:$B$1,0),0),
IF(OR(NOT(ISBLANK(BP147)),ISBLANK(BQ147)),#N/A,
IF(BN147="empty","empty",
VLOOKUP(BN147,MonsterGroupTable!$A:$A,1,0)))))))</f>
        <v/>
      </c>
      <c r="BV147" s="2" t="str">
        <f>IF(AND(ISBLANK(BU147),OR(NOT(ISBLANK(BW147)),NOT(ISBLANK(BX147)))),#N/A,
IF(ISBLANK(BU147),"",
IF(AND(NOT(ISERROR(VLOOKUP(BU147,MonsterTable!$A:$B,MATCH(MonsterTable!$B$1,MonsterTable!$A$1:$B$1,0),0))),OR(ISBLANK(BW147),ISBLANK(BX147))),#N/A,
IFERROR(VLOOKUP(BU147,MonsterTable!$A:$B,MATCH(MonsterTable!$B$1,MonsterTable!$A$1:$B$1,0),0),
IF(OR(NOT(ISBLANK(BW147)),ISBLANK(BX147)),#N/A,
IF(BU147="empty","empty",
VLOOKUP(BU147,MonsterGroupTable!$A:$A,1,0)))))))</f>
        <v/>
      </c>
      <c r="CC147" s="2" t="str">
        <f>IF(AND(ISBLANK(CB147),OR(NOT(ISBLANK(CD147)),NOT(ISBLANK(CE147)))),#N/A,
IF(ISBLANK(CB147),"",
IF(AND(NOT(ISERROR(VLOOKUP(CB147,MonsterTable!$A:$B,MATCH(MonsterTable!$B$1,MonsterTable!$A$1:$B$1,0),0))),OR(ISBLANK(CD147),ISBLANK(CE147))),#N/A,
IFERROR(VLOOKUP(CB147,MonsterTable!$A:$B,MATCH(MonsterTable!$B$1,MonsterTable!$A$1:$B$1,0),0),
IF(OR(NOT(ISBLANK(CD147)),ISBLANK(CE147)),#N/A,
IF(CB147="empty","empty",
VLOOKUP(CB147,MonsterGroupTable!$A:$A,1,0)))))))</f>
        <v/>
      </c>
      <c r="CJ147" s="2" t="str">
        <f>IF(AND(ISBLANK(CI147),OR(NOT(ISBLANK(CK147)),NOT(ISBLANK(CL147)))),#N/A,
IF(ISBLANK(CI147),"",
IF(AND(NOT(ISERROR(VLOOKUP(CI147,MonsterTable!$A:$B,MATCH(MonsterTable!$B$1,MonsterTable!$A$1:$B$1,0),0))),OR(ISBLANK(CK147),ISBLANK(CL147))),#N/A,
IFERROR(VLOOKUP(CI147,MonsterTable!$A:$B,MATCH(MonsterTable!$B$1,MonsterTable!$A$1:$B$1,0),0),
IF(OR(NOT(ISBLANK(CK147)),ISBLANK(CL147)),#N/A,
IF(CI147="empty","empty",
VLOOKUP(CI147,MonsterGroupTable!$A:$A,1,0)))))))</f>
        <v/>
      </c>
    </row>
    <row r="148" spans="1:88">
      <c r="A148">
        <v>10147</v>
      </c>
      <c r="B148">
        <f t="shared" si="4"/>
        <v>1.1000000000000001</v>
      </c>
      <c r="C148">
        <f t="shared" si="4"/>
        <v>1.1000000000000001</v>
      </c>
      <c r="F148">
        <v>180</v>
      </c>
      <c r="G148">
        <v>2826</v>
      </c>
      <c r="H148">
        <v>0</v>
      </c>
      <c r="I148">
        <v>0</v>
      </c>
      <c r="J148">
        <v>0</v>
      </c>
      <c r="K148" t="s">
        <v>28</v>
      </c>
      <c r="L148" t="s">
        <v>249</v>
      </c>
      <c r="M148" t="s">
        <v>79</v>
      </c>
      <c r="N148" t="s">
        <v>80</v>
      </c>
      <c r="O148">
        <v>0</v>
      </c>
      <c r="P148">
        <v>-4.75</v>
      </c>
      <c r="Q148">
        <v>-3.5</v>
      </c>
      <c r="R148">
        <v>4.75</v>
      </c>
      <c r="S148">
        <v>3</v>
      </c>
      <c r="T148">
        <v>-13.5</v>
      </c>
      <c r="U148">
        <v>2.5499999999999998</v>
      </c>
      <c r="V148">
        <v>-6.75</v>
      </c>
      <c r="W148" t="str">
        <f t="shared" si="5"/>
        <v>g115,5</v>
      </c>
      <c r="X148" s="1" t="s">
        <v>332</v>
      </c>
      <c r="Y148" s="2" t="str">
        <f>IF(AND(ISBLANK(X148),OR(NOT(ISBLANK(Z148)),NOT(ISBLANK(AA148)))),#N/A,
IF(ISBLANK(X148),"",
IF(AND(NOT(ISERROR(VLOOKUP(X148,MonsterTable!$A:$B,MATCH(MonsterTable!$B$1,MonsterTable!$A$1:$B$1,0),0))),OR(ISBLANK(Z148),ISBLANK(AA148))),#N/A,
IFERROR(VLOOKUP(X148,MonsterTable!$A:$B,MATCH(MonsterTable!$B$1,MonsterTable!$A$1:$B$1,0),0),
IF(OR(NOT(ISBLANK(Z148)),ISBLANK(AA148)),#N/A,
IF(X148="empty","empty",
VLOOKUP(X148,MonsterGroupTable!$A:$A,1,0)))))))</f>
        <v>g115</v>
      </c>
      <c r="AA148">
        <v>5</v>
      </c>
      <c r="AF148" s="2" t="str">
        <f>IF(AND(ISBLANK(AE148),OR(NOT(ISBLANK(AG148)),NOT(ISBLANK(AH148)))),#N/A,
IF(ISBLANK(AE148),"",
IF(AND(NOT(ISERROR(VLOOKUP(AE148,MonsterTable!$A:$B,MATCH(MonsterTable!$B$1,MonsterTable!$A$1:$B$1,0),0))),OR(ISBLANK(AG148),ISBLANK(AH148))),#N/A,
IFERROR(VLOOKUP(AE148,MonsterTable!$A:$B,MATCH(MonsterTable!$B$1,MonsterTable!$A$1:$B$1,0),0),
IF(OR(NOT(ISBLANK(AG148)),ISBLANK(AH148)),#N/A,
IF(AE148="empty","empty",
VLOOKUP(AE148,MonsterGroupTable!$A:$A,1,0)))))))</f>
        <v/>
      </c>
      <c r="AM148" s="2" t="str">
        <f>IF(AND(ISBLANK(AL148),OR(NOT(ISBLANK(AN148)),NOT(ISBLANK(AO148)))),#N/A,
IF(ISBLANK(AL148),"",
IF(AND(NOT(ISERROR(VLOOKUP(AL148,MonsterTable!$A:$B,MATCH(MonsterTable!$B$1,MonsterTable!$A$1:$B$1,0),0))),OR(ISBLANK(AN148),ISBLANK(AO148))),#N/A,
IFERROR(VLOOKUP(AL148,MonsterTable!$A:$B,MATCH(MonsterTable!$B$1,MonsterTable!$A$1:$B$1,0),0),
IF(OR(NOT(ISBLANK(AN148)),ISBLANK(AO148)),#N/A,
IF(AL148="empty","empty",
VLOOKUP(AL148,MonsterGroupTable!$A:$A,1,0)))))))</f>
        <v/>
      </c>
      <c r="AT148" s="2" t="str">
        <f>IF(AND(ISBLANK(AS148),OR(NOT(ISBLANK(AU148)),NOT(ISBLANK(AV148)))),#N/A,
IF(ISBLANK(AS148),"",
IF(AND(NOT(ISERROR(VLOOKUP(AS148,MonsterTable!$A:$B,MATCH(MonsterTable!$B$1,MonsterTable!$A$1:$B$1,0),0))),OR(ISBLANK(AU148),ISBLANK(AV148))),#N/A,
IFERROR(VLOOKUP(AS148,MonsterTable!$A:$B,MATCH(MonsterTable!$B$1,MonsterTable!$A$1:$B$1,0),0),
IF(OR(NOT(ISBLANK(AU148)),ISBLANK(AV148)),#N/A,
IF(AS148="empty","empty",
VLOOKUP(AS148,MonsterGroupTable!$A:$A,1,0)))))))</f>
        <v/>
      </c>
      <c r="BA148" s="2" t="str">
        <f>IF(AND(ISBLANK(AZ148),OR(NOT(ISBLANK(BB148)),NOT(ISBLANK(BC148)))),#N/A,
IF(ISBLANK(AZ148),"",
IF(AND(NOT(ISERROR(VLOOKUP(AZ148,MonsterTable!$A:$B,MATCH(MonsterTable!$B$1,MonsterTable!$A$1:$B$1,0),0))),OR(ISBLANK(BB148),ISBLANK(BC148))),#N/A,
IFERROR(VLOOKUP(AZ148,MonsterTable!$A:$B,MATCH(MonsterTable!$B$1,MonsterTable!$A$1:$B$1,0),0),
IF(OR(NOT(ISBLANK(BB148)),ISBLANK(BC148)),#N/A,
IF(AZ148="empty","empty",
VLOOKUP(AZ148,MonsterGroupTable!$A:$A,1,0)))))))</f>
        <v/>
      </c>
      <c r="BH148" s="2" t="str">
        <f>IF(AND(ISBLANK(BG148),OR(NOT(ISBLANK(BI148)),NOT(ISBLANK(BJ148)))),#N/A,
IF(ISBLANK(BG148),"",
IF(AND(NOT(ISERROR(VLOOKUP(BG148,MonsterTable!$A:$B,MATCH(MonsterTable!$B$1,MonsterTable!$A$1:$B$1,0),0))),OR(ISBLANK(BI148),ISBLANK(BJ148))),#N/A,
IFERROR(VLOOKUP(BG148,MonsterTable!$A:$B,MATCH(MonsterTable!$B$1,MonsterTable!$A$1:$B$1,0),0),
IF(OR(NOT(ISBLANK(BI148)),ISBLANK(BJ148)),#N/A,
IF(BG148="empty","empty",
VLOOKUP(BG148,MonsterGroupTable!$A:$A,1,0)))))))</f>
        <v/>
      </c>
      <c r="BO148" s="2" t="str">
        <f>IF(AND(ISBLANK(BN148),OR(NOT(ISBLANK(BP148)),NOT(ISBLANK(BQ148)))),#N/A,
IF(ISBLANK(BN148),"",
IF(AND(NOT(ISERROR(VLOOKUP(BN148,MonsterTable!$A:$B,MATCH(MonsterTable!$B$1,MonsterTable!$A$1:$B$1,0),0))),OR(ISBLANK(BP148),ISBLANK(BQ148))),#N/A,
IFERROR(VLOOKUP(BN148,MonsterTable!$A:$B,MATCH(MonsterTable!$B$1,MonsterTable!$A$1:$B$1,0),0),
IF(OR(NOT(ISBLANK(BP148)),ISBLANK(BQ148)),#N/A,
IF(BN148="empty","empty",
VLOOKUP(BN148,MonsterGroupTable!$A:$A,1,0)))))))</f>
        <v/>
      </c>
      <c r="BV148" s="2" t="str">
        <f>IF(AND(ISBLANK(BU148),OR(NOT(ISBLANK(BW148)),NOT(ISBLANK(BX148)))),#N/A,
IF(ISBLANK(BU148),"",
IF(AND(NOT(ISERROR(VLOOKUP(BU148,MonsterTable!$A:$B,MATCH(MonsterTable!$B$1,MonsterTable!$A$1:$B$1,0),0))),OR(ISBLANK(BW148),ISBLANK(BX148))),#N/A,
IFERROR(VLOOKUP(BU148,MonsterTable!$A:$B,MATCH(MonsterTable!$B$1,MonsterTable!$A$1:$B$1,0),0),
IF(OR(NOT(ISBLANK(BW148)),ISBLANK(BX148)),#N/A,
IF(BU148="empty","empty",
VLOOKUP(BU148,MonsterGroupTable!$A:$A,1,0)))))))</f>
        <v/>
      </c>
      <c r="CC148" s="2" t="str">
        <f>IF(AND(ISBLANK(CB148),OR(NOT(ISBLANK(CD148)),NOT(ISBLANK(CE148)))),#N/A,
IF(ISBLANK(CB148),"",
IF(AND(NOT(ISERROR(VLOOKUP(CB148,MonsterTable!$A:$B,MATCH(MonsterTable!$B$1,MonsterTable!$A$1:$B$1,0),0))),OR(ISBLANK(CD148),ISBLANK(CE148))),#N/A,
IFERROR(VLOOKUP(CB148,MonsterTable!$A:$B,MATCH(MonsterTable!$B$1,MonsterTable!$A$1:$B$1,0),0),
IF(OR(NOT(ISBLANK(CD148)),ISBLANK(CE148)),#N/A,
IF(CB148="empty","empty",
VLOOKUP(CB148,MonsterGroupTable!$A:$A,1,0)))))))</f>
        <v/>
      </c>
      <c r="CJ148" s="2" t="str">
        <f>IF(AND(ISBLANK(CI148),OR(NOT(ISBLANK(CK148)),NOT(ISBLANK(CL148)))),#N/A,
IF(ISBLANK(CI148),"",
IF(AND(NOT(ISERROR(VLOOKUP(CI148,MonsterTable!$A:$B,MATCH(MonsterTable!$B$1,MonsterTable!$A$1:$B$1,0),0))),OR(ISBLANK(CK148),ISBLANK(CL148))),#N/A,
IFERROR(VLOOKUP(CI148,MonsterTable!$A:$B,MATCH(MonsterTable!$B$1,MonsterTable!$A$1:$B$1,0),0),
IF(OR(NOT(ISBLANK(CK148)),ISBLANK(CL148)),#N/A,
IF(CI148="empty","empty",
VLOOKUP(CI148,MonsterGroupTable!$A:$A,1,0)))))))</f>
        <v/>
      </c>
    </row>
    <row r="149" spans="1:88">
      <c r="A149">
        <v>10148</v>
      </c>
      <c r="B149">
        <f t="shared" si="4"/>
        <v>1.1000000000000001</v>
      </c>
      <c r="C149">
        <f t="shared" si="4"/>
        <v>1.1000000000000001</v>
      </c>
      <c r="F149">
        <v>180</v>
      </c>
      <c r="G149">
        <v>2853</v>
      </c>
      <c r="H149">
        <v>0</v>
      </c>
      <c r="I149">
        <v>0</v>
      </c>
      <c r="J149">
        <v>0</v>
      </c>
      <c r="K149" t="s">
        <v>28</v>
      </c>
      <c r="L149" t="s">
        <v>249</v>
      </c>
      <c r="M149" t="s">
        <v>79</v>
      </c>
      <c r="N149" t="s">
        <v>80</v>
      </c>
      <c r="O149">
        <v>0</v>
      </c>
      <c r="P149">
        <v>-4.75</v>
      </c>
      <c r="Q149">
        <v>-3.5</v>
      </c>
      <c r="R149">
        <v>4.75</v>
      </c>
      <c r="S149">
        <v>3</v>
      </c>
      <c r="T149">
        <v>-13.5</v>
      </c>
      <c r="U149">
        <v>2.5499999999999998</v>
      </c>
      <c r="V149">
        <v>-6.75</v>
      </c>
      <c r="W149" t="str">
        <f t="shared" si="5"/>
        <v>g115,5</v>
      </c>
      <c r="X149" s="1" t="s">
        <v>332</v>
      </c>
      <c r="Y149" s="2" t="str">
        <f>IF(AND(ISBLANK(X149),OR(NOT(ISBLANK(Z149)),NOT(ISBLANK(AA149)))),#N/A,
IF(ISBLANK(X149),"",
IF(AND(NOT(ISERROR(VLOOKUP(X149,MonsterTable!$A:$B,MATCH(MonsterTable!$B$1,MonsterTable!$A$1:$B$1,0),0))),OR(ISBLANK(Z149),ISBLANK(AA149))),#N/A,
IFERROR(VLOOKUP(X149,MonsterTable!$A:$B,MATCH(MonsterTable!$B$1,MonsterTable!$A$1:$B$1,0),0),
IF(OR(NOT(ISBLANK(Z149)),ISBLANK(AA149)),#N/A,
IF(X149="empty","empty",
VLOOKUP(X149,MonsterGroupTable!$A:$A,1,0)))))))</f>
        <v>g115</v>
      </c>
      <c r="AA149">
        <v>5</v>
      </c>
      <c r="AF149" s="2" t="str">
        <f>IF(AND(ISBLANK(AE149),OR(NOT(ISBLANK(AG149)),NOT(ISBLANK(AH149)))),#N/A,
IF(ISBLANK(AE149),"",
IF(AND(NOT(ISERROR(VLOOKUP(AE149,MonsterTable!$A:$B,MATCH(MonsterTable!$B$1,MonsterTable!$A$1:$B$1,0),0))),OR(ISBLANK(AG149),ISBLANK(AH149))),#N/A,
IFERROR(VLOOKUP(AE149,MonsterTable!$A:$B,MATCH(MonsterTable!$B$1,MonsterTable!$A$1:$B$1,0),0),
IF(OR(NOT(ISBLANK(AG149)),ISBLANK(AH149)),#N/A,
IF(AE149="empty","empty",
VLOOKUP(AE149,MonsterGroupTable!$A:$A,1,0)))))))</f>
        <v/>
      </c>
      <c r="AM149" s="2" t="str">
        <f>IF(AND(ISBLANK(AL149),OR(NOT(ISBLANK(AN149)),NOT(ISBLANK(AO149)))),#N/A,
IF(ISBLANK(AL149),"",
IF(AND(NOT(ISERROR(VLOOKUP(AL149,MonsterTable!$A:$B,MATCH(MonsterTable!$B$1,MonsterTable!$A$1:$B$1,0),0))),OR(ISBLANK(AN149),ISBLANK(AO149))),#N/A,
IFERROR(VLOOKUP(AL149,MonsterTable!$A:$B,MATCH(MonsterTable!$B$1,MonsterTable!$A$1:$B$1,0),0),
IF(OR(NOT(ISBLANK(AN149)),ISBLANK(AO149)),#N/A,
IF(AL149="empty","empty",
VLOOKUP(AL149,MonsterGroupTable!$A:$A,1,0)))))))</f>
        <v/>
      </c>
      <c r="AT149" s="2" t="str">
        <f>IF(AND(ISBLANK(AS149),OR(NOT(ISBLANK(AU149)),NOT(ISBLANK(AV149)))),#N/A,
IF(ISBLANK(AS149),"",
IF(AND(NOT(ISERROR(VLOOKUP(AS149,MonsterTable!$A:$B,MATCH(MonsterTable!$B$1,MonsterTable!$A$1:$B$1,0),0))),OR(ISBLANK(AU149),ISBLANK(AV149))),#N/A,
IFERROR(VLOOKUP(AS149,MonsterTable!$A:$B,MATCH(MonsterTable!$B$1,MonsterTable!$A$1:$B$1,0),0),
IF(OR(NOT(ISBLANK(AU149)),ISBLANK(AV149)),#N/A,
IF(AS149="empty","empty",
VLOOKUP(AS149,MonsterGroupTable!$A:$A,1,0)))))))</f>
        <v/>
      </c>
      <c r="BA149" s="2" t="str">
        <f>IF(AND(ISBLANK(AZ149),OR(NOT(ISBLANK(BB149)),NOT(ISBLANK(BC149)))),#N/A,
IF(ISBLANK(AZ149),"",
IF(AND(NOT(ISERROR(VLOOKUP(AZ149,MonsterTable!$A:$B,MATCH(MonsterTable!$B$1,MonsterTable!$A$1:$B$1,0),0))),OR(ISBLANK(BB149),ISBLANK(BC149))),#N/A,
IFERROR(VLOOKUP(AZ149,MonsterTable!$A:$B,MATCH(MonsterTable!$B$1,MonsterTable!$A$1:$B$1,0),0),
IF(OR(NOT(ISBLANK(BB149)),ISBLANK(BC149)),#N/A,
IF(AZ149="empty","empty",
VLOOKUP(AZ149,MonsterGroupTable!$A:$A,1,0)))))))</f>
        <v/>
      </c>
      <c r="BH149" s="2" t="str">
        <f>IF(AND(ISBLANK(BG149),OR(NOT(ISBLANK(BI149)),NOT(ISBLANK(BJ149)))),#N/A,
IF(ISBLANK(BG149),"",
IF(AND(NOT(ISERROR(VLOOKUP(BG149,MonsterTable!$A:$B,MATCH(MonsterTable!$B$1,MonsterTable!$A$1:$B$1,0),0))),OR(ISBLANK(BI149),ISBLANK(BJ149))),#N/A,
IFERROR(VLOOKUP(BG149,MonsterTable!$A:$B,MATCH(MonsterTable!$B$1,MonsterTable!$A$1:$B$1,0),0),
IF(OR(NOT(ISBLANK(BI149)),ISBLANK(BJ149)),#N/A,
IF(BG149="empty","empty",
VLOOKUP(BG149,MonsterGroupTable!$A:$A,1,0)))))))</f>
        <v/>
      </c>
      <c r="BO149" s="2" t="str">
        <f>IF(AND(ISBLANK(BN149),OR(NOT(ISBLANK(BP149)),NOT(ISBLANK(BQ149)))),#N/A,
IF(ISBLANK(BN149),"",
IF(AND(NOT(ISERROR(VLOOKUP(BN149,MonsterTable!$A:$B,MATCH(MonsterTable!$B$1,MonsterTable!$A$1:$B$1,0),0))),OR(ISBLANK(BP149),ISBLANK(BQ149))),#N/A,
IFERROR(VLOOKUP(BN149,MonsterTable!$A:$B,MATCH(MonsterTable!$B$1,MonsterTable!$A$1:$B$1,0),0),
IF(OR(NOT(ISBLANK(BP149)),ISBLANK(BQ149)),#N/A,
IF(BN149="empty","empty",
VLOOKUP(BN149,MonsterGroupTable!$A:$A,1,0)))))))</f>
        <v/>
      </c>
      <c r="BV149" s="2" t="str">
        <f>IF(AND(ISBLANK(BU149),OR(NOT(ISBLANK(BW149)),NOT(ISBLANK(BX149)))),#N/A,
IF(ISBLANK(BU149),"",
IF(AND(NOT(ISERROR(VLOOKUP(BU149,MonsterTable!$A:$B,MATCH(MonsterTable!$B$1,MonsterTable!$A$1:$B$1,0),0))),OR(ISBLANK(BW149),ISBLANK(BX149))),#N/A,
IFERROR(VLOOKUP(BU149,MonsterTable!$A:$B,MATCH(MonsterTable!$B$1,MonsterTable!$A$1:$B$1,0),0),
IF(OR(NOT(ISBLANK(BW149)),ISBLANK(BX149)),#N/A,
IF(BU149="empty","empty",
VLOOKUP(BU149,MonsterGroupTable!$A:$A,1,0)))))))</f>
        <v/>
      </c>
      <c r="CC149" s="2" t="str">
        <f>IF(AND(ISBLANK(CB149),OR(NOT(ISBLANK(CD149)),NOT(ISBLANK(CE149)))),#N/A,
IF(ISBLANK(CB149),"",
IF(AND(NOT(ISERROR(VLOOKUP(CB149,MonsterTable!$A:$B,MATCH(MonsterTable!$B$1,MonsterTable!$A$1:$B$1,0),0))),OR(ISBLANK(CD149),ISBLANK(CE149))),#N/A,
IFERROR(VLOOKUP(CB149,MonsterTable!$A:$B,MATCH(MonsterTable!$B$1,MonsterTable!$A$1:$B$1,0),0),
IF(OR(NOT(ISBLANK(CD149)),ISBLANK(CE149)),#N/A,
IF(CB149="empty","empty",
VLOOKUP(CB149,MonsterGroupTable!$A:$A,1,0)))))))</f>
        <v/>
      </c>
      <c r="CJ149" s="2" t="str">
        <f>IF(AND(ISBLANK(CI149),OR(NOT(ISBLANK(CK149)),NOT(ISBLANK(CL149)))),#N/A,
IF(ISBLANK(CI149),"",
IF(AND(NOT(ISERROR(VLOOKUP(CI149,MonsterTable!$A:$B,MATCH(MonsterTable!$B$1,MonsterTable!$A$1:$B$1,0),0))),OR(ISBLANK(CK149),ISBLANK(CL149))),#N/A,
IFERROR(VLOOKUP(CI149,MonsterTable!$A:$B,MATCH(MonsterTable!$B$1,MonsterTable!$A$1:$B$1,0),0),
IF(OR(NOT(ISBLANK(CK149)),ISBLANK(CL149)),#N/A,
IF(CI149="empty","empty",
VLOOKUP(CI149,MonsterGroupTable!$A:$A,1,0)))))))</f>
        <v/>
      </c>
    </row>
    <row r="150" spans="1:88">
      <c r="A150">
        <v>10149</v>
      </c>
      <c r="B150">
        <f t="shared" si="4"/>
        <v>1.1000000000000001</v>
      </c>
      <c r="C150">
        <f t="shared" si="4"/>
        <v>1.1000000000000001</v>
      </c>
      <c r="F150">
        <v>180</v>
      </c>
      <c r="G150">
        <v>2880</v>
      </c>
      <c r="H150">
        <v>0</v>
      </c>
      <c r="I150">
        <v>0</v>
      </c>
      <c r="J150">
        <v>0</v>
      </c>
      <c r="K150" t="s">
        <v>28</v>
      </c>
      <c r="L150" t="s">
        <v>249</v>
      </c>
      <c r="M150" t="s">
        <v>79</v>
      </c>
      <c r="N150" t="s">
        <v>80</v>
      </c>
      <c r="O150">
        <v>0</v>
      </c>
      <c r="P150">
        <v>-4.75</v>
      </c>
      <c r="Q150">
        <v>-3.5</v>
      </c>
      <c r="R150">
        <v>4.75</v>
      </c>
      <c r="S150">
        <v>3</v>
      </c>
      <c r="T150">
        <v>-13.5</v>
      </c>
      <c r="U150">
        <v>2.5499999999999998</v>
      </c>
      <c r="V150">
        <v>-6.75</v>
      </c>
      <c r="W150" t="str">
        <f t="shared" si="5"/>
        <v>g115,5</v>
      </c>
      <c r="X150" s="1" t="s">
        <v>332</v>
      </c>
      <c r="Y150" s="2" t="str">
        <f>IF(AND(ISBLANK(X150),OR(NOT(ISBLANK(Z150)),NOT(ISBLANK(AA150)))),#N/A,
IF(ISBLANK(X150),"",
IF(AND(NOT(ISERROR(VLOOKUP(X150,MonsterTable!$A:$B,MATCH(MonsterTable!$B$1,MonsterTable!$A$1:$B$1,0),0))),OR(ISBLANK(Z150),ISBLANK(AA150))),#N/A,
IFERROR(VLOOKUP(X150,MonsterTable!$A:$B,MATCH(MonsterTable!$B$1,MonsterTable!$A$1:$B$1,0),0),
IF(OR(NOT(ISBLANK(Z150)),ISBLANK(AA150)),#N/A,
IF(X150="empty","empty",
VLOOKUP(X150,MonsterGroupTable!$A:$A,1,0)))))))</f>
        <v>g115</v>
      </c>
      <c r="AA150">
        <v>5</v>
      </c>
      <c r="AF150" s="2" t="str">
        <f>IF(AND(ISBLANK(AE150),OR(NOT(ISBLANK(AG150)),NOT(ISBLANK(AH150)))),#N/A,
IF(ISBLANK(AE150),"",
IF(AND(NOT(ISERROR(VLOOKUP(AE150,MonsterTable!$A:$B,MATCH(MonsterTable!$B$1,MonsterTable!$A$1:$B$1,0),0))),OR(ISBLANK(AG150),ISBLANK(AH150))),#N/A,
IFERROR(VLOOKUP(AE150,MonsterTable!$A:$B,MATCH(MonsterTable!$B$1,MonsterTable!$A$1:$B$1,0),0),
IF(OR(NOT(ISBLANK(AG150)),ISBLANK(AH150)),#N/A,
IF(AE150="empty","empty",
VLOOKUP(AE150,MonsterGroupTable!$A:$A,1,0)))))))</f>
        <v/>
      </c>
      <c r="AM150" s="2" t="str">
        <f>IF(AND(ISBLANK(AL150),OR(NOT(ISBLANK(AN150)),NOT(ISBLANK(AO150)))),#N/A,
IF(ISBLANK(AL150),"",
IF(AND(NOT(ISERROR(VLOOKUP(AL150,MonsterTable!$A:$B,MATCH(MonsterTable!$B$1,MonsterTable!$A$1:$B$1,0),0))),OR(ISBLANK(AN150),ISBLANK(AO150))),#N/A,
IFERROR(VLOOKUP(AL150,MonsterTable!$A:$B,MATCH(MonsterTable!$B$1,MonsterTable!$A$1:$B$1,0),0),
IF(OR(NOT(ISBLANK(AN150)),ISBLANK(AO150)),#N/A,
IF(AL150="empty","empty",
VLOOKUP(AL150,MonsterGroupTable!$A:$A,1,0)))))))</f>
        <v/>
      </c>
      <c r="AT150" s="2" t="str">
        <f>IF(AND(ISBLANK(AS150),OR(NOT(ISBLANK(AU150)),NOT(ISBLANK(AV150)))),#N/A,
IF(ISBLANK(AS150),"",
IF(AND(NOT(ISERROR(VLOOKUP(AS150,MonsterTable!$A:$B,MATCH(MonsterTable!$B$1,MonsterTable!$A$1:$B$1,0),0))),OR(ISBLANK(AU150),ISBLANK(AV150))),#N/A,
IFERROR(VLOOKUP(AS150,MonsterTable!$A:$B,MATCH(MonsterTable!$B$1,MonsterTable!$A$1:$B$1,0),0),
IF(OR(NOT(ISBLANK(AU150)),ISBLANK(AV150)),#N/A,
IF(AS150="empty","empty",
VLOOKUP(AS150,MonsterGroupTable!$A:$A,1,0)))))))</f>
        <v/>
      </c>
      <c r="BA150" s="2" t="str">
        <f>IF(AND(ISBLANK(AZ150),OR(NOT(ISBLANK(BB150)),NOT(ISBLANK(BC150)))),#N/A,
IF(ISBLANK(AZ150),"",
IF(AND(NOT(ISERROR(VLOOKUP(AZ150,MonsterTable!$A:$B,MATCH(MonsterTable!$B$1,MonsterTable!$A$1:$B$1,0),0))),OR(ISBLANK(BB150),ISBLANK(BC150))),#N/A,
IFERROR(VLOOKUP(AZ150,MonsterTable!$A:$B,MATCH(MonsterTable!$B$1,MonsterTable!$A$1:$B$1,0),0),
IF(OR(NOT(ISBLANK(BB150)),ISBLANK(BC150)),#N/A,
IF(AZ150="empty","empty",
VLOOKUP(AZ150,MonsterGroupTable!$A:$A,1,0)))))))</f>
        <v/>
      </c>
      <c r="BH150" s="2" t="str">
        <f>IF(AND(ISBLANK(BG150),OR(NOT(ISBLANK(BI150)),NOT(ISBLANK(BJ150)))),#N/A,
IF(ISBLANK(BG150),"",
IF(AND(NOT(ISERROR(VLOOKUP(BG150,MonsterTable!$A:$B,MATCH(MonsterTable!$B$1,MonsterTable!$A$1:$B$1,0),0))),OR(ISBLANK(BI150),ISBLANK(BJ150))),#N/A,
IFERROR(VLOOKUP(BG150,MonsterTable!$A:$B,MATCH(MonsterTable!$B$1,MonsterTable!$A$1:$B$1,0),0),
IF(OR(NOT(ISBLANK(BI150)),ISBLANK(BJ150)),#N/A,
IF(BG150="empty","empty",
VLOOKUP(BG150,MonsterGroupTable!$A:$A,1,0)))))))</f>
        <v/>
      </c>
      <c r="BO150" s="2" t="str">
        <f>IF(AND(ISBLANK(BN150),OR(NOT(ISBLANK(BP150)),NOT(ISBLANK(BQ150)))),#N/A,
IF(ISBLANK(BN150),"",
IF(AND(NOT(ISERROR(VLOOKUP(BN150,MonsterTable!$A:$B,MATCH(MonsterTable!$B$1,MonsterTable!$A$1:$B$1,0),0))),OR(ISBLANK(BP150),ISBLANK(BQ150))),#N/A,
IFERROR(VLOOKUP(BN150,MonsterTable!$A:$B,MATCH(MonsterTable!$B$1,MonsterTable!$A$1:$B$1,0),0),
IF(OR(NOT(ISBLANK(BP150)),ISBLANK(BQ150)),#N/A,
IF(BN150="empty","empty",
VLOOKUP(BN150,MonsterGroupTable!$A:$A,1,0)))))))</f>
        <v/>
      </c>
      <c r="BV150" s="2" t="str">
        <f>IF(AND(ISBLANK(BU150),OR(NOT(ISBLANK(BW150)),NOT(ISBLANK(BX150)))),#N/A,
IF(ISBLANK(BU150),"",
IF(AND(NOT(ISERROR(VLOOKUP(BU150,MonsterTable!$A:$B,MATCH(MonsterTable!$B$1,MonsterTable!$A$1:$B$1,0),0))),OR(ISBLANK(BW150),ISBLANK(BX150))),#N/A,
IFERROR(VLOOKUP(BU150,MonsterTable!$A:$B,MATCH(MonsterTable!$B$1,MonsterTable!$A$1:$B$1,0),0),
IF(OR(NOT(ISBLANK(BW150)),ISBLANK(BX150)),#N/A,
IF(BU150="empty","empty",
VLOOKUP(BU150,MonsterGroupTable!$A:$A,1,0)))))))</f>
        <v/>
      </c>
      <c r="CC150" s="2" t="str">
        <f>IF(AND(ISBLANK(CB150),OR(NOT(ISBLANK(CD150)),NOT(ISBLANK(CE150)))),#N/A,
IF(ISBLANK(CB150),"",
IF(AND(NOT(ISERROR(VLOOKUP(CB150,MonsterTable!$A:$B,MATCH(MonsterTable!$B$1,MonsterTable!$A$1:$B$1,0),0))),OR(ISBLANK(CD150),ISBLANK(CE150))),#N/A,
IFERROR(VLOOKUP(CB150,MonsterTable!$A:$B,MATCH(MonsterTable!$B$1,MonsterTable!$A$1:$B$1,0),0),
IF(OR(NOT(ISBLANK(CD150)),ISBLANK(CE150)),#N/A,
IF(CB150="empty","empty",
VLOOKUP(CB150,MonsterGroupTable!$A:$A,1,0)))))))</f>
        <v/>
      </c>
      <c r="CJ150" s="2" t="str">
        <f>IF(AND(ISBLANK(CI150),OR(NOT(ISBLANK(CK150)),NOT(ISBLANK(CL150)))),#N/A,
IF(ISBLANK(CI150),"",
IF(AND(NOT(ISERROR(VLOOKUP(CI150,MonsterTable!$A:$B,MATCH(MonsterTable!$B$1,MonsterTable!$A$1:$B$1,0),0))),OR(ISBLANK(CK150),ISBLANK(CL150))),#N/A,
IFERROR(VLOOKUP(CI150,MonsterTable!$A:$B,MATCH(MonsterTable!$B$1,MonsterTable!$A$1:$B$1,0),0),
IF(OR(NOT(ISBLANK(CK150)),ISBLANK(CL150)),#N/A,
IF(CI150="empty","empty",
VLOOKUP(CI150,MonsterGroupTable!$A:$A,1,0)))))))</f>
        <v/>
      </c>
    </row>
    <row r="151" spans="1:88">
      <c r="A151">
        <v>10150</v>
      </c>
      <c r="B151">
        <f t="shared" si="4"/>
        <v>1.2</v>
      </c>
      <c r="C151">
        <f t="shared" si="4"/>
        <v>1.1000000000000001</v>
      </c>
      <c r="F151">
        <v>180</v>
      </c>
      <c r="G151">
        <v>2907</v>
      </c>
      <c r="H151">
        <v>0</v>
      </c>
      <c r="I151">
        <v>0</v>
      </c>
      <c r="J151">
        <v>0</v>
      </c>
      <c r="K151" t="s">
        <v>28</v>
      </c>
      <c r="L151" t="s">
        <v>249</v>
      </c>
      <c r="M151" t="s">
        <v>79</v>
      </c>
      <c r="N151" t="s">
        <v>80</v>
      </c>
      <c r="O151">
        <v>0</v>
      </c>
      <c r="P151">
        <v>-4.75</v>
      </c>
      <c r="Q151">
        <v>-3.5</v>
      </c>
      <c r="R151">
        <v>4.75</v>
      </c>
      <c r="S151">
        <v>3</v>
      </c>
      <c r="T151">
        <v>-13.5</v>
      </c>
      <c r="U151">
        <v>2.5499999999999998</v>
      </c>
      <c r="V151">
        <v>-6.75</v>
      </c>
      <c r="W151" t="str">
        <f t="shared" si="5"/>
        <v>g115,5</v>
      </c>
      <c r="X151" s="1" t="s">
        <v>332</v>
      </c>
      <c r="Y151" s="2" t="str">
        <f>IF(AND(ISBLANK(X151),OR(NOT(ISBLANK(Z151)),NOT(ISBLANK(AA151)))),#N/A,
IF(ISBLANK(X151),"",
IF(AND(NOT(ISERROR(VLOOKUP(X151,MonsterTable!$A:$B,MATCH(MonsterTable!$B$1,MonsterTable!$A$1:$B$1,0),0))),OR(ISBLANK(Z151),ISBLANK(AA151))),#N/A,
IFERROR(VLOOKUP(X151,MonsterTable!$A:$B,MATCH(MonsterTable!$B$1,MonsterTable!$A$1:$B$1,0),0),
IF(OR(NOT(ISBLANK(Z151)),ISBLANK(AA151)),#N/A,
IF(X151="empty","empty",
VLOOKUP(X151,MonsterGroupTable!$A:$A,1,0)))))))</f>
        <v>g115</v>
      </c>
      <c r="AA151">
        <v>5</v>
      </c>
      <c r="AF151" s="2" t="str">
        <f>IF(AND(ISBLANK(AE151),OR(NOT(ISBLANK(AG151)),NOT(ISBLANK(AH151)))),#N/A,
IF(ISBLANK(AE151),"",
IF(AND(NOT(ISERROR(VLOOKUP(AE151,MonsterTable!$A:$B,MATCH(MonsterTable!$B$1,MonsterTable!$A$1:$B$1,0),0))),OR(ISBLANK(AG151),ISBLANK(AH151))),#N/A,
IFERROR(VLOOKUP(AE151,MonsterTable!$A:$B,MATCH(MonsterTable!$B$1,MonsterTable!$A$1:$B$1,0),0),
IF(OR(NOT(ISBLANK(AG151)),ISBLANK(AH151)),#N/A,
IF(AE151="empty","empty",
VLOOKUP(AE151,MonsterGroupTable!$A:$A,1,0)))))))</f>
        <v/>
      </c>
      <c r="AM151" s="2" t="str">
        <f>IF(AND(ISBLANK(AL151),OR(NOT(ISBLANK(AN151)),NOT(ISBLANK(AO151)))),#N/A,
IF(ISBLANK(AL151),"",
IF(AND(NOT(ISERROR(VLOOKUP(AL151,MonsterTable!$A:$B,MATCH(MonsterTable!$B$1,MonsterTable!$A$1:$B$1,0),0))),OR(ISBLANK(AN151),ISBLANK(AO151))),#N/A,
IFERROR(VLOOKUP(AL151,MonsterTable!$A:$B,MATCH(MonsterTable!$B$1,MonsterTable!$A$1:$B$1,0),0),
IF(OR(NOT(ISBLANK(AN151)),ISBLANK(AO151)),#N/A,
IF(AL151="empty","empty",
VLOOKUP(AL151,MonsterGroupTable!$A:$A,1,0)))))))</f>
        <v/>
      </c>
      <c r="AT151" s="2" t="str">
        <f>IF(AND(ISBLANK(AS151),OR(NOT(ISBLANK(AU151)),NOT(ISBLANK(AV151)))),#N/A,
IF(ISBLANK(AS151),"",
IF(AND(NOT(ISERROR(VLOOKUP(AS151,MonsterTable!$A:$B,MATCH(MonsterTable!$B$1,MonsterTable!$A$1:$B$1,0),0))),OR(ISBLANK(AU151),ISBLANK(AV151))),#N/A,
IFERROR(VLOOKUP(AS151,MonsterTable!$A:$B,MATCH(MonsterTable!$B$1,MonsterTable!$A$1:$B$1,0),0),
IF(OR(NOT(ISBLANK(AU151)),ISBLANK(AV151)),#N/A,
IF(AS151="empty","empty",
VLOOKUP(AS151,MonsterGroupTable!$A:$A,1,0)))))))</f>
        <v/>
      </c>
      <c r="BA151" s="2" t="str">
        <f>IF(AND(ISBLANK(AZ151),OR(NOT(ISBLANK(BB151)),NOT(ISBLANK(BC151)))),#N/A,
IF(ISBLANK(AZ151),"",
IF(AND(NOT(ISERROR(VLOOKUP(AZ151,MonsterTable!$A:$B,MATCH(MonsterTable!$B$1,MonsterTable!$A$1:$B$1,0),0))),OR(ISBLANK(BB151),ISBLANK(BC151))),#N/A,
IFERROR(VLOOKUP(AZ151,MonsterTable!$A:$B,MATCH(MonsterTable!$B$1,MonsterTable!$A$1:$B$1,0),0),
IF(OR(NOT(ISBLANK(BB151)),ISBLANK(BC151)),#N/A,
IF(AZ151="empty","empty",
VLOOKUP(AZ151,MonsterGroupTable!$A:$A,1,0)))))))</f>
        <v/>
      </c>
      <c r="BH151" s="2" t="str">
        <f>IF(AND(ISBLANK(BG151),OR(NOT(ISBLANK(BI151)),NOT(ISBLANK(BJ151)))),#N/A,
IF(ISBLANK(BG151),"",
IF(AND(NOT(ISERROR(VLOOKUP(BG151,MonsterTable!$A:$B,MATCH(MonsterTable!$B$1,MonsterTable!$A$1:$B$1,0),0))),OR(ISBLANK(BI151),ISBLANK(BJ151))),#N/A,
IFERROR(VLOOKUP(BG151,MonsterTable!$A:$B,MATCH(MonsterTable!$B$1,MonsterTable!$A$1:$B$1,0),0),
IF(OR(NOT(ISBLANK(BI151)),ISBLANK(BJ151)),#N/A,
IF(BG151="empty","empty",
VLOOKUP(BG151,MonsterGroupTable!$A:$A,1,0)))))))</f>
        <v/>
      </c>
      <c r="BO151" s="2" t="str">
        <f>IF(AND(ISBLANK(BN151),OR(NOT(ISBLANK(BP151)),NOT(ISBLANK(BQ151)))),#N/A,
IF(ISBLANK(BN151),"",
IF(AND(NOT(ISERROR(VLOOKUP(BN151,MonsterTable!$A:$B,MATCH(MonsterTable!$B$1,MonsterTable!$A$1:$B$1,0),0))),OR(ISBLANK(BP151),ISBLANK(BQ151))),#N/A,
IFERROR(VLOOKUP(BN151,MonsterTable!$A:$B,MATCH(MonsterTable!$B$1,MonsterTable!$A$1:$B$1,0),0),
IF(OR(NOT(ISBLANK(BP151)),ISBLANK(BQ151)),#N/A,
IF(BN151="empty","empty",
VLOOKUP(BN151,MonsterGroupTable!$A:$A,1,0)))))))</f>
        <v/>
      </c>
      <c r="BV151" s="2" t="str">
        <f>IF(AND(ISBLANK(BU151),OR(NOT(ISBLANK(BW151)),NOT(ISBLANK(BX151)))),#N/A,
IF(ISBLANK(BU151),"",
IF(AND(NOT(ISERROR(VLOOKUP(BU151,MonsterTable!$A:$B,MATCH(MonsterTable!$B$1,MonsterTable!$A$1:$B$1,0),0))),OR(ISBLANK(BW151),ISBLANK(BX151))),#N/A,
IFERROR(VLOOKUP(BU151,MonsterTable!$A:$B,MATCH(MonsterTable!$B$1,MonsterTable!$A$1:$B$1,0),0),
IF(OR(NOT(ISBLANK(BW151)),ISBLANK(BX151)),#N/A,
IF(BU151="empty","empty",
VLOOKUP(BU151,MonsterGroupTable!$A:$A,1,0)))))))</f>
        <v/>
      </c>
      <c r="CC151" s="2" t="str">
        <f>IF(AND(ISBLANK(CB151),OR(NOT(ISBLANK(CD151)),NOT(ISBLANK(CE151)))),#N/A,
IF(ISBLANK(CB151),"",
IF(AND(NOT(ISERROR(VLOOKUP(CB151,MonsterTable!$A:$B,MATCH(MonsterTable!$B$1,MonsterTable!$A$1:$B$1,0),0))),OR(ISBLANK(CD151),ISBLANK(CE151))),#N/A,
IFERROR(VLOOKUP(CB151,MonsterTable!$A:$B,MATCH(MonsterTable!$B$1,MonsterTable!$A$1:$B$1,0),0),
IF(OR(NOT(ISBLANK(CD151)),ISBLANK(CE151)),#N/A,
IF(CB151="empty","empty",
VLOOKUP(CB151,MonsterGroupTable!$A:$A,1,0)))))))</f>
        <v/>
      </c>
      <c r="CJ151" s="2" t="str">
        <f>IF(AND(ISBLANK(CI151),OR(NOT(ISBLANK(CK151)),NOT(ISBLANK(CL151)))),#N/A,
IF(ISBLANK(CI151),"",
IF(AND(NOT(ISERROR(VLOOKUP(CI151,MonsterTable!$A:$B,MATCH(MonsterTable!$B$1,MonsterTable!$A$1:$B$1,0),0))),OR(ISBLANK(CK151),ISBLANK(CL151))),#N/A,
IFERROR(VLOOKUP(CI151,MonsterTable!$A:$B,MATCH(MonsterTable!$B$1,MonsterTable!$A$1:$B$1,0),0),
IF(OR(NOT(ISBLANK(CK151)),ISBLANK(CL151)),#N/A,
IF(CI151="empty","empty",
VLOOKUP(CI151,MonsterGroupTable!$A:$A,1,0)))))))</f>
        <v/>
      </c>
    </row>
    <row r="152" spans="1:88">
      <c r="A152">
        <v>10151</v>
      </c>
      <c r="B152">
        <f t="shared" si="4"/>
        <v>1.1000000000000001</v>
      </c>
      <c r="C152">
        <f t="shared" si="4"/>
        <v>1.1000000000000001</v>
      </c>
      <c r="F152">
        <v>210</v>
      </c>
      <c r="G152">
        <v>3115</v>
      </c>
      <c r="H152">
        <v>0</v>
      </c>
      <c r="I152">
        <v>0</v>
      </c>
      <c r="J152">
        <v>0</v>
      </c>
      <c r="K152" t="s">
        <v>28</v>
      </c>
      <c r="L152" t="s">
        <v>251</v>
      </c>
      <c r="M152" t="s">
        <v>79</v>
      </c>
      <c r="N152" t="s">
        <v>80</v>
      </c>
      <c r="O152">
        <v>0</v>
      </c>
      <c r="P152">
        <v>-4.75</v>
      </c>
      <c r="Q152">
        <v>-3.5</v>
      </c>
      <c r="R152">
        <v>4.75</v>
      </c>
      <c r="S152">
        <v>3</v>
      </c>
      <c r="T152">
        <v>-13.5</v>
      </c>
      <c r="U152">
        <v>2.5499999999999998</v>
      </c>
      <c r="V152">
        <v>-6.75</v>
      </c>
      <c r="W152" t="str">
        <f t="shared" si="5"/>
        <v>g116,5</v>
      </c>
      <c r="X152" s="1" t="s">
        <v>333</v>
      </c>
      <c r="Y152" s="2" t="str">
        <f>IF(AND(ISBLANK(X152),OR(NOT(ISBLANK(Z152)),NOT(ISBLANK(AA152)))),#N/A,
IF(ISBLANK(X152),"",
IF(AND(NOT(ISERROR(VLOOKUP(X152,MonsterTable!$A:$B,MATCH(MonsterTable!$B$1,MonsterTable!$A$1:$B$1,0),0))),OR(ISBLANK(Z152),ISBLANK(AA152))),#N/A,
IFERROR(VLOOKUP(X152,MonsterTable!$A:$B,MATCH(MonsterTable!$B$1,MonsterTable!$A$1:$B$1,0),0),
IF(OR(NOT(ISBLANK(Z152)),ISBLANK(AA152)),#N/A,
IF(X152="empty","empty",
VLOOKUP(X152,MonsterGroupTable!$A:$A,1,0)))))))</f>
        <v>g116</v>
      </c>
      <c r="AA152">
        <v>5</v>
      </c>
      <c r="AF152" s="2" t="str">
        <f>IF(AND(ISBLANK(AE152),OR(NOT(ISBLANK(AG152)),NOT(ISBLANK(AH152)))),#N/A,
IF(ISBLANK(AE152),"",
IF(AND(NOT(ISERROR(VLOOKUP(AE152,MonsterTable!$A:$B,MATCH(MonsterTable!$B$1,MonsterTable!$A$1:$B$1,0),0))),OR(ISBLANK(AG152),ISBLANK(AH152))),#N/A,
IFERROR(VLOOKUP(AE152,MonsterTable!$A:$B,MATCH(MonsterTable!$B$1,MonsterTable!$A$1:$B$1,0),0),
IF(OR(NOT(ISBLANK(AG152)),ISBLANK(AH152)),#N/A,
IF(AE152="empty","empty",
VLOOKUP(AE152,MonsterGroupTable!$A:$A,1,0)))))))</f>
        <v/>
      </c>
      <c r="AM152" s="2" t="str">
        <f>IF(AND(ISBLANK(AL152),OR(NOT(ISBLANK(AN152)),NOT(ISBLANK(AO152)))),#N/A,
IF(ISBLANK(AL152),"",
IF(AND(NOT(ISERROR(VLOOKUP(AL152,MonsterTable!$A:$B,MATCH(MonsterTable!$B$1,MonsterTable!$A$1:$B$1,0),0))),OR(ISBLANK(AN152),ISBLANK(AO152))),#N/A,
IFERROR(VLOOKUP(AL152,MonsterTable!$A:$B,MATCH(MonsterTable!$B$1,MonsterTable!$A$1:$B$1,0),0),
IF(OR(NOT(ISBLANK(AN152)),ISBLANK(AO152)),#N/A,
IF(AL152="empty","empty",
VLOOKUP(AL152,MonsterGroupTable!$A:$A,1,0)))))))</f>
        <v/>
      </c>
      <c r="AT152" s="2" t="str">
        <f>IF(AND(ISBLANK(AS152),OR(NOT(ISBLANK(AU152)),NOT(ISBLANK(AV152)))),#N/A,
IF(ISBLANK(AS152),"",
IF(AND(NOT(ISERROR(VLOOKUP(AS152,MonsterTable!$A:$B,MATCH(MonsterTable!$B$1,MonsterTable!$A$1:$B$1,0),0))),OR(ISBLANK(AU152),ISBLANK(AV152))),#N/A,
IFERROR(VLOOKUP(AS152,MonsterTable!$A:$B,MATCH(MonsterTable!$B$1,MonsterTable!$A$1:$B$1,0),0),
IF(OR(NOT(ISBLANK(AU152)),ISBLANK(AV152)),#N/A,
IF(AS152="empty","empty",
VLOOKUP(AS152,MonsterGroupTable!$A:$A,1,0)))))))</f>
        <v/>
      </c>
      <c r="BA152" s="2" t="str">
        <f>IF(AND(ISBLANK(AZ152),OR(NOT(ISBLANK(BB152)),NOT(ISBLANK(BC152)))),#N/A,
IF(ISBLANK(AZ152),"",
IF(AND(NOT(ISERROR(VLOOKUP(AZ152,MonsterTable!$A:$B,MATCH(MonsterTable!$B$1,MonsterTable!$A$1:$B$1,0),0))),OR(ISBLANK(BB152),ISBLANK(BC152))),#N/A,
IFERROR(VLOOKUP(AZ152,MonsterTable!$A:$B,MATCH(MonsterTable!$B$1,MonsterTable!$A$1:$B$1,0),0),
IF(OR(NOT(ISBLANK(BB152)),ISBLANK(BC152)),#N/A,
IF(AZ152="empty","empty",
VLOOKUP(AZ152,MonsterGroupTable!$A:$A,1,0)))))))</f>
        <v/>
      </c>
      <c r="BH152" s="2" t="str">
        <f>IF(AND(ISBLANK(BG152),OR(NOT(ISBLANK(BI152)),NOT(ISBLANK(BJ152)))),#N/A,
IF(ISBLANK(BG152),"",
IF(AND(NOT(ISERROR(VLOOKUP(BG152,MonsterTable!$A:$B,MATCH(MonsterTable!$B$1,MonsterTable!$A$1:$B$1,0),0))),OR(ISBLANK(BI152),ISBLANK(BJ152))),#N/A,
IFERROR(VLOOKUP(BG152,MonsterTable!$A:$B,MATCH(MonsterTable!$B$1,MonsterTable!$A$1:$B$1,0),0),
IF(OR(NOT(ISBLANK(BI152)),ISBLANK(BJ152)),#N/A,
IF(BG152="empty","empty",
VLOOKUP(BG152,MonsterGroupTable!$A:$A,1,0)))))))</f>
        <v/>
      </c>
      <c r="BO152" s="2" t="str">
        <f>IF(AND(ISBLANK(BN152),OR(NOT(ISBLANK(BP152)),NOT(ISBLANK(BQ152)))),#N/A,
IF(ISBLANK(BN152),"",
IF(AND(NOT(ISERROR(VLOOKUP(BN152,MonsterTable!$A:$B,MATCH(MonsterTable!$B$1,MonsterTable!$A$1:$B$1,0),0))),OR(ISBLANK(BP152),ISBLANK(BQ152))),#N/A,
IFERROR(VLOOKUP(BN152,MonsterTable!$A:$B,MATCH(MonsterTable!$B$1,MonsterTable!$A$1:$B$1,0),0),
IF(OR(NOT(ISBLANK(BP152)),ISBLANK(BQ152)),#N/A,
IF(BN152="empty","empty",
VLOOKUP(BN152,MonsterGroupTable!$A:$A,1,0)))))))</f>
        <v/>
      </c>
      <c r="BV152" s="2" t="str">
        <f>IF(AND(ISBLANK(BU152),OR(NOT(ISBLANK(BW152)),NOT(ISBLANK(BX152)))),#N/A,
IF(ISBLANK(BU152),"",
IF(AND(NOT(ISERROR(VLOOKUP(BU152,MonsterTable!$A:$B,MATCH(MonsterTable!$B$1,MonsterTable!$A$1:$B$1,0),0))),OR(ISBLANK(BW152),ISBLANK(BX152))),#N/A,
IFERROR(VLOOKUP(BU152,MonsterTable!$A:$B,MATCH(MonsterTable!$B$1,MonsterTable!$A$1:$B$1,0),0),
IF(OR(NOT(ISBLANK(BW152)),ISBLANK(BX152)),#N/A,
IF(BU152="empty","empty",
VLOOKUP(BU152,MonsterGroupTable!$A:$A,1,0)))))))</f>
        <v/>
      </c>
      <c r="CC152" s="2" t="str">
        <f>IF(AND(ISBLANK(CB152),OR(NOT(ISBLANK(CD152)),NOT(ISBLANK(CE152)))),#N/A,
IF(ISBLANK(CB152),"",
IF(AND(NOT(ISERROR(VLOOKUP(CB152,MonsterTable!$A:$B,MATCH(MonsterTable!$B$1,MonsterTable!$A$1:$B$1,0),0))),OR(ISBLANK(CD152),ISBLANK(CE152))),#N/A,
IFERROR(VLOOKUP(CB152,MonsterTable!$A:$B,MATCH(MonsterTable!$B$1,MonsterTable!$A$1:$B$1,0),0),
IF(OR(NOT(ISBLANK(CD152)),ISBLANK(CE152)),#N/A,
IF(CB152="empty","empty",
VLOOKUP(CB152,MonsterGroupTable!$A:$A,1,0)))))))</f>
        <v/>
      </c>
      <c r="CJ152" s="2" t="str">
        <f>IF(AND(ISBLANK(CI152),OR(NOT(ISBLANK(CK152)),NOT(ISBLANK(CL152)))),#N/A,
IF(ISBLANK(CI152),"",
IF(AND(NOT(ISERROR(VLOOKUP(CI152,MonsterTable!$A:$B,MATCH(MonsterTable!$B$1,MonsterTable!$A$1:$B$1,0),0))),OR(ISBLANK(CK152),ISBLANK(CL152))),#N/A,
IFERROR(VLOOKUP(CI152,MonsterTable!$A:$B,MATCH(MonsterTable!$B$1,MonsterTable!$A$1:$B$1,0),0),
IF(OR(NOT(ISBLANK(CK152)),ISBLANK(CL152)),#N/A,
IF(CI152="empty","empty",
VLOOKUP(CI152,MonsterGroupTable!$A:$A,1,0)))))))</f>
        <v/>
      </c>
    </row>
    <row r="153" spans="1:88">
      <c r="A153">
        <v>10152</v>
      </c>
      <c r="B153">
        <f t="shared" si="4"/>
        <v>1.1000000000000001</v>
      </c>
      <c r="C153">
        <f t="shared" si="4"/>
        <v>1.1000000000000001</v>
      </c>
      <c r="F153">
        <v>240</v>
      </c>
      <c r="G153">
        <v>3142</v>
      </c>
      <c r="H153">
        <v>0</v>
      </c>
      <c r="I153">
        <v>0</v>
      </c>
      <c r="J153">
        <v>0</v>
      </c>
      <c r="K153" t="s">
        <v>28</v>
      </c>
      <c r="L153" t="s">
        <v>251</v>
      </c>
      <c r="M153" t="s">
        <v>79</v>
      </c>
      <c r="N153" t="s">
        <v>80</v>
      </c>
      <c r="O153">
        <v>0</v>
      </c>
      <c r="P153">
        <v>-4.75</v>
      </c>
      <c r="Q153">
        <v>-3.5</v>
      </c>
      <c r="R153">
        <v>4.75</v>
      </c>
      <c r="S153">
        <v>3</v>
      </c>
      <c r="T153">
        <v>-13.5</v>
      </c>
      <c r="U153">
        <v>2.5499999999999998</v>
      </c>
      <c r="V153">
        <v>-6.75</v>
      </c>
      <c r="W153" t="str">
        <f t="shared" si="5"/>
        <v>g116,5</v>
      </c>
      <c r="X153" s="1" t="s">
        <v>333</v>
      </c>
      <c r="Y153" s="2" t="str">
        <f>IF(AND(ISBLANK(X153),OR(NOT(ISBLANK(Z153)),NOT(ISBLANK(AA153)))),#N/A,
IF(ISBLANK(X153),"",
IF(AND(NOT(ISERROR(VLOOKUP(X153,MonsterTable!$A:$B,MATCH(MonsterTable!$B$1,MonsterTable!$A$1:$B$1,0),0))),OR(ISBLANK(Z153),ISBLANK(AA153))),#N/A,
IFERROR(VLOOKUP(X153,MonsterTable!$A:$B,MATCH(MonsterTable!$B$1,MonsterTable!$A$1:$B$1,0),0),
IF(OR(NOT(ISBLANK(Z153)),ISBLANK(AA153)),#N/A,
IF(X153="empty","empty",
VLOOKUP(X153,MonsterGroupTable!$A:$A,1,0)))))))</f>
        <v>g116</v>
      </c>
      <c r="AA153">
        <v>5</v>
      </c>
      <c r="AF153" s="2" t="str">
        <f>IF(AND(ISBLANK(AE153),OR(NOT(ISBLANK(AG153)),NOT(ISBLANK(AH153)))),#N/A,
IF(ISBLANK(AE153),"",
IF(AND(NOT(ISERROR(VLOOKUP(AE153,MonsterTable!$A:$B,MATCH(MonsterTable!$B$1,MonsterTable!$A$1:$B$1,0),0))),OR(ISBLANK(AG153),ISBLANK(AH153))),#N/A,
IFERROR(VLOOKUP(AE153,MonsterTable!$A:$B,MATCH(MonsterTable!$B$1,MonsterTable!$A$1:$B$1,0),0),
IF(OR(NOT(ISBLANK(AG153)),ISBLANK(AH153)),#N/A,
IF(AE153="empty","empty",
VLOOKUP(AE153,MonsterGroupTable!$A:$A,1,0)))))))</f>
        <v/>
      </c>
      <c r="AM153" s="2" t="str">
        <f>IF(AND(ISBLANK(AL153),OR(NOT(ISBLANK(AN153)),NOT(ISBLANK(AO153)))),#N/A,
IF(ISBLANK(AL153),"",
IF(AND(NOT(ISERROR(VLOOKUP(AL153,MonsterTable!$A:$B,MATCH(MonsterTable!$B$1,MonsterTable!$A$1:$B$1,0),0))),OR(ISBLANK(AN153),ISBLANK(AO153))),#N/A,
IFERROR(VLOOKUP(AL153,MonsterTable!$A:$B,MATCH(MonsterTable!$B$1,MonsterTable!$A$1:$B$1,0),0),
IF(OR(NOT(ISBLANK(AN153)),ISBLANK(AO153)),#N/A,
IF(AL153="empty","empty",
VLOOKUP(AL153,MonsterGroupTable!$A:$A,1,0)))))))</f>
        <v/>
      </c>
      <c r="AT153" s="2" t="str">
        <f>IF(AND(ISBLANK(AS153),OR(NOT(ISBLANK(AU153)),NOT(ISBLANK(AV153)))),#N/A,
IF(ISBLANK(AS153),"",
IF(AND(NOT(ISERROR(VLOOKUP(AS153,MonsterTable!$A:$B,MATCH(MonsterTable!$B$1,MonsterTable!$A$1:$B$1,0),0))),OR(ISBLANK(AU153),ISBLANK(AV153))),#N/A,
IFERROR(VLOOKUP(AS153,MonsterTable!$A:$B,MATCH(MonsterTable!$B$1,MonsterTable!$A$1:$B$1,0),0),
IF(OR(NOT(ISBLANK(AU153)),ISBLANK(AV153)),#N/A,
IF(AS153="empty","empty",
VLOOKUP(AS153,MonsterGroupTable!$A:$A,1,0)))))))</f>
        <v/>
      </c>
      <c r="BA153" s="2" t="str">
        <f>IF(AND(ISBLANK(AZ153),OR(NOT(ISBLANK(BB153)),NOT(ISBLANK(BC153)))),#N/A,
IF(ISBLANK(AZ153),"",
IF(AND(NOT(ISERROR(VLOOKUP(AZ153,MonsterTable!$A:$B,MATCH(MonsterTable!$B$1,MonsterTable!$A$1:$B$1,0),0))),OR(ISBLANK(BB153),ISBLANK(BC153))),#N/A,
IFERROR(VLOOKUP(AZ153,MonsterTable!$A:$B,MATCH(MonsterTable!$B$1,MonsterTable!$A$1:$B$1,0),0),
IF(OR(NOT(ISBLANK(BB153)),ISBLANK(BC153)),#N/A,
IF(AZ153="empty","empty",
VLOOKUP(AZ153,MonsterGroupTable!$A:$A,1,0)))))))</f>
        <v/>
      </c>
      <c r="BH153" s="2" t="str">
        <f>IF(AND(ISBLANK(BG153),OR(NOT(ISBLANK(BI153)),NOT(ISBLANK(BJ153)))),#N/A,
IF(ISBLANK(BG153),"",
IF(AND(NOT(ISERROR(VLOOKUP(BG153,MonsterTable!$A:$B,MATCH(MonsterTable!$B$1,MonsterTable!$A$1:$B$1,0),0))),OR(ISBLANK(BI153),ISBLANK(BJ153))),#N/A,
IFERROR(VLOOKUP(BG153,MonsterTable!$A:$B,MATCH(MonsterTable!$B$1,MonsterTable!$A$1:$B$1,0),0),
IF(OR(NOT(ISBLANK(BI153)),ISBLANK(BJ153)),#N/A,
IF(BG153="empty","empty",
VLOOKUP(BG153,MonsterGroupTable!$A:$A,1,0)))))))</f>
        <v/>
      </c>
      <c r="BO153" s="2" t="str">
        <f>IF(AND(ISBLANK(BN153),OR(NOT(ISBLANK(BP153)),NOT(ISBLANK(BQ153)))),#N/A,
IF(ISBLANK(BN153),"",
IF(AND(NOT(ISERROR(VLOOKUP(BN153,MonsterTable!$A:$B,MATCH(MonsterTable!$B$1,MonsterTable!$A$1:$B$1,0),0))),OR(ISBLANK(BP153),ISBLANK(BQ153))),#N/A,
IFERROR(VLOOKUP(BN153,MonsterTable!$A:$B,MATCH(MonsterTable!$B$1,MonsterTable!$A$1:$B$1,0),0),
IF(OR(NOT(ISBLANK(BP153)),ISBLANK(BQ153)),#N/A,
IF(BN153="empty","empty",
VLOOKUP(BN153,MonsterGroupTable!$A:$A,1,0)))))))</f>
        <v/>
      </c>
      <c r="BV153" s="2" t="str">
        <f>IF(AND(ISBLANK(BU153),OR(NOT(ISBLANK(BW153)),NOT(ISBLANK(BX153)))),#N/A,
IF(ISBLANK(BU153),"",
IF(AND(NOT(ISERROR(VLOOKUP(BU153,MonsterTable!$A:$B,MATCH(MonsterTable!$B$1,MonsterTable!$A$1:$B$1,0),0))),OR(ISBLANK(BW153),ISBLANK(BX153))),#N/A,
IFERROR(VLOOKUP(BU153,MonsterTable!$A:$B,MATCH(MonsterTable!$B$1,MonsterTable!$A$1:$B$1,0),0),
IF(OR(NOT(ISBLANK(BW153)),ISBLANK(BX153)),#N/A,
IF(BU153="empty","empty",
VLOOKUP(BU153,MonsterGroupTable!$A:$A,1,0)))))))</f>
        <v/>
      </c>
      <c r="CC153" s="2" t="str">
        <f>IF(AND(ISBLANK(CB153),OR(NOT(ISBLANK(CD153)),NOT(ISBLANK(CE153)))),#N/A,
IF(ISBLANK(CB153),"",
IF(AND(NOT(ISERROR(VLOOKUP(CB153,MonsterTable!$A:$B,MATCH(MonsterTable!$B$1,MonsterTable!$A$1:$B$1,0),0))),OR(ISBLANK(CD153),ISBLANK(CE153))),#N/A,
IFERROR(VLOOKUP(CB153,MonsterTable!$A:$B,MATCH(MonsterTable!$B$1,MonsterTable!$A$1:$B$1,0),0),
IF(OR(NOT(ISBLANK(CD153)),ISBLANK(CE153)),#N/A,
IF(CB153="empty","empty",
VLOOKUP(CB153,MonsterGroupTable!$A:$A,1,0)))))))</f>
        <v/>
      </c>
      <c r="CJ153" s="2" t="str">
        <f>IF(AND(ISBLANK(CI153),OR(NOT(ISBLANK(CK153)),NOT(ISBLANK(CL153)))),#N/A,
IF(ISBLANK(CI153),"",
IF(AND(NOT(ISERROR(VLOOKUP(CI153,MonsterTable!$A:$B,MATCH(MonsterTable!$B$1,MonsterTable!$A$1:$B$1,0),0))),OR(ISBLANK(CK153),ISBLANK(CL153))),#N/A,
IFERROR(VLOOKUP(CI153,MonsterTable!$A:$B,MATCH(MonsterTable!$B$1,MonsterTable!$A$1:$B$1,0),0),
IF(OR(NOT(ISBLANK(CK153)),ISBLANK(CL153)),#N/A,
IF(CI153="empty","empty",
VLOOKUP(CI153,MonsterGroupTable!$A:$A,1,0)))))))</f>
        <v/>
      </c>
    </row>
    <row r="154" spans="1:88">
      <c r="A154">
        <v>10153</v>
      </c>
      <c r="B154">
        <f t="shared" si="4"/>
        <v>1.1000000000000001</v>
      </c>
      <c r="C154">
        <f t="shared" si="4"/>
        <v>1.1000000000000001</v>
      </c>
      <c r="F154">
        <v>270</v>
      </c>
      <c r="G154">
        <v>3169</v>
      </c>
      <c r="H154">
        <v>0</v>
      </c>
      <c r="I154">
        <v>0</v>
      </c>
      <c r="J154">
        <v>0</v>
      </c>
      <c r="K154" t="s">
        <v>28</v>
      </c>
      <c r="L154" t="s">
        <v>251</v>
      </c>
      <c r="M154" t="s">
        <v>79</v>
      </c>
      <c r="N154" t="s">
        <v>80</v>
      </c>
      <c r="O154">
        <v>0</v>
      </c>
      <c r="P154">
        <v>-4.75</v>
      </c>
      <c r="Q154">
        <v>-3.5</v>
      </c>
      <c r="R154">
        <v>4.75</v>
      </c>
      <c r="S154">
        <v>3</v>
      </c>
      <c r="T154">
        <v>-13.5</v>
      </c>
      <c r="U154">
        <v>2.5499999999999998</v>
      </c>
      <c r="V154">
        <v>-6.75</v>
      </c>
      <c r="W154" t="str">
        <f t="shared" si="5"/>
        <v>g116,5</v>
      </c>
      <c r="X154" s="1" t="s">
        <v>333</v>
      </c>
      <c r="Y154" s="2" t="str">
        <f>IF(AND(ISBLANK(X154),OR(NOT(ISBLANK(Z154)),NOT(ISBLANK(AA154)))),#N/A,
IF(ISBLANK(X154),"",
IF(AND(NOT(ISERROR(VLOOKUP(X154,MonsterTable!$A:$B,MATCH(MonsterTable!$B$1,MonsterTable!$A$1:$B$1,0),0))),OR(ISBLANK(Z154),ISBLANK(AA154))),#N/A,
IFERROR(VLOOKUP(X154,MonsterTable!$A:$B,MATCH(MonsterTable!$B$1,MonsterTable!$A$1:$B$1,0),0),
IF(OR(NOT(ISBLANK(Z154)),ISBLANK(AA154)),#N/A,
IF(X154="empty","empty",
VLOOKUP(X154,MonsterGroupTable!$A:$A,1,0)))))))</f>
        <v>g116</v>
      </c>
      <c r="AA154">
        <v>5</v>
      </c>
      <c r="AF154" s="2" t="str">
        <f>IF(AND(ISBLANK(AE154),OR(NOT(ISBLANK(AG154)),NOT(ISBLANK(AH154)))),#N/A,
IF(ISBLANK(AE154),"",
IF(AND(NOT(ISERROR(VLOOKUP(AE154,MonsterTable!$A:$B,MATCH(MonsterTable!$B$1,MonsterTable!$A$1:$B$1,0),0))),OR(ISBLANK(AG154),ISBLANK(AH154))),#N/A,
IFERROR(VLOOKUP(AE154,MonsterTable!$A:$B,MATCH(MonsterTable!$B$1,MonsterTable!$A$1:$B$1,0),0),
IF(OR(NOT(ISBLANK(AG154)),ISBLANK(AH154)),#N/A,
IF(AE154="empty","empty",
VLOOKUP(AE154,MonsterGroupTable!$A:$A,1,0)))))))</f>
        <v/>
      </c>
      <c r="AM154" s="2" t="str">
        <f>IF(AND(ISBLANK(AL154),OR(NOT(ISBLANK(AN154)),NOT(ISBLANK(AO154)))),#N/A,
IF(ISBLANK(AL154),"",
IF(AND(NOT(ISERROR(VLOOKUP(AL154,MonsterTable!$A:$B,MATCH(MonsterTable!$B$1,MonsterTable!$A$1:$B$1,0),0))),OR(ISBLANK(AN154),ISBLANK(AO154))),#N/A,
IFERROR(VLOOKUP(AL154,MonsterTable!$A:$B,MATCH(MonsterTable!$B$1,MonsterTable!$A$1:$B$1,0),0),
IF(OR(NOT(ISBLANK(AN154)),ISBLANK(AO154)),#N/A,
IF(AL154="empty","empty",
VLOOKUP(AL154,MonsterGroupTable!$A:$A,1,0)))))))</f>
        <v/>
      </c>
      <c r="AT154" s="2" t="str">
        <f>IF(AND(ISBLANK(AS154),OR(NOT(ISBLANK(AU154)),NOT(ISBLANK(AV154)))),#N/A,
IF(ISBLANK(AS154),"",
IF(AND(NOT(ISERROR(VLOOKUP(AS154,MonsterTable!$A:$B,MATCH(MonsterTable!$B$1,MonsterTable!$A$1:$B$1,0),0))),OR(ISBLANK(AU154),ISBLANK(AV154))),#N/A,
IFERROR(VLOOKUP(AS154,MonsterTable!$A:$B,MATCH(MonsterTable!$B$1,MonsterTable!$A$1:$B$1,0),0),
IF(OR(NOT(ISBLANK(AU154)),ISBLANK(AV154)),#N/A,
IF(AS154="empty","empty",
VLOOKUP(AS154,MonsterGroupTable!$A:$A,1,0)))))))</f>
        <v/>
      </c>
      <c r="BA154" s="2" t="str">
        <f>IF(AND(ISBLANK(AZ154),OR(NOT(ISBLANK(BB154)),NOT(ISBLANK(BC154)))),#N/A,
IF(ISBLANK(AZ154),"",
IF(AND(NOT(ISERROR(VLOOKUP(AZ154,MonsterTable!$A:$B,MATCH(MonsterTable!$B$1,MonsterTable!$A$1:$B$1,0),0))),OR(ISBLANK(BB154),ISBLANK(BC154))),#N/A,
IFERROR(VLOOKUP(AZ154,MonsterTable!$A:$B,MATCH(MonsterTable!$B$1,MonsterTable!$A$1:$B$1,0),0),
IF(OR(NOT(ISBLANK(BB154)),ISBLANK(BC154)),#N/A,
IF(AZ154="empty","empty",
VLOOKUP(AZ154,MonsterGroupTable!$A:$A,1,0)))))))</f>
        <v/>
      </c>
      <c r="BH154" s="2" t="str">
        <f>IF(AND(ISBLANK(BG154),OR(NOT(ISBLANK(BI154)),NOT(ISBLANK(BJ154)))),#N/A,
IF(ISBLANK(BG154),"",
IF(AND(NOT(ISERROR(VLOOKUP(BG154,MonsterTable!$A:$B,MATCH(MonsterTable!$B$1,MonsterTable!$A$1:$B$1,0),0))),OR(ISBLANK(BI154),ISBLANK(BJ154))),#N/A,
IFERROR(VLOOKUP(BG154,MonsterTable!$A:$B,MATCH(MonsterTable!$B$1,MonsterTable!$A$1:$B$1,0),0),
IF(OR(NOT(ISBLANK(BI154)),ISBLANK(BJ154)),#N/A,
IF(BG154="empty","empty",
VLOOKUP(BG154,MonsterGroupTable!$A:$A,1,0)))))))</f>
        <v/>
      </c>
      <c r="BO154" s="2" t="str">
        <f>IF(AND(ISBLANK(BN154),OR(NOT(ISBLANK(BP154)),NOT(ISBLANK(BQ154)))),#N/A,
IF(ISBLANK(BN154),"",
IF(AND(NOT(ISERROR(VLOOKUP(BN154,MonsterTable!$A:$B,MATCH(MonsterTable!$B$1,MonsterTable!$A$1:$B$1,0),0))),OR(ISBLANK(BP154),ISBLANK(BQ154))),#N/A,
IFERROR(VLOOKUP(BN154,MonsterTable!$A:$B,MATCH(MonsterTable!$B$1,MonsterTable!$A$1:$B$1,0),0),
IF(OR(NOT(ISBLANK(BP154)),ISBLANK(BQ154)),#N/A,
IF(BN154="empty","empty",
VLOOKUP(BN154,MonsterGroupTable!$A:$A,1,0)))))))</f>
        <v/>
      </c>
      <c r="BV154" s="2" t="str">
        <f>IF(AND(ISBLANK(BU154),OR(NOT(ISBLANK(BW154)),NOT(ISBLANK(BX154)))),#N/A,
IF(ISBLANK(BU154),"",
IF(AND(NOT(ISERROR(VLOOKUP(BU154,MonsterTable!$A:$B,MATCH(MonsterTable!$B$1,MonsterTable!$A$1:$B$1,0),0))),OR(ISBLANK(BW154),ISBLANK(BX154))),#N/A,
IFERROR(VLOOKUP(BU154,MonsterTable!$A:$B,MATCH(MonsterTable!$B$1,MonsterTable!$A$1:$B$1,0),0),
IF(OR(NOT(ISBLANK(BW154)),ISBLANK(BX154)),#N/A,
IF(BU154="empty","empty",
VLOOKUP(BU154,MonsterGroupTable!$A:$A,1,0)))))))</f>
        <v/>
      </c>
      <c r="CC154" s="2" t="str">
        <f>IF(AND(ISBLANK(CB154),OR(NOT(ISBLANK(CD154)),NOT(ISBLANK(CE154)))),#N/A,
IF(ISBLANK(CB154),"",
IF(AND(NOT(ISERROR(VLOOKUP(CB154,MonsterTable!$A:$B,MATCH(MonsterTable!$B$1,MonsterTable!$A$1:$B$1,0),0))),OR(ISBLANK(CD154),ISBLANK(CE154))),#N/A,
IFERROR(VLOOKUP(CB154,MonsterTable!$A:$B,MATCH(MonsterTable!$B$1,MonsterTable!$A$1:$B$1,0),0),
IF(OR(NOT(ISBLANK(CD154)),ISBLANK(CE154)),#N/A,
IF(CB154="empty","empty",
VLOOKUP(CB154,MonsterGroupTable!$A:$A,1,0)))))))</f>
        <v/>
      </c>
      <c r="CJ154" s="2" t="str">
        <f>IF(AND(ISBLANK(CI154),OR(NOT(ISBLANK(CK154)),NOT(ISBLANK(CL154)))),#N/A,
IF(ISBLANK(CI154),"",
IF(AND(NOT(ISERROR(VLOOKUP(CI154,MonsterTable!$A:$B,MATCH(MonsterTable!$B$1,MonsterTable!$A$1:$B$1,0),0))),OR(ISBLANK(CK154),ISBLANK(CL154))),#N/A,
IFERROR(VLOOKUP(CI154,MonsterTable!$A:$B,MATCH(MonsterTable!$B$1,MonsterTable!$A$1:$B$1,0),0),
IF(OR(NOT(ISBLANK(CK154)),ISBLANK(CL154)),#N/A,
IF(CI154="empty","empty",
VLOOKUP(CI154,MonsterGroupTable!$A:$A,1,0)))))))</f>
        <v/>
      </c>
    </row>
    <row r="155" spans="1:88">
      <c r="A155">
        <v>10154</v>
      </c>
      <c r="B155">
        <f t="shared" si="4"/>
        <v>1.1000000000000001</v>
      </c>
      <c r="C155">
        <f t="shared" si="4"/>
        <v>1.1000000000000001</v>
      </c>
      <c r="F155">
        <v>300</v>
      </c>
      <c r="G155">
        <v>3196</v>
      </c>
      <c r="H155">
        <v>0</v>
      </c>
      <c r="I155">
        <v>0</v>
      </c>
      <c r="J155">
        <v>0</v>
      </c>
      <c r="K155" t="s">
        <v>28</v>
      </c>
      <c r="L155" t="s">
        <v>251</v>
      </c>
      <c r="M155" t="s">
        <v>79</v>
      </c>
      <c r="N155" t="s">
        <v>80</v>
      </c>
      <c r="O155">
        <v>0</v>
      </c>
      <c r="P155">
        <v>-4.75</v>
      </c>
      <c r="Q155">
        <v>-3.5</v>
      </c>
      <c r="R155">
        <v>4.75</v>
      </c>
      <c r="S155">
        <v>3</v>
      </c>
      <c r="T155">
        <v>-13.5</v>
      </c>
      <c r="U155">
        <v>2.5499999999999998</v>
      </c>
      <c r="V155">
        <v>-6.75</v>
      </c>
      <c r="W155" t="str">
        <f t="shared" si="5"/>
        <v>g116,5</v>
      </c>
      <c r="X155" s="1" t="s">
        <v>333</v>
      </c>
      <c r="Y155" s="2" t="str">
        <f>IF(AND(ISBLANK(X155),OR(NOT(ISBLANK(Z155)),NOT(ISBLANK(AA155)))),#N/A,
IF(ISBLANK(X155),"",
IF(AND(NOT(ISERROR(VLOOKUP(X155,MonsterTable!$A:$B,MATCH(MonsterTable!$B$1,MonsterTable!$A$1:$B$1,0),0))),OR(ISBLANK(Z155),ISBLANK(AA155))),#N/A,
IFERROR(VLOOKUP(X155,MonsterTable!$A:$B,MATCH(MonsterTable!$B$1,MonsterTable!$A$1:$B$1,0),0),
IF(OR(NOT(ISBLANK(Z155)),ISBLANK(AA155)),#N/A,
IF(X155="empty","empty",
VLOOKUP(X155,MonsterGroupTable!$A:$A,1,0)))))))</f>
        <v>g116</v>
      </c>
      <c r="AA155">
        <v>5</v>
      </c>
      <c r="AF155" s="2" t="str">
        <f>IF(AND(ISBLANK(AE155),OR(NOT(ISBLANK(AG155)),NOT(ISBLANK(AH155)))),#N/A,
IF(ISBLANK(AE155),"",
IF(AND(NOT(ISERROR(VLOOKUP(AE155,MonsterTable!$A:$B,MATCH(MonsterTable!$B$1,MonsterTable!$A$1:$B$1,0),0))),OR(ISBLANK(AG155),ISBLANK(AH155))),#N/A,
IFERROR(VLOOKUP(AE155,MonsterTable!$A:$B,MATCH(MonsterTable!$B$1,MonsterTable!$A$1:$B$1,0),0),
IF(OR(NOT(ISBLANK(AG155)),ISBLANK(AH155)),#N/A,
IF(AE155="empty","empty",
VLOOKUP(AE155,MonsterGroupTable!$A:$A,1,0)))))))</f>
        <v/>
      </c>
      <c r="AM155" s="2" t="str">
        <f>IF(AND(ISBLANK(AL155),OR(NOT(ISBLANK(AN155)),NOT(ISBLANK(AO155)))),#N/A,
IF(ISBLANK(AL155),"",
IF(AND(NOT(ISERROR(VLOOKUP(AL155,MonsterTable!$A:$B,MATCH(MonsterTable!$B$1,MonsterTable!$A$1:$B$1,0),0))),OR(ISBLANK(AN155),ISBLANK(AO155))),#N/A,
IFERROR(VLOOKUP(AL155,MonsterTable!$A:$B,MATCH(MonsterTable!$B$1,MonsterTable!$A$1:$B$1,0),0),
IF(OR(NOT(ISBLANK(AN155)),ISBLANK(AO155)),#N/A,
IF(AL155="empty","empty",
VLOOKUP(AL155,MonsterGroupTable!$A:$A,1,0)))))))</f>
        <v/>
      </c>
      <c r="AT155" s="2" t="str">
        <f>IF(AND(ISBLANK(AS155),OR(NOT(ISBLANK(AU155)),NOT(ISBLANK(AV155)))),#N/A,
IF(ISBLANK(AS155),"",
IF(AND(NOT(ISERROR(VLOOKUP(AS155,MonsterTable!$A:$B,MATCH(MonsterTable!$B$1,MonsterTable!$A$1:$B$1,0),0))),OR(ISBLANK(AU155),ISBLANK(AV155))),#N/A,
IFERROR(VLOOKUP(AS155,MonsterTable!$A:$B,MATCH(MonsterTable!$B$1,MonsterTable!$A$1:$B$1,0),0),
IF(OR(NOT(ISBLANK(AU155)),ISBLANK(AV155)),#N/A,
IF(AS155="empty","empty",
VLOOKUP(AS155,MonsterGroupTable!$A:$A,1,0)))))))</f>
        <v/>
      </c>
      <c r="BA155" s="2" t="str">
        <f>IF(AND(ISBLANK(AZ155),OR(NOT(ISBLANK(BB155)),NOT(ISBLANK(BC155)))),#N/A,
IF(ISBLANK(AZ155),"",
IF(AND(NOT(ISERROR(VLOOKUP(AZ155,MonsterTable!$A:$B,MATCH(MonsterTable!$B$1,MonsterTable!$A$1:$B$1,0),0))),OR(ISBLANK(BB155),ISBLANK(BC155))),#N/A,
IFERROR(VLOOKUP(AZ155,MonsterTable!$A:$B,MATCH(MonsterTable!$B$1,MonsterTable!$A$1:$B$1,0),0),
IF(OR(NOT(ISBLANK(BB155)),ISBLANK(BC155)),#N/A,
IF(AZ155="empty","empty",
VLOOKUP(AZ155,MonsterGroupTable!$A:$A,1,0)))))))</f>
        <v/>
      </c>
      <c r="BH155" s="2" t="str">
        <f>IF(AND(ISBLANK(BG155),OR(NOT(ISBLANK(BI155)),NOT(ISBLANK(BJ155)))),#N/A,
IF(ISBLANK(BG155),"",
IF(AND(NOT(ISERROR(VLOOKUP(BG155,MonsterTable!$A:$B,MATCH(MonsterTable!$B$1,MonsterTable!$A$1:$B$1,0),0))),OR(ISBLANK(BI155),ISBLANK(BJ155))),#N/A,
IFERROR(VLOOKUP(BG155,MonsterTable!$A:$B,MATCH(MonsterTable!$B$1,MonsterTable!$A$1:$B$1,0),0),
IF(OR(NOT(ISBLANK(BI155)),ISBLANK(BJ155)),#N/A,
IF(BG155="empty","empty",
VLOOKUP(BG155,MonsterGroupTable!$A:$A,1,0)))))))</f>
        <v/>
      </c>
      <c r="BO155" s="2" t="str">
        <f>IF(AND(ISBLANK(BN155),OR(NOT(ISBLANK(BP155)),NOT(ISBLANK(BQ155)))),#N/A,
IF(ISBLANK(BN155),"",
IF(AND(NOT(ISERROR(VLOOKUP(BN155,MonsterTable!$A:$B,MATCH(MonsterTable!$B$1,MonsterTable!$A$1:$B$1,0),0))),OR(ISBLANK(BP155),ISBLANK(BQ155))),#N/A,
IFERROR(VLOOKUP(BN155,MonsterTable!$A:$B,MATCH(MonsterTable!$B$1,MonsterTable!$A$1:$B$1,0),0),
IF(OR(NOT(ISBLANK(BP155)),ISBLANK(BQ155)),#N/A,
IF(BN155="empty","empty",
VLOOKUP(BN155,MonsterGroupTable!$A:$A,1,0)))))))</f>
        <v/>
      </c>
      <c r="BV155" s="2" t="str">
        <f>IF(AND(ISBLANK(BU155),OR(NOT(ISBLANK(BW155)),NOT(ISBLANK(BX155)))),#N/A,
IF(ISBLANK(BU155),"",
IF(AND(NOT(ISERROR(VLOOKUP(BU155,MonsterTable!$A:$B,MATCH(MonsterTable!$B$1,MonsterTable!$A$1:$B$1,0),0))),OR(ISBLANK(BW155),ISBLANK(BX155))),#N/A,
IFERROR(VLOOKUP(BU155,MonsterTable!$A:$B,MATCH(MonsterTable!$B$1,MonsterTable!$A$1:$B$1,0),0),
IF(OR(NOT(ISBLANK(BW155)),ISBLANK(BX155)),#N/A,
IF(BU155="empty","empty",
VLOOKUP(BU155,MonsterGroupTable!$A:$A,1,0)))))))</f>
        <v/>
      </c>
      <c r="CC155" s="2" t="str">
        <f>IF(AND(ISBLANK(CB155),OR(NOT(ISBLANK(CD155)),NOT(ISBLANK(CE155)))),#N/A,
IF(ISBLANK(CB155),"",
IF(AND(NOT(ISERROR(VLOOKUP(CB155,MonsterTable!$A:$B,MATCH(MonsterTable!$B$1,MonsterTable!$A$1:$B$1,0),0))),OR(ISBLANK(CD155),ISBLANK(CE155))),#N/A,
IFERROR(VLOOKUP(CB155,MonsterTable!$A:$B,MATCH(MonsterTable!$B$1,MonsterTable!$A$1:$B$1,0),0),
IF(OR(NOT(ISBLANK(CD155)),ISBLANK(CE155)),#N/A,
IF(CB155="empty","empty",
VLOOKUP(CB155,MonsterGroupTable!$A:$A,1,0)))))))</f>
        <v/>
      </c>
      <c r="CJ155" s="2" t="str">
        <f>IF(AND(ISBLANK(CI155),OR(NOT(ISBLANK(CK155)),NOT(ISBLANK(CL155)))),#N/A,
IF(ISBLANK(CI155),"",
IF(AND(NOT(ISERROR(VLOOKUP(CI155,MonsterTable!$A:$B,MATCH(MonsterTable!$B$1,MonsterTable!$A$1:$B$1,0),0))),OR(ISBLANK(CK155),ISBLANK(CL155))),#N/A,
IFERROR(VLOOKUP(CI155,MonsterTable!$A:$B,MATCH(MonsterTable!$B$1,MonsterTable!$A$1:$B$1,0),0),
IF(OR(NOT(ISBLANK(CK155)),ISBLANK(CL155)),#N/A,
IF(CI155="empty","empty",
VLOOKUP(CI155,MonsterGroupTable!$A:$A,1,0)))))))</f>
        <v/>
      </c>
    </row>
    <row r="156" spans="1:88">
      <c r="A156">
        <v>10155</v>
      </c>
      <c r="B156">
        <f t="shared" si="4"/>
        <v>1.1000000000000001</v>
      </c>
      <c r="C156">
        <f t="shared" si="4"/>
        <v>1.1000000000000001</v>
      </c>
      <c r="F156">
        <v>330</v>
      </c>
      <c r="G156">
        <v>3223</v>
      </c>
      <c r="H156">
        <v>0</v>
      </c>
      <c r="I156">
        <v>0</v>
      </c>
      <c r="J156">
        <v>0</v>
      </c>
      <c r="K156" t="s">
        <v>28</v>
      </c>
      <c r="L156" t="s">
        <v>251</v>
      </c>
      <c r="M156" t="s">
        <v>79</v>
      </c>
      <c r="N156" t="s">
        <v>80</v>
      </c>
      <c r="O156">
        <v>0</v>
      </c>
      <c r="P156">
        <v>-4.75</v>
      </c>
      <c r="Q156">
        <v>-3.5</v>
      </c>
      <c r="R156">
        <v>4.75</v>
      </c>
      <c r="S156">
        <v>3</v>
      </c>
      <c r="T156">
        <v>-13.5</v>
      </c>
      <c r="U156">
        <v>2.5499999999999998</v>
      </c>
      <c r="V156">
        <v>-6.75</v>
      </c>
      <c r="W156" t="str">
        <f t="shared" si="5"/>
        <v>g116,5</v>
      </c>
      <c r="X156" s="1" t="s">
        <v>333</v>
      </c>
      <c r="Y156" s="2" t="str">
        <f>IF(AND(ISBLANK(X156),OR(NOT(ISBLANK(Z156)),NOT(ISBLANK(AA156)))),#N/A,
IF(ISBLANK(X156),"",
IF(AND(NOT(ISERROR(VLOOKUP(X156,MonsterTable!$A:$B,MATCH(MonsterTable!$B$1,MonsterTable!$A$1:$B$1,0),0))),OR(ISBLANK(Z156),ISBLANK(AA156))),#N/A,
IFERROR(VLOOKUP(X156,MonsterTable!$A:$B,MATCH(MonsterTable!$B$1,MonsterTable!$A$1:$B$1,0),0),
IF(OR(NOT(ISBLANK(Z156)),ISBLANK(AA156)),#N/A,
IF(X156="empty","empty",
VLOOKUP(X156,MonsterGroupTable!$A:$A,1,0)))))))</f>
        <v>g116</v>
      </c>
      <c r="AA156">
        <v>5</v>
      </c>
      <c r="AF156" s="2" t="str">
        <f>IF(AND(ISBLANK(AE156),OR(NOT(ISBLANK(AG156)),NOT(ISBLANK(AH156)))),#N/A,
IF(ISBLANK(AE156),"",
IF(AND(NOT(ISERROR(VLOOKUP(AE156,MonsterTable!$A:$B,MATCH(MonsterTable!$B$1,MonsterTable!$A$1:$B$1,0),0))),OR(ISBLANK(AG156),ISBLANK(AH156))),#N/A,
IFERROR(VLOOKUP(AE156,MonsterTable!$A:$B,MATCH(MonsterTable!$B$1,MonsterTable!$A$1:$B$1,0),0),
IF(OR(NOT(ISBLANK(AG156)),ISBLANK(AH156)),#N/A,
IF(AE156="empty","empty",
VLOOKUP(AE156,MonsterGroupTable!$A:$A,1,0)))))))</f>
        <v/>
      </c>
      <c r="AM156" s="2" t="str">
        <f>IF(AND(ISBLANK(AL156),OR(NOT(ISBLANK(AN156)),NOT(ISBLANK(AO156)))),#N/A,
IF(ISBLANK(AL156),"",
IF(AND(NOT(ISERROR(VLOOKUP(AL156,MonsterTable!$A:$B,MATCH(MonsterTable!$B$1,MonsterTable!$A$1:$B$1,0),0))),OR(ISBLANK(AN156),ISBLANK(AO156))),#N/A,
IFERROR(VLOOKUP(AL156,MonsterTable!$A:$B,MATCH(MonsterTable!$B$1,MonsterTable!$A$1:$B$1,0),0),
IF(OR(NOT(ISBLANK(AN156)),ISBLANK(AO156)),#N/A,
IF(AL156="empty","empty",
VLOOKUP(AL156,MonsterGroupTable!$A:$A,1,0)))))))</f>
        <v/>
      </c>
      <c r="AT156" s="2" t="str">
        <f>IF(AND(ISBLANK(AS156),OR(NOT(ISBLANK(AU156)),NOT(ISBLANK(AV156)))),#N/A,
IF(ISBLANK(AS156),"",
IF(AND(NOT(ISERROR(VLOOKUP(AS156,MonsterTable!$A:$B,MATCH(MonsterTable!$B$1,MonsterTable!$A$1:$B$1,0),0))),OR(ISBLANK(AU156),ISBLANK(AV156))),#N/A,
IFERROR(VLOOKUP(AS156,MonsterTable!$A:$B,MATCH(MonsterTable!$B$1,MonsterTable!$A$1:$B$1,0),0),
IF(OR(NOT(ISBLANK(AU156)),ISBLANK(AV156)),#N/A,
IF(AS156="empty","empty",
VLOOKUP(AS156,MonsterGroupTable!$A:$A,1,0)))))))</f>
        <v/>
      </c>
      <c r="BA156" s="2" t="str">
        <f>IF(AND(ISBLANK(AZ156),OR(NOT(ISBLANK(BB156)),NOT(ISBLANK(BC156)))),#N/A,
IF(ISBLANK(AZ156),"",
IF(AND(NOT(ISERROR(VLOOKUP(AZ156,MonsterTable!$A:$B,MATCH(MonsterTable!$B$1,MonsterTable!$A$1:$B$1,0),0))),OR(ISBLANK(BB156),ISBLANK(BC156))),#N/A,
IFERROR(VLOOKUP(AZ156,MonsterTable!$A:$B,MATCH(MonsterTable!$B$1,MonsterTable!$A$1:$B$1,0),0),
IF(OR(NOT(ISBLANK(BB156)),ISBLANK(BC156)),#N/A,
IF(AZ156="empty","empty",
VLOOKUP(AZ156,MonsterGroupTable!$A:$A,1,0)))))))</f>
        <v/>
      </c>
      <c r="BH156" s="2" t="str">
        <f>IF(AND(ISBLANK(BG156),OR(NOT(ISBLANK(BI156)),NOT(ISBLANK(BJ156)))),#N/A,
IF(ISBLANK(BG156),"",
IF(AND(NOT(ISERROR(VLOOKUP(BG156,MonsterTable!$A:$B,MATCH(MonsterTable!$B$1,MonsterTable!$A$1:$B$1,0),0))),OR(ISBLANK(BI156),ISBLANK(BJ156))),#N/A,
IFERROR(VLOOKUP(BG156,MonsterTable!$A:$B,MATCH(MonsterTable!$B$1,MonsterTable!$A$1:$B$1,0),0),
IF(OR(NOT(ISBLANK(BI156)),ISBLANK(BJ156)),#N/A,
IF(BG156="empty","empty",
VLOOKUP(BG156,MonsterGroupTable!$A:$A,1,0)))))))</f>
        <v/>
      </c>
      <c r="BO156" s="2" t="str">
        <f>IF(AND(ISBLANK(BN156),OR(NOT(ISBLANK(BP156)),NOT(ISBLANK(BQ156)))),#N/A,
IF(ISBLANK(BN156),"",
IF(AND(NOT(ISERROR(VLOOKUP(BN156,MonsterTable!$A:$B,MATCH(MonsterTable!$B$1,MonsterTable!$A$1:$B$1,0),0))),OR(ISBLANK(BP156),ISBLANK(BQ156))),#N/A,
IFERROR(VLOOKUP(BN156,MonsterTable!$A:$B,MATCH(MonsterTable!$B$1,MonsterTable!$A$1:$B$1,0),0),
IF(OR(NOT(ISBLANK(BP156)),ISBLANK(BQ156)),#N/A,
IF(BN156="empty","empty",
VLOOKUP(BN156,MonsterGroupTable!$A:$A,1,0)))))))</f>
        <v/>
      </c>
      <c r="BV156" s="2" t="str">
        <f>IF(AND(ISBLANK(BU156),OR(NOT(ISBLANK(BW156)),NOT(ISBLANK(BX156)))),#N/A,
IF(ISBLANK(BU156),"",
IF(AND(NOT(ISERROR(VLOOKUP(BU156,MonsterTable!$A:$B,MATCH(MonsterTable!$B$1,MonsterTable!$A$1:$B$1,0),0))),OR(ISBLANK(BW156),ISBLANK(BX156))),#N/A,
IFERROR(VLOOKUP(BU156,MonsterTable!$A:$B,MATCH(MonsterTable!$B$1,MonsterTable!$A$1:$B$1,0),0),
IF(OR(NOT(ISBLANK(BW156)),ISBLANK(BX156)),#N/A,
IF(BU156="empty","empty",
VLOOKUP(BU156,MonsterGroupTable!$A:$A,1,0)))))))</f>
        <v/>
      </c>
      <c r="CC156" s="2" t="str">
        <f>IF(AND(ISBLANK(CB156),OR(NOT(ISBLANK(CD156)),NOT(ISBLANK(CE156)))),#N/A,
IF(ISBLANK(CB156),"",
IF(AND(NOT(ISERROR(VLOOKUP(CB156,MonsterTable!$A:$B,MATCH(MonsterTable!$B$1,MonsterTable!$A$1:$B$1,0),0))),OR(ISBLANK(CD156),ISBLANK(CE156))),#N/A,
IFERROR(VLOOKUP(CB156,MonsterTable!$A:$B,MATCH(MonsterTable!$B$1,MonsterTable!$A$1:$B$1,0),0),
IF(OR(NOT(ISBLANK(CD156)),ISBLANK(CE156)),#N/A,
IF(CB156="empty","empty",
VLOOKUP(CB156,MonsterGroupTable!$A:$A,1,0)))))))</f>
        <v/>
      </c>
      <c r="CJ156" s="2" t="str">
        <f>IF(AND(ISBLANK(CI156),OR(NOT(ISBLANK(CK156)),NOT(ISBLANK(CL156)))),#N/A,
IF(ISBLANK(CI156),"",
IF(AND(NOT(ISERROR(VLOOKUP(CI156,MonsterTable!$A:$B,MATCH(MonsterTable!$B$1,MonsterTable!$A$1:$B$1,0),0))),OR(ISBLANK(CK156),ISBLANK(CL156))),#N/A,
IFERROR(VLOOKUP(CI156,MonsterTable!$A:$B,MATCH(MonsterTable!$B$1,MonsterTable!$A$1:$B$1,0),0),
IF(OR(NOT(ISBLANK(CK156)),ISBLANK(CL156)),#N/A,
IF(CI156="empty","empty",
VLOOKUP(CI156,MonsterGroupTable!$A:$A,1,0)))))))</f>
        <v/>
      </c>
    </row>
    <row r="157" spans="1:88">
      <c r="A157">
        <v>10156</v>
      </c>
      <c r="B157">
        <f t="shared" si="4"/>
        <v>1.1000000000000001</v>
      </c>
      <c r="C157">
        <f t="shared" si="4"/>
        <v>1.1000000000000001</v>
      </c>
      <c r="F157">
        <v>360</v>
      </c>
      <c r="G157">
        <v>3250</v>
      </c>
      <c r="H157">
        <v>0</v>
      </c>
      <c r="I157">
        <v>0</v>
      </c>
      <c r="J157">
        <v>0</v>
      </c>
      <c r="K157" t="s">
        <v>28</v>
      </c>
      <c r="L157" t="s">
        <v>251</v>
      </c>
      <c r="M157" t="s">
        <v>79</v>
      </c>
      <c r="N157" t="s">
        <v>80</v>
      </c>
      <c r="O157">
        <v>0</v>
      </c>
      <c r="P157">
        <v>-4.75</v>
      </c>
      <c r="Q157">
        <v>-3.5</v>
      </c>
      <c r="R157">
        <v>4.75</v>
      </c>
      <c r="S157">
        <v>3</v>
      </c>
      <c r="T157">
        <v>-13.5</v>
      </c>
      <c r="U157">
        <v>2.5499999999999998</v>
      </c>
      <c r="V157">
        <v>-6.75</v>
      </c>
      <c r="W157" t="str">
        <f t="shared" si="5"/>
        <v>g116,5</v>
      </c>
      <c r="X157" s="1" t="s">
        <v>333</v>
      </c>
      <c r="Y157" s="2" t="str">
        <f>IF(AND(ISBLANK(X157),OR(NOT(ISBLANK(Z157)),NOT(ISBLANK(AA157)))),#N/A,
IF(ISBLANK(X157),"",
IF(AND(NOT(ISERROR(VLOOKUP(X157,MonsterTable!$A:$B,MATCH(MonsterTable!$B$1,MonsterTable!$A$1:$B$1,0),0))),OR(ISBLANK(Z157),ISBLANK(AA157))),#N/A,
IFERROR(VLOOKUP(X157,MonsterTable!$A:$B,MATCH(MonsterTable!$B$1,MonsterTable!$A$1:$B$1,0),0),
IF(OR(NOT(ISBLANK(Z157)),ISBLANK(AA157)),#N/A,
IF(X157="empty","empty",
VLOOKUP(X157,MonsterGroupTable!$A:$A,1,0)))))))</f>
        <v>g116</v>
      </c>
      <c r="AA157">
        <v>5</v>
      </c>
      <c r="AF157" s="2" t="str">
        <f>IF(AND(ISBLANK(AE157),OR(NOT(ISBLANK(AG157)),NOT(ISBLANK(AH157)))),#N/A,
IF(ISBLANK(AE157),"",
IF(AND(NOT(ISERROR(VLOOKUP(AE157,MonsterTable!$A:$B,MATCH(MonsterTable!$B$1,MonsterTable!$A$1:$B$1,0),0))),OR(ISBLANK(AG157),ISBLANK(AH157))),#N/A,
IFERROR(VLOOKUP(AE157,MonsterTable!$A:$B,MATCH(MonsterTable!$B$1,MonsterTable!$A$1:$B$1,0),0),
IF(OR(NOT(ISBLANK(AG157)),ISBLANK(AH157)),#N/A,
IF(AE157="empty","empty",
VLOOKUP(AE157,MonsterGroupTable!$A:$A,1,0)))))))</f>
        <v/>
      </c>
      <c r="AM157" s="2" t="str">
        <f>IF(AND(ISBLANK(AL157),OR(NOT(ISBLANK(AN157)),NOT(ISBLANK(AO157)))),#N/A,
IF(ISBLANK(AL157),"",
IF(AND(NOT(ISERROR(VLOOKUP(AL157,MonsterTable!$A:$B,MATCH(MonsterTable!$B$1,MonsterTable!$A$1:$B$1,0),0))),OR(ISBLANK(AN157),ISBLANK(AO157))),#N/A,
IFERROR(VLOOKUP(AL157,MonsterTable!$A:$B,MATCH(MonsterTable!$B$1,MonsterTable!$A$1:$B$1,0),0),
IF(OR(NOT(ISBLANK(AN157)),ISBLANK(AO157)),#N/A,
IF(AL157="empty","empty",
VLOOKUP(AL157,MonsterGroupTable!$A:$A,1,0)))))))</f>
        <v/>
      </c>
      <c r="AT157" s="2" t="str">
        <f>IF(AND(ISBLANK(AS157),OR(NOT(ISBLANK(AU157)),NOT(ISBLANK(AV157)))),#N/A,
IF(ISBLANK(AS157),"",
IF(AND(NOT(ISERROR(VLOOKUP(AS157,MonsterTable!$A:$B,MATCH(MonsterTable!$B$1,MonsterTable!$A$1:$B$1,0),0))),OR(ISBLANK(AU157),ISBLANK(AV157))),#N/A,
IFERROR(VLOOKUP(AS157,MonsterTable!$A:$B,MATCH(MonsterTable!$B$1,MonsterTable!$A$1:$B$1,0),0),
IF(OR(NOT(ISBLANK(AU157)),ISBLANK(AV157)),#N/A,
IF(AS157="empty","empty",
VLOOKUP(AS157,MonsterGroupTable!$A:$A,1,0)))))))</f>
        <v/>
      </c>
      <c r="BA157" s="2" t="str">
        <f>IF(AND(ISBLANK(AZ157),OR(NOT(ISBLANK(BB157)),NOT(ISBLANK(BC157)))),#N/A,
IF(ISBLANK(AZ157),"",
IF(AND(NOT(ISERROR(VLOOKUP(AZ157,MonsterTable!$A:$B,MATCH(MonsterTable!$B$1,MonsterTable!$A$1:$B$1,0),0))),OR(ISBLANK(BB157),ISBLANK(BC157))),#N/A,
IFERROR(VLOOKUP(AZ157,MonsterTable!$A:$B,MATCH(MonsterTable!$B$1,MonsterTable!$A$1:$B$1,0),0),
IF(OR(NOT(ISBLANK(BB157)),ISBLANK(BC157)),#N/A,
IF(AZ157="empty","empty",
VLOOKUP(AZ157,MonsterGroupTable!$A:$A,1,0)))))))</f>
        <v/>
      </c>
      <c r="BH157" s="2" t="str">
        <f>IF(AND(ISBLANK(BG157),OR(NOT(ISBLANK(BI157)),NOT(ISBLANK(BJ157)))),#N/A,
IF(ISBLANK(BG157),"",
IF(AND(NOT(ISERROR(VLOOKUP(BG157,MonsterTable!$A:$B,MATCH(MonsterTable!$B$1,MonsterTable!$A$1:$B$1,0),0))),OR(ISBLANK(BI157),ISBLANK(BJ157))),#N/A,
IFERROR(VLOOKUP(BG157,MonsterTable!$A:$B,MATCH(MonsterTable!$B$1,MonsterTable!$A$1:$B$1,0),0),
IF(OR(NOT(ISBLANK(BI157)),ISBLANK(BJ157)),#N/A,
IF(BG157="empty","empty",
VLOOKUP(BG157,MonsterGroupTable!$A:$A,1,0)))))))</f>
        <v/>
      </c>
      <c r="BO157" s="2" t="str">
        <f>IF(AND(ISBLANK(BN157),OR(NOT(ISBLANK(BP157)),NOT(ISBLANK(BQ157)))),#N/A,
IF(ISBLANK(BN157),"",
IF(AND(NOT(ISERROR(VLOOKUP(BN157,MonsterTable!$A:$B,MATCH(MonsterTable!$B$1,MonsterTable!$A$1:$B$1,0),0))),OR(ISBLANK(BP157),ISBLANK(BQ157))),#N/A,
IFERROR(VLOOKUP(BN157,MonsterTable!$A:$B,MATCH(MonsterTable!$B$1,MonsterTable!$A$1:$B$1,0),0),
IF(OR(NOT(ISBLANK(BP157)),ISBLANK(BQ157)),#N/A,
IF(BN157="empty","empty",
VLOOKUP(BN157,MonsterGroupTable!$A:$A,1,0)))))))</f>
        <v/>
      </c>
      <c r="BV157" s="2" t="str">
        <f>IF(AND(ISBLANK(BU157),OR(NOT(ISBLANK(BW157)),NOT(ISBLANK(BX157)))),#N/A,
IF(ISBLANK(BU157),"",
IF(AND(NOT(ISERROR(VLOOKUP(BU157,MonsterTable!$A:$B,MATCH(MonsterTable!$B$1,MonsterTable!$A$1:$B$1,0),0))),OR(ISBLANK(BW157),ISBLANK(BX157))),#N/A,
IFERROR(VLOOKUP(BU157,MonsterTable!$A:$B,MATCH(MonsterTable!$B$1,MonsterTable!$A$1:$B$1,0),0),
IF(OR(NOT(ISBLANK(BW157)),ISBLANK(BX157)),#N/A,
IF(BU157="empty","empty",
VLOOKUP(BU157,MonsterGroupTable!$A:$A,1,0)))))))</f>
        <v/>
      </c>
      <c r="CC157" s="2" t="str">
        <f>IF(AND(ISBLANK(CB157),OR(NOT(ISBLANK(CD157)),NOT(ISBLANK(CE157)))),#N/A,
IF(ISBLANK(CB157),"",
IF(AND(NOT(ISERROR(VLOOKUP(CB157,MonsterTable!$A:$B,MATCH(MonsterTable!$B$1,MonsterTable!$A$1:$B$1,0),0))),OR(ISBLANK(CD157),ISBLANK(CE157))),#N/A,
IFERROR(VLOOKUP(CB157,MonsterTable!$A:$B,MATCH(MonsterTable!$B$1,MonsterTable!$A$1:$B$1,0),0),
IF(OR(NOT(ISBLANK(CD157)),ISBLANK(CE157)),#N/A,
IF(CB157="empty","empty",
VLOOKUP(CB157,MonsterGroupTable!$A:$A,1,0)))))))</f>
        <v/>
      </c>
      <c r="CJ157" s="2" t="str">
        <f>IF(AND(ISBLANK(CI157),OR(NOT(ISBLANK(CK157)),NOT(ISBLANK(CL157)))),#N/A,
IF(ISBLANK(CI157),"",
IF(AND(NOT(ISERROR(VLOOKUP(CI157,MonsterTable!$A:$B,MATCH(MonsterTable!$B$1,MonsterTable!$A$1:$B$1,0),0))),OR(ISBLANK(CK157),ISBLANK(CL157))),#N/A,
IFERROR(VLOOKUP(CI157,MonsterTable!$A:$B,MATCH(MonsterTable!$B$1,MonsterTable!$A$1:$B$1,0),0),
IF(OR(NOT(ISBLANK(CK157)),ISBLANK(CL157)),#N/A,
IF(CI157="empty","empty",
VLOOKUP(CI157,MonsterGroupTable!$A:$A,1,0)))))))</f>
        <v/>
      </c>
    </row>
    <row r="158" spans="1:88">
      <c r="A158">
        <v>10157</v>
      </c>
      <c r="B158">
        <f t="shared" si="4"/>
        <v>1.1000000000000001</v>
      </c>
      <c r="C158">
        <f t="shared" si="4"/>
        <v>1.1000000000000001</v>
      </c>
      <c r="F158">
        <v>360</v>
      </c>
      <c r="G158">
        <v>3277</v>
      </c>
      <c r="H158">
        <v>0</v>
      </c>
      <c r="I158">
        <v>0</v>
      </c>
      <c r="J158">
        <v>0</v>
      </c>
      <c r="K158" t="s">
        <v>28</v>
      </c>
      <c r="L158" t="s">
        <v>251</v>
      </c>
      <c r="M158" t="s">
        <v>79</v>
      </c>
      <c r="N158" t="s">
        <v>80</v>
      </c>
      <c r="O158">
        <v>0</v>
      </c>
      <c r="P158">
        <v>-4.75</v>
      </c>
      <c r="Q158">
        <v>-3.5</v>
      </c>
      <c r="R158">
        <v>4.75</v>
      </c>
      <c r="S158">
        <v>3</v>
      </c>
      <c r="T158">
        <v>-13.5</v>
      </c>
      <c r="U158">
        <v>2.5499999999999998</v>
      </c>
      <c r="V158">
        <v>-6.75</v>
      </c>
      <c r="W158" t="str">
        <f t="shared" si="5"/>
        <v>g116,5</v>
      </c>
      <c r="X158" s="1" t="s">
        <v>333</v>
      </c>
      <c r="Y158" s="2" t="str">
        <f>IF(AND(ISBLANK(X158),OR(NOT(ISBLANK(Z158)),NOT(ISBLANK(AA158)))),#N/A,
IF(ISBLANK(X158),"",
IF(AND(NOT(ISERROR(VLOOKUP(X158,MonsterTable!$A:$B,MATCH(MonsterTable!$B$1,MonsterTable!$A$1:$B$1,0),0))),OR(ISBLANK(Z158),ISBLANK(AA158))),#N/A,
IFERROR(VLOOKUP(X158,MonsterTable!$A:$B,MATCH(MonsterTable!$B$1,MonsterTable!$A$1:$B$1,0),0),
IF(OR(NOT(ISBLANK(Z158)),ISBLANK(AA158)),#N/A,
IF(X158="empty","empty",
VLOOKUP(X158,MonsterGroupTable!$A:$A,1,0)))))))</f>
        <v>g116</v>
      </c>
      <c r="AA158">
        <v>5</v>
      </c>
      <c r="AF158" s="2" t="str">
        <f>IF(AND(ISBLANK(AE158),OR(NOT(ISBLANK(AG158)),NOT(ISBLANK(AH158)))),#N/A,
IF(ISBLANK(AE158),"",
IF(AND(NOT(ISERROR(VLOOKUP(AE158,MonsterTable!$A:$B,MATCH(MonsterTable!$B$1,MonsterTable!$A$1:$B$1,0),0))),OR(ISBLANK(AG158),ISBLANK(AH158))),#N/A,
IFERROR(VLOOKUP(AE158,MonsterTable!$A:$B,MATCH(MonsterTable!$B$1,MonsterTable!$A$1:$B$1,0),0),
IF(OR(NOT(ISBLANK(AG158)),ISBLANK(AH158)),#N/A,
IF(AE158="empty","empty",
VLOOKUP(AE158,MonsterGroupTable!$A:$A,1,0)))))))</f>
        <v/>
      </c>
      <c r="AM158" s="2" t="str">
        <f>IF(AND(ISBLANK(AL158),OR(NOT(ISBLANK(AN158)),NOT(ISBLANK(AO158)))),#N/A,
IF(ISBLANK(AL158),"",
IF(AND(NOT(ISERROR(VLOOKUP(AL158,MonsterTable!$A:$B,MATCH(MonsterTable!$B$1,MonsterTable!$A$1:$B$1,0),0))),OR(ISBLANK(AN158),ISBLANK(AO158))),#N/A,
IFERROR(VLOOKUP(AL158,MonsterTable!$A:$B,MATCH(MonsterTable!$B$1,MonsterTable!$A$1:$B$1,0),0),
IF(OR(NOT(ISBLANK(AN158)),ISBLANK(AO158)),#N/A,
IF(AL158="empty","empty",
VLOOKUP(AL158,MonsterGroupTable!$A:$A,1,0)))))))</f>
        <v/>
      </c>
      <c r="AT158" s="2" t="str">
        <f>IF(AND(ISBLANK(AS158),OR(NOT(ISBLANK(AU158)),NOT(ISBLANK(AV158)))),#N/A,
IF(ISBLANK(AS158),"",
IF(AND(NOT(ISERROR(VLOOKUP(AS158,MonsterTable!$A:$B,MATCH(MonsterTable!$B$1,MonsterTable!$A$1:$B$1,0),0))),OR(ISBLANK(AU158),ISBLANK(AV158))),#N/A,
IFERROR(VLOOKUP(AS158,MonsterTable!$A:$B,MATCH(MonsterTable!$B$1,MonsterTable!$A$1:$B$1,0),0),
IF(OR(NOT(ISBLANK(AU158)),ISBLANK(AV158)),#N/A,
IF(AS158="empty","empty",
VLOOKUP(AS158,MonsterGroupTable!$A:$A,1,0)))))))</f>
        <v/>
      </c>
      <c r="BA158" s="2" t="str">
        <f>IF(AND(ISBLANK(AZ158),OR(NOT(ISBLANK(BB158)),NOT(ISBLANK(BC158)))),#N/A,
IF(ISBLANK(AZ158),"",
IF(AND(NOT(ISERROR(VLOOKUP(AZ158,MonsterTable!$A:$B,MATCH(MonsterTable!$B$1,MonsterTable!$A$1:$B$1,0),0))),OR(ISBLANK(BB158),ISBLANK(BC158))),#N/A,
IFERROR(VLOOKUP(AZ158,MonsterTable!$A:$B,MATCH(MonsterTable!$B$1,MonsterTable!$A$1:$B$1,0),0),
IF(OR(NOT(ISBLANK(BB158)),ISBLANK(BC158)),#N/A,
IF(AZ158="empty","empty",
VLOOKUP(AZ158,MonsterGroupTable!$A:$A,1,0)))))))</f>
        <v/>
      </c>
      <c r="BH158" s="2" t="str">
        <f>IF(AND(ISBLANK(BG158),OR(NOT(ISBLANK(BI158)),NOT(ISBLANK(BJ158)))),#N/A,
IF(ISBLANK(BG158),"",
IF(AND(NOT(ISERROR(VLOOKUP(BG158,MonsterTable!$A:$B,MATCH(MonsterTable!$B$1,MonsterTable!$A$1:$B$1,0),0))),OR(ISBLANK(BI158),ISBLANK(BJ158))),#N/A,
IFERROR(VLOOKUP(BG158,MonsterTable!$A:$B,MATCH(MonsterTable!$B$1,MonsterTable!$A$1:$B$1,0),0),
IF(OR(NOT(ISBLANK(BI158)),ISBLANK(BJ158)),#N/A,
IF(BG158="empty","empty",
VLOOKUP(BG158,MonsterGroupTable!$A:$A,1,0)))))))</f>
        <v/>
      </c>
      <c r="BO158" s="2" t="str">
        <f>IF(AND(ISBLANK(BN158),OR(NOT(ISBLANK(BP158)),NOT(ISBLANK(BQ158)))),#N/A,
IF(ISBLANK(BN158),"",
IF(AND(NOT(ISERROR(VLOOKUP(BN158,MonsterTable!$A:$B,MATCH(MonsterTable!$B$1,MonsterTable!$A$1:$B$1,0),0))),OR(ISBLANK(BP158),ISBLANK(BQ158))),#N/A,
IFERROR(VLOOKUP(BN158,MonsterTable!$A:$B,MATCH(MonsterTable!$B$1,MonsterTable!$A$1:$B$1,0),0),
IF(OR(NOT(ISBLANK(BP158)),ISBLANK(BQ158)),#N/A,
IF(BN158="empty","empty",
VLOOKUP(BN158,MonsterGroupTable!$A:$A,1,0)))))))</f>
        <v/>
      </c>
      <c r="BV158" s="2" t="str">
        <f>IF(AND(ISBLANK(BU158),OR(NOT(ISBLANK(BW158)),NOT(ISBLANK(BX158)))),#N/A,
IF(ISBLANK(BU158),"",
IF(AND(NOT(ISERROR(VLOOKUP(BU158,MonsterTable!$A:$B,MATCH(MonsterTable!$B$1,MonsterTable!$A$1:$B$1,0),0))),OR(ISBLANK(BW158),ISBLANK(BX158))),#N/A,
IFERROR(VLOOKUP(BU158,MonsterTable!$A:$B,MATCH(MonsterTable!$B$1,MonsterTable!$A$1:$B$1,0),0),
IF(OR(NOT(ISBLANK(BW158)),ISBLANK(BX158)),#N/A,
IF(BU158="empty","empty",
VLOOKUP(BU158,MonsterGroupTable!$A:$A,1,0)))))))</f>
        <v/>
      </c>
      <c r="CC158" s="2" t="str">
        <f>IF(AND(ISBLANK(CB158),OR(NOT(ISBLANK(CD158)),NOT(ISBLANK(CE158)))),#N/A,
IF(ISBLANK(CB158),"",
IF(AND(NOT(ISERROR(VLOOKUP(CB158,MonsterTable!$A:$B,MATCH(MonsterTable!$B$1,MonsterTable!$A$1:$B$1,0),0))),OR(ISBLANK(CD158),ISBLANK(CE158))),#N/A,
IFERROR(VLOOKUP(CB158,MonsterTable!$A:$B,MATCH(MonsterTable!$B$1,MonsterTable!$A$1:$B$1,0),0),
IF(OR(NOT(ISBLANK(CD158)),ISBLANK(CE158)),#N/A,
IF(CB158="empty","empty",
VLOOKUP(CB158,MonsterGroupTable!$A:$A,1,0)))))))</f>
        <v/>
      </c>
      <c r="CJ158" s="2" t="str">
        <f>IF(AND(ISBLANK(CI158),OR(NOT(ISBLANK(CK158)),NOT(ISBLANK(CL158)))),#N/A,
IF(ISBLANK(CI158),"",
IF(AND(NOT(ISERROR(VLOOKUP(CI158,MonsterTable!$A:$B,MATCH(MonsterTable!$B$1,MonsterTable!$A$1:$B$1,0),0))),OR(ISBLANK(CK158),ISBLANK(CL158))),#N/A,
IFERROR(VLOOKUP(CI158,MonsterTable!$A:$B,MATCH(MonsterTable!$B$1,MonsterTable!$A$1:$B$1,0),0),
IF(OR(NOT(ISBLANK(CK158)),ISBLANK(CL158)),#N/A,
IF(CI158="empty","empty",
VLOOKUP(CI158,MonsterGroupTable!$A:$A,1,0)))))))</f>
        <v/>
      </c>
    </row>
    <row r="159" spans="1:88">
      <c r="A159">
        <v>10158</v>
      </c>
      <c r="B159">
        <f t="shared" si="4"/>
        <v>1.1000000000000001</v>
      </c>
      <c r="C159">
        <f t="shared" si="4"/>
        <v>1.1000000000000001</v>
      </c>
      <c r="F159">
        <v>360</v>
      </c>
      <c r="G159">
        <v>3331</v>
      </c>
      <c r="H159">
        <v>0</v>
      </c>
      <c r="I159">
        <v>0</v>
      </c>
      <c r="J159">
        <v>0</v>
      </c>
      <c r="K159" t="s">
        <v>28</v>
      </c>
      <c r="L159" t="s">
        <v>251</v>
      </c>
      <c r="M159" t="s">
        <v>79</v>
      </c>
      <c r="N159" t="s">
        <v>80</v>
      </c>
      <c r="O159">
        <v>0</v>
      </c>
      <c r="P159">
        <v>-4.75</v>
      </c>
      <c r="Q159">
        <v>-3.5</v>
      </c>
      <c r="R159">
        <v>4.75</v>
      </c>
      <c r="S159">
        <v>3</v>
      </c>
      <c r="T159">
        <v>-13.5</v>
      </c>
      <c r="U159">
        <v>2.5499999999999998</v>
      </c>
      <c r="V159">
        <v>-6.75</v>
      </c>
      <c r="W159" t="str">
        <f t="shared" si="5"/>
        <v>g116,5</v>
      </c>
      <c r="X159" s="1" t="s">
        <v>333</v>
      </c>
      <c r="Y159" s="2" t="str">
        <f>IF(AND(ISBLANK(X159),OR(NOT(ISBLANK(Z159)),NOT(ISBLANK(AA159)))),#N/A,
IF(ISBLANK(X159),"",
IF(AND(NOT(ISERROR(VLOOKUP(X159,MonsterTable!$A:$B,MATCH(MonsterTable!$B$1,MonsterTable!$A$1:$B$1,0),0))),OR(ISBLANK(Z159),ISBLANK(AA159))),#N/A,
IFERROR(VLOOKUP(X159,MonsterTable!$A:$B,MATCH(MonsterTable!$B$1,MonsterTable!$A$1:$B$1,0),0),
IF(OR(NOT(ISBLANK(Z159)),ISBLANK(AA159)),#N/A,
IF(X159="empty","empty",
VLOOKUP(X159,MonsterGroupTable!$A:$A,1,0)))))))</f>
        <v>g116</v>
      </c>
      <c r="AA159">
        <v>5</v>
      </c>
      <c r="AF159" s="2" t="str">
        <f>IF(AND(ISBLANK(AE159),OR(NOT(ISBLANK(AG159)),NOT(ISBLANK(AH159)))),#N/A,
IF(ISBLANK(AE159),"",
IF(AND(NOT(ISERROR(VLOOKUP(AE159,MonsterTable!$A:$B,MATCH(MonsterTable!$B$1,MonsterTable!$A$1:$B$1,0),0))),OR(ISBLANK(AG159),ISBLANK(AH159))),#N/A,
IFERROR(VLOOKUP(AE159,MonsterTable!$A:$B,MATCH(MonsterTable!$B$1,MonsterTable!$A$1:$B$1,0),0),
IF(OR(NOT(ISBLANK(AG159)),ISBLANK(AH159)),#N/A,
IF(AE159="empty","empty",
VLOOKUP(AE159,MonsterGroupTable!$A:$A,1,0)))))))</f>
        <v/>
      </c>
      <c r="AM159" s="2" t="str">
        <f>IF(AND(ISBLANK(AL159),OR(NOT(ISBLANK(AN159)),NOT(ISBLANK(AO159)))),#N/A,
IF(ISBLANK(AL159),"",
IF(AND(NOT(ISERROR(VLOOKUP(AL159,MonsterTable!$A:$B,MATCH(MonsterTable!$B$1,MonsterTable!$A$1:$B$1,0),0))),OR(ISBLANK(AN159),ISBLANK(AO159))),#N/A,
IFERROR(VLOOKUP(AL159,MonsterTable!$A:$B,MATCH(MonsterTable!$B$1,MonsterTable!$A$1:$B$1,0),0),
IF(OR(NOT(ISBLANK(AN159)),ISBLANK(AO159)),#N/A,
IF(AL159="empty","empty",
VLOOKUP(AL159,MonsterGroupTable!$A:$A,1,0)))))))</f>
        <v/>
      </c>
      <c r="AT159" s="2" t="str">
        <f>IF(AND(ISBLANK(AS159),OR(NOT(ISBLANK(AU159)),NOT(ISBLANK(AV159)))),#N/A,
IF(ISBLANK(AS159),"",
IF(AND(NOT(ISERROR(VLOOKUP(AS159,MonsterTable!$A:$B,MATCH(MonsterTable!$B$1,MonsterTable!$A$1:$B$1,0),0))),OR(ISBLANK(AU159),ISBLANK(AV159))),#N/A,
IFERROR(VLOOKUP(AS159,MonsterTable!$A:$B,MATCH(MonsterTable!$B$1,MonsterTable!$A$1:$B$1,0),0),
IF(OR(NOT(ISBLANK(AU159)),ISBLANK(AV159)),#N/A,
IF(AS159="empty","empty",
VLOOKUP(AS159,MonsterGroupTable!$A:$A,1,0)))))))</f>
        <v/>
      </c>
      <c r="BA159" s="2" t="str">
        <f>IF(AND(ISBLANK(AZ159),OR(NOT(ISBLANK(BB159)),NOT(ISBLANK(BC159)))),#N/A,
IF(ISBLANK(AZ159),"",
IF(AND(NOT(ISERROR(VLOOKUP(AZ159,MonsterTable!$A:$B,MATCH(MonsterTable!$B$1,MonsterTable!$A$1:$B$1,0),0))),OR(ISBLANK(BB159),ISBLANK(BC159))),#N/A,
IFERROR(VLOOKUP(AZ159,MonsterTable!$A:$B,MATCH(MonsterTable!$B$1,MonsterTable!$A$1:$B$1,0),0),
IF(OR(NOT(ISBLANK(BB159)),ISBLANK(BC159)),#N/A,
IF(AZ159="empty","empty",
VLOOKUP(AZ159,MonsterGroupTable!$A:$A,1,0)))))))</f>
        <v/>
      </c>
      <c r="BH159" s="2" t="str">
        <f>IF(AND(ISBLANK(BG159),OR(NOT(ISBLANK(BI159)),NOT(ISBLANK(BJ159)))),#N/A,
IF(ISBLANK(BG159),"",
IF(AND(NOT(ISERROR(VLOOKUP(BG159,MonsterTable!$A:$B,MATCH(MonsterTable!$B$1,MonsterTable!$A$1:$B$1,0),0))),OR(ISBLANK(BI159),ISBLANK(BJ159))),#N/A,
IFERROR(VLOOKUP(BG159,MonsterTable!$A:$B,MATCH(MonsterTable!$B$1,MonsterTable!$A$1:$B$1,0),0),
IF(OR(NOT(ISBLANK(BI159)),ISBLANK(BJ159)),#N/A,
IF(BG159="empty","empty",
VLOOKUP(BG159,MonsterGroupTable!$A:$A,1,0)))))))</f>
        <v/>
      </c>
      <c r="BO159" s="2" t="str">
        <f>IF(AND(ISBLANK(BN159),OR(NOT(ISBLANK(BP159)),NOT(ISBLANK(BQ159)))),#N/A,
IF(ISBLANK(BN159),"",
IF(AND(NOT(ISERROR(VLOOKUP(BN159,MonsterTable!$A:$B,MATCH(MonsterTable!$B$1,MonsterTable!$A$1:$B$1,0),0))),OR(ISBLANK(BP159),ISBLANK(BQ159))),#N/A,
IFERROR(VLOOKUP(BN159,MonsterTable!$A:$B,MATCH(MonsterTable!$B$1,MonsterTable!$A$1:$B$1,0),0),
IF(OR(NOT(ISBLANK(BP159)),ISBLANK(BQ159)),#N/A,
IF(BN159="empty","empty",
VLOOKUP(BN159,MonsterGroupTable!$A:$A,1,0)))))))</f>
        <v/>
      </c>
      <c r="BV159" s="2" t="str">
        <f>IF(AND(ISBLANK(BU159),OR(NOT(ISBLANK(BW159)),NOT(ISBLANK(BX159)))),#N/A,
IF(ISBLANK(BU159),"",
IF(AND(NOT(ISERROR(VLOOKUP(BU159,MonsterTable!$A:$B,MATCH(MonsterTable!$B$1,MonsterTable!$A$1:$B$1,0),0))),OR(ISBLANK(BW159),ISBLANK(BX159))),#N/A,
IFERROR(VLOOKUP(BU159,MonsterTable!$A:$B,MATCH(MonsterTable!$B$1,MonsterTable!$A$1:$B$1,0),0),
IF(OR(NOT(ISBLANK(BW159)),ISBLANK(BX159)),#N/A,
IF(BU159="empty","empty",
VLOOKUP(BU159,MonsterGroupTable!$A:$A,1,0)))))))</f>
        <v/>
      </c>
      <c r="CC159" s="2" t="str">
        <f>IF(AND(ISBLANK(CB159),OR(NOT(ISBLANK(CD159)),NOT(ISBLANK(CE159)))),#N/A,
IF(ISBLANK(CB159),"",
IF(AND(NOT(ISERROR(VLOOKUP(CB159,MonsterTable!$A:$B,MATCH(MonsterTable!$B$1,MonsterTable!$A$1:$B$1,0),0))),OR(ISBLANK(CD159),ISBLANK(CE159))),#N/A,
IFERROR(VLOOKUP(CB159,MonsterTable!$A:$B,MATCH(MonsterTable!$B$1,MonsterTable!$A$1:$B$1,0),0),
IF(OR(NOT(ISBLANK(CD159)),ISBLANK(CE159)),#N/A,
IF(CB159="empty","empty",
VLOOKUP(CB159,MonsterGroupTable!$A:$A,1,0)))))))</f>
        <v/>
      </c>
      <c r="CJ159" s="2" t="str">
        <f>IF(AND(ISBLANK(CI159),OR(NOT(ISBLANK(CK159)),NOT(ISBLANK(CL159)))),#N/A,
IF(ISBLANK(CI159),"",
IF(AND(NOT(ISERROR(VLOOKUP(CI159,MonsterTable!$A:$B,MATCH(MonsterTable!$B$1,MonsterTable!$A$1:$B$1,0),0))),OR(ISBLANK(CK159),ISBLANK(CL159))),#N/A,
IFERROR(VLOOKUP(CI159,MonsterTable!$A:$B,MATCH(MonsterTable!$B$1,MonsterTable!$A$1:$B$1,0),0),
IF(OR(NOT(ISBLANK(CK159)),ISBLANK(CL159)),#N/A,
IF(CI159="empty","empty",
VLOOKUP(CI159,MonsterGroupTable!$A:$A,1,0)))))))</f>
        <v/>
      </c>
    </row>
    <row r="160" spans="1:88">
      <c r="A160">
        <v>10159</v>
      </c>
      <c r="B160">
        <f t="shared" si="4"/>
        <v>1.1000000000000001</v>
      </c>
      <c r="C160">
        <f t="shared" si="4"/>
        <v>1.1000000000000001</v>
      </c>
      <c r="F160">
        <v>360</v>
      </c>
      <c r="G160">
        <v>3385</v>
      </c>
      <c r="H160">
        <v>0</v>
      </c>
      <c r="I160">
        <v>0</v>
      </c>
      <c r="J160">
        <v>0</v>
      </c>
      <c r="K160" t="s">
        <v>28</v>
      </c>
      <c r="L160" t="s">
        <v>251</v>
      </c>
      <c r="M160" t="s">
        <v>79</v>
      </c>
      <c r="N160" t="s">
        <v>80</v>
      </c>
      <c r="O160">
        <v>0</v>
      </c>
      <c r="P160">
        <v>-4.75</v>
      </c>
      <c r="Q160">
        <v>-3.5</v>
      </c>
      <c r="R160">
        <v>4.75</v>
      </c>
      <c r="S160">
        <v>3</v>
      </c>
      <c r="T160">
        <v>-13.5</v>
      </c>
      <c r="U160">
        <v>2.5499999999999998</v>
      </c>
      <c r="V160">
        <v>-6.75</v>
      </c>
      <c r="W160" t="str">
        <f t="shared" si="5"/>
        <v>g116,5</v>
      </c>
      <c r="X160" s="1" t="s">
        <v>333</v>
      </c>
      <c r="Y160" s="2" t="str">
        <f>IF(AND(ISBLANK(X160),OR(NOT(ISBLANK(Z160)),NOT(ISBLANK(AA160)))),#N/A,
IF(ISBLANK(X160),"",
IF(AND(NOT(ISERROR(VLOOKUP(X160,MonsterTable!$A:$B,MATCH(MonsterTable!$B$1,MonsterTable!$A$1:$B$1,0),0))),OR(ISBLANK(Z160),ISBLANK(AA160))),#N/A,
IFERROR(VLOOKUP(X160,MonsterTable!$A:$B,MATCH(MonsterTable!$B$1,MonsterTable!$A$1:$B$1,0),0),
IF(OR(NOT(ISBLANK(Z160)),ISBLANK(AA160)),#N/A,
IF(X160="empty","empty",
VLOOKUP(X160,MonsterGroupTable!$A:$A,1,0)))))))</f>
        <v>g116</v>
      </c>
      <c r="AA160">
        <v>5</v>
      </c>
      <c r="AF160" s="2" t="str">
        <f>IF(AND(ISBLANK(AE160),OR(NOT(ISBLANK(AG160)),NOT(ISBLANK(AH160)))),#N/A,
IF(ISBLANK(AE160),"",
IF(AND(NOT(ISERROR(VLOOKUP(AE160,MonsterTable!$A:$B,MATCH(MonsterTable!$B$1,MonsterTable!$A$1:$B$1,0),0))),OR(ISBLANK(AG160),ISBLANK(AH160))),#N/A,
IFERROR(VLOOKUP(AE160,MonsterTable!$A:$B,MATCH(MonsterTable!$B$1,MonsterTable!$A$1:$B$1,0),0),
IF(OR(NOT(ISBLANK(AG160)),ISBLANK(AH160)),#N/A,
IF(AE160="empty","empty",
VLOOKUP(AE160,MonsterGroupTable!$A:$A,1,0)))))))</f>
        <v/>
      </c>
      <c r="AM160" s="2" t="str">
        <f>IF(AND(ISBLANK(AL160),OR(NOT(ISBLANK(AN160)),NOT(ISBLANK(AO160)))),#N/A,
IF(ISBLANK(AL160),"",
IF(AND(NOT(ISERROR(VLOOKUP(AL160,MonsterTable!$A:$B,MATCH(MonsterTable!$B$1,MonsterTable!$A$1:$B$1,0),0))),OR(ISBLANK(AN160),ISBLANK(AO160))),#N/A,
IFERROR(VLOOKUP(AL160,MonsterTable!$A:$B,MATCH(MonsterTable!$B$1,MonsterTable!$A$1:$B$1,0),0),
IF(OR(NOT(ISBLANK(AN160)),ISBLANK(AO160)),#N/A,
IF(AL160="empty","empty",
VLOOKUP(AL160,MonsterGroupTable!$A:$A,1,0)))))))</f>
        <v/>
      </c>
      <c r="AT160" s="2" t="str">
        <f>IF(AND(ISBLANK(AS160),OR(NOT(ISBLANK(AU160)),NOT(ISBLANK(AV160)))),#N/A,
IF(ISBLANK(AS160),"",
IF(AND(NOT(ISERROR(VLOOKUP(AS160,MonsterTable!$A:$B,MATCH(MonsterTable!$B$1,MonsterTable!$A$1:$B$1,0),0))),OR(ISBLANK(AU160),ISBLANK(AV160))),#N/A,
IFERROR(VLOOKUP(AS160,MonsterTable!$A:$B,MATCH(MonsterTable!$B$1,MonsterTable!$A$1:$B$1,0),0),
IF(OR(NOT(ISBLANK(AU160)),ISBLANK(AV160)),#N/A,
IF(AS160="empty","empty",
VLOOKUP(AS160,MonsterGroupTable!$A:$A,1,0)))))))</f>
        <v/>
      </c>
      <c r="BA160" s="2" t="str">
        <f>IF(AND(ISBLANK(AZ160),OR(NOT(ISBLANK(BB160)),NOT(ISBLANK(BC160)))),#N/A,
IF(ISBLANK(AZ160),"",
IF(AND(NOT(ISERROR(VLOOKUP(AZ160,MonsterTable!$A:$B,MATCH(MonsterTable!$B$1,MonsterTable!$A$1:$B$1,0),0))),OR(ISBLANK(BB160),ISBLANK(BC160))),#N/A,
IFERROR(VLOOKUP(AZ160,MonsterTable!$A:$B,MATCH(MonsterTable!$B$1,MonsterTable!$A$1:$B$1,0),0),
IF(OR(NOT(ISBLANK(BB160)),ISBLANK(BC160)),#N/A,
IF(AZ160="empty","empty",
VLOOKUP(AZ160,MonsterGroupTable!$A:$A,1,0)))))))</f>
        <v/>
      </c>
      <c r="BH160" s="2" t="str">
        <f>IF(AND(ISBLANK(BG160),OR(NOT(ISBLANK(BI160)),NOT(ISBLANK(BJ160)))),#N/A,
IF(ISBLANK(BG160),"",
IF(AND(NOT(ISERROR(VLOOKUP(BG160,MonsterTable!$A:$B,MATCH(MonsterTable!$B$1,MonsterTable!$A$1:$B$1,0),0))),OR(ISBLANK(BI160),ISBLANK(BJ160))),#N/A,
IFERROR(VLOOKUP(BG160,MonsterTable!$A:$B,MATCH(MonsterTable!$B$1,MonsterTable!$A$1:$B$1,0),0),
IF(OR(NOT(ISBLANK(BI160)),ISBLANK(BJ160)),#N/A,
IF(BG160="empty","empty",
VLOOKUP(BG160,MonsterGroupTable!$A:$A,1,0)))))))</f>
        <v/>
      </c>
      <c r="BO160" s="2" t="str">
        <f>IF(AND(ISBLANK(BN160),OR(NOT(ISBLANK(BP160)),NOT(ISBLANK(BQ160)))),#N/A,
IF(ISBLANK(BN160),"",
IF(AND(NOT(ISERROR(VLOOKUP(BN160,MonsterTable!$A:$B,MATCH(MonsterTable!$B$1,MonsterTable!$A$1:$B$1,0),0))),OR(ISBLANK(BP160),ISBLANK(BQ160))),#N/A,
IFERROR(VLOOKUP(BN160,MonsterTable!$A:$B,MATCH(MonsterTable!$B$1,MonsterTable!$A$1:$B$1,0),0),
IF(OR(NOT(ISBLANK(BP160)),ISBLANK(BQ160)),#N/A,
IF(BN160="empty","empty",
VLOOKUP(BN160,MonsterGroupTable!$A:$A,1,0)))))))</f>
        <v/>
      </c>
      <c r="BV160" s="2" t="str">
        <f>IF(AND(ISBLANK(BU160),OR(NOT(ISBLANK(BW160)),NOT(ISBLANK(BX160)))),#N/A,
IF(ISBLANK(BU160),"",
IF(AND(NOT(ISERROR(VLOOKUP(BU160,MonsterTable!$A:$B,MATCH(MonsterTable!$B$1,MonsterTable!$A$1:$B$1,0),0))),OR(ISBLANK(BW160),ISBLANK(BX160))),#N/A,
IFERROR(VLOOKUP(BU160,MonsterTable!$A:$B,MATCH(MonsterTable!$B$1,MonsterTable!$A$1:$B$1,0),0),
IF(OR(NOT(ISBLANK(BW160)),ISBLANK(BX160)),#N/A,
IF(BU160="empty","empty",
VLOOKUP(BU160,MonsterGroupTable!$A:$A,1,0)))))))</f>
        <v/>
      </c>
      <c r="CC160" s="2" t="str">
        <f>IF(AND(ISBLANK(CB160),OR(NOT(ISBLANK(CD160)),NOT(ISBLANK(CE160)))),#N/A,
IF(ISBLANK(CB160),"",
IF(AND(NOT(ISERROR(VLOOKUP(CB160,MonsterTable!$A:$B,MATCH(MonsterTable!$B$1,MonsterTable!$A$1:$B$1,0),0))),OR(ISBLANK(CD160),ISBLANK(CE160))),#N/A,
IFERROR(VLOOKUP(CB160,MonsterTable!$A:$B,MATCH(MonsterTable!$B$1,MonsterTable!$A$1:$B$1,0),0),
IF(OR(NOT(ISBLANK(CD160)),ISBLANK(CE160)),#N/A,
IF(CB160="empty","empty",
VLOOKUP(CB160,MonsterGroupTable!$A:$A,1,0)))))))</f>
        <v/>
      </c>
      <c r="CJ160" s="2" t="str">
        <f>IF(AND(ISBLANK(CI160),OR(NOT(ISBLANK(CK160)),NOT(ISBLANK(CL160)))),#N/A,
IF(ISBLANK(CI160),"",
IF(AND(NOT(ISERROR(VLOOKUP(CI160,MonsterTable!$A:$B,MATCH(MonsterTable!$B$1,MonsterTable!$A$1:$B$1,0),0))),OR(ISBLANK(CK160),ISBLANK(CL160))),#N/A,
IFERROR(VLOOKUP(CI160,MonsterTable!$A:$B,MATCH(MonsterTable!$B$1,MonsterTable!$A$1:$B$1,0),0),
IF(OR(NOT(ISBLANK(CK160)),ISBLANK(CL160)),#N/A,
IF(CI160="empty","empty",
VLOOKUP(CI160,MonsterGroupTable!$A:$A,1,0)))))))</f>
        <v/>
      </c>
    </row>
    <row r="161" spans="1:88">
      <c r="A161">
        <v>10160</v>
      </c>
      <c r="B161">
        <f t="shared" si="4"/>
        <v>1.2</v>
      </c>
      <c r="C161">
        <f t="shared" si="4"/>
        <v>1.1000000000000001</v>
      </c>
      <c r="F161">
        <v>360</v>
      </c>
      <c r="G161">
        <v>3439</v>
      </c>
      <c r="H161">
        <v>0</v>
      </c>
      <c r="I161">
        <v>0</v>
      </c>
      <c r="J161">
        <v>0</v>
      </c>
      <c r="K161" t="s">
        <v>28</v>
      </c>
      <c r="L161" t="s">
        <v>251</v>
      </c>
      <c r="M161" t="s">
        <v>79</v>
      </c>
      <c r="N161" t="s">
        <v>80</v>
      </c>
      <c r="O161">
        <v>0</v>
      </c>
      <c r="P161">
        <v>-4.75</v>
      </c>
      <c r="Q161">
        <v>-3.5</v>
      </c>
      <c r="R161">
        <v>4.75</v>
      </c>
      <c r="S161">
        <v>3</v>
      </c>
      <c r="T161">
        <v>-13.5</v>
      </c>
      <c r="U161">
        <v>2.5499999999999998</v>
      </c>
      <c r="V161">
        <v>-6.75</v>
      </c>
      <c r="W161" t="str">
        <f t="shared" si="5"/>
        <v>g116,5</v>
      </c>
      <c r="X161" s="1" t="s">
        <v>333</v>
      </c>
      <c r="Y161" s="2" t="str">
        <f>IF(AND(ISBLANK(X161),OR(NOT(ISBLANK(Z161)),NOT(ISBLANK(AA161)))),#N/A,
IF(ISBLANK(X161),"",
IF(AND(NOT(ISERROR(VLOOKUP(X161,MonsterTable!$A:$B,MATCH(MonsterTable!$B$1,MonsterTable!$A$1:$B$1,0),0))),OR(ISBLANK(Z161),ISBLANK(AA161))),#N/A,
IFERROR(VLOOKUP(X161,MonsterTable!$A:$B,MATCH(MonsterTable!$B$1,MonsterTable!$A$1:$B$1,0),0),
IF(OR(NOT(ISBLANK(Z161)),ISBLANK(AA161)),#N/A,
IF(X161="empty","empty",
VLOOKUP(X161,MonsterGroupTable!$A:$A,1,0)))))))</f>
        <v>g116</v>
      </c>
      <c r="AA161">
        <v>5</v>
      </c>
      <c r="AF161" s="2" t="str">
        <f>IF(AND(ISBLANK(AE161),OR(NOT(ISBLANK(AG161)),NOT(ISBLANK(AH161)))),#N/A,
IF(ISBLANK(AE161),"",
IF(AND(NOT(ISERROR(VLOOKUP(AE161,MonsterTable!$A:$B,MATCH(MonsterTable!$B$1,MonsterTable!$A$1:$B$1,0),0))),OR(ISBLANK(AG161),ISBLANK(AH161))),#N/A,
IFERROR(VLOOKUP(AE161,MonsterTable!$A:$B,MATCH(MonsterTable!$B$1,MonsterTable!$A$1:$B$1,0),0),
IF(OR(NOT(ISBLANK(AG161)),ISBLANK(AH161)),#N/A,
IF(AE161="empty","empty",
VLOOKUP(AE161,MonsterGroupTable!$A:$A,1,0)))))))</f>
        <v/>
      </c>
      <c r="AM161" s="2" t="str">
        <f>IF(AND(ISBLANK(AL161),OR(NOT(ISBLANK(AN161)),NOT(ISBLANK(AO161)))),#N/A,
IF(ISBLANK(AL161),"",
IF(AND(NOT(ISERROR(VLOOKUP(AL161,MonsterTable!$A:$B,MATCH(MonsterTable!$B$1,MonsterTable!$A$1:$B$1,0),0))),OR(ISBLANK(AN161),ISBLANK(AO161))),#N/A,
IFERROR(VLOOKUP(AL161,MonsterTable!$A:$B,MATCH(MonsterTable!$B$1,MonsterTable!$A$1:$B$1,0),0),
IF(OR(NOT(ISBLANK(AN161)),ISBLANK(AO161)),#N/A,
IF(AL161="empty","empty",
VLOOKUP(AL161,MonsterGroupTable!$A:$A,1,0)))))))</f>
        <v/>
      </c>
      <c r="AT161" s="2" t="str">
        <f>IF(AND(ISBLANK(AS161),OR(NOT(ISBLANK(AU161)),NOT(ISBLANK(AV161)))),#N/A,
IF(ISBLANK(AS161),"",
IF(AND(NOT(ISERROR(VLOOKUP(AS161,MonsterTable!$A:$B,MATCH(MonsterTable!$B$1,MonsterTable!$A$1:$B$1,0),0))),OR(ISBLANK(AU161),ISBLANK(AV161))),#N/A,
IFERROR(VLOOKUP(AS161,MonsterTable!$A:$B,MATCH(MonsterTable!$B$1,MonsterTable!$A$1:$B$1,0),0),
IF(OR(NOT(ISBLANK(AU161)),ISBLANK(AV161)),#N/A,
IF(AS161="empty","empty",
VLOOKUP(AS161,MonsterGroupTable!$A:$A,1,0)))))))</f>
        <v/>
      </c>
      <c r="BA161" s="2" t="str">
        <f>IF(AND(ISBLANK(AZ161),OR(NOT(ISBLANK(BB161)),NOT(ISBLANK(BC161)))),#N/A,
IF(ISBLANK(AZ161),"",
IF(AND(NOT(ISERROR(VLOOKUP(AZ161,MonsterTable!$A:$B,MATCH(MonsterTable!$B$1,MonsterTable!$A$1:$B$1,0),0))),OR(ISBLANK(BB161),ISBLANK(BC161))),#N/A,
IFERROR(VLOOKUP(AZ161,MonsterTable!$A:$B,MATCH(MonsterTable!$B$1,MonsterTable!$A$1:$B$1,0),0),
IF(OR(NOT(ISBLANK(BB161)),ISBLANK(BC161)),#N/A,
IF(AZ161="empty","empty",
VLOOKUP(AZ161,MonsterGroupTable!$A:$A,1,0)))))))</f>
        <v/>
      </c>
      <c r="BH161" s="2" t="str">
        <f>IF(AND(ISBLANK(BG161),OR(NOT(ISBLANK(BI161)),NOT(ISBLANK(BJ161)))),#N/A,
IF(ISBLANK(BG161),"",
IF(AND(NOT(ISERROR(VLOOKUP(BG161,MonsterTable!$A:$B,MATCH(MonsterTable!$B$1,MonsterTable!$A$1:$B$1,0),0))),OR(ISBLANK(BI161),ISBLANK(BJ161))),#N/A,
IFERROR(VLOOKUP(BG161,MonsterTable!$A:$B,MATCH(MonsterTable!$B$1,MonsterTable!$A$1:$B$1,0),0),
IF(OR(NOT(ISBLANK(BI161)),ISBLANK(BJ161)),#N/A,
IF(BG161="empty","empty",
VLOOKUP(BG161,MonsterGroupTable!$A:$A,1,0)))))))</f>
        <v/>
      </c>
      <c r="BO161" s="2" t="str">
        <f>IF(AND(ISBLANK(BN161),OR(NOT(ISBLANK(BP161)),NOT(ISBLANK(BQ161)))),#N/A,
IF(ISBLANK(BN161),"",
IF(AND(NOT(ISERROR(VLOOKUP(BN161,MonsterTable!$A:$B,MATCH(MonsterTable!$B$1,MonsterTable!$A$1:$B$1,0),0))),OR(ISBLANK(BP161),ISBLANK(BQ161))),#N/A,
IFERROR(VLOOKUP(BN161,MonsterTable!$A:$B,MATCH(MonsterTable!$B$1,MonsterTable!$A$1:$B$1,0),0),
IF(OR(NOT(ISBLANK(BP161)),ISBLANK(BQ161)),#N/A,
IF(BN161="empty","empty",
VLOOKUP(BN161,MonsterGroupTable!$A:$A,1,0)))))))</f>
        <v/>
      </c>
      <c r="BV161" s="2" t="str">
        <f>IF(AND(ISBLANK(BU161),OR(NOT(ISBLANK(BW161)),NOT(ISBLANK(BX161)))),#N/A,
IF(ISBLANK(BU161),"",
IF(AND(NOT(ISERROR(VLOOKUP(BU161,MonsterTable!$A:$B,MATCH(MonsterTable!$B$1,MonsterTable!$A$1:$B$1,0),0))),OR(ISBLANK(BW161),ISBLANK(BX161))),#N/A,
IFERROR(VLOOKUP(BU161,MonsterTable!$A:$B,MATCH(MonsterTable!$B$1,MonsterTable!$A$1:$B$1,0),0),
IF(OR(NOT(ISBLANK(BW161)),ISBLANK(BX161)),#N/A,
IF(BU161="empty","empty",
VLOOKUP(BU161,MonsterGroupTable!$A:$A,1,0)))))))</f>
        <v/>
      </c>
      <c r="CC161" s="2" t="str">
        <f>IF(AND(ISBLANK(CB161),OR(NOT(ISBLANK(CD161)),NOT(ISBLANK(CE161)))),#N/A,
IF(ISBLANK(CB161),"",
IF(AND(NOT(ISERROR(VLOOKUP(CB161,MonsterTable!$A:$B,MATCH(MonsterTable!$B$1,MonsterTable!$A$1:$B$1,0),0))),OR(ISBLANK(CD161),ISBLANK(CE161))),#N/A,
IFERROR(VLOOKUP(CB161,MonsterTable!$A:$B,MATCH(MonsterTable!$B$1,MonsterTable!$A$1:$B$1,0),0),
IF(OR(NOT(ISBLANK(CD161)),ISBLANK(CE161)),#N/A,
IF(CB161="empty","empty",
VLOOKUP(CB161,MonsterGroupTable!$A:$A,1,0)))))))</f>
        <v/>
      </c>
      <c r="CJ161" s="2" t="str">
        <f>IF(AND(ISBLANK(CI161),OR(NOT(ISBLANK(CK161)),NOT(ISBLANK(CL161)))),#N/A,
IF(ISBLANK(CI161),"",
IF(AND(NOT(ISERROR(VLOOKUP(CI161,MonsterTable!$A:$B,MATCH(MonsterTable!$B$1,MonsterTable!$A$1:$B$1,0),0))),OR(ISBLANK(CK161),ISBLANK(CL161))),#N/A,
IFERROR(VLOOKUP(CI161,MonsterTable!$A:$B,MATCH(MonsterTable!$B$1,MonsterTable!$A$1:$B$1,0),0),
IF(OR(NOT(ISBLANK(CK161)),ISBLANK(CL161)),#N/A,
IF(CI161="empty","empty",
VLOOKUP(CI161,MonsterGroupTable!$A:$A,1,0)))))))</f>
        <v/>
      </c>
    </row>
    <row r="162" spans="1:88">
      <c r="A162">
        <v>10161</v>
      </c>
      <c r="B162">
        <f t="shared" si="4"/>
        <v>1.1000000000000001</v>
      </c>
      <c r="C162">
        <f t="shared" si="4"/>
        <v>1.1000000000000001</v>
      </c>
      <c r="F162">
        <v>360</v>
      </c>
      <c r="G162">
        <v>3493</v>
      </c>
      <c r="H162">
        <v>0</v>
      </c>
      <c r="I162">
        <v>0</v>
      </c>
      <c r="J162">
        <v>0</v>
      </c>
      <c r="K162" t="s">
        <v>28</v>
      </c>
      <c r="L162" t="s">
        <v>253</v>
      </c>
      <c r="M162" t="s">
        <v>79</v>
      </c>
      <c r="N162" t="s">
        <v>80</v>
      </c>
      <c r="O162">
        <v>0</v>
      </c>
      <c r="P162">
        <v>-4.75</v>
      </c>
      <c r="Q162">
        <v>-3.5</v>
      </c>
      <c r="R162">
        <v>4.75</v>
      </c>
      <c r="S162">
        <v>3</v>
      </c>
      <c r="T162">
        <v>-13.5</v>
      </c>
      <c r="U162">
        <v>2.5499999999999998</v>
      </c>
      <c r="V162">
        <v>-6.75</v>
      </c>
      <c r="W162" t="str">
        <f t="shared" si="5"/>
        <v>g117,5</v>
      </c>
      <c r="X162" s="1" t="s">
        <v>334</v>
      </c>
      <c r="Y162" s="2" t="str">
        <f>IF(AND(ISBLANK(X162),OR(NOT(ISBLANK(Z162)),NOT(ISBLANK(AA162)))),#N/A,
IF(ISBLANK(X162),"",
IF(AND(NOT(ISERROR(VLOOKUP(X162,MonsterTable!$A:$B,MATCH(MonsterTable!$B$1,MonsterTable!$A$1:$B$1,0),0))),OR(ISBLANK(Z162),ISBLANK(AA162))),#N/A,
IFERROR(VLOOKUP(X162,MonsterTable!$A:$B,MATCH(MonsterTable!$B$1,MonsterTable!$A$1:$B$1,0),0),
IF(OR(NOT(ISBLANK(Z162)),ISBLANK(AA162)),#N/A,
IF(X162="empty","empty",
VLOOKUP(X162,MonsterGroupTable!$A:$A,1,0)))))))</f>
        <v>g117</v>
      </c>
      <c r="AA162">
        <v>5</v>
      </c>
      <c r="AF162" s="2" t="str">
        <f>IF(AND(ISBLANK(AE162),OR(NOT(ISBLANK(AG162)),NOT(ISBLANK(AH162)))),#N/A,
IF(ISBLANK(AE162),"",
IF(AND(NOT(ISERROR(VLOOKUP(AE162,MonsterTable!$A:$B,MATCH(MonsterTable!$B$1,MonsterTable!$A$1:$B$1,0),0))),OR(ISBLANK(AG162),ISBLANK(AH162))),#N/A,
IFERROR(VLOOKUP(AE162,MonsterTable!$A:$B,MATCH(MonsterTable!$B$1,MonsterTable!$A$1:$B$1,0),0),
IF(OR(NOT(ISBLANK(AG162)),ISBLANK(AH162)),#N/A,
IF(AE162="empty","empty",
VLOOKUP(AE162,MonsterGroupTable!$A:$A,1,0)))))))</f>
        <v/>
      </c>
      <c r="AM162" s="2" t="str">
        <f>IF(AND(ISBLANK(AL162),OR(NOT(ISBLANK(AN162)),NOT(ISBLANK(AO162)))),#N/A,
IF(ISBLANK(AL162),"",
IF(AND(NOT(ISERROR(VLOOKUP(AL162,MonsterTable!$A:$B,MATCH(MonsterTable!$B$1,MonsterTable!$A$1:$B$1,0),0))),OR(ISBLANK(AN162),ISBLANK(AO162))),#N/A,
IFERROR(VLOOKUP(AL162,MonsterTable!$A:$B,MATCH(MonsterTable!$B$1,MonsterTable!$A$1:$B$1,0),0),
IF(OR(NOT(ISBLANK(AN162)),ISBLANK(AO162)),#N/A,
IF(AL162="empty","empty",
VLOOKUP(AL162,MonsterGroupTable!$A:$A,1,0)))))))</f>
        <v/>
      </c>
      <c r="AT162" s="2" t="str">
        <f>IF(AND(ISBLANK(AS162),OR(NOT(ISBLANK(AU162)),NOT(ISBLANK(AV162)))),#N/A,
IF(ISBLANK(AS162),"",
IF(AND(NOT(ISERROR(VLOOKUP(AS162,MonsterTable!$A:$B,MATCH(MonsterTable!$B$1,MonsterTable!$A$1:$B$1,0),0))),OR(ISBLANK(AU162),ISBLANK(AV162))),#N/A,
IFERROR(VLOOKUP(AS162,MonsterTable!$A:$B,MATCH(MonsterTable!$B$1,MonsterTable!$A$1:$B$1,0),0),
IF(OR(NOT(ISBLANK(AU162)),ISBLANK(AV162)),#N/A,
IF(AS162="empty","empty",
VLOOKUP(AS162,MonsterGroupTable!$A:$A,1,0)))))))</f>
        <v/>
      </c>
      <c r="BA162" s="2" t="str">
        <f>IF(AND(ISBLANK(AZ162),OR(NOT(ISBLANK(BB162)),NOT(ISBLANK(BC162)))),#N/A,
IF(ISBLANK(AZ162),"",
IF(AND(NOT(ISERROR(VLOOKUP(AZ162,MonsterTable!$A:$B,MATCH(MonsterTable!$B$1,MonsterTable!$A$1:$B$1,0),0))),OR(ISBLANK(BB162),ISBLANK(BC162))),#N/A,
IFERROR(VLOOKUP(AZ162,MonsterTable!$A:$B,MATCH(MonsterTable!$B$1,MonsterTable!$A$1:$B$1,0),0),
IF(OR(NOT(ISBLANK(BB162)),ISBLANK(BC162)),#N/A,
IF(AZ162="empty","empty",
VLOOKUP(AZ162,MonsterGroupTable!$A:$A,1,0)))))))</f>
        <v/>
      </c>
      <c r="BH162" s="2" t="str">
        <f>IF(AND(ISBLANK(BG162),OR(NOT(ISBLANK(BI162)),NOT(ISBLANK(BJ162)))),#N/A,
IF(ISBLANK(BG162),"",
IF(AND(NOT(ISERROR(VLOOKUP(BG162,MonsterTable!$A:$B,MATCH(MonsterTable!$B$1,MonsterTable!$A$1:$B$1,0),0))),OR(ISBLANK(BI162),ISBLANK(BJ162))),#N/A,
IFERROR(VLOOKUP(BG162,MonsterTable!$A:$B,MATCH(MonsterTable!$B$1,MonsterTable!$A$1:$B$1,0),0),
IF(OR(NOT(ISBLANK(BI162)),ISBLANK(BJ162)),#N/A,
IF(BG162="empty","empty",
VLOOKUP(BG162,MonsterGroupTable!$A:$A,1,0)))))))</f>
        <v/>
      </c>
      <c r="BO162" s="2" t="str">
        <f>IF(AND(ISBLANK(BN162),OR(NOT(ISBLANK(BP162)),NOT(ISBLANK(BQ162)))),#N/A,
IF(ISBLANK(BN162),"",
IF(AND(NOT(ISERROR(VLOOKUP(BN162,MonsterTable!$A:$B,MATCH(MonsterTable!$B$1,MonsterTable!$A$1:$B$1,0),0))),OR(ISBLANK(BP162),ISBLANK(BQ162))),#N/A,
IFERROR(VLOOKUP(BN162,MonsterTable!$A:$B,MATCH(MonsterTable!$B$1,MonsterTable!$A$1:$B$1,0),0),
IF(OR(NOT(ISBLANK(BP162)),ISBLANK(BQ162)),#N/A,
IF(BN162="empty","empty",
VLOOKUP(BN162,MonsterGroupTable!$A:$A,1,0)))))))</f>
        <v/>
      </c>
      <c r="BV162" s="2" t="str">
        <f>IF(AND(ISBLANK(BU162),OR(NOT(ISBLANK(BW162)),NOT(ISBLANK(BX162)))),#N/A,
IF(ISBLANK(BU162),"",
IF(AND(NOT(ISERROR(VLOOKUP(BU162,MonsterTable!$A:$B,MATCH(MonsterTable!$B$1,MonsterTable!$A$1:$B$1,0),0))),OR(ISBLANK(BW162),ISBLANK(BX162))),#N/A,
IFERROR(VLOOKUP(BU162,MonsterTable!$A:$B,MATCH(MonsterTable!$B$1,MonsterTable!$A$1:$B$1,0),0),
IF(OR(NOT(ISBLANK(BW162)),ISBLANK(BX162)),#N/A,
IF(BU162="empty","empty",
VLOOKUP(BU162,MonsterGroupTable!$A:$A,1,0)))))))</f>
        <v/>
      </c>
      <c r="CC162" s="2" t="str">
        <f>IF(AND(ISBLANK(CB162),OR(NOT(ISBLANK(CD162)),NOT(ISBLANK(CE162)))),#N/A,
IF(ISBLANK(CB162),"",
IF(AND(NOT(ISERROR(VLOOKUP(CB162,MonsterTable!$A:$B,MATCH(MonsterTable!$B$1,MonsterTable!$A$1:$B$1,0),0))),OR(ISBLANK(CD162),ISBLANK(CE162))),#N/A,
IFERROR(VLOOKUP(CB162,MonsterTable!$A:$B,MATCH(MonsterTable!$B$1,MonsterTable!$A$1:$B$1,0),0),
IF(OR(NOT(ISBLANK(CD162)),ISBLANK(CE162)),#N/A,
IF(CB162="empty","empty",
VLOOKUP(CB162,MonsterGroupTable!$A:$A,1,0)))))))</f>
        <v/>
      </c>
      <c r="CJ162" s="2" t="str">
        <f>IF(AND(ISBLANK(CI162),OR(NOT(ISBLANK(CK162)),NOT(ISBLANK(CL162)))),#N/A,
IF(ISBLANK(CI162),"",
IF(AND(NOT(ISERROR(VLOOKUP(CI162,MonsterTable!$A:$B,MATCH(MonsterTable!$B$1,MonsterTable!$A$1:$B$1,0),0))),OR(ISBLANK(CK162),ISBLANK(CL162))),#N/A,
IFERROR(VLOOKUP(CI162,MonsterTable!$A:$B,MATCH(MonsterTable!$B$1,MonsterTable!$A$1:$B$1,0),0),
IF(OR(NOT(ISBLANK(CK162)),ISBLANK(CL162)),#N/A,
IF(CI162="empty","empty",
VLOOKUP(CI162,MonsterGroupTable!$A:$A,1,0)))))))</f>
        <v/>
      </c>
    </row>
    <row r="163" spans="1:88">
      <c r="A163">
        <v>10162</v>
      </c>
      <c r="B163">
        <f t="shared" si="4"/>
        <v>1.1000000000000001</v>
      </c>
      <c r="C163">
        <f t="shared" si="4"/>
        <v>1.1000000000000001</v>
      </c>
      <c r="F163">
        <v>360</v>
      </c>
      <c r="G163">
        <v>3547</v>
      </c>
      <c r="H163">
        <v>0</v>
      </c>
      <c r="I163">
        <v>0</v>
      </c>
      <c r="J163">
        <v>0</v>
      </c>
      <c r="K163" t="s">
        <v>28</v>
      </c>
      <c r="L163" t="s">
        <v>253</v>
      </c>
      <c r="M163" t="s">
        <v>79</v>
      </c>
      <c r="N163" t="s">
        <v>80</v>
      </c>
      <c r="O163">
        <v>0</v>
      </c>
      <c r="P163">
        <v>-4.75</v>
      </c>
      <c r="Q163">
        <v>-3.5</v>
      </c>
      <c r="R163">
        <v>4.75</v>
      </c>
      <c r="S163">
        <v>3</v>
      </c>
      <c r="T163">
        <v>-13.5</v>
      </c>
      <c r="U163">
        <v>2.5499999999999998</v>
      </c>
      <c r="V163">
        <v>-6.75</v>
      </c>
      <c r="W163" t="str">
        <f t="shared" si="5"/>
        <v>g117,5</v>
      </c>
      <c r="X163" s="1" t="s">
        <v>334</v>
      </c>
      <c r="Y163" s="2" t="str">
        <f>IF(AND(ISBLANK(X163),OR(NOT(ISBLANK(Z163)),NOT(ISBLANK(AA163)))),#N/A,
IF(ISBLANK(X163),"",
IF(AND(NOT(ISERROR(VLOOKUP(X163,MonsterTable!$A:$B,MATCH(MonsterTable!$B$1,MonsterTable!$A$1:$B$1,0),0))),OR(ISBLANK(Z163),ISBLANK(AA163))),#N/A,
IFERROR(VLOOKUP(X163,MonsterTable!$A:$B,MATCH(MonsterTable!$B$1,MonsterTable!$A$1:$B$1,0),0),
IF(OR(NOT(ISBLANK(Z163)),ISBLANK(AA163)),#N/A,
IF(X163="empty","empty",
VLOOKUP(X163,MonsterGroupTable!$A:$A,1,0)))))))</f>
        <v>g117</v>
      </c>
      <c r="AA163">
        <v>5</v>
      </c>
      <c r="AF163" s="2" t="str">
        <f>IF(AND(ISBLANK(AE163),OR(NOT(ISBLANK(AG163)),NOT(ISBLANK(AH163)))),#N/A,
IF(ISBLANK(AE163),"",
IF(AND(NOT(ISERROR(VLOOKUP(AE163,MonsterTable!$A:$B,MATCH(MonsterTable!$B$1,MonsterTable!$A$1:$B$1,0),0))),OR(ISBLANK(AG163),ISBLANK(AH163))),#N/A,
IFERROR(VLOOKUP(AE163,MonsterTable!$A:$B,MATCH(MonsterTable!$B$1,MonsterTable!$A$1:$B$1,0),0),
IF(OR(NOT(ISBLANK(AG163)),ISBLANK(AH163)),#N/A,
IF(AE163="empty","empty",
VLOOKUP(AE163,MonsterGroupTable!$A:$A,1,0)))))))</f>
        <v/>
      </c>
      <c r="AM163" s="2" t="str">
        <f>IF(AND(ISBLANK(AL163),OR(NOT(ISBLANK(AN163)),NOT(ISBLANK(AO163)))),#N/A,
IF(ISBLANK(AL163),"",
IF(AND(NOT(ISERROR(VLOOKUP(AL163,MonsterTable!$A:$B,MATCH(MonsterTable!$B$1,MonsterTable!$A$1:$B$1,0),0))),OR(ISBLANK(AN163),ISBLANK(AO163))),#N/A,
IFERROR(VLOOKUP(AL163,MonsterTable!$A:$B,MATCH(MonsterTable!$B$1,MonsterTable!$A$1:$B$1,0),0),
IF(OR(NOT(ISBLANK(AN163)),ISBLANK(AO163)),#N/A,
IF(AL163="empty","empty",
VLOOKUP(AL163,MonsterGroupTable!$A:$A,1,0)))))))</f>
        <v/>
      </c>
      <c r="AT163" s="2" t="str">
        <f>IF(AND(ISBLANK(AS163),OR(NOT(ISBLANK(AU163)),NOT(ISBLANK(AV163)))),#N/A,
IF(ISBLANK(AS163),"",
IF(AND(NOT(ISERROR(VLOOKUP(AS163,MonsterTable!$A:$B,MATCH(MonsterTable!$B$1,MonsterTable!$A$1:$B$1,0),0))),OR(ISBLANK(AU163),ISBLANK(AV163))),#N/A,
IFERROR(VLOOKUP(AS163,MonsterTable!$A:$B,MATCH(MonsterTable!$B$1,MonsterTable!$A$1:$B$1,0),0),
IF(OR(NOT(ISBLANK(AU163)),ISBLANK(AV163)),#N/A,
IF(AS163="empty","empty",
VLOOKUP(AS163,MonsterGroupTable!$A:$A,1,0)))))))</f>
        <v/>
      </c>
      <c r="BA163" s="2" t="str">
        <f>IF(AND(ISBLANK(AZ163),OR(NOT(ISBLANK(BB163)),NOT(ISBLANK(BC163)))),#N/A,
IF(ISBLANK(AZ163),"",
IF(AND(NOT(ISERROR(VLOOKUP(AZ163,MonsterTable!$A:$B,MATCH(MonsterTable!$B$1,MonsterTable!$A$1:$B$1,0),0))),OR(ISBLANK(BB163),ISBLANK(BC163))),#N/A,
IFERROR(VLOOKUP(AZ163,MonsterTable!$A:$B,MATCH(MonsterTable!$B$1,MonsterTable!$A$1:$B$1,0),0),
IF(OR(NOT(ISBLANK(BB163)),ISBLANK(BC163)),#N/A,
IF(AZ163="empty","empty",
VLOOKUP(AZ163,MonsterGroupTable!$A:$A,1,0)))))))</f>
        <v/>
      </c>
      <c r="BH163" s="2" t="str">
        <f>IF(AND(ISBLANK(BG163),OR(NOT(ISBLANK(BI163)),NOT(ISBLANK(BJ163)))),#N/A,
IF(ISBLANK(BG163),"",
IF(AND(NOT(ISERROR(VLOOKUP(BG163,MonsterTable!$A:$B,MATCH(MonsterTable!$B$1,MonsterTable!$A$1:$B$1,0),0))),OR(ISBLANK(BI163),ISBLANK(BJ163))),#N/A,
IFERROR(VLOOKUP(BG163,MonsterTable!$A:$B,MATCH(MonsterTable!$B$1,MonsterTable!$A$1:$B$1,0),0),
IF(OR(NOT(ISBLANK(BI163)),ISBLANK(BJ163)),#N/A,
IF(BG163="empty","empty",
VLOOKUP(BG163,MonsterGroupTable!$A:$A,1,0)))))))</f>
        <v/>
      </c>
      <c r="BO163" s="2" t="str">
        <f>IF(AND(ISBLANK(BN163),OR(NOT(ISBLANK(BP163)),NOT(ISBLANK(BQ163)))),#N/A,
IF(ISBLANK(BN163),"",
IF(AND(NOT(ISERROR(VLOOKUP(BN163,MonsterTable!$A:$B,MATCH(MonsterTable!$B$1,MonsterTable!$A$1:$B$1,0),0))),OR(ISBLANK(BP163),ISBLANK(BQ163))),#N/A,
IFERROR(VLOOKUP(BN163,MonsterTable!$A:$B,MATCH(MonsterTable!$B$1,MonsterTable!$A$1:$B$1,0),0),
IF(OR(NOT(ISBLANK(BP163)),ISBLANK(BQ163)),#N/A,
IF(BN163="empty","empty",
VLOOKUP(BN163,MonsterGroupTable!$A:$A,1,0)))))))</f>
        <v/>
      </c>
      <c r="BV163" s="2" t="str">
        <f>IF(AND(ISBLANK(BU163),OR(NOT(ISBLANK(BW163)),NOT(ISBLANK(BX163)))),#N/A,
IF(ISBLANK(BU163),"",
IF(AND(NOT(ISERROR(VLOOKUP(BU163,MonsterTable!$A:$B,MATCH(MonsterTable!$B$1,MonsterTable!$A$1:$B$1,0),0))),OR(ISBLANK(BW163),ISBLANK(BX163))),#N/A,
IFERROR(VLOOKUP(BU163,MonsterTable!$A:$B,MATCH(MonsterTable!$B$1,MonsterTable!$A$1:$B$1,0),0),
IF(OR(NOT(ISBLANK(BW163)),ISBLANK(BX163)),#N/A,
IF(BU163="empty","empty",
VLOOKUP(BU163,MonsterGroupTable!$A:$A,1,0)))))))</f>
        <v/>
      </c>
      <c r="CC163" s="2" t="str">
        <f>IF(AND(ISBLANK(CB163),OR(NOT(ISBLANK(CD163)),NOT(ISBLANK(CE163)))),#N/A,
IF(ISBLANK(CB163),"",
IF(AND(NOT(ISERROR(VLOOKUP(CB163,MonsterTable!$A:$B,MATCH(MonsterTable!$B$1,MonsterTable!$A$1:$B$1,0),0))),OR(ISBLANK(CD163),ISBLANK(CE163))),#N/A,
IFERROR(VLOOKUP(CB163,MonsterTable!$A:$B,MATCH(MonsterTable!$B$1,MonsterTable!$A$1:$B$1,0),0),
IF(OR(NOT(ISBLANK(CD163)),ISBLANK(CE163)),#N/A,
IF(CB163="empty","empty",
VLOOKUP(CB163,MonsterGroupTable!$A:$A,1,0)))))))</f>
        <v/>
      </c>
      <c r="CJ163" s="2" t="str">
        <f>IF(AND(ISBLANK(CI163),OR(NOT(ISBLANK(CK163)),NOT(ISBLANK(CL163)))),#N/A,
IF(ISBLANK(CI163),"",
IF(AND(NOT(ISERROR(VLOOKUP(CI163,MonsterTable!$A:$B,MATCH(MonsterTable!$B$1,MonsterTable!$A$1:$B$1,0),0))),OR(ISBLANK(CK163),ISBLANK(CL163))),#N/A,
IFERROR(VLOOKUP(CI163,MonsterTable!$A:$B,MATCH(MonsterTable!$B$1,MonsterTable!$A$1:$B$1,0),0),
IF(OR(NOT(ISBLANK(CK163)),ISBLANK(CL163)),#N/A,
IF(CI163="empty","empty",
VLOOKUP(CI163,MonsterGroupTable!$A:$A,1,0)))))))</f>
        <v/>
      </c>
    </row>
    <row r="164" spans="1:88">
      <c r="A164">
        <v>10163</v>
      </c>
      <c r="B164">
        <f t="shared" si="4"/>
        <v>1.1000000000000001</v>
      </c>
      <c r="C164">
        <f t="shared" si="4"/>
        <v>1.1000000000000001</v>
      </c>
      <c r="F164">
        <v>360</v>
      </c>
      <c r="G164">
        <v>3601</v>
      </c>
      <c r="H164">
        <v>0</v>
      </c>
      <c r="I164">
        <v>0</v>
      </c>
      <c r="J164">
        <v>0</v>
      </c>
      <c r="K164" t="s">
        <v>28</v>
      </c>
      <c r="L164" t="s">
        <v>253</v>
      </c>
      <c r="M164" t="s">
        <v>79</v>
      </c>
      <c r="N164" t="s">
        <v>80</v>
      </c>
      <c r="O164">
        <v>0</v>
      </c>
      <c r="P164">
        <v>-4.75</v>
      </c>
      <c r="Q164">
        <v>-3.5</v>
      </c>
      <c r="R164">
        <v>4.75</v>
      </c>
      <c r="S164">
        <v>3</v>
      </c>
      <c r="T164">
        <v>-13.5</v>
      </c>
      <c r="U164">
        <v>2.5499999999999998</v>
      </c>
      <c r="V164">
        <v>-6.75</v>
      </c>
      <c r="W164" t="str">
        <f t="shared" si="5"/>
        <v>g117,5</v>
      </c>
      <c r="X164" s="1" t="s">
        <v>334</v>
      </c>
      <c r="Y164" s="2" t="str">
        <f>IF(AND(ISBLANK(X164),OR(NOT(ISBLANK(Z164)),NOT(ISBLANK(AA164)))),#N/A,
IF(ISBLANK(X164),"",
IF(AND(NOT(ISERROR(VLOOKUP(X164,MonsterTable!$A:$B,MATCH(MonsterTable!$B$1,MonsterTable!$A$1:$B$1,0),0))),OR(ISBLANK(Z164),ISBLANK(AA164))),#N/A,
IFERROR(VLOOKUP(X164,MonsterTable!$A:$B,MATCH(MonsterTable!$B$1,MonsterTable!$A$1:$B$1,0),0),
IF(OR(NOT(ISBLANK(Z164)),ISBLANK(AA164)),#N/A,
IF(X164="empty","empty",
VLOOKUP(X164,MonsterGroupTable!$A:$A,1,0)))))))</f>
        <v>g117</v>
      </c>
      <c r="AA164">
        <v>5</v>
      </c>
      <c r="AF164" s="2" t="str">
        <f>IF(AND(ISBLANK(AE164),OR(NOT(ISBLANK(AG164)),NOT(ISBLANK(AH164)))),#N/A,
IF(ISBLANK(AE164),"",
IF(AND(NOT(ISERROR(VLOOKUP(AE164,MonsterTable!$A:$B,MATCH(MonsterTable!$B$1,MonsterTable!$A$1:$B$1,0),0))),OR(ISBLANK(AG164),ISBLANK(AH164))),#N/A,
IFERROR(VLOOKUP(AE164,MonsterTable!$A:$B,MATCH(MonsterTable!$B$1,MonsterTable!$A$1:$B$1,0),0),
IF(OR(NOT(ISBLANK(AG164)),ISBLANK(AH164)),#N/A,
IF(AE164="empty","empty",
VLOOKUP(AE164,MonsterGroupTable!$A:$A,1,0)))))))</f>
        <v/>
      </c>
      <c r="AM164" s="2" t="str">
        <f>IF(AND(ISBLANK(AL164),OR(NOT(ISBLANK(AN164)),NOT(ISBLANK(AO164)))),#N/A,
IF(ISBLANK(AL164),"",
IF(AND(NOT(ISERROR(VLOOKUP(AL164,MonsterTable!$A:$B,MATCH(MonsterTable!$B$1,MonsterTable!$A$1:$B$1,0),0))),OR(ISBLANK(AN164),ISBLANK(AO164))),#N/A,
IFERROR(VLOOKUP(AL164,MonsterTable!$A:$B,MATCH(MonsterTable!$B$1,MonsterTable!$A$1:$B$1,0),0),
IF(OR(NOT(ISBLANK(AN164)),ISBLANK(AO164)),#N/A,
IF(AL164="empty","empty",
VLOOKUP(AL164,MonsterGroupTable!$A:$A,1,0)))))))</f>
        <v/>
      </c>
      <c r="AT164" s="2" t="str">
        <f>IF(AND(ISBLANK(AS164),OR(NOT(ISBLANK(AU164)),NOT(ISBLANK(AV164)))),#N/A,
IF(ISBLANK(AS164),"",
IF(AND(NOT(ISERROR(VLOOKUP(AS164,MonsterTable!$A:$B,MATCH(MonsterTable!$B$1,MonsterTable!$A$1:$B$1,0),0))),OR(ISBLANK(AU164),ISBLANK(AV164))),#N/A,
IFERROR(VLOOKUP(AS164,MonsterTable!$A:$B,MATCH(MonsterTable!$B$1,MonsterTable!$A$1:$B$1,0),0),
IF(OR(NOT(ISBLANK(AU164)),ISBLANK(AV164)),#N/A,
IF(AS164="empty","empty",
VLOOKUP(AS164,MonsterGroupTable!$A:$A,1,0)))))))</f>
        <v/>
      </c>
      <c r="BA164" s="2" t="str">
        <f>IF(AND(ISBLANK(AZ164),OR(NOT(ISBLANK(BB164)),NOT(ISBLANK(BC164)))),#N/A,
IF(ISBLANK(AZ164),"",
IF(AND(NOT(ISERROR(VLOOKUP(AZ164,MonsterTable!$A:$B,MATCH(MonsterTable!$B$1,MonsterTable!$A$1:$B$1,0),0))),OR(ISBLANK(BB164),ISBLANK(BC164))),#N/A,
IFERROR(VLOOKUP(AZ164,MonsterTable!$A:$B,MATCH(MonsterTable!$B$1,MonsterTable!$A$1:$B$1,0),0),
IF(OR(NOT(ISBLANK(BB164)),ISBLANK(BC164)),#N/A,
IF(AZ164="empty","empty",
VLOOKUP(AZ164,MonsterGroupTable!$A:$A,1,0)))))))</f>
        <v/>
      </c>
      <c r="BH164" s="2" t="str">
        <f>IF(AND(ISBLANK(BG164),OR(NOT(ISBLANK(BI164)),NOT(ISBLANK(BJ164)))),#N/A,
IF(ISBLANK(BG164),"",
IF(AND(NOT(ISERROR(VLOOKUP(BG164,MonsterTable!$A:$B,MATCH(MonsterTable!$B$1,MonsterTable!$A$1:$B$1,0),0))),OR(ISBLANK(BI164),ISBLANK(BJ164))),#N/A,
IFERROR(VLOOKUP(BG164,MonsterTable!$A:$B,MATCH(MonsterTable!$B$1,MonsterTable!$A$1:$B$1,0),0),
IF(OR(NOT(ISBLANK(BI164)),ISBLANK(BJ164)),#N/A,
IF(BG164="empty","empty",
VLOOKUP(BG164,MonsterGroupTable!$A:$A,1,0)))))))</f>
        <v/>
      </c>
      <c r="BO164" s="2" t="str">
        <f>IF(AND(ISBLANK(BN164),OR(NOT(ISBLANK(BP164)),NOT(ISBLANK(BQ164)))),#N/A,
IF(ISBLANK(BN164),"",
IF(AND(NOT(ISERROR(VLOOKUP(BN164,MonsterTable!$A:$B,MATCH(MonsterTable!$B$1,MonsterTable!$A$1:$B$1,0),0))),OR(ISBLANK(BP164),ISBLANK(BQ164))),#N/A,
IFERROR(VLOOKUP(BN164,MonsterTable!$A:$B,MATCH(MonsterTable!$B$1,MonsterTable!$A$1:$B$1,0),0),
IF(OR(NOT(ISBLANK(BP164)),ISBLANK(BQ164)),#N/A,
IF(BN164="empty","empty",
VLOOKUP(BN164,MonsterGroupTable!$A:$A,1,0)))))))</f>
        <v/>
      </c>
      <c r="BV164" s="2" t="str">
        <f>IF(AND(ISBLANK(BU164),OR(NOT(ISBLANK(BW164)),NOT(ISBLANK(BX164)))),#N/A,
IF(ISBLANK(BU164),"",
IF(AND(NOT(ISERROR(VLOOKUP(BU164,MonsterTable!$A:$B,MATCH(MonsterTable!$B$1,MonsterTable!$A$1:$B$1,0),0))),OR(ISBLANK(BW164),ISBLANK(BX164))),#N/A,
IFERROR(VLOOKUP(BU164,MonsterTable!$A:$B,MATCH(MonsterTable!$B$1,MonsterTable!$A$1:$B$1,0),0),
IF(OR(NOT(ISBLANK(BW164)),ISBLANK(BX164)),#N/A,
IF(BU164="empty","empty",
VLOOKUP(BU164,MonsterGroupTable!$A:$A,1,0)))))))</f>
        <v/>
      </c>
      <c r="CC164" s="2" t="str">
        <f>IF(AND(ISBLANK(CB164),OR(NOT(ISBLANK(CD164)),NOT(ISBLANK(CE164)))),#N/A,
IF(ISBLANK(CB164),"",
IF(AND(NOT(ISERROR(VLOOKUP(CB164,MonsterTable!$A:$B,MATCH(MonsterTable!$B$1,MonsterTable!$A$1:$B$1,0),0))),OR(ISBLANK(CD164),ISBLANK(CE164))),#N/A,
IFERROR(VLOOKUP(CB164,MonsterTable!$A:$B,MATCH(MonsterTable!$B$1,MonsterTable!$A$1:$B$1,0),0),
IF(OR(NOT(ISBLANK(CD164)),ISBLANK(CE164)),#N/A,
IF(CB164="empty","empty",
VLOOKUP(CB164,MonsterGroupTable!$A:$A,1,0)))))))</f>
        <v/>
      </c>
      <c r="CJ164" s="2" t="str">
        <f>IF(AND(ISBLANK(CI164),OR(NOT(ISBLANK(CK164)),NOT(ISBLANK(CL164)))),#N/A,
IF(ISBLANK(CI164),"",
IF(AND(NOT(ISERROR(VLOOKUP(CI164,MonsterTable!$A:$B,MATCH(MonsterTable!$B$1,MonsterTable!$A$1:$B$1,0),0))),OR(ISBLANK(CK164),ISBLANK(CL164))),#N/A,
IFERROR(VLOOKUP(CI164,MonsterTable!$A:$B,MATCH(MonsterTable!$B$1,MonsterTable!$A$1:$B$1,0),0),
IF(OR(NOT(ISBLANK(CK164)),ISBLANK(CL164)),#N/A,
IF(CI164="empty","empty",
VLOOKUP(CI164,MonsterGroupTable!$A:$A,1,0)))))))</f>
        <v/>
      </c>
    </row>
    <row r="165" spans="1:88">
      <c r="A165">
        <v>10164</v>
      </c>
      <c r="B165">
        <f t="shared" si="4"/>
        <v>1.1000000000000001</v>
      </c>
      <c r="C165">
        <f t="shared" si="4"/>
        <v>1.1000000000000001</v>
      </c>
      <c r="F165">
        <v>360</v>
      </c>
      <c r="G165">
        <v>3655</v>
      </c>
      <c r="H165">
        <v>0</v>
      </c>
      <c r="I165">
        <v>0</v>
      </c>
      <c r="J165">
        <v>0</v>
      </c>
      <c r="K165" t="s">
        <v>28</v>
      </c>
      <c r="L165" t="s">
        <v>253</v>
      </c>
      <c r="M165" t="s">
        <v>79</v>
      </c>
      <c r="N165" t="s">
        <v>80</v>
      </c>
      <c r="O165">
        <v>0</v>
      </c>
      <c r="P165">
        <v>-4.75</v>
      </c>
      <c r="Q165">
        <v>-3.5</v>
      </c>
      <c r="R165">
        <v>4.75</v>
      </c>
      <c r="S165">
        <v>3</v>
      </c>
      <c r="T165">
        <v>-13.5</v>
      </c>
      <c r="U165">
        <v>2.5499999999999998</v>
      </c>
      <c r="V165">
        <v>-6.75</v>
      </c>
      <c r="W165" t="str">
        <f t="shared" si="5"/>
        <v>g117,5</v>
      </c>
      <c r="X165" s="1" t="s">
        <v>334</v>
      </c>
      <c r="Y165" s="2" t="str">
        <f>IF(AND(ISBLANK(X165),OR(NOT(ISBLANK(Z165)),NOT(ISBLANK(AA165)))),#N/A,
IF(ISBLANK(X165),"",
IF(AND(NOT(ISERROR(VLOOKUP(X165,MonsterTable!$A:$B,MATCH(MonsterTable!$B$1,MonsterTable!$A$1:$B$1,0),0))),OR(ISBLANK(Z165),ISBLANK(AA165))),#N/A,
IFERROR(VLOOKUP(X165,MonsterTable!$A:$B,MATCH(MonsterTable!$B$1,MonsterTable!$A$1:$B$1,0),0),
IF(OR(NOT(ISBLANK(Z165)),ISBLANK(AA165)),#N/A,
IF(X165="empty","empty",
VLOOKUP(X165,MonsterGroupTable!$A:$A,1,0)))))))</f>
        <v>g117</v>
      </c>
      <c r="AA165">
        <v>5</v>
      </c>
      <c r="AF165" s="2" t="str">
        <f>IF(AND(ISBLANK(AE165),OR(NOT(ISBLANK(AG165)),NOT(ISBLANK(AH165)))),#N/A,
IF(ISBLANK(AE165),"",
IF(AND(NOT(ISERROR(VLOOKUP(AE165,MonsterTable!$A:$B,MATCH(MonsterTable!$B$1,MonsterTable!$A$1:$B$1,0),0))),OR(ISBLANK(AG165),ISBLANK(AH165))),#N/A,
IFERROR(VLOOKUP(AE165,MonsterTable!$A:$B,MATCH(MonsterTable!$B$1,MonsterTable!$A$1:$B$1,0),0),
IF(OR(NOT(ISBLANK(AG165)),ISBLANK(AH165)),#N/A,
IF(AE165="empty","empty",
VLOOKUP(AE165,MonsterGroupTable!$A:$A,1,0)))))))</f>
        <v/>
      </c>
      <c r="AM165" s="2" t="str">
        <f>IF(AND(ISBLANK(AL165),OR(NOT(ISBLANK(AN165)),NOT(ISBLANK(AO165)))),#N/A,
IF(ISBLANK(AL165),"",
IF(AND(NOT(ISERROR(VLOOKUP(AL165,MonsterTable!$A:$B,MATCH(MonsterTable!$B$1,MonsterTable!$A$1:$B$1,0),0))),OR(ISBLANK(AN165),ISBLANK(AO165))),#N/A,
IFERROR(VLOOKUP(AL165,MonsterTable!$A:$B,MATCH(MonsterTable!$B$1,MonsterTable!$A$1:$B$1,0),0),
IF(OR(NOT(ISBLANK(AN165)),ISBLANK(AO165)),#N/A,
IF(AL165="empty","empty",
VLOOKUP(AL165,MonsterGroupTable!$A:$A,1,0)))))))</f>
        <v/>
      </c>
      <c r="AT165" s="2" t="str">
        <f>IF(AND(ISBLANK(AS165),OR(NOT(ISBLANK(AU165)),NOT(ISBLANK(AV165)))),#N/A,
IF(ISBLANK(AS165),"",
IF(AND(NOT(ISERROR(VLOOKUP(AS165,MonsterTable!$A:$B,MATCH(MonsterTable!$B$1,MonsterTable!$A$1:$B$1,0),0))),OR(ISBLANK(AU165),ISBLANK(AV165))),#N/A,
IFERROR(VLOOKUP(AS165,MonsterTable!$A:$B,MATCH(MonsterTable!$B$1,MonsterTable!$A$1:$B$1,0),0),
IF(OR(NOT(ISBLANK(AU165)),ISBLANK(AV165)),#N/A,
IF(AS165="empty","empty",
VLOOKUP(AS165,MonsterGroupTable!$A:$A,1,0)))))))</f>
        <v/>
      </c>
      <c r="BA165" s="2" t="str">
        <f>IF(AND(ISBLANK(AZ165),OR(NOT(ISBLANK(BB165)),NOT(ISBLANK(BC165)))),#N/A,
IF(ISBLANK(AZ165),"",
IF(AND(NOT(ISERROR(VLOOKUP(AZ165,MonsterTable!$A:$B,MATCH(MonsterTable!$B$1,MonsterTable!$A$1:$B$1,0),0))),OR(ISBLANK(BB165),ISBLANK(BC165))),#N/A,
IFERROR(VLOOKUP(AZ165,MonsterTable!$A:$B,MATCH(MonsterTable!$B$1,MonsterTable!$A$1:$B$1,0),0),
IF(OR(NOT(ISBLANK(BB165)),ISBLANK(BC165)),#N/A,
IF(AZ165="empty","empty",
VLOOKUP(AZ165,MonsterGroupTable!$A:$A,1,0)))))))</f>
        <v/>
      </c>
      <c r="BH165" s="2" t="str">
        <f>IF(AND(ISBLANK(BG165),OR(NOT(ISBLANK(BI165)),NOT(ISBLANK(BJ165)))),#N/A,
IF(ISBLANK(BG165),"",
IF(AND(NOT(ISERROR(VLOOKUP(BG165,MonsterTable!$A:$B,MATCH(MonsterTable!$B$1,MonsterTable!$A$1:$B$1,0),0))),OR(ISBLANK(BI165),ISBLANK(BJ165))),#N/A,
IFERROR(VLOOKUP(BG165,MonsterTable!$A:$B,MATCH(MonsterTable!$B$1,MonsterTable!$A$1:$B$1,0),0),
IF(OR(NOT(ISBLANK(BI165)),ISBLANK(BJ165)),#N/A,
IF(BG165="empty","empty",
VLOOKUP(BG165,MonsterGroupTable!$A:$A,1,0)))))))</f>
        <v/>
      </c>
      <c r="BO165" s="2" t="str">
        <f>IF(AND(ISBLANK(BN165),OR(NOT(ISBLANK(BP165)),NOT(ISBLANK(BQ165)))),#N/A,
IF(ISBLANK(BN165),"",
IF(AND(NOT(ISERROR(VLOOKUP(BN165,MonsterTable!$A:$B,MATCH(MonsterTable!$B$1,MonsterTable!$A$1:$B$1,0),0))),OR(ISBLANK(BP165),ISBLANK(BQ165))),#N/A,
IFERROR(VLOOKUP(BN165,MonsterTable!$A:$B,MATCH(MonsterTable!$B$1,MonsterTable!$A$1:$B$1,0),0),
IF(OR(NOT(ISBLANK(BP165)),ISBLANK(BQ165)),#N/A,
IF(BN165="empty","empty",
VLOOKUP(BN165,MonsterGroupTable!$A:$A,1,0)))))))</f>
        <v/>
      </c>
      <c r="BV165" s="2" t="str">
        <f>IF(AND(ISBLANK(BU165),OR(NOT(ISBLANK(BW165)),NOT(ISBLANK(BX165)))),#N/A,
IF(ISBLANK(BU165),"",
IF(AND(NOT(ISERROR(VLOOKUP(BU165,MonsterTable!$A:$B,MATCH(MonsterTable!$B$1,MonsterTable!$A$1:$B$1,0),0))),OR(ISBLANK(BW165),ISBLANK(BX165))),#N/A,
IFERROR(VLOOKUP(BU165,MonsterTable!$A:$B,MATCH(MonsterTable!$B$1,MonsterTable!$A$1:$B$1,0),0),
IF(OR(NOT(ISBLANK(BW165)),ISBLANK(BX165)),#N/A,
IF(BU165="empty","empty",
VLOOKUP(BU165,MonsterGroupTable!$A:$A,1,0)))))))</f>
        <v/>
      </c>
      <c r="CC165" s="2" t="str">
        <f>IF(AND(ISBLANK(CB165),OR(NOT(ISBLANK(CD165)),NOT(ISBLANK(CE165)))),#N/A,
IF(ISBLANK(CB165),"",
IF(AND(NOT(ISERROR(VLOOKUP(CB165,MonsterTable!$A:$B,MATCH(MonsterTable!$B$1,MonsterTable!$A$1:$B$1,0),0))),OR(ISBLANK(CD165),ISBLANK(CE165))),#N/A,
IFERROR(VLOOKUP(CB165,MonsterTable!$A:$B,MATCH(MonsterTable!$B$1,MonsterTable!$A$1:$B$1,0),0),
IF(OR(NOT(ISBLANK(CD165)),ISBLANK(CE165)),#N/A,
IF(CB165="empty","empty",
VLOOKUP(CB165,MonsterGroupTable!$A:$A,1,0)))))))</f>
        <v/>
      </c>
      <c r="CJ165" s="2" t="str">
        <f>IF(AND(ISBLANK(CI165),OR(NOT(ISBLANK(CK165)),NOT(ISBLANK(CL165)))),#N/A,
IF(ISBLANK(CI165),"",
IF(AND(NOT(ISERROR(VLOOKUP(CI165,MonsterTable!$A:$B,MATCH(MonsterTable!$B$1,MonsterTable!$A$1:$B$1,0),0))),OR(ISBLANK(CK165),ISBLANK(CL165))),#N/A,
IFERROR(VLOOKUP(CI165,MonsterTable!$A:$B,MATCH(MonsterTable!$B$1,MonsterTable!$A$1:$B$1,0),0),
IF(OR(NOT(ISBLANK(CK165)),ISBLANK(CL165)),#N/A,
IF(CI165="empty","empty",
VLOOKUP(CI165,MonsterGroupTable!$A:$A,1,0)))))))</f>
        <v/>
      </c>
    </row>
    <row r="166" spans="1:88">
      <c r="A166">
        <v>10165</v>
      </c>
      <c r="B166">
        <f t="shared" si="4"/>
        <v>1.1000000000000001</v>
      </c>
      <c r="C166">
        <f t="shared" si="4"/>
        <v>1.1000000000000001</v>
      </c>
      <c r="F166">
        <v>360</v>
      </c>
      <c r="G166">
        <v>3709</v>
      </c>
      <c r="H166">
        <v>0</v>
      </c>
      <c r="I166">
        <v>0</v>
      </c>
      <c r="J166">
        <v>0</v>
      </c>
      <c r="K166" t="s">
        <v>28</v>
      </c>
      <c r="L166" t="s">
        <v>253</v>
      </c>
      <c r="M166" t="s">
        <v>79</v>
      </c>
      <c r="N166" t="s">
        <v>80</v>
      </c>
      <c r="O166">
        <v>0</v>
      </c>
      <c r="P166">
        <v>-4.75</v>
      </c>
      <c r="Q166">
        <v>-3.5</v>
      </c>
      <c r="R166">
        <v>4.75</v>
      </c>
      <c r="S166">
        <v>3</v>
      </c>
      <c r="T166">
        <v>-13.5</v>
      </c>
      <c r="U166">
        <v>2.5499999999999998</v>
      </c>
      <c r="V166">
        <v>-6.75</v>
      </c>
      <c r="W166" t="str">
        <f t="shared" si="5"/>
        <v>g117,5</v>
      </c>
      <c r="X166" s="1" t="s">
        <v>334</v>
      </c>
      <c r="Y166" s="2" t="str">
        <f>IF(AND(ISBLANK(X166),OR(NOT(ISBLANK(Z166)),NOT(ISBLANK(AA166)))),#N/A,
IF(ISBLANK(X166),"",
IF(AND(NOT(ISERROR(VLOOKUP(X166,MonsterTable!$A:$B,MATCH(MonsterTable!$B$1,MonsterTable!$A$1:$B$1,0),0))),OR(ISBLANK(Z166),ISBLANK(AA166))),#N/A,
IFERROR(VLOOKUP(X166,MonsterTable!$A:$B,MATCH(MonsterTable!$B$1,MonsterTable!$A$1:$B$1,0),0),
IF(OR(NOT(ISBLANK(Z166)),ISBLANK(AA166)),#N/A,
IF(X166="empty","empty",
VLOOKUP(X166,MonsterGroupTable!$A:$A,1,0)))))))</f>
        <v>g117</v>
      </c>
      <c r="AA166">
        <v>5</v>
      </c>
      <c r="AF166" s="2" t="str">
        <f>IF(AND(ISBLANK(AE166),OR(NOT(ISBLANK(AG166)),NOT(ISBLANK(AH166)))),#N/A,
IF(ISBLANK(AE166),"",
IF(AND(NOT(ISERROR(VLOOKUP(AE166,MonsterTable!$A:$B,MATCH(MonsterTable!$B$1,MonsterTable!$A$1:$B$1,0),0))),OR(ISBLANK(AG166),ISBLANK(AH166))),#N/A,
IFERROR(VLOOKUP(AE166,MonsterTable!$A:$B,MATCH(MonsterTable!$B$1,MonsterTable!$A$1:$B$1,0),0),
IF(OR(NOT(ISBLANK(AG166)),ISBLANK(AH166)),#N/A,
IF(AE166="empty","empty",
VLOOKUP(AE166,MonsterGroupTable!$A:$A,1,0)))))))</f>
        <v/>
      </c>
      <c r="AM166" s="2" t="str">
        <f>IF(AND(ISBLANK(AL166),OR(NOT(ISBLANK(AN166)),NOT(ISBLANK(AO166)))),#N/A,
IF(ISBLANK(AL166),"",
IF(AND(NOT(ISERROR(VLOOKUP(AL166,MonsterTable!$A:$B,MATCH(MonsterTable!$B$1,MonsterTable!$A$1:$B$1,0),0))),OR(ISBLANK(AN166),ISBLANK(AO166))),#N/A,
IFERROR(VLOOKUP(AL166,MonsterTable!$A:$B,MATCH(MonsterTable!$B$1,MonsterTable!$A$1:$B$1,0),0),
IF(OR(NOT(ISBLANK(AN166)),ISBLANK(AO166)),#N/A,
IF(AL166="empty","empty",
VLOOKUP(AL166,MonsterGroupTable!$A:$A,1,0)))))))</f>
        <v/>
      </c>
      <c r="AT166" s="2" t="str">
        <f>IF(AND(ISBLANK(AS166),OR(NOT(ISBLANK(AU166)),NOT(ISBLANK(AV166)))),#N/A,
IF(ISBLANK(AS166),"",
IF(AND(NOT(ISERROR(VLOOKUP(AS166,MonsterTable!$A:$B,MATCH(MonsterTable!$B$1,MonsterTable!$A$1:$B$1,0),0))),OR(ISBLANK(AU166),ISBLANK(AV166))),#N/A,
IFERROR(VLOOKUP(AS166,MonsterTable!$A:$B,MATCH(MonsterTable!$B$1,MonsterTable!$A$1:$B$1,0),0),
IF(OR(NOT(ISBLANK(AU166)),ISBLANK(AV166)),#N/A,
IF(AS166="empty","empty",
VLOOKUP(AS166,MonsterGroupTable!$A:$A,1,0)))))))</f>
        <v/>
      </c>
      <c r="BA166" s="2" t="str">
        <f>IF(AND(ISBLANK(AZ166),OR(NOT(ISBLANK(BB166)),NOT(ISBLANK(BC166)))),#N/A,
IF(ISBLANK(AZ166),"",
IF(AND(NOT(ISERROR(VLOOKUP(AZ166,MonsterTable!$A:$B,MATCH(MonsterTable!$B$1,MonsterTable!$A$1:$B$1,0),0))),OR(ISBLANK(BB166),ISBLANK(BC166))),#N/A,
IFERROR(VLOOKUP(AZ166,MonsterTable!$A:$B,MATCH(MonsterTable!$B$1,MonsterTable!$A$1:$B$1,0),0),
IF(OR(NOT(ISBLANK(BB166)),ISBLANK(BC166)),#N/A,
IF(AZ166="empty","empty",
VLOOKUP(AZ166,MonsterGroupTable!$A:$A,1,0)))))))</f>
        <v/>
      </c>
      <c r="BH166" s="2" t="str">
        <f>IF(AND(ISBLANK(BG166),OR(NOT(ISBLANK(BI166)),NOT(ISBLANK(BJ166)))),#N/A,
IF(ISBLANK(BG166),"",
IF(AND(NOT(ISERROR(VLOOKUP(BG166,MonsterTable!$A:$B,MATCH(MonsterTable!$B$1,MonsterTable!$A$1:$B$1,0),0))),OR(ISBLANK(BI166),ISBLANK(BJ166))),#N/A,
IFERROR(VLOOKUP(BG166,MonsterTable!$A:$B,MATCH(MonsterTable!$B$1,MonsterTable!$A$1:$B$1,0),0),
IF(OR(NOT(ISBLANK(BI166)),ISBLANK(BJ166)),#N/A,
IF(BG166="empty","empty",
VLOOKUP(BG166,MonsterGroupTable!$A:$A,1,0)))))))</f>
        <v/>
      </c>
      <c r="BO166" s="2" t="str">
        <f>IF(AND(ISBLANK(BN166),OR(NOT(ISBLANK(BP166)),NOT(ISBLANK(BQ166)))),#N/A,
IF(ISBLANK(BN166),"",
IF(AND(NOT(ISERROR(VLOOKUP(BN166,MonsterTable!$A:$B,MATCH(MonsterTable!$B$1,MonsterTable!$A$1:$B$1,0),0))),OR(ISBLANK(BP166),ISBLANK(BQ166))),#N/A,
IFERROR(VLOOKUP(BN166,MonsterTable!$A:$B,MATCH(MonsterTable!$B$1,MonsterTable!$A$1:$B$1,0),0),
IF(OR(NOT(ISBLANK(BP166)),ISBLANK(BQ166)),#N/A,
IF(BN166="empty","empty",
VLOOKUP(BN166,MonsterGroupTable!$A:$A,1,0)))))))</f>
        <v/>
      </c>
      <c r="BV166" s="2" t="str">
        <f>IF(AND(ISBLANK(BU166),OR(NOT(ISBLANK(BW166)),NOT(ISBLANK(BX166)))),#N/A,
IF(ISBLANK(BU166),"",
IF(AND(NOT(ISERROR(VLOOKUP(BU166,MonsterTable!$A:$B,MATCH(MonsterTable!$B$1,MonsterTable!$A$1:$B$1,0),0))),OR(ISBLANK(BW166),ISBLANK(BX166))),#N/A,
IFERROR(VLOOKUP(BU166,MonsterTable!$A:$B,MATCH(MonsterTable!$B$1,MonsterTable!$A$1:$B$1,0),0),
IF(OR(NOT(ISBLANK(BW166)),ISBLANK(BX166)),#N/A,
IF(BU166="empty","empty",
VLOOKUP(BU166,MonsterGroupTable!$A:$A,1,0)))))))</f>
        <v/>
      </c>
      <c r="CC166" s="2" t="str">
        <f>IF(AND(ISBLANK(CB166),OR(NOT(ISBLANK(CD166)),NOT(ISBLANK(CE166)))),#N/A,
IF(ISBLANK(CB166),"",
IF(AND(NOT(ISERROR(VLOOKUP(CB166,MonsterTable!$A:$B,MATCH(MonsterTable!$B$1,MonsterTable!$A$1:$B$1,0),0))),OR(ISBLANK(CD166),ISBLANK(CE166))),#N/A,
IFERROR(VLOOKUP(CB166,MonsterTable!$A:$B,MATCH(MonsterTable!$B$1,MonsterTable!$A$1:$B$1,0),0),
IF(OR(NOT(ISBLANK(CD166)),ISBLANK(CE166)),#N/A,
IF(CB166="empty","empty",
VLOOKUP(CB166,MonsterGroupTable!$A:$A,1,0)))))))</f>
        <v/>
      </c>
      <c r="CJ166" s="2" t="str">
        <f>IF(AND(ISBLANK(CI166),OR(NOT(ISBLANK(CK166)),NOT(ISBLANK(CL166)))),#N/A,
IF(ISBLANK(CI166),"",
IF(AND(NOT(ISERROR(VLOOKUP(CI166,MonsterTable!$A:$B,MATCH(MonsterTable!$B$1,MonsterTable!$A$1:$B$1,0),0))),OR(ISBLANK(CK166),ISBLANK(CL166))),#N/A,
IFERROR(VLOOKUP(CI166,MonsterTable!$A:$B,MATCH(MonsterTable!$B$1,MonsterTable!$A$1:$B$1,0),0),
IF(OR(NOT(ISBLANK(CK166)),ISBLANK(CL166)),#N/A,
IF(CI166="empty","empty",
VLOOKUP(CI166,MonsterGroupTable!$A:$A,1,0)))))))</f>
        <v/>
      </c>
    </row>
    <row r="167" spans="1:88">
      <c r="A167">
        <v>10166</v>
      </c>
      <c r="B167">
        <f t="shared" si="4"/>
        <v>1.1000000000000001</v>
      </c>
      <c r="C167">
        <f t="shared" si="4"/>
        <v>1.1000000000000001</v>
      </c>
      <c r="F167">
        <v>360</v>
      </c>
      <c r="G167">
        <v>3763</v>
      </c>
      <c r="H167">
        <v>0</v>
      </c>
      <c r="I167">
        <v>0</v>
      </c>
      <c r="J167">
        <v>0</v>
      </c>
      <c r="K167" t="s">
        <v>28</v>
      </c>
      <c r="L167" t="s">
        <v>253</v>
      </c>
      <c r="M167" t="s">
        <v>79</v>
      </c>
      <c r="N167" t="s">
        <v>80</v>
      </c>
      <c r="O167">
        <v>0</v>
      </c>
      <c r="P167">
        <v>-4.75</v>
      </c>
      <c r="Q167">
        <v>-3.5</v>
      </c>
      <c r="R167">
        <v>4.75</v>
      </c>
      <c r="S167">
        <v>3</v>
      </c>
      <c r="T167">
        <v>-13.5</v>
      </c>
      <c r="U167">
        <v>2.5499999999999998</v>
      </c>
      <c r="V167">
        <v>-6.75</v>
      </c>
      <c r="W167" t="str">
        <f t="shared" si="5"/>
        <v>g117,5</v>
      </c>
      <c r="X167" s="1" t="s">
        <v>334</v>
      </c>
      <c r="Y167" s="2" t="str">
        <f>IF(AND(ISBLANK(X167),OR(NOT(ISBLANK(Z167)),NOT(ISBLANK(AA167)))),#N/A,
IF(ISBLANK(X167),"",
IF(AND(NOT(ISERROR(VLOOKUP(X167,MonsterTable!$A:$B,MATCH(MonsterTable!$B$1,MonsterTable!$A$1:$B$1,0),0))),OR(ISBLANK(Z167),ISBLANK(AA167))),#N/A,
IFERROR(VLOOKUP(X167,MonsterTable!$A:$B,MATCH(MonsterTable!$B$1,MonsterTable!$A$1:$B$1,0),0),
IF(OR(NOT(ISBLANK(Z167)),ISBLANK(AA167)),#N/A,
IF(X167="empty","empty",
VLOOKUP(X167,MonsterGroupTable!$A:$A,1,0)))))))</f>
        <v>g117</v>
      </c>
      <c r="AA167">
        <v>5</v>
      </c>
      <c r="AF167" s="2" t="str">
        <f>IF(AND(ISBLANK(AE167),OR(NOT(ISBLANK(AG167)),NOT(ISBLANK(AH167)))),#N/A,
IF(ISBLANK(AE167),"",
IF(AND(NOT(ISERROR(VLOOKUP(AE167,MonsterTable!$A:$B,MATCH(MonsterTable!$B$1,MonsterTable!$A$1:$B$1,0),0))),OR(ISBLANK(AG167),ISBLANK(AH167))),#N/A,
IFERROR(VLOOKUP(AE167,MonsterTable!$A:$B,MATCH(MonsterTable!$B$1,MonsterTable!$A$1:$B$1,0),0),
IF(OR(NOT(ISBLANK(AG167)),ISBLANK(AH167)),#N/A,
IF(AE167="empty","empty",
VLOOKUP(AE167,MonsterGroupTable!$A:$A,1,0)))))))</f>
        <v/>
      </c>
      <c r="AM167" s="2" t="str">
        <f>IF(AND(ISBLANK(AL167),OR(NOT(ISBLANK(AN167)),NOT(ISBLANK(AO167)))),#N/A,
IF(ISBLANK(AL167),"",
IF(AND(NOT(ISERROR(VLOOKUP(AL167,MonsterTable!$A:$B,MATCH(MonsterTable!$B$1,MonsterTable!$A$1:$B$1,0),0))),OR(ISBLANK(AN167),ISBLANK(AO167))),#N/A,
IFERROR(VLOOKUP(AL167,MonsterTable!$A:$B,MATCH(MonsterTable!$B$1,MonsterTable!$A$1:$B$1,0),0),
IF(OR(NOT(ISBLANK(AN167)),ISBLANK(AO167)),#N/A,
IF(AL167="empty","empty",
VLOOKUP(AL167,MonsterGroupTable!$A:$A,1,0)))))))</f>
        <v/>
      </c>
      <c r="AT167" s="2" t="str">
        <f>IF(AND(ISBLANK(AS167),OR(NOT(ISBLANK(AU167)),NOT(ISBLANK(AV167)))),#N/A,
IF(ISBLANK(AS167),"",
IF(AND(NOT(ISERROR(VLOOKUP(AS167,MonsterTable!$A:$B,MATCH(MonsterTable!$B$1,MonsterTable!$A$1:$B$1,0),0))),OR(ISBLANK(AU167),ISBLANK(AV167))),#N/A,
IFERROR(VLOOKUP(AS167,MonsterTable!$A:$B,MATCH(MonsterTable!$B$1,MonsterTable!$A$1:$B$1,0),0),
IF(OR(NOT(ISBLANK(AU167)),ISBLANK(AV167)),#N/A,
IF(AS167="empty","empty",
VLOOKUP(AS167,MonsterGroupTable!$A:$A,1,0)))))))</f>
        <v/>
      </c>
      <c r="BA167" s="2" t="str">
        <f>IF(AND(ISBLANK(AZ167),OR(NOT(ISBLANK(BB167)),NOT(ISBLANK(BC167)))),#N/A,
IF(ISBLANK(AZ167),"",
IF(AND(NOT(ISERROR(VLOOKUP(AZ167,MonsterTable!$A:$B,MATCH(MonsterTable!$B$1,MonsterTable!$A$1:$B$1,0),0))),OR(ISBLANK(BB167),ISBLANK(BC167))),#N/A,
IFERROR(VLOOKUP(AZ167,MonsterTable!$A:$B,MATCH(MonsterTable!$B$1,MonsterTable!$A$1:$B$1,0),0),
IF(OR(NOT(ISBLANK(BB167)),ISBLANK(BC167)),#N/A,
IF(AZ167="empty","empty",
VLOOKUP(AZ167,MonsterGroupTable!$A:$A,1,0)))))))</f>
        <v/>
      </c>
      <c r="BH167" s="2" t="str">
        <f>IF(AND(ISBLANK(BG167),OR(NOT(ISBLANK(BI167)),NOT(ISBLANK(BJ167)))),#N/A,
IF(ISBLANK(BG167),"",
IF(AND(NOT(ISERROR(VLOOKUP(BG167,MonsterTable!$A:$B,MATCH(MonsterTable!$B$1,MonsterTable!$A$1:$B$1,0),0))),OR(ISBLANK(BI167),ISBLANK(BJ167))),#N/A,
IFERROR(VLOOKUP(BG167,MonsterTable!$A:$B,MATCH(MonsterTable!$B$1,MonsterTable!$A$1:$B$1,0),0),
IF(OR(NOT(ISBLANK(BI167)),ISBLANK(BJ167)),#N/A,
IF(BG167="empty","empty",
VLOOKUP(BG167,MonsterGroupTable!$A:$A,1,0)))))))</f>
        <v/>
      </c>
      <c r="BO167" s="2" t="str">
        <f>IF(AND(ISBLANK(BN167),OR(NOT(ISBLANK(BP167)),NOT(ISBLANK(BQ167)))),#N/A,
IF(ISBLANK(BN167),"",
IF(AND(NOT(ISERROR(VLOOKUP(BN167,MonsterTable!$A:$B,MATCH(MonsterTable!$B$1,MonsterTable!$A$1:$B$1,0),0))),OR(ISBLANK(BP167),ISBLANK(BQ167))),#N/A,
IFERROR(VLOOKUP(BN167,MonsterTable!$A:$B,MATCH(MonsterTable!$B$1,MonsterTable!$A$1:$B$1,0),0),
IF(OR(NOT(ISBLANK(BP167)),ISBLANK(BQ167)),#N/A,
IF(BN167="empty","empty",
VLOOKUP(BN167,MonsterGroupTable!$A:$A,1,0)))))))</f>
        <v/>
      </c>
      <c r="BV167" s="2" t="str">
        <f>IF(AND(ISBLANK(BU167),OR(NOT(ISBLANK(BW167)),NOT(ISBLANK(BX167)))),#N/A,
IF(ISBLANK(BU167),"",
IF(AND(NOT(ISERROR(VLOOKUP(BU167,MonsterTable!$A:$B,MATCH(MonsterTable!$B$1,MonsterTable!$A$1:$B$1,0),0))),OR(ISBLANK(BW167),ISBLANK(BX167))),#N/A,
IFERROR(VLOOKUP(BU167,MonsterTable!$A:$B,MATCH(MonsterTable!$B$1,MonsterTable!$A$1:$B$1,0),0),
IF(OR(NOT(ISBLANK(BW167)),ISBLANK(BX167)),#N/A,
IF(BU167="empty","empty",
VLOOKUP(BU167,MonsterGroupTable!$A:$A,1,0)))))))</f>
        <v/>
      </c>
      <c r="CC167" s="2" t="str">
        <f>IF(AND(ISBLANK(CB167),OR(NOT(ISBLANK(CD167)),NOT(ISBLANK(CE167)))),#N/A,
IF(ISBLANK(CB167),"",
IF(AND(NOT(ISERROR(VLOOKUP(CB167,MonsterTable!$A:$B,MATCH(MonsterTable!$B$1,MonsterTable!$A$1:$B$1,0),0))),OR(ISBLANK(CD167),ISBLANK(CE167))),#N/A,
IFERROR(VLOOKUP(CB167,MonsterTable!$A:$B,MATCH(MonsterTable!$B$1,MonsterTable!$A$1:$B$1,0),0),
IF(OR(NOT(ISBLANK(CD167)),ISBLANK(CE167)),#N/A,
IF(CB167="empty","empty",
VLOOKUP(CB167,MonsterGroupTable!$A:$A,1,0)))))))</f>
        <v/>
      </c>
      <c r="CJ167" s="2" t="str">
        <f>IF(AND(ISBLANK(CI167),OR(NOT(ISBLANK(CK167)),NOT(ISBLANK(CL167)))),#N/A,
IF(ISBLANK(CI167),"",
IF(AND(NOT(ISERROR(VLOOKUP(CI167,MonsterTable!$A:$B,MATCH(MonsterTable!$B$1,MonsterTable!$A$1:$B$1,0),0))),OR(ISBLANK(CK167),ISBLANK(CL167))),#N/A,
IFERROR(VLOOKUP(CI167,MonsterTable!$A:$B,MATCH(MonsterTable!$B$1,MonsterTable!$A$1:$B$1,0),0),
IF(OR(NOT(ISBLANK(CK167)),ISBLANK(CL167)),#N/A,
IF(CI167="empty","empty",
VLOOKUP(CI167,MonsterGroupTable!$A:$A,1,0)))))))</f>
        <v/>
      </c>
    </row>
    <row r="168" spans="1:88">
      <c r="A168">
        <v>10167</v>
      </c>
      <c r="B168">
        <f t="shared" si="4"/>
        <v>1.1000000000000001</v>
      </c>
      <c r="C168">
        <f t="shared" si="4"/>
        <v>1.1000000000000001</v>
      </c>
      <c r="F168">
        <v>360</v>
      </c>
      <c r="G168">
        <v>3817</v>
      </c>
      <c r="H168">
        <v>0</v>
      </c>
      <c r="I168">
        <v>0</v>
      </c>
      <c r="J168">
        <v>0</v>
      </c>
      <c r="K168" t="s">
        <v>28</v>
      </c>
      <c r="L168" t="s">
        <v>253</v>
      </c>
      <c r="M168" t="s">
        <v>79</v>
      </c>
      <c r="N168" t="s">
        <v>80</v>
      </c>
      <c r="O168">
        <v>0</v>
      </c>
      <c r="P168">
        <v>-4.75</v>
      </c>
      <c r="Q168">
        <v>-3.5</v>
      </c>
      <c r="R168">
        <v>4.75</v>
      </c>
      <c r="S168">
        <v>3</v>
      </c>
      <c r="T168">
        <v>-13.5</v>
      </c>
      <c r="U168">
        <v>2.5499999999999998</v>
      </c>
      <c r="V168">
        <v>-6.75</v>
      </c>
      <c r="W168" t="str">
        <f t="shared" si="5"/>
        <v>g117,5</v>
      </c>
      <c r="X168" s="1" t="s">
        <v>334</v>
      </c>
      <c r="Y168" s="2" t="str">
        <f>IF(AND(ISBLANK(X168),OR(NOT(ISBLANK(Z168)),NOT(ISBLANK(AA168)))),#N/A,
IF(ISBLANK(X168),"",
IF(AND(NOT(ISERROR(VLOOKUP(X168,MonsterTable!$A:$B,MATCH(MonsterTable!$B$1,MonsterTable!$A$1:$B$1,0),0))),OR(ISBLANK(Z168),ISBLANK(AA168))),#N/A,
IFERROR(VLOOKUP(X168,MonsterTable!$A:$B,MATCH(MonsterTable!$B$1,MonsterTable!$A$1:$B$1,0),0),
IF(OR(NOT(ISBLANK(Z168)),ISBLANK(AA168)),#N/A,
IF(X168="empty","empty",
VLOOKUP(X168,MonsterGroupTable!$A:$A,1,0)))))))</f>
        <v>g117</v>
      </c>
      <c r="AA168">
        <v>5</v>
      </c>
      <c r="AF168" s="2" t="str">
        <f>IF(AND(ISBLANK(AE168),OR(NOT(ISBLANK(AG168)),NOT(ISBLANK(AH168)))),#N/A,
IF(ISBLANK(AE168),"",
IF(AND(NOT(ISERROR(VLOOKUP(AE168,MonsterTable!$A:$B,MATCH(MonsterTable!$B$1,MonsterTable!$A$1:$B$1,0),0))),OR(ISBLANK(AG168),ISBLANK(AH168))),#N/A,
IFERROR(VLOOKUP(AE168,MonsterTable!$A:$B,MATCH(MonsterTable!$B$1,MonsterTable!$A$1:$B$1,0),0),
IF(OR(NOT(ISBLANK(AG168)),ISBLANK(AH168)),#N/A,
IF(AE168="empty","empty",
VLOOKUP(AE168,MonsterGroupTable!$A:$A,1,0)))))))</f>
        <v/>
      </c>
      <c r="AM168" s="2" t="str">
        <f>IF(AND(ISBLANK(AL168),OR(NOT(ISBLANK(AN168)),NOT(ISBLANK(AO168)))),#N/A,
IF(ISBLANK(AL168),"",
IF(AND(NOT(ISERROR(VLOOKUP(AL168,MonsterTable!$A:$B,MATCH(MonsterTable!$B$1,MonsterTable!$A$1:$B$1,0),0))),OR(ISBLANK(AN168),ISBLANK(AO168))),#N/A,
IFERROR(VLOOKUP(AL168,MonsterTable!$A:$B,MATCH(MonsterTable!$B$1,MonsterTable!$A$1:$B$1,0),0),
IF(OR(NOT(ISBLANK(AN168)),ISBLANK(AO168)),#N/A,
IF(AL168="empty","empty",
VLOOKUP(AL168,MonsterGroupTable!$A:$A,1,0)))))))</f>
        <v/>
      </c>
      <c r="AT168" s="2" t="str">
        <f>IF(AND(ISBLANK(AS168),OR(NOT(ISBLANK(AU168)),NOT(ISBLANK(AV168)))),#N/A,
IF(ISBLANK(AS168),"",
IF(AND(NOT(ISERROR(VLOOKUP(AS168,MonsterTable!$A:$B,MATCH(MonsterTable!$B$1,MonsterTable!$A$1:$B$1,0),0))),OR(ISBLANK(AU168),ISBLANK(AV168))),#N/A,
IFERROR(VLOOKUP(AS168,MonsterTable!$A:$B,MATCH(MonsterTable!$B$1,MonsterTable!$A$1:$B$1,0),0),
IF(OR(NOT(ISBLANK(AU168)),ISBLANK(AV168)),#N/A,
IF(AS168="empty","empty",
VLOOKUP(AS168,MonsterGroupTable!$A:$A,1,0)))))))</f>
        <v/>
      </c>
      <c r="BA168" s="2" t="str">
        <f>IF(AND(ISBLANK(AZ168),OR(NOT(ISBLANK(BB168)),NOT(ISBLANK(BC168)))),#N/A,
IF(ISBLANK(AZ168),"",
IF(AND(NOT(ISERROR(VLOOKUP(AZ168,MonsterTable!$A:$B,MATCH(MonsterTable!$B$1,MonsterTable!$A$1:$B$1,0),0))),OR(ISBLANK(BB168),ISBLANK(BC168))),#N/A,
IFERROR(VLOOKUP(AZ168,MonsterTable!$A:$B,MATCH(MonsterTable!$B$1,MonsterTable!$A$1:$B$1,0),0),
IF(OR(NOT(ISBLANK(BB168)),ISBLANK(BC168)),#N/A,
IF(AZ168="empty","empty",
VLOOKUP(AZ168,MonsterGroupTable!$A:$A,1,0)))))))</f>
        <v/>
      </c>
      <c r="BH168" s="2" t="str">
        <f>IF(AND(ISBLANK(BG168),OR(NOT(ISBLANK(BI168)),NOT(ISBLANK(BJ168)))),#N/A,
IF(ISBLANK(BG168),"",
IF(AND(NOT(ISERROR(VLOOKUP(BG168,MonsterTable!$A:$B,MATCH(MonsterTable!$B$1,MonsterTable!$A$1:$B$1,0),0))),OR(ISBLANK(BI168),ISBLANK(BJ168))),#N/A,
IFERROR(VLOOKUP(BG168,MonsterTable!$A:$B,MATCH(MonsterTable!$B$1,MonsterTable!$A$1:$B$1,0),0),
IF(OR(NOT(ISBLANK(BI168)),ISBLANK(BJ168)),#N/A,
IF(BG168="empty","empty",
VLOOKUP(BG168,MonsterGroupTable!$A:$A,1,0)))))))</f>
        <v/>
      </c>
      <c r="BO168" s="2" t="str">
        <f>IF(AND(ISBLANK(BN168),OR(NOT(ISBLANK(BP168)),NOT(ISBLANK(BQ168)))),#N/A,
IF(ISBLANK(BN168),"",
IF(AND(NOT(ISERROR(VLOOKUP(BN168,MonsterTable!$A:$B,MATCH(MonsterTable!$B$1,MonsterTable!$A$1:$B$1,0),0))),OR(ISBLANK(BP168),ISBLANK(BQ168))),#N/A,
IFERROR(VLOOKUP(BN168,MonsterTable!$A:$B,MATCH(MonsterTable!$B$1,MonsterTable!$A$1:$B$1,0),0),
IF(OR(NOT(ISBLANK(BP168)),ISBLANK(BQ168)),#N/A,
IF(BN168="empty","empty",
VLOOKUP(BN168,MonsterGroupTable!$A:$A,1,0)))))))</f>
        <v/>
      </c>
      <c r="BV168" s="2" t="str">
        <f>IF(AND(ISBLANK(BU168),OR(NOT(ISBLANK(BW168)),NOT(ISBLANK(BX168)))),#N/A,
IF(ISBLANK(BU168),"",
IF(AND(NOT(ISERROR(VLOOKUP(BU168,MonsterTable!$A:$B,MATCH(MonsterTable!$B$1,MonsterTable!$A$1:$B$1,0),0))),OR(ISBLANK(BW168),ISBLANK(BX168))),#N/A,
IFERROR(VLOOKUP(BU168,MonsterTable!$A:$B,MATCH(MonsterTable!$B$1,MonsterTable!$A$1:$B$1,0),0),
IF(OR(NOT(ISBLANK(BW168)),ISBLANK(BX168)),#N/A,
IF(BU168="empty","empty",
VLOOKUP(BU168,MonsterGroupTable!$A:$A,1,0)))))))</f>
        <v/>
      </c>
      <c r="CC168" s="2" t="str">
        <f>IF(AND(ISBLANK(CB168),OR(NOT(ISBLANK(CD168)),NOT(ISBLANK(CE168)))),#N/A,
IF(ISBLANK(CB168),"",
IF(AND(NOT(ISERROR(VLOOKUP(CB168,MonsterTable!$A:$B,MATCH(MonsterTable!$B$1,MonsterTable!$A$1:$B$1,0),0))),OR(ISBLANK(CD168),ISBLANK(CE168))),#N/A,
IFERROR(VLOOKUP(CB168,MonsterTable!$A:$B,MATCH(MonsterTable!$B$1,MonsterTable!$A$1:$B$1,0),0),
IF(OR(NOT(ISBLANK(CD168)),ISBLANK(CE168)),#N/A,
IF(CB168="empty","empty",
VLOOKUP(CB168,MonsterGroupTable!$A:$A,1,0)))))))</f>
        <v/>
      </c>
      <c r="CJ168" s="2" t="str">
        <f>IF(AND(ISBLANK(CI168),OR(NOT(ISBLANK(CK168)),NOT(ISBLANK(CL168)))),#N/A,
IF(ISBLANK(CI168),"",
IF(AND(NOT(ISERROR(VLOOKUP(CI168,MonsterTable!$A:$B,MATCH(MonsterTable!$B$1,MonsterTable!$A$1:$B$1,0),0))),OR(ISBLANK(CK168),ISBLANK(CL168))),#N/A,
IFERROR(VLOOKUP(CI168,MonsterTable!$A:$B,MATCH(MonsterTable!$B$1,MonsterTable!$A$1:$B$1,0),0),
IF(OR(NOT(ISBLANK(CK168)),ISBLANK(CL168)),#N/A,
IF(CI168="empty","empty",
VLOOKUP(CI168,MonsterGroupTable!$A:$A,1,0)))))))</f>
        <v/>
      </c>
    </row>
    <row r="169" spans="1:88">
      <c r="A169">
        <v>10168</v>
      </c>
      <c r="B169">
        <f t="shared" si="4"/>
        <v>1.1000000000000001</v>
      </c>
      <c r="C169">
        <f t="shared" si="4"/>
        <v>1.1000000000000001</v>
      </c>
      <c r="F169">
        <v>360</v>
      </c>
      <c r="G169">
        <v>3871</v>
      </c>
      <c r="H169">
        <v>0</v>
      </c>
      <c r="I169">
        <v>0</v>
      </c>
      <c r="J169">
        <v>0</v>
      </c>
      <c r="K169" t="s">
        <v>28</v>
      </c>
      <c r="L169" t="s">
        <v>253</v>
      </c>
      <c r="M169" t="s">
        <v>79</v>
      </c>
      <c r="N169" t="s">
        <v>80</v>
      </c>
      <c r="O169">
        <v>0</v>
      </c>
      <c r="P169">
        <v>-4.75</v>
      </c>
      <c r="Q169">
        <v>-3.5</v>
      </c>
      <c r="R169">
        <v>4.75</v>
      </c>
      <c r="S169">
        <v>3</v>
      </c>
      <c r="T169">
        <v>-13.5</v>
      </c>
      <c r="U169">
        <v>2.5499999999999998</v>
      </c>
      <c r="V169">
        <v>-6.75</v>
      </c>
      <c r="W169" t="str">
        <f t="shared" si="5"/>
        <v>g117,5</v>
      </c>
      <c r="X169" s="1" t="s">
        <v>334</v>
      </c>
      <c r="Y169" s="2" t="str">
        <f>IF(AND(ISBLANK(X169),OR(NOT(ISBLANK(Z169)),NOT(ISBLANK(AA169)))),#N/A,
IF(ISBLANK(X169),"",
IF(AND(NOT(ISERROR(VLOOKUP(X169,MonsterTable!$A:$B,MATCH(MonsterTable!$B$1,MonsterTable!$A$1:$B$1,0),0))),OR(ISBLANK(Z169),ISBLANK(AA169))),#N/A,
IFERROR(VLOOKUP(X169,MonsterTable!$A:$B,MATCH(MonsterTable!$B$1,MonsterTable!$A$1:$B$1,0),0),
IF(OR(NOT(ISBLANK(Z169)),ISBLANK(AA169)),#N/A,
IF(X169="empty","empty",
VLOOKUP(X169,MonsterGroupTable!$A:$A,1,0)))))))</f>
        <v>g117</v>
      </c>
      <c r="AA169">
        <v>5</v>
      </c>
      <c r="AF169" s="2" t="str">
        <f>IF(AND(ISBLANK(AE169),OR(NOT(ISBLANK(AG169)),NOT(ISBLANK(AH169)))),#N/A,
IF(ISBLANK(AE169),"",
IF(AND(NOT(ISERROR(VLOOKUP(AE169,MonsterTable!$A:$B,MATCH(MonsterTable!$B$1,MonsterTable!$A$1:$B$1,0),0))),OR(ISBLANK(AG169),ISBLANK(AH169))),#N/A,
IFERROR(VLOOKUP(AE169,MonsterTable!$A:$B,MATCH(MonsterTable!$B$1,MonsterTable!$A$1:$B$1,0),0),
IF(OR(NOT(ISBLANK(AG169)),ISBLANK(AH169)),#N/A,
IF(AE169="empty","empty",
VLOOKUP(AE169,MonsterGroupTable!$A:$A,1,0)))))))</f>
        <v/>
      </c>
      <c r="AM169" s="2" t="str">
        <f>IF(AND(ISBLANK(AL169),OR(NOT(ISBLANK(AN169)),NOT(ISBLANK(AO169)))),#N/A,
IF(ISBLANK(AL169),"",
IF(AND(NOT(ISERROR(VLOOKUP(AL169,MonsterTable!$A:$B,MATCH(MonsterTable!$B$1,MonsterTable!$A$1:$B$1,0),0))),OR(ISBLANK(AN169),ISBLANK(AO169))),#N/A,
IFERROR(VLOOKUP(AL169,MonsterTable!$A:$B,MATCH(MonsterTable!$B$1,MonsterTable!$A$1:$B$1,0),0),
IF(OR(NOT(ISBLANK(AN169)),ISBLANK(AO169)),#N/A,
IF(AL169="empty","empty",
VLOOKUP(AL169,MonsterGroupTable!$A:$A,1,0)))))))</f>
        <v/>
      </c>
      <c r="AT169" s="2" t="str">
        <f>IF(AND(ISBLANK(AS169),OR(NOT(ISBLANK(AU169)),NOT(ISBLANK(AV169)))),#N/A,
IF(ISBLANK(AS169),"",
IF(AND(NOT(ISERROR(VLOOKUP(AS169,MonsterTable!$A:$B,MATCH(MonsterTable!$B$1,MonsterTable!$A$1:$B$1,0),0))),OR(ISBLANK(AU169),ISBLANK(AV169))),#N/A,
IFERROR(VLOOKUP(AS169,MonsterTable!$A:$B,MATCH(MonsterTable!$B$1,MonsterTable!$A$1:$B$1,0),0),
IF(OR(NOT(ISBLANK(AU169)),ISBLANK(AV169)),#N/A,
IF(AS169="empty","empty",
VLOOKUP(AS169,MonsterGroupTable!$A:$A,1,0)))))))</f>
        <v/>
      </c>
      <c r="BA169" s="2" t="str">
        <f>IF(AND(ISBLANK(AZ169),OR(NOT(ISBLANK(BB169)),NOT(ISBLANK(BC169)))),#N/A,
IF(ISBLANK(AZ169),"",
IF(AND(NOT(ISERROR(VLOOKUP(AZ169,MonsterTable!$A:$B,MATCH(MonsterTable!$B$1,MonsterTable!$A$1:$B$1,0),0))),OR(ISBLANK(BB169),ISBLANK(BC169))),#N/A,
IFERROR(VLOOKUP(AZ169,MonsterTable!$A:$B,MATCH(MonsterTable!$B$1,MonsterTable!$A$1:$B$1,0),0),
IF(OR(NOT(ISBLANK(BB169)),ISBLANK(BC169)),#N/A,
IF(AZ169="empty","empty",
VLOOKUP(AZ169,MonsterGroupTable!$A:$A,1,0)))))))</f>
        <v/>
      </c>
      <c r="BH169" s="2" t="str">
        <f>IF(AND(ISBLANK(BG169),OR(NOT(ISBLANK(BI169)),NOT(ISBLANK(BJ169)))),#N/A,
IF(ISBLANK(BG169),"",
IF(AND(NOT(ISERROR(VLOOKUP(BG169,MonsterTable!$A:$B,MATCH(MonsterTable!$B$1,MonsterTable!$A$1:$B$1,0),0))),OR(ISBLANK(BI169),ISBLANK(BJ169))),#N/A,
IFERROR(VLOOKUP(BG169,MonsterTable!$A:$B,MATCH(MonsterTable!$B$1,MonsterTable!$A$1:$B$1,0),0),
IF(OR(NOT(ISBLANK(BI169)),ISBLANK(BJ169)),#N/A,
IF(BG169="empty","empty",
VLOOKUP(BG169,MonsterGroupTable!$A:$A,1,0)))))))</f>
        <v/>
      </c>
      <c r="BO169" s="2" t="str">
        <f>IF(AND(ISBLANK(BN169),OR(NOT(ISBLANK(BP169)),NOT(ISBLANK(BQ169)))),#N/A,
IF(ISBLANK(BN169),"",
IF(AND(NOT(ISERROR(VLOOKUP(BN169,MonsterTable!$A:$B,MATCH(MonsterTable!$B$1,MonsterTable!$A$1:$B$1,0),0))),OR(ISBLANK(BP169),ISBLANK(BQ169))),#N/A,
IFERROR(VLOOKUP(BN169,MonsterTable!$A:$B,MATCH(MonsterTable!$B$1,MonsterTable!$A$1:$B$1,0),0),
IF(OR(NOT(ISBLANK(BP169)),ISBLANK(BQ169)),#N/A,
IF(BN169="empty","empty",
VLOOKUP(BN169,MonsterGroupTable!$A:$A,1,0)))))))</f>
        <v/>
      </c>
      <c r="BV169" s="2" t="str">
        <f>IF(AND(ISBLANK(BU169),OR(NOT(ISBLANK(BW169)),NOT(ISBLANK(BX169)))),#N/A,
IF(ISBLANK(BU169),"",
IF(AND(NOT(ISERROR(VLOOKUP(BU169,MonsterTable!$A:$B,MATCH(MonsterTable!$B$1,MonsterTable!$A$1:$B$1,0),0))),OR(ISBLANK(BW169),ISBLANK(BX169))),#N/A,
IFERROR(VLOOKUP(BU169,MonsterTable!$A:$B,MATCH(MonsterTable!$B$1,MonsterTable!$A$1:$B$1,0),0),
IF(OR(NOT(ISBLANK(BW169)),ISBLANK(BX169)),#N/A,
IF(BU169="empty","empty",
VLOOKUP(BU169,MonsterGroupTable!$A:$A,1,0)))))))</f>
        <v/>
      </c>
      <c r="CC169" s="2" t="str">
        <f>IF(AND(ISBLANK(CB169),OR(NOT(ISBLANK(CD169)),NOT(ISBLANK(CE169)))),#N/A,
IF(ISBLANK(CB169),"",
IF(AND(NOT(ISERROR(VLOOKUP(CB169,MonsterTable!$A:$B,MATCH(MonsterTable!$B$1,MonsterTable!$A$1:$B$1,0),0))),OR(ISBLANK(CD169),ISBLANK(CE169))),#N/A,
IFERROR(VLOOKUP(CB169,MonsterTable!$A:$B,MATCH(MonsterTable!$B$1,MonsterTable!$A$1:$B$1,0),0),
IF(OR(NOT(ISBLANK(CD169)),ISBLANK(CE169)),#N/A,
IF(CB169="empty","empty",
VLOOKUP(CB169,MonsterGroupTable!$A:$A,1,0)))))))</f>
        <v/>
      </c>
      <c r="CJ169" s="2" t="str">
        <f>IF(AND(ISBLANK(CI169),OR(NOT(ISBLANK(CK169)),NOT(ISBLANK(CL169)))),#N/A,
IF(ISBLANK(CI169),"",
IF(AND(NOT(ISERROR(VLOOKUP(CI169,MonsterTable!$A:$B,MATCH(MonsterTable!$B$1,MonsterTable!$A$1:$B$1,0),0))),OR(ISBLANK(CK169),ISBLANK(CL169))),#N/A,
IFERROR(VLOOKUP(CI169,MonsterTable!$A:$B,MATCH(MonsterTable!$B$1,MonsterTable!$A$1:$B$1,0),0),
IF(OR(NOT(ISBLANK(CK169)),ISBLANK(CL169)),#N/A,
IF(CI169="empty","empty",
VLOOKUP(CI169,MonsterGroupTable!$A:$A,1,0)))))))</f>
        <v/>
      </c>
    </row>
    <row r="170" spans="1:88">
      <c r="A170">
        <v>10169</v>
      </c>
      <c r="B170">
        <f t="shared" si="4"/>
        <v>1.1000000000000001</v>
      </c>
      <c r="C170">
        <f t="shared" si="4"/>
        <v>1.1000000000000001</v>
      </c>
      <c r="F170">
        <v>360</v>
      </c>
      <c r="G170">
        <v>3925</v>
      </c>
      <c r="H170">
        <v>0</v>
      </c>
      <c r="I170">
        <v>0</v>
      </c>
      <c r="J170">
        <v>0</v>
      </c>
      <c r="K170" t="s">
        <v>28</v>
      </c>
      <c r="L170" t="s">
        <v>253</v>
      </c>
      <c r="M170" t="s">
        <v>79</v>
      </c>
      <c r="N170" t="s">
        <v>80</v>
      </c>
      <c r="O170">
        <v>0</v>
      </c>
      <c r="P170">
        <v>-4.75</v>
      </c>
      <c r="Q170">
        <v>-3.5</v>
      </c>
      <c r="R170">
        <v>4.75</v>
      </c>
      <c r="S170">
        <v>3</v>
      </c>
      <c r="T170">
        <v>-13.5</v>
      </c>
      <c r="U170">
        <v>2.5499999999999998</v>
      </c>
      <c r="V170">
        <v>-6.75</v>
      </c>
      <c r="W170" t="str">
        <f t="shared" si="5"/>
        <v>g117,5</v>
      </c>
      <c r="X170" s="1" t="s">
        <v>334</v>
      </c>
      <c r="Y170" s="2" t="str">
        <f>IF(AND(ISBLANK(X170),OR(NOT(ISBLANK(Z170)),NOT(ISBLANK(AA170)))),#N/A,
IF(ISBLANK(X170),"",
IF(AND(NOT(ISERROR(VLOOKUP(X170,MonsterTable!$A:$B,MATCH(MonsterTable!$B$1,MonsterTable!$A$1:$B$1,0),0))),OR(ISBLANK(Z170),ISBLANK(AA170))),#N/A,
IFERROR(VLOOKUP(X170,MonsterTable!$A:$B,MATCH(MonsterTable!$B$1,MonsterTable!$A$1:$B$1,0),0),
IF(OR(NOT(ISBLANK(Z170)),ISBLANK(AA170)),#N/A,
IF(X170="empty","empty",
VLOOKUP(X170,MonsterGroupTable!$A:$A,1,0)))))))</f>
        <v>g117</v>
      </c>
      <c r="AA170">
        <v>5</v>
      </c>
      <c r="AF170" s="2" t="str">
        <f>IF(AND(ISBLANK(AE170),OR(NOT(ISBLANK(AG170)),NOT(ISBLANK(AH170)))),#N/A,
IF(ISBLANK(AE170),"",
IF(AND(NOT(ISERROR(VLOOKUP(AE170,MonsterTable!$A:$B,MATCH(MonsterTable!$B$1,MonsterTable!$A$1:$B$1,0),0))),OR(ISBLANK(AG170),ISBLANK(AH170))),#N/A,
IFERROR(VLOOKUP(AE170,MonsterTable!$A:$B,MATCH(MonsterTable!$B$1,MonsterTable!$A$1:$B$1,0),0),
IF(OR(NOT(ISBLANK(AG170)),ISBLANK(AH170)),#N/A,
IF(AE170="empty","empty",
VLOOKUP(AE170,MonsterGroupTable!$A:$A,1,0)))))))</f>
        <v/>
      </c>
      <c r="AM170" s="2" t="str">
        <f>IF(AND(ISBLANK(AL170),OR(NOT(ISBLANK(AN170)),NOT(ISBLANK(AO170)))),#N/A,
IF(ISBLANK(AL170),"",
IF(AND(NOT(ISERROR(VLOOKUP(AL170,MonsterTable!$A:$B,MATCH(MonsterTable!$B$1,MonsterTable!$A$1:$B$1,0),0))),OR(ISBLANK(AN170),ISBLANK(AO170))),#N/A,
IFERROR(VLOOKUP(AL170,MonsterTable!$A:$B,MATCH(MonsterTable!$B$1,MonsterTable!$A$1:$B$1,0),0),
IF(OR(NOT(ISBLANK(AN170)),ISBLANK(AO170)),#N/A,
IF(AL170="empty","empty",
VLOOKUP(AL170,MonsterGroupTable!$A:$A,1,0)))))))</f>
        <v/>
      </c>
      <c r="AT170" s="2" t="str">
        <f>IF(AND(ISBLANK(AS170),OR(NOT(ISBLANK(AU170)),NOT(ISBLANK(AV170)))),#N/A,
IF(ISBLANK(AS170),"",
IF(AND(NOT(ISERROR(VLOOKUP(AS170,MonsterTable!$A:$B,MATCH(MonsterTable!$B$1,MonsterTable!$A$1:$B$1,0),0))),OR(ISBLANK(AU170),ISBLANK(AV170))),#N/A,
IFERROR(VLOOKUP(AS170,MonsterTable!$A:$B,MATCH(MonsterTable!$B$1,MonsterTable!$A$1:$B$1,0),0),
IF(OR(NOT(ISBLANK(AU170)),ISBLANK(AV170)),#N/A,
IF(AS170="empty","empty",
VLOOKUP(AS170,MonsterGroupTable!$A:$A,1,0)))))))</f>
        <v/>
      </c>
      <c r="BA170" s="2" t="str">
        <f>IF(AND(ISBLANK(AZ170),OR(NOT(ISBLANK(BB170)),NOT(ISBLANK(BC170)))),#N/A,
IF(ISBLANK(AZ170),"",
IF(AND(NOT(ISERROR(VLOOKUP(AZ170,MonsterTable!$A:$B,MATCH(MonsterTable!$B$1,MonsterTable!$A$1:$B$1,0),0))),OR(ISBLANK(BB170),ISBLANK(BC170))),#N/A,
IFERROR(VLOOKUP(AZ170,MonsterTable!$A:$B,MATCH(MonsterTable!$B$1,MonsterTable!$A$1:$B$1,0),0),
IF(OR(NOT(ISBLANK(BB170)),ISBLANK(BC170)),#N/A,
IF(AZ170="empty","empty",
VLOOKUP(AZ170,MonsterGroupTable!$A:$A,1,0)))))))</f>
        <v/>
      </c>
      <c r="BH170" s="2" t="str">
        <f>IF(AND(ISBLANK(BG170),OR(NOT(ISBLANK(BI170)),NOT(ISBLANK(BJ170)))),#N/A,
IF(ISBLANK(BG170),"",
IF(AND(NOT(ISERROR(VLOOKUP(BG170,MonsterTable!$A:$B,MATCH(MonsterTable!$B$1,MonsterTable!$A$1:$B$1,0),0))),OR(ISBLANK(BI170),ISBLANK(BJ170))),#N/A,
IFERROR(VLOOKUP(BG170,MonsterTable!$A:$B,MATCH(MonsterTable!$B$1,MonsterTable!$A$1:$B$1,0),0),
IF(OR(NOT(ISBLANK(BI170)),ISBLANK(BJ170)),#N/A,
IF(BG170="empty","empty",
VLOOKUP(BG170,MonsterGroupTable!$A:$A,1,0)))))))</f>
        <v/>
      </c>
      <c r="BO170" s="2" t="str">
        <f>IF(AND(ISBLANK(BN170),OR(NOT(ISBLANK(BP170)),NOT(ISBLANK(BQ170)))),#N/A,
IF(ISBLANK(BN170),"",
IF(AND(NOT(ISERROR(VLOOKUP(BN170,MonsterTable!$A:$B,MATCH(MonsterTable!$B$1,MonsterTable!$A$1:$B$1,0),0))),OR(ISBLANK(BP170),ISBLANK(BQ170))),#N/A,
IFERROR(VLOOKUP(BN170,MonsterTable!$A:$B,MATCH(MonsterTable!$B$1,MonsterTable!$A$1:$B$1,0),0),
IF(OR(NOT(ISBLANK(BP170)),ISBLANK(BQ170)),#N/A,
IF(BN170="empty","empty",
VLOOKUP(BN170,MonsterGroupTable!$A:$A,1,0)))))))</f>
        <v/>
      </c>
      <c r="BV170" s="2" t="str">
        <f>IF(AND(ISBLANK(BU170),OR(NOT(ISBLANK(BW170)),NOT(ISBLANK(BX170)))),#N/A,
IF(ISBLANK(BU170),"",
IF(AND(NOT(ISERROR(VLOOKUP(BU170,MonsterTable!$A:$B,MATCH(MonsterTable!$B$1,MonsterTable!$A$1:$B$1,0),0))),OR(ISBLANK(BW170),ISBLANK(BX170))),#N/A,
IFERROR(VLOOKUP(BU170,MonsterTable!$A:$B,MATCH(MonsterTable!$B$1,MonsterTable!$A$1:$B$1,0),0),
IF(OR(NOT(ISBLANK(BW170)),ISBLANK(BX170)),#N/A,
IF(BU170="empty","empty",
VLOOKUP(BU170,MonsterGroupTable!$A:$A,1,0)))))))</f>
        <v/>
      </c>
      <c r="CC170" s="2" t="str">
        <f>IF(AND(ISBLANK(CB170),OR(NOT(ISBLANK(CD170)),NOT(ISBLANK(CE170)))),#N/A,
IF(ISBLANK(CB170),"",
IF(AND(NOT(ISERROR(VLOOKUP(CB170,MonsterTable!$A:$B,MATCH(MonsterTable!$B$1,MonsterTable!$A$1:$B$1,0),0))),OR(ISBLANK(CD170),ISBLANK(CE170))),#N/A,
IFERROR(VLOOKUP(CB170,MonsterTable!$A:$B,MATCH(MonsterTable!$B$1,MonsterTable!$A$1:$B$1,0),0),
IF(OR(NOT(ISBLANK(CD170)),ISBLANK(CE170)),#N/A,
IF(CB170="empty","empty",
VLOOKUP(CB170,MonsterGroupTable!$A:$A,1,0)))))))</f>
        <v/>
      </c>
      <c r="CJ170" s="2" t="str">
        <f>IF(AND(ISBLANK(CI170),OR(NOT(ISBLANK(CK170)),NOT(ISBLANK(CL170)))),#N/A,
IF(ISBLANK(CI170),"",
IF(AND(NOT(ISERROR(VLOOKUP(CI170,MonsterTable!$A:$B,MATCH(MonsterTable!$B$1,MonsterTable!$A$1:$B$1,0),0))),OR(ISBLANK(CK170),ISBLANK(CL170))),#N/A,
IFERROR(VLOOKUP(CI170,MonsterTable!$A:$B,MATCH(MonsterTable!$B$1,MonsterTable!$A$1:$B$1,0),0),
IF(OR(NOT(ISBLANK(CK170)),ISBLANK(CL170)),#N/A,
IF(CI170="empty","empty",
VLOOKUP(CI170,MonsterGroupTable!$A:$A,1,0)))))))</f>
        <v/>
      </c>
    </row>
    <row r="171" spans="1:88">
      <c r="A171">
        <v>10170</v>
      </c>
      <c r="B171">
        <f t="shared" si="4"/>
        <v>1.2</v>
      </c>
      <c r="C171">
        <f t="shared" si="4"/>
        <v>1.1000000000000001</v>
      </c>
      <c r="F171">
        <v>360</v>
      </c>
      <c r="G171">
        <v>3979</v>
      </c>
      <c r="H171">
        <v>0</v>
      </c>
      <c r="I171">
        <v>0</v>
      </c>
      <c r="J171">
        <v>0</v>
      </c>
      <c r="K171" t="s">
        <v>28</v>
      </c>
      <c r="L171" t="s">
        <v>253</v>
      </c>
      <c r="M171" t="s">
        <v>79</v>
      </c>
      <c r="N171" t="s">
        <v>80</v>
      </c>
      <c r="O171">
        <v>0</v>
      </c>
      <c r="P171">
        <v>-4.75</v>
      </c>
      <c r="Q171">
        <v>-3.5</v>
      </c>
      <c r="R171">
        <v>4.75</v>
      </c>
      <c r="S171">
        <v>3</v>
      </c>
      <c r="T171">
        <v>-13.5</v>
      </c>
      <c r="U171">
        <v>2.5499999999999998</v>
      </c>
      <c r="V171">
        <v>-6.75</v>
      </c>
      <c r="W171" t="str">
        <f t="shared" si="5"/>
        <v>g117,5</v>
      </c>
      <c r="X171" s="1" t="s">
        <v>334</v>
      </c>
      <c r="Y171" s="2" t="str">
        <f>IF(AND(ISBLANK(X171),OR(NOT(ISBLANK(Z171)),NOT(ISBLANK(AA171)))),#N/A,
IF(ISBLANK(X171),"",
IF(AND(NOT(ISERROR(VLOOKUP(X171,MonsterTable!$A:$B,MATCH(MonsterTable!$B$1,MonsterTable!$A$1:$B$1,0),0))),OR(ISBLANK(Z171),ISBLANK(AA171))),#N/A,
IFERROR(VLOOKUP(X171,MonsterTable!$A:$B,MATCH(MonsterTable!$B$1,MonsterTable!$A$1:$B$1,0),0),
IF(OR(NOT(ISBLANK(Z171)),ISBLANK(AA171)),#N/A,
IF(X171="empty","empty",
VLOOKUP(X171,MonsterGroupTable!$A:$A,1,0)))))))</f>
        <v>g117</v>
      </c>
      <c r="AA171">
        <v>5</v>
      </c>
      <c r="AF171" s="2" t="str">
        <f>IF(AND(ISBLANK(AE171),OR(NOT(ISBLANK(AG171)),NOT(ISBLANK(AH171)))),#N/A,
IF(ISBLANK(AE171),"",
IF(AND(NOT(ISERROR(VLOOKUP(AE171,MonsterTable!$A:$B,MATCH(MonsterTable!$B$1,MonsterTable!$A$1:$B$1,0),0))),OR(ISBLANK(AG171),ISBLANK(AH171))),#N/A,
IFERROR(VLOOKUP(AE171,MonsterTable!$A:$B,MATCH(MonsterTable!$B$1,MonsterTable!$A$1:$B$1,0),0),
IF(OR(NOT(ISBLANK(AG171)),ISBLANK(AH171)),#N/A,
IF(AE171="empty","empty",
VLOOKUP(AE171,MonsterGroupTable!$A:$A,1,0)))))))</f>
        <v/>
      </c>
      <c r="AM171" s="2" t="str">
        <f>IF(AND(ISBLANK(AL171),OR(NOT(ISBLANK(AN171)),NOT(ISBLANK(AO171)))),#N/A,
IF(ISBLANK(AL171),"",
IF(AND(NOT(ISERROR(VLOOKUP(AL171,MonsterTable!$A:$B,MATCH(MonsterTable!$B$1,MonsterTable!$A$1:$B$1,0),0))),OR(ISBLANK(AN171),ISBLANK(AO171))),#N/A,
IFERROR(VLOOKUP(AL171,MonsterTable!$A:$B,MATCH(MonsterTable!$B$1,MonsterTable!$A$1:$B$1,0),0),
IF(OR(NOT(ISBLANK(AN171)),ISBLANK(AO171)),#N/A,
IF(AL171="empty","empty",
VLOOKUP(AL171,MonsterGroupTable!$A:$A,1,0)))))))</f>
        <v/>
      </c>
      <c r="AT171" s="2" t="str">
        <f>IF(AND(ISBLANK(AS171),OR(NOT(ISBLANK(AU171)),NOT(ISBLANK(AV171)))),#N/A,
IF(ISBLANK(AS171),"",
IF(AND(NOT(ISERROR(VLOOKUP(AS171,MonsterTable!$A:$B,MATCH(MonsterTable!$B$1,MonsterTable!$A$1:$B$1,0),0))),OR(ISBLANK(AU171),ISBLANK(AV171))),#N/A,
IFERROR(VLOOKUP(AS171,MonsterTable!$A:$B,MATCH(MonsterTable!$B$1,MonsterTable!$A$1:$B$1,0),0),
IF(OR(NOT(ISBLANK(AU171)),ISBLANK(AV171)),#N/A,
IF(AS171="empty","empty",
VLOOKUP(AS171,MonsterGroupTable!$A:$A,1,0)))))))</f>
        <v/>
      </c>
      <c r="BA171" s="2" t="str">
        <f>IF(AND(ISBLANK(AZ171),OR(NOT(ISBLANK(BB171)),NOT(ISBLANK(BC171)))),#N/A,
IF(ISBLANK(AZ171),"",
IF(AND(NOT(ISERROR(VLOOKUP(AZ171,MonsterTable!$A:$B,MATCH(MonsterTable!$B$1,MonsterTable!$A$1:$B$1,0),0))),OR(ISBLANK(BB171),ISBLANK(BC171))),#N/A,
IFERROR(VLOOKUP(AZ171,MonsterTable!$A:$B,MATCH(MonsterTable!$B$1,MonsterTable!$A$1:$B$1,0),0),
IF(OR(NOT(ISBLANK(BB171)),ISBLANK(BC171)),#N/A,
IF(AZ171="empty","empty",
VLOOKUP(AZ171,MonsterGroupTable!$A:$A,1,0)))))))</f>
        <v/>
      </c>
      <c r="BH171" s="2" t="str">
        <f>IF(AND(ISBLANK(BG171),OR(NOT(ISBLANK(BI171)),NOT(ISBLANK(BJ171)))),#N/A,
IF(ISBLANK(BG171),"",
IF(AND(NOT(ISERROR(VLOOKUP(BG171,MonsterTable!$A:$B,MATCH(MonsterTable!$B$1,MonsterTable!$A$1:$B$1,0),0))),OR(ISBLANK(BI171),ISBLANK(BJ171))),#N/A,
IFERROR(VLOOKUP(BG171,MonsterTable!$A:$B,MATCH(MonsterTable!$B$1,MonsterTable!$A$1:$B$1,0),0),
IF(OR(NOT(ISBLANK(BI171)),ISBLANK(BJ171)),#N/A,
IF(BG171="empty","empty",
VLOOKUP(BG171,MonsterGroupTable!$A:$A,1,0)))))))</f>
        <v/>
      </c>
      <c r="BO171" s="2" t="str">
        <f>IF(AND(ISBLANK(BN171),OR(NOT(ISBLANK(BP171)),NOT(ISBLANK(BQ171)))),#N/A,
IF(ISBLANK(BN171),"",
IF(AND(NOT(ISERROR(VLOOKUP(BN171,MonsterTable!$A:$B,MATCH(MonsterTable!$B$1,MonsterTable!$A$1:$B$1,0),0))),OR(ISBLANK(BP171),ISBLANK(BQ171))),#N/A,
IFERROR(VLOOKUP(BN171,MonsterTable!$A:$B,MATCH(MonsterTable!$B$1,MonsterTable!$A$1:$B$1,0),0),
IF(OR(NOT(ISBLANK(BP171)),ISBLANK(BQ171)),#N/A,
IF(BN171="empty","empty",
VLOOKUP(BN171,MonsterGroupTable!$A:$A,1,0)))))))</f>
        <v/>
      </c>
      <c r="BV171" s="2" t="str">
        <f>IF(AND(ISBLANK(BU171),OR(NOT(ISBLANK(BW171)),NOT(ISBLANK(BX171)))),#N/A,
IF(ISBLANK(BU171),"",
IF(AND(NOT(ISERROR(VLOOKUP(BU171,MonsterTable!$A:$B,MATCH(MonsterTable!$B$1,MonsterTable!$A$1:$B$1,0),0))),OR(ISBLANK(BW171),ISBLANK(BX171))),#N/A,
IFERROR(VLOOKUP(BU171,MonsterTable!$A:$B,MATCH(MonsterTable!$B$1,MonsterTable!$A$1:$B$1,0),0),
IF(OR(NOT(ISBLANK(BW171)),ISBLANK(BX171)),#N/A,
IF(BU171="empty","empty",
VLOOKUP(BU171,MonsterGroupTable!$A:$A,1,0)))))))</f>
        <v/>
      </c>
      <c r="CC171" s="2" t="str">
        <f>IF(AND(ISBLANK(CB171),OR(NOT(ISBLANK(CD171)),NOT(ISBLANK(CE171)))),#N/A,
IF(ISBLANK(CB171),"",
IF(AND(NOT(ISERROR(VLOOKUP(CB171,MonsterTable!$A:$B,MATCH(MonsterTable!$B$1,MonsterTable!$A$1:$B$1,0),0))),OR(ISBLANK(CD171),ISBLANK(CE171))),#N/A,
IFERROR(VLOOKUP(CB171,MonsterTable!$A:$B,MATCH(MonsterTable!$B$1,MonsterTable!$A$1:$B$1,0),0),
IF(OR(NOT(ISBLANK(CD171)),ISBLANK(CE171)),#N/A,
IF(CB171="empty","empty",
VLOOKUP(CB171,MonsterGroupTable!$A:$A,1,0)))))))</f>
        <v/>
      </c>
      <c r="CJ171" s="2" t="str">
        <f>IF(AND(ISBLANK(CI171),OR(NOT(ISBLANK(CK171)),NOT(ISBLANK(CL171)))),#N/A,
IF(ISBLANK(CI171),"",
IF(AND(NOT(ISERROR(VLOOKUP(CI171,MonsterTable!$A:$B,MATCH(MonsterTable!$B$1,MonsterTable!$A$1:$B$1,0),0))),OR(ISBLANK(CK171),ISBLANK(CL171))),#N/A,
IFERROR(VLOOKUP(CI171,MonsterTable!$A:$B,MATCH(MonsterTable!$B$1,MonsterTable!$A$1:$B$1,0),0),
IF(OR(NOT(ISBLANK(CK171)),ISBLANK(CL171)),#N/A,
IF(CI171="empty","empty",
VLOOKUP(CI171,MonsterGroupTable!$A:$A,1,0)))))))</f>
        <v/>
      </c>
    </row>
    <row r="172" spans="1:88">
      <c r="A172">
        <v>10171</v>
      </c>
      <c r="B172">
        <f t="shared" si="4"/>
        <v>1.1000000000000001</v>
      </c>
      <c r="C172">
        <f t="shared" si="4"/>
        <v>1.1000000000000001</v>
      </c>
      <c r="F172">
        <v>360</v>
      </c>
      <c r="G172">
        <v>4033</v>
      </c>
      <c r="H172">
        <v>0</v>
      </c>
      <c r="I172">
        <v>0</v>
      </c>
      <c r="J172">
        <v>0</v>
      </c>
      <c r="K172" t="s">
        <v>28</v>
      </c>
      <c r="L172" t="s">
        <v>254</v>
      </c>
      <c r="M172" t="s">
        <v>79</v>
      </c>
      <c r="N172" t="s">
        <v>80</v>
      </c>
      <c r="O172">
        <v>0</v>
      </c>
      <c r="P172">
        <v>-4.75</v>
      </c>
      <c r="Q172">
        <v>-3.5</v>
      </c>
      <c r="R172">
        <v>4.75</v>
      </c>
      <c r="S172">
        <v>3</v>
      </c>
      <c r="T172">
        <v>-13.5</v>
      </c>
      <c r="U172">
        <v>2.5499999999999998</v>
      </c>
      <c r="V172">
        <v>-6.75</v>
      </c>
      <c r="W172" t="str">
        <f t="shared" si="5"/>
        <v>g118,5</v>
      </c>
      <c r="X172" s="1" t="s">
        <v>335</v>
      </c>
      <c r="Y172" s="2" t="str">
        <f>IF(AND(ISBLANK(X172),OR(NOT(ISBLANK(Z172)),NOT(ISBLANK(AA172)))),#N/A,
IF(ISBLANK(X172),"",
IF(AND(NOT(ISERROR(VLOOKUP(X172,MonsterTable!$A:$B,MATCH(MonsterTable!$B$1,MonsterTable!$A$1:$B$1,0),0))),OR(ISBLANK(Z172),ISBLANK(AA172))),#N/A,
IFERROR(VLOOKUP(X172,MonsterTable!$A:$B,MATCH(MonsterTable!$B$1,MonsterTable!$A$1:$B$1,0),0),
IF(OR(NOT(ISBLANK(Z172)),ISBLANK(AA172)),#N/A,
IF(X172="empty","empty",
VLOOKUP(X172,MonsterGroupTable!$A:$A,1,0)))))))</f>
        <v>g118</v>
      </c>
      <c r="AA172">
        <v>5</v>
      </c>
      <c r="AF172" s="2" t="str">
        <f>IF(AND(ISBLANK(AE172),OR(NOT(ISBLANK(AG172)),NOT(ISBLANK(AH172)))),#N/A,
IF(ISBLANK(AE172),"",
IF(AND(NOT(ISERROR(VLOOKUP(AE172,MonsterTable!$A:$B,MATCH(MonsterTable!$B$1,MonsterTable!$A$1:$B$1,0),0))),OR(ISBLANK(AG172),ISBLANK(AH172))),#N/A,
IFERROR(VLOOKUP(AE172,MonsterTable!$A:$B,MATCH(MonsterTable!$B$1,MonsterTable!$A$1:$B$1,0),0),
IF(OR(NOT(ISBLANK(AG172)),ISBLANK(AH172)),#N/A,
IF(AE172="empty","empty",
VLOOKUP(AE172,MonsterGroupTable!$A:$A,1,0)))))))</f>
        <v/>
      </c>
      <c r="AM172" s="2" t="str">
        <f>IF(AND(ISBLANK(AL172),OR(NOT(ISBLANK(AN172)),NOT(ISBLANK(AO172)))),#N/A,
IF(ISBLANK(AL172),"",
IF(AND(NOT(ISERROR(VLOOKUP(AL172,MonsterTable!$A:$B,MATCH(MonsterTable!$B$1,MonsterTable!$A$1:$B$1,0),0))),OR(ISBLANK(AN172),ISBLANK(AO172))),#N/A,
IFERROR(VLOOKUP(AL172,MonsterTable!$A:$B,MATCH(MonsterTable!$B$1,MonsterTable!$A$1:$B$1,0),0),
IF(OR(NOT(ISBLANK(AN172)),ISBLANK(AO172)),#N/A,
IF(AL172="empty","empty",
VLOOKUP(AL172,MonsterGroupTable!$A:$A,1,0)))))))</f>
        <v/>
      </c>
      <c r="AT172" s="2" t="str">
        <f>IF(AND(ISBLANK(AS172),OR(NOT(ISBLANK(AU172)),NOT(ISBLANK(AV172)))),#N/A,
IF(ISBLANK(AS172),"",
IF(AND(NOT(ISERROR(VLOOKUP(AS172,MonsterTable!$A:$B,MATCH(MonsterTable!$B$1,MonsterTable!$A$1:$B$1,0),0))),OR(ISBLANK(AU172),ISBLANK(AV172))),#N/A,
IFERROR(VLOOKUP(AS172,MonsterTable!$A:$B,MATCH(MonsterTable!$B$1,MonsterTable!$A$1:$B$1,0),0),
IF(OR(NOT(ISBLANK(AU172)),ISBLANK(AV172)),#N/A,
IF(AS172="empty","empty",
VLOOKUP(AS172,MonsterGroupTable!$A:$A,1,0)))))))</f>
        <v/>
      </c>
      <c r="BA172" s="2" t="str">
        <f>IF(AND(ISBLANK(AZ172),OR(NOT(ISBLANK(BB172)),NOT(ISBLANK(BC172)))),#N/A,
IF(ISBLANK(AZ172),"",
IF(AND(NOT(ISERROR(VLOOKUP(AZ172,MonsterTable!$A:$B,MATCH(MonsterTable!$B$1,MonsterTable!$A$1:$B$1,0),0))),OR(ISBLANK(BB172),ISBLANK(BC172))),#N/A,
IFERROR(VLOOKUP(AZ172,MonsterTable!$A:$B,MATCH(MonsterTable!$B$1,MonsterTable!$A$1:$B$1,0),0),
IF(OR(NOT(ISBLANK(BB172)),ISBLANK(BC172)),#N/A,
IF(AZ172="empty","empty",
VLOOKUP(AZ172,MonsterGroupTable!$A:$A,1,0)))))))</f>
        <v/>
      </c>
      <c r="BH172" s="2" t="str">
        <f>IF(AND(ISBLANK(BG172),OR(NOT(ISBLANK(BI172)),NOT(ISBLANK(BJ172)))),#N/A,
IF(ISBLANK(BG172),"",
IF(AND(NOT(ISERROR(VLOOKUP(BG172,MonsterTable!$A:$B,MATCH(MonsterTable!$B$1,MonsterTable!$A$1:$B$1,0),0))),OR(ISBLANK(BI172),ISBLANK(BJ172))),#N/A,
IFERROR(VLOOKUP(BG172,MonsterTable!$A:$B,MATCH(MonsterTable!$B$1,MonsterTable!$A$1:$B$1,0),0),
IF(OR(NOT(ISBLANK(BI172)),ISBLANK(BJ172)),#N/A,
IF(BG172="empty","empty",
VLOOKUP(BG172,MonsterGroupTable!$A:$A,1,0)))))))</f>
        <v/>
      </c>
      <c r="BO172" s="2" t="str">
        <f>IF(AND(ISBLANK(BN172),OR(NOT(ISBLANK(BP172)),NOT(ISBLANK(BQ172)))),#N/A,
IF(ISBLANK(BN172),"",
IF(AND(NOT(ISERROR(VLOOKUP(BN172,MonsterTable!$A:$B,MATCH(MonsterTable!$B$1,MonsterTable!$A$1:$B$1,0),0))),OR(ISBLANK(BP172),ISBLANK(BQ172))),#N/A,
IFERROR(VLOOKUP(BN172,MonsterTable!$A:$B,MATCH(MonsterTable!$B$1,MonsterTable!$A$1:$B$1,0),0),
IF(OR(NOT(ISBLANK(BP172)),ISBLANK(BQ172)),#N/A,
IF(BN172="empty","empty",
VLOOKUP(BN172,MonsterGroupTable!$A:$A,1,0)))))))</f>
        <v/>
      </c>
      <c r="BV172" s="2" t="str">
        <f>IF(AND(ISBLANK(BU172),OR(NOT(ISBLANK(BW172)),NOT(ISBLANK(BX172)))),#N/A,
IF(ISBLANK(BU172),"",
IF(AND(NOT(ISERROR(VLOOKUP(BU172,MonsterTable!$A:$B,MATCH(MonsterTable!$B$1,MonsterTable!$A$1:$B$1,0),0))),OR(ISBLANK(BW172),ISBLANK(BX172))),#N/A,
IFERROR(VLOOKUP(BU172,MonsterTable!$A:$B,MATCH(MonsterTable!$B$1,MonsterTable!$A$1:$B$1,0),0),
IF(OR(NOT(ISBLANK(BW172)),ISBLANK(BX172)),#N/A,
IF(BU172="empty","empty",
VLOOKUP(BU172,MonsterGroupTable!$A:$A,1,0)))))))</f>
        <v/>
      </c>
      <c r="CC172" s="2" t="str">
        <f>IF(AND(ISBLANK(CB172),OR(NOT(ISBLANK(CD172)),NOT(ISBLANK(CE172)))),#N/A,
IF(ISBLANK(CB172),"",
IF(AND(NOT(ISERROR(VLOOKUP(CB172,MonsterTable!$A:$B,MATCH(MonsterTable!$B$1,MonsterTable!$A$1:$B$1,0),0))),OR(ISBLANK(CD172),ISBLANK(CE172))),#N/A,
IFERROR(VLOOKUP(CB172,MonsterTable!$A:$B,MATCH(MonsterTable!$B$1,MonsterTable!$A$1:$B$1,0),0),
IF(OR(NOT(ISBLANK(CD172)),ISBLANK(CE172)),#N/A,
IF(CB172="empty","empty",
VLOOKUP(CB172,MonsterGroupTable!$A:$A,1,0)))))))</f>
        <v/>
      </c>
      <c r="CJ172" s="2" t="str">
        <f>IF(AND(ISBLANK(CI172),OR(NOT(ISBLANK(CK172)),NOT(ISBLANK(CL172)))),#N/A,
IF(ISBLANK(CI172),"",
IF(AND(NOT(ISERROR(VLOOKUP(CI172,MonsterTable!$A:$B,MATCH(MonsterTable!$B$1,MonsterTable!$A$1:$B$1,0),0))),OR(ISBLANK(CK172),ISBLANK(CL172))),#N/A,
IFERROR(VLOOKUP(CI172,MonsterTable!$A:$B,MATCH(MonsterTable!$B$1,MonsterTable!$A$1:$B$1,0),0),
IF(OR(NOT(ISBLANK(CK172)),ISBLANK(CL172)),#N/A,
IF(CI172="empty","empty",
VLOOKUP(CI172,MonsterGroupTable!$A:$A,1,0)))))))</f>
        <v/>
      </c>
    </row>
    <row r="173" spans="1:88">
      <c r="A173">
        <v>10172</v>
      </c>
      <c r="B173">
        <f t="shared" si="4"/>
        <v>1.1000000000000001</v>
      </c>
      <c r="C173">
        <f t="shared" si="4"/>
        <v>1.1000000000000001</v>
      </c>
      <c r="F173">
        <v>360</v>
      </c>
      <c r="G173">
        <v>4087</v>
      </c>
      <c r="H173">
        <v>0</v>
      </c>
      <c r="I173">
        <v>0</v>
      </c>
      <c r="J173">
        <v>0</v>
      </c>
      <c r="K173" t="s">
        <v>28</v>
      </c>
      <c r="L173" t="s">
        <v>254</v>
      </c>
      <c r="M173" t="s">
        <v>79</v>
      </c>
      <c r="N173" t="s">
        <v>80</v>
      </c>
      <c r="O173">
        <v>0</v>
      </c>
      <c r="P173">
        <v>-4.75</v>
      </c>
      <c r="Q173">
        <v>-3.5</v>
      </c>
      <c r="R173">
        <v>4.75</v>
      </c>
      <c r="S173">
        <v>3</v>
      </c>
      <c r="T173">
        <v>-13.5</v>
      </c>
      <c r="U173">
        <v>2.5499999999999998</v>
      </c>
      <c r="V173">
        <v>-6.75</v>
      </c>
      <c r="W173" t="str">
        <f t="shared" si="5"/>
        <v>g118,5</v>
      </c>
      <c r="X173" s="1" t="s">
        <v>335</v>
      </c>
      <c r="Y173" s="2" t="str">
        <f>IF(AND(ISBLANK(X173),OR(NOT(ISBLANK(Z173)),NOT(ISBLANK(AA173)))),#N/A,
IF(ISBLANK(X173),"",
IF(AND(NOT(ISERROR(VLOOKUP(X173,MonsterTable!$A:$B,MATCH(MonsterTable!$B$1,MonsterTable!$A$1:$B$1,0),0))),OR(ISBLANK(Z173),ISBLANK(AA173))),#N/A,
IFERROR(VLOOKUP(X173,MonsterTable!$A:$B,MATCH(MonsterTable!$B$1,MonsterTable!$A$1:$B$1,0),0),
IF(OR(NOT(ISBLANK(Z173)),ISBLANK(AA173)),#N/A,
IF(X173="empty","empty",
VLOOKUP(X173,MonsterGroupTable!$A:$A,1,0)))))))</f>
        <v>g118</v>
      </c>
      <c r="AA173">
        <v>5</v>
      </c>
      <c r="AF173" s="2" t="str">
        <f>IF(AND(ISBLANK(AE173),OR(NOT(ISBLANK(AG173)),NOT(ISBLANK(AH173)))),#N/A,
IF(ISBLANK(AE173),"",
IF(AND(NOT(ISERROR(VLOOKUP(AE173,MonsterTable!$A:$B,MATCH(MonsterTable!$B$1,MonsterTable!$A$1:$B$1,0),0))),OR(ISBLANK(AG173),ISBLANK(AH173))),#N/A,
IFERROR(VLOOKUP(AE173,MonsterTable!$A:$B,MATCH(MonsterTable!$B$1,MonsterTable!$A$1:$B$1,0),0),
IF(OR(NOT(ISBLANK(AG173)),ISBLANK(AH173)),#N/A,
IF(AE173="empty","empty",
VLOOKUP(AE173,MonsterGroupTable!$A:$A,1,0)))))))</f>
        <v/>
      </c>
      <c r="AM173" s="2" t="str">
        <f>IF(AND(ISBLANK(AL173),OR(NOT(ISBLANK(AN173)),NOT(ISBLANK(AO173)))),#N/A,
IF(ISBLANK(AL173),"",
IF(AND(NOT(ISERROR(VLOOKUP(AL173,MonsterTable!$A:$B,MATCH(MonsterTable!$B$1,MonsterTable!$A$1:$B$1,0),0))),OR(ISBLANK(AN173),ISBLANK(AO173))),#N/A,
IFERROR(VLOOKUP(AL173,MonsterTable!$A:$B,MATCH(MonsterTable!$B$1,MonsterTable!$A$1:$B$1,0),0),
IF(OR(NOT(ISBLANK(AN173)),ISBLANK(AO173)),#N/A,
IF(AL173="empty","empty",
VLOOKUP(AL173,MonsterGroupTable!$A:$A,1,0)))))))</f>
        <v/>
      </c>
      <c r="AT173" s="2" t="str">
        <f>IF(AND(ISBLANK(AS173),OR(NOT(ISBLANK(AU173)),NOT(ISBLANK(AV173)))),#N/A,
IF(ISBLANK(AS173),"",
IF(AND(NOT(ISERROR(VLOOKUP(AS173,MonsterTable!$A:$B,MATCH(MonsterTable!$B$1,MonsterTable!$A$1:$B$1,0),0))),OR(ISBLANK(AU173),ISBLANK(AV173))),#N/A,
IFERROR(VLOOKUP(AS173,MonsterTable!$A:$B,MATCH(MonsterTable!$B$1,MonsterTable!$A$1:$B$1,0),0),
IF(OR(NOT(ISBLANK(AU173)),ISBLANK(AV173)),#N/A,
IF(AS173="empty","empty",
VLOOKUP(AS173,MonsterGroupTable!$A:$A,1,0)))))))</f>
        <v/>
      </c>
      <c r="BA173" s="2" t="str">
        <f>IF(AND(ISBLANK(AZ173),OR(NOT(ISBLANK(BB173)),NOT(ISBLANK(BC173)))),#N/A,
IF(ISBLANK(AZ173),"",
IF(AND(NOT(ISERROR(VLOOKUP(AZ173,MonsterTable!$A:$B,MATCH(MonsterTable!$B$1,MonsterTable!$A$1:$B$1,0),0))),OR(ISBLANK(BB173),ISBLANK(BC173))),#N/A,
IFERROR(VLOOKUP(AZ173,MonsterTable!$A:$B,MATCH(MonsterTable!$B$1,MonsterTable!$A$1:$B$1,0),0),
IF(OR(NOT(ISBLANK(BB173)),ISBLANK(BC173)),#N/A,
IF(AZ173="empty","empty",
VLOOKUP(AZ173,MonsterGroupTable!$A:$A,1,0)))))))</f>
        <v/>
      </c>
      <c r="BH173" s="2" t="str">
        <f>IF(AND(ISBLANK(BG173),OR(NOT(ISBLANK(BI173)),NOT(ISBLANK(BJ173)))),#N/A,
IF(ISBLANK(BG173),"",
IF(AND(NOT(ISERROR(VLOOKUP(BG173,MonsterTable!$A:$B,MATCH(MonsterTable!$B$1,MonsterTable!$A$1:$B$1,0),0))),OR(ISBLANK(BI173),ISBLANK(BJ173))),#N/A,
IFERROR(VLOOKUP(BG173,MonsterTable!$A:$B,MATCH(MonsterTable!$B$1,MonsterTable!$A$1:$B$1,0),0),
IF(OR(NOT(ISBLANK(BI173)),ISBLANK(BJ173)),#N/A,
IF(BG173="empty","empty",
VLOOKUP(BG173,MonsterGroupTable!$A:$A,1,0)))))))</f>
        <v/>
      </c>
      <c r="BO173" s="2" t="str">
        <f>IF(AND(ISBLANK(BN173),OR(NOT(ISBLANK(BP173)),NOT(ISBLANK(BQ173)))),#N/A,
IF(ISBLANK(BN173),"",
IF(AND(NOT(ISERROR(VLOOKUP(BN173,MonsterTable!$A:$B,MATCH(MonsterTable!$B$1,MonsterTable!$A$1:$B$1,0),0))),OR(ISBLANK(BP173),ISBLANK(BQ173))),#N/A,
IFERROR(VLOOKUP(BN173,MonsterTable!$A:$B,MATCH(MonsterTable!$B$1,MonsterTable!$A$1:$B$1,0),0),
IF(OR(NOT(ISBLANK(BP173)),ISBLANK(BQ173)),#N/A,
IF(BN173="empty","empty",
VLOOKUP(BN173,MonsterGroupTable!$A:$A,1,0)))))))</f>
        <v/>
      </c>
      <c r="BV173" s="2" t="str">
        <f>IF(AND(ISBLANK(BU173),OR(NOT(ISBLANK(BW173)),NOT(ISBLANK(BX173)))),#N/A,
IF(ISBLANK(BU173),"",
IF(AND(NOT(ISERROR(VLOOKUP(BU173,MonsterTable!$A:$B,MATCH(MonsterTable!$B$1,MonsterTable!$A$1:$B$1,0),0))),OR(ISBLANK(BW173),ISBLANK(BX173))),#N/A,
IFERROR(VLOOKUP(BU173,MonsterTable!$A:$B,MATCH(MonsterTable!$B$1,MonsterTable!$A$1:$B$1,0),0),
IF(OR(NOT(ISBLANK(BW173)),ISBLANK(BX173)),#N/A,
IF(BU173="empty","empty",
VLOOKUP(BU173,MonsterGroupTable!$A:$A,1,0)))))))</f>
        <v/>
      </c>
      <c r="CC173" s="2" t="str">
        <f>IF(AND(ISBLANK(CB173),OR(NOT(ISBLANK(CD173)),NOT(ISBLANK(CE173)))),#N/A,
IF(ISBLANK(CB173),"",
IF(AND(NOT(ISERROR(VLOOKUP(CB173,MonsterTable!$A:$B,MATCH(MonsterTable!$B$1,MonsterTable!$A$1:$B$1,0),0))),OR(ISBLANK(CD173),ISBLANK(CE173))),#N/A,
IFERROR(VLOOKUP(CB173,MonsterTable!$A:$B,MATCH(MonsterTable!$B$1,MonsterTable!$A$1:$B$1,0),0),
IF(OR(NOT(ISBLANK(CD173)),ISBLANK(CE173)),#N/A,
IF(CB173="empty","empty",
VLOOKUP(CB173,MonsterGroupTable!$A:$A,1,0)))))))</f>
        <v/>
      </c>
      <c r="CJ173" s="2" t="str">
        <f>IF(AND(ISBLANK(CI173),OR(NOT(ISBLANK(CK173)),NOT(ISBLANK(CL173)))),#N/A,
IF(ISBLANK(CI173),"",
IF(AND(NOT(ISERROR(VLOOKUP(CI173,MonsterTable!$A:$B,MATCH(MonsterTable!$B$1,MonsterTable!$A$1:$B$1,0),0))),OR(ISBLANK(CK173),ISBLANK(CL173))),#N/A,
IFERROR(VLOOKUP(CI173,MonsterTable!$A:$B,MATCH(MonsterTable!$B$1,MonsterTable!$A$1:$B$1,0),0),
IF(OR(NOT(ISBLANK(CK173)),ISBLANK(CL173)),#N/A,
IF(CI173="empty","empty",
VLOOKUP(CI173,MonsterGroupTable!$A:$A,1,0)))))))</f>
        <v/>
      </c>
    </row>
    <row r="174" spans="1:88">
      <c r="A174">
        <v>10173</v>
      </c>
      <c r="B174">
        <f t="shared" si="4"/>
        <v>1.1000000000000001</v>
      </c>
      <c r="C174">
        <f t="shared" si="4"/>
        <v>1.1000000000000001</v>
      </c>
      <c r="F174">
        <v>360</v>
      </c>
      <c r="G174">
        <v>4141</v>
      </c>
      <c r="H174">
        <v>0</v>
      </c>
      <c r="I174">
        <v>0</v>
      </c>
      <c r="J174">
        <v>0</v>
      </c>
      <c r="K174" t="s">
        <v>28</v>
      </c>
      <c r="L174" t="s">
        <v>254</v>
      </c>
      <c r="M174" t="s">
        <v>79</v>
      </c>
      <c r="N174" t="s">
        <v>80</v>
      </c>
      <c r="O174">
        <v>0</v>
      </c>
      <c r="P174">
        <v>-4.75</v>
      </c>
      <c r="Q174">
        <v>-3.5</v>
      </c>
      <c r="R174">
        <v>4.75</v>
      </c>
      <c r="S174">
        <v>3</v>
      </c>
      <c r="T174">
        <v>-13.5</v>
      </c>
      <c r="U174">
        <v>2.5499999999999998</v>
      </c>
      <c r="V174">
        <v>-6.75</v>
      </c>
      <c r="W174" t="str">
        <f t="shared" si="5"/>
        <v>g118,5</v>
      </c>
      <c r="X174" s="1" t="s">
        <v>335</v>
      </c>
      <c r="Y174" s="2" t="str">
        <f>IF(AND(ISBLANK(X174),OR(NOT(ISBLANK(Z174)),NOT(ISBLANK(AA174)))),#N/A,
IF(ISBLANK(X174),"",
IF(AND(NOT(ISERROR(VLOOKUP(X174,MonsterTable!$A:$B,MATCH(MonsterTable!$B$1,MonsterTable!$A$1:$B$1,0),0))),OR(ISBLANK(Z174),ISBLANK(AA174))),#N/A,
IFERROR(VLOOKUP(X174,MonsterTable!$A:$B,MATCH(MonsterTable!$B$1,MonsterTable!$A$1:$B$1,0),0),
IF(OR(NOT(ISBLANK(Z174)),ISBLANK(AA174)),#N/A,
IF(X174="empty","empty",
VLOOKUP(X174,MonsterGroupTable!$A:$A,1,0)))))))</f>
        <v>g118</v>
      </c>
      <c r="AA174">
        <v>5</v>
      </c>
      <c r="AF174" s="2" t="str">
        <f>IF(AND(ISBLANK(AE174),OR(NOT(ISBLANK(AG174)),NOT(ISBLANK(AH174)))),#N/A,
IF(ISBLANK(AE174),"",
IF(AND(NOT(ISERROR(VLOOKUP(AE174,MonsterTable!$A:$B,MATCH(MonsterTable!$B$1,MonsterTable!$A$1:$B$1,0),0))),OR(ISBLANK(AG174),ISBLANK(AH174))),#N/A,
IFERROR(VLOOKUP(AE174,MonsterTable!$A:$B,MATCH(MonsterTable!$B$1,MonsterTable!$A$1:$B$1,0),0),
IF(OR(NOT(ISBLANK(AG174)),ISBLANK(AH174)),#N/A,
IF(AE174="empty","empty",
VLOOKUP(AE174,MonsterGroupTable!$A:$A,1,0)))))))</f>
        <v/>
      </c>
      <c r="AM174" s="2" t="str">
        <f>IF(AND(ISBLANK(AL174),OR(NOT(ISBLANK(AN174)),NOT(ISBLANK(AO174)))),#N/A,
IF(ISBLANK(AL174),"",
IF(AND(NOT(ISERROR(VLOOKUP(AL174,MonsterTable!$A:$B,MATCH(MonsterTable!$B$1,MonsterTable!$A$1:$B$1,0),0))),OR(ISBLANK(AN174),ISBLANK(AO174))),#N/A,
IFERROR(VLOOKUP(AL174,MonsterTable!$A:$B,MATCH(MonsterTable!$B$1,MonsterTable!$A$1:$B$1,0),0),
IF(OR(NOT(ISBLANK(AN174)),ISBLANK(AO174)),#N/A,
IF(AL174="empty","empty",
VLOOKUP(AL174,MonsterGroupTable!$A:$A,1,0)))))))</f>
        <v/>
      </c>
      <c r="AT174" s="2" t="str">
        <f>IF(AND(ISBLANK(AS174),OR(NOT(ISBLANK(AU174)),NOT(ISBLANK(AV174)))),#N/A,
IF(ISBLANK(AS174),"",
IF(AND(NOT(ISERROR(VLOOKUP(AS174,MonsterTable!$A:$B,MATCH(MonsterTable!$B$1,MonsterTable!$A$1:$B$1,0),0))),OR(ISBLANK(AU174),ISBLANK(AV174))),#N/A,
IFERROR(VLOOKUP(AS174,MonsterTable!$A:$B,MATCH(MonsterTable!$B$1,MonsterTable!$A$1:$B$1,0),0),
IF(OR(NOT(ISBLANK(AU174)),ISBLANK(AV174)),#N/A,
IF(AS174="empty","empty",
VLOOKUP(AS174,MonsterGroupTable!$A:$A,1,0)))))))</f>
        <v/>
      </c>
      <c r="BA174" s="2" t="str">
        <f>IF(AND(ISBLANK(AZ174),OR(NOT(ISBLANK(BB174)),NOT(ISBLANK(BC174)))),#N/A,
IF(ISBLANK(AZ174),"",
IF(AND(NOT(ISERROR(VLOOKUP(AZ174,MonsterTable!$A:$B,MATCH(MonsterTable!$B$1,MonsterTable!$A$1:$B$1,0),0))),OR(ISBLANK(BB174),ISBLANK(BC174))),#N/A,
IFERROR(VLOOKUP(AZ174,MonsterTable!$A:$B,MATCH(MonsterTable!$B$1,MonsterTable!$A$1:$B$1,0),0),
IF(OR(NOT(ISBLANK(BB174)),ISBLANK(BC174)),#N/A,
IF(AZ174="empty","empty",
VLOOKUP(AZ174,MonsterGroupTable!$A:$A,1,0)))))))</f>
        <v/>
      </c>
      <c r="BH174" s="2" t="str">
        <f>IF(AND(ISBLANK(BG174),OR(NOT(ISBLANK(BI174)),NOT(ISBLANK(BJ174)))),#N/A,
IF(ISBLANK(BG174),"",
IF(AND(NOT(ISERROR(VLOOKUP(BG174,MonsterTable!$A:$B,MATCH(MonsterTable!$B$1,MonsterTable!$A$1:$B$1,0),0))),OR(ISBLANK(BI174),ISBLANK(BJ174))),#N/A,
IFERROR(VLOOKUP(BG174,MonsterTable!$A:$B,MATCH(MonsterTable!$B$1,MonsterTable!$A$1:$B$1,0),0),
IF(OR(NOT(ISBLANK(BI174)),ISBLANK(BJ174)),#N/A,
IF(BG174="empty","empty",
VLOOKUP(BG174,MonsterGroupTable!$A:$A,1,0)))))))</f>
        <v/>
      </c>
      <c r="BO174" s="2" t="str">
        <f>IF(AND(ISBLANK(BN174),OR(NOT(ISBLANK(BP174)),NOT(ISBLANK(BQ174)))),#N/A,
IF(ISBLANK(BN174),"",
IF(AND(NOT(ISERROR(VLOOKUP(BN174,MonsterTable!$A:$B,MATCH(MonsterTable!$B$1,MonsterTable!$A$1:$B$1,0),0))),OR(ISBLANK(BP174),ISBLANK(BQ174))),#N/A,
IFERROR(VLOOKUP(BN174,MonsterTable!$A:$B,MATCH(MonsterTable!$B$1,MonsterTable!$A$1:$B$1,0),0),
IF(OR(NOT(ISBLANK(BP174)),ISBLANK(BQ174)),#N/A,
IF(BN174="empty","empty",
VLOOKUP(BN174,MonsterGroupTable!$A:$A,1,0)))))))</f>
        <v/>
      </c>
      <c r="BV174" s="2" t="str">
        <f>IF(AND(ISBLANK(BU174),OR(NOT(ISBLANK(BW174)),NOT(ISBLANK(BX174)))),#N/A,
IF(ISBLANK(BU174),"",
IF(AND(NOT(ISERROR(VLOOKUP(BU174,MonsterTable!$A:$B,MATCH(MonsterTable!$B$1,MonsterTable!$A$1:$B$1,0),0))),OR(ISBLANK(BW174),ISBLANK(BX174))),#N/A,
IFERROR(VLOOKUP(BU174,MonsterTable!$A:$B,MATCH(MonsterTable!$B$1,MonsterTable!$A$1:$B$1,0),0),
IF(OR(NOT(ISBLANK(BW174)),ISBLANK(BX174)),#N/A,
IF(BU174="empty","empty",
VLOOKUP(BU174,MonsterGroupTable!$A:$A,1,0)))))))</f>
        <v/>
      </c>
      <c r="CC174" s="2" t="str">
        <f>IF(AND(ISBLANK(CB174),OR(NOT(ISBLANK(CD174)),NOT(ISBLANK(CE174)))),#N/A,
IF(ISBLANK(CB174),"",
IF(AND(NOT(ISERROR(VLOOKUP(CB174,MonsterTable!$A:$B,MATCH(MonsterTable!$B$1,MonsterTable!$A$1:$B$1,0),0))),OR(ISBLANK(CD174),ISBLANK(CE174))),#N/A,
IFERROR(VLOOKUP(CB174,MonsterTable!$A:$B,MATCH(MonsterTable!$B$1,MonsterTable!$A$1:$B$1,0),0),
IF(OR(NOT(ISBLANK(CD174)),ISBLANK(CE174)),#N/A,
IF(CB174="empty","empty",
VLOOKUP(CB174,MonsterGroupTable!$A:$A,1,0)))))))</f>
        <v/>
      </c>
      <c r="CJ174" s="2" t="str">
        <f>IF(AND(ISBLANK(CI174),OR(NOT(ISBLANK(CK174)),NOT(ISBLANK(CL174)))),#N/A,
IF(ISBLANK(CI174),"",
IF(AND(NOT(ISERROR(VLOOKUP(CI174,MonsterTable!$A:$B,MATCH(MonsterTable!$B$1,MonsterTable!$A$1:$B$1,0),0))),OR(ISBLANK(CK174),ISBLANK(CL174))),#N/A,
IFERROR(VLOOKUP(CI174,MonsterTable!$A:$B,MATCH(MonsterTable!$B$1,MonsterTable!$A$1:$B$1,0),0),
IF(OR(NOT(ISBLANK(CK174)),ISBLANK(CL174)),#N/A,
IF(CI174="empty","empty",
VLOOKUP(CI174,MonsterGroupTable!$A:$A,1,0)))))))</f>
        <v/>
      </c>
    </row>
    <row r="175" spans="1:88">
      <c r="A175">
        <v>10174</v>
      </c>
      <c r="B175">
        <f t="shared" si="4"/>
        <v>1.1000000000000001</v>
      </c>
      <c r="C175">
        <f t="shared" si="4"/>
        <v>1.1000000000000001</v>
      </c>
      <c r="F175">
        <v>360</v>
      </c>
      <c r="G175">
        <v>4195</v>
      </c>
      <c r="H175">
        <v>0</v>
      </c>
      <c r="I175">
        <v>0</v>
      </c>
      <c r="J175">
        <v>0</v>
      </c>
      <c r="K175" t="s">
        <v>28</v>
      </c>
      <c r="L175" t="s">
        <v>254</v>
      </c>
      <c r="M175" t="s">
        <v>79</v>
      </c>
      <c r="N175" t="s">
        <v>80</v>
      </c>
      <c r="O175">
        <v>0</v>
      </c>
      <c r="P175">
        <v>-4.75</v>
      </c>
      <c r="Q175">
        <v>-3.5</v>
      </c>
      <c r="R175">
        <v>4.75</v>
      </c>
      <c r="S175">
        <v>3</v>
      </c>
      <c r="T175">
        <v>-13.5</v>
      </c>
      <c r="U175">
        <v>2.5499999999999998</v>
      </c>
      <c r="V175">
        <v>-6.75</v>
      </c>
      <c r="W175" t="str">
        <f t="shared" si="5"/>
        <v>g118,5</v>
      </c>
      <c r="X175" s="1" t="s">
        <v>335</v>
      </c>
      <c r="Y175" s="2" t="str">
        <f>IF(AND(ISBLANK(X175),OR(NOT(ISBLANK(Z175)),NOT(ISBLANK(AA175)))),#N/A,
IF(ISBLANK(X175),"",
IF(AND(NOT(ISERROR(VLOOKUP(X175,MonsterTable!$A:$B,MATCH(MonsterTable!$B$1,MonsterTable!$A$1:$B$1,0),0))),OR(ISBLANK(Z175),ISBLANK(AA175))),#N/A,
IFERROR(VLOOKUP(X175,MonsterTable!$A:$B,MATCH(MonsterTable!$B$1,MonsterTable!$A$1:$B$1,0),0),
IF(OR(NOT(ISBLANK(Z175)),ISBLANK(AA175)),#N/A,
IF(X175="empty","empty",
VLOOKUP(X175,MonsterGroupTable!$A:$A,1,0)))))))</f>
        <v>g118</v>
      </c>
      <c r="AA175">
        <v>5</v>
      </c>
      <c r="AF175" s="2" t="str">
        <f>IF(AND(ISBLANK(AE175),OR(NOT(ISBLANK(AG175)),NOT(ISBLANK(AH175)))),#N/A,
IF(ISBLANK(AE175),"",
IF(AND(NOT(ISERROR(VLOOKUP(AE175,MonsterTable!$A:$B,MATCH(MonsterTable!$B$1,MonsterTable!$A$1:$B$1,0),0))),OR(ISBLANK(AG175),ISBLANK(AH175))),#N/A,
IFERROR(VLOOKUP(AE175,MonsterTable!$A:$B,MATCH(MonsterTable!$B$1,MonsterTable!$A$1:$B$1,0),0),
IF(OR(NOT(ISBLANK(AG175)),ISBLANK(AH175)),#N/A,
IF(AE175="empty","empty",
VLOOKUP(AE175,MonsterGroupTable!$A:$A,1,0)))))))</f>
        <v/>
      </c>
      <c r="AM175" s="2" t="str">
        <f>IF(AND(ISBLANK(AL175),OR(NOT(ISBLANK(AN175)),NOT(ISBLANK(AO175)))),#N/A,
IF(ISBLANK(AL175),"",
IF(AND(NOT(ISERROR(VLOOKUP(AL175,MonsterTable!$A:$B,MATCH(MonsterTable!$B$1,MonsterTable!$A$1:$B$1,0),0))),OR(ISBLANK(AN175),ISBLANK(AO175))),#N/A,
IFERROR(VLOOKUP(AL175,MonsterTable!$A:$B,MATCH(MonsterTable!$B$1,MonsterTable!$A$1:$B$1,0),0),
IF(OR(NOT(ISBLANK(AN175)),ISBLANK(AO175)),#N/A,
IF(AL175="empty","empty",
VLOOKUP(AL175,MonsterGroupTable!$A:$A,1,0)))))))</f>
        <v/>
      </c>
      <c r="AT175" s="2" t="str">
        <f>IF(AND(ISBLANK(AS175),OR(NOT(ISBLANK(AU175)),NOT(ISBLANK(AV175)))),#N/A,
IF(ISBLANK(AS175),"",
IF(AND(NOT(ISERROR(VLOOKUP(AS175,MonsterTable!$A:$B,MATCH(MonsterTable!$B$1,MonsterTable!$A$1:$B$1,0),0))),OR(ISBLANK(AU175),ISBLANK(AV175))),#N/A,
IFERROR(VLOOKUP(AS175,MonsterTable!$A:$B,MATCH(MonsterTable!$B$1,MonsterTable!$A$1:$B$1,0),0),
IF(OR(NOT(ISBLANK(AU175)),ISBLANK(AV175)),#N/A,
IF(AS175="empty","empty",
VLOOKUP(AS175,MonsterGroupTable!$A:$A,1,0)))))))</f>
        <v/>
      </c>
      <c r="BA175" s="2" t="str">
        <f>IF(AND(ISBLANK(AZ175),OR(NOT(ISBLANK(BB175)),NOT(ISBLANK(BC175)))),#N/A,
IF(ISBLANK(AZ175),"",
IF(AND(NOT(ISERROR(VLOOKUP(AZ175,MonsterTable!$A:$B,MATCH(MonsterTable!$B$1,MonsterTable!$A$1:$B$1,0),0))),OR(ISBLANK(BB175),ISBLANK(BC175))),#N/A,
IFERROR(VLOOKUP(AZ175,MonsterTable!$A:$B,MATCH(MonsterTable!$B$1,MonsterTable!$A$1:$B$1,0),0),
IF(OR(NOT(ISBLANK(BB175)),ISBLANK(BC175)),#N/A,
IF(AZ175="empty","empty",
VLOOKUP(AZ175,MonsterGroupTable!$A:$A,1,0)))))))</f>
        <v/>
      </c>
      <c r="BH175" s="2" t="str">
        <f>IF(AND(ISBLANK(BG175),OR(NOT(ISBLANK(BI175)),NOT(ISBLANK(BJ175)))),#N/A,
IF(ISBLANK(BG175),"",
IF(AND(NOT(ISERROR(VLOOKUP(BG175,MonsterTable!$A:$B,MATCH(MonsterTable!$B$1,MonsterTable!$A$1:$B$1,0),0))),OR(ISBLANK(BI175),ISBLANK(BJ175))),#N/A,
IFERROR(VLOOKUP(BG175,MonsterTable!$A:$B,MATCH(MonsterTable!$B$1,MonsterTable!$A$1:$B$1,0),0),
IF(OR(NOT(ISBLANK(BI175)),ISBLANK(BJ175)),#N/A,
IF(BG175="empty","empty",
VLOOKUP(BG175,MonsterGroupTable!$A:$A,1,0)))))))</f>
        <v/>
      </c>
      <c r="BO175" s="2" t="str">
        <f>IF(AND(ISBLANK(BN175),OR(NOT(ISBLANK(BP175)),NOT(ISBLANK(BQ175)))),#N/A,
IF(ISBLANK(BN175),"",
IF(AND(NOT(ISERROR(VLOOKUP(BN175,MonsterTable!$A:$B,MATCH(MonsterTable!$B$1,MonsterTable!$A$1:$B$1,0),0))),OR(ISBLANK(BP175),ISBLANK(BQ175))),#N/A,
IFERROR(VLOOKUP(BN175,MonsterTable!$A:$B,MATCH(MonsterTable!$B$1,MonsterTable!$A$1:$B$1,0),0),
IF(OR(NOT(ISBLANK(BP175)),ISBLANK(BQ175)),#N/A,
IF(BN175="empty","empty",
VLOOKUP(BN175,MonsterGroupTable!$A:$A,1,0)))))))</f>
        <v/>
      </c>
      <c r="BV175" s="2" t="str">
        <f>IF(AND(ISBLANK(BU175),OR(NOT(ISBLANK(BW175)),NOT(ISBLANK(BX175)))),#N/A,
IF(ISBLANK(BU175),"",
IF(AND(NOT(ISERROR(VLOOKUP(BU175,MonsterTable!$A:$B,MATCH(MonsterTable!$B$1,MonsterTable!$A$1:$B$1,0),0))),OR(ISBLANK(BW175),ISBLANK(BX175))),#N/A,
IFERROR(VLOOKUP(BU175,MonsterTable!$A:$B,MATCH(MonsterTable!$B$1,MonsterTable!$A$1:$B$1,0),0),
IF(OR(NOT(ISBLANK(BW175)),ISBLANK(BX175)),#N/A,
IF(BU175="empty","empty",
VLOOKUP(BU175,MonsterGroupTable!$A:$A,1,0)))))))</f>
        <v/>
      </c>
      <c r="CC175" s="2" t="str">
        <f>IF(AND(ISBLANK(CB175),OR(NOT(ISBLANK(CD175)),NOT(ISBLANK(CE175)))),#N/A,
IF(ISBLANK(CB175),"",
IF(AND(NOT(ISERROR(VLOOKUP(CB175,MonsterTable!$A:$B,MATCH(MonsterTable!$B$1,MonsterTable!$A$1:$B$1,0),0))),OR(ISBLANK(CD175),ISBLANK(CE175))),#N/A,
IFERROR(VLOOKUP(CB175,MonsterTable!$A:$B,MATCH(MonsterTable!$B$1,MonsterTable!$A$1:$B$1,0),0),
IF(OR(NOT(ISBLANK(CD175)),ISBLANK(CE175)),#N/A,
IF(CB175="empty","empty",
VLOOKUP(CB175,MonsterGroupTable!$A:$A,1,0)))))))</f>
        <v/>
      </c>
      <c r="CJ175" s="2" t="str">
        <f>IF(AND(ISBLANK(CI175),OR(NOT(ISBLANK(CK175)),NOT(ISBLANK(CL175)))),#N/A,
IF(ISBLANK(CI175),"",
IF(AND(NOT(ISERROR(VLOOKUP(CI175,MonsterTable!$A:$B,MATCH(MonsterTable!$B$1,MonsterTable!$A$1:$B$1,0),0))),OR(ISBLANK(CK175),ISBLANK(CL175))),#N/A,
IFERROR(VLOOKUP(CI175,MonsterTable!$A:$B,MATCH(MonsterTable!$B$1,MonsterTable!$A$1:$B$1,0),0),
IF(OR(NOT(ISBLANK(CK175)),ISBLANK(CL175)),#N/A,
IF(CI175="empty","empty",
VLOOKUP(CI175,MonsterGroupTable!$A:$A,1,0)))))))</f>
        <v/>
      </c>
    </row>
    <row r="176" spans="1:88">
      <c r="A176">
        <v>10175</v>
      </c>
      <c r="B176">
        <f t="shared" si="4"/>
        <v>1.1000000000000001</v>
      </c>
      <c r="C176">
        <f t="shared" si="4"/>
        <v>1.1000000000000001</v>
      </c>
      <c r="F176">
        <v>360</v>
      </c>
      <c r="G176">
        <v>4249</v>
      </c>
      <c r="H176">
        <v>0</v>
      </c>
      <c r="I176">
        <v>0</v>
      </c>
      <c r="J176">
        <v>0</v>
      </c>
      <c r="K176" t="s">
        <v>28</v>
      </c>
      <c r="L176" t="s">
        <v>254</v>
      </c>
      <c r="M176" t="s">
        <v>79</v>
      </c>
      <c r="N176" t="s">
        <v>80</v>
      </c>
      <c r="O176">
        <v>0</v>
      </c>
      <c r="P176">
        <v>-4.75</v>
      </c>
      <c r="Q176">
        <v>-3.5</v>
      </c>
      <c r="R176">
        <v>4.75</v>
      </c>
      <c r="S176">
        <v>3</v>
      </c>
      <c r="T176">
        <v>-13.5</v>
      </c>
      <c r="U176">
        <v>2.5499999999999998</v>
      </c>
      <c r="V176">
        <v>-6.75</v>
      </c>
      <c r="W176" t="str">
        <f t="shared" si="5"/>
        <v>g118,5</v>
      </c>
      <c r="X176" s="1" t="s">
        <v>335</v>
      </c>
      <c r="Y176" s="2" t="str">
        <f>IF(AND(ISBLANK(X176),OR(NOT(ISBLANK(Z176)),NOT(ISBLANK(AA176)))),#N/A,
IF(ISBLANK(X176),"",
IF(AND(NOT(ISERROR(VLOOKUP(X176,MonsterTable!$A:$B,MATCH(MonsterTable!$B$1,MonsterTable!$A$1:$B$1,0),0))),OR(ISBLANK(Z176),ISBLANK(AA176))),#N/A,
IFERROR(VLOOKUP(X176,MonsterTable!$A:$B,MATCH(MonsterTable!$B$1,MonsterTable!$A$1:$B$1,0),0),
IF(OR(NOT(ISBLANK(Z176)),ISBLANK(AA176)),#N/A,
IF(X176="empty","empty",
VLOOKUP(X176,MonsterGroupTable!$A:$A,1,0)))))))</f>
        <v>g118</v>
      </c>
      <c r="AA176">
        <v>5</v>
      </c>
      <c r="AF176" s="2" t="str">
        <f>IF(AND(ISBLANK(AE176),OR(NOT(ISBLANK(AG176)),NOT(ISBLANK(AH176)))),#N/A,
IF(ISBLANK(AE176),"",
IF(AND(NOT(ISERROR(VLOOKUP(AE176,MonsterTable!$A:$B,MATCH(MonsterTable!$B$1,MonsterTable!$A$1:$B$1,0),0))),OR(ISBLANK(AG176),ISBLANK(AH176))),#N/A,
IFERROR(VLOOKUP(AE176,MonsterTable!$A:$B,MATCH(MonsterTable!$B$1,MonsterTable!$A$1:$B$1,0),0),
IF(OR(NOT(ISBLANK(AG176)),ISBLANK(AH176)),#N/A,
IF(AE176="empty","empty",
VLOOKUP(AE176,MonsterGroupTable!$A:$A,1,0)))))))</f>
        <v/>
      </c>
      <c r="AM176" s="2" t="str">
        <f>IF(AND(ISBLANK(AL176),OR(NOT(ISBLANK(AN176)),NOT(ISBLANK(AO176)))),#N/A,
IF(ISBLANK(AL176),"",
IF(AND(NOT(ISERROR(VLOOKUP(AL176,MonsterTable!$A:$B,MATCH(MonsterTable!$B$1,MonsterTable!$A$1:$B$1,0),0))),OR(ISBLANK(AN176),ISBLANK(AO176))),#N/A,
IFERROR(VLOOKUP(AL176,MonsterTable!$A:$B,MATCH(MonsterTable!$B$1,MonsterTable!$A$1:$B$1,0),0),
IF(OR(NOT(ISBLANK(AN176)),ISBLANK(AO176)),#N/A,
IF(AL176="empty","empty",
VLOOKUP(AL176,MonsterGroupTable!$A:$A,1,0)))))))</f>
        <v/>
      </c>
      <c r="AT176" s="2" t="str">
        <f>IF(AND(ISBLANK(AS176),OR(NOT(ISBLANK(AU176)),NOT(ISBLANK(AV176)))),#N/A,
IF(ISBLANK(AS176),"",
IF(AND(NOT(ISERROR(VLOOKUP(AS176,MonsterTable!$A:$B,MATCH(MonsterTable!$B$1,MonsterTable!$A$1:$B$1,0),0))),OR(ISBLANK(AU176),ISBLANK(AV176))),#N/A,
IFERROR(VLOOKUP(AS176,MonsterTable!$A:$B,MATCH(MonsterTable!$B$1,MonsterTable!$A$1:$B$1,0),0),
IF(OR(NOT(ISBLANK(AU176)),ISBLANK(AV176)),#N/A,
IF(AS176="empty","empty",
VLOOKUP(AS176,MonsterGroupTable!$A:$A,1,0)))))))</f>
        <v/>
      </c>
      <c r="BA176" s="2" t="str">
        <f>IF(AND(ISBLANK(AZ176),OR(NOT(ISBLANK(BB176)),NOT(ISBLANK(BC176)))),#N/A,
IF(ISBLANK(AZ176),"",
IF(AND(NOT(ISERROR(VLOOKUP(AZ176,MonsterTable!$A:$B,MATCH(MonsterTable!$B$1,MonsterTable!$A$1:$B$1,0),0))),OR(ISBLANK(BB176),ISBLANK(BC176))),#N/A,
IFERROR(VLOOKUP(AZ176,MonsterTable!$A:$B,MATCH(MonsterTable!$B$1,MonsterTable!$A$1:$B$1,0),0),
IF(OR(NOT(ISBLANK(BB176)),ISBLANK(BC176)),#N/A,
IF(AZ176="empty","empty",
VLOOKUP(AZ176,MonsterGroupTable!$A:$A,1,0)))))))</f>
        <v/>
      </c>
      <c r="BH176" s="2" t="str">
        <f>IF(AND(ISBLANK(BG176),OR(NOT(ISBLANK(BI176)),NOT(ISBLANK(BJ176)))),#N/A,
IF(ISBLANK(BG176),"",
IF(AND(NOT(ISERROR(VLOOKUP(BG176,MonsterTable!$A:$B,MATCH(MonsterTable!$B$1,MonsterTable!$A$1:$B$1,0),0))),OR(ISBLANK(BI176),ISBLANK(BJ176))),#N/A,
IFERROR(VLOOKUP(BG176,MonsterTable!$A:$B,MATCH(MonsterTable!$B$1,MonsterTable!$A$1:$B$1,0),0),
IF(OR(NOT(ISBLANK(BI176)),ISBLANK(BJ176)),#N/A,
IF(BG176="empty","empty",
VLOOKUP(BG176,MonsterGroupTable!$A:$A,1,0)))))))</f>
        <v/>
      </c>
      <c r="BO176" s="2" t="str">
        <f>IF(AND(ISBLANK(BN176),OR(NOT(ISBLANK(BP176)),NOT(ISBLANK(BQ176)))),#N/A,
IF(ISBLANK(BN176),"",
IF(AND(NOT(ISERROR(VLOOKUP(BN176,MonsterTable!$A:$B,MATCH(MonsterTable!$B$1,MonsterTable!$A$1:$B$1,0),0))),OR(ISBLANK(BP176),ISBLANK(BQ176))),#N/A,
IFERROR(VLOOKUP(BN176,MonsterTable!$A:$B,MATCH(MonsterTable!$B$1,MonsterTable!$A$1:$B$1,0),0),
IF(OR(NOT(ISBLANK(BP176)),ISBLANK(BQ176)),#N/A,
IF(BN176="empty","empty",
VLOOKUP(BN176,MonsterGroupTable!$A:$A,1,0)))))))</f>
        <v/>
      </c>
      <c r="BV176" s="2" t="str">
        <f>IF(AND(ISBLANK(BU176),OR(NOT(ISBLANK(BW176)),NOT(ISBLANK(BX176)))),#N/A,
IF(ISBLANK(BU176),"",
IF(AND(NOT(ISERROR(VLOOKUP(BU176,MonsterTable!$A:$B,MATCH(MonsterTable!$B$1,MonsterTable!$A$1:$B$1,0),0))),OR(ISBLANK(BW176),ISBLANK(BX176))),#N/A,
IFERROR(VLOOKUP(BU176,MonsterTable!$A:$B,MATCH(MonsterTable!$B$1,MonsterTable!$A$1:$B$1,0),0),
IF(OR(NOT(ISBLANK(BW176)),ISBLANK(BX176)),#N/A,
IF(BU176="empty","empty",
VLOOKUP(BU176,MonsterGroupTable!$A:$A,1,0)))))))</f>
        <v/>
      </c>
      <c r="CC176" s="2" t="str">
        <f>IF(AND(ISBLANK(CB176),OR(NOT(ISBLANK(CD176)),NOT(ISBLANK(CE176)))),#N/A,
IF(ISBLANK(CB176),"",
IF(AND(NOT(ISERROR(VLOOKUP(CB176,MonsterTable!$A:$B,MATCH(MonsterTable!$B$1,MonsterTable!$A$1:$B$1,0),0))),OR(ISBLANK(CD176),ISBLANK(CE176))),#N/A,
IFERROR(VLOOKUP(CB176,MonsterTable!$A:$B,MATCH(MonsterTable!$B$1,MonsterTable!$A$1:$B$1,0),0),
IF(OR(NOT(ISBLANK(CD176)),ISBLANK(CE176)),#N/A,
IF(CB176="empty","empty",
VLOOKUP(CB176,MonsterGroupTable!$A:$A,1,0)))))))</f>
        <v/>
      </c>
      <c r="CJ176" s="2" t="str">
        <f>IF(AND(ISBLANK(CI176),OR(NOT(ISBLANK(CK176)),NOT(ISBLANK(CL176)))),#N/A,
IF(ISBLANK(CI176),"",
IF(AND(NOT(ISERROR(VLOOKUP(CI176,MonsterTable!$A:$B,MATCH(MonsterTable!$B$1,MonsterTable!$A$1:$B$1,0),0))),OR(ISBLANK(CK176),ISBLANK(CL176))),#N/A,
IFERROR(VLOOKUP(CI176,MonsterTable!$A:$B,MATCH(MonsterTable!$B$1,MonsterTable!$A$1:$B$1,0),0),
IF(OR(NOT(ISBLANK(CK176)),ISBLANK(CL176)),#N/A,
IF(CI176="empty","empty",
VLOOKUP(CI176,MonsterGroupTable!$A:$A,1,0)))))))</f>
        <v/>
      </c>
    </row>
    <row r="177" spans="1:88">
      <c r="A177">
        <v>10176</v>
      </c>
      <c r="B177">
        <f t="shared" si="4"/>
        <v>1.1000000000000001</v>
      </c>
      <c r="C177">
        <f t="shared" si="4"/>
        <v>1.1000000000000001</v>
      </c>
      <c r="F177">
        <v>360</v>
      </c>
      <c r="G177">
        <v>4303</v>
      </c>
      <c r="H177">
        <v>0</v>
      </c>
      <c r="I177">
        <v>0</v>
      </c>
      <c r="J177">
        <v>0</v>
      </c>
      <c r="K177" t="s">
        <v>28</v>
      </c>
      <c r="L177" t="s">
        <v>254</v>
      </c>
      <c r="M177" t="s">
        <v>79</v>
      </c>
      <c r="N177" t="s">
        <v>80</v>
      </c>
      <c r="O177">
        <v>0</v>
      </c>
      <c r="P177">
        <v>-4.75</v>
      </c>
      <c r="Q177">
        <v>-3.5</v>
      </c>
      <c r="R177">
        <v>4.75</v>
      </c>
      <c r="S177">
        <v>3</v>
      </c>
      <c r="T177">
        <v>-13.5</v>
      </c>
      <c r="U177">
        <v>2.5499999999999998</v>
      </c>
      <c r="V177">
        <v>-6.75</v>
      </c>
      <c r="W177" t="str">
        <f t="shared" si="5"/>
        <v>g118,5</v>
      </c>
      <c r="X177" s="1" t="s">
        <v>335</v>
      </c>
      <c r="Y177" s="2" t="str">
        <f>IF(AND(ISBLANK(X177),OR(NOT(ISBLANK(Z177)),NOT(ISBLANK(AA177)))),#N/A,
IF(ISBLANK(X177),"",
IF(AND(NOT(ISERROR(VLOOKUP(X177,MonsterTable!$A:$B,MATCH(MonsterTable!$B$1,MonsterTable!$A$1:$B$1,0),0))),OR(ISBLANK(Z177),ISBLANK(AA177))),#N/A,
IFERROR(VLOOKUP(X177,MonsterTable!$A:$B,MATCH(MonsterTable!$B$1,MonsterTable!$A$1:$B$1,0),0),
IF(OR(NOT(ISBLANK(Z177)),ISBLANK(AA177)),#N/A,
IF(X177="empty","empty",
VLOOKUP(X177,MonsterGroupTable!$A:$A,1,0)))))))</f>
        <v>g118</v>
      </c>
      <c r="AA177">
        <v>5</v>
      </c>
      <c r="AF177" s="2" t="str">
        <f>IF(AND(ISBLANK(AE177),OR(NOT(ISBLANK(AG177)),NOT(ISBLANK(AH177)))),#N/A,
IF(ISBLANK(AE177),"",
IF(AND(NOT(ISERROR(VLOOKUP(AE177,MonsterTable!$A:$B,MATCH(MonsterTable!$B$1,MonsterTable!$A$1:$B$1,0),0))),OR(ISBLANK(AG177),ISBLANK(AH177))),#N/A,
IFERROR(VLOOKUP(AE177,MonsterTable!$A:$B,MATCH(MonsterTable!$B$1,MonsterTable!$A$1:$B$1,0),0),
IF(OR(NOT(ISBLANK(AG177)),ISBLANK(AH177)),#N/A,
IF(AE177="empty","empty",
VLOOKUP(AE177,MonsterGroupTable!$A:$A,1,0)))))))</f>
        <v/>
      </c>
      <c r="AM177" s="2" t="str">
        <f>IF(AND(ISBLANK(AL177),OR(NOT(ISBLANK(AN177)),NOT(ISBLANK(AO177)))),#N/A,
IF(ISBLANK(AL177),"",
IF(AND(NOT(ISERROR(VLOOKUP(AL177,MonsterTable!$A:$B,MATCH(MonsterTable!$B$1,MonsterTable!$A$1:$B$1,0),0))),OR(ISBLANK(AN177),ISBLANK(AO177))),#N/A,
IFERROR(VLOOKUP(AL177,MonsterTable!$A:$B,MATCH(MonsterTable!$B$1,MonsterTable!$A$1:$B$1,0),0),
IF(OR(NOT(ISBLANK(AN177)),ISBLANK(AO177)),#N/A,
IF(AL177="empty","empty",
VLOOKUP(AL177,MonsterGroupTable!$A:$A,1,0)))))))</f>
        <v/>
      </c>
      <c r="AT177" s="2" t="str">
        <f>IF(AND(ISBLANK(AS177),OR(NOT(ISBLANK(AU177)),NOT(ISBLANK(AV177)))),#N/A,
IF(ISBLANK(AS177),"",
IF(AND(NOT(ISERROR(VLOOKUP(AS177,MonsterTable!$A:$B,MATCH(MonsterTable!$B$1,MonsterTable!$A$1:$B$1,0),0))),OR(ISBLANK(AU177),ISBLANK(AV177))),#N/A,
IFERROR(VLOOKUP(AS177,MonsterTable!$A:$B,MATCH(MonsterTable!$B$1,MonsterTable!$A$1:$B$1,0),0),
IF(OR(NOT(ISBLANK(AU177)),ISBLANK(AV177)),#N/A,
IF(AS177="empty","empty",
VLOOKUP(AS177,MonsterGroupTable!$A:$A,1,0)))))))</f>
        <v/>
      </c>
      <c r="BA177" s="2" t="str">
        <f>IF(AND(ISBLANK(AZ177),OR(NOT(ISBLANK(BB177)),NOT(ISBLANK(BC177)))),#N/A,
IF(ISBLANK(AZ177),"",
IF(AND(NOT(ISERROR(VLOOKUP(AZ177,MonsterTable!$A:$B,MATCH(MonsterTable!$B$1,MonsterTable!$A$1:$B$1,0),0))),OR(ISBLANK(BB177),ISBLANK(BC177))),#N/A,
IFERROR(VLOOKUP(AZ177,MonsterTable!$A:$B,MATCH(MonsterTable!$B$1,MonsterTable!$A$1:$B$1,0),0),
IF(OR(NOT(ISBLANK(BB177)),ISBLANK(BC177)),#N/A,
IF(AZ177="empty","empty",
VLOOKUP(AZ177,MonsterGroupTable!$A:$A,1,0)))))))</f>
        <v/>
      </c>
      <c r="BH177" s="2" t="str">
        <f>IF(AND(ISBLANK(BG177),OR(NOT(ISBLANK(BI177)),NOT(ISBLANK(BJ177)))),#N/A,
IF(ISBLANK(BG177),"",
IF(AND(NOT(ISERROR(VLOOKUP(BG177,MonsterTable!$A:$B,MATCH(MonsterTable!$B$1,MonsterTable!$A$1:$B$1,0),0))),OR(ISBLANK(BI177),ISBLANK(BJ177))),#N/A,
IFERROR(VLOOKUP(BG177,MonsterTable!$A:$B,MATCH(MonsterTable!$B$1,MonsterTable!$A$1:$B$1,0),0),
IF(OR(NOT(ISBLANK(BI177)),ISBLANK(BJ177)),#N/A,
IF(BG177="empty","empty",
VLOOKUP(BG177,MonsterGroupTable!$A:$A,1,0)))))))</f>
        <v/>
      </c>
      <c r="BO177" s="2" t="str">
        <f>IF(AND(ISBLANK(BN177),OR(NOT(ISBLANK(BP177)),NOT(ISBLANK(BQ177)))),#N/A,
IF(ISBLANK(BN177),"",
IF(AND(NOT(ISERROR(VLOOKUP(BN177,MonsterTable!$A:$B,MATCH(MonsterTable!$B$1,MonsterTable!$A$1:$B$1,0),0))),OR(ISBLANK(BP177),ISBLANK(BQ177))),#N/A,
IFERROR(VLOOKUP(BN177,MonsterTable!$A:$B,MATCH(MonsterTable!$B$1,MonsterTable!$A$1:$B$1,0),0),
IF(OR(NOT(ISBLANK(BP177)),ISBLANK(BQ177)),#N/A,
IF(BN177="empty","empty",
VLOOKUP(BN177,MonsterGroupTable!$A:$A,1,0)))))))</f>
        <v/>
      </c>
      <c r="BV177" s="2" t="str">
        <f>IF(AND(ISBLANK(BU177),OR(NOT(ISBLANK(BW177)),NOT(ISBLANK(BX177)))),#N/A,
IF(ISBLANK(BU177),"",
IF(AND(NOT(ISERROR(VLOOKUP(BU177,MonsterTable!$A:$B,MATCH(MonsterTable!$B$1,MonsterTable!$A$1:$B$1,0),0))),OR(ISBLANK(BW177),ISBLANK(BX177))),#N/A,
IFERROR(VLOOKUP(BU177,MonsterTable!$A:$B,MATCH(MonsterTable!$B$1,MonsterTable!$A$1:$B$1,0),0),
IF(OR(NOT(ISBLANK(BW177)),ISBLANK(BX177)),#N/A,
IF(BU177="empty","empty",
VLOOKUP(BU177,MonsterGroupTable!$A:$A,1,0)))))))</f>
        <v/>
      </c>
      <c r="CC177" s="2" t="str">
        <f>IF(AND(ISBLANK(CB177),OR(NOT(ISBLANK(CD177)),NOT(ISBLANK(CE177)))),#N/A,
IF(ISBLANK(CB177),"",
IF(AND(NOT(ISERROR(VLOOKUP(CB177,MonsterTable!$A:$B,MATCH(MonsterTable!$B$1,MonsterTable!$A$1:$B$1,0),0))),OR(ISBLANK(CD177),ISBLANK(CE177))),#N/A,
IFERROR(VLOOKUP(CB177,MonsterTable!$A:$B,MATCH(MonsterTable!$B$1,MonsterTable!$A$1:$B$1,0),0),
IF(OR(NOT(ISBLANK(CD177)),ISBLANK(CE177)),#N/A,
IF(CB177="empty","empty",
VLOOKUP(CB177,MonsterGroupTable!$A:$A,1,0)))))))</f>
        <v/>
      </c>
      <c r="CJ177" s="2" t="str">
        <f>IF(AND(ISBLANK(CI177),OR(NOT(ISBLANK(CK177)),NOT(ISBLANK(CL177)))),#N/A,
IF(ISBLANK(CI177),"",
IF(AND(NOT(ISERROR(VLOOKUP(CI177,MonsterTable!$A:$B,MATCH(MonsterTable!$B$1,MonsterTable!$A$1:$B$1,0),0))),OR(ISBLANK(CK177),ISBLANK(CL177))),#N/A,
IFERROR(VLOOKUP(CI177,MonsterTable!$A:$B,MATCH(MonsterTable!$B$1,MonsterTable!$A$1:$B$1,0),0),
IF(OR(NOT(ISBLANK(CK177)),ISBLANK(CL177)),#N/A,
IF(CI177="empty","empty",
VLOOKUP(CI177,MonsterGroupTable!$A:$A,1,0)))))))</f>
        <v/>
      </c>
    </row>
    <row r="178" spans="1:88">
      <c r="A178">
        <v>10177</v>
      </c>
      <c r="B178">
        <f t="shared" si="4"/>
        <v>1.1000000000000001</v>
      </c>
      <c r="C178">
        <f t="shared" si="4"/>
        <v>1.1000000000000001</v>
      </c>
      <c r="F178">
        <v>360</v>
      </c>
      <c r="G178">
        <v>4357</v>
      </c>
      <c r="H178">
        <v>0</v>
      </c>
      <c r="I178">
        <v>0</v>
      </c>
      <c r="J178">
        <v>0</v>
      </c>
      <c r="K178" t="s">
        <v>28</v>
      </c>
      <c r="L178" t="s">
        <v>254</v>
      </c>
      <c r="M178" t="s">
        <v>79</v>
      </c>
      <c r="N178" t="s">
        <v>80</v>
      </c>
      <c r="O178">
        <v>0</v>
      </c>
      <c r="P178">
        <v>-4.75</v>
      </c>
      <c r="Q178">
        <v>-3.5</v>
      </c>
      <c r="R178">
        <v>4.75</v>
      </c>
      <c r="S178">
        <v>3</v>
      </c>
      <c r="T178">
        <v>-13.5</v>
      </c>
      <c r="U178">
        <v>2.5499999999999998</v>
      </c>
      <c r="V178">
        <v>-6.75</v>
      </c>
      <c r="W178" t="str">
        <f t="shared" si="5"/>
        <v>g118,5</v>
      </c>
      <c r="X178" s="1" t="s">
        <v>335</v>
      </c>
      <c r="Y178" s="2" t="str">
        <f>IF(AND(ISBLANK(X178),OR(NOT(ISBLANK(Z178)),NOT(ISBLANK(AA178)))),#N/A,
IF(ISBLANK(X178),"",
IF(AND(NOT(ISERROR(VLOOKUP(X178,MonsterTable!$A:$B,MATCH(MonsterTable!$B$1,MonsterTable!$A$1:$B$1,0),0))),OR(ISBLANK(Z178),ISBLANK(AA178))),#N/A,
IFERROR(VLOOKUP(X178,MonsterTable!$A:$B,MATCH(MonsterTable!$B$1,MonsterTable!$A$1:$B$1,0),0),
IF(OR(NOT(ISBLANK(Z178)),ISBLANK(AA178)),#N/A,
IF(X178="empty","empty",
VLOOKUP(X178,MonsterGroupTable!$A:$A,1,0)))))))</f>
        <v>g118</v>
      </c>
      <c r="AA178">
        <v>5</v>
      </c>
      <c r="AF178" s="2" t="str">
        <f>IF(AND(ISBLANK(AE178),OR(NOT(ISBLANK(AG178)),NOT(ISBLANK(AH178)))),#N/A,
IF(ISBLANK(AE178),"",
IF(AND(NOT(ISERROR(VLOOKUP(AE178,MonsterTable!$A:$B,MATCH(MonsterTable!$B$1,MonsterTable!$A$1:$B$1,0),0))),OR(ISBLANK(AG178),ISBLANK(AH178))),#N/A,
IFERROR(VLOOKUP(AE178,MonsterTable!$A:$B,MATCH(MonsterTable!$B$1,MonsterTable!$A$1:$B$1,0),0),
IF(OR(NOT(ISBLANK(AG178)),ISBLANK(AH178)),#N/A,
IF(AE178="empty","empty",
VLOOKUP(AE178,MonsterGroupTable!$A:$A,1,0)))))))</f>
        <v/>
      </c>
      <c r="AM178" s="2" t="str">
        <f>IF(AND(ISBLANK(AL178),OR(NOT(ISBLANK(AN178)),NOT(ISBLANK(AO178)))),#N/A,
IF(ISBLANK(AL178),"",
IF(AND(NOT(ISERROR(VLOOKUP(AL178,MonsterTable!$A:$B,MATCH(MonsterTable!$B$1,MonsterTable!$A$1:$B$1,0),0))),OR(ISBLANK(AN178),ISBLANK(AO178))),#N/A,
IFERROR(VLOOKUP(AL178,MonsterTable!$A:$B,MATCH(MonsterTable!$B$1,MonsterTable!$A$1:$B$1,0),0),
IF(OR(NOT(ISBLANK(AN178)),ISBLANK(AO178)),#N/A,
IF(AL178="empty","empty",
VLOOKUP(AL178,MonsterGroupTable!$A:$A,1,0)))))))</f>
        <v/>
      </c>
      <c r="AT178" s="2" t="str">
        <f>IF(AND(ISBLANK(AS178),OR(NOT(ISBLANK(AU178)),NOT(ISBLANK(AV178)))),#N/A,
IF(ISBLANK(AS178),"",
IF(AND(NOT(ISERROR(VLOOKUP(AS178,MonsterTable!$A:$B,MATCH(MonsterTable!$B$1,MonsterTable!$A$1:$B$1,0),0))),OR(ISBLANK(AU178),ISBLANK(AV178))),#N/A,
IFERROR(VLOOKUP(AS178,MonsterTable!$A:$B,MATCH(MonsterTable!$B$1,MonsterTable!$A$1:$B$1,0),0),
IF(OR(NOT(ISBLANK(AU178)),ISBLANK(AV178)),#N/A,
IF(AS178="empty","empty",
VLOOKUP(AS178,MonsterGroupTable!$A:$A,1,0)))))))</f>
        <v/>
      </c>
      <c r="BA178" s="2" t="str">
        <f>IF(AND(ISBLANK(AZ178),OR(NOT(ISBLANK(BB178)),NOT(ISBLANK(BC178)))),#N/A,
IF(ISBLANK(AZ178),"",
IF(AND(NOT(ISERROR(VLOOKUP(AZ178,MonsterTable!$A:$B,MATCH(MonsterTable!$B$1,MonsterTable!$A$1:$B$1,0),0))),OR(ISBLANK(BB178),ISBLANK(BC178))),#N/A,
IFERROR(VLOOKUP(AZ178,MonsterTable!$A:$B,MATCH(MonsterTable!$B$1,MonsterTable!$A$1:$B$1,0),0),
IF(OR(NOT(ISBLANK(BB178)),ISBLANK(BC178)),#N/A,
IF(AZ178="empty","empty",
VLOOKUP(AZ178,MonsterGroupTable!$A:$A,1,0)))))))</f>
        <v/>
      </c>
      <c r="BH178" s="2" t="str">
        <f>IF(AND(ISBLANK(BG178),OR(NOT(ISBLANK(BI178)),NOT(ISBLANK(BJ178)))),#N/A,
IF(ISBLANK(BG178),"",
IF(AND(NOT(ISERROR(VLOOKUP(BG178,MonsterTable!$A:$B,MATCH(MonsterTable!$B$1,MonsterTable!$A$1:$B$1,0),0))),OR(ISBLANK(BI178),ISBLANK(BJ178))),#N/A,
IFERROR(VLOOKUP(BG178,MonsterTable!$A:$B,MATCH(MonsterTable!$B$1,MonsterTable!$A$1:$B$1,0),0),
IF(OR(NOT(ISBLANK(BI178)),ISBLANK(BJ178)),#N/A,
IF(BG178="empty","empty",
VLOOKUP(BG178,MonsterGroupTable!$A:$A,1,0)))))))</f>
        <v/>
      </c>
      <c r="BO178" s="2" t="str">
        <f>IF(AND(ISBLANK(BN178),OR(NOT(ISBLANK(BP178)),NOT(ISBLANK(BQ178)))),#N/A,
IF(ISBLANK(BN178),"",
IF(AND(NOT(ISERROR(VLOOKUP(BN178,MonsterTable!$A:$B,MATCH(MonsterTable!$B$1,MonsterTable!$A$1:$B$1,0),0))),OR(ISBLANK(BP178),ISBLANK(BQ178))),#N/A,
IFERROR(VLOOKUP(BN178,MonsterTable!$A:$B,MATCH(MonsterTable!$B$1,MonsterTable!$A$1:$B$1,0),0),
IF(OR(NOT(ISBLANK(BP178)),ISBLANK(BQ178)),#N/A,
IF(BN178="empty","empty",
VLOOKUP(BN178,MonsterGroupTable!$A:$A,1,0)))))))</f>
        <v/>
      </c>
      <c r="BV178" s="2" t="str">
        <f>IF(AND(ISBLANK(BU178),OR(NOT(ISBLANK(BW178)),NOT(ISBLANK(BX178)))),#N/A,
IF(ISBLANK(BU178),"",
IF(AND(NOT(ISERROR(VLOOKUP(BU178,MonsterTable!$A:$B,MATCH(MonsterTable!$B$1,MonsterTable!$A$1:$B$1,0),0))),OR(ISBLANK(BW178),ISBLANK(BX178))),#N/A,
IFERROR(VLOOKUP(BU178,MonsterTable!$A:$B,MATCH(MonsterTable!$B$1,MonsterTable!$A$1:$B$1,0),0),
IF(OR(NOT(ISBLANK(BW178)),ISBLANK(BX178)),#N/A,
IF(BU178="empty","empty",
VLOOKUP(BU178,MonsterGroupTable!$A:$A,1,0)))))))</f>
        <v/>
      </c>
      <c r="CC178" s="2" t="str">
        <f>IF(AND(ISBLANK(CB178),OR(NOT(ISBLANK(CD178)),NOT(ISBLANK(CE178)))),#N/A,
IF(ISBLANK(CB178),"",
IF(AND(NOT(ISERROR(VLOOKUP(CB178,MonsterTable!$A:$B,MATCH(MonsterTable!$B$1,MonsterTable!$A$1:$B$1,0),0))),OR(ISBLANK(CD178),ISBLANK(CE178))),#N/A,
IFERROR(VLOOKUP(CB178,MonsterTable!$A:$B,MATCH(MonsterTable!$B$1,MonsterTable!$A$1:$B$1,0),0),
IF(OR(NOT(ISBLANK(CD178)),ISBLANK(CE178)),#N/A,
IF(CB178="empty","empty",
VLOOKUP(CB178,MonsterGroupTable!$A:$A,1,0)))))))</f>
        <v/>
      </c>
      <c r="CJ178" s="2" t="str">
        <f>IF(AND(ISBLANK(CI178),OR(NOT(ISBLANK(CK178)),NOT(ISBLANK(CL178)))),#N/A,
IF(ISBLANK(CI178),"",
IF(AND(NOT(ISERROR(VLOOKUP(CI178,MonsterTable!$A:$B,MATCH(MonsterTable!$B$1,MonsterTable!$A$1:$B$1,0),0))),OR(ISBLANK(CK178),ISBLANK(CL178))),#N/A,
IFERROR(VLOOKUP(CI178,MonsterTable!$A:$B,MATCH(MonsterTable!$B$1,MonsterTable!$A$1:$B$1,0),0),
IF(OR(NOT(ISBLANK(CK178)),ISBLANK(CL178)),#N/A,
IF(CI178="empty","empty",
VLOOKUP(CI178,MonsterGroupTable!$A:$A,1,0)))))))</f>
        <v/>
      </c>
    </row>
    <row r="179" spans="1:88">
      <c r="A179">
        <v>10178</v>
      </c>
      <c r="B179">
        <f t="shared" si="4"/>
        <v>1.1000000000000001</v>
      </c>
      <c r="C179">
        <f t="shared" si="4"/>
        <v>1.1000000000000001</v>
      </c>
      <c r="F179">
        <v>360</v>
      </c>
      <c r="G179">
        <v>4411</v>
      </c>
      <c r="H179">
        <v>0</v>
      </c>
      <c r="I179">
        <v>0</v>
      </c>
      <c r="J179">
        <v>0</v>
      </c>
      <c r="K179" t="s">
        <v>28</v>
      </c>
      <c r="L179" t="s">
        <v>254</v>
      </c>
      <c r="M179" t="s">
        <v>79</v>
      </c>
      <c r="N179" t="s">
        <v>80</v>
      </c>
      <c r="O179">
        <v>0</v>
      </c>
      <c r="P179">
        <v>-4.75</v>
      </c>
      <c r="Q179">
        <v>-3.5</v>
      </c>
      <c r="R179">
        <v>4.75</v>
      </c>
      <c r="S179">
        <v>3</v>
      </c>
      <c r="T179">
        <v>-13.5</v>
      </c>
      <c r="U179">
        <v>2.5499999999999998</v>
      </c>
      <c r="V179">
        <v>-6.75</v>
      </c>
      <c r="W179" t="str">
        <f t="shared" si="5"/>
        <v>g118,5</v>
      </c>
      <c r="X179" s="1" t="s">
        <v>335</v>
      </c>
      <c r="Y179" s="2" t="str">
        <f>IF(AND(ISBLANK(X179),OR(NOT(ISBLANK(Z179)),NOT(ISBLANK(AA179)))),#N/A,
IF(ISBLANK(X179),"",
IF(AND(NOT(ISERROR(VLOOKUP(X179,MonsterTable!$A:$B,MATCH(MonsterTable!$B$1,MonsterTable!$A$1:$B$1,0),0))),OR(ISBLANK(Z179),ISBLANK(AA179))),#N/A,
IFERROR(VLOOKUP(X179,MonsterTable!$A:$B,MATCH(MonsterTable!$B$1,MonsterTable!$A$1:$B$1,0),0),
IF(OR(NOT(ISBLANK(Z179)),ISBLANK(AA179)),#N/A,
IF(X179="empty","empty",
VLOOKUP(X179,MonsterGroupTable!$A:$A,1,0)))))))</f>
        <v>g118</v>
      </c>
      <c r="AA179">
        <v>5</v>
      </c>
      <c r="AF179" s="2" t="str">
        <f>IF(AND(ISBLANK(AE179),OR(NOT(ISBLANK(AG179)),NOT(ISBLANK(AH179)))),#N/A,
IF(ISBLANK(AE179),"",
IF(AND(NOT(ISERROR(VLOOKUP(AE179,MonsterTable!$A:$B,MATCH(MonsterTable!$B$1,MonsterTable!$A$1:$B$1,0),0))),OR(ISBLANK(AG179),ISBLANK(AH179))),#N/A,
IFERROR(VLOOKUP(AE179,MonsterTable!$A:$B,MATCH(MonsterTable!$B$1,MonsterTable!$A$1:$B$1,0),0),
IF(OR(NOT(ISBLANK(AG179)),ISBLANK(AH179)),#N/A,
IF(AE179="empty","empty",
VLOOKUP(AE179,MonsterGroupTable!$A:$A,1,0)))))))</f>
        <v/>
      </c>
      <c r="AM179" s="2" t="str">
        <f>IF(AND(ISBLANK(AL179),OR(NOT(ISBLANK(AN179)),NOT(ISBLANK(AO179)))),#N/A,
IF(ISBLANK(AL179),"",
IF(AND(NOT(ISERROR(VLOOKUP(AL179,MonsterTable!$A:$B,MATCH(MonsterTable!$B$1,MonsterTable!$A$1:$B$1,0),0))),OR(ISBLANK(AN179),ISBLANK(AO179))),#N/A,
IFERROR(VLOOKUP(AL179,MonsterTable!$A:$B,MATCH(MonsterTable!$B$1,MonsterTable!$A$1:$B$1,0),0),
IF(OR(NOT(ISBLANK(AN179)),ISBLANK(AO179)),#N/A,
IF(AL179="empty","empty",
VLOOKUP(AL179,MonsterGroupTable!$A:$A,1,0)))))))</f>
        <v/>
      </c>
      <c r="AT179" s="2" t="str">
        <f>IF(AND(ISBLANK(AS179),OR(NOT(ISBLANK(AU179)),NOT(ISBLANK(AV179)))),#N/A,
IF(ISBLANK(AS179),"",
IF(AND(NOT(ISERROR(VLOOKUP(AS179,MonsterTable!$A:$B,MATCH(MonsterTable!$B$1,MonsterTable!$A$1:$B$1,0),0))),OR(ISBLANK(AU179),ISBLANK(AV179))),#N/A,
IFERROR(VLOOKUP(AS179,MonsterTable!$A:$B,MATCH(MonsterTable!$B$1,MonsterTable!$A$1:$B$1,0),0),
IF(OR(NOT(ISBLANK(AU179)),ISBLANK(AV179)),#N/A,
IF(AS179="empty","empty",
VLOOKUP(AS179,MonsterGroupTable!$A:$A,1,0)))))))</f>
        <v/>
      </c>
      <c r="BA179" s="2" t="str">
        <f>IF(AND(ISBLANK(AZ179),OR(NOT(ISBLANK(BB179)),NOT(ISBLANK(BC179)))),#N/A,
IF(ISBLANK(AZ179),"",
IF(AND(NOT(ISERROR(VLOOKUP(AZ179,MonsterTable!$A:$B,MATCH(MonsterTable!$B$1,MonsterTable!$A$1:$B$1,0),0))),OR(ISBLANK(BB179),ISBLANK(BC179))),#N/A,
IFERROR(VLOOKUP(AZ179,MonsterTable!$A:$B,MATCH(MonsterTable!$B$1,MonsterTable!$A$1:$B$1,0),0),
IF(OR(NOT(ISBLANK(BB179)),ISBLANK(BC179)),#N/A,
IF(AZ179="empty","empty",
VLOOKUP(AZ179,MonsterGroupTable!$A:$A,1,0)))))))</f>
        <v/>
      </c>
      <c r="BH179" s="2" t="str">
        <f>IF(AND(ISBLANK(BG179),OR(NOT(ISBLANK(BI179)),NOT(ISBLANK(BJ179)))),#N/A,
IF(ISBLANK(BG179),"",
IF(AND(NOT(ISERROR(VLOOKUP(BG179,MonsterTable!$A:$B,MATCH(MonsterTable!$B$1,MonsterTable!$A$1:$B$1,0),0))),OR(ISBLANK(BI179),ISBLANK(BJ179))),#N/A,
IFERROR(VLOOKUP(BG179,MonsterTable!$A:$B,MATCH(MonsterTable!$B$1,MonsterTable!$A$1:$B$1,0),0),
IF(OR(NOT(ISBLANK(BI179)),ISBLANK(BJ179)),#N/A,
IF(BG179="empty","empty",
VLOOKUP(BG179,MonsterGroupTable!$A:$A,1,0)))))))</f>
        <v/>
      </c>
      <c r="BO179" s="2" t="str">
        <f>IF(AND(ISBLANK(BN179),OR(NOT(ISBLANK(BP179)),NOT(ISBLANK(BQ179)))),#N/A,
IF(ISBLANK(BN179),"",
IF(AND(NOT(ISERROR(VLOOKUP(BN179,MonsterTable!$A:$B,MATCH(MonsterTable!$B$1,MonsterTable!$A$1:$B$1,0),0))),OR(ISBLANK(BP179),ISBLANK(BQ179))),#N/A,
IFERROR(VLOOKUP(BN179,MonsterTable!$A:$B,MATCH(MonsterTable!$B$1,MonsterTable!$A$1:$B$1,0),0),
IF(OR(NOT(ISBLANK(BP179)),ISBLANK(BQ179)),#N/A,
IF(BN179="empty","empty",
VLOOKUP(BN179,MonsterGroupTable!$A:$A,1,0)))))))</f>
        <v/>
      </c>
      <c r="BV179" s="2" t="str">
        <f>IF(AND(ISBLANK(BU179),OR(NOT(ISBLANK(BW179)),NOT(ISBLANK(BX179)))),#N/A,
IF(ISBLANK(BU179),"",
IF(AND(NOT(ISERROR(VLOOKUP(BU179,MonsterTable!$A:$B,MATCH(MonsterTable!$B$1,MonsterTable!$A$1:$B$1,0),0))),OR(ISBLANK(BW179),ISBLANK(BX179))),#N/A,
IFERROR(VLOOKUP(BU179,MonsterTable!$A:$B,MATCH(MonsterTable!$B$1,MonsterTable!$A$1:$B$1,0),0),
IF(OR(NOT(ISBLANK(BW179)),ISBLANK(BX179)),#N/A,
IF(BU179="empty","empty",
VLOOKUP(BU179,MonsterGroupTable!$A:$A,1,0)))))))</f>
        <v/>
      </c>
      <c r="CC179" s="2" t="str">
        <f>IF(AND(ISBLANK(CB179),OR(NOT(ISBLANK(CD179)),NOT(ISBLANK(CE179)))),#N/A,
IF(ISBLANK(CB179),"",
IF(AND(NOT(ISERROR(VLOOKUP(CB179,MonsterTable!$A:$B,MATCH(MonsterTable!$B$1,MonsterTable!$A$1:$B$1,0),0))),OR(ISBLANK(CD179),ISBLANK(CE179))),#N/A,
IFERROR(VLOOKUP(CB179,MonsterTable!$A:$B,MATCH(MonsterTable!$B$1,MonsterTable!$A$1:$B$1,0),0),
IF(OR(NOT(ISBLANK(CD179)),ISBLANK(CE179)),#N/A,
IF(CB179="empty","empty",
VLOOKUP(CB179,MonsterGroupTable!$A:$A,1,0)))))))</f>
        <v/>
      </c>
      <c r="CJ179" s="2" t="str">
        <f>IF(AND(ISBLANK(CI179),OR(NOT(ISBLANK(CK179)),NOT(ISBLANK(CL179)))),#N/A,
IF(ISBLANK(CI179),"",
IF(AND(NOT(ISERROR(VLOOKUP(CI179,MonsterTable!$A:$B,MATCH(MonsterTable!$B$1,MonsterTable!$A$1:$B$1,0),0))),OR(ISBLANK(CK179),ISBLANK(CL179))),#N/A,
IFERROR(VLOOKUP(CI179,MonsterTable!$A:$B,MATCH(MonsterTable!$B$1,MonsterTable!$A$1:$B$1,0),0),
IF(OR(NOT(ISBLANK(CK179)),ISBLANK(CL179)),#N/A,
IF(CI179="empty","empty",
VLOOKUP(CI179,MonsterGroupTable!$A:$A,1,0)))))))</f>
        <v/>
      </c>
    </row>
    <row r="180" spans="1:88">
      <c r="A180">
        <v>10179</v>
      </c>
      <c r="B180">
        <f t="shared" si="4"/>
        <v>1.1000000000000001</v>
      </c>
      <c r="C180">
        <f t="shared" si="4"/>
        <v>1.1000000000000001</v>
      </c>
      <c r="F180">
        <v>360</v>
      </c>
      <c r="G180">
        <v>4465</v>
      </c>
      <c r="H180">
        <v>0</v>
      </c>
      <c r="I180">
        <v>0</v>
      </c>
      <c r="J180">
        <v>0</v>
      </c>
      <c r="K180" t="s">
        <v>28</v>
      </c>
      <c r="L180" t="s">
        <v>254</v>
      </c>
      <c r="M180" t="s">
        <v>79</v>
      </c>
      <c r="N180" t="s">
        <v>80</v>
      </c>
      <c r="O180">
        <v>0</v>
      </c>
      <c r="P180">
        <v>-4.75</v>
      </c>
      <c r="Q180">
        <v>-3.5</v>
      </c>
      <c r="R180">
        <v>4.75</v>
      </c>
      <c r="S180">
        <v>3</v>
      </c>
      <c r="T180">
        <v>-13.5</v>
      </c>
      <c r="U180">
        <v>2.5499999999999998</v>
      </c>
      <c r="V180">
        <v>-6.75</v>
      </c>
      <c r="W180" t="str">
        <f t="shared" si="5"/>
        <v>g118,5</v>
      </c>
      <c r="X180" s="1" t="s">
        <v>335</v>
      </c>
      <c r="Y180" s="2" t="str">
        <f>IF(AND(ISBLANK(X180),OR(NOT(ISBLANK(Z180)),NOT(ISBLANK(AA180)))),#N/A,
IF(ISBLANK(X180),"",
IF(AND(NOT(ISERROR(VLOOKUP(X180,MonsterTable!$A:$B,MATCH(MonsterTable!$B$1,MonsterTable!$A$1:$B$1,0),0))),OR(ISBLANK(Z180),ISBLANK(AA180))),#N/A,
IFERROR(VLOOKUP(X180,MonsterTable!$A:$B,MATCH(MonsterTable!$B$1,MonsterTable!$A$1:$B$1,0),0),
IF(OR(NOT(ISBLANK(Z180)),ISBLANK(AA180)),#N/A,
IF(X180="empty","empty",
VLOOKUP(X180,MonsterGroupTable!$A:$A,1,0)))))))</f>
        <v>g118</v>
      </c>
      <c r="AA180">
        <v>5</v>
      </c>
      <c r="AF180" s="2" t="str">
        <f>IF(AND(ISBLANK(AE180),OR(NOT(ISBLANK(AG180)),NOT(ISBLANK(AH180)))),#N/A,
IF(ISBLANK(AE180),"",
IF(AND(NOT(ISERROR(VLOOKUP(AE180,MonsterTable!$A:$B,MATCH(MonsterTable!$B$1,MonsterTable!$A$1:$B$1,0),0))),OR(ISBLANK(AG180),ISBLANK(AH180))),#N/A,
IFERROR(VLOOKUP(AE180,MonsterTable!$A:$B,MATCH(MonsterTable!$B$1,MonsterTable!$A$1:$B$1,0),0),
IF(OR(NOT(ISBLANK(AG180)),ISBLANK(AH180)),#N/A,
IF(AE180="empty","empty",
VLOOKUP(AE180,MonsterGroupTable!$A:$A,1,0)))))))</f>
        <v/>
      </c>
      <c r="AM180" s="2" t="str">
        <f>IF(AND(ISBLANK(AL180),OR(NOT(ISBLANK(AN180)),NOT(ISBLANK(AO180)))),#N/A,
IF(ISBLANK(AL180),"",
IF(AND(NOT(ISERROR(VLOOKUP(AL180,MonsterTable!$A:$B,MATCH(MonsterTable!$B$1,MonsterTable!$A$1:$B$1,0),0))),OR(ISBLANK(AN180),ISBLANK(AO180))),#N/A,
IFERROR(VLOOKUP(AL180,MonsterTable!$A:$B,MATCH(MonsterTable!$B$1,MonsterTable!$A$1:$B$1,0),0),
IF(OR(NOT(ISBLANK(AN180)),ISBLANK(AO180)),#N/A,
IF(AL180="empty","empty",
VLOOKUP(AL180,MonsterGroupTable!$A:$A,1,0)))))))</f>
        <v/>
      </c>
      <c r="AT180" s="2" t="str">
        <f>IF(AND(ISBLANK(AS180),OR(NOT(ISBLANK(AU180)),NOT(ISBLANK(AV180)))),#N/A,
IF(ISBLANK(AS180),"",
IF(AND(NOT(ISERROR(VLOOKUP(AS180,MonsterTable!$A:$B,MATCH(MonsterTable!$B$1,MonsterTable!$A$1:$B$1,0),0))),OR(ISBLANK(AU180),ISBLANK(AV180))),#N/A,
IFERROR(VLOOKUP(AS180,MonsterTable!$A:$B,MATCH(MonsterTable!$B$1,MonsterTable!$A$1:$B$1,0),0),
IF(OR(NOT(ISBLANK(AU180)),ISBLANK(AV180)),#N/A,
IF(AS180="empty","empty",
VLOOKUP(AS180,MonsterGroupTable!$A:$A,1,0)))))))</f>
        <v/>
      </c>
      <c r="BA180" s="2" t="str">
        <f>IF(AND(ISBLANK(AZ180),OR(NOT(ISBLANK(BB180)),NOT(ISBLANK(BC180)))),#N/A,
IF(ISBLANK(AZ180),"",
IF(AND(NOT(ISERROR(VLOOKUP(AZ180,MonsterTable!$A:$B,MATCH(MonsterTable!$B$1,MonsterTable!$A$1:$B$1,0),0))),OR(ISBLANK(BB180),ISBLANK(BC180))),#N/A,
IFERROR(VLOOKUP(AZ180,MonsterTable!$A:$B,MATCH(MonsterTable!$B$1,MonsterTable!$A$1:$B$1,0),0),
IF(OR(NOT(ISBLANK(BB180)),ISBLANK(BC180)),#N/A,
IF(AZ180="empty","empty",
VLOOKUP(AZ180,MonsterGroupTable!$A:$A,1,0)))))))</f>
        <v/>
      </c>
      <c r="BH180" s="2" t="str">
        <f>IF(AND(ISBLANK(BG180),OR(NOT(ISBLANK(BI180)),NOT(ISBLANK(BJ180)))),#N/A,
IF(ISBLANK(BG180),"",
IF(AND(NOT(ISERROR(VLOOKUP(BG180,MonsterTable!$A:$B,MATCH(MonsterTable!$B$1,MonsterTable!$A$1:$B$1,0),0))),OR(ISBLANK(BI180),ISBLANK(BJ180))),#N/A,
IFERROR(VLOOKUP(BG180,MonsterTable!$A:$B,MATCH(MonsterTable!$B$1,MonsterTable!$A$1:$B$1,0),0),
IF(OR(NOT(ISBLANK(BI180)),ISBLANK(BJ180)),#N/A,
IF(BG180="empty","empty",
VLOOKUP(BG180,MonsterGroupTable!$A:$A,1,0)))))))</f>
        <v/>
      </c>
      <c r="BO180" s="2" t="str">
        <f>IF(AND(ISBLANK(BN180),OR(NOT(ISBLANK(BP180)),NOT(ISBLANK(BQ180)))),#N/A,
IF(ISBLANK(BN180),"",
IF(AND(NOT(ISERROR(VLOOKUP(BN180,MonsterTable!$A:$B,MATCH(MonsterTable!$B$1,MonsterTable!$A$1:$B$1,0),0))),OR(ISBLANK(BP180),ISBLANK(BQ180))),#N/A,
IFERROR(VLOOKUP(BN180,MonsterTable!$A:$B,MATCH(MonsterTable!$B$1,MonsterTable!$A$1:$B$1,0),0),
IF(OR(NOT(ISBLANK(BP180)),ISBLANK(BQ180)),#N/A,
IF(BN180="empty","empty",
VLOOKUP(BN180,MonsterGroupTable!$A:$A,1,0)))))))</f>
        <v/>
      </c>
      <c r="BV180" s="2" t="str">
        <f>IF(AND(ISBLANK(BU180),OR(NOT(ISBLANK(BW180)),NOT(ISBLANK(BX180)))),#N/A,
IF(ISBLANK(BU180),"",
IF(AND(NOT(ISERROR(VLOOKUP(BU180,MonsterTable!$A:$B,MATCH(MonsterTable!$B$1,MonsterTable!$A$1:$B$1,0),0))),OR(ISBLANK(BW180),ISBLANK(BX180))),#N/A,
IFERROR(VLOOKUP(BU180,MonsterTable!$A:$B,MATCH(MonsterTable!$B$1,MonsterTable!$A$1:$B$1,0),0),
IF(OR(NOT(ISBLANK(BW180)),ISBLANK(BX180)),#N/A,
IF(BU180="empty","empty",
VLOOKUP(BU180,MonsterGroupTable!$A:$A,1,0)))))))</f>
        <v/>
      </c>
      <c r="CC180" s="2" t="str">
        <f>IF(AND(ISBLANK(CB180),OR(NOT(ISBLANK(CD180)),NOT(ISBLANK(CE180)))),#N/A,
IF(ISBLANK(CB180),"",
IF(AND(NOT(ISERROR(VLOOKUP(CB180,MonsterTable!$A:$B,MATCH(MonsterTable!$B$1,MonsterTable!$A$1:$B$1,0),0))),OR(ISBLANK(CD180),ISBLANK(CE180))),#N/A,
IFERROR(VLOOKUP(CB180,MonsterTable!$A:$B,MATCH(MonsterTable!$B$1,MonsterTable!$A$1:$B$1,0),0),
IF(OR(NOT(ISBLANK(CD180)),ISBLANK(CE180)),#N/A,
IF(CB180="empty","empty",
VLOOKUP(CB180,MonsterGroupTable!$A:$A,1,0)))))))</f>
        <v/>
      </c>
      <c r="CJ180" s="2" t="str">
        <f>IF(AND(ISBLANK(CI180),OR(NOT(ISBLANK(CK180)),NOT(ISBLANK(CL180)))),#N/A,
IF(ISBLANK(CI180),"",
IF(AND(NOT(ISERROR(VLOOKUP(CI180,MonsterTable!$A:$B,MATCH(MonsterTable!$B$1,MonsterTable!$A$1:$B$1,0),0))),OR(ISBLANK(CK180),ISBLANK(CL180))),#N/A,
IFERROR(VLOOKUP(CI180,MonsterTable!$A:$B,MATCH(MonsterTable!$B$1,MonsterTable!$A$1:$B$1,0),0),
IF(OR(NOT(ISBLANK(CK180)),ISBLANK(CL180)),#N/A,
IF(CI180="empty","empty",
VLOOKUP(CI180,MonsterGroupTable!$A:$A,1,0)))))))</f>
        <v/>
      </c>
    </row>
    <row r="181" spans="1:88">
      <c r="A181">
        <v>10180</v>
      </c>
      <c r="B181">
        <f t="shared" si="4"/>
        <v>1.2</v>
      </c>
      <c r="C181">
        <f t="shared" si="4"/>
        <v>1.1000000000000001</v>
      </c>
      <c r="F181">
        <v>360</v>
      </c>
      <c r="G181">
        <v>4519</v>
      </c>
      <c r="H181">
        <v>0</v>
      </c>
      <c r="I181">
        <v>0</v>
      </c>
      <c r="J181">
        <v>0</v>
      </c>
      <c r="K181" t="s">
        <v>28</v>
      </c>
      <c r="L181" t="s">
        <v>254</v>
      </c>
      <c r="M181" t="s">
        <v>79</v>
      </c>
      <c r="N181" t="s">
        <v>80</v>
      </c>
      <c r="O181">
        <v>0</v>
      </c>
      <c r="P181">
        <v>-4.75</v>
      </c>
      <c r="Q181">
        <v>-3.5</v>
      </c>
      <c r="R181">
        <v>4.75</v>
      </c>
      <c r="S181">
        <v>3</v>
      </c>
      <c r="T181">
        <v>-13.5</v>
      </c>
      <c r="U181">
        <v>2.5499999999999998</v>
      </c>
      <c r="V181">
        <v>-6.75</v>
      </c>
      <c r="W181" t="str">
        <f t="shared" si="5"/>
        <v>g118,5</v>
      </c>
      <c r="X181" s="1" t="s">
        <v>335</v>
      </c>
      <c r="Y181" s="2" t="str">
        <f>IF(AND(ISBLANK(X181),OR(NOT(ISBLANK(Z181)),NOT(ISBLANK(AA181)))),#N/A,
IF(ISBLANK(X181),"",
IF(AND(NOT(ISERROR(VLOOKUP(X181,MonsterTable!$A:$B,MATCH(MonsterTable!$B$1,MonsterTable!$A$1:$B$1,0),0))),OR(ISBLANK(Z181),ISBLANK(AA181))),#N/A,
IFERROR(VLOOKUP(X181,MonsterTable!$A:$B,MATCH(MonsterTable!$B$1,MonsterTable!$A$1:$B$1,0),0),
IF(OR(NOT(ISBLANK(Z181)),ISBLANK(AA181)),#N/A,
IF(X181="empty","empty",
VLOOKUP(X181,MonsterGroupTable!$A:$A,1,0)))))))</f>
        <v>g118</v>
      </c>
      <c r="AA181">
        <v>5</v>
      </c>
      <c r="AF181" s="2" t="str">
        <f>IF(AND(ISBLANK(AE181),OR(NOT(ISBLANK(AG181)),NOT(ISBLANK(AH181)))),#N/A,
IF(ISBLANK(AE181),"",
IF(AND(NOT(ISERROR(VLOOKUP(AE181,MonsterTable!$A:$B,MATCH(MonsterTable!$B$1,MonsterTable!$A$1:$B$1,0),0))),OR(ISBLANK(AG181),ISBLANK(AH181))),#N/A,
IFERROR(VLOOKUP(AE181,MonsterTable!$A:$B,MATCH(MonsterTable!$B$1,MonsterTable!$A$1:$B$1,0),0),
IF(OR(NOT(ISBLANK(AG181)),ISBLANK(AH181)),#N/A,
IF(AE181="empty","empty",
VLOOKUP(AE181,MonsterGroupTable!$A:$A,1,0)))))))</f>
        <v/>
      </c>
      <c r="AM181" s="2" t="str">
        <f>IF(AND(ISBLANK(AL181),OR(NOT(ISBLANK(AN181)),NOT(ISBLANK(AO181)))),#N/A,
IF(ISBLANK(AL181),"",
IF(AND(NOT(ISERROR(VLOOKUP(AL181,MonsterTable!$A:$B,MATCH(MonsterTable!$B$1,MonsterTable!$A$1:$B$1,0),0))),OR(ISBLANK(AN181),ISBLANK(AO181))),#N/A,
IFERROR(VLOOKUP(AL181,MonsterTable!$A:$B,MATCH(MonsterTable!$B$1,MonsterTable!$A$1:$B$1,0),0),
IF(OR(NOT(ISBLANK(AN181)),ISBLANK(AO181)),#N/A,
IF(AL181="empty","empty",
VLOOKUP(AL181,MonsterGroupTable!$A:$A,1,0)))))))</f>
        <v/>
      </c>
      <c r="AT181" s="2" t="str">
        <f>IF(AND(ISBLANK(AS181),OR(NOT(ISBLANK(AU181)),NOT(ISBLANK(AV181)))),#N/A,
IF(ISBLANK(AS181),"",
IF(AND(NOT(ISERROR(VLOOKUP(AS181,MonsterTable!$A:$B,MATCH(MonsterTable!$B$1,MonsterTable!$A$1:$B$1,0),0))),OR(ISBLANK(AU181),ISBLANK(AV181))),#N/A,
IFERROR(VLOOKUP(AS181,MonsterTable!$A:$B,MATCH(MonsterTable!$B$1,MonsterTable!$A$1:$B$1,0),0),
IF(OR(NOT(ISBLANK(AU181)),ISBLANK(AV181)),#N/A,
IF(AS181="empty","empty",
VLOOKUP(AS181,MonsterGroupTable!$A:$A,1,0)))))))</f>
        <v/>
      </c>
      <c r="BA181" s="2" t="str">
        <f>IF(AND(ISBLANK(AZ181),OR(NOT(ISBLANK(BB181)),NOT(ISBLANK(BC181)))),#N/A,
IF(ISBLANK(AZ181),"",
IF(AND(NOT(ISERROR(VLOOKUP(AZ181,MonsterTable!$A:$B,MATCH(MonsterTable!$B$1,MonsterTable!$A$1:$B$1,0),0))),OR(ISBLANK(BB181),ISBLANK(BC181))),#N/A,
IFERROR(VLOOKUP(AZ181,MonsterTable!$A:$B,MATCH(MonsterTable!$B$1,MonsterTable!$A$1:$B$1,0),0),
IF(OR(NOT(ISBLANK(BB181)),ISBLANK(BC181)),#N/A,
IF(AZ181="empty","empty",
VLOOKUP(AZ181,MonsterGroupTable!$A:$A,1,0)))))))</f>
        <v/>
      </c>
      <c r="BH181" s="2" t="str">
        <f>IF(AND(ISBLANK(BG181),OR(NOT(ISBLANK(BI181)),NOT(ISBLANK(BJ181)))),#N/A,
IF(ISBLANK(BG181),"",
IF(AND(NOT(ISERROR(VLOOKUP(BG181,MonsterTable!$A:$B,MATCH(MonsterTable!$B$1,MonsterTable!$A$1:$B$1,0),0))),OR(ISBLANK(BI181),ISBLANK(BJ181))),#N/A,
IFERROR(VLOOKUP(BG181,MonsterTable!$A:$B,MATCH(MonsterTable!$B$1,MonsterTable!$A$1:$B$1,0),0),
IF(OR(NOT(ISBLANK(BI181)),ISBLANK(BJ181)),#N/A,
IF(BG181="empty","empty",
VLOOKUP(BG181,MonsterGroupTable!$A:$A,1,0)))))))</f>
        <v/>
      </c>
      <c r="BO181" s="2" t="str">
        <f>IF(AND(ISBLANK(BN181),OR(NOT(ISBLANK(BP181)),NOT(ISBLANK(BQ181)))),#N/A,
IF(ISBLANK(BN181),"",
IF(AND(NOT(ISERROR(VLOOKUP(BN181,MonsterTable!$A:$B,MATCH(MonsterTable!$B$1,MonsterTable!$A$1:$B$1,0),0))),OR(ISBLANK(BP181),ISBLANK(BQ181))),#N/A,
IFERROR(VLOOKUP(BN181,MonsterTable!$A:$B,MATCH(MonsterTable!$B$1,MonsterTable!$A$1:$B$1,0),0),
IF(OR(NOT(ISBLANK(BP181)),ISBLANK(BQ181)),#N/A,
IF(BN181="empty","empty",
VLOOKUP(BN181,MonsterGroupTable!$A:$A,1,0)))))))</f>
        <v/>
      </c>
      <c r="BV181" s="2" t="str">
        <f>IF(AND(ISBLANK(BU181),OR(NOT(ISBLANK(BW181)),NOT(ISBLANK(BX181)))),#N/A,
IF(ISBLANK(BU181),"",
IF(AND(NOT(ISERROR(VLOOKUP(BU181,MonsterTable!$A:$B,MATCH(MonsterTable!$B$1,MonsterTable!$A$1:$B$1,0),0))),OR(ISBLANK(BW181),ISBLANK(BX181))),#N/A,
IFERROR(VLOOKUP(BU181,MonsterTable!$A:$B,MATCH(MonsterTable!$B$1,MonsterTable!$A$1:$B$1,0),0),
IF(OR(NOT(ISBLANK(BW181)),ISBLANK(BX181)),#N/A,
IF(BU181="empty","empty",
VLOOKUP(BU181,MonsterGroupTable!$A:$A,1,0)))))))</f>
        <v/>
      </c>
      <c r="CC181" s="2" t="str">
        <f>IF(AND(ISBLANK(CB181),OR(NOT(ISBLANK(CD181)),NOT(ISBLANK(CE181)))),#N/A,
IF(ISBLANK(CB181),"",
IF(AND(NOT(ISERROR(VLOOKUP(CB181,MonsterTable!$A:$B,MATCH(MonsterTable!$B$1,MonsterTable!$A$1:$B$1,0),0))),OR(ISBLANK(CD181),ISBLANK(CE181))),#N/A,
IFERROR(VLOOKUP(CB181,MonsterTable!$A:$B,MATCH(MonsterTable!$B$1,MonsterTable!$A$1:$B$1,0),0),
IF(OR(NOT(ISBLANK(CD181)),ISBLANK(CE181)),#N/A,
IF(CB181="empty","empty",
VLOOKUP(CB181,MonsterGroupTable!$A:$A,1,0)))))))</f>
        <v/>
      </c>
      <c r="CJ181" s="2" t="str">
        <f>IF(AND(ISBLANK(CI181),OR(NOT(ISBLANK(CK181)),NOT(ISBLANK(CL181)))),#N/A,
IF(ISBLANK(CI181),"",
IF(AND(NOT(ISERROR(VLOOKUP(CI181,MonsterTable!$A:$B,MATCH(MonsterTable!$B$1,MonsterTable!$A$1:$B$1,0),0))),OR(ISBLANK(CK181),ISBLANK(CL181))),#N/A,
IFERROR(VLOOKUP(CI181,MonsterTable!$A:$B,MATCH(MonsterTable!$B$1,MonsterTable!$A$1:$B$1,0),0),
IF(OR(NOT(ISBLANK(CK181)),ISBLANK(CL181)),#N/A,
IF(CI181="empty","empty",
VLOOKUP(CI181,MonsterGroupTable!$A:$A,1,0)))))))</f>
        <v/>
      </c>
    </row>
    <row r="182" spans="1:88">
      <c r="A182">
        <v>10181</v>
      </c>
      <c r="B182">
        <f t="shared" si="4"/>
        <v>1.1000000000000001</v>
      </c>
      <c r="C182">
        <f t="shared" si="4"/>
        <v>1.1000000000000001</v>
      </c>
      <c r="F182">
        <v>360</v>
      </c>
      <c r="G182">
        <v>4573</v>
      </c>
      <c r="H182">
        <v>0</v>
      </c>
      <c r="I182">
        <v>0</v>
      </c>
      <c r="J182">
        <v>0</v>
      </c>
      <c r="K182" t="s">
        <v>28</v>
      </c>
      <c r="L182" t="s">
        <v>255</v>
      </c>
      <c r="M182" t="s">
        <v>79</v>
      </c>
      <c r="N182" t="s">
        <v>80</v>
      </c>
      <c r="O182">
        <v>0</v>
      </c>
      <c r="P182">
        <v>-4.75</v>
      </c>
      <c r="Q182">
        <v>-3.5</v>
      </c>
      <c r="R182">
        <v>4.75</v>
      </c>
      <c r="S182">
        <v>3</v>
      </c>
      <c r="T182">
        <v>-13.5</v>
      </c>
      <c r="U182">
        <v>2.5499999999999998</v>
      </c>
      <c r="V182">
        <v>-6.75</v>
      </c>
      <c r="W182" t="str">
        <f t="shared" si="5"/>
        <v>g119,5</v>
      </c>
      <c r="X182" s="1" t="s">
        <v>336</v>
      </c>
      <c r="Y182" s="2" t="str">
        <f>IF(AND(ISBLANK(X182),OR(NOT(ISBLANK(Z182)),NOT(ISBLANK(AA182)))),#N/A,
IF(ISBLANK(X182),"",
IF(AND(NOT(ISERROR(VLOOKUP(X182,MonsterTable!$A:$B,MATCH(MonsterTable!$B$1,MonsterTable!$A$1:$B$1,0),0))),OR(ISBLANK(Z182),ISBLANK(AA182))),#N/A,
IFERROR(VLOOKUP(X182,MonsterTable!$A:$B,MATCH(MonsterTable!$B$1,MonsterTable!$A$1:$B$1,0),0),
IF(OR(NOT(ISBLANK(Z182)),ISBLANK(AA182)),#N/A,
IF(X182="empty","empty",
VLOOKUP(X182,MonsterGroupTable!$A:$A,1,0)))))))</f>
        <v>g119</v>
      </c>
      <c r="AA182">
        <v>5</v>
      </c>
      <c r="AF182" s="2" t="str">
        <f>IF(AND(ISBLANK(AE182),OR(NOT(ISBLANK(AG182)),NOT(ISBLANK(AH182)))),#N/A,
IF(ISBLANK(AE182),"",
IF(AND(NOT(ISERROR(VLOOKUP(AE182,MonsterTable!$A:$B,MATCH(MonsterTable!$B$1,MonsterTable!$A$1:$B$1,0),0))),OR(ISBLANK(AG182),ISBLANK(AH182))),#N/A,
IFERROR(VLOOKUP(AE182,MonsterTable!$A:$B,MATCH(MonsterTable!$B$1,MonsterTable!$A$1:$B$1,0),0),
IF(OR(NOT(ISBLANK(AG182)),ISBLANK(AH182)),#N/A,
IF(AE182="empty","empty",
VLOOKUP(AE182,MonsterGroupTable!$A:$A,1,0)))))))</f>
        <v/>
      </c>
      <c r="AM182" s="2" t="str">
        <f>IF(AND(ISBLANK(AL182),OR(NOT(ISBLANK(AN182)),NOT(ISBLANK(AO182)))),#N/A,
IF(ISBLANK(AL182),"",
IF(AND(NOT(ISERROR(VLOOKUP(AL182,MonsterTable!$A:$B,MATCH(MonsterTable!$B$1,MonsterTable!$A$1:$B$1,0),0))),OR(ISBLANK(AN182),ISBLANK(AO182))),#N/A,
IFERROR(VLOOKUP(AL182,MonsterTable!$A:$B,MATCH(MonsterTable!$B$1,MonsterTable!$A$1:$B$1,0),0),
IF(OR(NOT(ISBLANK(AN182)),ISBLANK(AO182)),#N/A,
IF(AL182="empty","empty",
VLOOKUP(AL182,MonsterGroupTable!$A:$A,1,0)))))))</f>
        <v/>
      </c>
      <c r="AT182" s="2" t="str">
        <f>IF(AND(ISBLANK(AS182),OR(NOT(ISBLANK(AU182)),NOT(ISBLANK(AV182)))),#N/A,
IF(ISBLANK(AS182),"",
IF(AND(NOT(ISERROR(VLOOKUP(AS182,MonsterTable!$A:$B,MATCH(MonsterTable!$B$1,MonsterTable!$A$1:$B$1,0),0))),OR(ISBLANK(AU182),ISBLANK(AV182))),#N/A,
IFERROR(VLOOKUP(AS182,MonsterTable!$A:$B,MATCH(MonsterTable!$B$1,MonsterTable!$A$1:$B$1,0),0),
IF(OR(NOT(ISBLANK(AU182)),ISBLANK(AV182)),#N/A,
IF(AS182="empty","empty",
VLOOKUP(AS182,MonsterGroupTable!$A:$A,1,0)))))))</f>
        <v/>
      </c>
      <c r="BA182" s="2" t="str">
        <f>IF(AND(ISBLANK(AZ182),OR(NOT(ISBLANK(BB182)),NOT(ISBLANK(BC182)))),#N/A,
IF(ISBLANK(AZ182),"",
IF(AND(NOT(ISERROR(VLOOKUP(AZ182,MonsterTable!$A:$B,MATCH(MonsterTable!$B$1,MonsterTable!$A$1:$B$1,0),0))),OR(ISBLANK(BB182),ISBLANK(BC182))),#N/A,
IFERROR(VLOOKUP(AZ182,MonsterTable!$A:$B,MATCH(MonsterTable!$B$1,MonsterTable!$A$1:$B$1,0),0),
IF(OR(NOT(ISBLANK(BB182)),ISBLANK(BC182)),#N/A,
IF(AZ182="empty","empty",
VLOOKUP(AZ182,MonsterGroupTable!$A:$A,1,0)))))))</f>
        <v/>
      </c>
      <c r="BH182" s="2" t="str">
        <f>IF(AND(ISBLANK(BG182),OR(NOT(ISBLANK(BI182)),NOT(ISBLANK(BJ182)))),#N/A,
IF(ISBLANK(BG182),"",
IF(AND(NOT(ISERROR(VLOOKUP(BG182,MonsterTable!$A:$B,MATCH(MonsterTable!$B$1,MonsterTable!$A$1:$B$1,0),0))),OR(ISBLANK(BI182),ISBLANK(BJ182))),#N/A,
IFERROR(VLOOKUP(BG182,MonsterTable!$A:$B,MATCH(MonsterTable!$B$1,MonsterTable!$A$1:$B$1,0),0),
IF(OR(NOT(ISBLANK(BI182)),ISBLANK(BJ182)),#N/A,
IF(BG182="empty","empty",
VLOOKUP(BG182,MonsterGroupTable!$A:$A,1,0)))))))</f>
        <v/>
      </c>
      <c r="BO182" s="2" t="str">
        <f>IF(AND(ISBLANK(BN182),OR(NOT(ISBLANK(BP182)),NOT(ISBLANK(BQ182)))),#N/A,
IF(ISBLANK(BN182),"",
IF(AND(NOT(ISERROR(VLOOKUP(BN182,MonsterTable!$A:$B,MATCH(MonsterTable!$B$1,MonsterTable!$A$1:$B$1,0),0))),OR(ISBLANK(BP182),ISBLANK(BQ182))),#N/A,
IFERROR(VLOOKUP(BN182,MonsterTable!$A:$B,MATCH(MonsterTable!$B$1,MonsterTable!$A$1:$B$1,0),0),
IF(OR(NOT(ISBLANK(BP182)),ISBLANK(BQ182)),#N/A,
IF(BN182="empty","empty",
VLOOKUP(BN182,MonsterGroupTable!$A:$A,1,0)))))))</f>
        <v/>
      </c>
      <c r="BV182" s="2" t="str">
        <f>IF(AND(ISBLANK(BU182),OR(NOT(ISBLANK(BW182)),NOT(ISBLANK(BX182)))),#N/A,
IF(ISBLANK(BU182),"",
IF(AND(NOT(ISERROR(VLOOKUP(BU182,MonsterTable!$A:$B,MATCH(MonsterTable!$B$1,MonsterTable!$A$1:$B$1,0),0))),OR(ISBLANK(BW182),ISBLANK(BX182))),#N/A,
IFERROR(VLOOKUP(BU182,MonsterTable!$A:$B,MATCH(MonsterTable!$B$1,MonsterTable!$A$1:$B$1,0),0),
IF(OR(NOT(ISBLANK(BW182)),ISBLANK(BX182)),#N/A,
IF(BU182="empty","empty",
VLOOKUP(BU182,MonsterGroupTable!$A:$A,1,0)))))))</f>
        <v/>
      </c>
      <c r="CC182" s="2" t="str">
        <f>IF(AND(ISBLANK(CB182),OR(NOT(ISBLANK(CD182)),NOT(ISBLANK(CE182)))),#N/A,
IF(ISBLANK(CB182),"",
IF(AND(NOT(ISERROR(VLOOKUP(CB182,MonsterTable!$A:$B,MATCH(MonsterTable!$B$1,MonsterTable!$A$1:$B$1,0),0))),OR(ISBLANK(CD182),ISBLANK(CE182))),#N/A,
IFERROR(VLOOKUP(CB182,MonsterTable!$A:$B,MATCH(MonsterTable!$B$1,MonsterTable!$A$1:$B$1,0),0),
IF(OR(NOT(ISBLANK(CD182)),ISBLANK(CE182)),#N/A,
IF(CB182="empty","empty",
VLOOKUP(CB182,MonsterGroupTable!$A:$A,1,0)))))))</f>
        <v/>
      </c>
      <c r="CJ182" s="2" t="str">
        <f>IF(AND(ISBLANK(CI182),OR(NOT(ISBLANK(CK182)),NOT(ISBLANK(CL182)))),#N/A,
IF(ISBLANK(CI182),"",
IF(AND(NOT(ISERROR(VLOOKUP(CI182,MonsterTable!$A:$B,MATCH(MonsterTable!$B$1,MonsterTable!$A$1:$B$1,0),0))),OR(ISBLANK(CK182),ISBLANK(CL182))),#N/A,
IFERROR(VLOOKUP(CI182,MonsterTable!$A:$B,MATCH(MonsterTable!$B$1,MonsterTable!$A$1:$B$1,0),0),
IF(OR(NOT(ISBLANK(CK182)),ISBLANK(CL182)),#N/A,
IF(CI182="empty","empty",
VLOOKUP(CI182,MonsterGroupTable!$A:$A,1,0)))))))</f>
        <v/>
      </c>
    </row>
    <row r="183" spans="1:88">
      <c r="A183">
        <v>10182</v>
      </c>
      <c r="B183">
        <f t="shared" si="4"/>
        <v>1.1000000000000001</v>
      </c>
      <c r="C183">
        <f t="shared" si="4"/>
        <v>1.1000000000000001</v>
      </c>
      <c r="F183">
        <v>360</v>
      </c>
      <c r="G183">
        <v>4627</v>
      </c>
      <c r="H183">
        <v>0</v>
      </c>
      <c r="I183">
        <v>0</v>
      </c>
      <c r="J183">
        <v>0</v>
      </c>
      <c r="K183" t="s">
        <v>28</v>
      </c>
      <c r="L183" t="s">
        <v>255</v>
      </c>
      <c r="M183" t="s">
        <v>79</v>
      </c>
      <c r="N183" t="s">
        <v>80</v>
      </c>
      <c r="O183">
        <v>0</v>
      </c>
      <c r="P183">
        <v>-4.75</v>
      </c>
      <c r="Q183">
        <v>-3.5</v>
      </c>
      <c r="R183">
        <v>4.75</v>
      </c>
      <c r="S183">
        <v>3</v>
      </c>
      <c r="T183">
        <v>-13.5</v>
      </c>
      <c r="U183">
        <v>2.5499999999999998</v>
      </c>
      <c r="V183">
        <v>-6.75</v>
      </c>
      <c r="W183" t="str">
        <f t="shared" si="5"/>
        <v>g119,5</v>
      </c>
      <c r="X183" s="1" t="s">
        <v>336</v>
      </c>
      <c r="Y183" s="2" t="str">
        <f>IF(AND(ISBLANK(X183),OR(NOT(ISBLANK(Z183)),NOT(ISBLANK(AA183)))),#N/A,
IF(ISBLANK(X183),"",
IF(AND(NOT(ISERROR(VLOOKUP(X183,MonsterTable!$A:$B,MATCH(MonsterTable!$B$1,MonsterTable!$A$1:$B$1,0),0))),OR(ISBLANK(Z183),ISBLANK(AA183))),#N/A,
IFERROR(VLOOKUP(X183,MonsterTable!$A:$B,MATCH(MonsterTable!$B$1,MonsterTable!$A$1:$B$1,0),0),
IF(OR(NOT(ISBLANK(Z183)),ISBLANK(AA183)),#N/A,
IF(X183="empty","empty",
VLOOKUP(X183,MonsterGroupTable!$A:$A,1,0)))))))</f>
        <v>g119</v>
      </c>
      <c r="AA183">
        <v>5</v>
      </c>
      <c r="AF183" s="2" t="str">
        <f>IF(AND(ISBLANK(AE183),OR(NOT(ISBLANK(AG183)),NOT(ISBLANK(AH183)))),#N/A,
IF(ISBLANK(AE183),"",
IF(AND(NOT(ISERROR(VLOOKUP(AE183,MonsterTable!$A:$B,MATCH(MonsterTable!$B$1,MonsterTable!$A$1:$B$1,0),0))),OR(ISBLANK(AG183),ISBLANK(AH183))),#N/A,
IFERROR(VLOOKUP(AE183,MonsterTable!$A:$B,MATCH(MonsterTable!$B$1,MonsterTable!$A$1:$B$1,0),0),
IF(OR(NOT(ISBLANK(AG183)),ISBLANK(AH183)),#N/A,
IF(AE183="empty","empty",
VLOOKUP(AE183,MonsterGroupTable!$A:$A,1,0)))))))</f>
        <v/>
      </c>
      <c r="AM183" s="2" t="str">
        <f>IF(AND(ISBLANK(AL183),OR(NOT(ISBLANK(AN183)),NOT(ISBLANK(AO183)))),#N/A,
IF(ISBLANK(AL183),"",
IF(AND(NOT(ISERROR(VLOOKUP(AL183,MonsterTable!$A:$B,MATCH(MonsterTable!$B$1,MonsterTable!$A$1:$B$1,0),0))),OR(ISBLANK(AN183),ISBLANK(AO183))),#N/A,
IFERROR(VLOOKUP(AL183,MonsterTable!$A:$B,MATCH(MonsterTable!$B$1,MonsterTable!$A$1:$B$1,0),0),
IF(OR(NOT(ISBLANK(AN183)),ISBLANK(AO183)),#N/A,
IF(AL183="empty","empty",
VLOOKUP(AL183,MonsterGroupTable!$A:$A,1,0)))))))</f>
        <v/>
      </c>
      <c r="AT183" s="2" t="str">
        <f>IF(AND(ISBLANK(AS183),OR(NOT(ISBLANK(AU183)),NOT(ISBLANK(AV183)))),#N/A,
IF(ISBLANK(AS183),"",
IF(AND(NOT(ISERROR(VLOOKUP(AS183,MonsterTable!$A:$B,MATCH(MonsterTable!$B$1,MonsterTable!$A$1:$B$1,0),0))),OR(ISBLANK(AU183),ISBLANK(AV183))),#N/A,
IFERROR(VLOOKUP(AS183,MonsterTable!$A:$B,MATCH(MonsterTable!$B$1,MonsterTable!$A$1:$B$1,0),0),
IF(OR(NOT(ISBLANK(AU183)),ISBLANK(AV183)),#N/A,
IF(AS183="empty","empty",
VLOOKUP(AS183,MonsterGroupTable!$A:$A,1,0)))))))</f>
        <v/>
      </c>
      <c r="BA183" s="2" t="str">
        <f>IF(AND(ISBLANK(AZ183),OR(NOT(ISBLANK(BB183)),NOT(ISBLANK(BC183)))),#N/A,
IF(ISBLANK(AZ183),"",
IF(AND(NOT(ISERROR(VLOOKUP(AZ183,MonsterTable!$A:$B,MATCH(MonsterTable!$B$1,MonsterTable!$A$1:$B$1,0),0))),OR(ISBLANK(BB183),ISBLANK(BC183))),#N/A,
IFERROR(VLOOKUP(AZ183,MonsterTable!$A:$B,MATCH(MonsterTable!$B$1,MonsterTable!$A$1:$B$1,0),0),
IF(OR(NOT(ISBLANK(BB183)),ISBLANK(BC183)),#N/A,
IF(AZ183="empty","empty",
VLOOKUP(AZ183,MonsterGroupTable!$A:$A,1,0)))))))</f>
        <v/>
      </c>
      <c r="BH183" s="2" t="str">
        <f>IF(AND(ISBLANK(BG183),OR(NOT(ISBLANK(BI183)),NOT(ISBLANK(BJ183)))),#N/A,
IF(ISBLANK(BG183),"",
IF(AND(NOT(ISERROR(VLOOKUP(BG183,MonsterTable!$A:$B,MATCH(MonsterTable!$B$1,MonsterTable!$A$1:$B$1,0),0))),OR(ISBLANK(BI183),ISBLANK(BJ183))),#N/A,
IFERROR(VLOOKUP(BG183,MonsterTable!$A:$B,MATCH(MonsterTable!$B$1,MonsterTable!$A$1:$B$1,0),0),
IF(OR(NOT(ISBLANK(BI183)),ISBLANK(BJ183)),#N/A,
IF(BG183="empty","empty",
VLOOKUP(BG183,MonsterGroupTable!$A:$A,1,0)))))))</f>
        <v/>
      </c>
      <c r="BO183" s="2" t="str">
        <f>IF(AND(ISBLANK(BN183),OR(NOT(ISBLANK(BP183)),NOT(ISBLANK(BQ183)))),#N/A,
IF(ISBLANK(BN183),"",
IF(AND(NOT(ISERROR(VLOOKUP(BN183,MonsterTable!$A:$B,MATCH(MonsterTable!$B$1,MonsterTable!$A$1:$B$1,0),0))),OR(ISBLANK(BP183),ISBLANK(BQ183))),#N/A,
IFERROR(VLOOKUP(BN183,MonsterTable!$A:$B,MATCH(MonsterTable!$B$1,MonsterTable!$A$1:$B$1,0),0),
IF(OR(NOT(ISBLANK(BP183)),ISBLANK(BQ183)),#N/A,
IF(BN183="empty","empty",
VLOOKUP(BN183,MonsterGroupTable!$A:$A,1,0)))))))</f>
        <v/>
      </c>
      <c r="BV183" s="2" t="str">
        <f>IF(AND(ISBLANK(BU183),OR(NOT(ISBLANK(BW183)),NOT(ISBLANK(BX183)))),#N/A,
IF(ISBLANK(BU183),"",
IF(AND(NOT(ISERROR(VLOOKUP(BU183,MonsterTable!$A:$B,MATCH(MonsterTable!$B$1,MonsterTable!$A$1:$B$1,0),0))),OR(ISBLANK(BW183),ISBLANK(BX183))),#N/A,
IFERROR(VLOOKUP(BU183,MonsterTable!$A:$B,MATCH(MonsterTable!$B$1,MonsterTable!$A$1:$B$1,0),0),
IF(OR(NOT(ISBLANK(BW183)),ISBLANK(BX183)),#N/A,
IF(BU183="empty","empty",
VLOOKUP(BU183,MonsterGroupTable!$A:$A,1,0)))))))</f>
        <v/>
      </c>
      <c r="CC183" s="2" t="str">
        <f>IF(AND(ISBLANK(CB183),OR(NOT(ISBLANK(CD183)),NOT(ISBLANK(CE183)))),#N/A,
IF(ISBLANK(CB183),"",
IF(AND(NOT(ISERROR(VLOOKUP(CB183,MonsterTable!$A:$B,MATCH(MonsterTable!$B$1,MonsterTable!$A$1:$B$1,0),0))),OR(ISBLANK(CD183),ISBLANK(CE183))),#N/A,
IFERROR(VLOOKUP(CB183,MonsterTable!$A:$B,MATCH(MonsterTable!$B$1,MonsterTable!$A$1:$B$1,0),0),
IF(OR(NOT(ISBLANK(CD183)),ISBLANK(CE183)),#N/A,
IF(CB183="empty","empty",
VLOOKUP(CB183,MonsterGroupTable!$A:$A,1,0)))))))</f>
        <v/>
      </c>
      <c r="CJ183" s="2" t="str">
        <f>IF(AND(ISBLANK(CI183),OR(NOT(ISBLANK(CK183)),NOT(ISBLANK(CL183)))),#N/A,
IF(ISBLANK(CI183),"",
IF(AND(NOT(ISERROR(VLOOKUP(CI183,MonsterTable!$A:$B,MATCH(MonsterTable!$B$1,MonsterTable!$A$1:$B$1,0),0))),OR(ISBLANK(CK183),ISBLANK(CL183))),#N/A,
IFERROR(VLOOKUP(CI183,MonsterTable!$A:$B,MATCH(MonsterTable!$B$1,MonsterTable!$A$1:$B$1,0),0),
IF(OR(NOT(ISBLANK(CK183)),ISBLANK(CL183)),#N/A,
IF(CI183="empty","empty",
VLOOKUP(CI183,MonsterGroupTable!$A:$A,1,0)))))))</f>
        <v/>
      </c>
    </row>
    <row r="184" spans="1:88">
      <c r="A184">
        <v>10183</v>
      </c>
      <c r="B184">
        <f t="shared" si="4"/>
        <v>1.1000000000000001</v>
      </c>
      <c r="C184">
        <f t="shared" si="4"/>
        <v>1.1000000000000001</v>
      </c>
      <c r="F184">
        <v>360</v>
      </c>
      <c r="G184">
        <v>4681</v>
      </c>
      <c r="H184">
        <v>0</v>
      </c>
      <c r="I184">
        <v>0</v>
      </c>
      <c r="J184">
        <v>0</v>
      </c>
      <c r="K184" t="s">
        <v>28</v>
      </c>
      <c r="L184" t="s">
        <v>255</v>
      </c>
      <c r="M184" t="s">
        <v>79</v>
      </c>
      <c r="N184" t="s">
        <v>80</v>
      </c>
      <c r="O184">
        <v>0</v>
      </c>
      <c r="P184">
        <v>-4.75</v>
      </c>
      <c r="Q184">
        <v>-3.5</v>
      </c>
      <c r="R184">
        <v>4.75</v>
      </c>
      <c r="S184">
        <v>3</v>
      </c>
      <c r="T184">
        <v>-13.5</v>
      </c>
      <c r="U184">
        <v>2.5499999999999998</v>
      </c>
      <c r="V184">
        <v>-6.75</v>
      </c>
      <c r="W184" t="str">
        <f t="shared" si="5"/>
        <v>g119,5</v>
      </c>
      <c r="X184" s="1" t="s">
        <v>336</v>
      </c>
      <c r="Y184" s="2" t="str">
        <f>IF(AND(ISBLANK(X184),OR(NOT(ISBLANK(Z184)),NOT(ISBLANK(AA184)))),#N/A,
IF(ISBLANK(X184),"",
IF(AND(NOT(ISERROR(VLOOKUP(X184,MonsterTable!$A:$B,MATCH(MonsterTable!$B$1,MonsterTable!$A$1:$B$1,0),0))),OR(ISBLANK(Z184),ISBLANK(AA184))),#N/A,
IFERROR(VLOOKUP(X184,MonsterTable!$A:$B,MATCH(MonsterTable!$B$1,MonsterTable!$A$1:$B$1,0),0),
IF(OR(NOT(ISBLANK(Z184)),ISBLANK(AA184)),#N/A,
IF(X184="empty","empty",
VLOOKUP(X184,MonsterGroupTable!$A:$A,1,0)))))))</f>
        <v>g119</v>
      </c>
      <c r="AA184">
        <v>5</v>
      </c>
      <c r="AF184" s="2" t="str">
        <f>IF(AND(ISBLANK(AE184),OR(NOT(ISBLANK(AG184)),NOT(ISBLANK(AH184)))),#N/A,
IF(ISBLANK(AE184),"",
IF(AND(NOT(ISERROR(VLOOKUP(AE184,MonsterTable!$A:$B,MATCH(MonsterTable!$B$1,MonsterTable!$A$1:$B$1,0),0))),OR(ISBLANK(AG184),ISBLANK(AH184))),#N/A,
IFERROR(VLOOKUP(AE184,MonsterTable!$A:$B,MATCH(MonsterTable!$B$1,MonsterTable!$A$1:$B$1,0),0),
IF(OR(NOT(ISBLANK(AG184)),ISBLANK(AH184)),#N/A,
IF(AE184="empty","empty",
VLOOKUP(AE184,MonsterGroupTable!$A:$A,1,0)))))))</f>
        <v/>
      </c>
      <c r="AM184" s="2" t="str">
        <f>IF(AND(ISBLANK(AL184),OR(NOT(ISBLANK(AN184)),NOT(ISBLANK(AO184)))),#N/A,
IF(ISBLANK(AL184),"",
IF(AND(NOT(ISERROR(VLOOKUP(AL184,MonsterTable!$A:$B,MATCH(MonsterTable!$B$1,MonsterTable!$A$1:$B$1,0),0))),OR(ISBLANK(AN184),ISBLANK(AO184))),#N/A,
IFERROR(VLOOKUP(AL184,MonsterTable!$A:$B,MATCH(MonsterTable!$B$1,MonsterTable!$A$1:$B$1,0),0),
IF(OR(NOT(ISBLANK(AN184)),ISBLANK(AO184)),#N/A,
IF(AL184="empty","empty",
VLOOKUP(AL184,MonsterGroupTable!$A:$A,1,0)))))))</f>
        <v/>
      </c>
      <c r="AT184" s="2" t="str">
        <f>IF(AND(ISBLANK(AS184),OR(NOT(ISBLANK(AU184)),NOT(ISBLANK(AV184)))),#N/A,
IF(ISBLANK(AS184),"",
IF(AND(NOT(ISERROR(VLOOKUP(AS184,MonsterTable!$A:$B,MATCH(MonsterTable!$B$1,MonsterTable!$A$1:$B$1,0),0))),OR(ISBLANK(AU184),ISBLANK(AV184))),#N/A,
IFERROR(VLOOKUP(AS184,MonsterTable!$A:$B,MATCH(MonsterTable!$B$1,MonsterTable!$A$1:$B$1,0),0),
IF(OR(NOT(ISBLANK(AU184)),ISBLANK(AV184)),#N/A,
IF(AS184="empty","empty",
VLOOKUP(AS184,MonsterGroupTable!$A:$A,1,0)))))))</f>
        <v/>
      </c>
      <c r="BA184" s="2" t="str">
        <f>IF(AND(ISBLANK(AZ184),OR(NOT(ISBLANK(BB184)),NOT(ISBLANK(BC184)))),#N/A,
IF(ISBLANK(AZ184),"",
IF(AND(NOT(ISERROR(VLOOKUP(AZ184,MonsterTable!$A:$B,MATCH(MonsterTable!$B$1,MonsterTable!$A$1:$B$1,0),0))),OR(ISBLANK(BB184),ISBLANK(BC184))),#N/A,
IFERROR(VLOOKUP(AZ184,MonsterTable!$A:$B,MATCH(MonsterTable!$B$1,MonsterTable!$A$1:$B$1,0),0),
IF(OR(NOT(ISBLANK(BB184)),ISBLANK(BC184)),#N/A,
IF(AZ184="empty","empty",
VLOOKUP(AZ184,MonsterGroupTable!$A:$A,1,0)))))))</f>
        <v/>
      </c>
      <c r="BH184" s="2" t="str">
        <f>IF(AND(ISBLANK(BG184),OR(NOT(ISBLANK(BI184)),NOT(ISBLANK(BJ184)))),#N/A,
IF(ISBLANK(BG184),"",
IF(AND(NOT(ISERROR(VLOOKUP(BG184,MonsterTable!$A:$B,MATCH(MonsterTable!$B$1,MonsterTable!$A$1:$B$1,0),0))),OR(ISBLANK(BI184),ISBLANK(BJ184))),#N/A,
IFERROR(VLOOKUP(BG184,MonsterTable!$A:$B,MATCH(MonsterTable!$B$1,MonsterTable!$A$1:$B$1,0),0),
IF(OR(NOT(ISBLANK(BI184)),ISBLANK(BJ184)),#N/A,
IF(BG184="empty","empty",
VLOOKUP(BG184,MonsterGroupTable!$A:$A,1,0)))))))</f>
        <v/>
      </c>
      <c r="BO184" s="2" t="str">
        <f>IF(AND(ISBLANK(BN184),OR(NOT(ISBLANK(BP184)),NOT(ISBLANK(BQ184)))),#N/A,
IF(ISBLANK(BN184),"",
IF(AND(NOT(ISERROR(VLOOKUP(BN184,MonsterTable!$A:$B,MATCH(MonsterTable!$B$1,MonsterTable!$A$1:$B$1,0),0))),OR(ISBLANK(BP184),ISBLANK(BQ184))),#N/A,
IFERROR(VLOOKUP(BN184,MonsterTable!$A:$B,MATCH(MonsterTable!$B$1,MonsterTable!$A$1:$B$1,0),0),
IF(OR(NOT(ISBLANK(BP184)),ISBLANK(BQ184)),#N/A,
IF(BN184="empty","empty",
VLOOKUP(BN184,MonsterGroupTable!$A:$A,1,0)))))))</f>
        <v/>
      </c>
      <c r="BV184" s="2" t="str">
        <f>IF(AND(ISBLANK(BU184),OR(NOT(ISBLANK(BW184)),NOT(ISBLANK(BX184)))),#N/A,
IF(ISBLANK(BU184),"",
IF(AND(NOT(ISERROR(VLOOKUP(BU184,MonsterTable!$A:$B,MATCH(MonsterTable!$B$1,MonsterTable!$A$1:$B$1,0),0))),OR(ISBLANK(BW184),ISBLANK(BX184))),#N/A,
IFERROR(VLOOKUP(BU184,MonsterTable!$A:$B,MATCH(MonsterTable!$B$1,MonsterTable!$A$1:$B$1,0),0),
IF(OR(NOT(ISBLANK(BW184)),ISBLANK(BX184)),#N/A,
IF(BU184="empty","empty",
VLOOKUP(BU184,MonsterGroupTable!$A:$A,1,0)))))))</f>
        <v/>
      </c>
      <c r="CC184" s="2" t="str">
        <f>IF(AND(ISBLANK(CB184),OR(NOT(ISBLANK(CD184)),NOT(ISBLANK(CE184)))),#N/A,
IF(ISBLANK(CB184),"",
IF(AND(NOT(ISERROR(VLOOKUP(CB184,MonsterTable!$A:$B,MATCH(MonsterTable!$B$1,MonsterTable!$A$1:$B$1,0),0))),OR(ISBLANK(CD184),ISBLANK(CE184))),#N/A,
IFERROR(VLOOKUP(CB184,MonsterTable!$A:$B,MATCH(MonsterTable!$B$1,MonsterTable!$A$1:$B$1,0),0),
IF(OR(NOT(ISBLANK(CD184)),ISBLANK(CE184)),#N/A,
IF(CB184="empty","empty",
VLOOKUP(CB184,MonsterGroupTable!$A:$A,1,0)))))))</f>
        <v/>
      </c>
      <c r="CJ184" s="2" t="str">
        <f>IF(AND(ISBLANK(CI184),OR(NOT(ISBLANK(CK184)),NOT(ISBLANK(CL184)))),#N/A,
IF(ISBLANK(CI184),"",
IF(AND(NOT(ISERROR(VLOOKUP(CI184,MonsterTable!$A:$B,MATCH(MonsterTable!$B$1,MonsterTable!$A$1:$B$1,0),0))),OR(ISBLANK(CK184),ISBLANK(CL184))),#N/A,
IFERROR(VLOOKUP(CI184,MonsterTable!$A:$B,MATCH(MonsterTable!$B$1,MonsterTable!$A$1:$B$1,0),0),
IF(OR(NOT(ISBLANK(CK184)),ISBLANK(CL184)),#N/A,
IF(CI184="empty","empty",
VLOOKUP(CI184,MonsterGroupTable!$A:$A,1,0)))))))</f>
        <v/>
      </c>
    </row>
    <row r="185" spans="1:88">
      <c r="A185">
        <v>10184</v>
      </c>
      <c r="B185">
        <f t="shared" si="4"/>
        <v>1.1000000000000001</v>
      </c>
      <c r="C185">
        <f t="shared" si="4"/>
        <v>1.1000000000000001</v>
      </c>
      <c r="F185">
        <v>360</v>
      </c>
      <c r="G185">
        <v>4735</v>
      </c>
      <c r="H185">
        <v>0</v>
      </c>
      <c r="I185">
        <v>0</v>
      </c>
      <c r="J185">
        <v>0</v>
      </c>
      <c r="K185" t="s">
        <v>28</v>
      </c>
      <c r="L185" t="s">
        <v>255</v>
      </c>
      <c r="M185" t="s">
        <v>79</v>
      </c>
      <c r="N185" t="s">
        <v>80</v>
      </c>
      <c r="O185">
        <v>0</v>
      </c>
      <c r="P185">
        <v>-4.75</v>
      </c>
      <c r="Q185">
        <v>-3.5</v>
      </c>
      <c r="R185">
        <v>4.75</v>
      </c>
      <c r="S185">
        <v>3</v>
      </c>
      <c r="T185">
        <v>-13.5</v>
      </c>
      <c r="U185">
        <v>2.5499999999999998</v>
      </c>
      <c r="V185">
        <v>-6.75</v>
      </c>
      <c r="W185" t="str">
        <f t="shared" si="5"/>
        <v>g119,5</v>
      </c>
      <c r="X185" s="1" t="s">
        <v>336</v>
      </c>
      <c r="Y185" s="2" t="str">
        <f>IF(AND(ISBLANK(X185),OR(NOT(ISBLANK(Z185)),NOT(ISBLANK(AA185)))),#N/A,
IF(ISBLANK(X185),"",
IF(AND(NOT(ISERROR(VLOOKUP(X185,MonsterTable!$A:$B,MATCH(MonsterTable!$B$1,MonsterTable!$A$1:$B$1,0),0))),OR(ISBLANK(Z185),ISBLANK(AA185))),#N/A,
IFERROR(VLOOKUP(X185,MonsterTable!$A:$B,MATCH(MonsterTable!$B$1,MonsterTable!$A$1:$B$1,0),0),
IF(OR(NOT(ISBLANK(Z185)),ISBLANK(AA185)),#N/A,
IF(X185="empty","empty",
VLOOKUP(X185,MonsterGroupTable!$A:$A,1,0)))))))</f>
        <v>g119</v>
      </c>
      <c r="AA185">
        <v>5</v>
      </c>
      <c r="AF185" s="2" t="str">
        <f>IF(AND(ISBLANK(AE185),OR(NOT(ISBLANK(AG185)),NOT(ISBLANK(AH185)))),#N/A,
IF(ISBLANK(AE185),"",
IF(AND(NOT(ISERROR(VLOOKUP(AE185,MonsterTable!$A:$B,MATCH(MonsterTable!$B$1,MonsterTable!$A$1:$B$1,0),0))),OR(ISBLANK(AG185),ISBLANK(AH185))),#N/A,
IFERROR(VLOOKUP(AE185,MonsterTable!$A:$B,MATCH(MonsterTable!$B$1,MonsterTable!$A$1:$B$1,0),0),
IF(OR(NOT(ISBLANK(AG185)),ISBLANK(AH185)),#N/A,
IF(AE185="empty","empty",
VLOOKUP(AE185,MonsterGroupTable!$A:$A,1,0)))))))</f>
        <v/>
      </c>
      <c r="AM185" s="2" t="str">
        <f>IF(AND(ISBLANK(AL185),OR(NOT(ISBLANK(AN185)),NOT(ISBLANK(AO185)))),#N/A,
IF(ISBLANK(AL185),"",
IF(AND(NOT(ISERROR(VLOOKUP(AL185,MonsterTable!$A:$B,MATCH(MonsterTable!$B$1,MonsterTable!$A$1:$B$1,0),0))),OR(ISBLANK(AN185),ISBLANK(AO185))),#N/A,
IFERROR(VLOOKUP(AL185,MonsterTable!$A:$B,MATCH(MonsterTable!$B$1,MonsterTable!$A$1:$B$1,0),0),
IF(OR(NOT(ISBLANK(AN185)),ISBLANK(AO185)),#N/A,
IF(AL185="empty","empty",
VLOOKUP(AL185,MonsterGroupTable!$A:$A,1,0)))))))</f>
        <v/>
      </c>
      <c r="AT185" s="2" t="str">
        <f>IF(AND(ISBLANK(AS185),OR(NOT(ISBLANK(AU185)),NOT(ISBLANK(AV185)))),#N/A,
IF(ISBLANK(AS185),"",
IF(AND(NOT(ISERROR(VLOOKUP(AS185,MonsterTable!$A:$B,MATCH(MonsterTable!$B$1,MonsterTable!$A$1:$B$1,0),0))),OR(ISBLANK(AU185),ISBLANK(AV185))),#N/A,
IFERROR(VLOOKUP(AS185,MonsterTable!$A:$B,MATCH(MonsterTable!$B$1,MonsterTable!$A$1:$B$1,0),0),
IF(OR(NOT(ISBLANK(AU185)),ISBLANK(AV185)),#N/A,
IF(AS185="empty","empty",
VLOOKUP(AS185,MonsterGroupTable!$A:$A,1,0)))))))</f>
        <v/>
      </c>
      <c r="BA185" s="2" t="str">
        <f>IF(AND(ISBLANK(AZ185),OR(NOT(ISBLANK(BB185)),NOT(ISBLANK(BC185)))),#N/A,
IF(ISBLANK(AZ185),"",
IF(AND(NOT(ISERROR(VLOOKUP(AZ185,MonsterTable!$A:$B,MATCH(MonsterTable!$B$1,MonsterTable!$A$1:$B$1,0),0))),OR(ISBLANK(BB185),ISBLANK(BC185))),#N/A,
IFERROR(VLOOKUP(AZ185,MonsterTable!$A:$B,MATCH(MonsterTable!$B$1,MonsterTable!$A$1:$B$1,0),0),
IF(OR(NOT(ISBLANK(BB185)),ISBLANK(BC185)),#N/A,
IF(AZ185="empty","empty",
VLOOKUP(AZ185,MonsterGroupTable!$A:$A,1,0)))))))</f>
        <v/>
      </c>
      <c r="BH185" s="2" t="str">
        <f>IF(AND(ISBLANK(BG185),OR(NOT(ISBLANK(BI185)),NOT(ISBLANK(BJ185)))),#N/A,
IF(ISBLANK(BG185),"",
IF(AND(NOT(ISERROR(VLOOKUP(BG185,MonsterTable!$A:$B,MATCH(MonsterTable!$B$1,MonsterTable!$A$1:$B$1,0),0))),OR(ISBLANK(BI185),ISBLANK(BJ185))),#N/A,
IFERROR(VLOOKUP(BG185,MonsterTable!$A:$B,MATCH(MonsterTable!$B$1,MonsterTable!$A$1:$B$1,0),0),
IF(OR(NOT(ISBLANK(BI185)),ISBLANK(BJ185)),#N/A,
IF(BG185="empty","empty",
VLOOKUP(BG185,MonsterGroupTable!$A:$A,1,0)))))))</f>
        <v/>
      </c>
      <c r="BO185" s="2" t="str">
        <f>IF(AND(ISBLANK(BN185),OR(NOT(ISBLANK(BP185)),NOT(ISBLANK(BQ185)))),#N/A,
IF(ISBLANK(BN185),"",
IF(AND(NOT(ISERROR(VLOOKUP(BN185,MonsterTable!$A:$B,MATCH(MonsterTable!$B$1,MonsterTable!$A$1:$B$1,0),0))),OR(ISBLANK(BP185),ISBLANK(BQ185))),#N/A,
IFERROR(VLOOKUP(BN185,MonsterTable!$A:$B,MATCH(MonsterTable!$B$1,MonsterTable!$A$1:$B$1,0),0),
IF(OR(NOT(ISBLANK(BP185)),ISBLANK(BQ185)),#N/A,
IF(BN185="empty","empty",
VLOOKUP(BN185,MonsterGroupTable!$A:$A,1,0)))))))</f>
        <v/>
      </c>
      <c r="BV185" s="2" t="str">
        <f>IF(AND(ISBLANK(BU185),OR(NOT(ISBLANK(BW185)),NOT(ISBLANK(BX185)))),#N/A,
IF(ISBLANK(BU185),"",
IF(AND(NOT(ISERROR(VLOOKUP(BU185,MonsterTable!$A:$B,MATCH(MonsterTable!$B$1,MonsterTable!$A$1:$B$1,0),0))),OR(ISBLANK(BW185),ISBLANK(BX185))),#N/A,
IFERROR(VLOOKUP(BU185,MonsterTable!$A:$B,MATCH(MonsterTable!$B$1,MonsterTable!$A$1:$B$1,0),0),
IF(OR(NOT(ISBLANK(BW185)),ISBLANK(BX185)),#N/A,
IF(BU185="empty","empty",
VLOOKUP(BU185,MonsterGroupTable!$A:$A,1,0)))))))</f>
        <v/>
      </c>
      <c r="CC185" s="2" t="str">
        <f>IF(AND(ISBLANK(CB185),OR(NOT(ISBLANK(CD185)),NOT(ISBLANK(CE185)))),#N/A,
IF(ISBLANK(CB185),"",
IF(AND(NOT(ISERROR(VLOOKUP(CB185,MonsterTable!$A:$B,MATCH(MonsterTable!$B$1,MonsterTable!$A$1:$B$1,0),0))),OR(ISBLANK(CD185),ISBLANK(CE185))),#N/A,
IFERROR(VLOOKUP(CB185,MonsterTable!$A:$B,MATCH(MonsterTable!$B$1,MonsterTable!$A$1:$B$1,0),0),
IF(OR(NOT(ISBLANK(CD185)),ISBLANK(CE185)),#N/A,
IF(CB185="empty","empty",
VLOOKUP(CB185,MonsterGroupTable!$A:$A,1,0)))))))</f>
        <v/>
      </c>
      <c r="CJ185" s="2" t="str">
        <f>IF(AND(ISBLANK(CI185),OR(NOT(ISBLANK(CK185)),NOT(ISBLANK(CL185)))),#N/A,
IF(ISBLANK(CI185),"",
IF(AND(NOT(ISERROR(VLOOKUP(CI185,MonsterTable!$A:$B,MATCH(MonsterTable!$B$1,MonsterTable!$A$1:$B$1,0),0))),OR(ISBLANK(CK185),ISBLANK(CL185))),#N/A,
IFERROR(VLOOKUP(CI185,MonsterTable!$A:$B,MATCH(MonsterTable!$B$1,MonsterTable!$A$1:$B$1,0),0),
IF(OR(NOT(ISBLANK(CK185)),ISBLANK(CL185)),#N/A,
IF(CI185="empty","empty",
VLOOKUP(CI185,MonsterGroupTable!$A:$A,1,0)))))))</f>
        <v/>
      </c>
    </row>
    <row r="186" spans="1:88">
      <c r="A186">
        <v>10185</v>
      </c>
      <c r="B186">
        <f t="shared" si="4"/>
        <v>1.1000000000000001</v>
      </c>
      <c r="C186">
        <f t="shared" si="4"/>
        <v>1.1000000000000001</v>
      </c>
      <c r="F186">
        <v>360</v>
      </c>
      <c r="G186">
        <v>4789</v>
      </c>
      <c r="H186">
        <v>0</v>
      </c>
      <c r="I186">
        <v>0</v>
      </c>
      <c r="J186">
        <v>0</v>
      </c>
      <c r="K186" t="s">
        <v>28</v>
      </c>
      <c r="L186" t="s">
        <v>255</v>
      </c>
      <c r="M186" t="s">
        <v>79</v>
      </c>
      <c r="N186" t="s">
        <v>80</v>
      </c>
      <c r="O186">
        <v>0</v>
      </c>
      <c r="P186">
        <v>-4.75</v>
      </c>
      <c r="Q186">
        <v>-3.5</v>
      </c>
      <c r="R186">
        <v>4.75</v>
      </c>
      <c r="S186">
        <v>3</v>
      </c>
      <c r="T186">
        <v>-13.5</v>
      </c>
      <c r="U186">
        <v>2.5499999999999998</v>
      </c>
      <c r="V186">
        <v>-6.75</v>
      </c>
      <c r="W186" t="str">
        <f t="shared" si="5"/>
        <v>g119,5</v>
      </c>
      <c r="X186" s="1" t="s">
        <v>336</v>
      </c>
      <c r="Y186" s="2" t="str">
        <f>IF(AND(ISBLANK(X186),OR(NOT(ISBLANK(Z186)),NOT(ISBLANK(AA186)))),#N/A,
IF(ISBLANK(X186),"",
IF(AND(NOT(ISERROR(VLOOKUP(X186,MonsterTable!$A:$B,MATCH(MonsterTable!$B$1,MonsterTable!$A$1:$B$1,0),0))),OR(ISBLANK(Z186),ISBLANK(AA186))),#N/A,
IFERROR(VLOOKUP(X186,MonsterTable!$A:$B,MATCH(MonsterTable!$B$1,MonsterTable!$A$1:$B$1,0),0),
IF(OR(NOT(ISBLANK(Z186)),ISBLANK(AA186)),#N/A,
IF(X186="empty","empty",
VLOOKUP(X186,MonsterGroupTable!$A:$A,1,0)))))))</f>
        <v>g119</v>
      </c>
      <c r="AA186">
        <v>5</v>
      </c>
      <c r="AF186" s="2" t="str">
        <f>IF(AND(ISBLANK(AE186),OR(NOT(ISBLANK(AG186)),NOT(ISBLANK(AH186)))),#N/A,
IF(ISBLANK(AE186),"",
IF(AND(NOT(ISERROR(VLOOKUP(AE186,MonsterTable!$A:$B,MATCH(MonsterTable!$B$1,MonsterTable!$A$1:$B$1,0),0))),OR(ISBLANK(AG186),ISBLANK(AH186))),#N/A,
IFERROR(VLOOKUP(AE186,MonsterTable!$A:$B,MATCH(MonsterTable!$B$1,MonsterTable!$A$1:$B$1,0),0),
IF(OR(NOT(ISBLANK(AG186)),ISBLANK(AH186)),#N/A,
IF(AE186="empty","empty",
VLOOKUP(AE186,MonsterGroupTable!$A:$A,1,0)))))))</f>
        <v/>
      </c>
      <c r="AM186" s="2" t="str">
        <f>IF(AND(ISBLANK(AL186),OR(NOT(ISBLANK(AN186)),NOT(ISBLANK(AO186)))),#N/A,
IF(ISBLANK(AL186),"",
IF(AND(NOT(ISERROR(VLOOKUP(AL186,MonsterTable!$A:$B,MATCH(MonsterTable!$B$1,MonsterTable!$A$1:$B$1,0),0))),OR(ISBLANK(AN186),ISBLANK(AO186))),#N/A,
IFERROR(VLOOKUP(AL186,MonsterTable!$A:$B,MATCH(MonsterTable!$B$1,MonsterTable!$A$1:$B$1,0),0),
IF(OR(NOT(ISBLANK(AN186)),ISBLANK(AO186)),#N/A,
IF(AL186="empty","empty",
VLOOKUP(AL186,MonsterGroupTable!$A:$A,1,0)))))))</f>
        <v/>
      </c>
      <c r="AT186" s="2" t="str">
        <f>IF(AND(ISBLANK(AS186),OR(NOT(ISBLANK(AU186)),NOT(ISBLANK(AV186)))),#N/A,
IF(ISBLANK(AS186),"",
IF(AND(NOT(ISERROR(VLOOKUP(AS186,MonsterTable!$A:$B,MATCH(MonsterTable!$B$1,MonsterTable!$A$1:$B$1,0),0))),OR(ISBLANK(AU186),ISBLANK(AV186))),#N/A,
IFERROR(VLOOKUP(AS186,MonsterTable!$A:$B,MATCH(MonsterTable!$B$1,MonsterTable!$A$1:$B$1,0),0),
IF(OR(NOT(ISBLANK(AU186)),ISBLANK(AV186)),#N/A,
IF(AS186="empty","empty",
VLOOKUP(AS186,MonsterGroupTable!$A:$A,1,0)))))))</f>
        <v/>
      </c>
      <c r="BA186" s="2" t="str">
        <f>IF(AND(ISBLANK(AZ186),OR(NOT(ISBLANK(BB186)),NOT(ISBLANK(BC186)))),#N/A,
IF(ISBLANK(AZ186),"",
IF(AND(NOT(ISERROR(VLOOKUP(AZ186,MonsterTable!$A:$B,MATCH(MonsterTable!$B$1,MonsterTable!$A$1:$B$1,0),0))),OR(ISBLANK(BB186),ISBLANK(BC186))),#N/A,
IFERROR(VLOOKUP(AZ186,MonsterTable!$A:$B,MATCH(MonsterTable!$B$1,MonsterTable!$A$1:$B$1,0),0),
IF(OR(NOT(ISBLANK(BB186)),ISBLANK(BC186)),#N/A,
IF(AZ186="empty","empty",
VLOOKUP(AZ186,MonsterGroupTable!$A:$A,1,0)))))))</f>
        <v/>
      </c>
      <c r="BH186" s="2" t="str">
        <f>IF(AND(ISBLANK(BG186),OR(NOT(ISBLANK(BI186)),NOT(ISBLANK(BJ186)))),#N/A,
IF(ISBLANK(BG186),"",
IF(AND(NOT(ISERROR(VLOOKUP(BG186,MonsterTable!$A:$B,MATCH(MonsterTable!$B$1,MonsterTable!$A$1:$B$1,0),0))),OR(ISBLANK(BI186),ISBLANK(BJ186))),#N/A,
IFERROR(VLOOKUP(BG186,MonsterTable!$A:$B,MATCH(MonsterTable!$B$1,MonsterTable!$A$1:$B$1,0),0),
IF(OR(NOT(ISBLANK(BI186)),ISBLANK(BJ186)),#N/A,
IF(BG186="empty","empty",
VLOOKUP(BG186,MonsterGroupTable!$A:$A,1,0)))))))</f>
        <v/>
      </c>
      <c r="BO186" s="2" t="str">
        <f>IF(AND(ISBLANK(BN186),OR(NOT(ISBLANK(BP186)),NOT(ISBLANK(BQ186)))),#N/A,
IF(ISBLANK(BN186),"",
IF(AND(NOT(ISERROR(VLOOKUP(BN186,MonsterTable!$A:$B,MATCH(MonsterTable!$B$1,MonsterTable!$A$1:$B$1,0),0))),OR(ISBLANK(BP186),ISBLANK(BQ186))),#N/A,
IFERROR(VLOOKUP(BN186,MonsterTable!$A:$B,MATCH(MonsterTable!$B$1,MonsterTable!$A$1:$B$1,0),0),
IF(OR(NOT(ISBLANK(BP186)),ISBLANK(BQ186)),#N/A,
IF(BN186="empty","empty",
VLOOKUP(BN186,MonsterGroupTable!$A:$A,1,0)))))))</f>
        <v/>
      </c>
      <c r="BV186" s="2" t="str">
        <f>IF(AND(ISBLANK(BU186),OR(NOT(ISBLANK(BW186)),NOT(ISBLANK(BX186)))),#N/A,
IF(ISBLANK(BU186),"",
IF(AND(NOT(ISERROR(VLOOKUP(BU186,MonsterTable!$A:$B,MATCH(MonsterTable!$B$1,MonsterTable!$A$1:$B$1,0),0))),OR(ISBLANK(BW186),ISBLANK(BX186))),#N/A,
IFERROR(VLOOKUP(BU186,MonsterTable!$A:$B,MATCH(MonsterTable!$B$1,MonsterTable!$A$1:$B$1,0),0),
IF(OR(NOT(ISBLANK(BW186)),ISBLANK(BX186)),#N/A,
IF(BU186="empty","empty",
VLOOKUP(BU186,MonsterGroupTable!$A:$A,1,0)))))))</f>
        <v/>
      </c>
      <c r="CC186" s="2" t="str">
        <f>IF(AND(ISBLANK(CB186),OR(NOT(ISBLANK(CD186)),NOT(ISBLANK(CE186)))),#N/A,
IF(ISBLANK(CB186),"",
IF(AND(NOT(ISERROR(VLOOKUP(CB186,MonsterTable!$A:$B,MATCH(MonsterTable!$B$1,MonsterTable!$A$1:$B$1,0),0))),OR(ISBLANK(CD186),ISBLANK(CE186))),#N/A,
IFERROR(VLOOKUP(CB186,MonsterTable!$A:$B,MATCH(MonsterTable!$B$1,MonsterTable!$A$1:$B$1,0),0),
IF(OR(NOT(ISBLANK(CD186)),ISBLANK(CE186)),#N/A,
IF(CB186="empty","empty",
VLOOKUP(CB186,MonsterGroupTable!$A:$A,1,0)))))))</f>
        <v/>
      </c>
      <c r="CJ186" s="2" t="str">
        <f>IF(AND(ISBLANK(CI186),OR(NOT(ISBLANK(CK186)),NOT(ISBLANK(CL186)))),#N/A,
IF(ISBLANK(CI186),"",
IF(AND(NOT(ISERROR(VLOOKUP(CI186,MonsterTable!$A:$B,MATCH(MonsterTable!$B$1,MonsterTable!$A$1:$B$1,0),0))),OR(ISBLANK(CK186),ISBLANK(CL186))),#N/A,
IFERROR(VLOOKUP(CI186,MonsterTable!$A:$B,MATCH(MonsterTable!$B$1,MonsterTable!$A$1:$B$1,0),0),
IF(OR(NOT(ISBLANK(CK186)),ISBLANK(CL186)),#N/A,
IF(CI186="empty","empty",
VLOOKUP(CI186,MonsterGroupTable!$A:$A,1,0)))))))</f>
        <v/>
      </c>
    </row>
    <row r="187" spans="1:88">
      <c r="A187">
        <v>10186</v>
      </c>
      <c r="B187">
        <f t="shared" si="4"/>
        <v>1.1000000000000001</v>
      </c>
      <c r="C187">
        <f t="shared" si="4"/>
        <v>1.1000000000000001</v>
      </c>
      <c r="F187">
        <v>360</v>
      </c>
      <c r="G187">
        <v>4843</v>
      </c>
      <c r="H187">
        <v>0</v>
      </c>
      <c r="I187">
        <v>0</v>
      </c>
      <c r="J187">
        <v>0</v>
      </c>
      <c r="K187" t="s">
        <v>28</v>
      </c>
      <c r="L187" t="s">
        <v>255</v>
      </c>
      <c r="M187" t="s">
        <v>79</v>
      </c>
      <c r="N187" t="s">
        <v>80</v>
      </c>
      <c r="O187">
        <v>0</v>
      </c>
      <c r="P187">
        <v>-4.75</v>
      </c>
      <c r="Q187">
        <v>-3.5</v>
      </c>
      <c r="R187">
        <v>4.75</v>
      </c>
      <c r="S187">
        <v>3</v>
      </c>
      <c r="T187">
        <v>-13.5</v>
      </c>
      <c r="U187">
        <v>2.5499999999999998</v>
      </c>
      <c r="V187">
        <v>-6.75</v>
      </c>
      <c r="W187" t="str">
        <f t="shared" si="5"/>
        <v>g119,5</v>
      </c>
      <c r="X187" s="1" t="s">
        <v>336</v>
      </c>
      <c r="Y187" s="2" t="str">
        <f>IF(AND(ISBLANK(X187),OR(NOT(ISBLANK(Z187)),NOT(ISBLANK(AA187)))),#N/A,
IF(ISBLANK(X187),"",
IF(AND(NOT(ISERROR(VLOOKUP(X187,MonsterTable!$A:$B,MATCH(MonsterTable!$B$1,MonsterTable!$A$1:$B$1,0),0))),OR(ISBLANK(Z187),ISBLANK(AA187))),#N/A,
IFERROR(VLOOKUP(X187,MonsterTable!$A:$B,MATCH(MonsterTable!$B$1,MonsterTable!$A$1:$B$1,0),0),
IF(OR(NOT(ISBLANK(Z187)),ISBLANK(AA187)),#N/A,
IF(X187="empty","empty",
VLOOKUP(X187,MonsterGroupTable!$A:$A,1,0)))))))</f>
        <v>g119</v>
      </c>
      <c r="AA187">
        <v>5</v>
      </c>
      <c r="AF187" s="2" t="str">
        <f>IF(AND(ISBLANK(AE187),OR(NOT(ISBLANK(AG187)),NOT(ISBLANK(AH187)))),#N/A,
IF(ISBLANK(AE187),"",
IF(AND(NOT(ISERROR(VLOOKUP(AE187,MonsterTable!$A:$B,MATCH(MonsterTable!$B$1,MonsterTable!$A$1:$B$1,0),0))),OR(ISBLANK(AG187),ISBLANK(AH187))),#N/A,
IFERROR(VLOOKUP(AE187,MonsterTable!$A:$B,MATCH(MonsterTable!$B$1,MonsterTable!$A$1:$B$1,0),0),
IF(OR(NOT(ISBLANK(AG187)),ISBLANK(AH187)),#N/A,
IF(AE187="empty","empty",
VLOOKUP(AE187,MonsterGroupTable!$A:$A,1,0)))))))</f>
        <v/>
      </c>
      <c r="AM187" s="2" t="str">
        <f>IF(AND(ISBLANK(AL187),OR(NOT(ISBLANK(AN187)),NOT(ISBLANK(AO187)))),#N/A,
IF(ISBLANK(AL187),"",
IF(AND(NOT(ISERROR(VLOOKUP(AL187,MonsterTable!$A:$B,MATCH(MonsterTable!$B$1,MonsterTable!$A$1:$B$1,0),0))),OR(ISBLANK(AN187),ISBLANK(AO187))),#N/A,
IFERROR(VLOOKUP(AL187,MonsterTable!$A:$B,MATCH(MonsterTable!$B$1,MonsterTable!$A$1:$B$1,0),0),
IF(OR(NOT(ISBLANK(AN187)),ISBLANK(AO187)),#N/A,
IF(AL187="empty","empty",
VLOOKUP(AL187,MonsterGroupTable!$A:$A,1,0)))))))</f>
        <v/>
      </c>
      <c r="AT187" s="2" t="str">
        <f>IF(AND(ISBLANK(AS187),OR(NOT(ISBLANK(AU187)),NOT(ISBLANK(AV187)))),#N/A,
IF(ISBLANK(AS187),"",
IF(AND(NOT(ISERROR(VLOOKUP(AS187,MonsterTable!$A:$B,MATCH(MonsterTable!$B$1,MonsterTable!$A$1:$B$1,0),0))),OR(ISBLANK(AU187),ISBLANK(AV187))),#N/A,
IFERROR(VLOOKUP(AS187,MonsterTable!$A:$B,MATCH(MonsterTable!$B$1,MonsterTable!$A$1:$B$1,0),0),
IF(OR(NOT(ISBLANK(AU187)),ISBLANK(AV187)),#N/A,
IF(AS187="empty","empty",
VLOOKUP(AS187,MonsterGroupTable!$A:$A,1,0)))))))</f>
        <v/>
      </c>
      <c r="BA187" s="2" t="str">
        <f>IF(AND(ISBLANK(AZ187),OR(NOT(ISBLANK(BB187)),NOT(ISBLANK(BC187)))),#N/A,
IF(ISBLANK(AZ187),"",
IF(AND(NOT(ISERROR(VLOOKUP(AZ187,MonsterTable!$A:$B,MATCH(MonsterTable!$B$1,MonsterTable!$A$1:$B$1,0),0))),OR(ISBLANK(BB187),ISBLANK(BC187))),#N/A,
IFERROR(VLOOKUP(AZ187,MonsterTable!$A:$B,MATCH(MonsterTable!$B$1,MonsterTable!$A$1:$B$1,0),0),
IF(OR(NOT(ISBLANK(BB187)),ISBLANK(BC187)),#N/A,
IF(AZ187="empty","empty",
VLOOKUP(AZ187,MonsterGroupTable!$A:$A,1,0)))))))</f>
        <v/>
      </c>
      <c r="BH187" s="2" t="str">
        <f>IF(AND(ISBLANK(BG187),OR(NOT(ISBLANK(BI187)),NOT(ISBLANK(BJ187)))),#N/A,
IF(ISBLANK(BG187),"",
IF(AND(NOT(ISERROR(VLOOKUP(BG187,MonsterTable!$A:$B,MATCH(MonsterTable!$B$1,MonsterTable!$A$1:$B$1,0),0))),OR(ISBLANK(BI187),ISBLANK(BJ187))),#N/A,
IFERROR(VLOOKUP(BG187,MonsterTable!$A:$B,MATCH(MonsterTable!$B$1,MonsterTable!$A$1:$B$1,0),0),
IF(OR(NOT(ISBLANK(BI187)),ISBLANK(BJ187)),#N/A,
IF(BG187="empty","empty",
VLOOKUP(BG187,MonsterGroupTable!$A:$A,1,0)))))))</f>
        <v/>
      </c>
      <c r="BO187" s="2" t="str">
        <f>IF(AND(ISBLANK(BN187),OR(NOT(ISBLANK(BP187)),NOT(ISBLANK(BQ187)))),#N/A,
IF(ISBLANK(BN187),"",
IF(AND(NOT(ISERROR(VLOOKUP(BN187,MonsterTable!$A:$B,MATCH(MonsterTable!$B$1,MonsterTable!$A$1:$B$1,0),0))),OR(ISBLANK(BP187),ISBLANK(BQ187))),#N/A,
IFERROR(VLOOKUP(BN187,MonsterTable!$A:$B,MATCH(MonsterTable!$B$1,MonsterTable!$A$1:$B$1,0),0),
IF(OR(NOT(ISBLANK(BP187)),ISBLANK(BQ187)),#N/A,
IF(BN187="empty","empty",
VLOOKUP(BN187,MonsterGroupTable!$A:$A,1,0)))))))</f>
        <v/>
      </c>
      <c r="BV187" s="2" t="str">
        <f>IF(AND(ISBLANK(BU187),OR(NOT(ISBLANK(BW187)),NOT(ISBLANK(BX187)))),#N/A,
IF(ISBLANK(BU187),"",
IF(AND(NOT(ISERROR(VLOOKUP(BU187,MonsterTable!$A:$B,MATCH(MonsterTable!$B$1,MonsterTable!$A$1:$B$1,0),0))),OR(ISBLANK(BW187),ISBLANK(BX187))),#N/A,
IFERROR(VLOOKUP(BU187,MonsterTable!$A:$B,MATCH(MonsterTable!$B$1,MonsterTable!$A$1:$B$1,0),0),
IF(OR(NOT(ISBLANK(BW187)),ISBLANK(BX187)),#N/A,
IF(BU187="empty","empty",
VLOOKUP(BU187,MonsterGroupTable!$A:$A,1,0)))))))</f>
        <v/>
      </c>
      <c r="CC187" s="2" t="str">
        <f>IF(AND(ISBLANK(CB187),OR(NOT(ISBLANK(CD187)),NOT(ISBLANK(CE187)))),#N/A,
IF(ISBLANK(CB187),"",
IF(AND(NOT(ISERROR(VLOOKUP(CB187,MonsterTable!$A:$B,MATCH(MonsterTable!$B$1,MonsterTable!$A$1:$B$1,0),0))),OR(ISBLANK(CD187),ISBLANK(CE187))),#N/A,
IFERROR(VLOOKUP(CB187,MonsterTable!$A:$B,MATCH(MonsterTable!$B$1,MonsterTable!$A$1:$B$1,0),0),
IF(OR(NOT(ISBLANK(CD187)),ISBLANK(CE187)),#N/A,
IF(CB187="empty","empty",
VLOOKUP(CB187,MonsterGroupTable!$A:$A,1,0)))))))</f>
        <v/>
      </c>
      <c r="CJ187" s="2" t="str">
        <f>IF(AND(ISBLANK(CI187),OR(NOT(ISBLANK(CK187)),NOT(ISBLANK(CL187)))),#N/A,
IF(ISBLANK(CI187),"",
IF(AND(NOT(ISERROR(VLOOKUP(CI187,MonsterTable!$A:$B,MATCH(MonsterTable!$B$1,MonsterTable!$A$1:$B$1,0),0))),OR(ISBLANK(CK187),ISBLANK(CL187))),#N/A,
IFERROR(VLOOKUP(CI187,MonsterTable!$A:$B,MATCH(MonsterTable!$B$1,MonsterTable!$A$1:$B$1,0),0),
IF(OR(NOT(ISBLANK(CK187)),ISBLANK(CL187)),#N/A,
IF(CI187="empty","empty",
VLOOKUP(CI187,MonsterGroupTable!$A:$A,1,0)))))))</f>
        <v/>
      </c>
    </row>
    <row r="188" spans="1:88">
      <c r="A188">
        <v>10187</v>
      </c>
      <c r="B188">
        <f t="shared" si="4"/>
        <v>1.1000000000000001</v>
      </c>
      <c r="C188">
        <f t="shared" si="4"/>
        <v>1.1000000000000001</v>
      </c>
      <c r="F188">
        <v>360</v>
      </c>
      <c r="G188">
        <v>4897</v>
      </c>
      <c r="H188">
        <v>0</v>
      </c>
      <c r="I188">
        <v>0</v>
      </c>
      <c r="J188">
        <v>0</v>
      </c>
      <c r="K188" t="s">
        <v>28</v>
      </c>
      <c r="L188" t="s">
        <v>255</v>
      </c>
      <c r="M188" t="s">
        <v>79</v>
      </c>
      <c r="N188" t="s">
        <v>80</v>
      </c>
      <c r="O188">
        <v>0</v>
      </c>
      <c r="P188">
        <v>-4.75</v>
      </c>
      <c r="Q188">
        <v>-3.5</v>
      </c>
      <c r="R188">
        <v>4.75</v>
      </c>
      <c r="S188">
        <v>3</v>
      </c>
      <c r="T188">
        <v>-13.5</v>
      </c>
      <c r="U188">
        <v>2.5499999999999998</v>
      </c>
      <c r="V188">
        <v>-6.75</v>
      </c>
      <c r="W188" t="str">
        <f t="shared" si="5"/>
        <v>g119,5</v>
      </c>
      <c r="X188" s="1" t="s">
        <v>336</v>
      </c>
      <c r="Y188" s="2" t="str">
        <f>IF(AND(ISBLANK(X188),OR(NOT(ISBLANK(Z188)),NOT(ISBLANK(AA188)))),#N/A,
IF(ISBLANK(X188),"",
IF(AND(NOT(ISERROR(VLOOKUP(X188,MonsterTable!$A:$B,MATCH(MonsterTable!$B$1,MonsterTable!$A$1:$B$1,0),0))),OR(ISBLANK(Z188),ISBLANK(AA188))),#N/A,
IFERROR(VLOOKUP(X188,MonsterTable!$A:$B,MATCH(MonsterTable!$B$1,MonsterTable!$A$1:$B$1,0),0),
IF(OR(NOT(ISBLANK(Z188)),ISBLANK(AA188)),#N/A,
IF(X188="empty","empty",
VLOOKUP(X188,MonsterGroupTable!$A:$A,1,0)))))))</f>
        <v>g119</v>
      </c>
      <c r="AA188">
        <v>5</v>
      </c>
      <c r="AF188" s="2" t="str">
        <f>IF(AND(ISBLANK(AE188),OR(NOT(ISBLANK(AG188)),NOT(ISBLANK(AH188)))),#N/A,
IF(ISBLANK(AE188),"",
IF(AND(NOT(ISERROR(VLOOKUP(AE188,MonsterTable!$A:$B,MATCH(MonsterTable!$B$1,MonsterTable!$A$1:$B$1,0),0))),OR(ISBLANK(AG188),ISBLANK(AH188))),#N/A,
IFERROR(VLOOKUP(AE188,MonsterTable!$A:$B,MATCH(MonsterTable!$B$1,MonsterTable!$A$1:$B$1,0),0),
IF(OR(NOT(ISBLANK(AG188)),ISBLANK(AH188)),#N/A,
IF(AE188="empty","empty",
VLOOKUP(AE188,MonsterGroupTable!$A:$A,1,0)))))))</f>
        <v/>
      </c>
      <c r="AM188" s="2" t="str">
        <f>IF(AND(ISBLANK(AL188),OR(NOT(ISBLANK(AN188)),NOT(ISBLANK(AO188)))),#N/A,
IF(ISBLANK(AL188),"",
IF(AND(NOT(ISERROR(VLOOKUP(AL188,MonsterTable!$A:$B,MATCH(MonsterTable!$B$1,MonsterTable!$A$1:$B$1,0),0))),OR(ISBLANK(AN188),ISBLANK(AO188))),#N/A,
IFERROR(VLOOKUP(AL188,MonsterTable!$A:$B,MATCH(MonsterTable!$B$1,MonsterTable!$A$1:$B$1,0),0),
IF(OR(NOT(ISBLANK(AN188)),ISBLANK(AO188)),#N/A,
IF(AL188="empty","empty",
VLOOKUP(AL188,MonsterGroupTable!$A:$A,1,0)))))))</f>
        <v/>
      </c>
      <c r="AT188" s="2" t="str">
        <f>IF(AND(ISBLANK(AS188),OR(NOT(ISBLANK(AU188)),NOT(ISBLANK(AV188)))),#N/A,
IF(ISBLANK(AS188),"",
IF(AND(NOT(ISERROR(VLOOKUP(AS188,MonsterTable!$A:$B,MATCH(MonsterTable!$B$1,MonsterTable!$A$1:$B$1,0),0))),OR(ISBLANK(AU188),ISBLANK(AV188))),#N/A,
IFERROR(VLOOKUP(AS188,MonsterTable!$A:$B,MATCH(MonsterTable!$B$1,MonsterTable!$A$1:$B$1,0),0),
IF(OR(NOT(ISBLANK(AU188)),ISBLANK(AV188)),#N/A,
IF(AS188="empty","empty",
VLOOKUP(AS188,MonsterGroupTable!$A:$A,1,0)))))))</f>
        <v/>
      </c>
      <c r="BA188" s="2" t="str">
        <f>IF(AND(ISBLANK(AZ188),OR(NOT(ISBLANK(BB188)),NOT(ISBLANK(BC188)))),#N/A,
IF(ISBLANK(AZ188),"",
IF(AND(NOT(ISERROR(VLOOKUP(AZ188,MonsterTable!$A:$B,MATCH(MonsterTable!$B$1,MonsterTable!$A$1:$B$1,0),0))),OR(ISBLANK(BB188),ISBLANK(BC188))),#N/A,
IFERROR(VLOOKUP(AZ188,MonsterTable!$A:$B,MATCH(MonsterTable!$B$1,MonsterTable!$A$1:$B$1,0),0),
IF(OR(NOT(ISBLANK(BB188)),ISBLANK(BC188)),#N/A,
IF(AZ188="empty","empty",
VLOOKUP(AZ188,MonsterGroupTable!$A:$A,1,0)))))))</f>
        <v/>
      </c>
      <c r="BH188" s="2" t="str">
        <f>IF(AND(ISBLANK(BG188),OR(NOT(ISBLANK(BI188)),NOT(ISBLANK(BJ188)))),#N/A,
IF(ISBLANK(BG188),"",
IF(AND(NOT(ISERROR(VLOOKUP(BG188,MonsterTable!$A:$B,MATCH(MonsterTable!$B$1,MonsterTable!$A$1:$B$1,0),0))),OR(ISBLANK(BI188),ISBLANK(BJ188))),#N/A,
IFERROR(VLOOKUP(BG188,MonsterTable!$A:$B,MATCH(MonsterTable!$B$1,MonsterTable!$A$1:$B$1,0),0),
IF(OR(NOT(ISBLANK(BI188)),ISBLANK(BJ188)),#N/A,
IF(BG188="empty","empty",
VLOOKUP(BG188,MonsterGroupTable!$A:$A,1,0)))))))</f>
        <v/>
      </c>
      <c r="BO188" s="2" t="str">
        <f>IF(AND(ISBLANK(BN188),OR(NOT(ISBLANK(BP188)),NOT(ISBLANK(BQ188)))),#N/A,
IF(ISBLANK(BN188),"",
IF(AND(NOT(ISERROR(VLOOKUP(BN188,MonsterTable!$A:$B,MATCH(MonsterTable!$B$1,MonsterTable!$A$1:$B$1,0),0))),OR(ISBLANK(BP188),ISBLANK(BQ188))),#N/A,
IFERROR(VLOOKUP(BN188,MonsterTable!$A:$B,MATCH(MonsterTable!$B$1,MonsterTable!$A$1:$B$1,0),0),
IF(OR(NOT(ISBLANK(BP188)),ISBLANK(BQ188)),#N/A,
IF(BN188="empty","empty",
VLOOKUP(BN188,MonsterGroupTable!$A:$A,1,0)))))))</f>
        <v/>
      </c>
      <c r="BV188" s="2" t="str">
        <f>IF(AND(ISBLANK(BU188),OR(NOT(ISBLANK(BW188)),NOT(ISBLANK(BX188)))),#N/A,
IF(ISBLANK(BU188),"",
IF(AND(NOT(ISERROR(VLOOKUP(BU188,MonsterTable!$A:$B,MATCH(MonsterTable!$B$1,MonsterTable!$A$1:$B$1,0),0))),OR(ISBLANK(BW188),ISBLANK(BX188))),#N/A,
IFERROR(VLOOKUP(BU188,MonsterTable!$A:$B,MATCH(MonsterTable!$B$1,MonsterTable!$A$1:$B$1,0),0),
IF(OR(NOT(ISBLANK(BW188)),ISBLANK(BX188)),#N/A,
IF(BU188="empty","empty",
VLOOKUP(BU188,MonsterGroupTable!$A:$A,1,0)))))))</f>
        <v/>
      </c>
      <c r="CC188" s="2" t="str">
        <f>IF(AND(ISBLANK(CB188),OR(NOT(ISBLANK(CD188)),NOT(ISBLANK(CE188)))),#N/A,
IF(ISBLANK(CB188),"",
IF(AND(NOT(ISERROR(VLOOKUP(CB188,MonsterTable!$A:$B,MATCH(MonsterTable!$B$1,MonsterTable!$A$1:$B$1,0),0))),OR(ISBLANK(CD188),ISBLANK(CE188))),#N/A,
IFERROR(VLOOKUP(CB188,MonsterTable!$A:$B,MATCH(MonsterTable!$B$1,MonsterTable!$A$1:$B$1,0),0),
IF(OR(NOT(ISBLANK(CD188)),ISBLANK(CE188)),#N/A,
IF(CB188="empty","empty",
VLOOKUP(CB188,MonsterGroupTable!$A:$A,1,0)))))))</f>
        <v/>
      </c>
      <c r="CJ188" s="2" t="str">
        <f>IF(AND(ISBLANK(CI188),OR(NOT(ISBLANK(CK188)),NOT(ISBLANK(CL188)))),#N/A,
IF(ISBLANK(CI188),"",
IF(AND(NOT(ISERROR(VLOOKUP(CI188,MonsterTable!$A:$B,MATCH(MonsterTable!$B$1,MonsterTable!$A$1:$B$1,0),0))),OR(ISBLANK(CK188),ISBLANK(CL188))),#N/A,
IFERROR(VLOOKUP(CI188,MonsterTable!$A:$B,MATCH(MonsterTable!$B$1,MonsterTable!$A$1:$B$1,0),0),
IF(OR(NOT(ISBLANK(CK188)),ISBLANK(CL188)),#N/A,
IF(CI188="empty","empty",
VLOOKUP(CI188,MonsterGroupTable!$A:$A,1,0)))))))</f>
        <v/>
      </c>
    </row>
    <row r="189" spans="1:88">
      <c r="A189">
        <v>10188</v>
      </c>
      <c r="B189">
        <f t="shared" si="4"/>
        <v>1.1000000000000001</v>
      </c>
      <c r="C189">
        <f t="shared" si="4"/>
        <v>1.1000000000000001</v>
      </c>
      <c r="F189">
        <v>360</v>
      </c>
      <c r="G189">
        <v>4951</v>
      </c>
      <c r="H189">
        <v>0</v>
      </c>
      <c r="I189">
        <v>0</v>
      </c>
      <c r="J189">
        <v>0</v>
      </c>
      <c r="K189" t="s">
        <v>28</v>
      </c>
      <c r="L189" t="s">
        <v>255</v>
      </c>
      <c r="M189" t="s">
        <v>79</v>
      </c>
      <c r="N189" t="s">
        <v>80</v>
      </c>
      <c r="O189">
        <v>0</v>
      </c>
      <c r="P189">
        <v>-4.75</v>
      </c>
      <c r="Q189">
        <v>-3.5</v>
      </c>
      <c r="R189">
        <v>4.75</v>
      </c>
      <c r="S189">
        <v>3</v>
      </c>
      <c r="T189">
        <v>-13.5</v>
      </c>
      <c r="U189">
        <v>2.5499999999999998</v>
      </c>
      <c r="V189">
        <v>-6.75</v>
      </c>
      <c r="W189" t="str">
        <f t="shared" si="5"/>
        <v>g119,5</v>
      </c>
      <c r="X189" s="1" t="s">
        <v>336</v>
      </c>
      <c r="Y189" s="2" t="str">
        <f>IF(AND(ISBLANK(X189),OR(NOT(ISBLANK(Z189)),NOT(ISBLANK(AA189)))),#N/A,
IF(ISBLANK(X189),"",
IF(AND(NOT(ISERROR(VLOOKUP(X189,MonsterTable!$A:$B,MATCH(MonsterTable!$B$1,MonsterTable!$A$1:$B$1,0),0))),OR(ISBLANK(Z189),ISBLANK(AA189))),#N/A,
IFERROR(VLOOKUP(X189,MonsterTable!$A:$B,MATCH(MonsterTable!$B$1,MonsterTable!$A$1:$B$1,0),0),
IF(OR(NOT(ISBLANK(Z189)),ISBLANK(AA189)),#N/A,
IF(X189="empty","empty",
VLOOKUP(X189,MonsterGroupTable!$A:$A,1,0)))))))</f>
        <v>g119</v>
      </c>
      <c r="AA189">
        <v>5</v>
      </c>
      <c r="AF189" s="2" t="str">
        <f>IF(AND(ISBLANK(AE189),OR(NOT(ISBLANK(AG189)),NOT(ISBLANK(AH189)))),#N/A,
IF(ISBLANK(AE189),"",
IF(AND(NOT(ISERROR(VLOOKUP(AE189,MonsterTable!$A:$B,MATCH(MonsterTable!$B$1,MonsterTable!$A$1:$B$1,0),0))),OR(ISBLANK(AG189),ISBLANK(AH189))),#N/A,
IFERROR(VLOOKUP(AE189,MonsterTable!$A:$B,MATCH(MonsterTable!$B$1,MonsterTable!$A$1:$B$1,0),0),
IF(OR(NOT(ISBLANK(AG189)),ISBLANK(AH189)),#N/A,
IF(AE189="empty","empty",
VLOOKUP(AE189,MonsterGroupTable!$A:$A,1,0)))))))</f>
        <v/>
      </c>
      <c r="AM189" s="2" t="str">
        <f>IF(AND(ISBLANK(AL189),OR(NOT(ISBLANK(AN189)),NOT(ISBLANK(AO189)))),#N/A,
IF(ISBLANK(AL189),"",
IF(AND(NOT(ISERROR(VLOOKUP(AL189,MonsterTable!$A:$B,MATCH(MonsterTable!$B$1,MonsterTable!$A$1:$B$1,0),0))),OR(ISBLANK(AN189),ISBLANK(AO189))),#N/A,
IFERROR(VLOOKUP(AL189,MonsterTable!$A:$B,MATCH(MonsterTable!$B$1,MonsterTable!$A$1:$B$1,0),0),
IF(OR(NOT(ISBLANK(AN189)),ISBLANK(AO189)),#N/A,
IF(AL189="empty","empty",
VLOOKUP(AL189,MonsterGroupTable!$A:$A,1,0)))))))</f>
        <v/>
      </c>
      <c r="AT189" s="2" t="str">
        <f>IF(AND(ISBLANK(AS189),OR(NOT(ISBLANK(AU189)),NOT(ISBLANK(AV189)))),#N/A,
IF(ISBLANK(AS189),"",
IF(AND(NOT(ISERROR(VLOOKUP(AS189,MonsterTable!$A:$B,MATCH(MonsterTable!$B$1,MonsterTable!$A$1:$B$1,0),0))),OR(ISBLANK(AU189),ISBLANK(AV189))),#N/A,
IFERROR(VLOOKUP(AS189,MonsterTable!$A:$B,MATCH(MonsterTable!$B$1,MonsterTable!$A$1:$B$1,0),0),
IF(OR(NOT(ISBLANK(AU189)),ISBLANK(AV189)),#N/A,
IF(AS189="empty","empty",
VLOOKUP(AS189,MonsterGroupTable!$A:$A,1,0)))))))</f>
        <v/>
      </c>
      <c r="BA189" s="2" t="str">
        <f>IF(AND(ISBLANK(AZ189),OR(NOT(ISBLANK(BB189)),NOT(ISBLANK(BC189)))),#N/A,
IF(ISBLANK(AZ189),"",
IF(AND(NOT(ISERROR(VLOOKUP(AZ189,MonsterTable!$A:$B,MATCH(MonsterTable!$B$1,MonsterTable!$A$1:$B$1,0),0))),OR(ISBLANK(BB189),ISBLANK(BC189))),#N/A,
IFERROR(VLOOKUP(AZ189,MonsterTable!$A:$B,MATCH(MonsterTable!$B$1,MonsterTable!$A$1:$B$1,0),0),
IF(OR(NOT(ISBLANK(BB189)),ISBLANK(BC189)),#N/A,
IF(AZ189="empty","empty",
VLOOKUP(AZ189,MonsterGroupTable!$A:$A,1,0)))))))</f>
        <v/>
      </c>
      <c r="BH189" s="2" t="str">
        <f>IF(AND(ISBLANK(BG189),OR(NOT(ISBLANK(BI189)),NOT(ISBLANK(BJ189)))),#N/A,
IF(ISBLANK(BG189),"",
IF(AND(NOT(ISERROR(VLOOKUP(BG189,MonsterTable!$A:$B,MATCH(MonsterTable!$B$1,MonsterTable!$A$1:$B$1,0),0))),OR(ISBLANK(BI189),ISBLANK(BJ189))),#N/A,
IFERROR(VLOOKUP(BG189,MonsterTable!$A:$B,MATCH(MonsterTable!$B$1,MonsterTable!$A$1:$B$1,0),0),
IF(OR(NOT(ISBLANK(BI189)),ISBLANK(BJ189)),#N/A,
IF(BG189="empty","empty",
VLOOKUP(BG189,MonsterGroupTable!$A:$A,1,0)))))))</f>
        <v/>
      </c>
      <c r="BO189" s="2" t="str">
        <f>IF(AND(ISBLANK(BN189),OR(NOT(ISBLANK(BP189)),NOT(ISBLANK(BQ189)))),#N/A,
IF(ISBLANK(BN189),"",
IF(AND(NOT(ISERROR(VLOOKUP(BN189,MonsterTable!$A:$B,MATCH(MonsterTable!$B$1,MonsterTable!$A$1:$B$1,0),0))),OR(ISBLANK(BP189),ISBLANK(BQ189))),#N/A,
IFERROR(VLOOKUP(BN189,MonsterTable!$A:$B,MATCH(MonsterTable!$B$1,MonsterTable!$A$1:$B$1,0),0),
IF(OR(NOT(ISBLANK(BP189)),ISBLANK(BQ189)),#N/A,
IF(BN189="empty","empty",
VLOOKUP(BN189,MonsterGroupTable!$A:$A,1,0)))))))</f>
        <v/>
      </c>
      <c r="BV189" s="2" t="str">
        <f>IF(AND(ISBLANK(BU189),OR(NOT(ISBLANK(BW189)),NOT(ISBLANK(BX189)))),#N/A,
IF(ISBLANK(BU189),"",
IF(AND(NOT(ISERROR(VLOOKUP(BU189,MonsterTable!$A:$B,MATCH(MonsterTable!$B$1,MonsterTable!$A$1:$B$1,0),0))),OR(ISBLANK(BW189),ISBLANK(BX189))),#N/A,
IFERROR(VLOOKUP(BU189,MonsterTable!$A:$B,MATCH(MonsterTable!$B$1,MonsterTable!$A$1:$B$1,0),0),
IF(OR(NOT(ISBLANK(BW189)),ISBLANK(BX189)),#N/A,
IF(BU189="empty","empty",
VLOOKUP(BU189,MonsterGroupTable!$A:$A,1,0)))))))</f>
        <v/>
      </c>
      <c r="CC189" s="2" t="str">
        <f>IF(AND(ISBLANK(CB189),OR(NOT(ISBLANK(CD189)),NOT(ISBLANK(CE189)))),#N/A,
IF(ISBLANK(CB189),"",
IF(AND(NOT(ISERROR(VLOOKUP(CB189,MonsterTable!$A:$B,MATCH(MonsterTable!$B$1,MonsterTable!$A$1:$B$1,0),0))),OR(ISBLANK(CD189),ISBLANK(CE189))),#N/A,
IFERROR(VLOOKUP(CB189,MonsterTable!$A:$B,MATCH(MonsterTable!$B$1,MonsterTable!$A$1:$B$1,0),0),
IF(OR(NOT(ISBLANK(CD189)),ISBLANK(CE189)),#N/A,
IF(CB189="empty","empty",
VLOOKUP(CB189,MonsterGroupTable!$A:$A,1,0)))))))</f>
        <v/>
      </c>
      <c r="CJ189" s="2" t="str">
        <f>IF(AND(ISBLANK(CI189),OR(NOT(ISBLANK(CK189)),NOT(ISBLANK(CL189)))),#N/A,
IF(ISBLANK(CI189),"",
IF(AND(NOT(ISERROR(VLOOKUP(CI189,MonsterTable!$A:$B,MATCH(MonsterTable!$B$1,MonsterTable!$A$1:$B$1,0),0))),OR(ISBLANK(CK189),ISBLANK(CL189))),#N/A,
IFERROR(VLOOKUP(CI189,MonsterTable!$A:$B,MATCH(MonsterTable!$B$1,MonsterTable!$A$1:$B$1,0),0),
IF(OR(NOT(ISBLANK(CK189)),ISBLANK(CL189)),#N/A,
IF(CI189="empty","empty",
VLOOKUP(CI189,MonsterGroupTable!$A:$A,1,0)))))))</f>
        <v/>
      </c>
    </row>
    <row r="190" spans="1:88">
      <c r="A190">
        <v>10189</v>
      </c>
      <c r="B190">
        <f t="shared" si="4"/>
        <v>1.1000000000000001</v>
      </c>
      <c r="C190">
        <f t="shared" si="4"/>
        <v>1.1000000000000001</v>
      </c>
      <c r="F190">
        <v>360</v>
      </c>
      <c r="G190">
        <v>5005</v>
      </c>
      <c r="H190">
        <v>0</v>
      </c>
      <c r="I190">
        <v>0</v>
      </c>
      <c r="J190">
        <v>0</v>
      </c>
      <c r="K190" t="s">
        <v>28</v>
      </c>
      <c r="L190" t="s">
        <v>255</v>
      </c>
      <c r="M190" t="s">
        <v>79</v>
      </c>
      <c r="N190" t="s">
        <v>80</v>
      </c>
      <c r="O190">
        <v>0</v>
      </c>
      <c r="P190">
        <v>-4.75</v>
      </c>
      <c r="Q190">
        <v>-3.5</v>
      </c>
      <c r="R190">
        <v>4.75</v>
      </c>
      <c r="S190">
        <v>3</v>
      </c>
      <c r="T190">
        <v>-13.5</v>
      </c>
      <c r="U190">
        <v>2.5499999999999998</v>
      </c>
      <c r="V190">
        <v>-6.75</v>
      </c>
      <c r="W190" t="str">
        <f t="shared" si="5"/>
        <v>g119,5</v>
      </c>
      <c r="X190" s="1" t="s">
        <v>336</v>
      </c>
      <c r="Y190" s="2" t="str">
        <f>IF(AND(ISBLANK(X190),OR(NOT(ISBLANK(Z190)),NOT(ISBLANK(AA190)))),#N/A,
IF(ISBLANK(X190),"",
IF(AND(NOT(ISERROR(VLOOKUP(X190,MonsterTable!$A:$B,MATCH(MonsterTable!$B$1,MonsterTable!$A$1:$B$1,0),0))),OR(ISBLANK(Z190),ISBLANK(AA190))),#N/A,
IFERROR(VLOOKUP(X190,MonsterTable!$A:$B,MATCH(MonsterTable!$B$1,MonsterTable!$A$1:$B$1,0),0),
IF(OR(NOT(ISBLANK(Z190)),ISBLANK(AA190)),#N/A,
IF(X190="empty","empty",
VLOOKUP(X190,MonsterGroupTable!$A:$A,1,0)))))))</f>
        <v>g119</v>
      </c>
      <c r="AA190">
        <v>5</v>
      </c>
      <c r="AF190" s="2" t="str">
        <f>IF(AND(ISBLANK(AE190),OR(NOT(ISBLANK(AG190)),NOT(ISBLANK(AH190)))),#N/A,
IF(ISBLANK(AE190),"",
IF(AND(NOT(ISERROR(VLOOKUP(AE190,MonsterTable!$A:$B,MATCH(MonsterTable!$B$1,MonsterTable!$A$1:$B$1,0),0))),OR(ISBLANK(AG190),ISBLANK(AH190))),#N/A,
IFERROR(VLOOKUP(AE190,MonsterTable!$A:$B,MATCH(MonsterTable!$B$1,MonsterTable!$A$1:$B$1,0),0),
IF(OR(NOT(ISBLANK(AG190)),ISBLANK(AH190)),#N/A,
IF(AE190="empty","empty",
VLOOKUP(AE190,MonsterGroupTable!$A:$A,1,0)))))))</f>
        <v/>
      </c>
      <c r="AM190" s="2" t="str">
        <f>IF(AND(ISBLANK(AL190),OR(NOT(ISBLANK(AN190)),NOT(ISBLANK(AO190)))),#N/A,
IF(ISBLANK(AL190),"",
IF(AND(NOT(ISERROR(VLOOKUP(AL190,MonsterTable!$A:$B,MATCH(MonsterTable!$B$1,MonsterTable!$A$1:$B$1,0),0))),OR(ISBLANK(AN190),ISBLANK(AO190))),#N/A,
IFERROR(VLOOKUP(AL190,MonsterTable!$A:$B,MATCH(MonsterTable!$B$1,MonsterTable!$A$1:$B$1,0),0),
IF(OR(NOT(ISBLANK(AN190)),ISBLANK(AO190)),#N/A,
IF(AL190="empty","empty",
VLOOKUP(AL190,MonsterGroupTable!$A:$A,1,0)))))))</f>
        <v/>
      </c>
      <c r="AT190" s="2" t="str">
        <f>IF(AND(ISBLANK(AS190),OR(NOT(ISBLANK(AU190)),NOT(ISBLANK(AV190)))),#N/A,
IF(ISBLANK(AS190),"",
IF(AND(NOT(ISERROR(VLOOKUP(AS190,MonsterTable!$A:$B,MATCH(MonsterTable!$B$1,MonsterTable!$A$1:$B$1,0),0))),OR(ISBLANK(AU190),ISBLANK(AV190))),#N/A,
IFERROR(VLOOKUP(AS190,MonsterTable!$A:$B,MATCH(MonsterTable!$B$1,MonsterTable!$A$1:$B$1,0),0),
IF(OR(NOT(ISBLANK(AU190)),ISBLANK(AV190)),#N/A,
IF(AS190="empty","empty",
VLOOKUP(AS190,MonsterGroupTable!$A:$A,1,0)))))))</f>
        <v/>
      </c>
      <c r="BA190" s="2" t="str">
        <f>IF(AND(ISBLANK(AZ190),OR(NOT(ISBLANK(BB190)),NOT(ISBLANK(BC190)))),#N/A,
IF(ISBLANK(AZ190),"",
IF(AND(NOT(ISERROR(VLOOKUP(AZ190,MonsterTable!$A:$B,MATCH(MonsterTable!$B$1,MonsterTable!$A$1:$B$1,0),0))),OR(ISBLANK(BB190),ISBLANK(BC190))),#N/A,
IFERROR(VLOOKUP(AZ190,MonsterTable!$A:$B,MATCH(MonsterTable!$B$1,MonsterTable!$A$1:$B$1,0),0),
IF(OR(NOT(ISBLANK(BB190)),ISBLANK(BC190)),#N/A,
IF(AZ190="empty","empty",
VLOOKUP(AZ190,MonsterGroupTable!$A:$A,1,0)))))))</f>
        <v/>
      </c>
      <c r="BH190" s="2" t="str">
        <f>IF(AND(ISBLANK(BG190),OR(NOT(ISBLANK(BI190)),NOT(ISBLANK(BJ190)))),#N/A,
IF(ISBLANK(BG190),"",
IF(AND(NOT(ISERROR(VLOOKUP(BG190,MonsterTable!$A:$B,MATCH(MonsterTable!$B$1,MonsterTable!$A$1:$B$1,0),0))),OR(ISBLANK(BI190),ISBLANK(BJ190))),#N/A,
IFERROR(VLOOKUP(BG190,MonsterTable!$A:$B,MATCH(MonsterTable!$B$1,MonsterTable!$A$1:$B$1,0),0),
IF(OR(NOT(ISBLANK(BI190)),ISBLANK(BJ190)),#N/A,
IF(BG190="empty","empty",
VLOOKUP(BG190,MonsterGroupTable!$A:$A,1,0)))))))</f>
        <v/>
      </c>
      <c r="BO190" s="2" t="str">
        <f>IF(AND(ISBLANK(BN190),OR(NOT(ISBLANK(BP190)),NOT(ISBLANK(BQ190)))),#N/A,
IF(ISBLANK(BN190),"",
IF(AND(NOT(ISERROR(VLOOKUP(BN190,MonsterTable!$A:$B,MATCH(MonsterTable!$B$1,MonsterTable!$A$1:$B$1,0),0))),OR(ISBLANK(BP190),ISBLANK(BQ190))),#N/A,
IFERROR(VLOOKUP(BN190,MonsterTable!$A:$B,MATCH(MonsterTable!$B$1,MonsterTable!$A$1:$B$1,0),0),
IF(OR(NOT(ISBLANK(BP190)),ISBLANK(BQ190)),#N/A,
IF(BN190="empty","empty",
VLOOKUP(BN190,MonsterGroupTable!$A:$A,1,0)))))))</f>
        <v/>
      </c>
      <c r="BV190" s="2" t="str">
        <f>IF(AND(ISBLANK(BU190),OR(NOT(ISBLANK(BW190)),NOT(ISBLANK(BX190)))),#N/A,
IF(ISBLANK(BU190),"",
IF(AND(NOT(ISERROR(VLOOKUP(BU190,MonsterTable!$A:$B,MATCH(MonsterTable!$B$1,MonsterTable!$A$1:$B$1,0),0))),OR(ISBLANK(BW190),ISBLANK(BX190))),#N/A,
IFERROR(VLOOKUP(BU190,MonsterTable!$A:$B,MATCH(MonsterTable!$B$1,MonsterTable!$A$1:$B$1,0),0),
IF(OR(NOT(ISBLANK(BW190)),ISBLANK(BX190)),#N/A,
IF(BU190="empty","empty",
VLOOKUP(BU190,MonsterGroupTable!$A:$A,1,0)))))))</f>
        <v/>
      </c>
      <c r="CC190" s="2" t="str">
        <f>IF(AND(ISBLANK(CB190),OR(NOT(ISBLANK(CD190)),NOT(ISBLANK(CE190)))),#N/A,
IF(ISBLANK(CB190),"",
IF(AND(NOT(ISERROR(VLOOKUP(CB190,MonsterTable!$A:$B,MATCH(MonsterTable!$B$1,MonsterTable!$A$1:$B$1,0),0))),OR(ISBLANK(CD190),ISBLANK(CE190))),#N/A,
IFERROR(VLOOKUP(CB190,MonsterTable!$A:$B,MATCH(MonsterTable!$B$1,MonsterTable!$A$1:$B$1,0),0),
IF(OR(NOT(ISBLANK(CD190)),ISBLANK(CE190)),#N/A,
IF(CB190="empty","empty",
VLOOKUP(CB190,MonsterGroupTable!$A:$A,1,0)))))))</f>
        <v/>
      </c>
      <c r="CJ190" s="2" t="str">
        <f>IF(AND(ISBLANK(CI190),OR(NOT(ISBLANK(CK190)),NOT(ISBLANK(CL190)))),#N/A,
IF(ISBLANK(CI190),"",
IF(AND(NOT(ISERROR(VLOOKUP(CI190,MonsterTable!$A:$B,MATCH(MonsterTable!$B$1,MonsterTable!$A$1:$B$1,0),0))),OR(ISBLANK(CK190),ISBLANK(CL190))),#N/A,
IFERROR(VLOOKUP(CI190,MonsterTable!$A:$B,MATCH(MonsterTable!$B$1,MonsterTable!$A$1:$B$1,0),0),
IF(OR(NOT(ISBLANK(CK190)),ISBLANK(CL190)),#N/A,
IF(CI190="empty","empty",
VLOOKUP(CI190,MonsterGroupTable!$A:$A,1,0)))))))</f>
        <v/>
      </c>
    </row>
    <row r="191" spans="1:88">
      <c r="A191">
        <v>10190</v>
      </c>
      <c r="B191">
        <f t="shared" si="4"/>
        <v>1.2</v>
      </c>
      <c r="C191">
        <f t="shared" si="4"/>
        <v>1.1000000000000001</v>
      </c>
      <c r="F191">
        <v>360</v>
      </c>
      <c r="G191">
        <v>5059</v>
      </c>
      <c r="H191">
        <v>0</v>
      </c>
      <c r="I191">
        <v>0</v>
      </c>
      <c r="J191">
        <v>0</v>
      </c>
      <c r="K191" t="s">
        <v>28</v>
      </c>
      <c r="L191" t="s">
        <v>255</v>
      </c>
      <c r="M191" t="s">
        <v>79</v>
      </c>
      <c r="N191" t="s">
        <v>80</v>
      </c>
      <c r="O191">
        <v>0</v>
      </c>
      <c r="P191">
        <v>-4.75</v>
      </c>
      <c r="Q191">
        <v>-3.5</v>
      </c>
      <c r="R191">
        <v>4.75</v>
      </c>
      <c r="S191">
        <v>3</v>
      </c>
      <c r="T191">
        <v>-13.5</v>
      </c>
      <c r="U191">
        <v>2.5499999999999998</v>
      </c>
      <c r="V191">
        <v>-6.75</v>
      </c>
      <c r="W191" t="str">
        <f t="shared" si="5"/>
        <v>g119,5</v>
      </c>
      <c r="X191" s="1" t="s">
        <v>336</v>
      </c>
      <c r="Y191" s="2" t="str">
        <f>IF(AND(ISBLANK(X191),OR(NOT(ISBLANK(Z191)),NOT(ISBLANK(AA191)))),#N/A,
IF(ISBLANK(X191),"",
IF(AND(NOT(ISERROR(VLOOKUP(X191,MonsterTable!$A:$B,MATCH(MonsterTable!$B$1,MonsterTable!$A$1:$B$1,0),0))),OR(ISBLANK(Z191),ISBLANK(AA191))),#N/A,
IFERROR(VLOOKUP(X191,MonsterTable!$A:$B,MATCH(MonsterTable!$B$1,MonsterTable!$A$1:$B$1,0),0),
IF(OR(NOT(ISBLANK(Z191)),ISBLANK(AA191)),#N/A,
IF(X191="empty","empty",
VLOOKUP(X191,MonsterGroupTable!$A:$A,1,0)))))))</f>
        <v>g119</v>
      </c>
      <c r="AA191">
        <v>5</v>
      </c>
      <c r="AF191" s="2" t="str">
        <f>IF(AND(ISBLANK(AE191),OR(NOT(ISBLANK(AG191)),NOT(ISBLANK(AH191)))),#N/A,
IF(ISBLANK(AE191),"",
IF(AND(NOT(ISERROR(VLOOKUP(AE191,MonsterTable!$A:$B,MATCH(MonsterTable!$B$1,MonsterTable!$A$1:$B$1,0),0))),OR(ISBLANK(AG191),ISBLANK(AH191))),#N/A,
IFERROR(VLOOKUP(AE191,MonsterTable!$A:$B,MATCH(MonsterTable!$B$1,MonsterTable!$A$1:$B$1,0),0),
IF(OR(NOT(ISBLANK(AG191)),ISBLANK(AH191)),#N/A,
IF(AE191="empty","empty",
VLOOKUP(AE191,MonsterGroupTable!$A:$A,1,0)))))))</f>
        <v/>
      </c>
      <c r="AM191" s="2" t="str">
        <f>IF(AND(ISBLANK(AL191),OR(NOT(ISBLANK(AN191)),NOT(ISBLANK(AO191)))),#N/A,
IF(ISBLANK(AL191),"",
IF(AND(NOT(ISERROR(VLOOKUP(AL191,MonsterTable!$A:$B,MATCH(MonsterTable!$B$1,MonsterTable!$A$1:$B$1,0),0))),OR(ISBLANK(AN191),ISBLANK(AO191))),#N/A,
IFERROR(VLOOKUP(AL191,MonsterTable!$A:$B,MATCH(MonsterTable!$B$1,MonsterTable!$A$1:$B$1,0),0),
IF(OR(NOT(ISBLANK(AN191)),ISBLANK(AO191)),#N/A,
IF(AL191="empty","empty",
VLOOKUP(AL191,MonsterGroupTable!$A:$A,1,0)))))))</f>
        <v/>
      </c>
      <c r="AT191" s="2" t="str">
        <f>IF(AND(ISBLANK(AS191),OR(NOT(ISBLANK(AU191)),NOT(ISBLANK(AV191)))),#N/A,
IF(ISBLANK(AS191),"",
IF(AND(NOT(ISERROR(VLOOKUP(AS191,MonsterTable!$A:$B,MATCH(MonsterTable!$B$1,MonsterTable!$A$1:$B$1,0),0))),OR(ISBLANK(AU191),ISBLANK(AV191))),#N/A,
IFERROR(VLOOKUP(AS191,MonsterTable!$A:$B,MATCH(MonsterTable!$B$1,MonsterTable!$A$1:$B$1,0),0),
IF(OR(NOT(ISBLANK(AU191)),ISBLANK(AV191)),#N/A,
IF(AS191="empty","empty",
VLOOKUP(AS191,MonsterGroupTable!$A:$A,1,0)))))))</f>
        <v/>
      </c>
      <c r="BA191" s="2" t="str">
        <f>IF(AND(ISBLANK(AZ191),OR(NOT(ISBLANK(BB191)),NOT(ISBLANK(BC191)))),#N/A,
IF(ISBLANK(AZ191),"",
IF(AND(NOT(ISERROR(VLOOKUP(AZ191,MonsterTable!$A:$B,MATCH(MonsterTable!$B$1,MonsterTable!$A$1:$B$1,0),0))),OR(ISBLANK(BB191),ISBLANK(BC191))),#N/A,
IFERROR(VLOOKUP(AZ191,MonsterTable!$A:$B,MATCH(MonsterTable!$B$1,MonsterTable!$A$1:$B$1,0),0),
IF(OR(NOT(ISBLANK(BB191)),ISBLANK(BC191)),#N/A,
IF(AZ191="empty","empty",
VLOOKUP(AZ191,MonsterGroupTable!$A:$A,1,0)))))))</f>
        <v/>
      </c>
      <c r="BH191" s="2" t="str">
        <f>IF(AND(ISBLANK(BG191),OR(NOT(ISBLANK(BI191)),NOT(ISBLANK(BJ191)))),#N/A,
IF(ISBLANK(BG191),"",
IF(AND(NOT(ISERROR(VLOOKUP(BG191,MonsterTable!$A:$B,MATCH(MonsterTable!$B$1,MonsterTable!$A$1:$B$1,0),0))),OR(ISBLANK(BI191),ISBLANK(BJ191))),#N/A,
IFERROR(VLOOKUP(BG191,MonsterTable!$A:$B,MATCH(MonsterTable!$B$1,MonsterTable!$A$1:$B$1,0),0),
IF(OR(NOT(ISBLANK(BI191)),ISBLANK(BJ191)),#N/A,
IF(BG191="empty","empty",
VLOOKUP(BG191,MonsterGroupTable!$A:$A,1,0)))))))</f>
        <v/>
      </c>
      <c r="BO191" s="2" t="str">
        <f>IF(AND(ISBLANK(BN191),OR(NOT(ISBLANK(BP191)),NOT(ISBLANK(BQ191)))),#N/A,
IF(ISBLANK(BN191),"",
IF(AND(NOT(ISERROR(VLOOKUP(BN191,MonsterTable!$A:$B,MATCH(MonsterTable!$B$1,MonsterTable!$A$1:$B$1,0),0))),OR(ISBLANK(BP191),ISBLANK(BQ191))),#N/A,
IFERROR(VLOOKUP(BN191,MonsterTable!$A:$B,MATCH(MonsterTable!$B$1,MonsterTable!$A$1:$B$1,0),0),
IF(OR(NOT(ISBLANK(BP191)),ISBLANK(BQ191)),#N/A,
IF(BN191="empty","empty",
VLOOKUP(BN191,MonsterGroupTable!$A:$A,1,0)))))))</f>
        <v/>
      </c>
      <c r="BV191" s="2" t="str">
        <f>IF(AND(ISBLANK(BU191),OR(NOT(ISBLANK(BW191)),NOT(ISBLANK(BX191)))),#N/A,
IF(ISBLANK(BU191),"",
IF(AND(NOT(ISERROR(VLOOKUP(BU191,MonsterTable!$A:$B,MATCH(MonsterTable!$B$1,MonsterTable!$A$1:$B$1,0),0))),OR(ISBLANK(BW191),ISBLANK(BX191))),#N/A,
IFERROR(VLOOKUP(BU191,MonsterTable!$A:$B,MATCH(MonsterTable!$B$1,MonsterTable!$A$1:$B$1,0),0),
IF(OR(NOT(ISBLANK(BW191)),ISBLANK(BX191)),#N/A,
IF(BU191="empty","empty",
VLOOKUP(BU191,MonsterGroupTable!$A:$A,1,0)))))))</f>
        <v/>
      </c>
      <c r="CC191" s="2" t="str">
        <f>IF(AND(ISBLANK(CB191),OR(NOT(ISBLANK(CD191)),NOT(ISBLANK(CE191)))),#N/A,
IF(ISBLANK(CB191),"",
IF(AND(NOT(ISERROR(VLOOKUP(CB191,MonsterTable!$A:$B,MATCH(MonsterTable!$B$1,MonsterTable!$A$1:$B$1,0),0))),OR(ISBLANK(CD191),ISBLANK(CE191))),#N/A,
IFERROR(VLOOKUP(CB191,MonsterTable!$A:$B,MATCH(MonsterTable!$B$1,MonsterTable!$A$1:$B$1,0),0),
IF(OR(NOT(ISBLANK(CD191)),ISBLANK(CE191)),#N/A,
IF(CB191="empty","empty",
VLOOKUP(CB191,MonsterGroupTable!$A:$A,1,0)))))))</f>
        <v/>
      </c>
      <c r="CJ191" s="2" t="str">
        <f>IF(AND(ISBLANK(CI191),OR(NOT(ISBLANK(CK191)),NOT(ISBLANK(CL191)))),#N/A,
IF(ISBLANK(CI191),"",
IF(AND(NOT(ISERROR(VLOOKUP(CI191,MonsterTable!$A:$B,MATCH(MonsterTable!$B$1,MonsterTable!$A$1:$B$1,0),0))),OR(ISBLANK(CK191),ISBLANK(CL191))),#N/A,
IFERROR(VLOOKUP(CI191,MonsterTable!$A:$B,MATCH(MonsterTable!$B$1,MonsterTable!$A$1:$B$1,0),0),
IF(OR(NOT(ISBLANK(CK191)),ISBLANK(CL191)),#N/A,
IF(CI191="empty","empty",
VLOOKUP(CI191,MonsterGroupTable!$A:$A,1,0)))))))</f>
        <v/>
      </c>
    </row>
    <row r="192" spans="1:88">
      <c r="A192">
        <v>10191</v>
      </c>
      <c r="B192">
        <f t="shared" si="4"/>
        <v>1.1000000000000001</v>
      </c>
      <c r="C192">
        <f t="shared" si="4"/>
        <v>1.1000000000000001</v>
      </c>
      <c r="F192">
        <v>360</v>
      </c>
      <c r="G192">
        <v>5113</v>
      </c>
      <c r="H192">
        <v>0</v>
      </c>
      <c r="I192">
        <v>0</v>
      </c>
      <c r="J192">
        <v>0</v>
      </c>
      <c r="K192" t="s">
        <v>28</v>
      </c>
      <c r="L192" t="s">
        <v>256</v>
      </c>
      <c r="M192" t="s">
        <v>79</v>
      </c>
      <c r="N192" t="s">
        <v>80</v>
      </c>
      <c r="O192">
        <v>0</v>
      </c>
      <c r="P192">
        <v>-4.75</v>
      </c>
      <c r="Q192">
        <v>-3.5</v>
      </c>
      <c r="R192">
        <v>4.75</v>
      </c>
      <c r="S192">
        <v>3</v>
      </c>
      <c r="T192">
        <v>-13.5</v>
      </c>
      <c r="U192">
        <v>2.5499999999999998</v>
      </c>
      <c r="V192">
        <v>-6.75</v>
      </c>
      <c r="W192" t="str">
        <f t="shared" si="5"/>
        <v>g120,5</v>
      </c>
      <c r="X192" s="1" t="s">
        <v>337</v>
      </c>
      <c r="Y192" s="2" t="str">
        <f>IF(AND(ISBLANK(X192),OR(NOT(ISBLANK(Z192)),NOT(ISBLANK(AA192)))),#N/A,
IF(ISBLANK(X192),"",
IF(AND(NOT(ISERROR(VLOOKUP(X192,MonsterTable!$A:$B,MATCH(MonsterTable!$B$1,MonsterTable!$A$1:$B$1,0),0))),OR(ISBLANK(Z192),ISBLANK(AA192))),#N/A,
IFERROR(VLOOKUP(X192,MonsterTable!$A:$B,MATCH(MonsterTable!$B$1,MonsterTable!$A$1:$B$1,0),0),
IF(OR(NOT(ISBLANK(Z192)),ISBLANK(AA192)),#N/A,
IF(X192="empty","empty",
VLOOKUP(X192,MonsterGroupTable!$A:$A,1,0)))))))</f>
        <v>g120</v>
      </c>
      <c r="AA192">
        <v>5</v>
      </c>
      <c r="AF192" s="2" t="str">
        <f>IF(AND(ISBLANK(AE192),OR(NOT(ISBLANK(AG192)),NOT(ISBLANK(AH192)))),#N/A,
IF(ISBLANK(AE192),"",
IF(AND(NOT(ISERROR(VLOOKUP(AE192,MonsterTable!$A:$B,MATCH(MonsterTable!$B$1,MonsterTable!$A$1:$B$1,0),0))),OR(ISBLANK(AG192),ISBLANK(AH192))),#N/A,
IFERROR(VLOOKUP(AE192,MonsterTable!$A:$B,MATCH(MonsterTable!$B$1,MonsterTable!$A$1:$B$1,0),0),
IF(OR(NOT(ISBLANK(AG192)),ISBLANK(AH192)),#N/A,
IF(AE192="empty","empty",
VLOOKUP(AE192,MonsterGroupTable!$A:$A,1,0)))))))</f>
        <v/>
      </c>
      <c r="AM192" s="2" t="str">
        <f>IF(AND(ISBLANK(AL192),OR(NOT(ISBLANK(AN192)),NOT(ISBLANK(AO192)))),#N/A,
IF(ISBLANK(AL192),"",
IF(AND(NOT(ISERROR(VLOOKUP(AL192,MonsterTable!$A:$B,MATCH(MonsterTable!$B$1,MonsterTable!$A$1:$B$1,0),0))),OR(ISBLANK(AN192),ISBLANK(AO192))),#N/A,
IFERROR(VLOOKUP(AL192,MonsterTable!$A:$B,MATCH(MonsterTable!$B$1,MonsterTable!$A$1:$B$1,0),0),
IF(OR(NOT(ISBLANK(AN192)),ISBLANK(AO192)),#N/A,
IF(AL192="empty","empty",
VLOOKUP(AL192,MonsterGroupTable!$A:$A,1,0)))))))</f>
        <v/>
      </c>
      <c r="AT192" s="2" t="str">
        <f>IF(AND(ISBLANK(AS192),OR(NOT(ISBLANK(AU192)),NOT(ISBLANK(AV192)))),#N/A,
IF(ISBLANK(AS192),"",
IF(AND(NOT(ISERROR(VLOOKUP(AS192,MonsterTable!$A:$B,MATCH(MonsterTable!$B$1,MonsterTable!$A$1:$B$1,0),0))),OR(ISBLANK(AU192),ISBLANK(AV192))),#N/A,
IFERROR(VLOOKUP(AS192,MonsterTable!$A:$B,MATCH(MonsterTable!$B$1,MonsterTable!$A$1:$B$1,0),0),
IF(OR(NOT(ISBLANK(AU192)),ISBLANK(AV192)),#N/A,
IF(AS192="empty","empty",
VLOOKUP(AS192,MonsterGroupTable!$A:$A,1,0)))))))</f>
        <v/>
      </c>
      <c r="BA192" s="2" t="str">
        <f>IF(AND(ISBLANK(AZ192),OR(NOT(ISBLANK(BB192)),NOT(ISBLANK(BC192)))),#N/A,
IF(ISBLANK(AZ192),"",
IF(AND(NOT(ISERROR(VLOOKUP(AZ192,MonsterTable!$A:$B,MATCH(MonsterTable!$B$1,MonsterTable!$A$1:$B$1,0),0))),OR(ISBLANK(BB192),ISBLANK(BC192))),#N/A,
IFERROR(VLOOKUP(AZ192,MonsterTable!$A:$B,MATCH(MonsterTable!$B$1,MonsterTable!$A$1:$B$1,0),0),
IF(OR(NOT(ISBLANK(BB192)),ISBLANK(BC192)),#N/A,
IF(AZ192="empty","empty",
VLOOKUP(AZ192,MonsterGroupTable!$A:$A,1,0)))))))</f>
        <v/>
      </c>
      <c r="BH192" s="2" t="str">
        <f>IF(AND(ISBLANK(BG192),OR(NOT(ISBLANK(BI192)),NOT(ISBLANK(BJ192)))),#N/A,
IF(ISBLANK(BG192),"",
IF(AND(NOT(ISERROR(VLOOKUP(BG192,MonsterTable!$A:$B,MATCH(MonsterTable!$B$1,MonsterTable!$A$1:$B$1,0),0))),OR(ISBLANK(BI192),ISBLANK(BJ192))),#N/A,
IFERROR(VLOOKUP(BG192,MonsterTable!$A:$B,MATCH(MonsterTable!$B$1,MonsterTable!$A$1:$B$1,0),0),
IF(OR(NOT(ISBLANK(BI192)),ISBLANK(BJ192)),#N/A,
IF(BG192="empty","empty",
VLOOKUP(BG192,MonsterGroupTable!$A:$A,1,0)))))))</f>
        <v/>
      </c>
      <c r="BO192" s="2" t="str">
        <f>IF(AND(ISBLANK(BN192),OR(NOT(ISBLANK(BP192)),NOT(ISBLANK(BQ192)))),#N/A,
IF(ISBLANK(BN192),"",
IF(AND(NOT(ISERROR(VLOOKUP(BN192,MonsterTable!$A:$B,MATCH(MonsterTable!$B$1,MonsterTable!$A$1:$B$1,0),0))),OR(ISBLANK(BP192),ISBLANK(BQ192))),#N/A,
IFERROR(VLOOKUP(BN192,MonsterTable!$A:$B,MATCH(MonsterTable!$B$1,MonsterTable!$A$1:$B$1,0),0),
IF(OR(NOT(ISBLANK(BP192)),ISBLANK(BQ192)),#N/A,
IF(BN192="empty","empty",
VLOOKUP(BN192,MonsterGroupTable!$A:$A,1,0)))))))</f>
        <v/>
      </c>
      <c r="BV192" s="2" t="str">
        <f>IF(AND(ISBLANK(BU192),OR(NOT(ISBLANK(BW192)),NOT(ISBLANK(BX192)))),#N/A,
IF(ISBLANK(BU192),"",
IF(AND(NOT(ISERROR(VLOOKUP(BU192,MonsterTable!$A:$B,MATCH(MonsterTable!$B$1,MonsterTable!$A$1:$B$1,0),0))),OR(ISBLANK(BW192),ISBLANK(BX192))),#N/A,
IFERROR(VLOOKUP(BU192,MonsterTable!$A:$B,MATCH(MonsterTable!$B$1,MonsterTable!$A$1:$B$1,0),0),
IF(OR(NOT(ISBLANK(BW192)),ISBLANK(BX192)),#N/A,
IF(BU192="empty","empty",
VLOOKUP(BU192,MonsterGroupTable!$A:$A,1,0)))))))</f>
        <v/>
      </c>
      <c r="CC192" s="2" t="str">
        <f>IF(AND(ISBLANK(CB192),OR(NOT(ISBLANK(CD192)),NOT(ISBLANK(CE192)))),#N/A,
IF(ISBLANK(CB192),"",
IF(AND(NOT(ISERROR(VLOOKUP(CB192,MonsterTable!$A:$B,MATCH(MonsterTable!$B$1,MonsterTable!$A$1:$B$1,0),0))),OR(ISBLANK(CD192),ISBLANK(CE192))),#N/A,
IFERROR(VLOOKUP(CB192,MonsterTable!$A:$B,MATCH(MonsterTable!$B$1,MonsterTable!$A$1:$B$1,0),0),
IF(OR(NOT(ISBLANK(CD192)),ISBLANK(CE192)),#N/A,
IF(CB192="empty","empty",
VLOOKUP(CB192,MonsterGroupTable!$A:$A,1,0)))))))</f>
        <v/>
      </c>
      <c r="CJ192" s="2" t="str">
        <f>IF(AND(ISBLANK(CI192),OR(NOT(ISBLANK(CK192)),NOT(ISBLANK(CL192)))),#N/A,
IF(ISBLANK(CI192),"",
IF(AND(NOT(ISERROR(VLOOKUP(CI192,MonsterTable!$A:$B,MATCH(MonsterTable!$B$1,MonsterTable!$A$1:$B$1,0),0))),OR(ISBLANK(CK192),ISBLANK(CL192))),#N/A,
IFERROR(VLOOKUP(CI192,MonsterTable!$A:$B,MATCH(MonsterTable!$B$1,MonsterTable!$A$1:$B$1,0),0),
IF(OR(NOT(ISBLANK(CK192)),ISBLANK(CL192)),#N/A,
IF(CI192="empty","empty",
VLOOKUP(CI192,MonsterGroupTable!$A:$A,1,0)))))))</f>
        <v/>
      </c>
    </row>
    <row r="193" spans="1:88">
      <c r="A193">
        <v>10192</v>
      </c>
      <c r="B193">
        <f t="shared" si="4"/>
        <v>1.1000000000000001</v>
      </c>
      <c r="C193">
        <f t="shared" si="4"/>
        <v>1.1000000000000001</v>
      </c>
      <c r="F193">
        <v>360</v>
      </c>
      <c r="G193">
        <v>5167</v>
      </c>
      <c r="H193">
        <v>0</v>
      </c>
      <c r="I193">
        <v>0</v>
      </c>
      <c r="J193">
        <v>0</v>
      </c>
      <c r="K193" t="s">
        <v>28</v>
      </c>
      <c r="L193" t="s">
        <v>256</v>
      </c>
      <c r="M193" t="s">
        <v>79</v>
      </c>
      <c r="N193" t="s">
        <v>80</v>
      </c>
      <c r="O193">
        <v>0</v>
      </c>
      <c r="P193">
        <v>-4.75</v>
      </c>
      <c r="Q193">
        <v>-3.5</v>
      </c>
      <c r="R193">
        <v>4.75</v>
      </c>
      <c r="S193">
        <v>3</v>
      </c>
      <c r="T193">
        <v>-13.5</v>
      </c>
      <c r="U193">
        <v>2.5499999999999998</v>
      </c>
      <c r="V193">
        <v>-6.75</v>
      </c>
      <c r="W193" t="str">
        <f t="shared" si="5"/>
        <v>g120,5</v>
      </c>
      <c r="X193" s="1" t="s">
        <v>337</v>
      </c>
      <c r="Y193" s="2" t="str">
        <f>IF(AND(ISBLANK(X193),OR(NOT(ISBLANK(Z193)),NOT(ISBLANK(AA193)))),#N/A,
IF(ISBLANK(X193),"",
IF(AND(NOT(ISERROR(VLOOKUP(X193,MonsterTable!$A:$B,MATCH(MonsterTable!$B$1,MonsterTable!$A$1:$B$1,0),0))),OR(ISBLANK(Z193),ISBLANK(AA193))),#N/A,
IFERROR(VLOOKUP(X193,MonsterTable!$A:$B,MATCH(MonsterTable!$B$1,MonsterTable!$A$1:$B$1,0),0),
IF(OR(NOT(ISBLANK(Z193)),ISBLANK(AA193)),#N/A,
IF(X193="empty","empty",
VLOOKUP(X193,MonsterGroupTable!$A:$A,1,0)))))))</f>
        <v>g120</v>
      </c>
      <c r="AA193">
        <v>5</v>
      </c>
      <c r="AF193" s="2" t="str">
        <f>IF(AND(ISBLANK(AE193),OR(NOT(ISBLANK(AG193)),NOT(ISBLANK(AH193)))),#N/A,
IF(ISBLANK(AE193),"",
IF(AND(NOT(ISERROR(VLOOKUP(AE193,MonsterTable!$A:$B,MATCH(MonsterTable!$B$1,MonsterTable!$A$1:$B$1,0),0))),OR(ISBLANK(AG193),ISBLANK(AH193))),#N/A,
IFERROR(VLOOKUP(AE193,MonsterTable!$A:$B,MATCH(MonsterTable!$B$1,MonsterTable!$A$1:$B$1,0),0),
IF(OR(NOT(ISBLANK(AG193)),ISBLANK(AH193)),#N/A,
IF(AE193="empty","empty",
VLOOKUP(AE193,MonsterGroupTable!$A:$A,1,0)))))))</f>
        <v/>
      </c>
      <c r="AM193" s="2" t="str">
        <f>IF(AND(ISBLANK(AL193),OR(NOT(ISBLANK(AN193)),NOT(ISBLANK(AO193)))),#N/A,
IF(ISBLANK(AL193),"",
IF(AND(NOT(ISERROR(VLOOKUP(AL193,MonsterTable!$A:$B,MATCH(MonsterTable!$B$1,MonsterTable!$A$1:$B$1,0),0))),OR(ISBLANK(AN193),ISBLANK(AO193))),#N/A,
IFERROR(VLOOKUP(AL193,MonsterTable!$A:$B,MATCH(MonsterTable!$B$1,MonsterTable!$A$1:$B$1,0),0),
IF(OR(NOT(ISBLANK(AN193)),ISBLANK(AO193)),#N/A,
IF(AL193="empty","empty",
VLOOKUP(AL193,MonsterGroupTable!$A:$A,1,0)))))))</f>
        <v/>
      </c>
      <c r="AT193" s="2" t="str">
        <f>IF(AND(ISBLANK(AS193),OR(NOT(ISBLANK(AU193)),NOT(ISBLANK(AV193)))),#N/A,
IF(ISBLANK(AS193),"",
IF(AND(NOT(ISERROR(VLOOKUP(AS193,MonsterTable!$A:$B,MATCH(MonsterTable!$B$1,MonsterTable!$A$1:$B$1,0),0))),OR(ISBLANK(AU193),ISBLANK(AV193))),#N/A,
IFERROR(VLOOKUP(AS193,MonsterTable!$A:$B,MATCH(MonsterTable!$B$1,MonsterTable!$A$1:$B$1,0),0),
IF(OR(NOT(ISBLANK(AU193)),ISBLANK(AV193)),#N/A,
IF(AS193="empty","empty",
VLOOKUP(AS193,MonsterGroupTable!$A:$A,1,0)))))))</f>
        <v/>
      </c>
      <c r="BA193" s="2" t="str">
        <f>IF(AND(ISBLANK(AZ193),OR(NOT(ISBLANK(BB193)),NOT(ISBLANK(BC193)))),#N/A,
IF(ISBLANK(AZ193),"",
IF(AND(NOT(ISERROR(VLOOKUP(AZ193,MonsterTable!$A:$B,MATCH(MonsterTable!$B$1,MonsterTable!$A$1:$B$1,0),0))),OR(ISBLANK(BB193),ISBLANK(BC193))),#N/A,
IFERROR(VLOOKUP(AZ193,MonsterTable!$A:$B,MATCH(MonsterTable!$B$1,MonsterTable!$A$1:$B$1,0),0),
IF(OR(NOT(ISBLANK(BB193)),ISBLANK(BC193)),#N/A,
IF(AZ193="empty","empty",
VLOOKUP(AZ193,MonsterGroupTable!$A:$A,1,0)))))))</f>
        <v/>
      </c>
      <c r="BH193" s="2" t="str">
        <f>IF(AND(ISBLANK(BG193),OR(NOT(ISBLANK(BI193)),NOT(ISBLANK(BJ193)))),#N/A,
IF(ISBLANK(BG193),"",
IF(AND(NOT(ISERROR(VLOOKUP(BG193,MonsterTable!$A:$B,MATCH(MonsterTable!$B$1,MonsterTable!$A$1:$B$1,0),0))),OR(ISBLANK(BI193),ISBLANK(BJ193))),#N/A,
IFERROR(VLOOKUP(BG193,MonsterTable!$A:$B,MATCH(MonsterTable!$B$1,MonsterTable!$A$1:$B$1,0),0),
IF(OR(NOT(ISBLANK(BI193)),ISBLANK(BJ193)),#N/A,
IF(BG193="empty","empty",
VLOOKUP(BG193,MonsterGroupTable!$A:$A,1,0)))))))</f>
        <v/>
      </c>
      <c r="BO193" s="2" t="str">
        <f>IF(AND(ISBLANK(BN193),OR(NOT(ISBLANK(BP193)),NOT(ISBLANK(BQ193)))),#N/A,
IF(ISBLANK(BN193),"",
IF(AND(NOT(ISERROR(VLOOKUP(BN193,MonsterTable!$A:$B,MATCH(MonsterTable!$B$1,MonsterTable!$A$1:$B$1,0),0))),OR(ISBLANK(BP193),ISBLANK(BQ193))),#N/A,
IFERROR(VLOOKUP(BN193,MonsterTable!$A:$B,MATCH(MonsterTable!$B$1,MonsterTable!$A$1:$B$1,0),0),
IF(OR(NOT(ISBLANK(BP193)),ISBLANK(BQ193)),#N/A,
IF(BN193="empty","empty",
VLOOKUP(BN193,MonsterGroupTable!$A:$A,1,0)))))))</f>
        <v/>
      </c>
      <c r="BV193" s="2" t="str">
        <f>IF(AND(ISBLANK(BU193),OR(NOT(ISBLANK(BW193)),NOT(ISBLANK(BX193)))),#N/A,
IF(ISBLANK(BU193),"",
IF(AND(NOT(ISERROR(VLOOKUP(BU193,MonsterTable!$A:$B,MATCH(MonsterTable!$B$1,MonsterTable!$A$1:$B$1,0),0))),OR(ISBLANK(BW193),ISBLANK(BX193))),#N/A,
IFERROR(VLOOKUP(BU193,MonsterTable!$A:$B,MATCH(MonsterTable!$B$1,MonsterTable!$A$1:$B$1,0),0),
IF(OR(NOT(ISBLANK(BW193)),ISBLANK(BX193)),#N/A,
IF(BU193="empty","empty",
VLOOKUP(BU193,MonsterGroupTable!$A:$A,1,0)))))))</f>
        <v/>
      </c>
      <c r="CC193" s="2" t="str">
        <f>IF(AND(ISBLANK(CB193),OR(NOT(ISBLANK(CD193)),NOT(ISBLANK(CE193)))),#N/A,
IF(ISBLANK(CB193),"",
IF(AND(NOT(ISERROR(VLOOKUP(CB193,MonsterTable!$A:$B,MATCH(MonsterTable!$B$1,MonsterTable!$A$1:$B$1,0),0))),OR(ISBLANK(CD193),ISBLANK(CE193))),#N/A,
IFERROR(VLOOKUP(CB193,MonsterTable!$A:$B,MATCH(MonsterTable!$B$1,MonsterTable!$A$1:$B$1,0),0),
IF(OR(NOT(ISBLANK(CD193)),ISBLANK(CE193)),#N/A,
IF(CB193="empty","empty",
VLOOKUP(CB193,MonsterGroupTable!$A:$A,1,0)))))))</f>
        <v/>
      </c>
      <c r="CJ193" s="2" t="str">
        <f>IF(AND(ISBLANK(CI193),OR(NOT(ISBLANK(CK193)),NOT(ISBLANK(CL193)))),#N/A,
IF(ISBLANK(CI193),"",
IF(AND(NOT(ISERROR(VLOOKUP(CI193,MonsterTable!$A:$B,MATCH(MonsterTable!$B$1,MonsterTable!$A$1:$B$1,0),0))),OR(ISBLANK(CK193),ISBLANK(CL193))),#N/A,
IFERROR(VLOOKUP(CI193,MonsterTable!$A:$B,MATCH(MonsterTable!$B$1,MonsterTable!$A$1:$B$1,0),0),
IF(OR(NOT(ISBLANK(CK193)),ISBLANK(CL193)),#N/A,
IF(CI193="empty","empty",
VLOOKUP(CI193,MonsterGroupTable!$A:$A,1,0)))))))</f>
        <v/>
      </c>
    </row>
    <row r="194" spans="1:88">
      <c r="A194">
        <v>10193</v>
      </c>
      <c r="B194">
        <f t="shared" si="4"/>
        <v>1.1000000000000001</v>
      </c>
      <c r="C194">
        <f t="shared" si="4"/>
        <v>1.1000000000000001</v>
      </c>
      <c r="F194">
        <v>360</v>
      </c>
      <c r="G194">
        <v>5221</v>
      </c>
      <c r="H194">
        <v>0</v>
      </c>
      <c r="I194">
        <v>0</v>
      </c>
      <c r="J194">
        <v>0</v>
      </c>
      <c r="K194" t="s">
        <v>28</v>
      </c>
      <c r="L194" t="s">
        <v>256</v>
      </c>
      <c r="M194" t="s">
        <v>79</v>
      </c>
      <c r="N194" t="s">
        <v>80</v>
      </c>
      <c r="O194">
        <v>0</v>
      </c>
      <c r="P194">
        <v>-4.75</v>
      </c>
      <c r="Q194">
        <v>-3.5</v>
      </c>
      <c r="R194">
        <v>4.75</v>
      </c>
      <c r="S194">
        <v>3</v>
      </c>
      <c r="T194">
        <v>-13.5</v>
      </c>
      <c r="U194">
        <v>2.5499999999999998</v>
      </c>
      <c r="V194">
        <v>-6.75</v>
      </c>
      <c r="W194" t="str">
        <f t="shared" si="5"/>
        <v>g120,5</v>
      </c>
      <c r="X194" s="1" t="s">
        <v>337</v>
      </c>
      <c r="Y194" s="2" t="str">
        <f>IF(AND(ISBLANK(X194),OR(NOT(ISBLANK(Z194)),NOT(ISBLANK(AA194)))),#N/A,
IF(ISBLANK(X194),"",
IF(AND(NOT(ISERROR(VLOOKUP(X194,MonsterTable!$A:$B,MATCH(MonsterTable!$B$1,MonsterTable!$A$1:$B$1,0),0))),OR(ISBLANK(Z194),ISBLANK(AA194))),#N/A,
IFERROR(VLOOKUP(X194,MonsterTable!$A:$B,MATCH(MonsterTable!$B$1,MonsterTable!$A$1:$B$1,0),0),
IF(OR(NOT(ISBLANK(Z194)),ISBLANK(AA194)),#N/A,
IF(X194="empty","empty",
VLOOKUP(X194,MonsterGroupTable!$A:$A,1,0)))))))</f>
        <v>g120</v>
      </c>
      <c r="AA194">
        <v>5</v>
      </c>
      <c r="AF194" s="2" t="str">
        <f>IF(AND(ISBLANK(AE194),OR(NOT(ISBLANK(AG194)),NOT(ISBLANK(AH194)))),#N/A,
IF(ISBLANK(AE194),"",
IF(AND(NOT(ISERROR(VLOOKUP(AE194,MonsterTable!$A:$B,MATCH(MonsterTable!$B$1,MonsterTable!$A$1:$B$1,0),0))),OR(ISBLANK(AG194),ISBLANK(AH194))),#N/A,
IFERROR(VLOOKUP(AE194,MonsterTable!$A:$B,MATCH(MonsterTable!$B$1,MonsterTable!$A$1:$B$1,0),0),
IF(OR(NOT(ISBLANK(AG194)),ISBLANK(AH194)),#N/A,
IF(AE194="empty","empty",
VLOOKUP(AE194,MonsterGroupTable!$A:$A,1,0)))))))</f>
        <v/>
      </c>
      <c r="AM194" s="2" t="str">
        <f>IF(AND(ISBLANK(AL194),OR(NOT(ISBLANK(AN194)),NOT(ISBLANK(AO194)))),#N/A,
IF(ISBLANK(AL194),"",
IF(AND(NOT(ISERROR(VLOOKUP(AL194,MonsterTable!$A:$B,MATCH(MonsterTable!$B$1,MonsterTable!$A$1:$B$1,0),0))),OR(ISBLANK(AN194),ISBLANK(AO194))),#N/A,
IFERROR(VLOOKUP(AL194,MonsterTable!$A:$B,MATCH(MonsterTable!$B$1,MonsterTable!$A$1:$B$1,0),0),
IF(OR(NOT(ISBLANK(AN194)),ISBLANK(AO194)),#N/A,
IF(AL194="empty","empty",
VLOOKUP(AL194,MonsterGroupTable!$A:$A,1,0)))))))</f>
        <v/>
      </c>
      <c r="AT194" s="2" t="str">
        <f>IF(AND(ISBLANK(AS194),OR(NOT(ISBLANK(AU194)),NOT(ISBLANK(AV194)))),#N/A,
IF(ISBLANK(AS194),"",
IF(AND(NOT(ISERROR(VLOOKUP(AS194,MonsterTable!$A:$B,MATCH(MonsterTable!$B$1,MonsterTable!$A$1:$B$1,0),0))),OR(ISBLANK(AU194),ISBLANK(AV194))),#N/A,
IFERROR(VLOOKUP(AS194,MonsterTable!$A:$B,MATCH(MonsterTable!$B$1,MonsterTable!$A$1:$B$1,0),0),
IF(OR(NOT(ISBLANK(AU194)),ISBLANK(AV194)),#N/A,
IF(AS194="empty","empty",
VLOOKUP(AS194,MonsterGroupTable!$A:$A,1,0)))))))</f>
        <v/>
      </c>
      <c r="BA194" s="2" t="str">
        <f>IF(AND(ISBLANK(AZ194),OR(NOT(ISBLANK(BB194)),NOT(ISBLANK(BC194)))),#N/A,
IF(ISBLANK(AZ194),"",
IF(AND(NOT(ISERROR(VLOOKUP(AZ194,MonsterTable!$A:$B,MATCH(MonsterTable!$B$1,MonsterTable!$A$1:$B$1,0),0))),OR(ISBLANK(BB194),ISBLANK(BC194))),#N/A,
IFERROR(VLOOKUP(AZ194,MonsterTable!$A:$B,MATCH(MonsterTable!$B$1,MonsterTable!$A$1:$B$1,0),0),
IF(OR(NOT(ISBLANK(BB194)),ISBLANK(BC194)),#N/A,
IF(AZ194="empty","empty",
VLOOKUP(AZ194,MonsterGroupTable!$A:$A,1,0)))))))</f>
        <v/>
      </c>
      <c r="BH194" s="2" t="str">
        <f>IF(AND(ISBLANK(BG194),OR(NOT(ISBLANK(BI194)),NOT(ISBLANK(BJ194)))),#N/A,
IF(ISBLANK(BG194),"",
IF(AND(NOT(ISERROR(VLOOKUP(BG194,MonsterTable!$A:$B,MATCH(MonsterTable!$B$1,MonsterTable!$A$1:$B$1,0),0))),OR(ISBLANK(BI194),ISBLANK(BJ194))),#N/A,
IFERROR(VLOOKUP(BG194,MonsterTable!$A:$B,MATCH(MonsterTable!$B$1,MonsterTable!$A$1:$B$1,0),0),
IF(OR(NOT(ISBLANK(BI194)),ISBLANK(BJ194)),#N/A,
IF(BG194="empty","empty",
VLOOKUP(BG194,MonsterGroupTable!$A:$A,1,0)))))))</f>
        <v/>
      </c>
      <c r="BO194" s="2" t="str">
        <f>IF(AND(ISBLANK(BN194),OR(NOT(ISBLANK(BP194)),NOT(ISBLANK(BQ194)))),#N/A,
IF(ISBLANK(BN194),"",
IF(AND(NOT(ISERROR(VLOOKUP(BN194,MonsterTable!$A:$B,MATCH(MonsterTable!$B$1,MonsterTable!$A$1:$B$1,0),0))),OR(ISBLANK(BP194),ISBLANK(BQ194))),#N/A,
IFERROR(VLOOKUP(BN194,MonsterTable!$A:$B,MATCH(MonsterTable!$B$1,MonsterTable!$A$1:$B$1,0),0),
IF(OR(NOT(ISBLANK(BP194)),ISBLANK(BQ194)),#N/A,
IF(BN194="empty","empty",
VLOOKUP(BN194,MonsterGroupTable!$A:$A,1,0)))))))</f>
        <v/>
      </c>
      <c r="BV194" s="2" t="str">
        <f>IF(AND(ISBLANK(BU194),OR(NOT(ISBLANK(BW194)),NOT(ISBLANK(BX194)))),#N/A,
IF(ISBLANK(BU194),"",
IF(AND(NOT(ISERROR(VLOOKUP(BU194,MonsterTable!$A:$B,MATCH(MonsterTable!$B$1,MonsterTable!$A$1:$B$1,0),0))),OR(ISBLANK(BW194),ISBLANK(BX194))),#N/A,
IFERROR(VLOOKUP(BU194,MonsterTable!$A:$B,MATCH(MonsterTable!$B$1,MonsterTable!$A$1:$B$1,0),0),
IF(OR(NOT(ISBLANK(BW194)),ISBLANK(BX194)),#N/A,
IF(BU194="empty","empty",
VLOOKUP(BU194,MonsterGroupTable!$A:$A,1,0)))))))</f>
        <v/>
      </c>
      <c r="CC194" s="2" t="str">
        <f>IF(AND(ISBLANK(CB194),OR(NOT(ISBLANK(CD194)),NOT(ISBLANK(CE194)))),#N/A,
IF(ISBLANK(CB194),"",
IF(AND(NOT(ISERROR(VLOOKUP(CB194,MonsterTable!$A:$B,MATCH(MonsterTable!$B$1,MonsterTable!$A$1:$B$1,0),0))),OR(ISBLANK(CD194),ISBLANK(CE194))),#N/A,
IFERROR(VLOOKUP(CB194,MonsterTable!$A:$B,MATCH(MonsterTable!$B$1,MonsterTable!$A$1:$B$1,0),0),
IF(OR(NOT(ISBLANK(CD194)),ISBLANK(CE194)),#N/A,
IF(CB194="empty","empty",
VLOOKUP(CB194,MonsterGroupTable!$A:$A,1,0)))))))</f>
        <v/>
      </c>
      <c r="CJ194" s="2" t="str">
        <f>IF(AND(ISBLANK(CI194),OR(NOT(ISBLANK(CK194)),NOT(ISBLANK(CL194)))),#N/A,
IF(ISBLANK(CI194),"",
IF(AND(NOT(ISERROR(VLOOKUP(CI194,MonsterTable!$A:$B,MATCH(MonsterTable!$B$1,MonsterTable!$A$1:$B$1,0),0))),OR(ISBLANK(CK194),ISBLANK(CL194))),#N/A,
IFERROR(VLOOKUP(CI194,MonsterTable!$A:$B,MATCH(MonsterTable!$B$1,MonsterTable!$A$1:$B$1,0),0),
IF(OR(NOT(ISBLANK(CK194)),ISBLANK(CL194)),#N/A,
IF(CI194="empty","empty",
VLOOKUP(CI194,MonsterGroupTable!$A:$A,1,0)))))))</f>
        <v/>
      </c>
    </row>
    <row r="195" spans="1:88">
      <c r="A195">
        <v>10194</v>
      </c>
      <c r="B195">
        <f t="shared" ref="B195:C258" si="6">IF(MOD(A195,10)=0,1.2,1.1)</f>
        <v>1.1000000000000001</v>
      </c>
      <c r="C195">
        <f t="shared" si="6"/>
        <v>1.1000000000000001</v>
      </c>
      <c r="F195">
        <v>360</v>
      </c>
      <c r="G195">
        <v>5275</v>
      </c>
      <c r="H195">
        <v>0</v>
      </c>
      <c r="I195">
        <v>0</v>
      </c>
      <c r="J195">
        <v>0</v>
      </c>
      <c r="K195" t="s">
        <v>28</v>
      </c>
      <c r="L195" t="s">
        <v>256</v>
      </c>
      <c r="M195" t="s">
        <v>79</v>
      </c>
      <c r="N195" t="s">
        <v>80</v>
      </c>
      <c r="O195">
        <v>0</v>
      </c>
      <c r="P195">
        <v>-4.75</v>
      </c>
      <c r="Q195">
        <v>-3.5</v>
      </c>
      <c r="R195">
        <v>4.75</v>
      </c>
      <c r="S195">
        <v>3</v>
      </c>
      <c r="T195">
        <v>-13.5</v>
      </c>
      <c r="U195">
        <v>2.5499999999999998</v>
      </c>
      <c r="V195">
        <v>-6.75</v>
      </c>
      <c r="W195" t="str">
        <f t="shared" ref="W195:W258" si="7">Y195&amp;IF(ISBLANK(Z195),"",","&amp;Z195)&amp;IF(ISBLANK(AA195),"",","&amp;AA195)&amp;IF(ISBLANK(AB195),"",","&amp;AB195)&amp;IF(ISBLANK(AC195),"",","&amp;AC195)&amp;IF(ISBLANK(AD195),"",","&amp;AD195)
&amp;IF(LEN(AF195)=0,"",","&amp;AF195)&amp;IF(ISBLANK(AG195),"",","&amp;AG195)&amp;IF(ISBLANK(AH195),"",","&amp;AH195)&amp;IF(ISBLANK(AI195),"",","&amp;AI195)&amp;IF(ISBLANK(AJ195),"",","&amp;AJ195)&amp;IF(ISBLANK(AK195),"",","&amp;AK195)
&amp;IF(LEN(AM195)=0,"",","&amp;AM195)&amp;IF(ISBLANK(AN195),"",","&amp;AN195)&amp;IF(ISBLANK(AO195),"",","&amp;AO195)&amp;IF(ISBLANK(AP195),"",","&amp;AP195)&amp;IF(ISBLANK(AQ195),"",","&amp;AQ195)&amp;IF(ISBLANK(AR195),"",","&amp;AR195)
&amp;IF(LEN(AT195)=0,"",","&amp;AT195)&amp;IF(ISBLANK(AU195),"",","&amp;AU195)&amp;IF(ISBLANK(AV195),"",","&amp;AV195)&amp;IF(ISBLANK(AW195),"",","&amp;AW195)&amp;IF(ISBLANK(AX195),"",","&amp;AX195)&amp;IF(ISBLANK(AY195),"",","&amp;AY195)
&amp;IF(LEN(BA195)=0,"",","&amp;BA195)&amp;IF(ISBLANK(BB195),"",","&amp;BB195)&amp;IF(ISBLANK(BC195),"",","&amp;BC195)&amp;IF(ISBLANK(BD195),"",","&amp;BD195)&amp;IF(ISBLANK(BE195),"",","&amp;BE195)&amp;IF(ISBLANK(BF195),"",","&amp;BF195)
&amp;IF(LEN(BH195)=0,"",","&amp;BH195)&amp;IF(ISBLANK(BI195),"",","&amp;BI195)&amp;IF(ISBLANK(BJ195),"",","&amp;BJ195)&amp;IF(ISBLANK(BK195),"",","&amp;BK195)&amp;IF(ISBLANK(BL195),"",","&amp;BL195)&amp;IF(ISBLANK(BM195),"",","&amp;BM195)
&amp;IF(LEN(BO195)=0,"",","&amp;BO195)&amp;IF(ISBLANK(BP195),"",","&amp;BP195)&amp;IF(ISBLANK(BQ195),"",","&amp;BQ195)&amp;IF(ISBLANK(BR195),"",","&amp;BR195)&amp;IF(ISBLANK(BS195),"",","&amp;BS195)&amp;IF(ISBLANK(BT195),"",","&amp;BT195)
&amp;IF(LEN(BV195)=0,"",","&amp;BV195)&amp;IF(ISBLANK(BW195),"",","&amp;BW195)&amp;IF(ISBLANK(BX195),"",","&amp;BX195)&amp;IF(ISBLANK(BY195),"",","&amp;BY195)&amp;IF(ISBLANK(BZ195),"",","&amp;BZ195)&amp;IF(ISBLANK(CA195),"",","&amp;CA195)
&amp;IF(LEN(CC195)=0,"",","&amp;CC195)&amp;IF(ISBLANK(CD195),"",","&amp;CD195)&amp;IF(ISBLANK(CE195),"",","&amp;CE195)&amp;IF(ISBLANK(CF195),"",","&amp;CF195)&amp;IF(ISBLANK(CG195),"",","&amp;CG195)&amp;IF(ISBLANK(CH195),"",","&amp;CH195)
&amp;IF(LEN(CJ195)=0,"",","&amp;CJ195)&amp;IF(ISBLANK(CK195),"",","&amp;CK195)&amp;IF(ISBLANK(CL195),"",","&amp;CL195)&amp;IF(ISBLANK(CM195),"",","&amp;CM195)&amp;IF(ISBLANK(CN195),"",","&amp;CN195)&amp;IF(ISBLANK(CO195),"",","&amp;CO195)</f>
        <v>g120,5</v>
      </c>
      <c r="X195" s="1" t="s">
        <v>337</v>
      </c>
      <c r="Y195" s="2" t="str">
        <f>IF(AND(ISBLANK(X195),OR(NOT(ISBLANK(Z195)),NOT(ISBLANK(AA195)))),#N/A,
IF(ISBLANK(X195),"",
IF(AND(NOT(ISERROR(VLOOKUP(X195,MonsterTable!$A:$B,MATCH(MonsterTable!$B$1,MonsterTable!$A$1:$B$1,0),0))),OR(ISBLANK(Z195),ISBLANK(AA195))),#N/A,
IFERROR(VLOOKUP(X195,MonsterTable!$A:$B,MATCH(MonsterTable!$B$1,MonsterTable!$A$1:$B$1,0),0),
IF(OR(NOT(ISBLANK(Z195)),ISBLANK(AA195)),#N/A,
IF(X195="empty","empty",
VLOOKUP(X195,MonsterGroupTable!$A:$A,1,0)))))))</f>
        <v>g120</v>
      </c>
      <c r="AA195">
        <v>5</v>
      </c>
      <c r="AF195" s="2" t="str">
        <f>IF(AND(ISBLANK(AE195),OR(NOT(ISBLANK(AG195)),NOT(ISBLANK(AH195)))),#N/A,
IF(ISBLANK(AE195),"",
IF(AND(NOT(ISERROR(VLOOKUP(AE195,MonsterTable!$A:$B,MATCH(MonsterTable!$B$1,MonsterTable!$A$1:$B$1,0),0))),OR(ISBLANK(AG195),ISBLANK(AH195))),#N/A,
IFERROR(VLOOKUP(AE195,MonsterTable!$A:$B,MATCH(MonsterTable!$B$1,MonsterTable!$A$1:$B$1,0),0),
IF(OR(NOT(ISBLANK(AG195)),ISBLANK(AH195)),#N/A,
IF(AE195="empty","empty",
VLOOKUP(AE195,MonsterGroupTable!$A:$A,1,0)))))))</f>
        <v/>
      </c>
      <c r="AM195" s="2" t="str">
        <f>IF(AND(ISBLANK(AL195),OR(NOT(ISBLANK(AN195)),NOT(ISBLANK(AO195)))),#N/A,
IF(ISBLANK(AL195),"",
IF(AND(NOT(ISERROR(VLOOKUP(AL195,MonsterTable!$A:$B,MATCH(MonsterTable!$B$1,MonsterTable!$A$1:$B$1,0),0))),OR(ISBLANK(AN195),ISBLANK(AO195))),#N/A,
IFERROR(VLOOKUP(AL195,MonsterTable!$A:$B,MATCH(MonsterTable!$B$1,MonsterTable!$A$1:$B$1,0),0),
IF(OR(NOT(ISBLANK(AN195)),ISBLANK(AO195)),#N/A,
IF(AL195="empty","empty",
VLOOKUP(AL195,MonsterGroupTable!$A:$A,1,0)))))))</f>
        <v/>
      </c>
      <c r="AT195" s="2" t="str">
        <f>IF(AND(ISBLANK(AS195),OR(NOT(ISBLANK(AU195)),NOT(ISBLANK(AV195)))),#N/A,
IF(ISBLANK(AS195),"",
IF(AND(NOT(ISERROR(VLOOKUP(AS195,MonsterTable!$A:$B,MATCH(MonsterTable!$B$1,MonsterTable!$A$1:$B$1,0),0))),OR(ISBLANK(AU195),ISBLANK(AV195))),#N/A,
IFERROR(VLOOKUP(AS195,MonsterTable!$A:$B,MATCH(MonsterTable!$B$1,MonsterTable!$A$1:$B$1,0),0),
IF(OR(NOT(ISBLANK(AU195)),ISBLANK(AV195)),#N/A,
IF(AS195="empty","empty",
VLOOKUP(AS195,MonsterGroupTable!$A:$A,1,0)))))))</f>
        <v/>
      </c>
      <c r="BA195" s="2" t="str">
        <f>IF(AND(ISBLANK(AZ195),OR(NOT(ISBLANK(BB195)),NOT(ISBLANK(BC195)))),#N/A,
IF(ISBLANK(AZ195),"",
IF(AND(NOT(ISERROR(VLOOKUP(AZ195,MonsterTable!$A:$B,MATCH(MonsterTable!$B$1,MonsterTable!$A$1:$B$1,0),0))),OR(ISBLANK(BB195),ISBLANK(BC195))),#N/A,
IFERROR(VLOOKUP(AZ195,MonsterTable!$A:$B,MATCH(MonsterTable!$B$1,MonsterTable!$A$1:$B$1,0),0),
IF(OR(NOT(ISBLANK(BB195)),ISBLANK(BC195)),#N/A,
IF(AZ195="empty","empty",
VLOOKUP(AZ195,MonsterGroupTable!$A:$A,1,0)))))))</f>
        <v/>
      </c>
      <c r="BH195" s="2" t="str">
        <f>IF(AND(ISBLANK(BG195),OR(NOT(ISBLANK(BI195)),NOT(ISBLANK(BJ195)))),#N/A,
IF(ISBLANK(BG195),"",
IF(AND(NOT(ISERROR(VLOOKUP(BG195,MonsterTable!$A:$B,MATCH(MonsterTable!$B$1,MonsterTable!$A$1:$B$1,0),0))),OR(ISBLANK(BI195),ISBLANK(BJ195))),#N/A,
IFERROR(VLOOKUP(BG195,MonsterTable!$A:$B,MATCH(MonsterTable!$B$1,MonsterTable!$A$1:$B$1,0),0),
IF(OR(NOT(ISBLANK(BI195)),ISBLANK(BJ195)),#N/A,
IF(BG195="empty","empty",
VLOOKUP(BG195,MonsterGroupTable!$A:$A,1,0)))))))</f>
        <v/>
      </c>
      <c r="BO195" s="2" t="str">
        <f>IF(AND(ISBLANK(BN195),OR(NOT(ISBLANK(BP195)),NOT(ISBLANK(BQ195)))),#N/A,
IF(ISBLANK(BN195),"",
IF(AND(NOT(ISERROR(VLOOKUP(BN195,MonsterTable!$A:$B,MATCH(MonsterTable!$B$1,MonsterTable!$A$1:$B$1,0),0))),OR(ISBLANK(BP195),ISBLANK(BQ195))),#N/A,
IFERROR(VLOOKUP(BN195,MonsterTable!$A:$B,MATCH(MonsterTable!$B$1,MonsterTable!$A$1:$B$1,0),0),
IF(OR(NOT(ISBLANK(BP195)),ISBLANK(BQ195)),#N/A,
IF(BN195="empty","empty",
VLOOKUP(BN195,MonsterGroupTable!$A:$A,1,0)))))))</f>
        <v/>
      </c>
      <c r="BV195" s="2" t="str">
        <f>IF(AND(ISBLANK(BU195),OR(NOT(ISBLANK(BW195)),NOT(ISBLANK(BX195)))),#N/A,
IF(ISBLANK(BU195),"",
IF(AND(NOT(ISERROR(VLOOKUP(BU195,MonsterTable!$A:$B,MATCH(MonsterTable!$B$1,MonsterTable!$A$1:$B$1,0),0))),OR(ISBLANK(BW195),ISBLANK(BX195))),#N/A,
IFERROR(VLOOKUP(BU195,MonsterTable!$A:$B,MATCH(MonsterTable!$B$1,MonsterTable!$A$1:$B$1,0),0),
IF(OR(NOT(ISBLANK(BW195)),ISBLANK(BX195)),#N/A,
IF(BU195="empty","empty",
VLOOKUP(BU195,MonsterGroupTable!$A:$A,1,0)))))))</f>
        <v/>
      </c>
      <c r="CC195" s="2" t="str">
        <f>IF(AND(ISBLANK(CB195),OR(NOT(ISBLANK(CD195)),NOT(ISBLANK(CE195)))),#N/A,
IF(ISBLANK(CB195),"",
IF(AND(NOT(ISERROR(VLOOKUP(CB195,MonsterTable!$A:$B,MATCH(MonsterTable!$B$1,MonsterTable!$A$1:$B$1,0),0))),OR(ISBLANK(CD195),ISBLANK(CE195))),#N/A,
IFERROR(VLOOKUP(CB195,MonsterTable!$A:$B,MATCH(MonsterTable!$B$1,MonsterTable!$A$1:$B$1,0),0),
IF(OR(NOT(ISBLANK(CD195)),ISBLANK(CE195)),#N/A,
IF(CB195="empty","empty",
VLOOKUP(CB195,MonsterGroupTable!$A:$A,1,0)))))))</f>
        <v/>
      </c>
      <c r="CJ195" s="2" t="str">
        <f>IF(AND(ISBLANK(CI195),OR(NOT(ISBLANK(CK195)),NOT(ISBLANK(CL195)))),#N/A,
IF(ISBLANK(CI195),"",
IF(AND(NOT(ISERROR(VLOOKUP(CI195,MonsterTable!$A:$B,MATCH(MonsterTable!$B$1,MonsterTable!$A$1:$B$1,0),0))),OR(ISBLANK(CK195),ISBLANK(CL195))),#N/A,
IFERROR(VLOOKUP(CI195,MonsterTable!$A:$B,MATCH(MonsterTable!$B$1,MonsterTable!$A$1:$B$1,0),0),
IF(OR(NOT(ISBLANK(CK195)),ISBLANK(CL195)),#N/A,
IF(CI195="empty","empty",
VLOOKUP(CI195,MonsterGroupTable!$A:$A,1,0)))))))</f>
        <v/>
      </c>
    </row>
    <row r="196" spans="1:88">
      <c r="A196">
        <v>10195</v>
      </c>
      <c r="B196">
        <f t="shared" si="6"/>
        <v>1.1000000000000001</v>
      </c>
      <c r="C196">
        <f t="shared" si="6"/>
        <v>1.1000000000000001</v>
      </c>
      <c r="F196">
        <v>360</v>
      </c>
      <c r="G196">
        <v>5329</v>
      </c>
      <c r="H196">
        <v>0</v>
      </c>
      <c r="I196">
        <v>0</v>
      </c>
      <c r="J196">
        <v>0</v>
      </c>
      <c r="K196" t="s">
        <v>28</v>
      </c>
      <c r="L196" t="s">
        <v>256</v>
      </c>
      <c r="M196" t="s">
        <v>79</v>
      </c>
      <c r="N196" t="s">
        <v>80</v>
      </c>
      <c r="O196">
        <v>0</v>
      </c>
      <c r="P196">
        <v>-4.75</v>
      </c>
      <c r="Q196">
        <v>-3.5</v>
      </c>
      <c r="R196">
        <v>4.75</v>
      </c>
      <c r="S196">
        <v>3</v>
      </c>
      <c r="T196">
        <v>-13.5</v>
      </c>
      <c r="U196">
        <v>2.5499999999999998</v>
      </c>
      <c r="V196">
        <v>-6.75</v>
      </c>
      <c r="W196" t="str">
        <f t="shared" si="7"/>
        <v>g120,5</v>
      </c>
      <c r="X196" s="1" t="s">
        <v>337</v>
      </c>
      <c r="Y196" s="2" t="str">
        <f>IF(AND(ISBLANK(X196),OR(NOT(ISBLANK(Z196)),NOT(ISBLANK(AA196)))),#N/A,
IF(ISBLANK(X196),"",
IF(AND(NOT(ISERROR(VLOOKUP(X196,MonsterTable!$A:$B,MATCH(MonsterTable!$B$1,MonsterTable!$A$1:$B$1,0),0))),OR(ISBLANK(Z196),ISBLANK(AA196))),#N/A,
IFERROR(VLOOKUP(X196,MonsterTable!$A:$B,MATCH(MonsterTable!$B$1,MonsterTable!$A$1:$B$1,0),0),
IF(OR(NOT(ISBLANK(Z196)),ISBLANK(AA196)),#N/A,
IF(X196="empty","empty",
VLOOKUP(X196,MonsterGroupTable!$A:$A,1,0)))))))</f>
        <v>g120</v>
      </c>
      <c r="AA196">
        <v>5</v>
      </c>
      <c r="AF196" s="2" t="str">
        <f>IF(AND(ISBLANK(AE196),OR(NOT(ISBLANK(AG196)),NOT(ISBLANK(AH196)))),#N/A,
IF(ISBLANK(AE196),"",
IF(AND(NOT(ISERROR(VLOOKUP(AE196,MonsterTable!$A:$B,MATCH(MonsterTable!$B$1,MonsterTable!$A$1:$B$1,0),0))),OR(ISBLANK(AG196),ISBLANK(AH196))),#N/A,
IFERROR(VLOOKUP(AE196,MonsterTable!$A:$B,MATCH(MonsterTable!$B$1,MonsterTable!$A$1:$B$1,0),0),
IF(OR(NOT(ISBLANK(AG196)),ISBLANK(AH196)),#N/A,
IF(AE196="empty","empty",
VLOOKUP(AE196,MonsterGroupTable!$A:$A,1,0)))))))</f>
        <v/>
      </c>
      <c r="AM196" s="2" t="str">
        <f>IF(AND(ISBLANK(AL196),OR(NOT(ISBLANK(AN196)),NOT(ISBLANK(AO196)))),#N/A,
IF(ISBLANK(AL196),"",
IF(AND(NOT(ISERROR(VLOOKUP(AL196,MonsterTable!$A:$B,MATCH(MonsterTable!$B$1,MonsterTable!$A$1:$B$1,0),0))),OR(ISBLANK(AN196),ISBLANK(AO196))),#N/A,
IFERROR(VLOOKUP(AL196,MonsterTable!$A:$B,MATCH(MonsterTable!$B$1,MonsterTable!$A$1:$B$1,0),0),
IF(OR(NOT(ISBLANK(AN196)),ISBLANK(AO196)),#N/A,
IF(AL196="empty","empty",
VLOOKUP(AL196,MonsterGroupTable!$A:$A,1,0)))))))</f>
        <v/>
      </c>
      <c r="AT196" s="2" t="str">
        <f>IF(AND(ISBLANK(AS196),OR(NOT(ISBLANK(AU196)),NOT(ISBLANK(AV196)))),#N/A,
IF(ISBLANK(AS196),"",
IF(AND(NOT(ISERROR(VLOOKUP(AS196,MonsterTable!$A:$B,MATCH(MonsterTable!$B$1,MonsterTable!$A$1:$B$1,0),0))),OR(ISBLANK(AU196),ISBLANK(AV196))),#N/A,
IFERROR(VLOOKUP(AS196,MonsterTable!$A:$B,MATCH(MonsterTable!$B$1,MonsterTable!$A$1:$B$1,0),0),
IF(OR(NOT(ISBLANK(AU196)),ISBLANK(AV196)),#N/A,
IF(AS196="empty","empty",
VLOOKUP(AS196,MonsterGroupTable!$A:$A,1,0)))))))</f>
        <v/>
      </c>
      <c r="BA196" s="2" t="str">
        <f>IF(AND(ISBLANK(AZ196),OR(NOT(ISBLANK(BB196)),NOT(ISBLANK(BC196)))),#N/A,
IF(ISBLANK(AZ196),"",
IF(AND(NOT(ISERROR(VLOOKUP(AZ196,MonsterTable!$A:$B,MATCH(MonsterTable!$B$1,MonsterTable!$A$1:$B$1,0),0))),OR(ISBLANK(BB196),ISBLANK(BC196))),#N/A,
IFERROR(VLOOKUP(AZ196,MonsterTable!$A:$B,MATCH(MonsterTable!$B$1,MonsterTable!$A$1:$B$1,0),0),
IF(OR(NOT(ISBLANK(BB196)),ISBLANK(BC196)),#N/A,
IF(AZ196="empty","empty",
VLOOKUP(AZ196,MonsterGroupTable!$A:$A,1,0)))))))</f>
        <v/>
      </c>
      <c r="BH196" s="2" t="str">
        <f>IF(AND(ISBLANK(BG196),OR(NOT(ISBLANK(BI196)),NOT(ISBLANK(BJ196)))),#N/A,
IF(ISBLANK(BG196),"",
IF(AND(NOT(ISERROR(VLOOKUP(BG196,MonsterTable!$A:$B,MATCH(MonsterTable!$B$1,MonsterTable!$A$1:$B$1,0),0))),OR(ISBLANK(BI196),ISBLANK(BJ196))),#N/A,
IFERROR(VLOOKUP(BG196,MonsterTable!$A:$B,MATCH(MonsterTable!$B$1,MonsterTable!$A$1:$B$1,0),0),
IF(OR(NOT(ISBLANK(BI196)),ISBLANK(BJ196)),#N/A,
IF(BG196="empty","empty",
VLOOKUP(BG196,MonsterGroupTable!$A:$A,1,0)))))))</f>
        <v/>
      </c>
      <c r="BO196" s="2" t="str">
        <f>IF(AND(ISBLANK(BN196),OR(NOT(ISBLANK(BP196)),NOT(ISBLANK(BQ196)))),#N/A,
IF(ISBLANK(BN196),"",
IF(AND(NOT(ISERROR(VLOOKUP(BN196,MonsterTable!$A:$B,MATCH(MonsterTable!$B$1,MonsterTable!$A$1:$B$1,0),0))),OR(ISBLANK(BP196),ISBLANK(BQ196))),#N/A,
IFERROR(VLOOKUP(BN196,MonsterTable!$A:$B,MATCH(MonsterTable!$B$1,MonsterTable!$A$1:$B$1,0),0),
IF(OR(NOT(ISBLANK(BP196)),ISBLANK(BQ196)),#N/A,
IF(BN196="empty","empty",
VLOOKUP(BN196,MonsterGroupTable!$A:$A,1,0)))))))</f>
        <v/>
      </c>
      <c r="BV196" s="2" t="str">
        <f>IF(AND(ISBLANK(BU196),OR(NOT(ISBLANK(BW196)),NOT(ISBLANK(BX196)))),#N/A,
IF(ISBLANK(BU196),"",
IF(AND(NOT(ISERROR(VLOOKUP(BU196,MonsterTable!$A:$B,MATCH(MonsterTable!$B$1,MonsterTable!$A$1:$B$1,0),0))),OR(ISBLANK(BW196),ISBLANK(BX196))),#N/A,
IFERROR(VLOOKUP(BU196,MonsterTable!$A:$B,MATCH(MonsterTable!$B$1,MonsterTable!$A$1:$B$1,0),0),
IF(OR(NOT(ISBLANK(BW196)),ISBLANK(BX196)),#N/A,
IF(BU196="empty","empty",
VLOOKUP(BU196,MonsterGroupTable!$A:$A,1,0)))))))</f>
        <v/>
      </c>
      <c r="CC196" s="2" t="str">
        <f>IF(AND(ISBLANK(CB196),OR(NOT(ISBLANK(CD196)),NOT(ISBLANK(CE196)))),#N/A,
IF(ISBLANK(CB196),"",
IF(AND(NOT(ISERROR(VLOOKUP(CB196,MonsterTable!$A:$B,MATCH(MonsterTable!$B$1,MonsterTable!$A$1:$B$1,0),0))),OR(ISBLANK(CD196),ISBLANK(CE196))),#N/A,
IFERROR(VLOOKUP(CB196,MonsterTable!$A:$B,MATCH(MonsterTable!$B$1,MonsterTable!$A$1:$B$1,0),0),
IF(OR(NOT(ISBLANK(CD196)),ISBLANK(CE196)),#N/A,
IF(CB196="empty","empty",
VLOOKUP(CB196,MonsterGroupTable!$A:$A,1,0)))))))</f>
        <v/>
      </c>
      <c r="CJ196" s="2" t="str">
        <f>IF(AND(ISBLANK(CI196),OR(NOT(ISBLANK(CK196)),NOT(ISBLANK(CL196)))),#N/A,
IF(ISBLANK(CI196),"",
IF(AND(NOT(ISERROR(VLOOKUP(CI196,MonsterTable!$A:$B,MATCH(MonsterTable!$B$1,MonsterTable!$A$1:$B$1,0),0))),OR(ISBLANK(CK196),ISBLANK(CL196))),#N/A,
IFERROR(VLOOKUP(CI196,MonsterTable!$A:$B,MATCH(MonsterTable!$B$1,MonsterTable!$A$1:$B$1,0),0),
IF(OR(NOT(ISBLANK(CK196)),ISBLANK(CL196)),#N/A,
IF(CI196="empty","empty",
VLOOKUP(CI196,MonsterGroupTable!$A:$A,1,0)))))))</f>
        <v/>
      </c>
    </row>
    <row r="197" spans="1:88">
      <c r="A197">
        <v>10196</v>
      </c>
      <c r="B197">
        <f t="shared" si="6"/>
        <v>1.1000000000000001</v>
      </c>
      <c r="C197">
        <f t="shared" si="6"/>
        <v>1.1000000000000001</v>
      </c>
      <c r="F197">
        <v>360</v>
      </c>
      <c r="G197">
        <v>5383</v>
      </c>
      <c r="H197">
        <v>0</v>
      </c>
      <c r="I197">
        <v>0</v>
      </c>
      <c r="J197">
        <v>0</v>
      </c>
      <c r="K197" t="s">
        <v>28</v>
      </c>
      <c r="L197" t="s">
        <v>256</v>
      </c>
      <c r="M197" t="s">
        <v>79</v>
      </c>
      <c r="N197" t="s">
        <v>80</v>
      </c>
      <c r="O197">
        <v>0</v>
      </c>
      <c r="P197">
        <v>-4.75</v>
      </c>
      <c r="Q197">
        <v>-3.5</v>
      </c>
      <c r="R197">
        <v>4.75</v>
      </c>
      <c r="S197">
        <v>3</v>
      </c>
      <c r="T197">
        <v>-13.5</v>
      </c>
      <c r="U197">
        <v>2.5499999999999998</v>
      </c>
      <c r="V197">
        <v>-6.75</v>
      </c>
      <c r="W197" t="str">
        <f t="shared" si="7"/>
        <v>g120,5</v>
      </c>
      <c r="X197" s="1" t="s">
        <v>337</v>
      </c>
      <c r="Y197" s="2" t="str">
        <f>IF(AND(ISBLANK(X197),OR(NOT(ISBLANK(Z197)),NOT(ISBLANK(AA197)))),#N/A,
IF(ISBLANK(X197),"",
IF(AND(NOT(ISERROR(VLOOKUP(X197,MonsterTable!$A:$B,MATCH(MonsterTable!$B$1,MonsterTable!$A$1:$B$1,0),0))),OR(ISBLANK(Z197),ISBLANK(AA197))),#N/A,
IFERROR(VLOOKUP(X197,MonsterTable!$A:$B,MATCH(MonsterTable!$B$1,MonsterTable!$A$1:$B$1,0),0),
IF(OR(NOT(ISBLANK(Z197)),ISBLANK(AA197)),#N/A,
IF(X197="empty","empty",
VLOOKUP(X197,MonsterGroupTable!$A:$A,1,0)))))))</f>
        <v>g120</v>
      </c>
      <c r="AA197">
        <v>5</v>
      </c>
      <c r="AF197" s="2" t="str">
        <f>IF(AND(ISBLANK(AE197),OR(NOT(ISBLANK(AG197)),NOT(ISBLANK(AH197)))),#N/A,
IF(ISBLANK(AE197),"",
IF(AND(NOT(ISERROR(VLOOKUP(AE197,MonsterTable!$A:$B,MATCH(MonsterTable!$B$1,MonsterTable!$A$1:$B$1,0),0))),OR(ISBLANK(AG197),ISBLANK(AH197))),#N/A,
IFERROR(VLOOKUP(AE197,MonsterTable!$A:$B,MATCH(MonsterTable!$B$1,MonsterTable!$A$1:$B$1,0),0),
IF(OR(NOT(ISBLANK(AG197)),ISBLANK(AH197)),#N/A,
IF(AE197="empty","empty",
VLOOKUP(AE197,MonsterGroupTable!$A:$A,1,0)))))))</f>
        <v/>
      </c>
      <c r="AM197" s="2" t="str">
        <f>IF(AND(ISBLANK(AL197),OR(NOT(ISBLANK(AN197)),NOT(ISBLANK(AO197)))),#N/A,
IF(ISBLANK(AL197),"",
IF(AND(NOT(ISERROR(VLOOKUP(AL197,MonsterTable!$A:$B,MATCH(MonsterTable!$B$1,MonsterTable!$A$1:$B$1,0),0))),OR(ISBLANK(AN197),ISBLANK(AO197))),#N/A,
IFERROR(VLOOKUP(AL197,MonsterTable!$A:$B,MATCH(MonsterTable!$B$1,MonsterTable!$A$1:$B$1,0),0),
IF(OR(NOT(ISBLANK(AN197)),ISBLANK(AO197)),#N/A,
IF(AL197="empty","empty",
VLOOKUP(AL197,MonsterGroupTable!$A:$A,1,0)))))))</f>
        <v/>
      </c>
      <c r="AT197" s="2" t="str">
        <f>IF(AND(ISBLANK(AS197),OR(NOT(ISBLANK(AU197)),NOT(ISBLANK(AV197)))),#N/A,
IF(ISBLANK(AS197),"",
IF(AND(NOT(ISERROR(VLOOKUP(AS197,MonsterTable!$A:$B,MATCH(MonsterTable!$B$1,MonsterTable!$A$1:$B$1,0),0))),OR(ISBLANK(AU197),ISBLANK(AV197))),#N/A,
IFERROR(VLOOKUP(AS197,MonsterTable!$A:$B,MATCH(MonsterTable!$B$1,MonsterTable!$A$1:$B$1,0),0),
IF(OR(NOT(ISBLANK(AU197)),ISBLANK(AV197)),#N/A,
IF(AS197="empty","empty",
VLOOKUP(AS197,MonsterGroupTable!$A:$A,1,0)))))))</f>
        <v/>
      </c>
      <c r="BA197" s="2" t="str">
        <f>IF(AND(ISBLANK(AZ197),OR(NOT(ISBLANK(BB197)),NOT(ISBLANK(BC197)))),#N/A,
IF(ISBLANK(AZ197),"",
IF(AND(NOT(ISERROR(VLOOKUP(AZ197,MonsterTable!$A:$B,MATCH(MonsterTable!$B$1,MonsterTable!$A$1:$B$1,0),0))),OR(ISBLANK(BB197),ISBLANK(BC197))),#N/A,
IFERROR(VLOOKUP(AZ197,MonsterTable!$A:$B,MATCH(MonsterTable!$B$1,MonsterTable!$A$1:$B$1,0),0),
IF(OR(NOT(ISBLANK(BB197)),ISBLANK(BC197)),#N/A,
IF(AZ197="empty","empty",
VLOOKUP(AZ197,MonsterGroupTable!$A:$A,1,0)))))))</f>
        <v/>
      </c>
      <c r="BH197" s="2" t="str">
        <f>IF(AND(ISBLANK(BG197),OR(NOT(ISBLANK(BI197)),NOT(ISBLANK(BJ197)))),#N/A,
IF(ISBLANK(BG197),"",
IF(AND(NOT(ISERROR(VLOOKUP(BG197,MonsterTable!$A:$B,MATCH(MonsterTable!$B$1,MonsterTable!$A$1:$B$1,0),0))),OR(ISBLANK(BI197),ISBLANK(BJ197))),#N/A,
IFERROR(VLOOKUP(BG197,MonsterTable!$A:$B,MATCH(MonsterTable!$B$1,MonsterTable!$A$1:$B$1,0),0),
IF(OR(NOT(ISBLANK(BI197)),ISBLANK(BJ197)),#N/A,
IF(BG197="empty","empty",
VLOOKUP(BG197,MonsterGroupTable!$A:$A,1,0)))))))</f>
        <v/>
      </c>
      <c r="BO197" s="2" t="str">
        <f>IF(AND(ISBLANK(BN197),OR(NOT(ISBLANK(BP197)),NOT(ISBLANK(BQ197)))),#N/A,
IF(ISBLANK(BN197),"",
IF(AND(NOT(ISERROR(VLOOKUP(BN197,MonsterTable!$A:$B,MATCH(MonsterTable!$B$1,MonsterTable!$A$1:$B$1,0),0))),OR(ISBLANK(BP197),ISBLANK(BQ197))),#N/A,
IFERROR(VLOOKUP(BN197,MonsterTable!$A:$B,MATCH(MonsterTable!$B$1,MonsterTable!$A$1:$B$1,0),0),
IF(OR(NOT(ISBLANK(BP197)),ISBLANK(BQ197)),#N/A,
IF(BN197="empty","empty",
VLOOKUP(BN197,MonsterGroupTable!$A:$A,1,0)))))))</f>
        <v/>
      </c>
      <c r="BV197" s="2" t="str">
        <f>IF(AND(ISBLANK(BU197),OR(NOT(ISBLANK(BW197)),NOT(ISBLANK(BX197)))),#N/A,
IF(ISBLANK(BU197),"",
IF(AND(NOT(ISERROR(VLOOKUP(BU197,MonsterTable!$A:$B,MATCH(MonsterTable!$B$1,MonsterTable!$A$1:$B$1,0),0))),OR(ISBLANK(BW197),ISBLANK(BX197))),#N/A,
IFERROR(VLOOKUP(BU197,MonsterTable!$A:$B,MATCH(MonsterTable!$B$1,MonsterTable!$A$1:$B$1,0),0),
IF(OR(NOT(ISBLANK(BW197)),ISBLANK(BX197)),#N/A,
IF(BU197="empty","empty",
VLOOKUP(BU197,MonsterGroupTable!$A:$A,1,0)))))))</f>
        <v/>
      </c>
      <c r="CC197" s="2" t="str">
        <f>IF(AND(ISBLANK(CB197),OR(NOT(ISBLANK(CD197)),NOT(ISBLANK(CE197)))),#N/A,
IF(ISBLANK(CB197),"",
IF(AND(NOT(ISERROR(VLOOKUP(CB197,MonsterTable!$A:$B,MATCH(MonsterTable!$B$1,MonsterTable!$A$1:$B$1,0),0))),OR(ISBLANK(CD197),ISBLANK(CE197))),#N/A,
IFERROR(VLOOKUP(CB197,MonsterTable!$A:$B,MATCH(MonsterTable!$B$1,MonsterTable!$A$1:$B$1,0),0),
IF(OR(NOT(ISBLANK(CD197)),ISBLANK(CE197)),#N/A,
IF(CB197="empty","empty",
VLOOKUP(CB197,MonsterGroupTable!$A:$A,1,0)))))))</f>
        <v/>
      </c>
      <c r="CJ197" s="2" t="str">
        <f>IF(AND(ISBLANK(CI197),OR(NOT(ISBLANK(CK197)),NOT(ISBLANK(CL197)))),#N/A,
IF(ISBLANK(CI197),"",
IF(AND(NOT(ISERROR(VLOOKUP(CI197,MonsterTable!$A:$B,MATCH(MonsterTable!$B$1,MonsterTable!$A$1:$B$1,0),0))),OR(ISBLANK(CK197),ISBLANK(CL197))),#N/A,
IFERROR(VLOOKUP(CI197,MonsterTable!$A:$B,MATCH(MonsterTable!$B$1,MonsterTable!$A$1:$B$1,0),0),
IF(OR(NOT(ISBLANK(CK197)),ISBLANK(CL197)),#N/A,
IF(CI197="empty","empty",
VLOOKUP(CI197,MonsterGroupTable!$A:$A,1,0)))))))</f>
        <v/>
      </c>
    </row>
    <row r="198" spans="1:88">
      <c r="A198">
        <v>10197</v>
      </c>
      <c r="B198">
        <f t="shared" si="6"/>
        <v>1.1000000000000001</v>
      </c>
      <c r="C198">
        <f t="shared" si="6"/>
        <v>1.1000000000000001</v>
      </c>
      <c r="F198">
        <v>360</v>
      </c>
      <c r="G198">
        <v>5437</v>
      </c>
      <c r="H198">
        <v>0</v>
      </c>
      <c r="I198">
        <v>0</v>
      </c>
      <c r="J198">
        <v>0</v>
      </c>
      <c r="K198" t="s">
        <v>28</v>
      </c>
      <c r="L198" t="s">
        <v>256</v>
      </c>
      <c r="M198" t="s">
        <v>79</v>
      </c>
      <c r="N198" t="s">
        <v>80</v>
      </c>
      <c r="O198">
        <v>0</v>
      </c>
      <c r="P198">
        <v>-4.75</v>
      </c>
      <c r="Q198">
        <v>-3.5</v>
      </c>
      <c r="R198">
        <v>4.75</v>
      </c>
      <c r="S198">
        <v>3</v>
      </c>
      <c r="T198">
        <v>-13.5</v>
      </c>
      <c r="U198">
        <v>2.5499999999999998</v>
      </c>
      <c r="V198">
        <v>-6.75</v>
      </c>
      <c r="W198" t="str">
        <f t="shared" si="7"/>
        <v>g120,5</v>
      </c>
      <c r="X198" s="1" t="s">
        <v>337</v>
      </c>
      <c r="Y198" s="2" t="str">
        <f>IF(AND(ISBLANK(X198),OR(NOT(ISBLANK(Z198)),NOT(ISBLANK(AA198)))),#N/A,
IF(ISBLANK(X198),"",
IF(AND(NOT(ISERROR(VLOOKUP(X198,MonsterTable!$A:$B,MATCH(MonsterTable!$B$1,MonsterTable!$A$1:$B$1,0),0))),OR(ISBLANK(Z198),ISBLANK(AA198))),#N/A,
IFERROR(VLOOKUP(X198,MonsterTable!$A:$B,MATCH(MonsterTable!$B$1,MonsterTable!$A$1:$B$1,0),0),
IF(OR(NOT(ISBLANK(Z198)),ISBLANK(AA198)),#N/A,
IF(X198="empty","empty",
VLOOKUP(X198,MonsterGroupTable!$A:$A,1,0)))))))</f>
        <v>g120</v>
      </c>
      <c r="AA198">
        <v>5</v>
      </c>
      <c r="AF198" s="2" t="str">
        <f>IF(AND(ISBLANK(AE198),OR(NOT(ISBLANK(AG198)),NOT(ISBLANK(AH198)))),#N/A,
IF(ISBLANK(AE198),"",
IF(AND(NOT(ISERROR(VLOOKUP(AE198,MonsterTable!$A:$B,MATCH(MonsterTable!$B$1,MonsterTable!$A$1:$B$1,0),0))),OR(ISBLANK(AG198),ISBLANK(AH198))),#N/A,
IFERROR(VLOOKUP(AE198,MonsterTable!$A:$B,MATCH(MonsterTable!$B$1,MonsterTable!$A$1:$B$1,0),0),
IF(OR(NOT(ISBLANK(AG198)),ISBLANK(AH198)),#N/A,
IF(AE198="empty","empty",
VLOOKUP(AE198,MonsterGroupTable!$A:$A,1,0)))))))</f>
        <v/>
      </c>
      <c r="AM198" s="2" t="str">
        <f>IF(AND(ISBLANK(AL198),OR(NOT(ISBLANK(AN198)),NOT(ISBLANK(AO198)))),#N/A,
IF(ISBLANK(AL198),"",
IF(AND(NOT(ISERROR(VLOOKUP(AL198,MonsterTable!$A:$B,MATCH(MonsterTable!$B$1,MonsterTable!$A$1:$B$1,0),0))),OR(ISBLANK(AN198),ISBLANK(AO198))),#N/A,
IFERROR(VLOOKUP(AL198,MonsterTable!$A:$B,MATCH(MonsterTable!$B$1,MonsterTable!$A$1:$B$1,0),0),
IF(OR(NOT(ISBLANK(AN198)),ISBLANK(AO198)),#N/A,
IF(AL198="empty","empty",
VLOOKUP(AL198,MonsterGroupTable!$A:$A,1,0)))))))</f>
        <v/>
      </c>
      <c r="AT198" s="2" t="str">
        <f>IF(AND(ISBLANK(AS198),OR(NOT(ISBLANK(AU198)),NOT(ISBLANK(AV198)))),#N/A,
IF(ISBLANK(AS198),"",
IF(AND(NOT(ISERROR(VLOOKUP(AS198,MonsterTable!$A:$B,MATCH(MonsterTable!$B$1,MonsterTable!$A$1:$B$1,0),0))),OR(ISBLANK(AU198),ISBLANK(AV198))),#N/A,
IFERROR(VLOOKUP(AS198,MonsterTable!$A:$B,MATCH(MonsterTable!$B$1,MonsterTable!$A$1:$B$1,0),0),
IF(OR(NOT(ISBLANK(AU198)),ISBLANK(AV198)),#N/A,
IF(AS198="empty","empty",
VLOOKUP(AS198,MonsterGroupTable!$A:$A,1,0)))))))</f>
        <v/>
      </c>
      <c r="BA198" s="2" t="str">
        <f>IF(AND(ISBLANK(AZ198),OR(NOT(ISBLANK(BB198)),NOT(ISBLANK(BC198)))),#N/A,
IF(ISBLANK(AZ198),"",
IF(AND(NOT(ISERROR(VLOOKUP(AZ198,MonsterTable!$A:$B,MATCH(MonsterTable!$B$1,MonsterTable!$A$1:$B$1,0),0))),OR(ISBLANK(BB198),ISBLANK(BC198))),#N/A,
IFERROR(VLOOKUP(AZ198,MonsterTable!$A:$B,MATCH(MonsterTable!$B$1,MonsterTable!$A$1:$B$1,0),0),
IF(OR(NOT(ISBLANK(BB198)),ISBLANK(BC198)),#N/A,
IF(AZ198="empty","empty",
VLOOKUP(AZ198,MonsterGroupTable!$A:$A,1,0)))))))</f>
        <v/>
      </c>
      <c r="BH198" s="2" t="str">
        <f>IF(AND(ISBLANK(BG198),OR(NOT(ISBLANK(BI198)),NOT(ISBLANK(BJ198)))),#N/A,
IF(ISBLANK(BG198),"",
IF(AND(NOT(ISERROR(VLOOKUP(BG198,MonsterTable!$A:$B,MATCH(MonsterTable!$B$1,MonsterTable!$A$1:$B$1,0),0))),OR(ISBLANK(BI198),ISBLANK(BJ198))),#N/A,
IFERROR(VLOOKUP(BG198,MonsterTable!$A:$B,MATCH(MonsterTable!$B$1,MonsterTable!$A$1:$B$1,0),0),
IF(OR(NOT(ISBLANK(BI198)),ISBLANK(BJ198)),#N/A,
IF(BG198="empty","empty",
VLOOKUP(BG198,MonsterGroupTable!$A:$A,1,0)))))))</f>
        <v/>
      </c>
      <c r="BO198" s="2" t="str">
        <f>IF(AND(ISBLANK(BN198),OR(NOT(ISBLANK(BP198)),NOT(ISBLANK(BQ198)))),#N/A,
IF(ISBLANK(BN198),"",
IF(AND(NOT(ISERROR(VLOOKUP(BN198,MonsterTable!$A:$B,MATCH(MonsterTable!$B$1,MonsterTable!$A$1:$B$1,0),0))),OR(ISBLANK(BP198),ISBLANK(BQ198))),#N/A,
IFERROR(VLOOKUP(BN198,MonsterTable!$A:$B,MATCH(MonsterTable!$B$1,MonsterTable!$A$1:$B$1,0),0),
IF(OR(NOT(ISBLANK(BP198)),ISBLANK(BQ198)),#N/A,
IF(BN198="empty","empty",
VLOOKUP(BN198,MonsterGroupTable!$A:$A,1,0)))))))</f>
        <v/>
      </c>
      <c r="BV198" s="2" t="str">
        <f>IF(AND(ISBLANK(BU198),OR(NOT(ISBLANK(BW198)),NOT(ISBLANK(BX198)))),#N/A,
IF(ISBLANK(BU198),"",
IF(AND(NOT(ISERROR(VLOOKUP(BU198,MonsterTable!$A:$B,MATCH(MonsterTable!$B$1,MonsterTable!$A$1:$B$1,0),0))),OR(ISBLANK(BW198),ISBLANK(BX198))),#N/A,
IFERROR(VLOOKUP(BU198,MonsterTable!$A:$B,MATCH(MonsterTable!$B$1,MonsterTable!$A$1:$B$1,0),0),
IF(OR(NOT(ISBLANK(BW198)),ISBLANK(BX198)),#N/A,
IF(BU198="empty","empty",
VLOOKUP(BU198,MonsterGroupTable!$A:$A,1,0)))))))</f>
        <v/>
      </c>
      <c r="CC198" s="2" t="str">
        <f>IF(AND(ISBLANK(CB198),OR(NOT(ISBLANK(CD198)),NOT(ISBLANK(CE198)))),#N/A,
IF(ISBLANK(CB198),"",
IF(AND(NOT(ISERROR(VLOOKUP(CB198,MonsterTable!$A:$B,MATCH(MonsterTable!$B$1,MonsterTable!$A$1:$B$1,0),0))),OR(ISBLANK(CD198),ISBLANK(CE198))),#N/A,
IFERROR(VLOOKUP(CB198,MonsterTable!$A:$B,MATCH(MonsterTable!$B$1,MonsterTable!$A$1:$B$1,0),0),
IF(OR(NOT(ISBLANK(CD198)),ISBLANK(CE198)),#N/A,
IF(CB198="empty","empty",
VLOOKUP(CB198,MonsterGroupTable!$A:$A,1,0)))))))</f>
        <v/>
      </c>
      <c r="CJ198" s="2" t="str">
        <f>IF(AND(ISBLANK(CI198),OR(NOT(ISBLANK(CK198)),NOT(ISBLANK(CL198)))),#N/A,
IF(ISBLANK(CI198),"",
IF(AND(NOT(ISERROR(VLOOKUP(CI198,MonsterTable!$A:$B,MATCH(MonsterTable!$B$1,MonsterTable!$A$1:$B$1,0),0))),OR(ISBLANK(CK198),ISBLANK(CL198))),#N/A,
IFERROR(VLOOKUP(CI198,MonsterTable!$A:$B,MATCH(MonsterTable!$B$1,MonsterTable!$A$1:$B$1,0),0),
IF(OR(NOT(ISBLANK(CK198)),ISBLANK(CL198)),#N/A,
IF(CI198="empty","empty",
VLOOKUP(CI198,MonsterGroupTable!$A:$A,1,0)))))))</f>
        <v/>
      </c>
    </row>
    <row r="199" spans="1:88">
      <c r="A199">
        <v>10198</v>
      </c>
      <c r="B199">
        <f t="shared" si="6"/>
        <v>1.1000000000000001</v>
      </c>
      <c r="C199">
        <f t="shared" si="6"/>
        <v>1.1000000000000001</v>
      </c>
      <c r="F199">
        <v>360</v>
      </c>
      <c r="G199">
        <v>5491</v>
      </c>
      <c r="H199">
        <v>0</v>
      </c>
      <c r="I199">
        <v>0</v>
      </c>
      <c r="J199">
        <v>0</v>
      </c>
      <c r="K199" t="s">
        <v>28</v>
      </c>
      <c r="L199" t="s">
        <v>256</v>
      </c>
      <c r="M199" t="s">
        <v>79</v>
      </c>
      <c r="N199" t="s">
        <v>80</v>
      </c>
      <c r="O199">
        <v>0</v>
      </c>
      <c r="P199">
        <v>-4.75</v>
      </c>
      <c r="Q199">
        <v>-3.5</v>
      </c>
      <c r="R199">
        <v>4.75</v>
      </c>
      <c r="S199">
        <v>3</v>
      </c>
      <c r="T199">
        <v>-13.5</v>
      </c>
      <c r="U199">
        <v>2.5499999999999998</v>
      </c>
      <c r="V199">
        <v>-6.75</v>
      </c>
      <c r="W199" t="str">
        <f t="shared" si="7"/>
        <v>g120,5</v>
      </c>
      <c r="X199" s="1" t="s">
        <v>337</v>
      </c>
      <c r="Y199" s="2" t="str">
        <f>IF(AND(ISBLANK(X199),OR(NOT(ISBLANK(Z199)),NOT(ISBLANK(AA199)))),#N/A,
IF(ISBLANK(X199),"",
IF(AND(NOT(ISERROR(VLOOKUP(X199,MonsterTable!$A:$B,MATCH(MonsterTable!$B$1,MonsterTable!$A$1:$B$1,0),0))),OR(ISBLANK(Z199),ISBLANK(AA199))),#N/A,
IFERROR(VLOOKUP(X199,MonsterTable!$A:$B,MATCH(MonsterTable!$B$1,MonsterTable!$A$1:$B$1,0),0),
IF(OR(NOT(ISBLANK(Z199)),ISBLANK(AA199)),#N/A,
IF(X199="empty","empty",
VLOOKUP(X199,MonsterGroupTable!$A:$A,1,0)))))))</f>
        <v>g120</v>
      </c>
      <c r="AA199">
        <v>5</v>
      </c>
      <c r="AF199" s="2" t="str">
        <f>IF(AND(ISBLANK(AE199),OR(NOT(ISBLANK(AG199)),NOT(ISBLANK(AH199)))),#N/A,
IF(ISBLANK(AE199),"",
IF(AND(NOT(ISERROR(VLOOKUP(AE199,MonsterTable!$A:$B,MATCH(MonsterTable!$B$1,MonsterTable!$A$1:$B$1,0),0))),OR(ISBLANK(AG199),ISBLANK(AH199))),#N/A,
IFERROR(VLOOKUP(AE199,MonsterTable!$A:$B,MATCH(MonsterTable!$B$1,MonsterTable!$A$1:$B$1,0),0),
IF(OR(NOT(ISBLANK(AG199)),ISBLANK(AH199)),#N/A,
IF(AE199="empty","empty",
VLOOKUP(AE199,MonsterGroupTable!$A:$A,1,0)))))))</f>
        <v/>
      </c>
      <c r="AM199" s="2" t="str">
        <f>IF(AND(ISBLANK(AL199),OR(NOT(ISBLANK(AN199)),NOT(ISBLANK(AO199)))),#N/A,
IF(ISBLANK(AL199),"",
IF(AND(NOT(ISERROR(VLOOKUP(AL199,MonsterTable!$A:$B,MATCH(MonsterTable!$B$1,MonsterTable!$A$1:$B$1,0),0))),OR(ISBLANK(AN199),ISBLANK(AO199))),#N/A,
IFERROR(VLOOKUP(AL199,MonsterTable!$A:$B,MATCH(MonsterTable!$B$1,MonsterTable!$A$1:$B$1,0),0),
IF(OR(NOT(ISBLANK(AN199)),ISBLANK(AO199)),#N/A,
IF(AL199="empty","empty",
VLOOKUP(AL199,MonsterGroupTable!$A:$A,1,0)))))))</f>
        <v/>
      </c>
      <c r="AT199" s="2" t="str">
        <f>IF(AND(ISBLANK(AS199),OR(NOT(ISBLANK(AU199)),NOT(ISBLANK(AV199)))),#N/A,
IF(ISBLANK(AS199),"",
IF(AND(NOT(ISERROR(VLOOKUP(AS199,MonsterTable!$A:$B,MATCH(MonsterTable!$B$1,MonsterTable!$A$1:$B$1,0),0))),OR(ISBLANK(AU199),ISBLANK(AV199))),#N/A,
IFERROR(VLOOKUP(AS199,MonsterTable!$A:$B,MATCH(MonsterTable!$B$1,MonsterTable!$A$1:$B$1,0),0),
IF(OR(NOT(ISBLANK(AU199)),ISBLANK(AV199)),#N/A,
IF(AS199="empty","empty",
VLOOKUP(AS199,MonsterGroupTable!$A:$A,1,0)))))))</f>
        <v/>
      </c>
      <c r="BA199" s="2" t="str">
        <f>IF(AND(ISBLANK(AZ199),OR(NOT(ISBLANK(BB199)),NOT(ISBLANK(BC199)))),#N/A,
IF(ISBLANK(AZ199),"",
IF(AND(NOT(ISERROR(VLOOKUP(AZ199,MonsterTable!$A:$B,MATCH(MonsterTable!$B$1,MonsterTable!$A$1:$B$1,0),0))),OR(ISBLANK(BB199),ISBLANK(BC199))),#N/A,
IFERROR(VLOOKUP(AZ199,MonsterTable!$A:$B,MATCH(MonsterTable!$B$1,MonsterTable!$A$1:$B$1,0),0),
IF(OR(NOT(ISBLANK(BB199)),ISBLANK(BC199)),#N/A,
IF(AZ199="empty","empty",
VLOOKUP(AZ199,MonsterGroupTable!$A:$A,1,0)))))))</f>
        <v/>
      </c>
      <c r="BH199" s="2" t="str">
        <f>IF(AND(ISBLANK(BG199),OR(NOT(ISBLANK(BI199)),NOT(ISBLANK(BJ199)))),#N/A,
IF(ISBLANK(BG199),"",
IF(AND(NOT(ISERROR(VLOOKUP(BG199,MonsterTable!$A:$B,MATCH(MonsterTable!$B$1,MonsterTable!$A$1:$B$1,0),0))),OR(ISBLANK(BI199),ISBLANK(BJ199))),#N/A,
IFERROR(VLOOKUP(BG199,MonsterTable!$A:$B,MATCH(MonsterTable!$B$1,MonsterTable!$A$1:$B$1,0),0),
IF(OR(NOT(ISBLANK(BI199)),ISBLANK(BJ199)),#N/A,
IF(BG199="empty","empty",
VLOOKUP(BG199,MonsterGroupTable!$A:$A,1,0)))))))</f>
        <v/>
      </c>
      <c r="BO199" s="2" t="str">
        <f>IF(AND(ISBLANK(BN199),OR(NOT(ISBLANK(BP199)),NOT(ISBLANK(BQ199)))),#N/A,
IF(ISBLANK(BN199),"",
IF(AND(NOT(ISERROR(VLOOKUP(BN199,MonsterTable!$A:$B,MATCH(MonsterTable!$B$1,MonsterTable!$A$1:$B$1,0),0))),OR(ISBLANK(BP199),ISBLANK(BQ199))),#N/A,
IFERROR(VLOOKUP(BN199,MonsterTable!$A:$B,MATCH(MonsterTable!$B$1,MonsterTable!$A$1:$B$1,0),0),
IF(OR(NOT(ISBLANK(BP199)),ISBLANK(BQ199)),#N/A,
IF(BN199="empty","empty",
VLOOKUP(BN199,MonsterGroupTable!$A:$A,1,0)))))))</f>
        <v/>
      </c>
      <c r="BV199" s="2" t="str">
        <f>IF(AND(ISBLANK(BU199),OR(NOT(ISBLANK(BW199)),NOT(ISBLANK(BX199)))),#N/A,
IF(ISBLANK(BU199),"",
IF(AND(NOT(ISERROR(VLOOKUP(BU199,MonsterTable!$A:$B,MATCH(MonsterTable!$B$1,MonsterTable!$A$1:$B$1,0),0))),OR(ISBLANK(BW199),ISBLANK(BX199))),#N/A,
IFERROR(VLOOKUP(BU199,MonsterTable!$A:$B,MATCH(MonsterTable!$B$1,MonsterTable!$A$1:$B$1,0),0),
IF(OR(NOT(ISBLANK(BW199)),ISBLANK(BX199)),#N/A,
IF(BU199="empty","empty",
VLOOKUP(BU199,MonsterGroupTable!$A:$A,1,0)))))))</f>
        <v/>
      </c>
      <c r="CC199" s="2" t="str">
        <f>IF(AND(ISBLANK(CB199),OR(NOT(ISBLANK(CD199)),NOT(ISBLANK(CE199)))),#N/A,
IF(ISBLANK(CB199),"",
IF(AND(NOT(ISERROR(VLOOKUP(CB199,MonsterTable!$A:$B,MATCH(MonsterTable!$B$1,MonsterTable!$A$1:$B$1,0),0))),OR(ISBLANK(CD199),ISBLANK(CE199))),#N/A,
IFERROR(VLOOKUP(CB199,MonsterTable!$A:$B,MATCH(MonsterTable!$B$1,MonsterTable!$A$1:$B$1,0),0),
IF(OR(NOT(ISBLANK(CD199)),ISBLANK(CE199)),#N/A,
IF(CB199="empty","empty",
VLOOKUP(CB199,MonsterGroupTable!$A:$A,1,0)))))))</f>
        <v/>
      </c>
      <c r="CJ199" s="2" t="str">
        <f>IF(AND(ISBLANK(CI199),OR(NOT(ISBLANK(CK199)),NOT(ISBLANK(CL199)))),#N/A,
IF(ISBLANK(CI199),"",
IF(AND(NOT(ISERROR(VLOOKUP(CI199,MonsterTable!$A:$B,MATCH(MonsterTable!$B$1,MonsterTable!$A$1:$B$1,0),0))),OR(ISBLANK(CK199),ISBLANK(CL199))),#N/A,
IFERROR(VLOOKUP(CI199,MonsterTable!$A:$B,MATCH(MonsterTable!$B$1,MonsterTable!$A$1:$B$1,0),0),
IF(OR(NOT(ISBLANK(CK199)),ISBLANK(CL199)),#N/A,
IF(CI199="empty","empty",
VLOOKUP(CI199,MonsterGroupTable!$A:$A,1,0)))))))</f>
        <v/>
      </c>
    </row>
    <row r="200" spans="1:88">
      <c r="A200">
        <v>10199</v>
      </c>
      <c r="B200">
        <f t="shared" si="6"/>
        <v>1.1000000000000001</v>
      </c>
      <c r="C200">
        <f t="shared" si="6"/>
        <v>1.1000000000000001</v>
      </c>
      <c r="F200">
        <v>360</v>
      </c>
      <c r="G200">
        <v>5545</v>
      </c>
      <c r="H200">
        <v>0</v>
      </c>
      <c r="I200">
        <v>0</v>
      </c>
      <c r="J200">
        <v>0</v>
      </c>
      <c r="K200" t="s">
        <v>28</v>
      </c>
      <c r="L200" t="s">
        <v>256</v>
      </c>
      <c r="M200" t="s">
        <v>79</v>
      </c>
      <c r="N200" t="s">
        <v>80</v>
      </c>
      <c r="O200">
        <v>0</v>
      </c>
      <c r="P200">
        <v>-4.75</v>
      </c>
      <c r="Q200">
        <v>-3.5</v>
      </c>
      <c r="R200">
        <v>4.75</v>
      </c>
      <c r="S200">
        <v>3</v>
      </c>
      <c r="T200">
        <v>-13.5</v>
      </c>
      <c r="U200">
        <v>2.5499999999999998</v>
      </c>
      <c r="V200">
        <v>-6.75</v>
      </c>
      <c r="W200" t="str">
        <f t="shared" si="7"/>
        <v>g120,5</v>
      </c>
      <c r="X200" s="1" t="s">
        <v>337</v>
      </c>
      <c r="Y200" s="2" t="str">
        <f>IF(AND(ISBLANK(X200),OR(NOT(ISBLANK(Z200)),NOT(ISBLANK(AA200)))),#N/A,
IF(ISBLANK(X200),"",
IF(AND(NOT(ISERROR(VLOOKUP(X200,MonsterTable!$A:$B,MATCH(MonsterTable!$B$1,MonsterTable!$A$1:$B$1,0),0))),OR(ISBLANK(Z200),ISBLANK(AA200))),#N/A,
IFERROR(VLOOKUP(X200,MonsterTable!$A:$B,MATCH(MonsterTable!$B$1,MonsterTable!$A$1:$B$1,0),0),
IF(OR(NOT(ISBLANK(Z200)),ISBLANK(AA200)),#N/A,
IF(X200="empty","empty",
VLOOKUP(X200,MonsterGroupTable!$A:$A,1,0)))))))</f>
        <v>g120</v>
      </c>
      <c r="AA200">
        <v>5</v>
      </c>
      <c r="AF200" s="2" t="str">
        <f>IF(AND(ISBLANK(AE200),OR(NOT(ISBLANK(AG200)),NOT(ISBLANK(AH200)))),#N/A,
IF(ISBLANK(AE200),"",
IF(AND(NOT(ISERROR(VLOOKUP(AE200,MonsterTable!$A:$B,MATCH(MonsterTable!$B$1,MonsterTable!$A$1:$B$1,0),0))),OR(ISBLANK(AG200),ISBLANK(AH200))),#N/A,
IFERROR(VLOOKUP(AE200,MonsterTable!$A:$B,MATCH(MonsterTable!$B$1,MonsterTable!$A$1:$B$1,0),0),
IF(OR(NOT(ISBLANK(AG200)),ISBLANK(AH200)),#N/A,
IF(AE200="empty","empty",
VLOOKUP(AE200,MonsterGroupTable!$A:$A,1,0)))))))</f>
        <v/>
      </c>
      <c r="AM200" s="2" t="str">
        <f>IF(AND(ISBLANK(AL200),OR(NOT(ISBLANK(AN200)),NOT(ISBLANK(AO200)))),#N/A,
IF(ISBLANK(AL200),"",
IF(AND(NOT(ISERROR(VLOOKUP(AL200,MonsterTable!$A:$B,MATCH(MonsterTable!$B$1,MonsterTable!$A$1:$B$1,0),0))),OR(ISBLANK(AN200),ISBLANK(AO200))),#N/A,
IFERROR(VLOOKUP(AL200,MonsterTable!$A:$B,MATCH(MonsterTable!$B$1,MonsterTable!$A$1:$B$1,0),0),
IF(OR(NOT(ISBLANK(AN200)),ISBLANK(AO200)),#N/A,
IF(AL200="empty","empty",
VLOOKUP(AL200,MonsterGroupTable!$A:$A,1,0)))))))</f>
        <v/>
      </c>
      <c r="AT200" s="2" t="str">
        <f>IF(AND(ISBLANK(AS200),OR(NOT(ISBLANK(AU200)),NOT(ISBLANK(AV200)))),#N/A,
IF(ISBLANK(AS200),"",
IF(AND(NOT(ISERROR(VLOOKUP(AS200,MonsterTable!$A:$B,MATCH(MonsterTable!$B$1,MonsterTable!$A$1:$B$1,0),0))),OR(ISBLANK(AU200),ISBLANK(AV200))),#N/A,
IFERROR(VLOOKUP(AS200,MonsterTable!$A:$B,MATCH(MonsterTable!$B$1,MonsterTable!$A$1:$B$1,0),0),
IF(OR(NOT(ISBLANK(AU200)),ISBLANK(AV200)),#N/A,
IF(AS200="empty","empty",
VLOOKUP(AS200,MonsterGroupTable!$A:$A,1,0)))))))</f>
        <v/>
      </c>
      <c r="BA200" s="2" t="str">
        <f>IF(AND(ISBLANK(AZ200),OR(NOT(ISBLANK(BB200)),NOT(ISBLANK(BC200)))),#N/A,
IF(ISBLANK(AZ200),"",
IF(AND(NOT(ISERROR(VLOOKUP(AZ200,MonsterTable!$A:$B,MATCH(MonsterTable!$B$1,MonsterTable!$A$1:$B$1,0),0))),OR(ISBLANK(BB200),ISBLANK(BC200))),#N/A,
IFERROR(VLOOKUP(AZ200,MonsterTable!$A:$B,MATCH(MonsterTable!$B$1,MonsterTable!$A$1:$B$1,0),0),
IF(OR(NOT(ISBLANK(BB200)),ISBLANK(BC200)),#N/A,
IF(AZ200="empty","empty",
VLOOKUP(AZ200,MonsterGroupTable!$A:$A,1,0)))))))</f>
        <v/>
      </c>
      <c r="BH200" s="2" t="str">
        <f>IF(AND(ISBLANK(BG200),OR(NOT(ISBLANK(BI200)),NOT(ISBLANK(BJ200)))),#N/A,
IF(ISBLANK(BG200),"",
IF(AND(NOT(ISERROR(VLOOKUP(BG200,MonsterTable!$A:$B,MATCH(MonsterTable!$B$1,MonsterTable!$A$1:$B$1,0),0))),OR(ISBLANK(BI200),ISBLANK(BJ200))),#N/A,
IFERROR(VLOOKUP(BG200,MonsterTable!$A:$B,MATCH(MonsterTable!$B$1,MonsterTable!$A$1:$B$1,0),0),
IF(OR(NOT(ISBLANK(BI200)),ISBLANK(BJ200)),#N/A,
IF(BG200="empty","empty",
VLOOKUP(BG200,MonsterGroupTable!$A:$A,1,0)))))))</f>
        <v/>
      </c>
      <c r="BO200" s="2" t="str">
        <f>IF(AND(ISBLANK(BN200),OR(NOT(ISBLANK(BP200)),NOT(ISBLANK(BQ200)))),#N/A,
IF(ISBLANK(BN200),"",
IF(AND(NOT(ISERROR(VLOOKUP(BN200,MonsterTable!$A:$B,MATCH(MonsterTable!$B$1,MonsterTable!$A$1:$B$1,0),0))),OR(ISBLANK(BP200),ISBLANK(BQ200))),#N/A,
IFERROR(VLOOKUP(BN200,MonsterTable!$A:$B,MATCH(MonsterTable!$B$1,MonsterTable!$A$1:$B$1,0),0),
IF(OR(NOT(ISBLANK(BP200)),ISBLANK(BQ200)),#N/A,
IF(BN200="empty","empty",
VLOOKUP(BN200,MonsterGroupTable!$A:$A,1,0)))))))</f>
        <v/>
      </c>
      <c r="BV200" s="2" t="str">
        <f>IF(AND(ISBLANK(BU200),OR(NOT(ISBLANK(BW200)),NOT(ISBLANK(BX200)))),#N/A,
IF(ISBLANK(BU200),"",
IF(AND(NOT(ISERROR(VLOOKUP(BU200,MonsterTable!$A:$B,MATCH(MonsterTable!$B$1,MonsterTable!$A$1:$B$1,0),0))),OR(ISBLANK(BW200),ISBLANK(BX200))),#N/A,
IFERROR(VLOOKUP(BU200,MonsterTable!$A:$B,MATCH(MonsterTable!$B$1,MonsterTable!$A$1:$B$1,0),0),
IF(OR(NOT(ISBLANK(BW200)),ISBLANK(BX200)),#N/A,
IF(BU200="empty","empty",
VLOOKUP(BU200,MonsterGroupTable!$A:$A,1,0)))))))</f>
        <v/>
      </c>
      <c r="CC200" s="2" t="str">
        <f>IF(AND(ISBLANK(CB200),OR(NOT(ISBLANK(CD200)),NOT(ISBLANK(CE200)))),#N/A,
IF(ISBLANK(CB200),"",
IF(AND(NOT(ISERROR(VLOOKUP(CB200,MonsterTable!$A:$B,MATCH(MonsterTable!$B$1,MonsterTable!$A$1:$B$1,0),0))),OR(ISBLANK(CD200),ISBLANK(CE200))),#N/A,
IFERROR(VLOOKUP(CB200,MonsterTable!$A:$B,MATCH(MonsterTable!$B$1,MonsterTable!$A$1:$B$1,0),0),
IF(OR(NOT(ISBLANK(CD200)),ISBLANK(CE200)),#N/A,
IF(CB200="empty","empty",
VLOOKUP(CB200,MonsterGroupTable!$A:$A,1,0)))))))</f>
        <v/>
      </c>
      <c r="CJ200" s="2" t="str">
        <f>IF(AND(ISBLANK(CI200),OR(NOT(ISBLANK(CK200)),NOT(ISBLANK(CL200)))),#N/A,
IF(ISBLANK(CI200),"",
IF(AND(NOT(ISERROR(VLOOKUP(CI200,MonsterTable!$A:$B,MATCH(MonsterTable!$B$1,MonsterTable!$A$1:$B$1,0),0))),OR(ISBLANK(CK200),ISBLANK(CL200))),#N/A,
IFERROR(VLOOKUP(CI200,MonsterTable!$A:$B,MATCH(MonsterTable!$B$1,MonsterTable!$A$1:$B$1,0),0),
IF(OR(NOT(ISBLANK(CK200)),ISBLANK(CL200)),#N/A,
IF(CI200="empty","empty",
VLOOKUP(CI200,MonsterGroupTable!$A:$A,1,0)))))))</f>
        <v/>
      </c>
    </row>
    <row r="201" spans="1:88">
      <c r="A201">
        <v>10200</v>
      </c>
      <c r="B201">
        <f t="shared" si="6"/>
        <v>1.2</v>
      </c>
      <c r="C201">
        <f t="shared" si="6"/>
        <v>1.1000000000000001</v>
      </c>
      <c r="F201">
        <v>360</v>
      </c>
      <c r="G201">
        <v>5599</v>
      </c>
      <c r="H201">
        <v>0</v>
      </c>
      <c r="I201">
        <v>0</v>
      </c>
      <c r="J201">
        <v>0</v>
      </c>
      <c r="K201" t="s">
        <v>28</v>
      </c>
      <c r="L201" t="s">
        <v>258</v>
      </c>
      <c r="M201" t="s">
        <v>79</v>
      </c>
      <c r="N201" t="s">
        <v>80</v>
      </c>
      <c r="O201">
        <v>0</v>
      </c>
      <c r="P201">
        <v>-4.75</v>
      </c>
      <c r="Q201">
        <v>-3.5</v>
      </c>
      <c r="R201">
        <v>4.75</v>
      </c>
      <c r="S201">
        <v>3</v>
      </c>
      <c r="T201">
        <v>-13.5</v>
      </c>
      <c r="U201">
        <v>2.5499999999999998</v>
      </c>
      <c r="V201">
        <v>-6.75</v>
      </c>
      <c r="W201" t="str">
        <f t="shared" si="7"/>
        <v>g120,5</v>
      </c>
      <c r="X201" s="1" t="s">
        <v>337</v>
      </c>
      <c r="Y201" s="2" t="str">
        <f>IF(AND(ISBLANK(X201),OR(NOT(ISBLANK(Z201)),NOT(ISBLANK(AA201)))),#N/A,
IF(ISBLANK(X201),"",
IF(AND(NOT(ISERROR(VLOOKUP(X201,MonsterTable!$A:$B,MATCH(MonsterTable!$B$1,MonsterTable!$A$1:$B$1,0),0))),OR(ISBLANK(Z201),ISBLANK(AA201))),#N/A,
IFERROR(VLOOKUP(X201,MonsterTable!$A:$B,MATCH(MonsterTable!$B$1,MonsterTable!$A$1:$B$1,0),0),
IF(OR(NOT(ISBLANK(Z201)),ISBLANK(AA201)),#N/A,
IF(X201="empty","empty",
VLOOKUP(X201,MonsterGroupTable!$A:$A,1,0)))))))</f>
        <v>g120</v>
      </c>
      <c r="AA201">
        <v>5</v>
      </c>
      <c r="AF201" s="2" t="str">
        <f>IF(AND(ISBLANK(AE201),OR(NOT(ISBLANK(AG201)),NOT(ISBLANK(AH201)))),#N/A,
IF(ISBLANK(AE201),"",
IF(AND(NOT(ISERROR(VLOOKUP(AE201,MonsterTable!$A:$B,MATCH(MonsterTable!$B$1,MonsterTable!$A$1:$B$1,0),0))),OR(ISBLANK(AG201),ISBLANK(AH201))),#N/A,
IFERROR(VLOOKUP(AE201,MonsterTable!$A:$B,MATCH(MonsterTable!$B$1,MonsterTable!$A$1:$B$1,0),0),
IF(OR(NOT(ISBLANK(AG201)),ISBLANK(AH201)),#N/A,
IF(AE201="empty","empty",
VLOOKUP(AE201,MonsterGroupTable!$A:$A,1,0)))))))</f>
        <v/>
      </c>
      <c r="AM201" s="2" t="str">
        <f>IF(AND(ISBLANK(AL201),OR(NOT(ISBLANK(AN201)),NOT(ISBLANK(AO201)))),#N/A,
IF(ISBLANK(AL201),"",
IF(AND(NOT(ISERROR(VLOOKUP(AL201,MonsterTable!$A:$B,MATCH(MonsterTable!$B$1,MonsterTable!$A$1:$B$1,0),0))),OR(ISBLANK(AN201),ISBLANK(AO201))),#N/A,
IFERROR(VLOOKUP(AL201,MonsterTable!$A:$B,MATCH(MonsterTable!$B$1,MonsterTable!$A$1:$B$1,0),0),
IF(OR(NOT(ISBLANK(AN201)),ISBLANK(AO201)),#N/A,
IF(AL201="empty","empty",
VLOOKUP(AL201,MonsterGroupTable!$A:$A,1,0)))))))</f>
        <v/>
      </c>
      <c r="AT201" s="2" t="str">
        <f>IF(AND(ISBLANK(AS201),OR(NOT(ISBLANK(AU201)),NOT(ISBLANK(AV201)))),#N/A,
IF(ISBLANK(AS201),"",
IF(AND(NOT(ISERROR(VLOOKUP(AS201,MonsterTable!$A:$B,MATCH(MonsterTable!$B$1,MonsterTable!$A$1:$B$1,0),0))),OR(ISBLANK(AU201),ISBLANK(AV201))),#N/A,
IFERROR(VLOOKUP(AS201,MonsterTable!$A:$B,MATCH(MonsterTable!$B$1,MonsterTable!$A$1:$B$1,0),0),
IF(OR(NOT(ISBLANK(AU201)),ISBLANK(AV201)),#N/A,
IF(AS201="empty","empty",
VLOOKUP(AS201,MonsterGroupTable!$A:$A,1,0)))))))</f>
        <v/>
      </c>
      <c r="BA201" s="2" t="str">
        <f>IF(AND(ISBLANK(AZ201),OR(NOT(ISBLANK(BB201)),NOT(ISBLANK(BC201)))),#N/A,
IF(ISBLANK(AZ201),"",
IF(AND(NOT(ISERROR(VLOOKUP(AZ201,MonsterTable!$A:$B,MATCH(MonsterTable!$B$1,MonsterTable!$A$1:$B$1,0),0))),OR(ISBLANK(BB201),ISBLANK(BC201))),#N/A,
IFERROR(VLOOKUP(AZ201,MonsterTable!$A:$B,MATCH(MonsterTable!$B$1,MonsterTable!$A$1:$B$1,0),0),
IF(OR(NOT(ISBLANK(BB201)),ISBLANK(BC201)),#N/A,
IF(AZ201="empty","empty",
VLOOKUP(AZ201,MonsterGroupTable!$A:$A,1,0)))))))</f>
        <v/>
      </c>
      <c r="BH201" s="2" t="str">
        <f>IF(AND(ISBLANK(BG201),OR(NOT(ISBLANK(BI201)),NOT(ISBLANK(BJ201)))),#N/A,
IF(ISBLANK(BG201),"",
IF(AND(NOT(ISERROR(VLOOKUP(BG201,MonsterTable!$A:$B,MATCH(MonsterTable!$B$1,MonsterTable!$A$1:$B$1,0),0))),OR(ISBLANK(BI201),ISBLANK(BJ201))),#N/A,
IFERROR(VLOOKUP(BG201,MonsterTable!$A:$B,MATCH(MonsterTable!$B$1,MonsterTable!$A$1:$B$1,0),0),
IF(OR(NOT(ISBLANK(BI201)),ISBLANK(BJ201)),#N/A,
IF(BG201="empty","empty",
VLOOKUP(BG201,MonsterGroupTable!$A:$A,1,0)))))))</f>
        <v/>
      </c>
      <c r="BO201" s="2" t="str">
        <f>IF(AND(ISBLANK(BN201),OR(NOT(ISBLANK(BP201)),NOT(ISBLANK(BQ201)))),#N/A,
IF(ISBLANK(BN201),"",
IF(AND(NOT(ISERROR(VLOOKUP(BN201,MonsterTable!$A:$B,MATCH(MonsterTable!$B$1,MonsterTable!$A$1:$B$1,0),0))),OR(ISBLANK(BP201),ISBLANK(BQ201))),#N/A,
IFERROR(VLOOKUP(BN201,MonsterTable!$A:$B,MATCH(MonsterTable!$B$1,MonsterTable!$A$1:$B$1,0),0),
IF(OR(NOT(ISBLANK(BP201)),ISBLANK(BQ201)),#N/A,
IF(BN201="empty","empty",
VLOOKUP(BN201,MonsterGroupTable!$A:$A,1,0)))))))</f>
        <v/>
      </c>
      <c r="BV201" s="2" t="str">
        <f>IF(AND(ISBLANK(BU201),OR(NOT(ISBLANK(BW201)),NOT(ISBLANK(BX201)))),#N/A,
IF(ISBLANK(BU201),"",
IF(AND(NOT(ISERROR(VLOOKUP(BU201,MonsterTable!$A:$B,MATCH(MonsterTable!$B$1,MonsterTable!$A$1:$B$1,0),0))),OR(ISBLANK(BW201),ISBLANK(BX201))),#N/A,
IFERROR(VLOOKUP(BU201,MonsterTable!$A:$B,MATCH(MonsterTable!$B$1,MonsterTable!$A$1:$B$1,0),0),
IF(OR(NOT(ISBLANK(BW201)),ISBLANK(BX201)),#N/A,
IF(BU201="empty","empty",
VLOOKUP(BU201,MonsterGroupTable!$A:$A,1,0)))))))</f>
        <v/>
      </c>
      <c r="CC201" s="2" t="str">
        <f>IF(AND(ISBLANK(CB201),OR(NOT(ISBLANK(CD201)),NOT(ISBLANK(CE201)))),#N/A,
IF(ISBLANK(CB201),"",
IF(AND(NOT(ISERROR(VLOOKUP(CB201,MonsterTable!$A:$B,MATCH(MonsterTable!$B$1,MonsterTable!$A$1:$B$1,0),0))),OR(ISBLANK(CD201),ISBLANK(CE201))),#N/A,
IFERROR(VLOOKUP(CB201,MonsterTable!$A:$B,MATCH(MonsterTable!$B$1,MonsterTable!$A$1:$B$1,0),0),
IF(OR(NOT(ISBLANK(CD201)),ISBLANK(CE201)),#N/A,
IF(CB201="empty","empty",
VLOOKUP(CB201,MonsterGroupTable!$A:$A,1,0)))))))</f>
        <v/>
      </c>
      <c r="CJ201" s="2" t="str">
        <f>IF(AND(ISBLANK(CI201),OR(NOT(ISBLANK(CK201)),NOT(ISBLANK(CL201)))),#N/A,
IF(ISBLANK(CI201),"",
IF(AND(NOT(ISERROR(VLOOKUP(CI201,MonsterTable!$A:$B,MATCH(MonsterTable!$B$1,MonsterTable!$A$1:$B$1,0),0))),OR(ISBLANK(CK201),ISBLANK(CL201))),#N/A,
IFERROR(VLOOKUP(CI201,MonsterTable!$A:$B,MATCH(MonsterTable!$B$1,MonsterTable!$A$1:$B$1,0),0),
IF(OR(NOT(ISBLANK(CK201)),ISBLANK(CL201)),#N/A,
IF(CI201="empty","empty",
VLOOKUP(CI201,MonsterGroupTable!$A:$A,1,0)))))))</f>
        <v/>
      </c>
    </row>
    <row r="202" spans="1:88">
      <c r="A202">
        <v>10201</v>
      </c>
      <c r="B202">
        <f t="shared" si="6"/>
        <v>1.1000000000000001</v>
      </c>
      <c r="C202">
        <f t="shared" si="6"/>
        <v>1.1000000000000001</v>
      </c>
      <c r="F202">
        <v>360</v>
      </c>
      <c r="G202">
        <v>6040</v>
      </c>
      <c r="H202">
        <v>0</v>
      </c>
      <c r="I202">
        <v>0</v>
      </c>
      <c r="J202">
        <v>0</v>
      </c>
      <c r="K202" t="s">
        <v>28</v>
      </c>
      <c r="L202" t="s">
        <v>260</v>
      </c>
      <c r="M202" t="s">
        <v>79</v>
      </c>
      <c r="N202" t="s">
        <v>80</v>
      </c>
      <c r="O202">
        <v>0</v>
      </c>
      <c r="P202">
        <v>-4.75</v>
      </c>
      <c r="Q202">
        <v>-3.5</v>
      </c>
      <c r="R202">
        <v>4.75</v>
      </c>
      <c r="S202">
        <v>3</v>
      </c>
      <c r="T202">
        <v>-13.5</v>
      </c>
      <c r="U202">
        <v>2.5499999999999998</v>
      </c>
      <c r="V202">
        <v>-6.75</v>
      </c>
      <c r="W202" t="str">
        <f t="shared" si="7"/>
        <v>g101,5</v>
      </c>
      <c r="X202" s="1" t="s">
        <v>445</v>
      </c>
      <c r="Y202" s="2" t="str">
        <f>IF(AND(ISBLANK(X202),OR(NOT(ISBLANK(Z202)),NOT(ISBLANK(AA202)))),#N/A,
IF(ISBLANK(X202),"",
IF(AND(NOT(ISERROR(VLOOKUP(X202,MonsterTable!$A:$B,MATCH(MonsterTable!$B$1,MonsterTable!$A$1:$B$1,0),0))),OR(ISBLANK(Z202),ISBLANK(AA202))),#N/A,
IFERROR(VLOOKUP(X202,MonsterTable!$A:$B,MATCH(MonsterTable!$B$1,MonsterTable!$A$1:$B$1,0),0),
IF(OR(NOT(ISBLANK(Z202)),ISBLANK(AA202)),#N/A,
IF(X202="empty","empty",
VLOOKUP(X202,MonsterGroupTable!$A:$A,1,0)))))))</f>
        <v>g101</v>
      </c>
      <c r="AA202">
        <v>5</v>
      </c>
      <c r="AF202" s="2" t="str">
        <f>IF(AND(ISBLANK(AE202),OR(NOT(ISBLANK(AG202)),NOT(ISBLANK(AH202)))),#N/A,
IF(ISBLANK(AE202),"",
IF(AND(NOT(ISERROR(VLOOKUP(AE202,MonsterTable!$A:$B,MATCH(MonsterTable!$B$1,MonsterTable!$A$1:$B$1,0),0))),OR(ISBLANK(AG202),ISBLANK(AH202))),#N/A,
IFERROR(VLOOKUP(AE202,MonsterTable!$A:$B,MATCH(MonsterTable!$B$1,MonsterTable!$A$1:$B$1,0),0),
IF(OR(NOT(ISBLANK(AG202)),ISBLANK(AH202)),#N/A,
IF(AE202="empty","empty",
VLOOKUP(AE202,MonsterGroupTable!$A:$A,1,0)))))))</f>
        <v/>
      </c>
      <c r="AM202" s="2" t="str">
        <f>IF(AND(ISBLANK(AL202),OR(NOT(ISBLANK(AN202)),NOT(ISBLANK(AO202)))),#N/A,
IF(ISBLANK(AL202),"",
IF(AND(NOT(ISERROR(VLOOKUP(AL202,MonsterTable!$A:$B,MATCH(MonsterTable!$B$1,MonsterTable!$A$1:$B$1,0),0))),OR(ISBLANK(AN202),ISBLANK(AO202))),#N/A,
IFERROR(VLOOKUP(AL202,MonsterTable!$A:$B,MATCH(MonsterTable!$B$1,MonsterTable!$A$1:$B$1,0),0),
IF(OR(NOT(ISBLANK(AN202)),ISBLANK(AO202)),#N/A,
IF(AL202="empty","empty",
VLOOKUP(AL202,MonsterGroupTable!$A:$A,1,0)))))))</f>
        <v/>
      </c>
      <c r="AT202" s="2" t="str">
        <f>IF(AND(ISBLANK(AS202),OR(NOT(ISBLANK(AU202)),NOT(ISBLANK(AV202)))),#N/A,
IF(ISBLANK(AS202),"",
IF(AND(NOT(ISERROR(VLOOKUP(AS202,MonsterTable!$A:$B,MATCH(MonsterTable!$B$1,MonsterTable!$A$1:$B$1,0),0))),OR(ISBLANK(AU202),ISBLANK(AV202))),#N/A,
IFERROR(VLOOKUP(AS202,MonsterTable!$A:$B,MATCH(MonsterTable!$B$1,MonsterTable!$A$1:$B$1,0),0),
IF(OR(NOT(ISBLANK(AU202)),ISBLANK(AV202)),#N/A,
IF(AS202="empty","empty",
VLOOKUP(AS202,MonsterGroupTable!$A:$A,1,0)))))))</f>
        <v/>
      </c>
      <c r="BA202" s="2" t="str">
        <f>IF(AND(ISBLANK(AZ202),OR(NOT(ISBLANK(BB202)),NOT(ISBLANK(BC202)))),#N/A,
IF(ISBLANK(AZ202),"",
IF(AND(NOT(ISERROR(VLOOKUP(AZ202,MonsterTable!$A:$B,MATCH(MonsterTable!$B$1,MonsterTable!$A$1:$B$1,0),0))),OR(ISBLANK(BB202),ISBLANK(BC202))),#N/A,
IFERROR(VLOOKUP(AZ202,MonsterTable!$A:$B,MATCH(MonsterTable!$B$1,MonsterTable!$A$1:$B$1,0),0),
IF(OR(NOT(ISBLANK(BB202)),ISBLANK(BC202)),#N/A,
IF(AZ202="empty","empty",
VLOOKUP(AZ202,MonsterGroupTable!$A:$A,1,0)))))))</f>
        <v/>
      </c>
      <c r="BH202" s="2" t="str">
        <f>IF(AND(ISBLANK(BG202),OR(NOT(ISBLANK(BI202)),NOT(ISBLANK(BJ202)))),#N/A,
IF(ISBLANK(BG202),"",
IF(AND(NOT(ISERROR(VLOOKUP(BG202,MonsterTable!$A:$B,MATCH(MonsterTable!$B$1,MonsterTable!$A$1:$B$1,0),0))),OR(ISBLANK(BI202),ISBLANK(BJ202))),#N/A,
IFERROR(VLOOKUP(BG202,MonsterTable!$A:$B,MATCH(MonsterTable!$B$1,MonsterTable!$A$1:$B$1,0),0),
IF(OR(NOT(ISBLANK(BI202)),ISBLANK(BJ202)),#N/A,
IF(BG202="empty","empty",
VLOOKUP(BG202,MonsterGroupTable!$A:$A,1,0)))))))</f>
        <v/>
      </c>
      <c r="BO202" s="2" t="str">
        <f>IF(AND(ISBLANK(BN202),OR(NOT(ISBLANK(BP202)),NOT(ISBLANK(BQ202)))),#N/A,
IF(ISBLANK(BN202),"",
IF(AND(NOT(ISERROR(VLOOKUP(BN202,MonsterTable!$A:$B,MATCH(MonsterTable!$B$1,MonsterTable!$A$1:$B$1,0),0))),OR(ISBLANK(BP202),ISBLANK(BQ202))),#N/A,
IFERROR(VLOOKUP(BN202,MonsterTable!$A:$B,MATCH(MonsterTable!$B$1,MonsterTable!$A$1:$B$1,0),0),
IF(OR(NOT(ISBLANK(BP202)),ISBLANK(BQ202)),#N/A,
IF(BN202="empty","empty",
VLOOKUP(BN202,MonsterGroupTable!$A:$A,1,0)))))))</f>
        <v/>
      </c>
      <c r="BV202" s="2" t="str">
        <f>IF(AND(ISBLANK(BU202),OR(NOT(ISBLANK(BW202)),NOT(ISBLANK(BX202)))),#N/A,
IF(ISBLANK(BU202),"",
IF(AND(NOT(ISERROR(VLOOKUP(BU202,MonsterTable!$A:$B,MATCH(MonsterTable!$B$1,MonsterTable!$A$1:$B$1,0),0))),OR(ISBLANK(BW202),ISBLANK(BX202))),#N/A,
IFERROR(VLOOKUP(BU202,MonsterTable!$A:$B,MATCH(MonsterTable!$B$1,MonsterTable!$A$1:$B$1,0),0),
IF(OR(NOT(ISBLANK(BW202)),ISBLANK(BX202)),#N/A,
IF(BU202="empty","empty",
VLOOKUP(BU202,MonsterGroupTable!$A:$A,1,0)))))))</f>
        <v/>
      </c>
      <c r="CC202" s="2" t="str">
        <f>IF(AND(ISBLANK(CB202),OR(NOT(ISBLANK(CD202)),NOT(ISBLANK(CE202)))),#N/A,
IF(ISBLANK(CB202),"",
IF(AND(NOT(ISERROR(VLOOKUP(CB202,MonsterTable!$A:$B,MATCH(MonsterTable!$B$1,MonsterTable!$A$1:$B$1,0),0))),OR(ISBLANK(CD202),ISBLANK(CE202))),#N/A,
IFERROR(VLOOKUP(CB202,MonsterTable!$A:$B,MATCH(MonsterTable!$B$1,MonsterTable!$A$1:$B$1,0),0),
IF(OR(NOT(ISBLANK(CD202)),ISBLANK(CE202)),#N/A,
IF(CB202="empty","empty",
VLOOKUP(CB202,MonsterGroupTable!$A:$A,1,0)))))))</f>
        <v/>
      </c>
      <c r="CJ202" s="2" t="str">
        <f>IF(AND(ISBLANK(CI202),OR(NOT(ISBLANK(CK202)),NOT(ISBLANK(CL202)))),#N/A,
IF(ISBLANK(CI202),"",
IF(AND(NOT(ISERROR(VLOOKUP(CI202,MonsterTable!$A:$B,MATCH(MonsterTable!$B$1,MonsterTable!$A$1:$B$1,0),0))),OR(ISBLANK(CK202),ISBLANK(CL202))),#N/A,
IFERROR(VLOOKUP(CI202,MonsterTable!$A:$B,MATCH(MonsterTable!$B$1,MonsterTable!$A$1:$B$1,0),0),
IF(OR(NOT(ISBLANK(CK202)),ISBLANK(CL202)),#N/A,
IF(CI202="empty","empty",
VLOOKUP(CI202,MonsterGroupTable!$A:$A,1,0)))))))</f>
        <v/>
      </c>
    </row>
    <row r="203" spans="1:88">
      <c r="A203">
        <v>10202</v>
      </c>
      <c r="B203">
        <f t="shared" si="6"/>
        <v>1.1000000000000001</v>
      </c>
      <c r="C203">
        <f t="shared" si="6"/>
        <v>1.1000000000000001</v>
      </c>
      <c r="F203">
        <v>360</v>
      </c>
      <c r="G203">
        <v>6094</v>
      </c>
      <c r="H203">
        <v>0</v>
      </c>
      <c r="I203">
        <v>0</v>
      </c>
      <c r="J203">
        <v>0</v>
      </c>
      <c r="K203" t="s">
        <v>28</v>
      </c>
      <c r="L203" t="s">
        <v>260</v>
      </c>
      <c r="M203" t="s">
        <v>79</v>
      </c>
      <c r="N203" t="s">
        <v>80</v>
      </c>
      <c r="O203">
        <v>0</v>
      </c>
      <c r="P203">
        <v>-4.75</v>
      </c>
      <c r="Q203">
        <v>-3.5</v>
      </c>
      <c r="R203">
        <v>4.75</v>
      </c>
      <c r="S203">
        <v>3</v>
      </c>
      <c r="T203">
        <v>-13.5</v>
      </c>
      <c r="U203">
        <v>2.5499999999999998</v>
      </c>
      <c r="V203">
        <v>-6.75</v>
      </c>
      <c r="W203" t="str">
        <f t="shared" si="7"/>
        <v>g101,5</v>
      </c>
      <c r="X203" s="1" t="s">
        <v>445</v>
      </c>
      <c r="Y203" s="2" t="str">
        <f>IF(AND(ISBLANK(X203),OR(NOT(ISBLANK(Z203)),NOT(ISBLANK(AA203)))),#N/A,
IF(ISBLANK(X203),"",
IF(AND(NOT(ISERROR(VLOOKUP(X203,MonsterTable!$A:$B,MATCH(MonsterTable!$B$1,MonsterTable!$A$1:$B$1,0),0))),OR(ISBLANK(Z203),ISBLANK(AA203))),#N/A,
IFERROR(VLOOKUP(X203,MonsterTable!$A:$B,MATCH(MonsterTable!$B$1,MonsterTable!$A$1:$B$1,0),0),
IF(OR(NOT(ISBLANK(Z203)),ISBLANK(AA203)),#N/A,
IF(X203="empty","empty",
VLOOKUP(X203,MonsterGroupTable!$A:$A,1,0)))))))</f>
        <v>g101</v>
      </c>
      <c r="AA203">
        <v>5</v>
      </c>
      <c r="AF203" s="2" t="str">
        <f>IF(AND(ISBLANK(AE203),OR(NOT(ISBLANK(AG203)),NOT(ISBLANK(AH203)))),#N/A,
IF(ISBLANK(AE203),"",
IF(AND(NOT(ISERROR(VLOOKUP(AE203,MonsterTable!$A:$B,MATCH(MonsterTable!$B$1,MonsterTable!$A$1:$B$1,0),0))),OR(ISBLANK(AG203),ISBLANK(AH203))),#N/A,
IFERROR(VLOOKUP(AE203,MonsterTable!$A:$B,MATCH(MonsterTable!$B$1,MonsterTable!$A$1:$B$1,0),0),
IF(OR(NOT(ISBLANK(AG203)),ISBLANK(AH203)),#N/A,
IF(AE203="empty","empty",
VLOOKUP(AE203,MonsterGroupTable!$A:$A,1,0)))))))</f>
        <v/>
      </c>
      <c r="AM203" s="2" t="str">
        <f>IF(AND(ISBLANK(AL203),OR(NOT(ISBLANK(AN203)),NOT(ISBLANK(AO203)))),#N/A,
IF(ISBLANK(AL203),"",
IF(AND(NOT(ISERROR(VLOOKUP(AL203,MonsterTable!$A:$B,MATCH(MonsterTable!$B$1,MonsterTable!$A$1:$B$1,0),0))),OR(ISBLANK(AN203),ISBLANK(AO203))),#N/A,
IFERROR(VLOOKUP(AL203,MonsterTable!$A:$B,MATCH(MonsterTable!$B$1,MonsterTable!$A$1:$B$1,0),0),
IF(OR(NOT(ISBLANK(AN203)),ISBLANK(AO203)),#N/A,
IF(AL203="empty","empty",
VLOOKUP(AL203,MonsterGroupTable!$A:$A,1,0)))))))</f>
        <v/>
      </c>
      <c r="AT203" s="2" t="str">
        <f>IF(AND(ISBLANK(AS203),OR(NOT(ISBLANK(AU203)),NOT(ISBLANK(AV203)))),#N/A,
IF(ISBLANK(AS203),"",
IF(AND(NOT(ISERROR(VLOOKUP(AS203,MonsterTable!$A:$B,MATCH(MonsterTable!$B$1,MonsterTable!$A$1:$B$1,0),0))),OR(ISBLANK(AU203),ISBLANK(AV203))),#N/A,
IFERROR(VLOOKUP(AS203,MonsterTable!$A:$B,MATCH(MonsterTable!$B$1,MonsterTable!$A$1:$B$1,0),0),
IF(OR(NOT(ISBLANK(AU203)),ISBLANK(AV203)),#N/A,
IF(AS203="empty","empty",
VLOOKUP(AS203,MonsterGroupTable!$A:$A,1,0)))))))</f>
        <v/>
      </c>
      <c r="BA203" s="2" t="str">
        <f>IF(AND(ISBLANK(AZ203),OR(NOT(ISBLANK(BB203)),NOT(ISBLANK(BC203)))),#N/A,
IF(ISBLANK(AZ203),"",
IF(AND(NOT(ISERROR(VLOOKUP(AZ203,MonsterTable!$A:$B,MATCH(MonsterTable!$B$1,MonsterTable!$A$1:$B$1,0),0))),OR(ISBLANK(BB203),ISBLANK(BC203))),#N/A,
IFERROR(VLOOKUP(AZ203,MonsterTable!$A:$B,MATCH(MonsterTable!$B$1,MonsterTable!$A$1:$B$1,0),0),
IF(OR(NOT(ISBLANK(BB203)),ISBLANK(BC203)),#N/A,
IF(AZ203="empty","empty",
VLOOKUP(AZ203,MonsterGroupTable!$A:$A,1,0)))))))</f>
        <v/>
      </c>
      <c r="BH203" s="2" t="str">
        <f>IF(AND(ISBLANK(BG203),OR(NOT(ISBLANK(BI203)),NOT(ISBLANK(BJ203)))),#N/A,
IF(ISBLANK(BG203),"",
IF(AND(NOT(ISERROR(VLOOKUP(BG203,MonsterTable!$A:$B,MATCH(MonsterTable!$B$1,MonsterTable!$A$1:$B$1,0),0))),OR(ISBLANK(BI203),ISBLANK(BJ203))),#N/A,
IFERROR(VLOOKUP(BG203,MonsterTable!$A:$B,MATCH(MonsterTable!$B$1,MonsterTable!$A$1:$B$1,0),0),
IF(OR(NOT(ISBLANK(BI203)),ISBLANK(BJ203)),#N/A,
IF(BG203="empty","empty",
VLOOKUP(BG203,MonsterGroupTable!$A:$A,1,0)))))))</f>
        <v/>
      </c>
      <c r="BO203" s="2" t="str">
        <f>IF(AND(ISBLANK(BN203),OR(NOT(ISBLANK(BP203)),NOT(ISBLANK(BQ203)))),#N/A,
IF(ISBLANK(BN203),"",
IF(AND(NOT(ISERROR(VLOOKUP(BN203,MonsterTable!$A:$B,MATCH(MonsterTable!$B$1,MonsterTable!$A$1:$B$1,0),0))),OR(ISBLANK(BP203),ISBLANK(BQ203))),#N/A,
IFERROR(VLOOKUP(BN203,MonsterTable!$A:$B,MATCH(MonsterTable!$B$1,MonsterTable!$A$1:$B$1,0),0),
IF(OR(NOT(ISBLANK(BP203)),ISBLANK(BQ203)),#N/A,
IF(BN203="empty","empty",
VLOOKUP(BN203,MonsterGroupTable!$A:$A,1,0)))))))</f>
        <v/>
      </c>
      <c r="BV203" s="2" t="str">
        <f>IF(AND(ISBLANK(BU203),OR(NOT(ISBLANK(BW203)),NOT(ISBLANK(BX203)))),#N/A,
IF(ISBLANK(BU203),"",
IF(AND(NOT(ISERROR(VLOOKUP(BU203,MonsterTable!$A:$B,MATCH(MonsterTable!$B$1,MonsterTable!$A$1:$B$1,0),0))),OR(ISBLANK(BW203),ISBLANK(BX203))),#N/A,
IFERROR(VLOOKUP(BU203,MonsterTable!$A:$B,MATCH(MonsterTable!$B$1,MonsterTable!$A$1:$B$1,0),0),
IF(OR(NOT(ISBLANK(BW203)),ISBLANK(BX203)),#N/A,
IF(BU203="empty","empty",
VLOOKUP(BU203,MonsterGroupTable!$A:$A,1,0)))))))</f>
        <v/>
      </c>
      <c r="CC203" s="2" t="str">
        <f>IF(AND(ISBLANK(CB203),OR(NOT(ISBLANK(CD203)),NOT(ISBLANK(CE203)))),#N/A,
IF(ISBLANK(CB203),"",
IF(AND(NOT(ISERROR(VLOOKUP(CB203,MonsterTable!$A:$B,MATCH(MonsterTable!$B$1,MonsterTable!$A$1:$B$1,0),0))),OR(ISBLANK(CD203),ISBLANK(CE203))),#N/A,
IFERROR(VLOOKUP(CB203,MonsterTable!$A:$B,MATCH(MonsterTable!$B$1,MonsterTable!$A$1:$B$1,0),0),
IF(OR(NOT(ISBLANK(CD203)),ISBLANK(CE203)),#N/A,
IF(CB203="empty","empty",
VLOOKUP(CB203,MonsterGroupTable!$A:$A,1,0)))))))</f>
        <v/>
      </c>
      <c r="CJ203" s="2" t="str">
        <f>IF(AND(ISBLANK(CI203),OR(NOT(ISBLANK(CK203)),NOT(ISBLANK(CL203)))),#N/A,
IF(ISBLANK(CI203),"",
IF(AND(NOT(ISERROR(VLOOKUP(CI203,MonsterTable!$A:$B,MATCH(MonsterTable!$B$1,MonsterTable!$A$1:$B$1,0),0))),OR(ISBLANK(CK203),ISBLANK(CL203))),#N/A,
IFERROR(VLOOKUP(CI203,MonsterTable!$A:$B,MATCH(MonsterTable!$B$1,MonsterTable!$A$1:$B$1,0),0),
IF(OR(NOT(ISBLANK(CK203)),ISBLANK(CL203)),#N/A,
IF(CI203="empty","empty",
VLOOKUP(CI203,MonsterGroupTable!$A:$A,1,0)))))))</f>
        <v/>
      </c>
    </row>
    <row r="204" spans="1:88">
      <c r="A204">
        <v>10203</v>
      </c>
      <c r="B204">
        <f t="shared" si="6"/>
        <v>1.1000000000000001</v>
      </c>
      <c r="C204">
        <f t="shared" si="6"/>
        <v>1.1000000000000001</v>
      </c>
      <c r="F204">
        <v>360</v>
      </c>
      <c r="G204">
        <v>6148</v>
      </c>
      <c r="H204">
        <v>0</v>
      </c>
      <c r="I204">
        <v>0</v>
      </c>
      <c r="J204">
        <v>0</v>
      </c>
      <c r="K204" t="s">
        <v>28</v>
      </c>
      <c r="L204" t="s">
        <v>260</v>
      </c>
      <c r="M204" t="s">
        <v>79</v>
      </c>
      <c r="N204" t="s">
        <v>80</v>
      </c>
      <c r="O204">
        <v>0</v>
      </c>
      <c r="P204">
        <v>-4.75</v>
      </c>
      <c r="Q204">
        <v>-3.5</v>
      </c>
      <c r="R204">
        <v>4.75</v>
      </c>
      <c r="S204">
        <v>3</v>
      </c>
      <c r="T204">
        <v>-13.5</v>
      </c>
      <c r="U204">
        <v>2.5499999999999998</v>
      </c>
      <c r="V204">
        <v>-6.75</v>
      </c>
      <c r="W204" t="str">
        <f t="shared" si="7"/>
        <v>g101,5</v>
      </c>
      <c r="X204" s="1" t="s">
        <v>445</v>
      </c>
      <c r="Y204" s="2" t="str">
        <f>IF(AND(ISBLANK(X204),OR(NOT(ISBLANK(Z204)),NOT(ISBLANK(AA204)))),#N/A,
IF(ISBLANK(X204),"",
IF(AND(NOT(ISERROR(VLOOKUP(X204,MonsterTable!$A:$B,MATCH(MonsterTable!$B$1,MonsterTable!$A$1:$B$1,0),0))),OR(ISBLANK(Z204),ISBLANK(AA204))),#N/A,
IFERROR(VLOOKUP(X204,MonsterTable!$A:$B,MATCH(MonsterTable!$B$1,MonsterTable!$A$1:$B$1,0),0),
IF(OR(NOT(ISBLANK(Z204)),ISBLANK(AA204)),#N/A,
IF(X204="empty","empty",
VLOOKUP(X204,MonsterGroupTable!$A:$A,1,0)))))))</f>
        <v>g101</v>
      </c>
      <c r="AA204">
        <v>5</v>
      </c>
      <c r="AF204" s="2" t="str">
        <f>IF(AND(ISBLANK(AE204),OR(NOT(ISBLANK(AG204)),NOT(ISBLANK(AH204)))),#N/A,
IF(ISBLANK(AE204),"",
IF(AND(NOT(ISERROR(VLOOKUP(AE204,MonsterTable!$A:$B,MATCH(MonsterTable!$B$1,MonsterTable!$A$1:$B$1,0),0))),OR(ISBLANK(AG204),ISBLANK(AH204))),#N/A,
IFERROR(VLOOKUP(AE204,MonsterTable!$A:$B,MATCH(MonsterTable!$B$1,MonsterTable!$A$1:$B$1,0),0),
IF(OR(NOT(ISBLANK(AG204)),ISBLANK(AH204)),#N/A,
IF(AE204="empty","empty",
VLOOKUP(AE204,MonsterGroupTable!$A:$A,1,0)))))))</f>
        <v/>
      </c>
      <c r="AM204" s="2" t="str">
        <f>IF(AND(ISBLANK(AL204),OR(NOT(ISBLANK(AN204)),NOT(ISBLANK(AO204)))),#N/A,
IF(ISBLANK(AL204),"",
IF(AND(NOT(ISERROR(VLOOKUP(AL204,MonsterTable!$A:$B,MATCH(MonsterTable!$B$1,MonsterTable!$A$1:$B$1,0),0))),OR(ISBLANK(AN204),ISBLANK(AO204))),#N/A,
IFERROR(VLOOKUP(AL204,MonsterTable!$A:$B,MATCH(MonsterTable!$B$1,MonsterTable!$A$1:$B$1,0),0),
IF(OR(NOT(ISBLANK(AN204)),ISBLANK(AO204)),#N/A,
IF(AL204="empty","empty",
VLOOKUP(AL204,MonsterGroupTable!$A:$A,1,0)))))))</f>
        <v/>
      </c>
      <c r="AT204" s="2" t="str">
        <f>IF(AND(ISBLANK(AS204),OR(NOT(ISBLANK(AU204)),NOT(ISBLANK(AV204)))),#N/A,
IF(ISBLANK(AS204),"",
IF(AND(NOT(ISERROR(VLOOKUP(AS204,MonsterTable!$A:$B,MATCH(MonsterTable!$B$1,MonsterTable!$A$1:$B$1,0),0))),OR(ISBLANK(AU204),ISBLANK(AV204))),#N/A,
IFERROR(VLOOKUP(AS204,MonsterTable!$A:$B,MATCH(MonsterTable!$B$1,MonsterTable!$A$1:$B$1,0),0),
IF(OR(NOT(ISBLANK(AU204)),ISBLANK(AV204)),#N/A,
IF(AS204="empty","empty",
VLOOKUP(AS204,MonsterGroupTable!$A:$A,1,0)))))))</f>
        <v/>
      </c>
      <c r="BA204" s="2" t="str">
        <f>IF(AND(ISBLANK(AZ204),OR(NOT(ISBLANK(BB204)),NOT(ISBLANK(BC204)))),#N/A,
IF(ISBLANK(AZ204),"",
IF(AND(NOT(ISERROR(VLOOKUP(AZ204,MonsterTable!$A:$B,MATCH(MonsterTable!$B$1,MonsterTable!$A$1:$B$1,0),0))),OR(ISBLANK(BB204),ISBLANK(BC204))),#N/A,
IFERROR(VLOOKUP(AZ204,MonsterTable!$A:$B,MATCH(MonsterTable!$B$1,MonsterTable!$A$1:$B$1,0),0),
IF(OR(NOT(ISBLANK(BB204)),ISBLANK(BC204)),#N/A,
IF(AZ204="empty","empty",
VLOOKUP(AZ204,MonsterGroupTable!$A:$A,1,0)))))))</f>
        <v/>
      </c>
      <c r="BH204" s="2" t="str">
        <f>IF(AND(ISBLANK(BG204),OR(NOT(ISBLANK(BI204)),NOT(ISBLANK(BJ204)))),#N/A,
IF(ISBLANK(BG204),"",
IF(AND(NOT(ISERROR(VLOOKUP(BG204,MonsterTable!$A:$B,MATCH(MonsterTable!$B$1,MonsterTable!$A$1:$B$1,0),0))),OR(ISBLANK(BI204),ISBLANK(BJ204))),#N/A,
IFERROR(VLOOKUP(BG204,MonsterTable!$A:$B,MATCH(MonsterTable!$B$1,MonsterTable!$A$1:$B$1,0),0),
IF(OR(NOT(ISBLANK(BI204)),ISBLANK(BJ204)),#N/A,
IF(BG204="empty","empty",
VLOOKUP(BG204,MonsterGroupTable!$A:$A,1,0)))))))</f>
        <v/>
      </c>
      <c r="BO204" s="2" t="str">
        <f>IF(AND(ISBLANK(BN204),OR(NOT(ISBLANK(BP204)),NOT(ISBLANK(BQ204)))),#N/A,
IF(ISBLANK(BN204),"",
IF(AND(NOT(ISERROR(VLOOKUP(BN204,MonsterTable!$A:$B,MATCH(MonsterTable!$B$1,MonsterTable!$A$1:$B$1,0),0))),OR(ISBLANK(BP204),ISBLANK(BQ204))),#N/A,
IFERROR(VLOOKUP(BN204,MonsterTable!$A:$B,MATCH(MonsterTable!$B$1,MonsterTable!$A$1:$B$1,0),0),
IF(OR(NOT(ISBLANK(BP204)),ISBLANK(BQ204)),#N/A,
IF(BN204="empty","empty",
VLOOKUP(BN204,MonsterGroupTable!$A:$A,1,0)))))))</f>
        <v/>
      </c>
      <c r="BV204" s="2" t="str">
        <f>IF(AND(ISBLANK(BU204),OR(NOT(ISBLANK(BW204)),NOT(ISBLANK(BX204)))),#N/A,
IF(ISBLANK(BU204),"",
IF(AND(NOT(ISERROR(VLOOKUP(BU204,MonsterTable!$A:$B,MATCH(MonsterTable!$B$1,MonsterTable!$A$1:$B$1,0),0))),OR(ISBLANK(BW204),ISBLANK(BX204))),#N/A,
IFERROR(VLOOKUP(BU204,MonsterTable!$A:$B,MATCH(MonsterTable!$B$1,MonsterTable!$A$1:$B$1,0),0),
IF(OR(NOT(ISBLANK(BW204)),ISBLANK(BX204)),#N/A,
IF(BU204="empty","empty",
VLOOKUP(BU204,MonsterGroupTable!$A:$A,1,0)))))))</f>
        <v/>
      </c>
      <c r="CC204" s="2" t="str">
        <f>IF(AND(ISBLANK(CB204),OR(NOT(ISBLANK(CD204)),NOT(ISBLANK(CE204)))),#N/A,
IF(ISBLANK(CB204),"",
IF(AND(NOT(ISERROR(VLOOKUP(CB204,MonsterTable!$A:$B,MATCH(MonsterTable!$B$1,MonsterTable!$A$1:$B$1,0),0))),OR(ISBLANK(CD204),ISBLANK(CE204))),#N/A,
IFERROR(VLOOKUP(CB204,MonsterTable!$A:$B,MATCH(MonsterTable!$B$1,MonsterTable!$A$1:$B$1,0),0),
IF(OR(NOT(ISBLANK(CD204)),ISBLANK(CE204)),#N/A,
IF(CB204="empty","empty",
VLOOKUP(CB204,MonsterGroupTable!$A:$A,1,0)))))))</f>
        <v/>
      </c>
      <c r="CJ204" s="2" t="str">
        <f>IF(AND(ISBLANK(CI204),OR(NOT(ISBLANK(CK204)),NOT(ISBLANK(CL204)))),#N/A,
IF(ISBLANK(CI204),"",
IF(AND(NOT(ISERROR(VLOOKUP(CI204,MonsterTable!$A:$B,MATCH(MonsterTable!$B$1,MonsterTable!$A$1:$B$1,0),0))),OR(ISBLANK(CK204),ISBLANK(CL204))),#N/A,
IFERROR(VLOOKUP(CI204,MonsterTable!$A:$B,MATCH(MonsterTable!$B$1,MonsterTable!$A$1:$B$1,0),0),
IF(OR(NOT(ISBLANK(CK204)),ISBLANK(CL204)),#N/A,
IF(CI204="empty","empty",
VLOOKUP(CI204,MonsterGroupTable!$A:$A,1,0)))))))</f>
        <v/>
      </c>
    </row>
    <row r="205" spans="1:88">
      <c r="A205">
        <v>10204</v>
      </c>
      <c r="B205">
        <f t="shared" si="6"/>
        <v>1.1000000000000001</v>
      </c>
      <c r="C205">
        <f t="shared" si="6"/>
        <v>1.1000000000000001</v>
      </c>
      <c r="F205">
        <v>360</v>
      </c>
      <c r="G205">
        <v>6202</v>
      </c>
      <c r="H205">
        <v>0</v>
      </c>
      <c r="I205">
        <v>0</v>
      </c>
      <c r="J205">
        <v>0</v>
      </c>
      <c r="K205" t="s">
        <v>28</v>
      </c>
      <c r="L205" t="s">
        <v>260</v>
      </c>
      <c r="M205" t="s">
        <v>79</v>
      </c>
      <c r="N205" t="s">
        <v>80</v>
      </c>
      <c r="O205">
        <v>0</v>
      </c>
      <c r="P205">
        <v>-4.75</v>
      </c>
      <c r="Q205">
        <v>-3.5</v>
      </c>
      <c r="R205">
        <v>4.75</v>
      </c>
      <c r="S205">
        <v>3</v>
      </c>
      <c r="T205">
        <v>-13.5</v>
      </c>
      <c r="U205">
        <v>2.5499999999999998</v>
      </c>
      <c r="V205">
        <v>-6.75</v>
      </c>
      <c r="W205" t="str">
        <f t="shared" si="7"/>
        <v>g101,5</v>
      </c>
      <c r="X205" s="1" t="s">
        <v>445</v>
      </c>
      <c r="Y205" s="2" t="str">
        <f>IF(AND(ISBLANK(X205),OR(NOT(ISBLANK(Z205)),NOT(ISBLANK(AA205)))),#N/A,
IF(ISBLANK(X205),"",
IF(AND(NOT(ISERROR(VLOOKUP(X205,MonsterTable!$A:$B,MATCH(MonsterTable!$B$1,MonsterTable!$A$1:$B$1,0),0))),OR(ISBLANK(Z205),ISBLANK(AA205))),#N/A,
IFERROR(VLOOKUP(X205,MonsterTable!$A:$B,MATCH(MonsterTable!$B$1,MonsterTable!$A$1:$B$1,0),0),
IF(OR(NOT(ISBLANK(Z205)),ISBLANK(AA205)),#N/A,
IF(X205="empty","empty",
VLOOKUP(X205,MonsterGroupTable!$A:$A,1,0)))))))</f>
        <v>g101</v>
      </c>
      <c r="AA205">
        <v>5</v>
      </c>
      <c r="AF205" s="2" t="str">
        <f>IF(AND(ISBLANK(AE205),OR(NOT(ISBLANK(AG205)),NOT(ISBLANK(AH205)))),#N/A,
IF(ISBLANK(AE205),"",
IF(AND(NOT(ISERROR(VLOOKUP(AE205,MonsterTable!$A:$B,MATCH(MonsterTable!$B$1,MonsterTable!$A$1:$B$1,0),0))),OR(ISBLANK(AG205),ISBLANK(AH205))),#N/A,
IFERROR(VLOOKUP(AE205,MonsterTable!$A:$B,MATCH(MonsterTable!$B$1,MonsterTable!$A$1:$B$1,0),0),
IF(OR(NOT(ISBLANK(AG205)),ISBLANK(AH205)),#N/A,
IF(AE205="empty","empty",
VLOOKUP(AE205,MonsterGroupTable!$A:$A,1,0)))))))</f>
        <v/>
      </c>
      <c r="AM205" s="2" t="str">
        <f>IF(AND(ISBLANK(AL205),OR(NOT(ISBLANK(AN205)),NOT(ISBLANK(AO205)))),#N/A,
IF(ISBLANK(AL205),"",
IF(AND(NOT(ISERROR(VLOOKUP(AL205,MonsterTable!$A:$B,MATCH(MonsterTable!$B$1,MonsterTable!$A$1:$B$1,0),0))),OR(ISBLANK(AN205),ISBLANK(AO205))),#N/A,
IFERROR(VLOOKUP(AL205,MonsterTable!$A:$B,MATCH(MonsterTable!$B$1,MonsterTable!$A$1:$B$1,0),0),
IF(OR(NOT(ISBLANK(AN205)),ISBLANK(AO205)),#N/A,
IF(AL205="empty","empty",
VLOOKUP(AL205,MonsterGroupTable!$A:$A,1,0)))))))</f>
        <v/>
      </c>
      <c r="AT205" s="2" t="str">
        <f>IF(AND(ISBLANK(AS205),OR(NOT(ISBLANK(AU205)),NOT(ISBLANK(AV205)))),#N/A,
IF(ISBLANK(AS205),"",
IF(AND(NOT(ISERROR(VLOOKUP(AS205,MonsterTable!$A:$B,MATCH(MonsterTable!$B$1,MonsterTable!$A$1:$B$1,0),0))),OR(ISBLANK(AU205),ISBLANK(AV205))),#N/A,
IFERROR(VLOOKUP(AS205,MonsterTable!$A:$B,MATCH(MonsterTable!$B$1,MonsterTable!$A$1:$B$1,0),0),
IF(OR(NOT(ISBLANK(AU205)),ISBLANK(AV205)),#N/A,
IF(AS205="empty","empty",
VLOOKUP(AS205,MonsterGroupTable!$A:$A,1,0)))))))</f>
        <v/>
      </c>
      <c r="BA205" s="2" t="str">
        <f>IF(AND(ISBLANK(AZ205),OR(NOT(ISBLANK(BB205)),NOT(ISBLANK(BC205)))),#N/A,
IF(ISBLANK(AZ205),"",
IF(AND(NOT(ISERROR(VLOOKUP(AZ205,MonsterTable!$A:$B,MATCH(MonsterTable!$B$1,MonsterTable!$A$1:$B$1,0),0))),OR(ISBLANK(BB205),ISBLANK(BC205))),#N/A,
IFERROR(VLOOKUP(AZ205,MonsterTable!$A:$B,MATCH(MonsterTable!$B$1,MonsterTable!$A$1:$B$1,0),0),
IF(OR(NOT(ISBLANK(BB205)),ISBLANK(BC205)),#N/A,
IF(AZ205="empty","empty",
VLOOKUP(AZ205,MonsterGroupTable!$A:$A,1,0)))))))</f>
        <v/>
      </c>
      <c r="BH205" s="2" t="str">
        <f>IF(AND(ISBLANK(BG205),OR(NOT(ISBLANK(BI205)),NOT(ISBLANK(BJ205)))),#N/A,
IF(ISBLANK(BG205),"",
IF(AND(NOT(ISERROR(VLOOKUP(BG205,MonsterTable!$A:$B,MATCH(MonsterTable!$B$1,MonsterTable!$A$1:$B$1,0),0))),OR(ISBLANK(BI205),ISBLANK(BJ205))),#N/A,
IFERROR(VLOOKUP(BG205,MonsterTable!$A:$B,MATCH(MonsterTable!$B$1,MonsterTable!$A$1:$B$1,0),0),
IF(OR(NOT(ISBLANK(BI205)),ISBLANK(BJ205)),#N/A,
IF(BG205="empty","empty",
VLOOKUP(BG205,MonsterGroupTable!$A:$A,1,0)))))))</f>
        <v/>
      </c>
      <c r="BO205" s="2" t="str">
        <f>IF(AND(ISBLANK(BN205),OR(NOT(ISBLANK(BP205)),NOT(ISBLANK(BQ205)))),#N/A,
IF(ISBLANK(BN205),"",
IF(AND(NOT(ISERROR(VLOOKUP(BN205,MonsterTable!$A:$B,MATCH(MonsterTable!$B$1,MonsterTable!$A$1:$B$1,0),0))),OR(ISBLANK(BP205),ISBLANK(BQ205))),#N/A,
IFERROR(VLOOKUP(BN205,MonsterTable!$A:$B,MATCH(MonsterTable!$B$1,MonsterTable!$A$1:$B$1,0),0),
IF(OR(NOT(ISBLANK(BP205)),ISBLANK(BQ205)),#N/A,
IF(BN205="empty","empty",
VLOOKUP(BN205,MonsterGroupTable!$A:$A,1,0)))))))</f>
        <v/>
      </c>
      <c r="BV205" s="2" t="str">
        <f>IF(AND(ISBLANK(BU205),OR(NOT(ISBLANK(BW205)),NOT(ISBLANK(BX205)))),#N/A,
IF(ISBLANK(BU205),"",
IF(AND(NOT(ISERROR(VLOOKUP(BU205,MonsterTable!$A:$B,MATCH(MonsterTable!$B$1,MonsterTable!$A$1:$B$1,0),0))),OR(ISBLANK(BW205),ISBLANK(BX205))),#N/A,
IFERROR(VLOOKUP(BU205,MonsterTable!$A:$B,MATCH(MonsterTable!$B$1,MonsterTable!$A$1:$B$1,0),0),
IF(OR(NOT(ISBLANK(BW205)),ISBLANK(BX205)),#N/A,
IF(BU205="empty","empty",
VLOOKUP(BU205,MonsterGroupTable!$A:$A,1,0)))))))</f>
        <v/>
      </c>
      <c r="CC205" s="2" t="str">
        <f>IF(AND(ISBLANK(CB205),OR(NOT(ISBLANK(CD205)),NOT(ISBLANK(CE205)))),#N/A,
IF(ISBLANK(CB205),"",
IF(AND(NOT(ISERROR(VLOOKUP(CB205,MonsterTable!$A:$B,MATCH(MonsterTable!$B$1,MonsterTable!$A$1:$B$1,0),0))),OR(ISBLANK(CD205),ISBLANK(CE205))),#N/A,
IFERROR(VLOOKUP(CB205,MonsterTable!$A:$B,MATCH(MonsterTable!$B$1,MonsterTable!$A$1:$B$1,0),0),
IF(OR(NOT(ISBLANK(CD205)),ISBLANK(CE205)),#N/A,
IF(CB205="empty","empty",
VLOOKUP(CB205,MonsterGroupTable!$A:$A,1,0)))))))</f>
        <v/>
      </c>
      <c r="CJ205" s="2" t="str">
        <f>IF(AND(ISBLANK(CI205),OR(NOT(ISBLANK(CK205)),NOT(ISBLANK(CL205)))),#N/A,
IF(ISBLANK(CI205),"",
IF(AND(NOT(ISERROR(VLOOKUP(CI205,MonsterTable!$A:$B,MATCH(MonsterTable!$B$1,MonsterTable!$A$1:$B$1,0),0))),OR(ISBLANK(CK205),ISBLANK(CL205))),#N/A,
IFERROR(VLOOKUP(CI205,MonsterTable!$A:$B,MATCH(MonsterTable!$B$1,MonsterTable!$A$1:$B$1,0),0),
IF(OR(NOT(ISBLANK(CK205)),ISBLANK(CL205)),#N/A,
IF(CI205="empty","empty",
VLOOKUP(CI205,MonsterGroupTable!$A:$A,1,0)))))))</f>
        <v/>
      </c>
    </row>
    <row r="206" spans="1:88">
      <c r="A206">
        <v>10205</v>
      </c>
      <c r="B206">
        <f t="shared" si="6"/>
        <v>1.1000000000000001</v>
      </c>
      <c r="C206">
        <f t="shared" si="6"/>
        <v>1.1000000000000001</v>
      </c>
      <c r="F206">
        <v>360</v>
      </c>
      <c r="G206">
        <v>6256</v>
      </c>
      <c r="H206">
        <v>0</v>
      </c>
      <c r="I206">
        <v>0</v>
      </c>
      <c r="J206">
        <v>0</v>
      </c>
      <c r="K206" t="s">
        <v>28</v>
      </c>
      <c r="L206" t="s">
        <v>260</v>
      </c>
      <c r="M206" t="s">
        <v>79</v>
      </c>
      <c r="N206" t="s">
        <v>80</v>
      </c>
      <c r="O206">
        <v>0</v>
      </c>
      <c r="P206">
        <v>-4.75</v>
      </c>
      <c r="Q206">
        <v>-3.5</v>
      </c>
      <c r="R206">
        <v>4.75</v>
      </c>
      <c r="S206">
        <v>3</v>
      </c>
      <c r="T206">
        <v>-13.5</v>
      </c>
      <c r="U206">
        <v>2.5499999999999998</v>
      </c>
      <c r="V206">
        <v>-6.75</v>
      </c>
      <c r="W206" t="str">
        <f t="shared" si="7"/>
        <v>g101,5</v>
      </c>
      <c r="X206" s="1" t="s">
        <v>445</v>
      </c>
      <c r="Y206" s="2" t="str">
        <f>IF(AND(ISBLANK(X206),OR(NOT(ISBLANK(Z206)),NOT(ISBLANK(AA206)))),#N/A,
IF(ISBLANK(X206),"",
IF(AND(NOT(ISERROR(VLOOKUP(X206,MonsterTable!$A:$B,MATCH(MonsterTable!$B$1,MonsterTable!$A$1:$B$1,0),0))),OR(ISBLANK(Z206),ISBLANK(AA206))),#N/A,
IFERROR(VLOOKUP(X206,MonsterTable!$A:$B,MATCH(MonsterTable!$B$1,MonsterTable!$A$1:$B$1,0),0),
IF(OR(NOT(ISBLANK(Z206)),ISBLANK(AA206)),#N/A,
IF(X206="empty","empty",
VLOOKUP(X206,MonsterGroupTable!$A:$A,1,0)))))))</f>
        <v>g101</v>
      </c>
      <c r="AA206">
        <v>5</v>
      </c>
      <c r="AF206" s="2" t="str">
        <f>IF(AND(ISBLANK(AE206),OR(NOT(ISBLANK(AG206)),NOT(ISBLANK(AH206)))),#N/A,
IF(ISBLANK(AE206),"",
IF(AND(NOT(ISERROR(VLOOKUP(AE206,MonsterTable!$A:$B,MATCH(MonsterTable!$B$1,MonsterTable!$A$1:$B$1,0),0))),OR(ISBLANK(AG206),ISBLANK(AH206))),#N/A,
IFERROR(VLOOKUP(AE206,MonsterTable!$A:$B,MATCH(MonsterTable!$B$1,MonsterTable!$A$1:$B$1,0),0),
IF(OR(NOT(ISBLANK(AG206)),ISBLANK(AH206)),#N/A,
IF(AE206="empty","empty",
VLOOKUP(AE206,MonsterGroupTable!$A:$A,1,0)))))))</f>
        <v/>
      </c>
      <c r="AM206" s="2" t="str">
        <f>IF(AND(ISBLANK(AL206),OR(NOT(ISBLANK(AN206)),NOT(ISBLANK(AO206)))),#N/A,
IF(ISBLANK(AL206),"",
IF(AND(NOT(ISERROR(VLOOKUP(AL206,MonsterTable!$A:$B,MATCH(MonsterTable!$B$1,MonsterTable!$A$1:$B$1,0),0))),OR(ISBLANK(AN206),ISBLANK(AO206))),#N/A,
IFERROR(VLOOKUP(AL206,MonsterTable!$A:$B,MATCH(MonsterTable!$B$1,MonsterTable!$A$1:$B$1,0),0),
IF(OR(NOT(ISBLANK(AN206)),ISBLANK(AO206)),#N/A,
IF(AL206="empty","empty",
VLOOKUP(AL206,MonsterGroupTable!$A:$A,1,0)))))))</f>
        <v/>
      </c>
      <c r="AT206" s="2" t="str">
        <f>IF(AND(ISBLANK(AS206),OR(NOT(ISBLANK(AU206)),NOT(ISBLANK(AV206)))),#N/A,
IF(ISBLANK(AS206),"",
IF(AND(NOT(ISERROR(VLOOKUP(AS206,MonsterTable!$A:$B,MATCH(MonsterTable!$B$1,MonsterTable!$A$1:$B$1,0),0))),OR(ISBLANK(AU206),ISBLANK(AV206))),#N/A,
IFERROR(VLOOKUP(AS206,MonsterTable!$A:$B,MATCH(MonsterTable!$B$1,MonsterTable!$A$1:$B$1,0),0),
IF(OR(NOT(ISBLANK(AU206)),ISBLANK(AV206)),#N/A,
IF(AS206="empty","empty",
VLOOKUP(AS206,MonsterGroupTable!$A:$A,1,0)))))))</f>
        <v/>
      </c>
      <c r="BA206" s="2" t="str">
        <f>IF(AND(ISBLANK(AZ206),OR(NOT(ISBLANK(BB206)),NOT(ISBLANK(BC206)))),#N/A,
IF(ISBLANK(AZ206),"",
IF(AND(NOT(ISERROR(VLOOKUP(AZ206,MonsterTable!$A:$B,MATCH(MonsterTable!$B$1,MonsterTable!$A$1:$B$1,0),0))),OR(ISBLANK(BB206),ISBLANK(BC206))),#N/A,
IFERROR(VLOOKUP(AZ206,MonsterTable!$A:$B,MATCH(MonsterTable!$B$1,MonsterTable!$A$1:$B$1,0),0),
IF(OR(NOT(ISBLANK(BB206)),ISBLANK(BC206)),#N/A,
IF(AZ206="empty","empty",
VLOOKUP(AZ206,MonsterGroupTable!$A:$A,1,0)))))))</f>
        <v/>
      </c>
      <c r="BH206" s="2" t="str">
        <f>IF(AND(ISBLANK(BG206),OR(NOT(ISBLANK(BI206)),NOT(ISBLANK(BJ206)))),#N/A,
IF(ISBLANK(BG206),"",
IF(AND(NOT(ISERROR(VLOOKUP(BG206,MonsterTable!$A:$B,MATCH(MonsterTable!$B$1,MonsterTable!$A$1:$B$1,0),0))),OR(ISBLANK(BI206),ISBLANK(BJ206))),#N/A,
IFERROR(VLOOKUP(BG206,MonsterTable!$A:$B,MATCH(MonsterTable!$B$1,MonsterTable!$A$1:$B$1,0),0),
IF(OR(NOT(ISBLANK(BI206)),ISBLANK(BJ206)),#N/A,
IF(BG206="empty","empty",
VLOOKUP(BG206,MonsterGroupTable!$A:$A,1,0)))))))</f>
        <v/>
      </c>
      <c r="BO206" s="2" t="str">
        <f>IF(AND(ISBLANK(BN206),OR(NOT(ISBLANK(BP206)),NOT(ISBLANK(BQ206)))),#N/A,
IF(ISBLANK(BN206),"",
IF(AND(NOT(ISERROR(VLOOKUP(BN206,MonsterTable!$A:$B,MATCH(MonsterTable!$B$1,MonsterTable!$A$1:$B$1,0),0))),OR(ISBLANK(BP206),ISBLANK(BQ206))),#N/A,
IFERROR(VLOOKUP(BN206,MonsterTable!$A:$B,MATCH(MonsterTable!$B$1,MonsterTable!$A$1:$B$1,0),0),
IF(OR(NOT(ISBLANK(BP206)),ISBLANK(BQ206)),#N/A,
IF(BN206="empty","empty",
VLOOKUP(BN206,MonsterGroupTable!$A:$A,1,0)))))))</f>
        <v/>
      </c>
      <c r="BV206" s="2" t="str">
        <f>IF(AND(ISBLANK(BU206),OR(NOT(ISBLANK(BW206)),NOT(ISBLANK(BX206)))),#N/A,
IF(ISBLANK(BU206),"",
IF(AND(NOT(ISERROR(VLOOKUP(BU206,MonsterTable!$A:$B,MATCH(MonsterTable!$B$1,MonsterTable!$A$1:$B$1,0),0))),OR(ISBLANK(BW206),ISBLANK(BX206))),#N/A,
IFERROR(VLOOKUP(BU206,MonsterTable!$A:$B,MATCH(MonsterTable!$B$1,MonsterTable!$A$1:$B$1,0),0),
IF(OR(NOT(ISBLANK(BW206)),ISBLANK(BX206)),#N/A,
IF(BU206="empty","empty",
VLOOKUP(BU206,MonsterGroupTable!$A:$A,1,0)))))))</f>
        <v/>
      </c>
      <c r="CC206" s="2" t="str">
        <f>IF(AND(ISBLANK(CB206),OR(NOT(ISBLANK(CD206)),NOT(ISBLANK(CE206)))),#N/A,
IF(ISBLANK(CB206),"",
IF(AND(NOT(ISERROR(VLOOKUP(CB206,MonsterTable!$A:$B,MATCH(MonsterTable!$B$1,MonsterTable!$A$1:$B$1,0),0))),OR(ISBLANK(CD206),ISBLANK(CE206))),#N/A,
IFERROR(VLOOKUP(CB206,MonsterTable!$A:$B,MATCH(MonsterTable!$B$1,MonsterTable!$A$1:$B$1,0),0),
IF(OR(NOT(ISBLANK(CD206)),ISBLANK(CE206)),#N/A,
IF(CB206="empty","empty",
VLOOKUP(CB206,MonsterGroupTable!$A:$A,1,0)))))))</f>
        <v/>
      </c>
      <c r="CJ206" s="2" t="str">
        <f>IF(AND(ISBLANK(CI206),OR(NOT(ISBLANK(CK206)),NOT(ISBLANK(CL206)))),#N/A,
IF(ISBLANK(CI206),"",
IF(AND(NOT(ISERROR(VLOOKUP(CI206,MonsterTable!$A:$B,MATCH(MonsterTable!$B$1,MonsterTable!$A$1:$B$1,0),0))),OR(ISBLANK(CK206),ISBLANK(CL206))),#N/A,
IFERROR(VLOOKUP(CI206,MonsterTable!$A:$B,MATCH(MonsterTable!$B$1,MonsterTable!$A$1:$B$1,0),0),
IF(OR(NOT(ISBLANK(CK206)),ISBLANK(CL206)),#N/A,
IF(CI206="empty","empty",
VLOOKUP(CI206,MonsterGroupTable!$A:$A,1,0)))))))</f>
        <v/>
      </c>
    </row>
    <row r="207" spans="1:88">
      <c r="A207">
        <v>10206</v>
      </c>
      <c r="B207">
        <f t="shared" si="6"/>
        <v>1.1000000000000001</v>
      </c>
      <c r="C207">
        <f t="shared" si="6"/>
        <v>1.1000000000000001</v>
      </c>
      <c r="F207">
        <v>360</v>
      </c>
      <c r="G207">
        <v>6310</v>
      </c>
      <c r="H207">
        <v>0</v>
      </c>
      <c r="I207">
        <v>0</v>
      </c>
      <c r="J207">
        <v>0</v>
      </c>
      <c r="K207" t="s">
        <v>28</v>
      </c>
      <c r="L207" t="s">
        <v>260</v>
      </c>
      <c r="M207" t="s">
        <v>79</v>
      </c>
      <c r="N207" t="s">
        <v>80</v>
      </c>
      <c r="O207">
        <v>0</v>
      </c>
      <c r="P207">
        <v>-4.75</v>
      </c>
      <c r="Q207">
        <v>-3.5</v>
      </c>
      <c r="R207">
        <v>4.75</v>
      </c>
      <c r="S207">
        <v>3</v>
      </c>
      <c r="T207">
        <v>-13.5</v>
      </c>
      <c r="U207">
        <v>2.5499999999999998</v>
      </c>
      <c r="V207">
        <v>-6.75</v>
      </c>
      <c r="W207" t="str">
        <f t="shared" si="7"/>
        <v>g101,5</v>
      </c>
      <c r="X207" s="1" t="s">
        <v>445</v>
      </c>
      <c r="Y207" s="2" t="str">
        <f>IF(AND(ISBLANK(X207),OR(NOT(ISBLANK(Z207)),NOT(ISBLANK(AA207)))),#N/A,
IF(ISBLANK(X207),"",
IF(AND(NOT(ISERROR(VLOOKUP(X207,MonsterTable!$A:$B,MATCH(MonsterTable!$B$1,MonsterTable!$A$1:$B$1,0),0))),OR(ISBLANK(Z207),ISBLANK(AA207))),#N/A,
IFERROR(VLOOKUP(X207,MonsterTable!$A:$B,MATCH(MonsterTable!$B$1,MonsterTable!$A$1:$B$1,0),0),
IF(OR(NOT(ISBLANK(Z207)),ISBLANK(AA207)),#N/A,
IF(X207="empty","empty",
VLOOKUP(X207,MonsterGroupTable!$A:$A,1,0)))))))</f>
        <v>g101</v>
      </c>
      <c r="AA207">
        <v>5</v>
      </c>
      <c r="AF207" s="2" t="str">
        <f>IF(AND(ISBLANK(AE207),OR(NOT(ISBLANK(AG207)),NOT(ISBLANK(AH207)))),#N/A,
IF(ISBLANK(AE207),"",
IF(AND(NOT(ISERROR(VLOOKUP(AE207,MonsterTable!$A:$B,MATCH(MonsterTable!$B$1,MonsterTable!$A$1:$B$1,0),0))),OR(ISBLANK(AG207),ISBLANK(AH207))),#N/A,
IFERROR(VLOOKUP(AE207,MonsterTable!$A:$B,MATCH(MonsterTable!$B$1,MonsterTable!$A$1:$B$1,0),0),
IF(OR(NOT(ISBLANK(AG207)),ISBLANK(AH207)),#N/A,
IF(AE207="empty","empty",
VLOOKUP(AE207,MonsterGroupTable!$A:$A,1,0)))))))</f>
        <v/>
      </c>
      <c r="AM207" s="2" t="str">
        <f>IF(AND(ISBLANK(AL207),OR(NOT(ISBLANK(AN207)),NOT(ISBLANK(AO207)))),#N/A,
IF(ISBLANK(AL207),"",
IF(AND(NOT(ISERROR(VLOOKUP(AL207,MonsterTable!$A:$B,MATCH(MonsterTable!$B$1,MonsterTable!$A$1:$B$1,0),0))),OR(ISBLANK(AN207),ISBLANK(AO207))),#N/A,
IFERROR(VLOOKUP(AL207,MonsterTable!$A:$B,MATCH(MonsterTable!$B$1,MonsterTable!$A$1:$B$1,0),0),
IF(OR(NOT(ISBLANK(AN207)),ISBLANK(AO207)),#N/A,
IF(AL207="empty","empty",
VLOOKUP(AL207,MonsterGroupTable!$A:$A,1,0)))))))</f>
        <v/>
      </c>
      <c r="AT207" s="2" t="str">
        <f>IF(AND(ISBLANK(AS207),OR(NOT(ISBLANK(AU207)),NOT(ISBLANK(AV207)))),#N/A,
IF(ISBLANK(AS207),"",
IF(AND(NOT(ISERROR(VLOOKUP(AS207,MonsterTable!$A:$B,MATCH(MonsterTable!$B$1,MonsterTable!$A$1:$B$1,0),0))),OR(ISBLANK(AU207),ISBLANK(AV207))),#N/A,
IFERROR(VLOOKUP(AS207,MonsterTable!$A:$B,MATCH(MonsterTable!$B$1,MonsterTable!$A$1:$B$1,0),0),
IF(OR(NOT(ISBLANK(AU207)),ISBLANK(AV207)),#N/A,
IF(AS207="empty","empty",
VLOOKUP(AS207,MonsterGroupTable!$A:$A,1,0)))))))</f>
        <v/>
      </c>
      <c r="BA207" s="2" t="str">
        <f>IF(AND(ISBLANK(AZ207),OR(NOT(ISBLANK(BB207)),NOT(ISBLANK(BC207)))),#N/A,
IF(ISBLANK(AZ207),"",
IF(AND(NOT(ISERROR(VLOOKUP(AZ207,MonsterTable!$A:$B,MATCH(MonsterTable!$B$1,MonsterTable!$A$1:$B$1,0),0))),OR(ISBLANK(BB207),ISBLANK(BC207))),#N/A,
IFERROR(VLOOKUP(AZ207,MonsterTable!$A:$B,MATCH(MonsterTable!$B$1,MonsterTable!$A$1:$B$1,0),0),
IF(OR(NOT(ISBLANK(BB207)),ISBLANK(BC207)),#N/A,
IF(AZ207="empty","empty",
VLOOKUP(AZ207,MonsterGroupTable!$A:$A,1,0)))))))</f>
        <v/>
      </c>
      <c r="BH207" s="2" t="str">
        <f>IF(AND(ISBLANK(BG207),OR(NOT(ISBLANK(BI207)),NOT(ISBLANK(BJ207)))),#N/A,
IF(ISBLANK(BG207),"",
IF(AND(NOT(ISERROR(VLOOKUP(BG207,MonsterTable!$A:$B,MATCH(MonsterTable!$B$1,MonsterTable!$A$1:$B$1,0),0))),OR(ISBLANK(BI207),ISBLANK(BJ207))),#N/A,
IFERROR(VLOOKUP(BG207,MonsterTable!$A:$B,MATCH(MonsterTable!$B$1,MonsterTable!$A$1:$B$1,0),0),
IF(OR(NOT(ISBLANK(BI207)),ISBLANK(BJ207)),#N/A,
IF(BG207="empty","empty",
VLOOKUP(BG207,MonsterGroupTable!$A:$A,1,0)))))))</f>
        <v/>
      </c>
      <c r="BO207" s="2" t="str">
        <f>IF(AND(ISBLANK(BN207),OR(NOT(ISBLANK(BP207)),NOT(ISBLANK(BQ207)))),#N/A,
IF(ISBLANK(BN207),"",
IF(AND(NOT(ISERROR(VLOOKUP(BN207,MonsterTable!$A:$B,MATCH(MonsterTable!$B$1,MonsterTable!$A$1:$B$1,0),0))),OR(ISBLANK(BP207),ISBLANK(BQ207))),#N/A,
IFERROR(VLOOKUP(BN207,MonsterTable!$A:$B,MATCH(MonsterTable!$B$1,MonsterTable!$A$1:$B$1,0),0),
IF(OR(NOT(ISBLANK(BP207)),ISBLANK(BQ207)),#N/A,
IF(BN207="empty","empty",
VLOOKUP(BN207,MonsterGroupTable!$A:$A,1,0)))))))</f>
        <v/>
      </c>
      <c r="BV207" s="2" t="str">
        <f>IF(AND(ISBLANK(BU207),OR(NOT(ISBLANK(BW207)),NOT(ISBLANK(BX207)))),#N/A,
IF(ISBLANK(BU207),"",
IF(AND(NOT(ISERROR(VLOOKUP(BU207,MonsterTable!$A:$B,MATCH(MonsterTable!$B$1,MonsterTable!$A$1:$B$1,0),0))),OR(ISBLANK(BW207),ISBLANK(BX207))),#N/A,
IFERROR(VLOOKUP(BU207,MonsterTable!$A:$B,MATCH(MonsterTable!$B$1,MonsterTable!$A$1:$B$1,0),0),
IF(OR(NOT(ISBLANK(BW207)),ISBLANK(BX207)),#N/A,
IF(BU207="empty","empty",
VLOOKUP(BU207,MonsterGroupTable!$A:$A,1,0)))))))</f>
        <v/>
      </c>
      <c r="CC207" s="2" t="str">
        <f>IF(AND(ISBLANK(CB207),OR(NOT(ISBLANK(CD207)),NOT(ISBLANK(CE207)))),#N/A,
IF(ISBLANK(CB207),"",
IF(AND(NOT(ISERROR(VLOOKUP(CB207,MonsterTable!$A:$B,MATCH(MonsterTable!$B$1,MonsterTable!$A$1:$B$1,0),0))),OR(ISBLANK(CD207),ISBLANK(CE207))),#N/A,
IFERROR(VLOOKUP(CB207,MonsterTable!$A:$B,MATCH(MonsterTable!$B$1,MonsterTable!$A$1:$B$1,0),0),
IF(OR(NOT(ISBLANK(CD207)),ISBLANK(CE207)),#N/A,
IF(CB207="empty","empty",
VLOOKUP(CB207,MonsterGroupTable!$A:$A,1,0)))))))</f>
        <v/>
      </c>
      <c r="CJ207" s="2" t="str">
        <f>IF(AND(ISBLANK(CI207),OR(NOT(ISBLANK(CK207)),NOT(ISBLANK(CL207)))),#N/A,
IF(ISBLANK(CI207),"",
IF(AND(NOT(ISERROR(VLOOKUP(CI207,MonsterTable!$A:$B,MATCH(MonsterTable!$B$1,MonsterTable!$A$1:$B$1,0),0))),OR(ISBLANK(CK207),ISBLANK(CL207))),#N/A,
IFERROR(VLOOKUP(CI207,MonsterTable!$A:$B,MATCH(MonsterTable!$B$1,MonsterTable!$A$1:$B$1,0),0),
IF(OR(NOT(ISBLANK(CK207)),ISBLANK(CL207)),#N/A,
IF(CI207="empty","empty",
VLOOKUP(CI207,MonsterGroupTable!$A:$A,1,0)))))))</f>
        <v/>
      </c>
    </row>
    <row r="208" spans="1:88">
      <c r="A208">
        <v>10207</v>
      </c>
      <c r="B208">
        <f t="shared" si="6"/>
        <v>1.1000000000000001</v>
      </c>
      <c r="C208">
        <f t="shared" si="6"/>
        <v>1.1000000000000001</v>
      </c>
      <c r="F208">
        <v>360</v>
      </c>
      <c r="G208">
        <v>6364</v>
      </c>
      <c r="H208">
        <v>0</v>
      </c>
      <c r="I208">
        <v>0</v>
      </c>
      <c r="J208">
        <v>0</v>
      </c>
      <c r="K208" t="s">
        <v>28</v>
      </c>
      <c r="L208" t="s">
        <v>260</v>
      </c>
      <c r="M208" t="s">
        <v>79</v>
      </c>
      <c r="N208" t="s">
        <v>80</v>
      </c>
      <c r="O208">
        <v>0</v>
      </c>
      <c r="P208">
        <v>-4.75</v>
      </c>
      <c r="Q208">
        <v>-3.5</v>
      </c>
      <c r="R208">
        <v>4.75</v>
      </c>
      <c r="S208">
        <v>3</v>
      </c>
      <c r="T208">
        <v>-13.5</v>
      </c>
      <c r="U208">
        <v>2.5499999999999998</v>
      </c>
      <c r="V208">
        <v>-6.75</v>
      </c>
      <c r="W208" t="str">
        <f t="shared" si="7"/>
        <v>g101,5</v>
      </c>
      <c r="X208" s="1" t="s">
        <v>445</v>
      </c>
      <c r="Y208" s="2" t="str">
        <f>IF(AND(ISBLANK(X208),OR(NOT(ISBLANK(Z208)),NOT(ISBLANK(AA208)))),#N/A,
IF(ISBLANK(X208),"",
IF(AND(NOT(ISERROR(VLOOKUP(X208,MonsterTable!$A:$B,MATCH(MonsterTable!$B$1,MonsterTable!$A$1:$B$1,0),0))),OR(ISBLANK(Z208),ISBLANK(AA208))),#N/A,
IFERROR(VLOOKUP(X208,MonsterTable!$A:$B,MATCH(MonsterTable!$B$1,MonsterTable!$A$1:$B$1,0),0),
IF(OR(NOT(ISBLANK(Z208)),ISBLANK(AA208)),#N/A,
IF(X208="empty","empty",
VLOOKUP(X208,MonsterGroupTable!$A:$A,1,0)))))))</f>
        <v>g101</v>
      </c>
      <c r="AA208">
        <v>5</v>
      </c>
      <c r="AF208" s="2" t="str">
        <f>IF(AND(ISBLANK(AE208),OR(NOT(ISBLANK(AG208)),NOT(ISBLANK(AH208)))),#N/A,
IF(ISBLANK(AE208),"",
IF(AND(NOT(ISERROR(VLOOKUP(AE208,MonsterTable!$A:$B,MATCH(MonsterTable!$B$1,MonsterTable!$A$1:$B$1,0),0))),OR(ISBLANK(AG208),ISBLANK(AH208))),#N/A,
IFERROR(VLOOKUP(AE208,MonsterTable!$A:$B,MATCH(MonsterTable!$B$1,MonsterTable!$A$1:$B$1,0),0),
IF(OR(NOT(ISBLANK(AG208)),ISBLANK(AH208)),#N/A,
IF(AE208="empty","empty",
VLOOKUP(AE208,MonsterGroupTable!$A:$A,1,0)))))))</f>
        <v/>
      </c>
      <c r="AM208" s="2" t="str">
        <f>IF(AND(ISBLANK(AL208),OR(NOT(ISBLANK(AN208)),NOT(ISBLANK(AO208)))),#N/A,
IF(ISBLANK(AL208),"",
IF(AND(NOT(ISERROR(VLOOKUP(AL208,MonsterTable!$A:$B,MATCH(MonsterTable!$B$1,MonsterTable!$A$1:$B$1,0),0))),OR(ISBLANK(AN208),ISBLANK(AO208))),#N/A,
IFERROR(VLOOKUP(AL208,MonsterTable!$A:$B,MATCH(MonsterTable!$B$1,MonsterTable!$A$1:$B$1,0),0),
IF(OR(NOT(ISBLANK(AN208)),ISBLANK(AO208)),#N/A,
IF(AL208="empty","empty",
VLOOKUP(AL208,MonsterGroupTable!$A:$A,1,0)))))))</f>
        <v/>
      </c>
      <c r="AT208" s="2" t="str">
        <f>IF(AND(ISBLANK(AS208),OR(NOT(ISBLANK(AU208)),NOT(ISBLANK(AV208)))),#N/A,
IF(ISBLANK(AS208),"",
IF(AND(NOT(ISERROR(VLOOKUP(AS208,MonsterTable!$A:$B,MATCH(MonsterTable!$B$1,MonsterTable!$A$1:$B$1,0),0))),OR(ISBLANK(AU208),ISBLANK(AV208))),#N/A,
IFERROR(VLOOKUP(AS208,MonsterTable!$A:$B,MATCH(MonsterTable!$B$1,MonsterTable!$A$1:$B$1,0),0),
IF(OR(NOT(ISBLANK(AU208)),ISBLANK(AV208)),#N/A,
IF(AS208="empty","empty",
VLOOKUP(AS208,MonsterGroupTable!$A:$A,1,0)))))))</f>
        <v/>
      </c>
      <c r="BA208" s="2" t="str">
        <f>IF(AND(ISBLANK(AZ208),OR(NOT(ISBLANK(BB208)),NOT(ISBLANK(BC208)))),#N/A,
IF(ISBLANK(AZ208),"",
IF(AND(NOT(ISERROR(VLOOKUP(AZ208,MonsterTable!$A:$B,MATCH(MonsterTable!$B$1,MonsterTable!$A$1:$B$1,0),0))),OR(ISBLANK(BB208),ISBLANK(BC208))),#N/A,
IFERROR(VLOOKUP(AZ208,MonsterTable!$A:$B,MATCH(MonsterTable!$B$1,MonsterTable!$A$1:$B$1,0),0),
IF(OR(NOT(ISBLANK(BB208)),ISBLANK(BC208)),#N/A,
IF(AZ208="empty","empty",
VLOOKUP(AZ208,MonsterGroupTable!$A:$A,1,0)))))))</f>
        <v/>
      </c>
      <c r="BH208" s="2" t="str">
        <f>IF(AND(ISBLANK(BG208),OR(NOT(ISBLANK(BI208)),NOT(ISBLANK(BJ208)))),#N/A,
IF(ISBLANK(BG208),"",
IF(AND(NOT(ISERROR(VLOOKUP(BG208,MonsterTable!$A:$B,MATCH(MonsterTable!$B$1,MonsterTable!$A$1:$B$1,0),0))),OR(ISBLANK(BI208),ISBLANK(BJ208))),#N/A,
IFERROR(VLOOKUP(BG208,MonsterTable!$A:$B,MATCH(MonsterTable!$B$1,MonsterTable!$A$1:$B$1,0),0),
IF(OR(NOT(ISBLANK(BI208)),ISBLANK(BJ208)),#N/A,
IF(BG208="empty","empty",
VLOOKUP(BG208,MonsterGroupTable!$A:$A,1,0)))))))</f>
        <v/>
      </c>
      <c r="BO208" s="2" t="str">
        <f>IF(AND(ISBLANK(BN208),OR(NOT(ISBLANK(BP208)),NOT(ISBLANK(BQ208)))),#N/A,
IF(ISBLANK(BN208),"",
IF(AND(NOT(ISERROR(VLOOKUP(BN208,MonsterTable!$A:$B,MATCH(MonsterTable!$B$1,MonsterTable!$A$1:$B$1,0),0))),OR(ISBLANK(BP208),ISBLANK(BQ208))),#N/A,
IFERROR(VLOOKUP(BN208,MonsterTable!$A:$B,MATCH(MonsterTable!$B$1,MonsterTable!$A$1:$B$1,0),0),
IF(OR(NOT(ISBLANK(BP208)),ISBLANK(BQ208)),#N/A,
IF(BN208="empty","empty",
VLOOKUP(BN208,MonsterGroupTable!$A:$A,1,0)))))))</f>
        <v/>
      </c>
      <c r="BV208" s="2" t="str">
        <f>IF(AND(ISBLANK(BU208),OR(NOT(ISBLANK(BW208)),NOT(ISBLANK(BX208)))),#N/A,
IF(ISBLANK(BU208),"",
IF(AND(NOT(ISERROR(VLOOKUP(BU208,MonsterTable!$A:$B,MATCH(MonsterTable!$B$1,MonsterTable!$A$1:$B$1,0),0))),OR(ISBLANK(BW208),ISBLANK(BX208))),#N/A,
IFERROR(VLOOKUP(BU208,MonsterTable!$A:$B,MATCH(MonsterTable!$B$1,MonsterTable!$A$1:$B$1,0),0),
IF(OR(NOT(ISBLANK(BW208)),ISBLANK(BX208)),#N/A,
IF(BU208="empty","empty",
VLOOKUP(BU208,MonsterGroupTable!$A:$A,1,0)))))))</f>
        <v/>
      </c>
      <c r="CC208" s="2" t="str">
        <f>IF(AND(ISBLANK(CB208),OR(NOT(ISBLANK(CD208)),NOT(ISBLANK(CE208)))),#N/A,
IF(ISBLANK(CB208),"",
IF(AND(NOT(ISERROR(VLOOKUP(CB208,MonsterTable!$A:$B,MATCH(MonsterTable!$B$1,MonsterTable!$A$1:$B$1,0),0))),OR(ISBLANK(CD208),ISBLANK(CE208))),#N/A,
IFERROR(VLOOKUP(CB208,MonsterTable!$A:$B,MATCH(MonsterTable!$B$1,MonsterTable!$A$1:$B$1,0),0),
IF(OR(NOT(ISBLANK(CD208)),ISBLANK(CE208)),#N/A,
IF(CB208="empty","empty",
VLOOKUP(CB208,MonsterGroupTable!$A:$A,1,0)))))))</f>
        <v/>
      </c>
      <c r="CJ208" s="2" t="str">
        <f>IF(AND(ISBLANK(CI208),OR(NOT(ISBLANK(CK208)),NOT(ISBLANK(CL208)))),#N/A,
IF(ISBLANK(CI208),"",
IF(AND(NOT(ISERROR(VLOOKUP(CI208,MonsterTable!$A:$B,MATCH(MonsterTable!$B$1,MonsterTable!$A$1:$B$1,0),0))),OR(ISBLANK(CK208),ISBLANK(CL208))),#N/A,
IFERROR(VLOOKUP(CI208,MonsterTable!$A:$B,MATCH(MonsterTable!$B$1,MonsterTable!$A$1:$B$1,0),0),
IF(OR(NOT(ISBLANK(CK208)),ISBLANK(CL208)),#N/A,
IF(CI208="empty","empty",
VLOOKUP(CI208,MonsterGroupTable!$A:$A,1,0)))))))</f>
        <v/>
      </c>
    </row>
    <row r="209" spans="1:88">
      <c r="A209">
        <v>10208</v>
      </c>
      <c r="B209">
        <f t="shared" si="6"/>
        <v>1.1000000000000001</v>
      </c>
      <c r="C209">
        <f t="shared" si="6"/>
        <v>1.1000000000000001</v>
      </c>
      <c r="F209">
        <v>360</v>
      </c>
      <c r="G209">
        <v>6418</v>
      </c>
      <c r="H209">
        <v>0</v>
      </c>
      <c r="I209">
        <v>0</v>
      </c>
      <c r="J209">
        <v>0</v>
      </c>
      <c r="K209" t="s">
        <v>28</v>
      </c>
      <c r="L209" t="s">
        <v>260</v>
      </c>
      <c r="M209" t="s">
        <v>79</v>
      </c>
      <c r="N209" t="s">
        <v>80</v>
      </c>
      <c r="O209">
        <v>0</v>
      </c>
      <c r="P209">
        <v>-4.75</v>
      </c>
      <c r="Q209">
        <v>-3.5</v>
      </c>
      <c r="R209">
        <v>4.75</v>
      </c>
      <c r="S209">
        <v>3</v>
      </c>
      <c r="T209">
        <v>-13.5</v>
      </c>
      <c r="U209">
        <v>2.5499999999999998</v>
      </c>
      <c r="V209">
        <v>-6.75</v>
      </c>
      <c r="W209" t="str">
        <f t="shared" si="7"/>
        <v>g101,5</v>
      </c>
      <c r="X209" s="1" t="s">
        <v>445</v>
      </c>
      <c r="Y209" s="2" t="str">
        <f>IF(AND(ISBLANK(X209),OR(NOT(ISBLANK(Z209)),NOT(ISBLANK(AA209)))),#N/A,
IF(ISBLANK(X209),"",
IF(AND(NOT(ISERROR(VLOOKUP(X209,MonsterTable!$A:$B,MATCH(MonsterTable!$B$1,MonsterTable!$A$1:$B$1,0),0))),OR(ISBLANK(Z209),ISBLANK(AA209))),#N/A,
IFERROR(VLOOKUP(X209,MonsterTable!$A:$B,MATCH(MonsterTable!$B$1,MonsterTable!$A$1:$B$1,0),0),
IF(OR(NOT(ISBLANK(Z209)),ISBLANK(AA209)),#N/A,
IF(X209="empty","empty",
VLOOKUP(X209,MonsterGroupTable!$A:$A,1,0)))))))</f>
        <v>g101</v>
      </c>
      <c r="AA209">
        <v>5</v>
      </c>
      <c r="AF209" s="2" t="str">
        <f>IF(AND(ISBLANK(AE209),OR(NOT(ISBLANK(AG209)),NOT(ISBLANK(AH209)))),#N/A,
IF(ISBLANK(AE209),"",
IF(AND(NOT(ISERROR(VLOOKUP(AE209,MonsterTable!$A:$B,MATCH(MonsterTable!$B$1,MonsterTable!$A$1:$B$1,0),0))),OR(ISBLANK(AG209),ISBLANK(AH209))),#N/A,
IFERROR(VLOOKUP(AE209,MonsterTable!$A:$B,MATCH(MonsterTable!$B$1,MonsterTable!$A$1:$B$1,0),0),
IF(OR(NOT(ISBLANK(AG209)),ISBLANK(AH209)),#N/A,
IF(AE209="empty","empty",
VLOOKUP(AE209,MonsterGroupTable!$A:$A,1,0)))))))</f>
        <v/>
      </c>
      <c r="AM209" s="2" t="str">
        <f>IF(AND(ISBLANK(AL209),OR(NOT(ISBLANK(AN209)),NOT(ISBLANK(AO209)))),#N/A,
IF(ISBLANK(AL209),"",
IF(AND(NOT(ISERROR(VLOOKUP(AL209,MonsterTable!$A:$B,MATCH(MonsterTable!$B$1,MonsterTable!$A$1:$B$1,0),0))),OR(ISBLANK(AN209),ISBLANK(AO209))),#N/A,
IFERROR(VLOOKUP(AL209,MonsterTable!$A:$B,MATCH(MonsterTable!$B$1,MonsterTable!$A$1:$B$1,0),0),
IF(OR(NOT(ISBLANK(AN209)),ISBLANK(AO209)),#N/A,
IF(AL209="empty","empty",
VLOOKUP(AL209,MonsterGroupTable!$A:$A,1,0)))))))</f>
        <v/>
      </c>
      <c r="AT209" s="2" t="str">
        <f>IF(AND(ISBLANK(AS209),OR(NOT(ISBLANK(AU209)),NOT(ISBLANK(AV209)))),#N/A,
IF(ISBLANK(AS209),"",
IF(AND(NOT(ISERROR(VLOOKUP(AS209,MonsterTable!$A:$B,MATCH(MonsterTable!$B$1,MonsterTable!$A$1:$B$1,0),0))),OR(ISBLANK(AU209),ISBLANK(AV209))),#N/A,
IFERROR(VLOOKUP(AS209,MonsterTable!$A:$B,MATCH(MonsterTable!$B$1,MonsterTable!$A$1:$B$1,0),0),
IF(OR(NOT(ISBLANK(AU209)),ISBLANK(AV209)),#N/A,
IF(AS209="empty","empty",
VLOOKUP(AS209,MonsterGroupTable!$A:$A,1,0)))))))</f>
        <v/>
      </c>
      <c r="BA209" s="2" t="str">
        <f>IF(AND(ISBLANK(AZ209),OR(NOT(ISBLANK(BB209)),NOT(ISBLANK(BC209)))),#N/A,
IF(ISBLANK(AZ209),"",
IF(AND(NOT(ISERROR(VLOOKUP(AZ209,MonsterTable!$A:$B,MATCH(MonsterTable!$B$1,MonsterTable!$A$1:$B$1,0),0))),OR(ISBLANK(BB209),ISBLANK(BC209))),#N/A,
IFERROR(VLOOKUP(AZ209,MonsterTable!$A:$B,MATCH(MonsterTable!$B$1,MonsterTable!$A$1:$B$1,0),0),
IF(OR(NOT(ISBLANK(BB209)),ISBLANK(BC209)),#N/A,
IF(AZ209="empty","empty",
VLOOKUP(AZ209,MonsterGroupTable!$A:$A,1,0)))))))</f>
        <v/>
      </c>
      <c r="BH209" s="2" t="str">
        <f>IF(AND(ISBLANK(BG209),OR(NOT(ISBLANK(BI209)),NOT(ISBLANK(BJ209)))),#N/A,
IF(ISBLANK(BG209),"",
IF(AND(NOT(ISERROR(VLOOKUP(BG209,MonsterTable!$A:$B,MATCH(MonsterTable!$B$1,MonsterTable!$A$1:$B$1,0),0))),OR(ISBLANK(BI209),ISBLANK(BJ209))),#N/A,
IFERROR(VLOOKUP(BG209,MonsterTable!$A:$B,MATCH(MonsterTable!$B$1,MonsterTable!$A$1:$B$1,0),0),
IF(OR(NOT(ISBLANK(BI209)),ISBLANK(BJ209)),#N/A,
IF(BG209="empty","empty",
VLOOKUP(BG209,MonsterGroupTable!$A:$A,1,0)))))))</f>
        <v/>
      </c>
      <c r="BO209" s="2" t="str">
        <f>IF(AND(ISBLANK(BN209),OR(NOT(ISBLANK(BP209)),NOT(ISBLANK(BQ209)))),#N/A,
IF(ISBLANK(BN209),"",
IF(AND(NOT(ISERROR(VLOOKUP(BN209,MonsterTable!$A:$B,MATCH(MonsterTable!$B$1,MonsterTable!$A$1:$B$1,0),0))),OR(ISBLANK(BP209),ISBLANK(BQ209))),#N/A,
IFERROR(VLOOKUP(BN209,MonsterTable!$A:$B,MATCH(MonsterTable!$B$1,MonsterTable!$A$1:$B$1,0),0),
IF(OR(NOT(ISBLANK(BP209)),ISBLANK(BQ209)),#N/A,
IF(BN209="empty","empty",
VLOOKUP(BN209,MonsterGroupTable!$A:$A,1,0)))))))</f>
        <v/>
      </c>
      <c r="BV209" s="2" t="str">
        <f>IF(AND(ISBLANK(BU209),OR(NOT(ISBLANK(BW209)),NOT(ISBLANK(BX209)))),#N/A,
IF(ISBLANK(BU209),"",
IF(AND(NOT(ISERROR(VLOOKUP(BU209,MonsterTable!$A:$B,MATCH(MonsterTable!$B$1,MonsterTable!$A$1:$B$1,0),0))),OR(ISBLANK(BW209),ISBLANK(BX209))),#N/A,
IFERROR(VLOOKUP(BU209,MonsterTable!$A:$B,MATCH(MonsterTable!$B$1,MonsterTable!$A$1:$B$1,0),0),
IF(OR(NOT(ISBLANK(BW209)),ISBLANK(BX209)),#N/A,
IF(BU209="empty","empty",
VLOOKUP(BU209,MonsterGroupTable!$A:$A,1,0)))))))</f>
        <v/>
      </c>
      <c r="CC209" s="2" t="str">
        <f>IF(AND(ISBLANK(CB209),OR(NOT(ISBLANK(CD209)),NOT(ISBLANK(CE209)))),#N/A,
IF(ISBLANK(CB209),"",
IF(AND(NOT(ISERROR(VLOOKUP(CB209,MonsterTable!$A:$B,MATCH(MonsterTable!$B$1,MonsterTable!$A$1:$B$1,0),0))),OR(ISBLANK(CD209),ISBLANK(CE209))),#N/A,
IFERROR(VLOOKUP(CB209,MonsterTable!$A:$B,MATCH(MonsterTable!$B$1,MonsterTable!$A$1:$B$1,0),0),
IF(OR(NOT(ISBLANK(CD209)),ISBLANK(CE209)),#N/A,
IF(CB209="empty","empty",
VLOOKUP(CB209,MonsterGroupTable!$A:$A,1,0)))))))</f>
        <v/>
      </c>
      <c r="CJ209" s="2" t="str">
        <f>IF(AND(ISBLANK(CI209),OR(NOT(ISBLANK(CK209)),NOT(ISBLANK(CL209)))),#N/A,
IF(ISBLANK(CI209),"",
IF(AND(NOT(ISERROR(VLOOKUP(CI209,MonsterTable!$A:$B,MATCH(MonsterTable!$B$1,MonsterTable!$A$1:$B$1,0),0))),OR(ISBLANK(CK209),ISBLANK(CL209))),#N/A,
IFERROR(VLOOKUP(CI209,MonsterTable!$A:$B,MATCH(MonsterTable!$B$1,MonsterTable!$A$1:$B$1,0),0),
IF(OR(NOT(ISBLANK(CK209)),ISBLANK(CL209)),#N/A,
IF(CI209="empty","empty",
VLOOKUP(CI209,MonsterGroupTable!$A:$A,1,0)))))))</f>
        <v/>
      </c>
    </row>
    <row r="210" spans="1:88">
      <c r="A210">
        <v>10209</v>
      </c>
      <c r="B210">
        <f t="shared" si="6"/>
        <v>1.1000000000000001</v>
      </c>
      <c r="C210">
        <f t="shared" si="6"/>
        <v>1.1000000000000001</v>
      </c>
      <c r="F210">
        <v>360</v>
      </c>
      <c r="G210">
        <v>6472</v>
      </c>
      <c r="H210">
        <v>0</v>
      </c>
      <c r="I210">
        <v>0</v>
      </c>
      <c r="J210">
        <v>0</v>
      </c>
      <c r="K210" t="s">
        <v>28</v>
      </c>
      <c r="L210" t="s">
        <v>260</v>
      </c>
      <c r="M210" t="s">
        <v>79</v>
      </c>
      <c r="N210" t="s">
        <v>80</v>
      </c>
      <c r="O210">
        <v>0</v>
      </c>
      <c r="P210">
        <v>-4.75</v>
      </c>
      <c r="Q210">
        <v>-3.5</v>
      </c>
      <c r="R210">
        <v>4.75</v>
      </c>
      <c r="S210">
        <v>3</v>
      </c>
      <c r="T210">
        <v>-13.5</v>
      </c>
      <c r="U210">
        <v>2.5499999999999998</v>
      </c>
      <c r="V210">
        <v>-6.75</v>
      </c>
      <c r="W210" t="str">
        <f t="shared" si="7"/>
        <v>g101,5</v>
      </c>
      <c r="X210" s="1" t="s">
        <v>445</v>
      </c>
      <c r="Y210" s="2" t="str">
        <f>IF(AND(ISBLANK(X210),OR(NOT(ISBLANK(Z210)),NOT(ISBLANK(AA210)))),#N/A,
IF(ISBLANK(X210),"",
IF(AND(NOT(ISERROR(VLOOKUP(X210,MonsterTable!$A:$B,MATCH(MonsterTable!$B$1,MonsterTable!$A$1:$B$1,0),0))),OR(ISBLANK(Z210),ISBLANK(AA210))),#N/A,
IFERROR(VLOOKUP(X210,MonsterTable!$A:$B,MATCH(MonsterTable!$B$1,MonsterTable!$A$1:$B$1,0),0),
IF(OR(NOT(ISBLANK(Z210)),ISBLANK(AA210)),#N/A,
IF(X210="empty","empty",
VLOOKUP(X210,MonsterGroupTable!$A:$A,1,0)))))))</f>
        <v>g101</v>
      </c>
      <c r="AA210">
        <v>5</v>
      </c>
      <c r="AF210" s="2" t="str">
        <f>IF(AND(ISBLANK(AE210),OR(NOT(ISBLANK(AG210)),NOT(ISBLANK(AH210)))),#N/A,
IF(ISBLANK(AE210),"",
IF(AND(NOT(ISERROR(VLOOKUP(AE210,MonsterTable!$A:$B,MATCH(MonsterTable!$B$1,MonsterTable!$A$1:$B$1,0),0))),OR(ISBLANK(AG210),ISBLANK(AH210))),#N/A,
IFERROR(VLOOKUP(AE210,MonsterTable!$A:$B,MATCH(MonsterTable!$B$1,MonsterTable!$A$1:$B$1,0),0),
IF(OR(NOT(ISBLANK(AG210)),ISBLANK(AH210)),#N/A,
IF(AE210="empty","empty",
VLOOKUP(AE210,MonsterGroupTable!$A:$A,1,0)))))))</f>
        <v/>
      </c>
      <c r="AM210" s="2" t="str">
        <f>IF(AND(ISBLANK(AL210),OR(NOT(ISBLANK(AN210)),NOT(ISBLANK(AO210)))),#N/A,
IF(ISBLANK(AL210),"",
IF(AND(NOT(ISERROR(VLOOKUP(AL210,MonsterTable!$A:$B,MATCH(MonsterTable!$B$1,MonsterTable!$A$1:$B$1,0),0))),OR(ISBLANK(AN210),ISBLANK(AO210))),#N/A,
IFERROR(VLOOKUP(AL210,MonsterTable!$A:$B,MATCH(MonsterTable!$B$1,MonsterTable!$A$1:$B$1,0),0),
IF(OR(NOT(ISBLANK(AN210)),ISBLANK(AO210)),#N/A,
IF(AL210="empty","empty",
VLOOKUP(AL210,MonsterGroupTable!$A:$A,1,0)))))))</f>
        <v/>
      </c>
      <c r="AT210" s="2" t="str">
        <f>IF(AND(ISBLANK(AS210),OR(NOT(ISBLANK(AU210)),NOT(ISBLANK(AV210)))),#N/A,
IF(ISBLANK(AS210),"",
IF(AND(NOT(ISERROR(VLOOKUP(AS210,MonsterTable!$A:$B,MATCH(MonsterTable!$B$1,MonsterTable!$A$1:$B$1,0),0))),OR(ISBLANK(AU210),ISBLANK(AV210))),#N/A,
IFERROR(VLOOKUP(AS210,MonsterTable!$A:$B,MATCH(MonsterTable!$B$1,MonsterTable!$A$1:$B$1,0),0),
IF(OR(NOT(ISBLANK(AU210)),ISBLANK(AV210)),#N/A,
IF(AS210="empty","empty",
VLOOKUP(AS210,MonsterGroupTable!$A:$A,1,0)))))))</f>
        <v/>
      </c>
      <c r="BA210" s="2" t="str">
        <f>IF(AND(ISBLANK(AZ210),OR(NOT(ISBLANK(BB210)),NOT(ISBLANK(BC210)))),#N/A,
IF(ISBLANK(AZ210),"",
IF(AND(NOT(ISERROR(VLOOKUP(AZ210,MonsterTable!$A:$B,MATCH(MonsterTable!$B$1,MonsterTable!$A$1:$B$1,0),0))),OR(ISBLANK(BB210),ISBLANK(BC210))),#N/A,
IFERROR(VLOOKUP(AZ210,MonsterTable!$A:$B,MATCH(MonsterTable!$B$1,MonsterTable!$A$1:$B$1,0),0),
IF(OR(NOT(ISBLANK(BB210)),ISBLANK(BC210)),#N/A,
IF(AZ210="empty","empty",
VLOOKUP(AZ210,MonsterGroupTable!$A:$A,1,0)))))))</f>
        <v/>
      </c>
      <c r="BH210" s="2" t="str">
        <f>IF(AND(ISBLANK(BG210),OR(NOT(ISBLANK(BI210)),NOT(ISBLANK(BJ210)))),#N/A,
IF(ISBLANK(BG210),"",
IF(AND(NOT(ISERROR(VLOOKUP(BG210,MonsterTable!$A:$B,MATCH(MonsterTable!$B$1,MonsterTable!$A$1:$B$1,0),0))),OR(ISBLANK(BI210),ISBLANK(BJ210))),#N/A,
IFERROR(VLOOKUP(BG210,MonsterTable!$A:$B,MATCH(MonsterTable!$B$1,MonsterTable!$A$1:$B$1,0),0),
IF(OR(NOT(ISBLANK(BI210)),ISBLANK(BJ210)),#N/A,
IF(BG210="empty","empty",
VLOOKUP(BG210,MonsterGroupTable!$A:$A,1,0)))))))</f>
        <v/>
      </c>
      <c r="BO210" s="2" t="str">
        <f>IF(AND(ISBLANK(BN210),OR(NOT(ISBLANK(BP210)),NOT(ISBLANK(BQ210)))),#N/A,
IF(ISBLANK(BN210),"",
IF(AND(NOT(ISERROR(VLOOKUP(BN210,MonsterTable!$A:$B,MATCH(MonsterTable!$B$1,MonsterTable!$A$1:$B$1,0),0))),OR(ISBLANK(BP210),ISBLANK(BQ210))),#N/A,
IFERROR(VLOOKUP(BN210,MonsterTable!$A:$B,MATCH(MonsterTable!$B$1,MonsterTable!$A$1:$B$1,0),0),
IF(OR(NOT(ISBLANK(BP210)),ISBLANK(BQ210)),#N/A,
IF(BN210="empty","empty",
VLOOKUP(BN210,MonsterGroupTable!$A:$A,1,0)))))))</f>
        <v/>
      </c>
      <c r="BV210" s="2" t="str">
        <f>IF(AND(ISBLANK(BU210),OR(NOT(ISBLANK(BW210)),NOT(ISBLANK(BX210)))),#N/A,
IF(ISBLANK(BU210),"",
IF(AND(NOT(ISERROR(VLOOKUP(BU210,MonsterTable!$A:$B,MATCH(MonsterTable!$B$1,MonsterTable!$A$1:$B$1,0),0))),OR(ISBLANK(BW210),ISBLANK(BX210))),#N/A,
IFERROR(VLOOKUP(BU210,MonsterTable!$A:$B,MATCH(MonsterTable!$B$1,MonsterTable!$A$1:$B$1,0),0),
IF(OR(NOT(ISBLANK(BW210)),ISBLANK(BX210)),#N/A,
IF(BU210="empty","empty",
VLOOKUP(BU210,MonsterGroupTable!$A:$A,1,0)))))))</f>
        <v/>
      </c>
      <c r="CC210" s="2" t="str">
        <f>IF(AND(ISBLANK(CB210),OR(NOT(ISBLANK(CD210)),NOT(ISBLANK(CE210)))),#N/A,
IF(ISBLANK(CB210),"",
IF(AND(NOT(ISERROR(VLOOKUP(CB210,MonsterTable!$A:$B,MATCH(MonsterTable!$B$1,MonsterTable!$A$1:$B$1,0),0))),OR(ISBLANK(CD210),ISBLANK(CE210))),#N/A,
IFERROR(VLOOKUP(CB210,MonsterTable!$A:$B,MATCH(MonsterTable!$B$1,MonsterTable!$A$1:$B$1,0),0),
IF(OR(NOT(ISBLANK(CD210)),ISBLANK(CE210)),#N/A,
IF(CB210="empty","empty",
VLOOKUP(CB210,MonsterGroupTable!$A:$A,1,0)))))))</f>
        <v/>
      </c>
      <c r="CJ210" s="2" t="str">
        <f>IF(AND(ISBLANK(CI210),OR(NOT(ISBLANK(CK210)),NOT(ISBLANK(CL210)))),#N/A,
IF(ISBLANK(CI210),"",
IF(AND(NOT(ISERROR(VLOOKUP(CI210,MonsterTable!$A:$B,MATCH(MonsterTable!$B$1,MonsterTable!$A$1:$B$1,0),0))),OR(ISBLANK(CK210),ISBLANK(CL210))),#N/A,
IFERROR(VLOOKUP(CI210,MonsterTable!$A:$B,MATCH(MonsterTable!$B$1,MonsterTable!$A$1:$B$1,0),0),
IF(OR(NOT(ISBLANK(CK210)),ISBLANK(CL210)),#N/A,
IF(CI210="empty","empty",
VLOOKUP(CI210,MonsterGroupTable!$A:$A,1,0)))))))</f>
        <v/>
      </c>
    </row>
    <row r="211" spans="1:88">
      <c r="A211">
        <v>10210</v>
      </c>
      <c r="B211">
        <f t="shared" si="6"/>
        <v>1.2</v>
      </c>
      <c r="C211">
        <f t="shared" si="6"/>
        <v>1.1000000000000001</v>
      </c>
      <c r="F211">
        <v>360</v>
      </c>
      <c r="G211">
        <v>6526</v>
      </c>
      <c r="H211">
        <v>0</v>
      </c>
      <c r="I211">
        <v>0</v>
      </c>
      <c r="J211">
        <v>0</v>
      </c>
      <c r="K211" t="s">
        <v>28</v>
      </c>
      <c r="L211" t="s">
        <v>260</v>
      </c>
      <c r="M211" t="s">
        <v>79</v>
      </c>
      <c r="N211" t="s">
        <v>80</v>
      </c>
      <c r="O211">
        <v>0</v>
      </c>
      <c r="P211">
        <v>-4.75</v>
      </c>
      <c r="Q211">
        <v>-3.5</v>
      </c>
      <c r="R211">
        <v>4.75</v>
      </c>
      <c r="S211">
        <v>3</v>
      </c>
      <c r="T211">
        <v>-13.5</v>
      </c>
      <c r="U211">
        <v>2.5499999999999998</v>
      </c>
      <c r="V211">
        <v>-6.75</v>
      </c>
      <c r="W211" t="str">
        <f t="shared" si="7"/>
        <v>g101,5</v>
      </c>
      <c r="X211" s="1" t="s">
        <v>445</v>
      </c>
      <c r="Y211" s="2" t="str">
        <f>IF(AND(ISBLANK(X211),OR(NOT(ISBLANK(Z211)),NOT(ISBLANK(AA211)))),#N/A,
IF(ISBLANK(X211),"",
IF(AND(NOT(ISERROR(VLOOKUP(X211,MonsterTable!$A:$B,MATCH(MonsterTable!$B$1,MonsterTable!$A$1:$B$1,0),0))),OR(ISBLANK(Z211),ISBLANK(AA211))),#N/A,
IFERROR(VLOOKUP(X211,MonsterTable!$A:$B,MATCH(MonsterTable!$B$1,MonsterTable!$A$1:$B$1,0),0),
IF(OR(NOT(ISBLANK(Z211)),ISBLANK(AA211)),#N/A,
IF(X211="empty","empty",
VLOOKUP(X211,MonsterGroupTable!$A:$A,1,0)))))))</f>
        <v>g101</v>
      </c>
      <c r="AA211">
        <v>5</v>
      </c>
      <c r="AF211" s="2" t="str">
        <f>IF(AND(ISBLANK(AE211),OR(NOT(ISBLANK(AG211)),NOT(ISBLANK(AH211)))),#N/A,
IF(ISBLANK(AE211),"",
IF(AND(NOT(ISERROR(VLOOKUP(AE211,MonsterTable!$A:$B,MATCH(MonsterTable!$B$1,MonsterTable!$A$1:$B$1,0),0))),OR(ISBLANK(AG211),ISBLANK(AH211))),#N/A,
IFERROR(VLOOKUP(AE211,MonsterTable!$A:$B,MATCH(MonsterTable!$B$1,MonsterTable!$A$1:$B$1,0),0),
IF(OR(NOT(ISBLANK(AG211)),ISBLANK(AH211)),#N/A,
IF(AE211="empty","empty",
VLOOKUP(AE211,MonsterGroupTable!$A:$A,1,0)))))))</f>
        <v/>
      </c>
      <c r="AM211" s="2" t="str">
        <f>IF(AND(ISBLANK(AL211),OR(NOT(ISBLANK(AN211)),NOT(ISBLANK(AO211)))),#N/A,
IF(ISBLANK(AL211),"",
IF(AND(NOT(ISERROR(VLOOKUP(AL211,MonsterTable!$A:$B,MATCH(MonsterTable!$B$1,MonsterTable!$A$1:$B$1,0),0))),OR(ISBLANK(AN211),ISBLANK(AO211))),#N/A,
IFERROR(VLOOKUP(AL211,MonsterTable!$A:$B,MATCH(MonsterTable!$B$1,MonsterTable!$A$1:$B$1,0),0),
IF(OR(NOT(ISBLANK(AN211)),ISBLANK(AO211)),#N/A,
IF(AL211="empty","empty",
VLOOKUP(AL211,MonsterGroupTable!$A:$A,1,0)))))))</f>
        <v/>
      </c>
      <c r="AT211" s="2" t="str">
        <f>IF(AND(ISBLANK(AS211),OR(NOT(ISBLANK(AU211)),NOT(ISBLANK(AV211)))),#N/A,
IF(ISBLANK(AS211),"",
IF(AND(NOT(ISERROR(VLOOKUP(AS211,MonsterTable!$A:$B,MATCH(MonsterTable!$B$1,MonsterTable!$A$1:$B$1,0),0))),OR(ISBLANK(AU211),ISBLANK(AV211))),#N/A,
IFERROR(VLOOKUP(AS211,MonsterTable!$A:$B,MATCH(MonsterTable!$B$1,MonsterTable!$A$1:$B$1,0),0),
IF(OR(NOT(ISBLANK(AU211)),ISBLANK(AV211)),#N/A,
IF(AS211="empty","empty",
VLOOKUP(AS211,MonsterGroupTable!$A:$A,1,0)))))))</f>
        <v/>
      </c>
      <c r="BA211" s="2" t="str">
        <f>IF(AND(ISBLANK(AZ211),OR(NOT(ISBLANK(BB211)),NOT(ISBLANK(BC211)))),#N/A,
IF(ISBLANK(AZ211),"",
IF(AND(NOT(ISERROR(VLOOKUP(AZ211,MonsterTable!$A:$B,MATCH(MonsterTable!$B$1,MonsterTable!$A$1:$B$1,0),0))),OR(ISBLANK(BB211),ISBLANK(BC211))),#N/A,
IFERROR(VLOOKUP(AZ211,MonsterTable!$A:$B,MATCH(MonsterTable!$B$1,MonsterTable!$A$1:$B$1,0),0),
IF(OR(NOT(ISBLANK(BB211)),ISBLANK(BC211)),#N/A,
IF(AZ211="empty","empty",
VLOOKUP(AZ211,MonsterGroupTable!$A:$A,1,0)))))))</f>
        <v/>
      </c>
      <c r="BH211" s="2" t="str">
        <f>IF(AND(ISBLANK(BG211),OR(NOT(ISBLANK(BI211)),NOT(ISBLANK(BJ211)))),#N/A,
IF(ISBLANK(BG211),"",
IF(AND(NOT(ISERROR(VLOOKUP(BG211,MonsterTable!$A:$B,MATCH(MonsterTable!$B$1,MonsterTable!$A$1:$B$1,0),0))),OR(ISBLANK(BI211),ISBLANK(BJ211))),#N/A,
IFERROR(VLOOKUP(BG211,MonsterTable!$A:$B,MATCH(MonsterTable!$B$1,MonsterTable!$A$1:$B$1,0),0),
IF(OR(NOT(ISBLANK(BI211)),ISBLANK(BJ211)),#N/A,
IF(BG211="empty","empty",
VLOOKUP(BG211,MonsterGroupTable!$A:$A,1,0)))))))</f>
        <v/>
      </c>
      <c r="BO211" s="2" t="str">
        <f>IF(AND(ISBLANK(BN211),OR(NOT(ISBLANK(BP211)),NOT(ISBLANK(BQ211)))),#N/A,
IF(ISBLANK(BN211),"",
IF(AND(NOT(ISERROR(VLOOKUP(BN211,MonsterTable!$A:$B,MATCH(MonsterTable!$B$1,MonsterTable!$A$1:$B$1,0),0))),OR(ISBLANK(BP211),ISBLANK(BQ211))),#N/A,
IFERROR(VLOOKUP(BN211,MonsterTable!$A:$B,MATCH(MonsterTable!$B$1,MonsterTable!$A$1:$B$1,0),0),
IF(OR(NOT(ISBLANK(BP211)),ISBLANK(BQ211)),#N/A,
IF(BN211="empty","empty",
VLOOKUP(BN211,MonsterGroupTable!$A:$A,1,0)))))))</f>
        <v/>
      </c>
      <c r="BV211" s="2" t="str">
        <f>IF(AND(ISBLANK(BU211),OR(NOT(ISBLANK(BW211)),NOT(ISBLANK(BX211)))),#N/A,
IF(ISBLANK(BU211),"",
IF(AND(NOT(ISERROR(VLOOKUP(BU211,MonsterTable!$A:$B,MATCH(MonsterTable!$B$1,MonsterTable!$A$1:$B$1,0),0))),OR(ISBLANK(BW211),ISBLANK(BX211))),#N/A,
IFERROR(VLOOKUP(BU211,MonsterTable!$A:$B,MATCH(MonsterTable!$B$1,MonsterTable!$A$1:$B$1,0),0),
IF(OR(NOT(ISBLANK(BW211)),ISBLANK(BX211)),#N/A,
IF(BU211="empty","empty",
VLOOKUP(BU211,MonsterGroupTable!$A:$A,1,0)))))))</f>
        <v/>
      </c>
      <c r="CC211" s="2" t="str">
        <f>IF(AND(ISBLANK(CB211),OR(NOT(ISBLANK(CD211)),NOT(ISBLANK(CE211)))),#N/A,
IF(ISBLANK(CB211),"",
IF(AND(NOT(ISERROR(VLOOKUP(CB211,MonsterTable!$A:$B,MATCH(MonsterTable!$B$1,MonsterTable!$A$1:$B$1,0),0))),OR(ISBLANK(CD211),ISBLANK(CE211))),#N/A,
IFERROR(VLOOKUP(CB211,MonsterTable!$A:$B,MATCH(MonsterTable!$B$1,MonsterTable!$A$1:$B$1,0),0),
IF(OR(NOT(ISBLANK(CD211)),ISBLANK(CE211)),#N/A,
IF(CB211="empty","empty",
VLOOKUP(CB211,MonsterGroupTable!$A:$A,1,0)))))))</f>
        <v/>
      </c>
      <c r="CJ211" s="2" t="str">
        <f>IF(AND(ISBLANK(CI211),OR(NOT(ISBLANK(CK211)),NOT(ISBLANK(CL211)))),#N/A,
IF(ISBLANK(CI211),"",
IF(AND(NOT(ISERROR(VLOOKUP(CI211,MonsterTable!$A:$B,MATCH(MonsterTable!$B$1,MonsterTable!$A$1:$B$1,0),0))),OR(ISBLANK(CK211),ISBLANK(CL211))),#N/A,
IFERROR(VLOOKUP(CI211,MonsterTable!$A:$B,MATCH(MonsterTable!$B$1,MonsterTable!$A$1:$B$1,0),0),
IF(OR(NOT(ISBLANK(CK211)),ISBLANK(CL211)),#N/A,
IF(CI211="empty","empty",
VLOOKUP(CI211,MonsterGroupTable!$A:$A,1,0)))))))</f>
        <v/>
      </c>
    </row>
    <row r="212" spans="1:88">
      <c r="A212">
        <v>10211</v>
      </c>
      <c r="B212">
        <f t="shared" si="6"/>
        <v>1.1000000000000001</v>
      </c>
      <c r="C212">
        <f t="shared" si="6"/>
        <v>1.1000000000000001</v>
      </c>
      <c r="F212">
        <v>360</v>
      </c>
      <c r="G212">
        <v>6580</v>
      </c>
      <c r="H212">
        <v>0</v>
      </c>
      <c r="I212">
        <v>0</v>
      </c>
      <c r="J212">
        <v>0</v>
      </c>
      <c r="K212" t="s">
        <v>28</v>
      </c>
      <c r="L212" t="s">
        <v>243</v>
      </c>
      <c r="M212" t="s">
        <v>79</v>
      </c>
      <c r="N212" t="s">
        <v>80</v>
      </c>
      <c r="O212">
        <v>0</v>
      </c>
      <c r="P212">
        <v>-4.75</v>
      </c>
      <c r="Q212">
        <v>-3.5</v>
      </c>
      <c r="R212">
        <v>4.75</v>
      </c>
      <c r="S212">
        <v>3</v>
      </c>
      <c r="T212">
        <v>-13.5</v>
      </c>
      <c r="U212">
        <v>2.5499999999999998</v>
      </c>
      <c r="V212">
        <v>-6.75</v>
      </c>
      <c r="W212" t="str">
        <f t="shared" si="7"/>
        <v>g102,5</v>
      </c>
      <c r="X212" s="1" t="s">
        <v>447</v>
      </c>
      <c r="Y212" s="2" t="str">
        <f>IF(AND(ISBLANK(X212),OR(NOT(ISBLANK(Z212)),NOT(ISBLANK(AA212)))),#N/A,
IF(ISBLANK(X212),"",
IF(AND(NOT(ISERROR(VLOOKUP(X212,MonsterTable!$A:$B,MATCH(MonsterTable!$B$1,MonsterTable!$A$1:$B$1,0),0))),OR(ISBLANK(Z212),ISBLANK(AA212))),#N/A,
IFERROR(VLOOKUP(X212,MonsterTable!$A:$B,MATCH(MonsterTable!$B$1,MonsterTable!$A$1:$B$1,0),0),
IF(OR(NOT(ISBLANK(Z212)),ISBLANK(AA212)),#N/A,
IF(X212="empty","empty",
VLOOKUP(X212,MonsterGroupTable!$A:$A,1,0)))))))</f>
        <v>g102</v>
      </c>
      <c r="AA212">
        <v>5</v>
      </c>
      <c r="AF212" s="2" t="str">
        <f>IF(AND(ISBLANK(AE212),OR(NOT(ISBLANK(AG212)),NOT(ISBLANK(AH212)))),#N/A,
IF(ISBLANK(AE212),"",
IF(AND(NOT(ISERROR(VLOOKUP(AE212,MonsterTable!$A:$B,MATCH(MonsterTable!$B$1,MonsterTable!$A$1:$B$1,0),0))),OR(ISBLANK(AG212),ISBLANK(AH212))),#N/A,
IFERROR(VLOOKUP(AE212,MonsterTable!$A:$B,MATCH(MonsterTable!$B$1,MonsterTable!$A$1:$B$1,0),0),
IF(OR(NOT(ISBLANK(AG212)),ISBLANK(AH212)),#N/A,
IF(AE212="empty","empty",
VLOOKUP(AE212,MonsterGroupTable!$A:$A,1,0)))))))</f>
        <v/>
      </c>
      <c r="AM212" s="2" t="str">
        <f>IF(AND(ISBLANK(AL212),OR(NOT(ISBLANK(AN212)),NOT(ISBLANK(AO212)))),#N/A,
IF(ISBLANK(AL212),"",
IF(AND(NOT(ISERROR(VLOOKUP(AL212,MonsterTable!$A:$B,MATCH(MonsterTable!$B$1,MonsterTable!$A$1:$B$1,0),0))),OR(ISBLANK(AN212),ISBLANK(AO212))),#N/A,
IFERROR(VLOOKUP(AL212,MonsterTable!$A:$B,MATCH(MonsterTable!$B$1,MonsterTable!$A$1:$B$1,0),0),
IF(OR(NOT(ISBLANK(AN212)),ISBLANK(AO212)),#N/A,
IF(AL212="empty","empty",
VLOOKUP(AL212,MonsterGroupTable!$A:$A,1,0)))))))</f>
        <v/>
      </c>
      <c r="AT212" s="2" t="str">
        <f>IF(AND(ISBLANK(AS212),OR(NOT(ISBLANK(AU212)),NOT(ISBLANK(AV212)))),#N/A,
IF(ISBLANK(AS212),"",
IF(AND(NOT(ISERROR(VLOOKUP(AS212,MonsterTable!$A:$B,MATCH(MonsterTable!$B$1,MonsterTable!$A$1:$B$1,0),0))),OR(ISBLANK(AU212),ISBLANK(AV212))),#N/A,
IFERROR(VLOOKUP(AS212,MonsterTable!$A:$B,MATCH(MonsterTable!$B$1,MonsterTable!$A$1:$B$1,0),0),
IF(OR(NOT(ISBLANK(AU212)),ISBLANK(AV212)),#N/A,
IF(AS212="empty","empty",
VLOOKUP(AS212,MonsterGroupTable!$A:$A,1,0)))))))</f>
        <v/>
      </c>
      <c r="BA212" s="2" t="str">
        <f>IF(AND(ISBLANK(AZ212),OR(NOT(ISBLANK(BB212)),NOT(ISBLANK(BC212)))),#N/A,
IF(ISBLANK(AZ212),"",
IF(AND(NOT(ISERROR(VLOOKUP(AZ212,MonsterTable!$A:$B,MATCH(MonsterTable!$B$1,MonsterTable!$A$1:$B$1,0),0))),OR(ISBLANK(BB212),ISBLANK(BC212))),#N/A,
IFERROR(VLOOKUP(AZ212,MonsterTable!$A:$B,MATCH(MonsterTable!$B$1,MonsterTable!$A$1:$B$1,0),0),
IF(OR(NOT(ISBLANK(BB212)),ISBLANK(BC212)),#N/A,
IF(AZ212="empty","empty",
VLOOKUP(AZ212,MonsterGroupTable!$A:$A,1,0)))))))</f>
        <v/>
      </c>
      <c r="BH212" s="2" t="str">
        <f>IF(AND(ISBLANK(BG212),OR(NOT(ISBLANK(BI212)),NOT(ISBLANK(BJ212)))),#N/A,
IF(ISBLANK(BG212),"",
IF(AND(NOT(ISERROR(VLOOKUP(BG212,MonsterTable!$A:$B,MATCH(MonsterTable!$B$1,MonsterTable!$A$1:$B$1,0),0))),OR(ISBLANK(BI212),ISBLANK(BJ212))),#N/A,
IFERROR(VLOOKUP(BG212,MonsterTable!$A:$B,MATCH(MonsterTable!$B$1,MonsterTable!$A$1:$B$1,0),0),
IF(OR(NOT(ISBLANK(BI212)),ISBLANK(BJ212)),#N/A,
IF(BG212="empty","empty",
VLOOKUP(BG212,MonsterGroupTable!$A:$A,1,0)))))))</f>
        <v/>
      </c>
      <c r="BO212" s="2" t="str">
        <f>IF(AND(ISBLANK(BN212),OR(NOT(ISBLANK(BP212)),NOT(ISBLANK(BQ212)))),#N/A,
IF(ISBLANK(BN212),"",
IF(AND(NOT(ISERROR(VLOOKUP(BN212,MonsterTable!$A:$B,MATCH(MonsterTable!$B$1,MonsterTable!$A$1:$B$1,0),0))),OR(ISBLANK(BP212),ISBLANK(BQ212))),#N/A,
IFERROR(VLOOKUP(BN212,MonsterTable!$A:$B,MATCH(MonsterTable!$B$1,MonsterTable!$A$1:$B$1,0),0),
IF(OR(NOT(ISBLANK(BP212)),ISBLANK(BQ212)),#N/A,
IF(BN212="empty","empty",
VLOOKUP(BN212,MonsterGroupTable!$A:$A,1,0)))))))</f>
        <v/>
      </c>
      <c r="BV212" s="2" t="str">
        <f>IF(AND(ISBLANK(BU212),OR(NOT(ISBLANK(BW212)),NOT(ISBLANK(BX212)))),#N/A,
IF(ISBLANK(BU212),"",
IF(AND(NOT(ISERROR(VLOOKUP(BU212,MonsterTable!$A:$B,MATCH(MonsterTable!$B$1,MonsterTable!$A$1:$B$1,0),0))),OR(ISBLANK(BW212),ISBLANK(BX212))),#N/A,
IFERROR(VLOOKUP(BU212,MonsterTable!$A:$B,MATCH(MonsterTable!$B$1,MonsterTable!$A$1:$B$1,0),0),
IF(OR(NOT(ISBLANK(BW212)),ISBLANK(BX212)),#N/A,
IF(BU212="empty","empty",
VLOOKUP(BU212,MonsterGroupTable!$A:$A,1,0)))))))</f>
        <v/>
      </c>
      <c r="CC212" s="2" t="str">
        <f>IF(AND(ISBLANK(CB212),OR(NOT(ISBLANK(CD212)),NOT(ISBLANK(CE212)))),#N/A,
IF(ISBLANK(CB212),"",
IF(AND(NOT(ISERROR(VLOOKUP(CB212,MonsterTable!$A:$B,MATCH(MonsterTable!$B$1,MonsterTable!$A$1:$B$1,0),0))),OR(ISBLANK(CD212),ISBLANK(CE212))),#N/A,
IFERROR(VLOOKUP(CB212,MonsterTable!$A:$B,MATCH(MonsterTable!$B$1,MonsterTable!$A$1:$B$1,0),0),
IF(OR(NOT(ISBLANK(CD212)),ISBLANK(CE212)),#N/A,
IF(CB212="empty","empty",
VLOOKUP(CB212,MonsterGroupTable!$A:$A,1,0)))))))</f>
        <v/>
      </c>
      <c r="CJ212" s="2" t="str">
        <f>IF(AND(ISBLANK(CI212),OR(NOT(ISBLANK(CK212)),NOT(ISBLANK(CL212)))),#N/A,
IF(ISBLANK(CI212),"",
IF(AND(NOT(ISERROR(VLOOKUP(CI212,MonsterTable!$A:$B,MATCH(MonsterTable!$B$1,MonsterTable!$A$1:$B$1,0),0))),OR(ISBLANK(CK212),ISBLANK(CL212))),#N/A,
IFERROR(VLOOKUP(CI212,MonsterTable!$A:$B,MATCH(MonsterTable!$B$1,MonsterTable!$A$1:$B$1,0),0),
IF(OR(NOT(ISBLANK(CK212)),ISBLANK(CL212)),#N/A,
IF(CI212="empty","empty",
VLOOKUP(CI212,MonsterGroupTable!$A:$A,1,0)))))))</f>
        <v/>
      </c>
    </row>
    <row r="213" spans="1:88">
      <c r="A213">
        <v>10212</v>
      </c>
      <c r="B213">
        <f t="shared" si="6"/>
        <v>1.1000000000000001</v>
      </c>
      <c r="C213">
        <f t="shared" si="6"/>
        <v>1.1000000000000001</v>
      </c>
      <c r="F213">
        <v>360</v>
      </c>
      <c r="G213">
        <v>6634</v>
      </c>
      <c r="H213">
        <v>0</v>
      </c>
      <c r="I213">
        <v>0</v>
      </c>
      <c r="J213">
        <v>0</v>
      </c>
      <c r="K213" t="s">
        <v>28</v>
      </c>
      <c r="L213" t="s">
        <v>243</v>
      </c>
      <c r="M213" t="s">
        <v>79</v>
      </c>
      <c r="N213" t="s">
        <v>80</v>
      </c>
      <c r="O213">
        <v>0</v>
      </c>
      <c r="P213">
        <v>-4.75</v>
      </c>
      <c r="Q213">
        <v>-3.5</v>
      </c>
      <c r="R213">
        <v>4.75</v>
      </c>
      <c r="S213">
        <v>3</v>
      </c>
      <c r="T213">
        <v>-13.5</v>
      </c>
      <c r="U213">
        <v>2.5499999999999998</v>
      </c>
      <c r="V213">
        <v>-6.75</v>
      </c>
      <c r="W213" t="str">
        <f t="shared" si="7"/>
        <v>g102,5</v>
      </c>
      <c r="X213" s="1" t="s">
        <v>447</v>
      </c>
      <c r="Y213" s="2" t="str">
        <f>IF(AND(ISBLANK(X213),OR(NOT(ISBLANK(Z213)),NOT(ISBLANK(AA213)))),#N/A,
IF(ISBLANK(X213),"",
IF(AND(NOT(ISERROR(VLOOKUP(X213,MonsterTable!$A:$B,MATCH(MonsterTable!$B$1,MonsterTable!$A$1:$B$1,0),0))),OR(ISBLANK(Z213),ISBLANK(AA213))),#N/A,
IFERROR(VLOOKUP(X213,MonsterTable!$A:$B,MATCH(MonsterTable!$B$1,MonsterTable!$A$1:$B$1,0),0),
IF(OR(NOT(ISBLANK(Z213)),ISBLANK(AA213)),#N/A,
IF(X213="empty","empty",
VLOOKUP(X213,MonsterGroupTable!$A:$A,1,0)))))))</f>
        <v>g102</v>
      </c>
      <c r="AA213">
        <v>5</v>
      </c>
      <c r="AF213" s="2" t="str">
        <f>IF(AND(ISBLANK(AE213),OR(NOT(ISBLANK(AG213)),NOT(ISBLANK(AH213)))),#N/A,
IF(ISBLANK(AE213),"",
IF(AND(NOT(ISERROR(VLOOKUP(AE213,MonsterTable!$A:$B,MATCH(MonsterTable!$B$1,MonsterTable!$A$1:$B$1,0),0))),OR(ISBLANK(AG213),ISBLANK(AH213))),#N/A,
IFERROR(VLOOKUP(AE213,MonsterTable!$A:$B,MATCH(MonsterTable!$B$1,MonsterTable!$A$1:$B$1,0),0),
IF(OR(NOT(ISBLANK(AG213)),ISBLANK(AH213)),#N/A,
IF(AE213="empty","empty",
VLOOKUP(AE213,MonsterGroupTable!$A:$A,1,0)))))))</f>
        <v/>
      </c>
      <c r="AM213" s="2" t="str">
        <f>IF(AND(ISBLANK(AL213),OR(NOT(ISBLANK(AN213)),NOT(ISBLANK(AO213)))),#N/A,
IF(ISBLANK(AL213),"",
IF(AND(NOT(ISERROR(VLOOKUP(AL213,MonsterTable!$A:$B,MATCH(MonsterTable!$B$1,MonsterTable!$A$1:$B$1,0),0))),OR(ISBLANK(AN213),ISBLANK(AO213))),#N/A,
IFERROR(VLOOKUP(AL213,MonsterTable!$A:$B,MATCH(MonsterTable!$B$1,MonsterTable!$A$1:$B$1,0),0),
IF(OR(NOT(ISBLANK(AN213)),ISBLANK(AO213)),#N/A,
IF(AL213="empty","empty",
VLOOKUP(AL213,MonsterGroupTable!$A:$A,1,0)))))))</f>
        <v/>
      </c>
      <c r="AT213" s="2" t="str">
        <f>IF(AND(ISBLANK(AS213),OR(NOT(ISBLANK(AU213)),NOT(ISBLANK(AV213)))),#N/A,
IF(ISBLANK(AS213),"",
IF(AND(NOT(ISERROR(VLOOKUP(AS213,MonsterTable!$A:$B,MATCH(MonsterTable!$B$1,MonsterTable!$A$1:$B$1,0),0))),OR(ISBLANK(AU213),ISBLANK(AV213))),#N/A,
IFERROR(VLOOKUP(AS213,MonsterTable!$A:$B,MATCH(MonsterTable!$B$1,MonsterTable!$A$1:$B$1,0),0),
IF(OR(NOT(ISBLANK(AU213)),ISBLANK(AV213)),#N/A,
IF(AS213="empty","empty",
VLOOKUP(AS213,MonsterGroupTable!$A:$A,1,0)))))))</f>
        <v/>
      </c>
      <c r="BA213" s="2" t="str">
        <f>IF(AND(ISBLANK(AZ213),OR(NOT(ISBLANK(BB213)),NOT(ISBLANK(BC213)))),#N/A,
IF(ISBLANK(AZ213),"",
IF(AND(NOT(ISERROR(VLOOKUP(AZ213,MonsterTable!$A:$B,MATCH(MonsterTable!$B$1,MonsterTable!$A$1:$B$1,0),0))),OR(ISBLANK(BB213),ISBLANK(BC213))),#N/A,
IFERROR(VLOOKUP(AZ213,MonsterTable!$A:$B,MATCH(MonsterTable!$B$1,MonsterTable!$A$1:$B$1,0),0),
IF(OR(NOT(ISBLANK(BB213)),ISBLANK(BC213)),#N/A,
IF(AZ213="empty","empty",
VLOOKUP(AZ213,MonsterGroupTable!$A:$A,1,0)))))))</f>
        <v/>
      </c>
      <c r="BH213" s="2" t="str">
        <f>IF(AND(ISBLANK(BG213),OR(NOT(ISBLANK(BI213)),NOT(ISBLANK(BJ213)))),#N/A,
IF(ISBLANK(BG213),"",
IF(AND(NOT(ISERROR(VLOOKUP(BG213,MonsterTable!$A:$B,MATCH(MonsterTable!$B$1,MonsterTable!$A$1:$B$1,0),0))),OR(ISBLANK(BI213),ISBLANK(BJ213))),#N/A,
IFERROR(VLOOKUP(BG213,MonsterTable!$A:$B,MATCH(MonsterTable!$B$1,MonsterTable!$A$1:$B$1,0),0),
IF(OR(NOT(ISBLANK(BI213)),ISBLANK(BJ213)),#N/A,
IF(BG213="empty","empty",
VLOOKUP(BG213,MonsterGroupTable!$A:$A,1,0)))))))</f>
        <v/>
      </c>
      <c r="BO213" s="2" t="str">
        <f>IF(AND(ISBLANK(BN213),OR(NOT(ISBLANK(BP213)),NOT(ISBLANK(BQ213)))),#N/A,
IF(ISBLANK(BN213),"",
IF(AND(NOT(ISERROR(VLOOKUP(BN213,MonsterTable!$A:$B,MATCH(MonsterTable!$B$1,MonsterTable!$A$1:$B$1,0),0))),OR(ISBLANK(BP213),ISBLANK(BQ213))),#N/A,
IFERROR(VLOOKUP(BN213,MonsterTable!$A:$B,MATCH(MonsterTable!$B$1,MonsterTable!$A$1:$B$1,0),0),
IF(OR(NOT(ISBLANK(BP213)),ISBLANK(BQ213)),#N/A,
IF(BN213="empty","empty",
VLOOKUP(BN213,MonsterGroupTable!$A:$A,1,0)))))))</f>
        <v/>
      </c>
      <c r="BV213" s="2" t="str">
        <f>IF(AND(ISBLANK(BU213),OR(NOT(ISBLANK(BW213)),NOT(ISBLANK(BX213)))),#N/A,
IF(ISBLANK(BU213),"",
IF(AND(NOT(ISERROR(VLOOKUP(BU213,MonsterTable!$A:$B,MATCH(MonsterTable!$B$1,MonsterTable!$A$1:$B$1,0),0))),OR(ISBLANK(BW213),ISBLANK(BX213))),#N/A,
IFERROR(VLOOKUP(BU213,MonsterTable!$A:$B,MATCH(MonsterTable!$B$1,MonsterTable!$A$1:$B$1,0),0),
IF(OR(NOT(ISBLANK(BW213)),ISBLANK(BX213)),#N/A,
IF(BU213="empty","empty",
VLOOKUP(BU213,MonsterGroupTable!$A:$A,1,0)))))))</f>
        <v/>
      </c>
      <c r="CC213" s="2" t="str">
        <f>IF(AND(ISBLANK(CB213),OR(NOT(ISBLANK(CD213)),NOT(ISBLANK(CE213)))),#N/A,
IF(ISBLANK(CB213),"",
IF(AND(NOT(ISERROR(VLOOKUP(CB213,MonsterTable!$A:$B,MATCH(MonsterTable!$B$1,MonsterTable!$A$1:$B$1,0),0))),OR(ISBLANK(CD213),ISBLANK(CE213))),#N/A,
IFERROR(VLOOKUP(CB213,MonsterTable!$A:$B,MATCH(MonsterTable!$B$1,MonsterTable!$A$1:$B$1,0),0),
IF(OR(NOT(ISBLANK(CD213)),ISBLANK(CE213)),#N/A,
IF(CB213="empty","empty",
VLOOKUP(CB213,MonsterGroupTable!$A:$A,1,0)))))))</f>
        <v/>
      </c>
      <c r="CJ213" s="2" t="str">
        <f>IF(AND(ISBLANK(CI213),OR(NOT(ISBLANK(CK213)),NOT(ISBLANK(CL213)))),#N/A,
IF(ISBLANK(CI213),"",
IF(AND(NOT(ISERROR(VLOOKUP(CI213,MonsterTable!$A:$B,MATCH(MonsterTable!$B$1,MonsterTable!$A$1:$B$1,0),0))),OR(ISBLANK(CK213),ISBLANK(CL213))),#N/A,
IFERROR(VLOOKUP(CI213,MonsterTable!$A:$B,MATCH(MonsterTable!$B$1,MonsterTable!$A$1:$B$1,0),0),
IF(OR(NOT(ISBLANK(CK213)),ISBLANK(CL213)),#N/A,
IF(CI213="empty","empty",
VLOOKUP(CI213,MonsterGroupTable!$A:$A,1,0)))))))</f>
        <v/>
      </c>
    </row>
    <row r="214" spans="1:88">
      <c r="A214">
        <v>10213</v>
      </c>
      <c r="B214">
        <f t="shared" si="6"/>
        <v>1.1000000000000001</v>
      </c>
      <c r="C214">
        <f t="shared" si="6"/>
        <v>1.1000000000000001</v>
      </c>
      <c r="F214">
        <v>360</v>
      </c>
      <c r="G214">
        <v>6688</v>
      </c>
      <c r="H214">
        <v>0</v>
      </c>
      <c r="I214">
        <v>0</v>
      </c>
      <c r="J214">
        <v>0</v>
      </c>
      <c r="K214" t="s">
        <v>28</v>
      </c>
      <c r="L214" t="s">
        <v>243</v>
      </c>
      <c r="M214" t="s">
        <v>79</v>
      </c>
      <c r="N214" t="s">
        <v>80</v>
      </c>
      <c r="O214">
        <v>0</v>
      </c>
      <c r="P214">
        <v>-4.75</v>
      </c>
      <c r="Q214">
        <v>-3.5</v>
      </c>
      <c r="R214">
        <v>4.75</v>
      </c>
      <c r="S214">
        <v>3</v>
      </c>
      <c r="T214">
        <v>-13.5</v>
      </c>
      <c r="U214">
        <v>2.5499999999999998</v>
      </c>
      <c r="V214">
        <v>-6.75</v>
      </c>
      <c r="W214" t="str">
        <f t="shared" si="7"/>
        <v>g102,5</v>
      </c>
      <c r="X214" s="1" t="s">
        <v>447</v>
      </c>
      <c r="Y214" s="2" t="str">
        <f>IF(AND(ISBLANK(X214),OR(NOT(ISBLANK(Z214)),NOT(ISBLANK(AA214)))),#N/A,
IF(ISBLANK(X214),"",
IF(AND(NOT(ISERROR(VLOOKUP(X214,MonsterTable!$A:$B,MATCH(MonsterTable!$B$1,MonsterTable!$A$1:$B$1,0),0))),OR(ISBLANK(Z214),ISBLANK(AA214))),#N/A,
IFERROR(VLOOKUP(X214,MonsterTable!$A:$B,MATCH(MonsterTable!$B$1,MonsterTable!$A$1:$B$1,0),0),
IF(OR(NOT(ISBLANK(Z214)),ISBLANK(AA214)),#N/A,
IF(X214="empty","empty",
VLOOKUP(X214,MonsterGroupTable!$A:$A,1,0)))))))</f>
        <v>g102</v>
      </c>
      <c r="AA214">
        <v>5</v>
      </c>
      <c r="AF214" s="2" t="str">
        <f>IF(AND(ISBLANK(AE214),OR(NOT(ISBLANK(AG214)),NOT(ISBLANK(AH214)))),#N/A,
IF(ISBLANK(AE214),"",
IF(AND(NOT(ISERROR(VLOOKUP(AE214,MonsterTable!$A:$B,MATCH(MonsterTable!$B$1,MonsterTable!$A$1:$B$1,0),0))),OR(ISBLANK(AG214),ISBLANK(AH214))),#N/A,
IFERROR(VLOOKUP(AE214,MonsterTable!$A:$B,MATCH(MonsterTable!$B$1,MonsterTable!$A$1:$B$1,0),0),
IF(OR(NOT(ISBLANK(AG214)),ISBLANK(AH214)),#N/A,
IF(AE214="empty","empty",
VLOOKUP(AE214,MonsterGroupTable!$A:$A,1,0)))))))</f>
        <v/>
      </c>
      <c r="AM214" s="2" t="str">
        <f>IF(AND(ISBLANK(AL214),OR(NOT(ISBLANK(AN214)),NOT(ISBLANK(AO214)))),#N/A,
IF(ISBLANK(AL214),"",
IF(AND(NOT(ISERROR(VLOOKUP(AL214,MonsterTable!$A:$B,MATCH(MonsterTable!$B$1,MonsterTable!$A$1:$B$1,0),0))),OR(ISBLANK(AN214),ISBLANK(AO214))),#N/A,
IFERROR(VLOOKUP(AL214,MonsterTable!$A:$B,MATCH(MonsterTable!$B$1,MonsterTable!$A$1:$B$1,0),0),
IF(OR(NOT(ISBLANK(AN214)),ISBLANK(AO214)),#N/A,
IF(AL214="empty","empty",
VLOOKUP(AL214,MonsterGroupTable!$A:$A,1,0)))))))</f>
        <v/>
      </c>
      <c r="AT214" s="2" t="str">
        <f>IF(AND(ISBLANK(AS214),OR(NOT(ISBLANK(AU214)),NOT(ISBLANK(AV214)))),#N/A,
IF(ISBLANK(AS214),"",
IF(AND(NOT(ISERROR(VLOOKUP(AS214,MonsterTable!$A:$B,MATCH(MonsterTable!$B$1,MonsterTable!$A$1:$B$1,0),0))),OR(ISBLANK(AU214),ISBLANK(AV214))),#N/A,
IFERROR(VLOOKUP(AS214,MonsterTable!$A:$B,MATCH(MonsterTable!$B$1,MonsterTable!$A$1:$B$1,0),0),
IF(OR(NOT(ISBLANK(AU214)),ISBLANK(AV214)),#N/A,
IF(AS214="empty","empty",
VLOOKUP(AS214,MonsterGroupTable!$A:$A,1,0)))))))</f>
        <v/>
      </c>
      <c r="BA214" s="2" t="str">
        <f>IF(AND(ISBLANK(AZ214),OR(NOT(ISBLANK(BB214)),NOT(ISBLANK(BC214)))),#N/A,
IF(ISBLANK(AZ214),"",
IF(AND(NOT(ISERROR(VLOOKUP(AZ214,MonsterTable!$A:$B,MATCH(MonsterTable!$B$1,MonsterTable!$A$1:$B$1,0),0))),OR(ISBLANK(BB214),ISBLANK(BC214))),#N/A,
IFERROR(VLOOKUP(AZ214,MonsterTable!$A:$B,MATCH(MonsterTable!$B$1,MonsterTable!$A$1:$B$1,0),0),
IF(OR(NOT(ISBLANK(BB214)),ISBLANK(BC214)),#N/A,
IF(AZ214="empty","empty",
VLOOKUP(AZ214,MonsterGroupTable!$A:$A,1,0)))))))</f>
        <v/>
      </c>
      <c r="BH214" s="2" t="str">
        <f>IF(AND(ISBLANK(BG214),OR(NOT(ISBLANK(BI214)),NOT(ISBLANK(BJ214)))),#N/A,
IF(ISBLANK(BG214),"",
IF(AND(NOT(ISERROR(VLOOKUP(BG214,MonsterTable!$A:$B,MATCH(MonsterTable!$B$1,MonsterTable!$A$1:$B$1,0),0))),OR(ISBLANK(BI214),ISBLANK(BJ214))),#N/A,
IFERROR(VLOOKUP(BG214,MonsterTable!$A:$B,MATCH(MonsterTable!$B$1,MonsterTable!$A$1:$B$1,0),0),
IF(OR(NOT(ISBLANK(BI214)),ISBLANK(BJ214)),#N/A,
IF(BG214="empty","empty",
VLOOKUP(BG214,MonsterGroupTable!$A:$A,1,0)))))))</f>
        <v/>
      </c>
      <c r="BO214" s="2" t="str">
        <f>IF(AND(ISBLANK(BN214),OR(NOT(ISBLANK(BP214)),NOT(ISBLANK(BQ214)))),#N/A,
IF(ISBLANK(BN214),"",
IF(AND(NOT(ISERROR(VLOOKUP(BN214,MonsterTable!$A:$B,MATCH(MonsterTable!$B$1,MonsterTable!$A$1:$B$1,0),0))),OR(ISBLANK(BP214),ISBLANK(BQ214))),#N/A,
IFERROR(VLOOKUP(BN214,MonsterTable!$A:$B,MATCH(MonsterTable!$B$1,MonsterTable!$A$1:$B$1,0),0),
IF(OR(NOT(ISBLANK(BP214)),ISBLANK(BQ214)),#N/A,
IF(BN214="empty","empty",
VLOOKUP(BN214,MonsterGroupTable!$A:$A,1,0)))))))</f>
        <v/>
      </c>
      <c r="BV214" s="2" t="str">
        <f>IF(AND(ISBLANK(BU214),OR(NOT(ISBLANK(BW214)),NOT(ISBLANK(BX214)))),#N/A,
IF(ISBLANK(BU214),"",
IF(AND(NOT(ISERROR(VLOOKUP(BU214,MonsterTable!$A:$B,MATCH(MonsterTable!$B$1,MonsterTable!$A$1:$B$1,0),0))),OR(ISBLANK(BW214),ISBLANK(BX214))),#N/A,
IFERROR(VLOOKUP(BU214,MonsterTable!$A:$B,MATCH(MonsterTable!$B$1,MonsterTable!$A$1:$B$1,0),0),
IF(OR(NOT(ISBLANK(BW214)),ISBLANK(BX214)),#N/A,
IF(BU214="empty","empty",
VLOOKUP(BU214,MonsterGroupTable!$A:$A,1,0)))))))</f>
        <v/>
      </c>
      <c r="CC214" s="2" t="str">
        <f>IF(AND(ISBLANK(CB214),OR(NOT(ISBLANK(CD214)),NOT(ISBLANK(CE214)))),#N/A,
IF(ISBLANK(CB214),"",
IF(AND(NOT(ISERROR(VLOOKUP(CB214,MonsterTable!$A:$B,MATCH(MonsterTable!$B$1,MonsterTable!$A$1:$B$1,0),0))),OR(ISBLANK(CD214),ISBLANK(CE214))),#N/A,
IFERROR(VLOOKUP(CB214,MonsterTable!$A:$B,MATCH(MonsterTable!$B$1,MonsterTable!$A$1:$B$1,0),0),
IF(OR(NOT(ISBLANK(CD214)),ISBLANK(CE214)),#N/A,
IF(CB214="empty","empty",
VLOOKUP(CB214,MonsterGroupTable!$A:$A,1,0)))))))</f>
        <v/>
      </c>
      <c r="CJ214" s="2" t="str">
        <f>IF(AND(ISBLANK(CI214),OR(NOT(ISBLANK(CK214)),NOT(ISBLANK(CL214)))),#N/A,
IF(ISBLANK(CI214),"",
IF(AND(NOT(ISERROR(VLOOKUP(CI214,MonsterTable!$A:$B,MATCH(MonsterTable!$B$1,MonsterTable!$A$1:$B$1,0),0))),OR(ISBLANK(CK214),ISBLANK(CL214))),#N/A,
IFERROR(VLOOKUP(CI214,MonsterTable!$A:$B,MATCH(MonsterTable!$B$1,MonsterTable!$A$1:$B$1,0),0),
IF(OR(NOT(ISBLANK(CK214)),ISBLANK(CL214)),#N/A,
IF(CI214="empty","empty",
VLOOKUP(CI214,MonsterGroupTable!$A:$A,1,0)))))))</f>
        <v/>
      </c>
    </row>
    <row r="215" spans="1:88">
      <c r="A215">
        <v>10214</v>
      </c>
      <c r="B215">
        <f t="shared" si="6"/>
        <v>1.1000000000000001</v>
      </c>
      <c r="C215">
        <f t="shared" si="6"/>
        <v>1.1000000000000001</v>
      </c>
      <c r="F215">
        <v>360</v>
      </c>
      <c r="G215">
        <v>6742</v>
      </c>
      <c r="H215">
        <v>0</v>
      </c>
      <c r="I215">
        <v>0</v>
      </c>
      <c r="J215">
        <v>0</v>
      </c>
      <c r="K215" t="s">
        <v>28</v>
      </c>
      <c r="L215" t="s">
        <v>243</v>
      </c>
      <c r="M215" t="s">
        <v>79</v>
      </c>
      <c r="N215" t="s">
        <v>80</v>
      </c>
      <c r="O215">
        <v>0</v>
      </c>
      <c r="P215">
        <v>-4.75</v>
      </c>
      <c r="Q215">
        <v>-3.5</v>
      </c>
      <c r="R215">
        <v>4.75</v>
      </c>
      <c r="S215">
        <v>3</v>
      </c>
      <c r="T215">
        <v>-13.5</v>
      </c>
      <c r="U215">
        <v>2.5499999999999998</v>
      </c>
      <c r="V215">
        <v>-6.75</v>
      </c>
      <c r="W215" t="str">
        <f t="shared" si="7"/>
        <v>g102,5</v>
      </c>
      <c r="X215" s="1" t="s">
        <v>447</v>
      </c>
      <c r="Y215" s="2" t="str">
        <f>IF(AND(ISBLANK(X215),OR(NOT(ISBLANK(Z215)),NOT(ISBLANK(AA215)))),#N/A,
IF(ISBLANK(X215),"",
IF(AND(NOT(ISERROR(VLOOKUP(X215,MonsterTable!$A:$B,MATCH(MonsterTable!$B$1,MonsterTable!$A$1:$B$1,0),0))),OR(ISBLANK(Z215),ISBLANK(AA215))),#N/A,
IFERROR(VLOOKUP(X215,MonsterTable!$A:$B,MATCH(MonsterTable!$B$1,MonsterTable!$A$1:$B$1,0),0),
IF(OR(NOT(ISBLANK(Z215)),ISBLANK(AA215)),#N/A,
IF(X215="empty","empty",
VLOOKUP(X215,MonsterGroupTable!$A:$A,1,0)))))))</f>
        <v>g102</v>
      </c>
      <c r="AA215">
        <v>5</v>
      </c>
      <c r="AF215" s="2" t="str">
        <f>IF(AND(ISBLANK(AE215),OR(NOT(ISBLANK(AG215)),NOT(ISBLANK(AH215)))),#N/A,
IF(ISBLANK(AE215),"",
IF(AND(NOT(ISERROR(VLOOKUP(AE215,MonsterTable!$A:$B,MATCH(MonsterTable!$B$1,MonsterTable!$A$1:$B$1,0),0))),OR(ISBLANK(AG215),ISBLANK(AH215))),#N/A,
IFERROR(VLOOKUP(AE215,MonsterTable!$A:$B,MATCH(MonsterTable!$B$1,MonsterTable!$A$1:$B$1,0),0),
IF(OR(NOT(ISBLANK(AG215)),ISBLANK(AH215)),#N/A,
IF(AE215="empty","empty",
VLOOKUP(AE215,MonsterGroupTable!$A:$A,1,0)))))))</f>
        <v/>
      </c>
      <c r="AM215" s="2" t="str">
        <f>IF(AND(ISBLANK(AL215),OR(NOT(ISBLANK(AN215)),NOT(ISBLANK(AO215)))),#N/A,
IF(ISBLANK(AL215),"",
IF(AND(NOT(ISERROR(VLOOKUP(AL215,MonsterTable!$A:$B,MATCH(MonsterTable!$B$1,MonsterTable!$A$1:$B$1,0),0))),OR(ISBLANK(AN215),ISBLANK(AO215))),#N/A,
IFERROR(VLOOKUP(AL215,MonsterTable!$A:$B,MATCH(MonsterTable!$B$1,MonsterTable!$A$1:$B$1,0),0),
IF(OR(NOT(ISBLANK(AN215)),ISBLANK(AO215)),#N/A,
IF(AL215="empty","empty",
VLOOKUP(AL215,MonsterGroupTable!$A:$A,1,0)))))))</f>
        <v/>
      </c>
      <c r="AT215" s="2" t="str">
        <f>IF(AND(ISBLANK(AS215),OR(NOT(ISBLANK(AU215)),NOT(ISBLANK(AV215)))),#N/A,
IF(ISBLANK(AS215),"",
IF(AND(NOT(ISERROR(VLOOKUP(AS215,MonsterTable!$A:$B,MATCH(MonsterTable!$B$1,MonsterTable!$A$1:$B$1,0),0))),OR(ISBLANK(AU215),ISBLANK(AV215))),#N/A,
IFERROR(VLOOKUP(AS215,MonsterTable!$A:$B,MATCH(MonsterTable!$B$1,MonsterTable!$A$1:$B$1,0),0),
IF(OR(NOT(ISBLANK(AU215)),ISBLANK(AV215)),#N/A,
IF(AS215="empty","empty",
VLOOKUP(AS215,MonsterGroupTable!$A:$A,1,0)))))))</f>
        <v/>
      </c>
      <c r="BA215" s="2" t="str">
        <f>IF(AND(ISBLANK(AZ215),OR(NOT(ISBLANK(BB215)),NOT(ISBLANK(BC215)))),#N/A,
IF(ISBLANK(AZ215),"",
IF(AND(NOT(ISERROR(VLOOKUP(AZ215,MonsterTable!$A:$B,MATCH(MonsterTable!$B$1,MonsterTable!$A$1:$B$1,0),0))),OR(ISBLANK(BB215),ISBLANK(BC215))),#N/A,
IFERROR(VLOOKUP(AZ215,MonsterTable!$A:$B,MATCH(MonsterTable!$B$1,MonsterTable!$A$1:$B$1,0),0),
IF(OR(NOT(ISBLANK(BB215)),ISBLANK(BC215)),#N/A,
IF(AZ215="empty","empty",
VLOOKUP(AZ215,MonsterGroupTable!$A:$A,1,0)))))))</f>
        <v/>
      </c>
      <c r="BH215" s="2" t="str">
        <f>IF(AND(ISBLANK(BG215),OR(NOT(ISBLANK(BI215)),NOT(ISBLANK(BJ215)))),#N/A,
IF(ISBLANK(BG215),"",
IF(AND(NOT(ISERROR(VLOOKUP(BG215,MonsterTable!$A:$B,MATCH(MonsterTable!$B$1,MonsterTable!$A$1:$B$1,0),0))),OR(ISBLANK(BI215),ISBLANK(BJ215))),#N/A,
IFERROR(VLOOKUP(BG215,MonsterTable!$A:$B,MATCH(MonsterTable!$B$1,MonsterTable!$A$1:$B$1,0),0),
IF(OR(NOT(ISBLANK(BI215)),ISBLANK(BJ215)),#N/A,
IF(BG215="empty","empty",
VLOOKUP(BG215,MonsterGroupTable!$A:$A,1,0)))))))</f>
        <v/>
      </c>
      <c r="BO215" s="2" t="str">
        <f>IF(AND(ISBLANK(BN215),OR(NOT(ISBLANK(BP215)),NOT(ISBLANK(BQ215)))),#N/A,
IF(ISBLANK(BN215),"",
IF(AND(NOT(ISERROR(VLOOKUP(BN215,MonsterTable!$A:$B,MATCH(MonsterTable!$B$1,MonsterTable!$A$1:$B$1,0),0))),OR(ISBLANK(BP215),ISBLANK(BQ215))),#N/A,
IFERROR(VLOOKUP(BN215,MonsterTable!$A:$B,MATCH(MonsterTable!$B$1,MonsterTable!$A$1:$B$1,0),0),
IF(OR(NOT(ISBLANK(BP215)),ISBLANK(BQ215)),#N/A,
IF(BN215="empty","empty",
VLOOKUP(BN215,MonsterGroupTable!$A:$A,1,0)))))))</f>
        <v/>
      </c>
      <c r="BV215" s="2" t="str">
        <f>IF(AND(ISBLANK(BU215),OR(NOT(ISBLANK(BW215)),NOT(ISBLANK(BX215)))),#N/A,
IF(ISBLANK(BU215),"",
IF(AND(NOT(ISERROR(VLOOKUP(BU215,MonsterTable!$A:$B,MATCH(MonsterTable!$B$1,MonsterTable!$A$1:$B$1,0),0))),OR(ISBLANK(BW215),ISBLANK(BX215))),#N/A,
IFERROR(VLOOKUP(BU215,MonsterTable!$A:$B,MATCH(MonsterTable!$B$1,MonsterTable!$A$1:$B$1,0),0),
IF(OR(NOT(ISBLANK(BW215)),ISBLANK(BX215)),#N/A,
IF(BU215="empty","empty",
VLOOKUP(BU215,MonsterGroupTable!$A:$A,1,0)))))))</f>
        <v/>
      </c>
      <c r="CC215" s="2" t="str">
        <f>IF(AND(ISBLANK(CB215),OR(NOT(ISBLANK(CD215)),NOT(ISBLANK(CE215)))),#N/A,
IF(ISBLANK(CB215),"",
IF(AND(NOT(ISERROR(VLOOKUP(CB215,MonsterTable!$A:$B,MATCH(MonsterTable!$B$1,MonsterTable!$A$1:$B$1,0),0))),OR(ISBLANK(CD215),ISBLANK(CE215))),#N/A,
IFERROR(VLOOKUP(CB215,MonsterTable!$A:$B,MATCH(MonsterTable!$B$1,MonsterTable!$A$1:$B$1,0),0),
IF(OR(NOT(ISBLANK(CD215)),ISBLANK(CE215)),#N/A,
IF(CB215="empty","empty",
VLOOKUP(CB215,MonsterGroupTable!$A:$A,1,0)))))))</f>
        <v/>
      </c>
      <c r="CJ215" s="2" t="str">
        <f>IF(AND(ISBLANK(CI215),OR(NOT(ISBLANK(CK215)),NOT(ISBLANK(CL215)))),#N/A,
IF(ISBLANK(CI215),"",
IF(AND(NOT(ISERROR(VLOOKUP(CI215,MonsterTable!$A:$B,MATCH(MonsterTable!$B$1,MonsterTable!$A$1:$B$1,0),0))),OR(ISBLANK(CK215),ISBLANK(CL215))),#N/A,
IFERROR(VLOOKUP(CI215,MonsterTable!$A:$B,MATCH(MonsterTable!$B$1,MonsterTable!$A$1:$B$1,0),0),
IF(OR(NOT(ISBLANK(CK215)),ISBLANK(CL215)),#N/A,
IF(CI215="empty","empty",
VLOOKUP(CI215,MonsterGroupTable!$A:$A,1,0)))))))</f>
        <v/>
      </c>
    </row>
    <row r="216" spans="1:88">
      <c r="A216">
        <v>10215</v>
      </c>
      <c r="B216">
        <f t="shared" si="6"/>
        <v>1.1000000000000001</v>
      </c>
      <c r="C216">
        <f t="shared" si="6"/>
        <v>1.1000000000000001</v>
      </c>
      <c r="F216">
        <v>360</v>
      </c>
      <c r="G216">
        <v>6796</v>
      </c>
      <c r="H216">
        <v>0</v>
      </c>
      <c r="I216">
        <v>0</v>
      </c>
      <c r="J216">
        <v>0</v>
      </c>
      <c r="K216" t="s">
        <v>28</v>
      </c>
      <c r="L216" t="s">
        <v>243</v>
      </c>
      <c r="M216" t="s">
        <v>79</v>
      </c>
      <c r="N216" t="s">
        <v>80</v>
      </c>
      <c r="O216">
        <v>0</v>
      </c>
      <c r="P216">
        <v>-4.75</v>
      </c>
      <c r="Q216">
        <v>-3.5</v>
      </c>
      <c r="R216">
        <v>4.75</v>
      </c>
      <c r="S216">
        <v>3</v>
      </c>
      <c r="T216">
        <v>-13.5</v>
      </c>
      <c r="U216">
        <v>2.5499999999999998</v>
      </c>
      <c r="V216">
        <v>-6.75</v>
      </c>
      <c r="W216" t="str">
        <f t="shared" si="7"/>
        <v>g102,5</v>
      </c>
      <c r="X216" s="1" t="s">
        <v>447</v>
      </c>
      <c r="Y216" s="2" t="str">
        <f>IF(AND(ISBLANK(X216),OR(NOT(ISBLANK(Z216)),NOT(ISBLANK(AA216)))),#N/A,
IF(ISBLANK(X216),"",
IF(AND(NOT(ISERROR(VLOOKUP(X216,MonsterTable!$A:$B,MATCH(MonsterTable!$B$1,MonsterTable!$A$1:$B$1,0),0))),OR(ISBLANK(Z216),ISBLANK(AA216))),#N/A,
IFERROR(VLOOKUP(X216,MonsterTable!$A:$B,MATCH(MonsterTable!$B$1,MonsterTable!$A$1:$B$1,0),0),
IF(OR(NOT(ISBLANK(Z216)),ISBLANK(AA216)),#N/A,
IF(X216="empty","empty",
VLOOKUP(X216,MonsterGroupTable!$A:$A,1,0)))))))</f>
        <v>g102</v>
      </c>
      <c r="AA216">
        <v>5</v>
      </c>
      <c r="AF216" s="2" t="str">
        <f>IF(AND(ISBLANK(AE216),OR(NOT(ISBLANK(AG216)),NOT(ISBLANK(AH216)))),#N/A,
IF(ISBLANK(AE216),"",
IF(AND(NOT(ISERROR(VLOOKUP(AE216,MonsterTable!$A:$B,MATCH(MonsterTable!$B$1,MonsterTable!$A$1:$B$1,0),0))),OR(ISBLANK(AG216),ISBLANK(AH216))),#N/A,
IFERROR(VLOOKUP(AE216,MonsterTable!$A:$B,MATCH(MonsterTable!$B$1,MonsterTable!$A$1:$B$1,0),0),
IF(OR(NOT(ISBLANK(AG216)),ISBLANK(AH216)),#N/A,
IF(AE216="empty","empty",
VLOOKUP(AE216,MonsterGroupTable!$A:$A,1,0)))))))</f>
        <v/>
      </c>
      <c r="AM216" s="2" t="str">
        <f>IF(AND(ISBLANK(AL216),OR(NOT(ISBLANK(AN216)),NOT(ISBLANK(AO216)))),#N/A,
IF(ISBLANK(AL216),"",
IF(AND(NOT(ISERROR(VLOOKUP(AL216,MonsterTable!$A:$B,MATCH(MonsterTable!$B$1,MonsterTable!$A$1:$B$1,0),0))),OR(ISBLANK(AN216),ISBLANK(AO216))),#N/A,
IFERROR(VLOOKUP(AL216,MonsterTable!$A:$B,MATCH(MonsterTable!$B$1,MonsterTable!$A$1:$B$1,0),0),
IF(OR(NOT(ISBLANK(AN216)),ISBLANK(AO216)),#N/A,
IF(AL216="empty","empty",
VLOOKUP(AL216,MonsterGroupTable!$A:$A,1,0)))))))</f>
        <v/>
      </c>
      <c r="AT216" s="2" t="str">
        <f>IF(AND(ISBLANK(AS216),OR(NOT(ISBLANK(AU216)),NOT(ISBLANK(AV216)))),#N/A,
IF(ISBLANK(AS216),"",
IF(AND(NOT(ISERROR(VLOOKUP(AS216,MonsterTable!$A:$B,MATCH(MonsterTable!$B$1,MonsterTable!$A$1:$B$1,0),0))),OR(ISBLANK(AU216),ISBLANK(AV216))),#N/A,
IFERROR(VLOOKUP(AS216,MonsterTable!$A:$B,MATCH(MonsterTable!$B$1,MonsterTable!$A$1:$B$1,0),0),
IF(OR(NOT(ISBLANK(AU216)),ISBLANK(AV216)),#N/A,
IF(AS216="empty","empty",
VLOOKUP(AS216,MonsterGroupTable!$A:$A,1,0)))))))</f>
        <v/>
      </c>
      <c r="BA216" s="2" t="str">
        <f>IF(AND(ISBLANK(AZ216),OR(NOT(ISBLANK(BB216)),NOT(ISBLANK(BC216)))),#N/A,
IF(ISBLANK(AZ216),"",
IF(AND(NOT(ISERROR(VLOOKUP(AZ216,MonsterTable!$A:$B,MATCH(MonsterTable!$B$1,MonsterTable!$A$1:$B$1,0),0))),OR(ISBLANK(BB216),ISBLANK(BC216))),#N/A,
IFERROR(VLOOKUP(AZ216,MonsterTable!$A:$B,MATCH(MonsterTable!$B$1,MonsterTable!$A$1:$B$1,0),0),
IF(OR(NOT(ISBLANK(BB216)),ISBLANK(BC216)),#N/A,
IF(AZ216="empty","empty",
VLOOKUP(AZ216,MonsterGroupTable!$A:$A,1,0)))))))</f>
        <v/>
      </c>
      <c r="BH216" s="2" t="str">
        <f>IF(AND(ISBLANK(BG216),OR(NOT(ISBLANK(BI216)),NOT(ISBLANK(BJ216)))),#N/A,
IF(ISBLANK(BG216),"",
IF(AND(NOT(ISERROR(VLOOKUP(BG216,MonsterTable!$A:$B,MATCH(MonsterTable!$B$1,MonsterTable!$A$1:$B$1,0),0))),OR(ISBLANK(BI216),ISBLANK(BJ216))),#N/A,
IFERROR(VLOOKUP(BG216,MonsterTable!$A:$B,MATCH(MonsterTable!$B$1,MonsterTable!$A$1:$B$1,0),0),
IF(OR(NOT(ISBLANK(BI216)),ISBLANK(BJ216)),#N/A,
IF(BG216="empty","empty",
VLOOKUP(BG216,MonsterGroupTable!$A:$A,1,0)))))))</f>
        <v/>
      </c>
      <c r="BO216" s="2" t="str">
        <f>IF(AND(ISBLANK(BN216),OR(NOT(ISBLANK(BP216)),NOT(ISBLANK(BQ216)))),#N/A,
IF(ISBLANK(BN216),"",
IF(AND(NOT(ISERROR(VLOOKUP(BN216,MonsterTable!$A:$B,MATCH(MonsterTable!$B$1,MonsterTable!$A$1:$B$1,0),0))),OR(ISBLANK(BP216),ISBLANK(BQ216))),#N/A,
IFERROR(VLOOKUP(BN216,MonsterTable!$A:$B,MATCH(MonsterTable!$B$1,MonsterTable!$A$1:$B$1,0),0),
IF(OR(NOT(ISBLANK(BP216)),ISBLANK(BQ216)),#N/A,
IF(BN216="empty","empty",
VLOOKUP(BN216,MonsterGroupTable!$A:$A,1,0)))))))</f>
        <v/>
      </c>
      <c r="BV216" s="2" t="str">
        <f>IF(AND(ISBLANK(BU216),OR(NOT(ISBLANK(BW216)),NOT(ISBLANK(BX216)))),#N/A,
IF(ISBLANK(BU216),"",
IF(AND(NOT(ISERROR(VLOOKUP(BU216,MonsterTable!$A:$B,MATCH(MonsterTable!$B$1,MonsterTable!$A$1:$B$1,0),0))),OR(ISBLANK(BW216),ISBLANK(BX216))),#N/A,
IFERROR(VLOOKUP(BU216,MonsterTable!$A:$B,MATCH(MonsterTable!$B$1,MonsterTable!$A$1:$B$1,0),0),
IF(OR(NOT(ISBLANK(BW216)),ISBLANK(BX216)),#N/A,
IF(BU216="empty","empty",
VLOOKUP(BU216,MonsterGroupTable!$A:$A,1,0)))))))</f>
        <v/>
      </c>
      <c r="CC216" s="2" t="str">
        <f>IF(AND(ISBLANK(CB216),OR(NOT(ISBLANK(CD216)),NOT(ISBLANK(CE216)))),#N/A,
IF(ISBLANK(CB216),"",
IF(AND(NOT(ISERROR(VLOOKUP(CB216,MonsterTable!$A:$B,MATCH(MonsterTable!$B$1,MonsterTable!$A$1:$B$1,0),0))),OR(ISBLANK(CD216),ISBLANK(CE216))),#N/A,
IFERROR(VLOOKUP(CB216,MonsterTable!$A:$B,MATCH(MonsterTable!$B$1,MonsterTable!$A$1:$B$1,0),0),
IF(OR(NOT(ISBLANK(CD216)),ISBLANK(CE216)),#N/A,
IF(CB216="empty","empty",
VLOOKUP(CB216,MonsterGroupTable!$A:$A,1,0)))))))</f>
        <v/>
      </c>
      <c r="CJ216" s="2" t="str">
        <f>IF(AND(ISBLANK(CI216),OR(NOT(ISBLANK(CK216)),NOT(ISBLANK(CL216)))),#N/A,
IF(ISBLANK(CI216),"",
IF(AND(NOT(ISERROR(VLOOKUP(CI216,MonsterTable!$A:$B,MATCH(MonsterTable!$B$1,MonsterTable!$A$1:$B$1,0),0))),OR(ISBLANK(CK216),ISBLANK(CL216))),#N/A,
IFERROR(VLOOKUP(CI216,MonsterTable!$A:$B,MATCH(MonsterTable!$B$1,MonsterTable!$A$1:$B$1,0),0),
IF(OR(NOT(ISBLANK(CK216)),ISBLANK(CL216)),#N/A,
IF(CI216="empty","empty",
VLOOKUP(CI216,MonsterGroupTable!$A:$A,1,0)))))))</f>
        <v/>
      </c>
    </row>
    <row r="217" spans="1:88">
      <c r="A217">
        <v>10216</v>
      </c>
      <c r="B217">
        <f t="shared" si="6"/>
        <v>1.1000000000000001</v>
      </c>
      <c r="C217">
        <f t="shared" si="6"/>
        <v>1.1000000000000001</v>
      </c>
      <c r="F217">
        <v>360</v>
      </c>
      <c r="G217">
        <v>6850</v>
      </c>
      <c r="H217">
        <v>0</v>
      </c>
      <c r="I217">
        <v>0</v>
      </c>
      <c r="J217">
        <v>0</v>
      </c>
      <c r="K217" t="s">
        <v>28</v>
      </c>
      <c r="L217" t="s">
        <v>243</v>
      </c>
      <c r="M217" t="s">
        <v>79</v>
      </c>
      <c r="N217" t="s">
        <v>80</v>
      </c>
      <c r="O217">
        <v>0</v>
      </c>
      <c r="P217">
        <v>-4.75</v>
      </c>
      <c r="Q217">
        <v>-3.5</v>
      </c>
      <c r="R217">
        <v>4.75</v>
      </c>
      <c r="S217">
        <v>3</v>
      </c>
      <c r="T217">
        <v>-13.5</v>
      </c>
      <c r="U217">
        <v>2.5499999999999998</v>
      </c>
      <c r="V217">
        <v>-6.75</v>
      </c>
      <c r="W217" t="str">
        <f t="shared" si="7"/>
        <v>g102,5</v>
      </c>
      <c r="X217" s="1" t="s">
        <v>447</v>
      </c>
      <c r="Y217" s="2" t="str">
        <f>IF(AND(ISBLANK(X217),OR(NOT(ISBLANK(Z217)),NOT(ISBLANK(AA217)))),#N/A,
IF(ISBLANK(X217),"",
IF(AND(NOT(ISERROR(VLOOKUP(X217,MonsterTable!$A:$B,MATCH(MonsterTable!$B$1,MonsterTable!$A$1:$B$1,0),0))),OR(ISBLANK(Z217),ISBLANK(AA217))),#N/A,
IFERROR(VLOOKUP(X217,MonsterTable!$A:$B,MATCH(MonsterTable!$B$1,MonsterTable!$A$1:$B$1,0),0),
IF(OR(NOT(ISBLANK(Z217)),ISBLANK(AA217)),#N/A,
IF(X217="empty","empty",
VLOOKUP(X217,MonsterGroupTable!$A:$A,1,0)))))))</f>
        <v>g102</v>
      </c>
      <c r="AA217">
        <v>5</v>
      </c>
      <c r="AF217" s="2" t="str">
        <f>IF(AND(ISBLANK(AE217),OR(NOT(ISBLANK(AG217)),NOT(ISBLANK(AH217)))),#N/A,
IF(ISBLANK(AE217),"",
IF(AND(NOT(ISERROR(VLOOKUP(AE217,MonsterTable!$A:$B,MATCH(MonsterTable!$B$1,MonsterTable!$A$1:$B$1,0),0))),OR(ISBLANK(AG217),ISBLANK(AH217))),#N/A,
IFERROR(VLOOKUP(AE217,MonsterTable!$A:$B,MATCH(MonsterTable!$B$1,MonsterTable!$A$1:$B$1,0),0),
IF(OR(NOT(ISBLANK(AG217)),ISBLANK(AH217)),#N/A,
IF(AE217="empty","empty",
VLOOKUP(AE217,MonsterGroupTable!$A:$A,1,0)))))))</f>
        <v/>
      </c>
      <c r="AM217" s="2" t="str">
        <f>IF(AND(ISBLANK(AL217),OR(NOT(ISBLANK(AN217)),NOT(ISBLANK(AO217)))),#N/A,
IF(ISBLANK(AL217),"",
IF(AND(NOT(ISERROR(VLOOKUP(AL217,MonsterTable!$A:$B,MATCH(MonsterTable!$B$1,MonsterTable!$A$1:$B$1,0),0))),OR(ISBLANK(AN217),ISBLANK(AO217))),#N/A,
IFERROR(VLOOKUP(AL217,MonsterTable!$A:$B,MATCH(MonsterTable!$B$1,MonsterTable!$A$1:$B$1,0),0),
IF(OR(NOT(ISBLANK(AN217)),ISBLANK(AO217)),#N/A,
IF(AL217="empty","empty",
VLOOKUP(AL217,MonsterGroupTable!$A:$A,1,0)))))))</f>
        <v/>
      </c>
      <c r="AT217" s="2" t="str">
        <f>IF(AND(ISBLANK(AS217),OR(NOT(ISBLANK(AU217)),NOT(ISBLANK(AV217)))),#N/A,
IF(ISBLANK(AS217),"",
IF(AND(NOT(ISERROR(VLOOKUP(AS217,MonsterTable!$A:$B,MATCH(MonsterTable!$B$1,MonsterTable!$A$1:$B$1,0),0))),OR(ISBLANK(AU217),ISBLANK(AV217))),#N/A,
IFERROR(VLOOKUP(AS217,MonsterTable!$A:$B,MATCH(MonsterTable!$B$1,MonsterTable!$A$1:$B$1,0),0),
IF(OR(NOT(ISBLANK(AU217)),ISBLANK(AV217)),#N/A,
IF(AS217="empty","empty",
VLOOKUP(AS217,MonsterGroupTable!$A:$A,1,0)))))))</f>
        <v/>
      </c>
      <c r="BA217" s="2" t="str">
        <f>IF(AND(ISBLANK(AZ217),OR(NOT(ISBLANK(BB217)),NOT(ISBLANK(BC217)))),#N/A,
IF(ISBLANK(AZ217),"",
IF(AND(NOT(ISERROR(VLOOKUP(AZ217,MonsterTable!$A:$B,MATCH(MonsterTable!$B$1,MonsterTable!$A$1:$B$1,0),0))),OR(ISBLANK(BB217),ISBLANK(BC217))),#N/A,
IFERROR(VLOOKUP(AZ217,MonsterTable!$A:$B,MATCH(MonsterTable!$B$1,MonsterTable!$A$1:$B$1,0),0),
IF(OR(NOT(ISBLANK(BB217)),ISBLANK(BC217)),#N/A,
IF(AZ217="empty","empty",
VLOOKUP(AZ217,MonsterGroupTable!$A:$A,1,0)))))))</f>
        <v/>
      </c>
      <c r="BH217" s="2" t="str">
        <f>IF(AND(ISBLANK(BG217),OR(NOT(ISBLANK(BI217)),NOT(ISBLANK(BJ217)))),#N/A,
IF(ISBLANK(BG217),"",
IF(AND(NOT(ISERROR(VLOOKUP(BG217,MonsterTable!$A:$B,MATCH(MonsterTable!$B$1,MonsterTable!$A$1:$B$1,0),0))),OR(ISBLANK(BI217),ISBLANK(BJ217))),#N/A,
IFERROR(VLOOKUP(BG217,MonsterTable!$A:$B,MATCH(MonsterTable!$B$1,MonsterTable!$A$1:$B$1,0),0),
IF(OR(NOT(ISBLANK(BI217)),ISBLANK(BJ217)),#N/A,
IF(BG217="empty","empty",
VLOOKUP(BG217,MonsterGroupTable!$A:$A,1,0)))))))</f>
        <v/>
      </c>
      <c r="BO217" s="2" t="str">
        <f>IF(AND(ISBLANK(BN217),OR(NOT(ISBLANK(BP217)),NOT(ISBLANK(BQ217)))),#N/A,
IF(ISBLANK(BN217),"",
IF(AND(NOT(ISERROR(VLOOKUP(BN217,MonsterTable!$A:$B,MATCH(MonsterTable!$B$1,MonsterTable!$A$1:$B$1,0),0))),OR(ISBLANK(BP217),ISBLANK(BQ217))),#N/A,
IFERROR(VLOOKUP(BN217,MonsterTable!$A:$B,MATCH(MonsterTable!$B$1,MonsterTable!$A$1:$B$1,0),0),
IF(OR(NOT(ISBLANK(BP217)),ISBLANK(BQ217)),#N/A,
IF(BN217="empty","empty",
VLOOKUP(BN217,MonsterGroupTable!$A:$A,1,0)))))))</f>
        <v/>
      </c>
      <c r="BV217" s="2" t="str">
        <f>IF(AND(ISBLANK(BU217),OR(NOT(ISBLANK(BW217)),NOT(ISBLANK(BX217)))),#N/A,
IF(ISBLANK(BU217),"",
IF(AND(NOT(ISERROR(VLOOKUP(BU217,MonsterTable!$A:$B,MATCH(MonsterTable!$B$1,MonsterTable!$A$1:$B$1,0),0))),OR(ISBLANK(BW217),ISBLANK(BX217))),#N/A,
IFERROR(VLOOKUP(BU217,MonsterTable!$A:$B,MATCH(MonsterTable!$B$1,MonsterTable!$A$1:$B$1,0),0),
IF(OR(NOT(ISBLANK(BW217)),ISBLANK(BX217)),#N/A,
IF(BU217="empty","empty",
VLOOKUP(BU217,MonsterGroupTable!$A:$A,1,0)))))))</f>
        <v/>
      </c>
      <c r="CC217" s="2" t="str">
        <f>IF(AND(ISBLANK(CB217),OR(NOT(ISBLANK(CD217)),NOT(ISBLANK(CE217)))),#N/A,
IF(ISBLANK(CB217),"",
IF(AND(NOT(ISERROR(VLOOKUP(CB217,MonsterTable!$A:$B,MATCH(MonsterTable!$B$1,MonsterTable!$A$1:$B$1,0),0))),OR(ISBLANK(CD217),ISBLANK(CE217))),#N/A,
IFERROR(VLOOKUP(CB217,MonsterTable!$A:$B,MATCH(MonsterTable!$B$1,MonsterTable!$A$1:$B$1,0),0),
IF(OR(NOT(ISBLANK(CD217)),ISBLANK(CE217)),#N/A,
IF(CB217="empty","empty",
VLOOKUP(CB217,MonsterGroupTable!$A:$A,1,0)))))))</f>
        <v/>
      </c>
      <c r="CJ217" s="2" t="str">
        <f>IF(AND(ISBLANK(CI217),OR(NOT(ISBLANK(CK217)),NOT(ISBLANK(CL217)))),#N/A,
IF(ISBLANK(CI217),"",
IF(AND(NOT(ISERROR(VLOOKUP(CI217,MonsterTable!$A:$B,MATCH(MonsterTable!$B$1,MonsterTable!$A$1:$B$1,0),0))),OR(ISBLANK(CK217),ISBLANK(CL217))),#N/A,
IFERROR(VLOOKUP(CI217,MonsterTable!$A:$B,MATCH(MonsterTable!$B$1,MonsterTable!$A$1:$B$1,0),0),
IF(OR(NOT(ISBLANK(CK217)),ISBLANK(CL217)),#N/A,
IF(CI217="empty","empty",
VLOOKUP(CI217,MonsterGroupTable!$A:$A,1,0)))))))</f>
        <v/>
      </c>
    </row>
    <row r="218" spans="1:88">
      <c r="A218">
        <v>10217</v>
      </c>
      <c r="B218">
        <f t="shared" si="6"/>
        <v>1.1000000000000001</v>
      </c>
      <c r="C218">
        <f t="shared" si="6"/>
        <v>1.1000000000000001</v>
      </c>
      <c r="F218">
        <v>360</v>
      </c>
      <c r="G218">
        <v>6904</v>
      </c>
      <c r="H218">
        <v>0</v>
      </c>
      <c r="I218">
        <v>0</v>
      </c>
      <c r="J218">
        <v>0</v>
      </c>
      <c r="K218" t="s">
        <v>28</v>
      </c>
      <c r="L218" t="s">
        <v>243</v>
      </c>
      <c r="M218" t="s">
        <v>79</v>
      </c>
      <c r="N218" t="s">
        <v>80</v>
      </c>
      <c r="O218">
        <v>0</v>
      </c>
      <c r="P218">
        <v>-4.75</v>
      </c>
      <c r="Q218">
        <v>-3.5</v>
      </c>
      <c r="R218">
        <v>4.75</v>
      </c>
      <c r="S218">
        <v>3</v>
      </c>
      <c r="T218">
        <v>-13.5</v>
      </c>
      <c r="U218">
        <v>2.5499999999999998</v>
      </c>
      <c r="V218">
        <v>-6.75</v>
      </c>
      <c r="W218" t="str">
        <f t="shared" si="7"/>
        <v>g102,5</v>
      </c>
      <c r="X218" s="1" t="s">
        <v>447</v>
      </c>
      <c r="Y218" s="2" t="str">
        <f>IF(AND(ISBLANK(X218),OR(NOT(ISBLANK(Z218)),NOT(ISBLANK(AA218)))),#N/A,
IF(ISBLANK(X218),"",
IF(AND(NOT(ISERROR(VLOOKUP(X218,MonsterTable!$A:$B,MATCH(MonsterTable!$B$1,MonsterTable!$A$1:$B$1,0),0))),OR(ISBLANK(Z218),ISBLANK(AA218))),#N/A,
IFERROR(VLOOKUP(X218,MonsterTable!$A:$B,MATCH(MonsterTable!$B$1,MonsterTable!$A$1:$B$1,0),0),
IF(OR(NOT(ISBLANK(Z218)),ISBLANK(AA218)),#N/A,
IF(X218="empty","empty",
VLOOKUP(X218,MonsterGroupTable!$A:$A,1,0)))))))</f>
        <v>g102</v>
      </c>
      <c r="AA218">
        <v>5</v>
      </c>
      <c r="AF218" s="2" t="str">
        <f>IF(AND(ISBLANK(AE218),OR(NOT(ISBLANK(AG218)),NOT(ISBLANK(AH218)))),#N/A,
IF(ISBLANK(AE218),"",
IF(AND(NOT(ISERROR(VLOOKUP(AE218,MonsterTable!$A:$B,MATCH(MonsterTable!$B$1,MonsterTable!$A$1:$B$1,0),0))),OR(ISBLANK(AG218),ISBLANK(AH218))),#N/A,
IFERROR(VLOOKUP(AE218,MonsterTable!$A:$B,MATCH(MonsterTable!$B$1,MonsterTable!$A$1:$B$1,0),0),
IF(OR(NOT(ISBLANK(AG218)),ISBLANK(AH218)),#N/A,
IF(AE218="empty","empty",
VLOOKUP(AE218,MonsterGroupTable!$A:$A,1,0)))))))</f>
        <v/>
      </c>
      <c r="AM218" s="2" t="str">
        <f>IF(AND(ISBLANK(AL218),OR(NOT(ISBLANK(AN218)),NOT(ISBLANK(AO218)))),#N/A,
IF(ISBLANK(AL218),"",
IF(AND(NOT(ISERROR(VLOOKUP(AL218,MonsterTable!$A:$B,MATCH(MonsterTable!$B$1,MonsterTable!$A$1:$B$1,0),0))),OR(ISBLANK(AN218),ISBLANK(AO218))),#N/A,
IFERROR(VLOOKUP(AL218,MonsterTable!$A:$B,MATCH(MonsterTable!$B$1,MonsterTable!$A$1:$B$1,0),0),
IF(OR(NOT(ISBLANK(AN218)),ISBLANK(AO218)),#N/A,
IF(AL218="empty","empty",
VLOOKUP(AL218,MonsterGroupTable!$A:$A,1,0)))))))</f>
        <v/>
      </c>
      <c r="AT218" s="2" t="str">
        <f>IF(AND(ISBLANK(AS218),OR(NOT(ISBLANK(AU218)),NOT(ISBLANK(AV218)))),#N/A,
IF(ISBLANK(AS218),"",
IF(AND(NOT(ISERROR(VLOOKUP(AS218,MonsterTable!$A:$B,MATCH(MonsterTable!$B$1,MonsterTable!$A$1:$B$1,0),0))),OR(ISBLANK(AU218),ISBLANK(AV218))),#N/A,
IFERROR(VLOOKUP(AS218,MonsterTable!$A:$B,MATCH(MonsterTable!$B$1,MonsterTable!$A$1:$B$1,0),0),
IF(OR(NOT(ISBLANK(AU218)),ISBLANK(AV218)),#N/A,
IF(AS218="empty","empty",
VLOOKUP(AS218,MonsterGroupTable!$A:$A,1,0)))))))</f>
        <v/>
      </c>
      <c r="BA218" s="2" t="str">
        <f>IF(AND(ISBLANK(AZ218),OR(NOT(ISBLANK(BB218)),NOT(ISBLANK(BC218)))),#N/A,
IF(ISBLANK(AZ218),"",
IF(AND(NOT(ISERROR(VLOOKUP(AZ218,MonsterTable!$A:$B,MATCH(MonsterTable!$B$1,MonsterTable!$A$1:$B$1,0),0))),OR(ISBLANK(BB218),ISBLANK(BC218))),#N/A,
IFERROR(VLOOKUP(AZ218,MonsterTable!$A:$B,MATCH(MonsterTable!$B$1,MonsterTable!$A$1:$B$1,0),0),
IF(OR(NOT(ISBLANK(BB218)),ISBLANK(BC218)),#N/A,
IF(AZ218="empty","empty",
VLOOKUP(AZ218,MonsterGroupTable!$A:$A,1,0)))))))</f>
        <v/>
      </c>
      <c r="BH218" s="2" t="str">
        <f>IF(AND(ISBLANK(BG218),OR(NOT(ISBLANK(BI218)),NOT(ISBLANK(BJ218)))),#N/A,
IF(ISBLANK(BG218),"",
IF(AND(NOT(ISERROR(VLOOKUP(BG218,MonsterTable!$A:$B,MATCH(MonsterTable!$B$1,MonsterTable!$A$1:$B$1,0),0))),OR(ISBLANK(BI218),ISBLANK(BJ218))),#N/A,
IFERROR(VLOOKUP(BG218,MonsterTable!$A:$B,MATCH(MonsterTable!$B$1,MonsterTable!$A$1:$B$1,0),0),
IF(OR(NOT(ISBLANK(BI218)),ISBLANK(BJ218)),#N/A,
IF(BG218="empty","empty",
VLOOKUP(BG218,MonsterGroupTable!$A:$A,1,0)))))))</f>
        <v/>
      </c>
      <c r="BO218" s="2" t="str">
        <f>IF(AND(ISBLANK(BN218),OR(NOT(ISBLANK(BP218)),NOT(ISBLANK(BQ218)))),#N/A,
IF(ISBLANK(BN218),"",
IF(AND(NOT(ISERROR(VLOOKUP(BN218,MonsterTable!$A:$B,MATCH(MonsterTable!$B$1,MonsterTable!$A$1:$B$1,0),0))),OR(ISBLANK(BP218),ISBLANK(BQ218))),#N/A,
IFERROR(VLOOKUP(BN218,MonsterTable!$A:$B,MATCH(MonsterTable!$B$1,MonsterTable!$A$1:$B$1,0),0),
IF(OR(NOT(ISBLANK(BP218)),ISBLANK(BQ218)),#N/A,
IF(BN218="empty","empty",
VLOOKUP(BN218,MonsterGroupTable!$A:$A,1,0)))))))</f>
        <v/>
      </c>
      <c r="BV218" s="2" t="str">
        <f>IF(AND(ISBLANK(BU218),OR(NOT(ISBLANK(BW218)),NOT(ISBLANK(BX218)))),#N/A,
IF(ISBLANK(BU218),"",
IF(AND(NOT(ISERROR(VLOOKUP(BU218,MonsterTable!$A:$B,MATCH(MonsterTable!$B$1,MonsterTable!$A$1:$B$1,0),0))),OR(ISBLANK(BW218),ISBLANK(BX218))),#N/A,
IFERROR(VLOOKUP(BU218,MonsterTable!$A:$B,MATCH(MonsterTable!$B$1,MonsterTable!$A$1:$B$1,0),0),
IF(OR(NOT(ISBLANK(BW218)),ISBLANK(BX218)),#N/A,
IF(BU218="empty","empty",
VLOOKUP(BU218,MonsterGroupTable!$A:$A,1,0)))))))</f>
        <v/>
      </c>
      <c r="CC218" s="2" t="str">
        <f>IF(AND(ISBLANK(CB218),OR(NOT(ISBLANK(CD218)),NOT(ISBLANK(CE218)))),#N/A,
IF(ISBLANK(CB218),"",
IF(AND(NOT(ISERROR(VLOOKUP(CB218,MonsterTable!$A:$B,MATCH(MonsterTable!$B$1,MonsterTable!$A$1:$B$1,0),0))),OR(ISBLANK(CD218),ISBLANK(CE218))),#N/A,
IFERROR(VLOOKUP(CB218,MonsterTable!$A:$B,MATCH(MonsterTable!$B$1,MonsterTable!$A$1:$B$1,0),0),
IF(OR(NOT(ISBLANK(CD218)),ISBLANK(CE218)),#N/A,
IF(CB218="empty","empty",
VLOOKUP(CB218,MonsterGroupTable!$A:$A,1,0)))))))</f>
        <v/>
      </c>
      <c r="CJ218" s="2" t="str">
        <f>IF(AND(ISBLANK(CI218),OR(NOT(ISBLANK(CK218)),NOT(ISBLANK(CL218)))),#N/A,
IF(ISBLANK(CI218),"",
IF(AND(NOT(ISERROR(VLOOKUP(CI218,MonsterTable!$A:$B,MATCH(MonsterTable!$B$1,MonsterTable!$A$1:$B$1,0),0))),OR(ISBLANK(CK218),ISBLANK(CL218))),#N/A,
IFERROR(VLOOKUP(CI218,MonsterTable!$A:$B,MATCH(MonsterTable!$B$1,MonsterTable!$A$1:$B$1,0),0),
IF(OR(NOT(ISBLANK(CK218)),ISBLANK(CL218)),#N/A,
IF(CI218="empty","empty",
VLOOKUP(CI218,MonsterGroupTable!$A:$A,1,0)))))))</f>
        <v/>
      </c>
    </row>
    <row r="219" spans="1:88">
      <c r="A219">
        <v>10218</v>
      </c>
      <c r="B219">
        <f t="shared" si="6"/>
        <v>1.1000000000000001</v>
      </c>
      <c r="C219">
        <f t="shared" si="6"/>
        <v>1.1000000000000001</v>
      </c>
      <c r="F219">
        <v>360</v>
      </c>
      <c r="G219">
        <v>6958</v>
      </c>
      <c r="H219">
        <v>0</v>
      </c>
      <c r="I219">
        <v>0</v>
      </c>
      <c r="J219">
        <v>0</v>
      </c>
      <c r="K219" t="s">
        <v>28</v>
      </c>
      <c r="L219" t="s">
        <v>243</v>
      </c>
      <c r="M219" t="s">
        <v>79</v>
      </c>
      <c r="N219" t="s">
        <v>80</v>
      </c>
      <c r="O219">
        <v>0</v>
      </c>
      <c r="P219">
        <v>-4.75</v>
      </c>
      <c r="Q219">
        <v>-3.5</v>
      </c>
      <c r="R219">
        <v>4.75</v>
      </c>
      <c r="S219">
        <v>3</v>
      </c>
      <c r="T219">
        <v>-13.5</v>
      </c>
      <c r="U219">
        <v>2.5499999999999998</v>
      </c>
      <c r="V219">
        <v>-6.75</v>
      </c>
      <c r="W219" t="str">
        <f t="shared" si="7"/>
        <v>g102,5</v>
      </c>
      <c r="X219" s="1" t="s">
        <v>447</v>
      </c>
      <c r="Y219" s="2" t="str">
        <f>IF(AND(ISBLANK(X219),OR(NOT(ISBLANK(Z219)),NOT(ISBLANK(AA219)))),#N/A,
IF(ISBLANK(X219),"",
IF(AND(NOT(ISERROR(VLOOKUP(X219,MonsterTable!$A:$B,MATCH(MonsterTable!$B$1,MonsterTable!$A$1:$B$1,0),0))),OR(ISBLANK(Z219),ISBLANK(AA219))),#N/A,
IFERROR(VLOOKUP(X219,MonsterTable!$A:$B,MATCH(MonsterTable!$B$1,MonsterTable!$A$1:$B$1,0),0),
IF(OR(NOT(ISBLANK(Z219)),ISBLANK(AA219)),#N/A,
IF(X219="empty","empty",
VLOOKUP(X219,MonsterGroupTable!$A:$A,1,0)))))))</f>
        <v>g102</v>
      </c>
      <c r="AA219">
        <v>5</v>
      </c>
      <c r="AF219" s="2" t="str">
        <f>IF(AND(ISBLANK(AE219),OR(NOT(ISBLANK(AG219)),NOT(ISBLANK(AH219)))),#N/A,
IF(ISBLANK(AE219),"",
IF(AND(NOT(ISERROR(VLOOKUP(AE219,MonsterTable!$A:$B,MATCH(MonsterTable!$B$1,MonsterTable!$A$1:$B$1,0),0))),OR(ISBLANK(AG219),ISBLANK(AH219))),#N/A,
IFERROR(VLOOKUP(AE219,MonsterTable!$A:$B,MATCH(MonsterTable!$B$1,MonsterTable!$A$1:$B$1,0),0),
IF(OR(NOT(ISBLANK(AG219)),ISBLANK(AH219)),#N/A,
IF(AE219="empty","empty",
VLOOKUP(AE219,MonsterGroupTable!$A:$A,1,0)))))))</f>
        <v/>
      </c>
      <c r="AM219" s="2" t="str">
        <f>IF(AND(ISBLANK(AL219),OR(NOT(ISBLANK(AN219)),NOT(ISBLANK(AO219)))),#N/A,
IF(ISBLANK(AL219),"",
IF(AND(NOT(ISERROR(VLOOKUP(AL219,MonsterTable!$A:$B,MATCH(MonsterTable!$B$1,MonsterTable!$A$1:$B$1,0),0))),OR(ISBLANK(AN219),ISBLANK(AO219))),#N/A,
IFERROR(VLOOKUP(AL219,MonsterTable!$A:$B,MATCH(MonsterTable!$B$1,MonsterTable!$A$1:$B$1,0),0),
IF(OR(NOT(ISBLANK(AN219)),ISBLANK(AO219)),#N/A,
IF(AL219="empty","empty",
VLOOKUP(AL219,MonsterGroupTable!$A:$A,1,0)))))))</f>
        <v/>
      </c>
      <c r="AT219" s="2" t="str">
        <f>IF(AND(ISBLANK(AS219),OR(NOT(ISBLANK(AU219)),NOT(ISBLANK(AV219)))),#N/A,
IF(ISBLANK(AS219),"",
IF(AND(NOT(ISERROR(VLOOKUP(AS219,MonsterTable!$A:$B,MATCH(MonsterTable!$B$1,MonsterTable!$A$1:$B$1,0),0))),OR(ISBLANK(AU219),ISBLANK(AV219))),#N/A,
IFERROR(VLOOKUP(AS219,MonsterTable!$A:$B,MATCH(MonsterTable!$B$1,MonsterTable!$A$1:$B$1,0),0),
IF(OR(NOT(ISBLANK(AU219)),ISBLANK(AV219)),#N/A,
IF(AS219="empty","empty",
VLOOKUP(AS219,MonsterGroupTable!$A:$A,1,0)))))))</f>
        <v/>
      </c>
      <c r="BA219" s="2" t="str">
        <f>IF(AND(ISBLANK(AZ219),OR(NOT(ISBLANK(BB219)),NOT(ISBLANK(BC219)))),#N/A,
IF(ISBLANK(AZ219),"",
IF(AND(NOT(ISERROR(VLOOKUP(AZ219,MonsterTable!$A:$B,MATCH(MonsterTable!$B$1,MonsterTable!$A$1:$B$1,0),0))),OR(ISBLANK(BB219),ISBLANK(BC219))),#N/A,
IFERROR(VLOOKUP(AZ219,MonsterTable!$A:$B,MATCH(MonsterTable!$B$1,MonsterTable!$A$1:$B$1,0),0),
IF(OR(NOT(ISBLANK(BB219)),ISBLANK(BC219)),#N/A,
IF(AZ219="empty","empty",
VLOOKUP(AZ219,MonsterGroupTable!$A:$A,1,0)))))))</f>
        <v/>
      </c>
      <c r="BH219" s="2" t="str">
        <f>IF(AND(ISBLANK(BG219),OR(NOT(ISBLANK(BI219)),NOT(ISBLANK(BJ219)))),#N/A,
IF(ISBLANK(BG219),"",
IF(AND(NOT(ISERROR(VLOOKUP(BG219,MonsterTable!$A:$B,MATCH(MonsterTable!$B$1,MonsterTable!$A$1:$B$1,0),0))),OR(ISBLANK(BI219),ISBLANK(BJ219))),#N/A,
IFERROR(VLOOKUP(BG219,MonsterTable!$A:$B,MATCH(MonsterTable!$B$1,MonsterTable!$A$1:$B$1,0),0),
IF(OR(NOT(ISBLANK(BI219)),ISBLANK(BJ219)),#N/A,
IF(BG219="empty","empty",
VLOOKUP(BG219,MonsterGroupTable!$A:$A,1,0)))))))</f>
        <v/>
      </c>
      <c r="BO219" s="2" t="str">
        <f>IF(AND(ISBLANK(BN219),OR(NOT(ISBLANK(BP219)),NOT(ISBLANK(BQ219)))),#N/A,
IF(ISBLANK(BN219),"",
IF(AND(NOT(ISERROR(VLOOKUP(BN219,MonsterTable!$A:$B,MATCH(MonsterTable!$B$1,MonsterTable!$A$1:$B$1,0),0))),OR(ISBLANK(BP219),ISBLANK(BQ219))),#N/A,
IFERROR(VLOOKUP(BN219,MonsterTable!$A:$B,MATCH(MonsterTable!$B$1,MonsterTable!$A$1:$B$1,0),0),
IF(OR(NOT(ISBLANK(BP219)),ISBLANK(BQ219)),#N/A,
IF(BN219="empty","empty",
VLOOKUP(BN219,MonsterGroupTable!$A:$A,1,0)))))))</f>
        <v/>
      </c>
      <c r="BV219" s="2" t="str">
        <f>IF(AND(ISBLANK(BU219),OR(NOT(ISBLANK(BW219)),NOT(ISBLANK(BX219)))),#N/A,
IF(ISBLANK(BU219),"",
IF(AND(NOT(ISERROR(VLOOKUP(BU219,MonsterTable!$A:$B,MATCH(MonsterTable!$B$1,MonsterTable!$A$1:$B$1,0),0))),OR(ISBLANK(BW219),ISBLANK(BX219))),#N/A,
IFERROR(VLOOKUP(BU219,MonsterTable!$A:$B,MATCH(MonsterTable!$B$1,MonsterTable!$A$1:$B$1,0),0),
IF(OR(NOT(ISBLANK(BW219)),ISBLANK(BX219)),#N/A,
IF(BU219="empty","empty",
VLOOKUP(BU219,MonsterGroupTable!$A:$A,1,0)))))))</f>
        <v/>
      </c>
      <c r="CC219" s="2" t="str">
        <f>IF(AND(ISBLANK(CB219),OR(NOT(ISBLANK(CD219)),NOT(ISBLANK(CE219)))),#N/A,
IF(ISBLANK(CB219),"",
IF(AND(NOT(ISERROR(VLOOKUP(CB219,MonsterTable!$A:$B,MATCH(MonsterTable!$B$1,MonsterTable!$A$1:$B$1,0),0))),OR(ISBLANK(CD219),ISBLANK(CE219))),#N/A,
IFERROR(VLOOKUP(CB219,MonsterTable!$A:$B,MATCH(MonsterTable!$B$1,MonsterTable!$A$1:$B$1,0),0),
IF(OR(NOT(ISBLANK(CD219)),ISBLANK(CE219)),#N/A,
IF(CB219="empty","empty",
VLOOKUP(CB219,MonsterGroupTable!$A:$A,1,0)))))))</f>
        <v/>
      </c>
      <c r="CJ219" s="2" t="str">
        <f>IF(AND(ISBLANK(CI219),OR(NOT(ISBLANK(CK219)),NOT(ISBLANK(CL219)))),#N/A,
IF(ISBLANK(CI219),"",
IF(AND(NOT(ISERROR(VLOOKUP(CI219,MonsterTable!$A:$B,MATCH(MonsterTable!$B$1,MonsterTable!$A$1:$B$1,0),0))),OR(ISBLANK(CK219),ISBLANK(CL219))),#N/A,
IFERROR(VLOOKUP(CI219,MonsterTable!$A:$B,MATCH(MonsterTable!$B$1,MonsterTable!$A$1:$B$1,0),0),
IF(OR(NOT(ISBLANK(CK219)),ISBLANK(CL219)),#N/A,
IF(CI219="empty","empty",
VLOOKUP(CI219,MonsterGroupTable!$A:$A,1,0)))))))</f>
        <v/>
      </c>
    </row>
    <row r="220" spans="1:88">
      <c r="A220">
        <v>10219</v>
      </c>
      <c r="B220">
        <f t="shared" si="6"/>
        <v>1.1000000000000001</v>
      </c>
      <c r="C220">
        <f t="shared" si="6"/>
        <v>1.1000000000000001</v>
      </c>
      <c r="F220">
        <v>360</v>
      </c>
      <c r="G220">
        <v>7012</v>
      </c>
      <c r="H220">
        <v>0</v>
      </c>
      <c r="I220">
        <v>0</v>
      </c>
      <c r="J220">
        <v>0</v>
      </c>
      <c r="K220" t="s">
        <v>28</v>
      </c>
      <c r="L220" t="s">
        <v>243</v>
      </c>
      <c r="M220" t="s">
        <v>79</v>
      </c>
      <c r="N220" t="s">
        <v>80</v>
      </c>
      <c r="O220">
        <v>0</v>
      </c>
      <c r="P220">
        <v>-4.75</v>
      </c>
      <c r="Q220">
        <v>-3.5</v>
      </c>
      <c r="R220">
        <v>4.75</v>
      </c>
      <c r="S220">
        <v>3</v>
      </c>
      <c r="T220">
        <v>-13.5</v>
      </c>
      <c r="U220">
        <v>2.5499999999999998</v>
      </c>
      <c r="V220">
        <v>-6.75</v>
      </c>
      <c r="W220" t="str">
        <f t="shared" si="7"/>
        <v>g102,5</v>
      </c>
      <c r="X220" s="1" t="s">
        <v>447</v>
      </c>
      <c r="Y220" s="2" t="str">
        <f>IF(AND(ISBLANK(X220),OR(NOT(ISBLANK(Z220)),NOT(ISBLANK(AA220)))),#N/A,
IF(ISBLANK(X220),"",
IF(AND(NOT(ISERROR(VLOOKUP(X220,MonsterTable!$A:$B,MATCH(MonsterTable!$B$1,MonsterTable!$A$1:$B$1,0),0))),OR(ISBLANK(Z220),ISBLANK(AA220))),#N/A,
IFERROR(VLOOKUP(X220,MonsterTable!$A:$B,MATCH(MonsterTable!$B$1,MonsterTable!$A$1:$B$1,0),0),
IF(OR(NOT(ISBLANK(Z220)),ISBLANK(AA220)),#N/A,
IF(X220="empty","empty",
VLOOKUP(X220,MonsterGroupTable!$A:$A,1,0)))))))</f>
        <v>g102</v>
      </c>
      <c r="AA220">
        <v>5</v>
      </c>
      <c r="AF220" s="2" t="str">
        <f>IF(AND(ISBLANK(AE220),OR(NOT(ISBLANK(AG220)),NOT(ISBLANK(AH220)))),#N/A,
IF(ISBLANK(AE220),"",
IF(AND(NOT(ISERROR(VLOOKUP(AE220,MonsterTable!$A:$B,MATCH(MonsterTable!$B$1,MonsterTable!$A$1:$B$1,0),0))),OR(ISBLANK(AG220),ISBLANK(AH220))),#N/A,
IFERROR(VLOOKUP(AE220,MonsterTable!$A:$B,MATCH(MonsterTable!$B$1,MonsterTable!$A$1:$B$1,0),0),
IF(OR(NOT(ISBLANK(AG220)),ISBLANK(AH220)),#N/A,
IF(AE220="empty","empty",
VLOOKUP(AE220,MonsterGroupTable!$A:$A,1,0)))))))</f>
        <v/>
      </c>
      <c r="AM220" s="2" t="str">
        <f>IF(AND(ISBLANK(AL220),OR(NOT(ISBLANK(AN220)),NOT(ISBLANK(AO220)))),#N/A,
IF(ISBLANK(AL220),"",
IF(AND(NOT(ISERROR(VLOOKUP(AL220,MonsterTable!$A:$B,MATCH(MonsterTable!$B$1,MonsterTable!$A$1:$B$1,0),0))),OR(ISBLANK(AN220),ISBLANK(AO220))),#N/A,
IFERROR(VLOOKUP(AL220,MonsterTable!$A:$B,MATCH(MonsterTable!$B$1,MonsterTable!$A$1:$B$1,0),0),
IF(OR(NOT(ISBLANK(AN220)),ISBLANK(AO220)),#N/A,
IF(AL220="empty","empty",
VLOOKUP(AL220,MonsterGroupTable!$A:$A,1,0)))))))</f>
        <v/>
      </c>
      <c r="AT220" s="2" t="str">
        <f>IF(AND(ISBLANK(AS220),OR(NOT(ISBLANK(AU220)),NOT(ISBLANK(AV220)))),#N/A,
IF(ISBLANK(AS220),"",
IF(AND(NOT(ISERROR(VLOOKUP(AS220,MonsterTable!$A:$B,MATCH(MonsterTable!$B$1,MonsterTable!$A$1:$B$1,0),0))),OR(ISBLANK(AU220),ISBLANK(AV220))),#N/A,
IFERROR(VLOOKUP(AS220,MonsterTable!$A:$B,MATCH(MonsterTable!$B$1,MonsterTable!$A$1:$B$1,0),0),
IF(OR(NOT(ISBLANK(AU220)),ISBLANK(AV220)),#N/A,
IF(AS220="empty","empty",
VLOOKUP(AS220,MonsterGroupTable!$A:$A,1,0)))))))</f>
        <v/>
      </c>
      <c r="BA220" s="2" t="str">
        <f>IF(AND(ISBLANK(AZ220),OR(NOT(ISBLANK(BB220)),NOT(ISBLANK(BC220)))),#N/A,
IF(ISBLANK(AZ220),"",
IF(AND(NOT(ISERROR(VLOOKUP(AZ220,MonsterTable!$A:$B,MATCH(MonsterTable!$B$1,MonsterTable!$A$1:$B$1,0),0))),OR(ISBLANK(BB220),ISBLANK(BC220))),#N/A,
IFERROR(VLOOKUP(AZ220,MonsterTable!$A:$B,MATCH(MonsterTable!$B$1,MonsterTable!$A$1:$B$1,0),0),
IF(OR(NOT(ISBLANK(BB220)),ISBLANK(BC220)),#N/A,
IF(AZ220="empty","empty",
VLOOKUP(AZ220,MonsterGroupTable!$A:$A,1,0)))))))</f>
        <v/>
      </c>
      <c r="BH220" s="2" t="str">
        <f>IF(AND(ISBLANK(BG220),OR(NOT(ISBLANK(BI220)),NOT(ISBLANK(BJ220)))),#N/A,
IF(ISBLANK(BG220),"",
IF(AND(NOT(ISERROR(VLOOKUP(BG220,MonsterTable!$A:$B,MATCH(MonsterTable!$B$1,MonsterTable!$A$1:$B$1,0),0))),OR(ISBLANK(BI220),ISBLANK(BJ220))),#N/A,
IFERROR(VLOOKUP(BG220,MonsterTable!$A:$B,MATCH(MonsterTable!$B$1,MonsterTable!$A$1:$B$1,0),0),
IF(OR(NOT(ISBLANK(BI220)),ISBLANK(BJ220)),#N/A,
IF(BG220="empty","empty",
VLOOKUP(BG220,MonsterGroupTable!$A:$A,1,0)))))))</f>
        <v/>
      </c>
      <c r="BO220" s="2" t="str">
        <f>IF(AND(ISBLANK(BN220),OR(NOT(ISBLANK(BP220)),NOT(ISBLANK(BQ220)))),#N/A,
IF(ISBLANK(BN220),"",
IF(AND(NOT(ISERROR(VLOOKUP(BN220,MonsterTable!$A:$B,MATCH(MonsterTable!$B$1,MonsterTable!$A$1:$B$1,0),0))),OR(ISBLANK(BP220),ISBLANK(BQ220))),#N/A,
IFERROR(VLOOKUP(BN220,MonsterTable!$A:$B,MATCH(MonsterTable!$B$1,MonsterTable!$A$1:$B$1,0),0),
IF(OR(NOT(ISBLANK(BP220)),ISBLANK(BQ220)),#N/A,
IF(BN220="empty","empty",
VLOOKUP(BN220,MonsterGroupTable!$A:$A,1,0)))))))</f>
        <v/>
      </c>
      <c r="BV220" s="2" t="str">
        <f>IF(AND(ISBLANK(BU220),OR(NOT(ISBLANK(BW220)),NOT(ISBLANK(BX220)))),#N/A,
IF(ISBLANK(BU220),"",
IF(AND(NOT(ISERROR(VLOOKUP(BU220,MonsterTable!$A:$B,MATCH(MonsterTable!$B$1,MonsterTable!$A$1:$B$1,0),0))),OR(ISBLANK(BW220),ISBLANK(BX220))),#N/A,
IFERROR(VLOOKUP(BU220,MonsterTable!$A:$B,MATCH(MonsterTable!$B$1,MonsterTable!$A$1:$B$1,0),0),
IF(OR(NOT(ISBLANK(BW220)),ISBLANK(BX220)),#N/A,
IF(BU220="empty","empty",
VLOOKUP(BU220,MonsterGroupTable!$A:$A,1,0)))))))</f>
        <v/>
      </c>
      <c r="CC220" s="2" t="str">
        <f>IF(AND(ISBLANK(CB220),OR(NOT(ISBLANK(CD220)),NOT(ISBLANK(CE220)))),#N/A,
IF(ISBLANK(CB220),"",
IF(AND(NOT(ISERROR(VLOOKUP(CB220,MonsterTable!$A:$B,MATCH(MonsterTable!$B$1,MonsterTable!$A$1:$B$1,0),0))),OR(ISBLANK(CD220),ISBLANK(CE220))),#N/A,
IFERROR(VLOOKUP(CB220,MonsterTable!$A:$B,MATCH(MonsterTable!$B$1,MonsterTable!$A$1:$B$1,0),0),
IF(OR(NOT(ISBLANK(CD220)),ISBLANK(CE220)),#N/A,
IF(CB220="empty","empty",
VLOOKUP(CB220,MonsterGroupTable!$A:$A,1,0)))))))</f>
        <v/>
      </c>
      <c r="CJ220" s="2" t="str">
        <f>IF(AND(ISBLANK(CI220),OR(NOT(ISBLANK(CK220)),NOT(ISBLANK(CL220)))),#N/A,
IF(ISBLANK(CI220),"",
IF(AND(NOT(ISERROR(VLOOKUP(CI220,MonsterTable!$A:$B,MATCH(MonsterTable!$B$1,MonsterTable!$A$1:$B$1,0),0))),OR(ISBLANK(CK220),ISBLANK(CL220))),#N/A,
IFERROR(VLOOKUP(CI220,MonsterTable!$A:$B,MATCH(MonsterTable!$B$1,MonsterTable!$A$1:$B$1,0),0),
IF(OR(NOT(ISBLANK(CK220)),ISBLANK(CL220)),#N/A,
IF(CI220="empty","empty",
VLOOKUP(CI220,MonsterGroupTable!$A:$A,1,0)))))))</f>
        <v/>
      </c>
    </row>
    <row r="221" spans="1:88">
      <c r="A221">
        <v>10220</v>
      </c>
      <c r="B221">
        <f t="shared" si="6"/>
        <v>1.2</v>
      </c>
      <c r="C221">
        <f t="shared" si="6"/>
        <v>1.1000000000000001</v>
      </c>
      <c r="F221">
        <v>360</v>
      </c>
      <c r="G221">
        <v>7066</v>
      </c>
      <c r="H221">
        <v>0</v>
      </c>
      <c r="I221">
        <v>0</v>
      </c>
      <c r="J221">
        <v>0</v>
      </c>
      <c r="K221" t="s">
        <v>28</v>
      </c>
      <c r="L221" t="s">
        <v>243</v>
      </c>
      <c r="M221" t="s">
        <v>79</v>
      </c>
      <c r="N221" t="s">
        <v>80</v>
      </c>
      <c r="O221">
        <v>0</v>
      </c>
      <c r="P221">
        <v>-4.75</v>
      </c>
      <c r="Q221">
        <v>-3.5</v>
      </c>
      <c r="R221">
        <v>4.75</v>
      </c>
      <c r="S221">
        <v>3</v>
      </c>
      <c r="T221">
        <v>-13.5</v>
      </c>
      <c r="U221">
        <v>2.5499999999999998</v>
      </c>
      <c r="V221">
        <v>-6.75</v>
      </c>
      <c r="W221" t="str">
        <f t="shared" si="7"/>
        <v>g102,5</v>
      </c>
      <c r="X221" s="1" t="s">
        <v>447</v>
      </c>
      <c r="Y221" s="2" t="str">
        <f>IF(AND(ISBLANK(X221),OR(NOT(ISBLANK(Z221)),NOT(ISBLANK(AA221)))),#N/A,
IF(ISBLANK(X221),"",
IF(AND(NOT(ISERROR(VLOOKUP(X221,MonsterTable!$A:$B,MATCH(MonsterTable!$B$1,MonsterTable!$A$1:$B$1,0),0))),OR(ISBLANK(Z221),ISBLANK(AA221))),#N/A,
IFERROR(VLOOKUP(X221,MonsterTable!$A:$B,MATCH(MonsterTable!$B$1,MonsterTable!$A$1:$B$1,0),0),
IF(OR(NOT(ISBLANK(Z221)),ISBLANK(AA221)),#N/A,
IF(X221="empty","empty",
VLOOKUP(X221,MonsterGroupTable!$A:$A,1,0)))))))</f>
        <v>g102</v>
      </c>
      <c r="AA221">
        <v>5</v>
      </c>
      <c r="AF221" s="2" t="str">
        <f>IF(AND(ISBLANK(AE221),OR(NOT(ISBLANK(AG221)),NOT(ISBLANK(AH221)))),#N/A,
IF(ISBLANK(AE221),"",
IF(AND(NOT(ISERROR(VLOOKUP(AE221,MonsterTable!$A:$B,MATCH(MonsterTable!$B$1,MonsterTable!$A$1:$B$1,0),0))),OR(ISBLANK(AG221),ISBLANK(AH221))),#N/A,
IFERROR(VLOOKUP(AE221,MonsterTable!$A:$B,MATCH(MonsterTable!$B$1,MonsterTable!$A$1:$B$1,0),0),
IF(OR(NOT(ISBLANK(AG221)),ISBLANK(AH221)),#N/A,
IF(AE221="empty","empty",
VLOOKUP(AE221,MonsterGroupTable!$A:$A,1,0)))))))</f>
        <v/>
      </c>
      <c r="AM221" s="2" t="str">
        <f>IF(AND(ISBLANK(AL221),OR(NOT(ISBLANK(AN221)),NOT(ISBLANK(AO221)))),#N/A,
IF(ISBLANK(AL221),"",
IF(AND(NOT(ISERROR(VLOOKUP(AL221,MonsterTable!$A:$B,MATCH(MonsterTable!$B$1,MonsterTable!$A$1:$B$1,0),0))),OR(ISBLANK(AN221),ISBLANK(AO221))),#N/A,
IFERROR(VLOOKUP(AL221,MonsterTable!$A:$B,MATCH(MonsterTable!$B$1,MonsterTable!$A$1:$B$1,0),0),
IF(OR(NOT(ISBLANK(AN221)),ISBLANK(AO221)),#N/A,
IF(AL221="empty","empty",
VLOOKUP(AL221,MonsterGroupTable!$A:$A,1,0)))))))</f>
        <v/>
      </c>
      <c r="AT221" s="2" t="str">
        <f>IF(AND(ISBLANK(AS221),OR(NOT(ISBLANK(AU221)),NOT(ISBLANK(AV221)))),#N/A,
IF(ISBLANK(AS221),"",
IF(AND(NOT(ISERROR(VLOOKUP(AS221,MonsterTable!$A:$B,MATCH(MonsterTable!$B$1,MonsterTable!$A$1:$B$1,0),0))),OR(ISBLANK(AU221),ISBLANK(AV221))),#N/A,
IFERROR(VLOOKUP(AS221,MonsterTable!$A:$B,MATCH(MonsterTable!$B$1,MonsterTable!$A$1:$B$1,0),0),
IF(OR(NOT(ISBLANK(AU221)),ISBLANK(AV221)),#N/A,
IF(AS221="empty","empty",
VLOOKUP(AS221,MonsterGroupTable!$A:$A,1,0)))))))</f>
        <v/>
      </c>
      <c r="BA221" s="2" t="str">
        <f>IF(AND(ISBLANK(AZ221),OR(NOT(ISBLANK(BB221)),NOT(ISBLANK(BC221)))),#N/A,
IF(ISBLANK(AZ221),"",
IF(AND(NOT(ISERROR(VLOOKUP(AZ221,MonsterTable!$A:$B,MATCH(MonsterTable!$B$1,MonsterTable!$A$1:$B$1,0),0))),OR(ISBLANK(BB221),ISBLANK(BC221))),#N/A,
IFERROR(VLOOKUP(AZ221,MonsterTable!$A:$B,MATCH(MonsterTable!$B$1,MonsterTable!$A$1:$B$1,0),0),
IF(OR(NOT(ISBLANK(BB221)),ISBLANK(BC221)),#N/A,
IF(AZ221="empty","empty",
VLOOKUP(AZ221,MonsterGroupTable!$A:$A,1,0)))))))</f>
        <v/>
      </c>
      <c r="BH221" s="2" t="str">
        <f>IF(AND(ISBLANK(BG221),OR(NOT(ISBLANK(BI221)),NOT(ISBLANK(BJ221)))),#N/A,
IF(ISBLANK(BG221),"",
IF(AND(NOT(ISERROR(VLOOKUP(BG221,MonsterTable!$A:$B,MATCH(MonsterTable!$B$1,MonsterTable!$A$1:$B$1,0),0))),OR(ISBLANK(BI221),ISBLANK(BJ221))),#N/A,
IFERROR(VLOOKUP(BG221,MonsterTable!$A:$B,MATCH(MonsterTable!$B$1,MonsterTable!$A$1:$B$1,0),0),
IF(OR(NOT(ISBLANK(BI221)),ISBLANK(BJ221)),#N/A,
IF(BG221="empty","empty",
VLOOKUP(BG221,MonsterGroupTable!$A:$A,1,0)))))))</f>
        <v/>
      </c>
      <c r="BO221" s="2" t="str">
        <f>IF(AND(ISBLANK(BN221),OR(NOT(ISBLANK(BP221)),NOT(ISBLANK(BQ221)))),#N/A,
IF(ISBLANK(BN221),"",
IF(AND(NOT(ISERROR(VLOOKUP(BN221,MonsterTable!$A:$B,MATCH(MonsterTable!$B$1,MonsterTable!$A$1:$B$1,0),0))),OR(ISBLANK(BP221),ISBLANK(BQ221))),#N/A,
IFERROR(VLOOKUP(BN221,MonsterTable!$A:$B,MATCH(MonsterTable!$B$1,MonsterTable!$A$1:$B$1,0),0),
IF(OR(NOT(ISBLANK(BP221)),ISBLANK(BQ221)),#N/A,
IF(BN221="empty","empty",
VLOOKUP(BN221,MonsterGroupTable!$A:$A,1,0)))))))</f>
        <v/>
      </c>
      <c r="BV221" s="2" t="str">
        <f>IF(AND(ISBLANK(BU221),OR(NOT(ISBLANK(BW221)),NOT(ISBLANK(BX221)))),#N/A,
IF(ISBLANK(BU221),"",
IF(AND(NOT(ISERROR(VLOOKUP(BU221,MonsterTable!$A:$B,MATCH(MonsterTable!$B$1,MonsterTable!$A$1:$B$1,0),0))),OR(ISBLANK(BW221),ISBLANK(BX221))),#N/A,
IFERROR(VLOOKUP(BU221,MonsterTable!$A:$B,MATCH(MonsterTable!$B$1,MonsterTable!$A$1:$B$1,0),0),
IF(OR(NOT(ISBLANK(BW221)),ISBLANK(BX221)),#N/A,
IF(BU221="empty","empty",
VLOOKUP(BU221,MonsterGroupTable!$A:$A,1,0)))))))</f>
        <v/>
      </c>
      <c r="CC221" s="2" t="str">
        <f>IF(AND(ISBLANK(CB221),OR(NOT(ISBLANK(CD221)),NOT(ISBLANK(CE221)))),#N/A,
IF(ISBLANK(CB221),"",
IF(AND(NOT(ISERROR(VLOOKUP(CB221,MonsterTable!$A:$B,MATCH(MonsterTable!$B$1,MonsterTable!$A$1:$B$1,0),0))),OR(ISBLANK(CD221),ISBLANK(CE221))),#N/A,
IFERROR(VLOOKUP(CB221,MonsterTable!$A:$B,MATCH(MonsterTable!$B$1,MonsterTable!$A$1:$B$1,0),0),
IF(OR(NOT(ISBLANK(CD221)),ISBLANK(CE221)),#N/A,
IF(CB221="empty","empty",
VLOOKUP(CB221,MonsterGroupTable!$A:$A,1,0)))))))</f>
        <v/>
      </c>
      <c r="CJ221" s="2" t="str">
        <f>IF(AND(ISBLANK(CI221),OR(NOT(ISBLANK(CK221)),NOT(ISBLANK(CL221)))),#N/A,
IF(ISBLANK(CI221),"",
IF(AND(NOT(ISERROR(VLOOKUP(CI221,MonsterTable!$A:$B,MATCH(MonsterTable!$B$1,MonsterTable!$A$1:$B$1,0),0))),OR(ISBLANK(CK221),ISBLANK(CL221))),#N/A,
IFERROR(VLOOKUP(CI221,MonsterTable!$A:$B,MATCH(MonsterTable!$B$1,MonsterTable!$A$1:$B$1,0),0),
IF(OR(NOT(ISBLANK(CK221)),ISBLANK(CL221)),#N/A,
IF(CI221="empty","empty",
VLOOKUP(CI221,MonsterGroupTable!$A:$A,1,0)))))))</f>
        <v/>
      </c>
    </row>
    <row r="222" spans="1:88">
      <c r="A222">
        <v>10221</v>
      </c>
      <c r="B222">
        <f t="shared" si="6"/>
        <v>1.1000000000000001</v>
      </c>
      <c r="C222">
        <f t="shared" si="6"/>
        <v>1.1000000000000001</v>
      </c>
      <c r="F222">
        <v>360</v>
      </c>
      <c r="G222">
        <v>7120</v>
      </c>
      <c r="H222">
        <v>0</v>
      </c>
      <c r="I222">
        <v>0</v>
      </c>
      <c r="J222">
        <v>0</v>
      </c>
      <c r="K222" t="s">
        <v>28</v>
      </c>
      <c r="L222" t="s">
        <v>245</v>
      </c>
      <c r="M222" t="s">
        <v>79</v>
      </c>
      <c r="N222" t="s">
        <v>80</v>
      </c>
      <c r="O222">
        <v>0</v>
      </c>
      <c r="P222">
        <v>-4.75</v>
      </c>
      <c r="Q222">
        <v>-3.5</v>
      </c>
      <c r="R222">
        <v>4.75</v>
      </c>
      <c r="S222">
        <v>3</v>
      </c>
      <c r="T222">
        <v>-13.5</v>
      </c>
      <c r="U222">
        <v>2.5499999999999998</v>
      </c>
      <c r="V222">
        <v>-6.75</v>
      </c>
      <c r="W222" t="str">
        <f t="shared" si="7"/>
        <v>g103,5</v>
      </c>
      <c r="X222" s="1" t="s">
        <v>281</v>
      </c>
      <c r="Y222" s="2" t="str">
        <f>IF(AND(ISBLANK(X222),OR(NOT(ISBLANK(Z222)),NOT(ISBLANK(AA222)))),#N/A,
IF(ISBLANK(X222),"",
IF(AND(NOT(ISERROR(VLOOKUP(X222,MonsterTable!$A:$B,MATCH(MonsterTable!$B$1,MonsterTable!$A$1:$B$1,0),0))),OR(ISBLANK(Z222),ISBLANK(AA222))),#N/A,
IFERROR(VLOOKUP(X222,MonsterTable!$A:$B,MATCH(MonsterTable!$B$1,MonsterTable!$A$1:$B$1,0),0),
IF(OR(NOT(ISBLANK(Z222)),ISBLANK(AA222)),#N/A,
IF(X222="empty","empty",
VLOOKUP(X222,MonsterGroupTable!$A:$A,1,0)))))))</f>
        <v>g103</v>
      </c>
      <c r="AA222">
        <v>5</v>
      </c>
      <c r="AF222" s="2" t="str">
        <f>IF(AND(ISBLANK(AE222),OR(NOT(ISBLANK(AG222)),NOT(ISBLANK(AH222)))),#N/A,
IF(ISBLANK(AE222),"",
IF(AND(NOT(ISERROR(VLOOKUP(AE222,MonsterTable!$A:$B,MATCH(MonsterTable!$B$1,MonsterTable!$A$1:$B$1,0),0))),OR(ISBLANK(AG222),ISBLANK(AH222))),#N/A,
IFERROR(VLOOKUP(AE222,MonsterTable!$A:$B,MATCH(MonsterTable!$B$1,MonsterTable!$A$1:$B$1,0),0),
IF(OR(NOT(ISBLANK(AG222)),ISBLANK(AH222)),#N/A,
IF(AE222="empty","empty",
VLOOKUP(AE222,MonsterGroupTable!$A:$A,1,0)))))))</f>
        <v/>
      </c>
      <c r="AM222" s="2" t="str">
        <f>IF(AND(ISBLANK(AL222),OR(NOT(ISBLANK(AN222)),NOT(ISBLANK(AO222)))),#N/A,
IF(ISBLANK(AL222),"",
IF(AND(NOT(ISERROR(VLOOKUP(AL222,MonsterTable!$A:$B,MATCH(MonsterTable!$B$1,MonsterTable!$A$1:$B$1,0),0))),OR(ISBLANK(AN222),ISBLANK(AO222))),#N/A,
IFERROR(VLOOKUP(AL222,MonsterTable!$A:$B,MATCH(MonsterTable!$B$1,MonsterTable!$A$1:$B$1,0),0),
IF(OR(NOT(ISBLANK(AN222)),ISBLANK(AO222)),#N/A,
IF(AL222="empty","empty",
VLOOKUP(AL222,MonsterGroupTable!$A:$A,1,0)))))))</f>
        <v/>
      </c>
      <c r="AT222" s="2" t="str">
        <f>IF(AND(ISBLANK(AS222),OR(NOT(ISBLANK(AU222)),NOT(ISBLANK(AV222)))),#N/A,
IF(ISBLANK(AS222),"",
IF(AND(NOT(ISERROR(VLOOKUP(AS222,MonsterTable!$A:$B,MATCH(MonsterTable!$B$1,MonsterTable!$A$1:$B$1,0),0))),OR(ISBLANK(AU222),ISBLANK(AV222))),#N/A,
IFERROR(VLOOKUP(AS222,MonsterTable!$A:$B,MATCH(MonsterTable!$B$1,MonsterTable!$A$1:$B$1,0),0),
IF(OR(NOT(ISBLANK(AU222)),ISBLANK(AV222)),#N/A,
IF(AS222="empty","empty",
VLOOKUP(AS222,MonsterGroupTable!$A:$A,1,0)))))))</f>
        <v/>
      </c>
      <c r="BA222" s="2" t="str">
        <f>IF(AND(ISBLANK(AZ222),OR(NOT(ISBLANK(BB222)),NOT(ISBLANK(BC222)))),#N/A,
IF(ISBLANK(AZ222),"",
IF(AND(NOT(ISERROR(VLOOKUP(AZ222,MonsterTable!$A:$B,MATCH(MonsterTable!$B$1,MonsterTable!$A$1:$B$1,0),0))),OR(ISBLANK(BB222),ISBLANK(BC222))),#N/A,
IFERROR(VLOOKUP(AZ222,MonsterTable!$A:$B,MATCH(MonsterTable!$B$1,MonsterTable!$A$1:$B$1,0),0),
IF(OR(NOT(ISBLANK(BB222)),ISBLANK(BC222)),#N/A,
IF(AZ222="empty","empty",
VLOOKUP(AZ222,MonsterGroupTable!$A:$A,1,0)))))))</f>
        <v/>
      </c>
      <c r="BH222" s="2" t="str">
        <f>IF(AND(ISBLANK(BG222),OR(NOT(ISBLANK(BI222)),NOT(ISBLANK(BJ222)))),#N/A,
IF(ISBLANK(BG222),"",
IF(AND(NOT(ISERROR(VLOOKUP(BG222,MonsterTable!$A:$B,MATCH(MonsterTable!$B$1,MonsterTable!$A$1:$B$1,0),0))),OR(ISBLANK(BI222),ISBLANK(BJ222))),#N/A,
IFERROR(VLOOKUP(BG222,MonsterTable!$A:$B,MATCH(MonsterTable!$B$1,MonsterTable!$A$1:$B$1,0),0),
IF(OR(NOT(ISBLANK(BI222)),ISBLANK(BJ222)),#N/A,
IF(BG222="empty","empty",
VLOOKUP(BG222,MonsterGroupTable!$A:$A,1,0)))))))</f>
        <v/>
      </c>
      <c r="BO222" s="2" t="str">
        <f>IF(AND(ISBLANK(BN222),OR(NOT(ISBLANK(BP222)),NOT(ISBLANK(BQ222)))),#N/A,
IF(ISBLANK(BN222),"",
IF(AND(NOT(ISERROR(VLOOKUP(BN222,MonsterTable!$A:$B,MATCH(MonsterTable!$B$1,MonsterTable!$A$1:$B$1,0),0))),OR(ISBLANK(BP222),ISBLANK(BQ222))),#N/A,
IFERROR(VLOOKUP(BN222,MonsterTable!$A:$B,MATCH(MonsterTable!$B$1,MonsterTable!$A$1:$B$1,0),0),
IF(OR(NOT(ISBLANK(BP222)),ISBLANK(BQ222)),#N/A,
IF(BN222="empty","empty",
VLOOKUP(BN222,MonsterGroupTable!$A:$A,1,0)))))))</f>
        <v/>
      </c>
      <c r="BV222" s="2" t="str">
        <f>IF(AND(ISBLANK(BU222),OR(NOT(ISBLANK(BW222)),NOT(ISBLANK(BX222)))),#N/A,
IF(ISBLANK(BU222),"",
IF(AND(NOT(ISERROR(VLOOKUP(BU222,MonsterTable!$A:$B,MATCH(MonsterTable!$B$1,MonsterTable!$A$1:$B$1,0),0))),OR(ISBLANK(BW222),ISBLANK(BX222))),#N/A,
IFERROR(VLOOKUP(BU222,MonsterTable!$A:$B,MATCH(MonsterTable!$B$1,MonsterTable!$A$1:$B$1,0),0),
IF(OR(NOT(ISBLANK(BW222)),ISBLANK(BX222)),#N/A,
IF(BU222="empty","empty",
VLOOKUP(BU222,MonsterGroupTable!$A:$A,1,0)))))))</f>
        <v/>
      </c>
      <c r="CC222" s="2" t="str">
        <f>IF(AND(ISBLANK(CB222),OR(NOT(ISBLANK(CD222)),NOT(ISBLANK(CE222)))),#N/A,
IF(ISBLANK(CB222),"",
IF(AND(NOT(ISERROR(VLOOKUP(CB222,MonsterTable!$A:$B,MATCH(MonsterTable!$B$1,MonsterTable!$A$1:$B$1,0),0))),OR(ISBLANK(CD222),ISBLANK(CE222))),#N/A,
IFERROR(VLOOKUP(CB222,MonsterTable!$A:$B,MATCH(MonsterTable!$B$1,MonsterTable!$A$1:$B$1,0),0),
IF(OR(NOT(ISBLANK(CD222)),ISBLANK(CE222)),#N/A,
IF(CB222="empty","empty",
VLOOKUP(CB222,MonsterGroupTable!$A:$A,1,0)))))))</f>
        <v/>
      </c>
      <c r="CJ222" s="2" t="str">
        <f>IF(AND(ISBLANK(CI222),OR(NOT(ISBLANK(CK222)),NOT(ISBLANK(CL222)))),#N/A,
IF(ISBLANK(CI222),"",
IF(AND(NOT(ISERROR(VLOOKUP(CI222,MonsterTable!$A:$B,MATCH(MonsterTable!$B$1,MonsterTable!$A$1:$B$1,0),0))),OR(ISBLANK(CK222),ISBLANK(CL222))),#N/A,
IFERROR(VLOOKUP(CI222,MonsterTable!$A:$B,MATCH(MonsterTable!$B$1,MonsterTable!$A$1:$B$1,0),0),
IF(OR(NOT(ISBLANK(CK222)),ISBLANK(CL222)),#N/A,
IF(CI222="empty","empty",
VLOOKUP(CI222,MonsterGroupTable!$A:$A,1,0)))))))</f>
        <v/>
      </c>
    </row>
    <row r="223" spans="1:88">
      <c r="A223">
        <v>10222</v>
      </c>
      <c r="B223">
        <f t="shared" si="6"/>
        <v>1.1000000000000001</v>
      </c>
      <c r="C223">
        <f t="shared" si="6"/>
        <v>1.1000000000000001</v>
      </c>
      <c r="F223">
        <v>360</v>
      </c>
      <c r="G223">
        <v>7174</v>
      </c>
      <c r="H223">
        <v>0</v>
      </c>
      <c r="I223">
        <v>0</v>
      </c>
      <c r="J223">
        <v>0</v>
      </c>
      <c r="K223" t="s">
        <v>28</v>
      </c>
      <c r="L223" t="s">
        <v>245</v>
      </c>
      <c r="M223" t="s">
        <v>79</v>
      </c>
      <c r="N223" t="s">
        <v>80</v>
      </c>
      <c r="O223">
        <v>0</v>
      </c>
      <c r="P223">
        <v>-4.75</v>
      </c>
      <c r="Q223">
        <v>-3.5</v>
      </c>
      <c r="R223">
        <v>4.75</v>
      </c>
      <c r="S223">
        <v>3</v>
      </c>
      <c r="T223">
        <v>-13.5</v>
      </c>
      <c r="U223">
        <v>2.5499999999999998</v>
      </c>
      <c r="V223">
        <v>-6.75</v>
      </c>
      <c r="W223" t="str">
        <f t="shared" si="7"/>
        <v>g103,5</v>
      </c>
      <c r="X223" s="1" t="s">
        <v>281</v>
      </c>
      <c r="Y223" s="2" t="str">
        <f>IF(AND(ISBLANK(X223),OR(NOT(ISBLANK(Z223)),NOT(ISBLANK(AA223)))),#N/A,
IF(ISBLANK(X223),"",
IF(AND(NOT(ISERROR(VLOOKUP(X223,MonsterTable!$A:$B,MATCH(MonsterTable!$B$1,MonsterTable!$A$1:$B$1,0),0))),OR(ISBLANK(Z223),ISBLANK(AA223))),#N/A,
IFERROR(VLOOKUP(X223,MonsterTable!$A:$B,MATCH(MonsterTable!$B$1,MonsterTable!$A$1:$B$1,0),0),
IF(OR(NOT(ISBLANK(Z223)),ISBLANK(AA223)),#N/A,
IF(X223="empty","empty",
VLOOKUP(X223,MonsterGroupTable!$A:$A,1,0)))))))</f>
        <v>g103</v>
      </c>
      <c r="AA223">
        <v>5</v>
      </c>
      <c r="AF223" s="2" t="str">
        <f>IF(AND(ISBLANK(AE223),OR(NOT(ISBLANK(AG223)),NOT(ISBLANK(AH223)))),#N/A,
IF(ISBLANK(AE223),"",
IF(AND(NOT(ISERROR(VLOOKUP(AE223,MonsterTable!$A:$B,MATCH(MonsterTable!$B$1,MonsterTable!$A$1:$B$1,0),0))),OR(ISBLANK(AG223),ISBLANK(AH223))),#N/A,
IFERROR(VLOOKUP(AE223,MonsterTable!$A:$B,MATCH(MonsterTable!$B$1,MonsterTable!$A$1:$B$1,0),0),
IF(OR(NOT(ISBLANK(AG223)),ISBLANK(AH223)),#N/A,
IF(AE223="empty","empty",
VLOOKUP(AE223,MonsterGroupTable!$A:$A,1,0)))))))</f>
        <v/>
      </c>
      <c r="AM223" s="2" t="str">
        <f>IF(AND(ISBLANK(AL223),OR(NOT(ISBLANK(AN223)),NOT(ISBLANK(AO223)))),#N/A,
IF(ISBLANK(AL223),"",
IF(AND(NOT(ISERROR(VLOOKUP(AL223,MonsterTable!$A:$B,MATCH(MonsterTable!$B$1,MonsterTable!$A$1:$B$1,0),0))),OR(ISBLANK(AN223),ISBLANK(AO223))),#N/A,
IFERROR(VLOOKUP(AL223,MonsterTable!$A:$B,MATCH(MonsterTable!$B$1,MonsterTable!$A$1:$B$1,0),0),
IF(OR(NOT(ISBLANK(AN223)),ISBLANK(AO223)),#N/A,
IF(AL223="empty","empty",
VLOOKUP(AL223,MonsterGroupTable!$A:$A,1,0)))))))</f>
        <v/>
      </c>
      <c r="AT223" s="2" t="str">
        <f>IF(AND(ISBLANK(AS223),OR(NOT(ISBLANK(AU223)),NOT(ISBLANK(AV223)))),#N/A,
IF(ISBLANK(AS223),"",
IF(AND(NOT(ISERROR(VLOOKUP(AS223,MonsterTable!$A:$B,MATCH(MonsterTable!$B$1,MonsterTable!$A$1:$B$1,0),0))),OR(ISBLANK(AU223),ISBLANK(AV223))),#N/A,
IFERROR(VLOOKUP(AS223,MonsterTable!$A:$B,MATCH(MonsterTable!$B$1,MonsterTable!$A$1:$B$1,0),0),
IF(OR(NOT(ISBLANK(AU223)),ISBLANK(AV223)),#N/A,
IF(AS223="empty","empty",
VLOOKUP(AS223,MonsterGroupTable!$A:$A,1,0)))))))</f>
        <v/>
      </c>
      <c r="BA223" s="2" t="str">
        <f>IF(AND(ISBLANK(AZ223),OR(NOT(ISBLANK(BB223)),NOT(ISBLANK(BC223)))),#N/A,
IF(ISBLANK(AZ223),"",
IF(AND(NOT(ISERROR(VLOOKUP(AZ223,MonsterTable!$A:$B,MATCH(MonsterTable!$B$1,MonsterTable!$A$1:$B$1,0),0))),OR(ISBLANK(BB223),ISBLANK(BC223))),#N/A,
IFERROR(VLOOKUP(AZ223,MonsterTable!$A:$B,MATCH(MonsterTable!$B$1,MonsterTable!$A$1:$B$1,0),0),
IF(OR(NOT(ISBLANK(BB223)),ISBLANK(BC223)),#N/A,
IF(AZ223="empty","empty",
VLOOKUP(AZ223,MonsterGroupTable!$A:$A,1,0)))))))</f>
        <v/>
      </c>
      <c r="BH223" s="2" t="str">
        <f>IF(AND(ISBLANK(BG223),OR(NOT(ISBLANK(BI223)),NOT(ISBLANK(BJ223)))),#N/A,
IF(ISBLANK(BG223),"",
IF(AND(NOT(ISERROR(VLOOKUP(BG223,MonsterTable!$A:$B,MATCH(MonsterTable!$B$1,MonsterTable!$A$1:$B$1,0),0))),OR(ISBLANK(BI223),ISBLANK(BJ223))),#N/A,
IFERROR(VLOOKUP(BG223,MonsterTable!$A:$B,MATCH(MonsterTable!$B$1,MonsterTable!$A$1:$B$1,0),0),
IF(OR(NOT(ISBLANK(BI223)),ISBLANK(BJ223)),#N/A,
IF(BG223="empty","empty",
VLOOKUP(BG223,MonsterGroupTable!$A:$A,1,0)))))))</f>
        <v/>
      </c>
      <c r="BO223" s="2" t="str">
        <f>IF(AND(ISBLANK(BN223),OR(NOT(ISBLANK(BP223)),NOT(ISBLANK(BQ223)))),#N/A,
IF(ISBLANK(BN223),"",
IF(AND(NOT(ISERROR(VLOOKUP(BN223,MonsterTable!$A:$B,MATCH(MonsterTable!$B$1,MonsterTable!$A$1:$B$1,0),0))),OR(ISBLANK(BP223),ISBLANK(BQ223))),#N/A,
IFERROR(VLOOKUP(BN223,MonsterTable!$A:$B,MATCH(MonsterTable!$B$1,MonsterTable!$A$1:$B$1,0),0),
IF(OR(NOT(ISBLANK(BP223)),ISBLANK(BQ223)),#N/A,
IF(BN223="empty","empty",
VLOOKUP(BN223,MonsterGroupTable!$A:$A,1,0)))))))</f>
        <v/>
      </c>
      <c r="BV223" s="2" t="str">
        <f>IF(AND(ISBLANK(BU223),OR(NOT(ISBLANK(BW223)),NOT(ISBLANK(BX223)))),#N/A,
IF(ISBLANK(BU223),"",
IF(AND(NOT(ISERROR(VLOOKUP(BU223,MonsterTable!$A:$B,MATCH(MonsterTable!$B$1,MonsterTable!$A$1:$B$1,0),0))),OR(ISBLANK(BW223),ISBLANK(BX223))),#N/A,
IFERROR(VLOOKUP(BU223,MonsterTable!$A:$B,MATCH(MonsterTable!$B$1,MonsterTable!$A$1:$B$1,0),0),
IF(OR(NOT(ISBLANK(BW223)),ISBLANK(BX223)),#N/A,
IF(BU223="empty","empty",
VLOOKUP(BU223,MonsterGroupTable!$A:$A,1,0)))))))</f>
        <v/>
      </c>
      <c r="CC223" s="2" t="str">
        <f>IF(AND(ISBLANK(CB223),OR(NOT(ISBLANK(CD223)),NOT(ISBLANK(CE223)))),#N/A,
IF(ISBLANK(CB223),"",
IF(AND(NOT(ISERROR(VLOOKUP(CB223,MonsterTable!$A:$B,MATCH(MonsterTable!$B$1,MonsterTable!$A$1:$B$1,0),0))),OR(ISBLANK(CD223),ISBLANK(CE223))),#N/A,
IFERROR(VLOOKUP(CB223,MonsterTable!$A:$B,MATCH(MonsterTable!$B$1,MonsterTable!$A$1:$B$1,0),0),
IF(OR(NOT(ISBLANK(CD223)),ISBLANK(CE223)),#N/A,
IF(CB223="empty","empty",
VLOOKUP(CB223,MonsterGroupTable!$A:$A,1,0)))))))</f>
        <v/>
      </c>
      <c r="CJ223" s="2" t="str">
        <f>IF(AND(ISBLANK(CI223),OR(NOT(ISBLANK(CK223)),NOT(ISBLANK(CL223)))),#N/A,
IF(ISBLANK(CI223),"",
IF(AND(NOT(ISERROR(VLOOKUP(CI223,MonsterTable!$A:$B,MATCH(MonsterTable!$B$1,MonsterTable!$A$1:$B$1,0),0))),OR(ISBLANK(CK223),ISBLANK(CL223))),#N/A,
IFERROR(VLOOKUP(CI223,MonsterTable!$A:$B,MATCH(MonsterTable!$B$1,MonsterTable!$A$1:$B$1,0),0),
IF(OR(NOT(ISBLANK(CK223)),ISBLANK(CL223)),#N/A,
IF(CI223="empty","empty",
VLOOKUP(CI223,MonsterGroupTable!$A:$A,1,0)))))))</f>
        <v/>
      </c>
    </row>
    <row r="224" spans="1:88">
      <c r="A224">
        <v>10223</v>
      </c>
      <c r="B224">
        <f t="shared" si="6"/>
        <v>1.1000000000000001</v>
      </c>
      <c r="C224">
        <f t="shared" si="6"/>
        <v>1.1000000000000001</v>
      </c>
      <c r="F224">
        <v>360</v>
      </c>
      <c r="G224">
        <v>7228</v>
      </c>
      <c r="H224">
        <v>0</v>
      </c>
      <c r="I224">
        <v>0</v>
      </c>
      <c r="J224">
        <v>0</v>
      </c>
      <c r="K224" t="s">
        <v>28</v>
      </c>
      <c r="L224" t="s">
        <v>245</v>
      </c>
      <c r="M224" t="s">
        <v>79</v>
      </c>
      <c r="N224" t="s">
        <v>80</v>
      </c>
      <c r="O224">
        <v>0</v>
      </c>
      <c r="P224">
        <v>-4.75</v>
      </c>
      <c r="Q224">
        <v>-3.5</v>
      </c>
      <c r="R224">
        <v>4.75</v>
      </c>
      <c r="S224">
        <v>3</v>
      </c>
      <c r="T224">
        <v>-13.5</v>
      </c>
      <c r="U224">
        <v>2.5499999999999998</v>
      </c>
      <c r="V224">
        <v>-6.75</v>
      </c>
      <c r="W224" t="str">
        <f t="shared" si="7"/>
        <v>g103,5</v>
      </c>
      <c r="X224" s="1" t="s">
        <v>281</v>
      </c>
      <c r="Y224" s="2" t="str">
        <f>IF(AND(ISBLANK(X224),OR(NOT(ISBLANK(Z224)),NOT(ISBLANK(AA224)))),#N/A,
IF(ISBLANK(X224),"",
IF(AND(NOT(ISERROR(VLOOKUP(X224,MonsterTable!$A:$B,MATCH(MonsterTable!$B$1,MonsterTable!$A$1:$B$1,0),0))),OR(ISBLANK(Z224),ISBLANK(AA224))),#N/A,
IFERROR(VLOOKUP(X224,MonsterTable!$A:$B,MATCH(MonsterTable!$B$1,MonsterTable!$A$1:$B$1,0),0),
IF(OR(NOT(ISBLANK(Z224)),ISBLANK(AA224)),#N/A,
IF(X224="empty","empty",
VLOOKUP(X224,MonsterGroupTable!$A:$A,1,0)))))))</f>
        <v>g103</v>
      </c>
      <c r="AA224">
        <v>5</v>
      </c>
      <c r="AF224" s="2" t="str">
        <f>IF(AND(ISBLANK(AE224),OR(NOT(ISBLANK(AG224)),NOT(ISBLANK(AH224)))),#N/A,
IF(ISBLANK(AE224),"",
IF(AND(NOT(ISERROR(VLOOKUP(AE224,MonsterTable!$A:$B,MATCH(MonsterTable!$B$1,MonsterTable!$A$1:$B$1,0),0))),OR(ISBLANK(AG224),ISBLANK(AH224))),#N/A,
IFERROR(VLOOKUP(AE224,MonsterTable!$A:$B,MATCH(MonsterTable!$B$1,MonsterTable!$A$1:$B$1,0),0),
IF(OR(NOT(ISBLANK(AG224)),ISBLANK(AH224)),#N/A,
IF(AE224="empty","empty",
VLOOKUP(AE224,MonsterGroupTable!$A:$A,1,0)))))))</f>
        <v/>
      </c>
      <c r="AM224" s="2" t="str">
        <f>IF(AND(ISBLANK(AL224),OR(NOT(ISBLANK(AN224)),NOT(ISBLANK(AO224)))),#N/A,
IF(ISBLANK(AL224),"",
IF(AND(NOT(ISERROR(VLOOKUP(AL224,MonsterTable!$A:$B,MATCH(MonsterTable!$B$1,MonsterTable!$A$1:$B$1,0),0))),OR(ISBLANK(AN224),ISBLANK(AO224))),#N/A,
IFERROR(VLOOKUP(AL224,MonsterTable!$A:$B,MATCH(MonsterTable!$B$1,MonsterTable!$A$1:$B$1,0),0),
IF(OR(NOT(ISBLANK(AN224)),ISBLANK(AO224)),#N/A,
IF(AL224="empty","empty",
VLOOKUP(AL224,MonsterGroupTable!$A:$A,1,0)))))))</f>
        <v/>
      </c>
      <c r="AT224" s="2" t="str">
        <f>IF(AND(ISBLANK(AS224),OR(NOT(ISBLANK(AU224)),NOT(ISBLANK(AV224)))),#N/A,
IF(ISBLANK(AS224),"",
IF(AND(NOT(ISERROR(VLOOKUP(AS224,MonsterTable!$A:$B,MATCH(MonsterTable!$B$1,MonsterTable!$A$1:$B$1,0),0))),OR(ISBLANK(AU224),ISBLANK(AV224))),#N/A,
IFERROR(VLOOKUP(AS224,MonsterTable!$A:$B,MATCH(MonsterTable!$B$1,MonsterTable!$A$1:$B$1,0),0),
IF(OR(NOT(ISBLANK(AU224)),ISBLANK(AV224)),#N/A,
IF(AS224="empty","empty",
VLOOKUP(AS224,MonsterGroupTable!$A:$A,1,0)))))))</f>
        <v/>
      </c>
      <c r="BA224" s="2" t="str">
        <f>IF(AND(ISBLANK(AZ224),OR(NOT(ISBLANK(BB224)),NOT(ISBLANK(BC224)))),#N/A,
IF(ISBLANK(AZ224),"",
IF(AND(NOT(ISERROR(VLOOKUP(AZ224,MonsterTable!$A:$B,MATCH(MonsterTable!$B$1,MonsterTable!$A$1:$B$1,0),0))),OR(ISBLANK(BB224),ISBLANK(BC224))),#N/A,
IFERROR(VLOOKUP(AZ224,MonsterTable!$A:$B,MATCH(MonsterTable!$B$1,MonsterTable!$A$1:$B$1,0),0),
IF(OR(NOT(ISBLANK(BB224)),ISBLANK(BC224)),#N/A,
IF(AZ224="empty","empty",
VLOOKUP(AZ224,MonsterGroupTable!$A:$A,1,0)))))))</f>
        <v/>
      </c>
      <c r="BH224" s="2" t="str">
        <f>IF(AND(ISBLANK(BG224),OR(NOT(ISBLANK(BI224)),NOT(ISBLANK(BJ224)))),#N/A,
IF(ISBLANK(BG224),"",
IF(AND(NOT(ISERROR(VLOOKUP(BG224,MonsterTable!$A:$B,MATCH(MonsterTable!$B$1,MonsterTable!$A$1:$B$1,0),0))),OR(ISBLANK(BI224),ISBLANK(BJ224))),#N/A,
IFERROR(VLOOKUP(BG224,MonsterTable!$A:$B,MATCH(MonsterTable!$B$1,MonsterTable!$A$1:$B$1,0),0),
IF(OR(NOT(ISBLANK(BI224)),ISBLANK(BJ224)),#N/A,
IF(BG224="empty","empty",
VLOOKUP(BG224,MonsterGroupTable!$A:$A,1,0)))))))</f>
        <v/>
      </c>
      <c r="BO224" s="2" t="str">
        <f>IF(AND(ISBLANK(BN224),OR(NOT(ISBLANK(BP224)),NOT(ISBLANK(BQ224)))),#N/A,
IF(ISBLANK(BN224),"",
IF(AND(NOT(ISERROR(VLOOKUP(BN224,MonsterTable!$A:$B,MATCH(MonsterTable!$B$1,MonsterTable!$A$1:$B$1,0),0))),OR(ISBLANK(BP224),ISBLANK(BQ224))),#N/A,
IFERROR(VLOOKUP(BN224,MonsterTable!$A:$B,MATCH(MonsterTable!$B$1,MonsterTable!$A$1:$B$1,0),0),
IF(OR(NOT(ISBLANK(BP224)),ISBLANK(BQ224)),#N/A,
IF(BN224="empty","empty",
VLOOKUP(BN224,MonsterGroupTable!$A:$A,1,0)))))))</f>
        <v/>
      </c>
      <c r="BV224" s="2" t="str">
        <f>IF(AND(ISBLANK(BU224),OR(NOT(ISBLANK(BW224)),NOT(ISBLANK(BX224)))),#N/A,
IF(ISBLANK(BU224),"",
IF(AND(NOT(ISERROR(VLOOKUP(BU224,MonsterTable!$A:$B,MATCH(MonsterTable!$B$1,MonsterTable!$A$1:$B$1,0),0))),OR(ISBLANK(BW224),ISBLANK(BX224))),#N/A,
IFERROR(VLOOKUP(BU224,MonsterTable!$A:$B,MATCH(MonsterTable!$B$1,MonsterTable!$A$1:$B$1,0),0),
IF(OR(NOT(ISBLANK(BW224)),ISBLANK(BX224)),#N/A,
IF(BU224="empty","empty",
VLOOKUP(BU224,MonsterGroupTable!$A:$A,1,0)))))))</f>
        <v/>
      </c>
      <c r="CC224" s="2" t="str">
        <f>IF(AND(ISBLANK(CB224),OR(NOT(ISBLANK(CD224)),NOT(ISBLANK(CE224)))),#N/A,
IF(ISBLANK(CB224),"",
IF(AND(NOT(ISERROR(VLOOKUP(CB224,MonsterTable!$A:$B,MATCH(MonsterTable!$B$1,MonsterTable!$A$1:$B$1,0),0))),OR(ISBLANK(CD224),ISBLANK(CE224))),#N/A,
IFERROR(VLOOKUP(CB224,MonsterTable!$A:$B,MATCH(MonsterTable!$B$1,MonsterTable!$A$1:$B$1,0),0),
IF(OR(NOT(ISBLANK(CD224)),ISBLANK(CE224)),#N/A,
IF(CB224="empty","empty",
VLOOKUP(CB224,MonsterGroupTable!$A:$A,1,0)))))))</f>
        <v/>
      </c>
      <c r="CJ224" s="2" t="str">
        <f>IF(AND(ISBLANK(CI224),OR(NOT(ISBLANK(CK224)),NOT(ISBLANK(CL224)))),#N/A,
IF(ISBLANK(CI224),"",
IF(AND(NOT(ISERROR(VLOOKUP(CI224,MonsterTable!$A:$B,MATCH(MonsterTable!$B$1,MonsterTable!$A$1:$B$1,0),0))),OR(ISBLANK(CK224),ISBLANK(CL224))),#N/A,
IFERROR(VLOOKUP(CI224,MonsterTable!$A:$B,MATCH(MonsterTable!$B$1,MonsterTable!$A$1:$B$1,0),0),
IF(OR(NOT(ISBLANK(CK224)),ISBLANK(CL224)),#N/A,
IF(CI224="empty","empty",
VLOOKUP(CI224,MonsterGroupTable!$A:$A,1,0)))))))</f>
        <v/>
      </c>
    </row>
    <row r="225" spans="1:88">
      <c r="A225">
        <v>10224</v>
      </c>
      <c r="B225">
        <f t="shared" si="6"/>
        <v>1.1000000000000001</v>
      </c>
      <c r="C225">
        <f t="shared" si="6"/>
        <v>1.1000000000000001</v>
      </c>
      <c r="F225">
        <v>360</v>
      </c>
      <c r="G225">
        <v>7282</v>
      </c>
      <c r="H225">
        <v>0</v>
      </c>
      <c r="I225">
        <v>0</v>
      </c>
      <c r="J225">
        <v>0</v>
      </c>
      <c r="K225" t="s">
        <v>28</v>
      </c>
      <c r="L225" t="s">
        <v>245</v>
      </c>
      <c r="M225" t="s">
        <v>79</v>
      </c>
      <c r="N225" t="s">
        <v>80</v>
      </c>
      <c r="O225">
        <v>0</v>
      </c>
      <c r="P225">
        <v>-4.75</v>
      </c>
      <c r="Q225">
        <v>-3.5</v>
      </c>
      <c r="R225">
        <v>4.75</v>
      </c>
      <c r="S225">
        <v>3</v>
      </c>
      <c r="T225">
        <v>-13.5</v>
      </c>
      <c r="U225">
        <v>2.5499999999999998</v>
      </c>
      <c r="V225">
        <v>-6.75</v>
      </c>
      <c r="W225" t="str">
        <f t="shared" si="7"/>
        <v>g103,5</v>
      </c>
      <c r="X225" s="1" t="s">
        <v>281</v>
      </c>
      <c r="Y225" s="2" t="str">
        <f>IF(AND(ISBLANK(X225),OR(NOT(ISBLANK(Z225)),NOT(ISBLANK(AA225)))),#N/A,
IF(ISBLANK(X225),"",
IF(AND(NOT(ISERROR(VLOOKUP(X225,MonsterTable!$A:$B,MATCH(MonsterTable!$B$1,MonsterTable!$A$1:$B$1,0),0))),OR(ISBLANK(Z225),ISBLANK(AA225))),#N/A,
IFERROR(VLOOKUP(X225,MonsterTable!$A:$B,MATCH(MonsterTable!$B$1,MonsterTable!$A$1:$B$1,0),0),
IF(OR(NOT(ISBLANK(Z225)),ISBLANK(AA225)),#N/A,
IF(X225="empty","empty",
VLOOKUP(X225,MonsterGroupTable!$A:$A,1,0)))))))</f>
        <v>g103</v>
      </c>
      <c r="AA225">
        <v>5</v>
      </c>
      <c r="AF225" s="2" t="str">
        <f>IF(AND(ISBLANK(AE225),OR(NOT(ISBLANK(AG225)),NOT(ISBLANK(AH225)))),#N/A,
IF(ISBLANK(AE225),"",
IF(AND(NOT(ISERROR(VLOOKUP(AE225,MonsterTable!$A:$B,MATCH(MonsterTable!$B$1,MonsterTable!$A$1:$B$1,0),0))),OR(ISBLANK(AG225),ISBLANK(AH225))),#N/A,
IFERROR(VLOOKUP(AE225,MonsterTable!$A:$B,MATCH(MonsterTable!$B$1,MonsterTable!$A$1:$B$1,0),0),
IF(OR(NOT(ISBLANK(AG225)),ISBLANK(AH225)),#N/A,
IF(AE225="empty","empty",
VLOOKUP(AE225,MonsterGroupTable!$A:$A,1,0)))))))</f>
        <v/>
      </c>
      <c r="AM225" s="2" t="str">
        <f>IF(AND(ISBLANK(AL225),OR(NOT(ISBLANK(AN225)),NOT(ISBLANK(AO225)))),#N/A,
IF(ISBLANK(AL225),"",
IF(AND(NOT(ISERROR(VLOOKUP(AL225,MonsterTable!$A:$B,MATCH(MonsterTable!$B$1,MonsterTable!$A$1:$B$1,0),0))),OR(ISBLANK(AN225),ISBLANK(AO225))),#N/A,
IFERROR(VLOOKUP(AL225,MonsterTable!$A:$B,MATCH(MonsterTable!$B$1,MonsterTable!$A$1:$B$1,0),0),
IF(OR(NOT(ISBLANK(AN225)),ISBLANK(AO225)),#N/A,
IF(AL225="empty","empty",
VLOOKUP(AL225,MonsterGroupTable!$A:$A,1,0)))))))</f>
        <v/>
      </c>
      <c r="AT225" s="2" t="str">
        <f>IF(AND(ISBLANK(AS225),OR(NOT(ISBLANK(AU225)),NOT(ISBLANK(AV225)))),#N/A,
IF(ISBLANK(AS225),"",
IF(AND(NOT(ISERROR(VLOOKUP(AS225,MonsterTable!$A:$B,MATCH(MonsterTable!$B$1,MonsterTable!$A$1:$B$1,0),0))),OR(ISBLANK(AU225),ISBLANK(AV225))),#N/A,
IFERROR(VLOOKUP(AS225,MonsterTable!$A:$B,MATCH(MonsterTable!$B$1,MonsterTable!$A$1:$B$1,0),0),
IF(OR(NOT(ISBLANK(AU225)),ISBLANK(AV225)),#N/A,
IF(AS225="empty","empty",
VLOOKUP(AS225,MonsterGroupTable!$A:$A,1,0)))))))</f>
        <v/>
      </c>
      <c r="BA225" s="2" t="str">
        <f>IF(AND(ISBLANK(AZ225),OR(NOT(ISBLANK(BB225)),NOT(ISBLANK(BC225)))),#N/A,
IF(ISBLANK(AZ225),"",
IF(AND(NOT(ISERROR(VLOOKUP(AZ225,MonsterTable!$A:$B,MATCH(MonsterTable!$B$1,MonsterTable!$A$1:$B$1,0),0))),OR(ISBLANK(BB225),ISBLANK(BC225))),#N/A,
IFERROR(VLOOKUP(AZ225,MonsterTable!$A:$B,MATCH(MonsterTable!$B$1,MonsterTable!$A$1:$B$1,0),0),
IF(OR(NOT(ISBLANK(BB225)),ISBLANK(BC225)),#N/A,
IF(AZ225="empty","empty",
VLOOKUP(AZ225,MonsterGroupTable!$A:$A,1,0)))))))</f>
        <v/>
      </c>
      <c r="BH225" s="2" t="str">
        <f>IF(AND(ISBLANK(BG225),OR(NOT(ISBLANK(BI225)),NOT(ISBLANK(BJ225)))),#N/A,
IF(ISBLANK(BG225),"",
IF(AND(NOT(ISERROR(VLOOKUP(BG225,MonsterTable!$A:$B,MATCH(MonsterTable!$B$1,MonsterTable!$A$1:$B$1,0),0))),OR(ISBLANK(BI225),ISBLANK(BJ225))),#N/A,
IFERROR(VLOOKUP(BG225,MonsterTable!$A:$B,MATCH(MonsterTable!$B$1,MonsterTable!$A$1:$B$1,0),0),
IF(OR(NOT(ISBLANK(BI225)),ISBLANK(BJ225)),#N/A,
IF(BG225="empty","empty",
VLOOKUP(BG225,MonsterGroupTable!$A:$A,1,0)))))))</f>
        <v/>
      </c>
      <c r="BO225" s="2" t="str">
        <f>IF(AND(ISBLANK(BN225),OR(NOT(ISBLANK(BP225)),NOT(ISBLANK(BQ225)))),#N/A,
IF(ISBLANK(BN225),"",
IF(AND(NOT(ISERROR(VLOOKUP(BN225,MonsterTable!$A:$B,MATCH(MonsterTable!$B$1,MonsterTable!$A$1:$B$1,0),0))),OR(ISBLANK(BP225),ISBLANK(BQ225))),#N/A,
IFERROR(VLOOKUP(BN225,MonsterTable!$A:$B,MATCH(MonsterTable!$B$1,MonsterTable!$A$1:$B$1,0),0),
IF(OR(NOT(ISBLANK(BP225)),ISBLANK(BQ225)),#N/A,
IF(BN225="empty","empty",
VLOOKUP(BN225,MonsterGroupTable!$A:$A,1,0)))))))</f>
        <v/>
      </c>
      <c r="BV225" s="2" t="str">
        <f>IF(AND(ISBLANK(BU225),OR(NOT(ISBLANK(BW225)),NOT(ISBLANK(BX225)))),#N/A,
IF(ISBLANK(BU225),"",
IF(AND(NOT(ISERROR(VLOOKUP(BU225,MonsterTable!$A:$B,MATCH(MonsterTable!$B$1,MonsterTable!$A$1:$B$1,0),0))),OR(ISBLANK(BW225),ISBLANK(BX225))),#N/A,
IFERROR(VLOOKUP(BU225,MonsterTable!$A:$B,MATCH(MonsterTable!$B$1,MonsterTable!$A$1:$B$1,0),0),
IF(OR(NOT(ISBLANK(BW225)),ISBLANK(BX225)),#N/A,
IF(BU225="empty","empty",
VLOOKUP(BU225,MonsterGroupTable!$A:$A,1,0)))))))</f>
        <v/>
      </c>
      <c r="CC225" s="2" t="str">
        <f>IF(AND(ISBLANK(CB225),OR(NOT(ISBLANK(CD225)),NOT(ISBLANK(CE225)))),#N/A,
IF(ISBLANK(CB225),"",
IF(AND(NOT(ISERROR(VLOOKUP(CB225,MonsterTable!$A:$B,MATCH(MonsterTable!$B$1,MonsterTable!$A$1:$B$1,0),0))),OR(ISBLANK(CD225),ISBLANK(CE225))),#N/A,
IFERROR(VLOOKUP(CB225,MonsterTable!$A:$B,MATCH(MonsterTable!$B$1,MonsterTable!$A$1:$B$1,0),0),
IF(OR(NOT(ISBLANK(CD225)),ISBLANK(CE225)),#N/A,
IF(CB225="empty","empty",
VLOOKUP(CB225,MonsterGroupTable!$A:$A,1,0)))))))</f>
        <v/>
      </c>
      <c r="CJ225" s="2" t="str">
        <f>IF(AND(ISBLANK(CI225),OR(NOT(ISBLANK(CK225)),NOT(ISBLANK(CL225)))),#N/A,
IF(ISBLANK(CI225),"",
IF(AND(NOT(ISERROR(VLOOKUP(CI225,MonsterTable!$A:$B,MATCH(MonsterTable!$B$1,MonsterTable!$A$1:$B$1,0),0))),OR(ISBLANK(CK225),ISBLANK(CL225))),#N/A,
IFERROR(VLOOKUP(CI225,MonsterTable!$A:$B,MATCH(MonsterTable!$B$1,MonsterTable!$A$1:$B$1,0),0),
IF(OR(NOT(ISBLANK(CK225)),ISBLANK(CL225)),#N/A,
IF(CI225="empty","empty",
VLOOKUP(CI225,MonsterGroupTable!$A:$A,1,0)))))))</f>
        <v/>
      </c>
    </row>
    <row r="226" spans="1:88">
      <c r="A226">
        <v>10225</v>
      </c>
      <c r="B226">
        <f t="shared" si="6"/>
        <v>1.1000000000000001</v>
      </c>
      <c r="C226">
        <f t="shared" si="6"/>
        <v>1.1000000000000001</v>
      </c>
      <c r="F226">
        <v>360</v>
      </c>
      <c r="G226">
        <v>7336</v>
      </c>
      <c r="H226">
        <v>0</v>
      </c>
      <c r="I226">
        <v>0</v>
      </c>
      <c r="J226">
        <v>0</v>
      </c>
      <c r="K226" t="s">
        <v>28</v>
      </c>
      <c r="L226" t="s">
        <v>245</v>
      </c>
      <c r="M226" t="s">
        <v>79</v>
      </c>
      <c r="N226" t="s">
        <v>80</v>
      </c>
      <c r="O226">
        <v>0</v>
      </c>
      <c r="P226">
        <v>-4.75</v>
      </c>
      <c r="Q226">
        <v>-3.5</v>
      </c>
      <c r="R226">
        <v>4.75</v>
      </c>
      <c r="S226">
        <v>3</v>
      </c>
      <c r="T226">
        <v>-13.5</v>
      </c>
      <c r="U226">
        <v>2.5499999999999998</v>
      </c>
      <c r="V226">
        <v>-6.75</v>
      </c>
      <c r="W226" t="str">
        <f t="shared" si="7"/>
        <v>g103,5</v>
      </c>
      <c r="X226" s="1" t="s">
        <v>281</v>
      </c>
      <c r="Y226" s="2" t="str">
        <f>IF(AND(ISBLANK(X226),OR(NOT(ISBLANK(Z226)),NOT(ISBLANK(AA226)))),#N/A,
IF(ISBLANK(X226),"",
IF(AND(NOT(ISERROR(VLOOKUP(X226,MonsterTable!$A:$B,MATCH(MonsterTable!$B$1,MonsterTable!$A$1:$B$1,0),0))),OR(ISBLANK(Z226),ISBLANK(AA226))),#N/A,
IFERROR(VLOOKUP(X226,MonsterTable!$A:$B,MATCH(MonsterTable!$B$1,MonsterTable!$A$1:$B$1,0),0),
IF(OR(NOT(ISBLANK(Z226)),ISBLANK(AA226)),#N/A,
IF(X226="empty","empty",
VLOOKUP(X226,MonsterGroupTable!$A:$A,1,0)))))))</f>
        <v>g103</v>
      </c>
      <c r="AA226">
        <v>5</v>
      </c>
      <c r="AF226" s="2" t="str">
        <f>IF(AND(ISBLANK(AE226),OR(NOT(ISBLANK(AG226)),NOT(ISBLANK(AH226)))),#N/A,
IF(ISBLANK(AE226),"",
IF(AND(NOT(ISERROR(VLOOKUP(AE226,MonsterTable!$A:$B,MATCH(MonsterTable!$B$1,MonsterTable!$A$1:$B$1,0),0))),OR(ISBLANK(AG226),ISBLANK(AH226))),#N/A,
IFERROR(VLOOKUP(AE226,MonsterTable!$A:$B,MATCH(MonsterTable!$B$1,MonsterTable!$A$1:$B$1,0),0),
IF(OR(NOT(ISBLANK(AG226)),ISBLANK(AH226)),#N/A,
IF(AE226="empty","empty",
VLOOKUP(AE226,MonsterGroupTable!$A:$A,1,0)))))))</f>
        <v/>
      </c>
      <c r="AM226" s="2" t="str">
        <f>IF(AND(ISBLANK(AL226),OR(NOT(ISBLANK(AN226)),NOT(ISBLANK(AO226)))),#N/A,
IF(ISBLANK(AL226),"",
IF(AND(NOT(ISERROR(VLOOKUP(AL226,MonsterTable!$A:$B,MATCH(MonsterTable!$B$1,MonsterTable!$A$1:$B$1,0),0))),OR(ISBLANK(AN226),ISBLANK(AO226))),#N/A,
IFERROR(VLOOKUP(AL226,MonsterTable!$A:$B,MATCH(MonsterTable!$B$1,MonsterTable!$A$1:$B$1,0),0),
IF(OR(NOT(ISBLANK(AN226)),ISBLANK(AO226)),#N/A,
IF(AL226="empty","empty",
VLOOKUP(AL226,MonsterGroupTable!$A:$A,1,0)))))))</f>
        <v/>
      </c>
      <c r="AT226" s="2" t="str">
        <f>IF(AND(ISBLANK(AS226),OR(NOT(ISBLANK(AU226)),NOT(ISBLANK(AV226)))),#N/A,
IF(ISBLANK(AS226),"",
IF(AND(NOT(ISERROR(VLOOKUP(AS226,MonsterTable!$A:$B,MATCH(MonsterTable!$B$1,MonsterTable!$A$1:$B$1,0),0))),OR(ISBLANK(AU226),ISBLANK(AV226))),#N/A,
IFERROR(VLOOKUP(AS226,MonsterTable!$A:$B,MATCH(MonsterTable!$B$1,MonsterTable!$A$1:$B$1,0),0),
IF(OR(NOT(ISBLANK(AU226)),ISBLANK(AV226)),#N/A,
IF(AS226="empty","empty",
VLOOKUP(AS226,MonsterGroupTable!$A:$A,1,0)))))))</f>
        <v/>
      </c>
      <c r="BA226" s="2" t="str">
        <f>IF(AND(ISBLANK(AZ226),OR(NOT(ISBLANK(BB226)),NOT(ISBLANK(BC226)))),#N/A,
IF(ISBLANK(AZ226),"",
IF(AND(NOT(ISERROR(VLOOKUP(AZ226,MonsterTable!$A:$B,MATCH(MonsterTable!$B$1,MonsterTable!$A$1:$B$1,0),0))),OR(ISBLANK(BB226),ISBLANK(BC226))),#N/A,
IFERROR(VLOOKUP(AZ226,MonsterTable!$A:$B,MATCH(MonsterTable!$B$1,MonsterTable!$A$1:$B$1,0),0),
IF(OR(NOT(ISBLANK(BB226)),ISBLANK(BC226)),#N/A,
IF(AZ226="empty","empty",
VLOOKUP(AZ226,MonsterGroupTable!$A:$A,1,0)))))))</f>
        <v/>
      </c>
      <c r="BH226" s="2" t="str">
        <f>IF(AND(ISBLANK(BG226),OR(NOT(ISBLANK(BI226)),NOT(ISBLANK(BJ226)))),#N/A,
IF(ISBLANK(BG226),"",
IF(AND(NOT(ISERROR(VLOOKUP(BG226,MonsterTable!$A:$B,MATCH(MonsterTable!$B$1,MonsterTable!$A$1:$B$1,0),0))),OR(ISBLANK(BI226),ISBLANK(BJ226))),#N/A,
IFERROR(VLOOKUP(BG226,MonsterTable!$A:$B,MATCH(MonsterTable!$B$1,MonsterTable!$A$1:$B$1,0),0),
IF(OR(NOT(ISBLANK(BI226)),ISBLANK(BJ226)),#N/A,
IF(BG226="empty","empty",
VLOOKUP(BG226,MonsterGroupTable!$A:$A,1,0)))))))</f>
        <v/>
      </c>
      <c r="BO226" s="2" t="str">
        <f>IF(AND(ISBLANK(BN226),OR(NOT(ISBLANK(BP226)),NOT(ISBLANK(BQ226)))),#N/A,
IF(ISBLANK(BN226),"",
IF(AND(NOT(ISERROR(VLOOKUP(BN226,MonsterTable!$A:$B,MATCH(MonsterTable!$B$1,MonsterTable!$A$1:$B$1,0),0))),OR(ISBLANK(BP226),ISBLANK(BQ226))),#N/A,
IFERROR(VLOOKUP(BN226,MonsterTable!$A:$B,MATCH(MonsterTable!$B$1,MonsterTable!$A$1:$B$1,0),0),
IF(OR(NOT(ISBLANK(BP226)),ISBLANK(BQ226)),#N/A,
IF(BN226="empty","empty",
VLOOKUP(BN226,MonsterGroupTable!$A:$A,1,0)))))))</f>
        <v/>
      </c>
      <c r="BV226" s="2" t="str">
        <f>IF(AND(ISBLANK(BU226),OR(NOT(ISBLANK(BW226)),NOT(ISBLANK(BX226)))),#N/A,
IF(ISBLANK(BU226),"",
IF(AND(NOT(ISERROR(VLOOKUP(BU226,MonsterTable!$A:$B,MATCH(MonsterTable!$B$1,MonsterTable!$A$1:$B$1,0),0))),OR(ISBLANK(BW226),ISBLANK(BX226))),#N/A,
IFERROR(VLOOKUP(BU226,MonsterTable!$A:$B,MATCH(MonsterTable!$B$1,MonsterTable!$A$1:$B$1,0),0),
IF(OR(NOT(ISBLANK(BW226)),ISBLANK(BX226)),#N/A,
IF(BU226="empty","empty",
VLOOKUP(BU226,MonsterGroupTable!$A:$A,1,0)))))))</f>
        <v/>
      </c>
      <c r="CC226" s="2" t="str">
        <f>IF(AND(ISBLANK(CB226),OR(NOT(ISBLANK(CD226)),NOT(ISBLANK(CE226)))),#N/A,
IF(ISBLANK(CB226),"",
IF(AND(NOT(ISERROR(VLOOKUP(CB226,MonsterTable!$A:$B,MATCH(MonsterTable!$B$1,MonsterTable!$A$1:$B$1,0),0))),OR(ISBLANK(CD226),ISBLANK(CE226))),#N/A,
IFERROR(VLOOKUP(CB226,MonsterTable!$A:$B,MATCH(MonsterTable!$B$1,MonsterTable!$A$1:$B$1,0),0),
IF(OR(NOT(ISBLANK(CD226)),ISBLANK(CE226)),#N/A,
IF(CB226="empty","empty",
VLOOKUP(CB226,MonsterGroupTable!$A:$A,1,0)))))))</f>
        <v/>
      </c>
      <c r="CJ226" s="2" t="str">
        <f>IF(AND(ISBLANK(CI226),OR(NOT(ISBLANK(CK226)),NOT(ISBLANK(CL226)))),#N/A,
IF(ISBLANK(CI226),"",
IF(AND(NOT(ISERROR(VLOOKUP(CI226,MonsterTable!$A:$B,MATCH(MonsterTable!$B$1,MonsterTable!$A$1:$B$1,0),0))),OR(ISBLANK(CK226),ISBLANK(CL226))),#N/A,
IFERROR(VLOOKUP(CI226,MonsterTable!$A:$B,MATCH(MonsterTable!$B$1,MonsterTable!$A$1:$B$1,0),0),
IF(OR(NOT(ISBLANK(CK226)),ISBLANK(CL226)),#N/A,
IF(CI226="empty","empty",
VLOOKUP(CI226,MonsterGroupTable!$A:$A,1,0)))))))</f>
        <v/>
      </c>
    </row>
    <row r="227" spans="1:88">
      <c r="A227">
        <v>10226</v>
      </c>
      <c r="B227">
        <f t="shared" si="6"/>
        <v>1.1000000000000001</v>
      </c>
      <c r="C227">
        <f t="shared" si="6"/>
        <v>1.1000000000000001</v>
      </c>
      <c r="F227">
        <v>400</v>
      </c>
      <c r="G227">
        <v>7390</v>
      </c>
      <c r="H227">
        <v>0</v>
      </c>
      <c r="I227">
        <v>0</v>
      </c>
      <c r="J227">
        <v>0</v>
      </c>
      <c r="K227" t="s">
        <v>28</v>
      </c>
      <c r="L227" t="s">
        <v>245</v>
      </c>
      <c r="M227" t="s">
        <v>79</v>
      </c>
      <c r="N227" t="s">
        <v>80</v>
      </c>
      <c r="O227">
        <v>0</v>
      </c>
      <c r="P227">
        <v>-4.75</v>
      </c>
      <c r="Q227">
        <v>-3.5</v>
      </c>
      <c r="R227">
        <v>4.75</v>
      </c>
      <c r="S227">
        <v>3</v>
      </c>
      <c r="T227">
        <v>-13.5</v>
      </c>
      <c r="U227">
        <v>2.5499999999999998</v>
      </c>
      <c r="V227">
        <v>-6.75</v>
      </c>
      <c r="W227" t="str">
        <f t="shared" si="7"/>
        <v>g103,5</v>
      </c>
      <c r="X227" s="1" t="s">
        <v>281</v>
      </c>
      <c r="Y227" s="2" t="str">
        <f>IF(AND(ISBLANK(X227),OR(NOT(ISBLANK(Z227)),NOT(ISBLANK(AA227)))),#N/A,
IF(ISBLANK(X227),"",
IF(AND(NOT(ISERROR(VLOOKUP(X227,MonsterTable!$A:$B,MATCH(MonsterTable!$B$1,MonsterTable!$A$1:$B$1,0),0))),OR(ISBLANK(Z227),ISBLANK(AA227))),#N/A,
IFERROR(VLOOKUP(X227,MonsterTable!$A:$B,MATCH(MonsterTable!$B$1,MonsterTable!$A$1:$B$1,0),0),
IF(OR(NOT(ISBLANK(Z227)),ISBLANK(AA227)),#N/A,
IF(X227="empty","empty",
VLOOKUP(X227,MonsterGroupTable!$A:$A,1,0)))))))</f>
        <v>g103</v>
      </c>
      <c r="AA227">
        <v>5</v>
      </c>
      <c r="AF227" s="2" t="str">
        <f>IF(AND(ISBLANK(AE227),OR(NOT(ISBLANK(AG227)),NOT(ISBLANK(AH227)))),#N/A,
IF(ISBLANK(AE227),"",
IF(AND(NOT(ISERROR(VLOOKUP(AE227,MonsterTable!$A:$B,MATCH(MonsterTable!$B$1,MonsterTable!$A$1:$B$1,0),0))),OR(ISBLANK(AG227),ISBLANK(AH227))),#N/A,
IFERROR(VLOOKUP(AE227,MonsterTable!$A:$B,MATCH(MonsterTable!$B$1,MonsterTable!$A$1:$B$1,0),0),
IF(OR(NOT(ISBLANK(AG227)),ISBLANK(AH227)),#N/A,
IF(AE227="empty","empty",
VLOOKUP(AE227,MonsterGroupTable!$A:$A,1,0)))))))</f>
        <v/>
      </c>
      <c r="AM227" s="2" t="str">
        <f>IF(AND(ISBLANK(AL227),OR(NOT(ISBLANK(AN227)),NOT(ISBLANK(AO227)))),#N/A,
IF(ISBLANK(AL227),"",
IF(AND(NOT(ISERROR(VLOOKUP(AL227,MonsterTable!$A:$B,MATCH(MonsterTable!$B$1,MonsterTable!$A$1:$B$1,0),0))),OR(ISBLANK(AN227),ISBLANK(AO227))),#N/A,
IFERROR(VLOOKUP(AL227,MonsterTable!$A:$B,MATCH(MonsterTable!$B$1,MonsterTable!$A$1:$B$1,0),0),
IF(OR(NOT(ISBLANK(AN227)),ISBLANK(AO227)),#N/A,
IF(AL227="empty","empty",
VLOOKUP(AL227,MonsterGroupTable!$A:$A,1,0)))))))</f>
        <v/>
      </c>
      <c r="AT227" s="2" t="str">
        <f>IF(AND(ISBLANK(AS227),OR(NOT(ISBLANK(AU227)),NOT(ISBLANK(AV227)))),#N/A,
IF(ISBLANK(AS227),"",
IF(AND(NOT(ISERROR(VLOOKUP(AS227,MonsterTable!$A:$B,MATCH(MonsterTable!$B$1,MonsterTable!$A$1:$B$1,0),0))),OR(ISBLANK(AU227),ISBLANK(AV227))),#N/A,
IFERROR(VLOOKUP(AS227,MonsterTable!$A:$B,MATCH(MonsterTable!$B$1,MonsterTable!$A$1:$B$1,0),0),
IF(OR(NOT(ISBLANK(AU227)),ISBLANK(AV227)),#N/A,
IF(AS227="empty","empty",
VLOOKUP(AS227,MonsterGroupTable!$A:$A,1,0)))))))</f>
        <v/>
      </c>
      <c r="BA227" s="2" t="str">
        <f>IF(AND(ISBLANK(AZ227),OR(NOT(ISBLANK(BB227)),NOT(ISBLANK(BC227)))),#N/A,
IF(ISBLANK(AZ227),"",
IF(AND(NOT(ISERROR(VLOOKUP(AZ227,MonsterTable!$A:$B,MATCH(MonsterTable!$B$1,MonsterTable!$A$1:$B$1,0),0))),OR(ISBLANK(BB227),ISBLANK(BC227))),#N/A,
IFERROR(VLOOKUP(AZ227,MonsterTable!$A:$B,MATCH(MonsterTable!$B$1,MonsterTable!$A$1:$B$1,0),0),
IF(OR(NOT(ISBLANK(BB227)),ISBLANK(BC227)),#N/A,
IF(AZ227="empty","empty",
VLOOKUP(AZ227,MonsterGroupTable!$A:$A,1,0)))))))</f>
        <v/>
      </c>
      <c r="BH227" s="2" t="str">
        <f>IF(AND(ISBLANK(BG227),OR(NOT(ISBLANK(BI227)),NOT(ISBLANK(BJ227)))),#N/A,
IF(ISBLANK(BG227),"",
IF(AND(NOT(ISERROR(VLOOKUP(BG227,MonsterTable!$A:$B,MATCH(MonsterTable!$B$1,MonsterTable!$A$1:$B$1,0),0))),OR(ISBLANK(BI227),ISBLANK(BJ227))),#N/A,
IFERROR(VLOOKUP(BG227,MonsterTable!$A:$B,MATCH(MonsterTable!$B$1,MonsterTable!$A$1:$B$1,0),0),
IF(OR(NOT(ISBLANK(BI227)),ISBLANK(BJ227)),#N/A,
IF(BG227="empty","empty",
VLOOKUP(BG227,MonsterGroupTable!$A:$A,1,0)))))))</f>
        <v/>
      </c>
      <c r="BO227" s="2" t="str">
        <f>IF(AND(ISBLANK(BN227),OR(NOT(ISBLANK(BP227)),NOT(ISBLANK(BQ227)))),#N/A,
IF(ISBLANK(BN227),"",
IF(AND(NOT(ISERROR(VLOOKUP(BN227,MonsterTable!$A:$B,MATCH(MonsterTable!$B$1,MonsterTable!$A$1:$B$1,0),0))),OR(ISBLANK(BP227),ISBLANK(BQ227))),#N/A,
IFERROR(VLOOKUP(BN227,MonsterTable!$A:$B,MATCH(MonsterTable!$B$1,MonsterTable!$A$1:$B$1,0),0),
IF(OR(NOT(ISBLANK(BP227)),ISBLANK(BQ227)),#N/A,
IF(BN227="empty","empty",
VLOOKUP(BN227,MonsterGroupTable!$A:$A,1,0)))))))</f>
        <v/>
      </c>
      <c r="BV227" s="2" t="str">
        <f>IF(AND(ISBLANK(BU227),OR(NOT(ISBLANK(BW227)),NOT(ISBLANK(BX227)))),#N/A,
IF(ISBLANK(BU227),"",
IF(AND(NOT(ISERROR(VLOOKUP(BU227,MonsterTable!$A:$B,MATCH(MonsterTable!$B$1,MonsterTable!$A$1:$B$1,0),0))),OR(ISBLANK(BW227),ISBLANK(BX227))),#N/A,
IFERROR(VLOOKUP(BU227,MonsterTable!$A:$B,MATCH(MonsterTable!$B$1,MonsterTable!$A$1:$B$1,0),0),
IF(OR(NOT(ISBLANK(BW227)),ISBLANK(BX227)),#N/A,
IF(BU227="empty","empty",
VLOOKUP(BU227,MonsterGroupTable!$A:$A,1,0)))))))</f>
        <v/>
      </c>
      <c r="CC227" s="2" t="str">
        <f>IF(AND(ISBLANK(CB227),OR(NOT(ISBLANK(CD227)),NOT(ISBLANK(CE227)))),#N/A,
IF(ISBLANK(CB227),"",
IF(AND(NOT(ISERROR(VLOOKUP(CB227,MonsterTable!$A:$B,MATCH(MonsterTable!$B$1,MonsterTable!$A$1:$B$1,0),0))),OR(ISBLANK(CD227),ISBLANK(CE227))),#N/A,
IFERROR(VLOOKUP(CB227,MonsterTable!$A:$B,MATCH(MonsterTable!$B$1,MonsterTable!$A$1:$B$1,0),0),
IF(OR(NOT(ISBLANK(CD227)),ISBLANK(CE227)),#N/A,
IF(CB227="empty","empty",
VLOOKUP(CB227,MonsterGroupTable!$A:$A,1,0)))))))</f>
        <v/>
      </c>
      <c r="CJ227" s="2" t="str">
        <f>IF(AND(ISBLANK(CI227),OR(NOT(ISBLANK(CK227)),NOT(ISBLANK(CL227)))),#N/A,
IF(ISBLANK(CI227),"",
IF(AND(NOT(ISERROR(VLOOKUP(CI227,MonsterTable!$A:$B,MATCH(MonsterTable!$B$1,MonsterTable!$A$1:$B$1,0),0))),OR(ISBLANK(CK227),ISBLANK(CL227))),#N/A,
IFERROR(VLOOKUP(CI227,MonsterTable!$A:$B,MATCH(MonsterTable!$B$1,MonsterTable!$A$1:$B$1,0),0),
IF(OR(NOT(ISBLANK(CK227)),ISBLANK(CL227)),#N/A,
IF(CI227="empty","empty",
VLOOKUP(CI227,MonsterGroupTable!$A:$A,1,0)))))))</f>
        <v/>
      </c>
    </row>
    <row r="228" spans="1:88">
      <c r="A228">
        <v>10227</v>
      </c>
      <c r="B228">
        <f t="shared" si="6"/>
        <v>1.1000000000000001</v>
      </c>
      <c r="C228">
        <f t="shared" si="6"/>
        <v>1.1000000000000001</v>
      </c>
      <c r="F228">
        <v>440</v>
      </c>
      <c r="G228">
        <v>7444</v>
      </c>
      <c r="H228">
        <v>0</v>
      </c>
      <c r="I228">
        <v>0</v>
      </c>
      <c r="J228">
        <v>0</v>
      </c>
      <c r="K228" t="s">
        <v>28</v>
      </c>
      <c r="L228" t="s">
        <v>245</v>
      </c>
      <c r="M228" t="s">
        <v>79</v>
      </c>
      <c r="N228" t="s">
        <v>80</v>
      </c>
      <c r="O228">
        <v>0</v>
      </c>
      <c r="P228">
        <v>-4.75</v>
      </c>
      <c r="Q228">
        <v>-3.5</v>
      </c>
      <c r="R228">
        <v>4.75</v>
      </c>
      <c r="S228">
        <v>3</v>
      </c>
      <c r="T228">
        <v>-13.5</v>
      </c>
      <c r="U228">
        <v>2.5499999999999998</v>
      </c>
      <c r="V228">
        <v>-6.75</v>
      </c>
      <c r="W228" t="str">
        <f t="shared" si="7"/>
        <v>g103,5</v>
      </c>
      <c r="X228" s="1" t="s">
        <v>281</v>
      </c>
      <c r="Y228" s="2" t="str">
        <f>IF(AND(ISBLANK(X228),OR(NOT(ISBLANK(Z228)),NOT(ISBLANK(AA228)))),#N/A,
IF(ISBLANK(X228),"",
IF(AND(NOT(ISERROR(VLOOKUP(X228,MonsterTable!$A:$B,MATCH(MonsterTable!$B$1,MonsterTable!$A$1:$B$1,0),0))),OR(ISBLANK(Z228),ISBLANK(AA228))),#N/A,
IFERROR(VLOOKUP(X228,MonsterTable!$A:$B,MATCH(MonsterTable!$B$1,MonsterTable!$A$1:$B$1,0),0),
IF(OR(NOT(ISBLANK(Z228)),ISBLANK(AA228)),#N/A,
IF(X228="empty","empty",
VLOOKUP(X228,MonsterGroupTable!$A:$A,1,0)))))))</f>
        <v>g103</v>
      </c>
      <c r="AA228">
        <v>5</v>
      </c>
      <c r="AF228" s="2" t="str">
        <f>IF(AND(ISBLANK(AE228),OR(NOT(ISBLANK(AG228)),NOT(ISBLANK(AH228)))),#N/A,
IF(ISBLANK(AE228),"",
IF(AND(NOT(ISERROR(VLOOKUP(AE228,MonsterTable!$A:$B,MATCH(MonsterTable!$B$1,MonsterTable!$A$1:$B$1,0),0))),OR(ISBLANK(AG228),ISBLANK(AH228))),#N/A,
IFERROR(VLOOKUP(AE228,MonsterTable!$A:$B,MATCH(MonsterTable!$B$1,MonsterTable!$A$1:$B$1,0),0),
IF(OR(NOT(ISBLANK(AG228)),ISBLANK(AH228)),#N/A,
IF(AE228="empty","empty",
VLOOKUP(AE228,MonsterGroupTable!$A:$A,1,0)))))))</f>
        <v/>
      </c>
      <c r="AM228" s="2" t="str">
        <f>IF(AND(ISBLANK(AL228),OR(NOT(ISBLANK(AN228)),NOT(ISBLANK(AO228)))),#N/A,
IF(ISBLANK(AL228),"",
IF(AND(NOT(ISERROR(VLOOKUP(AL228,MonsterTable!$A:$B,MATCH(MonsterTable!$B$1,MonsterTable!$A$1:$B$1,0),0))),OR(ISBLANK(AN228),ISBLANK(AO228))),#N/A,
IFERROR(VLOOKUP(AL228,MonsterTable!$A:$B,MATCH(MonsterTable!$B$1,MonsterTable!$A$1:$B$1,0),0),
IF(OR(NOT(ISBLANK(AN228)),ISBLANK(AO228)),#N/A,
IF(AL228="empty","empty",
VLOOKUP(AL228,MonsterGroupTable!$A:$A,1,0)))))))</f>
        <v/>
      </c>
      <c r="AT228" s="2" t="str">
        <f>IF(AND(ISBLANK(AS228),OR(NOT(ISBLANK(AU228)),NOT(ISBLANK(AV228)))),#N/A,
IF(ISBLANK(AS228),"",
IF(AND(NOT(ISERROR(VLOOKUP(AS228,MonsterTable!$A:$B,MATCH(MonsterTable!$B$1,MonsterTable!$A$1:$B$1,0),0))),OR(ISBLANK(AU228),ISBLANK(AV228))),#N/A,
IFERROR(VLOOKUP(AS228,MonsterTable!$A:$B,MATCH(MonsterTable!$B$1,MonsterTable!$A$1:$B$1,0),0),
IF(OR(NOT(ISBLANK(AU228)),ISBLANK(AV228)),#N/A,
IF(AS228="empty","empty",
VLOOKUP(AS228,MonsterGroupTable!$A:$A,1,0)))))))</f>
        <v/>
      </c>
      <c r="BA228" s="2" t="str">
        <f>IF(AND(ISBLANK(AZ228),OR(NOT(ISBLANK(BB228)),NOT(ISBLANK(BC228)))),#N/A,
IF(ISBLANK(AZ228),"",
IF(AND(NOT(ISERROR(VLOOKUP(AZ228,MonsterTable!$A:$B,MATCH(MonsterTable!$B$1,MonsterTable!$A$1:$B$1,0),0))),OR(ISBLANK(BB228),ISBLANK(BC228))),#N/A,
IFERROR(VLOOKUP(AZ228,MonsterTable!$A:$B,MATCH(MonsterTable!$B$1,MonsterTable!$A$1:$B$1,0),0),
IF(OR(NOT(ISBLANK(BB228)),ISBLANK(BC228)),#N/A,
IF(AZ228="empty","empty",
VLOOKUP(AZ228,MonsterGroupTable!$A:$A,1,0)))))))</f>
        <v/>
      </c>
      <c r="BH228" s="2" t="str">
        <f>IF(AND(ISBLANK(BG228),OR(NOT(ISBLANK(BI228)),NOT(ISBLANK(BJ228)))),#N/A,
IF(ISBLANK(BG228),"",
IF(AND(NOT(ISERROR(VLOOKUP(BG228,MonsterTable!$A:$B,MATCH(MonsterTable!$B$1,MonsterTable!$A$1:$B$1,0),0))),OR(ISBLANK(BI228),ISBLANK(BJ228))),#N/A,
IFERROR(VLOOKUP(BG228,MonsterTable!$A:$B,MATCH(MonsterTable!$B$1,MonsterTable!$A$1:$B$1,0),0),
IF(OR(NOT(ISBLANK(BI228)),ISBLANK(BJ228)),#N/A,
IF(BG228="empty","empty",
VLOOKUP(BG228,MonsterGroupTable!$A:$A,1,0)))))))</f>
        <v/>
      </c>
      <c r="BO228" s="2" t="str">
        <f>IF(AND(ISBLANK(BN228),OR(NOT(ISBLANK(BP228)),NOT(ISBLANK(BQ228)))),#N/A,
IF(ISBLANK(BN228),"",
IF(AND(NOT(ISERROR(VLOOKUP(BN228,MonsterTable!$A:$B,MATCH(MonsterTable!$B$1,MonsterTable!$A$1:$B$1,0),0))),OR(ISBLANK(BP228),ISBLANK(BQ228))),#N/A,
IFERROR(VLOOKUP(BN228,MonsterTable!$A:$B,MATCH(MonsterTable!$B$1,MonsterTable!$A$1:$B$1,0),0),
IF(OR(NOT(ISBLANK(BP228)),ISBLANK(BQ228)),#N/A,
IF(BN228="empty","empty",
VLOOKUP(BN228,MonsterGroupTable!$A:$A,1,0)))))))</f>
        <v/>
      </c>
      <c r="BV228" s="2" t="str">
        <f>IF(AND(ISBLANK(BU228),OR(NOT(ISBLANK(BW228)),NOT(ISBLANK(BX228)))),#N/A,
IF(ISBLANK(BU228),"",
IF(AND(NOT(ISERROR(VLOOKUP(BU228,MonsterTable!$A:$B,MATCH(MonsterTable!$B$1,MonsterTable!$A$1:$B$1,0),0))),OR(ISBLANK(BW228),ISBLANK(BX228))),#N/A,
IFERROR(VLOOKUP(BU228,MonsterTable!$A:$B,MATCH(MonsterTable!$B$1,MonsterTable!$A$1:$B$1,0),0),
IF(OR(NOT(ISBLANK(BW228)),ISBLANK(BX228)),#N/A,
IF(BU228="empty","empty",
VLOOKUP(BU228,MonsterGroupTable!$A:$A,1,0)))))))</f>
        <v/>
      </c>
      <c r="CC228" s="2" t="str">
        <f>IF(AND(ISBLANK(CB228),OR(NOT(ISBLANK(CD228)),NOT(ISBLANK(CE228)))),#N/A,
IF(ISBLANK(CB228),"",
IF(AND(NOT(ISERROR(VLOOKUP(CB228,MonsterTable!$A:$B,MATCH(MonsterTable!$B$1,MonsterTable!$A$1:$B$1,0),0))),OR(ISBLANK(CD228),ISBLANK(CE228))),#N/A,
IFERROR(VLOOKUP(CB228,MonsterTable!$A:$B,MATCH(MonsterTable!$B$1,MonsterTable!$A$1:$B$1,0),0),
IF(OR(NOT(ISBLANK(CD228)),ISBLANK(CE228)),#N/A,
IF(CB228="empty","empty",
VLOOKUP(CB228,MonsterGroupTable!$A:$A,1,0)))))))</f>
        <v/>
      </c>
      <c r="CJ228" s="2" t="str">
        <f>IF(AND(ISBLANK(CI228),OR(NOT(ISBLANK(CK228)),NOT(ISBLANK(CL228)))),#N/A,
IF(ISBLANK(CI228),"",
IF(AND(NOT(ISERROR(VLOOKUP(CI228,MonsterTable!$A:$B,MATCH(MonsterTable!$B$1,MonsterTable!$A$1:$B$1,0),0))),OR(ISBLANK(CK228),ISBLANK(CL228))),#N/A,
IFERROR(VLOOKUP(CI228,MonsterTable!$A:$B,MATCH(MonsterTable!$B$1,MonsterTable!$A$1:$B$1,0),0),
IF(OR(NOT(ISBLANK(CK228)),ISBLANK(CL228)),#N/A,
IF(CI228="empty","empty",
VLOOKUP(CI228,MonsterGroupTable!$A:$A,1,0)))))))</f>
        <v/>
      </c>
    </row>
    <row r="229" spans="1:88">
      <c r="A229">
        <v>10228</v>
      </c>
      <c r="B229">
        <f t="shared" si="6"/>
        <v>1.1000000000000001</v>
      </c>
      <c r="C229">
        <f t="shared" si="6"/>
        <v>1.1000000000000001</v>
      </c>
      <c r="F229">
        <v>480</v>
      </c>
      <c r="G229">
        <v>7498</v>
      </c>
      <c r="H229">
        <v>0</v>
      </c>
      <c r="I229">
        <v>0</v>
      </c>
      <c r="J229">
        <v>0</v>
      </c>
      <c r="K229" t="s">
        <v>28</v>
      </c>
      <c r="L229" t="s">
        <v>245</v>
      </c>
      <c r="M229" t="s">
        <v>79</v>
      </c>
      <c r="N229" t="s">
        <v>80</v>
      </c>
      <c r="O229">
        <v>0</v>
      </c>
      <c r="P229">
        <v>-4.75</v>
      </c>
      <c r="Q229">
        <v>-3.5</v>
      </c>
      <c r="R229">
        <v>4.75</v>
      </c>
      <c r="S229">
        <v>3</v>
      </c>
      <c r="T229">
        <v>-13.5</v>
      </c>
      <c r="U229">
        <v>2.5499999999999998</v>
      </c>
      <c r="V229">
        <v>-6.75</v>
      </c>
      <c r="W229" t="str">
        <f t="shared" si="7"/>
        <v>g103,5</v>
      </c>
      <c r="X229" s="1" t="s">
        <v>281</v>
      </c>
      <c r="Y229" s="2" t="str">
        <f>IF(AND(ISBLANK(X229),OR(NOT(ISBLANK(Z229)),NOT(ISBLANK(AA229)))),#N/A,
IF(ISBLANK(X229),"",
IF(AND(NOT(ISERROR(VLOOKUP(X229,MonsterTable!$A:$B,MATCH(MonsterTable!$B$1,MonsterTable!$A$1:$B$1,0),0))),OR(ISBLANK(Z229),ISBLANK(AA229))),#N/A,
IFERROR(VLOOKUP(X229,MonsterTable!$A:$B,MATCH(MonsterTable!$B$1,MonsterTable!$A$1:$B$1,0),0),
IF(OR(NOT(ISBLANK(Z229)),ISBLANK(AA229)),#N/A,
IF(X229="empty","empty",
VLOOKUP(X229,MonsterGroupTable!$A:$A,1,0)))))))</f>
        <v>g103</v>
      </c>
      <c r="AA229">
        <v>5</v>
      </c>
      <c r="AF229" s="2" t="str">
        <f>IF(AND(ISBLANK(AE229),OR(NOT(ISBLANK(AG229)),NOT(ISBLANK(AH229)))),#N/A,
IF(ISBLANK(AE229),"",
IF(AND(NOT(ISERROR(VLOOKUP(AE229,MonsterTable!$A:$B,MATCH(MonsterTable!$B$1,MonsterTable!$A$1:$B$1,0),0))),OR(ISBLANK(AG229),ISBLANK(AH229))),#N/A,
IFERROR(VLOOKUP(AE229,MonsterTable!$A:$B,MATCH(MonsterTable!$B$1,MonsterTable!$A$1:$B$1,0),0),
IF(OR(NOT(ISBLANK(AG229)),ISBLANK(AH229)),#N/A,
IF(AE229="empty","empty",
VLOOKUP(AE229,MonsterGroupTable!$A:$A,1,0)))))))</f>
        <v/>
      </c>
      <c r="AM229" s="2" t="str">
        <f>IF(AND(ISBLANK(AL229),OR(NOT(ISBLANK(AN229)),NOT(ISBLANK(AO229)))),#N/A,
IF(ISBLANK(AL229),"",
IF(AND(NOT(ISERROR(VLOOKUP(AL229,MonsterTable!$A:$B,MATCH(MonsterTable!$B$1,MonsterTable!$A$1:$B$1,0),0))),OR(ISBLANK(AN229),ISBLANK(AO229))),#N/A,
IFERROR(VLOOKUP(AL229,MonsterTable!$A:$B,MATCH(MonsterTable!$B$1,MonsterTable!$A$1:$B$1,0),0),
IF(OR(NOT(ISBLANK(AN229)),ISBLANK(AO229)),#N/A,
IF(AL229="empty","empty",
VLOOKUP(AL229,MonsterGroupTable!$A:$A,1,0)))))))</f>
        <v/>
      </c>
      <c r="AT229" s="2" t="str">
        <f>IF(AND(ISBLANK(AS229),OR(NOT(ISBLANK(AU229)),NOT(ISBLANK(AV229)))),#N/A,
IF(ISBLANK(AS229),"",
IF(AND(NOT(ISERROR(VLOOKUP(AS229,MonsterTable!$A:$B,MATCH(MonsterTable!$B$1,MonsterTable!$A$1:$B$1,0),0))),OR(ISBLANK(AU229),ISBLANK(AV229))),#N/A,
IFERROR(VLOOKUP(AS229,MonsterTable!$A:$B,MATCH(MonsterTable!$B$1,MonsterTable!$A$1:$B$1,0),0),
IF(OR(NOT(ISBLANK(AU229)),ISBLANK(AV229)),#N/A,
IF(AS229="empty","empty",
VLOOKUP(AS229,MonsterGroupTable!$A:$A,1,0)))))))</f>
        <v/>
      </c>
      <c r="BA229" s="2" t="str">
        <f>IF(AND(ISBLANK(AZ229),OR(NOT(ISBLANK(BB229)),NOT(ISBLANK(BC229)))),#N/A,
IF(ISBLANK(AZ229),"",
IF(AND(NOT(ISERROR(VLOOKUP(AZ229,MonsterTable!$A:$B,MATCH(MonsterTable!$B$1,MonsterTable!$A$1:$B$1,0),0))),OR(ISBLANK(BB229),ISBLANK(BC229))),#N/A,
IFERROR(VLOOKUP(AZ229,MonsterTable!$A:$B,MATCH(MonsterTable!$B$1,MonsterTable!$A$1:$B$1,0),0),
IF(OR(NOT(ISBLANK(BB229)),ISBLANK(BC229)),#N/A,
IF(AZ229="empty","empty",
VLOOKUP(AZ229,MonsterGroupTable!$A:$A,1,0)))))))</f>
        <v/>
      </c>
      <c r="BH229" s="2" t="str">
        <f>IF(AND(ISBLANK(BG229),OR(NOT(ISBLANK(BI229)),NOT(ISBLANK(BJ229)))),#N/A,
IF(ISBLANK(BG229),"",
IF(AND(NOT(ISERROR(VLOOKUP(BG229,MonsterTable!$A:$B,MATCH(MonsterTable!$B$1,MonsterTable!$A$1:$B$1,0),0))),OR(ISBLANK(BI229),ISBLANK(BJ229))),#N/A,
IFERROR(VLOOKUP(BG229,MonsterTable!$A:$B,MATCH(MonsterTable!$B$1,MonsterTable!$A$1:$B$1,0),0),
IF(OR(NOT(ISBLANK(BI229)),ISBLANK(BJ229)),#N/A,
IF(BG229="empty","empty",
VLOOKUP(BG229,MonsterGroupTable!$A:$A,1,0)))))))</f>
        <v/>
      </c>
      <c r="BO229" s="2" t="str">
        <f>IF(AND(ISBLANK(BN229),OR(NOT(ISBLANK(BP229)),NOT(ISBLANK(BQ229)))),#N/A,
IF(ISBLANK(BN229),"",
IF(AND(NOT(ISERROR(VLOOKUP(BN229,MonsterTable!$A:$B,MATCH(MonsterTable!$B$1,MonsterTable!$A$1:$B$1,0),0))),OR(ISBLANK(BP229),ISBLANK(BQ229))),#N/A,
IFERROR(VLOOKUP(BN229,MonsterTable!$A:$B,MATCH(MonsterTable!$B$1,MonsterTable!$A$1:$B$1,0),0),
IF(OR(NOT(ISBLANK(BP229)),ISBLANK(BQ229)),#N/A,
IF(BN229="empty","empty",
VLOOKUP(BN229,MonsterGroupTable!$A:$A,1,0)))))))</f>
        <v/>
      </c>
      <c r="BV229" s="2" t="str">
        <f>IF(AND(ISBLANK(BU229),OR(NOT(ISBLANK(BW229)),NOT(ISBLANK(BX229)))),#N/A,
IF(ISBLANK(BU229),"",
IF(AND(NOT(ISERROR(VLOOKUP(BU229,MonsterTable!$A:$B,MATCH(MonsterTable!$B$1,MonsterTable!$A$1:$B$1,0),0))),OR(ISBLANK(BW229),ISBLANK(BX229))),#N/A,
IFERROR(VLOOKUP(BU229,MonsterTable!$A:$B,MATCH(MonsterTable!$B$1,MonsterTable!$A$1:$B$1,0),0),
IF(OR(NOT(ISBLANK(BW229)),ISBLANK(BX229)),#N/A,
IF(BU229="empty","empty",
VLOOKUP(BU229,MonsterGroupTable!$A:$A,1,0)))))))</f>
        <v/>
      </c>
      <c r="CC229" s="2" t="str">
        <f>IF(AND(ISBLANK(CB229),OR(NOT(ISBLANK(CD229)),NOT(ISBLANK(CE229)))),#N/A,
IF(ISBLANK(CB229),"",
IF(AND(NOT(ISERROR(VLOOKUP(CB229,MonsterTable!$A:$B,MATCH(MonsterTable!$B$1,MonsterTable!$A$1:$B$1,0),0))),OR(ISBLANK(CD229),ISBLANK(CE229))),#N/A,
IFERROR(VLOOKUP(CB229,MonsterTable!$A:$B,MATCH(MonsterTable!$B$1,MonsterTable!$A$1:$B$1,0),0),
IF(OR(NOT(ISBLANK(CD229)),ISBLANK(CE229)),#N/A,
IF(CB229="empty","empty",
VLOOKUP(CB229,MonsterGroupTable!$A:$A,1,0)))))))</f>
        <v/>
      </c>
      <c r="CJ229" s="2" t="str">
        <f>IF(AND(ISBLANK(CI229),OR(NOT(ISBLANK(CK229)),NOT(ISBLANK(CL229)))),#N/A,
IF(ISBLANK(CI229),"",
IF(AND(NOT(ISERROR(VLOOKUP(CI229,MonsterTable!$A:$B,MATCH(MonsterTable!$B$1,MonsterTable!$A$1:$B$1,0),0))),OR(ISBLANK(CK229),ISBLANK(CL229))),#N/A,
IFERROR(VLOOKUP(CI229,MonsterTable!$A:$B,MATCH(MonsterTable!$B$1,MonsterTable!$A$1:$B$1,0),0),
IF(OR(NOT(ISBLANK(CK229)),ISBLANK(CL229)),#N/A,
IF(CI229="empty","empty",
VLOOKUP(CI229,MonsterGroupTable!$A:$A,1,0)))))))</f>
        <v/>
      </c>
    </row>
    <row r="230" spans="1:88">
      <c r="A230">
        <v>10229</v>
      </c>
      <c r="B230">
        <f t="shared" si="6"/>
        <v>1.1000000000000001</v>
      </c>
      <c r="C230">
        <f t="shared" si="6"/>
        <v>1.1000000000000001</v>
      </c>
      <c r="F230">
        <v>520</v>
      </c>
      <c r="G230">
        <v>7552</v>
      </c>
      <c r="H230">
        <v>0</v>
      </c>
      <c r="I230">
        <v>0</v>
      </c>
      <c r="J230">
        <v>0</v>
      </c>
      <c r="K230" t="s">
        <v>28</v>
      </c>
      <c r="L230" t="s">
        <v>245</v>
      </c>
      <c r="M230" t="s">
        <v>79</v>
      </c>
      <c r="N230" t="s">
        <v>80</v>
      </c>
      <c r="O230">
        <v>0</v>
      </c>
      <c r="P230">
        <v>-4.75</v>
      </c>
      <c r="Q230">
        <v>-3.5</v>
      </c>
      <c r="R230">
        <v>4.75</v>
      </c>
      <c r="S230">
        <v>3</v>
      </c>
      <c r="T230">
        <v>-13.5</v>
      </c>
      <c r="U230">
        <v>2.5499999999999998</v>
      </c>
      <c r="V230">
        <v>-6.75</v>
      </c>
      <c r="W230" t="str">
        <f t="shared" si="7"/>
        <v>g103,5</v>
      </c>
      <c r="X230" s="1" t="s">
        <v>281</v>
      </c>
      <c r="Y230" s="2" t="str">
        <f>IF(AND(ISBLANK(X230),OR(NOT(ISBLANK(Z230)),NOT(ISBLANK(AA230)))),#N/A,
IF(ISBLANK(X230),"",
IF(AND(NOT(ISERROR(VLOOKUP(X230,MonsterTable!$A:$B,MATCH(MonsterTable!$B$1,MonsterTable!$A$1:$B$1,0),0))),OR(ISBLANK(Z230),ISBLANK(AA230))),#N/A,
IFERROR(VLOOKUP(X230,MonsterTable!$A:$B,MATCH(MonsterTable!$B$1,MonsterTable!$A$1:$B$1,0),0),
IF(OR(NOT(ISBLANK(Z230)),ISBLANK(AA230)),#N/A,
IF(X230="empty","empty",
VLOOKUP(X230,MonsterGroupTable!$A:$A,1,0)))))))</f>
        <v>g103</v>
      </c>
      <c r="AA230">
        <v>5</v>
      </c>
      <c r="AF230" s="2" t="str">
        <f>IF(AND(ISBLANK(AE230),OR(NOT(ISBLANK(AG230)),NOT(ISBLANK(AH230)))),#N/A,
IF(ISBLANK(AE230),"",
IF(AND(NOT(ISERROR(VLOOKUP(AE230,MonsterTable!$A:$B,MATCH(MonsterTable!$B$1,MonsterTable!$A$1:$B$1,0),0))),OR(ISBLANK(AG230),ISBLANK(AH230))),#N/A,
IFERROR(VLOOKUP(AE230,MonsterTable!$A:$B,MATCH(MonsterTable!$B$1,MonsterTable!$A$1:$B$1,0),0),
IF(OR(NOT(ISBLANK(AG230)),ISBLANK(AH230)),#N/A,
IF(AE230="empty","empty",
VLOOKUP(AE230,MonsterGroupTable!$A:$A,1,0)))))))</f>
        <v/>
      </c>
      <c r="AM230" s="2" t="str">
        <f>IF(AND(ISBLANK(AL230),OR(NOT(ISBLANK(AN230)),NOT(ISBLANK(AO230)))),#N/A,
IF(ISBLANK(AL230),"",
IF(AND(NOT(ISERROR(VLOOKUP(AL230,MonsterTable!$A:$B,MATCH(MonsterTable!$B$1,MonsterTable!$A$1:$B$1,0),0))),OR(ISBLANK(AN230),ISBLANK(AO230))),#N/A,
IFERROR(VLOOKUP(AL230,MonsterTable!$A:$B,MATCH(MonsterTable!$B$1,MonsterTable!$A$1:$B$1,0),0),
IF(OR(NOT(ISBLANK(AN230)),ISBLANK(AO230)),#N/A,
IF(AL230="empty","empty",
VLOOKUP(AL230,MonsterGroupTable!$A:$A,1,0)))))))</f>
        <v/>
      </c>
      <c r="AT230" s="2" t="str">
        <f>IF(AND(ISBLANK(AS230),OR(NOT(ISBLANK(AU230)),NOT(ISBLANK(AV230)))),#N/A,
IF(ISBLANK(AS230),"",
IF(AND(NOT(ISERROR(VLOOKUP(AS230,MonsterTable!$A:$B,MATCH(MonsterTable!$B$1,MonsterTable!$A$1:$B$1,0),0))),OR(ISBLANK(AU230),ISBLANK(AV230))),#N/A,
IFERROR(VLOOKUP(AS230,MonsterTable!$A:$B,MATCH(MonsterTable!$B$1,MonsterTable!$A$1:$B$1,0),0),
IF(OR(NOT(ISBLANK(AU230)),ISBLANK(AV230)),#N/A,
IF(AS230="empty","empty",
VLOOKUP(AS230,MonsterGroupTable!$A:$A,1,0)))))))</f>
        <v/>
      </c>
      <c r="BA230" s="2" t="str">
        <f>IF(AND(ISBLANK(AZ230),OR(NOT(ISBLANK(BB230)),NOT(ISBLANK(BC230)))),#N/A,
IF(ISBLANK(AZ230),"",
IF(AND(NOT(ISERROR(VLOOKUP(AZ230,MonsterTable!$A:$B,MATCH(MonsterTable!$B$1,MonsterTable!$A$1:$B$1,0),0))),OR(ISBLANK(BB230),ISBLANK(BC230))),#N/A,
IFERROR(VLOOKUP(AZ230,MonsterTable!$A:$B,MATCH(MonsterTable!$B$1,MonsterTable!$A$1:$B$1,0),0),
IF(OR(NOT(ISBLANK(BB230)),ISBLANK(BC230)),#N/A,
IF(AZ230="empty","empty",
VLOOKUP(AZ230,MonsterGroupTable!$A:$A,1,0)))))))</f>
        <v/>
      </c>
      <c r="BH230" s="2" t="str">
        <f>IF(AND(ISBLANK(BG230),OR(NOT(ISBLANK(BI230)),NOT(ISBLANK(BJ230)))),#N/A,
IF(ISBLANK(BG230),"",
IF(AND(NOT(ISERROR(VLOOKUP(BG230,MonsterTable!$A:$B,MATCH(MonsterTable!$B$1,MonsterTable!$A$1:$B$1,0),0))),OR(ISBLANK(BI230),ISBLANK(BJ230))),#N/A,
IFERROR(VLOOKUP(BG230,MonsterTable!$A:$B,MATCH(MonsterTable!$B$1,MonsterTable!$A$1:$B$1,0),0),
IF(OR(NOT(ISBLANK(BI230)),ISBLANK(BJ230)),#N/A,
IF(BG230="empty","empty",
VLOOKUP(BG230,MonsterGroupTable!$A:$A,1,0)))))))</f>
        <v/>
      </c>
      <c r="BO230" s="2" t="str">
        <f>IF(AND(ISBLANK(BN230),OR(NOT(ISBLANK(BP230)),NOT(ISBLANK(BQ230)))),#N/A,
IF(ISBLANK(BN230),"",
IF(AND(NOT(ISERROR(VLOOKUP(BN230,MonsterTable!$A:$B,MATCH(MonsterTable!$B$1,MonsterTable!$A$1:$B$1,0),0))),OR(ISBLANK(BP230),ISBLANK(BQ230))),#N/A,
IFERROR(VLOOKUP(BN230,MonsterTable!$A:$B,MATCH(MonsterTable!$B$1,MonsterTable!$A$1:$B$1,0),0),
IF(OR(NOT(ISBLANK(BP230)),ISBLANK(BQ230)),#N/A,
IF(BN230="empty","empty",
VLOOKUP(BN230,MonsterGroupTable!$A:$A,1,0)))))))</f>
        <v/>
      </c>
      <c r="BV230" s="2" t="str">
        <f>IF(AND(ISBLANK(BU230),OR(NOT(ISBLANK(BW230)),NOT(ISBLANK(BX230)))),#N/A,
IF(ISBLANK(BU230),"",
IF(AND(NOT(ISERROR(VLOOKUP(BU230,MonsterTable!$A:$B,MATCH(MonsterTable!$B$1,MonsterTable!$A$1:$B$1,0),0))),OR(ISBLANK(BW230),ISBLANK(BX230))),#N/A,
IFERROR(VLOOKUP(BU230,MonsterTable!$A:$B,MATCH(MonsterTable!$B$1,MonsterTable!$A$1:$B$1,0),0),
IF(OR(NOT(ISBLANK(BW230)),ISBLANK(BX230)),#N/A,
IF(BU230="empty","empty",
VLOOKUP(BU230,MonsterGroupTable!$A:$A,1,0)))))))</f>
        <v/>
      </c>
      <c r="CC230" s="2" t="str">
        <f>IF(AND(ISBLANK(CB230),OR(NOT(ISBLANK(CD230)),NOT(ISBLANK(CE230)))),#N/A,
IF(ISBLANK(CB230),"",
IF(AND(NOT(ISERROR(VLOOKUP(CB230,MonsterTable!$A:$B,MATCH(MonsterTable!$B$1,MonsterTable!$A$1:$B$1,0),0))),OR(ISBLANK(CD230),ISBLANK(CE230))),#N/A,
IFERROR(VLOOKUP(CB230,MonsterTable!$A:$B,MATCH(MonsterTable!$B$1,MonsterTable!$A$1:$B$1,0),0),
IF(OR(NOT(ISBLANK(CD230)),ISBLANK(CE230)),#N/A,
IF(CB230="empty","empty",
VLOOKUP(CB230,MonsterGroupTable!$A:$A,1,0)))))))</f>
        <v/>
      </c>
      <c r="CJ230" s="2" t="str">
        <f>IF(AND(ISBLANK(CI230),OR(NOT(ISBLANK(CK230)),NOT(ISBLANK(CL230)))),#N/A,
IF(ISBLANK(CI230),"",
IF(AND(NOT(ISERROR(VLOOKUP(CI230,MonsterTable!$A:$B,MATCH(MonsterTable!$B$1,MonsterTable!$A$1:$B$1,0),0))),OR(ISBLANK(CK230),ISBLANK(CL230))),#N/A,
IFERROR(VLOOKUP(CI230,MonsterTable!$A:$B,MATCH(MonsterTable!$B$1,MonsterTable!$A$1:$B$1,0),0),
IF(OR(NOT(ISBLANK(CK230)),ISBLANK(CL230)),#N/A,
IF(CI230="empty","empty",
VLOOKUP(CI230,MonsterGroupTable!$A:$A,1,0)))))))</f>
        <v/>
      </c>
    </row>
    <row r="231" spans="1:88">
      <c r="A231">
        <v>10230</v>
      </c>
      <c r="B231">
        <f t="shared" si="6"/>
        <v>1.2</v>
      </c>
      <c r="C231">
        <f t="shared" si="6"/>
        <v>1.1000000000000001</v>
      </c>
      <c r="F231">
        <v>560</v>
      </c>
      <c r="G231">
        <v>7606</v>
      </c>
      <c r="H231">
        <v>0</v>
      </c>
      <c r="I231">
        <v>0</v>
      </c>
      <c r="J231">
        <v>0</v>
      </c>
      <c r="K231" t="s">
        <v>28</v>
      </c>
      <c r="L231" t="s">
        <v>245</v>
      </c>
      <c r="M231" t="s">
        <v>79</v>
      </c>
      <c r="N231" t="s">
        <v>80</v>
      </c>
      <c r="O231">
        <v>0</v>
      </c>
      <c r="P231">
        <v>-4.75</v>
      </c>
      <c r="Q231">
        <v>-3.5</v>
      </c>
      <c r="R231">
        <v>4.75</v>
      </c>
      <c r="S231">
        <v>3</v>
      </c>
      <c r="T231">
        <v>-13.5</v>
      </c>
      <c r="U231">
        <v>2.5499999999999998</v>
      </c>
      <c r="V231">
        <v>-6.75</v>
      </c>
      <c r="W231" t="str">
        <f t="shared" si="7"/>
        <v>g103,5</v>
      </c>
      <c r="X231" s="1" t="s">
        <v>281</v>
      </c>
      <c r="Y231" s="2" t="str">
        <f>IF(AND(ISBLANK(X231),OR(NOT(ISBLANK(Z231)),NOT(ISBLANK(AA231)))),#N/A,
IF(ISBLANK(X231),"",
IF(AND(NOT(ISERROR(VLOOKUP(X231,MonsterTable!$A:$B,MATCH(MonsterTable!$B$1,MonsterTable!$A$1:$B$1,0),0))),OR(ISBLANK(Z231),ISBLANK(AA231))),#N/A,
IFERROR(VLOOKUP(X231,MonsterTable!$A:$B,MATCH(MonsterTable!$B$1,MonsterTable!$A$1:$B$1,0),0),
IF(OR(NOT(ISBLANK(Z231)),ISBLANK(AA231)),#N/A,
IF(X231="empty","empty",
VLOOKUP(X231,MonsterGroupTable!$A:$A,1,0)))))))</f>
        <v>g103</v>
      </c>
      <c r="AA231">
        <v>5</v>
      </c>
      <c r="AF231" s="2" t="str">
        <f>IF(AND(ISBLANK(AE231),OR(NOT(ISBLANK(AG231)),NOT(ISBLANK(AH231)))),#N/A,
IF(ISBLANK(AE231),"",
IF(AND(NOT(ISERROR(VLOOKUP(AE231,MonsterTable!$A:$B,MATCH(MonsterTable!$B$1,MonsterTable!$A$1:$B$1,0),0))),OR(ISBLANK(AG231),ISBLANK(AH231))),#N/A,
IFERROR(VLOOKUP(AE231,MonsterTable!$A:$B,MATCH(MonsterTable!$B$1,MonsterTable!$A$1:$B$1,0),0),
IF(OR(NOT(ISBLANK(AG231)),ISBLANK(AH231)),#N/A,
IF(AE231="empty","empty",
VLOOKUP(AE231,MonsterGroupTable!$A:$A,1,0)))))))</f>
        <v/>
      </c>
      <c r="AM231" s="2" t="str">
        <f>IF(AND(ISBLANK(AL231),OR(NOT(ISBLANK(AN231)),NOT(ISBLANK(AO231)))),#N/A,
IF(ISBLANK(AL231),"",
IF(AND(NOT(ISERROR(VLOOKUP(AL231,MonsterTable!$A:$B,MATCH(MonsterTable!$B$1,MonsterTable!$A$1:$B$1,0),0))),OR(ISBLANK(AN231),ISBLANK(AO231))),#N/A,
IFERROR(VLOOKUP(AL231,MonsterTable!$A:$B,MATCH(MonsterTable!$B$1,MonsterTable!$A$1:$B$1,0),0),
IF(OR(NOT(ISBLANK(AN231)),ISBLANK(AO231)),#N/A,
IF(AL231="empty","empty",
VLOOKUP(AL231,MonsterGroupTable!$A:$A,1,0)))))))</f>
        <v/>
      </c>
      <c r="AT231" s="2" t="str">
        <f>IF(AND(ISBLANK(AS231),OR(NOT(ISBLANK(AU231)),NOT(ISBLANK(AV231)))),#N/A,
IF(ISBLANK(AS231),"",
IF(AND(NOT(ISERROR(VLOOKUP(AS231,MonsterTable!$A:$B,MATCH(MonsterTable!$B$1,MonsterTable!$A$1:$B$1,0),0))),OR(ISBLANK(AU231),ISBLANK(AV231))),#N/A,
IFERROR(VLOOKUP(AS231,MonsterTable!$A:$B,MATCH(MonsterTable!$B$1,MonsterTable!$A$1:$B$1,0),0),
IF(OR(NOT(ISBLANK(AU231)),ISBLANK(AV231)),#N/A,
IF(AS231="empty","empty",
VLOOKUP(AS231,MonsterGroupTable!$A:$A,1,0)))))))</f>
        <v/>
      </c>
      <c r="BA231" s="2" t="str">
        <f>IF(AND(ISBLANK(AZ231),OR(NOT(ISBLANK(BB231)),NOT(ISBLANK(BC231)))),#N/A,
IF(ISBLANK(AZ231),"",
IF(AND(NOT(ISERROR(VLOOKUP(AZ231,MonsterTable!$A:$B,MATCH(MonsterTable!$B$1,MonsterTable!$A$1:$B$1,0),0))),OR(ISBLANK(BB231),ISBLANK(BC231))),#N/A,
IFERROR(VLOOKUP(AZ231,MonsterTable!$A:$B,MATCH(MonsterTable!$B$1,MonsterTable!$A$1:$B$1,0),0),
IF(OR(NOT(ISBLANK(BB231)),ISBLANK(BC231)),#N/A,
IF(AZ231="empty","empty",
VLOOKUP(AZ231,MonsterGroupTable!$A:$A,1,0)))))))</f>
        <v/>
      </c>
      <c r="BH231" s="2" t="str">
        <f>IF(AND(ISBLANK(BG231),OR(NOT(ISBLANK(BI231)),NOT(ISBLANK(BJ231)))),#N/A,
IF(ISBLANK(BG231),"",
IF(AND(NOT(ISERROR(VLOOKUP(BG231,MonsterTable!$A:$B,MATCH(MonsterTable!$B$1,MonsterTable!$A$1:$B$1,0),0))),OR(ISBLANK(BI231),ISBLANK(BJ231))),#N/A,
IFERROR(VLOOKUP(BG231,MonsterTable!$A:$B,MATCH(MonsterTable!$B$1,MonsterTable!$A$1:$B$1,0),0),
IF(OR(NOT(ISBLANK(BI231)),ISBLANK(BJ231)),#N/A,
IF(BG231="empty","empty",
VLOOKUP(BG231,MonsterGroupTable!$A:$A,1,0)))))))</f>
        <v/>
      </c>
      <c r="BO231" s="2" t="str">
        <f>IF(AND(ISBLANK(BN231),OR(NOT(ISBLANK(BP231)),NOT(ISBLANK(BQ231)))),#N/A,
IF(ISBLANK(BN231),"",
IF(AND(NOT(ISERROR(VLOOKUP(BN231,MonsterTable!$A:$B,MATCH(MonsterTable!$B$1,MonsterTable!$A$1:$B$1,0),0))),OR(ISBLANK(BP231),ISBLANK(BQ231))),#N/A,
IFERROR(VLOOKUP(BN231,MonsterTable!$A:$B,MATCH(MonsterTable!$B$1,MonsterTable!$A$1:$B$1,0),0),
IF(OR(NOT(ISBLANK(BP231)),ISBLANK(BQ231)),#N/A,
IF(BN231="empty","empty",
VLOOKUP(BN231,MonsterGroupTable!$A:$A,1,0)))))))</f>
        <v/>
      </c>
      <c r="BV231" s="2" t="str">
        <f>IF(AND(ISBLANK(BU231),OR(NOT(ISBLANK(BW231)),NOT(ISBLANK(BX231)))),#N/A,
IF(ISBLANK(BU231),"",
IF(AND(NOT(ISERROR(VLOOKUP(BU231,MonsterTable!$A:$B,MATCH(MonsterTable!$B$1,MonsterTable!$A$1:$B$1,0),0))),OR(ISBLANK(BW231),ISBLANK(BX231))),#N/A,
IFERROR(VLOOKUP(BU231,MonsterTable!$A:$B,MATCH(MonsterTable!$B$1,MonsterTable!$A$1:$B$1,0),0),
IF(OR(NOT(ISBLANK(BW231)),ISBLANK(BX231)),#N/A,
IF(BU231="empty","empty",
VLOOKUP(BU231,MonsterGroupTable!$A:$A,1,0)))))))</f>
        <v/>
      </c>
      <c r="CC231" s="2" t="str">
        <f>IF(AND(ISBLANK(CB231),OR(NOT(ISBLANK(CD231)),NOT(ISBLANK(CE231)))),#N/A,
IF(ISBLANK(CB231),"",
IF(AND(NOT(ISERROR(VLOOKUP(CB231,MonsterTable!$A:$B,MATCH(MonsterTable!$B$1,MonsterTable!$A$1:$B$1,0),0))),OR(ISBLANK(CD231),ISBLANK(CE231))),#N/A,
IFERROR(VLOOKUP(CB231,MonsterTable!$A:$B,MATCH(MonsterTable!$B$1,MonsterTable!$A$1:$B$1,0),0),
IF(OR(NOT(ISBLANK(CD231)),ISBLANK(CE231)),#N/A,
IF(CB231="empty","empty",
VLOOKUP(CB231,MonsterGroupTable!$A:$A,1,0)))))))</f>
        <v/>
      </c>
      <c r="CJ231" s="2" t="str">
        <f>IF(AND(ISBLANK(CI231),OR(NOT(ISBLANK(CK231)),NOT(ISBLANK(CL231)))),#N/A,
IF(ISBLANK(CI231),"",
IF(AND(NOT(ISERROR(VLOOKUP(CI231,MonsterTable!$A:$B,MATCH(MonsterTable!$B$1,MonsterTable!$A$1:$B$1,0),0))),OR(ISBLANK(CK231),ISBLANK(CL231))),#N/A,
IFERROR(VLOOKUP(CI231,MonsterTable!$A:$B,MATCH(MonsterTable!$B$1,MonsterTable!$A$1:$B$1,0),0),
IF(OR(NOT(ISBLANK(CK231)),ISBLANK(CL231)),#N/A,
IF(CI231="empty","empty",
VLOOKUP(CI231,MonsterGroupTable!$A:$A,1,0)))))))</f>
        <v/>
      </c>
    </row>
    <row r="232" spans="1:88">
      <c r="A232">
        <v>10231</v>
      </c>
      <c r="B232">
        <f t="shared" si="6"/>
        <v>1.1000000000000001</v>
      </c>
      <c r="C232">
        <f t="shared" si="6"/>
        <v>1.1000000000000001</v>
      </c>
      <c r="F232">
        <v>600</v>
      </c>
      <c r="G232">
        <v>7660</v>
      </c>
      <c r="H232">
        <v>0</v>
      </c>
      <c r="I232">
        <v>0</v>
      </c>
      <c r="J232">
        <v>0</v>
      </c>
      <c r="K232" t="s">
        <v>28</v>
      </c>
      <c r="L232" t="s">
        <v>247</v>
      </c>
      <c r="M232" t="s">
        <v>79</v>
      </c>
      <c r="N232" t="s">
        <v>80</v>
      </c>
      <c r="O232">
        <v>0</v>
      </c>
      <c r="P232">
        <v>-4.75</v>
      </c>
      <c r="Q232">
        <v>-3.5</v>
      </c>
      <c r="R232">
        <v>4.75</v>
      </c>
      <c r="S232">
        <v>3</v>
      </c>
      <c r="T232">
        <v>-13.5</v>
      </c>
      <c r="U232">
        <v>2.5499999999999998</v>
      </c>
      <c r="V232">
        <v>-6.75</v>
      </c>
      <c r="W232" t="str">
        <f t="shared" si="7"/>
        <v>g104,5</v>
      </c>
      <c r="X232" s="1" t="s">
        <v>282</v>
      </c>
      <c r="Y232" s="2" t="str">
        <f>IF(AND(ISBLANK(X232),OR(NOT(ISBLANK(Z232)),NOT(ISBLANK(AA232)))),#N/A,
IF(ISBLANK(X232),"",
IF(AND(NOT(ISERROR(VLOOKUP(X232,MonsterTable!$A:$B,MATCH(MonsterTable!$B$1,MonsterTable!$A$1:$B$1,0),0))),OR(ISBLANK(Z232),ISBLANK(AA232))),#N/A,
IFERROR(VLOOKUP(X232,MonsterTable!$A:$B,MATCH(MonsterTable!$B$1,MonsterTable!$A$1:$B$1,0),0),
IF(OR(NOT(ISBLANK(Z232)),ISBLANK(AA232)),#N/A,
IF(X232="empty","empty",
VLOOKUP(X232,MonsterGroupTable!$A:$A,1,0)))))))</f>
        <v>g104</v>
      </c>
      <c r="AA232">
        <v>5</v>
      </c>
      <c r="AF232" s="2" t="str">
        <f>IF(AND(ISBLANK(AE232),OR(NOT(ISBLANK(AG232)),NOT(ISBLANK(AH232)))),#N/A,
IF(ISBLANK(AE232),"",
IF(AND(NOT(ISERROR(VLOOKUP(AE232,MonsterTable!$A:$B,MATCH(MonsterTable!$B$1,MonsterTable!$A$1:$B$1,0),0))),OR(ISBLANK(AG232),ISBLANK(AH232))),#N/A,
IFERROR(VLOOKUP(AE232,MonsterTable!$A:$B,MATCH(MonsterTable!$B$1,MonsterTable!$A$1:$B$1,0),0),
IF(OR(NOT(ISBLANK(AG232)),ISBLANK(AH232)),#N/A,
IF(AE232="empty","empty",
VLOOKUP(AE232,MonsterGroupTable!$A:$A,1,0)))))))</f>
        <v/>
      </c>
      <c r="AM232" s="2" t="str">
        <f>IF(AND(ISBLANK(AL232),OR(NOT(ISBLANK(AN232)),NOT(ISBLANK(AO232)))),#N/A,
IF(ISBLANK(AL232),"",
IF(AND(NOT(ISERROR(VLOOKUP(AL232,MonsterTable!$A:$B,MATCH(MonsterTable!$B$1,MonsterTable!$A$1:$B$1,0),0))),OR(ISBLANK(AN232),ISBLANK(AO232))),#N/A,
IFERROR(VLOOKUP(AL232,MonsterTable!$A:$B,MATCH(MonsterTable!$B$1,MonsterTable!$A$1:$B$1,0),0),
IF(OR(NOT(ISBLANK(AN232)),ISBLANK(AO232)),#N/A,
IF(AL232="empty","empty",
VLOOKUP(AL232,MonsterGroupTable!$A:$A,1,0)))))))</f>
        <v/>
      </c>
      <c r="AT232" s="2" t="str">
        <f>IF(AND(ISBLANK(AS232),OR(NOT(ISBLANK(AU232)),NOT(ISBLANK(AV232)))),#N/A,
IF(ISBLANK(AS232),"",
IF(AND(NOT(ISERROR(VLOOKUP(AS232,MonsterTable!$A:$B,MATCH(MonsterTable!$B$1,MonsterTable!$A$1:$B$1,0),0))),OR(ISBLANK(AU232),ISBLANK(AV232))),#N/A,
IFERROR(VLOOKUP(AS232,MonsterTable!$A:$B,MATCH(MonsterTable!$B$1,MonsterTable!$A$1:$B$1,0),0),
IF(OR(NOT(ISBLANK(AU232)),ISBLANK(AV232)),#N/A,
IF(AS232="empty","empty",
VLOOKUP(AS232,MonsterGroupTable!$A:$A,1,0)))))))</f>
        <v/>
      </c>
      <c r="BA232" s="2" t="str">
        <f>IF(AND(ISBLANK(AZ232),OR(NOT(ISBLANK(BB232)),NOT(ISBLANK(BC232)))),#N/A,
IF(ISBLANK(AZ232),"",
IF(AND(NOT(ISERROR(VLOOKUP(AZ232,MonsterTable!$A:$B,MATCH(MonsterTable!$B$1,MonsterTable!$A$1:$B$1,0),0))),OR(ISBLANK(BB232),ISBLANK(BC232))),#N/A,
IFERROR(VLOOKUP(AZ232,MonsterTable!$A:$B,MATCH(MonsterTable!$B$1,MonsterTable!$A$1:$B$1,0),0),
IF(OR(NOT(ISBLANK(BB232)),ISBLANK(BC232)),#N/A,
IF(AZ232="empty","empty",
VLOOKUP(AZ232,MonsterGroupTable!$A:$A,1,0)))))))</f>
        <v/>
      </c>
      <c r="BH232" s="2" t="str">
        <f>IF(AND(ISBLANK(BG232),OR(NOT(ISBLANK(BI232)),NOT(ISBLANK(BJ232)))),#N/A,
IF(ISBLANK(BG232),"",
IF(AND(NOT(ISERROR(VLOOKUP(BG232,MonsterTable!$A:$B,MATCH(MonsterTable!$B$1,MonsterTable!$A$1:$B$1,0),0))),OR(ISBLANK(BI232),ISBLANK(BJ232))),#N/A,
IFERROR(VLOOKUP(BG232,MonsterTable!$A:$B,MATCH(MonsterTable!$B$1,MonsterTable!$A$1:$B$1,0),0),
IF(OR(NOT(ISBLANK(BI232)),ISBLANK(BJ232)),#N/A,
IF(BG232="empty","empty",
VLOOKUP(BG232,MonsterGroupTable!$A:$A,1,0)))))))</f>
        <v/>
      </c>
      <c r="BO232" s="2" t="str">
        <f>IF(AND(ISBLANK(BN232),OR(NOT(ISBLANK(BP232)),NOT(ISBLANK(BQ232)))),#N/A,
IF(ISBLANK(BN232),"",
IF(AND(NOT(ISERROR(VLOOKUP(BN232,MonsterTable!$A:$B,MATCH(MonsterTable!$B$1,MonsterTable!$A$1:$B$1,0),0))),OR(ISBLANK(BP232),ISBLANK(BQ232))),#N/A,
IFERROR(VLOOKUP(BN232,MonsterTable!$A:$B,MATCH(MonsterTable!$B$1,MonsterTable!$A$1:$B$1,0),0),
IF(OR(NOT(ISBLANK(BP232)),ISBLANK(BQ232)),#N/A,
IF(BN232="empty","empty",
VLOOKUP(BN232,MonsterGroupTable!$A:$A,1,0)))))))</f>
        <v/>
      </c>
      <c r="BV232" s="2" t="str">
        <f>IF(AND(ISBLANK(BU232),OR(NOT(ISBLANK(BW232)),NOT(ISBLANK(BX232)))),#N/A,
IF(ISBLANK(BU232),"",
IF(AND(NOT(ISERROR(VLOOKUP(BU232,MonsterTable!$A:$B,MATCH(MonsterTable!$B$1,MonsterTable!$A$1:$B$1,0),0))),OR(ISBLANK(BW232),ISBLANK(BX232))),#N/A,
IFERROR(VLOOKUP(BU232,MonsterTable!$A:$B,MATCH(MonsterTable!$B$1,MonsterTable!$A$1:$B$1,0),0),
IF(OR(NOT(ISBLANK(BW232)),ISBLANK(BX232)),#N/A,
IF(BU232="empty","empty",
VLOOKUP(BU232,MonsterGroupTable!$A:$A,1,0)))))))</f>
        <v/>
      </c>
      <c r="CC232" s="2" t="str">
        <f>IF(AND(ISBLANK(CB232),OR(NOT(ISBLANK(CD232)),NOT(ISBLANK(CE232)))),#N/A,
IF(ISBLANK(CB232),"",
IF(AND(NOT(ISERROR(VLOOKUP(CB232,MonsterTable!$A:$B,MATCH(MonsterTable!$B$1,MonsterTable!$A$1:$B$1,0),0))),OR(ISBLANK(CD232),ISBLANK(CE232))),#N/A,
IFERROR(VLOOKUP(CB232,MonsterTable!$A:$B,MATCH(MonsterTable!$B$1,MonsterTable!$A$1:$B$1,0),0),
IF(OR(NOT(ISBLANK(CD232)),ISBLANK(CE232)),#N/A,
IF(CB232="empty","empty",
VLOOKUP(CB232,MonsterGroupTable!$A:$A,1,0)))))))</f>
        <v/>
      </c>
      <c r="CJ232" s="2" t="str">
        <f>IF(AND(ISBLANK(CI232),OR(NOT(ISBLANK(CK232)),NOT(ISBLANK(CL232)))),#N/A,
IF(ISBLANK(CI232),"",
IF(AND(NOT(ISERROR(VLOOKUP(CI232,MonsterTable!$A:$B,MATCH(MonsterTable!$B$1,MonsterTable!$A$1:$B$1,0),0))),OR(ISBLANK(CK232),ISBLANK(CL232))),#N/A,
IFERROR(VLOOKUP(CI232,MonsterTable!$A:$B,MATCH(MonsterTable!$B$1,MonsterTable!$A$1:$B$1,0),0),
IF(OR(NOT(ISBLANK(CK232)),ISBLANK(CL232)),#N/A,
IF(CI232="empty","empty",
VLOOKUP(CI232,MonsterGroupTable!$A:$A,1,0)))))))</f>
        <v/>
      </c>
    </row>
    <row r="233" spans="1:88">
      <c r="A233">
        <v>10232</v>
      </c>
      <c r="B233">
        <f t="shared" si="6"/>
        <v>1.1000000000000001</v>
      </c>
      <c r="C233">
        <f t="shared" si="6"/>
        <v>1.1000000000000001</v>
      </c>
      <c r="F233">
        <v>600</v>
      </c>
      <c r="G233">
        <v>7714</v>
      </c>
      <c r="H233">
        <v>0</v>
      </c>
      <c r="I233">
        <v>0</v>
      </c>
      <c r="J233">
        <v>0</v>
      </c>
      <c r="K233" t="s">
        <v>28</v>
      </c>
      <c r="L233" t="s">
        <v>247</v>
      </c>
      <c r="M233" t="s">
        <v>79</v>
      </c>
      <c r="N233" t="s">
        <v>80</v>
      </c>
      <c r="O233">
        <v>0</v>
      </c>
      <c r="P233">
        <v>-4.75</v>
      </c>
      <c r="Q233">
        <v>-3.5</v>
      </c>
      <c r="R233">
        <v>4.75</v>
      </c>
      <c r="S233">
        <v>3</v>
      </c>
      <c r="T233">
        <v>-13.5</v>
      </c>
      <c r="U233">
        <v>2.5499999999999998</v>
      </c>
      <c r="V233">
        <v>-6.75</v>
      </c>
      <c r="W233" t="str">
        <f t="shared" si="7"/>
        <v>g104,5</v>
      </c>
      <c r="X233" s="1" t="s">
        <v>282</v>
      </c>
      <c r="Y233" s="2" t="str">
        <f>IF(AND(ISBLANK(X233),OR(NOT(ISBLANK(Z233)),NOT(ISBLANK(AA233)))),#N/A,
IF(ISBLANK(X233),"",
IF(AND(NOT(ISERROR(VLOOKUP(X233,MonsterTable!$A:$B,MATCH(MonsterTable!$B$1,MonsterTable!$A$1:$B$1,0),0))),OR(ISBLANK(Z233),ISBLANK(AA233))),#N/A,
IFERROR(VLOOKUP(X233,MonsterTable!$A:$B,MATCH(MonsterTable!$B$1,MonsterTable!$A$1:$B$1,0),0),
IF(OR(NOT(ISBLANK(Z233)),ISBLANK(AA233)),#N/A,
IF(X233="empty","empty",
VLOOKUP(X233,MonsterGroupTable!$A:$A,1,0)))))))</f>
        <v>g104</v>
      </c>
      <c r="AA233">
        <v>5</v>
      </c>
      <c r="AF233" s="2" t="str">
        <f>IF(AND(ISBLANK(AE233),OR(NOT(ISBLANK(AG233)),NOT(ISBLANK(AH233)))),#N/A,
IF(ISBLANK(AE233),"",
IF(AND(NOT(ISERROR(VLOOKUP(AE233,MonsterTable!$A:$B,MATCH(MonsterTable!$B$1,MonsterTable!$A$1:$B$1,0),0))),OR(ISBLANK(AG233),ISBLANK(AH233))),#N/A,
IFERROR(VLOOKUP(AE233,MonsterTable!$A:$B,MATCH(MonsterTable!$B$1,MonsterTable!$A$1:$B$1,0),0),
IF(OR(NOT(ISBLANK(AG233)),ISBLANK(AH233)),#N/A,
IF(AE233="empty","empty",
VLOOKUP(AE233,MonsterGroupTable!$A:$A,1,0)))))))</f>
        <v/>
      </c>
      <c r="AM233" s="2" t="str">
        <f>IF(AND(ISBLANK(AL233),OR(NOT(ISBLANK(AN233)),NOT(ISBLANK(AO233)))),#N/A,
IF(ISBLANK(AL233),"",
IF(AND(NOT(ISERROR(VLOOKUP(AL233,MonsterTable!$A:$B,MATCH(MonsterTable!$B$1,MonsterTable!$A$1:$B$1,0),0))),OR(ISBLANK(AN233),ISBLANK(AO233))),#N/A,
IFERROR(VLOOKUP(AL233,MonsterTable!$A:$B,MATCH(MonsterTable!$B$1,MonsterTable!$A$1:$B$1,0),0),
IF(OR(NOT(ISBLANK(AN233)),ISBLANK(AO233)),#N/A,
IF(AL233="empty","empty",
VLOOKUP(AL233,MonsterGroupTable!$A:$A,1,0)))))))</f>
        <v/>
      </c>
      <c r="AT233" s="2" t="str">
        <f>IF(AND(ISBLANK(AS233),OR(NOT(ISBLANK(AU233)),NOT(ISBLANK(AV233)))),#N/A,
IF(ISBLANK(AS233),"",
IF(AND(NOT(ISERROR(VLOOKUP(AS233,MonsterTable!$A:$B,MATCH(MonsterTable!$B$1,MonsterTable!$A$1:$B$1,0),0))),OR(ISBLANK(AU233),ISBLANK(AV233))),#N/A,
IFERROR(VLOOKUP(AS233,MonsterTable!$A:$B,MATCH(MonsterTable!$B$1,MonsterTable!$A$1:$B$1,0),0),
IF(OR(NOT(ISBLANK(AU233)),ISBLANK(AV233)),#N/A,
IF(AS233="empty","empty",
VLOOKUP(AS233,MonsterGroupTable!$A:$A,1,0)))))))</f>
        <v/>
      </c>
      <c r="BA233" s="2" t="str">
        <f>IF(AND(ISBLANK(AZ233),OR(NOT(ISBLANK(BB233)),NOT(ISBLANK(BC233)))),#N/A,
IF(ISBLANK(AZ233),"",
IF(AND(NOT(ISERROR(VLOOKUP(AZ233,MonsterTable!$A:$B,MATCH(MonsterTable!$B$1,MonsterTable!$A$1:$B$1,0),0))),OR(ISBLANK(BB233),ISBLANK(BC233))),#N/A,
IFERROR(VLOOKUP(AZ233,MonsterTable!$A:$B,MATCH(MonsterTable!$B$1,MonsterTable!$A$1:$B$1,0),0),
IF(OR(NOT(ISBLANK(BB233)),ISBLANK(BC233)),#N/A,
IF(AZ233="empty","empty",
VLOOKUP(AZ233,MonsterGroupTable!$A:$A,1,0)))))))</f>
        <v/>
      </c>
      <c r="BH233" s="2" t="str">
        <f>IF(AND(ISBLANK(BG233),OR(NOT(ISBLANK(BI233)),NOT(ISBLANK(BJ233)))),#N/A,
IF(ISBLANK(BG233),"",
IF(AND(NOT(ISERROR(VLOOKUP(BG233,MonsterTable!$A:$B,MATCH(MonsterTable!$B$1,MonsterTable!$A$1:$B$1,0),0))),OR(ISBLANK(BI233),ISBLANK(BJ233))),#N/A,
IFERROR(VLOOKUP(BG233,MonsterTable!$A:$B,MATCH(MonsterTable!$B$1,MonsterTable!$A$1:$B$1,0),0),
IF(OR(NOT(ISBLANK(BI233)),ISBLANK(BJ233)),#N/A,
IF(BG233="empty","empty",
VLOOKUP(BG233,MonsterGroupTable!$A:$A,1,0)))))))</f>
        <v/>
      </c>
      <c r="BO233" s="2" t="str">
        <f>IF(AND(ISBLANK(BN233),OR(NOT(ISBLANK(BP233)),NOT(ISBLANK(BQ233)))),#N/A,
IF(ISBLANK(BN233),"",
IF(AND(NOT(ISERROR(VLOOKUP(BN233,MonsterTable!$A:$B,MATCH(MonsterTable!$B$1,MonsterTable!$A$1:$B$1,0),0))),OR(ISBLANK(BP233),ISBLANK(BQ233))),#N/A,
IFERROR(VLOOKUP(BN233,MonsterTable!$A:$B,MATCH(MonsterTable!$B$1,MonsterTable!$A$1:$B$1,0),0),
IF(OR(NOT(ISBLANK(BP233)),ISBLANK(BQ233)),#N/A,
IF(BN233="empty","empty",
VLOOKUP(BN233,MonsterGroupTable!$A:$A,1,0)))))))</f>
        <v/>
      </c>
      <c r="BV233" s="2" t="str">
        <f>IF(AND(ISBLANK(BU233),OR(NOT(ISBLANK(BW233)),NOT(ISBLANK(BX233)))),#N/A,
IF(ISBLANK(BU233),"",
IF(AND(NOT(ISERROR(VLOOKUP(BU233,MonsterTable!$A:$B,MATCH(MonsterTable!$B$1,MonsterTable!$A$1:$B$1,0),0))),OR(ISBLANK(BW233),ISBLANK(BX233))),#N/A,
IFERROR(VLOOKUP(BU233,MonsterTable!$A:$B,MATCH(MonsterTable!$B$1,MonsterTable!$A$1:$B$1,0),0),
IF(OR(NOT(ISBLANK(BW233)),ISBLANK(BX233)),#N/A,
IF(BU233="empty","empty",
VLOOKUP(BU233,MonsterGroupTable!$A:$A,1,0)))))))</f>
        <v/>
      </c>
      <c r="CC233" s="2" t="str">
        <f>IF(AND(ISBLANK(CB233),OR(NOT(ISBLANK(CD233)),NOT(ISBLANK(CE233)))),#N/A,
IF(ISBLANK(CB233),"",
IF(AND(NOT(ISERROR(VLOOKUP(CB233,MonsterTable!$A:$B,MATCH(MonsterTable!$B$1,MonsterTable!$A$1:$B$1,0),0))),OR(ISBLANK(CD233),ISBLANK(CE233))),#N/A,
IFERROR(VLOOKUP(CB233,MonsterTable!$A:$B,MATCH(MonsterTable!$B$1,MonsterTable!$A$1:$B$1,0),0),
IF(OR(NOT(ISBLANK(CD233)),ISBLANK(CE233)),#N/A,
IF(CB233="empty","empty",
VLOOKUP(CB233,MonsterGroupTable!$A:$A,1,0)))))))</f>
        <v/>
      </c>
      <c r="CJ233" s="2" t="str">
        <f>IF(AND(ISBLANK(CI233),OR(NOT(ISBLANK(CK233)),NOT(ISBLANK(CL233)))),#N/A,
IF(ISBLANK(CI233),"",
IF(AND(NOT(ISERROR(VLOOKUP(CI233,MonsterTable!$A:$B,MATCH(MonsterTable!$B$1,MonsterTable!$A$1:$B$1,0),0))),OR(ISBLANK(CK233),ISBLANK(CL233))),#N/A,
IFERROR(VLOOKUP(CI233,MonsterTable!$A:$B,MATCH(MonsterTable!$B$1,MonsterTable!$A$1:$B$1,0),0),
IF(OR(NOT(ISBLANK(CK233)),ISBLANK(CL233)),#N/A,
IF(CI233="empty","empty",
VLOOKUP(CI233,MonsterGroupTable!$A:$A,1,0)))))))</f>
        <v/>
      </c>
    </row>
    <row r="234" spans="1:88">
      <c r="A234">
        <v>10233</v>
      </c>
      <c r="B234">
        <f t="shared" si="6"/>
        <v>1.1000000000000001</v>
      </c>
      <c r="C234">
        <f t="shared" si="6"/>
        <v>1.1000000000000001</v>
      </c>
      <c r="F234">
        <v>600</v>
      </c>
      <c r="G234">
        <v>7804</v>
      </c>
      <c r="H234">
        <v>0</v>
      </c>
      <c r="I234">
        <v>0</v>
      </c>
      <c r="J234">
        <v>0</v>
      </c>
      <c r="K234" t="s">
        <v>28</v>
      </c>
      <c r="L234" t="s">
        <v>247</v>
      </c>
      <c r="M234" t="s">
        <v>79</v>
      </c>
      <c r="N234" t="s">
        <v>80</v>
      </c>
      <c r="O234">
        <v>0</v>
      </c>
      <c r="P234">
        <v>-4.75</v>
      </c>
      <c r="Q234">
        <v>-3.5</v>
      </c>
      <c r="R234">
        <v>4.75</v>
      </c>
      <c r="S234">
        <v>3</v>
      </c>
      <c r="T234">
        <v>-13.5</v>
      </c>
      <c r="U234">
        <v>2.5499999999999998</v>
      </c>
      <c r="V234">
        <v>-6.75</v>
      </c>
      <c r="W234" t="str">
        <f t="shared" si="7"/>
        <v>g104,5</v>
      </c>
      <c r="X234" s="1" t="s">
        <v>282</v>
      </c>
      <c r="Y234" s="2" t="str">
        <f>IF(AND(ISBLANK(X234),OR(NOT(ISBLANK(Z234)),NOT(ISBLANK(AA234)))),#N/A,
IF(ISBLANK(X234),"",
IF(AND(NOT(ISERROR(VLOOKUP(X234,MonsterTable!$A:$B,MATCH(MonsterTable!$B$1,MonsterTable!$A$1:$B$1,0),0))),OR(ISBLANK(Z234),ISBLANK(AA234))),#N/A,
IFERROR(VLOOKUP(X234,MonsterTable!$A:$B,MATCH(MonsterTable!$B$1,MonsterTable!$A$1:$B$1,0),0),
IF(OR(NOT(ISBLANK(Z234)),ISBLANK(AA234)),#N/A,
IF(X234="empty","empty",
VLOOKUP(X234,MonsterGroupTable!$A:$A,1,0)))))))</f>
        <v>g104</v>
      </c>
      <c r="AA234">
        <v>5</v>
      </c>
      <c r="AF234" s="2" t="str">
        <f>IF(AND(ISBLANK(AE234),OR(NOT(ISBLANK(AG234)),NOT(ISBLANK(AH234)))),#N/A,
IF(ISBLANK(AE234),"",
IF(AND(NOT(ISERROR(VLOOKUP(AE234,MonsterTable!$A:$B,MATCH(MonsterTable!$B$1,MonsterTable!$A$1:$B$1,0),0))),OR(ISBLANK(AG234),ISBLANK(AH234))),#N/A,
IFERROR(VLOOKUP(AE234,MonsterTable!$A:$B,MATCH(MonsterTable!$B$1,MonsterTable!$A$1:$B$1,0),0),
IF(OR(NOT(ISBLANK(AG234)),ISBLANK(AH234)),#N/A,
IF(AE234="empty","empty",
VLOOKUP(AE234,MonsterGroupTable!$A:$A,1,0)))))))</f>
        <v/>
      </c>
      <c r="AM234" s="2" t="str">
        <f>IF(AND(ISBLANK(AL234),OR(NOT(ISBLANK(AN234)),NOT(ISBLANK(AO234)))),#N/A,
IF(ISBLANK(AL234),"",
IF(AND(NOT(ISERROR(VLOOKUP(AL234,MonsterTable!$A:$B,MATCH(MonsterTable!$B$1,MonsterTable!$A$1:$B$1,0),0))),OR(ISBLANK(AN234),ISBLANK(AO234))),#N/A,
IFERROR(VLOOKUP(AL234,MonsterTable!$A:$B,MATCH(MonsterTable!$B$1,MonsterTable!$A$1:$B$1,0),0),
IF(OR(NOT(ISBLANK(AN234)),ISBLANK(AO234)),#N/A,
IF(AL234="empty","empty",
VLOOKUP(AL234,MonsterGroupTable!$A:$A,1,0)))))))</f>
        <v/>
      </c>
      <c r="AT234" s="2" t="str">
        <f>IF(AND(ISBLANK(AS234),OR(NOT(ISBLANK(AU234)),NOT(ISBLANK(AV234)))),#N/A,
IF(ISBLANK(AS234),"",
IF(AND(NOT(ISERROR(VLOOKUP(AS234,MonsterTable!$A:$B,MATCH(MonsterTable!$B$1,MonsterTable!$A$1:$B$1,0),0))),OR(ISBLANK(AU234),ISBLANK(AV234))),#N/A,
IFERROR(VLOOKUP(AS234,MonsterTable!$A:$B,MATCH(MonsterTable!$B$1,MonsterTable!$A$1:$B$1,0),0),
IF(OR(NOT(ISBLANK(AU234)),ISBLANK(AV234)),#N/A,
IF(AS234="empty","empty",
VLOOKUP(AS234,MonsterGroupTable!$A:$A,1,0)))))))</f>
        <v/>
      </c>
      <c r="BA234" s="2" t="str">
        <f>IF(AND(ISBLANK(AZ234),OR(NOT(ISBLANK(BB234)),NOT(ISBLANK(BC234)))),#N/A,
IF(ISBLANK(AZ234),"",
IF(AND(NOT(ISERROR(VLOOKUP(AZ234,MonsterTable!$A:$B,MATCH(MonsterTable!$B$1,MonsterTable!$A$1:$B$1,0),0))),OR(ISBLANK(BB234),ISBLANK(BC234))),#N/A,
IFERROR(VLOOKUP(AZ234,MonsterTable!$A:$B,MATCH(MonsterTable!$B$1,MonsterTable!$A$1:$B$1,0),0),
IF(OR(NOT(ISBLANK(BB234)),ISBLANK(BC234)),#N/A,
IF(AZ234="empty","empty",
VLOOKUP(AZ234,MonsterGroupTable!$A:$A,1,0)))))))</f>
        <v/>
      </c>
      <c r="BH234" s="2" t="str">
        <f>IF(AND(ISBLANK(BG234),OR(NOT(ISBLANK(BI234)),NOT(ISBLANK(BJ234)))),#N/A,
IF(ISBLANK(BG234),"",
IF(AND(NOT(ISERROR(VLOOKUP(BG234,MonsterTable!$A:$B,MATCH(MonsterTable!$B$1,MonsterTable!$A$1:$B$1,0),0))),OR(ISBLANK(BI234),ISBLANK(BJ234))),#N/A,
IFERROR(VLOOKUP(BG234,MonsterTable!$A:$B,MATCH(MonsterTable!$B$1,MonsterTable!$A$1:$B$1,0),0),
IF(OR(NOT(ISBLANK(BI234)),ISBLANK(BJ234)),#N/A,
IF(BG234="empty","empty",
VLOOKUP(BG234,MonsterGroupTable!$A:$A,1,0)))))))</f>
        <v/>
      </c>
      <c r="BO234" s="2" t="str">
        <f>IF(AND(ISBLANK(BN234),OR(NOT(ISBLANK(BP234)),NOT(ISBLANK(BQ234)))),#N/A,
IF(ISBLANK(BN234),"",
IF(AND(NOT(ISERROR(VLOOKUP(BN234,MonsterTable!$A:$B,MATCH(MonsterTable!$B$1,MonsterTable!$A$1:$B$1,0),0))),OR(ISBLANK(BP234),ISBLANK(BQ234))),#N/A,
IFERROR(VLOOKUP(BN234,MonsterTable!$A:$B,MATCH(MonsterTable!$B$1,MonsterTable!$A$1:$B$1,0),0),
IF(OR(NOT(ISBLANK(BP234)),ISBLANK(BQ234)),#N/A,
IF(BN234="empty","empty",
VLOOKUP(BN234,MonsterGroupTable!$A:$A,1,0)))))))</f>
        <v/>
      </c>
      <c r="BV234" s="2" t="str">
        <f>IF(AND(ISBLANK(BU234),OR(NOT(ISBLANK(BW234)),NOT(ISBLANK(BX234)))),#N/A,
IF(ISBLANK(BU234),"",
IF(AND(NOT(ISERROR(VLOOKUP(BU234,MonsterTable!$A:$B,MATCH(MonsterTable!$B$1,MonsterTable!$A$1:$B$1,0),0))),OR(ISBLANK(BW234),ISBLANK(BX234))),#N/A,
IFERROR(VLOOKUP(BU234,MonsterTable!$A:$B,MATCH(MonsterTable!$B$1,MonsterTable!$A$1:$B$1,0),0),
IF(OR(NOT(ISBLANK(BW234)),ISBLANK(BX234)),#N/A,
IF(BU234="empty","empty",
VLOOKUP(BU234,MonsterGroupTable!$A:$A,1,0)))))))</f>
        <v/>
      </c>
      <c r="CC234" s="2" t="str">
        <f>IF(AND(ISBLANK(CB234),OR(NOT(ISBLANK(CD234)),NOT(ISBLANK(CE234)))),#N/A,
IF(ISBLANK(CB234),"",
IF(AND(NOT(ISERROR(VLOOKUP(CB234,MonsterTable!$A:$B,MATCH(MonsterTable!$B$1,MonsterTable!$A$1:$B$1,0),0))),OR(ISBLANK(CD234),ISBLANK(CE234))),#N/A,
IFERROR(VLOOKUP(CB234,MonsterTable!$A:$B,MATCH(MonsterTable!$B$1,MonsterTable!$A$1:$B$1,0),0),
IF(OR(NOT(ISBLANK(CD234)),ISBLANK(CE234)),#N/A,
IF(CB234="empty","empty",
VLOOKUP(CB234,MonsterGroupTable!$A:$A,1,0)))))))</f>
        <v/>
      </c>
      <c r="CJ234" s="2" t="str">
        <f>IF(AND(ISBLANK(CI234),OR(NOT(ISBLANK(CK234)),NOT(ISBLANK(CL234)))),#N/A,
IF(ISBLANK(CI234),"",
IF(AND(NOT(ISERROR(VLOOKUP(CI234,MonsterTable!$A:$B,MATCH(MonsterTable!$B$1,MonsterTable!$A$1:$B$1,0),0))),OR(ISBLANK(CK234),ISBLANK(CL234))),#N/A,
IFERROR(VLOOKUP(CI234,MonsterTable!$A:$B,MATCH(MonsterTable!$B$1,MonsterTable!$A$1:$B$1,0),0),
IF(OR(NOT(ISBLANK(CK234)),ISBLANK(CL234)),#N/A,
IF(CI234="empty","empty",
VLOOKUP(CI234,MonsterGroupTable!$A:$A,1,0)))))))</f>
        <v/>
      </c>
    </row>
    <row r="235" spans="1:88">
      <c r="A235">
        <v>10234</v>
      </c>
      <c r="B235">
        <f t="shared" si="6"/>
        <v>1.1000000000000001</v>
      </c>
      <c r="C235">
        <f t="shared" si="6"/>
        <v>1.1000000000000001</v>
      </c>
      <c r="F235">
        <v>600</v>
      </c>
      <c r="G235">
        <v>7894</v>
      </c>
      <c r="H235">
        <v>0</v>
      </c>
      <c r="I235">
        <v>0</v>
      </c>
      <c r="J235">
        <v>0</v>
      </c>
      <c r="K235" t="s">
        <v>28</v>
      </c>
      <c r="L235" t="s">
        <v>247</v>
      </c>
      <c r="M235" t="s">
        <v>79</v>
      </c>
      <c r="N235" t="s">
        <v>80</v>
      </c>
      <c r="O235">
        <v>0</v>
      </c>
      <c r="P235">
        <v>-4.75</v>
      </c>
      <c r="Q235">
        <v>-3.5</v>
      </c>
      <c r="R235">
        <v>4.75</v>
      </c>
      <c r="S235">
        <v>3</v>
      </c>
      <c r="T235">
        <v>-13.5</v>
      </c>
      <c r="U235">
        <v>2.5499999999999998</v>
      </c>
      <c r="V235">
        <v>-6.75</v>
      </c>
      <c r="W235" t="str">
        <f t="shared" si="7"/>
        <v>g104,5</v>
      </c>
      <c r="X235" s="1" t="s">
        <v>282</v>
      </c>
      <c r="Y235" s="2" t="str">
        <f>IF(AND(ISBLANK(X235),OR(NOT(ISBLANK(Z235)),NOT(ISBLANK(AA235)))),#N/A,
IF(ISBLANK(X235),"",
IF(AND(NOT(ISERROR(VLOOKUP(X235,MonsterTable!$A:$B,MATCH(MonsterTable!$B$1,MonsterTable!$A$1:$B$1,0),0))),OR(ISBLANK(Z235),ISBLANK(AA235))),#N/A,
IFERROR(VLOOKUP(X235,MonsterTable!$A:$B,MATCH(MonsterTable!$B$1,MonsterTable!$A$1:$B$1,0),0),
IF(OR(NOT(ISBLANK(Z235)),ISBLANK(AA235)),#N/A,
IF(X235="empty","empty",
VLOOKUP(X235,MonsterGroupTable!$A:$A,1,0)))))))</f>
        <v>g104</v>
      </c>
      <c r="AA235">
        <v>5</v>
      </c>
      <c r="AF235" s="2" t="str">
        <f>IF(AND(ISBLANK(AE235),OR(NOT(ISBLANK(AG235)),NOT(ISBLANK(AH235)))),#N/A,
IF(ISBLANK(AE235),"",
IF(AND(NOT(ISERROR(VLOOKUP(AE235,MonsterTable!$A:$B,MATCH(MonsterTable!$B$1,MonsterTable!$A$1:$B$1,0),0))),OR(ISBLANK(AG235),ISBLANK(AH235))),#N/A,
IFERROR(VLOOKUP(AE235,MonsterTable!$A:$B,MATCH(MonsterTable!$B$1,MonsterTable!$A$1:$B$1,0),0),
IF(OR(NOT(ISBLANK(AG235)),ISBLANK(AH235)),#N/A,
IF(AE235="empty","empty",
VLOOKUP(AE235,MonsterGroupTable!$A:$A,1,0)))))))</f>
        <v/>
      </c>
      <c r="AM235" s="2" t="str">
        <f>IF(AND(ISBLANK(AL235),OR(NOT(ISBLANK(AN235)),NOT(ISBLANK(AO235)))),#N/A,
IF(ISBLANK(AL235),"",
IF(AND(NOT(ISERROR(VLOOKUP(AL235,MonsterTable!$A:$B,MATCH(MonsterTable!$B$1,MonsterTable!$A$1:$B$1,0),0))),OR(ISBLANK(AN235),ISBLANK(AO235))),#N/A,
IFERROR(VLOOKUP(AL235,MonsterTable!$A:$B,MATCH(MonsterTable!$B$1,MonsterTable!$A$1:$B$1,0),0),
IF(OR(NOT(ISBLANK(AN235)),ISBLANK(AO235)),#N/A,
IF(AL235="empty","empty",
VLOOKUP(AL235,MonsterGroupTable!$A:$A,1,0)))))))</f>
        <v/>
      </c>
      <c r="AT235" s="2" t="str">
        <f>IF(AND(ISBLANK(AS235),OR(NOT(ISBLANK(AU235)),NOT(ISBLANK(AV235)))),#N/A,
IF(ISBLANK(AS235),"",
IF(AND(NOT(ISERROR(VLOOKUP(AS235,MonsterTable!$A:$B,MATCH(MonsterTable!$B$1,MonsterTable!$A$1:$B$1,0),0))),OR(ISBLANK(AU235),ISBLANK(AV235))),#N/A,
IFERROR(VLOOKUP(AS235,MonsterTable!$A:$B,MATCH(MonsterTable!$B$1,MonsterTable!$A$1:$B$1,0),0),
IF(OR(NOT(ISBLANK(AU235)),ISBLANK(AV235)),#N/A,
IF(AS235="empty","empty",
VLOOKUP(AS235,MonsterGroupTable!$A:$A,1,0)))))))</f>
        <v/>
      </c>
      <c r="BA235" s="2" t="str">
        <f>IF(AND(ISBLANK(AZ235),OR(NOT(ISBLANK(BB235)),NOT(ISBLANK(BC235)))),#N/A,
IF(ISBLANK(AZ235),"",
IF(AND(NOT(ISERROR(VLOOKUP(AZ235,MonsterTable!$A:$B,MATCH(MonsterTable!$B$1,MonsterTable!$A$1:$B$1,0),0))),OR(ISBLANK(BB235),ISBLANK(BC235))),#N/A,
IFERROR(VLOOKUP(AZ235,MonsterTable!$A:$B,MATCH(MonsterTable!$B$1,MonsterTable!$A$1:$B$1,0),0),
IF(OR(NOT(ISBLANK(BB235)),ISBLANK(BC235)),#N/A,
IF(AZ235="empty","empty",
VLOOKUP(AZ235,MonsterGroupTable!$A:$A,1,0)))))))</f>
        <v/>
      </c>
      <c r="BH235" s="2" t="str">
        <f>IF(AND(ISBLANK(BG235),OR(NOT(ISBLANK(BI235)),NOT(ISBLANK(BJ235)))),#N/A,
IF(ISBLANK(BG235),"",
IF(AND(NOT(ISERROR(VLOOKUP(BG235,MonsterTable!$A:$B,MATCH(MonsterTable!$B$1,MonsterTable!$A$1:$B$1,0),0))),OR(ISBLANK(BI235),ISBLANK(BJ235))),#N/A,
IFERROR(VLOOKUP(BG235,MonsterTable!$A:$B,MATCH(MonsterTable!$B$1,MonsterTable!$A$1:$B$1,0),0),
IF(OR(NOT(ISBLANK(BI235)),ISBLANK(BJ235)),#N/A,
IF(BG235="empty","empty",
VLOOKUP(BG235,MonsterGroupTable!$A:$A,1,0)))))))</f>
        <v/>
      </c>
      <c r="BO235" s="2" t="str">
        <f>IF(AND(ISBLANK(BN235),OR(NOT(ISBLANK(BP235)),NOT(ISBLANK(BQ235)))),#N/A,
IF(ISBLANK(BN235),"",
IF(AND(NOT(ISERROR(VLOOKUP(BN235,MonsterTable!$A:$B,MATCH(MonsterTable!$B$1,MonsterTable!$A$1:$B$1,0),0))),OR(ISBLANK(BP235),ISBLANK(BQ235))),#N/A,
IFERROR(VLOOKUP(BN235,MonsterTable!$A:$B,MATCH(MonsterTable!$B$1,MonsterTable!$A$1:$B$1,0),0),
IF(OR(NOT(ISBLANK(BP235)),ISBLANK(BQ235)),#N/A,
IF(BN235="empty","empty",
VLOOKUP(BN235,MonsterGroupTable!$A:$A,1,0)))))))</f>
        <v/>
      </c>
      <c r="BV235" s="2" t="str">
        <f>IF(AND(ISBLANK(BU235),OR(NOT(ISBLANK(BW235)),NOT(ISBLANK(BX235)))),#N/A,
IF(ISBLANK(BU235),"",
IF(AND(NOT(ISERROR(VLOOKUP(BU235,MonsterTable!$A:$B,MATCH(MonsterTable!$B$1,MonsterTable!$A$1:$B$1,0),0))),OR(ISBLANK(BW235),ISBLANK(BX235))),#N/A,
IFERROR(VLOOKUP(BU235,MonsterTable!$A:$B,MATCH(MonsterTable!$B$1,MonsterTable!$A$1:$B$1,0),0),
IF(OR(NOT(ISBLANK(BW235)),ISBLANK(BX235)),#N/A,
IF(BU235="empty","empty",
VLOOKUP(BU235,MonsterGroupTable!$A:$A,1,0)))))))</f>
        <v/>
      </c>
      <c r="CC235" s="2" t="str">
        <f>IF(AND(ISBLANK(CB235),OR(NOT(ISBLANK(CD235)),NOT(ISBLANK(CE235)))),#N/A,
IF(ISBLANK(CB235),"",
IF(AND(NOT(ISERROR(VLOOKUP(CB235,MonsterTable!$A:$B,MATCH(MonsterTable!$B$1,MonsterTable!$A$1:$B$1,0),0))),OR(ISBLANK(CD235),ISBLANK(CE235))),#N/A,
IFERROR(VLOOKUP(CB235,MonsterTable!$A:$B,MATCH(MonsterTable!$B$1,MonsterTable!$A$1:$B$1,0),0),
IF(OR(NOT(ISBLANK(CD235)),ISBLANK(CE235)),#N/A,
IF(CB235="empty","empty",
VLOOKUP(CB235,MonsterGroupTable!$A:$A,1,0)))))))</f>
        <v/>
      </c>
      <c r="CJ235" s="2" t="str">
        <f>IF(AND(ISBLANK(CI235),OR(NOT(ISBLANK(CK235)),NOT(ISBLANK(CL235)))),#N/A,
IF(ISBLANK(CI235),"",
IF(AND(NOT(ISERROR(VLOOKUP(CI235,MonsterTable!$A:$B,MATCH(MonsterTable!$B$1,MonsterTable!$A$1:$B$1,0),0))),OR(ISBLANK(CK235),ISBLANK(CL235))),#N/A,
IFERROR(VLOOKUP(CI235,MonsterTable!$A:$B,MATCH(MonsterTable!$B$1,MonsterTable!$A$1:$B$1,0),0),
IF(OR(NOT(ISBLANK(CK235)),ISBLANK(CL235)),#N/A,
IF(CI235="empty","empty",
VLOOKUP(CI235,MonsterGroupTable!$A:$A,1,0)))))))</f>
        <v/>
      </c>
    </row>
    <row r="236" spans="1:88">
      <c r="A236">
        <v>10235</v>
      </c>
      <c r="B236">
        <f t="shared" si="6"/>
        <v>1.1000000000000001</v>
      </c>
      <c r="C236">
        <f t="shared" si="6"/>
        <v>1.1000000000000001</v>
      </c>
      <c r="F236">
        <v>600</v>
      </c>
      <c r="G236">
        <v>7984</v>
      </c>
      <c r="H236">
        <v>0</v>
      </c>
      <c r="I236">
        <v>0</v>
      </c>
      <c r="J236">
        <v>0</v>
      </c>
      <c r="K236" t="s">
        <v>28</v>
      </c>
      <c r="L236" t="s">
        <v>247</v>
      </c>
      <c r="M236" t="s">
        <v>79</v>
      </c>
      <c r="N236" t="s">
        <v>80</v>
      </c>
      <c r="O236">
        <v>0</v>
      </c>
      <c r="P236">
        <v>-4.75</v>
      </c>
      <c r="Q236">
        <v>-3.5</v>
      </c>
      <c r="R236">
        <v>4.75</v>
      </c>
      <c r="S236">
        <v>3</v>
      </c>
      <c r="T236">
        <v>-13.5</v>
      </c>
      <c r="U236">
        <v>2.5499999999999998</v>
      </c>
      <c r="V236">
        <v>-6.75</v>
      </c>
      <c r="W236" t="str">
        <f t="shared" si="7"/>
        <v>g104,5</v>
      </c>
      <c r="X236" s="1" t="s">
        <v>282</v>
      </c>
      <c r="Y236" s="2" t="str">
        <f>IF(AND(ISBLANK(X236),OR(NOT(ISBLANK(Z236)),NOT(ISBLANK(AA236)))),#N/A,
IF(ISBLANK(X236),"",
IF(AND(NOT(ISERROR(VLOOKUP(X236,MonsterTable!$A:$B,MATCH(MonsterTable!$B$1,MonsterTable!$A$1:$B$1,0),0))),OR(ISBLANK(Z236),ISBLANK(AA236))),#N/A,
IFERROR(VLOOKUP(X236,MonsterTable!$A:$B,MATCH(MonsterTable!$B$1,MonsterTable!$A$1:$B$1,0),0),
IF(OR(NOT(ISBLANK(Z236)),ISBLANK(AA236)),#N/A,
IF(X236="empty","empty",
VLOOKUP(X236,MonsterGroupTable!$A:$A,1,0)))))))</f>
        <v>g104</v>
      </c>
      <c r="AA236">
        <v>5</v>
      </c>
      <c r="AF236" s="2" t="str">
        <f>IF(AND(ISBLANK(AE236),OR(NOT(ISBLANK(AG236)),NOT(ISBLANK(AH236)))),#N/A,
IF(ISBLANK(AE236),"",
IF(AND(NOT(ISERROR(VLOOKUP(AE236,MonsterTable!$A:$B,MATCH(MonsterTable!$B$1,MonsterTable!$A$1:$B$1,0),0))),OR(ISBLANK(AG236),ISBLANK(AH236))),#N/A,
IFERROR(VLOOKUP(AE236,MonsterTable!$A:$B,MATCH(MonsterTable!$B$1,MonsterTable!$A$1:$B$1,0),0),
IF(OR(NOT(ISBLANK(AG236)),ISBLANK(AH236)),#N/A,
IF(AE236="empty","empty",
VLOOKUP(AE236,MonsterGroupTable!$A:$A,1,0)))))))</f>
        <v/>
      </c>
      <c r="AM236" s="2" t="str">
        <f>IF(AND(ISBLANK(AL236),OR(NOT(ISBLANK(AN236)),NOT(ISBLANK(AO236)))),#N/A,
IF(ISBLANK(AL236),"",
IF(AND(NOT(ISERROR(VLOOKUP(AL236,MonsterTable!$A:$B,MATCH(MonsterTable!$B$1,MonsterTable!$A$1:$B$1,0),0))),OR(ISBLANK(AN236),ISBLANK(AO236))),#N/A,
IFERROR(VLOOKUP(AL236,MonsterTable!$A:$B,MATCH(MonsterTable!$B$1,MonsterTable!$A$1:$B$1,0),0),
IF(OR(NOT(ISBLANK(AN236)),ISBLANK(AO236)),#N/A,
IF(AL236="empty","empty",
VLOOKUP(AL236,MonsterGroupTable!$A:$A,1,0)))))))</f>
        <v/>
      </c>
      <c r="AT236" s="2" t="str">
        <f>IF(AND(ISBLANK(AS236),OR(NOT(ISBLANK(AU236)),NOT(ISBLANK(AV236)))),#N/A,
IF(ISBLANK(AS236),"",
IF(AND(NOT(ISERROR(VLOOKUP(AS236,MonsterTable!$A:$B,MATCH(MonsterTable!$B$1,MonsterTable!$A$1:$B$1,0),0))),OR(ISBLANK(AU236),ISBLANK(AV236))),#N/A,
IFERROR(VLOOKUP(AS236,MonsterTable!$A:$B,MATCH(MonsterTable!$B$1,MonsterTable!$A$1:$B$1,0),0),
IF(OR(NOT(ISBLANK(AU236)),ISBLANK(AV236)),#N/A,
IF(AS236="empty","empty",
VLOOKUP(AS236,MonsterGroupTable!$A:$A,1,0)))))))</f>
        <v/>
      </c>
      <c r="BA236" s="2" t="str">
        <f>IF(AND(ISBLANK(AZ236),OR(NOT(ISBLANK(BB236)),NOT(ISBLANK(BC236)))),#N/A,
IF(ISBLANK(AZ236),"",
IF(AND(NOT(ISERROR(VLOOKUP(AZ236,MonsterTable!$A:$B,MATCH(MonsterTable!$B$1,MonsterTable!$A$1:$B$1,0),0))),OR(ISBLANK(BB236),ISBLANK(BC236))),#N/A,
IFERROR(VLOOKUP(AZ236,MonsterTable!$A:$B,MATCH(MonsterTable!$B$1,MonsterTable!$A$1:$B$1,0),0),
IF(OR(NOT(ISBLANK(BB236)),ISBLANK(BC236)),#N/A,
IF(AZ236="empty","empty",
VLOOKUP(AZ236,MonsterGroupTable!$A:$A,1,0)))))))</f>
        <v/>
      </c>
      <c r="BH236" s="2" t="str">
        <f>IF(AND(ISBLANK(BG236),OR(NOT(ISBLANK(BI236)),NOT(ISBLANK(BJ236)))),#N/A,
IF(ISBLANK(BG236),"",
IF(AND(NOT(ISERROR(VLOOKUP(BG236,MonsterTable!$A:$B,MATCH(MonsterTable!$B$1,MonsterTable!$A$1:$B$1,0),0))),OR(ISBLANK(BI236),ISBLANK(BJ236))),#N/A,
IFERROR(VLOOKUP(BG236,MonsterTable!$A:$B,MATCH(MonsterTable!$B$1,MonsterTable!$A$1:$B$1,0),0),
IF(OR(NOT(ISBLANK(BI236)),ISBLANK(BJ236)),#N/A,
IF(BG236="empty","empty",
VLOOKUP(BG236,MonsterGroupTable!$A:$A,1,0)))))))</f>
        <v/>
      </c>
      <c r="BO236" s="2" t="str">
        <f>IF(AND(ISBLANK(BN236),OR(NOT(ISBLANK(BP236)),NOT(ISBLANK(BQ236)))),#N/A,
IF(ISBLANK(BN236),"",
IF(AND(NOT(ISERROR(VLOOKUP(BN236,MonsterTable!$A:$B,MATCH(MonsterTable!$B$1,MonsterTable!$A$1:$B$1,0),0))),OR(ISBLANK(BP236),ISBLANK(BQ236))),#N/A,
IFERROR(VLOOKUP(BN236,MonsterTable!$A:$B,MATCH(MonsterTable!$B$1,MonsterTable!$A$1:$B$1,0),0),
IF(OR(NOT(ISBLANK(BP236)),ISBLANK(BQ236)),#N/A,
IF(BN236="empty","empty",
VLOOKUP(BN236,MonsterGroupTable!$A:$A,1,0)))))))</f>
        <v/>
      </c>
      <c r="BV236" s="2" t="str">
        <f>IF(AND(ISBLANK(BU236),OR(NOT(ISBLANK(BW236)),NOT(ISBLANK(BX236)))),#N/A,
IF(ISBLANK(BU236),"",
IF(AND(NOT(ISERROR(VLOOKUP(BU236,MonsterTable!$A:$B,MATCH(MonsterTable!$B$1,MonsterTable!$A$1:$B$1,0),0))),OR(ISBLANK(BW236),ISBLANK(BX236))),#N/A,
IFERROR(VLOOKUP(BU236,MonsterTable!$A:$B,MATCH(MonsterTable!$B$1,MonsterTable!$A$1:$B$1,0),0),
IF(OR(NOT(ISBLANK(BW236)),ISBLANK(BX236)),#N/A,
IF(BU236="empty","empty",
VLOOKUP(BU236,MonsterGroupTable!$A:$A,1,0)))))))</f>
        <v/>
      </c>
      <c r="CC236" s="2" t="str">
        <f>IF(AND(ISBLANK(CB236),OR(NOT(ISBLANK(CD236)),NOT(ISBLANK(CE236)))),#N/A,
IF(ISBLANK(CB236),"",
IF(AND(NOT(ISERROR(VLOOKUP(CB236,MonsterTable!$A:$B,MATCH(MonsterTable!$B$1,MonsterTable!$A$1:$B$1,0),0))),OR(ISBLANK(CD236),ISBLANK(CE236))),#N/A,
IFERROR(VLOOKUP(CB236,MonsterTable!$A:$B,MATCH(MonsterTable!$B$1,MonsterTable!$A$1:$B$1,0),0),
IF(OR(NOT(ISBLANK(CD236)),ISBLANK(CE236)),#N/A,
IF(CB236="empty","empty",
VLOOKUP(CB236,MonsterGroupTable!$A:$A,1,0)))))))</f>
        <v/>
      </c>
      <c r="CJ236" s="2" t="str">
        <f>IF(AND(ISBLANK(CI236),OR(NOT(ISBLANK(CK236)),NOT(ISBLANK(CL236)))),#N/A,
IF(ISBLANK(CI236),"",
IF(AND(NOT(ISERROR(VLOOKUP(CI236,MonsterTable!$A:$B,MATCH(MonsterTable!$B$1,MonsterTable!$A$1:$B$1,0),0))),OR(ISBLANK(CK236),ISBLANK(CL236))),#N/A,
IFERROR(VLOOKUP(CI236,MonsterTable!$A:$B,MATCH(MonsterTable!$B$1,MonsterTable!$A$1:$B$1,0),0),
IF(OR(NOT(ISBLANK(CK236)),ISBLANK(CL236)),#N/A,
IF(CI236="empty","empty",
VLOOKUP(CI236,MonsterGroupTable!$A:$A,1,0)))))))</f>
        <v/>
      </c>
    </row>
    <row r="237" spans="1:88">
      <c r="A237">
        <v>10236</v>
      </c>
      <c r="B237">
        <f t="shared" si="6"/>
        <v>1.1000000000000001</v>
      </c>
      <c r="C237">
        <f t="shared" si="6"/>
        <v>1.1000000000000001</v>
      </c>
      <c r="F237">
        <v>600</v>
      </c>
      <c r="G237">
        <v>8074</v>
      </c>
      <c r="H237">
        <v>0</v>
      </c>
      <c r="I237">
        <v>0</v>
      </c>
      <c r="J237">
        <v>0</v>
      </c>
      <c r="K237" t="s">
        <v>28</v>
      </c>
      <c r="L237" t="s">
        <v>247</v>
      </c>
      <c r="M237" t="s">
        <v>79</v>
      </c>
      <c r="N237" t="s">
        <v>80</v>
      </c>
      <c r="O237">
        <v>0</v>
      </c>
      <c r="P237">
        <v>-4.75</v>
      </c>
      <c r="Q237">
        <v>-3.5</v>
      </c>
      <c r="R237">
        <v>4.75</v>
      </c>
      <c r="S237">
        <v>3</v>
      </c>
      <c r="T237">
        <v>-13.5</v>
      </c>
      <c r="U237">
        <v>2.5499999999999998</v>
      </c>
      <c r="V237">
        <v>-6.75</v>
      </c>
      <c r="W237" t="str">
        <f t="shared" si="7"/>
        <v>g104,5</v>
      </c>
      <c r="X237" s="1" t="s">
        <v>282</v>
      </c>
      <c r="Y237" s="2" t="str">
        <f>IF(AND(ISBLANK(X237),OR(NOT(ISBLANK(Z237)),NOT(ISBLANK(AA237)))),#N/A,
IF(ISBLANK(X237),"",
IF(AND(NOT(ISERROR(VLOOKUP(X237,MonsterTable!$A:$B,MATCH(MonsterTable!$B$1,MonsterTable!$A$1:$B$1,0),0))),OR(ISBLANK(Z237),ISBLANK(AA237))),#N/A,
IFERROR(VLOOKUP(X237,MonsterTable!$A:$B,MATCH(MonsterTable!$B$1,MonsterTable!$A$1:$B$1,0),0),
IF(OR(NOT(ISBLANK(Z237)),ISBLANK(AA237)),#N/A,
IF(X237="empty","empty",
VLOOKUP(X237,MonsterGroupTable!$A:$A,1,0)))))))</f>
        <v>g104</v>
      </c>
      <c r="AA237">
        <v>5</v>
      </c>
      <c r="AF237" s="2" t="str">
        <f>IF(AND(ISBLANK(AE237),OR(NOT(ISBLANK(AG237)),NOT(ISBLANK(AH237)))),#N/A,
IF(ISBLANK(AE237),"",
IF(AND(NOT(ISERROR(VLOOKUP(AE237,MonsterTable!$A:$B,MATCH(MonsterTable!$B$1,MonsterTable!$A$1:$B$1,0),0))),OR(ISBLANK(AG237),ISBLANK(AH237))),#N/A,
IFERROR(VLOOKUP(AE237,MonsterTable!$A:$B,MATCH(MonsterTable!$B$1,MonsterTable!$A$1:$B$1,0),0),
IF(OR(NOT(ISBLANK(AG237)),ISBLANK(AH237)),#N/A,
IF(AE237="empty","empty",
VLOOKUP(AE237,MonsterGroupTable!$A:$A,1,0)))))))</f>
        <v/>
      </c>
      <c r="AM237" s="2" t="str">
        <f>IF(AND(ISBLANK(AL237),OR(NOT(ISBLANK(AN237)),NOT(ISBLANK(AO237)))),#N/A,
IF(ISBLANK(AL237),"",
IF(AND(NOT(ISERROR(VLOOKUP(AL237,MonsterTable!$A:$B,MATCH(MonsterTable!$B$1,MonsterTable!$A$1:$B$1,0),0))),OR(ISBLANK(AN237),ISBLANK(AO237))),#N/A,
IFERROR(VLOOKUP(AL237,MonsterTable!$A:$B,MATCH(MonsterTable!$B$1,MonsterTable!$A$1:$B$1,0),0),
IF(OR(NOT(ISBLANK(AN237)),ISBLANK(AO237)),#N/A,
IF(AL237="empty","empty",
VLOOKUP(AL237,MonsterGroupTable!$A:$A,1,0)))))))</f>
        <v/>
      </c>
      <c r="AT237" s="2" t="str">
        <f>IF(AND(ISBLANK(AS237),OR(NOT(ISBLANK(AU237)),NOT(ISBLANK(AV237)))),#N/A,
IF(ISBLANK(AS237),"",
IF(AND(NOT(ISERROR(VLOOKUP(AS237,MonsterTable!$A:$B,MATCH(MonsterTable!$B$1,MonsterTable!$A$1:$B$1,0),0))),OR(ISBLANK(AU237),ISBLANK(AV237))),#N/A,
IFERROR(VLOOKUP(AS237,MonsterTable!$A:$B,MATCH(MonsterTable!$B$1,MonsterTable!$A$1:$B$1,0),0),
IF(OR(NOT(ISBLANK(AU237)),ISBLANK(AV237)),#N/A,
IF(AS237="empty","empty",
VLOOKUP(AS237,MonsterGroupTable!$A:$A,1,0)))))))</f>
        <v/>
      </c>
      <c r="BA237" s="2" t="str">
        <f>IF(AND(ISBLANK(AZ237),OR(NOT(ISBLANK(BB237)),NOT(ISBLANK(BC237)))),#N/A,
IF(ISBLANK(AZ237),"",
IF(AND(NOT(ISERROR(VLOOKUP(AZ237,MonsterTable!$A:$B,MATCH(MonsterTable!$B$1,MonsterTable!$A$1:$B$1,0),0))),OR(ISBLANK(BB237),ISBLANK(BC237))),#N/A,
IFERROR(VLOOKUP(AZ237,MonsterTable!$A:$B,MATCH(MonsterTable!$B$1,MonsterTable!$A$1:$B$1,0),0),
IF(OR(NOT(ISBLANK(BB237)),ISBLANK(BC237)),#N/A,
IF(AZ237="empty","empty",
VLOOKUP(AZ237,MonsterGroupTable!$A:$A,1,0)))))))</f>
        <v/>
      </c>
      <c r="BH237" s="2" t="str">
        <f>IF(AND(ISBLANK(BG237),OR(NOT(ISBLANK(BI237)),NOT(ISBLANK(BJ237)))),#N/A,
IF(ISBLANK(BG237),"",
IF(AND(NOT(ISERROR(VLOOKUP(BG237,MonsterTable!$A:$B,MATCH(MonsterTable!$B$1,MonsterTable!$A$1:$B$1,0),0))),OR(ISBLANK(BI237),ISBLANK(BJ237))),#N/A,
IFERROR(VLOOKUP(BG237,MonsterTable!$A:$B,MATCH(MonsterTable!$B$1,MonsterTable!$A$1:$B$1,0),0),
IF(OR(NOT(ISBLANK(BI237)),ISBLANK(BJ237)),#N/A,
IF(BG237="empty","empty",
VLOOKUP(BG237,MonsterGroupTable!$A:$A,1,0)))))))</f>
        <v/>
      </c>
      <c r="BO237" s="2" t="str">
        <f>IF(AND(ISBLANK(BN237),OR(NOT(ISBLANK(BP237)),NOT(ISBLANK(BQ237)))),#N/A,
IF(ISBLANK(BN237),"",
IF(AND(NOT(ISERROR(VLOOKUP(BN237,MonsterTable!$A:$B,MATCH(MonsterTable!$B$1,MonsterTable!$A$1:$B$1,0),0))),OR(ISBLANK(BP237),ISBLANK(BQ237))),#N/A,
IFERROR(VLOOKUP(BN237,MonsterTable!$A:$B,MATCH(MonsterTable!$B$1,MonsterTable!$A$1:$B$1,0),0),
IF(OR(NOT(ISBLANK(BP237)),ISBLANK(BQ237)),#N/A,
IF(BN237="empty","empty",
VLOOKUP(BN237,MonsterGroupTable!$A:$A,1,0)))))))</f>
        <v/>
      </c>
      <c r="BV237" s="2" t="str">
        <f>IF(AND(ISBLANK(BU237),OR(NOT(ISBLANK(BW237)),NOT(ISBLANK(BX237)))),#N/A,
IF(ISBLANK(BU237),"",
IF(AND(NOT(ISERROR(VLOOKUP(BU237,MonsterTable!$A:$B,MATCH(MonsterTable!$B$1,MonsterTable!$A$1:$B$1,0),0))),OR(ISBLANK(BW237),ISBLANK(BX237))),#N/A,
IFERROR(VLOOKUP(BU237,MonsterTable!$A:$B,MATCH(MonsterTable!$B$1,MonsterTable!$A$1:$B$1,0),0),
IF(OR(NOT(ISBLANK(BW237)),ISBLANK(BX237)),#N/A,
IF(BU237="empty","empty",
VLOOKUP(BU237,MonsterGroupTable!$A:$A,1,0)))))))</f>
        <v/>
      </c>
      <c r="CC237" s="2" t="str">
        <f>IF(AND(ISBLANK(CB237),OR(NOT(ISBLANK(CD237)),NOT(ISBLANK(CE237)))),#N/A,
IF(ISBLANK(CB237),"",
IF(AND(NOT(ISERROR(VLOOKUP(CB237,MonsterTable!$A:$B,MATCH(MonsterTable!$B$1,MonsterTable!$A$1:$B$1,0),0))),OR(ISBLANK(CD237),ISBLANK(CE237))),#N/A,
IFERROR(VLOOKUP(CB237,MonsterTable!$A:$B,MATCH(MonsterTable!$B$1,MonsterTable!$A$1:$B$1,0),0),
IF(OR(NOT(ISBLANK(CD237)),ISBLANK(CE237)),#N/A,
IF(CB237="empty","empty",
VLOOKUP(CB237,MonsterGroupTable!$A:$A,1,0)))))))</f>
        <v/>
      </c>
      <c r="CJ237" s="2" t="str">
        <f>IF(AND(ISBLANK(CI237),OR(NOT(ISBLANK(CK237)),NOT(ISBLANK(CL237)))),#N/A,
IF(ISBLANK(CI237),"",
IF(AND(NOT(ISERROR(VLOOKUP(CI237,MonsterTable!$A:$B,MATCH(MonsterTable!$B$1,MonsterTable!$A$1:$B$1,0),0))),OR(ISBLANK(CK237),ISBLANK(CL237))),#N/A,
IFERROR(VLOOKUP(CI237,MonsterTable!$A:$B,MATCH(MonsterTable!$B$1,MonsterTable!$A$1:$B$1,0),0),
IF(OR(NOT(ISBLANK(CK237)),ISBLANK(CL237)),#N/A,
IF(CI237="empty","empty",
VLOOKUP(CI237,MonsterGroupTable!$A:$A,1,0)))))))</f>
        <v/>
      </c>
    </row>
    <row r="238" spans="1:88">
      <c r="A238">
        <v>10237</v>
      </c>
      <c r="B238">
        <f t="shared" si="6"/>
        <v>1.1000000000000001</v>
      </c>
      <c r="C238">
        <f t="shared" si="6"/>
        <v>1.1000000000000001</v>
      </c>
      <c r="F238">
        <v>600</v>
      </c>
      <c r="G238">
        <v>8164</v>
      </c>
      <c r="H238">
        <v>0</v>
      </c>
      <c r="I238">
        <v>0</v>
      </c>
      <c r="J238">
        <v>0</v>
      </c>
      <c r="K238" t="s">
        <v>28</v>
      </c>
      <c r="L238" t="s">
        <v>247</v>
      </c>
      <c r="M238" t="s">
        <v>79</v>
      </c>
      <c r="N238" t="s">
        <v>80</v>
      </c>
      <c r="O238">
        <v>0</v>
      </c>
      <c r="P238">
        <v>-4.75</v>
      </c>
      <c r="Q238">
        <v>-3.5</v>
      </c>
      <c r="R238">
        <v>4.75</v>
      </c>
      <c r="S238">
        <v>3</v>
      </c>
      <c r="T238">
        <v>-13.5</v>
      </c>
      <c r="U238">
        <v>2.5499999999999998</v>
      </c>
      <c r="V238">
        <v>-6.75</v>
      </c>
      <c r="W238" t="str">
        <f t="shared" si="7"/>
        <v>g104,5</v>
      </c>
      <c r="X238" s="1" t="s">
        <v>282</v>
      </c>
      <c r="Y238" s="2" t="str">
        <f>IF(AND(ISBLANK(X238),OR(NOT(ISBLANK(Z238)),NOT(ISBLANK(AA238)))),#N/A,
IF(ISBLANK(X238),"",
IF(AND(NOT(ISERROR(VLOOKUP(X238,MonsterTable!$A:$B,MATCH(MonsterTable!$B$1,MonsterTable!$A$1:$B$1,0),0))),OR(ISBLANK(Z238),ISBLANK(AA238))),#N/A,
IFERROR(VLOOKUP(X238,MonsterTable!$A:$B,MATCH(MonsterTable!$B$1,MonsterTable!$A$1:$B$1,0),0),
IF(OR(NOT(ISBLANK(Z238)),ISBLANK(AA238)),#N/A,
IF(X238="empty","empty",
VLOOKUP(X238,MonsterGroupTable!$A:$A,1,0)))))))</f>
        <v>g104</v>
      </c>
      <c r="AA238">
        <v>5</v>
      </c>
      <c r="AF238" s="2" t="str">
        <f>IF(AND(ISBLANK(AE238),OR(NOT(ISBLANK(AG238)),NOT(ISBLANK(AH238)))),#N/A,
IF(ISBLANK(AE238),"",
IF(AND(NOT(ISERROR(VLOOKUP(AE238,MonsterTable!$A:$B,MATCH(MonsterTable!$B$1,MonsterTable!$A$1:$B$1,0),0))),OR(ISBLANK(AG238),ISBLANK(AH238))),#N/A,
IFERROR(VLOOKUP(AE238,MonsterTable!$A:$B,MATCH(MonsterTable!$B$1,MonsterTable!$A$1:$B$1,0),0),
IF(OR(NOT(ISBLANK(AG238)),ISBLANK(AH238)),#N/A,
IF(AE238="empty","empty",
VLOOKUP(AE238,MonsterGroupTable!$A:$A,1,0)))))))</f>
        <v/>
      </c>
      <c r="AM238" s="2" t="str">
        <f>IF(AND(ISBLANK(AL238),OR(NOT(ISBLANK(AN238)),NOT(ISBLANK(AO238)))),#N/A,
IF(ISBLANK(AL238),"",
IF(AND(NOT(ISERROR(VLOOKUP(AL238,MonsterTable!$A:$B,MATCH(MonsterTable!$B$1,MonsterTable!$A$1:$B$1,0),0))),OR(ISBLANK(AN238),ISBLANK(AO238))),#N/A,
IFERROR(VLOOKUP(AL238,MonsterTable!$A:$B,MATCH(MonsterTable!$B$1,MonsterTable!$A$1:$B$1,0),0),
IF(OR(NOT(ISBLANK(AN238)),ISBLANK(AO238)),#N/A,
IF(AL238="empty","empty",
VLOOKUP(AL238,MonsterGroupTable!$A:$A,1,0)))))))</f>
        <v/>
      </c>
      <c r="AT238" s="2" t="str">
        <f>IF(AND(ISBLANK(AS238),OR(NOT(ISBLANK(AU238)),NOT(ISBLANK(AV238)))),#N/A,
IF(ISBLANK(AS238),"",
IF(AND(NOT(ISERROR(VLOOKUP(AS238,MonsterTable!$A:$B,MATCH(MonsterTable!$B$1,MonsterTable!$A$1:$B$1,0),0))),OR(ISBLANK(AU238),ISBLANK(AV238))),#N/A,
IFERROR(VLOOKUP(AS238,MonsterTable!$A:$B,MATCH(MonsterTable!$B$1,MonsterTable!$A$1:$B$1,0),0),
IF(OR(NOT(ISBLANK(AU238)),ISBLANK(AV238)),#N/A,
IF(AS238="empty","empty",
VLOOKUP(AS238,MonsterGroupTable!$A:$A,1,0)))))))</f>
        <v/>
      </c>
      <c r="BA238" s="2" t="str">
        <f>IF(AND(ISBLANK(AZ238),OR(NOT(ISBLANK(BB238)),NOT(ISBLANK(BC238)))),#N/A,
IF(ISBLANK(AZ238),"",
IF(AND(NOT(ISERROR(VLOOKUP(AZ238,MonsterTable!$A:$B,MATCH(MonsterTable!$B$1,MonsterTable!$A$1:$B$1,0),0))),OR(ISBLANK(BB238),ISBLANK(BC238))),#N/A,
IFERROR(VLOOKUP(AZ238,MonsterTable!$A:$B,MATCH(MonsterTable!$B$1,MonsterTable!$A$1:$B$1,0),0),
IF(OR(NOT(ISBLANK(BB238)),ISBLANK(BC238)),#N/A,
IF(AZ238="empty","empty",
VLOOKUP(AZ238,MonsterGroupTable!$A:$A,1,0)))))))</f>
        <v/>
      </c>
      <c r="BH238" s="2" t="str">
        <f>IF(AND(ISBLANK(BG238),OR(NOT(ISBLANK(BI238)),NOT(ISBLANK(BJ238)))),#N/A,
IF(ISBLANK(BG238),"",
IF(AND(NOT(ISERROR(VLOOKUP(BG238,MonsterTable!$A:$B,MATCH(MonsterTable!$B$1,MonsterTable!$A$1:$B$1,0),0))),OR(ISBLANK(BI238),ISBLANK(BJ238))),#N/A,
IFERROR(VLOOKUP(BG238,MonsterTable!$A:$B,MATCH(MonsterTable!$B$1,MonsterTable!$A$1:$B$1,0),0),
IF(OR(NOT(ISBLANK(BI238)),ISBLANK(BJ238)),#N/A,
IF(BG238="empty","empty",
VLOOKUP(BG238,MonsterGroupTable!$A:$A,1,0)))))))</f>
        <v/>
      </c>
      <c r="BO238" s="2" t="str">
        <f>IF(AND(ISBLANK(BN238),OR(NOT(ISBLANK(BP238)),NOT(ISBLANK(BQ238)))),#N/A,
IF(ISBLANK(BN238),"",
IF(AND(NOT(ISERROR(VLOOKUP(BN238,MonsterTable!$A:$B,MATCH(MonsterTable!$B$1,MonsterTable!$A$1:$B$1,0),0))),OR(ISBLANK(BP238),ISBLANK(BQ238))),#N/A,
IFERROR(VLOOKUP(BN238,MonsterTable!$A:$B,MATCH(MonsterTable!$B$1,MonsterTable!$A$1:$B$1,0),0),
IF(OR(NOT(ISBLANK(BP238)),ISBLANK(BQ238)),#N/A,
IF(BN238="empty","empty",
VLOOKUP(BN238,MonsterGroupTable!$A:$A,1,0)))))))</f>
        <v/>
      </c>
      <c r="BV238" s="2" t="str">
        <f>IF(AND(ISBLANK(BU238),OR(NOT(ISBLANK(BW238)),NOT(ISBLANK(BX238)))),#N/A,
IF(ISBLANK(BU238),"",
IF(AND(NOT(ISERROR(VLOOKUP(BU238,MonsterTable!$A:$B,MATCH(MonsterTable!$B$1,MonsterTable!$A$1:$B$1,0),0))),OR(ISBLANK(BW238),ISBLANK(BX238))),#N/A,
IFERROR(VLOOKUP(BU238,MonsterTable!$A:$B,MATCH(MonsterTable!$B$1,MonsterTable!$A$1:$B$1,0),0),
IF(OR(NOT(ISBLANK(BW238)),ISBLANK(BX238)),#N/A,
IF(BU238="empty","empty",
VLOOKUP(BU238,MonsterGroupTable!$A:$A,1,0)))))))</f>
        <v/>
      </c>
      <c r="CC238" s="2" t="str">
        <f>IF(AND(ISBLANK(CB238),OR(NOT(ISBLANK(CD238)),NOT(ISBLANK(CE238)))),#N/A,
IF(ISBLANK(CB238),"",
IF(AND(NOT(ISERROR(VLOOKUP(CB238,MonsterTable!$A:$B,MATCH(MonsterTable!$B$1,MonsterTable!$A$1:$B$1,0),0))),OR(ISBLANK(CD238),ISBLANK(CE238))),#N/A,
IFERROR(VLOOKUP(CB238,MonsterTable!$A:$B,MATCH(MonsterTable!$B$1,MonsterTable!$A$1:$B$1,0),0),
IF(OR(NOT(ISBLANK(CD238)),ISBLANK(CE238)),#N/A,
IF(CB238="empty","empty",
VLOOKUP(CB238,MonsterGroupTable!$A:$A,1,0)))))))</f>
        <v/>
      </c>
      <c r="CJ238" s="2" t="str">
        <f>IF(AND(ISBLANK(CI238),OR(NOT(ISBLANK(CK238)),NOT(ISBLANK(CL238)))),#N/A,
IF(ISBLANK(CI238),"",
IF(AND(NOT(ISERROR(VLOOKUP(CI238,MonsterTable!$A:$B,MATCH(MonsterTable!$B$1,MonsterTable!$A$1:$B$1,0),0))),OR(ISBLANK(CK238),ISBLANK(CL238))),#N/A,
IFERROR(VLOOKUP(CI238,MonsterTable!$A:$B,MATCH(MonsterTable!$B$1,MonsterTable!$A$1:$B$1,0),0),
IF(OR(NOT(ISBLANK(CK238)),ISBLANK(CL238)),#N/A,
IF(CI238="empty","empty",
VLOOKUP(CI238,MonsterGroupTable!$A:$A,1,0)))))))</f>
        <v/>
      </c>
    </row>
    <row r="239" spans="1:88">
      <c r="A239">
        <v>10238</v>
      </c>
      <c r="B239">
        <f t="shared" si="6"/>
        <v>1.1000000000000001</v>
      </c>
      <c r="C239">
        <f t="shared" si="6"/>
        <v>1.1000000000000001</v>
      </c>
      <c r="F239">
        <v>600</v>
      </c>
      <c r="G239">
        <v>8254</v>
      </c>
      <c r="H239">
        <v>0</v>
      </c>
      <c r="I239">
        <v>0</v>
      </c>
      <c r="J239">
        <v>0</v>
      </c>
      <c r="K239" t="s">
        <v>28</v>
      </c>
      <c r="L239" t="s">
        <v>247</v>
      </c>
      <c r="M239" t="s">
        <v>79</v>
      </c>
      <c r="N239" t="s">
        <v>80</v>
      </c>
      <c r="O239">
        <v>0</v>
      </c>
      <c r="P239">
        <v>-4.75</v>
      </c>
      <c r="Q239">
        <v>-3.5</v>
      </c>
      <c r="R239">
        <v>4.75</v>
      </c>
      <c r="S239">
        <v>3</v>
      </c>
      <c r="T239">
        <v>-13.5</v>
      </c>
      <c r="U239">
        <v>2.5499999999999998</v>
      </c>
      <c r="V239">
        <v>-6.75</v>
      </c>
      <c r="W239" t="str">
        <f t="shared" si="7"/>
        <v>g104,5</v>
      </c>
      <c r="X239" s="1" t="s">
        <v>282</v>
      </c>
      <c r="Y239" s="2" t="str">
        <f>IF(AND(ISBLANK(X239),OR(NOT(ISBLANK(Z239)),NOT(ISBLANK(AA239)))),#N/A,
IF(ISBLANK(X239),"",
IF(AND(NOT(ISERROR(VLOOKUP(X239,MonsterTable!$A:$B,MATCH(MonsterTable!$B$1,MonsterTable!$A$1:$B$1,0),0))),OR(ISBLANK(Z239),ISBLANK(AA239))),#N/A,
IFERROR(VLOOKUP(X239,MonsterTable!$A:$B,MATCH(MonsterTable!$B$1,MonsterTable!$A$1:$B$1,0),0),
IF(OR(NOT(ISBLANK(Z239)),ISBLANK(AA239)),#N/A,
IF(X239="empty","empty",
VLOOKUP(X239,MonsterGroupTable!$A:$A,1,0)))))))</f>
        <v>g104</v>
      </c>
      <c r="AA239">
        <v>5</v>
      </c>
      <c r="AF239" s="2" t="str">
        <f>IF(AND(ISBLANK(AE239),OR(NOT(ISBLANK(AG239)),NOT(ISBLANK(AH239)))),#N/A,
IF(ISBLANK(AE239),"",
IF(AND(NOT(ISERROR(VLOOKUP(AE239,MonsterTable!$A:$B,MATCH(MonsterTable!$B$1,MonsterTable!$A$1:$B$1,0),0))),OR(ISBLANK(AG239),ISBLANK(AH239))),#N/A,
IFERROR(VLOOKUP(AE239,MonsterTable!$A:$B,MATCH(MonsterTable!$B$1,MonsterTable!$A$1:$B$1,0),0),
IF(OR(NOT(ISBLANK(AG239)),ISBLANK(AH239)),#N/A,
IF(AE239="empty","empty",
VLOOKUP(AE239,MonsterGroupTable!$A:$A,1,0)))))))</f>
        <v/>
      </c>
      <c r="AM239" s="2" t="str">
        <f>IF(AND(ISBLANK(AL239),OR(NOT(ISBLANK(AN239)),NOT(ISBLANK(AO239)))),#N/A,
IF(ISBLANK(AL239),"",
IF(AND(NOT(ISERROR(VLOOKUP(AL239,MonsterTable!$A:$B,MATCH(MonsterTable!$B$1,MonsterTable!$A$1:$B$1,0),0))),OR(ISBLANK(AN239),ISBLANK(AO239))),#N/A,
IFERROR(VLOOKUP(AL239,MonsterTable!$A:$B,MATCH(MonsterTable!$B$1,MonsterTable!$A$1:$B$1,0),0),
IF(OR(NOT(ISBLANK(AN239)),ISBLANK(AO239)),#N/A,
IF(AL239="empty","empty",
VLOOKUP(AL239,MonsterGroupTable!$A:$A,1,0)))))))</f>
        <v/>
      </c>
      <c r="AT239" s="2" t="str">
        <f>IF(AND(ISBLANK(AS239),OR(NOT(ISBLANK(AU239)),NOT(ISBLANK(AV239)))),#N/A,
IF(ISBLANK(AS239),"",
IF(AND(NOT(ISERROR(VLOOKUP(AS239,MonsterTable!$A:$B,MATCH(MonsterTable!$B$1,MonsterTable!$A$1:$B$1,0),0))),OR(ISBLANK(AU239),ISBLANK(AV239))),#N/A,
IFERROR(VLOOKUP(AS239,MonsterTable!$A:$B,MATCH(MonsterTable!$B$1,MonsterTable!$A$1:$B$1,0),0),
IF(OR(NOT(ISBLANK(AU239)),ISBLANK(AV239)),#N/A,
IF(AS239="empty","empty",
VLOOKUP(AS239,MonsterGroupTable!$A:$A,1,0)))))))</f>
        <v/>
      </c>
      <c r="BA239" s="2" t="str">
        <f>IF(AND(ISBLANK(AZ239),OR(NOT(ISBLANK(BB239)),NOT(ISBLANK(BC239)))),#N/A,
IF(ISBLANK(AZ239),"",
IF(AND(NOT(ISERROR(VLOOKUP(AZ239,MonsterTable!$A:$B,MATCH(MonsterTable!$B$1,MonsterTable!$A$1:$B$1,0),0))),OR(ISBLANK(BB239),ISBLANK(BC239))),#N/A,
IFERROR(VLOOKUP(AZ239,MonsterTable!$A:$B,MATCH(MonsterTable!$B$1,MonsterTable!$A$1:$B$1,0),0),
IF(OR(NOT(ISBLANK(BB239)),ISBLANK(BC239)),#N/A,
IF(AZ239="empty","empty",
VLOOKUP(AZ239,MonsterGroupTable!$A:$A,1,0)))))))</f>
        <v/>
      </c>
      <c r="BH239" s="2" t="str">
        <f>IF(AND(ISBLANK(BG239),OR(NOT(ISBLANK(BI239)),NOT(ISBLANK(BJ239)))),#N/A,
IF(ISBLANK(BG239),"",
IF(AND(NOT(ISERROR(VLOOKUP(BG239,MonsterTable!$A:$B,MATCH(MonsterTable!$B$1,MonsterTable!$A$1:$B$1,0),0))),OR(ISBLANK(BI239),ISBLANK(BJ239))),#N/A,
IFERROR(VLOOKUP(BG239,MonsterTable!$A:$B,MATCH(MonsterTable!$B$1,MonsterTable!$A$1:$B$1,0),0),
IF(OR(NOT(ISBLANK(BI239)),ISBLANK(BJ239)),#N/A,
IF(BG239="empty","empty",
VLOOKUP(BG239,MonsterGroupTable!$A:$A,1,0)))))))</f>
        <v/>
      </c>
      <c r="BO239" s="2" t="str">
        <f>IF(AND(ISBLANK(BN239),OR(NOT(ISBLANK(BP239)),NOT(ISBLANK(BQ239)))),#N/A,
IF(ISBLANK(BN239),"",
IF(AND(NOT(ISERROR(VLOOKUP(BN239,MonsterTable!$A:$B,MATCH(MonsterTable!$B$1,MonsterTable!$A$1:$B$1,0),0))),OR(ISBLANK(BP239),ISBLANK(BQ239))),#N/A,
IFERROR(VLOOKUP(BN239,MonsterTable!$A:$B,MATCH(MonsterTable!$B$1,MonsterTable!$A$1:$B$1,0),0),
IF(OR(NOT(ISBLANK(BP239)),ISBLANK(BQ239)),#N/A,
IF(BN239="empty","empty",
VLOOKUP(BN239,MonsterGroupTable!$A:$A,1,0)))))))</f>
        <v/>
      </c>
      <c r="BV239" s="2" t="str">
        <f>IF(AND(ISBLANK(BU239),OR(NOT(ISBLANK(BW239)),NOT(ISBLANK(BX239)))),#N/A,
IF(ISBLANK(BU239),"",
IF(AND(NOT(ISERROR(VLOOKUP(BU239,MonsterTable!$A:$B,MATCH(MonsterTable!$B$1,MonsterTable!$A$1:$B$1,0),0))),OR(ISBLANK(BW239),ISBLANK(BX239))),#N/A,
IFERROR(VLOOKUP(BU239,MonsterTable!$A:$B,MATCH(MonsterTable!$B$1,MonsterTable!$A$1:$B$1,0),0),
IF(OR(NOT(ISBLANK(BW239)),ISBLANK(BX239)),#N/A,
IF(BU239="empty","empty",
VLOOKUP(BU239,MonsterGroupTable!$A:$A,1,0)))))))</f>
        <v/>
      </c>
      <c r="CC239" s="2" t="str">
        <f>IF(AND(ISBLANK(CB239),OR(NOT(ISBLANK(CD239)),NOT(ISBLANK(CE239)))),#N/A,
IF(ISBLANK(CB239),"",
IF(AND(NOT(ISERROR(VLOOKUP(CB239,MonsterTable!$A:$B,MATCH(MonsterTable!$B$1,MonsterTable!$A$1:$B$1,0),0))),OR(ISBLANK(CD239),ISBLANK(CE239))),#N/A,
IFERROR(VLOOKUP(CB239,MonsterTable!$A:$B,MATCH(MonsterTable!$B$1,MonsterTable!$A$1:$B$1,0),0),
IF(OR(NOT(ISBLANK(CD239)),ISBLANK(CE239)),#N/A,
IF(CB239="empty","empty",
VLOOKUP(CB239,MonsterGroupTable!$A:$A,1,0)))))))</f>
        <v/>
      </c>
      <c r="CJ239" s="2" t="str">
        <f>IF(AND(ISBLANK(CI239),OR(NOT(ISBLANK(CK239)),NOT(ISBLANK(CL239)))),#N/A,
IF(ISBLANK(CI239),"",
IF(AND(NOT(ISERROR(VLOOKUP(CI239,MonsterTable!$A:$B,MATCH(MonsterTable!$B$1,MonsterTable!$A$1:$B$1,0),0))),OR(ISBLANK(CK239),ISBLANK(CL239))),#N/A,
IFERROR(VLOOKUP(CI239,MonsterTable!$A:$B,MATCH(MonsterTable!$B$1,MonsterTable!$A$1:$B$1,0),0),
IF(OR(NOT(ISBLANK(CK239)),ISBLANK(CL239)),#N/A,
IF(CI239="empty","empty",
VLOOKUP(CI239,MonsterGroupTable!$A:$A,1,0)))))))</f>
        <v/>
      </c>
    </row>
    <row r="240" spans="1:88">
      <c r="A240">
        <v>10239</v>
      </c>
      <c r="B240">
        <f t="shared" si="6"/>
        <v>1.1000000000000001</v>
      </c>
      <c r="C240">
        <f t="shared" si="6"/>
        <v>1.1000000000000001</v>
      </c>
      <c r="F240">
        <v>600</v>
      </c>
      <c r="G240">
        <v>8344</v>
      </c>
      <c r="H240">
        <v>0</v>
      </c>
      <c r="I240">
        <v>0</v>
      </c>
      <c r="J240">
        <v>0</v>
      </c>
      <c r="K240" t="s">
        <v>28</v>
      </c>
      <c r="L240" t="s">
        <v>247</v>
      </c>
      <c r="M240" t="s">
        <v>79</v>
      </c>
      <c r="N240" t="s">
        <v>80</v>
      </c>
      <c r="O240">
        <v>0</v>
      </c>
      <c r="P240">
        <v>-4.75</v>
      </c>
      <c r="Q240">
        <v>-3.5</v>
      </c>
      <c r="R240">
        <v>4.75</v>
      </c>
      <c r="S240">
        <v>3</v>
      </c>
      <c r="T240">
        <v>-13.5</v>
      </c>
      <c r="U240">
        <v>2.5499999999999998</v>
      </c>
      <c r="V240">
        <v>-6.75</v>
      </c>
      <c r="W240" t="str">
        <f t="shared" si="7"/>
        <v>g104,5</v>
      </c>
      <c r="X240" s="1" t="s">
        <v>282</v>
      </c>
      <c r="Y240" s="2" t="str">
        <f>IF(AND(ISBLANK(X240),OR(NOT(ISBLANK(Z240)),NOT(ISBLANK(AA240)))),#N/A,
IF(ISBLANK(X240),"",
IF(AND(NOT(ISERROR(VLOOKUP(X240,MonsterTable!$A:$B,MATCH(MonsterTable!$B$1,MonsterTable!$A$1:$B$1,0),0))),OR(ISBLANK(Z240),ISBLANK(AA240))),#N/A,
IFERROR(VLOOKUP(X240,MonsterTable!$A:$B,MATCH(MonsterTable!$B$1,MonsterTable!$A$1:$B$1,0),0),
IF(OR(NOT(ISBLANK(Z240)),ISBLANK(AA240)),#N/A,
IF(X240="empty","empty",
VLOOKUP(X240,MonsterGroupTable!$A:$A,1,0)))))))</f>
        <v>g104</v>
      </c>
      <c r="AA240">
        <v>5</v>
      </c>
      <c r="AF240" s="2" t="str">
        <f>IF(AND(ISBLANK(AE240),OR(NOT(ISBLANK(AG240)),NOT(ISBLANK(AH240)))),#N/A,
IF(ISBLANK(AE240),"",
IF(AND(NOT(ISERROR(VLOOKUP(AE240,MonsterTable!$A:$B,MATCH(MonsterTable!$B$1,MonsterTable!$A$1:$B$1,0),0))),OR(ISBLANK(AG240),ISBLANK(AH240))),#N/A,
IFERROR(VLOOKUP(AE240,MonsterTable!$A:$B,MATCH(MonsterTable!$B$1,MonsterTable!$A$1:$B$1,0),0),
IF(OR(NOT(ISBLANK(AG240)),ISBLANK(AH240)),#N/A,
IF(AE240="empty","empty",
VLOOKUP(AE240,MonsterGroupTable!$A:$A,1,0)))))))</f>
        <v/>
      </c>
      <c r="AM240" s="2" t="str">
        <f>IF(AND(ISBLANK(AL240),OR(NOT(ISBLANK(AN240)),NOT(ISBLANK(AO240)))),#N/A,
IF(ISBLANK(AL240),"",
IF(AND(NOT(ISERROR(VLOOKUP(AL240,MonsterTable!$A:$B,MATCH(MonsterTable!$B$1,MonsterTable!$A$1:$B$1,0),0))),OR(ISBLANK(AN240),ISBLANK(AO240))),#N/A,
IFERROR(VLOOKUP(AL240,MonsterTable!$A:$B,MATCH(MonsterTable!$B$1,MonsterTable!$A$1:$B$1,0),0),
IF(OR(NOT(ISBLANK(AN240)),ISBLANK(AO240)),#N/A,
IF(AL240="empty","empty",
VLOOKUP(AL240,MonsterGroupTable!$A:$A,1,0)))))))</f>
        <v/>
      </c>
      <c r="AT240" s="2" t="str">
        <f>IF(AND(ISBLANK(AS240),OR(NOT(ISBLANK(AU240)),NOT(ISBLANK(AV240)))),#N/A,
IF(ISBLANK(AS240),"",
IF(AND(NOT(ISERROR(VLOOKUP(AS240,MonsterTable!$A:$B,MATCH(MonsterTable!$B$1,MonsterTable!$A$1:$B$1,0),0))),OR(ISBLANK(AU240),ISBLANK(AV240))),#N/A,
IFERROR(VLOOKUP(AS240,MonsterTable!$A:$B,MATCH(MonsterTable!$B$1,MonsterTable!$A$1:$B$1,0),0),
IF(OR(NOT(ISBLANK(AU240)),ISBLANK(AV240)),#N/A,
IF(AS240="empty","empty",
VLOOKUP(AS240,MonsterGroupTable!$A:$A,1,0)))))))</f>
        <v/>
      </c>
      <c r="BA240" s="2" t="str">
        <f>IF(AND(ISBLANK(AZ240),OR(NOT(ISBLANK(BB240)),NOT(ISBLANK(BC240)))),#N/A,
IF(ISBLANK(AZ240),"",
IF(AND(NOT(ISERROR(VLOOKUP(AZ240,MonsterTable!$A:$B,MATCH(MonsterTable!$B$1,MonsterTable!$A$1:$B$1,0),0))),OR(ISBLANK(BB240),ISBLANK(BC240))),#N/A,
IFERROR(VLOOKUP(AZ240,MonsterTable!$A:$B,MATCH(MonsterTable!$B$1,MonsterTable!$A$1:$B$1,0),0),
IF(OR(NOT(ISBLANK(BB240)),ISBLANK(BC240)),#N/A,
IF(AZ240="empty","empty",
VLOOKUP(AZ240,MonsterGroupTable!$A:$A,1,0)))))))</f>
        <v/>
      </c>
      <c r="BH240" s="2" t="str">
        <f>IF(AND(ISBLANK(BG240),OR(NOT(ISBLANK(BI240)),NOT(ISBLANK(BJ240)))),#N/A,
IF(ISBLANK(BG240),"",
IF(AND(NOT(ISERROR(VLOOKUP(BG240,MonsterTable!$A:$B,MATCH(MonsterTable!$B$1,MonsterTable!$A$1:$B$1,0),0))),OR(ISBLANK(BI240),ISBLANK(BJ240))),#N/A,
IFERROR(VLOOKUP(BG240,MonsterTable!$A:$B,MATCH(MonsterTable!$B$1,MonsterTable!$A$1:$B$1,0),0),
IF(OR(NOT(ISBLANK(BI240)),ISBLANK(BJ240)),#N/A,
IF(BG240="empty","empty",
VLOOKUP(BG240,MonsterGroupTable!$A:$A,1,0)))))))</f>
        <v/>
      </c>
      <c r="BO240" s="2" t="str">
        <f>IF(AND(ISBLANK(BN240),OR(NOT(ISBLANK(BP240)),NOT(ISBLANK(BQ240)))),#N/A,
IF(ISBLANK(BN240),"",
IF(AND(NOT(ISERROR(VLOOKUP(BN240,MonsterTable!$A:$B,MATCH(MonsterTable!$B$1,MonsterTable!$A$1:$B$1,0),0))),OR(ISBLANK(BP240),ISBLANK(BQ240))),#N/A,
IFERROR(VLOOKUP(BN240,MonsterTable!$A:$B,MATCH(MonsterTable!$B$1,MonsterTable!$A$1:$B$1,0),0),
IF(OR(NOT(ISBLANK(BP240)),ISBLANK(BQ240)),#N/A,
IF(BN240="empty","empty",
VLOOKUP(BN240,MonsterGroupTable!$A:$A,1,0)))))))</f>
        <v/>
      </c>
      <c r="BV240" s="2" t="str">
        <f>IF(AND(ISBLANK(BU240),OR(NOT(ISBLANK(BW240)),NOT(ISBLANK(BX240)))),#N/A,
IF(ISBLANK(BU240),"",
IF(AND(NOT(ISERROR(VLOOKUP(BU240,MonsterTable!$A:$B,MATCH(MonsterTable!$B$1,MonsterTable!$A$1:$B$1,0),0))),OR(ISBLANK(BW240),ISBLANK(BX240))),#N/A,
IFERROR(VLOOKUP(BU240,MonsterTable!$A:$B,MATCH(MonsterTable!$B$1,MonsterTable!$A$1:$B$1,0),0),
IF(OR(NOT(ISBLANK(BW240)),ISBLANK(BX240)),#N/A,
IF(BU240="empty","empty",
VLOOKUP(BU240,MonsterGroupTable!$A:$A,1,0)))))))</f>
        <v/>
      </c>
      <c r="CC240" s="2" t="str">
        <f>IF(AND(ISBLANK(CB240),OR(NOT(ISBLANK(CD240)),NOT(ISBLANK(CE240)))),#N/A,
IF(ISBLANK(CB240),"",
IF(AND(NOT(ISERROR(VLOOKUP(CB240,MonsterTable!$A:$B,MATCH(MonsterTable!$B$1,MonsterTable!$A$1:$B$1,0),0))),OR(ISBLANK(CD240),ISBLANK(CE240))),#N/A,
IFERROR(VLOOKUP(CB240,MonsterTable!$A:$B,MATCH(MonsterTable!$B$1,MonsterTable!$A$1:$B$1,0),0),
IF(OR(NOT(ISBLANK(CD240)),ISBLANK(CE240)),#N/A,
IF(CB240="empty","empty",
VLOOKUP(CB240,MonsterGroupTable!$A:$A,1,0)))))))</f>
        <v/>
      </c>
      <c r="CJ240" s="2" t="str">
        <f>IF(AND(ISBLANK(CI240),OR(NOT(ISBLANK(CK240)),NOT(ISBLANK(CL240)))),#N/A,
IF(ISBLANK(CI240),"",
IF(AND(NOT(ISERROR(VLOOKUP(CI240,MonsterTable!$A:$B,MATCH(MonsterTable!$B$1,MonsterTable!$A$1:$B$1,0),0))),OR(ISBLANK(CK240),ISBLANK(CL240))),#N/A,
IFERROR(VLOOKUP(CI240,MonsterTable!$A:$B,MATCH(MonsterTable!$B$1,MonsterTable!$A$1:$B$1,0),0),
IF(OR(NOT(ISBLANK(CK240)),ISBLANK(CL240)),#N/A,
IF(CI240="empty","empty",
VLOOKUP(CI240,MonsterGroupTable!$A:$A,1,0)))))))</f>
        <v/>
      </c>
    </row>
    <row r="241" spans="1:88">
      <c r="A241">
        <v>10240</v>
      </c>
      <c r="B241">
        <f t="shared" si="6"/>
        <v>1.2</v>
      </c>
      <c r="C241">
        <f t="shared" si="6"/>
        <v>1.1000000000000001</v>
      </c>
      <c r="F241">
        <v>600</v>
      </c>
      <c r="G241">
        <v>8434</v>
      </c>
      <c r="H241">
        <v>0</v>
      </c>
      <c r="I241">
        <v>0</v>
      </c>
      <c r="J241">
        <v>0</v>
      </c>
      <c r="K241" t="s">
        <v>28</v>
      </c>
      <c r="L241" t="s">
        <v>247</v>
      </c>
      <c r="M241" t="s">
        <v>79</v>
      </c>
      <c r="N241" t="s">
        <v>80</v>
      </c>
      <c r="O241">
        <v>0</v>
      </c>
      <c r="P241">
        <v>-4.75</v>
      </c>
      <c r="Q241">
        <v>-3.5</v>
      </c>
      <c r="R241">
        <v>4.75</v>
      </c>
      <c r="S241">
        <v>3</v>
      </c>
      <c r="T241">
        <v>-13.5</v>
      </c>
      <c r="U241">
        <v>2.5499999999999998</v>
      </c>
      <c r="V241">
        <v>-6.75</v>
      </c>
      <c r="W241" t="str">
        <f t="shared" si="7"/>
        <v>g104,5</v>
      </c>
      <c r="X241" s="1" t="s">
        <v>282</v>
      </c>
      <c r="Y241" s="2" t="str">
        <f>IF(AND(ISBLANK(X241),OR(NOT(ISBLANK(Z241)),NOT(ISBLANK(AA241)))),#N/A,
IF(ISBLANK(X241),"",
IF(AND(NOT(ISERROR(VLOOKUP(X241,MonsterTable!$A:$B,MATCH(MonsterTable!$B$1,MonsterTable!$A$1:$B$1,0),0))),OR(ISBLANK(Z241),ISBLANK(AA241))),#N/A,
IFERROR(VLOOKUP(X241,MonsterTable!$A:$B,MATCH(MonsterTable!$B$1,MonsterTable!$A$1:$B$1,0),0),
IF(OR(NOT(ISBLANK(Z241)),ISBLANK(AA241)),#N/A,
IF(X241="empty","empty",
VLOOKUP(X241,MonsterGroupTable!$A:$A,1,0)))))))</f>
        <v>g104</v>
      </c>
      <c r="AA241">
        <v>5</v>
      </c>
      <c r="AF241" s="2" t="str">
        <f>IF(AND(ISBLANK(AE241),OR(NOT(ISBLANK(AG241)),NOT(ISBLANK(AH241)))),#N/A,
IF(ISBLANK(AE241),"",
IF(AND(NOT(ISERROR(VLOOKUP(AE241,MonsterTable!$A:$B,MATCH(MonsterTable!$B$1,MonsterTable!$A$1:$B$1,0),0))),OR(ISBLANK(AG241),ISBLANK(AH241))),#N/A,
IFERROR(VLOOKUP(AE241,MonsterTable!$A:$B,MATCH(MonsterTable!$B$1,MonsterTable!$A$1:$B$1,0),0),
IF(OR(NOT(ISBLANK(AG241)),ISBLANK(AH241)),#N/A,
IF(AE241="empty","empty",
VLOOKUP(AE241,MonsterGroupTable!$A:$A,1,0)))))))</f>
        <v/>
      </c>
      <c r="AM241" s="2" t="str">
        <f>IF(AND(ISBLANK(AL241),OR(NOT(ISBLANK(AN241)),NOT(ISBLANK(AO241)))),#N/A,
IF(ISBLANK(AL241),"",
IF(AND(NOT(ISERROR(VLOOKUP(AL241,MonsterTable!$A:$B,MATCH(MonsterTable!$B$1,MonsterTable!$A$1:$B$1,0),0))),OR(ISBLANK(AN241),ISBLANK(AO241))),#N/A,
IFERROR(VLOOKUP(AL241,MonsterTable!$A:$B,MATCH(MonsterTable!$B$1,MonsterTable!$A$1:$B$1,0),0),
IF(OR(NOT(ISBLANK(AN241)),ISBLANK(AO241)),#N/A,
IF(AL241="empty","empty",
VLOOKUP(AL241,MonsterGroupTable!$A:$A,1,0)))))))</f>
        <v/>
      </c>
      <c r="AT241" s="2" t="str">
        <f>IF(AND(ISBLANK(AS241),OR(NOT(ISBLANK(AU241)),NOT(ISBLANK(AV241)))),#N/A,
IF(ISBLANK(AS241),"",
IF(AND(NOT(ISERROR(VLOOKUP(AS241,MonsterTable!$A:$B,MATCH(MonsterTable!$B$1,MonsterTable!$A$1:$B$1,0),0))),OR(ISBLANK(AU241),ISBLANK(AV241))),#N/A,
IFERROR(VLOOKUP(AS241,MonsterTable!$A:$B,MATCH(MonsterTable!$B$1,MonsterTable!$A$1:$B$1,0),0),
IF(OR(NOT(ISBLANK(AU241)),ISBLANK(AV241)),#N/A,
IF(AS241="empty","empty",
VLOOKUP(AS241,MonsterGroupTable!$A:$A,1,0)))))))</f>
        <v/>
      </c>
      <c r="BA241" s="2" t="str">
        <f>IF(AND(ISBLANK(AZ241),OR(NOT(ISBLANK(BB241)),NOT(ISBLANK(BC241)))),#N/A,
IF(ISBLANK(AZ241),"",
IF(AND(NOT(ISERROR(VLOOKUP(AZ241,MonsterTable!$A:$B,MATCH(MonsterTable!$B$1,MonsterTable!$A$1:$B$1,0),0))),OR(ISBLANK(BB241),ISBLANK(BC241))),#N/A,
IFERROR(VLOOKUP(AZ241,MonsterTable!$A:$B,MATCH(MonsterTable!$B$1,MonsterTable!$A$1:$B$1,0),0),
IF(OR(NOT(ISBLANK(BB241)),ISBLANK(BC241)),#N/A,
IF(AZ241="empty","empty",
VLOOKUP(AZ241,MonsterGroupTable!$A:$A,1,0)))))))</f>
        <v/>
      </c>
      <c r="BH241" s="2" t="str">
        <f>IF(AND(ISBLANK(BG241),OR(NOT(ISBLANK(BI241)),NOT(ISBLANK(BJ241)))),#N/A,
IF(ISBLANK(BG241),"",
IF(AND(NOT(ISERROR(VLOOKUP(BG241,MonsterTable!$A:$B,MATCH(MonsterTable!$B$1,MonsterTable!$A$1:$B$1,0),0))),OR(ISBLANK(BI241),ISBLANK(BJ241))),#N/A,
IFERROR(VLOOKUP(BG241,MonsterTable!$A:$B,MATCH(MonsterTable!$B$1,MonsterTable!$A$1:$B$1,0),0),
IF(OR(NOT(ISBLANK(BI241)),ISBLANK(BJ241)),#N/A,
IF(BG241="empty","empty",
VLOOKUP(BG241,MonsterGroupTable!$A:$A,1,0)))))))</f>
        <v/>
      </c>
      <c r="BO241" s="2" t="str">
        <f>IF(AND(ISBLANK(BN241),OR(NOT(ISBLANK(BP241)),NOT(ISBLANK(BQ241)))),#N/A,
IF(ISBLANK(BN241),"",
IF(AND(NOT(ISERROR(VLOOKUP(BN241,MonsterTable!$A:$B,MATCH(MonsterTable!$B$1,MonsterTable!$A$1:$B$1,0),0))),OR(ISBLANK(BP241),ISBLANK(BQ241))),#N/A,
IFERROR(VLOOKUP(BN241,MonsterTable!$A:$B,MATCH(MonsterTable!$B$1,MonsterTable!$A$1:$B$1,0),0),
IF(OR(NOT(ISBLANK(BP241)),ISBLANK(BQ241)),#N/A,
IF(BN241="empty","empty",
VLOOKUP(BN241,MonsterGroupTable!$A:$A,1,0)))))))</f>
        <v/>
      </c>
      <c r="BV241" s="2" t="str">
        <f>IF(AND(ISBLANK(BU241),OR(NOT(ISBLANK(BW241)),NOT(ISBLANK(BX241)))),#N/A,
IF(ISBLANK(BU241),"",
IF(AND(NOT(ISERROR(VLOOKUP(BU241,MonsterTable!$A:$B,MATCH(MonsterTable!$B$1,MonsterTable!$A$1:$B$1,0),0))),OR(ISBLANK(BW241),ISBLANK(BX241))),#N/A,
IFERROR(VLOOKUP(BU241,MonsterTable!$A:$B,MATCH(MonsterTable!$B$1,MonsterTable!$A$1:$B$1,0),0),
IF(OR(NOT(ISBLANK(BW241)),ISBLANK(BX241)),#N/A,
IF(BU241="empty","empty",
VLOOKUP(BU241,MonsterGroupTable!$A:$A,1,0)))))))</f>
        <v/>
      </c>
      <c r="CC241" s="2" t="str">
        <f>IF(AND(ISBLANK(CB241),OR(NOT(ISBLANK(CD241)),NOT(ISBLANK(CE241)))),#N/A,
IF(ISBLANK(CB241),"",
IF(AND(NOT(ISERROR(VLOOKUP(CB241,MonsterTable!$A:$B,MATCH(MonsterTable!$B$1,MonsterTable!$A$1:$B$1,0),0))),OR(ISBLANK(CD241),ISBLANK(CE241))),#N/A,
IFERROR(VLOOKUP(CB241,MonsterTable!$A:$B,MATCH(MonsterTable!$B$1,MonsterTable!$A$1:$B$1,0),0),
IF(OR(NOT(ISBLANK(CD241)),ISBLANK(CE241)),#N/A,
IF(CB241="empty","empty",
VLOOKUP(CB241,MonsterGroupTable!$A:$A,1,0)))))))</f>
        <v/>
      </c>
      <c r="CJ241" s="2" t="str">
        <f>IF(AND(ISBLANK(CI241),OR(NOT(ISBLANK(CK241)),NOT(ISBLANK(CL241)))),#N/A,
IF(ISBLANK(CI241),"",
IF(AND(NOT(ISERROR(VLOOKUP(CI241,MonsterTable!$A:$B,MATCH(MonsterTable!$B$1,MonsterTable!$A$1:$B$1,0),0))),OR(ISBLANK(CK241),ISBLANK(CL241))),#N/A,
IFERROR(VLOOKUP(CI241,MonsterTable!$A:$B,MATCH(MonsterTable!$B$1,MonsterTable!$A$1:$B$1,0),0),
IF(OR(NOT(ISBLANK(CK241)),ISBLANK(CL241)),#N/A,
IF(CI241="empty","empty",
VLOOKUP(CI241,MonsterGroupTable!$A:$A,1,0)))))))</f>
        <v/>
      </c>
    </row>
    <row r="242" spans="1:88">
      <c r="A242">
        <v>10241</v>
      </c>
      <c r="B242">
        <f t="shared" si="6"/>
        <v>1.1000000000000001</v>
      </c>
      <c r="C242">
        <f t="shared" si="6"/>
        <v>1.1000000000000001</v>
      </c>
      <c r="F242">
        <v>600</v>
      </c>
      <c r="G242">
        <v>8524</v>
      </c>
      <c r="H242">
        <v>0</v>
      </c>
      <c r="I242">
        <v>0</v>
      </c>
      <c r="J242">
        <v>0</v>
      </c>
      <c r="K242" t="s">
        <v>28</v>
      </c>
      <c r="L242" t="s">
        <v>249</v>
      </c>
      <c r="M242" t="s">
        <v>79</v>
      </c>
      <c r="N242" t="s">
        <v>80</v>
      </c>
      <c r="O242">
        <v>0</v>
      </c>
      <c r="P242">
        <v>-4.75</v>
      </c>
      <c r="Q242">
        <v>-3.5</v>
      </c>
      <c r="R242">
        <v>4.75</v>
      </c>
      <c r="S242">
        <v>3</v>
      </c>
      <c r="T242">
        <v>-13.5</v>
      </c>
      <c r="U242">
        <v>2.5499999999999998</v>
      </c>
      <c r="V242">
        <v>-6.75</v>
      </c>
      <c r="W242" t="str">
        <f t="shared" si="7"/>
        <v>g105,5</v>
      </c>
      <c r="X242" s="1" t="s">
        <v>283</v>
      </c>
      <c r="Y242" s="2" t="str">
        <f>IF(AND(ISBLANK(X242),OR(NOT(ISBLANK(Z242)),NOT(ISBLANK(AA242)))),#N/A,
IF(ISBLANK(X242),"",
IF(AND(NOT(ISERROR(VLOOKUP(X242,MonsterTable!$A:$B,MATCH(MonsterTable!$B$1,MonsterTable!$A$1:$B$1,0),0))),OR(ISBLANK(Z242),ISBLANK(AA242))),#N/A,
IFERROR(VLOOKUP(X242,MonsterTable!$A:$B,MATCH(MonsterTable!$B$1,MonsterTable!$A$1:$B$1,0),0),
IF(OR(NOT(ISBLANK(Z242)),ISBLANK(AA242)),#N/A,
IF(X242="empty","empty",
VLOOKUP(X242,MonsterGroupTable!$A:$A,1,0)))))))</f>
        <v>g105</v>
      </c>
      <c r="AA242">
        <v>5</v>
      </c>
      <c r="AF242" s="2" t="str">
        <f>IF(AND(ISBLANK(AE242),OR(NOT(ISBLANK(AG242)),NOT(ISBLANK(AH242)))),#N/A,
IF(ISBLANK(AE242),"",
IF(AND(NOT(ISERROR(VLOOKUP(AE242,MonsterTable!$A:$B,MATCH(MonsterTable!$B$1,MonsterTable!$A$1:$B$1,0),0))),OR(ISBLANK(AG242),ISBLANK(AH242))),#N/A,
IFERROR(VLOOKUP(AE242,MonsterTable!$A:$B,MATCH(MonsterTable!$B$1,MonsterTable!$A$1:$B$1,0),0),
IF(OR(NOT(ISBLANK(AG242)),ISBLANK(AH242)),#N/A,
IF(AE242="empty","empty",
VLOOKUP(AE242,MonsterGroupTable!$A:$A,1,0)))))))</f>
        <v/>
      </c>
      <c r="AM242" s="2" t="str">
        <f>IF(AND(ISBLANK(AL242),OR(NOT(ISBLANK(AN242)),NOT(ISBLANK(AO242)))),#N/A,
IF(ISBLANK(AL242),"",
IF(AND(NOT(ISERROR(VLOOKUP(AL242,MonsterTable!$A:$B,MATCH(MonsterTable!$B$1,MonsterTable!$A$1:$B$1,0),0))),OR(ISBLANK(AN242),ISBLANK(AO242))),#N/A,
IFERROR(VLOOKUP(AL242,MonsterTable!$A:$B,MATCH(MonsterTable!$B$1,MonsterTable!$A$1:$B$1,0),0),
IF(OR(NOT(ISBLANK(AN242)),ISBLANK(AO242)),#N/A,
IF(AL242="empty","empty",
VLOOKUP(AL242,MonsterGroupTable!$A:$A,1,0)))))))</f>
        <v/>
      </c>
      <c r="AT242" s="2" t="str">
        <f>IF(AND(ISBLANK(AS242),OR(NOT(ISBLANK(AU242)),NOT(ISBLANK(AV242)))),#N/A,
IF(ISBLANK(AS242),"",
IF(AND(NOT(ISERROR(VLOOKUP(AS242,MonsterTable!$A:$B,MATCH(MonsterTable!$B$1,MonsterTable!$A$1:$B$1,0),0))),OR(ISBLANK(AU242),ISBLANK(AV242))),#N/A,
IFERROR(VLOOKUP(AS242,MonsterTable!$A:$B,MATCH(MonsterTable!$B$1,MonsterTable!$A$1:$B$1,0),0),
IF(OR(NOT(ISBLANK(AU242)),ISBLANK(AV242)),#N/A,
IF(AS242="empty","empty",
VLOOKUP(AS242,MonsterGroupTable!$A:$A,1,0)))))))</f>
        <v/>
      </c>
      <c r="BA242" s="2" t="str">
        <f>IF(AND(ISBLANK(AZ242),OR(NOT(ISBLANK(BB242)),NOT(ISBLANK(BC242)))),#N/A,
IF(ISBLANK(AZ242),"",
IF(AND(NOT(ISERROR(VLOOKUP(AZ242,MonsterTable!$A:$B,MATCH(MonsterTable!$B$1,MonsterTable!$A$1:$B$1,0),0))),OR(ISBLANK(BB242),ISBLANK(BC242))),#N/A,
IFERROR(VLOOKUP(AZ242,MonsterTable!$A:$B,MATCH(MonsterTable!$B$1,MonsterTable!$A$1:$B$1,0),0),
IF(OR(NOT(ISBLANK(BB242)),ISBLANK(BC242)),#N/A,
IF(AZ242="empty","empty",
VLOOKUP(AZ242,MonsterGroupTable!$A:$A,1,0)))))))</f>
        <v/>
      </c>
      <c r="BH242" s="2" t="str">
        <f>IF(AND(ISBLANK(BG242),OR(NOT(ISBLANK(BI242)),NOT(ISBLANK(BJ242)))),#N/A,
IF(ISBLANK(BG242),"",
IF(AND(NOT(ISERROR(VLOOKUP(BG242,MonsterTable!$A:$B,MATCH(MonsterTable!$B$1,MonsterTable!$A$1:$B$1,0),0))),OR(ISBLANK(BI242),ISBLANK(BJ242))),#N/A,
IFERROR(VLOOKUP(BG242,MonsterTable!$A:$B,MATCH(MonsterTable!$B$1,MonsterTable!$A$1:$B$1,0),0),
IF(OR(NOT(ISBLANK(BI242)),ISBLANK(BJ242)),#N/A,
IF(BG242="empty","empty",
VLOOKUP(BG242,MonsterGroupTable!$A:$A,1,0)))))))</f>
        <v/>
      </c>
      <c r="BO242" s="2" t="str">
        <f>IF(AND(ISBLANK(BN242),OR(NOT(ISBLANK(BP242)),NOT(ISBLANK(BQ242)))),#N/A,
IF(ISBLANK(BN242),"",
IF(AND(NOT(ISERROR(VLOOKUP(BN242,MonsterTable!$A:$B,MATCH(MonsterTable!$B$1,MonsterTable!$A$1:$B$1,0),0))),OR(ISBLANK(BP242),ISBLANK(BQ242))),#N/A,
IFERROR(VLOOKUP(BN242,MonsterTable!$A:$B,MATCH(MonsterTable!$B$1,MonsterTable!$A$1:$B$1,0),0),
IF(OR(NOT(ISBLANK(BP242)),ISBLANK(BQ242)),#N/A,
IF(BN242="empty","empty",
VLOOKUP(BN242,MonsterGroupTable!$A:$A,1,0)))))))</f>
        <v/>
      </c>
      <c r="BV242" s="2" t="str">
        <f>IF(AND(ISBLANK(BU242),OR(NOT(ISBLANK(BW242)),NOT(ISBLANK(BX242)))),#N/A,
IF(ISBLANK(BU242),"",
IF(AND(NOT(ISERROR(VLOOKUP(BU242,MonsterTable!$A:$B,MATCH(MonsterTable!$B$1,MonsterTable!$A$1:$B$1,0),0))),OR(ISBLANK(BW242),ISBLANK(BX242))),#N/A,
IFERROR(VLOOKUP(BU242,MonsterTable!$A:$B,MATCH(MonsterTable!$B$1,MonsterTable!$A$1:$B$1,0),0),
IF(OR(NOT(ISBLANK(BW242)),ISBLANK(BX242)),#N/A,
IF(BU242="empty","empty",
VLOOKUP(BU242,MonsterGroupTable!$A:$A,1,0)))))))</f>
        <v/>
      </c>
      <c r="CC242" s="2" t="str">
        <f>IF(AND(ISBLANK(CB242),OR(NOT(ISBLANK(CD242)),NOT(ISBLANK(CE242)))),#N/A,
IF(ISBLANK(CB242),"",
IF(AND(NOT(ISERROR(VLOOKUP(CB242,MonsterTable!$A:$B,MATCH(MonsterTable!$B$1,MonsterTable!$A$1:$B$1,0),0))),OR(ISBLANK(CD242),ISBLANK(CE242))),#N/A,
IFERROR(VLOOKUP(CB242,MonsterTable!$A:$B,MATCH(MonsterTable!$B$1,MonsterTable!$A$1:$B$1,0),0),
IF(OR(NOT(ISBLANK(CD242)),ISBLANK(CE242)),#N/A,
IF(CB242="empty","empty",
VLOOKUP(CB242,MonsterGroupTable!$A:$A,1,0)))))))</f>
        <v/>
      </c>
      <c r="CJ242" s="2" t="str">
        <f>IF(AND(ISBLANK(CI242),OR(NOT(ISBLANK(CK242)),NOT(ISBLANK(CL242)))),#N/A,
IF(ISBLANK(CI242),"",
IF(AND(NOT(ISERROR(VLOOKUP(CI242,MonsterTable!$A:$B,MATCH(MonsterTable!$B$1,MonsterTable!$A$1:$B$1,0),0))),OR(ISBLANK(CK242),ISBLANK(CL242))),#N/A,
IFERROR(VLOOKUP(CI242,MonsterTable!$A:$B,MATCH(MonsterTable!$B$1,MonsterTable!$A$1:$B$1,0),0),
IF(OR(NOT(ISBLANK(CK242)),ISBLANK(CL242)),#N/A,
IF(CI242="empty","empty",
VLOOKUP(CI242,MonsterGroupTable!$A:$A,1,0)))))))</f>
        <v/>
      </c>
    </row>
    <row r="243" spans="1:88">
      <c r="A243">
        <v>10242</v>
      </c>
      <c r="B243">
        <f t="shared" si="6"/>
        <v>1.1000000000000001</v>
      </c>
      <c r="C243">
        <f t="shared" si="6"/>
        <v>1.1000000000000001</v>
      </c>
      <c r="F243">
        <v>600</v>
      </c>
      <c r="G243">
        <v>8614</v>
      </c>
      <c r="H243">
        <v>0</v>
      </c>
      <c r="I243">
        <v>0</v>
      </c>
      <c r="J243">
        <v>0</v>
      </c>
      <c r="K243" t="s">
        <v>28</v>
      </c>
      <c r="L243" t="s">
        <v>249</v>
      </c>
      <c r="M243" t="s">
        <v>79</v>
      </c>
      <c r="N243" t="s">
        <v>80</v>
      </c>
      <c r="O243">
        <v>0</v>
      </c>
      <c r="P243">
        <v>-4.75</v>
      </c>
      <c r="Q243">
        <v>-3.5</v>
      </c>
      <c r="R243">
        <v>4.75</v>
      </c>
      <c r="S243">
        <v>3</v>
      </c>
      <c r="T243">
        <v>-13.5</v>
      </c>
      <c r="U243">
        <v>2.5499999999999998</v>
      </c>
      <c r="V243">
        <v>-6.75</v>
      </c>
      <c r="W243" t="str">
        <f t="shared" si="7"/>
        <v>g105,5</v>
      </c>
      <c r="X243" s="1" t="s">
        <v>283</v>
      </c>
      <c r="Y243" s="2" t="str">
        <f>IF(AND(ISBLANK(X243),OR(NOT(ISBLANK(Z243)),NOT(ISBLANK(AA243)))),#N/A,
IF(ISBLANK(X243),"",
IF(AND(NOT(ISERROR(VLOOKUP(X243,MonsterTable!$A:$B,MATCH(MonsterTable!$B$1,MonsterTable!$A$1:$B$1,0),0))),OR(ISBLANK(Z243),ISBLANK(AA243))),#N/A,
IFERROR(VLOOKUP(X243,MonsterTable!$A:$B,MATCH(MonsterTable!$B$1,MonsterTable!$A$1:$B$1,0),0),
IF(OR(NOT(ISBLANK(Z243)),ISBLANK(AA243)),#N/A,
IF(X243="empty","empty",
VLOOKUP(X243,MonsterGroupTable!$A:$A,1,0)))))))</f>
        <v>g105</v>
      </c>
      <c r="AA243">
        <v>5</v>
      </c>
      <c r="AF243" s="2" t="str">
        <f>IF(AND(ISBLANK(AE243),OR(NOT(ISBLANK(AG243)),NOT(ISBLANK(AH243)))),#N/A,
IF(ISBLANK(AE243),"",
IF(AND(NOT(ISERROR(VLOOKUP(AE243,MonsterTable!$A:$B,MATCH(MonsterTable!$B$1,MonsterTable!$A$1:$B$1,0),0))),OR(ISBLANK(AG243),ISBLANK(AH243))),#N/A,
IFERROR(VLOOKUP(AE243,MonsterTable!$A:$B,MATCH(MonsterTable!$B$1,MonsterTable!$A$1:$B$1,0),0),
IF(OR(NOT(ISBLANK(AG243)),ISBLANK(AH243)),#N/A,
IF(AE243="empty","empty",
VLOOKUP(AE243,MonsterGroupTable!$A:$A,1,0)))))))</f>
        <v/>
      </c>
      <c r="AM243" s="2" t="str">
        <f>IF(AND(ISBLANK(AL243),OR(NOT(ISBLANK(AN243)),NOT(ISBLANK(AO243)))),#N/A,
IF(ISBLANK(AL243),"",
IF(AND(NOT(ISERROR(VLOOKUP(AL243,MonsterTable!$A:$B,MATCH(MonsterTable!$B$1,MonsterTable!$A$1:$B$1,0),0))),OR(ISBLANK(AN243),ISBLANK(AO243))),#N/A,
IFERROR(VLOOKUP(AL243,MonsterTable!$A:$B,MATCH(MonsterTable!$B$1,MonsterTable!$A$1:$B$1,0),0),
IF(OR(NOT(ISBLANK(AN243)),ISBLANK(AO243)),#N/A,
IF(AL243="empty","empty",
VLOOKUP(AL243,MonsterGroupTable!$A:$A,1,0)))))))</f>
        <v/>
      </c>
      <c r="AT243" s="2" t="str">
        <f>IF(AND(ISBLANK(AS243),OR(NOT(ISBLANK(AU243)),NOT(ISBLANK(AV243)))),#N/A,
IF(ISBLANK(AS243),"",
IF(AND(NOT(ISERROR(VLOOKUP(AS243,MonsterTable!$A:$B,MATCH(MonsterTable!$B$1,MonsterTable!$A$1:$B$1,0),0))),OR(ISBLANK(AU243),ISBLANK(AV243))),#N/A,
IFERROR(VLOOKUP(AS243,MonsterTable!$A:$B,MATCH(MonsterTable!$B$1,MonsterTable!$A$1:$B$1,0),0),
IF(OR(NOT(ISBLANK(AU243)),ISBLANK(AV243)),#N/A,
IF(AS243="empty","empty",
VLOOKUP(AS243,MonsterGroupTable!$A:$A,1,0)))))))</f>
        <v/>
      </c>
      <c r="BA243" s="2" t="str">
        <f>IF(AND(ISBLANK(AZ243),OR(NOT(ISBLANK(BB243)),NOT(ISBLANK(BC243)))),#N/A,
IF(ISBLANK(AZ243),"",
IF(AND(NOT(ISERROR(VLOOKUP(AZ243,MonsterTable!$A:$B,MATCH(MonsterTable!$B$1,MonsterTable!$A$1:$B$1,0),0))),OR(ISBLANK(BB243),ISBLANK(BC243))),#N/A,
IFERROR(VLOOKUP(AZ243,MonsterTable!$A:$B,MATCH(MonsterTable!$B$1,MonsterTable!$A$1:$B$1,0),0),
IF(OR(NOT(ISBLANK(BB243)),ISBLANK(BC243)),#N/A,
IF(AZ243="empty","empty",
VLOOKUP(AZ243,MonsterGroupTable!$A:$A,1,0)))))))</f>
        <v/>
      </c>
      <c r="BH243" s="2" t="str">
        <f>IF(AND(ISBLANK(BG243),OR(NOT(ISBLANK(BI243)),NOT(ISBLANK(BJ243)))),#N/A,
IF(ISBLANK(BG243),"",
IF(AND(NOT(ISERROR(VLOOKUP(BG243,MonsterTable!$A:$B,MATCH(MonsterTable!$B$1,MonsterTable!$A$1:$B$1,0),0))),OR(ISBLANK(BI243),ISBLANK(BJ243))),#N/A,
IFERROR(VLOOKUP(BG243,MonsterTable!$A:$B,MATCH(MonsterTable!$B$1,MonsterTable!$A$1:$B$1,0),0),
IF(OR(NOT(ISBLANK(BI243)),ISBLANK(BJ243)),#N/A,
IF(BG243="empty","empty",
VLOOKUP(BG243,MonsterGroupTable!$A:$A,1,0)))))))</f>
        <v/>
      </c>
      <c r="BO243" s="2" t="str">
        <f>IF(AND(ISBLANK(BN243),OR(NOT(ISBLANK(BP243)),NOT(ISBLANK(BQ243)))),#N/A,
IF(ISBLANK(BN243),"",
IF(AND(NOT(ISERROR(VLOOKUP(BN243,MonsterTable!$A:$B,MATCH(MonsterTable!$B$1,MonsterTable!$A$1:$B$1,0),0))),OR(ISBLANK(BP243),ISBLANK(BQ243))),#N/A,
IFERROR(VLOOKUP(BN243,MonsterTable!$A:$B,MATCH(MonsterTable!$B$1,MonsterTable!$A$1:$B$1,0),0),
IF(OR(NOT(ISBLANK(BP243)),ISBLANK(BQ243)),#N/A,
IF(BN243="empty","empty",
VLOOKUP(BN243,MonsterGroupTable!$A:$A,1,0)))))))</f>
        <v/>
      </c>
      <c r="BV243" s="2" t="str">
        <f>IF(AND(ISBLANK(BU243),OR(NOT(ISBLANK(BW243)),NOT(ISBLANK(BX243)))),#N/A,
IF(ISBLANK(BU243),"",
IF(AND(NOT(ISERROR(VLOOKUP(BU243,MonsterTable!$A:$B,MATCH(MonsterTable!$B$1,MonsterTable!$A$1:$B$1,0),0))),OR(ISBLANK(BW243),ISBLANK(BX243))),#N/A,
IFERROR(VLOOKUP(BU243,MonsterTable!$A:$B,MATCH(MonsterTable!$B$1,MonsterTable!$A$1:$B$1,0),0),
IF(OR(NOT(ISBLANK(BW243)),ISBLANK(BX243)),#N/A,
IF(BU243="empty","empty",
VLOOKUP(BU243,MonsterGroupTable!$A:$A,1,0)))))))</f>
        <v/>
      </c>
      <c r="CC243" s="2" t="str">
        <f>IF(AND(ISBLANK(CB243),OR(NOT(ISBLANK(CD243)),NOT(ISBLANK(CE243)))),#N/A,
IF(ISBLANK(CB243),"",
IF(AND(NOT(ISERROR(VLOOKUP(CB243,MonsterTable!$A:$B,MATCH(MonsterTable!$B$1,MonsterTable!$A$1:$B$1,0),0))),OR(ISBLANK(CD243),ISBLANK(CE243))),#N/A,
IFERROR(VLOOKUP(CB243,MonsterTable!$A:$B,MATCH(MonsterTable!$B$1,MonsterTable!$A$1:$B$1,0),0),
IF(OR(NOT(ISBLANK(CD243)),ISBLANK(CE243)),#N/A,
IF(CB243="empty","empty",
VLOOKUP(CB243,MonsterGroupTable!$A:$A,1,0)))))))</f>
        <v/>
      </c>
      <c r="CJ243" s="2" t="str">
        <f>IF(AND(ISBLANK(CI243),OR(NOT(ISBLANK(CK243)),NOT(ISBLANK(CL243)))),#N/A,
IF(ISBLANK(CI243),"",
IF(AND(NOT(ISERROR(VLOOKUP(CI243,MonsterTable!$A:$B,MATCH(MonsterTable!$B$1,MonsterTable!$A$1:$B$1,0),0))),OR(ISBLANK(CK243),ISBLANK(CL243))),#N/A,
IFERROR(VLOOKUP(CI243,MonsterTable!$A:$B,MATCH(MonsterTable!$B$1,MonsterTable!$A$1:$B$1,0),0),
IF(OR(NOT(ISBLANK(CK243)),ISBLANK(CL243)),#N/A,
IF(CI243="empty","empty",
VLOOKUP(CI243,MonsterGroupTable!$A:$A,1,0)))))))</f>
        <v/>
      </c>
    </row>
    <row r="244" spans="1:88">
      <c r="A244">
        <v>10243</v>
      </c>
      <c r="B244">
        <f t="shared" si="6"/>
        <v>1.1000000000000001</v>
      </c>
      <c r="C244">
        <f t="shared" si="6"/>
        <v>1.1000000000000001</v>
      </c>
      <c r="F244">
        <v>600</v>
      </c>
      <c r="G244">
        <v>8704</v>
      </c>
      <c r="H244">
        <v>0</v>
      </c>
      <c r="I244">
        <v>0</v>
      </c>
      <c r="J244">
        <v>0</v>
      </c>
      <c r="K244" t="s">
        <v>28</v>
      </c>
      <c r="L244" t="s">
        <v>249</v>
      </c>
      <c r="M244" t="s">
        <v>79</v>
      </c>
      <c r="N244" t="s">
        <v>80</v>
      </c>
      <c r="O244">
        <v>0</v>
      </c>
      <c r="P244">
        <v>-4.75</v>
      </c>
      <c r="Q244">
        <v>-3.5</v>
      </c>
      <c r="R244">
        <v>4.75</v>
      </c>
      <c r="S244">
        <v>3</v>
      </c>
      <c r="T244">
        <v>-13.5</v>
      </c>
      <c r="U244">
        <v>2.5499999999999998</v>
      </c>
      <c r="V244">
        <v>-6.75</v>
      </c>
      <c r="W244" t="str">
        <f t="shared" si="7"/>
        <v>g105,5</v>
      </c>
      <c r="X244" s="1" t="s">
        <v>283</v>
      </c>
      <c r="Y244" s="2" t="str">
        <f>IF(AND(ISBLANK(X244),OR(NOT(ISBLANK(Z244)),NOT(ISBLANK(AA244)))),#N/A,
IF(ISBLANK(X244),"",
IF(AND(NOT(ISERROR(VLOOKUP(X244,MonsterTable!$A:$B,MATCH(MonsterTable!$B$1,MonsterTable!$A$1:$B$1,0),0))),OR(ISBLANK(Z244),ISBLANK(AA244))),#N/A,
IFERROR(VLOOKUP(X244,MonsterTable!$A:$B,MATCH(MonsterTable!$B$1,MonsterTable!$A$1:$B$1,0),0),
IF(OR(NOT(ISBLANK(Z244)),ISBLANK(AA244)),#N/A,
IF(X244="empty","empty",
VLOOKUP(X244,MonsterGroupTable!$A:$A,1,0)))))))</f>
        <v>g105</v>
      </c>
      <c r="AA244">
        <v>5</v>
      </c>
      <c r="AF244" s="2" t="str">
        <f>IF(AND(ISBLANK(AE244),OR(NOT(ISBLANK(AG244)),NOT(ISBLANK(AH244)))),#N/A,
IF(ISBLANK(AE244),"",
IF(AND(NOT(ISERROR(VLOOKUP(AE244,MonsterTable!$A:$B,MATCH(MonsterTable!$B$1,MonsterTable!$A$1:$B$1,0),0))),OR(ISBLANK(AG244),ISBLANK(AH244))),#N/A,
IFERROR(VLOOKUP(AE244,MonsterTable!$A:$B,MATCH(MonsterTable!$B$1,MonsterTable!$A$1:$B$1,0),0),
IF(OR(NOT(ISBLANK(AG244)),ISBLANK(AH244)),#N/A,
IF(AE244="empty","empty",
VLOOKUP(AE244,MonsterGroupTable!$A:$A,1,0)))))))</f>
        <v/>
      </c>
      <c r="AM244" s="2" t="str">
        <f>IF(AND(ISBLANK(AL244),OR(NOT(ISBLANK(AN244)),NOT(ISBLANK(AO244)))),#N/A,
IF(ISBLANK(AL244),"",
IF(AND(NOT(ISERROR(VLOOKUP(AL244,MonsterTable!$A:$B,MATCH(MonsterTable!$B$1,MonsterTable!$A$1:$B$1,0),0))),OR(ISBLANK(AN244),ISBLANK(AO244))),#N/A,
IFERROR(VLOOKUP(AL244,MonsterTable!$A:$B,MATCH(MonsterTable!$B$1,MonsterTable!$A$1:$B$1,0),0),
IF(OR(NOT(ISBLANK(AN244)),ISBLANK(AO244)),#N/A,
IF(AL244="empty","empty",
VLOOKUP(AL244,MonsterGroupTable!$A:$A,1,0)))))))</f>
        <v/>
      </c>
      <c r="AT244" s="2" t="str">
        <f>IF(AND(ISBLANK(AS244),OR(NOT(ISBLANK(AU244)),NOT(ISBLANK(AV244)))),#N/A,
IF(ISBLANK(AS244),"",
IF(AND(NOT(ISERROR(VLOOKUP(AS244,MonsterTable!$A:$B,MATCH(MonsterTable!$B$1,MonsterTable!$A$1:$B$1,0),0))),OR(ISBLANK(AU244),ISBLANK(AV244))),#N/A,
IFERROR(VLOOKUP(AS244,MonsterTable!$A:$B,MATCH(MonsterTable!$B$1,MonsterTable!$A$1:$B$1,0),0),
IF(OR(NOT(ISBLANK(AU244)),ISBLANK(AV244)),#N/A,
IF(AS244="empty","empty",
VLOOKUP(AS244,MonsterGroupTable!$A:$A,1,0)))))))</f>
        <v/>
      </c>
      <c r="BA244" s="2" t="str">
        <f>IF(AND(ISBLANK(AZ244),OR(NOT(ISBLANK(BB244)),NOT(ISBLANK(BC244)))),#N/A,
IF(ISBLANK(AZ244),"",
IF(AND(NOT(ISERROR(VLOOKUP(AZ244,MonsterTable!$A:$B,MATCH(MonsterTable!$B$1,MonsterTable!$A$1:$B$1,0),0))),OR(ISBLANK(BB244),ISBLANK(BC244))),#N/A,
IFERROR(VLOOKUP(AZ244,MonsterTable!$A:$B,MATCH(MonsterTable!$B$1,MonsterTable!$A$1:$B$1,0),0),
IF(OR(NOT(ISBLANK(BB244)),ISBLANK(BC244)),#N/A,
IF(AZ244="empty","empty",
VLOOKUP(AZ244,MonsterGroupTable!$A:$A,1,0)))))))</f>
        <v/>
      </c>
      <c r="BH244" s="2" t="str">
        <f>IF(AND(ISBLANK(BG244),OR(NOT(ISBLANK(BI244)),NOT(ISBLANK(BJ244)))),#N/A,
IF(ISBLANK(BG244),"",
IF(AND(NOT(ISERROR(VLOOKUP(BG244,MonsterTable!$A:$B,MATCH(MonsterTable!$B$1,MonsterTable!$A$1:$B$1,0),0))),OR(ISBLANK(BI244),ISBLANK(BJ244))),#N/A,
IFERROR(VLOOKUP(BG244,MonsterTable!$A:$B,MATCH(MonsterTable!$B$1,MonsterTable!$A$1:$B$1,0),0),
IF(OR(NOT(ISBLANK(BI244)),ISBLANK(BJ244)),#N/A,
IF(BG244="empty","empty",
VLOOKUP(BG244,MonsterGroupTable!$A:$A,1,0)))))))</f>
        <v/>
      </c>
      <c r="BO244" s="2" t="str">
        <f>IF(AND(ISBLANK(BN244),OR(NOT(ISBLANK(BP244)),NOT(ISBLANK(BQ244)))),#N/A,
IF(ISBLANK(BN244),"",
IF(AND(NOT(ISERROR(VLOOKUP(BN244,MonsterTable!$A:$B,MATCH(MonsterTable!$B$1,MonsterTable!$A$1:$B$1,0),0))),OR(ISBLANK(BP244),ISBLANK(BQ244))),#N/A,
IFERROR(VLOOKUP(BN244,MonsterTable!$A:$B,MATCH(MonsterTable!$B$1,MonsterTable!$A$1:$B$1,0),0),
IF(OR(NOT(ISBLANK(BP244)),ISBLANK(BQ244)),#N/A,
IF(BN244="empty","empty",
VLOOKUP(BN244,MonsterGroupTable!$A:$A,1,0)))))))</f>
        <v/>
      </c>
      <c r="BV244" s="2" t="str">
        <f>IF(AND(ISBLANK(BU244),OR(NOT(ISBLANK(BW244)),NOT(ISBLANK(BX244)))),#N/A,
IF(ISBLANK(BU244),"",
IF(AND(NOT(ISERROR(VLOOKUP(BU244,MonsterTable!$A:$B,MATCH(MonsterTable!$B$1,MonsterTable!$A$1:$B$1,0),0))),OR(ISBLANK(BW244),ISBLANK(BX244))),#N/A,
IFERROR(VLOOKUP(BU244,MonsterTable!$A:$B,MATCH(MonsterTable!$B$1,MonsterTable!$A$1:$B$1,0),0),
IF(OR(NOT(ISBLANK(BW244)),ISBLANK(BX244)),#N/A,
IF(BU244="empty","empty",
VLOOKUP(BU244,MonsterGroupTable!$A:$A,1,0)))))))</f>
        <v/>
      </c>
      <c r="CC244" s="2" t="str">
        <f>IF(AND(ISBLANK(CB244),OR(NOT(ISBLANK(CD244)),NOT(ISBLANK(CE244)))),#N/A,
IF(ISBLANK(CB244),"",
IF(AND(NOT(ISERROR(VLOOKUP(CB244,MonsterTable!$A:$B,MATCH(MonsterTable!$B$1,MonsterTable!$A$1:$B$1,0),0))),OR(ISBLANK(CD244),ISBLANK(CE244))),#N/A,
IFERROR(VLOOKUP(CB244,MonsterTable!$A:$B,MATCH(MonsterTable!$B$1,MonsterTable!$A$1:$B$1,0),0),
IF(OR(NOT(ISBLANK(CD244)),ISBLANK(CE244)),#N/A,
IF(CB244="empty","empty",
VLOOKUP(CB244,MonsterGroupTable!$A:$A,1,0)))))))</f>
        <v/>
      </c>
      <c r="CJ244" s="2" t="str">
        <f>IF(AND(ISBLANK(CI244),OR(NOT(ISBLANK(CK244)),NOT(ISBLANK(CL244)))),#N/A,
IF(ISBLANK(CI244),"",
IF(AND(NOT(ISERROR(VLOOKUP(CI244,MonsterTable!$A:$B,MATCH(MonsterTable!$B$1,MonsterTable!$A$1:$B$1,0),0))),OR(ISBLANK(CK244),ISBLANK(CL244))),#N/A,
IFERROR(VLOOKUP(CI244,MonsterTable!$A:$B,MATCH(MonsterTable!$B$1,MonsterTable!$A$1:$B$1,0),0),
IF(OR(NOT(ISBLANK(CK244)),ISBLANK(CL244)),#N/A,
IF(CI244="empty","empty",
VLOOKUP(CI244,MonsterGroupTable!$A:$A,1,0)))))))</f>
        <v/>
      </c>
    </row>
    <row r="245" spans="1:88">
      <c r="A245">
        <v>10244</v>
      </c>
      <c r="B245">
        <f t="shared" si="6"/>
        <v>1.1000000000000001</v>
      </c>
      <c r="C245">
        <f t="shared" si="6"/>
        <v>1.1000000000000001</v>
      </c>
      <c r="F245">
        <v>600</v>
      </c>
      <c r="G245">
        <v>8794</v>
      </c>
      <c r="H245">
        <v>0</v>
      </c>
      <c r="I245">
        <v>0</v>
      </c>
      <c r="J245">
        <v>0</v>
      </c>
      <c r="K245" t="s">
        <v>28</v>
      </c>
      <c r="L245" t="s">
        <v>249</v>
      </c>
      <c r="M245" t="s">
        <v>79</v>
      </c>
      <c r="N245" t="s">
        <v>80</v>
      </c>
      <c r="O245">
        <v>0</v>
      </c>
      <c r="P245">
        <v>-4.75</v>
      </c>
      <c r="Q245">
        <v>-3.5</v>
      </c>
      <c r="R245">
        <v>4.75</v>
      </c>
      <c r="S245">
        <v>3</v>
      </c>
      <c r="T245">
        <v>-13.5</v>
      </c>
      <c r="U245">
        <v>2.5499999999999998</v>
      </c>
      <c r="V245">
        <v>-6.75</v>
      </c>
      <c r="W245" t="str">
        <f t="shared" si="7"/>
        <v>g105,5</v>
      </c>
      <c r="X245" s="1" t="s">
        <v>283</v>
      </c>
      <c r="Y245" s="2" t="str">
        <f>IF(AND(ISBLANK(X245),OR(NOT(ISBLANK(Z245)),NOT(ISBLANK(AA245)))),#N/A,
IF(ISBLANK(X245),"",
IF(AND(NOT(ISERROR(VLOOKUP(X245,MonsterTable!$A:$B,MATCH(MonsterTable!$B$1,MonsterTable!$A$1:$B$1,0),0))),OR(ISBLANK(Z245),ISBLANK(AA245))),#N/A,
IFERROR(VLOOKUP(X245,MonsterTable!$A:$B,MATCH(MonsterTable!$B$1,MonsterTable!$A$1:$B$1,0),0),
IF(OR(NOT(ISBLANK(Z245)),ISBLANK(AA245)),#N/A,
IF(X245="empty","empty",
VLOOKUP(X245,MonsterGroupTable!$A:$A,1,0)))))))</f>
        <v>g105</v>
      </c>
      <c r="AA245">
        <v>5</v>
      </c>
      <c r="AF245" s="2" t="str">
        <f>IF(AND(ISBLANK(AE245),OR(NOT(ISBLANK(AG245)),NOT(ISBLANK(AH245)))),#N/A,
IF(ISBLANK(AE245),"",
IF(AND(NOT(ISERROR(VLOOKUP(AE245,MonsterTable!$A:$B,MATCH(MonsterTable!$B$1,MonsterTable!$A$1:$B$1,0),0))),OR(ISBLANK(AG245),ISBLANK(AH245))),#N/A,
IFERROR(VLOOKUP(AE245,MonsterTable!$A:$B,MATCH(MonsterTable!$B$1,MonsterTable!$A$1:$B$1,0),0),
IF(OR(NOT(ISBLANK(AG245)),ISBLANK(AH245)),#N/A,
IF(AE245="empty","empty",
VLOOKUP(AE245,MonsterGroupTable!$A:$A,1,0)))))))</f>
        <v/>
      </c>
      <c r="AM245" s="2" t="str">
        <f>IF(AND(ISBLANK(AL245),OR(NOT(ISBLANK(AN245)),NOT(ISBLANK(AO245)))),#N/A,
IF(ISBLANK(AL245),"",
IF(AND(NOT(ISERROR(VLOOKUP(AL245,MonsterTable!$A:$B,MATCH(MonsterTable!$B$1,MonsterTable!$A$1:$B$1,0),0))),OR(ISBLANK(AN245),ISBLANK(AO245))),#N/A,
IFERROR(VLOOKUP(AL245,MonsterTable!$A:$B,MATCH(MonsterTable!$B$1,MonsterTable!$A$1:$B$1,0),0),
IF(OR(NOT(ISBLANK(AN245)),ISBLANK(AO245)),#N/A,
IF(AL245="empty","empty",
VLOOKUP(AL245,MonsterGroupTable!$A:$A,1,0)))))))</f>
        <v/>
      </c>
      <c r="AT245" s="2" t="str">
        <f>IF(AND(ISBLANK(AS245),OR(NOT(ISBLANK(AU245)),NOT(ISBLANK(AV245)))),#N/A,
IF(ISBLANK(AS245),"",
IF(AND(NOT(ISERROR(VLOOKUP(AS245,MonsterTable!$A:$B,MATCH(MonsterTable!$B$1,MonsterTable!$A$1:$B$1,0),0))),OR(ISBLANK(AU245),ISBLANK(AV245))),#N/A,
IFERROR(VLOOKUP(AS245,MonsterTable!$A:$B,MATCH(MonsterTable!$B$1,MonsterTable!$A$1:$B$1,0),0),
IF(OR(NOT(ISBLANK(AU245)),ISBLANK(AV245)),#N/A,
IF(AS245="empty","empty",
VLOOKUP(AS245,MonsterGroupTable!$A:$A,1,0)))))))</f>
        <v/>
      </c>
      <c r="BA245" s="2" t="str">
        <f>IF(AND(ISBLANK(AZ245),OR(NOT(ISBLANK(BB245)),NOT(ISBLANK(BC245)))),#N/A,
IF(ISBLANK(AZ245),"",
IF(AND(NOT(ISERROR(VLOOKUP(AZ245,MonsterTable!$A:$B,MATCH(MonsterTable!$B$1,MonsterTable!$A$1:$B$1,0),0))),OR(ISBLANK(BB245),ISBLANK(BC245))),#N/A,
IFERROR(VLOOKUP(AZ245,MonsterTable!$A:$B,MATCH(MonsterTable!$B$1,MonsterTable!$A$1:$B$1,0),0),
IF(OR(NOT(ISBLANK(BB245)),ISBLANK(BC245)),#N/A,
IF(AZ245="empty","empty",
VLOOKUP(AZ245,MonsterGroupTable!$A:$A,1,0)))))))</f>
        <v/>
      </c>
      <c r="BH245" s="2" t="str">
        <f>IF(AND(ISBLANK(BG245),OR(NOT(ISBLANK(BI245)),NOT(ISBLANK(BJ245)))),#N/A,
IF(ISBLANK(BG245),"",
IF(AND(NOT(ISERROR(VLOOKUP(BG245,MonsterTable!$A:$B,MATCH(MonsterTable!$B$1,MonsterTable!$A$1:$B$1,0),0))),OR(ISBLANK(BI245),ISBLANK(BJ245))),#N/A,
IFERROR(VLOOKUP(BG245,MonsterTable!$A:$B,MATCH(MonsterTable!$B$1,MonsterTable!$A$1:$B$1,0),0),
IF(OR(NOT(ISBLANK(BI245)),ISBLANK(BJ245)),#N/A,
IF(BG245="empty","empty",
VLOOKUP(BG245,MonsterGroupTable!$A:$A,1,0)))))))</f>
        <v/>
      </c>
      <c r="BO245" s="2" t="str">
        <f>IF(AND(ISBLANK(BN245),OR(NOT(ISBLANK(BP245)),NOT(ISBLANK(BQ245)))),#N/A,
IF(ISBLANK(BN245),"",
IF(AND(NOT(ISERROR(VLOOKUP(BN245,MonsterTable!$A:$B,MATCH(MonsterTable!$B$1,MonsterTable!$A$1:$B$1,0),0))),OR(ISBLANK(BP245),ISBLANK(BQ245))),#N/A,
IFERROR(VLOOKUP(BN245,MonsterTable!$A:$B,MATCH(MonsterTable!$B$1,MonsterTable!$A$1:$B$1,0),0),
IF(OR(NOT(ISBLANK(BP245)),ISBLANK(BQ245)),#N/A,
IF(BN245="empty","empty",
VLOOKUP(BN245,MonsterGroupTable!$A:$A,1,0)))))))</f>
        <v/>
      </c>
      <c r="BV245" s="2" t="str">
        <f>IF(AND(ISBLANK(BU245),OR(NOT(ISBLANK(BW245)),NOT(ISBLANK(BX245)))),#N/A,
IF(ISBLANK(BU245),"",
IF(AND(NOT(ISERROR(VLOOKUP(BU245,MonsterTable!$A:$B,MATCH(MonsterTable!$B$1,MonsterTable!$A$1:$B$1,0),0))),OR(ISBLANK(BW245),ISBLANK(BX245))),#N/A,
IFERROR(VLOOKUP(BU245,MonsterTable!$A:$B,MATCH(MonsterTable!$B$1,MonsterTable!$A$1:$B$1,0),0),
IF(OR(NOT(ISBLANK(BW245)),ISBLANK(BX245)),#N/A,
IF(BU245="empty","empty",
VLOOKUP(BU245,MonsterGroupTable!$A:$A,1,0)))))))</f>
        <v/>
      </c>
      <c r="CC245" s="2" t="str">
        <f>IF(AND(ISBLANK(CB245),OR(NOT(ISBLANK(CD245)),NOT(ISBLANK(CE245)))),#N/A,
IF(ISBLANK(CB245),"",
IF(AND(NOT(ISERROR(VLOOKUP(CB245,MonsterTable!$A:$B,MATCH(MonsterTable!$B$1,MonsterTable!$A$1:$B$1,0),0))),OR(ISBLANK(CD245),ISBLANK(CE245))),#N/A,
IFERROR(VLOOKUP(CB245,MonsterTable!$A:$B,MATCH(MonsterTable!$B$1,MonsterTable!$A$1:$B$1,0),0),
IF(OR(NOT(ISBLANK(CD245)),ISBLANK(CE245)),#N/A,
IF(CB245="empty","empty",
VLOOKUP(CB245,MonsterGroupTable!$A:$A,1,0)))))))</f>
        <v/>
      </c>
      <c r="CJ245" s="2" t="str">
        <f>IF(AND(ISBLANK(CI245),OR(NOT(ISBLANK(CK245)),NOT(ISBLANK(CL245)))),#N/A,
IF(ISBLANK(CI245),"",
IF(AND(NOT(ISERROR(VLOOKUP(CI245,MonsterTable!$A:$B,MATCH(MonsterTable!$B$1,MonsterTable!$A$1:$B$1,0),0))),OR(ISBLANK(CK245),ISBLANK(CL245))),#N/A,
IFERROR(VLOOKUP(CI245,MonsterTable!$A:$B,MATCH(MonsterTable!$B$1,MonsterTable!$A$1:$B$1,0),0),
IF(OR(NOT(ISBLANK(CK245)),ISBLANK(CL245)),#N/A,
IF(CI245="empty","empty",
VLOOKUP(CI245,MonsterGroupTable!$A:$A,1,0)))))))</f>
        <v/>
      </c>
    </row>
    <row r="246" spans="1:88">
      <c r="A246">
        <v>10245</v>
      </c>
      <c r="B246">
        <f t="shared" si="6"/>
        <v>1.1000000000000001</v>
      </c>
      <c r="C246">
        <f t="shared" si="6"/>
        <v>1.1000000000000001</v>
      </c>
      <c r="F246">
        <v>600</v>
      </c>
      <c r="G246">
        <v>8884</v>
      </c>
      <c r="H246">
        <v>0</v>
      </c>
      <c r="I246">
        <v>0</v>
      </c>
      <c r="J246">
        <v>0</v>
      </c>
      <c r="K246" t="s">
        <v>28</v>
      </c>
      <c r="L246" t="s">
        <v>249</v>
      </c>
      <c r="M246" t="s">
        <v>79</v>
      </c>
      <c r="N246" t="s">
        <v>80</v>
      </c>
      <c r="O246">
        <v>0</v>
      </c>
      <c r="P246">
        <v>-4.75</v>
      </c>
      <c r="Q246">
        <v>-3.5</v>
      </c>
      <c r="R246">
        <v>4.75</v>
      </c>
      <c r="S246">
        <v>3</v>
      </c>
      <c r="T246">
        <v>-13.5</v>
      </c>
      <c r="U246">
        <v>2.5499999999999998</v>
      </c>
      <c r="V246">
        <v>-6.75</v>
      </c>
      <c r="W246" t="str">
        <f t="shared" si="7"/>
        <v>g105,5</v>
      </c>
      <c r="X246" s="1" t="s">
        <v>283</v>
      </c>
      <c r="Y246" s="2" t="str">
        <f>IF(AND(ISBLANK(X246),OR(NOT(ISBLANK(Z246)),NOT(ISBLANK(AA246)))),#N/A,
IF(ISBLANK(X246),"",
IF(AND(NOT(ISERROR(VLOOKUP(X246,MonsterTable!$A:$B,MATCH(MonsterTable!$B$1,MonsterTable!$A$1:$B$1,0),0))),OR(ISBLANK(Z246),ISBLANK(AA246))),#N/A,
IFERROR(VLOOKUP(X246,MonsterTable!$A:$B,MATCH(MonsterTable!$B$1,MonsterTable!$A$1:$B$1,0),0),
IF(OR(NOT(ISBLANK(Z246)),ISBLANK(AA246)),#N/A,
IF(X246="empty","empty",
VLOOKUP(X246,MonsterGroupTable!$A:$A,1,0)))))))</f>
        <v>g105</v>
      </c>
      <c r="AA246">
        <v>5</v>
      </c>
      <c r="AF246" s="2" t="str">
        <f>IF(AND(ISBLANK(AE246),OR(NOT(ISBLANK(AG246)),NOT(ISBLANK(AH246)))),#N/A,
IF(ISBLANK(AE246),"",
IF(AND(NOT(ISERROR(VLOOKUP(AE246,MonsterTable!$A:$B,MATCH(MonsterTable!$B$1,MonsterTable!$A$1:$B$1,0),0))),OR(ISBLANK(AG246),ISBLANK(AH246))),#N/A,
IFERROR(VLOOKUP(AE246,MonsterTable!$A:$B,MATCH(MonsterTable!$B$1,MonsterTable!$A$1:$B$1,0),0),
IF(OR(NOT(ISBLANK(AG246)),ISBLANK(AH246)),#N/A,
IF(AE246="empty","empty",
VLOOKUP(AE246,MonsterGroupTable!$A:$A,1,0)))))))</f>
        <v/>
      </c>
      <c r="AM246" s="2" t="str">
        <f>IF(AND(ISBLANK(AL246),OR(NOT(ISBLANK(AN246)),NOT(ISBLANK(AO246)))),#N/A,
IF(ISBLANK(AL246),"",
IF(AND(NOT(ISERROR(VLOOKUP(AL246,MonsterTable!$A:$B,MATCH(MonsterTable!$B$1,MonsterTable!$A$1:$B$1,0),0))),OR(ISBLANK(AN246),ISBLANK(AO246))),#N/A,
IFERROR(VLOOKUP(AL246,MonsterTable!$A:$B,MATCH(MonsterTable!$B$1,MonsterTable!$A$1:$B$1,0),0),
IF(OR(NOT(ISBLANK(AN246)),ISBLANK(AO246)),#N/A,
IF(AL246="empty","empty",
VLOOKUP(AL246,MonsterGroupTable!$A:$A,1,0)))))))</f>
        <v/>
      </c>
      <c r="AT246" s="2" t="str">
        <f>IF(AND(ISBLANK(AS246),OR(NOT(ISBLANK(AU246)),NOT(ISBLANK(AV246)))),#N/A,
IF(ISBLANK(AS246),"",
IF(AND(NOT(ISERROR(VLOOKUP(AS246,MonsterTable!$A:$B,MATCH(MonsterTable!$B$1,MonsterTable!$A$1:$B$1,0),0))),OR(ISBLANK(AU246),ISBLANK(AV246))),#N/A,
IFERROR(VLOOKUP(AS246,MonsterTable!$A:$B,MATCH(MonsterTable!$B$1,MonsterTable!$A$1:$B$1,0),0),
IF(OR(NOT(ISBLANK(AU246)),ISBLANK(AV246)),#N/A,
IF(AS246="empty","empty",
VLOOKUP(AS246,MonsterGroupTable!$A:$A,1,0)))))))</f>
        <v/>
      </c>
      <c r="BA246" s="2" t="str">
        <f>IF(AND(ISBLANK(AZ246),OR(NOT(ISBLANK(BB246)),NOT(ISBLANK(BC246)))),#N/A,
IF(ISBLANK(AZ246),"",
IF(AND(NOT(ISERROR(VLOOKUP(AZ246,MonsterTable!$A:$B,MATCH(MonsterTable!$B$1,MonsterTable!$A$1:$B$1,0),0))),OR(ISBLANK(BB246),ISBLANK(BC246))),#N/A,
IFERROR(VLOOKUP(AZ246,MonsterTable!$A:$B,MATCH(MonsterTable!$B$1,MonsterTable!$A$1:$B$1,0),0),
IF(OR(NOT(ISBLANK(BB246)),ISBLANK(BC246)),#N/A,
IF(AZ246="empty","empty",
VLOOKUP(AZ246,MonsterGroupTable!$A:$A,1,0)))))))</f>
        <v/>
      </c>
      <c r="BH246" s="2" t="str">
        <f>IF(AND(ISBLANK(BG246),OR(NOT(ISBLANK(BI246)),NOT(ISBLANK(BJ246)))),#N/A,
IF(ISBLANK(BG246),"",
IF(AND(NOT(ISERROR(VLOOKUP(BG246,MonsterTable!$A:$B,MATCH(MonsterTable!$B$1,MonsterTable!$A$1:$B$1,0),0))),OR(ISBLANK(BI246),ISBLANK(BJ246))),#N/A,
IFERROR(VLOOKUP(BG246,MonsterTable!$A:$B,MATCH(MonsterTable!$B$1,MonsterTable!$A$1:$B$1,0),0),
IF(OR(NOT(ISBLANK(BI246)),ISBLANK(BJ246)),#N/A,
IF(BG246="empty","empty",
VLOOKUP(BG246,MonsterGroupTable!$A:$A,1,0)))))))</f>
        <v/>
      </c>
      <c r="BO246" s="2" t="str">
        <f>IF(AND(ISBLANK(BN246),OR(NOT(ISBLANK(BP246)),NOT(ISBLANK(BQ246)))),#N/A,
IF(ISBLANK(BN246),"",
IF(AND(NOT(ISERROR(VLOOKUP(BN246,MonsterTable!$A:$B,MATCH(MonsterTable!$B$1,MonsterTable!$A$1:$B$1,0),0))),OR(ISBLANK(BP246),ISBLANK(BQ246))),#N/A,
IFERROR(VLOOKUP(BN246,MonsterTable!$A:$B,MATCH(MonsterTable!$B$1,MonsterTable!$A$1:$B$1,0),0),
IF(OR(NOT(ISBLANK(BP246)),ISBLANK(BQ246)),#N/A,
IF(BN246="empty","empty",
VLOOKUP(BN246,MonsterGroupTable!$A:$A,1,0)))))))</f>
        <v/>
      </c>
      <c r="BV246" s="2" t="str">
        <f>IF(AND(ISBLANK(BU246),OR(NOT(ISBLANK(BW246)),NOT(ISBLANK(BX246)))),#N/A,
IF(ISBLANK(BU246),"",
IF(AND(NOT(ISERROR(VLOOKUP(BU246,MonsterTable!$A:$B,MATCH(MonsterTable!$B$1,MonsterTable!$A$1:$B$1,0),0))),OR(ISBLANK(BW246),ISBLANK(BX246))),#N/A,
IFERROR(VLOOKUP(BU246,MonsterTable!$A:$B,MATCH(MonsterTable!$B$1,MonsterTable!$A$1:$B$1,0),0),
IF(OR(NOT(ISBLANK(BW246)),ISBLANK(BX246)),#N/A,
IF(BU246="empty","empty",
VLOOKUP(BU246,MonsterGroupTable!$A:$A,1,0)))))))</f>
        <v/>
      </c>
      <c r="CC246" s="2" t="str">
        <f>IF(AND(ISBLANK(CB246),OR(NOT(ISBLANK(CD246)),NOT(ISBLANK(CE246)))),#N/A,
IF(ISBLANK(CB246),"",
IF(AND(NOT(ISERROR(VLOOKUP(CB246,MonsterTable!$A:$B,MATCH(MonsterTable!$B$1,MonsterTable!$A$1:$B$1,0),0))),OR(ISBLANK(CD246),ISBLANK(CE246))),#N/A,
IFERROR(VLOOKUP(CB246,MonsterTable!$A:$B,MATCH(MonsterTable!$B$1,MonsterTable!$A$1:$B$1,0),0),
IF(OR(NOT(ISBLANK(CD246)),ISBLANK(CE246)),#N/A,
IF(CB246="empty","empty",
VLOOKUP(CB246,MonsterGroupTable!$A:$A,1,0)))))))</f>
        <v/>
      </c>
      <c r="CJ246" s="2" t="str">
        <f>IF(AND(ISBLANK(CI246),OR(NOT(ISBLANK(CK246)),NOT(ISBLANK(CL246)))),#N/A,
IF(ISBLANK(CI246),"",
IF(AND(NOT(ISERROR(VLOOKUP(CI246,MonsterTable!$A:$B,MATCH(MonsterTable!$B$1,MonsterTable!$A$1:$B$1,0),0))),OR(ISBLANK(CK246),ISBLANK(CL246))),#N/A,
IFERROR(VLOOKUP(CI246,MonsterTable!$A:$B,MATCH(MonsterTable!$B$1,MonsterTable!$A$1:$B$1,0),0),
IF(OR(NOT(ISBLANK(CK246)),ISBLANK(CL246)),#N/A,
IF(CI246="empty","empty",
VLOOKUP(CI246,MonsterGroupTable!$A:$A,1,0)))))))</f>
        <v/>
      </c>
    </row>
    <row r="247" spans="1:88">
      <c r="A247">
        <v>10246</v>
      </c>
      <c r="B247">
        <f t="shared" si="6"/>
        <v>1.1000000000000001</v>
      </c>
      <c r="C247">
        <f t="shared" si="6"/>
        <v>1.1000000000000001</v>
      </c>
      <c r="F247">
        <v>600</v>
      </c>
      <c r="G247">
        <v>8974</v>
      </c>
      <c r="H247">
        <v>0</v>
      </c>
      <c r="I247">
        <v>0</v>
      </c>
      <c r="J247">
        <v>0</v>
      </c>
      <c r="K247" t="s">
        <v>28</v>
      </c>
      <c r="L247" t="s">
        <v>249</v>
      </c>
      <c r="M247" t="s">
        <v>79</v>
      </c>
      <c r="N247" t="s">
        <v>80</v>
      </c>
      <c r="O247">
        <v>0</v>
      </c>
      <c r="P247">
        <v>-4.75</v>
      </c>
      <c r="Q247">
        <v>-3.5</v>
      </c>
      <c r="R247">
        <v>4.75</v>
      </c>
      <c r="S247">
        <v>3</v>
      </c>
      <c r="T247">
        <v>-13.5</v>
      </c>
      <c r="U247">
        <v>2.5499999999999998</v>
      </c>
      <c r="V247">
        <v>-6.75</v>
      </c>
      <c r="W247" t="str">
        <f t="shared" si="7"/>
        <v>g105,5</v>
      </c>
      <c r="X247" s="1" t="s">
        <v>283</v>
      </c>
      <c r="Y247" s="2" t="str">
        <f>IF(AND(ISBLANK(X247),OR(NOT(ISBLANK(Z247)),NOT(ISBLANK(AA247)))),#N/A,
IF(ISBLANK(X247),"",
IF(AND(NOT(ISERROR(VLOOKUP(X247,MonsterTable!$A:$B,MATCH(MonsterTable!$B$1,MonsterTable!$A$1:$B$1,0),0))),OR(ISBLANK(Z247),ISBLANK(AA247))),#N/A,
IFERROR(VLOOKUP(X247,MonsterTable!$A:$B,MATCH(MonsterTable!$B$1,MonsterTable!$A$1:$B$1,0),0),
IF(OR(NOT(ISBLANK(Z247)),ISBLANK(AA247)),#N/A,
IF(X247="empty","empty",
VLOOKUP(X247,MonsterGroupTable!$A:$A,1,0)))))))</f>
        <v>g105</v>
      </c>
      <c r="AA247">
        <v>5</v>
      </c>
      <c r="AF247" s="2" t="str">
        <f>IF(AND(ISBLANK(AE247),OR(NOT(ISBLANK(AG247)),NOT(ISBLANK(AH247)))),#N/A,
IF(ISBLANK(AE247),"",
IF(AND(NOT(ISERROR(VLOOKUP(AE247,MonsterTable!$A:$B,MATCH(MonsterTable!$B$1,MonsterTable!$A$1:$B$1,0),0))),OR(ISBLANK(AG247),ISBLANK(AH247))),#N/A,
IFERROR(VLOOKUP(AE247,MonsterTable!$A:$B,MATCH(MonsterTable!$B$1,MonsterTable!$A$1:$B$1,0),0),
IF(OR(NOT(ISBLANK(AG247)),ISBLANK(AH247)),#N/A,
IF(AE247="empty","empty",
VLOOKUP(AE247,MonsterGroupTable!$A:$A,1,0)))))))</f>
        <v/>
      </c>
      <c r="AM247" s="2" t="str">
        <f>IF(AND(ISBLANK(AL247),OR(NOT(ISBLANK(AN247)),NOT(ISBLANK(AO247)))),#N/A,
IF(ISBLANK(AL247),"",
IF(AND(NOT(ISERROR(VLOOKUP(AL247,MonsterTable!$A:$B,MATCH(MonsterTable!$B$1,MonsterTable!$A$1:$B$1,0),0))),OR(ISBLANK(AN247),ISBLANK(AO247))),#N/A,
IFERROR(VLOOKUP(AL247,MonsterTable!$A:$B,MATCH(MonsterTable!$B$1,MonsterTable!$A$1:$B$1,0),0),
IF(OR(NOT(ISBLANK(AN247)),ISBLANK(AO247)),#N/A,
IF(AL247="empty","empty",
VLOOKUP(AL247,MonsterGroupTable!$A:$A,1,0)))))))</f>
        <v/>
      </c>
      <c r="AT247" s="2" t="str">
        <f>IF(AND(ISBLANK(AS247),OR(NOT(ISBLANK(AU247)),NOT(ISBLANK(AV247)))),#N/A,
IF(ISBLANK(AS247),"",
IF(AND(NOT(ISERROR(VLOOKUP(AS247,MonsterTable!$A:$B,MATCH(MonsterTable!$B$1,MonsterTable!$A$1:$B$1,0),0))),OR(ISBLANK(AU247),ISBLANK(AV247))),#N/A,
IFERROR(VLOOKUP(AS247,MonsterTable!$A:$B,MATCH(MonsterTable!$B$1,MonsterTable!$A$1:$B$1,0),0),
IF(OR(NOT(ISBLANK(AU247)),ISBLANK(AV247)),#N/A,
IF(AS247="empty","empty",
VLOOKUP(AS247,MonsterGroupTable!$A:$A,1,0)))))))</f>
        <v/>
      </c>
      <c r="BA247" s="2" t="str">
        <f>IF(AND(ISBLANK(AZ247),OR(NOT(ISBLANK(BB247)),NOT(ISBLANK(BC247)))),#N/A,
IF(ISBLANK(AZ247),"",
IF(AND(NOT(ISERROR(VLOOKUP(AZ247,MonsterTable!$A:$B,MATCH(MonsterTable!$B$1,MonsterTable!$A$1:$B$1,0),0))),OR(ISBLANK(BB247),ISBLANK(BC247))),#N/A,
IFERROR(VLOOKUP(AZ247,MonsterTable!$A:$B,MATCH(MonsterTable!$B$1,MonsterTable!$A$1:$B$1,0),0),
IF(OR(NOT(ISBLANK(BB247)),ISBLANK(BC247)),#N/A,
IF(AZ247="empty","empty",
VLOOKUP(AZ247,MonsterGroupTable!$A:$A,1,0)))))))</f>
        <v/>
      </c>
      <c r="BH247" s="2" t="str">
        <f>IF(AND(ISBLANK(BG247),OR(NOT(ISBLANK(BI247)),NOT(ISBLANK(BJ247)))),#N/A,
IF(ISBLANK(BG247),"",
IF(AND(NOT(ISERROR(VLOOKUP(BG247,MonsterTable!$A:$B,MATCH(MonsterTable!$B$1,MonsterTable!$A$1:$B$1,0),0))),OR(ISBLANK(BI247),ISBLANK(BJ247))),#N/A,
IFERROR(VLOOKUP(BG247,MonsterTable!$A:$B,MATCH(MonsterTable!$B$1,MonsterTable!$A$1:$B$1,0),0),
IF(OR(NOT(ISBLANK(BI247)),ISBLANK(BJ247)),#N/A,
IF(BG247="empty","empty",
VLOOKUP(BG247,MonsterGroupTable!$A:$A,1,0)))))))</f>
        <v/>
      </c>
      <c r="BO247" s="2" t="str">
        <f>IF(AND(ISBLANK(BN247),OR(NOT(ISBLANK(BP247)),NOT(ISBLANK(BQ247)))),#N/A,
IF(ISBLANK(BN247),"",
IF(AND(NOT(ISERROR(VLOOKUP(BN247,MonsterTable!$A:$B,MATCH(MonsterTable!$B$1,MonsterTable!$A$1:$B$1,0),0))),OR(ISBLANK(BP247),ISBLANK(BQ247))),#N/A,
IFERROR(VLOOKUP(BN247,MonsterTable!$A:$B,MATCH(MonsterTable!$B$1,MonsterTable!$A$1:$B$1,0),0),
IF(OR(NOT(ISBLANK(BP247)),ISBLANK(BQ247)),#N/A,
IF(BN247="empty","empty",
VLOOKUP(BN247,MonsterGroupTable!$A:$A,1,0)))))))</f>
        <v/>
      </c>
      <c r="BV247" s="2" t="str">
        <f>IF(AND(ISBLANK(BU247),OR(NOT(ISBLANK(BW247)),NOT(ISBLANK(BX247)))),#N/A,
IF(ISBLANK(BU247),"",
IF(AND(NOT(ISERROR(VLOOKUP(BU247,MonsterTable!$A:$B,MATCH(MonsterTable!$B$1,MonsterTable!$A$1:$B$1,0),0))),OR(ISBLANK(BW247),ISBLANK(BX247))),#N/A,
IFERROR(VLOOKUP(BU247,MonsterTable!$A:$B,MATCH(MonsterTable!$B$1,MonsterTable!$A$1:$B$1,0),0),
IF(OR(NOT(ISBLANK(BW247)),ISBLANK(BX247)),#N/A,
IF(BU247="empty","empty",
VLOOKUP(BU247,MonsterGroupTable!$A:$A,1,0)))))))</f>
        <v/>
      </c>
      <c r="CC247" s="2" t="str">
        <f>IF(AND(ISBLANK(CB247),OR(NOT(ISBLANK(CD247)),NOT(ISBLANK(CE247)))),#N/A,
IF(ISBLANK(CB247),"",
IF(AND(NOT(ISERROR(VLOOKUP(CB247,MonsterTable!$A:$B,MATCH(MonsterTable!$B$1,MonsterTable!$A$1:$B$1,0),0))),OR(ISBLANK(CD247),ISBLANK(CE247))),#N/A,
IFERROR(VLOOKUP(CB247,MonsterTable!$A:$B,MATCH(MonsterTable!$B$1,MonsterTable!$A$1:$B$1,0),0),
IF(OR(NOT(ISBLANK(CD247)),ISBLANK(CE247)),#N/A,
IF(CB247="empty","empty",
VLOOKUP(CB247,MonsterGroupTable!$A:$A,1,0)))))))</f>
        <v/>
      </c>
      <c r="CJ247" s="2" t="str">
        <f>IF(AND(ISBLANK(CI247),OR(NOT(ISBLANK(CK247)),NOT(ISBLANK(CL247)))),#N/A,
IF(ISBLANK(CI247),"",
IF(AND(NOT(ISERROR(VLOOKUP(CI247,MonsterTable!$A:$B,MATCH(MonsterTable!$B$1,MonsterTable!$A$1:$B$1,0),0))),OR(ISBLANK(CK247),ISBLANK(CL247))),#N/A,
IFERROR(VLOOKUP(CI247,MonsterTable!$A:$B,MATCH(MonsterTable!$B$1,MonsterTable!$A$1:$B$1,0),0),
IF(OR(NOT(ISBLANK(CK247)),ISBLANK(CL247)),#N/A,
IF(CI247="empty","empty",
VLOOKUP(CI247,MonsterGroupTable!$A:$A,1,0)))))))</f>
        <v/>
      </c>
    </row>
    <row r="248" spans="1:88">
      <c r="A248">
        <v>10247</v>
      </c>
      <c r="B248">
        <f t="shared" si="6"/>
        <v>1.1000000000000001</v>
      </c>
      <c r="C248">
        <f t="shared" si="6"/>
        <v>1.1000000000000001</v>
      </c>
      <c r="F248">
        <v>600</v>
      </c>
      <c r="G248">
        <v>9064</v>
      </c>
      <c r="H248">
        <v>0</v>
      </c>
      <c r="I248">
        <v>0</v>
      </c>
      <c r="J248">
        <v>0</v>
      </c>
      <c r="K248" t="s">
        <v>28</v>
      </c>
      <c r="L248" t="s">
        <v>249</v>
      </c>
      <c r="M248" t="s">
        <v>79</v>
      </c>
      <c r="N248" t="s">
        <v>80</v>
      </c>
      <c r="O248">
        <v>0</v>
      </c>
      <c r="P248">
        <v>-4.75</v>
      </c>
      <c r="Q248">
        <v>-3.5</v>
      </c>
      <c r="R248">
        <v>4.75</v>
      </c>
      <c r="S248">
        <v>3</v>
      </c>
      <c r="T248">
        <v>-13.5</v>
      </c>
      <c r="U248">
        <v>2.5499999999999998</v>
      </c>
      <c r="V248">
        <v>-6.75</v>
      </c>
      <c r="W248" t="str">
        <f t="shared" si="7"/>
        <v>g105,5</v>
      </c>
      <c r="X248" s="1" t="s">
        <v>283</v>
      </c>
      <c r="Y248" s="2" t="str">
        <f>IF(AND(ISBLANK(X248),OR(NOT(ISBLANK(Z248)),NOT(ISBLANK(AA248)))),#N/A,
IF(ISBLANK(X248),"",
IF(AND(NOT(ISERROR(VLOOKUP(X248,MonsterTable!$A:$B,MATCH(MonsterTable!$B$1,MonsterTable!$A$1:$B$1,0),0))),OR(ISBLANK(Z248),ISBLANK(AA248))),#N/A,
IFERROR(VLOOKUP(X248,MonsterTable!$A:$B,MATCH(MonsterTable!$B$1,MonsterTable!$A$1:$B$1,0),0),
IF(OR(NOT(ISBLANK(Z248)),ISBLANK(AA248)),#N/A,
IF(X248="empty","empty",
VLOOKUP(X248,MonsterGroupTable!$A:$A,1,0)))))))</f>
        <v>g105</v>
      </c>
      <c r="AA248">
        <v>5</v>
      </c>
      <c r="AF248" s="2" t="str">
        <f>IF(AND(ISBLANK(AE248),OR(NOT(ISBLANK(AG248)),NOT(ISBLANK(AH248)))),#N/A,
IF(ISBLANK(AE248),"",
IF(AND(NOT(ISERROR(VLOOKUP(AE248,MonsterTable!$A:$B,MATCH(MonsterTable!$B$1,MonsterTable!$A$1:$B$1,0),0))),OR(ISBLANK(AG248),ISBLANK(AH248))),#N/A,
IFERROR(VLOOKUP(AE248,MonsterTable!$A:$B,MATCH(MonsterTable!$B$1,MonsterTable!$A$1:$B$1,0),0),
IF(OR(NOT(ISBLANK(AG248)),ISBLANK(AH248)),#N/A,
IF(AE248="empty","empty",
VLOOKUP(AE248,MonsterGroupTable!$A:$A,1,0)))))))</f>
        <v/>
      </c>
      <c r="AM248" s="2" t="str">
        <f>IF(AND(ISBLANK(AL248),OR(NOT(ISBLANK(AN248)),NOT(ISBLANK(AO248)))),#N/A,
IF(ISBLANK(AL248),"",
IF(AND(NOT(ISERROR(VLOOKUP(AL248,MonsterTable!$A:$B,MATCH(MonsterTable!$B$1,MonsterTable!$A$1:$B$1,0),0))),OR(ISBLANK(AN248),ISBLANK(AO248))),#N/A,
IFERROR(VLOOKUP(AL248,MonsterTable!$A:$B,MATCH(MonsterTable!$B$1,MonsterTable!$A$1:$B$1,0),0),
IF(OR(NOT(ISBLANK(AN248)),ISBLANK(AO248)),#N/A,
IF(AL248="empty","empty",
VLOOKUP(AL248,MonsterGroupTable!$A:$A,1,0)))))))</f>
        <v/>
      </c>
      <c r="AT248" s="2" t="str">
        <f>IF(AND(ISBLANK(AS248),OR(NOT(ISBLANK(AU248)),NOT(ISBLANK(AV248)))),#N/A,
IF(ISBLANK(AS248),"",
IF(AND(NOT(ISERROR(VLOOKUP(AS248,MonsterTable!$A:$B,MATCH(MonsterTable!$B$1,MonsterTable!$A$1:$B$1,0),0))),OR(ISBLANK(AU248),ISBLANK(AV248))),#N/A,
IFERROR(VLOOKUP(AS248,MonsterTable!$A:$B,MATCH(MonsterTable!$B$1,MonsterTable!$A$1:$B$1,0),0),
IF(OR(NOT(ISBLANK(AU248)),ISBLANK(AV248)),#N/A,
IF(AS248="empty","empty",
VLOOKUP(AS248,MonsterGroupTable!$A:$A,1,0)))))))</f>
        <v/>
      </c>
      <c r="BA248" s="2" t="str">
        <f>IF(AND(ISBLANK(AZ248),OR(NOT(ISBLANK(BB248)),NOT(ISBLANK(BC248)))),#N/A,
IF(ISBLANK(AZ248),"",
IF(AND(NOT(ISERROR(VLOOKUP(AZ248,MonsterTable!$A:$B,MATCH(MonsterTable!$B$1,MonsterTable!$A$1:$B$1,0),0))),OR(ISBLANK(BB248),ISBLANK(BC248))),#N/A,
IFERROR(VLOOKUP(AZ248,MonsterTable!$A:$B,MATCH(MonsterTable!$B$1,MonsterTable!$A$1:$B$1,0),0),
IF(OR(NOT(ISBLANK(BB248)),ISBLANK(BC248)),#N/A,
IF(AZ248="empty","empty",
VLOOKUP(AZ248,MonsterGroupTable!$A:$A,1,0)))))))</f>
        <v/>
      </c>
      <c r="BH248" s="2" t="str">
        <f>IF(AND(ISBLANK(BG248),OR(NOT(ISBLANK(BI248)),NOT(ISBLANK(BJ248)))),#N/A,
IF(ISBLANK(BG248),"",
IF(AND(NOT(ISERROR(VLOOKUP(BG248,MonsterTable!$A:$B,MATCH(MonsterTable!$B$1,MonsterTable!$A$1:$B$1,0),0))),OR(ISBLANK(BI248),ISBLANK(BJ248))),#N/A,
IFERROR(VLOOKUP(BG248,MonsterTable!$A:$B,MATCH(MonsterTable!$B$1,MonsterTable!$A$1:$B$1,0),0),
IF(OR(NOT(ISBLANK(BI248)),ISBLANK(BJ248)),#N/A,
IF(BG248="empty","empty",
VLOOKUP(BG248,MonsterGroupTable!$A:$A,1,0)))))))</f>
        <v/>
      </c>
      <c r="BO248" s="2" t="str">
        <f>IF(AND(ISBLANK(BN248),OR(NOT(ISBLANK(BP248)),NOT(ISBLANK(BQ248)))),#N/A,
IF(ISBLANK(BN248),"",
IF(AND(NOT(ISERROR(VLOOKUP(BN248,MonsterTable!$A:$B,MATCH(MonsterTable!$B$1,MonsterTable!$A$1:$B$1,0),0))),OR(ISBLANK(BP248),ISBLANK(BQ248))),#N/A,
IFERROR(VLOOKUP(BN248,MonsterTable!$A:$B,MATCH(MonsterTable!$B$1,MonsterTable!$A$1:$B$1,0),0),
IF(OR(NOT(ISBLANK(BP248)),ISBLANK(BQ248)),#N/A,
IF(BN248="empty","empty",
VLOOKUP(BN248,MonsterGroupTable!$A:$A,1,0)))))))</f>
        <v/>
      </c>
      <c r="BV248" s="2" t="str">
        <f>IF(AND(ISBLANK(BU248),OR(NOT(ISBLANK(BW248)),NOT(ISBLANK(BX248)))),#N/A,
IF(ISBLANK(BU248),"",
IF(AND(NOT(ISERROR(VLOOKUP(BU248,MonsterTable!$A:$B,MATCH(MonsterTable!$B$1,MonsterTable!$A$1:$B$1,0),0))),OR(ISBLANK(BW248),ISBLANK(BX248))),#N/A,
IFERROR(VLOOKUP(BU248,MonsterTable!$A:$B,MATCH(MonsterTable!$B$1,MonsterTable!$A$1:$B$1,0),0),
IF(OR(NOT(ISBLANK(BW248)),ISBLANK(BX248)),#N/A,
IF(BU248="empty","empty",
VLOOKUP(BU248,MonsterGroupTable!$A:$A,1,0)))))))</f>
        <v/>
      </c>
      <c r="CC248" s="2" t="str">
        <f>IF(AND(ISBLANK(CB248),OR(NOT(ISBLANK(CD248)),NOT(ISBLANK(CE248)))),#N/A,
IF(ISBLANK(CB248),"",
IF(AND(NOT(ISERROR(VLOOKUP(CB248,MonsterTable!$A:$B,MATCH(MonsterTable!$B$1,MonsterTable!$A$1:$B$1,0),0))),OR(ISBLANK(CD248),ISBLANK(CE248))),#N/A,
IFERROR(VLOOKUP(CB248,MonsterTable!$A:$B,MATCH(MonsterTable!$B$1,MonsterTable!$A$1:$B$1,0),0),
IF(OR(NOT(ISBLANK(CD248)),ISBLANK(CE248)),#N/A,
IF(CB248="empty","empty",
VLOOKUP(CB248,MonsterGroupTable!$A:$A,1,0)))))))</f>
        <v/>
      </c>
      <c r="CJ248" s="2" t="str">
        <f>IF(AND(ISBLANK(CI248),OR(NOT(ISBLANK(CK248)),NOT(ISBLANK(CL248)))),#N/A,
IF(ISBLANK(CI248),"",
IF(AND(NOT(ISERROR(VLOOKUP(CI248,MonsterTable!$A:$B,MATCH(MonsterTable!$B$1,MonsterTable!$A$1:$B$1,0),0))),OR(ISBLANK(CK248),ISBLANK(CL248))),#N/A,
IFERROR(VLOOKUP(CI248,MonsterTable!$A:$B,MATCH(MonsterTable!$B$1,MonsterTable!$A$1:$B$1,0),0),
IF(OR(NOT(ISBLANK(CK248)),ISBLANK(CL248)),#N/A,
IF(CI248="empty","empty",
VLOOKUP(CI248,MonsterGroupTable!$A:$A,1,0)))))))</f>
        <v/>
      </c>
    </row>
    <row r="249" spans="1:88">
      <c r="A249">
        <v>10248</v>
      </c>
      <c r="B249">
        <f t="shared" si="6"/>
        <v>1.1000000000000001</v>
      </c>
      <c r="C249">
        <f t="shared" si="6"/>
        <v>1.1000000000000001</v>
      </c>
      <c r="F249">
        <v>600</v>
      </c>
      <c r="G249">
        <v>9154</v>
      </c>
      <c r="H249">
        <v>0</v>
      </c>
      <c r="I249">
        <v>0</v>
      </c>
      <c r="J249">
        <v>0</v>
      </c>
      <c r="K249" t="s">
        <v>28</v>
      </c>
      <c r="L249" t="s">
        <v>249</v>
      </c>
      <c r="M249" t="s">
        <v>79</v>
      </c>
      <c r="N249" t="s">
        <v>80</v>
      </c>
      <c r="O249">
        <v>0</v>
      </c>
      <c r="P249">
        <v>-4.75</v>
      </c>
      <c r="Q249">
        <v>-3.5</v>
      </c>
      <c r="R249">
        <v>4.75</v>
      </c>
      <c r="S249">
        <v>3</v>
      </c>
      <c r="T249">
        <v>-13.5</v>
      </c>
      <c r="U249">
        <v>2.5499999999999998</v>
      </c>
      <c r="V249">
        <v>-6.75</v>
      </c>
      <c r="W249" t="str">
        <f t="shared" si="7"/>
        <v>g105,5</v>
      </c>
      <c r="X249" s="1" t="s">
        <v>283</v>
      </c>
      <c r="Y249" s="2" t="str">
        <f>IF(AND(ISBLANK(X249),OR(NOT(ISBLANK(Z249)),NOT(ISBLANK(AA249)))),#N/A,
IF(ISBLANK(X249),"",
IF(AND(NOT(ISERROR(VLOOKUP(X249,MonsterTable!$A:$B,MATCH(MonsterTable!$B$1,MonsterTable!$A$1:$B$1,0),0))),OR(ISBLANK(Z249),ISBLANK(AA249))),#N/A,
IFERROR(VLOOKUP(X249,MonsterTable!$A:$B,MATCH(MonsterTable!$B$1,MonsterTable!$A$1:$B$1,0),0),
IF(OR(NOT(ISBLANK(Z249)),ISBLANK(AA249)),#N/A,
IF(X249="empty","empty",
VLOOKUP(X249,MonsterGroupTable!$A:$A,1,0)))))))</f>
        <v>g105</v>
      </c>
      <c r="AA249">
        <v>5</v>
      </c>
      <c r="AF249" s="2" t="str">
        <f>IF(AND(ISBLANK(AE249),OR(NOT(ISBLANK(AG249)),NOT(ISBLANK(AH249)))),#N/A,
IF(ISBLANK(AE249),"",
IF(AND(NOT(ISERROR(VLOOKUP(AE249,MonsterTable!$A:$B,MATCH(MonsterTable!$B$1,MonsterTable!$A$1:$B$1,0),0))),OR(ISBLANK(AG249),ISBLANK(AH249))),#N/A,
IFERROR(VLOOKUP(AE249,MonsterTable!$A:$B,MATCH(MonsterTable!$B$1,MonsterTable!$A$1:$B$1,0),0),
IF(OR(NOT(ISBLANK(AG249)),ISBLANK(AH249)),#N/A,
IF(AE249="empty","empty",
VLOOKUP(AE249,MonsterGroupTable!$A:$A,1,0)))))))</f>
        <v/>
      </c>
      <c r="AM249" s="2" t="str">
        <f>IF(AND(ISBLANK(AL249),OR(NOT(ISBLANK(AN249)),NOT(ISBLANK(AO249)))),#N/A,
IF(ISBLANK(AL249),"",
IF(AND(NOT(ISERROR(VLOOKUP(AL249,MonsterTable!$A:$B,MATCH(MonsterTable!$B$1,MonsterTable!$A$1:$B$1,0),0))),OR(ISBLANK(AN249),ISBLANK(AO249))),#N/A,
IFERROR(VLOOKUP(AL249,MonsterTable!$A:$B,MATCH(MonsterTable!$B$1,MonsterTable!$A$1:$B$1,0),0),
IF(OR(NOT(ISBLANK(AN249)),ISBLANK(AO249)),#N/A,
IF(AL249="empty","empty",
VLOOKUP(AL249,MonsterGroupTable!$A:$A,1,0)))))))</f>
        <v/>
      </c>
      <c r="AT249" s="2" t="str">
        <f>IF(AND(ISBLANK(AS249),OR(NOT(ISBLANK(AU249)),NOT(ISBLANK(AV249)))),#N/A,
IF(ISBLANK(AS249),"",
IF(AND(NOT(ISERROR(VLOOKUP(AS249,MonsterTable!$A:$B,MATCH(MonsterTable!$B$1,MonsterTable!$A$1:$B$1,0),0))),OR(ISBLANK(AU249),ISBLANK(AV249))),#N/A,
IFERROR(VLOOKUP(AS249,MonsterTable!$A:$B,MATCH(MonsterTable!$B$1,MonsterTable!$A$1:$B$1,0),0),
IF(OR(NOT(ISBLANK(AU249)),ISBLANK(AV249)),#N/A,
IF(AS249="empty","empty",
VLOOKUP(AS249,MonsterGroupTable!$A:$A,1,0)))))))</f>
        <v/>
      </c>
      <c r="BA249" s="2" t="str">
        <f>IF(AND(ISBLANK(AZ249),OR(NOT(ISBLANK(BB249)),NOT(ISBLANK(BC249)))),#N/A,
IF(ISBLANK(AZ249),"",
IF(AND(NOT(ISERROR(VLOOKUP(AZ249,MonsterTable!$A:$B,MATCH(MonsterTable!$B$1,MonsterTable!$A$1:$B$1,0),0))),OR(ISBLANK(BB249),ISBLANK(BC249))),#N/A,
IFERROR(VLOOKUP(AZ249,MonsterTable!$A:$B,MATCH(MonsterTable!$B$1,MonsterTable!$A$1:$B$1,0),0),
IF(OR(NOT(ISBLANK(BB249)),ISBLANK(BC249)),#N/A,
IF(AZ249="empty","empty",
VLOOKUP(AZ249,MonsterGroupTable!$A:$A,1,0)))))))</f>
        <v/>
      </c>
      <c r="BH249" s="2" t="str">
        <f>IF(AND(ISBLANK(BG249),OR(NOT(ISBLANK(BI249)),NOT(ISBLANK(BJ249)))),#N/A,
IF(ISBLANK(BG249),"",
IF(AND(NOT(ISERROR(VLOOKUP(BG249,MonsterTable!$A:$B,MATCH(MonsterTable!$B$1,MonsterTable!$A$1:$B$1,0),0))),OR(ISBLANK(BI249),ISBLANK(BJ249))),#N/A,
IFERROR(VLOOKUP(BG249,MonsterTable!$A:$B,MATCH(MonsterTable!$B$1,MonsterTable!$A$1:$B$1,0),0),
IF(OR(NOT(ISBLANK(BI249)),ISBLANK(BJ249)),#N/A,
IF(BG249="empty","empty",
VLOOKUP(BG249,MonsterGroupTable!$A:$A,1,0)))))))</f>
        <v/>
      </c>
      <c r="BO249" s="2" t="str">
        <f>IF(AND(ISBLANK(BN249),OR(NOT(ISBLANK(BP249)),NOT(ISBLANK(BQ249)))),#N/A,
IF(ISBLANK(BN249),"",
IF(AND(NOT(ISERROR(VLOOKUP(BN249,MonsterTable!$A:$B,MATCH(MonsterTable!$B$1,MonsterTable!$A$1:$B$1,0),0))),OR(ISBLANK(BP249),ISBLANK(BQ249))),#N/A,
IFERROR(VLOOKUP(BN249,MonsterTable!$A:$B,MATCH(MonsterTable!$B$1,MonsterTable!$A$1:$B$1,0),0),
IF(OR(NOT(ISBLANK(BP249)),ISBLANK(BQ249)),#N/A,
IF(BN249="empty","empty",
VLOOKUP(BN249,MonsterGroupTable!$A:$A,1,0)))))))</f>
        <v/>
      </c>
      <c r="BV249" s="2" t="str">
        <f>IF(AND(ISBLANK(BU249),OR(NOT(ISBLANK(BW249)),NOT(ISBLANK(BX249)))),#N/A,
IF(ISBLANK(BU249),"",
IF(AND(NOT(ISERROR(VLOOKUP(BU249,MonsterTable!$A:$B,MATCH(MonsterTable!$B$1,MonsterTable!$A$1:$B$1,0),0))),OR(ISBLANK(BW249),ISBLANK(BX249))),#N/A,
IFERROR(VLOOKUP(BU249,MonsterTable!$A:$B,MATCH(MonsterTable!$B$1,MonsterTable!$A$1:$B$1,0),0),
IF(OR(NOT(ISBLANK(BW249)),ISBLANK(BX249)),#N/A,
IF(BU249="empty","empty",
VLOOKUP(BU249,MonsterGroupTable!$A:$A,1,0)))))))</f>
        <v/>
      </c>
      <c r="CC249" s="2" t="str">
        <f>IF(AND(ISBLANK(CB249),OR(NOT(ISBLANK(CD249)),NOT(ISBLANK(CE249)))),#N/A,
IF(ISBLANK(CB249),"",
IF(AND(NOT(ISERROR(VLOOKUP(CB249,MonsterTable!$A:$B,MATCH(MonsterTable!$B$1,MonsterTable!$A$1:$B$1,0),0))),OR(ISBLANK(CD249),ISBLANK(CE249))),#N/A,
IFERROR(VLOOKUP(CB249,MonsterTable!$A:$B,MATCH(MonsterTable!$B$1,MonsterTable!$A$1:$B$1,0),0),
IF(OR(NOT(ISBLANK(CD249)),ISBLANK(CE249)),#N/A,
IF(CB249="empty","empty",
VLOOKUP(CB249,MonsterGroupTable!$A:$A,1,0)))))))</f>
        <v/>
      </c>
      <c r="CJ249" s="2" t="str">
        <f>IF(AND(ISBLANK(CI249),OR(NOT(ISBLANK(CK249)),NOT(ISBLANK(CL249)))),#N/A,
IF(ISBLANK(CI249),"",
IF(AND(NOT(ISERROR(VLOOKUP(CI249,MonsterTable!$A:$B,MATCH(MonsterTable!$B$1,MonsterTable!$A$1:$B$1,0),0))),OR(ISBLANK(CK249),ISBLANK(CL249))),#N/A,
IFERROR(VLOOKUP(CI249,MonsterTable!$A:$B,MATCH(MonsterTable!$B$1,MonsterTable!$A$1:$B$1,0),0),
IF(OR(NOT(ISBLANK(CK249)),ISBLANK(CL249)),#N/A,
IF(CI249="empty","empty",
VLOOKUP(CI249,MonsterGroupTable!$A:$A,1,0)))))))</f>
        <v/>
      </c>
    </row>
    <row r="250" spans="1:88">
      <c r="A250">
        <v>10249</v>
      </c>
      <c r="B250">
        <f t="shared" si="6"/>
        <v>1.1000000000000001</v>
      </c>
      <c r="C250">
        <f t="shared" si="6"/>
        <v>1.1000000000000001</v>
      </c>
      <c r="F250">
        <v>600</v>
      </c>
      <c r="G250">
        <v>9244</v>
      </c>
      <c r="H250">
        <v>0</v>
      </c>
      <c r="I250">
        <v>0</v>
      </c>
      <c r="J250">
        <v>0</v>
      </c>
      <c r="K250" t="s">
        <v>28</v>
      </c>
      <c r="L250" t="s">
        <v>249</v>
      </c>
      <c r="M250" t="s">
        <v>79</v>
      </c>
      <c r="N250" t="s">
        <v>80</v>
      </c>
      <c r="O250">
        <v>0</v>
      </c>
      <c r="P250">
        <v>-4.75</v>
      </c>
      <c r="Q250">
        <v>-3.5</v>
      </c>
      <c r="R250">
        <v>4.75</v>
      </c>
      <c r="S250">
        <v>3</v>
      </c>
      <c r="T250">
        <v>-13.5</v>
      </c>
      <c r="U250">
        <v>2.5499999999999998</v>
      </c>
      <c r="V250">
        <v>-6.75</v>
      </c>
      <c r="W250" t="str">
        <f t="shared" si="7"/>
        <v>g105,5</v>
      </c>
      <c r="X250" s="1" t="s">
        <v>283</v>
      </c>
      <c r="Y250" s="2" t="str">
        <f>IF(AND(ISBLANK(X250),OR(NOT(ISBLANK(Z250)),NOT(ISBLANK(AA250)))),#N/A,
IF(ISBLANK(X250),"",
IF(AND(NOT(ISERROR(VLOOKUP(X250,MonsterTable!$A:$B,MATCH(MonsterTable!$B$1,MonsterTable!$A$1:$B$1,0),0))),OR(ISBLANK(Z250),ISBLANK(AA250))),#N/A,
IFERROR(VLOOKUP(X250,MonsterTable!$A:$B,MATCH(MonsterTable!$B$1,MonsterTable!$A$1:$B$1,0),0),
IF(OR(NOT(ISBLANK(Z250)),ISBLANK(AA250)),#N/A,
IF(X250="empty","empty",
VLOOKUP(X250,MonsterGroupTable!$A:$A,1,0)))))))</f>
        <v>g105</v>
      </c>
      <c r="AA250">
        <v>5</v>
      </c>
      <c r="AF250" s="2" t="str">
        <f>IF(AND(ISBLANK(AE250),OR(NOT(ISBLANK(AG250)),NOT(ISBLANK(AH250)))),#N/A,
IF(ISBLANK(AE250),"",
IF(AND(NOT(ISERROR(VLOOKUP(AE250,MonsterTable!$A:$B,MATCH(MonsterTable!$B$1,MonsterTable!$A$1:$B$1,0),0))),OR(ISBLANK(AG250),ISBLANK(AH250))),#N/A,
IFERROR(VLOOKUP(AE250,MonsterTable!$A:$B,MATCH(MonsterTable!$B$1,MonsterTable!$A$1:$B$1,0),0),
IF(OR(NOT(ISBLANK(AG250)),ISBLANK(AH250)),#N/A,
IF(AE250="empty","empty",
VLOOKUP(AE250,MonsterGroupTable!$A:$A,1,0)))))))</f>
        <v/>
      </c>
      <c r="AM250" s="2" t="str">
        <f>IF(AND(ISBLANK(AL250),OR(NOT(ISBLANK(AN250)),NOT(ISBLANK(AO250)))),#N/A,
IF(ISBLANK(AL250),"",
IF(AND(NOT(ISERROR(VLOOKUP(AL250,MonsterTable!$A:$B,MATCH(MonsterTable!$B$1,MonsterTable!$A$1:$B$1,0),0))),OR(ISBLANK(AN250),ISBLANK(AO250))),#N/A,
IFERROR(VLOOKUP(AL250,MonsterTable!$A:$B,MATCH(MonsterTable!$B$1,MonsterTable!$A$1:$B$1,0),0),
IF(OR(NOT(ISBLANK(AN250)),ISBLANK(AO250)),#N/A,
IF(AL250="empty","empty",
VLOOKUP(AL250,MonsterGroupTable!$A:$A,1,0)))))))</f>
        <v/>
      </c>
      <c r="AT250" s="2" t="str">
        <f>IF(AND(ISBLANK(AS250),OR(NOT(ISBLANK(AU250)),NOT(ISBLANK(AV250)))),#N/A,
IF(ISBLANK(AS250),"",
IF(AND(NOT(ISERROR(VLOOKUP(AS250,MonsterTable!$A:$B,MATCH(MonsterTable!$B$1,MonsterTable!$A$1:$B$1,0),0))),OR(ISBLANK(AU250),ISBLANK(AV250))),#N/A,
IFERROR(VLOOKUP(AS250,MonsterTable!$A:$B,MATCH(MonsterTable!$B$1,MonsterTable!$A$1:$B$1,0),0),
IF(OR(NOT(ISBLANK(AU250)),ISBLANK(AV250)),#N/A,
IF(AS250="empty","empty",
VLOOKUP(AS250,MonsterGroupTable!$A:$A,1,0)))))))</f>
        <v/>
      </c>
      <c r="BA250" s="2" t="str">
        <f>IF(AND(ISBLANK(AZ250),OR(NOT(ISBLANK(BB250)),NOT(ISBLANK(BC250)))),#N/A,
IF(ISBLANK(AZ250),"",
IF(AND(NOT(ISERROR(VLOOKUP(AZ250,MonsterTable!$A:$B,MATCH(MonsterTable!$B$1,MonsterTable!$A$1:$B$1,0),0))),OR(ISBLANK(BB250),ISBLANK(BC250))),#N/A,
IFERROR(VLOOKUP(AZ250,MonsterTable!$A:$B,MATCH(MonsterTable!$B$1,MonsterTable!$A$1:$B$1,0),0),
IF(OR(NOT(ISBLANK(BB250)),ISBLANK(BC250)),#N/A,
IF(AZ250="empty","empty",
VLOOKUP(AZ250,MonsterGroupTable!$A:$A,1,0)))))))</f>
        <v/>
      </c>
      <c r="BH250" s="2" t="str">
        <f>IF(AND(ISBLANK(BG250),OR(NOT(ISBLANK(BI250)),NOT(ISBLANK(BJ250)))),#N/A,
IF(ISBLANK(BG250),"",
IF(AND(NOT(ISERROR(VLOOKUP(BG250,MonsterTable!$A:$B,MATCH(MonsterTable!$B$1,MonsterTable!$A$1:$B$1,0),0))),OR(ISBLANK(BI250),ISBLANK(BJ250))),#N/A,
IFERROR(VLOOKUP(BG250,MonsterTable!$A:$B,MATCH(MonsterTable!$B$1,MonsterTable!$A$1:$B$1,0),0),
IF(OR(NOT(ISBLANK(BI250)),ISBLANK(BJ250)),#N/A,
IF(BG250="empty","empty",
VLOOKUP(BG250,MonsterGroupTable!$A:$A,1,0)))))))</f>
        <v/>
      </c>
      <c r="BO250" s="2" t="str">
        <f>IF(AND(ISBLANK(BN250),OR(NOT(ISBLANK(BP250)),NOT(ISBLANK(BQ250)))),#N/A,
IF(ISBLANK(BN250),"",
IF(AND(NOT(ISERROR(VLOOKUP(BN250,MonsterTable!$A:$B,MATCH(MonsterTable!$B$1,MonsterTable!$A$1:$B$1,0),0))),OR(ISBLANK(BP250),ISBLANK(BQ250))),#N/A,
IFERROR(VLOOKUP(BN250,MonsterTable!$A:$B,MATCH(MonsterTable!$B$1,MonsterTable!$A$1:$B$1,0),0),
IF(OR(NOT(ISBLANK(BP250)),ISBLANK(BQ250)),#N/A,
IF(BN250="empty","empty",
VLOOKUP(BN250,MonsterGroupTable!$A:$A,1,0)))))))</f>
        <v/>
      </c>
      <c r="BV250" s="2" t="str">
        <f>IF(AND(ISBLANK(BU250),OR(NOT(ISBLANK(BW250)),NOT(ISBLANK(BX250)))),#N/A,
IF(ISBLANK(BU250),"",
IF(AND(NOT(ISERROR(VLOOKUP(BU250,MonsterTable!$A:$B,MATCH(MonsterTable!$B$1,MonsterTable!$A$1:$B$1,0),0))),OR(ISBLANK(BW250),ISBLANK(BX250))),#N/A,
IFERROR(VLOOKUP(BU250,MonsterTable!$A:$B,MATCH(MonsterTable!$B$1,MonsterTable!$A$1:$B$1,0),0),
IF(OR(NOT(ISBLANK(BW250)),ISBLANK(BX250)),#N/A,
IF(BU250="empty","empty",
VLOOKUP(BU250,MonsterGroupTable!$A:$A,1,0)))))))</f>
        <v/>
      </c>
      <c r="CC250" s="2" t="str">
        <f>IF(AND(ISBLANK(CB250),OR(NOT(ISBLANK(CD250)),NOT(ISBLANK(CE250)))),#N/A,
IF(ISBLANK(CB250),"",
IF(AND(NOT(ISERROR(VLOOKUP(CB250,MonsterTable!$A:$B,MATCH(MonsterTable!$B$1,MonsterTable!$A$1:$B$1,0),0))),OR(ISBLANK(CD250),ISBLANK(CE250))),#N/A,
IFERROR(VLOOKUP(CB250,MonsterTable!$A:$B,MATCH(MonsterTable!$B$1,MonsterTable!$A$1:$B$1,0),0),
IF(OR(NOT(ISBLANK(CD250)),ISBLANK(CE250)),#N/A,
IF(CB250="empty","empty",
VLOOKUP(CB250,MonsterGroupTable!$A:$A,1,0)))))))</f>
        <v/>
      </c>
      <c r="CJ250" s="2" t="str">
        <f>IF(AND(ISBLANK(CI250),OR(NOT(ISBLANK(CK250)),NOT(ISBLANK(CL250)))),#N/A,
IF(ISBLANK(CI250),"",
IF(AND(NOT(ISERROR(VLOOKUP(CI250,MonsterTable!$A:$B,MATCH(MonsterTable!$B$1,MonsterTable!$A$1:$B$1,0),0))),OR(ISBLANK(CK250),ISBLANK(CL250))),#N/A,
IFERROR(VLOOKUP(CI250,MonsterTable!$A:$B,MATCH(MonsterTable!$B$1,MonsterTable!$A$1:$B$1,0),0),
IF(OR(NOT(ISBLANK(CK250)),ISBLANK(CL250)),#N/A,
IF(CI250="empty","empty",
VLOOKUP(CI250,MonsterGroupTable!$A:$A,1,0)))))))</f>
        <v/>
      </c>
    </row>
    <row r="251" spans="1:88">
      <c r="A251">
        <v>10250</v>
      </c>
      <c r="B251">
        <f t="shared" si="6"/>
        <v>1.2</v>
      </c>
      <c r="C251">
        <f t="shared" si="6"/>
        <v>1.1000000000000001</v>
      </c>
      <c r="F251">
        <v>600</v>
      </c>
      <c r="G251">
        <v>9334</v>
      </c>
      <c r="H251">
        <v>0</v>
      </c>
      <c r="I251">
        <v>0</v>
      </c>
      <c r="J251">
        <v>0</v>
      </c>
      <c r="K251" t="s">
        <v>28</v>
      </c>
      <c r="L251" t="s">
        <v>249</v>
      </c>
      <c r="M251" t="s">
        <v>79</v>
      </c>
      <c r="N251" t="s">
        <v>80</v>
      </c>
      <c r="O251">
        <v>0</v>
      </c>
      <c r="P251">
        <v>-4.75</v>
      </c>
      <c r="Q251">
        <v>-3.5</v>
      </c>
      <c r="R251">
        <v>4.75</v>
      </c>
      <c r="S251">
        <v>3</v>
      </c>
      <c r="T251">
        <v>-13.5</v>
      </c>
      <c r="U251">
        <v>2.5499999999999998</v>
      </c>
      <c r="V251">
        <v>-6.75</v>
      </c>
      <c r="W251" t="str">
        <f t="shared" si="7"/>
        <v>g105,5</v>
      </c>
      <c r="X251" s="1" t="s">
        <v>283</v>
      </c>
      <c r="Y251" s="2" t="str">
        <f>IF(AND(ISBLANK(X251),OR(NOT(ISBLANK(Z251)),NOT(ISBLANK(AA251)))),#N/A,
IF(ISBLANK(X251),"",
IF(AND(NOT(ISERROR(VLOOKUP(X251,MonsterTable!$A:$B,MATCH(MonsterTable!$B$1,MonsterTable!$A$1:$B$1,0),0))),OR(ISBLANK(Z251),ISBLANK(AA251))),#N/A,
IFERROR(VLOOKUP(X251,MonsterTable!$A:$B,MATCH(MonsterTable!$B$1,MonsterTable!$A$1:$B$1,0),0),
IF(OR(NOT(ISBLANK(Z251)),ISBLANK(AA251)),#N/A,
IF(X251="empty","empty",
VLOOKUP(X251,MonsterGroupTable!$A:$A,1,0)))))))</f>
        <v>g105</v>
      </c>
      <c r="AA251">
        <v>5</v>
      </c>
      <c r="AF251" s="2" t="str">
        <f>IF(AND(ISBLANK(AE251),OR(NOT(ISBLANK(AG251)),NOT(ISBLANK(AH251)))),#N/A,
IF(ISBLANK(AE251),"",
IF(AND(NOT(ISERROR(VLOOKUP(AE251,MonsterTable!$A:$B,MATCH(MonsterTable!$B$1,MonsterTable!$A$1:$B$1,0),0))),OR(ISBLANK(AG251),ISBLANK(AH251))),#N/A,
IFERROR(VLOOKUP(AE251,MonsterTable!$A:$B,MATCH(MonsterTable!$B$1,MonsterTable!$A$1:$B$1,0),0),
IF(OR(NOT(ISBLANK(AG251)),ISBLANK(AH251)),#N/A,
IF(AE251="empty","empty",
VLOOKUP(AE251,MonsterGroupTable!$A:$A,1,0)))))))</f>
        <v/>
      </c>
      <c r="AM251" s="2" t="str">
        <f>IF(AND(ISBLANK(AL251),OR(NOT(ISBLANK(AN251)),NOT(ISBLANK(AO251)))),#N/A,
IF(ISBLANK(AL251),"",
IF(AND(NOT(ISERROR(VLOOKUP(AL251,MonsterTable!$A:$B,MATCH(MonsterTable!$B$1,MonsterTable!$A$1:$B$1,0),0))),OR(ISBLANK(AN251),ISBLANK(AO251))),#N/A,
IFERROR(VLOOKUP(AL251,MonsterTable!$A:$B,MATCH(MonsterTable!$B$1,MonsterTable!$A$1:$B$1,0),0),
IF(OR(NOT(ISBLANK(AN251)),ISBLANK(AO251)),#N/A,
IF(AL251="empty","empty",
VLOOKUP(AL251,MonsterGroupTable!$A:$A,1,0)))))))</f>
        <v/>
      </c>
      <c r="AT251" s="2" t="str">
        <f>IF(AND(ISBLANK(AS251),OR(NOT(ISBLANK(AU251)),NOT(ISBLANK(AV251)))),#N/A,
IF(ISBLANK(AS251),"",
IF(AND(NOT(ISERROR(VLOOKUP(AS251,MonsterTable!$A:$B,MATCH(MonsterTable!$B$1,MonsterTable!$A$1:$B$1,0),0))),OR(ISBLANK(AU251),ISBLANK(AV251))),#N/A,
IFERROR(VLOOKUP(AS251,MonsterTable!$A:$B,MATCH(MonsterTable!$B$1,MonsterTable!$A$1:$B$1,0),0),
IF(OR(NOT(ISBLANK(AU251)),ISBLANK(AV251)),#N/A,
IF(AS251="empty","empty",
VLOOKUP(AS251,MonsterGroupTable!$A:$A,1,0)))))))</f>
        <v/>
      </c>
      <c r="BA251" s="2" t="str">
        <f>IF(AND(ISBLANK(AZ251),OR(NOT(ISBLANK(BB251)),NOT(ISBLANK(BC251)))),#N/A,
IF(ISBLANK(AZ251),"",
IF(AND(NOT(ISERROR(VLOOKUP(AZ251,MonsterTable!$A:$B,MATCH(MonsterTable!$B$1,MonsterTable!$A$1:$B$1,0),0))),OR(ISBLANK(BB251),ISBLANK(BC251))),#N/A,
IFERROR(VLOOKUP(AZ251,MonsterTable!$A:$B,MATCH(MonsterTable!$B$1,MonsterTable!$A$1:$B$1,0),0),
IF(OR(NOT(ISBLANK(BB251)),ISBLANK(BC251)),#N/A,
IF(AZ251="empty","empty",
VLOOKUP(AZ251,MonsterGroupTable!$A:$A,1,0)))))))</f>
        <v/>
      </c>
      <c r="BH251" s="2" t="str">
        <f>IF(AND(ISBLANK(BG251),OR(NOT(ISBLANK(BI251)),NOT(ISBLANK(BJ251)))),#N/A,
IF(ISBLANK(BG251),"",
IF(AND(NOT(ISERROR(VLOOKUP(BG251,MonsterTable!$A:$B,MATCH(MonsterTable!$B$1,MonsterTable!$A$1:$B$1,0),0))),OR(ISBLANK(BI251),ISBLANK(BJ251))),#N/A,
IFERROR(VLOOKUP(BG251,MonsterTable!$A:$B,MATCH(MonsterTable!$B$1,MonsterTable!$A$1:$B$1,0),0),
IF(OR(NOT(ISBLANK(BI251)),ISBLANK(BJ251)),#N/A,
IF(BG251="empty","empty",
VLOOKUP(BG251,MonsterGroupTable!$A:$A,1,0)))))))</f>
        <v/>
      </c>
      <c r="BO251" s="2" t="str">
        <f>IF(AND(ISBLANK(BN251),OR(NOT(ISBLANK(BP251)),NOT(ISBLANK(BQ251)))),#N/A,
IF(ISBLANK(BN251),"",
IF(AND(NOT(ISERROR(VLOOKUP(BN251,MonsterTable!$A:$B,MATCH(MonsterTable!$B$1,MonsterTable!$A$1:$B$1,0),0))),OR(ISBLANK(BP251),ISBLANK(BQ251))),#N/A,
IFERROR(VLOOKUP(BN251,MonsterTable!$A:$B,MATCH(MonsterTable!$B$1,MonsterTable!$A$1:$B$1,0),0),
IF(OR(NOT(ISBLANK(BP251)),ISBLANK(BQ251)),#N/A,
IF(BN251="empty","empty",
VLOOKUP(BN251,MonsterGroupTable!$A:$A,1,0)))))))</f>
        <v/>
      </c>
      <c r="BV251" s="2" t="str">
        <f>IF(AND(ISBLANK(BU251),OR(NOT(ISBLANK(BW251)),NOT(ISBLANK(BX251)))),#N/A,
IF(ISBLANK(BU251),"",
IF(AND(NOT(ISERROR(VLOOKUP(BU251,MonsterTable!$A:$B,MATCH(MonsterTable!$B$1,MonsterTable!$A$1:$B$1,0),0))),OR(ISBLANK(BW251),ISBLANK(BX251))),#N/A,
IFERROR(VLOOKUP(BU251,MonsterTable!$A:$B,MATCH(MonsterTable!$B$1,MonsterTable!$A$1:$B$1,0),0),
IF(OR(NOT(ISBLANK(BW251)),ISBLANK(BX251)),#N/A,
IF(BU251="empty","empty",
VLOOKUP(BU251,MonsterGroupTable!$A:$A,1,0)))))))</f>
        <v/>
      </c>
      <c r="CC251" s="2" t="str">
        <f>IF(AND(ISBLANK(CB251),OR(NOT(ISBLANK(CD251)),NOT(ISBLANK(CE251)))),#N/A,
IF(ISBLANK(CB251),"",
IF(AND(NOT(ISERROR(VLOOKUP(CB251,MonsterTable!$A:$B,MATCH(MonsterTable!$B$1,MonsterTable!$A$1:$B$1,0),0))),OR(ISBLANK(CD251),ISBLANK(CE251))),#N/A,
IFERROR(VLOOKUP(CB251,MonsterTable!$A:$B,MATCH(MonsterTable!$B$1,MonsterTable!$A$1:$B$1,0),0),
IF(OR(NOT(ISBLANK(CD251)),ISBLANK(CE251)),#N/A,
IF(CB251="empty","empty",
VLOOKUP(CB251,MonsterGroupTable!$A:$A,1,0)))))))</f>
        <v/>
      </c>
      <c r="CJ251" s="2" t="str">
        <f>IF(AND(ISBLANK(CI251),OR(NOT(ISBLANK(CK251)),NOT(ISBLANK(CL251)))),#N/A,
IF(ISBLANK(CI251),"",
IF(AND(NOT(ISERROR(VLOOKUP(CI251,MonsterTable!$A:$B,MATCH(MonsterTable!$B$1,MonsterTable!$A$1:$B$1,0),0))),OR(ISBLANK(CK251),ISBLANK(CL251))),#N/A,
IFERROR(VLOOKUP(CI251,MonsterTable!$A:$B,MATCH(MonsterTable!$B$1,MonsterTable!$A$1:$B$1,0),0),
IF(OR(NOT(ISBLANK(CK251)),ISBLANK(CL251)),#N/A,
IF(CI251="empty","empty",
VLOOKUP(CI251,MonsterGroupTable!$A:$A,1,0)))))))</f>
        <v/>
      </c>
    </row>
    <row r="252" spans="1:88">
      <c r="A252">
        <v>10251</v>
      </c>
      <c r="B252">
        <f t="shared" si="6"/>
        <v>1.1000000000000001</v>
      </c>
      <c r="C252">
        <f t="shared" si="6"/>
        <v>1.1000000000000001</v>
      </c>
      <c r="F252">
        <v>600</v>
      </c>
      <c r="G252">
        <v>9713</v>
      </c>
      <c r="H252">
        <v>0</v>
      </c>
      <c r="I252">
        <v>0</v>
      </c>
      <c r="J252">
        <v>0</v>
      </c>
      <c r="K252" t="s">
        <v>28</v>
      </c>
      <c r="L252" t="s">
        <v>251</v>
      </c>
      <c r="M252" t="s">
        <v>79</v>
      </c>
      <c r="N252" t="s">
        <v>80</v>
      </c>
      <c r="O252">
        <v>0</v>
      </c>
      <c r="P252">
        <v>-4.75</v>
      </c>
      <c r="Q252">
        <v>-3.5</v>
      </c>
      <c r="R252">
        <v>4.75</v>
      </c>
      <c r="S252">
        <v>3</v>
      </c>
      <c r="T252">
        <v>-13.5</v>
      </c>
      <c r="U252">
        <v>2.5499999999999998</v>
      </c>
      <c r="V252">
        <v>-6.75</v>
      </c>
      <c r="W252" t="str">
        <f t="shared" si="7"/>
        <v>g106,5</v>
      </c>
      <c r="X252" s="1" t="s">
        <v>284</v>
      </c>
      <c r="Y252" s="2" t="str">
        <f>IF(AND(ISBLANK(X252),OR(NOT(ISBLANK(Z252)),NOT(ISBLANK(AA252)))),#N/A,
IF(ISBLANK(X252),"",
IF(AND(NOT(ISERROR(VLOOKUP(X252,MonsterTable!$A:$B,MATCH(MonsterTable!$B$1,MonsterTable!$A$1:$B$1,0),0))),OR(ISBLANK(Z252),ISBLANK(AA252))),#N/A,
IFERROR(VLOOKUP(X252,MonsterTable!$A:$B,MATCH(MonsterTable!$B$1,MonsterTable!$A$1:$B$1,0),0),
IF(OR(NOT(ISBLANK(Z252)),ISBLANK(AA252)),#N/A,
IF(X252="empty","empty",
VLOOKUP(X252,MonsterGroupTable!$A:$A,1,0)))))))</f>
        <v>g106</v>
      </c>
      <c r="AA252">
        <v>5</v>
      </c>
      <c r="AF252" s="2" t="str">
        <f>IF(AND(ISBLANK(AE252),OR(NOT(ISBLANK(AG252)),NOT(ISBLANK(AH252)))),#N/A,
IF(ISBLANK(AE252),"",
IF(AND(NOT(ISERROR(VLOOKUP(AE252,MonsterTable!$A:$B,MATCH(MonsterTable!$B$1,MonsterTable!$A$1:$B$1,0),0))),OR(ISBLANK(AG252),ISBLANK(AH252))),#N/A,
IFERROR(VLOOKUP(AE252,MonsterTable!$A:$B,MATCH(MonsterTable!$B$1,MonsterTable!$A$1:$B$1,0),0),
IF(OR(NOT(ISBLANK(AG252)),ISBLANK(AH252)),#N/A,
IF(AE252="empty","empty",
VLOOKUP(AE252,MonsterGroupTable!$A:$A,1,0)))))))</f>
        <v/>
      </c>
      <c r="AM252" s="2" t="str">
        <f>IF(AND(ISBLANK(AL252),OR(NOT(ISBLANK(AN252)),NOT(ISBLANK(AO252)))),#N/A,
IF(ISBLANK(AL252),"",
IF(AND(NOT(ISERROR(VLOOKUP(AL252,MonsterTable!$A:$B,MATCH(MonsterTable!$B$1,MonsterTable!$A$1:$B$1,0),0))),OR(ISBLANK(AN252),ISBLANK(AO252))),#N/A,
IFERROR(VLOOKUP(AL252,MonsterTable!$A:$B,MATCH(MonsterTable!$B$1,MonsterTable!$A$1:$B$1,0),0),
IF(OR(NOT(ISBLANK(AN252)),ISBLANK(AO252)),#N/A,
IF(AL252="empty","empty",
VLOOKUP(AL252,MonsterGroupTable!$A:$A,1,0)))))))</f>
        <v/>
      </c>
      <c r="AT252" s="2" t="str">
        <f>IF(AND(ISBLANK(AS252),OR(NOT(ISBLANK(AU252)),NOT(ISBLANK(AV252)))),#N/A,
IF(ISBLANK(AS252),"",
IF(AND(NOT(ISERROR(VLOOKUP(AS252,MonsterTable!$A:$B,MATCH(MonsterTable!$B$1,MonsterTable!$A$1:$B$1,0),0))),OR(ISBLANK(AU252),ISBLANK(AV252))),#N/A,
IFERROR(VLOOKUP(AS252,MonsterTable!$A:$B,MATCH(MonsterTable!$B$1,MonsterTable!$A$1:$B$1,0),0),
IF(OR(NOT(ISBLANK(AU252)),ISBLANK(AV252)),#N/A,
IF(AS252="empty","empty",
VLOOKUP(AS252,MonsterGroupTable!$A:$A,1,0)))))))</f>
        <v/>
      </c>
      <c r="BA252" s="2" t="str">
        <f>IF(AND(ISBLANK(AZ252),OR(NOT(ISBLANK(BB252)),NOT(ISBLANK(BC252)))),#N/A,
IF(ISBLANK(AZ252),"",
IF(AND(NOT(ISERROR(VLOOKUP(AZ252,MonsterTable!$A:$B,MATCH(MonsterTable!$B$1,MonsterTable!$A$1:$B$1,0),0))),OR(ISBLANK(BB252),ISBLANK(BC252))),#N/A,
IFERROR(VLOOKUP(AZ252,MonsterTable!$A:$B,MATCH(MonsterTable!$B$1,MonsterTable!$A$1:$B$1,0),0),
IF(OR(NOT(ISBLANK(BB252)),ISBLANK(BC252)),#N/A,
IF(AZ252="empty","empty",
VLOOKUP(AZ252,MonsterGroupTable!$A:$A,1,0)))))))</f>
        <v/>
      </c>
      <c r="BH252" s="2" t="str">
        <f>IF(AND(ISBLANK(BG252),OR(NOT(ISBLANK(BI252)),NOT(ISBLANK(BJ252)))),#N/A,
IF(ISBLANK(BG252),"",
IF(AND(NOT(ISERROR(VLOOKUP(BG252,MonsterTable!$A:$B,MATCH(MonsterTable!$B$1,MonsterTable!$A$1:$B$1,0),0))),OR(ISBLANK(BI252),ISBLANK(BJ252))),#N/A,
IFERROR(VLOOKUP(BG252,MonsterTable!$A:$B,MATCH(MonsterTable!$B$1,MonsterTable!$A$1:$B$1,0),0),
IF(OR(NOT(ISBLANK(BI252)),ISBLANK(BJ252)),#N/A,
IF(BG252="empty","empty",
VLOOKUP(BG252,MonsterGroupTable!$A:$A,1,0)))))))</f>
        <v/>
      </c>
      <c r="BO252" s="2" t="str">
        <f>IF(AND(ISBLANK(BN252),OR(NOT(ISBLANK(BP252)),NOT(ISBLANK(BQ252)))),#N/A,
IF(ISBLANK(BN252),"",
IF(AND(NOT(ISERROR(VLOOKUP(BN252,MonsterTable!$A:$B,MATCH(MonsterTable!$B$1,MonsterTable!$A$1:$B$1,0),0))),OR(ISBLANK(BP252),ISBLANK(BQ252))),#N/A,
IFERROR(VLOOKUP(BN252,MonsterTable!$A:$B,MATCH(MonsterTable!$B$1,MonsterTable!$A$1:$B$1,0),0),
IF(OR(NOT(ISBLANK(BP252)),ISBLANK(BQ252)),#N/A,
IF(BN252="empty","empty",
VLOOKUP(BN252,MonsterGroupTable!$A:$A,1,0)))))))</f>
        <v/>
      </c>
      <c r="BV252" s="2" t="str">
        <f>IF(AND(ISBLANK(BU252),OR(NOT(ISBLANK(BW252)),NOT(ISBLANK(BX252)))),#N/A,
IF(ISBLANK(BU252),"",
IF(AND(NOT(ISERROR(VLOOKUP(BU252,MonsterTable!$A:$B,MATCH(MonsterTable!$B$1,MonsterTable!$A$1:$B$1,0),0))),OR(ISBLANK(BW252),ISBLANK(BX252))),#N/A,
IFERROR(VLOOKUP(BU252,MonsterTable!$A:$B,MATCH(MonsterTable!$B$1,MonsterTable!$A$1:$B$1,0),0),
IF(OR(NOT(ISBLANK(BW252)),ISBLANK(BX252)),#N/A,
IF(BU252="empty","empty",
VLOOKUP(BU252,MonsterGroupTable!$A:$A,1,0)))))))</f>
        <v/>
      </c>
      <c r="CC252" s="2" t="str">
        <f>IF(AND(ISBLANK(CB252),OR(NOT(ISBLANK(CD252)),NOT(ISBLANK(CE252)))),#N/A,
IF(ISBLANK(CB252),"",
IF(AND(NOT(ISERROR(VLOOKUP(CB252,MonsterTable!$A:$B,MATCH(MonsterTable!$B$1,MonsterTable!$A$1:$B$1,0),0))),OR(ISBLANK(CD252),ISBLANK(CE252))),#N/A,
IFERROR(VLOOKUP(CB252,MonsterTable!$A:$B,MATCH(MonsterTable!$B$1,MonsterTable!$A$1:$B$1,0),0),
IF(OR(NOT(ISBLANK(CD252)),ISBLANK(CE252)),#N/A,
IF(CB252="empty","empty",
VLOOKUP(CB252,MonsterGroupTable!$A:$A,1,0)))))))</f>
        <v/>
      </c>
      <c r="CJ252" s="2" t="str">
        <f>IF(AND(ISBLANK(CI252),OR(NOT(ISBLANK(CK252)),NOT(ISBLANK(CL252)))),#N/A,
IF(ISBLANK(CI252),"",
IF(AND(NOT(ISERROR(VLOOKUP(CI252,MonsterTable!$A:$B,MATCH(MonsterTable!$B$1,MonsterTable!$A$1:$B$1,0),0))),OR(ISBLANK(CK252),ISBLANK(CL252))),#N/A,
IFERROR(VLOOKUP(CI252,MonsterTable!$A:$B,MATCH(MonsterTable!$B$1,MonsterTable!$A$1:$B$1,0),0),
IF(OR(NOT(ISBLANK(CK252)),ISBLANK(CL252)),#N/A,
IF(CI252="empty","empty",
VLOOKUP(CI252,MonsterGroupTable!$A:$A,1,0)))))))</f>
        <v/>
      </c>
    </row>
    <row r="253" spans="1:88">
      <c r="A253">
        <v>10252</v>
      </c>
      <c r="B253">
        <f t="shared" si="6"/>
        <v>1.1000000000000001</v>
      </c>
      <c r="C253">
        <f t="shared" si="6"/>
        <v>1.1000000000000001</v>
      </c>
      <c r="F253">
        <v>600</v>
      </c>
      <c r="G253">
        <v>9803</v>
      </c>
      <c r="H253">
        <v>0</v>
      </c>
      <c r="I253">
        <v>0</v>
      </c>
      <c r="J253">
        <v>0</v>
      </c>
      <c r="K253" t="s">
        <v>28</v>
      </c>
      <c r="L253" t="s">
        <v>251</v>
      </c>
      <c r="M253" t="s">
        <v>79</v>
      </c>
      <c r="N253" t="s">
        <v>80</v>
      </c>
      <c r="O253">
        <v>0</v>
      </c>
      <c r="P253">
        <v>-4.75</v>
      </c>
      <c r="Q253">
        <v>-3.5</v>
      </c>
      <c r="R253">
        <v>4.75</v>
      </c>
      <c r="S253">
        <v>3</v>
      </c>
      <c r="T253">
        <v>-13.5</v>
      </c>
      <c r="U253">
        <v>2.5499999999999998</v>
      </c>
      <c r="V253">
        <v>-6.75</v>
      </c>
      <c r="W253" t="str">
        <f t="shared" si="7"/>
        <v>g106,5</v>
      </c>
      <c r="X253" s="1" t="s">
        <v>284</v>
      </c>
      <c r="Y253" s="2" t="str">
        <f>IF(AND(ISBLANK(X253),OR(NOT(ISBLANK(Z253)),NOT(ISBLANK(AA253)))),#N/A,
IF(ISBLANK(X253),"",
IF(AND(NOT(ISERROR(VLOOKUP(X253,MonsterTable!$A:$B,MATCH(MonsterTable!$B$1,MonsterTable!$A$1:$B$1,0),0))),OR(ISBLANK(Z253),ISBLANK(AA253))),#N/A,
IFERROR(VLOOKUP(X253,MonsterTable!$A:$B,MATCH(MonsterTable!$B$1,MonsterTable!$A$1:$B$1,0),0),
IF(OR(NOT(ISBLANK(Z253)),ISBLANK(AA253)),#N/A,
IF(X253="empty","empty",
VLOOKUP(X253,MonsterGroupTable!$A:$A,1,0)))))))</f>
        <v>g106</v>
      </c>
      <c r="AA253">
        <v>5</v>
      </c>
      <c r="AF253" s="2" t="str">
        <f>IF(AND(ISBLANK(AE253),OR(NOT(ISBLANK(AG253)),NOT(ISBLANK(AH253)))),#N/A,
IF(ISBLANK(AE253),"",
IF(AND(NOT(ISERROR(VLOOKUP(AE253,MonsterTable!$A:$B,MATCH(MonsterTable!$B$1,MonsterTable!$A$1:$B$1,0),0))),OR(ISBLANK(AG253),ISBLANK(AH253))),#N/A,
IFERROR(VLOOKUP(AE253,MonsterTable!$A:$B,MATCH(MonsterTable!$B$1,MonsterTable!$A$1:$B$1,0),0),
IF(OR(NOT(ISBLANK(AG253)),ISBLANK(AH253)),#N/A,
IF(AE253="empty","empty",
VLOOKUP(AE253,MonsterGroupTable!$A:$A,1,0)))))))</f>
        <v/>
      </c>
      <c r="AM253" s="2" t="str">
        <f>IF(AND(ISBLANK(AL253),OR(NOT(ISBLANK(AN253)),NOT(ISBLANK(AO253)))),#N/A,
IF(ISBLANK(AL253),"",
IF(AND(NOT(ISERROR(VLOOKUP(AL253,MonsterTable!$A:$B,MATCH(MonsterTable!$B$1,MonsterTable!$A$1:$B$1,0),0))),OR(ISBLANK(AN253),ISBLANK(AO253))),#N/A,
IFERROR(VLOOKUP(AL253,MonsterTable!$A:$B,MATCH(MonsterTable!$B$1,MonsterTable!$A$1:$B$1,0),0),
IF(OR(NOT(ISBLANK(AN253)),ISBLANK(AO253)),#N/A,
IF(AL253="empty","empty",
VLOOKUP(AL253,MonsterGroupTable!$A:$A,1,0)))))))</f>
        <v/>
      </c>
      <c r="AT253" s="2" t="str">
        <f>IF(AND(ISBLANK(AS253),OR(NOT(ISBLANK(AU253)),NOT(ISBLANK(AV253)))),#N/A,
IF(ISBLANK(AS253),"",
IF(AND(NOT(ISERROR(VLOOKUP(AS253,MonsterTable!$A:$B,MATCH(MonsterTable!$B$1,MonsterTable!$A$1:$B$1,0),0))),OR(ISBLANK(AU253),ISBLANK(AV253))),#N/A,
IFERROR(VLOOKUP(AS253,MonsterTable!$A:$B,MATCH(MonsterTable!$B$1,MonsterTable!$A$1:$B$1,0),0),
IF(OR(NOT(ISBLANK(AU253)),ISBLANK(AV253)),#N/A,
IF(AS253="empty","empty",
VLOOKUP(AS253,MonsterGroupTable!$A:$A,1,0)))))))</f>
        <v/>
      </c>
      <c r="BA253" s="2" t="str">
        <f>IF(AND(ISBLANK(AZ253),OR(NOT(ISBLANK(BB253)),NOT(ISBLANK(BC253)))),#N/A,
IF(ISBLANK(AZ253),"",
IF(AND(NOT(ISERROR(VLOOKUP(AZ253,MonsterTable!$A:$B,MATCH(MonsterTable!$B$1,MonsterTable!$A$1:$B$1,0),0))),OR(ISBLANK(BB253),ISBLANK(BC253))),#N/A,
IFERROR(VLOOKUP(AZ253,MonsterTable!$A:$B,MATCH(MonsterTable!$B$1,MonsterTable!$A$1:$B$1,0),0),
IF(OR(NOT(ISBLANK(BB253)),ISBLANK(BC253)),#N/A,
IF(AZ253="empty","empty",
VLOOKUP(AZ253,MonsterGroupTable!$A:$A,1,0)))))))</f>
        <v/>
      </c>
      <c r="BH253" s="2" t="str">
        <f>IF(AND(ISBLANK(BG253),OR(NOT(ISBLANK(BI253)),NOT(ISBLANK(BJ253)))),#N/A,
IF(ISBLANK(BG253),"",
IF(AND(NOT(ISERROR(VLOOKUP(BG253,MonsterTable!$A:$B,MATCH(MonsterTable!$B$1,MonsterTable!$A$1:$B$1,0),0))),OR(ISBLANK(BI253),ISBLANK(BJ253))),#N/A,
IFERROR(VLOOKUP(BG253,MonsterTable!$A:$B,MATCH(MonsterTable!$B$1,MonsterTable!$A$1:$B$1,0),0),
IF(OR(NOT(ISBLANK(BI253)),ISBLANK(BJ253)),#N/A,
IF(BG253="empty","empty",
VLOOKUP(BG253,MonsterGroupTable!$A:$A,1,0)))))))</f>
        <v/>
      </c>
      <c r="BO253" s="2" t="str">
        <f>IF(AND(ISBLANK(BN253),OR(NOT(ISBLANK(BP253)),NOT(ISBLANK(BQ253)))),#N/A,
IF(ISBLANK(BN253),"",
IF(AND(NOT(ISERROR(VLOOKUP(BN253,MonsterTable!$A:$B,MATCH(MonsterTable!$B$1,MonsterTable!$A$1:$B$1,0),0))),OR(ISBLANK(BP253),ISBLANK(BQ253))),#N/A,
IFERROR(VLOOKUP(BN253,MonsterTable!$A:$B,MATCH(MonsterTable!$B$1,MonsterTable!$A$1:$B$1,0),0),
IF(OR(NOT(ISBLANK(BP253)),ISBLANK(BQ253)),#N/A,
IF(BN253="empty","empty",
VLOOKUP(BN253,MonsterGroupTable!$A:$A,1,0)))))))</f>
        <v/>
      </c>
      <c r="BV253" s="2" t="str">
        <f>IF(AND(ISBLANK(BU253),OR(NOT(ISBLANK(BW253)),NOT(ISBLANK(BX253)))),#N/A,
IF(ISBLANK(BU253),"",
IF(AND(NOT(ISERROR(VLOOKUP(BU253,MonsterTable!$A:$B,MATCH(MonsterTable!$B$1,MonsterTable!$A$1:$B$1,0),0))),OR(ISBLANK(BW253),ISBLANK(BX253))),#N/A,
IFERROR(VLOOKUP(BU253,MonsterTable!$A:$B,MATCH(MonsterTable!$B$1,MonsterTable!$A$1:$B$1,0),0),
IF(OR(NOT(ISBLANK(BW253)),ISBLANK(BX253)),#N/A,
IF(BU253="empty","empty",
VLOOKUP(BU253,MonsterGroupTable!$A:$A,1,0)))))))</f>
        <v/>
      </c>
      <c r="CC253" s="2" t="str">
        <f>IF(AND(ISBLANK(CB253),OR(NOT(ISBLANK(CD253)),NOT(ISBLANK(CE253)))),#N/A,
IF(ISBLANK(CB253),"",
IF(AND(NOT(ISERROR(VLOOKUP(CB253,MonsterTable!$A:$B,MATCH(MonsterTable!$B$1,MonsterTable!$A$1:$B$1,0),0))),OR(ISBLANK(CD253),ISBLANK(CE253))),#N/A,
IFERROR(VLOOKUP(CB253,MonsterTable!$A:$B,MATCH(MonsterTable!$B$1,MonsterTable!$A$1:$B$1,0),0),
IF(OR(NOT(ISBLANK(CD253)),ISBLANK(CE253)),#N/A,
IF(CB253="empty","empty",
VLOOKUP(CB253,MonsterGroupTable!$A:$A,1,0)))))))</f>
        <v/>
      </c>
      <c r="CJ253" s="2" t="str">
        <f>IF(AND(ISBLANK(CI253),OR(NOT(ISBLANK(CK253)),NOT(ISBLANK(CL253)))),#N/A,
IF(ISBLANK(CI253),"",
IF(AND(NOT(ISERROR(VLOOKUP(CI253,MonsterTable!$A:$B,MATCH(MonsterTable!$B$1,MonsterTable!$A$1:$B$1,0),0))),OR(ISBLANK(CK253),ISBLANK(CL253))),#N/A,
IFERROR(VLOOKUP(CI253,MonsterTable!$A:$B,MATCH(MonsterTable!$B$1,MonsterTable!$A$1:$B$1,0),0),
IF(OR(NOT(ISBLANK(CK253)),ISBLANK(CL253)),#N/A,
IF(CI253="empty","empty",
VLOOKUP(CI253,MonsterGroupTable!$A:$A,1,0)))))))</f>
        <v/>
      </c>
    </row>
    <row r="254" spans="1:88">
      <c r="A254">
        <v>10253</v>
      </c>
      <c r="B254">
        <f t="shared" si="6"/>
        <v>1.1000000000000001</v>
      </c>
      <c r="C254">
        <f t="shared" si="6"/>
        <v>1.1000000000000001</v>
      </c>
      <c r="F254">
        <v>600</v>
      </c>
      <c r="G254">
        <v>9893</v>
      </c>
      <c r="H254">
        <v>0</v>
      </c>
      <c r="I254">
        <v>0</v>
      </c>
      <c r="J254">
        <v>0</v>
      </c>
      <c r="K254" t="s">
        <v>28</v>
      </c>
      <c r="L254" t="s">
        <v>251</v>
      </c>
      <c r="M254" t="s">
        <v>79</v>
      </c>
      <c r="N254" t="s">
        <v>80</v>
      </c>
      <c r="O254">
        <v>0</v>
      </c>
      <c r="P254">
        <v>-4.75</v>
      </c>
      <c r="Q254">
        <v>-3.5</v>
      </c>
      <c r="R254">
        <v>4.75</v>
      </c>
      <c r="S254">
        <v>3</v>
      </c>
      <c r="T254">
        <v>-13.5</v>
      </c>
      <c r="U254">
        <v>2.5499999999999998</v>
      </c>
      <c r="V254">
        <v>-6.75</v>
      </c>
      <c r="W254" t="str">
        <f t="shared" si="7"/>
        <v>g106,5</v>
      </c>
      <c r="X254" s="1" t="s">
        <v>284</v>
      </c>
      <c r="Y254" s="2" t="str">
        <f>IF(AND(ISBLANK(X254),OR(NOT(ISBLANK(Z254)),NOT(ISBLANK(AA254)))),#N/A,
IF(ISBLANK(X254),"",
IF(AND(NOT(ISERROR(VLOOKUP(X254,MonsterTable!$A:$B,MATCH(MonsterTable!$B$1,MonsterTable!$A$1:$B$1,0),0))),OR(ISBLANK(Z254),ISBLANK(AA254))),#N/A,
IFERROR(VLOOKUP(X254,MonsterTable!$A:$B,MATCH(MonsterTable!$B$1,MonsterTable!$A$1:$B$1,0),0),
IF(OR(NOT(ISBLANK(Z254)),ISBLANK(AA254)),#N/A,
IF(X254="empty","empty",
VLOOKUP(X254,MonsterGroupTable!$A:$A,1,0)))))))</f>
        <v>g106</v>
      </c>
      <c r="AA254">
        <v>5</v>
      </c>
      <c r="AF254" s="2" t="str">
        <f>IF(AND(ISBLANK(AE254),OR(NOT(ISBLANK(AG254)),NOT(ISBLANK(AH254)))),#N/A,
IF(ISBLANK(AE254),"",
IF(AND(NOT(ISERROR(VLOOKUP(AE254,MonsterTable!$A:$B,MATCH(MonsterTable!$B$1,MonsterTable!$A$1:$B$1,0),0))),OR(ISBLANK(AG254),ISBLANK(AH254))),#N/A,
IFERROR(VLOOKUP(AE254,MonsterTable!$A:$B,MATCH(MonsterTable!$B$1,MonsterTable!$A$1:$B$1,0),0),
IF(OR(NOT(ISBLANK(AG254)),ISBLANK(AH254)),#N/A,
IF(AE254="empty","empty",
VLOOKUP(AE254,MonsterGroupTable!$A:$A,1,0)))))))</f>
        <v/>
      </c>
      <c r="AM254" s="2" t="str">
        <f>IF(AND(ISBLANK(AL254),OR(NOT(ISBLANK(AN254)),NOT(ISBLANK(AO254)))),#N/A,
IF(ISBLANK(AL254),"",
IF(AND(NOT(ISERROR(VLOOKUP(AL254,MonsterTable!$A:$B,MATCH(MonsterTable!$B$1,MonsterTable!$A$1:$B$1,0),0))),OR(ISBLANK(AN254),ISBLANK(AO254))),#N/A,
IFERROR(VLOOKUP(AL254,MonsterTable!$A:$B,MATCH(MonsterTable!$B$1,MonsterTable!$A$1:$B$1,0),0),
IF(OR(NOT(ISBLANK(AN254)),ISBLANK(AO254)),#N/A,
IF(AL254="empty","empty",
VLOOKUP(AL254,MonsterGroupTable!$A:$A,1,0)))))))</f>
        <v/>
      </c>
      <c r="AT254" s="2" t="str">
        <f>IF(AND(ISBLANK(AS254),OR(NOT(ISBLANK(AU254)),NOT(ISBLANK(AV254)))),#N/A,
IF(ISBLANK(AS254),"",
IF(AND(NOT(ISERROR(VLOOKUP(AS254,MonsterTable!$A:$B,MATCH(MonsterTable!$B$1,MonsterTable!$A$1:$B$1,0),0))),OR(ISBLANK(AU254),ISBLANK(AV254))),#N/A,
IFERROR(VLOOKUP(AS254,MonsterTable!$A:$B,MATCH(MonsterTable!$B$1,MonsterTable!$A$1:$B$1,0),0),
IF(OR(NOT(ISBLANK(AU254)),ISBLANK(AV254)),#N/A,
IF(AS254="empty","empty",
VLOOKUP(AS254,MonsterGroupTable!$A:$A,1,0)))))))</f>
        <v/>
      </c>
      <c r="BA254" s="2" t="str">
        <f>IF(AND(ISBLANK(AZ254),OR(NOT(ISBLANK(BB254)),NOT(ISBLANK(BC254)))),#N/A,
IF(ISBLANK(AZ254),"",
IF(AND(NOT(ISERROR(VLOOKUP(AZ254,MonsterTable!$A:$B,MATCH(MonsterTable!$B$1,MonsterTable!$A$1:$B$1,0),0))),OR(ISBLANK(BB254),ISBLANK(BC254))),#N/A,
IFERROR(VLOOKUP(AZ254,MonsterTable!$A:$B,MATCH(MonsterTable!$B$1,MonsterTable!$A$1:$B$1,0),0),
IF(OR(NOT(ISBLANK(BB254)),ISBLANK(BC254)),#N/A,
IF(AZ254="empty","empty",
VLOOKUP(AZ254,MonsterGroupTable!$A:$A,1,0)))))))</f>
        <v/>
      </c>
      <c r="BH254" s="2" t="str">
        <f>IF(AND(ISBLANK(BG254),OR(NOT(ISBLANK(BI254)),NOT(ISBLANK(BJ254)))),#N/A,
IF(ISBLANK(BG254),"",
IF(AND(NOT(ISERROR(VLOOKUP(BG254,MonsterTable!$A:$B,MATCH(MonsterTable!$B$1,MonsterTable!$A$1:$B$1,0),0))),OR(ISBLANK(BI254),ISBLANK(BJ254))),#N/A,
IFERROR(VLOOKUP(BG254,MonsterTable!$A:$B,MATCH(MonsterTable!$B$1,MonsterTable!$A$1:$B$1,0),0),
IF(OR(NOT(ISBLANK(BI254)),ISBLANK(BJ254)),#N/A,
IF(BG254="empty","empty",
VLOOKUP(BG254,MonsterGroupTable!$A:$A,1,0)))))))</f>
        <v/>
      </c>
      <c r="BO254" s="2" t="str">
        <f>IF(AND(ISBLANK(BN254),OR(NOT(ISBLANK(BP254)),NOT(ISBLANK(BQ254)))),#N/A,
IF(ISBLANK(BN254),"",
IF(AND(NOT(ISERROR(VLOOKUP(BN254,MonsterTable!$A:$B,MATCH(MonsterTable!$B$1,MonsterTable!$A$1:$B$1,0),0))),OR(ISBLANK(BP254),ISBLANK(BQ254))),#N/A,
IFERROR(VLOOKUP(BN254,MonsterTable!$A:$B,MATCH(MonsterTable!$B$1,MonsterTable!$A$1:$B$1,0),0),
IF(OR(NOT(ISBLANK(BP254)),ISBLANK(BQ254)),#N/A,
IF(BN254="empty","empty",
VLOOKUP(BN254,MonsterGroupTable!$A:$A,1,0)))))))</f>
        <v/>
      </c>
      <c r="BV254" s="2" t="str">
        <f>IF(AND(ISBLANK(BU254),OR(NOT(ISBLANK(BW254)),NOT(ISBLANK(BX254)))),#N/A,
IF(ISBLANK(BU254),"",
IF(AND(NOT(ISERROR(VLOOKUP(BU254,MonsterTable!$A:$B,MATCH(MonsterTable!$B$1,MonsterTable!$A$1:$B$1,0),0))),OR(ISBLANK(BW254),ISBLANK(BX254))),#N/A,
IFERROR(VLOOKUP(BU254,MonsterTable!$A:$B,MATCH(MonsterTable!$B$1,MonsterTable!$A$1:$B$1,0),0),
IF(OR(NOT(ISBLANK(BW254)),ISBLANK(BX254)),#N/A,
IF(BU254="empty","empty",
VLOOKUP(BU254,MonsterGroupTable!$A:$A,1,0)))))))</f>
        <v/>
      </c>
      <c r="CC254" s="2" t="str">
        <f>IF(AND(ISBLANK(CB254),OR(NOT(ISBLANK(CD254)),NOT(ISBLANK(CE254)))),#N/A,
IF(ISBLANK(CB254),"",
IF(AND(NOT(ISERROR(VLOOKUP(CB254,MonsterTable!$A:$B,MATCH(MonsterTable!$B$1,MonsterTable!$A$1:$B$1,0),0))),OR(ISBLANK(CD254),ISBLANK(CE254))),#N/A,
IFERROR(VLOOKUP(CB254,MonsterTable!$A:$B,MATCH(MonsterTable!$B$1,MonsterTable!$A$1:$B$1,0),0),
IF(OR(NOT(ISBLANK(CD254)),ISBLANK(CE254)),#N/A,
IF(CB254="empty","empty",
VLOOKUP(CB254,MonsterGroupTable!$A:$A,1,0)))))))</f>
        <v/>
      </c>
      <c r="CJ254" s="2" t="str">
        <f>IF(AND(ISBLANK(CI254),OR(NOT(ISBLANK(CK254)),NOT(ISBLANK(CL254)))),#N/A,
IF(ISBLANK(CI254),"",
IF(AND(NOT(ISERROR(VLOOKUP(CI254,MonsterTable!$A:$B,MATCH(MonsterTable!$B$1,MonsterTable!$A$1:$B$1,0),0))),OR(ISBLANK(CK254),ISBLANK(CL254))),#N/A,
IFERROR(VLOOKUP(CI254,MonsterTable!$A:$B,MATCH(MonsterTable!$B$1,MonsterTable!$A$1:$B$1,0),0),
IF(OR(NOT(ISBLANK(CK254)),ISBLANK(CL254)),#N/A,
IF(CI254="empty","empty",
VLOOKUP(CI254,MonsterGroupTable!$A:$A,1,0)))))))</f>
        <v/>
      </c>
    </row>
    <row r="255" spans="1:88">
      <c r="A255">
        <v>10254</v>
      </c>
      <c r="B255">
        <f t="shared" si="6"/>
        <v>1.1000000000000001</v>
      </c>
      <c r="C255">
        <f t="shared" si="6"/>
        <v>1.1000000000000001</v>
      </c>
      <c r="F255">
        <v>600</v>
      </c>
      <c r="G255">
        <v>9983</v>
      </c>
      <c r="H255">
        <v>0</v>
      </c>
      <c r="I255">
        <v>0</v>
      </c>
      <c r="J255">
        <v>0</v>
      </c>
      <c r="K255" t="s">
        <v>28</v>
      </c>
      <c r="L255" t="s">
        <v>251</v>
      </c>
      <c r="M255" t="s">
        <v>79</v>
      </c>
      <c r="N255" t="s">
        <v>80</v>
      </c>
      <c r="O255">
        <v>0</v>
      </c>
      <c r="P255">
        <v>-4.75</v>
      </c>
      <c r="Q255">
        <v>-3.5</v>
      </c>
      <c r="R255">
        <v>4.75</v>
      </c>
      <c r="S255">
        <v>3</v>
      </c>
      <c r="T255">
        <v>-13.5</v>
      </c>
      <c r="U255">
        <v>2.5499999999999998</v>
      </c>
      <c r="V255">
        <v>-6.75</v>
      </c>
      <c r="W255" t="str">
        <f t="shared" si="7"/>
        <v>g106,5</v>
      </c>
      <c r="X255" s="1" t="s">
        <v>284</v>
      </c>
      <c r="Y255" s="2" t="str">
        <f>IF(AND(ISBLANK(X255),OR(NOT(ISBLANK(Z255)),NOT(ISBLANK(AA255)))),#N/A,
IF(ISBLANK(X255),"",
IF(AND(NOT(ISERROR(VLOOKUP(X255,MonsterTable!$A:$B,MATCH(MonsterTable!$B$1,MonsterTable!$A$1:$B$1,0),0))),OR(ISBLANK(Z255),ISBLANK(AA255))),#N/A,
IFERROR(VLOOKUP(X255,MonsterTable!$A:$B,MATCH(MonsterTable!$B$1,MonsterTable!$A$1:$B$1,0),0),
IF(OR(NOT(ISBLANK(Z255)),ISBLANK(AA255)),#N/A,
IF(X255="empty","empty",
VLOOKUP(X255,MonsterGroupTable!$A:$A,1,0)))))))</f>
        <v>g106</v>
      </c>
      <c r="AA255">
        <v>5</v>
      </c>
      <c r="AF255" s="2" t="str">
        <f>IF(AND(ISBLANK(AE255),OR(NOT(ISBLANK(AG255)),NOT(ISBLANK(AH255)))),#N/A,
IF(ISBLANK(AE255),"",
IF(AND(NOT(ISERROR(VLOOKUP(AE255,MonsterTable!$A:$B,MATCH(MonsterTable!$B$1,MonsterTable!$A$1:$B$1,0),0))),OR(ISBLANK(AG255),ISBLANK(AH255))),#N/A,
IFERROR(VLOOKUP(AE255,MonsterTable!$A:$B,MATCH(MonsterTable!$B$1,MonsterTable!$A$1:$B$1,0),0),
IF(OR(NOT(ISBLANK(AG255)),ISBLANK(AH255)),#N/A,
IF(AE255="empty","empty",
VLOOKUP(AE255,MonsterGroupTable!$A:$A,1,0)))))))</f>
        <v/>
      </c>
      <c r="AM255" s="2" t="str">
        <f>IF(AND(ISBLANK(AL255),OR(NOT(ISBLANK(AN255)),NOT(ISBLANK(AO255)))),#N/A,
IF(ISBLANK(AL255),"",
IF(AND(NOT(ISERROR(VLOOKUP(AL255,MonsterTable!$A:$B,MATCH(MonsterTable!$B$1,MonsterTable!$A$1:$B$1,0),0))),OR(ISBLANK(AN255),ISBLANK(AO255))),#N/A,
IFERROR(VLOOKUP(AL255,MonsterTable!$A:$B,MATCH(MonsterTable!$B$1,MonsterTable!$A$1:$B$1,0),0),
IF(OR(NOT(ISBLANK(AN255)),ISBLANK(AO255)),#N/A,
IF(AL255="empty","empty",
VLOOKUP(AL255,MonsterGroupTable!$A:$A,1,0)))))))</f>
        <v/>
      </c>
      <c r="AT255" s="2" t="str">
        <f>IF(AND(ISBLANK(AS255),OR(NOT(ISBLANK(AU255)),NOT(ISBLANK(AV255)))),#N/A,
IF(ISBLANK(AS255),"",
IF(AND(NOT(ISERROR(VLOOKUP(AS255,MonsterTable!$A:$B,MATCH(MonsterTable!$B$1,MonsterTable!$A$1:$B$1,0),0))),OR(ISBLANK(AU255),ISBLANK(AV255))),#N/A,
IFERROR(VLOOKUP(AS255,MonsterTable!$A:$B,MATCH(MonsterTable!$B$1,MonsterTable!$A$1:$B$1,0),0),
IF(OR(NOT(ISBLANK(AU255)),ISBLANK(AV255)),#N/A,
IF(AS255="empty","empty",
VLOOKUP(AS255,MonsterGroupTable!$A:$A,1,0)))))))</f>
        <v/>
      </c>
      <c r="BA255" s="2" t="str">
        <f>IF(AND(ISBLANK(AZ255),OR(NOT(ISBLANK(BB255)),NOT(ISBLANK(BC255)))),#N/A,
IF(ISBLANK(AZ255),"",
IF(AND(NOT(ISERROR(VLOOKUP(AZ255,MonsterTable!$A:$B,MATCH(MonsterTable!$B$1,MonsterTable!$A$1:$B$1,0),0))),OR(ISBLANK(BB255),ISBLANK(BC255))),#N/A,
IFERROR(VLOOKUP(AZ255,MonsterTable!$A:$B,MATCH(MonsterTable!$B$1,MonsterTable!$A$1:$B$1,0),0),
IF(OR(NOT(ISBLANK(BB255)),ISBLANK(BC255)),#N/A,
IF(AZ255="empty","empty",
VLOOKUP(AZ255,MonsterGroupTable!$A:$A,1,0)))))))</f>
        <v/>
      </c>
      <c r="BH255" s="2" t="str">
        <f>IF(AND(ISBLANK(BG255),OR(NOT(ISBLANK(BI255)),NOT(ISBLANK(BJ255)))),#N/A,
IF(ISBLANK(BG255),"",
IF(AND(NOT(ISERROR(VLOOKUP(BG255,MonsterTable!$A:$B,MATCH(MonsterTable!$B$1,MonsterTable!$A$1:$B$1,0),0))),OR(ISBLANK(BI255),ISBLANK(BJ255))),#N/A,
IFERROR(VLOOKUP(BG255,MonsterTable!$A:$B,MATCH(MonsterTable!$B$1,MonsterTable!$A$1:$B$1,0),0),
IF(OR(NOT(ISBLANK(BI255)),ISBLANK(BJ255)),#N/A,
IF(BG255="empty","empty",
VLOOKUP(BG255,MonsterGroupTable!$A:$A,1,0)))))))</f>
        <v/>
      </c>
      <c r="BO255" s="2" t="str">
        <f>IF(AND(ISBLANK(BN255),OR(NOT(ISBLANK(BP255)),NOT(ISBLANK(BQ255)))),#N/A,
IF(ISBLANK(BN255),"",
IF(AND(NOT(ISERROR(VLOOKUP(BN255,MonsterTable!$A:$B,MATCH(MonsterTable!$B$1,MonsterTable!$A$1:$B$1,0),0))),OR(ISBLANK(BP255),ISBLANK(BQ255))),#N/A,
IFERROR(VLOOKUP(BN255,MonsterTable!$A:$B,MATCH(MonsterTable!$B$1,MonsterTable!$A$1:$B$1,0),0),
IF(OR(NOT(ISBLANK(BP255)),ISBLANK(BQ255)),#N/A,
IF(BN255="empty","empty",
VLOOKUP(BN255,MonsterGroupTable!$A:$A,1,0)))))))</f>
        <v/>
      </c>
      <c r="BV255" s="2" t="str">
        <f>IF(AND(ISBLANK(BU255),OR(NOT(ISBLANK(BW255)),NOT(ISBLANK(BX255)))),#N/A,
IF(ISBLANK(BU255),"",
IF(AND(NOT(ISERROR(VLOOKUP(BU255,MonsterTable!$A:$B,MATCH(MonsterTable!$B$1,MonsterTable!$A$1:$B$1,0),0))),OR(ISBLANK(BW255),ISBLANK(BX255))),#N/A,
IFERROR(VLOOKUP(BU255,MonsterTable!$A:$B,MATCH(MonsterTable!$B$1,MonsterTable!$A$1:$B$1,0),0),
IF(OR(NOT(ISBLANK(BW255)),ISBLANK(BX255)),#N/A,
IF(BU255="empty","empty",
VLOOKUP(BU255,MonsterGroupTable!$A:$A,1,0)))))))</f>
        <v/>
      </c>
      <c r="CC255" s="2" t="str">
        <f>IF(AND(ISBLANK(CB255),OR(NOT(ISBLANK(CD255)),NOT(ISBLANK(CE255)))),#N/A,
IF(ISBLANK(CB255),"",
IF(AND(NOT(ISERROR(VLOOKUP(CB255,MonsterTable!$A:$B,MATCH(MonsterTable!$B$1,MonsterTable!$A$1:$B$1,0),0))),OR(ISBLANK(CD255),ISBLANK(CE255))),#N/A,
IFERROR(VLOOKUP(CB255,MonsterTable!$A:$B,MATCH(MonsterTable!$B$1,MonsterTable!$A$1:$B$1,0),0),
IF(OR(NOT(ISBLANK(CD255)),ISBLANK(CE255)),#N/A,
IF(CB255="empty","empty",
VLOOKUP(CB255,MonsterGroupTable!$A:$A,1,0)))))))</f>
        <v/>
      </c>
      <c r="CJ255" s="2" t="str">
        <f>IF(AND(ISBLANK(CI255),OR(NOT(ISBLANK(CK255)),NOT(ISBLANK(CL255)))),#N/A,
IF(ISBLANK(CI255),"",
IF(AND(NOT(ISERROR(VLOOKUP(CI255,MonsterTable!$A:$B,MATCH(MonsterTable!$B$1,MonsterTable!$A$1:$B$1,0),0))),OR(ISBLANK(CK255),ISBLANK(CL255))),#N/A,
IFERROR(VLOOKUP(CI255,MonsterTable!$A:$B,MATCH(MonsterTable!$B$1,MonsterTable!$A$1:$B$1,0),0),
IF(OR(NOT(ISBLANK(CK255)),ISBLANK(CL255)),#N/A,
IF(CI255="empty","empty",
VLOOKUP(CI255,MonsterGroupTable!$A:$A,1,0)))))))</f>
        <v/>
      </c>
    </row>
    <row r="256" spans="1:88">
      <c r="A256">
        <v>10255</v>
      </c>
      <c r="B256">
        <f t="shared" si="6"/>
        <v>1.1000000000000001</v>
      </c>
      <c r="C256">
        <f t="shared" si="6"/>
        <v>1.1000000000000001</v>
      </c>
      <c r="F256">
        <v>600</v>
      </c>
      <c r="G256">
        <v>10073</v>
      </c>
      <c r="H256">
        <v>0</v>
      </c>
      <c r="I256">
        <v>0</v>
      </c>
      <c r="J256">
        <v>0</v>
      </c>
      <c r="K256" t="s">
        <v>28</v>
      </c>
      <c r="L256" t="s">
        <v>251</v>
      </c>
      <c r="M256" t="s">
        <v>79</v>
      </c>
      <c r="N256" t="s">
        <v>80</v>
      </c>
      <c r="O256">
        <v>0</v>
      </c>
      <c r="P256">
        <v>-4.75</v>
      </c>
      <c r="Q256">
        <v>-3.5</v>
      </c>
      <c r="R256">
        <v>4.75</v>
      </c>
      <c r="S256">
        <v>3</v>
      </c>
      <c r="T256">
        <v>-13.5</v>
      </c>
      <c r="U256">
        <v>2.5499999999999998</v>
      </c>
      <c r="V256">
        <v>-6.75</v>
      </c>
      <c r="W256" t="str">
        <f t="shared" si="7"/>
        <v>g106,5</v>
      </c>
      <c r="X256" s="1" t="s">
        <v>284</v>
      </c>
      <c r="Y256" s="2" t="str">
        <f>IF(AND(ISBLANK(X256),OR(NOT(ISBLANK(Z256)),NOT(ISBLANK(AA256)))),#N/A,
IF(ISBLANK(X256),"",
IF(AND(NOT(ISERROR(VLOOKUP(X256,MonsterTable!$A:$B,MATCH(MonsterTable!$B$1,MonsterTable!$A$1:$B$1,0),0))),OR(ISBLANK(Z256),ISBLANK(AA256))),#N/A,
IFERROR(VLOOKUP(X256,MonsterTable!$A:$B,MATCH(MonsterTable!$B$1,MonsterTable!$A$1:$B$1,0),0),
IF(OR(NOT(ISBLANK(Z256)),ISBLANK(AA256)),#N/A,
IF(X256="empty","empty",
VLOOKUP(X256,MonsterGroupTable!$A:$A,1,0)))))))</f>
        <v>g106</v>
      </c>
      <c r="AA256">
        <v>5</v>
      </c>
      <c r="AF256" s="2" t="str">
        <f>IF(AND(ISBLANK(AE256),OR(NOT(ISBLANK(AG256)),NOT(ISBLANK(AH256)))),#N/A,
IF(ISBLANK(AE256),"",
IF(AND(NOT(ISERROR(VLOOKUP(AE256,MonsterTable!$A:$B,MATCH(MonsterTable!$B$1,MonsterTable!$A$1:$B$1,0),0))),OR(ISBLANK(AG256),ISBLANK(AH256))),#N/A,
IFERROR(VLOOKUP(AE256,MonsterTable!$A:$B,MATCH(MonsterTable!$B$1,MonsterTable!$A$1:$B$1,0),0),
IF(OR(NOT(ISBLANK(AG256)),ISBLANK(AH256)),#N/A,
IF(AE256="empty","empty",
VLOOKUP(AE256,MonsterGroupTable!$A:$A,1,0)))))))</f>
        <v/>
      </c>
      <c r="AM256" s="2" t="str">
        <f>IF(AND(ISBLANK(AL256),OR(NOT(ISBLANK(AN256)),NOT(ISBLANK(AO256)))),#N/A,
IF(ISBLANK(AL256),"",
IF(AND(NOT(ISERROR(VLOOKUP(AL256,MonsterTable!$A:$B,MATCH(MonsterTable!$B$1,MonsterTable!$A$1:$B$1,0),0))),OR(ISBLANK(AN256),ISBLANK(AO256))),#N/A,
IFERROR(VLOOKUP(AL256,MonsterTable!$A:$B,MATCH(MonsterTable!$B$1,MonsterTable!$A$1:$B$1,0),0),
IF(OR(NOT(ISBLANK(AN256)),ISBLANK(AO256)),#N/A,
IF(AL256="empty","empty",
VLOOKUP(AL256,MonsterGroupTable!$A:$A,1,0)))))))</f>
        <v/>
      </c>
      <c r="AT256" s="2" t="str">
        <f>IF(AND(ISBLANK(AS256),OR(NOT(ISBLANK(AU256)),NOT(ISBLANK(AV256)))),#N/A,
IF(ISBLANK(AS256),"",
IF(AND(NOT(ISERROR(VLOOKUP(AS256,MonsterTable!$A:$B,MATCH(MonsterTable!$B$1,MonsterTable!$A$1:$B$1,0),0))),OR(ISBLANK(AU256),ISBLANK(AV256))),#N/A,
IFERROR(VLOOKUP(AS256,MonsterTable!$A:$B,MATCH(MonsterTable!$B$1,MonsterTable!$A$1:$B$1,0),0),
IF(OR(NOT(ISBLANK(AU256)),ISBLANK(AV256)),#N/A,
IF(AS256="empty","empty",
VLOOKUP(AS256,MonsterGroupTable!$A:$A,1,0)))))))</f>
        <v/>
      </c>
      <c r="BA256" s="2" t="str">
        <f>IF(AND(ISBLANK(AZ256),OR(NOT(ISBLANK(BB256)),NOT(ISBLANK(BC256)))),#N/A,
IF(ISBLANK(AZ256),"",
IF(AND(NOT(ISERROR(VLOOKUP(AZ256,MonsterTable!$A:$B,MATCH(MonsterTable!$B$1,MonsterTable!$A$1:$B$1,0),0))),OR(ISBLANK(BB256),ISBLANK(BC256))),#N/A,
IFERROR(VLOOKUP(AZ256,MonsterTable!$A:$B,MATCH(MonsterTable!$B$1,MonsterTable!$A$1:$B$1,0),0),
IF(OR(NOT(ISBLANK(BB256)),ISBLANK(BC256)),#N/A,
IF(AZ256="empty","empty",
VLOOKUP(AZ256,MonsterGroupTable!$A:$A,1,0)))))))</f>
        <v/>
      </c>
      <c r="BH256" s="2" t="str">
        <f>IF(AND(ISBLANK(BG256),OR(NOT(ISBLANK(BI256)),NOT(ISBLANK(BJ256)))),#N/A,
IF(ISBLANK(BG256),"",
IF(AND(NOT(ISERROR(VLOOKUP(BG256,MonsterTable!$A:$B,MATCH(MonsterTable!$B$1,MonsterTable!$A$1:$B$1,0),0))),OR(ISBLANK(BI256),ISBLANK(BJ256))),#N/A,
IFERROR(VLOOKUP(BG256,MonsterTable!$A:$B,MATCH(MonsterTable!$B$1,MonsterTable!$A$1:$B$1,0),0),
IF(OR(NOT(ISBLANK(BI256)),ISBLANK(BJ256)),#N/A,
IF(BG256="empty","empty",
VLOOKUP(BG256,MonsterGroupTable!$A:$A,1,0)))))))</f>
        <v/>
      </c>
      <c r="BO256" s="2" t="str">
        <f>IF(AND(ISBLANK(BN256),OR(NOT(ISBLANK(BP256)),NOT(ISBLANK(BQ256)))),#N/A,
IF(ISBLANK(BN256),"",
IF(AND(NOT(ISERROR(VLOOKUP(BN256,MonsterTable!$A:$B,MATCH(MonsterTable!$B$1,MonsterTable!$A$1:$B$1,0),0))),OR(ISBLANK(BP256),ISBLANK(BQ256))),#N/A,
IFERROR(VLOOKUP(BN256,MonsterTable!$A:$B,MATCH(MonsterTable!$B$1,MonsterTable!$A$1:$B$1,0),0),
IF(OR(NOT(ISBLANK(BP256)),ISBLANK(BQ256)),#N/A,
IF(BN256="empty","empty",
VLOOKUP(BN256,MonsterGroupTable!$A:$A,1,0)))))))</f>
        <v/>
      </c>
      <c r="BV256" s="2" t="str">
        <f>IF(AND(ISBLANK(BU256),OR(NOT(ISBLANK(BW256)),NOT(ISBLANK(BX256)))),#N/A,
IF(ISBLANK(BU256),"",
IF(AND(NOT(ISERROR(VLOOKUP(BU256,MonsterTable!$A:$B,MATCH(MonsterTable!$B$1,MonsterTable!$A$1:$B$1,0),0))),OR(ISBLANK(BW256),ISBLANK(BX256))),#N/A,
IFERROR(VLOOKUP(BU256,MonsterTable!$A:$B,MATCH(MonsterTable!$B$1,MonsterTable!$A$1:$B$1,0),0),
IF(OR(NOT(ISBLANK(BW256)),ISBLANK(BX256)),#N/A,
IF(BU256="empty","empty",
VLOOKUP(BU256,MonsterGroupTable!$A:$A,1,0)))))))</f>
        <v/>
      </c>
      <c r="CC256" s="2" t="str">
        <f>IF(AND(ISBLANK(CB256),OR(NOT(ISBLANK(CD256)),NOT(ISBLANK(CE256)))),#N/A,
IF(ISBLANK(CB256),"",
IF(AND(NOT(ISERROR(VLOOKUP(CB256,MonsterTable!$A:$B,MATCH(MonsterTable!$B$1,MonsterTable!$A$1:$B$1,0),0))),OR(ISBLANK(CD256),ISBLANK(CE256))),#N/A,
IFERROR(VLOOKUP(CB256,MonsterTable!$A:$B,MATCH(MonsterTable!$B$1,MonsterTable!$A$1:$B$1,0),0),
IF(OR(NOT(ISBLANK(CD256)),ISBLANK(CE256)),#N/A,
IF(CB256="empty","empty",
VLOOKUP(CB256,MonsterGroupTable!$A:$A,1,0)))))))</f>
        <v/>
      </c>
      <c r="CJ256" s="2" t="str">
        <f>IF(AND(ISBLANK(CI256),OR(NOT(ISBLANK(CK256)),NOT(ISBLANK(CL256)))),#N/A,
IF(ISBLANK(CI256),"",
IF(AND(NOT(ISERROR(VLOOKUP(CI256,MonsterTable!$A:$B,MATCH(MonsterTable!$B$1,MonsterTable!$A$1:$B$1,0),0))),OR(ISBLANK(CK256),ISBLANK(CL256))),#N/A,
IFERROR(VLOOKUP(CI256,MonsterTable!$A:$B,MATCH(MonsterTable!$B$1,MonsterTable!$A$1:$B$1,0),0),
IF(OR(NOT(ISBLANK(CK256)),ISBLANK(CL256)),#N/A,
IF(CI256="empty","empty",
VLOOKUP(CI256,MonsterGroupTable!$A:$A,1,0)))))))</f>
        <v/>
      </c>
    </row>
    <row r="257" spans="1:88">
      <c r="A257">
        <v>10256</v>
      </c>
      <c r="B257">
        <f t="shared" si="6"/>
        <v>1.1000000000000001</v>
      </c>
      <c r="C257">
        <f t="shared" si="6"/>
        <v>1.1000000000000001</v>
      </c>
      <c r="F257">
        <v>600</v>
      </c>
      <c r="G257">
        <v>10163</v>
      </c>
      <c r="H257">
        <v>0</v>
      </c>
      <c r="I257">
        <v>0</v>
      </c>
      <c r="J257">
        <v>0</v>
      </c>
      <c r="K257" t="s">
        <v>28</v>
      </c>
      <c r="L257" t="s">
        <v>251</v>
      </c>
      <c r="M257" t="s">
        <v>79</v>
      </c>
      <c r="N257" t="s">
        <v>80</v>
      </c>
      <c r="O257">
        <v>0</v>
      </c>
      <c r="P257">
        <v>-4.75</v>
      </c>
      <c r="Q257">
        <v>-3.5</v>
      </c>
      <c r="R257">
        <v>4.75</v>
      </c>
      <c r="S257">
        <v>3</v>
      </c>
      <c r="T257">
        <v>-13.5</v>
      </c>
      <c r="U257">
        <v>2.5499999999999998</v>
      </c>
      <c r="V257">
        <v>-6.75</v>
      </c>
      <c r="W257" t="str">
        <f t="shared" si="7"/>
        <v>g106,5</v>
      </c>
      <c r="X257" s="1" t="s">
        <v>284</v>
      </c>
      <c r="Y257" s="2" t="str">
        <f>IF(AND(ISBLANK(X257),OR(NOT(ISBLANK(Z257)),NOT(ISBLANK(AA257)))),#N/A,
IF(ISBLANK(X257),"",
IF(AND(NOT(ISERROR(VLOOKUP(X257,MonsterTable!$A:$B,MATCH(MonsterTable!$B$1,MonsterTable!$A$1:$B$1,0),0))),OR(ISBLANK(Z257),ISBLANK(AA257))),#N/A,
IFERROR(VLOOKUP(X257,MonsterTable!$A:$B,MATCH(MonsterTable!$B$1,MonsterTable!$A$1:$B$1,0),0),
IF(OR(NOT(ISBLANK(Z257)),ISBLANK(AA257)),#N/A,
IF(X257="empty","empty",
VLOOKUP(X257,MonsterGroupTable!$A:$A,1,0)))))))</f>
        <v>g106</v>
      </c>
      <c r="AA257">
        <v>5</v>
      </c>
      <c r="AF257" s="2" t="str">
        <f>IF(AND(ISBLANK(AE257),OR(NOT(ISBLANK(AG257)),NOT(ISBLANK(AH257)))),#N/A,
IF(ISBLANK(AE257),"",
IF(AND(NOT(ISERROR(VLOOKUP(AE257,MonsterTable!$A:$B,MATCH(MonsterTable!$B$1,MonsterTable!$A$1:$B$1,0),0))),OR(ISBLANK(AG257),ISBLANK(AH257))),#N/A,
IFERROR(VLOOKUP(AE257,MonsterTable!$A:$B,MATCH(MonsterTable!$B$1,MonsterTable!$A$1:$B$1,0),0),
IF(OR(NOT(ISBLANK(AG257)),ISBLANK(AH257)),#N/A,
IF(AE257="empty","empty",
VLOOKUP(AE257,MonsterGroupTable!$A:$A,1,0)))))))</f>
        <v/>
      </c>
      <c r="AM257" s="2" t="str">
        <f>IF(AND(ISBLANK(AL257),OR(NOT(ISBLANK(AN257)),NOT(ISBLANK(AO257)))),#N/A,
IF(ISBLANK(AL257),"",
IF(AND(NOT(ISERROR(VLOOKUP(AL257,MonsterTable!$A:$B,MATCH(MonsterTable!$B$1,MonsterTable!$A$1:$B$1,0),0))),OR(ISBLANK(AN257),ISBLANK(AO257))),#N/A,
IFERROR(VLOOKUP(AL257,MonsterTable!$A:$B,MATCH(MonsterTable!$B$1,MonsterTable!$A$1:$B$1,0),0),
IF(OR(NOT(ISBLANK(AN257)),ISBLANK(AO257)),#N/A,
IF(AL257="empty","empty",
VLOOKUP(AL257,MonsterGroupTable!$A:$A,1,0)))))))</f>
        <v/>
      </c>
      <c r="AT257" s="2" t="str">
        <f>IF(AND(ISBLANK(AS257),OR(NOT(ISBLANK(AU257)),NOT(ISBLANK(AV257)))),#N/A,
IF(ISBLANK(AS257),"",
IF(AND(NOT(ISERROR(VLOOKUP(AS257,MonsterTable!$A:$B,MATCH(MonsterTable!$B$1,MonsterTable!$A$1:$B$1,0),0))),OR(ISBLANK(AU257),ISBLANK(AV257))),#N/A,
IFERROR(VLOOKUP(AS257,MonsterTable!$A:$B,MATCH(MonsterTable!$B$1,MonsterTable!$A$1:$B$1,0),0),
IF(OR(NOT(ISBLANK(AU257)),ISBLANK(AV257)),#N/A,
IF(AS257="empty","empty",
VLOOKUP(AS257,MonsterGroupTable!$A:$A,1,0)))))))</f>
        <v/>
      </c>
      <c r="BA257" s="2" t="str">
        <f>IF(AND(ISBLANK(AZ257),OR(NOT(ISBLANK(BB257)),NOT(ISBLANK(BC257)))),#N/A,
IF(ISBLANK(AZ257),"",
IF(AND(NOT(ISERROR(VLOOKUP(AZ257,MonsterTable!$A:$B,MATCH(MonsterTable!$B$1,MonsterTable!$A$1:$B$1,0),0))),OR(ISBLANK(BB257),ISBLANK(BC257))),#N/A,
IFERROR(VLOOKUP(AZ257,MonsterTable!$A:$B,MATCH(MonsterTable!$B$1,MonsterTable!$A$1:$B$1,0),0),
IF(OR(NOT(ISBLANK(BB257)),ISBLANK(BC257)),#N/A,
IF(AZ257="empty","empty",
VLOOKUP(AZ257,MonsterGroupTable!$A:$A,1,0)))))))</f>
        <v/>
      </c>
      <c r="BH257" s="2" t="str">
        <f>IF(AND(ISBLANK(BG257),OR(NOT(ISBLANK(BI257)),NOT(ISBLANK(BJ257)))),#N/A,
IF(ISBLANK(BG257),"",
IF(AND(NOT(ISERROR(VLOOKUP(BG257,MonsterTable!$A:$B,MATCH(MonsterTable!$B$1,MonsterTable!$A$1:$B$1,0),0))),OR(ISBLANK(BI257),ISBLANK(BJ257))),#N/A,
IFERROR(VLOOKUP(BG257,MonsterTable!$A:$B,MATCH(MonsterTable!$B$1,MonsterTable!$A$1:$B$1,0),0),
IF(OR(NOT(ISBLANK(BI257)),ISBLANK(BJ257)),#N/A,
IF(BG257="empty","empty",
VLOOKUP(BG257,MonsterGroupTable!$A:$A,1,0)))))))</f>
        <v/>
      </c>
      <c r="BO257" s="2" t="str">
        <f>IF(AND(ISBLANK(BN257),OR(NOT(ISBLANK(BP257)),NOT(ISBLANK(BQ257)))),#N/A,
IF(ISBLANK(BN257),"",
IF(AND(NOT(ISERROR(VLOOKUP(BN257,MonsterTable!$A:$B,MATCH(MonsterTable!$B$1,MonsterTable!$A$1:$B$1,0),0))),OR(ISBLANK(BP257),ISBLANK(BQ257))),#N/A,
IFERROR(VLOOKUP(BN257,MonsterTable!$A:$B,MATCH(MonsterTable!$B$1,MonsterTable!$A$1:$B$1,0),0),
IF(OR(NOT(ISBLANK(BP257)),ISBLANK(BQ257)),#N/A,
IF(BN257="empty","empty",
VLOOKUP(BN257,MonsterGroupTable!$A:$A,1,0)))))))</f>
        <v/>
      </c>
      <c r="BV257" s="2" t="str">
        <f>IF(AND(ISBLANK(BU257),OR(NOT(ISBLANK(BW257)),NOT(ISBLANK(BX257)))),#N/A,
IF(ISBLANK(BU257),"",
IF(AND(NOT(ISERROR(VLOOKUP(BU257,MonsterTable!$A:$B,MATCH(MonsterTable!$B$1,MonsterTable!$A$1:$B$1,0),0))),OR(ISBLANK(BW257),ISBLANK(BX257))),#N/A,
IFERROR(VLOOKUP(BU257,MonsterTable!$A:$B,MATCH(MonsterTable!$B$1,MonsterTable!$A$1:$B$1,0),0),
IF(OR(NOT(ISBLANK(BW257)),ISBLANK(BX257)),#N/A,
IF(BU257="empty","empty",
VLOOKUP(BU257,MonsterGroupTable!$A:$A,1,0)))))))</f>
        <v/>
      </c>
      <c r="CC257" s="2" t="str">
        <f>IF(AND(ISBLANK(CB257),OR(NOT(ISBLANK(CD257)),NOT(ISBLANK(CE257)))),#N/A,
IF(ISBLANK(CB257),"",
IF(AND(NOT(ISERROR(VLOOKUP(CB257,MonsterTable!$A:$B,MATCH(MonsterTable!$B$1,MonsterTable!$A$1:$B$1,0),0))),OR(ISBLANK(CD257),ISBLANK(CE257))),#N/A,
IFERROR(VLOOKUP(CB257,MonsterTable!$A:$B,MATCH(MonsterTable!$B$1,MonsterTable!$A$1:$B$1,0),0),
IF(OR(NOT(ISBLANK(CD257)),ISBLANK(CE257)),#N/A,
IF(CB257="empty","empty",
VLOOKUP(CB257,MonsterGroupTable!$A:$A,1,0)))))))</f>
        <v/>
      </c>
      <c r="CJ257" s="2" t="str">
        <f>IF(AND(ISBLANK(CI257),OR(NOT(ISBLANK(CK257)),NOT(ISBLANK(CL257)))),#N/A,
IF(ISBLANK(CI257),"",
IF(AND(NOT(ISERROR(VLOOKUP(CI257,MonsterTable!$A:$B,MATCH(MonsterTable!$B$1,MonsterTable!$A$1:$B$1,0),0))),OR(ISBLANK(CK257),ISBLANK(CL257))),#N/A,
IFERROR(VLOOKUP(CI257,MonsterTable!$A:$B,MATCH(MonsterTable!$B$1,MonsterTable!$A$1:$B$1,0),0),
IF(OR(NOT(ISBLANK(CK257)),ISBLANK(CL257)),#N/A,
IF(CI257="empty","empty",
VLOOKUP(CI257,MonsterGroupTable!$A:$A,1,0)))))))</f>
        <v/>
      </c>
    </row>
    <row r="258" spans="1:88">
      <c r="A258">
        <v>10257</v>
      </c>
      <c r="B258">
        <f t="shared" si="6"/>
        <v>1.1000000000000001</v>
      </c>
      <c r="C258">
        <f t="shared" si="6"/>
        <v>1.1000000000000001</v>
      </c>
      <c r="F258">
        <v>600</v>
      </c>
      <c r="G258">
        <v>10253</v>
      </c>
      <c r="H258">
        <v>0</v>
      </c>
      <c r="I258">
        <v>0</v>
      </c>
      <c r="J258">
        <v>0</v>
      </c>
      <c r="K258" t="s">
        <v>28</v>
      </c>
      <c r="L258" t="s">
        <v>251</v>
      </c>
      <c r="M258" t="s">
        <v>79</v>
      </c>
      <c r="N258" t="s">
        <v>80</v>
      </c>
      <c r="O258">
        <v>0</v>
      </c>
      <c r="P258">
        <v>-4.75</v>
      </c>
      <c r="Q258">
        <v>-3.5</v>
      </c>
      <c r="R258">
        <v>4.75</v>
      </c>
      <c r="S258">
        <v>3</v>
      </c>
      <c r="T258">
        <v>-13.5</v>
      </c>
      <c r="U258">
        <v>2.5499999999999998</v>
      </c>
      <c r="V258">
        <v>-6.75</v>
      </c>
      <c r="W258" t="str">
        <f t="shared" si="7"/>
        <v>g106,5</v>
      </c>
      <c r="X258" s="1" t="s">
        <v>284</v>
      </c>
      <c r="Y258" s="2" t="str">
        <f>IF(AND(ISBLANK(X258),OR(NOT(ISBLANK(Z258)),NOT(ISBLANK(AA258)))),#N/A,
IF(ISBLANK(X258),"",
IF(AND(NOT(ISERROR(VLOOKUP(X258,MonsterTable!$A:$B,MATCH(MonsterTable!$B$1,MonsterTable!$A$1:$B$1,0),0))),OR(ISBLANK(Z258),ISBLANK(AA258))),#N/A,
IFERROR(VLOOKUP(X258,MonsterTable!$A:$B,MATCH(MonsterTable!$B$1,MonsterTable!$A$1:$B$1,0),0),
IF(OR(NOT(ISBLANK(Z258)),ISBLANK(AA258)),#N/A,
IF(X258="empty","empty",
VLOOKUP(X258,MonsterGroupTable!$A:$A,1,0)))))))</f>
        <v>g106</v>
      </c>
      <c r="AA258">
        <v>5</v>
      </c>
      <c r="AF258" s="2" t="str">
        <f>IF(AND(ISBLANK(AE258),OR(NOT(ISBLANK(AG258)),NOT(ISBLANK(AH258)))),#N/A,
IF(ISBLANK(AE258),"",
IF(AND(NOT(ISERROR(VLOOKUP(AE258,MonsterTable!$A:$B,MATCH(MonsterTable!$B$1,MonsterTable!$A$1:$B$1,0),0))),OR(ISBLANK(AG258),ISBLANK(AH258))),#N/A,
IFERROR(VLOOKUP(AE258,MonsterTable!$A:$B,MATCH(MonsterTable!$B$1,MonsterTable!$A$1:$B$1,0),0),
IF(OR(NOT(ISBLANK(AG258)),ISBLANK(AH258)),#N/A,
IF(AE258="empty","empty",
VLOOKUP(AE258,MonsterGroupTable!$A:$A,1,0)))))))</f>
        <v/>
      </c>
      <c r="AM258" s="2" t="str">
        <f>IF(AND(ISBLANK(AL258),OR(NOT(ISBLANK(AN258)),NOT(ISBLANK(AO258)))),#N/A,
IF(ISBLANK(AL258),"",
IF(AND(NOT(ISERROR(VLOOKUP(AL258,MonsterTable!$A:$B,MATCH(MonsterTable!$B$1,MonsterTable!$A$1:$B$1,0),0))),OR(ISBLANK(AN258),ISBLANK(AO258))),#N/A,
IFERROR(VLOOKUP(AL258,MonsterTable!$A:$B,MATCH(MonsterTable!$B$1,MonsterTable!$A$1:$B$1,0),0),
IF(OR(NOT(ISBLANK(AN258)),ISBLANK(AO258)),#N/A,
IF(AL258="empty","empty",
VLOOKUP(AL258,MonsterGroupTable!$A:$A,1,0)))))))</f>
        <v/>
      </c>
      <c r="AT258" s="2" t="str">
        <f>IF(AND(ISBLANK(AS258),OR(NOT(ISBLANK(AU258)),NOT(ISBLANK(AV258)))),#N/A,
IF(ISBLANK(AS258),"",
IF(AND(NOT(ISERROR(VLOOKUP(AS258,MonsterTable!$A:$B,MATCH(MonsterTable!$B$1,MonsterTable!$A$1:$B$1,0),0))),OR(ISBLANK(AU258),ISBLANK(AV258))),#N/A,
IFERROR(VLOOKUP(AS258,MonsterTable!$A:$B,MATCH(MonsterTable!$B$1,MonsterTable!$A$1:$B$1,0),0),
IF(OR(NOT(ISBLANK(AU258)),ISBLANK(AV258)),#N/A,
IF(AS258="empty","empty",
VLOOKUP(AS258,MonsterGroupTable!$A:$A,1,0)))))))</f>
        <v/>
      </c>
      <c r="BA258" s="2" t="str">
        <f>IF(AND(ISBLANK(AZ258),OR(NOT(ISBLANK(BB258)),NOT(ISBLANK(BC258)))),#N/A,
IF(ISBLANK(AZ258),"",
IF(AND(NOT(ISERROR(VLOOKUP(AZ258,MonsterTable!$A:$B,MATCH(MonsterTable!$B$1,MonsterTable!$A$1:$B$1,0),0))),OR(ISBLANK(BB258),ISBLANK(BC258))),#N/A,
IFERROR(VLOOKUP(AZ258,MonsterTable!$A:$B,MATCH(MonsterTable!$B$1,MonsterTable!$A$1:$B$1,0),0),
IF(OR(NOT(ISBLANK(BB258)),ISBLANK(BC258)),#N/A,
IF(AZ258="empty","empty",
VLOOKUP(AZ258,MonsterGroupTable!$A:$A,1,0)))))))</f>
        <v/>
      </c>
      <c r="BH258" s="2" t="str">
        <f>IF(AND(ISBLANK(BG258),OR(NOT(ISBLANK(BI258)),NOT(ISBLANK(BJ258)))),#N/A,
IF(ISBLANK(BG258),"",
IF(AND(NOT(ISERROR(VLOOKUP(BG258,MonsterTable!$A:$B,MATCH(MonsterTable!$B$1,MonsterTable!$A$1:$B$1,0),0))),OR(ISBLANK(BI258),ISBLANK(BJ258))),#N/A,
IFERROR(VLOOKUP(BG258,MonsterTable!$A:$B,MATCH(MonsterTable!$B$1,MonsterTable!$A$1:$B$1,0),0),
IF(OR(NOT(ISBLANK(BI258)),ISBLANK(BJ258)),#N/A,
IF(BG258="empty","empty",
VLOOKUP(BG258,MonsterGroupTable!$A:$A,1,0)))))))</f>
        <v/>
      </c>
      <c r="BO258" s="2" t="str">
        <f>IF(AND(ISBLANK(BN258),OR(NOT(ISBLANK(BP258)),NOT(ISBLANK(BQ258)))),#N/A,
IF(ISBLANK(BN258),"",
IF(AND(NOT(ISERROR(VLOOKUP(BN258,MonsterTable!$A:$B,MATCH(MonsterTable!$B$1,MonsterTable!$A$1:$B$1,0),0))),OR(ISBLANK(BP258),ISBLANK(BQ258))),#N/A,
IFERROR(VLOOKUP(BN258,MonsterTable!$A:$B,MATCH(MonsterTable!$B$1,MonsterTable!$A$1:$B$1,0),0),
IF(OR(NOT(ISBLANK(BP258)),ISBLANK(BQ258)),#N/A,
IF(BN258="empty","empty",
VLOOKUP(BN258,MonsterGroupTable!$A:$A,1,0)))))))</f>
        <v/>
      </c>
      <c r="BV258" s="2" t="str">
        <f>IF(AND(ISBLANK(BU258),OR(NOT(ISBLANK(BW258)),NOT(ISBLANK(BX258)))),#N/A,
IF(ISBLANK(BU258),"",
IF(AND(NOT(ISERROR(VLOOKUP(BU258,MonsterTable!$A:$B,MATCH(MonsterTable!$B$1,MonsterTable!$A$1:$B$1,0),0))),OR(ISBLANK(BW258),ISBLANK(BX258))),#N/A,
IFERROR(VLOOKUP(BU258,MonsterTable!$A:$B,MATCH(MonsterTable!$B$1,MonsterTable!$A$1:$B$1,0),0),
IF(OR(NOT(ISBLANK(BW258)),ISBLANK(BX258)),#N/A,
IF(BU258="empty","empty",
VLOOKUP(BU258,MonsterGroupTable!$A:$A,1,0)))))))</f>
        <v/>
      </c>
      <c r="CC258" s="2" t="str">
        <f>IF(AND(ISBLANK(CB258),OR(NOT(ISBLANK(CD258)),NOT(ISBLANK(CE258)))),#N/A,
IF(ISBLANK(CB258),"",
IF(AND(NOT(ISERROR(VLOOKUP(CB258,MonsterTable!$A:$B,MATCH(MonsterTable!$B$1,MonsterTable!$A$1:$B$1,0),0))),OR(ISBLANK(CD258),ISBLANK(CE258))),#N/A,
IFERROR(VLOOKUP(CB258,MonsterTable!$A:$B,MATCH(MonsterTable!$B$1,MonsterTable!$A$1:$B$1,0),0),
IF(OR(NOT(ISBLANK(CD258)),ISBLANK(CE258)),#N/A,
IF(CB258="empty","empty",
VLOOKUP(CB258,MonsterGroupTable!$A:$A,1,0)))))))</f>
        <v/>
      </c>
      <c r="CJ258" s="2" t="str">
        <f>IF(AND(ISBLANK(CI258),OR(NOT(ISBLANK(CK258)),NOT(ISBLANK(CL258)))),#N/A,
IF(ISBLANK(CI258),"",
IF(AND(NOT(ISERROR(VLOOKUP(CI258,MonsterTable!$A:$B,MATCH(MonsterTable!$B$1,MonsterTable!$A$1:$B$1,0),0))),OR(ISBLANK(CK258),ISBLANK(CL258))),#N/A,
IFERROR(VLOOKUP(CI258,MonsterTable!$A:$B,MATCH(MonsterTable!$B$1,MonsterTable!$A$1:$B$1,0),0),
IF(OR(NOT(ISBLANK(CK258)),ISBLANK(CL258)),#N/A,
IF(CI258="empty","empty",
VLOOKUP(CI258,MonsterGroupTable!$A:$A,1,0)))))))</f>
        <v/>
      </c>
    </row>
    <row r="259" spans="1:88">
      <c r="A259">
        <v>10258</v>
      </c>
      <c r="B259">
        <f t="shared" ref="B259:C322" si="8">IF(MOD(A259,10)=0,1.2,1.1)</f>
        <v>1.1000000000000001</v>
      </c>
      <c r="C259">
        <f t="shared" si="8"/>
        <v>1.1000000000000001</v>
      </c>
      <c r="F259">
        <v>600</v>
      </c>
      <c r="G259">
        <v>10343</v>
      </c>
      <c r="H259">
        <v>0</v>
      </c>
      <c r="I259">
        <v>0</v>
      </c>
      <c r="J259">
        <v>0</v>
      </c>
      <c r="K259" t="s">
        <v>28</v>
      </c>
      <c r="L259" t="s">
        <v>251</v>
      </c>
      <c r="M259" t="s">
        <v>79</v>
      </c>
      <c r="N259" t="s">
        <v>80</v>
      </c>
      <c r="O259">
        <v>0</v>
      </c>
      <c r="P259">
        <v>-4.75</v>
      </c>
      <c r="Q259">
        <v>-3.5</v>
      </c>
      <c r="R259">
        <v>4.75</v>
      </c>
      <c r="S259">
        <v>3</v>
      </c>
      <c r="T259">
        <v>-13.5</v>
      </c>
      <c r="U259">
        <v>2.5499999999999998</v>
      </c>
      <c r="V259">
        <v>-6.75</v>
      </c>
      <c r="W259" t="str">
        <f t="shared" ref="W259:W322" si="9">Y259&amp;IF(ISBLANK(Z259),"",","&amp;Z259)&amp;IF(ISBLANK(AA259),"",","&amp;AA259)&amp;IF(ISBLANK(AB259),"",","&amp;AB259)&amp;IF(ISBLANK(AC259),"",","&amp;AC259)&amp;IF(ISBLANK(AD259),"",","&amp;AD259)
&amp;IF(LEN(AF259)=0,"",","&amp;AF259)&amp;IF(ISBLANK(AG259),"",","&amp;AG259)&amp;IF(ISBLANK(AH259),"",","&amp;AH259)&amp;IF(ISBLANK(AI259),"",","&amp;AI259)&amp;IF(ISBLANK(AJ259),"",","&amp;AJ259)&amp;IF(ISBLANK(AK259),"",","&amp;AK259)
&amp;IF(LEN(AM259)=0,"",","&amp;AM259)&amp;IF(ISBLANK(AN259),"",","&amp;AN259)&amp;IF(ISBLANK(AO259),"",","&amp;AO259)&amp;IF(ISBLANK(AP259),"",","&amp;AP259)&amp;IF(ISBLANK(AQ259),"",","&amp;AQ259)&amp;IF(ISBLANK(AR259),"",","&amp;AR259)
&amp;IF(LEN(AT259)=0,"",","&amp;AT259)&amp;IF(ISBLANK(AU259),"",","&amp;AU259)&amp;IF(ISBLANK(AV259),"",","&amp;AV259)&amp;IF(ISBLANK(AW259),"",","&amp;AW259)&amp;IF(ISBLANK(AX259),"",","&amp;AX259)&amp;IF(ISBLANK(AY259),"",","&amp;AY259)
&amp;IF(LEN(BA259)=0,"",","&amp;BA259)&amp;IF(ISBLANK(BB259),"",","&amp;BB259)&amp;IF(ISBLANK(BC259),"",","&amp;BC259)&amp;IF(ISBLANK(BD259),"",","&amp;BD259)&amp;IF(ISBLANK(BE259),"",","&amp;BE259)&amp;IF(ISBLANK(BF259),"",","&amp;BF259)
&amp;IF(LEN(BH259)=0,"",","&amp;BH259)&amp;IF(ISBLANK(BI259),"",","&amp;BI259)&amp;IF(ISBLANK(BJ259),"",","&amp;BJ259)&amp;IF(ISBLANK(BK259),"",","&amp;BK259)&amp;IF(ISBLANK(BL259),"",","&amp;BL259)&amp;IF(ISBLANK(BM259),"",","&amp;BM259)
&amp;IF(LEN(BO259)=0,"",","&amp;BO259)&amp;IF(ISBLANK(BP259),"",","&amp;BP259)&amp;IF(ISBLANK(BQ259),"",","&amp;BQ259)&amp;IF(ISBLANK(BR259),"",","&amp;BR259)&amp;IF(ISBLANK(BS259),"",","&amp;BS259)&amp;IF(ISBLANK(BT259),"",","&amp;BT259)
&amp;IF(LEN(BV259)=0,"",","&amp;BV259)&amp;IF(ISBLANK(BW259),"",","&amp;BW259)&amp;IF(ISBLANK(BX259),"",","&amp;BX259)&amp;IF(ISBLANK(BY259),"",","&amp;BY259)&amp;IF(ISBLANK(BZ259),"",","&amp;BZ259)&amp;IF(ISBLANK(CA259),"",","&amp;CA259)
&amp;IF(LEN(CC259)=0,"",","&amp;CC259)&amp;IF(ISBLANK(CD259),"",","&amp;CD259)&amp;IF(ISBLANK(CE259),"",","&amp;CE259)&amp;IF(ISBLANK(CF259),"",","&amp;CF259)&amp;IF(ISBLANK(CG259),"",","&amp;CG259)&amp;IF(ISBLANK(CH259),"",","&amp;CH259)
&amp;IF(LEN(CJ259)=0,"",","&amp;CJ259)&amp;IF(ISBLANK(CK259),"",","&amp;CK259)&amp;IF(ISBLANK(CL259),"",","&amp;CL259)&amp;IF(ISBLANK(CM259),"",","&amp;CM259)&amp;IF(ISBLANK(CN259),"",","&amp;CN259)&amp;IF(ISBLANK(CO259),"",","&amp;CO259)</f>
        <v>g106,5</v>
      </c>
      <c r="X259" s="1" t="s">
        <v>284</v>
      </c>
      <c r="Y259" s="2" t="str">
        <f>IF(AND(ISBLANK(X259),OR(NOT(ISBLANK(Z259)),NOT(ISBLANK(AA259)))),#N/A,
IF(ISBLANK(X259),"",
IF(AND(NOT(ISERROR(VLOOKUP(X259,MonsterTable!$A:$B,MATCH(MonsterTable!$B$1,MonsterTable!$A$1:$B$1,0),0))),OR(ISBLANK(Z259),ISBLANK(AA259))),#N/A,
IFERROR(VLOOKUP(X259,MonsterTable!$A:$B,MATCH(MonsterTable!$B$1,MonsterTable!$A$1:$B$1,0),0),
IF(OR(NOT(ISBLANK(Z259)),ISBLANK(AA259)),#N/A,
IF(X259="empty","empty",
VLOOKUP(X259,MonsterGroupTable!$A:$A,1,0)))))))</f>
        <v>g106</v>
      </c>
      <c r="AA259">
        <v>5</v>
      </c>
      <c r="AF259" s="2" t="str">
        <f>IF(AND(ISBLANK(AE259),OR(NOT(ISBLANK(AG259)),NOT(ISBLANK(AH259)))),#N/A,
IF(ISBLANK(AE259),"",
IF(AND(NOT(ISERROR(VLOOKUP(AE259,MonsterTable!$A:$B,MATCH(MonsterTable!$B$1,MonsterTable!$A$1:$B$1,0),0))),OR(ISBLANK(AG259),ISBLANK(AH259))),#N/A,
IFERROR(VLOOKUP(AE259,MonsterTable!$A:$B,MATCH(MonsterTable!$B$1,MonsterTable!$A$1:$B$1,0),0),
IF(OR(NOT(ISBLANK(AG259)),ISBLANK(AH259)),#N/A,
IF(AE259="empty","empty",
VLOOKUP(AE259,MonsterGroupTable!$A:$A,1,0)))))))</f>
        <v/>
      </c>
      <c r="AM259" s="2" t="str">
        <f>IF(AND(ISBLANK(AL259),OR(NOT(ISBLANK(AN259)),NOT(ISBLANK(AO259)))),#N/A,
IF(ISBLANK(AL259),"",
IF(AND(NOT(ISERROR(VLOOKUP(AL259,MonsterTable!$A:$B,MATCH(MonsterTable!$B$1,MonsterTable!$A$1:$B$1,0),0))),OR(ISBLANK(AN259),ISBLANK(AO259))),#N/A,
IFERROR(VLOOKUP(AL259,MonsterTable!$A:$B,MATCH(MonsterTable!$B$1,MonsterTable!$A$1:$B$1,0),0),
IF(OR(NOT(ISBLANK(AN259)),ISBLANK(AO259)),#N/A,
IF(AL259="empty","empty",
VLOOKUP(AL259,MonsterGroupTable!$A:$A,1,0)))))))</f>
        <v/>
      </c>
      <c r="AT259" s="2" t="str">
        <f>IF(AND(ISBLANK(AS259),OR(NOT(ISBLANK(AU259)),NOT(ISBLANK(AV259)))),#N/A,
IF(ISBLANK(AS259),"",
IF(AND(NOT(ISERROR(VLOOKUP(AS259,MonsterTable!$A:$B,MATCH(MonsterTable!$B$1,MonsterTable!$A$1:$B$1,0),0))),OR(ISBLANK(AU259),ISBLANK(AV259))),#N/A,
IFERROR(VLOOKUP(AS259,MonsterTable!$A:$B,MATCH(MonsterTable!$B$1,MonsterTable!$A$1:$B$1,0),0),
IF(OR(NOT(ISBLANK(AU259)),ISBLANK(AV259)),#N/A,
IF(AS259="empty","empty",
VLOOKUP(AS259,MonsterGroupTable!$A:$A,1,0)))))))</f>
        <v/>
      </c>
      <c r="BA259" s="2" t="str">
        <f>IF(AND(ISBLANK(AZ259),OR(NOT(ISBLANK(BB259)),NOT(ISBLANK(BC259)))),#N/A,
IF(ISBLANK(AZ259),"",
IF(AND(NOT(ISERROR(VLOOKUP(AZ259,MonsterTable!$A:$B,MATCH(MonsterTable!$B$1,MonsterTable!$A$1:$B$1,0),0))),OR(ISBLANK(BB259),ISBLANK(BC259))),#N/A,
IFERROR(VLOOKUP(AZ259,MonsterTable!$A:$B,MATCH(MonsterTable!$B$1,MonsterTable!$A$1:$B$1,0),0),
IF(OR(NOT(ISBLANK(BB259)),ISBLANK(BC259)),#N/A,
IF(AZ259="empty","empty",
VLOOKUP(AZ259,MonsterGroupTable!$A:$A,1,0)))))))</f>
        <v/>
      </c>
      <c r="BH259" s="2" t="str">
        <f>IF(AND(ISBLANK(BG259),OR(NOT(ISBLANK(BI259)),NOT(ISBLANK(BJ259)))),#N/A,
IF(ISBLANK(BG259),"",
IF(AND(NOT(ISERROR(VLOOKUP(BG259,MonsterTable!$A:$B,MATCH(MonsterTable!$B$1,MonsterTable!$A$1:$B$1,0),0))),OR(ISBLANK(BI259),ISBLANK(BJ259))),#N/A,
IFERROR(VLOOKUP(BG259,MonsterTable!$A:$B,MATCH(MonsterTable!$B$1,MonsterTable!$A$1:$B$1,0),0),
IF(OR(NOT(ISBLANK(BI259)),ISBLANK(BJ259)),#N/A,
IF(BG259="empty","empty",
VLOOKUP(BG259,MonsterGroupTable!$A:$A,1,0)))))))</f>
        <v/>
      </c>
      <c r="BO259" s="2" t="str">
        <f>IF(AND(ISBLANK(BN259),OR(NOT(ISBLANK(BP259)),NOT(ISBLANK(BQ259)))),#N/A,
IF(ISBLANK(BN259),"",
IF(AND(NOT(ISERROR(VLOOKUP(BN259,MonsterTable!$A:$B,MATCH(MonsterTable!$B$1,MonsterTable!$A$1:$B$1,0),0))),OR(ISBLANK(BP259),ISBLANK(BQ259))),#N/A,
IFERROR(VLOOKUP(BN259,MonsterTable!$A:$B,MATCH(MonsterTable!$B$1,MonsterTable!$A$1:$B$1,0),0),
IF(OR(NOT(ISBLANK(BP259)),ISBLANK(BQ259)),#N/A,
IF(BN259="empty","empty",
VLOOKUP(BN259,MonsterGroupTable!$A:$A,1,0)))))))</f>
        <v/>
      </c>
      <c r="BV259" s="2" t="str">
        <f>IF(AND(ISBLANK(BU259),OR(NOT(ISBLANK(BW259)),NOT(ISBLANK(BX259)))),#N/A,
IF(ISBLANK(BU259),"",
IF(AND(NOT(ISERROR(VLOOKUP(BU259,MonsterTable!$A:$B,MATCH(MonsterTable!$B$1,MonsterTable!$A$1:$B$1,0),0))),OR(ISBLANK(BW259),ISBLANK(BX259))),#N/A,
IFERROR(VLOOKUP(BU259,MonsterTable!$A:$B,MATCH(MonsterTable!$B$1,MonsterTable!$A$1:$B$1,0),0),
IF(OR(NOT(ISBLANK(BW259)),ISBLANK(BX259)),#N/A,
IF(BU259="empty","empty",
VLOOKUP(BU259,MonsterGroupTable!$A:$A,1,0)))))))</f>
        <v/>
      </c>
      <c r="CC259" s="2" t="str">
        <f>IF(AND(ISBLANK(CB259),OR(NOT(ISBLANK(CD259)),NOT(ISBLANK(CE259)))),#N/A,
IF(ISBLANK(CB259),"",
IF(AND(NOT(ISERROR(VLOOKUP(CB259,MonsterTable!$A:$B,MATCH(MonsterTable!$B$1,MonsterTable!$A$1:$B$1,0),0))),OR(ISBLANK(CD259),ISBLANK(CE259))),#N/A,
IFERROR(VLOOKUP(CB259,MonsterTable!$A:$B,MATCH(MonsterTable!$B$1,MonsterTable!$A$1:$B$1,0),0),
IF(OR(NOT(ISBLANK(CD259)),ISBLANK(CE259)),#N/A,
IF(CB259="empty","empty",
VLOOKUP(CB259,MonsterGroupTable!$A:$A,1,0)))))))</f>
        <v/>
      </c>
      <c r="CJ259" s="2" t="str">
        <f>IF(AND(ISBLANK(CI259),OR(NOT(ISBLANK(CK259)),NOT(ISBLANK(CL259)))),#N/A,
IF(ISBLANK(CI259),"",
IF(AND(NOT(ISERROR(VLOOKUP(CI259,MonsterTable!$A:$B,MATCH(MonsterTable!$B$1,MonsterTable!$A$1:$B$1,0),0))),OR(ISBLANK(CK259),ISBLANK(CL259))),#N/A,
IFERROR(VLOOKUP(CI259,MonsterTable!$A:$B,MATCH(MonsterTable!$B$1,MonsterTable!$A$1:$B$1,0),0),
IF(OR(NOT(ISBLANK(CK259)),ISBLANK(CL259)),#N/A,
IF(CI259="empty","empty",
VLOOKUP(CI259,MonsterGroupTable!$A:$A,1,0)))))))</f>
        <v/>
      </c>
    </row>
    <row r="260" spans="1:88">
      <c r="A260">
        <v>10259</v>
      </c>
      <c r="B260">
        <f t="shared" si="8"/>
        <v>1.1000000000000001</v>
      </c>
      <c r="C260">
        <f t="shared" si="8"/>
        <v>1.1000000000000001</v>
      </c>
      <c r="F260">
        <v>600</v>
      </c>
      <c r="G260">
        <v>10433</v>
      </c>
      <c r="H260">
        <v>0</v>
      </c>
      <c r="I260">
        <v>0</v>
      </c>
      <c r="J260">
        <v>0</v>
      </c>
      <c r="K260" t="s">
        <v>28</v>
      </c>
      <c r="L260" t="s">
        <v>251</v>
      </c>
      <c r="M260" t="s">
        <v>79</v>
      </c>
      <c r="N260" t="s">
        <v>80</v>
      </c>
      <c r="O260">
        <v>0</v>
      </c>
      <c r="P260">
        <v>-4.75</v>
      </c>
      <c r="Q260">
        <v>-3.5</v>
      </c>
      <c r="R260">
        <v>4.75</v>
      </c>
      <c r="S260">
        <v>3</v>
      </c>
      <c r="T260">
        <v>-13.5</v>
      </c>
      <c r="U260">
        <v>2.5499999999999998</v>
      </c>
      <c r="V260">
        <v>-6.75</v>
      </c>
      <c r="W260" t="str">
        <f t="shared" si="9"/>
        <v>g106,5</v>
      </c>
      <c r="X260" s="1" t="s">
        <v>284</v>
      </c>
      <c r="Y260" s="2" t="str">
        <f>IF(AND(ISBLANK(X260),OR(NOT(ISBLANK(Z260)),NOT(ISBLANK(AA260)))),#N/A,
IF(ISBLANK(X260),"",
IF(AND(NOT(ISERROR(VLOOKUP(X260,MonsterTable!$A:$B,MATCH(MonsterTable!$B$1,MonsterTable!$A$1:$B$1,0),0))),OR(ISBLANK(Z260),ISBLANK(AA260))),#N/A,
IFERROR(VLOOKUP(X260,MonsterTable!$A:$B,MATCH(MonsterTable!$B$1,MonsterTable!$A$1:$B$1,0),0),
IF(OR(NOT(ISBLANK(Z260)),ISBLANK(AA260)),#N/A,
IF(X260="empty","empty",
VLOOKUP(X260,MonsterGroupTable!$A:$A,1,0)))))))</f>
        <v>g106</v>
      </c>
      <c r="AA260">
        <v>5</v>
      </c>
      <c r="AF260" s="2" t="str">
        <f>IF(AND(ISBLANK(AE260),OR(NOT(ISBLANK(AG260)),NOT(ISBLANK(AH260)))),#N/A,
IF(ISBLANK(AE260),"",
IF(AND(NOT(ISERROR(VLOOKUP(AE260,MonsterTable!$A:$B,MATCH(MonsterTable!$B$1,MonsterTable!$A$1:$B$1,0),0))),OR(ISBLANK(AG260),ISBLANK(AH260))),#N/A,
IFERROR(VLOOKUP(AE260,MonsterTable!$A:$B,MATCH(MonsterTable!$B$1,MonsterTable!$A$1:$B$1,0),0),
IF(OR(NOT(ISBLANK(AG260)),ISBLANK(AH260)),#N/A,
IF(AE260="empty","empty",
VLOOKUP(AE260,MonsterGroupTable!$A:$A,1,0)))))))</f>
        <v/>
      </c>
      <c r="AM260" s="2" t="str">
        <f>IF(AND(ISBLANK(AL260),OR(NOT(ISBLANK(AN260)),NOT(ISBLANK(AO260)))),#N/A,
IF(ISBLANK(AL260),"",
IF(AND(NOT(ISERROR(VLOOKUP(AL260,MonsterTable!$A:$B,MATCH(MonsterTable!$B$1,MonsterTable!$A$1:$B$1,0),0))),OR(ISBLANK(AN260),ISBLANK(AO260))),#N/A,
IFERROR(VLOOKUP(AL260,MonsterTable!$A:$B,MATCH(MonsterTable!$B$1,MonsterTable!$A$1:$B$1,0),0),
IF(OR(NOT(ISBLANK(AN260)),ISBLANK(AO260)),#N/A,
IF(AL260="empty","empty",
VLOOKUP(AL260,MonsterGroupTable!$A:$A,1,0)))))))</f>
        <v/>
      </c>
      <c r="AT260" s="2" t="str">
        <f>IF(AND(ISBLANK(AS260),OR(NOT(ISBLANK(AU260)),NOT(ISBLANK(AV260)))),#N/A,
IF(ISBLANK(AS260),"",
IF(AND(NOT(ISERROR(VLOOKUP(AS260,MonsterTable!$A:$B,MATCH(MonsterTable!$B$1,MonsterTable!$A$1:$B$1,0),0))),OR(ISBLANK(AU260),ISBLANK(AV260))),#N/A,
IFERROR(VLOOKUP(AS260,MonsterTable!$A:$B,MATCH(MonsterTable!$B$1,MonsterTable!$A$1:$B$1,0),0),
IF(OR(NOT(ISBLANK(AU260)),ISBLANK(AV260)),#N/A,
IF(AS260="empty","empty",
VLOOKUP(AS260,MonsterGroupTable!$A:$A,1,0)))))))</f>
        <v/>
      </c>
      <c r="BA260" s="2" t="str">
        <f>IF(AND(ISBLANK(AZ260),OR(NOT(ISBLANK(BB260)),NOT(ISBLANK(BC260)))),#N/A,
IF(ISBLANK(AZ260),"",
IF(AND(NOT(ISERROR(VLOOKUP(AZ260,MonsterTable!$A:$B,MATCH(MonsterTable!$B$1,MonsterTable!$A$1:$B$1,0),0))),OR(ISBLANK(BB260),ISBLANK(BC260))),#N/A,
IFERROR(VLOOKUP(AZ260,MonsterTable!$A:$B,MATCH(MonsterTable!$B$1,MonsterTable!$A$1:$B$1,0),0),
IF(OR(NOT(ISBLANK(BB260)),ISBLANK(BC260)),#N/A,
IF(AZ260="empty","empty",
VLOOKUP(AZ260,MonsterGroupTable!$A:$A,1,0)))))))</f>
        <v/>
      </c>
      <c r="BH260" s="2" t="str">
        <f>IF(AND(ISBLANK(BG260),OR(NOT(ISBLANK(BI260)),NOT(ISBLANK(BJ260)))),#N/A,
IF(ISBLANK(BG260),"",
IF(AND(NOT(ISERROR(VLOOKUP(BG260,MonsterTable!$A:$B,MATCH(MonsterTable!$B$1,MonsterTable!$A$1:$B$1,0),0))),OR(ISBLANK(BI260),ISBLANK(BJ260))),#N/A,
IFERROR(VLOOKUP(BG260,MonsterTable!$A:$B,MATCH(MonsterTable!$B$1,MonsterTable!$A$1:$B$1,0),0),
IF(OR(NOT(ISBLANK(BI260)),ISBLANK(BJ260)),#N/A,
IF(BG260="empty","empty",
VLOOKUP(BG260,MonsterGroupTable!$A:$A,1,0)))))))</f>
        <v/>
      </c>
      <c r="BO260" s="2" t="str">
        <f>IF(AND(ISBLANK(BN260),OR(NOT(ISBLANK(BP260)),NOT(ISBLANK(BQ260)))),#N/A,
IF(ISBLANK(BN260),"",
IF(AND(NOT(ISERROR(VLOOKUP(BN260,MonsterTable!$A:$B,MATCH(MonsterTable!$B$1,MonsterTable!$A$1:$B$1,0),0))),OR(ISBLANK(BP260),ISBLANK(BQ260))),#N/A,
IFERROR(VLOOKUP(BN260,MonsterTable!$A:$B,MATCH(MonsterTable!$B$1,MonsterTable!$A$1:$B$1,0),0),
IF(OR(NOT(ISBLANK(BP260)),ISBLANK(BQ260)),#N/A,
IF(BN260="empty","empty",
VLOOKUP(BN260,MonsterGroupTable!$A:$A,1,0)))))))</f>
        <v/>
      </c>
      <c r="BV260" s="2" t="str">
        <f>IF(AND(ISBLANK(BU260),OR(NOT(ISBLANK(BW260)),NOT(ISBLANK(BX260)))),#N/A,
IF(ISBLANK(BU260),"",
IF(AND(NOT(ISERROR(VLOOKUP(BU260,MonsterTable!$A:$B,MATCH(MonsterTable!$B$1,MonsterTable!$A$1:$B$1,0),0))),OR(ISBLANK(BW260),ISBLANK(BX260))),#N/A,
IFERROR(VLOOKUP(BU260,MonsterTable!$A:$B,MATCH(MonsterTable!$B$1,MonsterTable!$A$1:$B$1,0),0),
IF(OR(NOT(ISBLANK(BW260)),ISBLANK(BX260)),#N/A,
IF(BU260="empty","empty",
VLOOKUP(BU260,MonsterGroupTable!$A:$A,1,0)))))))</f>
        <v/>
      </c>
      <c r="CC260" s="2" t="str">
        <f>IF(AND(ISBLANK(CB260),OR(NOT(ISBLANK(CD260)),NOT(ISBLANK(CE260)))),#N/A,
IF(ISBLANK(CB260),"",
IF(AND(NOT(ISERROR(VLOOKUP(CB260,MonsterTable!$A:$B,MATCH(MonsterTable!$B$1,MonsterTable!$A$1:$B$1,0),0))),OR(ISBLANK(CD260),ISBLANK(CE260))),#N/A,
IFERROR(VLOOKUP(CB260,MonsterTable!$A:$B,MATCH(MonsterTable!$B$1,MonsterTable!$A$1:$B$1,0),0),
IF(OR(NOT(ISBLANK(CD260)),ISBLANK(CE260)),#N/A,
IF(CB260="empty","empty",
VLOOKUP(CB260,MonsterGroupTable!$A:$A,1,0)))))))</f>
        <v/>
      </c>
      <c r="CJ260" s="2" t="str">
        <f>IF(AND(ISBLANK(CI260),OR(NOT(ISBLANK(CK260)),NOT(ISBLANK(CL260)))),#N/A,
IF(ISBLANK(CI260),"",
IF(AND(NOT(ISERROR(VLOOKUP(CI260,MonsterTable!$A:$B,MATCH(MonsterTable!$B$1,MonsterTable!$A$1:$B$1,0),0))),OR(ISBLANK(CK260),ISBLANK(CL260))),#N/A,
IFERROR(VLOOKUP(CI260,MonsterTable!$A:$B,MATCH(MonsterTable!$B$1,MonsterTable!$A$1:$B$1,0),0),
IF(OR(NOT(ISBLANK(CK260)),ISBLANK(CL260)),#N/A,
IF(CI260="empty","empty",
VLOOKUP(CI260,MonsterGroupTable!$A:$A,1,0)))))))</f>
        <v/>
      </c>
    </row>
    <row r="261" spans="1:88">
      <c r="A261">
        <v>10260</v>
      </c>
      <c r="B261">
        <f t="shared" si="8"/>
        <v>1.2</v>
      </c>
      <c r="C261">
        <f t="shared" si="8"/>
        <v>1.1000000000000001</v>
      </c>
      <c r="F261">
        <v>600</v>
      </c>
      <c r="G261">
        <v>10523</v>
      </c>
      <c r="H261">
        <v>0</v>
      </c>
      <c r="I261">
        <v>0</v>
      </c>
      <c r="J261">
        <v>0</v>
      </c>
      <c r="K261" t="s">
        <v>28</v>
      </c>
      <c r="L261" t="s">
        <v>251</v>
      </c>
      <c r="M261" t="s">
        <v>79</v>
      </c>
      <c r="N261" t="s">
        <v>80</v>
      </c>
      <c r="O261">
        <v>0</v>
      </c>
      <c r="P261">
        <v>-4.75</v>
      </c>
      <c r="Q261">
        <v>-3.5</v>
      </c>
      <c r="R261">
        <v>4.75</v>
      </c>
      <c r="S261">
        <v>3</v>
      </c>
      <c r="T261">
        <v>-13.5</v>
      </c>
      <c r="U261">
        <v>2.5499999999999998</v>
      </c>
      <c r="V261">
        <v>-6.75</v>
      </c>
      <c r="W261" t="str">
        <f t="shared" si="9"/>
        <v>g106,5</v>
      </c>
      <c r="X261" s="1" t="s">
        <v>284</v>
      </c>
      <c r="Y261" s="2" t="str">
        <f>IF(AND(ISBLANK(X261),OR(NOT(ISBLANK(Z261)),NOT(ISBLANK(AA261)))),#N/A,
IF(ISBLANK(X261),"",
IF(AND(NOT(ISERROR(VLOOKUP(X261,MonsterTable!$A:$B,MATCH(MonsterTable!$B$1,MonsterTable!$A$1:$B$1,0),0))),OR(ISBLANK(Z261),ISBLANK(AA261))),#N/A,
IFERROR(VLOOKUP(X261,MonsterTable!$A:$B,MATCH(MonsterTable!$B$1,MonsterTable!$A$1:$B$1,0),0),
IF(OR(NOT(ISBLANK(Z261)),ISBLANK(AA261)),#N/A,
IF(X261="empty","empty",
VLOOKUP(X261,MonsterGroupTable!$A:$A,1,0)))))))</f>
        <v>g106</v>
      </c>
      <c r="AA261">
        <v>5</v>
      </c>
      <c r="AF261" s="2" t="str">
        <f>IF(AND(ISBLANK(AE261),OR(NOT(ISBLANK(AG261)),NOT(ISBLANK(AH261)))),#N/A,
IF(ISBLANK(AE261),"",
IF(AND(NOT(ISERROR(VLOOKUP(AE261,MonsterTable!$A:$B,MATCH(MonsterTable!$B$1,MonsterTable!$A$1:$B$1,0),0))),OR(ISBLANK(AG261),ISBLANK(AH261))),#N/A,
IFERROR(VLOOKUP(AE261,MonsterTable!$A:$B,MATCH(MonsterTable!$B$1,MonsterTable!$A$1:$B$1,0),0),
IF(OR(NOT(ISBLANK(AG261)),ISBLANK(AH261)),#N/A,
IF(AE261="empty","empty",
VLOOKUP(AE261,MonsterGroupTable!$A:$A,1,0)))))))</f>
        <v/>
      </c>
      <c r="AM261" s="2" t="str">
        <f>IF(AND(ISBLANK(AL261),OR(NOT(ISBLANK(AN261)),NOT(ISBLANK(AO261)))),#N/A,
IF(ISBLANK(AL261),"",
IF(AND(NOT(ISERROR(VLOOKUP(AL261,MonsterTable!$A:$B,MATCH(MonsterTable!$B$1,MonsterTable!$A$1:$B$1,0),0))),OR(ISBLANK(AN261),ISBLANK(AO261))),#N/A,
IFERROR(VLOOKUP(AL261,MonsterTable!$A:$B,MATCH(MonsterTable!$B$1,MonsterTable!$A$1:$B$1,0),0),
IF(OR(NOT(ISBLANK(AN261)),ISBLANK(AO261)),#N/A,
IF(AL261="empty","empty",
VLOOKUP(AL261,MonsterGroupTable!$A:$A,1,0)))))))</f>
        <v/>
      </c>
      <c r="AT261" s="2" t="str">
        <f>IF(AND(ISBLANK(AS261),OR(NOT(ISBLANK(AU261)),NOT(ISBLANK(AV261)))),#N/A,
IF(ISBLANK(AS261),"",
IF(AND(NOT(ISERROR(VLOOKUP(AS261,MonsterTable!$A:$B,MATCH(MonsterTable!$B$1,MonsterTable!$A$1:$B$1,0),0))),OR(ISBLANK(AU261),ISBLANK(AV261))),#N/A,
IFERROR(VLOOKUP(AS261,MonsterTable!$A:$B,MATCH(MonsterTable!$B$1,MonsterTable!$A$1:$B$1,0),0),
IF(OR(NOT(ISBLANK(AU261)),ISBLANK(AV261)),#N/A,
IF(AS261="empty","empty",
VLOOKUP(AS261,MonsterGroupTable!$A:$A,1,0)))))))</f>
        <v/>
      </c>
      <c r="BA261" s="2" t="str">
        <f>IF(AND(ISBLANK(AZ261),OR(NOT(ISBLANK(BB261)),NOT(ISBLANK(BC261)))),#N/A,
IF(ISBLANK(AZ261),"",
IF(AND(NOT(ISERROR(VLOOKUP(AZ261,MonsterTable!$A:$B,MATCH(MonsterTable!$B$1,MonsterTable!$A$1:$B$1,0),0))),OR(ISBLANK(BB261),ISBLANK(BC261))),#N/A,
IFERROR(VLOOKUP(AZ261,MonsterTable!$A:$B,MATCH(MonsterTable!$B$1,MonsterTable!$A$1:$B$1,0),0),
IF(OR(NOT(ISBLANK(BB261)),ISBLANK(BC261)),#N/A,
IF(AZ261="empty","empty",
VLOOKUP(AZ261,MonsterGroupTable!$A:$A,1,0)))))))</f>
        <v/>
      </c>
      <c r="BH261" s="2" t="str">
        <f>IF(AND(ISBLANK(BG261),OR(NOT(ISBLANK(BI261)),NOT(ISBLANK(BJ261)))),#N/A,
IF(ISBLANK(BG261),"",
IF(AND(NOT(ISERROR(VLOOKUP(BG261,MonsterTable!$A:$B,MATCH(MonsterTable!$B$1,MonsterTable!$A$1:$B$1,0),0))),OR(ISBLANK(BI261),ISBLANK(BJ261))),#N/A,
IFERROR(VLOOKUP(BG261,MonsterTable!$A:$B,MATCH(MonsterTable!$B$1,MonsterTable!$A$1:$B$1,0),0),
IF(OR(NOT(ISBLANK(BI261)),ISBLANK(BJ261)),#N/A,
IF(BG261="empty","empty",
VLOOKUP(BG261,MonsterGroupTable!$A:$A,1,0)))))))</f>
        <v/>
      </c>
      <c r="BO261" s="2" t="str">
        <f>IF(AND(ISBLANK(BN261),OR(NOT(ISBLANK(BP261)),NOT(ISBLANK(BQ261)))),#N/A,
IF(ISBLANK(BN261),"",
IF(AND(NOT(ISERROR(VLOOKUP(BN261,MonsterTable!$A:$B,MATCH(MonsterTable!$B$1,MonsterTable!$A$1:$B$1,0),0))),OR(ISBLANK(BP261),ISBLANK(BQ261))),#N/A,
IFERROR(VLOOKUP(BN261,MonsterTable!$A:$B,MATCH(MonsterTable!$B$1,MonsterTable!$A$1:$B$1,0),0),
IF(OR(NOT(ISBLANK(BP261)),ISBLANK(BQ261)),#N/A,
IF(BN261="empty","empty",
VLOOKUP(BN261,MonsterGroupTable!$A:$A,1,0)))))))</f>
        <v/>
      </c>
      <c r="BV261" s="2" t="str">
        <f>IF(AND(ISBLANK(BU261),OR(NOT(ISBLANK(BW261)),NOT(ISBLANK(BX261)))),#N/A,
IF(ISBLANK(BU261),"",
IF(AND(NOT(ISERROR(VLOOKUP(BU261,MonsterTable!$A:$B,MATCH(MonsterTable!$B$1,MonsterTable!$A$1:$B$1,0),0))),OR(ISBLANK(BW261),ISBLANK(BX261))),#N/A,
IFERROR(VLOOKUP(BU261,MonsterTable!$A:$B,MATCH(MonsterTable!$B$1,MonsterTable!$A$1:$B$1,0),0),
IF(OR(NOT(ISBLANK(BW261)),ISBLANK(BX261)),#N/A,
IF(BU261="empty","empty",
VLOOKUP(BU261,MonsterGroupTable!$A:$A,1,0)))))))</f>
        <v/>
      </c>
      <c r="CC261" s="2" t="str">
        <f>IF(AND(ISBLANK(CB261),OR(NOT(ISBLANK(CD261)),NOT(ISBLANK(CE261)))),#N/A,
IF(ISBLANK(CB261),"",
IF(AND(NOT(ISERROR(VLOOKUP(CB261,MonsterTable!$A:$B,MATCH(MonsterTable!$B$1,MonsterTable!$A$1:$B$1,0),0))),OR(ISBLANK(CD261),ISBLANK(CE261))),#N/A,
IFERROR(VLOOKUP(CB261,MonsterTable!$A:$B,MATCH(MonsterTable!$B$1,MonsterTable!$A$1:$B$1,0),0),
IF(OR(NOT(ISBLANK(CD261)),ISBLANK(CE261)),#N/A,
IF(CB261="empty","empty",
VLOOKUP(CB261,MonsterGroupTable!$A:$A,1,0)))))))</f>
        <v/>
      </c>
      <c r="CJ261" s="2" t="str">
        <f>IF(AND(ISBLANK(CI261),OR(NOT(ISBLANK(CK261)),NOT(ISBLANK(CL261)))),#N/A,
IF(ISBLANK(CI261),"",
IF(AND(NOT(ISERROR(VLOOKUP(CI261,MonsterTable!$A:$B,MATCH(MonsterTable!$B$1,MonsterTable!$A$1:$B$1,0),0))),OR(ISBLANK(CK261),ISBLANK(CL261))),#N/A,
IFERROR(VLOOKUP(CI261,MonsterTable!$A:$B,MATCH(MonsterTable!$B$1,MonsterTable!$A$1:$B$1,0),0),
IF(OR(NOT(ISBLANK(CK261)),ISBLANK(CL261)),#N/A,
IF(CI261="empty","empty",
VLOOKUP(CI261,MonsterGroupTable!$A:$A,1,0)))))))</f>
        <v/>
      </c>
    </row>
    <row r="262" spans="1:88">
      <c r="A262">
        <v>10261</v>
      </c>
      <c r="B262">
        <f t="shared" si="8"/>
        <v>1.1000000000000001</v>
      </c>
      <c r="C262">
        <f t="shared" si="8"/>
        <v>1.1000000000000001</v>
      </c>
      <c r="F262">
        <v>600</v>
      </c>
      <c r="G262">
        <v>10613</v>
      </c>
      <c r="H262">
        <v>0</v>
      </c>
      <c r="I262">
        <v>0</v>
      </c>
      <c r="J262">
        <v>0</v>
      </c>
      <c r="K262" t="s">
        <v>28</v>
      </c>
      <c r="L262" t="s">
        <v>253</v>
      </c>
      <c r="M262" t="s">
        <v>79</v>
      </c>
      <c r="N262" t="s">
        <v>80</v>
      </c>
      <c r="O262">
        <v>0</v>
      </c>
      <c r="P262">
        <v>-4.75</v>
      </c>
      <c r="Q262">
        <v>-3.5</v>
      </c>
      <c r="R262">
        <v>4.75</v>
      </c>
      <c r="S262">
        <v>3</v>
      </c>
      <c r="T262">
        <v>-13.5</v>
      </c>
      <c r="U262">
        <v>2.5499999999999998</v>
      </c>
      <c r="V262">
        <v>-6.75</v>
      </c>
      <c r="W262" t="str">
        <f t="shared" si="9"/>
        <v>g107,5</v>
      </c>
      <c r="X262" s="1" t="s">
        <v>285</v>
      </c>
      <c r="Y262" s="2" t="str">
        <f>IF(AND(ISBLANK(X262),OR(NOT(ISBLANK(Z262)),NOT(ISBLANK(AA262)))),#N/A,
IF(ISBLANK(X262),"",
IF(AND(NOT(ISERROR(VLOOKUP(X262,MonsterTable!$A:$B,MATCH(MonsterTable!$B$1,MonsterTable!$A$1:$B$1,0),0))),OR(ISBLANK(Z262),ISBLANK(AA262))),#N/A,
IFERROR(VLOOKUP(X262,MonsterTable!$A:$B,MATCH(MonsterTable!$B$1,MonsterTable!$A$1:$B$1,0),0),
IF(OR(NOT(ISBLANK(Z262)),ISBLANK(AA262)),#N/A,
IF(X262="empty","empty",
VLOOKUP(X262,MonsterGroupTable!$A:$A,1,0)))))))</f>
        <v>g107</v>
      </c>
      <c r="AA262">
        <v>5</v>
      </c>
      <c r="AF262" s="2" t="str">
        <f>IF(AND(ISBLANK(AE262),OR(NOT(ISBLANK(AG262)),NOT(ISBLANK(AH262)))),#N/A,
IF(ISBLANK(AE262),"",
IF(AND(NOT(ISERROR(VLOOKUP(AE262,MonsterTable!$A:$B,MATCH(MonsterTable!$B$1,MonsterTable!$A$1:$B$1,0),0))),OR(ISBLANK(AG262),ISBLANK(AH262))),#N/A,
IFERROR(VLOOKUP(AE262,MonsterTable!$A:$B,MATCH(MonsterTable!$B$1,MonsterTable!$A$1:$B$1,0),0),
IF(OR(NOT(ISBLANK(AG262)),ISBLANK(AH262)),#N/A,
IF(AE262="empty","empty",
VLOOKUP(AE262,MonsterGroupTable!$A:$A,1,0)))))))</f>
        <v/>
      </c>
      <c r="AM262" s="2" t="str">
        <f>IF(AND(ISBLANK(AL262),OR(NOT(ISBLANK(AN262)),NOT(ISBLANK(AO262)))),#N/A,
IF(ISBLANK(AL262),"",
IF(AND(NOT(ISERROR(VLOOKUP(AL262,MonsterTable!$A:$B,MATCH(MonsterTable!$B$1,MonsterTable!$A$1:$B$1,0),0))),OR(ISBLANK(AN262),ISBLANK(AO262))),#N/A,
IFERROR(VLOOKUP(AL262,MonsterTable!$A:$B,MATCH(MonsterTable!$B$1,MonsterTable!$A$1:$B$1,0),0),
IF(OR(NOT(ISBLANK(AN262)),ISBLANK(AO262)),#N/A,
IF(AL262="empty","empty",
VLOOKUP(AL262,MonsterGroupTable!$A:$A,1,0)))))))</f>
        <v/>
      </c>
      <c r="AT262" s="2" t="str">
        <f>IF(AND(ISBLANK(AS262),OR(NOT(ISBLANK(AU262)),NOT(ISBLANK(AV262)))),#N/A,
IF(ISBLANK(AS262),"",
IF(AND(NOT(ISERROR(VLOOKUP(AS262,MonsterTable!$A:$B,MATCH(MonsterTable!$B$1,MonsterTable!$A$1:$B$1,0),0))),OR(ISBLANK(AU262),ISBLANK(AV262))),#N/A,
IFERROR(VLOOKUP(AS262,MonsterTable!$A:$B,MATCH(MonsterTable!$B$1,MonsterTable!$A$1:$B$1,0),0),
IF(OR(NOT(ISBLANK(AU262)),ISBLANK(AV262)),#N/A,
IF(AS262="empty","empty",
VLOOKUP(AS262,MonsterGroupTable!$A:$A,1,0)))))))</f>
        <v/>
      </c>
      <c r="BA262" s="2" t="str">
        <f>IF(AND(ISBLANK(AZ262),OR(NOT(ISBLANK(BB262)),NOT(ISBLANK(BC262)))),#N/A,
IF(ISBLANK(AZ262),"",
IF(AND(NOT(ISERROR(VLOOKUP(AZ262,MonsterTable!$A:$B,MATCH(MonsterTable!$B$1,MonsterTable!$A$1:$B$1,0),0))),OR(ISBLANK(BB262),ISBLANK(BC262))),#N/A,
IFERROR(VLOOKUP(AZ262,MonsterTable!$A:$B,MATCH(MonsterTable!$B$1,MonsterTable!$A$1:$B$1,0),0),
IF(OR(NOT(ISBLANK(BB262)),ISBLANK(BC262)),#N/A,
IF(AZ262="empty","empty",
VLOOKUP(AZ262,MonsterGroupTable!$A:$A,1,0)))))))</f>
        <v/>
      </c>
      <c r="BH262" s="2" t="str">
        <f>IF(AND(ISBLANK(BG262),OR(NOT(ISBLANK(BI262)),NOT(ISBLANK(BJ262)))),#N/A,
IF(ISBLANK(BG262),"",
IF(AND(NOT(ISERROR(VLOOKUP(BG262,MonsterTable!$A:$B,MATCH(MonsterTable!$B$1,MonsterTable!$A$1:$B$1,0),0))),OR(ISBLANK(BI262),ISBLANK(BJ262))),#N/A,
IFERROR(VLOOKUP(BG262,MonsterTable!$A:$B,MATCH(MonsterTable!$B$1,MonsterTable!$A$1:$B$1,0),0),
IF(OR(NOT(ISBLANK(BI262)),ISBLANK(BJ262)),#N/A,
IF(BG262="empty","empty",
VLOOKUP(BG262,MonsterGroupTable!$A:$A,1,0)))))))</f>
        <v/>
      </c>
      <c r="BO262" s="2" t="str">
        <f>IF(AND(ISBLANK(BN262),OR(NOT(ISBLANK(BP262)),NOT(ISBLANK(BQ262)))),#N/A,
IF(ISBLANK(BN262),"",
IF(AND(NOT(ISERROR(VLOOKUP(BN262,MonsterTable!$A:$B,MATCH(MonsterTable!$B$1,MonsterTable!$A$1:$B$1,0),0))),OR(ISBLANK(BP262),ISBLANK(BQ262))),#N/A,
IFERROR(VLOOKUP(BN262,MonsterTable!$A:$B,MATCH(MonsterTable!$B$1,MonsterTable!$A$1:$B$1,0),0),
IF(OR(NOT(ISBLANK(BP262)),ISBLANK(BQ262)),#N/A,
IF(BN262="empty","empty",
VLOOKUP(BN262,MonsterGroupTable!$A:$A,1,0)))))))</f>
        <v/>
      </c>
      <c r="BV262" s="2" t="str">
        <f>IF(AND(ISBLANK(BU262),OR(NOT(ISBLANK(BW262)),NOT(ISBLANK(BX262)))),#N/A,
IF(ISBLANK(BU262),"",
IF(AND(NOT(ISERROR(VLOOKUP(BU262,MonsterTable!$A:$B,MATCH(MonsterTable!$B$1,MonsterTable!$A$1:$B$1,0),0))),OR(ISBLANK(BW262),ISBLANK(BX262))),#N/A,
IFERROR(VLOOKUP(BU262,MonsterTable!$A:$B,MATCH(MonsterTable!$B$1,MonsterTable!$A$1:$B$1,0),0),
IF(OR(NOT(ISBLANK(BW262)),ISBLANK(BX262)),#N/A,
IF(BU262="empty","empty",
VLOOKUP(BU262,MonsterGroupTable!$A:$A,1,0)))))))</f>
        <v/>
      </c>
      <c r="CC262" s="2" t="str">
        <f>IF(AND(ISBLANK(CB262),OR(NOT(ISBLANK(CD262)),NOT(ISBLANK(CE262)))),#N/A,
IF(ISBLANK(CB262),"",
IF(AND(NOT(ISERROR(VLOOKUP(CB262,MonsterTable!$A:$B,MATCH(MonsterTable!$B$1,MonsterTable!$A$1:$B$1,0),0))),OR(ISBLANK(CD262),ISBLANK(CE262))),#N/A,
IFERROR(VLOOKUP(CB262,MonsterTable!$A:$B,MATCH(MonsterTable!$B$1,MonsterTable!$A$1:$B$1,0),0),
IF(OR(NOT(ISBLANK(CD262)),ISBLANK(CE262)),#N/A,
IF(CB262="empty","empty",
VLOOKUP(CB262,MonsterGroupTable!$A:$A,1,0)))))))</f>
        <v/>
      </c>
      <c r="CJ262" s="2" t="str">
        <f>IF(AND(ISBLANK(CI262),OR(NOT(ISBLANK(CK262)),NOT(ISBLANK(CL262)))),#N/A,
IF(ISBLANK(CI262),"",
IF(AND(NOT(ISERROR(VLOOKUP(CI262,MonsterTable!$A:$B,MATCH(MonsterTable!$B$1,MonsterTable!$A$1:$B$1,0),0))),OR(ISBLANK(CK262),ISBLANK(CL262))),#N/A,
IFERROR(VLOOKUP(CI262,MonsterTable!$A:$B,MATCH(MonsterTable!$B$1,MonsterTable!$A$1:$B$1,0),0),
IF(OR(NOT(ISBLANK(CK262)),ISBLANK(CL262)),#N/A,
IF(CI262="empty","empty",
VLOOKUP(CI262,MonsterGroupTable!$A:$A,1,0)))))))</f>
        <v/>
      </c>
    </row>
    <row r="263" spans="1:88">
      <c r="A263">
        <v>10262</v>
      </c>
      <c r="B263">
        <f t="shared" si="8"/>
        <v>1.1000000000000001</v>
      </c>
      <c r="C263">
        <f t="shared" si="8"/>
        <v>1.1000000000000001</v>
      </c>
      <c r="F263">
        <v>600</v>
      </c>
      <c r="G263">
        <v>10703</v>
      </c>
      <c r="H263">
        <v>0</v>
      </c>
      <c r="I263">
        <v>0</v>
      </c>
      <c r="J263">
        <v>0</v>
      </c>
      <c r="K263" t="s">
        <v>28</v>
      </c>
      <c r="L263" t="s">
        <v>253</v>
      </c>
      <c r="M263" t="s">
        <v>79</v>
      </c>
      <c r="N263" t="s">
        <v>80</v>
      </c>
      <c r="O263">
        <v>0</v>
      </c>
      <c r="P263">
        <v>-4.75</v>
      </c>
      <c r="Q263">
        <v>-3.5</v>
      </c>
      <c r="R263">
        <v>4.75</v>
      </c>
      <c r="S263">
        <v>3</v>
      </c>
      <c r="T263">
        <v>-13.5</v>
      </c>
      <c r="U263">
        <v>2.5499999999999998</v>
      </c>
      <c r="V263">
        <v>-6.75</v>
      </c>
      <c r="W263" t="str">
        <f t="shared" si="9"/>
        <v>g107,5</v>
      </c>
      <c r="X263" s="1" t="s">
        <v>285</v>
      </c>
      <c r="Y263" s="2" t="str">
        <f>IF(AND(ISBLANK(X263),OR(NOT(ISBLANK(Z263)),NOT(ISBLANK(AA263)))),#N/A,
IF(ISBLANK(X263),"",
IF(AND(NOT(ISERROR(VLOOKUP(X263,MonsterTable!$A:$B,MATCH(MonsterTable!$B$1,MonsterTable!$A$1:$B$1,0),0))),OR(ISBLANK(Z263),ISBLANK(AA263))),#N/A,
IFERROR(VLOOKUP(X263,MonsterTable!$A:$B,MATCH(MonsterTable!$B$1,MonsterTable!$A$1:$B$1,0),0),
IF(OR(NOT(ISBLANK(Z263)),ISBLANK(AA263)),#N/A,
IF(X263="empty","empty",
VLOOKUP(X263,MonsterGroupTable!$A:$A,1,0)))))))</f>
        <v>g107</v>
      </c>
      <c r="AA263">
        <v>5</v>
      </c>
      <c r="AF263" s="2" t="str">
        <f>IF(AND(ISBLANK(AE263),OR(NOT(ISBLANK(AG263)),NOT(ISBLANK(AH263)))),#N/A,
IF(ISBLANK(AE263),"",
IF(AND(NOT(ISERROR(VLOOKUP(AE263,MonsterTable!$A:$B,MATCH(MonsterTable!$B$1,MonsterTable!$A$1:$B$1,0),0))),OR(ISBLANK(AG263),ISBLANK(AH263))),#N/A,
IFERROR(VLOOKUP(AE263,MonsterTable!$A:$B,MATCH(MonsterTable!$B$1,MonsterTable!$A$1:$B$1,0),0),
IF(OR(NOT(ISBLANK(AG263)),ISBLANK(AH263)),#N/A,
IF(AE263="empty","empty",
VLOOKUP(AE263,MonsterGroupTable!$A:$A,1,0)))))))</f>
        <v/>
      </c>
      <c r="AM263" s="2" t="str">
        <f>IF(AND(ISBLANK(AL263),OR(NOT(ISBLANK(AN263)),NOT(ISBLANK(AO263)))),#N/A,
IF(ISBLANK(AL263),"",
IF(AND(NOT(ISERROR(VLOOKUP(AL263,MonsterTable!$A:$B,MATCH(MonsterTable!$B$1,MonsterTable!$A$1:$B$1,0),0))),OR(ISBLANK(AN263),ISBLANK(AO263))),#N/A,
IFERROR(VLOOKUP(AL263,MonsterTable!$A:$B,MATCH(MonsterTable!$B$1,MonsterTable!$A$1:$B$1,0),0),
IF(OR(NOT(ISBLANK(AN263)),ISBLANK(AO263)),#N/A,
IF(AL263="empty","empty",
VLOOKUP(AL263,MonsterGroupTable!$A:$A,1,0)))))))</f>
        <v/>
      </c>
      <c r="AT263" s="2" t="str">
        <f>IF(AND(ISBLANK(AS263),OR(NOT(ISBLANK(AU263)),NOT(ISBLANK(AV263)))),#N/A,
IF(ISBLANK(AS263),"",
IF(AND(NOT(ISERROR(VLOOKUP(AS263,MonsterTable!$A:$B,MATCH(MonsterTable!$B$1,MonsterTable!$A$1:$B$1,0),0))),OR(ISBLANK(AU263),ISBLANK(AV263))),#N/A,
IFERROR(VLOOKUP(AS263,MonsterTable!$A:$B,MATCH(MonsterTable!$B$1,MonsterTable!$A$1:$B$1,0),0),
IF(OR(NOT(ISBLANK(AU263)),ISBLANK(AV263)),#N/A,
IF(AS263="empty","empty",
VLOOKUP(AS263,MonsterGroupTable!$A:$A,1,0)))))))</f>
        <v/>
      </c>
      <c r="BA263" s="2" t="str">
        <f>IF(AND(ISBLANK(AZ263),OR(NOT(ISBLANK(BB263)),NOT(ISBLANK(BC263)))),#N/A,
IF(ISBLANK(AZ263),"",
IF(AND(NOT(ISERROR(VLOOKUP(AZ263,MonsterTable!$A:$B,MATCH(MonsterTable!$B$1,MonsterTable!$A$1:$B$1,0),0))),OR(ISBLANK(BB263),ISBLANK(BC263))),#N/A,
IFERROR(VLOOKUP(AZ263,MonsterTable!$A:$B,MATCH(MonsterTable!$B$1,MonsterTable!$A$1:$B$1,0),0),
IF(OR(NOT(ISBLANK(BB263)),ISBLANK(BC263)),#N/A,
IF(AZ263="empty","empty",
VLOOKUP(AZ263,MonsterGroupTable!$A:$A,1,0)))))))</f>
        <v/>
      </c>
      <c r="BH263" s="2" t="str">
        <f>IF(AND(ISBLANK(BG263),OR(NOT(ISBLANK(BI263)),NOT(ISBLANK(BJ263)))),#N/A,
IF(ISBLANK(BG263),"",
IF(AND(NOT(ISERROR(VLOOKUP(BG263,MonsterTable!$A:$B,MATCH(MonsterTable!$B$1,MonsterTable!$A$1:$B$1,0),0))),OR(ISBLANK(BI263),ISBLANK(BJ263))),#N/A,
IFERROR(VLOOKUP(BG263,MonsterTable!$A:$B,MATCH(MonsterTable!$B$1,MonsterTable!$A$1:$B$1,0),0),
IF(OR(NOT(ISBLANK(BI263)),ISBLANK(BJ263)),#N/A,
IF(BG263="empty","empty",
VLOOKUP(BG263,MonsterGroupTable!$A:$A,1,0)))))))</f>
        <v/>
      </c>
      <c r="BO263" s="2" t="str">
        <f>IF(AND(ISBLANK(BN263),OR(NOT(ISBLANK(BP263)),NOT(ISBLANK(BQ263)))),#N/A,
IF(ISBLANK(BN263),"",
IF(AND(NOT(ISERROR(VLOOKUP(BN263,MonsterTable!$A:$B,MATCH(MonsterTable!$B$1,MonsterTable!$A$1:$B$1,0),0))),OR(ISBLANK(BP263),ISBLANK(BQ263))),#N/A,
IFERROR(VLOOKUP(BN263,MonsterTable!$A:$B,MATCH(MonsterTable!$B$1,MonsterTable!$A$1:$B$1,0),0),
IF(OR(NOT(ISBLANK(BP263)),ISBLANK(BQ263)),#N/A,
IF(BN263="empty","empty",
VLOOKUP(BN263,MonsterGroupTable!$A:$A,1,0)))))))</f>
        <v/>
      </c>
      <c r="BV263" s="2" t="str">
        <f>IF(AND(ISBLANK(BU263),OR(NOT(ISBLANK(BW263)),NOT(ISBLANK(BX263)))),#N/A,
IF(ISBLANK(BU263),"",
IF(AND(NOT(ISERROR(VLOOKUP(BU263,MonsterTable!$A:$B,MATCH(MonsterTable!$B$1,MonsterTable!$A$1:$B$1,0),0))),OR(ISBLANK(BW263),ISBLANK(BX263))),#N/A,
IFERROR(VLOOKUP(BU263,MonsterTable!$A:$B,MATCH(MonsterTable!$B$1,MonsterTable!$A$1:$B$1,0),0),
IF(OR(NOT(ISBLANK(BW263)),ISBLANK(BX263)),#N/A,
IF(BU263="empty","empty",
VLOOKUP(BU263,MonsterGroupTable!$A:$A,1,0)))))))</f>
        <v/>
      </c>
      <c r="CC263" s="2" t="str">
        <f>IF(AND(ISBLANK(CB263),OR(NOT(ISBLANK(CD263)),NOT(ISBLANK(CE263)))),#N/A,
IF(ISBLANK(CB263),"",
IF(AND(NOT(ISERROR(VLOOKUP(CB263,MonsterTable!$A:$B,MATCH(MonsterTable!$B$1,MonsterTable!$A$1:$B$1,0),0))),OR(ISBLANK(CD263),ISBLANK(CE263))),#N/A,
IFERROR(VLOOKUP(CB263,MonsterTable!$A:$B,MATCH(MonsterTable!$B$1,MonsterTable!$A$1:$B$1,0),0),
IF(OR(NOT(ISBLANK(CD263)),ISBLANK(CE263)),#N/A,
IF(CB263="empty","empty",
VLOOKUP(CB263,MonsterGroupTable!$A:$A,1,0)))))))</f>
        <v/>
      </c>
      <c r="CJ263" s="2" t="str">
        <f>IF(AND(ISBLANK(CI263),OR(NOT(ISBLANK(CK263)),NOT(ISBLANK(CL263)))),#N/A,
IF(ISBLANK(CI263),"",
IF(AND(NOT(ISERROR(VLOOKUP(CI263,MonsterTable!$A:$B,MATCH(MonsterTable!$B$1,MonsterTable!$A$1:$B$1,0),0))),OR(ISBLANK(CK263),ISBLANK(CL263))),#N/A,
IFERROR(VLOOKUP(CI263,MonsterTable!$A:$B,MATCH(MonsterTable!$B$1,MonsterTable!$A$1:$B$1,0),0),
IF(OR(NOT(ISBLANK(CK263)),ISBLANK(CL263)),#N/A,
IF(CI263="empty","empty",
VLOOKUP(CI263,MonsterGroupTable!$A:$A,1,0)))))))</f>
        <v/>
      </c>
    </row>
    <row r="264" spans="1:88">
      <c r="A264">
        <v>10263</v>
      </c>
      <c r="B264">
        <f t="shared" si="8"/>
        <v>1.1000000000000001</v>
      </c>
      <c r="C264">
        <f t="shared" si="8"/>
        <v>1.1000000000000001</v>
      </c>
      <c r="F264">
        <v>600</v>
      </c>
      <c r="G264">
        <v>10793</v>
      </c>
      <c r="H264">
        <v>0</v>
      </c>
      <c r="I264">
        <v>0</v>
      </c>
      <c r="J264">
        <v>0</v>
      </c>
      <c r="K264" t="s">
        <v>28</v>
      </c>
      <c r="L264" t="s">
        <v>253</v>
      </c>
      <c r="M264" t="s">
        <v>79</v>
      </c>
      <c r="N264" t="s">
        <v>80</v>
      </c>
      <c r="O264">
        <v>0</v>
      </c>
      <c r="P264">
        <v>-4.75</v>
      </c>
      <c r="Q264">
        <v>-3.5</v>
      </c>
      <c r="R264">
        <v>4.75</v>
      </c>
      <c r="S264">
        <v>3</v>
      </c>
      <c r="T264">
        <v>-13.5</v>
      </c>
      <c r="U264">
        <v>2.5499999999999998</v>
      </c>
      <c r="V264">
        <v>-6.75</v>
      </c>
      <c r="W264" t="str">
        <f t="shared" si="9"/>
        <v>g107,5</v>
      </c>
      <c r="X264" s="1" t="s">
        <v>285</v>
      </c>
      <c r="Y264" s="2" t="str">
        <f>IF(AND(ISBLANK(X264),OR(NOT(ISBLANK(Z264)),NOT(ISBLANK(AA264)))),#N/A,
IF(ISBLANK(X264),"",
IF(AND(NOT(ISERROR(VLOOKUP(X264,MonsterTable!$A:$B,MATCH(MonsterTable!$B$1,MonsterTable!$A$1:$B$1,0),0))),OR(ISBLANK(Z264),ISBLANK(AA264))),#N/A,
IFERROR(VLOOKUP(X264,MonsterTable!$A:$B,MATCH(MonsterTable!$B$1,MonsterTable!$A$1:$B$1,0),0),
IF(OR(NOT(ISBLANK(Z264)),ISBLANK(AA264)),#N/A,
IF(X264="empty","empty",
VLOOKUP(X264,MonsterGroupTable!$A:$A,1,0)))))))</f>
        <v>g107</v>
      </c>
      <c r="AA264">
        <v>5</v>
      </c>
      <c r="AF264" s="2" t="str">
        <f>IF(AND(ISBLANK(AE264),OR(NOT(ISBLANK(AG264)),NOT(ISBLANK(AH264)))),#N/A,
IF(ISBLANK(AE264),"",
IF(AND(NOT(ISERROR(VLOOKUP(AE264,MonsterTable!$A:$B,MATCH(MonsterTable!$B$1,MonsterTable!$A$1:$B$1,0),0))),OR(ISBLANK(AG264),ISBLANK(AH264))),#N/A,
IFERROR(VLOOKUP(AE264,MonsterTable!$A:$B,MATCH(MonsterTable!$B$1,MonsterTable!$A$1:$B$1,0),0),
IF(OR(NOT(ISBLANK(AG264)),ISBLANK(AH264)),#N/A,
IF(AE264="empty","empty",
VLOOKUP(AE264,MonsterGroupTable!$A:$A,1,0)))))))</f>
        <v/>
      </c>
      <c r="AM264" s="2" t="str">
        <f>IF(AND(ISBLANK(AL264),OR(NOT(ISBLANK(AN264)),NOT(ISBLANK(AO264)))),#N/A,
IF(ISBLANK(AL264),"",
IF(AND(NOT(ISERROR(VLOOKUP(AL264,MonsterTable!$A:$B,MATCH(MonsterTable!$B$1,MonsterTable!$A$1:$B$1,0),0))),OR(ISBLANK(AN264),ISBLANK(AO264))),#N/A,
IFERROR(VLOOKUP(AL264,MonsterTable!$A:$B,MATCH(MonsterTable!$B$1,MonsterTable!$A$1:$B$1,0),0),
IF(OR(NOT(ISBLANK(AN264)),ISBLANK(AO264)),#N/A,
IF(AL264="empty","empty",
VLOOKUP(AL264,MonsterGroupTable!$A:$A,1,0)))))))</f>
        <v/>
      </c>
      <c r="AT264" s="2" t="str">
        <f>IF(AND(ISBLANK(AS264),OR(NOT(ISBLANK(AU264)),NOT(ISBLANK(AV264)))),#N/A,
IF(ISBLANK(AS264),"",
IF(AND(NOT(ISERROR(VLOOKUP(AS264,MonsterTable!$A:$B,MATCH(MonsterTable!$B$1,MonsterTable!$A$1:$B$1,0),0))),OR(ISBLANK(AU264),ISBLANK(AV264))),#N/A,
IFERROR(VLOOKUP(AS264,MonsterTable!$A:$B,MATCH(MonsterTable!$B$1,MonsterTable!$A$1:$B$1,0),0),
IF(OR(NOT(ISBLANK(AU264)),ISBLANK(AV264)),#N/A,
IF(AS264="empty","empty",
VLOOKUP(AS264,MonsterGroupTable!$A:$A,1,0)))))))</f>
        <v/>
      </c>
      <c r="BA264" s="2" t="str">
        <f>IF(AND(ISBLANK(AZ264),OR(NOT(ISBLANK(BB264)),NOT(ISBLANK(BC264)))),#N/A,
IF(ISBLANK(AZ264),"",
IF(AND(NOT(ISERROR(VLOOKUP(AZ264,MonsterTable!$A:$B,MATCH(MonsterTable!$B$1,MonsterTable!$A$1:$B$1,0),0))),OR(ISBLANK(BB264),ISBLANK(BC264))),#N/A,
IFERROR(VLOOKUP(AZ264,MonsterTable!$A:$B,MATCH(MonsterTable!$B$1,MonsterTable!$A$1:$B$1,0),0),
IF(OR(NOT(ISBLANK(BB264)),ISBLANK(BC264)),#N/A,
IF(AZ264="empty","empty",
VLOOKUP(AZ264,MonsterGroupTable!$A:$A,1,0)))))))</f>
        <v/>
      </c>
      <c r="BH264" s="2" t="str">
        <f>IF(AND(ISBLANK(BG264),OR(NOT(ISBLANK(BI264)),NOT(ISBLANK(BJ264)))),#N/A,
IF(ISBLANK(BG264),"",
IF(AND(NOT(ISERROR(VLOOKUP(BG264,MonsterTable!$A:$B,MATCH(MonsterTable!$B$1,MonsterTable!$A$1:$B$1,0),0))),OR(ISBLANK(BI264),ISBLANK(BJ264))),#N/A,
IFERROR(VLOOKUP(BG264,MonsterTable!$A:$B,MATCH(MonsterTable!$B$1,MonsterTable!$A$1:$B$1,0),0),
IF(OR(NOT(ISBLANK(BI264)),ISBLANK(BJ264)),#N/A,
IF(BG264="empty","empty",
VLOOKUP(BG264,MonsterGroupTable!$A:$A,1,0)))))))</f>
        <v/>
      </c>
      <c r="BO264" s="2" t="str">
        <f>IF(AND(ISBLANK(BN264),OR(NOT(ISBLANK(BP264)),NOT(ISBLANK(BQ264)))),#N/A,
IF(ISBLANK(BN264),"",
IF(AND(NOT(ISERROR(VLOOKUP(BN264,MonsterTable!$A:$B,MATCH(MonsterTable!$B$1,MonsterTable!$A$1:$B$1,0),0))),OR(ISBLANK(BP264),ISBLANK(BQ264))),#N/A,
IFERROR(VLOOKUP(BN264,MonsterTable!$A:$B,MATCH(MonsterTable!$B$1,MonsterTable!$A$1:$B$1,0),0),
IF(OR(NOT(ISBLANK(BP264)),ISBLANK(BQ264)),#N/A,
IF(BN264="empty","empty",
VLOOKUP(BN264,MonsterGroupTable!$A:$A,1,0)))))))</f>
        <v/>
      </c>
      <c r="BV264" s="2" t="str">
        <f>IF(AND(ISBLANK(BU264),OR(NOT(ISBLANK(BW264)),NOT(ISBLANK(BX264)))),#N/A,
IF(ISBLANK(BU264),"",
IF(AND(NOT(ISERROR(VLOOKUP(BU264,MonsterTable!$A:$B,MATCH(MonsterTable!$B$1,MonsterTable!$A$1:$B$1,0),0))),OR(ISBLANK(BW264),ISBLANK(BX264))),#N/A,
IFERROR(VLOOKUP(BU264,MonsterTable!$A:$B,MATCH(MonsterTable!$B$1,MonsterTable!$A$1:$B$1,0),0),
IF(OR(NOT(ISBLANK(BW264)),ISBLANK(BX264)),#N/A,
IF(BU264="empty","empty",
VLOOKUP(BU264,MonsterGroupTable!$A:$A,1,0)))))))</f>
        <v/>
      </c>
      <c r="CC264" s="2" t="str">
        <f>IF(AND(ISBLANK(CB264),OR(NOT(ISBLANK(CD264)),NOT(ISBLANK(CE264)))),#N/A,
IF(ISBLANK(CB264),"",
IF(AND(NOT(ISERROR(VLOOKUP(CB264,MonsterTable!$A:$B,MATCH(MonsterTable!$B$1,MonsterTable!$A$1:$B$1,0),0))),OR(ISBLANK(CD264),ISBLANK(CE264))),#N/A,
IFERROR(VLOOKUP(CB264,MonsterTable!$A:$B,MATCH(MonsterTable!$B$1,MonsterTable!$A$1:$B$1,0),0),
IF(OR(NOT(ISBLANK(CD264)),ISBLANK(CE264)),#N/A,
IF(CB264="empty","empty",
VLOOKUP(CB264,MonsterGroupTable!$A:$A,1,0)))))))</f>
        <v/>
      </c>
      <c r="CJ264" s="2" t="str">
        <f>IF(AND(ISBLANK(CI264),OR(NOT(ISBLANK(CK264)),NOT(ISBLANK(CL264)))),#N/A,
IF(ISBLANK(CI264),"",
IF(AND(NOT(ISERROR(VLOOKUP(CI264,MonsterTable!$A:$B,MATCH(MonsterTable!$B$1,MonsterTable!$A$1:$B$1,0),0))),OR(ISBLANK(CK264),ISBLANK(CL264))),#N/A,
IFERROR(VLOOKUP(CI264,MonsterTable!$A:$B,MATCH(MonsterTable!$B$1,MonsterTable!$A$1:$B$1,0),0),
IF(OR(NOT(ISBLANK(CK264)),ISBLANK(CL264)),#N/A,
IF(CI264="empty","empty",
VLOOKUP(CI264,MonsterGroupTable!$A:$A,1,0)))))))</f>
        <v/>
      </c>
    </row>
    <row r="265" spans="1:88">
      <c r="A265">
        <v>10264</v>
      </c>
      <c r="B265">
        <f t="shared" si="8"/>
        <v>1.1000000000000001</v>
      </c>
      <c r="C265">
        <f t="shared" si="8"/>
        <v>1.1000000000000001</v>
      </c>
      <c r="F265">
        <v>600</v>
      </c>
      <c r="G265">
        <v>10883</v>
      </c>
      <c r="H265">
        <v>0</v>
      </c>
      <c r="I265">
        <v>0</v>
      </c>
      <c r="J265">
        <v>0</v>
      </c>
      <c r="K265" t="s">
        <v>28</v>
      </c>
      <c r="L265" t="s">
        <v>253</v>
      </c>
      <c r="M265" t="s">
        <v>79</v>
      </c>
      <c r="N265" t="s">
        <v>80</v>
      </c>
      <c r="O265">
        <v>0</v>
      </c>
      <c r="P265">
        <v>-4.75</v>
      </c>
      <c r="Q265">
        <v>-3.5</v>
      </c>
      <c r="R265">
        <v>4.75</v>
      </c>
      <c r="S265">
        <v>3</v>
      </c>
      <c r="T265">
        <v>-13.5</v>
      </c>
      <c r="U265">
        <v>2.5499999999999998</v>
      </c>
      <c r="V265">
        <v>-6.75</v>
      </c>
      <c r="W265" t="str">
        <f t="shared" si="9"/>
        <v>g107,5</v>
      </c>
      <c r="X265" s="1" t="s">
        <v>285</v>
      </c>
      <c r="Y265" s="2" t="str">
        <f>IF(AND(ISBLANK(X265),OR(NOT(ISBLANK(Z265)),NOT(ISBLANK(AA265)))),#N/A,
IF(ISBLANK(X265),"",
IF(AND(NOT(ISERROR(VLOOKUP(X265,MonsterTable!$A:$B,MATCH(MonsterTable!$B$1,MonsterTable!$A$1:$B$1,0),0))),OR(ISBLANK(Z265),ISBLANK(AA265))),#N/A,
IFERROR(VLOOKUP(X265,MonsterTable!$A:$B,MATCH(MonsterTable!$B$1,MonsterTable!$A$1:$B$1,0),0),
IF(OR(NOT(ISBLANK(Z265)),ISBLANK(AA265)),#N/A,
IF(X265="empty","empty",
VLOOKUP(X265,MonsterGroupTable!$A:$A,1,0)))))))</f>
        <v>g107</v>
      </c>
      <c r="AA265">
        <v>5</v>
      </c>
      <c r="AF265" s="2" t="str">
        <f>IF(AND(ISBLANK(AE265),OR(NOT(ISBLANK(AG265)),NOT(ISBLANK(AH265)))),#N/A,
IF(ISBLANK(AE265),"",
IF(AND(NOT(ISERROR(VLOOKUP(AE265,MonsterTable!$A:$B,MATCH(MonsterTable!$B$1,MonsterTable!$A$1:$B$1,0),0))),OR(ISBLANK(AG265),ISBLANK(AH265))),#N/A,
IFERROR(VLOOKUP(AE265,MonsterTable!$A:$B,MATCH(MonsterTable!$B$1,MonsterTable!$A$1:$B$1,0),0),
IF(OR(NOT(ISBLANK(AG265)),ISBLANK(AH265)),#N/A,
IF(AE265="empty","empty",
VLOOKUP(AE265,MonsterGroupTable!$A:$A,1,0)))))))</f>
        <v/>
      </c>
      <c r="AM265" s="2" t="str">
        <f>IF(AND(ISBLANK(AL265),OR(NOT(ISBLANK(AN265)),NOT(ISBLANK(AO265)))),#N/A,
IF(ISBLANK(AL265),"",
IF(AND(NOT(ISERROR(VLOOKUP(AL265,MonsterTable!$A:$B,MATCH(MonsterTable!$B$1,MonsterTable!$A$1:$B$1,0),0))),OR(ISBLANK(AN265),ISBLANK(AO265))),#N/A,
IFERROR(VLOOKUP(AL265,MonsterTable!$A:$B,MATCH(MonsterTable!$B$1,MonsterTable!$A$1:$B$1,0),0),
IF(OR(NOT(ISBLANK(AN265)),ISBLANK(AO265)),#N/A,
IF(AL265="empty","empty",
VLOOKUP(AL265,MonsterGroupTable!$A:$A,1,0)))))))</f>
        <v/>
      </c>
      <c r="AT265" s="2" t="str">
        <f>IF(AND(ISBLANK(AS265),OR(NOT(ISBLANK(AU265)),NOT(ISBLANK(AV265)))),#N/A,
IF(ISBLANK(AS265),"",
IF(AND(NOT(ISERROR(VLOOKUP(AS265,MonsterTable!$A:$B,MATCH(MonsterTable!$B$1,MonsterTable!$A$1:$B$1,0),0))),OR(ISBLANK(AU265),ISBLANK(AV265))),#N/A,
IFERROR(VLOOKUP(AS265,MonsterTable!$A:$B,MATCH(MonsterTable!$B$1,MonsterTable!$A$1:$B$1,0),0),
IF(OR(NOT(ISBLANK(AU265)),ISBLANK(AV265)),#N/A,
IF(AS265="empty","empty",
VLOOKUP(AS265,MonsterGroupTable!$A:$A,1,0)))))))</f>
        <v/>
      </c>
      <c r="BA265" s="2" t="str">
        <f>IF(AND(ISBLANK(AZ265),OR(NOT(ISBLANK(BB265)),NOT(ISBLANK(BC265)))),#N/A,
IF(ISBLANK(AZ265),"",
IF(AND(NOT(ISERROR(VLOOKUP(AZ265,MonsterTable!$A:$B,MATCH(MonsterTable!$B$1,MonsterTable!$A$1:$B$1,0),0))),OR(ISBLANK(BB265),ISBLANK(BC265))),#N/A,
IFERROR(VLOOKUP(AZ265,MonsterTable!$A:$B,MATCH(MonsterTable!$B$1,MonsterTable!$A$1:$B$1,0),0),
IF(OR(NOT(ISBLANK(BB265)),ISBLANK(BC265)),#N/A,
IF(AZ265="empty","empty",
VLOOKUP(AZ265,MonsterGroupTable!$A:$A,1,0)))))))</f>
        <v/>
      </c>
      <c r="BH265" s="2" t="str">
        <f>IF(AND(ISBLANK(BG265),OR(NOT(ISBLANK(BI265)),NOT(ISBLANK(BJ265)))),#N/A,
IF(ISBLANK(BG265),"",
IF(AND(NOT(ISERROR(VLOOKUP(BG265,MonsterTable!$A:$B,MATCH(MonsterTable!$B$1,MonsterTable!$A$1:$B$1,0),0))),OR(ISBLANK(BI265),ISBLANK(BJ265))),#N/A,
IFERROR(VLOOKUP(BG265,MonsterTable!$A:$B,MATCH(MonsterTable!$B$1,MonsterTable!$A$1:$B$1,0),0),
IF(OR(NOT(ISBLANK(BI265)),ISBLANK(BJ265)),#N/A,
IF(BG265="empty","empty",
VLOOKUP(BG265,MonsterGroupTable!$A:$A,1,0)))))))</f>
        <v/>
      </c>
      <c r="BO265" s="2" t="str">
        <f>IF(AND(ISBLANK(BN265),OR(NOT(ISBLANK(BP265)),NOT(ISBLANK(BQ265)))),#N/A,
IF(ISBLANK(BN265),"",
IF(AND(NOT(ISERROR(VLOOKUP(BN265,MonsterTable!$A:$B,MATCH(MonsterTable!$B$1,MonsterTable!$A$1:$B$1,0),0))),OR(ISBLANK(BP265),ISBLANK(BQ265))),#N/A,
IFERROR(VLOOKUP(BN265,MonsterTable!$A:$B,MATCH(MonsterTable!$B$1,MonsterTable!$A$1:$B$1,0),0),
IF(OR(NOT(ISBLANK(BP265)),ISBLANK(BQ265)),#N/A,
IF(BN265="empty","empty",
VLOOKUP(BN265,MonsterGroupTable!$A:$A,1,0)))))))</f>
        <v/>
      </c>
      <c r="BV265" s="2" t="str">
        <f>IF(AND(ISBLANK(BU265),OR(NOT(ISBLANK(BW265)),NOT(ISBLANK(BX265)))),#N/A,
IF(ISBLANK(BU265),"",
IF(AND(NOT(ISERROR(VLOOKUP(BU265,MonsterTable!$A:$B,MATCH(MonsterTable!$B$1,MonsterTable!$A$1:$B$1,0),0))),OR(ISBLANK(BW265),ISBLANK(BX265))),#N/A,
IFERROR(VLOOKUP(BU265,MonsterTable!$A:$B,MATCH(MonsterTable!$B$1,MonsterTable!$A$1:$B$1,0),0),
IF(OR(NOT(ISBLANK(BW265)),ISBLANK(BX265)),#N/A,
IF(BU265="empty","empty",
VLOOKUP(BU265,MonsterGroupTable!$A:$A,1,0)))))))</f>
        <v/>
      </c>
      <c r="CC265" s="2" t="str">
        <f>IF(AND(ISBLANK(CB265),OR(NOT(ISBLANK(CD265)),NOT(ISBLANK(CE265)))),#N/A,
IF(ISBLANK(CB265),"",
IF(AND(NOT(ISERROR(VLOOKUP(CB265,MonsterTable!$A:$B,MATCH(MonsterTable!$B$1,MonsterTable!$A$1:$B$1,0),0))),OR(ISBLANK(CD265),ISBLANK(CE265))),#N/A,
IFERROR(VLOOKUP(CB265,MonsterTable!$A:$B,MATCH(MonsterTable!$B$1,MonsterTable!$A$1:$B$1,0),0),
IF(OR(NOT(ISBLANK(CD265)),ISBLANK(CE265)),#N/A,
IF(CB265="empty","empty",
VLOOKUP(CB265,MonsterGroupTable!$A:$A,1,0)))))))</f>
        <v/>
      </c>
      <c r="CJ265" s="2" t="str">
        <f>IF(AND(ISBLANK(CI265),OR(NOT(ISBLANK(CK265)),NOT(ISBLANK(CL265)))),#N/A,
IF(ISBLANK(CI265),"",
IF(AND(NOT(ISERROR(VLOOKUP(CI265,MonsterTable!$A:$B,MATCH(MonsterTable!$B$1,MonsterTable!$A$1:$B$1,0),0))),OR(ISBLANK(CK265),ISBLANK(CL265))),#N/A,
IFERROR(VLOOKUP(CI265,MonsterTable!$A:$B,MATCH(MonsterTable!$B$1,MonsterTable!$A$1:$B$1,0),0),
IF(OR(NOT(ISBLANK(CK265)),ISBLANK(CL265)),#N/A,
IF(CI265="empty","empty",
VLOOKUP(CI265,MonsterGroupTable!$A:$A,1,0)))))))</f>
        <v/>
      </c>
    </row>
    <row r="266" spans="1:88">
      <c r="A266">
        <v>10265</v>
      </c>
      <c r="B266">
        <f t="shared" si="8"/>
        <v>1.1000000000000001</v>
      </c>
      <c r="C266">
        <f t="shared" si="8"/>
        <v>1.1000000000000001</v>
      </c>
      <c r="F266">
        <v>600</v>
      </c>
      <c r="G266">
        <v>10973</v>
      </c>
      <c r="H266">
        <v>0</v>
      </c>
      <c r="I266">
        <v>0</v>
      </c>
      <c r="J266">
        <v>0</v>
      </c>
      <c r="K266" t="s">
        <v>28</v>
      </c>
      <c r="L266" t="s">
        <v>253</v>
      </c>
      <c r="M266" t="s">
        <v>79</v>
      </c>
      <c r="N266" t="s">
        <v>80</v>
      </c>
      <c r="O266">
        <v>0</v>
      </c>
      <c r="P266">
        <v>-4.75</v>
      </c>
      <c r="Q266">
        <v>-3.5</v>
      </c>
      <c r="R266">
        <v>4.75</v>
      </c>
      <c r="S266">
        <v>3</v>
      </c>
      <c r="T266">
        <v>-13.5</v>
      </c>
      <c r="U266">
        <v>2.5499999999999998</v>
      </c>
      <c r="V266">
        <v>-6.75</v>
      </c>
      <c r="W266" t="str">
        <f t="shared" si="9"/>
        <v>g107,5</v>
      </c>
      <c r="X266" s="1" t="s">
        <v>285</v>
      </c>
      <c r="Y266" s="2" t="str">
        <f>IF(AND(ISBLANK(X266),OR(NOT(ISBLANK(Z266)),NOT(ISBLANK(AA266)))),#N/A,
IF(ISBLANK(X266),"",
IF(AND(NOT(ISERROR(VLOOKUP(X266,MonsterTable!$A:$B,MATCH(MonsterTable!$B$1,MonsterTable!$A$1:$B$1,0),0))),OR(ISBLANK(Z266),ISBLANK(AA266))),#N/A,
IFERROR(VLOOKUP(X266,MonsterTable!$A:$B,MATCH(MonsterTable!$B$1,MonsterTable!$A$1:$B$1,0),0),
IF(OR(NOT(ISBLANK(Z266)),ISBLANK(AA266)),#N/A,
IF(X266="empty","empty",
VLOOKUP(X266,MonsterGroupTable!$A:$A,1,0)))))))</f>
        <v>g107</v>
      </c>
      <c r="AA266">
        <v>5</v>
      </c>
      <c r="AF266" s="2" t="str">
        <f>IF(AND(ISBLANK(AE266),OR(NOT(ISBLANK(AG266)),NOT(ISBLANK(AH266)))),#N/A,
IF(ISBLANK(AE266),"",
IF(AND(NOT(ISERROR(VLOOKUP(AE266,MonsterTable!$A:$B,MATCH(MonsterTable!$B$1,MonsterTable!$A$1:$B$1,0),0))),OR(ISBLANK(AG266),ISBLANK(AH266))),#N/A,
IFERROR(VLOOKUP(AE266,MonsterTable!$A:$B,MATCH(MonsterTable!$B$1,MonsterTable!$A$1:$B$1,0),0),
IF(OR(NOT(ISBLANK(AG266)),ISBLANK(AH266)),#N/A,
IF(AE266="empty","empty",
VLOOKUP(AE266,MonsterGroupTable!$A:$A,1,0)))))))</f>
        <v/>
      </c>
      <c r="AM266" s="2" t="str">
        <f>IF(AND(ISBLANK(AL266),OR(NOT(ISBLANK(AN266)),NOT(ISBLANK(AO266)))),#N/A,
IF(ISBLANK(AL266),"",
IF(AND(NOT(ISERROR(VLOOKUP(AL266,MonsterTable!$A:$B,MATCH(MonsterTable!$B$1,MonsterTable!$A$1:$B$1,0),0))),OR(ISBLANK(AN266),ISBLANK(AO266))),#N/A,
IFERROR(VLOOKUP(AL266,MonsterTable!$A:$B,MATCH(MonsterTable!$B$1,MonsterTable!$A$1:$B$1,0),0),
IF(OR(NOT(ISBLANK(AN266)),ISBLANK(AO266)),#N/A,
IF(AL266="empty","empty",
VLOOKUP(AL266,MonsterGroupTable!$A:$A,1,0)))))))</f>
        <v/>
      </c>
      <c r="AT266" s="2" t="str">
        <f>IF(AND(ISBLANK(AS266),OR(NOT(ISBLANK(AU266)),NOT(ISBLANK(AV266)))),#N/A,
IF(ISBLANK(AS266),"",
IF(AND(NOT(ISERROR(VLOOKUP(AS266,MonsterTable!$A:$B,MATCH(MonsterTable!$B$1,MonsterTable!$A$1:$B$1,0),0))),OR(ISBLANK(AU266),ISBLANK(AV266))),#N/A,
IFERROR(VLOOKUP(AS266,MonsterTable!$A:$B,MATCH(MonsterTable!$B$1,MonsterTable!$A$1:$B$1,0),0),
IF(OR(NOT(ISBLANK(AU266)),ISBLANK(AV266)),#N/A,
IF(AS266="empty","empty",
VLOOKUP(AS266,MonsterGroupTable!$A:$A,1,0)))))))</f>
        <v/>
      </c>
      <c r="BA266" s="2" t="str">
        <f>IF(AND(ISBLANK(AZ266),OR(NOT(ISBLANK(BB266)),NOT(ISBLANK(BC266)))),#N/A,
IF(ISBLANK(AZ266),"",
IF(AND(NOT(ISERROR(VLOOKUP(AZ266,MonsterTable!$A:$B,MATCH(MonsterTable!$B$1,MonsterTable!$A$1:$B$1,0),0))),OR(ISBLANK(BB266),ISBLANK(BC266))),#N/A,
IFERROR(VLOOKUP(AZ266,MonsterTable!$A:$B,MATCH(MonsterTable!$B$1,MonsterTable!$A$1:$B$1,0),0),
IF(OR(NOT(ISBLANK(BB266)),ISBLANK(BC266)),#N/A,
IF(AZ266="empty","empty",
VLOOKUP(AZ266,MonsterGroupTable!$A:$A,1,0)))))))</f>
        <v/>
      </c>
      <c r="BH266" s="2" t="str">
        <f>IF(AND(ISBLANK(BG266),OR(NOT(ISBLANK(BI266)),NOT(ISBLANK(BJ266)))),#N/A,
IF(ISBLANK(BG266),"",
IF(AND(NOT(ISERROR(VLOOKUP(BG266,MonsterTable!$A:$B,MATCH(MonsterTable!$B$1,MonsterTable!$A$1:$B$1,0),0))),OR(ISBLANK(BI266),ISBLANK(BJ266))),#N/A,
IFERROR(VLOOKUP(BG266,MonsterTable!$A:$B,MATCH(MonsterTable!$B$1,MonsterTable!$A$1:$B$1,0),0),
IF(OR(NOT(ISBLANK(BI266)),ISBLANK(BJ266)),#N/A,
IF(BG266="empty","empty",
VLOOKUP(BG266,MonsterGroupTable!$A:$A,1,0)))))))</f>
        <v/>
      </c>
      <c r="BO266" s="2" t="str">
        <f>IF(AND(ISBLANK(BN266),OR(NOT(ISBLANK(BP266)),NOT(ISBLANK(BQ266)))),#N/A,
IF(ISBLANK(BN266),"",
IF(AND(NOT(ISERROR(VLOOKUP(BN266,MonsterTable!$A:$B,MATCH(MonsterTable!$B$1,MonsterTable!$A$1:$B$1,0),0))),OR(ISBLANK(BP266),ISBLANK(BQ266))),#N/A,
IFERROR(VLOOKUP(BN266,MonsterTable!$A:$B,MATCH(MonsterTable!$B$1,MonsterTable!$A$1:$B$1,0),0),
IF(OR(NOT(ISBLANK(BP266)),ISBLANK(BQ266)),#N/A,
IF(BN266="empty","empty",
VLOOKUP(BN266,MonsterGroupTable!$A:$A,1,0)))))))</f>
        <v/>
      </c>
      <c r="BV266" s="2" t="str">
        <f>IF(AND(ISBLANK(BU266),OR(NOT(ISBLANK(BW266)),NOT(ISBLANK(BX266)))),#N/A,
IF(ISBLANK(BU266),"",
IF(AND(NOT(ISERROR(VLOOKUP(BU266,MonsterTable!$A:$B,MATCH(MonsterTable!$B$1,MonsterTable!$A$1:$B$1,0),0))),OR(ISBLANK(BW266),ISBLANK(BX266))),#N/A,
IFERROR(VLOOKUP(BU266,MonsterTable!$A:$B,MATCH(MonsterTable!$B$1,MonsterTable!$A$1:$B$1,0),0),
IF(OR(NOT(ISBLANK(BW266)),ISBLANK(BX266)),#N/A,
IF(BU266="empty","empty",
VLOOKUP(BU266,MonsterGroupTable!$A:$A,1,0)))))))</f>
        <v/>
      </c>
      <c r="CC266" s="2" t="str">
        <f>IF(AND(ISBLANK(CB266),OR(NOT(ISBLANK(CD266)),NOT(ISBLANK(CE266)))),#N/A,
IF(ISBLANK(CB266),"",
IF(AND(NOT(ISERROR(VLOOKUP(CB266,MonsterTable!$A:$B,MATCH(MonsterTable!$B$1,MonsterTable!$A$1:$B$1,0),0))),OR(ISBLANK(CD266),ISBLANK(CE266))),#N/A,
IFERROR(VLOOKUP(CB266,MonsterTable!$A:$B,MATCH(MonsterTable!$B$1,MonsterTable!$A$1:$B$1,0),0),
IF(OR(NOT(ISBLANK(CD266)),ISBLANK(CE266)),#N/A,
IF(CB266="empty","empty",
VLOOKUP(CB266,MonsterGroupTable!$A:$A,1,0)))))))</f>
        <v/>
      </c>
      <c r="CJ266" s="2" t="str">
        <f>IF(AND(ISBLANK(CI266),OR(NOT(ISBLANK(CK266)),NOT(ISBLANK(CL266)))),#N/A,
IF(ISBLANK(CI266),"",
IF(AND(NOT(ISERROR(VLOOKUP(CI266,MonsterTable!$A:$B,MATCH(MonsterTable!$B$1,MonsterTable!$A$1:$B$1,0),0))),OR(ISBLANK(CK266),ISBLANK(CL266))),#N/A,
IFERROR(VLOOKUP(CI266,MonsterTable!$A:$B,MATCH(MonsterTable!$B$1,MonsterTable!$A$1:$B$1,0),0),
IF(OR(NOT(ISBLANK(CK266)),ISBLANK(CL266)),#N/A,
IF(CI266="empty","empty",
VLOOKUP(CI266,MonsterGroupTable!$A:$A,1,0)))))))</f>
        <v/>
      </c>
    </row>
    <row r="267" spans="1:88">
      <c r="A267">
        <v>10266</v>
      </c>
      <c r="B267">
        <f t="shared" si="8"/>
        <v>1.1000000000000001</v>
      </c>
      <c r="C267">
        <f t="shared" si="8"/>
        <v>1.1000000000000001</v>
      </c>
      <c r="F267">
        <v>600</v>
      </c>
      <c r="G267">
        <v>11063</v>
      </c>
      <c r="H267">
        <v>0</v>
      </c>
      <c r="I267">
        <v>0</v>
      </c>
      <c r="J267">
        <v>0</v>
      </c>
      <c r="K267" t="s">
        <v>28</v>
      </c>
      <c r="L267" t="s">
        <v>253</v>
      </c>
      <c r="M267" t="s">
        <v>79</v>
      </c>
      <c r="N267" t="s">
        <v>80</v>
      </c>
      <c r="O267">
        <v>0</v>
      </c>
      <c r="P267">
        <v>-4.75</v>
      </c>
      <c r="Q267">
        <v>-3.5</v>
      </c>
      <c r="R267">
        <v>4.75</v>
      </c>
      <c r="S267">
        <v>3</v>
      </c>
      <c r="T267">
        <v>-13.5</v>
      </c>
      <c r="U267">
        <v>2.5499999999999998</v>
      </c>
      <c r="V267">
        <v>-6.75</v>
      </c>
      <c r="W267" t="str">
        <f t="shared" si="9"/>
        <v>g107,5</v>
      </c>
      <c r="X267" s="1" t="s">
        <v>285</v>
      </c>
      <c r="Y267" s="2" t="str">
        <f>IF(AND(ISBLANK(X267),OR(NOT(ISBLANK(Z267)),NOT(ISBLANK(AA267)))),#N/A,
IF(ISBLANK(X267),"",
IF(AND(NOT(ISERROR(VLOOKUP(X267,MonsterTable!$A:$B,MATCH(MonsterTable!$B$1,MonsterTable!$A$1:$B$1,0),0))),OR(ISBLANK(Z267),ISBLANK(AA267))),#N/A,
IFERROR(VLOOKUP(X267,MonsterTable!$A:$B,MATCH(MonsterTable!$B$1,MonsterTable!$A$1:$B$1,0),0),
IF(OR(NOT(ISBLANK(Z267)),ISBLANK(AA267)),#N/A,
IF(X267="empty","empty",
VLOOKUP(X267,MonsterGroupTable!$A:$A,1,0)))))))</f>
        <v>g107</v>
      </c>
      <c r="AA267">
        <v>5</v>
      </c>
      <c r="AF267" s="2" t="str">
        <f>IF(AND(ISBLANK(AE267),OR(NOT(ISBLANK(AG267)),NOT(ISBLANK(AH267)))),#N/A,
IF(ISBLANK(AE267),"",
IF(AND(NOT(ISERROR(VLOOKUP(AE267,MonsterTable!$A:$B,MATCH(MonsterTable!$B$1,MonsterTable!$A$1:$B$1,0),0))),OR(ISBLANK(AG267),ISBLANK(AH267))),#N/A,
IFERROR(VLOOKUP(AE267,MonsterTable!$A:$B,MATCH(MonsterTable!$B$1,MonsterTable!$A$1:$B$1,0),0),
IF(OR(NOT(ISBLANK(AG267)),ISBLANK(AH267)),#N/A,
IF(AE267="empty","empty",
VLOOKUP(AE267,MonsterGroupTable!$A:$A,1,0)))))))</f>
        <v/>
      </c>
      <c r="AM267" s="2" t="str">
        <f>IF(AND(ISBLANK(AL267),OR(NOT(ISBLANK(AN267)),NOT(ISBLANK(AO267)))),#N/A,
IF(ISBLANK(AL267),"",
IF(AND(NOT(ISERROR(VLOOKUP(AL267,MonsterTable!$A:$B,MATCH(MonsterTable!$B$1,MonsterTable!$A$1:$B$1,0),0))),OR(ISBLANK(AN267),ISBLANK(AO267))),#N/A,
IFERROR(VLOOKUP(AL267,MonsterTable!$A:$B,MATCH(MonsterTable!$B$1,MonsterTable!$A$1:$B$1,0),0),
IF(OR(NOT(ISBLANK(AN267)),ISBLANK(AO267)),#N/A,
IF(AL267="empty","empty",
VLOOKUP(AL267,MonsterGroupTable!$A:$A,1,0)))))))</f>
        <v/>
      </c>
      <c r="AT267" s="2" t="str">
        <f>IF(AND(ISBLANK(AS267),OR(NOT(ISBLANK(AU267)),NOT(ISBLANK(AV267)))),#N/A,
IF(ISBLANK(AS267),"",
IF(AND(NOT(ISERROR(VLOOKUP(AS267,MonsterTable!$A:$B,MATCH(MonsterTable!$B$1,MonsterTable!$A$1:$B$1,0),0))),OR(ISBLANK(AU267),ISBLANK(AV267))),#N/A,
IFERROR(VLOOKUP(AS267,MonsterTable!$A:$B,MATCH(MonsterTable!$B$1,MonsterTable!$A$1:$B$1,0),0),
IF(OR(NOT(ISBLANK(AU267)),ISBLANK(AV267)),#N/A,
IF(AS267="empty","empty",
VLOOKUP(AS267,MonsterGroupTable!$A:$A,1,0)))))))</f>
        <v/>
      </c>
      <c r="BA267" s="2" t="str">
        <f>IF(AND(ISBLANK(AZ267),OR(NOT(ISBLANK(BB267)),NOT(ISBLANK(BC267)))),#N/A,
IF(ISBLANK(AZ267),"",
IF(AND(NOT(ISERROR(VLOOKUP(AZ267,MonsterTable!$A:$B,MATCH(MonsterTable!$B$1,MonsterTable!$A$1:$B$1,0),0))),OR(ISBLANK(BB267),ISBLANK(BC267))),#N/A,
IFERROR(VLOOKUP(AZ267,MonsterTable!$A:$B,MATCH(MonsterTable!$B$1,MonsterTable!$A$1:$B$1,0),0),
IF(OR(NOT(ISBLANK(BB267)),ISBLANK(BC267)),#N/A,
IF(AZ267="empty","empty",
VLOOKUP(AZ267,MonsterGroupTable!$A:$A,1,0)))))))</f>
        <v/>
      </c>
      <c r="BH267" s="2" t="str">
        <f>IF(AND(ISBLANK(BG267),OR(NOT(ISBLANK(BI267)),NOT(ISBLANK(BJ267)))),#N/A,
IF(ISBLANK(BG267),"",
IF(AND(NOT(ISERROR(VLOOKUP(BG267,MonsterTable!$A:$B,MATCH(MonsterTable!$B$1,MonsterTable!$A$1:$B$1,0),0))),OR(ISBLANK(BI267),ISBLANK(BJ267))),#N/A,
IFERROR(VLOOKUP(BG267,MonsterTable!$A:$B,MATCH(MonsterTable!$B$1,MonsterTable!$A$1:$B$1,0),0),
IF(OR(NOT(ISBLANK(BI267)),ISBLANK(BJ267)),#N/A,
IF(BG267="empty","empty",
VLOOKUP(BG267,MonsterGroupTable!$A:$A,1,0)))))))</f>
        <v/>
      </c>
      <c r="BO267" s="2" t="str">
        <f>IF(AND(ISBLANK(BN267),OR(NOT(ISBLANK(BP267)),NOT(ISBLANK(BQ267)))),#N/A,
IF(ISBLANK(BN267),"",
IF(AND(NOT(ISERROR(VLOOKUP(BN267,MonsterTable!$A:$B,MATCH(MonsterTable!$B$1,MonsterTable!$A$1:$B$1,0),0))),OR(ISBLANK(BP267),ISBLANK(BQ267))),#N/A,
IFERROR(VLOOKUP(BN267,MonsterTable!$A:$B,MATCH(MonsterTable!$B$1,MonsterTable!$A$1:$B$1,0),0),
IF(OR(NOT(ISBLANK(BP267)),ISBLANK(BQ267)),#N/A,
IF(BN267="empty","empty",
VLOOKUP(BN267,MonsterGroupTable!$A:$A,1,0)))))))</f>
        <v/>
      </c>
      <c r="BV267" s="2" t="str">
        <f>IF(AND(ISBLANK(BU267),OR(NOT(ISBLANK(BW267)),NOT(ISBLANK(BX267)))),#N/A,
IF(ISBLANK(BU267),"",
IF(AND(NOT(ISERROR(VLOOKUP(BU267,MonsterTable!$A:$B,MATCH(MonsterTable!$B$1,MonsterTable!$A$1:$B$1,0),0))),OR(ISBLANK(BW267),ISBLANK(BX267))),#N/A,
IFERROR(VLOOKUP(BU267,MonsterTable!$A:$B,MATCH(MonsterTable!$B$1,MonsterTable!$A$1:$B$1,0),0),
IF(OR(NOT(ISBLANK(BW267)),ISBLANK(BX267)),#N/A,
IF(BU267="empty","empty",
VLOOKUP(BU267,MonsterGroupTable!$A:$A,1,0)))))))</f>
        <v/>
      </c>
      <c r="CC267" s="2" t="str">
        <f>IF(AND(ISBLANK(CB267),OR(NOT(ISBLANK(CD267)),NOT(ISBLANK(CE267)))),#N/A,
IF(ISBLANK(CB267),"",
IF(AND(NOT(ISERROR(VLOOKUP(CB267,MonsterTable!$A:$B,MATCH(MonsterTable!$B$1,MonsterTable!$A$1:$B$1,0),0))),OR(ISBLANK(CD267),ISBLANK(CE267))),#N/A,
IFERROR(VLOOKUP(CB267,MonsterTable!$A:$B,MATCH(MonsterTable!$B$1,MonsterTable!$A$1:$B$1,0),0),
IF(OR(NOT(ISBLANK(CD267)),ISBLANK(CE267)),#N/A,
IF(CB267="empty","empty",
VLOOKUP(CB267,MonsterGroupTable!$A:$A,1,0)))))))</f>
        <v/>
      </c>
      <c r="CJ267" s="2" t="str">
        <f>IF(AND(ISBLANK(CI267),OR(NOT(ISBLANK(CK267)),NOT(ISBLANK(CL267)))),#N/A,
IF(ISBLANK(CI267),"",
IF(AND(NOT(ISERROR(VLOOKUP(CI267,MonsterTable!$A:$B,MATCH(MonsterTable!$B$1,MonsterTable!$A$1:$B$1,0),0))),OR(ISBLANK(CK267),ISBLANK(CL267))),#N/A,
IFERROR(VLOOKUP(CI267,MonsterTable!$A:$B,MATCH(MonsterTable!$B$1,MonsterTable!$A$1:$B$1,0),0),
IF(OR(NOT(ISBLANK(CK267)),ISBLANK(CL267)),#N/A,
IF(CI267="empty","empty",
VLOOKUP(CI267,MonsterGroupTable!$A:$A,1,0)))))))</f>
        <v/>
      </c>
    </row>
    <row r="268" spans="1:88">
      <c r="A268">
        <v>10267</v>
      </c>
      <c r="B268">
        <f t="shared" si="8"/>
        <v>1.1000000000000001</v>
      </c>
      <c r="C268">
        <f t="shared" si="8"/>
        <v>1.1000000000000001</v>
      </c>
      <c r="F268">
        <v>600</v>
      </c>
      <c r="G268">
        <v>11153</v>
      </c>
      <c r="H268">
        <v>0</v>
      </c>
      <c r="I268">
        <v>0</v>
      </c>
      <c r="J268">
        <v>0</v>
      </c>
      <c r="K268" t="s">
        <v>28</v>
      </c>
      <c r="L268" t="s">
        <v>253</v>
      </c>
      <c r="M268" t="s">
        <v>79</v>
      </c>
      <c r="N268" t="s">
        <v>80</v>
      </c>
      <c r="O268">
        <v>0</v>
      </c>
      <c r="P268">
        <v>-4.75</v>
      </c>
      <c r="Q268">
        <v>-3.5</v>
      </c>
      <c r="R268">
        <v>4.75</v>
      </c>
      <c r="S268">
        <v>3</v>
      </c>
      <c r="T268">
        <v>-13.5</v>
      </c>
      <c r="U268">
        <v>2.5499999999999998</v>
      </c>
      <c r="V268">
        <v>-6.75</v>
      </c>
      <c r="W268" t="str">
        <f t="shared" si="9"/>
        <v>g107,5</v>
      </c>
      <c r="X268" s="1" t="s">
        <v>285</v>
      </c>
      <c r="Y268" s="2" t="str">
        <f>IF(AND(ISBLANK(X268),OR(NOT(ISBLANK(Z268)),NOT(ISBLANK(AA268)))),#N/A,
IF(ISBLANK(X268),"",
IF(AND(NOT(ISERROR(VLOOKUP(X268,MonsterTable!$A:$B,MATCH(MonsterTable!$B$1,MonsterTable!$A$1:$B$1,0),0))),OR(ISBLANK(Z268),ISBLANK(AA268))),#N/A,
IFERROR(VLOOKUP(X268,MonsterTable!$A:$B,MATCH(MonsterTable!$B$1,MonsterTable!$A$1:$B$1,0),0),
IF(OR(NOT(ISBLANK(Z268)),ISBLANK(AA268)),#N/A,
IF(X268="empty","empty",
VLOOKUP(X268,MonsterGroupTable!$A:$A,1,0)))))))</f>
        <v>g107</v>
      </c>
      <c r="AA268">
        <v>5</v>
      </c>
      <c r="AF268" s="2" t="str">
        <f>IF(AND(ISBLANK(AE268),OR(NOT(ISBLANK(AG268)),NOT(ISBLANK(AH268)))),#N/A,
IF(ISBLANK(AE268),"",
IF(AND(NOT(ISERROR(VLOOKUP(AE268,MonsterTable!$A:$B,MATCH(MonsterTable!$B$1,MonsterTable!$A$1:$B$1,0),0))),OR(ISBLANK(AG268),ISBLANK(AH268))),#N/A,
IFERROR(VLOOKUP(AE268,MonsterTable!$A:$B,MATCH(MonsterTable!$B$1,MonsterTable!$A$1:$B$1,0),0),
IF(OR(NOT(ISBLANK(AG268)),ISBLANK(AH268)),#N/A,
IF(AE268="empty","empty",
VLOOKUP(AE268,MonsterGroupTable!$A:$A,1,0)))))))</f>
        <v/>
      </c>
      <c r="AM268" s="2" t="str">
        <f>IF(AND(ISBLANK(AL268),OR(NOT(ISBLANK(AN268)),NOT(ISBLANK(AO268)))),#N/A,
IF(ISBLANK(AL268),"",
IF(AND(NOT(ISERROR(VLOOKUP(AL268,MonsterTable!$A:$B,MATCH(MonsterTable!$B$1,MonsterTable!$A$1:$B$1,0),0))),OR(ISBLANK(AN268),ISBLANK(AO268))),#N/A,
IFERROR(VLOOKUP(AL268,MonsterTable!$A:$B,MATCH(MonsterTable!$B$1,MonsterTable!$A$1:$B$1,0),0),
IF(OR(NOT(ISBLANK(AN268)),ISBLANK(AO268)),#N/A,
IF(AL268="empty","empty",
VLOOKUP(AL268,MonsterGroupTable!$A:$A,1,0)))))))</f>
        <v/>
      </c>
      <c r="AT268" s="2" t="str">
        <f>IF(AND(ISBLANK(AS268),OR(NOT(ISBLANK(AU268)),NOT(ISBLANK(AV268)))),#N/A,
IF(ISBLANK(AS268),"",
IF(AND(NOT(ISERROR(VLOOKUP(AS268,MonsterTable!$A:$B,MATCH(MonsterTable!$B$1,MonsterTable!$A$1:$B$1,0),0))),OR(ISBLANK(AU268),ISBLANK(AV268))),#N/A,
IFERROR(VLOOKUP(AS268,MonsterTable!$A:$B,MATCH(MonsterTable!$B$1,MonsterTable!$A$1:$B$1,0),0),
IF(OR(NOT(ISBLANK(AU268)),ISBLANK(AV268)),#N/A,
IF(AS268="empty","empty",
VLOOKUP(AS268,MonsterGroupTable!$A:$A,1,0)))))))</f>
        <v/>
      </c>
      <c r="BA268" s="2" t="str">
        <f>IF(AND(ISBLANK(AZ268),OR(NOT(ISBLANK(BB268)),NOT(ISBLANK(BC268)))),#N/A,
IF(ISBLANK(AZ268),"",
IF(AND(NOT(ISERROR(VLOOKUP(AZ268,MonsterTable!$A:$B,MATCH(MonsterTable!$B$1,MonsterTable!$A$1:$B$1,0),0))),OR(ISBLANK(BB268),ISBLANK(BC268))),#N/A,
IFERROR(VLOOKUP(AZ268,MonsterTable!$A:$B,MATCH(MonsterTable!$B$1,MonsterTable!$A$1:$B$1,0),0),
IF(OR(NOT(ISBLANK(BB268)),ISBLANK(BC268)),#N/A,
IF(AZ268="empty","empty",
VLOOKUP(AZ268,MonsterGroupTable!$A:$A,1,0)))))))</f>
        <v/>
      </c>
      <c r="BH268" s="2" t="str">
        <f>IF(AND(ISBLANK(BG268),OR(NOT(ISBLANK(BI268)),NOT(ISBLANK(BJ268)))),#N/A,
IF(ISBLANK(BG268),"",
IF(AND(NOT(ISERROR(VLOOKUP(BG268,MonsterTable!$A:$B,MATCH(MonsterTable!$B$1,MonsterTable!$A$1:$B$1,0),0))),OR(ISBLANK(BI268),ISBLANK(BJ268))),#N/A,
IFERROR(VLOOKUP(BG268,MonsterTable!$A:$B,MATCH(MonsterTable!$B$1,MonsterTable!$A$1:$B$1,0),0),
IF(OR(NOT(ISBLANK(BI268)),ISBLANK(BJ268)),#N/A,
IF(BG268="empty","empty",
VLOOKUP(BG268,MonsterGroupTable!$A:$A,1,0)))))))</f>
        <v/>
      </c>
      <c r="BO268" s="2" t="str">
        <f>IF(AND(ISBLANK(BN268),OR(NOT(ISBLANK(BP268)),NOT(ISBLANK(BQ268)))),#N/A,
IF(ISBLANK(BN268),"",
IF(AND(NOT(ISERROR(VLOOKUP(BN268,MonsterTable!$A:$B,MATCH(MonsterTable!$B$1,MonsterTable!$A$1:$B$1,0),0))),OR(ISBLANK(BP268),ISBLANK(BQ268))),#N/A,
IFERROR(VLOOKUP(BN268,MonsterTable!$A:$B,MATCH(MonsterTable!$B$1,MonsterTable!$A$1:$B$1,0),0),
IF(OR(NOT(ISBLANK(BP268)),ISBLANK(BQ268)),#N/A,
IF(BN268="empty","empty",
VLOOKUP(BN268,MonsterGroupTable!$A:$A,1,0)))))))</f>
        <v/>
      </c>
      <c r="BV268" s="2" t="str">
        <f>IF(AND(ISBLANK(BU268),OR(NOT(ISBLANK(BW268)),NOT(ISBLANK(BX268)))),#N/A,
IF(ISBLANK(BU268),"",
IF(AND(NOT(ISERROR(VLOOKUP(BU268,MonsterTable!$A:$B,MATCH(MonsterTable!$B$1,MonsterTable!$A$1:$B$1,0),0))),OR(ISBLANK(BW268),ISBLANK(BX268))),#N/A,
IFERROR(VLOOKUP(BU268,MonsterTable!$A:$B,MATCH(MonsterTable!$B$1,MonsterTable!$A$1:$B$1,0),0),
IF(OR(NOT(ISBLANK(BW268)),ISBLANK(BX268)),#N/A,
IF(BU268="empty","empty",
VLOOKUP(BU268,MonsterGroupTable!$A:$A,1,0)))))))</f>
        <v/>
      </c>
      <c r="CC268" s="2" t="str">
        <f>IF(AND(ISBLANK(CB268),OR(NOT(ISBLANK(CD268)),NOT(ISBLANK(CE268)))),#N/A,
IF(ISBLANK(CB268),"",
IF(AND(NOT(ISERROR(VLOOKUP(CB268,MonsterTable!$A:$B,MATCH(MonsterTable!$B$1,MonsterTable!$A$1:$B$1,0),0))),OR(ISBLANK(CD268),ISBLANK(CE268))),#N/A,
IFERROR(VLOOKUP(CB268,MonsterTable!$A:$B,MATCH(MonsterTable!$B$1,MonsterTable!$A$1:$B$1,0),0),
IF(OR(NOT(ISBLANK(CD268)),ISBLANK(CE268)),#N/A,
IF(CB268="empty","empty",
VLOOKUP(CB268,MonsterGroupTable!$A:$A,1,0)))))))</f>
        <v/>
      </c>
      <c r="CJ268" s="2" t="str">
        <f>IF(AND(ISBLANK(CI268),OR(NOT(ISBLANK(CK268)),NOT(ISBLANK(CL268)))),#N/A,
IF(ISBLANK(CI268),"",
IF(AND(NOT(ISERROR(VLOOKUP(CI268,MonsterTable!$A:$B,MATCH(MonsterTable!$B$1,MonsterTable!$A$1:$B$1,0),0))),OR(ISBLANK(CK268),ISBLANK(CL268))),#N/A,
IFERROR(VLOOKUP(CI268,MonsterTable!$A:$B,MATCH(MonsterTable!$B$1,MonsterTable!$A$1:$B$1,0),0),
IF(OR(NOT(ISBLANK(CK268)),ISBLANK(CL268)),#N/A,
IF(CI268="empty","empty",
VLOOKUP(CI268,MonsterGroupTable!$A:$A,1,0)))))))</f>
        <v/>
      </c>
    </row>
    <row r="269" spans="1:88">
      <c r="A269">
        <v>10268</v>
      </c>
      <c r="B269">
        <f t="shared" si="8"/>
        <v>1.1000000000000001</v>
      </c>
      <c r="C269">
        <f t="shared" si="8"/>
        <v>1.1000000000000001</v>
      </c>
      <c r="F269">
        <v>600</v>
      </c>
      <c r="G269">
        <v>11243</v>
      </c>
      <c r="H269">
        <v>0</v>
      </c>
      <c r="I269">
        <v>0</v>
      </c>
      <c r="J269">
        <v>0</v>
      </c>
      <c r="K269" t="s">
        <v>28</v>
      </c>
      <c r="L269" t="s">
        <v>253</v>
      </c>
      <c r="M269" t="s">
        <v>79</v>
      </c>
      <c r="N269" t="s">
        <v>80</v>
      </c>
      <c r="O269">
        <v>0</v>
      </c>
      <c r="P269">
        <v>-4.75</v>
      </c>
      <c r="Q269">
        <v>-3.5</v>
      </c>
      <c r="R269">
        <v>4.75</v>
      </c>
      <c r="S269">
        <v>3</v>
      </c>
      <c r="T269">
        <v>-13.5</v>
      </c>
      <c r="U269">
        <v>2.5499999999999998</v>
      </c>
      <c r="V269">
        <v>-6.75</v>
      </c>
      <c r="W269" t="str">
        <f t="shared" si="9"/>
        <v>g107,5</v>
      </c>
      <c r="X269" s="1" t="s">
        <v>285</v>
      </c>
      <c r="Y269" s="2" t="str">
        <f>IF(AND(ISBLANK(X269),OR(NOT(ISBLANK(Z269)),NOT(ISBLANK(AA269)))),#N/A,
IF(ISBLANK(X269),"",
IF(AND(NOT(ISERROR(VLOOKUP(X269,MonsterTable!$A:$B,MATCH(MonsterTable!$B$1,MonsterTable!$A$1:$B$1,0),0))),OR(ISBLANK(Z269),ISBLANK(AA269))),#N/A,
IFERROR(VLOOKUP(X269,MonsterTable!$A:$B,MATCH(MonsterTable!$B$1,MonsterTable!$A$1:$B$1,0),0),
IF(OR(NOT(ISBLANK(Z269)),ISBLANK(AA269)),#N/A,
IF(X269="empty","empty",
VLOOKUP(X269,MonsterGroupTable!$A:$A,1,0)))))))</f>
        <v>g107</v>
      </c>
      <c r="AA269">
        <v>5</v>
      </c>
      <c r="AF269" s="2" t="str">
        <f>IF(AND(ISBLANK(AE269),OR(NOT(ISBLANK(AG269)),NOT(ISBLANK(AH269)))),#N/A,
IF(ISBLANK(AE269),"",
IF(AND(NOT(ISERROR(VLOOKUP(AE269,MonsterTable!$A:$B,MATCH(MonsterTable!$B$1,MonsterTable!$A$1:$B$1,0),0))),OR(ISBLANK(AG269),ISBLANK(AH269))),#N/A,
IFERROR(VLOOKUP(AE269,MonsterTable!$A:$B,MATCH(MonsterTable!$B$1,MonsterTable!$A$1:$B$1,0),0),
IF(OR(NOT(ISBLANK(AG269)),ISBLANK(AH269)),#N/A,
IF(AE269="empty","empty",
VLOOKUP(AE269,MonsterGroupTable!$A:$A,1,0)))))))</f>
        <v/>
      </c>
      <c r="AM269" s="2" t="str">
        <f>IF(AND(ISBLANK(AL269),OR(NOT(ISBLANK(AN269)),NOT(ISBLANK(AO269)))),#N/A,
IF(ISBLANK(AL269),"",
IF(AND(NOT(ISERROR(VLOOKUP(AL269,MonsterTable!$A:$B,MATCH(MonsterTable!$B$1,MonsterTable!$A$1:$B$1,0),0))),OR(ISBLANK(AN269),ISBLANK(AO269))),#N/A,
IFERROR(VLOOKUP(AL269,MonsterTable!$A:$B,MATCH(MonsterTable!$B$1,MonsterTable!$A$1:$B$1,0),0),
IF(OR(NOT(ISBLANK(AN269)),ISBLANK(AO269)),#N/A,
IF(AL269="empty","empty",
VLOOKUP(AL269,MonsterGroupTable!$A:$A,1,0)))))))</f>
        <v/>
      </c>
      <c r="AT269" s="2" t="str">
        <f>IF(AND(ISBLANK(AS269),OR(NOT(ISBLANK(AU269)),NOT(ISBLANK(AV269)))),#N/A,
IF(ISBLANK(AS269),"",
IF(AND(NOT(ISERROR(VLOOKUP(AS269,MonsterTable!$A:$B,MATCH(MonsterTable!$B$1,MonsterTable!$A$1:$B$1,0),0))),OR(ISBLANK(AU269),ISBLANK(AV269))),#N/A,
IFERROR(VLOOKUP(AS269,MonsterTable!$A:$B,MATCH(MonsterTable!$B$1,MonsterTable!$A$1:$B$1,0),0),
IF(OR(NOT(ISBLANK(AU269)),ISBLANK(AV269)),#N/A,
IF(AS269="empty","empty",
VLOOKUP(AS269,MonsterGroupTable!$A:$A,1,0)))))))</f>
        <v/>
      </c>
      <c r="BA269" s="2" t="str">
        <f>IF(AND(ISBLANK(AZ269),OR(NOT(ISBLANK(BB269)),NOT(ISBLANK(BC269)))),#N/A,
IF(ISBLANK(AZ269),"",
IF(AND(NOT(ISERROR(VLOOKUP(AZ269,MonsterTable!$A:$B,MATCH(MonsterTable!$B$1,MonsterTable!$A$1:$B$1,0),0))),OR(ISBLANK(BB269),ISBLANK(BC269))),#N/A,
IFERROR(VLOOKUP(AZ269,MonsterTable!$A:$B,MATCH(MonsterTable!$B$1,MonsterTable!$A$1:$B$1,0),0),
IF(OR(NOT(ISBLANK(BB269)),ISBLANK(BC269)),#N/A,
IF(AZ269="empty","empty",
VLOOKUP(AZ269,MonsterGroupTable!$A:$A,1,0)))))))</f>
        <v/>
      </c>
      <c r="BH269" s="2" t="str">
        <f>IF(AND(ISBLANK(BG269),OR(NOT(ISBLANK(BI269)),NOT(ISBLANK(BJ269)))),#N/A,
IF(ISBLANK(BG269),"",
IF(AND(NOT(ISERROR(VLOOKUP(BG269,MonsterTable!$A:$B,MATCH(MonsterTable!$B$1,MonsterTable!$A$1:$B$1,0),0))),OR(ISBLANK(BI269),ISBLANK(BJ269))),#N/A,
IFERROR(VLOOKUP(BG269,MonsterTable!$A:$B,MATCH(MonsterTable!$B$1,MonsterTable!$A$1:$B$1,0),0),
IF(OR(NOT(ISBLANK(BI269)),ISBLANK(BJ269)),#N/A,
IF(BG269="empty","empty",
VLOOKUP(BG269,MonsterGroupTable!$A:$A,1,0)))))))</f>
        <v/>
      </c>
      <c r="BO269" s="2" t="str">
        <f>IF(AND(ISBLANK(BN269),OR(NOT(ISBLANK(BP269)),NOT(ISBLANK(BQ269)))),#N/A,
IF(ISBLANK(BN269),"",
IF(AND(NOT(ISERROR(VLOOKUP(BN269,MonsterTable!$A:$B,MATCH(MonsterTable!$B$1,MonsterTable!$A$1:$B$1,0),0))),OR(ISBLANK(BP269),ISBLANK(BQ269))),#N/A,
IFERROR(VLOOKUP(BN269,MonsterTable!$A:$B,MATCH(MonsterTable!$B$1,MonsterTable!$A$1:$B$1,0),0),
IF(OR(NOT(ISBLANK(BP269)),ISBLANK(BQ269)),#N/A,
IF(BN269="empty","empty",
VLOOKUP(BN269,MonsterGroupTable!$A:$A,1,0)))))))</f>
        <v/>
      </c>
      <c r="BV269" s="2" t="str">
        <f>IF(AND(ISBLANK(BU269),OR(NOT(ISBLANK(BW269)),NOT(ISBLANK(BX269)))),#N/A,
IF(ISBLANK(BU269),"",
IF(AND(NOT(ISERROR(VLOOKUP(BU269,MonsterTable!$A:$B,MATCH(MonsterTable!$B$1,MonsterTable!$A$1:$B$1,0),0))),OR(ISBLANK(BW269),ISBLANK(BX269))),#N/A,
IFERROR(VLOOKUP(BU269,MonsterTable!$A:$B,MATCH(MonsterTable!$B$1,MonsterTable!$A$1:$B$1,0),0),
IF(OR(NOT(ISBLANK(BW269)),ISBLANK(BX269)),#N/A,
IF(BU269="empty","empty",
VLOOKUP(BU269,MonsterGroupTable!$A:$A,1,0)))))))</f>
        <v/>
      </c>
      <c r="CC269" s="2" t="str">
        <f>IF(AND(ISBLANK(CB269),OR(NOT(ISBLANK(CD269)),NOT(ISBLANK(CE269)))),#N/A,
IF(ISBLANK(CB269),"",
IF(AND(NOT(ISERROR(VLOOKUP(CB269,MonsterTable!$A:$B,MATCH(MonsterTable!$B$1,MonsterTable!$A$1:$B$1,0),0))),OR(ISBLANK(CD269),ISBLANK(CE269))),#N/A,
IFERROR(VLOOKUP(CB269,MonsterTable!$A:$B,MATCH(MonsterTable!$B$1,MonsterTable!$A$1:$B$1,0),0),
IF(OR(NOT(ISBLANK(CD269)),ISBLANK(CE269)),#N/A,
IF(CB269="empty","empty",
VLOOKUP(CB269,MonsterGroupTable!$A:$A,1,0)))))))</f>
        <v/>
      </c>
      <c r="CJ269" s="2" t="str">
        <f>IF(AND(ISBLANK(CI269),OR(NOT(ISBLANK(CK269)),NOT(ISBLANK(CL269)))),#N/A,
IF(ISBLANK(CI269),"",
IF(AND(NOT(ISERROR(VLOOKUP(CI269,MonsterTable!$A:$B,MATCH(MonsterTable!$B$1,MonsterTable!$A$1:$B$1,0),0))),OR(ISBLANK(CK269),ISBLANK(CL269))),#N/A,
IFERROR(VLOOKUP(CI269,MonsterTable!$A:$B,MATCH(MonsterTable!$B$1,MonsterTable!$A$1:$B$1,0),0),
IF(OR(NOT(ISBLANK(CK269)),ISBLANK(CL269)),#N/A,
IF(CI269="empty","empty",
VLOOKUP(CI269,MonsterGroupTable!$A:$A,1,0)))))))</f>
        <v/>
      </c>
    </row>
    <row r="270" spans="1:88">
      <c r="A270">
        <v>10269</v>
      </c>
      <c r="B270">
        <f t="shared" si="8"/>
        <v>1.1000000000000001</v>
      </c>
      <c r="C270">
        <f t="shared" si="8"/>
        <v>1.1000000000000001</v>
      </c>
      <c r="F270">
        <v>600</v>
      </c>
      <c r="G270">
        <v>11333</v>
      </c>
      <c r="H270">
        <v>0</v>
      </c>
      <c r="I270">
        <v>0</v>
      </c>
      <c r="J270">
        <v>0</v>
      </c>
      <c r="K270" t="s">
        <v>28</v>
      </c>
      <c r="L270" t="s">
        <v>253</v>
      </c>
      <c r="M270" t="s">
        <v>79</v>
      </c>
      <c r="N270" t="s">
        <v>80</v>
      </c>
      <c r="O270">
        <v>0</v>
      </c>
      <c r="P270">
        <v>-4.75</v>
      </c>
      <c r="Q270">
        <v>-3.5</v>
      </c>
      <c r="R270">
        <v>4.75</v>
      </c>
      <c r="S270">
        <v>3</v>
      </c>
      <c r="T270">
        <v>-13.5</v>
      </c>
      <c r="U270">
        <v>2.5499999999999998</v>
      </c>
      <c r="V270">
        <v>-6.75</v>
      </c>
      <c r="W270" t="str">
        <f t="shared" si="9"/>
        <v>g107,5</v>
      </c>
      <c r="X270" s="1" t="s">
        <v>285</v>
      </c>
      <c r="Y270" s="2" t="str">
        <f>IF(AND(ISBLANK(X270),OR(NOT(ISBLANK(Z270)),NOT(ISBLANK(AA270)))),#N/A,
IF(ISBLANK(X270),"",
IF(AND(NOT(ISERROR(VLOOKUP(X270,MonsterTable!$A:$B,MATCH(MonsterTable!$B$1,MonsterTable!$A$1:$B$1,0),0))),OR(ISBLANK(Z270),ISBLANK(AA270))),#N/A,
IFERROR(VLOOKUP(X270,MonsterTable!$A:$B,MATCH(MonsterTable!$B$1,MonsterTable!$A$1:$B$1,0),0),
IF(OR(NOT(ISBLANK(Z270)),ISBLANK(AA270)),#N/A,
IF(X270="empty","empty",
VLOOKUP(X270,MonsterGroupTable!$A:$A,1,0)))))))</f>
        <v>g107</v>
      </c>
      <c r="AA270">
        <v>5</v>
      </c>
      <c r="AF270" s="2" t="str">
        <f>IF(AND(ISBLANK(AE270),OR(NOT(ISBLANK(AG270)),NOT(ISBLANK(AH270)))),#N/A,
IF(ISBLANK(AE270),"",
IF(AND(NOT(ISERROR(VLOOKUP(AE270,MonsterTable!$A:$B,MATCH(MonsterTable!$B$1,MonsterTable!$A$1:$B$1,0),0))),OR(ISBLANK(AG270),ISBLANK(AH270))),#N/A,
IFERROR(VLOOKUP(AE270,MonsterTable!$A:$B,MATCH(MonsterTable!$B$1,MonsterTable!$A$1:$B$1,0),0),
IF(OR(NOT(ISBLANK(AG270)),ISBLANK(AH270)),#N/A,
IF(AE270="empty","empty",
VLOOKUP(AE270,MonsterGroupTable!$A:$A,1,0)))))))</f>
        <v/>
      </c>
      <c r="AM270" s="2" t="str">
        <f>IF(AND(ISBLANK(AL270),OR(NOT(ISBLANK(AN270)),NOT(ISBLANK(AO270)))),#N/A,
IF(ISBLANK(AL270),"",
IF(AND(NOT(ISERROR(VLOOKUP(AL270,MonsterTable!$A:$B,MATCH(MonsterTable!$B$1,MonsterTable!$A$1:$B$1,0),0))),OR(ISBLANK(AN270),ISBLANK(AO270))),#N/A,
IFERROR(VLOOKUP(AL270,MonsterTable!$A:$B,MATCH(MonsterTable!$B$1,MonsterTable!$A$1:$B$1,0),0),
IF(OR(NOT(ISBLANK(AN270)),ISBLANK(AO270)),#N/A,
IF(AL270="empty","empty",
VLOOKUP(AL270,MonsterGroupTable!$A:$A,1,0)))))))</f>
        <v/>
      </c>
      <c r="AT270" s="2" t="str">
        <f>IF(AND(ISBLANK(AS270),OR(NOT(ISBLANK(AU270)),NOT(ISBLANK(AV270)))),#N/A,
IF(ISBLANK(AS270),"",
IF(AND(NOT(ISERROR(VLOOKUP(AS270,MonsterTable!$A:$B,MATCH(MonsterTable!$B$1,MonsterTable!$A$1:$B$1,0),0))),OR(ISBLANK(AU270),ISBLANK(AV270))),#N/A,
IFERROR(VLOOKUP(AS270,MonsterTable!$A:$B,MATCH(MonsterTable!$B$1,MonsterTable!$A$1:$B$1,0),0),
IF(OR(NOT(ISBLANK(AU270)),ISBLANK(AV270)),#N/A,
IF(AS270="empty","empty",
VLOOKUP(AS270,MonsterGroupTable!$A:$A,1,0)))))))</f>
        <v/>
      </c>
      <c r="BA270" s="2" t="str">
        <f>IF(AND(ISBLANK(AZ270),OR(NOT(ISBLANK(BB270)),NOT(ISBLANK(BC270)))),#N/A,
IF(ISBLANK(AZ270),"",
IF(AND(NOT(ISERROR(VLOOKUP(AZ270,MonsterTable!$A:$B,MATCH(MonsterTable!$B$1,MonsterTable!$A$1:$B$1,0),0))),OR(ISBLANK(BB270),ISBLANK(BC270))),#N/A,
IFERROR(VLOOKUP(AZ270,MonsterTable!$A:$B,MATCH(MonsterTable!$B$1,MonsterTable!$A$1:$B$1,0),0),
IF(OR(NOT(ISBLANK(BB270)),ISBLANK(BC270)),#N/A,
IF(AZ270="empty","empty",
VLOOKUP(AZ270,MonsterGroupTable!$A:$A,1,0)))))))</f>
        <v/>
      </c>
      <c r="BH270" s="2" t="str">
        <f>IF(AND(ISBLANK(BG270),OR(NOT(ISBLANK(BI270)),NOT(ISBLANK(BJ270)))),#N/A,
IF(ISBLANK(BG270),"",
IF(AND(NOT(ISERROR(VLOOKUP(BG270,MonsterTable!$A:$B,MATCH(MonsterTable!$B$1,MonsterTable!$A$1:$B$1,0),0))),OR(ISBLANK(BI270),ISBLANK(BJ270))),#N/A,
IFERROR(VLOOKUP(BG270,MonsterTable!$A:$B,MATCH(MonsterTable!$B$1,MonsterTable!$A$1:$B$1,0),0),
IF(OR(NOT(ISBLANK(BI270)),ISBLANK(BJ270)),#N/A,
IF(BG270="empty","empty",
VLOOKUP(BG270,MonsterGroupTable!$A:$A,1,0)))))))</f>
        <v/>
      </c>
      <c r="BO270" s="2" t="str">
        <f>IF(AND(ISBLANK(BN270),OR(NOT(ISBLANK(BP270)),NOT(ISBLANK(BQ270)))),#N/A,
IF(ISBLANK(BN270),"",
IF(AND(NOT(ISERROR(VLOOKUP(BN270,MonsterTable!$A:$B,MATCH(MonsterTable!$B$1,MonsterTable!$A$1:$B$1,0),0))),OR(ISBLANK(BP270),ISBLANK(BQ270))),#N/A,
IFERROR(VLOOKUP(BN270,MonsterTable!$A:$B,MATCH(MonsterTable!$B$1,MonsterTable!$A$1:$B$1,0),0),
IF(OR(NOT(ISBLANK(BP270)),ISBLANK(BQ270)),#N/A,
IF(BN270="empty","empty",
VLOOKUP(BN270,MonsterGroupTable!$A:$A,1,0)))))))</f>
        <v/>
      </c>
      <c r="BV270" s="2" t="str">
        <f>IF(AND(ISBLANK(BU270),OR(NOT(ISBLANK(BW270)),NOT(ISBLANK(BX270)))),#N/A,
IF(ISBLANK(BU270),"",
IF(AND(NOT(ISERROR(VLOOKUP(BU270,MonsterTable!$A:$B,MATCH(MonsterTable!$B$1,MonsterTable!$A$1:$B$1,0),0))),OR(ISBLANK(BW270),ISBLANK(BX270))),#N/A,
IFERROR(VLOOKUP(BU270,MonsterTable!$A:$B,MATCH(MonsterTable!$B$1,MonsterTable!$A$1:$B$1,0),0),
IF(OR(NOT(ISBLANK(BW270)),ISBLANK(BX270)),#N/A,
IF(BU270="empty","empty",
VLOOKUP(BU270,MonsterGroupTable!$A:$A,1,0)))))))</f>
        <v/>
      </c>
      <c r="CC270" s="2" t="str">
        <f>IF(AND(ISBLANK(CB270),OR(NOT(ISBLANK(CD270)),NOT(ISBLANK(CE270)))),#N/A,
IF(ISBLANK(CB270),"",
IF(AND(NOT(ISERROR(VLOOKUP(CB270,MonsterTable!$A:$B,MATCH(MonsterTable!$B$1,MonsterTable!$A$1:$B$1,0),0))),OR(ISBLANK(CD270),ISBLANK(CE270))),#N/A,
IFERROR(VLOOKUP(CB270,MonsterTable!$A:$B,MATCH(MonsterTable!$B$1,MonsterTable!$A$1:$B$1,0),0),
IF(OR(NOT(ISBLANK(CD270)),ISBLANK(CE270)),#N/A,
IF(CB270="empty","empty",
VLOOKUP(CB270,MonsterGroupTable!$A:$A,1,0)))))))</f>
        <v/>
      </c>
      <c r="CJ270" s="2" t="str">
        <f>IF(AND(ISBLANK(CI270),OR(NOT(ISBLANK(CK270)),NOT(ISBLANK(CL270)))),#N/A,
IF(ISBLANK(CI270),"",
IF(AND(NOT(ISERROR(VLOOKUP(CI270,MonsterTable!$A:$B,MATCH(MonsterTable!$B$1,MonsterTable!$A$1:$B$1,0),0))),OR(ISBLANK(CK270),ISBLANK(CL270))),#N/A,
IFERROR(VLOOKUP(CI270,MonsterTable!$A:$B,MATCH(MonsterTable!$B$1,MonsterTable!$A$1:$B$1,0),0),
IF(OR(NOT(ISBLANK(CK270)),ISBLANK(CL270)),#N/A,
IF(CI270="empty","empty",
VLOOKUP(CI270,MonsterGroupTable!$A:$A,1,0)))))))</f>
        <v/>
      </c>
    </row>
    <row r="271" spans="1:88">
      <c r="A271">
        <v>10270</v>
      </c>
      <c r="B271">
        <f t="shared" si="8"/>
        <v>1.2</v>
      </c>
      <c r="C271">
        <f t="shared" si="8"/>
        <v>1.1000000000000001</v>
      </c>
      <c r="F271">
        <v>600</v>
      </c>
      <c r="G271">
        <v>11423</v>
      </c>
      <c r="H271">
        <v>0</v>
      </c>
      <c r="I271">
        <v>0</v>
      </c>
      <c r="J271">
        <v>0</v>
      </c>
      <c r="K271" t="s">
        <v>28</v>
      </c>
      <c r="L271" t="s">
        <v>253</v>
      </c>
      <c r="M271" t="s">
        <v>79</v>
      </c>
      <c r="N271" t="s">
        <v>80</v>
      </c>
      <c r="O271">
        <v>0</v>
      </c>
      <c r="P271">
        <v>-4.75</v>
      </c>
      <c r="Q271">
        <v>-3.5</v>
      </c>
      <c r="R271">
        <v>4.75</v>
      </c>
      <c r="S271">
        <v>3</v>
      </c>
      <c r="T271">
        <v>-13.5</v>
      </c>
      <c r="U271">
        <v>2.5499999999999998</v>
      </c>
      <c r="V271">
        <v>-6.75</v>
      </c>
      <c r="W271" t="str">
        <f t="shared" si="9"/>
        <v>g107,5</v>
      </c>
      <c r="X271" s="1" t="s">
        <v>285</v>
      </c>
      <c r="Y271" s="2" t="str">
        <f>IF(AND(ISBLANK(X271),OR(NOT(ISBLANK(Z271)),NOT(ISBLANK(AA271)))),#N/A,
IF(ISBLANK(X271),"",
IF(AND(NOT(ISERROR(VLOOKUP(X271,MonsterTable!$A:$B,MATCH(MonsterTable!$B$1,MonsterTable!$A$1:$B$1,0),0))),OR(ISBLANK(Z271),ISBLANK(AA271))),#N/A,
IFERROR(VLOOKUP(X271,MonsterTable!$A:$B,MATCH(MonsterTable!$B$1,MonsterTable!$A$1:$B$1,0),0),
IF(OR(NOT(ISBLANK(Z271)),ISBLANK(AA271)),#N/A,
IF(X271="empty","empty",
VLOOKUP(X271,MonsterGroupTable!$A:$A,1,0)))))))</f>
        <v>g107</v>
      </c>
      <c r="AA271">
        <v>5</v>
      </c>
      <c r="AF271" s="2" t="str">
        <f>IF(AND(ISBLANK(AE271),OR(NOT(ISBLANK(AG271)),NOT(ISBLANK(AH271)))),#N/A,
IF(ISBLANK(AE271),"",
IF(AND(NOT(ISERROR(VLOOKUP(AE271,MonsterTable!$A:$B,MATCH(MonsterTable!$B$1,MonsterTable!$A$1:$B$1,0),0))),OR(ISBLANK(AG271),ISBLANK(AH271))),#N/A,
IFERROR(VLOOKUP(AE271,MonsterTable!$A:$B,MATCH(MonsterTable!$B$1,MonsterTable!$A$1:$B$1,0),0),
IF(OR(NOT(ISBLANK(AG271)),ISBLANK(AH271)),#N/A,
IF(AE271="empty","empty",
VLOOKUP(AE271,MonsterGroupTable!$A:$A,1,0)))))))</f>
        <v/>
      </c>
      <c r="AM271" s="2" t="str">
        <f>IF(AND(ISBLANK(AL271),OR(NOT(ISBLANK(AN271)),NOT(ISBLANK(AO271)))),#N/A,
IF(ISBLANK(AL271),"",
IF(AND(NOT(ISERROR(VLOOKUP(AL271,MonsterTable!$A:$B,MATCH(MonsterTable!$B$1,MonsterTable!$A$1:$B$1,0),0))),OR(ISBLANK(AN271),ISBLANK(AO271))),#N/A,
IFERROR(VLOOKUP(AL271,MonsterTable!$A:$B,MATCH(MonsterTable!$B$1,MonsterTable!$A$1:$B$1,0),0),
IF(OR(NOT(ISBLANK(AN271)),ISBLANK(AO271)),#N/A,
IF(AL271="empty","empty",
VLOOKUP(AL271,MonsterGroupTable!$A:$A,1,0)))))))</f>
        <v/>
      </c>
      <c r="AT271" s="2" t="str">
        <f>IF(AND(ISBLANK(AS271),OR(NOT(ISBLANK(AU271)),NOT(ISBLANK(AV271)))),#N/A,
IF(ISBLANK(AS271),"",
IF(AND(NOT(ISERROR(VLOOKUP(AS271,MonsterTable!$A:$B,MATCH(MonsterTable!$B$1,MonsterTable!$A$1:$B$1,0),0))),OR(ISBLANK(AU271),ISBLANK(AV271))),#N/A,
IFERROR(VLOOKUP(AS271,MonsterTable!$A:$B,MATCH(MonsterTable!$B$1,MonsterTable!$A$1:$B$1,0),0),
IF(OR(NOT(ISBLANK(AU271)),ISBLANK(AV271)),#N/A,
IF(AS271="empty","empty",
VLOOKUP(AS271,MonsterGroupTable!$A:$A,1,0)))))))</f>
        <v/>
      </c>
      <c r="BA271" s="2" t="str">
        <f>IF(AND(ISBLANK(AZ271),OR(NOT(ISBLANK(BB271)),NOT(ISBLANK(BC271)))),#N/A,
IF(ISBLANK(AZ271),"",
IF(AND(NOT(ISERROR(VLOOKUP(AZ271,MonsterTable!$A:$B,MATCH(MonsterTable!$B$1,MonsterTable!$A$1:$B$1,0),0))),OR(ISBLANK(BB271),ISBLANK(BC271))),#N/A,
IFERROR(VLOOKUP(AZ271,MonsterTable!$A:$B,MATCH(MonsterTable!$B$1,MonsterTable!$A$1:$B$1,0),0),
IF(OR(NOT(ISBLANK(BB271)),ISBLANK(BC271)),#N/A,
IF(AZ271="empty","empty",
VLOOKUP(AZ271,MonsterGroupTable!$A:$A,1,0)))))))</f>
        <v/>
      </c>
      <c r="BH271" s="2" t="str">
        <f>IF(AND(ISBLANK(BG271),OR(NOT(ISBLANK(BI271)),NOT(ISBLANK(BJ271)))),#N/A,
IF(ISBLANK(BG271),"",
IF(AND(NOT(ISERROR(VLOOKUP(BG271,MonsterTable!$A:$B,MATCH(MonsterTable!$B$1,MonsterTable!$A$1:$B$1,0),0))),OR(ISBLANK(BI271),ISBLANK(BJ271))),#N/A,
IFERROR(VLOOKUP(BG271,MonsterTable!$A:$B,MATCH(MonsterTable!$B$1,MonsterTable!$A$1:$B$1,0),0),
IF(OR(NOT(ISBLANK(BI271)),ISBLANK(BJ271)),#N/A,
IF(BG271="empty","empty",
VLOOKUP(BG271,MonsterGroupTable!$A:$A,1,0)))))))</f>
        <v/>
      </c>
      <c r="BO271" s="2" t="str">
        <f>IF(AND(ISBLANK(BN271),OR(NOT(ISBLANK(BP271)),NOT(ISBLANK(BQ271)))),#N/A,
IF(ISBLANK(BN271),"",
IF(AND(NOT(ISERROR(VLOOKUP(BN271,MonsterTable!$A:$B,MATCH(MonsterTable!$B$1,MonsterTable!$A$1:$B$1,0),0))),OR(ISBLANK(BP271),ISBLANK(BQ271))),#N/A,
IFERROR(VLOOKUP(BN271,MonsterTable!$A:$B,MATCH(MonsterTable!$B$1,MonsterTable!$A$1:$B$1,0),0),
IF(OR(NOT(ISBLANK(BP271)),ISBLANK(BQ271)),#N/A,
IF(BN271="empty","empty",
VLOOKUP(BN271,MonsterGroupTable!$A:$A,1,0)))))))</f>
        <v/>
      </c>
      <c r="BV271" s="2" t="str">
        <f>IF(AND(ISBLANK(BU271),OR(NOT(ISBLANK(BW271)),NOT(ISBLANK(BX271)))),#N/A,
IF(ISBLANK(BU271),"",
IF(AND(NOT(ISERROR(VLOOKUP(BU271,MonsterTable!$A:$B,MATCH(MonsterTable!$B$1,MonsterTable!$A$1:$B$1,0),0))),OR(ISBLANK(BW271),ISBLANK(BX271))),#N/A,
IFERROR(VLOOKUP(BU271,MonsterTable!$A:$B,MATCH(MonsterTable!$B$1,MonsterTable!$A$1:$B$1,0),0),
IF(OR(NOT(ISBLANK(BW271)),ISBLANK(BX271)),#N/A,
IF(BU271="empty","empty",
VLOOKUP(BU271,MonsterGroupTable!$A:$A,1,0)))))))</f>
        <v/>
      </c>
      <c r="CC271" s="2" t="str">
        <f>IF(AND(ISBLANK(CB271),OR(NOT(ISBLANK(CD271)),NOT(ISBLANK(CE271)))),#N/A,
IF(ISBLANK(CB271),"",
IF(AND(NOT(ISERROR(VLOOKUP(CB271,MonsterTable!$A:$B,MATCH(MonsterTable!$B$1,MonsterTable!$A$1:$B$1,0),0))),OR(ISBLANK(CD271),ISBLANK(CE271))),#N/A,
IFERROR(VLOOKUP(CB271,MonsterTable!$A:$B,MATCH(MonsterTable!$B$1,MonsterTable!$A$1:$B$1,0),0),
IF(OR(NOT(ISBLANK(CD271)),ISBLANK(CE271)),#N/A,
IF(CB271="empty","empty",
VLOOKUP(CB271,MonsterGroupTable!$A:$A,1,0)))))))</f>
        <v/>
      </c>
      <c r="CJ271" s="2" t="str">
        <f>IF(AND(ISBLANK(CI271),OR(NOT(ISBLANK(CK271)),NOT(ISBLANK(CL271)))),#N/A,
IF(ISBLANK(CI271),"",
IF(AND(NOT(ISERROR(VLOOKUP(CI271,MonsterTable!$A:$B,MATCH(MonsterTable!$B$1,MonsterTable!$A$1:$B$1,0),0))),OR(ISBLANK(CK271),ISBLANK(CL271))),#N/A,
IFERROR(VLOOKUP(CI271,MonsterTable!$A:$B,MATCH(MonsterTable!$B$1,MonsterTable!$A$1:$B$1,0),0),
IF(OR(NOT(ISBLANK(CK271)),ISBLANK(CL271)),#N/A,
IF(CI271="empty","empty",
VLOOKUP(CI271,MonsterGroupTable!$A:$A,1,0)))))))</f>
        <v/>
      </c>
    </row>
    <row r="272" spans="1:88">
      <c r="A272">
        <v>10271</v>
      </c>
      <c r="B272">
        <f t="shared" si="8"/>
        <v>1.1000000000000001</v>
      </c>
      <c r="C272">
        <f t="shared" si="8"/>
        <v>1.1000000000000001</v>
      </c>
      <c r="F272">
        <v>600</v>
      </c>
      <c r="G272">
        <v>11513</v>
      </c>
      <c r="H272">
        <v>0</v>
      </c>
      <c r="I272">
        <v>0</v>
      </c>
      <c r="J272">
        <v>0</v>
      </c>
      <c r="K272" t="s">
        <v>28</v>
      </c>
      <c r="L272" t="s">
        <v>254</v>
      </c>
      <c r="M272" t="s">
        <v>79</v>
      </c>
      <c r="N272" t="s">
        <v>80</v>
      </c>
      <c r="O272">
        <v>0</v>
      </c>
      <c r="P272">
        <v>-4.75</v>
      </c>
      <c r="Q272">
        <v>-3.5</v>
      </c>
      <c r="R272">
        <v>4.75</v>
      </c>
      <c r="S272">
        <v>3</v>
      </c>
      <c r="T272">
        <v>-13.5</v>
      </c>
      <c r="U272">
        <v>2.5499999999999998</v>
      </c>
      <c r="V272">
        <v>-6.75</v>
      </c>
      <c r="W272" t="str">
        <f t="shared" si="9"/>
        <v>g108,5</v>
      </c>
      <c r="X272" s="1" t="s">
        <v>286</v>
      </c>
      <c r="Y272" s="2" t="str">
        <f>IF(AND(ISBLANK(X272),OR(NOT(ISBLANK(Z272)),NOT(ISBLANK(AA272)))),#N/A,
IF(ISBLANK(X272),"",
IF(AND(NOT(ISERROR(VLOOKUP(X272,MonsterTable!$A:$B,MATCH(MonsterTable!$B$1,MonsterTable!$A$1:$B$1,0),0))),OR(ISBLANK(Z272),ISBLANK(AA272))),#N/A,
IFERROR(VLOOKUP(X272,MonsterTable!$A:$B,MATCH(MonsterTable!$B$1,MonsterTable!$A$1:$B$1,0),0),
IF(OR(NOT(ISBLANK(Z272)),ISBLANK(AA272)),#N/A,
IF(X272="empty","empty",
VLOOKUP(X272,MonsterGroupTable!$A:$A,1,0)))))))</f>
        <v>g108</v>
      </c>
      <c r="AA272">
        <v>5</v>
      </c>
      <c r="AF272" s="2" t="str">
        <f>IF(AND(ISBLANK(AE272),OR(NOT(ISBLANK(AG272)),NOT(ISBLANK(AH272)))),#N/A,
IF(ISBLANK(AE272),"",
IF(AND(NOT(ISERROR(VLOOKUP(AE272,MonsterTable!$A:$B,MATCH(MonsterTable!$B$1,MonsterTable!$A$1:$B$1,0),0))),OR(ISBLANK(AG272),ISBLANK(AH272))),#N/A,
IFERROR(VLOOKUP(AE272,MonsterTable!$A:$B,MATCH(MonsterTable!$B$1,MonsterTable!$A$1:$B$1,0),0),
IF(OR(NOT(ISBLANK(AG272)),ISBLANK(AH272)),#N/A,
IF(AE272="empty","empty",
VLOOKUP(AE272,MonsterGroupTable!$A:$A,1,0)))))))</f>
        <v/>
      </c>
      <c r="AM272" s="2" t="str">
        <f>IF(AND(ISBLANK(AL272),OR(NOT(ISBLANK(AN272)),NOT(ISBLANK(AO272)))),#N/A,
IF(ISBLANK(AL272),"",
IF(AND(NOT(ISERROR(VLOOKUP(AL272,MonsterTable!$A:$B,MATCH(MonsterTable!$B$1,MonsterTable!$A$1:$B$1,0),0))),OR(ISBLANK(AN272),ISBLANK(AO272))),#N/A,
IFERROR(VLOOKUP(AL272,MonsterTable!$A:$B,MATCH(MonsterTable!$B$1,MonsterTable!$A$1:$B$1,0),0),
IF(OR(NOT(ISBLANK(AN272)),ISBLANK(AO272)),#N/A,
IF(AL272="empty","empty",
VLOOKUP(AL272,MonsterGroupTable!$A:$A,1,0)))))))</f>
        <v/>
      </c>
      <c r="AT272" s="2" t="str">
        <f>IF(AND(ISBLANK(AS272),OR(NOT(ISBLANK(AU272)),NOT(ISBLANK(AV272)))),#N/A,
IF(ISBLANK(AS272),"",
IF(AND(NOT(ISERROR(VLOOKUP(AS272,MonsterTable!$A:$B,MATCH(MonsterTable!$B$1,MonsterTable!$A$1:$B$1,0),0))),OR(ISBLANK(AU272),ISBLANK(AV272))),#N/A,
IFERROR(VLOOKUP(AS272,MonsterTable!$A:$B,MATCH(MonsterTable!$B$1,MonsterTable!$A$1:$B$1,0),0),
IF(OR(NOT(ISBLANK(AU272)),ISBLANK(AV272)),#N/A,
IF(AS272="empty","empty",
VLOOKUP(AS272,MonsterGroupTable!$A:$A,1,0)))))))</f>
        <v/>
      </c>
      <c r="BA272" s="2" t="str">
        <f>IF(AND(ISBLANK(AZ272),OR(NOT(ISBLANK(BB272)),NOT(ISBLANK(BC272)))),#N/A,
IF(ISBLANK(AZ272),"",
IF(AND(NOT(ISERROR(VLOOKUP(AZ272,MonsterTable!$A:$B,MATCH(MonsterTable!$B$1,MonsterTable!$A$1:$B$1,0),0))),OR(ISBLANK(BB272),ISBLANK(BC272))),#N/A,
IFERROR(VLOOKUP(AZ272,MonsterTable!$A:$B,MATCH(MonsterTable!$B$1,MonsterTable!$A$1:$B$1,0),0),
IF(OR(NOT(ISBLANK(BB272)),ISBLANK(BC272)),#N/A,
IF(AZ272="empty","empty",
VLOOKUP(AZ272,MonsterGroupTable!$A:$A,1,0)))))))</f>
        <v/>
      </c>
      <c r="BH272" s="2" t="str">
        <f>IF(AND(ISBLANK(BG272),OR(NOT(ISBLANK(BI272)),NOT(ISBLANK(BJ272)))),#N/A,
IF(ISBLANK(BG272),"",
IF(AND(NOT(ISERROR(VLOOKUP(BG272,MonsterTable!$A:$B,MATCH(MonsterTable!$B$1,MonsterTable!$A$1:$B$1,0),0))),OR(ISBLANK(BI272),ISBLANK(BJ272))),#N/A,
IFERROR(VLOOKUP(BG272,MonsterTable!$A:$B,MATCH(MonsterTable!$B$1,MonsterTable!$A$1:$B$1,0),0),
IF(OR(NOT(ISBLANK(BI272)),ISBLANK(BJ272)),#N/A,
IF(BG272="empty","empty",
VLOOKUP(BG272,MonsterGroupTable!$A:$A,1,0)))))))</f>
        <v/>
      </c>
      <c r="BO272" s="2" t="str">
        <f>IF(AND(ISBLANK(BN272),OR(NOT(ISBLANK(BP272)),NOT(ISBLANK(BQ272)))),#N/A,
IF(ISBLANK(BN272),"",
IF(AND(NOT(ISERROR(VLOOKUP(BN272,MonsterTable!$A:$B,MATCH(MonsterTable!$B$1,MonsterTable!$A$1:$B$1,0),0))),OR(ISBLANK(BP272),ISBLANK(BQ272))),#N/A,
IFERROR(VLOOKUP(BN272,MonsterTable!$A:$B,MATCH(MonsterTable!$B$1,MonsterTable!$A$1:$B$1,0),0),
IF(OR(NOT(ISBLANK(BP272)),ISBLANK(BQ272)),#N/A,
IF(BN272="empty","empty",
VLOOKUP(BN272,MonsterGroupTable!$A:$A,1,0)))))))</f>
        <v/>
      </c>
      <c r="BV272" s="2" t="str">
        <f>IF(AND(ISBLANK(BU272),OR(NOT(ISBLANK(BW272)),NOT(ISBLANK(BX272)))),#N/A,
IF(ISBLANK(BU272),"",
IF(AND(NOT(ISERROR(VLOOKUP(BU272,MonsterTable!$A:$B,MATCH(MonsterTable!$B$1,MonsterTable!$A$1:$B$1,0),0))),OR(ISBLANK(BW272),ISBLANK(BX272))),#N/A,
IFERROR(VLOOKUP(BU272,MonsterTable!$A:$B,MATCH(MonsterTable!$B$1,MonsterTable!$A$1:$B$1,0),0),
IF(OR(NOT(ISBLANK(BW272)),ISBLANK(BX272)),#N/A,
IF(BU272="empty","empty",
VLOOKUP(BU272,MonsterGroupTable!$A:$A,1,0)))))))</f>
        <v/>
      </c>
      <c r="CC272" s="2" t="str">
        <f>IF(AND(ISBLANK(CB272),OR(NOT(ISBLANK(CD272)),NOT(ISBLANK(CE272)))),#N/A,
IF(ISBLANK(CB272),"",
IF(AND(NOT(ISERROR(VLOOKUP(CB272,MonsterTable!$A:$B,MATCH(MonsterTable!$B$1,MonsterTable!$A$1:$B$1,0),0))),OR(ISBLANK(CD272),ISBLANK(CE272))),#N/A,
IFERROR(VLOOKUP(CB272,MonsterTable!$A:$B,MATCH(MonsterTable!$B$1,MonsterTable!$A$1:$B$1,0),0),
IF(OR(NOT(ISBLANK(CD272)),ISBLANK(CE272)),#N/A,
IF(CB272="empty","empty",
VLOOKUP(CB272,MonsterGroupTable!$A:$A,1,0)))))))</f>
        <v/>
      </c>
      <c r="CJ272" s="2" t="str">
        <f>IF(AND(ISBLANK(CI272),OR(NOT(ISBLANK(CK272)),NOT(ISBLANK(CL272)))),#N/A,
IF(ISBLANK(CI272),"",
IF(AND(NOT(ISERROR(VLOOKUP(CI272,MonsterTable!$A:$B,MATCH(MonsterTable!$B$1,MonsterTable!$A$1:$B$1,0),0))),OR(ISBLANK(CK272),ISBLANK(CL272))),#N/A,
IFERROR(VLOOKUP(CI272,MonsterTable!$A:$B,MATCH(MonsterTable!$B$1,MonsterTable!$A$1:$B$1,0),0),
IF(OR(NOT(ISBLANK(CK272)),ISBLANK(CL272)),#N/A,
IF(CI272="empty","empty",
VLOOKUP(CI272,MonsterGroupTable!$A:$A,1,0)))))))</f>
        <v/>
      </c>
    </row>
    <row r="273" spans="1:88">
      <c r="A273">
        <v>10272</v>
      </c>
      <c r="B273">
        <f t="shared" si="8"/>
        <v>1.1000000000000001</v>
      </c>
      <c r="C273">
        <f t="shared" si="8"/>
        <v>1.1000000000000001</v>
      </c>
      <c r="F273">
        <v>600</v>
      </c>
      <c r="G273">
        <v>11603</v>
      </c>
      <c r="H273">
        <v>0</v>
      </c>
      <c r="I273">
        <v>0</v>
      </c>
      <c r="J273">
        <v>0</v>
      </c>
      <c r="K273" t="s">
        <v>28</v>
      </c>
      <c r="L273" t="s">
        <v>254</v>
      </c>
      <c r="M273" t="s">
        <v>79</v>
      </c>
      <c r="N273" t="s">
        <v>80</v>
      </c>
      <c r="O273">
        <v>0</v>
      </c>
      <c r="P273">
        <v>-4.75</v>
      </c>
      <c r="Q273">
        <v>-3.5</v>
      </c>
      <c r="R273">
        <v>4.75</v>
      </c>
      <c r="S273">
        <v>3</v>
      </c>
      <c r="T273">
        <v>-13.5</v>
      </c>
      <c r="U273">
        <v>2.5499999999999998</v>
      </c>
      <c r="V273">
        <v>-6.75</v>
      </c>
      <c r="W273" t="str">
        <f t="shared" si="9"/>
        <v>g108,5</v>
      </c>
      <c r="X273" s="1" t="s">
        <v>286</v>
      </c>
      <c r="Y273" s="2" t="str">
        <f>IF(AND(ISBLANK(X273),OR(NOT(ISBLANK(Z273)),NOT(ISBLANK(AA273)))),#N/A,
IF(ISBLANK(X273),"",
IF(AND(NOT(ISERROR(VLOOKUP(X273,MonsterTable!$A:$B,MATCH(MonsterTable!$B$1,MonsterTable!$A$1:$B$1,0),0))),OR(ISBLANK(Z273),ISBLANK(AA273))),#N/A,
IFERROR(VLOOKUP(X273,MonsterTable!$A:$B,MATCH(MonsterTable!$B$1,MonsterTable!$A$1:$B$1,0),0),
IF(OR(NOT(ISBLANK(Z273)),ISBLANK(AA273)),#N/A,
IF(X273="empty","empty",
VLOOKUP(X273,MonsterGroupTable!$A:$A,1,0)))))))</f>
        <v>g108</v>
      </c>
      <c r="AA273">
        <v>5</v>
      </c>
      <c r="AF273" s="2" t="str">
        <f>IF(AND(ISBLANK(AE273),OR(NOT(ISBLANK(AG273)),NOT(ISBLANK(AH273)))),#N/A,
IF(ISBLANK(AE273),"",
IF(AND(NOT(ISERROR(VLOOKUP(AE273,MonsterTable!$A:$B,MATCH(MonsterTable!$B$1,MonsterTable!$A$1:$B$1,0),0))),OR(ISBLANK(AG273),ISBLANK(AH273))),#N/A,
IFERROR(VLOOKUP(AE273,MonsterTable!$A:$B,MATCH(MonsterTable!$B$1,MonsterTable!$A$1:$B$1,0),0),
IF(OR(NOT(ISBLANK(AG273)),ISBLANK(AH273)),#N/A,
IF(AE273="empty","empty",
VLOOKUP(AE273,MonsterGroupTable!$A:$A,1,0)))))))</f>
        <v/>
      </c>
      <c r="AM273" s="2" t="str">
        <f>IF(AND(ISBLANK(AL273),OR(NOT(ISBLANK(AN273)),NOT(ISBLANK(AO273)))),#N/A,
IF(ISBLANK(AL273),"",
IF(AND(NOT(ISERROR(VLOOKUP(AL273,MonsterTable!$A:$B,MATCH(MonsterTable!$B$1,MonsterTable!$A$1:$B$1,0),0))),OR(ISBLANK(AN273),ISBLANK(AO273))),#N/A,
IFERROR(VLOOKUP(AL273,MonsterTable!$A:$B,MATCH(MonsterTable!$B$1,MonsterTable!$A$1:$B$1,0),0),
IF(OR(NOT(ISBLANK(AN273)),ISBLANK(AO273)),#N/A,
IF(AL273="empty","empty",
VLOOKUP(AL273,MonsterGroupTable!$A:$A,1,0)))))))</f>
        <v/>
      </c>
      <c r="AT273" s="2" t="str">
        <f>IF(AND(ISBLANK(AS273),OR(NOT(ISBLANK(AU273)),NOT(ISBLANK(AV273)))),#N/A,
IF(ISBLANK(AS273),"",
IF(AND(NOT(ISERROR(VLOOKUP(AS273,MonsterTable!$A:$B,MATCH(MonsterTable!$B$1,MonsterTable!$A$1:$B$1,0),0))),OR(ISBLANK(AU273),ISBLANK(AV273))),#N/A,
IFERROR(VLOOKUP(AS273,MonsterTable!$A:$B,MATCH(MonsterTable!$B$1,MonsterTable!$A$1:$B$1,0),0),
IF(OR(NOT(ISBLANK(AU273)),ISBLANK(AV273)),#N/A,
IF(AS273="empty","empty",
VLOOKUP(AS273,MonsterGroupTable!$A:$A,1,0)))))))</f>
        <v/>
      </c>
      <c r="BA273" s="2" t="str">
        <f>IF(AND(ISBLANK(AZ273),OR(NOT(ISBLANK(BB273)),NOT(ISBLANK(BC273)))),#N/A,
IF(ISBLANK(AZ273),"",
IF(AND(NOT(ISERROR(VLOOKUP(AZ273,MonsterTable!$A:$B,MATCH(MonsterTable!$B$1,MonsterTable!$A$1:$B$1,0),0))),OR(ISBLANK(BB273),ISBLANK(BC273))),#N/A,
IFERROR(VLOOKUP(AZ273,MonsterTable!$A:$B,MATCH(MonsterTable!$B$1,MonsterTable!$A$1:$B$1,0),0),
IF(OR(NOT(ISBLANK(BB273)),ISBLANK(BC273)),#N/A,
IF(AZ273="empty","empty",
VLOOKUP(AZ273,MonsterGroupTable!$A:$A,1,0)))))))</f>
        <v/>
      </c>
      <c r="BH273" s="2" t="str">
        <f>IF(AND(ISBLANK(BG273),OR(NOT(ISBLANK(BI273)),NOT(ISBLANK(BJ273)))),#N/A,
IF(ISBLANK(BG273),"",
IF(AND(NOT(ISERROR(VLOOKUP(BG273,MonsterTable!$A:$B,MATCH(MonsterTable!$B$1,MonsterTable!$A$1:$B$1,0),0))),OR(ISBLANK(BI273),ISBLANK(BJ273))),#N/A,
IFERROR(VLOOKUP(BG273,MonsterTable!$A:$B,MATCH(MonsterTable!$B$1,MonsterTable!$A$1:$B$1,0),0),
IF(OR(NOT(ISBLANK(BI273)),ISBLANK(BJ273)),#N/A,
IF(BG273="empty","empty",
VLOOKUP(BG273,MonsterGroupTable!$A:$A,1,0)))))))</f>
        <v/>
      </c>
      <c r="BO273" s="2" t="str">
        <f>IF(AND(ISBLANK(BN273),OR(NOT(ISBLANK(BP273)),NOT(ISBLANK(BQ273)))),#N/A,
IF(ISBLANK(BN273),"",
IF(AND(NOT(ISERROR(VLOOKUP(BN273,MonsterTable!$A:$B,MATCH(MonsterTable!$B$1,MonsterTable!$A$1:$B$1,0),0))),OR(ISBLANK(BP273),ISBLANK(BQ273))),#N/A,
IFERROR(VLOOKUP(BN273,MonsterTable!$A:$B,MATCH(MonsterTable!$B$1,MonsterTable!$A$1:$B$1,0),0),
IF(OR(NOT(ISBLANK(BP273)),ISBLANK(BQ273)),#N/A,
IF(BN273="empty","empty",
VLOOKUP(BN273,MonsterGroupTable!$A:$A,1,0)))))))</f>
        <v/>
      </c>
      <c r="BV273" s="2" t="str">
        <f>IF(AND(ISBLANK(BU273),OR(NOT(ISBLANK(BW273)),NOT(ISBLANK(BX273)))),#N/A,
IF(ISBLANK(BU273),"",
IF(AND(NOT(ISERROR(VLOOKUP(BU273,MonsterTable!$A:$B,MATCH(MonsterTable!$B$1,MonsterTable!$A$1:$B$1,0),0))),OR(ISBLANK(BW273),ISBLANK(BX273))),#N/A,
IFERROR(VLOOKUP(BU273,MonsterTable!$A:$B,MATCH(MonsterTable!$B$1,MonsterTable!$A$1:$B$1,0),0),
IF(OR(NOT(ISBLANK(BW273)),ISBLANK(BX273)),#N/A,
IF(BU273="empty","empty",
VLOOKUP(BU273,MonsterGroupTable!$A:$A,1,0)))))))</f>
        <v/>
      </c>
      <c r="CC273" s="2" t="str">
        <f>IF(AND(ISBLANK(CB273),OR(NOT(ISBLANK(CD273)),NOT(ISBLANK(CE273)))),#N/A,
IF(ISBLANK(CB273),"",
IF(AND(NOT(ISERROR(VLOOKUP(CB273,MonsterTable!$A:$B,MATCH(MonsterTable!$B$1,MonsterTable!$A$1:$B$1,0),0))),OR(ISBLANK(CD273),ISBLANK(CE273))),#N/A,
IFERROR(VLOOKUP(CB273,MonsterTable!$A:$B,MATCH(MonsterTable!$B$1,MonsterTable!$A$1:$B$1,0),0),
IF(OR(NOT(ISBLANK(CD273)),ISBLANK(CE273)),#N/A,
IF(CB273="empty","empty",
VLOOKUP(CB273,MonsterGroupTable!$A:$A,1,0)))))))</f>
        <v/>
      </c>
      <c r="CJ273" s="2" t="str">
        <f>IF(AND(ISBLANK(CI273),OR(NOT(ISBLANK(CK273)),NOT(ISBLANK(CL273)))),#N/A,
IF(ISBLANK(CI273),"",
IF(AND(NOT(ISERROR(VLOOKUP(CI273,MonsterTable!$A:$B,MATCH(MonsterTable!$B$1,MonsterTable!$A$1:$B$1,0),0))),OR(ISBLANK(CK273),ISBLANK(CL273))),#N/A,
IFERROR(VLOOKUP(CI273,MonsterTable!$A:$B,MATCH(MonsterTable!$B$1,MonsterTable!$A$1:$B$1,0),0),
IF(OR(NOT(ISBLANK(CK273)),ISBLANK(CL273)),#N/A,
IF(CI273="empty","empty",
VLOOKUP(CI273,MonsterGroupTable!$A:$A,1,0)))))))</f>
        <v/>
      </c>
    </row>
    <row r="274" spans="1:88">
      <c r="A274">
        <v>10273</v>
      </c>
      <c r="B274">
        <f t="shared" si="8"/>
        <v>1.1000000000000001</v>
      </c>
      <c r="C274">
        <f t="shared" si="8"/>
        <v>1.1000000000000001</v>
      </c>
      <c r="F274">
        <v>600</v>
      </c>
      <c r="G274">
        <v>11693</v>
      </c>
      <c r="H274">
        <v>0</v>
      </c>
      <c r="I274">
        <v>0</v>
      </c>
      <c r="J274">
        <v>0</v>
      </c>
      <c r="K274" t="s">
        <v>28</v>
      </c>
      <c r="L274" t="s">
        <v>254</v>
      </c>
      <c r="M274" t="s">
        <v>79</v>
      </c>
      <c r="N274" t="s">
        <v>80</v>
      </c>
      <c r="O274">
        <v>0</v>
      </c>
      <c r="P274">
        <v>-4.75</v>
      </c>
      <c r="Q274">
        <v>-3.5</v>
      </c>
      <c r="R274">
        <v>4.75</v>
      </c>
      <c r="S274">
        <v>3</v>
      </c>
      <c r="T274">
        <v>-13.5</v>
      </c>
      <c r="U274">
        <v>2.5499999999999998</v>
      </c>
      <c r="V274">
        <v>-6.75</v>
      </c>
      <c r="W274" t="str">
        <f t="shared" si="9"/>
        <v>g108,5</v>
      </c>
      <c r="X274" s="1" t="s">
        <v>286</v>
      </c>
      <c r="Y274" s="2" t="str">
        <f>IF(AND(ISBLANK(X274),OR(NOT(ISBLANK(Z274)),NOT(ISBLANK(AA274)))),#N/A,
IF(ISBLANK(X274),"",
IF(AND(NOT(ISERROR(VLOOKUP(X274,MonsterTable!$A:$B,MATCH(MonsterTable!$B$1,MonsterTable!$A$1:$B$1,0),0))),OR(ISBLANK(Z274),ISBLANK(AA274))),#N/A,
IFERROR(VLOOKUP(X274,MonsterTable!$A:$B,MATCH(MonsterTable!$B$1,MonsterTable!$A$1:$B$1,0),0),
IF(OR(NOT(ISBLANK(Z274)),ISBLANK(AA274)),#N/A,
IF(X274="empty","empty",
VLOOKUP(X274,MonsterGroupTable!$A:$A,1,0)))))))</f>
        <v>g108</v>
      </c>
      <c r="AA274">
        <v>5</v>
      </c>
      <c r="AF274" s="2" t="str">
        <f>IF(AND(ISBLANK(AE274),OR(NOT(ISBLANK(AG274)),NOT(ISBLANK(AH274)))),#N/A,
IF(ISBLANK(AE274),"",
IF(AND(NOT(ISERROR(VLOOKUP(AE274,MonsterTable!$A:$B,MATCH(MonsterTable!$B$1,MonsterTable!$A$1:$B$1,0),0))),OR(ISBLANK(AG274),ISBLANK(AH274))),#N/A,
IFERROR(VLOOKUP(AE274,MonsterTable!$A:$B,MATCH(MonsterTable!$B$1,MonsterTable!$A$1:$B$1,0),0),
IF(OR(NOT(ISBLANK(AG274)),ISBLANK(AH274)),#N/A,
IF(AE274="empty","empty",
VLOOKUP(AE274,MonsterGroupTable!$A:$A,1,0)))))))</f>
        <v/>
      </c>
      <c r="AM274" s="2" t="str">
        <f>IF(AND(ISBLANK(AL274),OR(NOT(ISBLANK(AN274)),NOT(ISBLANK(AO274)))),#N/A,
IF(ISBLANK(AL274),"",
IF(AND(NOT(ISERROR(VLOOKUP(AL274,MonsterTable!$A:$B,MATCH(MonsterTable!$B$1,MonsterTable!$A$1:$B$1,0),0))),OR(ISBLANK(AN274),ISBLANK(AO274))),#N/A,
IFERROR(VLOOKUP(AL274,MonsterTable!$A:$B,MATCH(MonsterTable!$B$1,MonsterTable!$A$1:$B$1,0),0),
IF(OR(NOT(ISBLANK(AN274)),ISBLANK(AO274)),#N/A,
IF(AL274="empty","empty",
VLOOKUP(AL274,MonsterGroupTable!$A:$A,1,0)))))))</f>
        <v/>
      </c>
      <c r="AT274" s="2" t="str">
        <f>IF(AND(ISBLANK(AS274),OR(NOT(ISBLANK(AU274)),NOT(ISBLANK(AV274)))),#N/A,
IF(ISBLANK(AS274),"",
IF(AND(NOT(ISERROR(VLOOKUP(AS274,MonsterTable!$A:$B,MATCH(MonsterTable!$B$1,MonsterTable!$A$1:$B$1,0),0))),OR(ISBLANK(AU274),ISBLANK(AV274))),#N/A,
IFERROR(VLOOKUP(AS274,MonsterTable!$A:$B,MATCH(MonsterTable!$B$1,MonsterTable!$A$1:$B$1,0),0),
IF(OR(NOT(ISBLANK(AU274)),ISBLANK(AV274)),#N/A,
IF(AS274="empty","empty",
VLOOKUP(AS274,MonsterGroupTable!$A:$A,1,0)))))))</f>
        <v/>
      </c>
      <c r="BA274" s="2" t="str">
        <f>IF(AND(ISBLANK(AZ274),OR(NOT(ISBLANK(BB274)),NOT(ISBLANK(BC274)))),#N/A,
IF(ISBLANK(AZ274),"",
IF(AND(NOT(ISERROR(VLOOKUP(AZ274,MonsterTable!$A:$B,MATCH(MonsterTable!$B$1,MonsterTable!$A$1:$B$1,0),0))),OR(ISBLANK(BB274),ISBLANK(BC274))),#N/A,
IFERROR(VLOOKUP(AZ274,MonsterTable!$A:$B,MATCH(MonsterTable!$B$1,MonsterTable!$A$1:$B$1,0),0),
IF(OR(NOT(ISBLANK(BB274)),ISBLANK(BC274)),#N/A,
IF(AZ274="empty","empty",
VLOOKUP(AZ274,MonsterGroupTable!$A:$A,1,0)))))))</f>
        <v/>
      </c>
      <c r="BH274" s="2" t="str">
        <f>IF(AND(ISBLANK(BG274),OR(NOT(ISBLANK(BI274)),NOT(ISBLANK(BJ274)))),#N/A,
IF(ISBLANK(BG274),"",
IF(AND(NOT(ISERROR(VLOOKUP(BG274,MonsterTable!$A:$B,MATCH(MonsterTable!$B$1,MonsterTable!$A$1:$B$1,0),0))),OR(ISBLANK(BI274),ISBLANK(BJ274))),#N/A,
IFERROR(VLOOKUP(BG274,MonsterTable!$A:$B,MATCH(MonsterTable!$B$1,MonsterTable!$A$1:$B$1,0),0),
IF(OR(NOT(ISBLANK(BI274)),ISBLANK(BJ274)),#N/A,
IF(BG274="empty","empty",
VLOOKUP(BG274,MonsterGroupTable!$A:$A,1,0)))))))</f>
        <v/>
      </c>
      <c r="BO274" s="2" t="str">
        <f>IF(AND(ISBLANK(BN274),OR(NOT(ISBLANK(BP274)),NOT(ISBLANK(BQ274)))),#N/A,
IF(ISBLANK(BN274),"",
IF(AND(NOT(ISERROR(VLOOKUP(BN274,MonsterTable!$A:$B,MATCH(MonsterTable!$B$1,MonsterTable!$A$1:$B$1,0),0))),OR(ISBLANK(BP274),ISBLANK(BQ274))),#N/A,
IFERROR(VLOOKUP(BN274,MonsterTable!$A:$B,MATCH(MonsterTable!$B$1,MonsterTable!$A$1:$B$1,0),0),
IF(OR(NOT(ISBLANK(BP274)),ISBLANK(BQ274)),#N/A,
IF(BN274="empty","empty",
VLOOKUP(BN274,MonsterGroupTable!$A:$A,1,0)))))))</f>
        <v/>
      </c>
      <c r="BV274" s="2" t="str">
        <f>IF(AND(ISBLANK(BU274),OR(NOT(ISBLANK(BW274)),NOT(ISBLANK(BX274)))),#N/A,
IF(ISBLANK(BU274),"",
IF(AND(NOT(ISERROR(VLOOKUP(BU274,MonsterTable!$A:$B,MATCH(MonsterTable!$B$1,MonsterTable!$A$1:$B$1,0),0))),OR(ISBLANK(BW274),ISBLANK(BX274))),#N/A,
IFERROR(VLOOKUP(BU274,MonsterTable!$A:$B,MATCH(MonsterTable!$B$1,MonsterTable!$A$1:$B$1,0),0),
IF(OR(NOT(ISBLANK(BW274)),ISBLANK(BX274)),#N/A,
IF(BU274="empty","empty",
VLOOKUP(BU274,MonsterGroupTable!$A:$A,1,0)))))))</f>
        <v/>
      </c>
      <c r="CC274" s="2" t="str">
        <f>IF(AND(ISBLANK(CB274),OR(NOT(ISBLANK(CD274)),NOT(ISBLANK(CE274)))),#N/A,
IF(ISBLANK(CB274),"",
IF(AND(NOT(ISERROR(VLOOKUP(CB274,MonsterTable!$A:$B,MATCH(MonsterTable!$B$1,MonsterTable!$A$1:$B$1,0),0))),OR(ISBLANK(CD274),ISBLANK(CE274))),#N/A,
IFERROR(VLOOKUP(CB274,MonsterTable!$A:$B,MATCH(MonsterTable!$B$1,MonsterTable!$A$1:$B$1,0),0),
IF(OR(NOT(ISBLANK(CD274)),ISBLANK(CE274)),#N/A,
IF(CB274="empty","empty",
VLOOKUP(CB274,MonsterGroupTable!$A:$A,1,0)))))))</f>
        <v/>
      </c>
      <c r="CJ274" s="2" t="str">
        <f>IF(AND(ISBLANK(CI274),OR(NOT(ISBLANK(CK274)),NOT(ISBLANK(CL274)))),#N/A,
IF(ISBLANK(CI274),"",
IF(AND(NOT(ISERROR(VLOOKUP(CI274,MonsterTable!$A:$B,MATCH(MonsterTable!$B$1,MonsterTable!$A$1:$B$1,0),0))),OR(ISBLANK(CK274),ISBLANK(CL274))),#N/A,
IFERROR(VLOOKUP(CI274,MonsterTable!$A:$B,MATCH(MonsterTable!$B$1,MonsterTable!$A$1:$B$1,0),0),
IF(OR(NOT(ISBLANK(CK274)),ISBLANK(CL274)),#N/A,
IF(CI274="empty","empty",
VLOOKUP(CI274,MonsterGroupTable!$A:$A,1,0)))))))</f>
        <v/>
      </c>
    </row>
    <row r="275" spans="1:88">
      <c r="A275">
        <v>10274</v>
      </c>
      <c r="B275">
        <f t="shared" si="8"/>
        <v>1.1000000000000001</v>
      </c>
      <c r="C275">
        <f t="shared" si="8"/>
        <v>1.1000000000000001</v>
      </c>
      <c r="F275">
        <v>600</v>
      </c>
      <c r="G275">
        <v>11783</v>
      </c>
      <c r="H275">
        <v>0</v>
      </c>
      <c r="I275">
        <v>0</v>
      </c>
      <c r="J275">
        <v>0</v>
      </c>
      <c r="K275" t="s">
        <v>28</v>
      </c>
      <c r="L275" t="s">
        <v>254</v>
      </c>
      <c r="M275" t="s">
        <v>79</v>
      </c>
      <c r="N275" t="s">
        <v>80</v>
      </c>
      <c r="O275">
        <v>0</v>
      </c>
      <c r="P275">
        <v>-4.75</v>
      </c>
      <c r="Q275">
        <v>-3.5</v>
      </c>
      <c r="R275">
        <v>4.75</v>
      </c>
      <c r="S275">
        <v>3</v>
      </c>
      <c r="T275">
        <v>-13.5</v>
      </c>
      <c r="U275">
        <v>2.5499999999999998</v>
      </c>
      <c r="V275">
        <v>-6.75</v>
      </c>
      <c r="W275" t="str">
        <f t="shared" si="9"/>
        <v>g108,5</v>
      </c>
      <c r="X275" s="1" t="s">
        <v>286</v>
      </c>
      <c r="Y275" s="2" t="str">
        <f>IF(AND(ISBLANK(X275),OR(NOT(ISBLANK(Z275)),NOT(ISBLANK(AA275)))),#N/A,
IF(ISBLANK(X275),"",
IF(AND(NOT(ISERROR(VLOOKUP(X275,MonsterTable!$A:$B,MATCH(MonsterTable!$B$1,MonsterTable!$A$1:$B$1,0),0))),OR(ISBLANK(Z275),ISBLANK(AA275))),#N/A,
IFERROR(VLOOKUP(X275,MonsterTable!$A:$B,MATCH(MonsterTable!$B$1,MonsterTable!$A$1:$B$1,0),0),
IF(OR(NOT(ISBLANK(Z275)),ISBLANK(AA275)),#N/A,
IF(X275="empty","empty",
VLOOKUP(X275,MonsterGroupTable!$A:$A,1,0)))))))</f>
        <v>g108</v>
      </c>
      <c r="AA275">
        <v>5</v>
      </c>
      <c r="AF275" s="2" t="str">
        <f>IF(AND(ISBLANK(AE275),OR(NOT(ISBLANK(AG275)),NOT(ISBLANK(AH275)))),#N/A,
IF(ISBLANK(AE275),"",
IF(AND(NOT(ISERROR(VLOOKUP(AE275,MonsterTable!$A:$B,MATCH(MonsterTable!$B$1,MonsterTable!$A$1:$B$1,0),0))),OR(ISBLANK(AG275),ISBLANK(AH275))),#N/A,
IFERROR(VLOOKUP(AE275,MonsterTable!$A:$B,MATCH(MonsterTable!$B$1,MonsterTable!$A$1:$B$1,0),0),
IF(OR(NOT(ISBLANK(AG275)),ISBLANK(AH275)),#N/A,
IF(AE275="empty","empty",
VLOOKUP(AE275,MonsterGroupTable!$A:$A,1,0)))))))</f>
        <v/>
      </c>
      <c r="AM275" s="2" t="str">
        <f>IF(AND(ISBLANK(AL275),OR(NOT(ISBLANK(AN275)),NOT(ISBLANK(AO275)))),#N/A,
IF(ISBLANK(AL275),"",
IF(AND(NOT(ISERROR(VLOOKUP(AL275,MonsterTable!$A:$B,MATCH(MonsterTable!$B$1,MonsterTable!$A$1:$B$1,0),0))),OR(ISBLANK(AN275),ISBLANK(AO275))),#N/A,
IFERROR(VLOOKUP(AL275,MonsterTable!$A:$B,MATCH(MonsterTable!$B$1,MonsterTable!$A$1:$B$1,0),0),
IF(OR(NOT(ISBLANK(AN275)),ISBLANK(AO275)),#N/A,
IF(AL275="empty","empty",
VLOOKUP(AL275,MonsterGroupTable!$A:$A,1,0)))))))</f>
        <v/>
      </c>
      <c r="AT275" s="2" t="str">
        <f>IF(AND(ISBLANK(AS275),OR(NOT(ISBLANK(AU275)),NOT(ISBLANK(AV275)))),#N/A,
IF(ISBLANK(AS275),"",
IF(AND(NOT(ISERROR(VLOOKUP(AS275,MonsterTable!$A:$B,MATCH(MonsterTable!$B$1,MonsterTable!$A$1:$B$1,0),0))),OR(ISBLANK(AU275),ISBLANK(AV275))),#N/A,
IFERROR(VLOOKUP(AS275,MonsterTable!$A:$B,MATCH(MonsterTable!$B$1,MonsterTable!$A$1:$B$1,0),0),
IF(OR(NOT(ISBLANK(AU275)),ISBLANK(AV275)),#N/A,
IF(AS275="empty","empty",
VLOOKUP(AS275,MonsterGroupTable!$A:$A,1,0)))))))</f>
        <v/>
      </c>
      <c r="BA275" s="2" t="str">
        <f>IF(AND(ISBLANK(AZ275),OR(NOT(ISBLANK(BB275)),NOT(ISBLANK(BC275)))),#N/A,
IF(ISBLANK(AZ275),"",
IF(AND(NOT(ISERROR(VLOOKUP(AZ275,MonsterTable!$A:$B,MATCH(MonsterTable!$B$1,MonsterTable!$A$1:$B$1,0),0))),OR(ISBLANK(BB275),ISBLANK(BC275))),#N/A,
IFERROR(VLOOKUP(AZ275,MonsterTable!$A:$B,MATCH(MonsterTable!$B$1,MonsterTable!$A$1:$B$1,0),0),
IF(OR(NOT(ISBLANK(BB275)),ISBLANK(BC275)),#N/A,
IF(AZ275="empty","empty",
VLOOKUP(AZ275,MonsterGroupTable!$A:$A,1,0)))))))</f>
        <v/>
      </c>
      <c r="BH275" s="2" t="str">
        <f>IF(AND(ISBLANK(BG275),OR(NOT(ISBLANK(BI275)),NOT(ISBLANK(BJ275)))),#N/A,
IF(ISBLANK(BG275),"",
IF(AND(NOT(ISERROR(VLOOKUP(BG275,MonsterTable!$A:$B,MATCH(MonsterTable!$B$1,MonsterTable!$A$1:$B$1,0),0))),OR(ISBLANK(BI275),ISBLANK(BJ275))),#N/A,
IFERROR(VLOOKUP(BG275,MonsterTable!$A:$B,MATCH(MonsterTable!$B$1,MonsterTable!$A$1:$B$1,0),0),
IF(OR(NOT(ISBLANK(BI275)),ISBLANK(BJ275)),#N/A,
IF(BG275="empty","empty",
VLOOKUP(BG275,MonsterGroupTable!$A:$A,1,0)))))))</f>
        <v/>
      </c>
      <c r="BO275" s="2" t="str">
        <f>IF(AND(ISBLANK(BN275),OR(NOT(ISBLANK(BP275)),NOT(ISBLANK(BQ275)))),#N/A,
IF(ISBLANK(BN275),"",
IF(AND(NOT(ISERROR(VLOOKUP(BN275,MonsterTable!$A:$B,MATCH(MonsterTable!$B$1,MonsterTable!$A$1:$B$1,0),0))),OR(ISBLANK(BP275),ISBLANK(BQ275))),#N/A,
IFERROR(VLOOKUP(BN275,MonsterTable!$A:$B,MATCH(MonsterTable!$B$1,MonsterTable!$A$1:$B$1,0),0),
IF(OR(NOT(ISBLANK(BP275)),ISBLANK(BQ275)),#N/A,
IF(BN275="empty","empty",
VLOOKUP(BN275,MonsterGroupTable!$A:$A,1,0)))))))</f>
        <v/>
      </c>
      <c r="BV275" s="2" t="str">
        <f>IF(AND(ISBLANK(BU275),OR(NOT(ISBLANK(BW275)),NOT(ISBLANK(BX275)))),#N/A,
IF(ISBLANK(BU275),"",
IF(AND(NOT(ISERROR(VLOOKUP(BU275,MonsterTable!$A:$B,MATCH(MonsterTable!$B$1,MonsterTable!$A$1:$B$1,0),0))),OR(ISBLANK(BW275),ISBLANK(BX275))),#N/A,
IFERROR(VLOOKUP(BU275,MonsterTable!$A:$B,MATCH(MonsterTable!$B$1,MonsterTable!$A$1:$B$1,0),0),
IF(OR(NOT(ISBLANK(BW275)),ISBLANK(BX275)),#N/A,
IF(BU275="empty","empty",
VLOOKUP(BU275,MonsterGroupTable!$A:$A,1,0)))))))</f>
        <v/>
      </c>
      <c r="CC275" s="2" t="str">
        <f>IF(AND(ISBLANK(CB275),OR(NOT(ISBLANK(CD275)),NOT(ISBLANK(CE275)))),#N/A,
IF(ISBLANK(CB275),"",
IF(AND(NOT(ISERROR(VLOOKUP(CB275,MonsterTable!$A:$B,MATCH(MonsterTable!$B$1,MonsterTable!$A$1:$B$1,0),0))),OR(ISBLANK(CD275),ISBLANK(CE275))),#N/A,
IFERROR(VLOOKUP(CB275,MonsterTable!$A:$B,MATCH(MonsterTable!$B$1,MonsterTable!$A$1:$B$1,0),0),
IF(OR(NOT(ISBLANK(CD275)),ISBLANK(CE275)),#N/A,
IF(CB275="empty","empty",
VLOOKUP(CB275,MonsterGroupTable!$A:$A,1,0)))))))</f>
        <v/>
      </c>
      <c r="CJ275" s="2" t="str">
        <f>IF(AND(ISBLANK(CI275),OR(NOT(ISBLANK(CK275)),NOT(ISBLANK(CL275)))),#N/A,
IF(ISBLANK(CI275),"",
IF(AND(NOT(ISERROR(VLOOKUP(CI275,MonsterTable!$A:$B,MATCH(MonsterTable!$B$1,MonsterTable!$A$1:$B$1,0),0))),OR(ISBLANK(CK275),ISBLANK(CL275))),#N/A,
IFERROR(VLOOKUP(CI275,MonsterTable!$A:$B,MATCH(MonsterTable!$B$1,MonsterTable!$A$1:$B$1,0),0),
IF(OR(NOT(ISBLANK(CK275)),ISBLANK(CL275)),#N/A,
IF(CI275="empty","empty",
VLOOKUP(CI275,MonsterGroupTable!$A:$A,1,0)))))))</f>
        <v/>
      </c>
    </row>
    <row r="276" spans="1:88">
      <c r="A276">
        <v>10275</v>
      </c>
      <c r="B276">
        <f t="shared" si="8"/>
        <v>1.1000000000000001</v>
      </c>
      <c r="C276">
        <f t="shared" si="8"/>
        <v>1.1000000000000001</v>
      </c>
      <c r="F276">
        <v>600</v>
      </c>
      <c r="G276">
        <v>11873</v>
      </c>
      <c r="H276">
        <v>0</v>
      </c>
      <c r="I276">
        <v>0</v>
      </c>
      <c r="J276">
        <v>0</v>
      </c>
      <c r="K276" t="s">
        <v>28</v>
      </c>
      <c r="L276" t="s">
        <v>254</v>
      </c>
      <c r="M276" t="s">
        <v>79</v>
      </c>
      <c r="N276" t="s">
        <v>80</v>
      </c>
      <c r="O276">
        <v>0</v>
      </c>
      <c r="P276">
        <v>-4.75</v>
      </c>
      <c r="Q276">
        <v>-3.5</v>
      </c>
      <c r="R276">
        <v>4.75</v>
      </c>
      <c r="S276">
        <v>3</v>
      </c>
      <c r="T276">
        <v>-13.5</v>
      </c>
      <c r="U276">
        <v>2.5499999999999998</v>
      </c>
      <c r="V276">
        <v>-6.75</v>
      </c>
      <c r="W276" t="str">
        <f t="shared" si="9"/>
        <v>g108,5</v>
      </c>
      <c r="X276" s="1" t="s">
        <v>286</v>
      </c>
      <c r="Y276" s="2" t="str">
        <f>IF(AND(ISBLANK(X276),OR(NOT(ISBLANK(Z276)),NOT(ISBLANK(AA276)))),#N/A,
IF(ISBLANK(X276),"",
IF(AND(NOT(ISERROR(VLOOKUP(X276,MonsterTable!$A:$B,MATCH(MonsterTable!$B$1,MonsterTable!$A$1:$B$1,0),0))),OR(ISBLANK(Z276),ISBLANK(AA276))),#N/A,
IFERROR(VLOOKUP(X276,MonsterTable!$A:$B,MATCH(MonsterTable!$B$1,MonsterTable!$A$1:$B$1,0),0),
IF(OR(NOT(ISBLANK(Z276)),ISBLANK(AA276)),#N/A,
IF(X276="empty","empty",
VLOOKUP(X276,MonsterGroupTable!$A:$A,1,0)))))))</f>
        <v>g108</v>
      </c>
      <c r="AA276">
        <v>5</v>
      </c>
      <c r="AF276" s="2" t="str">
        <f>IF(AND(ISBLANK(AE276),OR(NOT(ISBLANK(AG276)),NOT(ISBLANK(AH276)))),#N/A,
IF(ISBLANK(AE276),"",
IF(AND(NOT(ISERROR(VLOOKUP(AE276,MonsterTable!$A:$B,MATCH(MonsterTable!$B$1,MonsterTable!$A$1:$B$1,0),0))),OR(ISBLANK(AG276),ISBLANK(AH276))),#N/A,
IFERROR(VLOOKUP(AE276,MonsterTable!$A:$B,MATCH(MonsterTable!$B$1,MonsterTable!$A$1:$B$1,0),0),
IF(OR(NOT(ISBLANK(AG276)),ISBLANK(AH276)),#N/A,
IF(AE276="empty","empty",
VLOOKUP(AE276,MonsterGroupTable!$A:$A,1,0)))))))</f>
        <v/>
      </c>
      <c r="AM276" s="2" t="str">
        <f>IF(AND(ISBLANK(AL276),OR(NOT(ISBLANK(AN276)),NOT(ISBLANK(AO276)))),#N/A,
IF(ISBLANK(AL276),"",
IF(AND(NOT(ISERROR(VLOOKUP(AL276,MonsterTable!$A:$B,MATCH(MonsterTable!$B$1,MonsterTable!$A$1:$B$1,0),0))),OR(ISBLANK(AN276),ISBLANK(AO276))),#N/A,
IFERROR(VLOOKUP(AL276,MonsterTable!$A:$B,MATCH(MonsterTable!$B$1,MonsterTable!$A$1:$B$1,0),0),
IF(OR(NOT(ISBLANK(AN276)),ISBLANK(AO276)),#N/A,
IF(AL276="empty","empty",
VLOOKUP(AL276,MonsterGroupTable!$A:$A,1,0)))))))</f>
        <v/>
      </c>
      <c r="AT276" s="2" t="str">
        <f>IF(AND(ISBLANK(AS276),OR(NOT(ISBLANK(AU276)),NOT(ISBLANK(AV276)))),#N/A,
IF(ISBLANK(AS276),"",
IF(AND(NOT(ISERROR(VLOOKUP(AS276,MonsterTable!$A:$B,MATCH(MonsterTable!$B$1,MonsterTable!$A$1:$B$1,0),0))),OR(ISBLANK(AU276),ISBLANK(AV276))),#N/A,
IFERROR(VLOOKUP(AS276,MonsterTable!$A:$B,MATCH(MonsterTable!$B$1,MonsterTable!$A$1:$B$1,0),0),
IF(OR(NOT(ISBLANK(AU276)),ISBLANK(AV276)),#N/A,
IF(AS276="empty","empty",
VLOOKUP(AS276,MonsterGroupTable!$A:$A,1,0)))))))</f>
        <v/>
      </c>
      <c r="BA276" s="2" t="str">
        <f>IF(AND(ISBLANK(AZ276),OR(NOT(ISBLANK(BB276)),NOT(ISBLANK(BC276)))),#N/A,
IF(ISBLANK(AZ276),"",
IF(AND(NOT(ISERROR(VLOOKUP(AZ276,MonsterTable!$A:$B,MATCH(MonsterTable!$B$1,MonsterTable!$A$1:$B$1,0),0))),OR(ISBLANK(BB276),ISBLANK(BC276))),#N/A,
IFERROR(VLOOKUP(AZ276,MonsterTable!$A:$B,MATCH(MonsterTable!$B$1,MonsterTable!$A$1:$B$1,0),0),
IF(OR(NOT(ISBLANK(BB276)),ISBLANK(BC276)),#N/A,
IF(AZ276="empty","empty",
VLOOKUP(AZ276,MonsterGroupTable!$A:$A,1,0)))))))</f>
        <v/>
      </c>
      <c r="BH276" s="2" t="str">
        <f>IF(AND(ISBLANK(BG276),OR(NOT(ISBLANK(BI276)),NOT(ISBLANK(BJ276)))),#N/A,
IF(ISBLANK(BG276),"",
IF(AND(NOT(ISERROR(VLOOKUP(BG276,MonsterTable!$A:$B,MATCH(MonsterTable!$B$1,MonsterTable!$A$1:$B$1,0),0))),OR(ISBLANK(BI276),ISBLANK(BJ276))),#N/A,
IFERROR(VLOOKUP(BG276,MonsterTable!$A:$B,MATCH(MonsterTable!$B$1,MonsterTable!$A$1:$B$1,0),0),
IF(OR(NOT(ISBLANK(BI276)),ISBLANK(BJ276)),#N/A,
IF(BG276="empty","empty",
VLOOKUP(BG276,MonsterGroupTable!$A:$A,1,0)))))))</f>
        <v/>
      </c>
      <c r="BO276" s="2" t="str">
        <f>IF(AND(ISBLANK(BN276),OR(NOT(ISBLANK(BP276)),NOT(ISBLANK(BQ276)))),#N/A,
IF(ISBLANK(BN276),"",
IF(AND(NOT(ISERROR(VLOOKUP(BN276,MonsterTable!$A:$B,MATCH(MonsterTable!$B$1,MonsterTable!$A$1:$B$1,0),0))),OR(ISBLANK(BP276),ISBLANK(BQ276))),#N/A,
IFERROR(VLOOKUP(BN276,MonsterTable!$A:$B,MATCH(MonsterTable!$B$1,MonsterTable!$A$1:$B$1,0),0),
IF(OR(NOT(ISBLANK(BP276)),ISBLANK(BQ276)),#N/A,
IF(BN276="empty","empty",
VLOOKUP(BN276,MonsterGroupTable!$A:$A,1,0)))))))</f>
        <v/>
      </c>
      <c r="BV276" s="2" t="str">
        <f>IF(AND(ISBLANK(BU276),OR(NOT(ISBLANK(BW276)),NOT(ISBLANK(BX276)))),#N/A,
IF(ISBLANK(BU276),"",
IF(AND(NOT(ISERROR(VLOOKUP(BU276,MonsterTable!$A:$B,MATCH(MonsterTable!$B$1,MonsterTable!$A$1:$B$1,0),0))),OR(ISBLANK(BW276),ISBLANK(BX276))),#N/A,
IFERROR(VLOOKUP(BU276,MonsterTable!$A:$B,MATCH(MonsterTable!$B$1,MonsterTable!$A$1:$B$1,0),0),
IF(OR(NOT(ISBLANK(BW276)),ISBLANK(BX276)),#N/A,
IF(BU276="empty","empty",
VLOOKUP(BU276,MonsterGroupTable!$A:$A,1,0)))))))</f>
        <v/>
      </c>
      <c r="CC276" s="2" t="str">
        <f>IF(AND(ISBLANK(CB276),OR(NOT(ISBLANK(CD276)),NOT(ISBLANK(CE276)))),#N/A,
IF(ISBLANK(CB276),"",
IF(AND(NOT(ISERROR(VLOOKUP(CB276,MonsterTable!$A:$B,MATCH(MonsterTable!$B$1,MonsterTable!$A$1:$B$1,0),0))),OR(ISBLANK(CD276),ISBLANK(CE276))),#N/A,
IFERROR(VLOOKUP(CB276,MonsterTable!$A:$B,MATCH(MonsterTable!$B$1,MonsterTable!$A$1:$B$1,0),0),
IF(OR(NOT(ISBLANK(CD276)),ISBLANK(CE276)),#N/A,
IF(CB276="empty","empty",
VLOOKUP(CB276,MonsterGroupTable!$A:$A,1,0)))))))</f>
        <v/>
      </c>
      <c r="CJ276" s="2" t="str">
        <f>IF(AND(ISBLANK(CI276),OR(NOT(ISBLANK(CK276)),NOT(ISBLANK(CL276)))),#N/A,
IF(ISBLANK(CI276),"",
IF(AND(NOT(ISERROR(VLOOKUP(CI276,MonsterTable!$A:$B,MATCH(MonsterTable!$B$1,MonsterTable!$A$1:$B$1,0),0))),OR(ISBLANK(CK276),ISBLANK(CL276))),#N/A,
IFERROR(VLOOKUP(CI276,MonsterTable!$A:$B,MATCH(MonsterTable!$B$1,MonsterTable!$A$1:$B$1,0),0),
IF(OR(NOT(ISBLANK(CK276)),ISBLANK(CL276)),#N/A,
IF(CI276="empty","empty",
VLOOKUP(CI276,MonsterGroupTable!$A:$A,1,0)))))))</f>
        <v/>
      </c>
    </row>
    <row r="277" spans="1:88">
      <c r="A277">
        <v>10276</v>
      </c>
      <c r="B277">
        <f t="shared" si="8"/>
        <v>1.1000000000000001</v>
      </c>
      <c r="C277">
        <f t="shared" si="8"/>
        <v>1.1000000000000001</v>
      </c>
      <c r="F277">
        <v>600</v>
      </c>
      <c r="G277">
        <v>11963</v>
      </c>
      <c r="H277">
        <v>0</v>
      </c>
      <c r="I277">
        <v>0</v>
      </c>
      <c r="J277">
        <v>0</v>
      </c>
      <c r="K277" t="s">
        <v>28</v>
      </c>
      <c r="L277" t="s">
        <v>254</v>
      </c>
      <c r="M277" t="s">
        <v>79</v>
      </c>
      <c r="N277" t="s">
        <v>80</v>
      </c>
      <c r="O277">
        <v>0</v>
      </c>
      <c r="P277">
        <v>-4.75</v>
      </c>
      <c r="Q277">
        <v>-3.5</v>
      </c>
      <c r="R277">
        <v>4.75</v>
      </c>
      <c r="S277">
        <v>3</v>
      </c>
      <c r="T277">
        <v>-13.5</v>
      </c>
      <c r="U277">
        <v>2.5499999999999998</v>
      </c>
      <c r="V277">
        <v>-6.75</v>
      </c>
      <c r="W277" t="str">
        <f t="shared" si="9"/>
        <v>g108,5</v>
      </c>
      <c r="X277" s="1" t="s">
        <v>286</v>
      </c>
      <c r="Y277" s="2" t="str">
        <f>IF(AND(ISBLANK(X277),OR(NOT(ISBLANK(Z277)),NOT(ISBLANK(AA277)))),#N/A,
IF(ISBLANK(X277),"",
IF(AND(NOT(ISERROR(VLOOKUP(X277,MonsterTable!$A:$B,MATCH(MonsterTable!$B$1,MonsterTable!$A$1:$B$1,0),0))),OR(ISBLANK(Z277),ISBLANK(AA277))),#N/A,
IFERROR(VLOOKUP(X277,MonsterTable!$A:$B,MATCH(MonsterTable!$B$1,MonsterTable!$A$1:$B$1,0),0),
IF(OR(NOT(ISBLANK(Z277)),ISBLANK(AA277)),#N/A,
IF(X277="empty","empty",
VLOOKUP(X277,MonsterGroupTable!$A:$A,1,0)))))))</f>
        <v>g108</v>
      </c>
      <c r="AA277">
        <v>5</v>
      </c>
      <c r="AF277" s="2" t="str">
        <f>IF(AND(ISBLANK(AE277),OR(NOT(ISBLANK(AG277)),NOT(ISBLANK(AH277)))),#N/A,
IF(ISBLANK(AE277),"",
IF(AND(NOT(ISERROR(VLOOKUP(AE277,MonsterTable!$A:$B,MATCH(MonsterTable!$B$1,MonsterTable!$A$1:$B$1,0),0))),OR(ISBLANK(AG277),ISBLANK(AH277))),#N/A,
IFERROR(VLOOKUP(AE277,MonsterTable!$A:$B,MATCH(MonsterTable!$B$1,MonsterTable!$A$1:$B$1,0),0),
IF(OR(NOT(ISBLANK(AG277)),ISBLANK(AH277)),#N/A,
IF(AE277="empty","empty",
VLOOKUP(AE277,MonsterGroupTable!$A:$A,1,0)))))))</f>
        <v/>
      </c>
      <c r="AM277" s="2" t="str">
        <f>IF(AND(ISBLANK(AL277),OR(NOT(ISBLANK(AN277)),NOT(ISBLANK(AO277)))),#N/A,
IF(ISBLANK(AL277),"",
IF(AND(NOT(ISERROR(VLOOKUP(AL277,MonsterTable!$A:$B,MATCH(MonsterTable!$B$1,MonsterTable!$A$1:$B$1,0),0))),OR(ISBLANK(AN277),ISBLANK(AO277))),#N/A,
IFERROR(VLOOKUP(AL277,MonsterTable!$A:$B,MATCH(MonsterTable!$B$1,MonsterTable!$A$1:$B$1,0),0),
IF(OR(NOT(ISBLANK(AN277)),ISBLANK(AO277)),#N/A,
IF(AL277="empty","empty",
VLOOKUP(AL277,MonsterGroupTable!$A:$A,1,0)))))))</f>
        <v/>
      </c>
      <c r="AT277" s="2" t="str">
        <f>IF(AND(ISBLANK(AS277),OR(NOT(ISBLANK(AU277)),NOT(ISBLANK(AV277)))),#N/A,
IF(ISBLANK(AS277),"",
IF(AND(NOT(ISERROR(VLOOKUP(AS277,MonsterTable!$A:$B,MATCH(MonsterTable!$B$1,MonsterTable!$A$1:$B$1,0),0))),OR(ISBLANK(AU277),ISBLANK(AV277))),#N/A,
IFERROR(VLOOKUP(AS277,MonsterTable!$A:$B,MATCH(MonsterTable!$B$1,MonsterTable!$A$1:$B$1,0),0),
IF(OR(NOT(ISBLANK(AU277)),ISBLANK(AV277)),#N/A,
IF(AS277="empty","empty",
VLOOKUP(AS277,MonsterGroupTable!$A:$A,1,0)))))))</f>
        <v/>
      </c>
      <c r="BA277" s="2" t="str">
        <f>IF(AND(ISBLANK(AZ277),OR(NOT(ISBLANK(BB277)),NOT(ISBLANK(BC277)))),#N/A,
IF(ISBLANK(AZ277),"",
IF(AND(NOT(ISERROR(VLOOKUP(AZ277,MonsterTable!$A:$B,MATCH(MonsterTable!$B$1,MonsterTable!$A$1:$B$1,0),0))),OR(ISBLANK(BB277),ISBLANK(BC277))),#N/A,
IFERROR(VLOOKUP(AZ277,MonsterTable!$A:$B,MATCH(MonsterTable!$B$1,MonsterTable!$A$1:$B$1,0),0),
IF(OR(NOT(ISBLANK(BB277)),ISBLANK(BC277)),#N/A,
IF(AZ277="empty","empty",
VLOOKUP(AZ277,MonsterGroupTable!$A:$A,1,0)))))))</f>
        <v/>
      </c>
      <c r="BH277" s="2" t="str">
        <f>IF(AND(ISBLANK(BG277),OR(NOT(ISBLANK(BI277)),NOT(ISBLANK(BJ277)))),#N/A,
IF(ISBLANK(BG277),"",
IF(AND(NOT(ISERROR(VLOOKUP(BG277,MonsterTable!$A:$B,MATCH(MonsterTable!$B$1,MonsterTable!$A$1:$B$1,0),0))),OR(ISBLANK(BI277),ISBLANK(BJ277))),#N/A,
IFERROR(VLOOKUP(BG277,MonsterTable!$A:$B,MATCH(MonsterTable!$B$1,MonsterTable!$A$1:$B$1,0),0),
IF(OR(NOT(ISBLANK(BI277)),ISBLANK(BJ277)),#N/A,
IF(BG277="empty","empty",
VLOOKUP(BG277,MonsterGroupTable!$A:$A,1,0)))))))</f>
        <v/>
      </c>
      <c r="BO277" s="2" t="str">
        <f>IF(AND(ISBLANK(BN277),OR(NOT(ISBLANK(BP277)),NOT(ISBLANK(BQ277)))),#N/A,
IF(ISBLANK(BN277),"",
IF(AND(NOT(ISERROR(VLOOKUP(BN277,MonsterTable!$A:$B,MATCH(MonsterTable!$B$1,MonsterTable!$A$1:$B$1,0),0))),OR(ISBLANK(BP277),ISBLANK(BQ277))),#N/A,
IFERROR(VLOOKUP(BN277,MonsterTable!$A:$B,MATCH(MonsterTable!$B$1,MonsterTable!$A$1:$B$1,0),0),
IF(OR(NOT(ISBLANK(BP277)),ISBLANK(BQ277)),#N/A,
IF(BN277="empty","empty",
VLOOKUP(BN277,MonsterGroupTable!$A:$A,1,0)))))))</f>
        <v/>
      </c>
      <c r="BV277" s="2" t="str">
        <f>IF(AND(ISBLANK(BU277),OR(NOT(ISBLANK(BW277)),NOT(ISBLANK(BX277)))),#N/A,
IF(ISBLANK(BU277),"",
IF(AND(NOT(ISERROR(VLOOKUP(BU277,MonsterTable!$A:$B,MATCH(MonsterTable!$B$1,MonsterTable!$A$1:$B$1,0),0))),OR(ISBLANK(BW277),ISBLANK(BX277))),#N/A,
IFERROR(VLOOKUP(BU277,MonsterTable!$A:$B,MATCH(MonsterTable!$B$1,MonsterTable!$A$1:$B$1,0),0),
IF(OR(NOT(ISBLANK(BW277)),ISBLANK(BX277)),#N/A,
IF(BU277="empty","empty",
VLOOKUP(BU277,MonsterGroupTable!$A:$A,1,0)))))))</f>
        <v/>
      </c>
      <c r="CC277" s="2" t="str">
        <f>IF(AND(ISBLANK(CB277),OR(NOT(ISBLANK(CD277)),NOT(ISBLANK(CE277)))),#N/A,
IF(ISBLANK(CB277),"",
IF(AND(NOT(ISERROR(VLOOKUP(CB277,MonsterTable!$A:$B,MATCH(MonsterTable!$B$1,MonsterTable!$A$1:$B$1,0),0))),OR(ISBLANK(CD277),ISBLANK(CE277))),#N/A,
IFERROR(VLOOKUP(CB277,MonsterTable!$A:$B,MATCH(MonsterTable!$B$1,MonsterTable!$A$1:$B$1,0),0),
IF(OR(NOT(ISBLANK(CD277)),ISBLANK(CE277)),#N/A,
IF(CB277="empty","empty",
VLOOKUP(CB277,MonsterGroupTable!$A:$A,1,0)))))))</f>
        <v/>
      </c>
      <c r="CJ277" s="2" t="str">
        <f>IF(AND(ISBLANK(CI277),OR(NOT(ISBLANK(CK277)),NOT(ISBLANK(CL277)))),#N/A,
IF(ISBLANK(CI277),"",
IF(AND(NOT(ISERROR(VLOOKUP(CI277,MonsterTable!$A:$B,MATCH(MonsterTable!$B$1,MonsterTable!$A$1:$B$1,0),0))),OR(ISBLANK(CK277),ISBLANK(CL277))),#N/A,
IFERROR(VLOOKUP(CI277,MonsterTable!$A:$B,MATCH(MonsterTable!$B$1,MonsterTable!$A$1:$B$1,0),0),
IF(OR(NOT(ISBLANK(CK277)),ISBLANK(CL277)),#N/A,
IF(CI277="empty","empty",
VLOOKUP(CI277,MonsterGroupTable!$A:$A,1,0)))))))</f>
        <v/>
      </c>
    </row>
    <row r="278" spans="1:88">
      <c r="A278">
        <v>10277</v>
      </c>
      <c r="B278">
        <f t="shared" si="8"/>
        <v>1.1000000000000001</v>
      </c>
      <c r="C278">
        <f t="shared" si="8"/>
        <v>1.1000000000000001</v>
      </c>
      <c r="F278">
        <v>600</v>
      </c>
      <c r="G278">
        <v>12053</v>
      </c>
      <c r="H278">
        <v>0</v>
      </c>
      <c r="I278">
        <v>0</v>
      </c>
      <c r="J278">
        <v>0</v>
      </c>
      <c r="K278" t="s">
        <v>28</v>
      </c>
      <c r="L278" t="s">
        <v>254</v>
      </c>
      <c r="M278" t="s">
        <v>79</v>
      </c>
      <c r="N278" t="s">
        <v>80</v>
      </c>
      <c r="O278">
        <v>0</v>
      </c>
      <c r="P278">
        <v>-4.75</v>
      </c>
      <c r="Q278">
        <v>-3.5</v>
      </c>
      <c r="R278">
        <v>4.75</v>
      </c>
      <c r="S278">
        <v>3</v>
      </c>
      <c r="T278">
        <v>-13.5</v>
      </c>
      <c r="U278">
        <v>2.5499999999999998</v>
      </c>
      <c r="V278">
        <v>-6.75</v>
      </c>
      <c r="W278" t="str">
        <f t="shared" si="9"/>
        <v>g108,5</v>
      </c>
      <c r="X278" s="1" t="s">
        <v>286</v>
      </c>
      <c r="Y278" s="2" t="str">
        <f>IF(AND(ISBLANK(X278),OR(NOT(ISBLANK(Z278)),NOT(ISBLANK(AA278)))),#N/A,
IF(ISBLANK(X278),"",
IF(AND(NOT(ISERROR(VLOOKUP(X278,MonsterTable!$A:$B,MATCH(MonsterTable!$B$1,MonsterTable!$A$1:$B$1,0),0))),OR(ISBLANK(Z278),ISBLANK(AA278))),#N/A,
IFERROR(VLOOKUP(X278,MonsterTable!$A:$B,MATCH(MonsterTable!$B$1,MonsterTable!$A$1:$B$1,0),0),
IF(OR(NOT(ISBLANK(Z278)),ISBLANK(AA278)),#N/A,
IF(X278="empty","empty",
VLOOKUP(X278,MonsterGroupTable!$A:$A,1,0)))))))</f>
        <v>g108</v>
      </c>
      <c r="AA278">
        <v>5</v>
      </c>
      <c r="AF278" s="2" t="str">
        <f>IF(AND(ISBLANK(AE278),OR(NOT(ISBLANK(AG278)),NOT(ISBLANK(AH278)))),#N/A,
IF(ISBLANK(AE278),"",
IF(AND(NOT(ISERROR(VLOOKUP(AE278,MonsterTable!$A:$B,MATCH(MonsterTable!$B$1,MonsterTable!$A$1:$B$1,0),0))),OR(ISBLANK(AG278),ISBLANK(AH278))),#N/A,
IFERROR(VLOOKUP(AE278,MonsterTable!$A:$B,MATCH(MonsterTable!$B$1,MonsterTable!$A$1:$B$1,0),0),
IF(OR(NOT(ISBLANK(AG278)),ISBLANK(AH278)),#N/A,
IF(AE278="empty","empty",
VLOOKUP(AE278,MonsterGroupTable!$A:$A,1,0)))))))</f>
        <v/>
      </c>
      <c r="AM278" s="2" t="str">
        <f>IF(AND(ISBLANK(AL278),OR(NOT(ISBLANK(AN278)),NOT(ISBLANK(AO278)))),#N/A,
IF(ISBLANK(AL278),"",
IF(AND(NOT(ISERROR(VLOOKUP(AL278,MonsterTable!$A:$B,MATCH(MonsterTable!$B$1,MonsterTable!$A$1:$B$1,0),0))),OR(ISBLANK(AN278),ISBLANK(AO278))),#N/A,
IFERROR(VLOOKUP(AL278,MonsterTable!$A:$B,MATCH(MonsterTable!$B$1,MonsterTable!$A$1:$B$1,0),0),
IF(OR(NOT(ISBLANK(AN278)),ISBLANK(AO278)),#N/A,
IF(AL278="empty","empty",
VLOOKUP(AL278,MonsterGroupTable!$A:$A,1,0)))))))</f>
        <v/>
      </c>
      <c r="AT278" s="2" t="str">
        <f>IF(AND(ISBLANK(AS278),OR(NOT(ISBLANK(AU278)),NOT(ISBLANK(AV278)))),#N/A,
IF(ISBLANK(AS278),"",
IF(AND(NOT(ISERROR(VLOOKUP(AS278,MonsterTable!$A:$B,MATCH(MonsterTable!$B$1,MonsterTable!$A$1:$B$1,0),0))),OR(ISBLANK(AU278),ISBLANK(AV278))),#N/A,
IFERROR(VLOOKUP(AS278,MonsterTable!$A:$B,MATCH(MonsterTable!$B$1,MonsterTable!$A$1:$B$1,0),0),
IF(OR(NOT(ISBLANK(AU278)),ISBLANK(AV278)),#N/A,
IF(AS278="empty","empty",
VLOOKUP(AS278,MonsterGroupTable!$A:$A,1,0)))))))</f>
        <v/>
      </c>
      <c r="BA278" s="2" t="str">
        <f>IF(AND(ISBLANK(AZ278),OR(NOT(ISBLANK(BB278)),NOT(ISBLANK(BC278)))),#N/A,
IF(ISBLANK(AZ278),"",
IF(AND(NOT(ISERROR(VLOOKUP(AZ278,MonsterTable!$A:$B,MATCH(MonsterTable!$B$1,MonsterTable!$A$1:$B$1,0),0))),OR(ISBLANK(BB278),ISBLANK(BC278))),#N/A,
IFERROR(VLOOKUP(AZ278,MonsterTable!$A:$B,MATCH(MonsterTable!$B$1,MonsterTable!$A$1:$B$1,0),0),
IF(OR(NOT(ISBLANK(BB278)),ISBLANK(BC278)),#N/A,
IF(AZ278="empty","empty",
VLOOKUP(AZ278,MonsterGroupTable!$A:$A,1,0)))))))</f>
        <v/>
      </c>
      <c r="BH278" s="2" t="str">
        <f>IF(AND(ISBLANK(BG278),OR(NOT(ISBLANK(BI278)),NOT(ISBLANK(BJ278)))),#N/A,
IF(ISBLANK(BG278),"",
IF(AND(NOT(ISERROR(VLOOKUP(BG278,MonsterTable!$A:$B,MATCH(MonsterTable!$B$1,MonsterTable!$A$1:$B$1,0),0))),OR(ISBLANK(BI278),ISBLANK(BJ278))),#N/A,
IFERROR(VLOOKUP(BG278,MonsterTable!$A:$B,MATCH(MonsterTable!$B$1,MonsterTable!$A$1:$B$1,0),0),
IF(OR(NOT(ISBLANK(BI278)),ISBLANK(BJ278)),#N/A,
IF(BG278="empty","empty",
VLOOKUP(BG278,MonsterGroupTable!$A:$A,1,0)))))))</f>
        <v/>
      </c>
      <c r="BO278" s="2" t="str">
        <f>IF(AND(ISBLANK(BN278),OR(NOT(ISBLANK(BP278)),NOT(ISBLANK(BQ278)))),#N/A,
IF(ISBLANK(BN278),"",
IF(AND(NOT(ISERROR(VLOOKUP(BN278,MonsterTable!$A:$B,MATCH(MonsterTable!$B$1,MonsterTable!$A$1:$B$1,0),0))),OR(ISBLANK(BP278),ISBLANK(BQ278))),#N/A,
IFERROR(VLOOKUP(BN278,MonsterTable!$A:$B,MATCH(MonsterTable!$B$1,MonsterTable!$A$1:$B$1,0),0),
IF(OR(NOT(ISBLANK(BP278)),ISBLANK(BQ278)),#N/A,
IF(BN278="empty","empty",
VLOOKUP(BN278,MonsterGroupTable!$A:$A,1,0)))))))</f>
        <v/>
      </c>
      <c r="BV278" s="2" t="str">
        <f>IF(AND(ISBLANK(BU278),OR(NOT(ISBLANK(BW278)),NOT(ISBLANK(BX278)))),#N/A,
IF(ISBLANK(BU278),"",
IF(AND(NOT(ISERROR(VLOOKUP(BU278,MonsterTable!$A:$B,MATCH(MonsterTable!$B$1,MonsterTable!$A$1:$B$1,0),0))),OR(ISBLANK(BW278),ISBLANK(BX278))),#N/A,
IFERROR(VLOOKUP(BU278,MonsterTable!$A:$B,MATCH(MonsterTable!$B$1,MonsterTable!$A$1:$B$1,0),0),
IF(OR(NOT(ISBLANK(BW278)),ISBLANK(BX278)),#N/A,
IF(BU278="empty","empty",
VLOOKUP(BU278,MonsterGroupTable!$A:$A,1,0)))))))</f>
        <v/>
      </c>
      <c r="CC278" s="2" t="str">
        <f>IF(AND(ISBLANK(CB278),OR(NOT(ISBLANK(CD278)),NOT(ISBLANK(CE278)))),#N/A,
IF(ISBLANK(CB278),"",
IF(AND(NOT(ISERROR(VLOOKUP(CB278,MonsterTable!$A:$B,MATCH(MonsterTable!$B$1,MonsterTable!$A$1:$B$1,0),0))),OR(ISBLANK(CD278),ISBLANK(CE278))),#N/A,
IFERROR(VLOOKUP(CB278,MonsterTable!$A:$B,MATCH(MonsterTable!$B$1,MonsterTable!$A$1:$B$1,0),0),
IF(OR(NOT(ISBLANK(CD278)),ISBLANK(CE278)),#N/A,
IF(CB278="empty","empty",
VLOOKUP(CB278,MonsterGroupTable!$A:$A,1,0)))))))</f>
        <v/>
      </c>
      <c r="CJ278" s="2" t="str">
        <f>IF(AND(ISBLANK(CI278),OR(NOT(ISBLANK(CK278)),NOT(ISBLANK(CL278)))),#N/A,
IF(ISBLANK(CI278),"",
IF(AND(NOT(ISERROR(VLOOKUP(CI278,MonsterTable!$A:$B,MATCH(MonsterTable!$B$1,MonsterTable!$A$1:$B$1,0),0))),OR(ISBLANK(CK278),ISBLANK(CL278))),#N/A,
IFERROR(VLOOKUP(CI278,MonsterTable!$A:$B,MATCH(MonsterTable!$B$1,MonsterTable!$A$1:$B$1,0),0),
IF(OR(NOT(ISBLANK(CK278)),ISBLANK(CL278)),#N/A,
IF(CI278="empty","empty",
VLOOKUP(CI278,MonsterGroupTable!$A:$A,1,0)))))))</f>
        <v/>
      </c>
    </row>
    <row r="279" spans="1:88">
      <c r="A279">
        <v>10278</v>
      </c>
      <c r="B279">
        <f t="shared" si="8"/>
        <v>1.1000000000000001</v>
      </c>
      <c r="C279">
        <f t="shared" si="8"/>
        <v>1.1000000000000001</v>
      </c>
      <c r="F279">
        <v>600</v>
      </c>
      <c r="G279">
        <v>12143</v>
      </c>
      <c r="H279">
        <v>0</v>
      </c>
      <c r="I279">
        <v>0</v>
      </c>
      <c r="J279">
        <v>0</v>
      </c>
      <c r="K279" t="s">
        <v>28</v>
      </c>
      <c r="L279" t="s">
        <v>254</v>
      </c>
      <c r="M279" t="s">
        <v>79</v>
      </c>
      <c r="N279" t="s">
        <v>80</v>
      </c>
      <c r="O279">
        <v>0</v>
      </c>
      <c r="P279">
        <v>-4.75</v>
      </c>
      <c r="Q279">
        <v>-3.5</v>
      </c>
      <c r="R279">
        <v>4.75</v>
      </c>
      <c r="S279">
        <v>3</v>
      </c>
      <c r="T279">
        <v>-13.5</v>
      </c>
      <c r="U279">
        <v>2.5499999999999998</v>
      </c>
      <c r="V279">
        <v>-6.75</v>
      </c>
      <c r="W279" t="str">
        <f t="shared" si="9"/>
        <v>g108,5</v>
      </c>
      <c r="X279" s="1" t="s">
        <v>286</v>
      </c>
      <c r="Y279" s="2" t="str">
        <f>IF(AND(ISBLANK(X279),OR(NOT(ISBLANK(Z279)),NOT(ISBLANK(AA279)))),#N/A,
IF(ISBLANK(X279),"",
IF(AND(NOT(ISERROR(VLOOKUP(X279,MonsterTable!$A:$B,MATCH(MonsterTable!$B$1,MonsterTable!$A$1:$B$1,0),0))),OR(ISBLANK(Z279),ISBLANK(AA279))),#N/A,
IFERROR(VLOOKUP(X279,MonsterTable!$A:$B,MATCH(MonsterTable!$B$1,MonsterTable!$A$1:$B$1,0),0),
IF(OR(NOT(ISBLANK(Z279)),ISBLANK(AA279)),#N/A,
IF(X279="empty","empty",
VLOOKUP(X279,MonsterGroupTable!$A:$A,1,0)))))))</f>
        <v>g108</v>
      </c>
      <c r="AA279">
        <v>5</v>
      </c>
      <c r="AF279" s="2" t="str">
        <f>IF(AND(ISBLANK(AE279),OR(NOT(ISBLANK(AG279)),NOT(ISBLANK(AH279)))),#N/A,
IF(ISBLANK(AE279),"",
IF(AND(NOT(ISERROR(VLOOKUP(AE279,MonsterTable!$A:$B,MATCH(MonsterTable!$B$1,MonsterTable!$A$1:$B$1,0),0))),OR(ISBLANK(AG279),ISBLANK(AH279))),#N/A,
IFERROR(VLOOKUP(AE279,MonsterTable!$A:$B,MATCH(MonsterTable!$B$1,MonsterTable!$A$1:$B$1,0),0),
IF(OR(NOT(ISBLANK(AG279)),ISBLANK(AH279)),#N/A,
IF(AE279="empty","empty",
VLOOKUP(AE279,MonsterGroupTable!$A:$A,1,0)))))))</f>
        <v/>
      </c>
      <c r="AM279" s="2" t="str">
        <f>IF(AND(ISBLANK(AL279),OR(NOT(ISBLANK(AN279)),NOT(ISBLANK(AO279)))),#N/A,
IF(ISBLANK(AL279),"",
IF(AND(NOT(ISERROR(VLOOKUP(AL279,MonsterTable!$A:$B,MATCH(MonsterTable!$B$1,MonsterTable!$A$1:$B$1,0),0))),OR(ISBLANK(AN279),ISBLANK(AO279))),#N/A,
IFERROR(VLOOKUP(AL279,MonsterTable!$A:$B,MATCH(MonsterTable!$B$1,MonsterTable!$A$1:$B$1,0),0),
IF(OR(NOT(ISBLANK(AN279)),ISBLANK(AO279)),#N/A,
IF(AL279="empty","empty",
VLOOKUP(AL279,MonsterGroupTable!$A:$A,1,0)))))))</f>
        <v/>
      </c>
      <c r="AT279" s="2" t="str">
        <f>IF(AND(ISBLANK(AS279),OR(NOT(ISBLANK(AU279)),NOT(ISBLANK(AV279)))),#N/A,
IF(ISBLANK(AS279),"",
IF(AND(NOT(ISERROR(VLOOKUP(AS279,MonsterTable!$A:$B,MATCH(MonsterTable!$B$1,MonsterTable!$A$1:$B$1,0),0))),OR(ISBLANK(AU279),ISBLANK(AV279))),#N/A,
IFERROR(VLOOKUP(AS279,MonsterTable!$A:$B,MATCH(MonsterTable!$B$1,MonsterTable!$A$1:$B$1,0),0),
IF(OR(NOT(ISBLANK(AU279)),ISBLANK(AV279)),#N/A,
IF(AS279="empty","empty",
VLOOKUP(AS279,MonsterGroupTable!$A:$A,1,0)))))))</f>
        <v/>
      </c>
      <c r="BA279" s="2" t="str">
        <f>IF(AND(ISBLANK(AZ279),OR(NOT(ISBLANK(BB279)),NOT(ISBLANK(BC279)))),#N/A,
IF(ISBLANK(AZ279),"",
IF(AND(NOT(ISERROR(VLOOKUP(AZ279,MonsterTable!$A:$B,MATCH(MonsterTable!$B$1,MonsterTable!$A$1:$B$1,0),0))),OR(ISBLANK(BB279),ISBLANK(BC279))),#N/A,
IFERROR(VLOOKUP(AZ279,MonsterTable!$A:$B,MATCH(MonsterTable!$B$1,MonsterTable!$A$1:$B$1,0),0),
IF(OR(NOT(ISBLANK(BB279)),ISBLANK(BC279)),#N/A,
IF(AZ279="empty","empty",
VLOOKUP(AZ279,MonsterGroupTable!$A:$A,1,0)))))))</f>
        <v/>
      </c>
      <c r="BH279" s="2" t="str">
        <f>IF(AND(ISBLANK(BG279),OR(NOT(ISBLANK(BI279)),NOT(ISBLANK(BJ279)))),#N/A,
IF(ISBLANK(BG279),"",
IF(AND(NOT(ISERROR(VLOOKUP(BG279,MonsterTable!$A:$B,MATCH(MonsterTable!$B$1,MonsterTable!$A$1:$B$1,0),0))),OR(ISBLANK(BI279),ISBLANK(BJ279))),#N/A,
IFERROR(VLOOKUP(BG279,MonsterTable!$A:$B,MATCH(MonsterTable!$B$1,MonsterTable!$A$1:$B$1,0),0),
IF(OR(NOT(ISBLANK(BI279)),ISBLANK(BJ279)),#N/A,
IF(BG279="empty","empty",
VLOOKUP(BG279,MonsterGroupTable!$A:$A,1,0)))))))</f>
        <v/>
      </c>
      <c r="BO279" s="2" t="str">
        <f>IF(AND(ISBLANK(BN279),OR(NOT(ISBLANK(BP279)),NOT(ISBLANK(BQ279)))),#N/A,
IF(ISBLANK(BN279),"",
IF(AND(NOT(ISERROR(VLOOKUP(BN279,MonsterTable!$A:$B,MATCH(MonsterTable!$B$1,MonsterTable!$A$1:$B$1,0),0))),OR(ISBLANK(BP279),ISBLANK(BQ279))),#N/A,
IFERROR(VLOOKUP(BN279,MonsterTable!$A:$B,MATCH(MonsterTable!$B$1,MonsterTable!$A$1:$B$1,0),0),
IF(OR(NOT(ISBLANK(BP279)),ISBLANK(BQ279)),#N/A,
IF(BN279="empty","empty",
VLOOKUP(BN279,MonsterGroupTable!$A:$A,1,0)))))))</f>
        <v/>
      </c>
      <c r="BV279" s="2" t="str">
        <f>IF(AND(ISBLANK(BU279),OR(NOT(ISBLANK(BW279)),NOT(ISBLANK(BX279)))),#N/A,
IF(ISBLANK(BU279),"",
IF(AND(NOT(ISERROR(VLOOKUP(BU279,MonsterTable!$A:$B,MATCH(MonsterTable!$B$1,MonsterTable!$A$1:$B$1,0),0))),OR(ISBLANK(BW279),ISBLANK(BX279))),#N/A,
IFERROR(VLOOKUP(BU279,MonsterTable!$A:$B,MATCH(MonsterTable!$B$1,MonsterTable!$A$1:$B$1,0),0),
IF(OR(NOT(ISBLANK(BW279)),ISBLANK(BX279)),#N/A,
IF(BU279="empty","empty",
VLOOKUP(BU279,MonsterGroupTable!$A:$A,1,0)))))))</f>
        <v/>
      </c>
      <c r="CC279" s="2" t="str">
        <f>IF(AND(ISBLANK(CB279),OR(NOT(ISBLANK(CD279)),NOT(ISBLANK(CE279)))),#N/A,
IF(ISBLANK(CB279),"",
IF(AND(NOT(ISERROR(VLOOKUP(CB279,MonsterTable!$A:$B,MATCH(MonsterTable!$B$1,MonsterTable!$A$1:$B$1,0),0))),OR(ISBLANK(CD279),ISBLANK(CE279))),#N/A,
IFERROR(VLOOKUP(CB279,MonsterTable!$A:$B,MATCH(MonsterTable!$B$1,MonsterTable!$A$1:$B$1,0),0),
IF(OR(NOT(ISBLANK(CD279)),ISBLANK(CE279)),#N/A,
IF(CB279="empty","empty",
VLOOKUP(CB279,MonsterGroupTable!$A:$A,1,0)))))))</f>
        <v/>
      </c>
      <c r="CJ279" s="2" t="str">
        <f>IF(AND(ISBLANK(CI279),OR(NOT(ISBLANK(CK279)),NOT(ISBLANK(CL279)))),#N/A,
IF(ISBLANK(CI279),"",
IF(AND(NOT(ISERROR(VLOOKUP(CI279,MonsterTable!$A:$B,MATCH(MonsterTable!$B$1,MonsterTable!$A$1:$B$1,0),0))),OR(ISBLANK(CK279),ISBLANK(CL279))),#N/A,
IFERROR(VLOOKUP(CI279,MonsterTable!$A:$B,MATCH(MonsterTable!$B$1,MonsterTable!$A$1:$B$1,0),0),
IF(OR(NOT(ISBLANK(CK279)),ISBLANK(CL279)),#N/A,
IF(CI279="empty","empty",
VLOOKUP(CI279,MonsterGroupTable!$A:$A,1,0)))))))</f>
        <v/>
      </c>
    </row>
    <row r="280" spans="1:88">
      <c r="A280">
        <v>10279</v>
      </c>
      <c r="B280">
        <f t="shared" si="8"/>
        <v>1.1000000000000001</v>
      </c>
      <c r="C280">
        <f t="shared" si="8"/>
        <v>1.1000000000000001</v>
      </c>
      <c r="F280">
        <v>600</v>
      </c>
      <c r="G280">
        <v>12233</v>
      </c>
      <c r="H280">
        <v>0</v>
      </c>
      <c r="I280">
        <v>0</v>
      </c>
      <c r="J280">
        <v>0</v>
      </c>
      <c r="K280" t="s">
        <v>28</v>
      </c>
      <c r="L280" t="s">
        <v>254</v>
      </c>
      <c r="M280" t="s">
        <v>79</v>
      </c>
      <c r="N280" t="s">
        <v>80</v>
      </c>
      <c r="O280">
        <v>0</v>
      </c>
      <c r="P280">
        <v>-4.75</v>
      </c>
      <c r="Q280">
        <v>-3.5</v>
      </c>
      <c r="R280">
        <v>4.75</v>
      </c>
      <c r="S280">
        <v>3</v>
      </c>
      <c r="T280">
        <v>-13.5</v>
      </c>
      <c r="U280">
        <v>2.5499999999999998</v>
      </c>
      <c r="V280">
        <v>-6.75</v>
      </c>
      <c r="W280" t="str">
        <f t="shared" si="9"/>
        <v>g108,5</v>
      </c>
      <c r="X280" s="1" t="s">
        <v>286</v>
      </c>
      <c r="Y280" s="2" t="str">
        <f>IF(AND(ISBLANK(X280),OR(NOT(ISBLANK(Z280)),NOT(ISBLANK(AA280)))),#N/A,
IF(ISBLANK(X280),"",
IF(AND(NOT(ISERROR(VLOOKUP(X280,MonsterTable!$A:$B,MATCH(MonsterTable!$B$1,MonsterTable!$A$1:$B$1,0),0))),OR(ISBLANK(Z280),ISBLANK(AA280))),#N/A,
IFERROR(VLOOKUP(X280,MonsterTable!$A:$B,MATCH(MonsterTable!$B$1,MonsterTable!$A$1:$B$1,0),0),
IF(OR(NOT(ISBLANK(Z280)),ISBLANK(AA280)),#N/A,
IF(X280="empty","empty",
VLOOKUP(X280,MonsterGroupTable!$A:$A,1,0)))))))</f>
        <v>g108</v>
      </c>
      <c r="AA280">
        <v>5</v>
      </c>
      <c r="AF280" s="2" t="str">
        <f>IF(AND(ISBLANK(AE280),OR(NOT(ISBLANK(AG280)),NOT(ISBLANK(AH280)))),#N/A,
IF(ISBLANK(AE280),"",
IF(AND(NOT(ISERROR(VLOOKUP(AE280,MonsterTable!$A:$B,MATCH(MonsterTable!$B$1,MonsterTable!$A$1:$B$1,0),0))),OR(ISBLANK(AG280),ISBLANK(AH280))),#N/A,
IFERROR(VLOOKUP(AE280,MonsterTable!$A:$B,MATCH(MonsterTable!$B$1,MonsterTable!$A$1:$B$1,0),0),
IF(OR(NOT(ISBLANK(AG280)),ISBLANK(AH280)),#N/A,
IF(AE280="empty","empty",
VLOOKUP(AE280,MonsterGroupTable!$A:$A,1,0)))))))</f>
        <v/>
      </c>
      <c r="AM280" s="2" t="str">
        <f>IF(AND(ISBLANK(AL280),OR(NOT(ISBLANK(AN280)),NOT(ISBLANK(AO280)))),#N/A,
IF(ISBLANK(AL280),"",
IF(AND(NOT(ISERROR(VLOOKUP(AL280,MonsterTable!$A:$B,MATCH(MonsterTable!$B$1,MonsterTable!$A$1:$B$1,0),0))),OR(ISBLANK(AN280),ISBLANK(AO280))),#N/A,
IFERROR(VLOOKUP(AL280,MonsterTable!$A:$B,MATCH(MonsterTable!$B$1,MonsterTable!$A$1:$B$1,0),0),
IF(OR(NOT(ISBLANK(AN280)),ISBLANK(AO280)),#N/A,
IF(AL280="empty","empty",
VLOOKUP(AL280,MonsterGroupTable!$A:$A,1,0)))))))</f>
        <v/>
      </c>
      <c r="AT280" s="2" t="str">
        <f>IF(AND(ISBLANK(AS280),OR(NOT(ISBLANK(AU280)),NOT(ISBLANK(AV280)))),#N/A,
IF(ISBLANK(AS280),"",
IF(AND(NOT(ISERROR(VLOOKUP(AS280,MonsterTable!$A:$B,MATCH(MonsterTable!$B$1,MonsterTable!$A$1:$B$1,0),0))),OR(ISBLANK(AU280),ISBLANK(AV280))),#N/A,
IFERROR(VLOOKUP(AS280,MonsterTable!$A:$B,MATCH(MonsterTable!$B$1,MonsterTable!$A$1:$B$1,0),0),
IF(OR(NOT(ISBLANK(AU280)),ISBLANK(AV280)),#N/A,
IF(AS280="empty","empty",
VLOOKUP(AS280,MonsterGroupTable!$A:$A,1,0)))))))</f>
        <v/>
      </c>
      <c r="BA280" s="2" t="str">
        <f>IF(AND(ISBLANK(AZ280),OR(NOT(ISBLANK(BB280)),NOT(ISBLANK(BC280)))),#N/A,
IF(ISBLANK(AZ280),"",
IF(AND(NOT(ISERROR(VLOOKUP(AZ280,MonsterTable!$A:$B,MATCH(MonsterTable!$B$1,MonsterTable!$A$1:$B$1,0),0))),OR(ISBLANK(BB280),ISBLANK(BC280))),#N/A,
IFERROR(VLOOKUP(AZ280,MonsterTable!$A:$B,MATCH(MonsterTable!$B$1,MonsterTable!$A$1:$B$1,0),0),
IF(OR(NOT(ISBLANK(BB280)),ISBLANK(BC280)),#N/A,
IF(AZ280="empty","empty",
VLOOKUP(AZ280,MonsterGroupTable!$A:$A,1,0)))))))</f>
        <v/>
      </c>
      <c r="BH280" s="2" t="str">
        <f>IF(AND(ISBLANK(BG280),OR(NOT(ISBLANK(BI280)),NOT(ISBLANK(BJ280)))),#N/A,
IF(ISBLANK(BG280),"",
IF(AND(NOT(ISERROR(VLOOKUP(BG280,MonsterTable!$A:$B,MATCH(MonsterTable!$B$1,MonsterTable!$A$1:$B$1,0),0))),OR(ISBLANK(BI280),ISBLANK(BJ280))),#N/A,
IFERROR(VLOOKUP(BG280,MonsterTable!$A:$B,MATCH(MonsterTable!$B$1,MonsterTable!$A$1:$B$1,0),0),
IF(OR(NOT(ISBLANK(BI280)),ISBLANK(BJ280)),#N/A,
IF(BG280="empty","empty",
VLOOKUP(BG280,MonsterGroupTable!$A:$A,1,0)))))))</f>
        <v/>
      </c>
      <c r="BO280" s="2" t="str">
        <f>IF(AND(ISBLANK(BN280),OR(NOT(ISBLANK(BP280)),NOT(ISBLANK(BQ280)))),#N/A,
IF(ISBLANK(BN280),"",
IF(AND(NOT(ISERROR(VLOOKUP(BN280,MonsterTable!$A:$B,MATCH(MonsterTable!$B$1,MonsterTable!$A$1:$B$1,0),0))),OR(ISBLANK(BP280),ISBLANK(BQ280))),#N/A,
IFERROR(VLOOKUP(BN280,MonsterTable!$A:$B,MATCH(MonsterTable!$B$1,MonsterTable!$A$1:$B$1,0),0),
IF(OR(NOT(ISBLANK(BP280)),ISBLANK(BQ280)),#N/A,
IF(BN280="empty","empty",
VLOOKUP(BN280,MonsterGroupTable!$A:$A,1,0)))))))</f>
        <v/>
      </c>
      <c r="BV280" s="2" t="str">
        <f>IF(AND(ISBLANK(BU280),OR(NOT(ISBLANK(BW280)),NOT(ISBLANK(BX280)))),#N/A,
IF(ISBLANK(BU280),"",
IF(AND(NOT(ISERROR(VLOOKUP(BU280,MonsterTable!$A:$B,MATCH(MonsterTable!$B$1,MonsterTable!$A$1:$B$1,0),0))),OR(ISBLANK(BW280),ISBLANK(BX280))),#N/A,
IFERROR(VLOOKUP(BU280,MonsterTable!$A:$B,MATCH(MonsterTable!$B$1,MonsterTable!$A$1:$B$1,0),0),
IF(OR(NOT(ISBLANK(BW280)),ISBLANK(BX280)),#N/A,
IF(BU280="empty","empty",
VLOOKUP(BU280,MonsterGroupTable!$A:$A,1,0)))))))</f>
        <v/>
      </c>
      <c r="CC280" s="2" t="str">
        <f>IF(AND(ISBLANK(CB280),OR(NOT(ISBLANK(CD280)),NOT(ISBLANK(CE280)))),#N/A,
IF(ISBLANK(CB280),"",
IF(AND(NOT(ISERROR(VLOOKUP(CB280,MonsterTable!$A:$B,MATCH(MonsterTable!$B$1,MonsterTable!$A$1:$B$1,0),0))),OR(ISBLANK(CD280),ISBLANK(CE280))),#N/A,
IFERROR(VLOOKUP(CB280,MonsterTable!$A:$B,MATCH(MonsterTable!$B$1,MonsterTable!$A$1:$B$1,0),0),
IF(OR(NOT(ISBLANK(CD280)),ISBLANK(CE280)),#N/A,
IF(CB280="empty","empty",
VLOOKUP(CB280,MonsterGroupTable!$A:$A,1,0)))))))</f>
        <v/>
      </c>
      <c r="CJ280" s="2" t="str">
        <f>IF(AND(ISBLANK(CI280),OR(NOT(ISBLANK(CK280)),NOT(ISBLANK(CL280)))),#N/A,
IF(ISBLANK(CI280),"",
IF(AND(NOT(ISERROR(VLOOKUP(CI280,MonsterTable!$A:$B,MATCH(MonsterTable!$B$1,MonsterTable!$A$1:$B$1,0),0))),OR(ISBLANK(CK280),ISBLANK(CL280))),#N/A,
IFERROR(VLOOKUP(CI280,MonsterTable!$A:$B,MATCH(MonsterTable!$B$1,MonsterTable!$A$1:$B$1,0),0),
IF(OR(NOT(ISBLANK(CK280)),ISBLANK(CL280)),#N/A,
IF(CI280="empty","empty",
VLOOKUP(CI280,MonsterGroupTable!$A:$A,1,0)))))))</f>
        <v/>
      </c>
    </row>
    <row r="281" spans="1:88">
      <c r="A281">
        <v>10280</v>
      </c>
      <c r="B281">
        <f t="shared" si="8"/>
        <v>1.2</v>
      </c>
      <c r="C281">
        <f t="shared" si="8"/>
        <v>1.1000000000000001</v>
      </c>
      <c r="F281">
        <v>600</v>
      </c>
      <c r="G281">
        <v>12323</v>
      </c>
      <c r="H281">
        <v>0</v>
      </c>
      <c r="I281">
        <v>0</v>
      </c>
      <c r="J281">
        <v>0</v>
      </c>
      <c r="K281" t="s">
        <v>28</v>
      </c>
      <c r="L281" t="s">
        <v>254</v>
      </c>
      <c r="M281" t="s">
        <v>79</v>
      </c>
      <c r="N281" t="s">
        <v>80</v>
      </c>
      <c r="O281">
        <v>0</v>
      </c>
      <c r="P281">
        <v>-4.75</v>
      </c>
      <c r="Q281">
        <v>-3.5</v>
      </c>
      <c r="R281">
        <v>4.75</v>
      </c>
      <c r="S281">
        <v>3</v>
      </c>
      <c r="T281">
        <v>-13.5</v>
      </c>
      <c r="U281">
        <v>2.5499999999999998</v>
      </c>
      <c r="V281">
        <v>-6.75</v>
      </c>
      <c r="W281" t="str">
        <f t="shared" si="9"/>
        <v>g108,5</v>
      </c>
      <c r="X281" s="1" t="s">
        <v>286</v>
      </c>
      <c r="Y281" s="2" t="str">
        <f>IF(AND(ISBLANK(X281),OR(NOT(ISBLANK(Z281)),NOT(ISBLANK(AA281)))),#N/A,
IF(ISBLANK(X281),"",
IF(AND(NOT(ISERROR(VLOOKUP(X281,MonsterTable!$A:$B,MATCH(MonsterTable!$B$1,MonsterTable!$A$1:$B$1,0),0))),OR(ISBLANK(Z281),ISBLANK(AA281))),#N/A,
IFERROR(VLOOKUP(X281,MonsterTable!$A:$B,MATCH(MonsterTable!$B$1,MonsterTable!$A$1:$B$1,0),0),
IF(OR(NOT(ISBLANK(Z281)),ISBLANK(AA281)),#N/A,
IF(X281="empty","empty",
VLOOKUP(X281,MonsterGroupTable!$A:$A,1,0)))))))</f>
        <v>g108</v>
      </c>
      <c r="AA281">
        <v>5</v>
      </c>
      <c r="AF281" s="2" t="str">
        <f>IF(AND(ISBLANK(AE281),OR(NOT(ISBLANK(AG281)),NOT(ISBLANK(AH281)))),#N/A,
IF(ISBLANK(AE281),"",
IF(AND(NOT(ISERROR(VLOOKUP(AE281,MonsterTable!$A:$B,MATCH(MonsterTable!$B$1,MonsterTable!$A$1:$B$1,0),0))),OR(ISBLANK(AG281),ISBLANK(AH281))),#N/A,
IFERROR(VLOOKUP(AE281,MonsterTable!$A:$B,MATCH(MonsterTable!$B$1,MonsterTable!$A$1:$B$1,0),0),
IF(OR(NOT(ISBLANK(AG281)),ISBLANK(AH281)),#N/A,
IF(AE281="empty","empty",
VLOOKUP(AE281,MonsterGroupTable!$A:$A,1,0)))))))</f>
        <v/>
      </c>
      <c r="AM281" s="2" t="str">
        <f>IF(AND(ISBLANK(AL281),OR(NOT(ISBLANK(AN281)),NOT(ISBLANK(AO281)))),#N/A,
IF(ISBLANK(AL281),"",
IF(AND(NOT(ISERROR(VLOOKUP(AL281,MonsterTable!$A:$B,MATCH(MonsterTable!$B$1,MonsterTable!$A$1:$B$1,0),0))),OR(ISBLANK(AN281),ISBLANK(AO281))),#N/A,
IFERROR(VLOOKUP(AL281,MonsterTable!$A:$B,MATCH(MonsterTable!$B$1,MonsterTable!$A$1:$B$1,0),0),
IF(OR(NOT(ISBLANK(AN281)),ISBLANK(AO281)),#N/A,
IF(AL281="empty","empty",
VLOOKUP(AL281,MonsterGroupTable!$A:$A,1,0)))))))</f>
        <v/>
      </c>
      <c r="AT281" s="2" t="str">
        <f>IF(AND(ISBLANK(AS281),OR(NOT(ISBLANK(AU281)),NOT(ISBLANK(AV281)))),#N/A,
IF(ISBLANK(AS281),"",
IF(AND(NOT(ISERROR(VLOOKUP(AS281,MonsterTable!$A:$B,MATCH(MonsterTable!$B$1,MonsterTable!$A$1:$B$1,0),0))),OR(ISBLANK(AU281),ISBLANK(AV281))),#N/A,
IFERROR(VLOOKUP(AS281,MonsterTable!$A:$B,MATCH(MonsterTable!$B$1,MonsterTable!$A$1:$B$1,0),0),
IF(OR(NOT(ISBLANK(AU281)),ISBLANK(AV281)),#N/A,
IF(AS281="empty","empty",
VLOOKUP(AS281,MonsterGroupTable!$A:$A,1,0)))))))</f>
        <v/>
      </c>
      <c r="BA281" s="2" t="str">
        <f>IF(AND(ISBLANK(AZ281),OR(NOT(ISBLANK(BB281)),NOT(ISBLANK(BC281)))),#N/A,
IF(ISBLANK(AZ281),"",
IF(AND(NOT(ISERROR(VLOOKUP(AZ281,MonsterTable!$A:$B,MATCH(MonsterTable!$B$1,MonsterTable!$A$1:$B$1,0),0))),OR(ISBLANK(BB281),ISBLANK(BC281))),#N/A,
IFERROR(VLOOKUP(AZ281,MonsterTable!$A:$B,MATCH(MonsterTable!$B$1,MonsterTable!$A$1:$B$1,0),0),
IF(OR(NOT(ISBLANK(BB281)),ISBLANK(BC281)),#N/A,
IF(AZ281="empty","empty",
VLOOKUP(AZ281,MonsterGroupTable!$A:$A,1,0)))))))</f>
        <v/>
      </c>
      <c r="BH281" s="2" t="str">
        <f>IF(AND(ISBLANK(BG281),OR(NOT(ISBLANK(BI281)),NOT(ISBLANK(BJ281)))),#N/A,
IF(ISBLANK(BG281),"",
IF(AND(NOT(ISERROR(VLOOKUP(BG281,MonsterTable!$A:$B,MATCH(MonsterTable!$B$1,MonsterTable!$A$1:$B$1,0),0))),OR(ISBLANK(BI281),ISBLANK(BJ281))),#N/A,
IFERROR(VLOOKUP(BG281,MonsterTable!$A:$B,MATCH(MonsterTable!$B$1,MonsterTable!$A$1:$B$1,0),0),
IF(OR(NOT(ISBLANK(BI281)),ISBLANK(BJ281)),#N/A,
IF(BG281="empty","empty",
VLOOKUP(BG281,MonsterGroupTable!$A:$A,1,0)))))))</f>
        <v/>
      </c>
      <c r="BO281" s="2" t="str">
        <f>IF(AND(ISBLANK(BN281),OR(NOT(ISBLANK(BP281)),NOT(ISBLANK(BQ281)))),#N/A,
IF(ISBLANK(BN281),"",
IF(AND(NOT(ISERROR(VLOOKUP(BN281,MonsterTable!$A:$B,MATCH(MonsterTable!$B$1,MonsterTable!$A$1:$B$1,0),0))),OR(ISBLANK(BP281),ISBLANK(BQ281))),#N/A,
IFERROR(VLOOKUP(BN281,MonsterTable!$A:$B,MATCH(MonsterTable!$B$1,MonsterTable!$A$1:$B$1,0),0),
IF(OR(NOT(ISBLANK(BP281)),ISBLANK(BQ281)),#N/A,
IF(BN281="empty","empty",
VLOOKUP(BN281,MonsterGroupTable!$A:$A,1,0)))))))</f>
        <v/>
      </c>
      <c r="BV281" s="2" t="str">
        <f>IF(AND(ISBLANK(BU281),OR(NOT(ISBLANK(BW281)),NOT(ISBLANK(BX281)))),#N/A,
IF(ISBLANK(BU281),"",
IF(AND(NOT(ISERROR(VLOOKUP(BU281,MonsterTable!$A:$B,MATCH(MonsterTable!$B$1,MonsterTable!$A$1:$B$1,0),0))),OR(ISBLANK(BW281),ISBLANK(BX281))),#N/A,
IFERROR(VLOOKUP(BU281,MonsterTable!$A:$B,MATCH(MonsterTable!$B$1,MonsterTable!$A$1:$B$1,0),0),
IF(OR(NOT(ISBLANK(BW281)),ISBLANK(BX281)),#N/A,
IF(BU281="empty","empty",
VLOOKUP(BU281,MonsterGroupTable!$A:$A,1,0)))))))</f>
        <v/>
      </c>
      <c r="CC281" s="2" t="str">
        <f>IF(AND(ISBLANK(CB281),OR(NOT(ISBLANK(CD281)),NOT(ISBLANK(CE281)))),#N/A,
IF(ISBLANK(CB281),"",
IF(AND(NOT(ISERROR(VLOOKUP(CB281,MonsterTable!$A:$B,MATCH(MonsterTable!$B$1,MonsterTable!$A$1:$B$1,0),0))),OR(ISBLANK(CD281),ISBLANK(CE281))),#N/A,
IFERROR(VLOOKUP(CB281,MonsterTable!$A:$B,MATCH(MonsterTable!$B$1,MonsterTable!$A$1:$B$1,0),0),
IF(OR(NOT(ISBLANK(CD281)),ISBLANK(CE281)),#N/A,
IF(CB281="empty","empty",
VLOOKUP(CB281,MonsterGroupTable!$A:$A,1,0)))))))</f>
        <v/>
      </c>
      <c r="CJ281" s="2" t="str">
        <f>IF(AND(ISBLANK(CI281),OR(NOT(ISBLANK(CK281)),NOT(ISBLANK(CL281)))),#N/A,
IF(ISBLANK(CI281),"",
IF(AND(NOT(ISERROR(VLOOKUP(CI281,MonsterTable!$A:$B,MATCH(MonsterTable!$B$1,MonsterTable!$A$1:$B$1,0),0))),OR(ISBLANK(CK281),ISBLANK(CL281))),#N/A,
IFERROR(VLOOKUP(CI281,MonsterTable!$A:$B,MATCH(MonsterTable!$B$1,MonsterTable!$A$1:$B$1,0),0),
IF(OR(NOT(ISBLANK(CK281)),ISBLANK(CL281)),#N/A,
IF(CI281="empty","empty",
VLOOKUP(CI281,MonsterGroupTable!$A:$A,1,0)))))))</f>
        <v/>
      </c>
    </row>
    <row r="282" spans="1:88">
      <c r="A282">
        <v>10281</v>
      </c>
      <c r="B282">
        <f t="shared" si="8"/>
        <v>1.1000000000000001</v>
      </c>
      <c r="C282">
        <f t="shared" si="8"/>
        <v>1.1000000000000001</v>
      </c>
      <c r="F282">
        <v>600</v>
      </c>
      <c r="G282">
        <v>12413</v>
      </c>
      <c r="H282">
        <v>0</v>
      </c>
      <c r="I282">
        <v>0</v>
      </c>
      <c r="J282">
        <v>0</v>
      </c>
      <c r="K282" t="s">
        <v>28</v>
      </c>
      <c r="L282" t="s">
        <v>255</v>
      </c>
      <c r="M282" t="s">
        <v>79</v>
      </c>
      <c r="N282" t="s">
        <v>80</v>
      </c>
      <c r="O282">
        <v>0</v>
      </c>
      <c r="P282">
        <v>-4.75</v>
      </c>
      <c r="Q282">
        <v>-3.5</v>
      </c>
      <c r="R282">
        <v>4.75</v>
      </c>
      <c r="S282">
        <v>3</v>
      </c>
      <c r="T282">
        <v>-13.5</v>
      </c>
      <c r="U282">
        <v>2.5499999999999998</v>
      </c>
      <c r="V282">
        <v>-6.75</v>
      </c>
      <c r="W282" t="str">
        <f t="shared" si="9"/>
        <v>g109,5</v>
      </c>
      <c r="X282" s="1" t="s">
        <v>287</v>
      </c>
      <c r="Y282" s="2" t="str">
        <f>IF(AND(ISBLANK(X282),OR(NOT(ISBLANK(Z282)),NOT(ISBLANK(AA282)))),#N/A,
IF(ISBLANK(X282),"",
IF(AND(NOT(ISERROR(VLOOKUP(X282,MonsterTable!$A:$B,MATCH(MonsterTable!$B$1,MonsterTable!$A$1:$B$1,0),0))),OR(ISBLANK(Z282),ISBLANK(AA282))),#N/A,
IFERROR(VLOOKUP(X282,MonsterTable!$A:$B,MATCH(MonsterTable!$B$1,MonsterTable!$A$1:$B$1,0),0),
IF(OR(NOT(ISBLANK(Z282)),ISBLANK(AA282)),#N/A,
IF(X282="empty","empty",
VLOOKUP(X282,MonsterGroupTable!$A:$A,1,0)))))))</f>
        <v>g109</v>
      </c>
      <c r="AA282">
        <v>5</v>
      </c>
      <c r="AF282" s="2" t="str">
        <f>IF(AND(ISBLANK(AE282),OR(NOT(ISBLANK(AG282)),NOT(ISBLANK(AH282)))),#N/A,
IF(ISBLANK(AE282),"",
IF(AND(NOT(ISERROR(VLOOKUP(AE282,MonsterTable!$A:$B,MATCH(MonsterTable!$B$1,MonsterTable!$A$1:$B$1,0),0))),OR(ISBLANK(AG282),ISBLANK(AH282))),#N/A,
IFERROR(VLOOKUP(AE282,MonsterTable!$A:$B,MATCH(MonsterTable!$B$1,MonsterTable!$A$1:$B$1,0),0),
IF(OR(NOT(ISBLANK(AG282)),ISBLANK(AH282)),#N/A,
IF(AE282="empty","empty",
VLOOKUP(AE282,MonsterGroupTable!$A:$A,1,0)))))))</f>
        <v/>
      </c>
      <c r="AM282" s="2" t="str">
        <f>IF(AND(ISBLANK(AL282),OR(NOT(ISBLANK(AN282)),NOT(ISBLANK(AO282)))),#N/A,
IF(ISBLANK(AL282),"",
IF(AND(NOT(ISERROR(VLOOKUP(AL282,MonsterTable!$A:$B,MATCH(MonsterTable!$B$1,MonsterTable!$A$1:$B$1,0),0))),OR(ISBLANK(AN282),ISBLANK(AO282))),#N/A,
IFERROR(VLOOKUP(AL282,MonsterTable!$A:$B,MATCH(MonsterTable!$B$1,MonsterTable!$A$1:$B$1,0),0),
IF(OR(NOT(ISBLANK(AN282)),ISBLANK(AO282)),#N/A,
IF(AL282="empty","empty",
VLOOKUP(AL282,MonsterGroupTable!$A:$A,1,0)))))))</f>
        <v/>
      </c>
      <c r="AT282" s="2" t="str">
        <f>IF(AND(ISBLANK(AS282),OR(NOT(ISBLANK(AU282)),NOT(ISBLANK(AV282)))),#N/A,
IF(ISBLANK(AS282),"",
IF(AND(NOT(ISERROR(VLOOKUP(AS282,MonsterTable!$A:$B,MATCH(MonsterTable!$B$1,MonsterTable!$A$1:$B$1,0),0))),OR(ISBLANK(AU282),ISBLANK(AV282))),#N/A,
IFERROR(VLOOKUP(AS282,MonsterTable!$A:$B,MATCH(MonsterTable!$B$1,MonsterTable!$A$1:$B$1,0),0),
IF(OR(NOT(ISBLANK(AU282)),ISBLANK(AV282)),#N/A,
IF(AS282="empty","empty",
VLOOKUP(AS282,MonsterGroupTable!$A:$A,1,0)))))))</f>
        <v/>
      </c>
      <c r="BA282" s="2" t="str">
        <f>IF(AND(ISBLANK(AZ282),OR(NOT(ISBLANK(BB282)),NOT(ISBLANK(BC282)))),#N/A,
IF(ISBLANK(AZ282),"",
IF(AND(NOT(ISERROR(VLOOKUP(AZ282,MonsterTable!$A:$B,MATCH(MonsterTable!$B$1,MonsterTable!$A$1:$B$1,0),0))),OR(ISBLANK(BB282),ISBLANK(BC282))),#N/A,
IFERROR(VLOOKUP(AZ282,MonsterTable!$A:$B,MATCH(MonsterTable!$B$1,MonsterTable!$A$1:$B$1,0),0),
IF(OR(NOT(ISBLANK(BB282)),ISBLANK(BC282)),#N/A,
IF(AZ282="empty","empty",
VLOOKUP(AZ282,MonsterGroupTable!$A:$A,1,0)))))))</f>
        <v/>
      </c>
      <c r="BH282" s="2" t="str">
        <f>IF(AND(ISBLANK(BG282),OR(NOT(ISBLANK(BI282)),NOT(ISBLANK(BJ282)))),#N/A,
IF(ISBLANK(BG282),"",
IF(AND(NOT(ISERROR(VLOOKUP(BG282,MonsterTable!$A:$B,MATCH(MonsterTable!$B$1,MonsterTable!$A$1:$B$1,0),0))),OR(ISBLANK(BI282),ISBLANK(BJ282))),#N/A,
IFERROR(VLOOKUP(BG282,MonsterTable!$A:$B,MATCH(MonsterTable!$B$1,MonsterTable!$A$1:$B$1,0),0),
IF(OR(NOT(ISBLANK(BI282)),ISBLANK(BJ282)),#N/A,
IF(BG282="empty","empty",
VLOOKUP(BG282,MonsterGroupTable!$A:$A,1,0)))))))</f>
        <v/>
      </c>
      <c r="BO282" s="2" t="str">
        <f>IF(AND(ISBLANK(BN282),OR(NOT(ISBLANK(BP282)),NOT(ISBLANK(BQ282)))),#N/A,
IF(ISBLANK(BN282),"",
IF(AND(NOT(ISERROR(VLOOKUP(BN282,MonsterTable!$A:$B,MATCH(MonsterTable!$B$1,MonsterTable!$A$1:$B$1,0),0))),OR(ISBLANK(BP282),ISBLANK(BQ282))),#N/A,
IFERROR(VLOOKUP(BN282,MonsterTable!$A:$B,MATCH(MonsterTable!$B$1,MonsterTable!$A$1:$B$1,0),0),
IF(OR(NOT(ISBLANK(BP282)),ISBLANK(BQ282)),#N/A,
IF(BN282="empty","empty",
VLOOKUP(BN282,MonsterGroupTable!$A:$A,1,0)))))))</f>
        <v/>
      </c>
      <c r="BV282" s="2" t="str">
        <f>IF(AND(ISBLANK(BU282),OR(NOT(ISBLANK(BW282)),NOT(ISBLANK(BX282)))),#N/A,
IF(ISBLANK(BU282),"",
IF(AND(NOT(ISERROR(VLOOKUP(BU282,MonsterTable!$A:$B,MATCH(MonsterTable!$B$1,MonsterTable!$A$1:$B$1,0),0))),OR(ISBLANK(BW282),ISBLANK(BX282))),#N/A,
IFERROR(VLOOKUP(BU282,MonsterTable!$A:$B,MATCH(MonsterTable!$B$1,MonsterTable!$A$1:$B$1,0),0),
IF(OR(NOT(ISBLANK(BW282)),ISBLANK(BX282)),#N/A,
IF(BU282="empty","empty",
VLOOKUP(BU282,MonsterGroupTable!$A:$A,1,0)))))))</f>
        <v/>
      </c>
      <c r="CC282" s="2" t="str">
        <f>IF(AND(ISBLANK(CB282),OR(NOT(ISBLANK(CD282)),NOT(ISBLANK(CE282)))),#N/A,
IF(ISBLANK(CB282),"",
IF(AND(NOT(ISERROR(VLOOKUP(CB282,MonsterTable!$A:$B,MATCH(MonsterTable!$B$1,MonsterTable!$A$1:$B$1,0),0))),OR(ISBLANK(CD282),ISBLANK(CE282))),#N/A,
IFERROR(VLOOKUP(CB282,MonsterTable!$A:$B,MATCH(MonsterTable!$B$1,MonsterTable!$A$1:$B$1,0),0),
IF(OR(NOT(ISBLANK(CD282)),ISBLANK(CE282)),#N/A,
IF(CB282="empty","empty",
VLOOKUP(CB282,MonsterGroupTable!$A:$A,1,0)))))))</f>
        <v/>
      </c>
      <c r="CJ282" s="2" t="str">
        <f>IF(AND(ISBLANK(CI282),OR(NOT(ISBLANK(CK282)),NOT(ISBLANK(CL282)))),#N/A,
IF(ISBLANK(CI282),"",
IF(AND(NOT(ISERROR(VLOOKUP(CI282,MonsterTable!$A:$B,MATCH(MonsterTable!$B$1,MonsterTable!$A$1:$B$1,0),0))),OR(ISBLANK(CK282),ISBLANK(CL282))),#N/A,
IFERROR(VLOOKUP(CI282,MonsterTable!$A:$B,MATCH(MonsterTable!$B$1,MonsterTable!$A$1:$B$1,0),0),
IF(OR(NOT(ISBLANK(CK282)),ISBLANK(CL282)),#N/A,
IF(CI282="empty","empty",
VLOOKUP(CI282,MonsterGroupTable!$A:$A,1,0)))))))</f>
        <v/>
      </c>
    </row>
    <row r="283" spans="1:88">
      <c r="A283">
        <v>10282</v>
      </c>
      <c r="B283">
        <f t="shared" si="8"/>
        <v>1.1000000000000001</v>
      </c>
      <c r="C283">
        <f t="shared" si="8"/>
        <v>1.1000000000000001</v>
      </c>
      <c r="F283">
        <v>600</v>
      </c>
      <c r="G283">
        <v>12503</v>
      </c>
      <c r="H283">
        <v>0</v>
      </c>
      <c r="I283">
        <v>0</v>
      </c>
      <c r="J283">
        <v>0</v>
      </c>
      <c r="K283" t="s">
        <v>28</v>
      </c>
      <c r="L283" t="s">
        <v>255</v>
      </c>
      <c r="M283" t="s">
        <v>79</v>
      </c>
      <c r="N283" t="s">
        <v>80</v>
      </c>
      <c r="O283">
        <v>0</v>
      </c>
      <c r="P283">
        <v>-4.75</v>
      </c>
      <c r="Q283">
        <v>-3.5</v>
      </c>
      <c r="R283">
        <v>4.75</v>
      </c>
      <c r="S283">
        <v>3</v>
      </c>
      <c r="T283">
        <v>-13.5</v>
      </c>
      <c r="U283">
        <v>2.5499999999999998</v>
      </c>
      <c r="V283">
        <v>-6.75</v>
      </c>
      <c r="W283" t="str">
        <f t="shared" si="9"/>
        <v>g109,5</v>
      </c>
      <c r="X283" s="1" t="s">
        <v>287</v>
      </c>
      <c r="Y283" s="2" t="str">
        <f>IF(AND(ISBLANK(X283),OR(NOT(ISBLANK(Z283)),NOT(ISBLANK(AA283)))),#N/A,
IF(ISBLANK(X283),"",
IF(AND(NOT(ISERROR(VLOOKUP(X283,MonsterTable!$A:$B,MATCH(MonsterTable!$B$1,MonsterTable!$A$1:$B$1,0),0))),OR(ISBLANK(Z283),ISBLANK(AA283))),#N/A,
IFERROR(VLOOKUP(X283,MonsterTable!$A:$B,MATCH(MonsterTable!$B$1,MonsterTable!$A$1:$B$1,0),0),
IF(OR(NOT(ISBLANK(Z283)),ISBLANK(AA283)),#N/A,
IF(X283="empty","empty",
VLOOKUP(X283,MonsterGroupTable!$A:$A,1,0)))))))</f>
        <v>g109</v>
      </c>
      <c r="AA283">
        <v>5</v>
      </c>
      <c r="AF283" s="2" t="str">
        <f>IF(AND(ISBLANK(AE283),OR(NOT(ISBLANK(AG283)),NOT(ISBLANK(AH283)))),#N/A,
IF(ISBLANK(AE283),"",
IF(AND(NOT(ISERROR(VLOOKUP(AE283,MonsterTable!$A:$B,MATCH(MonsterTable!$B$1,MonsterTable!$A$1:$B$1,0),0))),OR(ISBLANK(AG283),ISBLANK(AH283))),#N/A,
IFERROR(VLOOKUP(AE283,MonsterTable!$A:$B,MATCH(MonsterTable!$B$1,MonsterTable!$A$1:$B$1,0),0),
IF(OR(NOT(ISBLANK(AG283)),ISBLANK(AH283)),#N/A,
IF(AE283="empty","empty",
VLOOKUP(AE283,MonsterGroupTable!$A:$A,1,0)))))))</f>
        <v/>
      </c>
      <c r="AM283" s="2" t="str">
        <f>IF(AND(ISBLANK(AL283),OR(NOT(ISBLANK(AN283)),NOT(ISBLANK(AO283)))),#N/A,
IF(ISBLANK(AL283),"",
IF(AND(NOT(ISERROR(VLOOKUP(AL283,MonsterTable!$A:$B,MATCH(MonsterTable!$B$1,MonsterTable!$A$1:$B$1,0),0))),OR(ISBLANK(AN283),ISBLANK(AO283))),#N/A,
IFERROR(VLOOKUP(AL283,MonsterTable!$A:$B,MATCH(MonsterTable!$B$1,MonsterTable!$A$1:$B$1,0),0),
IF(OR(NOT(ISBLANK(AN283)),ISBLANK(AO283)),#N/A,
IF(AL283="empty","empty",
VLOOKUP(AL283,MonsterGroupTable!$A:$A,1,0)))))))</f>
        <v/>
      </c>
      <c r="AT283" s="2" t="str">
        <f>IF(AND(ISBLANK(AS283),OR(NOT(ISBLANK(AU283)),NOT(ISBLANK(AV283)))),#N/A,
IF(ISBLANK(AS283),"",
IF(AND(NOT(ISERROR(VLOOKUP(AS283,MonsterTable!$A:$B,MATCH(MonsterTable!$B$1,MonsterTable!$A$1:$B$1,0),0))),OR(ISBLANK(AU283),ISBLANK(AV283))),#N/A,
IFERROR(VLOOKUP(AS283,MonsterTable!$A:$B,MATCH(MonsterTable!$B$1,MonsterTable!$A$1:$B$1,0),0),
IF(OR(NOT(ISBLANK(AU283)),ISBLANK(AV283)),#N/A,
IF(AS283="empty","empty",
VLOOKUP(AS283,MonsterGroupTable!$A:$A,1,0)))))))</f>
        <v/>
      </c>
      <c r="BA283" s="2" t="str">
        <f>IF(AND(ISBLANK(AZ283),OR(NOT(ISBLANK(BB283)),NOT(ISBLANK(BC283)))),#N/A,
IF(ISBLANK(AZ283),"",
IF(AND(NOT(ISERROR(VLOOKUP(AZ283,MonsterTable!$A:$B,MATCH(MonsterTable!$B$1,MonsterTable!$A$1:$B$1,0),0))),OR(ISBLANK(BB283),ISBLANK(BC283))),#N/A,
IFERROR(VLOOKUP(AZ283,MonsterTable!$A:$B,MATCH(MonsterTable!$B$1,MonsterTable!$A$1:$B$1,0),0),
IF(OR(NOT(ISBLANK(BB283)),ISBLANK(BC283)),#N/A,
IF(AZ283="empty","empty",
VLOOKUP(AZ283,MonsterGroupTable!$A:$A,1,0)))))))</f>
        <v/>
      </c>
      <c r="BH283" s="2" t="str">
        <f>IF(AND(ISBLANK(BG283),OR(NOT(ISBLANK(BI283)),NOT(ISBLANK(BJ283)))),#N/A,
IF(ISBLANK(BG283),"",
IF(AND(NOT(ISERROR(VLOOKUP(BG283,MonsterTable!$A:$B,MATCH(MonsterTable!$B$1,MonsterTable!$A$1:$B$1,0),0))),OR(ISBLANK(BI283),ISBLANK(BJ283))),#N/A,
IFERROR(VLOOKUP(BG283,MonsterTable!$A:$B,MATCH(MonsterTable!$B$1,MonsterTable!$A$1:$B$1,0),0),
IF(OR(NOT(ISBLANK(BI283)),ISBLANK(BJ283)),#N/A,
IF(BG283="empty","empty",
VLOOKUP(BG283,MonsterGroupTable!$A:$A,1,0)))))))</f>
        <v/>
      </c>
      <c r="BO283" s="2" t="str">
        <f>IF(AND(ISBLANK(BN283),OR(NOT(ISBLANK(BP283)),NOT(ISBLANK(BQ283)))),#N/A,
IF(ISBLANK(BN283),"",
IF(AND(NOT(ISERROR(VLOOKUP(BN283,MonsterTable!$A:$B,MATCH(MonsterTable!$B$1,MonsterTable!$A$1:$B$1,0),0))),OR(ISBLANK(BP283),ISBLANK(BQ283))),#N/A,
IFERROR(VLOOKUP(BN283,MonsterTable!$A:$B,MATCH(MonsterTable!$B$1,MonsterTable!$A$1:$B$1,0),0),
IF(OR(NOT(ISBLANK(BP283)),ISBLANK(BQ283)),#N/A,
IF(BN283="empty","empty",
VLOOKUP(BN283,MonsterGroupTable!$A:$A,1,0)))))))</f>
        <v/>
      </c>
      <c r="BV283" s="2" t="str">
        <f>IF(AND(ISBLANK(BU283),OR(NOT(ISBLANK(BW283)),NOT(ISBLANK(BX283)))),#N/A,
IF(ISBLANK(BU283),"",
IF(AND(NOT(ISERROR(VLOOKUP(BU283,MonsterTable!$A:$B,MATCH(MonsterTable!$B$1,MonsterTable!$A$1:$B$1,0),0))),OR(ISBLANK(BW283),ISBLANK(BX283))),#N/A,
IFERROR(VLOOKUP(BU283,MonsterTable!$A:$B,MATCH(MonsterTable!$B$1,MonsterTable!$A$1:$B$1,0),0),
IF(OR(NOT(ISBLANK(BW283)),ISBLANK(BX283)),#N/A,
IF(BU283="empty","empty",
VLOOKUP(BU283,MonsterGroupTable!$A:$A,1,0)))))))</f>
        <v/>
      </c>
      <c r="CC283" s="2" t="str">
        <f>IF(AND(ISBLANK(CB283),OR(NOT(ISBLANK(CD283)),NOT(ISBLANK(CE283)))),#N/A,
IF(ISBLANK(CB283),"",
IF(AND(NOT(ISERROR(VLOOKUP(CB283,MonsterTable!$A:$B,MATCH(MonsterTable!$B$1,MonsterTable!$A$1:$B$1,0),0))),OR(ISBLANK(CD283),ISBLANK(CE283))),#N/A,
IFERROR(VLOOKUP(CB283,MonsterTable!$A:$B,MATCH(MonsterTable!$B$1,MonsterTable!$A$1:$B$1,0),0),
IF(OR(NOT(ISBLANK(CD283)),ISBLANK(CE283)),#N/A,
IF(CB283="empty","empty",
VLOOKUP(CB283,MonsterGroupTable!$A:$A,1,0)))))))</f>
        <v/>
      </c>
      <c r="CJ283" s="2" t="str">
        <f>IF(AND(ISBLANK(CI283),OR(NOT(ISBLANK(CK283)),NOT(ISBLANK(CL283)))),#N/A,
IF(ISBLANK(CI283),"",
IF(AND(NOT(ISERROR(VLOOKUP(CI283,MonsterTable!$A:$B,MATCH(MonsterTable!$B$1,MonsterTable!$A$1:$B$1,0),0))),OR(ISBLANK(CK283),ISBLANK(CL283))),#N/A,
IFERROR(VLOOKUP(CI283,MonsterTable!$A:$B,MATCH(MonsterTable!$B$1,MonsterTable!$A$1:$B$1,0),0),
IF(OR(NOT(ISBLANK(CK283)),ISBLANK(CL283)),#N/A,
IF(CI283="empty","empty",
VLOOKUP(CI283,MonsterGroupTable!$A:$A,1,0)))))))</f>
        <v/>
      </c>
    </row>
    <row r="284" spans="1:88">
      <c r="A284">
        <v>10283</v>
      </c>
      <c r="B284">
        <f t="shared" si="8"/>
        <v>1.1000000000000001</v>
      </c>
      <c r="C284">
        <f t="shared" si="8"/>
        <v>1.1000000000000001</v>
      </c>
      <c r="F284">
        <v>600</v>
      </c>
      <c r="G284">
        <v>12593</v>
      </c>
      <c r="H284">
        <v>0</v>
      </c>
      <c r="I284">
        <v>0</v>
      </c>
      <c r="J284">
        <v>0</v>
      </c>
      <c r="K284" t="s">
        <v>28</v>
      </c>
      <c r="L284" t="s">
        <v>255</v>
      </c>
      <c r="M284" t="s">
        <v>79</v>
      </c>
      <c r="N284" t="s">
        <v>80</v>
      </c>
      <c r="O284">
        <v>0</v>
      </c>
      <c r="P284">
        <v>-4.75</v>
      </c>
      <c r="Q284">
        <v>-3.5</v>
      </c>
      <c r="R284">
        <v>4.75</v>
      </c>
      <c r="S284">
        <v>3</v>
      </c>
      <c r="T284">
        <v>-13.5</v>
      </c>
      <c r="U284">
        <v>2.5499999999999998</v>
      </c>
      <c r="V284">
        <v>-6.75</v>
      </c>
      <c r="W284" t="str">
        <f t="shared" si="9"/>
        <v>g109,5</v>
      </c>
      <c r="X284" s="1" t="s">
        <v>287</v>
      </c>
      <c r="Y284" s="2" t="str">
        <f>IF(AND(ISBLANK(X284),OR(NOT(ISBLANK(Z284)),NOT(ISBLANK(AA284)))),#N/A,
IF(ISBLANK(X284),"",
IF(AND(NOT(ISERROR(VLOOKUP(X284,MonsterTable!$A:$B,MATCH(MonsterTable!$B$1,MonsterTable!$A$1:$B$1,0),0))),OR(ISBLANK(Z284),ISBLANK(AA284))),#N/A,
IFERROR(VLOOKUP(X284,MonsterTable!$A:$B,MATCH(MonsterTable!$B$1,MonsterTable!$A$1:$B$1,0),0),
IF(OR(NOT(ISBLANK(Z284)),ISBLANK(AA284)),#N/A,
IF(X284="empty","empty",
VLOOKUP(X284,MonsterGroupTable!$A:$A,1,0)))))))</f>
        <v>g109</v>
      </c>
      <c r="AA284">
        <v>5</v>
      </c>
      <c r="AF284" s="2" t="str">
        <f>IF(AND(ISBLANK(AE284),OR(NOT(ISBLANK(AG284)),NOT(ISBLANK(AH284)))),#N/A,
IF(ISBLANK(AE284),"",
IF(AND(NOT(ISERROR(VLOOKUP(AE284,MonsterTable!$A:$B,MATCH(MonsterTable!$B$1,MonsterTable!$A$1:$B$1,0),0))),OR(ISBLANK(AG284),ISBLANK(AH284))),#N/A,
IFERROR(VLOOKUP(AE284,MonsterTable!$A:$B,MATCH(MonsterTable!$B$1,MonsterTable!$A$1:$B$1,0),0),
IF(OR(NOT(ISBLANK(AG284)),ISBLANK(AH284)),#N/A,
IF(AE284="empty","empty",
VLOOKUP(AE284,MonsterGroupTable!$A:$A,1,0)))))))</f>
        <v/>
      </c>
      <c r="AM284" s="2" t="str">
        <f>IF(AND(ISBLANK(AL284),OR(NOT(ISBLANK(AN284)),NOT(ISBLANK(AO284)))),#N/A,
IF(ISBLANK(AL284),"",
IF(AND(NOT(ISERROR(VLOOKUP(AL284,MonsterTable!$A:$B,MATCH(MonsterTable!$B$1,MonsterTable!$A$1:$B$1,0),0))),OR(ISBLANK(AN284),ISBLANK(AO284))),#N/A,
IFERROR(VLOOKUP(AL284,MonsterTable!$A:$B,MATCH(MonsterTable!$B$1,MonsterTable!$A$1:$B$1,0),0),
IF(OR(NOT(ISBLANK(AN284)),ISBLANK(AO284)),#N/A,
IF(AL284="empty","empty",
VLOOKUP(AL284,MonsterGroupTable!$A:$A,1,0)))))))</f>
        <v/>
      </c>
      <c r="AT284" s="2" t="str">
        <f>IF(AND(ISBLANK(AS284),OR(NOT(ISBLANK(AU284)),NOT(ISBLANK(AV284)))),#N/A,
IF(ISBLANK(AS284),"",
IF(AND(NOT(ISERROR(VLOOKUP(AS284,MonsterTable!$A:$B,MATCH(MonsterTable!$B$1,MonsterTable!$A$1:$B$1,0),0))),OR(ISBLANK(AU284),ISBLANK(AV284))),#N/A,
IFERROR(VLOOKUP(AS284,MonsterTable!$A:$B,MATCH(MonsterTable!$B$1,MonsterTable!$A$1:$B$1,0),0),
IF(OR(NOT(ISBLANK(AU284)),ISBLANK(AV284)),#N/A,
IF(AS284="empty","empty",
VLOOKUP(AS284,MonsterGroupTable!$A:$A,1,0)))))))</f>
        <v/>
      </c>
      <c r="BA284" s="2" t="str">
        <f>IF(AND(ISBLANK(AZ284),OR(NOT(ISBLANK(BB284)),NOT(ISBLANK(BC284)))),#N/A,
IF(ISBLANK(AZ284),"",
IF(AND(NOT(ISERROR(VLOOKUP(AZ284,MonsterTable!$A:$B,MATCH(MonsterTable!$B$1,MonsterTable!$A$1:$B$1,0),0))),OR(ISBLANK(BB284),ISBLANK(BC284))),#N/A,
IFERROR(VLOOKUP(AZ284,MonsterTable!$A:$B,MATCH(MonsterTable!$B$1,MonsterTable!$A$1:$B$1,0),0),
IF(OR(NOT(ISBLANK(BB284)),ISBLANK(BC284)),#N/A,
IF(AZ284="empty","empty",
VLOOKUP(AZ284,MonsterGroupTable!$A:$A,1,0)))))))</f>
        <v/>
      </c>
      <c r="BH284" s="2" t="str">
        <f>IF(AND(ISBLANK(BG284),OR(NOT(ISBLANK(BI284)),NOT(ISBLANK(BJ284)))),#N/A,
IF(ISBLANK(BG284),"",
IF(AND(NOT(ISERROR(VLOOKUP(BG284,MonsterTable!$A:$B,MATCH(MonsterTable!$B$1,MonsterTable!$A$1:$B$1,0),0))),OR(ISBLANK(BI284),ISBLANK(BJ284))),#N/A,
IFERROR(VLOOKUP(BG284,MonsterTable!$A:$B,MATCH(MonsterTable!$B$1,MonsterTable!$A$1:$B$1,0),0),
IF(OR(NOT(ISBLANK(BI284)),ISBLANK(BJ284)),#N/A,
IF(BG284="empty","empty",
VLOOKUP(BG284,MonsterGroupTable!$A:$A,1,0)))))))</f>
        <v/>
      </c>
      <c r="BO284" s="2" t="str">
        <f>IF(AND(ISBLANK(BN284),OR(NOT(ISBLANK(BP284)),NOT(ISBLANK(BQ284)))),#N/A,
IF(ISBLANK(BN284),"",
IF(AND(NOT(ISERROR(VLOOKUP(BN284,MonsterTable!$A:$B,MATCH(MonsterTable!$B$1,MonsterTable!$A$1:$B$1,0),0))),OR(ISBLANK(BP284),ISBLANK(BQ284))),#N/A,
IFERROR(VLOOKUP(BN284,MonsterTable!$A:$B,MATCH(MonsterTable!$B$1,MonsterTable!$A$1:$B$1,0),0),
IF(OR(NOT(ISBLANK(BP284)),ISBLANK(BQ284)),#N/A,
IF(BN284="empty","empty",
VLOOKUP(BN284,MonsterGroupTable!$A:$A,1,0)))))))</f>
        <v/>
      </c>
      <c r="BV284" s="2" t="str">
        <f>IF(AND(ISBLANK(BU284),OR(NOT(ISBLANK(BW284)),NOT(ISBLANK(BX284)))),#N/A,
IF(ISBLANK(BU284),"",
IF(AND(NOT(ISERROR(VLOOKUP(BU284,MonsterTable!$A:$B,MATCH(MonsterTable!$B$1,MonsterTable!$A$1:$B$1,0),0))),OR(ISBLANK(BW284),ISBLANK(BX284))),#N/A,
IFERROR(VLOOKUP(BU284,MonsterTable!$A:$B,MATCH(MonsterTable!$B$1,MonsterTable!$A$1:$B$1,0),0),
IF(OR(NOT(ISBLANK(BW284)),ISBLANK(BX284)),#N/A,
IF(BU284="empty","empty",
VLOOKUP(BU284,MonsterGroupTable!$A:$A,1,0)))))))</f>
        <v/>
      </c>
      <c r="CC284" s="2" t="str">
        <f>IF(AND(ISBLANK(CB284),OR(NOT(ISBLANK(CD284)),NOT(ISBLANK(CE284)))),#N/A,
IF(ISBLANK(CB284),"",
IF(AND(NOT(ISERROR(VLOOKUP(CB284,MonsterTable!$A:$B,MATCH(MonsterTable!$B$1,MonsterTable!$A$1:$B$1,0),0))),OR(ISBLANK(CD284),ISBLANK(CE284))),#N/A,
IFERROR(VLOOKUP(CB284,MonsterTable!$A:$B,MATCH(MonsterTable!$B$1,MonsterTable!$A$1:$B$1,0),0),
IF(OR(NOT(ISBLANK(CD284)),ISBLANK(CE284)),#N/A,
IF(CB284="empty","empty",
VLOOKUP(CB284,MonsterGroupTable!$A:$A,1,0)))))))</f>
        <v/>
      </c>
      <c r="CJ284" s="2" t="str">
        <f>IF(AND(ISBLANK(CI284),OR(NOT(ISBLANK(CK284)),NOT(ISBLANK(CL284)))),#N/A,
IF(ISBLANK(CI284),"",
IF(AND(NOT(ISERROR(VLOOKUP(CI284,MonsterTable!$A:$B,MATCH(MonsterTable!$B$1,MonsterTable!$A$1:$B$1,0),0))),OR(ISBLANK(CK284),ISBLANK(CL284))),#N/A,
IFERROR(VLOOKUP(CI284,MonsterTable!$A:$B,MATCH(MonsterTable!$B$1,MonsterTable!$A$1:$B$1,0),0),
IF(OR(NOT(ISBLANK(CK284)),ISBLANK(CL284)),#N/A,
IF(CI284="empty","empty",
VLOOKUP(CI284,MonsterGroupTable!$A:$A,1,0)))))))</f>
        <v/>
      </c>
    </row>
    <row r="285" spans="1:88">
      <c r="A285">
        <v>10284</v>
      </c>
      <c r="B285">
        <f t="shared" si="8"/>
        <v>1.1000000000000001</v>
      </c>
      <c r="C285">
        <f t="shared" si="8"/>
        <v>1.1000000000000001</v>
      </c>
      <c r="F285">
        <v>600</v>
      </c>
      <c r="G285">
        <v>12683</v>
      </c>
      <c r="H285">
        <v>0</v>
      </c>
      <c r="I285">
        <v>0</v>
      </c>
      <c r="J285">
        <v>0</v>
      </c>
      <c r="K285" t="s">
        <v>28</v>
      </c>
      <c r="L285" t="s">
        <v>255</v>
      </c>
      <c r="M285" t="s">
        <v>79</v>
      </c>
      <c r="N285" t="s">
        <v>80</v>
      </c>
      <c r="O285">
        <v>0</v>
      </c>
      <c r="P285">
        <v>-4.75</v>
      </c>
      <c r="Q285">
        <v>-3.5</v>
      </c>
      <c r="R285">
        <v>4.75</v>
      </c>
      <c r="S285">
        <v>3</v>
      </c>
      <c r="T285">
        <v>-13.5</v>
      </c>
      <c r="U285">
        <v>2.5499999999999998</v>
      </c>
      <c r="V285">
        <v>-6.75</v>
      </c>
      <c r="W285" t="str">
        <f t="shared" si="9"/>
        <v>g109,5</v>
      </c>
      <c r="X285" s="1" t="s">
        <v>287</v>
      </c>
      <c r="Y285" s="2" t="str">
        <f>IF(AND(ISBLANK(X285),OR(NOT(ISBLANK(Z285)),NOT(ISBLANK(AA285)))),#N/A,
IF(ISBLANK(X285),"",
IF(AND(NOT(ISERROR(VLOOKUP(X285,MonsterTable!$A:$B,MATCH(MonsterTable!$B$1,MonsterTable!$A$1:$B$1,0),0))),OR(ISBLANK(Z285),ISBLANK(AA285))),#N/A,
IFERROR(VLOOKUP(X285,MonsterTable!$A:$B,MATCH(MonsterTable!$B$1,MonsterTable!$A$1:$B$1,0),0),
IF(OR(NOT(ISBLANK(Z285)),ISBLANK(AA285)),#N/A,
IF(X285="empty","empty",
VLOOKUP(X285,MonsterGroupTable!$A:$A,1,0)))))))</f>
        <v>g109</v>
      </c>
      <c r="AA285">
        <v>5</v>
      </c>
      <c r="AF285" s="2" t="str">
        <f>IF(AND(ISBLANK(AE285),OR(NOT(ISBLANK(AG285)),NOT(ISBLANK(AH285)))),#N/A,
IF(ISBLANK(AE285),"",
IF(AND(NOT(ISERROR(VLOOKUP(AE285,MonsterTable!$A:$B,MATCH(MonsterTable!$B$1,MonsterTable!$A$1:$B$1,0),0))),OR(ISBLANK(AG285),ISBLANK(AH285))),#N/A,
IFERROR(VLOOKUP(AE285,MonsterTable!$A:$B,MATCH(MonsterTable!$B$1,MonsterTable!$A$1:$B$1,0),0),
IF(OR(NOT(ISBLANK(AG285)),ISBLANK(AH285)),#N/A,
IF(AE285="empty","empty",
VLOOKUP(AE285,MonsterGroupTable!$A:$A,1,0)))))))</f>
        <v/>
      </c>
      <c r="AM285" s="2" t="str">
        <f>IF(AND(ISBLANK(AL285),OR(NOT(ISBLANK(AN285)),NOT(ISBLANK(AO285)))),#N/A,
IF(ISBLANK(AL285),"",
IF(AND(NOT(ISERROR(VLOOKUP(AL285,MonsterTable!$A:$B,MATCH(MonsterTable!$B$1,MonsterTable!$A$1:$B$1,0),0))),OR(ISBLANK(AN285),ISBLANK(AO285))),#N/A,
IFERROR(VLOOKUP(AL285,MonsterTable!$A:$B,MATCH(MonsterTable!$B$1,MonsterTable!$A$1:$B$1,0),0),
IF(OR(NOT(ISBLANK(AN285)),ISBLANK(AO285)),#N/A,
IF(AL285="empty","empty",
VLOOKUP(AL285,MonsterGroupTable!$A:$A,1,0)))))))</f>
        <v/>
      </c>
      <c r="AT285" s="2" t="str">
        <f>IF(AND(ISBLANK(AS285),OR(NOT(ISBLANK(AU285)),NOT(ISBLANK(AV285)))),#N/A,
IF(ISBLANK(AS285),"",
IF(AND(NOT(ISERROR(VLOOKUP(AS285,MonsterTable!$A:$B,MATCH(MonsterTable!$B$1,MonsterTable!$A$1:$B$1,0),0))),OR(ISBLANK(AU285),ISBLANK(AV285))),#N/A,
IFERROR(VLOOKUP(AS285,MonsterTable!$A:$B,MATCH(MonsterTable!$B$1,MonsterTable!$A$1:$B$1,0),0),
IF(OR(NOT(ISBLANK(AU285)),ISBLANK(AV285)),#N/A,
IF(AS285="empty","empty",
VLOOKUP(AS285,MonsterGroupTable!$A:$A,1,0)))))))</f>
        <v/>
      </c>
      <c r="BA285" s="2" t="str">
        <f>IF(AND(ISBLANK(AZ285),OR(NOT(ISBLANK(BB285)),NOT(ISBLANK(BC285)))),#N/A,
IF(ISBLANK(AZ285),"",
IF(AND(NOT(ISERROR(VLOOKUP(AZ285,MonsterTable!$A:$B,MATCH(MonsterTable!$B$1,MonsterTable!$A$1:$B$1,0),0))),OR(ISBLANK(BB285),ISBLANK(BC285))),#N/A,
IFERROR(VLOOKUP(AZ285,MonsterTable!$A:$B,MATCH(MonsterTable!$B$1,MonsterTable!$A$1:$B$1,0),0),
IF(OR(NOT(ISBLANK(BB285)),ISBLANK(BC285)),#N/A,
IF(AZ285="empty","empty",
VLOOKUP(AZ285,MonsterGroupTable!$A:$A,1,0)))))))</f>
        <v/>
      </c>
      <c r="BH285" s="2" t="str">
        <f>IF(AND(ISBLANK(BG285),OR(NOT(ISBLANK(BI285)),NOT(ISBLANK(BJ285)))),#N/A,
IF(ISBLANK(BG285),"",
IF(AND(NOT(ISERROR(VLOOKUP(BG285,MonsterTable!$A:$B,MATCH(MonsterTable!$B$1,MonsterTable!$A$1:$B$1,0),0))),OR(ISBLANK(BI285),ISBLANK(BJ285))),#N/A,
IFERROR(VLOOKUP(BG285,MonsterTable!$A:$B,MATCH(MonsterTable!$B$1,MonsterTable!$A$1:$B$1,0),0),
IF(OR(NOT(ISBLANK(BI285)),ISBLANK(BJ285)),#N/A,
IF(BG285="empty","empty",
VLOOKUP(BG285,MonsterGroupTable!$A:$A,1,0)))))))</f>
        <v/>
      </c>
      <c r="BO285" s="2" t="str">
        <f>IF(AND(ISBLANK(BN285),OR(NOT(ISBLANK(BP285)),NOT(ISBLANK(BQ285)))),#N/A,
IF(ISBLANK(BN285),"",
IF(AND(NOT(ISERROR(VLOOKUP(BN285,MonsterTable!$A:$B,MATCH(MonsterTable!$B$1,MonsterTable!$A$1:$B$1,0),0))),OR(ISBLANK(BP285),ISBLANK(BQ285))),#N/A,
IFERROR(VLOOKUP(BN285,MonsterTable!$A:$B,MATCH(MonsterTable!$B$1,MonsterTable!$A$1:$B$1,0),0),
IF(OR(NOT(ISBLANK(BP285)),ISBLANK(BQ285)),#N/A,
IF(BN285="empty","empty",
VLOOKUP(BN285,MonsterGroupTable!$A:$A,1,0)))))))</f>
        <v/>
      </c>
      <c r="BV285" s="2" t="str">
        <f>IF(AND(ISBLANK(BU285),OR(NOT(ISBLANK(BW285)),NOT(ISBLANK(BX285)))),#N/A,
IF(ISBLANK(BU285),"",
IF(AND(NOT(ISERROR(VLOOKUP(BU285,MonsterTable!$A:$B,MATCH(MonsterTable!$B$1,MonsterTable!$A$1:$B$1,0),0))),OR(ISBLANK(BW285),ISBLANK(BX285))),#N/A,
IFERROR(VLOOKUP(BU285,MonsterTable!$A:$B,MATCH(MonsterTable!$B$1,MonsterTable!$A$1:$B$1,0),0),
IF(OR(NOT(ISBLANK(BW285)),ISBLANK(BX285)),#N/A,
IF(BU285="empty","empty",
VLOOKUP(BU285,MonsterGroupTable!$A:$A,1,0)))))))</f>
        <v/>
      </c>
      <c r="CC285" s="2" t="str">
        <f>IF(AND(ISBLANK(CB285),OR(NOT(ISBLANK(CD285)),NOT(ISBLANK(CE285)))),#N/A,
IF(ISBLANK(CB285),"",
IF(AND(NOT(ISERROR(VLOOKUP(CB285,MonsterTable!$A:$B,MATCH(MonsterTable!$B$1,MonsterTable!$A$1:$B$1,0),0))),OR(ISBLANK(CD285),ISBLANK(CE285))),#N/A,
IFERROR(VLOOKUP(CB285,MonsterTable!$A:$B,MATCH(MonsterTable!$B$1,MonsterTable!$A$1:$B$1,0),0),
IF(OR(NOT(ISBLANK(CD285)),ISBLANK(CE285)),#N/A,
IF(CB285="empty","empty",
VLOOKUP(CB285,MonsterGroupTable!$A:$A,1,0)))))))</f>
        <v/>
      </c>
      <c r="CJ285" s="2" t="str">
        <f>IF(AND(ISBLANK(CI285),OR(NOT(ISBLANK(CK285)),NOT(ISBLANK(CL285)))),#N/A,
IF(ISBLANK(CI285),"",
IF(AND(NOT(ISERROR(VLOOKUP(CI285,MonsterTable!$A:$B,MATCH(MonsterTable!$B$1,MonsterTable!$A$1:$B$1,0),0))),OR(ISBLANK(CK285),ISBLANK(CL285))),#N/A,
IFERROR(VLOOKUP(CI285,MonsterTable!$A:$B,MATCH(MonsterTable!$B$1,MonsterTable!$A$1:$B$1,0),0),
IF(OR(NOT(ISBLANK(CK285)),ISBLANK(CL285)),#N/A,
IF(CI285="empty","empty",
VLOOKUP(CI285,MonsterGroupTable!$A:$A,1,0)))))))</f>
        <v/>
      </c>
    </row>
    <row r="286" spans="1:88">
      <c r="A286">
        <v>10285</v>
      </c>
      <c r="B286">
        <f t="shared" si="8"/>
        <v>1.1000000000000001</v>
      </c>
      <c r="C286">
        <f t="shared" si="8"/>
        <v>1.1000000000000001</v>
      </c>
      <c r="F286">
        <v>600</v>
      </c>
      <c r="G286">
        <v>12773</v>
      </c>
      <c r="H286">
        <v>0</v>
      </c>
      <c r="I286">
        <v>0</v>
      </c>
      <c r="J286">
        <v>0</v>
      </c>
      <c r="K286" t="s">
        <v>28</v>
      </c>
      <c r="L286" t="s">
        <v>255</v>
      </c>
      <c r="M286" t="s">
        <v>79</v>
      </c>
      <c r="N286" t="s">
        <v>80</v>
      </c>
      <c r="O286">
        <v>0</v>
      </c>
      <c r="P286">
        <v>-4.75</v>
      </c>
      <c r="Q286">
        <v>-3.5</v>
      </c>
      <c r="R286">
        <v>4.75</v>
      </c>
      <c r="S286">
        <v>3</v>
      </c>
      <c r="T286">
        <v>-13.5</v>
      </c>
      <c r="U286">
        <v>2.5499999999999998</v>
      </c>
      <c r="V286">
        <v>-6.75</v>
      </c>
      <c r="W286" t="str">
        <f t="shared" si="9"/>
        <v>g109,5</v>
      </c>
      <c r="X286" s="1" t="s">
        <v>287</v>
      </c>
      <c r="Y286" s="2" t="str">
        <f>IF(AND(ISBLANK(X286),OR(NOT(ISBLANK(Z286)),NOT(ISBLANK(AA286)))),#N/A,
IF(ISBLANK(X286),"",
IF(AND(NOT(ISERROR(VLOOKUP(X286,MonsterTable!$A:$B,MATCH(MonsterTable!$B$1,MonsterTable!$A$1:$B$1,0),0))),OR(ISBLANK(Z286),ISBLANK(AA286))),#N/A,
IFERROR(VLOOKUP(X286,MonsterTable!$A:$B,MATCH(MonsterTable!$B$1,MonsterTable!$A$1:$B$1,0),0),
IF(OR(NOT(ISBLANK(Z286)),ISBLANK(AA286)),#N/A,
IF(X286="empty","empty",
VLOOKUP(X286,MonsterGroupTable!$A:$A,1,0)))))))</f>
        <v>g109</v>
      </c>
      <c r="AA286">
        <v>5</v>
      </c>
      <c r="AF286" s="2" t="str">
        <f>IF(AND(ISBLANK(AE286),OR(NOT(ISBLANK(AG286)),NOT(ISBLANK(AH286)))),#N/A,
IF(ISBLANK(AE286),"",
IF(AND(NOT(ISERROR(VLOOKUP(AE286,MonsterTable!$A:$B,MATCH(MonsterTable!$B$1,MonsterTable!$A$1:$B$1,0),0))),OR(ISBLANK(AG286),ISBLANK(AH286))),#N/A,
IFERROR(VLOOKUP(AE286,MonsterTable!$A:$B,MATCH(MonsterTable!$B$1,MonsterTable!$A$1:$B$1,0),0),
IF(OR(NOT(ISBLANK(AG286)),ISBLANK(AH286)),#N/A,
IF(AE286="empty","empty",
VLOOKUP(AE286,MonsterGroupTable!$A:$A,1,0)))))))</f>
        <v/>
      </c>
      <c r="AM286" s="2" t="str">
        <f>IF(AND(ISBLANK(AL286),OR(NOT(ISBLANK(AN286)),NOT(ISBLANK(AO286)))),#N/A,
IF(ISBLANK(AL286),"",
IF(AND(NOT(ISERROR(VLOOKUP(AL286,MonsterTable!$A:$B,MATCH(MonsterTable!$B$1,MonsterTable!$A$1:$B$1,0),0))),OR(ISBLANK(AN286),ISBLANK(AO286))),#N/A,
IFERROR(VLOOKUP(AL286,MonsterTable!$A:$B,MATCH(MonsterTable!$B$1,MonsterTable!$A$1:$B$1,0),0),
IF(OR(NOT(ISBLANK(AN286)),ISBLANK(AO286)),#N/A,
IF(AL286="empty","empty",
VLOOKUP(AL286,MonsterGroupTable!$A:$A,1,0)))))))</f>
        <v/>
      </c>
      <c r="AT286" s="2" t="str">
        <f>IF(AND(ISBLANK(AS286),OR(NOT(ISBLANK(AU286)),NOT(ISBLANK(AV286)))),#N/A,
IF(ISBLANK(AS286),"",
IF(AND(NOT(ISERROR(VLOOKUP(AS286,MonsterTable!$A:$B,MATCH(MonsterTable!$B$1,MonsterTable!$A$1:$B$1,0),0))),OR(ISBLANK(AU286),ISBLANK(AV286))),#N/A,
IFERROR(VLOOKUP(AS286,MonsterTable!$A:$B,MATCH(MonsterTable!$B$1,MonsterTable!$A$1:$B$1,0),0),
IF(OR(NOT(ISBLANK(AU286)),ISBLANK(AV286)),#N/A,
IF(AS286="empty","empty",
VLOOKUP(AS286,MonsterGroupTable!$A:$A,1,0)))))))</f>
        <v/>
      </c>
      <c r="BA286" s="2" t="str">
        <f>IF(AND(ISBLANK(AZ286),OR(NOT(ISBLANK(BB286)),NOT(ISBLANK(BC286)))),#N/A,
IF(ISBLANK(AZ286),"",
IF(AND(NOT(ISERROR(VLOOKUP(AZ286,MonsterTable!$A:$B,MATCH(MonsterTable!$B$1,MonsterTable!$A$1:$B$1,0),0))),OR(ISBLANK(BB286),ISBLANK(BC286))),#N/A,
IFERROR(VLOOKUP(AZ286,MonsterTable!$A:$B,MATCH(MonsterTable!$B$1,MonsterTable!$A$1:$B$1,0),0),
IF(OR(NOT(ISBLANK(BB286)),ISBLANK(BC286)),#N/A,
IF(AZ286="empty","empty",
VLOOKUP(AZ286,MonsterGroupTable!$A:$A,1,0)))))))</f>
        <v/>
      </c>
      <c r="BH286" s="2" t="str">
        <f>IF(AND(ISBLANK(BG286),OR(NOT(ISBLANK(BI286)),NOT(ISBLANK(BJ286)))),#N/A,
IF(ISBLANK(BG286),"",
IF(AND(NOT(ISERROR(VLOOKUP(BG286,MonsterTable!$A:$B,MATCH(MonsterTable!$B$1,MonsterTable!$A$1:$B$1,0),0))),OR(ISBLANK(BI286),ISBLANK(BJ286))),#N/A,
IFERROR(VLOOKUP(BG286,MonsterTable!$A:$B,MATCH(MonsterTable!$B$1,MonsterTable!$A$1:$B$1,0),0),
IF(OR(NOT(ISBLANK(BI286)),ISBLANK(BJ286)),#N/A,
IF(BG286="empty","empty",
VLOOKUP(BG286,MonsterGroupTable!$A:$A,1,0)))))))</f>
        <v/>
      </c>
      <c r="BO286" s="2" t="str">
        <f>IF(AND(ISBLANK(BN286),OR(NOT(ISBLANK(BP286)),NOT(ISBLANK(BQ286)))),#N/A,
IF(ISBLANK(BN286),"",
IF(AND(NOT(ISERROR(VLOOKUP(BN286,MonsterTable!$A:$B,MATCH(MonsterTable!$B$1,MonsterTable!$A$1:$B$1,0),0))),OR(ISBLANK(BP286),ISBLANK(BQ286))),#N/A,
IFERROR(VLOOKUP(BN286,MonsterTable!$A:$B,MATCH(MonsterTable!$B$1,MonsterTable!$A$1:$B$1,0),0),
IF(OR(NOT(ISBLANK(BP286)),ISBLANK(BQ286)),#N/A,
IF(BN286="empty","empty",
VLOOKUP(BN286,MonsterGroupTable!$A:$A,1,0)))))))</f>
        <v/>
      </c>
      <c r="BV286" s="2" t="str">
        <f>IF(AND(ISBLANK(BU286),OR(NOT(ISBLANK(BW286)),NOT(ISBLANK(BX286)))),#N/A,
IF(ISBLANK(BU286),"",
IF(AND(NOT(ISERROR(VLOOKUP(BU286,MonsterTable!$A:$B,MATCH(MonsterTable!$B$1,MonsterTable!$A$1:$B$1,0),0))),OR(ISBLANK(BW286),ISBLANK(BX286))),#N/A,
IFERROR(VLOOKUP(BU286,MonsterTable!$A:$B,MATCH(MonsterTable!$B$1,MonsterTable!$A$1:$B$1,0),0),
IF(OR(NOT(ISBLANK(BW286)),ISBLANK(BX286)),#N/A,
IF(BU286="empty","empty",
VLOOKUP(BU286,MonsterGroupTable!$A:$A,1,0)))))))</f>
        <v/>
      </c>
      <c r="CC286" s="2" t="str">
        <f>IF(AND(ISBLANK(CB286),OR(NOT(ISBLANK(CD286)),NOT(ISBLANK(CE286)))),#N/A,
IF(ISBLANK(CB286),"",
IF(AND(NOT(ISERROR(VLOOKUP(CB286,MonsterTable!$A:$B,MATCH(MonsterTable!$B$1,MonsterTable!$A$1:$B$1,0),0))),OR(ISBLANK(CD286),ISBLANK(CE286))),#N/A,
IFERROR(VLOOKUP(CB286,MonsterTable!$A:$B,MATCH(MonsterTable!$B$1,MonsterTable!$A$1:$B$1,0),0),
IF(OR(NOT(ISBLANK(CD286)),ISBLANK(CE286)),#N/A,
IF(CB286="empty","empty",
VLOOKUP(CB286,MonsterGroupTable!$A:$A,1,0)))))))</f>
        <v/>
      </c>
      <c r="CJ286" s="2" t="str">
        <f>IF(AND(ISBLANK(CI286),OR(NOT(ISBLANK(CK286)),NOT(ISBLANK(CL286)))),#N/A,
IF(ISBLANK(CI286),"",
IF(AND(NOT(ISERROR(VLOOKUP(CI286,MonsterTable!$A:$B,MATCH(MonsterTable!$B$1,MonsterTable!$A$1:$B$1,0),0))),OR(ISBLANK(CK286),ISBLANK(CL286))),#N/A,
IFERROR(VLOOKUP(CI286,MonsterTable!$A:$B,MATCH(MonsterTable!$B$1,MonsterTable!$A$1:$B$1,0),0),
IF(OR(NOT(ISBLANK(CK286)),ISBLANK(CL286)),#N/A,
IF(CI286="empty","empty",
VLOOKUP(CI286,MonsterGroupTable!$A:$A,1,0)))))))</f>
        <v/>
      </c>
    </row>
    <row r="287" spans="1:88">
      <c r="A287">
        <v>10286</v>
      </c>
      <c r="B287">
        <f t="shared" si="8"/>
        <v>1.1000000000000001</v>
      </c>
      <c r="C287">
        <f t="shared" si="8"/>
        <v>1.1000000000000001</v>
      </c>
      <c r="F287">
        <v>600</v>
      </c>
      <c r="G287">
        <v>12863</v>
      </c>
      <c r="H287">
        <v>0</v>
      </c>
      <c r="I287">
        <v>0</v>
      </c>
      <c r="J287">
        <v>0</v>
      </c>
      <c r="K287" t="s">
        <v>28</v>
      </c>
      <c r="L287" t="s">
        <v>255</v>
      </c>
      <c r="M287" t="s">
        <v>79</v>
      </c>
      <c r="N287" t="s">
        <v>80</v>
      </c>
      <c r="O287">
        <v>0</v>
      </c>
      <c r="P287">
        <v>-4.75</v>
      </c>
      <c r="Q287">
        <v>-3.5</v>
      </c>
      <c r="R287">
        <v>4.75</v>
      </c>
      <c r="S287">
        <v>3</v>
      </c>
      <c r="T287">
        <v>-13.5</v>
      </c>
      <c r="U287">
        <v>2.5499999999999998</v>
      </c>
      <c r="V287">
        <v>-6.75</v>
      </c>
      <c r="W287" t="str">
        <f t="shared" si="9"/>
        <v>g109,5</v>
      </c>
      <c r="X287" s="1" t="s">
        <v>287</v>
      </c>
      <c r="Y287" s="2" t="str">
        <f>IF(AND(ISBLANK(X287),OR(NOT(ISBLANK(Z287)),NOT(ISBLANK(AA287)))),#N/A,
IF(ISBLANK(X287),"",
IF(AND(NOT(ISERROR(VLOOKUP(X287,MonsterTable!$A:$B,MATCH(MonsterTable!$B$1,MonsterTable!$A$1:$B$1,0),0))),OR(ISBLANK(Z287),ISBLANK(AA287))),#N/A,
IFERROR(VLOOKUP(X287,MonsterTable!$A:$B,MATCH(MonsterTable!$B$1,MonsterTable!$A$1:$B$1,0),0),
IF(OR(NOT(ISBLANK(Z287)),ISBLANK(AA287)),#N/A,
IF(X287="empty","empty",
VLOOKUP(X287,MonsterGroupTable!$A:$A,1,0)))))))</f>
        <v>g109</v>
      </c>
      <c r="AA287">
        <v>5</v>
      </c>
      <c r="AF287" s="2" t="str">
        <f>IF(AND(ISBLANK(AE287),OR(NOT(ISBLANK(AG287)),NOT(ISBLANK(AH287)))),#N/A,
IF(ISBLANK(AE287),"",
IF(AND(NOT(ISERROR(VLOOKUP(AE287,MonsterTable!$A:$B,MATCH(MonsterTable!$B$1,MonsterTable!$A$1:$B$1,0),0))),OR(ISBLANK(AG287),ISBLANK(AH287))),#N/A,
IFERROR(VLOOKUP(AE287,MonsterTable!$A:$B,MATCH(MonsterTable!$B$1,MonsterTable!$A$1:$B$1,0),0),
IF(OR(NOT(ISBLANK(AG287)),ISBLANK(AH287)),#N/A,
IF(AE287="empty","empty",
VLOOKUP(AE287,MonsterGroupTable!$A:$A,1,0)))))))</f>
        <v/>
      </c>
      <c r="AM287" s="2" t="str">
        <f>IF(AND(ISBLANK(AL287),OR(NOT(ISBLANK(AN287)),NOT(ISBLANK(AO287)))),#N/A,
IF(ISBLANK(AL287),"",
IF(AND(NOT(ISERROR(VLOOKUP(AL287,MonsterTable!$A:$B,MATCH(MonsterTable!$B$1,MonsterTable!$A$1:$B$1,0),0))),OR(ISBLANK(AN287),ISBLANK(AO287))),#N/A,
IFERROR(VLOOKUP(AL287,MonsterTable!$A:$B,MATCH(MonsterTable!$B$1,MonsterTable!$A$1:$B$1,0),0),
IF(OR(NOT(ISBLANK(AN287)),ISBLANK(AO287)),#N/A,
IF(AL287="empty","empty",
VLOOKUP(AL287,MonsterGroupTable!$A:$A,1,0)))))))</f>
        <v/>
      </c>
      <c r="AT287" s="2" t="str">
        <f>IF(AND(ISBLANK(AS287),OR(NOT(ISBLANK(AU287)),NOT(ISBLANK(AV287)))),#N/A,
IF(ISBLANK(AS287),"",
IF(AND(NOT(ISERROR(VLOOKUP(AS287,MonsterTable!$A:$B,MATCH(MonsterTable!$B$1,MonsterTable!$A$1:$B$1,0),0))),OR(ISBLANK(AU287),ISBLANK(AV287))),#N/A,
IFERROR(VLOOKUP(AS287,MonsterTable!$A:$B,MATCH(MonsterTable!$B$1,MonsterTable!$A$1:$B$1,0),0),
IF(OR(NOT(ISBLANK(AU287)),ISBLANK(AV287)),#N/A,
IF(AS287="empty","empty",
VLOOKUP(AS287,MonsterGroupTable!$A:$A,1,0)))))))</f>
        <v/>
      </c>
      <c r="BA287" s="2" t="str">
        <f>IF(AND(ISBLANK(AZ287),OR(NOT(ISBLANK(BB287)),NOT(ISBLANK(BC287)))),#N/A,
IF(ISBLANK(AZ287),"",
IF(AND(NOT(ISERROR(VLOOKUP(AZ287,MonsterTable!$A:$B,MATCH(MonsterTable!$B$1,MonsterTable!$A$1:$B$1,0),0))),OR(ISBLANK(BB287),ISBLANK(BC287))),#N/A,
IFERROR(VLOOKUP(AZ287,MonsterTable!$A:$B,MATCH(MonsterTable!$B$1,MonsterTable!$A$1:$B$1,0),0),
IF(OR(NOT(ISBLANK(BB287)),ISBLANK(BC287)),#N/A,
IF(AZ287="empty","empty",
VLOOKUP(AZ287,MonsterGroupTable!$A:$A,1,0)))))))</f>
        <v/>
      </c>
      <c r="BH287" s="2" t="str">
        <f>IF(AND(ISBLANK(BG287),OR(NOT(ISBLANK(BI287)),NOT(ISBLANK(BJ287)))),#N/A,
IF(ISBLANK(BG287),"",
IF(AND(NOT(ISERROR(VLOOKUP(BG287,MonsterTable!$A:$B,MATCH(MonsterTable!$B$1,MonsterTable!$A$1:$B$1,0),0))),OR(ISBLANK(BI287),ISBLANK(BJ287))),#N/A,
IFERROR(VLOOKUP(BG287,MonsterTable!$A:$B,MATCH(MonsterTable!$B$1,MonsterTable!$A$1:$B$1,0),0),
IF(OR(NOT(ISBLANK(BI287)),ISBLANK(BJ287)),#N/A,
IF(BG287="empty","empty",
VLOOKUP(BG287,MonsterGroupTable!$A:$A,1,0)))))))</f>
        <v/>
      </c>
      <c r="BO287" s="2" t="str">
        <f>IF(AND(ISBLANK(BN287),OR(NOT(ISBLANK(BP287)),NOT(ISBLANK(BQ287)))),#N/A,
IF(ISBLANK(BN287),"",
IF(AND(NOT(ISERROR(VLOOKUP(BN287,MonsterTable!$A:$B,MATCH(MonsterTable!$B$1,MonsterTable!$A$1:$B$1,0),0))),OR(ISBLANK(BP287),ISBLANK(BQ287))),#N/A,
IFERROR(VLOOKUP(BN287,MonsterTable!$A:$B,MATCH(MonsterTable!$B$1,MonsterTable!$A$1:$B$1,0),0),
IF(OR(NOT(ISBLANK(BP287)),ISBLANK(BQ287)),#N/A,
IF(BN287="empty","empty",
VLOOKUP(BN287,MonsterGroupTable!$A:$A,1,0)))))))</f>
        <v/>
      </c>
      <c r="BV287" s="2" t="str">
        <f>IF(AND(ISBLANK(BU287),OR(NOT(ISBLANK(BW287)),NOT(ISBLANK(BX287)))),#N/A,
IF(ISBLANK(BU287),"",
IF(AND(NOT(ISERROR(VLOOKUP(BU287,MonsterTable!$A:$B,MATCH(MonsterTable!$B$1,MonsterTable!$A$1:$B$1,0),0))),OR(ISBLANK(BW287),ISBLANK(BX287))),#N/A,
IFERROR(VLOOKUP(BU287,MonsterTable!$A:$B,MATCH(MonsterTable!$B$1,MonsterTable!$A$1:$B$1,0),0),
IF(OR(NOT(ISBLANK(BW287)),ISBLANK(BX287)),#N/A,
IF(BU287="empty","empty",
VLOOKUP(BU287,MonsterGroupTable!$A:$A,1,0)))))))</f>
        <v/>
      </c>
      <c r="CC287" s="2" t="str">
        <f>IF(AND(ISBLANK(CB287),OR(NOT(ISBLANK(CD287)),NOT(ISBLANK(CE287)))),#N/A,
IF(ISBLANK(CB287),"",
IF(AND(NOT(ISERROR(VLOOKUP(CB287,MonsterTable!$A:$B,MATCH(MonsterTable!$B$1,MonsterTable!$A$1:$B$1,0),0))),OR(ISBLANK(CD287),ISBLANK(CE287))),#N/A,
IFERROR(VLOOKUP(CB287,MonsterTable!$A:$B,MATCH(MonsterTable!$B$1,MonsterTable!$A$1:$B$1,0),0),
IF(OR(NOT(ISBLANK(CD287)),ISBLANK(CE287)),#N/A,
IF(CB287="empty","empty",
VLOOKUP(CB287,MonsterGroupTable!$A:$A,1,0)))))))</f>
        <v/>
      </c>
      <c r="CJ287" s="2" t="str">
        <f>IF(AND(ISBLANK(CI287),OR(NOT(ISBLANK(CK287)),NOT(ISBLANK(CL287)))),#N/A,
IF(ISBLANK(CI287),"",
IF(AND(NOT(ISERROR(VLOOKUP(CI287,MonsterTable!$A:$B,MATCH(MonsterTable!$B$1,MonsterTable!$A$1:$B$1,0),0))),OR(ISBLANK(CK287),ISBLANK(CL287))),#N/A,
IFERROR(VLOOKUP(CI287,MonsterTable!$A:$B,MATCH(MonsterTable!$B$1,MonsterTable!$A$1:$B$1,0),0),
IF(OR(NOT(ISBLANK(CK287)),ISBLANK(CL287)),#N/A,
IF(CI287="empty","empty",
VLOOKUP(CI287,MonsterGroupTable!$A:$A,1,0)))))))</f>
        <v/>
      </c>
    </row>
    <row r="288" spans="1:88">
      <c r="A288">
        <v>10287</v>
      </c>
      <c r="B288">
        <f t="shared" si="8"/>
        <v>1.1000000000000001</v>
      </c>
      <c r="C288">
        <f t="shared" si="8"/>
        <v>1.1000000000000001</v>
      </c>
      <c r="F288">
        <v>600</v>
      </c>
      <c r="G288">
        <v>12953</v>
      </c>
      <c r="H288">
        <v>0</v>
      </c>
      <c r="I288">
        <v>0</v>
      </c>
      <c r="J288">
        <v>0</v>
      </c>
      <c r="K288" t="s">
        <v>28</v>
      </c>
      <c r="L288" t="s">
        <v>255</v>
      </c>
      <c r="M288" t="s">
        <v>79</v>
      </c>
      <c r="N288" t="s">
        <v>80</v>
      </c>
      <c r="O288">
        <v>0</v>
      </c>
      <c r="P288">
        <v>-4.75</v>
      </c>
      <c r="Q288">
        <v>-3.5</v>
      </c>
      <c r="R288">
        <v>4.75</v>
      </c>
      <c r="S288">
        <v>3</v>
      </c>
      <c r="T288">
        <v>-13.5</v>
      </c>
      <c r="U288">
        <v>2.5499999999999998</v>
      </c>
      <c r="V288">
        <v>-6.75</v>
      </c>
      <c r="W288" t="str">
        <f t="shared" si="9"/>
        <v>g109,5</v>
      </c>
      <c r="X288" s="1" t="s">
        <v>287</v>
      </c>
      <c r="Y288" s="2" t="str">
        <f>IF(AND(ISBLANK(X288),OR(NOT(ISBLANK(Z288)),NOT(ISBLANK(AA288)))),#N/A,
IF(ISBLANK(X288),"",
IF(AND(NOT(ISERROR(VLOOKUP(X288,MonsterTable!$A:$B,MATCH(MonsterTable!$B$1,MonsterTable!$A$1:$B$1,0),0))),OR(ISBLANK(Z288),ISBLANK(AA288))),#N/A,
IFERROR(VLOOKUP(X288,MonsterTable!$A:$B,MATCH(MonsterTable!$B$1,MonsterTable!$A$1:$B$1,0),0),
IF(OR(NOT(ISBLANK(Z288)),ISBLANK(AA288)),#N/A,
IF(X288="empty","empty",
VLOOKUP(X288,MonsterGroupTable!$A:$A,1,0)))))))</f>
        <v>g109</v>
      </c>
      <c r="AA288">
        <v>5</v>
      </c>
      <c r="AF288" s="2" t="str">
        <f>IF(AND(ISBLANK(AE288),OR(NOT(ISBLANK(AG288)),NOT(ISBLANK(AH288)))),#N/A,
IF(ISBLANK(AE288),"",
IF(AND(NOT(ISERROR(VLOOKUP(AE288,MonsterTable!$A:$B,MATCH(MonsterTable!$B$1,MonsterTable!$A$1:$B$1,0),0))),OR(ISBLANK(AG288),ISBLANK(AH288))),#N/A,
IFERROR(VLOOKUP(AE288,MonsterTable!$A:$B,MATCH(MonsterTable!$B$1,MonsterTable!$A$1:$B$1,0),0),
IF(OR(NOT(ISBLANK(AG288)),ISBLANK(AH288)),#N/A,
IF(AE288="empty","empty",
VLOOKUP(AE288,MonsterGroupTable!$A:$A,1,0)))))))</f>
        <v/>
      </c>
      <c r="AM288" s="2" t="str">
        <f>IF(AND(ISBLANK(AL288),OR(NOT(ISBLANK(AN288)),NOT(ISBLANK(AO288)))),#N/A,
IF(ISBLANK(AL288),"",
IF(AND(NOT(ISERROR(VLOOKUP(AL288,MonsterTable!$A:$B,MATCH(MonsterTable!$B$1,MonsterTable!$A$1:$B$1,0),0))),OR(ISBLANK(AN288),ISBLANK(AO288))),#N/A,
IFERROR(VLOOKUP(AL288,MonsterTable!$A:$B,MATCH(MonsterTable!$B$1,MonsterTable!$A$1:$B$1,0),0),
IF(OR(NOT(ISBLANK(AN288)),ISBLANK(AO288)),#N/A,
IF(AL288="empty","empty",
VLOOKUP(AL288,MonsterGroupTable!$A:$A,1,0)))))))</f>
        <v/>
      </c>
      <c r="AT288" s="2" t="str">
        <f>IF(AND(ISBLANK(AS288),OR(NOT(ISBLANK(AU288)),NOT(ISBLANK(AV288)))),#N/A,
IF(ISBLANK(AS288),"",
IF(AND(NOT(ISERROR(VLOOKUP(AS288,MonsterTable!$A:$B,MATCH(MonsterTable!$B$1,MonsterTable!$A$1:$B$1,0),0))),OR(ISBLANK(AU288),ISBLANK(AV288))),#N/A,
IFERROR(VLOOKUP(AS288,MonsterTable!$A:$B,MATCH(MonsterTable!$B$1,MonsterTable!$A$1:$B$1,0),0),
IF(OR(NOT(ISBLANK(AU288)),ISBLANK(AV288)),#N/A,
IF(AS288="empty","empty",
VLOOKUP(AS288,MonsterGroupTable!$A:$A,1,0)))))))</f>
        <v/>
      </c>
      <c r="BA288" s="2" t="str">
        <f>IF(AND(ISBLANK(AZ288),OR(NOT(ISBLANK(BB288)),NOT(ISBLANK(BC288)))),#N/A,
IF(ISBLANK(AZ288),"",
IF(AND(NOT(ISERROR(VLOOKUP(AZ288,MonsterTable!$A:$B,MATCH(MonsterTable!$B$1,MonsterTable!$A$1:$B$1,0),0))),OR(ISBLANK(BB288),ISBLANK(BC288))),#N/A,
IFERROR(VLOOKUP(AZ288,MonsterTable!$A:$B,MATCH(MonsterTable!$B$1,MonsterTable!$A$1:$B$1,0),0),
IF(OR(NOT(ISBLANK(BB288)),ISBLANK(BC288)),#N/A,
IF(AZ288="empty","empty",
VLOOKUP(AZ288,MonsterGroupTable!$A:$A,1,0)))))))</f>
        <v/>
      </c>
      <c r="BH288" s="2" t="str">
        <f>IF(AND(ISBLANK(BG288),OR(NOT(ISBLANK(BI288)),NOT(ISBLANK(BJ288)))),#N/A,
IF(ISBLANK(BG288),"",
IF(AND(NOT(ISERROR(VLOOKUP(BG288,MonsterTable!$A:$B,MATCH(MonsterTable!$B$1,MonsterTable!$A$1:$B$1,0),0))),OR(ISBLANK(BI288),ISBLANK(BJ288))),#N/A,
IFERROR(VLOOKUP(BG288,MonsterTable!$A:$B,MATCH(MonsterTable!$B$1,MonsterTable!$A$1:$B$1,0),0),
IF(OR(NOT(ISBLANK(BI288)),ISBLANK(BJ288)),#N/A,
IF(BG288="empty","empty",
VLOOKUP(BG288,MonsterGroupTable!$A:$A,1,0)))))))</f>
        <v/>
      </c>
      <c r="BO288" s="2" t="str">
        <f>IF(AND(ISBLANK(BN288),OR(NOT(ISBLANK(BP288)),NOT(ISBLANK(BQ288)))),#N/A,
IF(ISBLANK(BN288),"",
IF(AND(NOT(ISERROR(VLOOKUP(BN288,MonsterTable!$A:$B,MATCH(MonsterTable!$B$1,MonsterTable!$A$1:$B$1,0),0))),OR(ISBLANK(BP288),ISBLANK(BQ288))),#N/A,
IFERROR(VLOOKUP(BN288,MonsterTable!$A:$B,MATCH(MonsterTable!$B$1,MonsterTable!$A$1:$B$1,0),0),
IF(OR(NOT(ISBLANK(BP288)),ISBLANK(BQ288)),#N/A,
IF(BN288="empty","empty",
VLOOKUP(BN288,MonsterGroupTable!$A:$A,1,0)))))))</f>
        <v/>
      </c>
      <c r="BV288" s="2" t="str">
        <f>IF(AND(ISBLANK(BU288),OR(NOT(ISBLANK(BW288)),NOT(ISBLANK(BX288)))),#N/A,
IF(ISBLANK(BU288),"",
IF(AND(NOT(ISERROR(VLOOKUP(BU288,MonsterTable!$A:$B,MATCH(MonsterTable!$B$1,MonsterTable!$A$1:$B$1,0),0))),OR(ISBLANK(BW288),ISBLANK(BX288))),#N/A,
IFERROR(VLOOKUP(BU288,MonsterTable!$A:$B,MATCH(MonsterTable!$B$1,MonsterTable!$A$1:$B$1,0),0),
IF(OR(NOT(ISBLANK(BW288)),ISBLANK(BX288)),#N/A,
IF(BU288="empty","empty",
VLOOKUP(BU288,MonsterGroupTable!$A:$A,1,0)))))))</f>
        <v/>
      </c>
      <c r="CC288" s="2" t="str">
        <f>IF(AND(ISBLANK(CB288),OR(NOT(ISBLANK(CD288)),NOT(ISBLANK(CE288)))),#N/A,
IF(ISBLANK(CB288),"",
IF(AND(NOT(ISERROR(VLOOKUP(CB288,MonsterTable!$A:$B,MATCH(MonsterTable!$B$1,MonsterTable!$A$1:$B$1,0),0))),OR(ISBLANK(CD288),ISBLANK(CE288))),#N/A,
IFERROR(VLOOKUP(CB288,MonsterTable!$A:$B,MATCH(MonsterTable!$B$1,MonsterTable!$A$1:$B$1,0),0),
IF(OR(NOT(ISBLANK(CD288)),ISBLANK(CE288)),#N/A,
IF(CB288="empty","empty",
VLOOKUP(CB288,MonsterGroupTable!$A:$A,1,0)))))))</f>
        <v/>
      </c>
      <c r="CJ288" s="2" t="str">
        <f>IF(AND(ISBLANK(CI288),OR(NOT(ISBLANK(CK288)),NOT(ISBLANK(CL288)))),#N/A,
IF(ISBLANK(CI288),"",
IF(AND(NOT(ISERROR(VLOOKUP(CI288,MonsterTable!$A:$B,MATCH(MonsterTable!$B$1,MonsterTable!$A$1:$B$1,0),0))),OR(ISBLANK(CK288),ISBLANK(CL288))),#N/A,
IFERROR(VLOOKUP(CI288,MonsterTable!$A:$B,MATCH(MonsterTable!$B$1,MonsterTable!$A$1:$B$1,0),0),
IF(OR(NOT(ISBLANK(CK288)),ISBLANK(CL288)),#N/A,
IF(CI288="empty","empty",
VLOOKUP(CI288,MonsterGroupTable!$A:$A,1,0)))))))</f>
        <v/>
      </c>
    </row>
    <row r="289" spans="1:88">
      <c r="A289">
        <v>10288</v>
      </c>
      <c r="B289">
        <f t="shared" si="8"/>
        <v>1.1000000000000001</v>
      </c>
      <c r="C289">
        <f t="shared" si="8"/>
        <v>1.1000000000000001</v>
      </c>
      <c r="F289">
        <v>600</v>
      </c>
      <c r="G289">
        <v>13043</v>
      </c>
      <c r="H289">
        <v>0</v>
      </c>
      <c r="I289">
        <v>0</v>
      </c>
      <c r="J289">
        <v>0</v>
      </c>
      <c r="K289" t="s">
        <v>28</v>
      </c>
      <c r="L289" t="s">
        <v>255</v>
      </c>
      <c r="M289" t="s">
        <v>79</v>
      </c>
      <c r="N289" t="s">
        <v>80</v>
      </c>
      <c r="O289">
        <v>0</v>
      </c>
      <c r="P289">
        <v>-4.75</v>
      </c>
      <c r="Q289">
        <v>-3.5</v>
      </c>
      <c r="R289">
        <v>4.75</v>
      </c>
      <c r="S289">
        <v>3</v>
      </c>
      <c r="T289">
        <v>-13.5</v>
      </c>
      <c r="U289">
        <v>2.5499999999999998</v>
      </c>
      <c r="V289">
        <v>-6.75</v>
      </c>
      <c r="W289" t="str">
        <f t="shared" si="9"/>
        <v>g109,5</v>
      </c>
      <c r="X289" s="1" t="s">
        <v>287</v>
      </c>
      <c r="Y289" s="2" t="str">
        <f>IF(AND(ISBLANK(X289),OR(NOT(ISBLANK(Z289)),NOT(ISBLANK(AA289)))),#N/A,
IF(ISBLANK(X289),"",
IF(AND(NOT(ISERROR(VLOOKUP(X289,MonsterTable!$A:$B,MATCH(MonsterTable!$B$1,MonsterTable!$A$1:$B$1,0),0))),OR(ISBLANK(Z289),ISBLANK(AA289))),#N/A,
IFERROR(VLOOKUP(X289,MonsterTable!$A:$B,MATCH(MonsterTable!$B$1,MonsterTable!$A$1:$B$1,0),0),
IF(OR(NOT(ISBLANK(Z289)),ISBLANK(AA289)),#N/A,
IF(X289="empty","empty",
VLOOKUP(X289,MonsterGroupTable!$A:$A,1,0)))))))</f>
        <v>g109</v>
      </c>
      <c r="AA289">
        <v>5</v>
      </c>
      <c r="AF289" s="2" t="str">
        <f>IF(AND(ISBLANK(AE289),OR(NOT(ISBLANK(AG289)),NOT(ISBLANK(AH289)))),#N/A,
IF(ISBLANK(AE289),"",
IF(AND(NOT(ISERROR(VLOOKUP(AE289,MonsterTable!$A:$B,MATCH(MonsterTable!$B$1,MonsterTable!$A$1:$B$1,0),0))),OR(ISBLANK(AG289),ISBLANK(AH289))),#N/A,
IFERROR(VLOOKUP(AE289,MonsterTable!$A:$B,MATCH(MonsterTable!$B$1,MonsterTable!$A$1:$B$1,0),0),
IF(OR(NOT(ISBLANK(AG289)),ISBLANK(AH289)),#N/A,
IF(AE289="empty","empty",
VLOOKUP(AE289,MonsterGroupTable!$A:$A,1,0)))))))</f>
        <v/>
      </c>
      <c r="AM289" s="2" t="str">
        <f>IF(AND(ISBLANK(AL289),OR(NOT(ISBLANK(AN289)),NOT(ISBLANK(AO289)))),#N/A,
IF(ISBLANK(AL289),"",
IF(AND(NOT(ISERROR(VLOOKUP(AL289,MonsterTable!$A:$B,MATCH(MonsterTable!$B$1,MonsterTable!$A$1:$B$1,0),0))),OR(ISBLANK(AN289),ISBLANK(AO289))),#N/A,
IFERROR(VLOOKUP(AL289,MonsterTable!$A:$B,MATCH(MonsterTable!$B$1,MonsterTable!$A$1:$B$1,0),0),
IF(OR(NOT(ISBLANK(AN289)),ISBLANK(AO289)),#N/A,
IF(AL289="empty","empty",
VLOOKUP(AL289,MonsterGroupTable!$A:$A,1,0)))))))</f>
        <v/>
      </c>
      <c r="AT289" s="2" t="str">
        <f>IF(AND(ISBLANK(AS289),OR(NOT(ISBLANK(AU289)),NOT(ISBLANK(AV289)))),#N/A,
IF(ISBLANK(AS289),"",
IF(AND(NOT(ISERROR(VLOOKUP(AS289,MonsterTable!$A:$B,MATCH(MonsterTable!$B$1,MonsterTable!$A$1:$B$1,0),0))),OR(ISBLANK(AU289),ISBLANK(AV289))),#N/A,
IFERROR(VLOOKUP(AS289,MonsterTable!$A:$B,MATCH(MonsterTable!$B$1,MonsterTable!$A$1:$B$1,0),0),
IF(OR(NOT(ISBLANK(AU289)),ISBLANK(AV289)),#N/A,
IF(AS289="empty","empty",
VLOOKUP(AS289,MonsterGroupTable!$A:$A,1,0)))))))</f>
        <v/>
      </c>
      <c r="BA289" s="2" t="str">
        <f>IF(AND(ISBLANK(AZ289),OR(NOT(ISBLANK(BB289)),NOT(ISBLANK(BC289)))),#N/A,
IF(ISBLANK(AZ289),"",
IF(AND(NOT(ISERROR(VLOOKUP(AZ289,MonsterTable!$A:$B,MATCH(MonsterTable!$B$1,MonsterTable!$A$1:$B$1,0),0))),OR(ISBLANK(BB289),ISBLANK(BC289))),#N/A,
IFERROR(VLOOKUP(AZ289,MonsterTable!$A:$B,MATCH(MonsterTable!$B$1,MonsterTable!$A$1:$B$1,0),0),
IF(OR(NOT(ISBLANK(BB289)),ISBLANK(BC289)),#N/A,
IF(AZ289="empty","empty",
VLOOKUP(AZ289,MonsterGroupTable!$A:$A,1,0)))))))</f>
        <v/>
      </c>
      <c r="BH289" s="2" t="str">
        <f>IF(AND(ISBLANK(BG289),OR(NOT(ISBLANK(BI289)),NOT(ISBLANK(BJ289)))),#N/A,
IF(ISBLANK(BG289),"",
IF(AND(NOT(ISERROR(VLOOKUP(BG289,MonsterTable!$A:$B,MATCH(MonsterTable!$B$1,MonsterTable!$A$1:$B$1,0),0))),OR(ISBLANK(BI289),ISBLANK(BJ289))),#N/A,
IFERROR(VLOOKUP(BG289,MonsterTable!$A:$B,MATCH(MonsterTable!$B$1,MonsterTable!$A$1:$B$1,0),0),
IF(OR(NOT(ISBLANK(BI289)),ISBLANK(BJ289)),#N/A,
IF(BG289="empty","empty",
VLOOKUP(BG289,MonsterGroupTable!$A:$A,1,0)))))))</f>
        <v/>
      </c>
      <c r="BO289" s="2" t="str">
        <f>IF(AND(ISBLANK(BN289),OR(NOT(ISBLANK(BP289)),NOT(ISBLANK(BQ289)))),#N/A,
IF(ISBLANK(BN289),"",
IF(AND(NOT(ISERROR(VLOOKUP(BN289,MonsterTable!$A:$B,MATCH(MonsterTable!$B$1,MonsterTable!$A$1:$B$1,0),0))),OR(ISBLANK(BP289),ISBLANK(BQ289))),#N/A,
IFERROR(VLOOKUP(BN289,MonsterTable!$A:$B,MATCH(MonsterTable!$B$1,MonsterTable!$A$1:$B$1,0),0),
IF(OR(NOT(ISBLANK(BP289)),ISBLANK(BQ289)),#N/A,
IF(BN289="empty","empty",
VLOOKUP(BN289,MonsterGroupTable!$A:$A,1,0)))))))</f>
        <v/>
      </c>
      <c r="BV289" s="2" t="str">
        <f>IF(AND(ISBLANK(BU289),OR(NOT(ISBLANK(BW289)),NOT(ISBLANK(BX289)))),#N/A,
IF(ISBLANK(BU289),"",
IF(AND(NOT(ISERROR(VLOOKUP(BU289,MonsterTable!$A:$B,MATCH(MonsterTable!$B$1,MonsterTable!$A$1:$B$1,0),0))),OR(ISBLANK(BW289),ISBLANK(BX289))),#N/A,
IFERROR(VLOOKUP(BU289,MonsterTable!$A:$B,MATCH(MonsterTable!$B$1,MonsterTable!$A$1:$B$1,0),0),
IF(OR(NOT(ISBLANK(BW289)),ISBLANK(BX289)),#N/A,
IF(BU289="empty","empty",
VLOOKUP(BU289,MonsterGroupTable!$A:$A,1,0)))))))</f>
        <v/>
      </c>
      <c r="CC289" s="2" t="str">
        <f>IF(AND(ISBLANK(CB289),OR(NOT(ISBLANK(CD289)),NOT(ISBLANK(CE289)))),#N/A,
IF(ISBLANK(CB289),"",
IF(AND(NOT(ISERROR(VLOOKUP(CB289,MonsterTable!$A:$B,MATCH(MonsterTable!$B$1,MonsterTable!$A$1:$B$1,0),0))),OR(ISBLANK(CD289),ISBLANK(CE289))),#N/A,
IFERROR(VLOOKUP(CB289,MonsterTable!$A:$B,MATCH(MonsterTable!$B$1,MonsterTable!$A$1:$B$1,0),0),
IF(OR(NOT(ISBLANK(CD289)),ISBLANK(CE289)),#N/A,
IF(CB289="empty","empty",
VLOOKUP(CB289,MonsterGroupTable!$A:$A,1,0)))))))</f>
        <v/>
      </c>
      <c r="CJ289" s="2" t="str">
        <f>IF(AND(ISBLANK(CI289),OR(NOT(ISBLANK(CK289)),NOT(ISBLANK(CL289)))),#N/A,
IF(ISBLANK(CI289),"",
IF(AND(NOT(ISERROR(VLOOKUP(CI289,MonsterTable!$A:$B,MATCH(MonsterTable!$B$1,MonsterTable!$A$1:$B$1,0),0))),OR(ISBLANK(CK289),ISBLANK(CL289))),#N/A,
IFERROR(VLOOKUP(CI289,MonsterTable!$A:$B,MATCH(MonsterTable!$B$1,MonsterTable!$A$1:$B$1,0),0),
IF(OR(NOT(ISBLANK(CK289)),ISBLANK(CL289)),#N/A,
IF(CI289="empty","empty",
VLOOKUP(CI289,MonsterGroupTable!$A:$A,1,0)))))))</f>
        <v/>
      </c>
    </row>
    <row r="290" spans="1:88">
      <c r="A290">
        <v>10289</v>
      </c>
      <c r="B290">
        <f t="shared" si="8"/>
        <v>1.1000000000000001</v>
      </c>
      <c r="C290">
        <f t="shared" si="8"/>
        <v>1.1000000000000001</v>
      </c>
      <c r="F290">
        <v>600</v>
      </c>
      <c r="G290">
        <v>13133</v>
      </c>
      <c r="H290">
        <v>0</v>
      </c>
      <c r="I290">
        <v>0</v>
      </c>
      <c r="J290">
        <v>0</v>
      </c>
      <c r="K290" t="s">
        <v>28</v>
      </c>
      <c r="L290" t="s">
        <v>255</v>
      </c>
      <c r="M290" t="s">
        <v>79</v>
      </c>
      <c r="N290" t="s">
        <v>80</v>
      </c>
      <c r="O290">
        <v>0</v>
      </c>
      <c r="P290">
        <v>-4.75</v>
      </c>
      <c r="Q290">
        <v>-3.5</v>
      </c>
      <c r="R290">
        <v>4.75</v>
      </c>
      <c r="S290">
        <v>3</v>
      </c>
      <c r="T290">
        <v>-13.5</v>
      </c>
      <c r="U290">
        <v>2.5499999999999998</v>
      </c>
      <c r="V290">
        <v>-6.75</v>
      </c>
      <c r="W290" t="str">
        <f t="shared" si="9"/>
        <v>g109,5</v>
      </c>
      <c r="X290" s="1" t="s">
        <v>287</v>
      </c>
      <c r="Y290" s="2" t="str">
        <f>IF(AND(ISBLANK(X290),OR(NOT(ISBLANK(Z290)),NOT(ISBLANK(AA290)))),#N/A,
IF(ISBLANK(X290),"",
IF(AND(NOT(ISERROR(VLOOKUP(X290,MonsterTable!$A:$B,MATCH(MonsterTable!$B$1,MonsterTable!$A$1:$B$1,0),0))),OR(ISBLANK(Z290),ISBLANK(AA290))),#N/A,
IFERROR(VLOOKUP(X290,MonsterTable!$A:$B,MATCH(MonsterTable!$B$1,MonsterTable!$A$1:$B$1,0),0),
IF(OR(NOT(ISBLANK(Z290)),ISBLANK(AA290)),#N/A,
IF(X290="empty","empty",
VLOOKUP(X290,MonsterGroupTable!$A:$A,1,0)))))))</f>
        <v>g109</v>
      </c>
      <c r="AA290">
        <v>5</v>
      </c>
      <c r="AF290" s="2" t="str">
        <f>IF(AND(ISBLANK(AE290),OR(NOT(ISBLANK(AG290)),NOT(ISBLANK(AH290)))),#N/A,
IF(ISBLANK(AE290),"",
IF(AND(NOT(ISERROR(VLOOKUP(AE290,MonsterTable!$A:$B,MATCH(MonsterTable!$B$1,MonsterTable!$A$1:$B$1,0),0))),OR(ISBLANK(AG290),ISBLANK(AH290))),#N/A,
IFERROR(VLOOKUP(AE290,MonsterTable!$A:$B,MATCH(MonsterTable!$B$1,MonsterTable!$A$1:$B$1,0),0),
IF(OR(NOT(ISBLANK(AG290)),ISBLANK(AH290)),#N/A,
IF(AE290="empty","empty",
VLOOKUP(AE290,MonsterGroupTable!$A:$A,1,0)))))))</f>
        <v/>
      </c>
      <c r="AM290" s="2" t="str">
        <f>IF(AND(ISBLANK(AL290),OR(NOT(ISBLANK(AN290)),NOT(ISBLANK(AO290)))),#N/A,
IF(ISBLANK(AL290),"",
IF(AND(NOT(ISERROR(VLOOKUP(AL290,MonsterTable!$A:$B,MATCH(MonsterTable!$B$1,MonsterTable!$A$1:$B$1,0),0))),OR(ISBLANK(AN290),ISBLANK(AO290))),#N/A,
IFERROR(VLOOKUP(AL290,MonsterTable!$A:$B,MATCH(MonsterTable!$B$1,MonsterTable!$A$1:$B$1,0),0),
IF(OR(NOT(ISBLANK(AN290)),ISBLANK(AO290)),#N/A,
IF(AL290="empty","empty",
VLOOKUP(AL290,MonsterGroupTable!$A:$A,1,0)))))))</f>
        <v/>
      </c>
      <c r="AT290" s="2" t="str">
        <f>IF(AND(ISBLANK(AS290),OR(NOT(ISBLANK(AU290)),NOT(ISBLANK(AV290)))),#N/A,
IF(ISBLANK(AS290),"",
IF(AND(NOT(ISERROR(VLOOKUP(AS290,MonsterTable!$A:$B,MATCH(MonsterTable!$B$1,MonsterTable!$A$1:$B$1,0),0))),OR(ISBLANK(AU290),ISBLANK(AV290))),#N/A,
IFERROR(VLOOKUP(AS290,MonsterTable!$A:$B,MATCH(MonsterTable!$B$1,MonsterTable!$A$1:$B$1,0),0),
IF(OR(NOT(ISBLANK(AU290)),ISBLANK(AV290)),#N/A,
IF(AS290="empty","empty",
VLOOKUP(AS290,MonsterGroupTable!$A:$A,1,0)))))))</f>
        <v/>
      </c>
      <c r="BA290" s="2" t="str">
        <f>IF(AND(ISBLANK(AZ290),OR(NOT(ISBLANK(BB290)),NOT(ISBLANK(BC290)))),#N/A,
IF(ISBLANK(AZ290),"",
IF(AND(NOT(ISERROR(VLOOKUP(AZ290,MonsterTable!$A:$B,MATCH(MonsterTable!$B$1,MonsterTable!$A$1:$B$1,0),0))),OR(ISBLANK(BB290),ISBLANK(BC290))),#N/A,
IFERROR(VLOOKUP(AZ290,MonsterTable!$A:$B,MATCH(MonsterTable!$B$1,MonsterTable!$A$1:$B$1,0),0),
IF(OR(NOT(ISBLANK(BB290)),ISBLANK(BC290)),#N/A,
IF(AZ290="empty","empty",
VLOOKUP(AZ290,MonsterGroupTable!$A:$A,1,0)))))))</f>
        <v/>
      </c>
      <c r="BH290" s="2" t="str">
        <f>IF(AND(ISBLANK(BG290),OR(NOT(ISBLANK(BI290)),NOT(ISBLANK(BJ290)))),#N/A,
IF(ISBLANK(BG290),"",
IF(AND(NOT(ISERROR(VLOOKUP(BG290,MonsterTable!$A:$B,MATCH(MonsterTable!$B$1,MonsterTable!$A$1:$B$1,0),0))),OR(ISBLANK(BI290),ISBLANK(BJ290))),#N/A,
IFERROR(VLOOKUP(BG290,MonsterTable!$A:$B,MATCH(MonsterTable!$B$1,MonsterTable!$A$1:$B$1,0),0),
IF(OR(NOT(ISBLANK(BI290)),ISBLANK(BJ290)),#N/A,
IF(BG290="empty","empty",
VLOOKUP(BG290,MonsterGroupTable!$A:$A,1,0)))))))</f>
        <v/>
      </c>
      <c r="BO290" s="2" t="str">
        <f>IF(AND(ISBLANK(BN290),OR(NOT(ISBLANK(BP290)),NOT(ISBLANK(BQ290)))),#N/A,
IF(ISBLANK(BN290),"",
IF(AND(NOT(ISERROR(VLOOKUP(BN290,MonsterTable!$A:$B,MATCH(MonsterTable!$B$1,MonsterTable!$A$1:$B$1,0),0))),OR(ISBLANK(BP290),ISBLANK(BQ290))),#N/A,
IFERROR(VLOOKUP(BN290,MonsterTable!$A:$B,MATCH(MonsterTable!$B$1,MonsterTable!$A$1:$B$1,0),0),
IF(OR(NOT(ISBLANK(BP290)),ISBLANK(BQ290)),#N/A,
IF(BN290="empty","empty",
VLOOKUP(BN290,MonsterGroupTable!$A:$A,1,0)))))))</f>
        <v/>
      </c>
      <c r="BV290" s="2" t="str">
        <f>IF(AND(ISBLANK(BU290),OR(NOT(ISBLANK(BW290)),NOT(ISBLANK(BX290)))),#N/A,
IF(ISBLANK(BU290),"",
IF(AND(NOT(ISERROR(VLOOKUP(BU290,MonsterTable!$A:$B,MATCH(MonsterTable!$B$1,MonsterTable!$A$1:$B$1,0),0))),OR(ISBLANK(BW290),ISBLANK(BX290))),#N/A,
IFERROR(VLOOKUP(BU290,MonsterTable!$A:$B,MATCH(MonsterTable!$B$1,MonsterTable!$A$1:$B$1,0),0),
IF(OR(NOT(ISBLANK(BW290)),ISBLANK(BX290)),#N/A,
IF(BU290="empty","empty",
VLOOKUP(BU290,MonsterGroupTable!$A:$A,1,0)))))))</f>
        <v/>
      </c>
      <c r="CC290" s="2" t="str">
        <f>IF(AND(ISBLANK(CB290),OR(NOT(ISBLANK(CD290)),NOT(ISBLANK(CE290)))),#N/A,
IF(ISBLANK(CB290),"",
IF(AND(NOT(ISERROR(VLOOKUP(CB290,MonsterTable!$A:$B,MATCH(MonsterTable!$B$1,MonsterTable!$A$1:$B$1,0),0))),OR(ISBLANK(CD290),ISBLANK(CE290))),#N/A,
IFERROR(VLOOKUP(CB290,MonsterTable!$A:$B,MATCH(MonsterTable!$B$1,MonsterTable!$A$1:$B$1,0),0),
IF(OR(NOT(ISBLANK(CD290)),ISBLANK(CE290)),#N/A,
IF(CB290="empty","empty",
VLOOKUP(CB290,MonsterGroupTable!$A:$A,1,0)))))))</f>
        <v/>
      </c>
      <c r="CJ290" s="2" t="str">
        <f>IF(AND(ISBLANK(CI290),OR(NOT(ISBLANK(CK290)),NOT(ISBLANK(CL290)))),#N/A,
IF(ISBLANK(CI290),"",
IF(AND(NOT(ISERROR(VLOOKUP(CI290,MonsterTable!$A:$B,MATCH(MonsterTable!$B$1,MonsterTable!$A$1:$B$1,0),0))),OR(ISBLANK(CK290),ISBLANK(CL290))),#N/A,
IFERROR(VLOOKUP(CI290,MonsterTable!$A:$B,MATCH(MonsterTable!$B$1,MonsterTable!$A$1:$B$1,0),0),
IF(OR(NOT(ISBLANK(CK290)),ISBLANK(CL290)),#N/A,
IF(CI290="empty","empty",
VLOOKUP(CI290,MonsterGroupTable!$A:$A,1,0)))))))</f>
        <v/>
      </c>
    </row>
    <row r="291" spans="1:88">
      <c r="A291">
        <v>10290</v>
      </c>
      <c r="B291">
        <f t="shared" si="8"/>
        <v>1.2</v>
      </c>
      <c r="C291">
        <f t="shared" si="8"/>
        <v>1.1000000000000001</v>
      </c>
      <c r="F291">
        <v>600</v>
      </c>
      <c r="G291">
        <v>13223</v>
      </c>
      <c r="H291">
        <v>0</v>
      </c>
      <c r="I291">
        <v>0</v>
      </c>
      <c r="J291">
        <v>0</v>
      </c>
      <c r="K291" t="s">
        <v>28</v>
      </c>
      <c r="L291" t="s">
        <v>255</v>
      </c>
      <c r="M291" t="s">
        <v>79</v>
      </c>
      <c r="N291" t="s">
        <v>80</v>
      </c>
      <c r="O291">
        <v>0</v>
      </c>
      <c r="P291">
        <v>-4.75</v>
      </c>
      <c r="Q291">
        <v>-3.5</v>
      </c>
      <c r="R291">
        <v>4.75</v>
      </c>
      <c r="S291">
        <v>3</v>
      </c>
      <c r="T291">
        <v>-13.5</v>
      </c>
      <c r="U291">
        <v>2.5499999999999998</v>
      </c>
      <c r="V291">
        <v>-6.75</v>
      </c>
      <c r="W291" t="str">
        <f t="shared" si="9"/>
        <v>g109,5</v>
      </c>
      <c r="X291" s="1" t="s">
        <v>287</v>
      </c>
      <c r="Y291" s="2" t="str">
        <f>IF(AND(ISBLANK(X291),OR(NOT(ISBLANK(Z291)),NOT(ISBLANK(AA291)))),#N/A,
IF(ISBLANK(X291),"",
IF(AND(NOT(ISERROR(VLOOKUP(X291,MonsterTable!$A:$B,MATCH(MonsterTable!$B$1,MonsterTable!$A$1:$B$1,0),0))),OR(ISBLANK(Z291),ISBLANK(AA291))),#N/A,
IFERROR(VLOOKUP(X291,MonsterTable!$A:$B,MATCH(MonsterTable!$B$1,MonsterTable!$A$1:$B$1,0),0),
IF(OR(NOT(ISBLANK(Z291)),ISBLANK(AA291)),#N/A,
IF(X291="empty","empty",
VLOOKUP(X291,MonsterGroupTable!$A:$A,1,0)))))))</f>
        <v>g109</v>
      </c>
      <c r="AA291">
        <v>5</v>
      </c>
      <c r="AF291" s="2" t="str">
        <f>IF(AND(ISBLANK(AE291),OR(NOT(ISBLANK(AG291)),NOT(ISBLANK(AH291)))),#N/A,
IF(ISBLANK(AE291),"",
IF(AND(NOT(ISERROR(VLOOKUP(AE291,MonsterTable!$A:$B,MATCH(MonsterTable!$B$1,MonsterTable!$A$1:$B$1,0),0))),OR(ISBLANK(AG291),ISBLANK(AH291))),#N/A,
IFERROR(VLOOKUP(AE291,MonsterTable!$A:$B,MATCH(MonsterTable!$B$1,MonsterTable!$A$1:$B$1,0),0),
IF(OR(NOT(ISBLANK(AG291)),ISBLANK(AH291)),#N/A,
IF(AE291="empty","empty",
VLOOKUP(AE291,MonsterGroupTable!$A:$A,1,0)))))))</f>
        <v/>
      </c>
      <c r="AM291" s="2" t="str">
        <f>IF(AND(ISBLANK(AL291),OR(NOT(ISBLANK(AN291)),NOT(ISBLANK(AO291)))),#N/A,
IF(ISBLANK(AL291),"",
IF(AND(NOT(ISERROR(VLOOKUP(AL291,MonsterTable!$A:$B,MATCH(MonsterTable!$B$1,MonsterTable!$A$1:$B$1,0),0))),OR(ISBLANK(AN291),ISBLANK(AO291))),#N/A,
IFERROR(VLOOKUP(AL291,MonsterTable!$A:$B,MATCH(MonsterTable!$B$1,MonsterTable!$A$1:$B$1,0),0),
IF(OR(NOT(ISBLANK(AN291)),ISBLANK(AO291)),#N/A,
IF(AL291="empty","empty",
VLOOKUP(AL291,MonsterGroupTable!$A:$A,1,0)))))))</f>
        <v/>
      </c>
      <c r="AT291" s="2" t="str">
        <f>IF(AND(ISBLANK(AS291),OR(NOT(ISBLANK(AU291)),NOT(ISBLANK(AV291)))),#N/A,
IF(ISBLANK(AS291),"",
IF(AND(NOT(ISERROR(VLOOKUP(AS291,MonsterTable!$A:$B,MATCH(MonsterTable!$B$1,MonsterTable!$A$1:$B$1,0),0))),OR(ISBLANK(AU291),ISBLANK(AV291))),#N/A,
IFERROR(VLOOKUP(AS291,MonsterTable!$A:$B,MATCH(MonsterTable!$B$1,MonsterTable!$A$1:$B$1,0),0),
IF(OR(NOT(ISBLANK(AU291)),ISBLANK(AV291)),#N/A,
IF(AS291="empty","empty",
VLOOKUP(AS291,MonsterGroupTable!$A:$A,1,0)))))))</f>
        <v/>
      </c>
      <c r="BA291" s="2" t="str">
        <f>IF(AND(ISBLANK(AZ291),OR(NOT(ISBLANK(BB291)),NOT(ISBLANK(BC291)))),#N/A,
IF(ISBLANK(AZ291),"",
IF(AND(NOT(ISERROR(VLOOKUP(AZ291,MonsterTable!$A:$B,MATCH(MonsterTable!$B$1,MonsterTable!$A$1:$B$1,0),0))),OR(ISBLANK(BB291),ISBLANK(BC291))),#N/A,
IFERROR(VLOOKUP(AZ291,MonsterTable!$A:$B,MATCH(MonsterTable!$B$1,MonsterTable!$A$1:$B$1,0),0),
IF(OR(NOT(ISBLANK(BB291)),ISBLANK(BC291)),#N/A,
IF(AZ291="empty","empty",
VLOOKUP(AZ291,MonsterGroupTable!$A:$A,1,0)))))))</f>
        <v/>
      </c>
      <c r="BH291" s="2" t="str">
        <f>IF(AND(ISBLANK(BG291),OR(NOT(ISBLANK(BI291)),NOT(ISBLANK(BJ291)))),#N/A,
IF(ISBLANK(BG291),"",
IF(AND(NOT(ISERROR(VLOOKUP(BG291,MonsterTable!$A:$B,MATCH(MonsterTable!$B$1,MonsterTable!$A$1:$B$1,0),0))),OR(ISBLANK(BI291),ISBLANK(BJ291))),#N/A,
IFERROR(VLOOKUP(BG291,MonsterTable!$A:$B,MATCH(MonsterTable!$B$1,MonsterTable!$A$1:$B$1,0),0),
IF(OR(NOT(ISBLANK(BI291)),ISBLANK(BJ291)),#N/A,
IF(BG291="empty","empty",
VLOOKUP(BG291,MonsterGroupTable!$A:$A,1,0)))))))</f>
        <v/>
      </c>
      <c r="BO291" s="2" t="str">
        <f>IF(AND(ISBLANK(BN291),OR(NOT(ISBLANK(BP291)),NOT(ISBLANK(BQ291)))),#N/A,
IF(ISBLANK(BN291),"",
IF(AND(NOT(ISERROR(VLOOKUP(BN291,MonsterTable!$A:$B,MATCH(MonsterTable!$B$1,MonsterTable!$A$1:$B$1,0),0))),OR(ISBLANK(BP291),ISBLANK(BQ291))),#N/A,
IFERROR(VLOOKUP(BN291,MonsterTable!$A:$B,MATCH(MonsterTable!$B$1,MonsterTable!$A$1:$B$1,0),0),
IF(OR(NOT(ISBLANK(BP291)),ISBLANK(BQ291)),#N/A,
IF(BN291="empty","empty",
VLOOKUP(BN291,MonsterGroupTable!$A:$A,1,0)))))))</f>
        <v/>
      </c>
      <c r="BV291" s="2" t="str">
        <f>IF(AND(ISBLANK(BU291),OR(NOT(ISBLANK(BW291)),NOT(ISBLANK(BX291)))),#N/A,
IF(ISBLANK(BU291),"",
IF(AND(NOT(ISERROR(VLOOKUP(BU291,MonsterTable!$A:$B,MATCH(MonsterTable!$B$1,MonsterTable!$A$1:$B$1,0),0))),OR(ISBLANK(BW291),ISBLANK(BX291))),#N/A,
IFERROR(VLOOKUP(BU291,MonsterTable!$A:$B,MATCH(MonsterTable!$B$1,MonsterTable!$A$1:$B$1,0),0),
IF(OR(NOT(ISBLANK(BW291)),ISBLANK(BX291)),#N/A,
IF(BU291="empty","empty",
VLOOKUP(BU291,MonsterGroupTable!$A:$A,1,0)))))))</f>
        <v/>
      </c>
      <c r="CC291" s="2" t="str">
        <f>IF(AND(ISBLANK(CB291),OR(NOT(ISBLANK(CD291)),NOT(ISBLANK(CE291)))),#N/A,
IF(ISBLANK(CB291),"",
IF(AND(NOT(ISERROR(VLOOKUP(CB291,MonsterTable!$A:$B,MATCH(MonsterTable!$B$1,MonsterTable!$A$1:$B$1,0),0))),OR(ISBLANK(CD291),ISBLANK(CE291))),#N/A,
IFERROR(VLOOKUP(CB291,MonsterTable!$A:$B,MATCH(MonsterTable!$B$1,MonsterTable!$A$1:$B$1,0),0),
IF(OR(NOT(ISBLANK(CD291)),ISBLANK(CE291)),#N/A,
IF(CB291="empty","empty",
VLOOKUP(CB291,MonsterGroupTable!$A:$A,1,0)))))))</f>
        <v/>
      </c>
      <c r="CJ291" s="2" t="str">
        <f>IF(AND(ISBLANK(CI291),OR(NOT(ISBLANK(CK291)),NOT(ISBLANK(CL291)))),#N/A,
IF(ISBLANK(CI291),"",
IF(AND(NOT(ISERROR(VLOOKUP(CI291,MonsterTable!$A:$B,MATCH(MonsterTable!$B$1,MonsterTable!$A$1:$B$1,0),0))),OR(ISBLANK(CK291),ISBLANK(CL291))),#N/A,
IFERROR(VLOOKUP(CI291,MonsterTable!$A:$B,MATCH(MonsterTable!$B$1,MonsterTable!$A$1:$B$1,0),0),
IF(OR(NOT(ISBLANK(CK291)),ISBLANK(CL291)),#N/A,
IF(CI291="empty","empty",
VLOOKUP(CI291,MonsterGroupTable!$A:$A,1,0)))))))</f>
        <v/>
      </c>
    </row>
    <row r="292" spans="1:88">
      <c r="A292">
        <v>10291</v>
      </c>
      <c r="B292">
        <f t="shared" si="8"/>
        <v>1.1000000000000001</v>
      </c>
      <c r="C292">
        <f t="shared" si="8"/>
        <v>1.1000000000000001</v>
      </c>
      <c r="F292">
        <v>600</v>
      </c>
      <c r="G292">
        <v>13313</v>
      </c>
      <c r="H292">
        <v>0</v>
      </c>
      <c r="I292">
        <v>0</v>
      </c>
      <c r="J292">
        <v>0</v>
      </c>
      <c r="K292" t="s">
        <v>28</v>
      </c>
      <c r="L292" t="s">
        <v>256</v>
      </c>
      <c r="M292" t="s">
        <v>79</v>
      </c>
      <c r="N292" t="s">
        <v>80</v>
      </c>
      <c r="O292">
        <v>0</v>
      </c>
      <c r="P292">
        <v>-4.75</v>
      </c>
      <c r="Q292">
        <v>-3.5</v>
      </c>
      <c r="R292">
        <v>4.75</v>
      </c>
      <c r="S292">
        <v>3</v>
      </c>
      <c r="T292">
        <v>-13.5</v>
      </c>
      <c r="U292">
        <v>2.5499999999999998</v>
      </c>
      <c r="V292">
        <v>-6.75</v>
      </c>
      <c r="W292" t="str">
        <f t="shared" si="9"/>
        <v>g110,5</v>
      </c>
      <c r="X292" s="1" t="s">
        <v>288</v>
      </c>
      <c r="Y292" s="2" t="str">
        <f>IF(AND(ISBLANK(X292),OR(NOT(ISBLANK(Z292)),NOT(ISBLANK(AA292)))),#N/A,
IF(ISBLANK(X292),"",
IF(AND(NOT(ISERROR(VLOOKUP(X292,MonsterTable!$A:$B,MATCH(MonsterTable!$B$1,MonsterTable!$A$1:$B$1,0),0))),OR(ISBLANK(Z292),ISBLANK(AA292))),#N/A,
IFERROR(VLOOKUP(X292,MonsterTable!$A:$B,MATCH(MonsterTable!$B$1,MonsterTable!$A$1:$B$1,0),0),
IF(OR(NOT(ISBLANK(Z292)),ISBLANK(AA292)),#N/A,
IF(X292="empty","empty",
VLOOKUP(X292,MonsterGroupTable!$A:$A,1,0)))))))</f>
        <v>g110</v>
      </c>
      <c r="AA292">
        <v>5</v>
      </c>
      <c r="AF292" s="2" t="str">
        <f>IF(AND(ISBLANK(AE292),OR(NOT(ISBLANK(AG292)),NOT(ISBLANK(AH292)))),#N/A,
IF(ISBLANK(AE292),"",
IF(AND(NOT(ISERROR(VLOOKUP(AE292,MonsterTable!$A:$B,MATCH(MonsterTable!$B$1,MonsterTable!$A$1:$B$1,0),0))),OR(ISBLANK(AG292),ISBLANK(AH292))),#N/A,
IFERROR(VLOOKUP(AE292,MonsterTable!$A:$B,MATCH(MonsterTable!$B$1,MonsterTable!$A$1:$B$1,0),0),
IF(OR(NOT(ISBLANK(AG292)),ISBLANK(AH292)),#N/A,
IF(AE292="empty","empty",
VLOOKUP(AE292,MonsterGroupTable!$A:$A,1,0)))))))</f>
        <v/>
      </c>
      <c r="AM292" s="2" t="str">
        <f>IF(AND(ISBLANK(AL292),OR(NOT(ISBLANK(AN292)),NOT(ISBLANK(AO292)))),#N/A,
IF(ISBLANK(AL292),"",
IF(AND(NOT(ISERROR(VLOOKUP(AL292,MonsterTable!$A:$B,MATCH(MonsterTable!$B$1,MonsterTable!$A$1:$B$1,0),0))),OR(ISBLANK(AN292),ISBLANK(AO292))),#N/A,
IFERROR(VLOOKUP(AL292,MonsterTable!$A:$B,MATCH(MonsterTable!$B$1,MonsterTable!$A$1:$B$1,0),0),
IF(OR(NOT(ISBLANK(AN292)),ISBLANK(AO292)),#N/A,
IF(AL292="empty","empty",
VLOOKUP(AL292,MonsterGroupTable!$A:$A,1,0)))))))</f>
        <v/>
      </c>
      <c r="AT292" s="2" t="str">
        <f>IF(AND(ISBLANK(AS292),OR(NOT(ISBLANK(AU292)),NOT(ISBLANK(AV292)))),#N/A,
IF(ISBLANK(AS292),"",
IF(AND(NOT(ISERROR(VLOOKUP(AS292,MonsterTable!$A:$B,MATCH(MonsterTable!$B$1,MonsterTable!$A$1:$B$1,0),0))),OR(ISBLANK(AU292),ISBLANK(AV292))),#N/A,
IFERROR(VLOOKUP(AS292,MonsterTable!$A:$B,MATCH(MonsterTable!$B$1,MonsterTable!$A$1:$B$1,0),0),
IF(OR(NOT(ISBLANK(AU292)),ISBLANK(AV292)),#N/A,
IF(AS292="empty","empty",
VLOOKUP(AS292,MonsterGroupTable!$A:$A,1,0)))))))</f>
        <v/>
      </c>
      <c r="BA292" s="2" t="str">
        <f>IF(AND(ISBLANK(AZ292),OR(NOT(ISBLANK(BB292)),NOT(ISBLANK(BC292)))),#N/A,
IF(ISBLANK(AZ292),"",
IF(AND(NOT(ISERROR(VLOOKUP(AZ292,MonsterTable!$A:$B,MATCH(MonsterTable!$B$1,MonsterTable!$A$1:$B$1,0),0))),OR(ISBLANK(BB292),ISBLANK(BC292))),#N/A,
IFERROR(VLOOKUP(AZ292,MonsterTable!$A:$B,MATCH(MonsterTable!$B$1,MonsterTable!$A$1:$B$1,0),0),
IF(OR(NOT(ISBLANK(BB292)),ISBLANK(BC292)),#N/A,
IF(AZ292="empty","empty",
VLOOKUP(AZ292,MonsterGroupTable!$A:$A,1,0)))))))</f>
        <v/>
      </c>
      <c r="BH292" s="2" t="str">
        <f>IF(AND(ISBLANK(BG292),OR(NOT(ISBLANK(BI292)),NOT(ISBLANK(BJ292)))),#N/A,
IF(ISBLANK(BG292),"",
IF(AND(NOT(ISERROR(VLOOKUP(BG292,MonsterTable!$A:$B,MATCH(MonsterTable!$B$1,MonsterTable!$A$1:$B$1,0),0))),OR(ISBLANK(BI292),ISBLANK(BJ292))),#N/A,
IFERROR(VLOOKUP(BG292,MonsterTable!$A:$B,MATCH(MonsterTable!$B$1,MonsterTable!$A$1:$B$1,0),0),
IF(OR(NOT(ISBLANK(BI292)),ISBLANK(BJ292)),#N/A,
IF(BG292="empty","empty",
VLOOKUP(BG292,MonsterGroupTable!$A:$A,1,0)))))))</f>
        <v/>
      </c>
      <c r="BO292" s="2" t="str">
        <f>IF(AND(ISBLANK(BN292),OR(NOT(ISBLANK(BP292)),NOT(ISBLANK(BQ292)))),#N/A,
IF(ISBLANK(BN292),"",
IF(AND(NOT(ISERROR(VLOOKUP(BN292,MonsterTable!$A:$B,MATCH(MonsterTable!$B$1,MonsterTable!$A$1:$B$1,0),0))),OR(ISBLANK(BP292),ISBLANK(BQ292))),#N/A,
IFERROR(VLOOKUP(BN292,MonsterTable!$A:$B,MATCH(MonsterTable!$B$1,MonsterTable!$A$1:$B$1,0),0),
IF(OR(NOT(ISBLANK(BP292)),ISBLANK(BQ292)),#N/A,
IF(BN292="empty","empty",
VLOOKUP(BN292,MonsterGroupTable!$A:$A,1,0)))))))</f>
        <v/>
      </c>
      <c r="BV292" s="2" t="str">
        <f>IF(AND(ISBLANK(BU292),OR(NOT(ISBLANK(BW292)),NOT(ISBLANK(BX292)))),#N/A,
IF(ISBLANK(BU292),"",
IF(AND(NOT(ISERROR(VLOOKUP(BU292,MonsterTable!$A:$B,MATCH(MonsterTable!$B$1,MonsterTable!$A$1:$B$1,0),0))),OR(ISBLANK(BW292),ISBLANK(BX292))),#N/A,
IFERROR(VLOOKUP(BU292,MonsterTable!$A:$B,MATCH(MonsterTable!$B$1,MonsterTable!$A$1:$B$1,0),0),
IF(OR(NOT(ISBLANK(BW292)),ISBLANK(BX292)),#N/A,
IF(BU292="empty","empty",
VLOOKUP(BU292,MonsterGroupTable!$A:$A,1,0)))))))</f>
        <v/>
      </c>
      <c r="CC292" s="2" t="str">
        <f>IF(AND(ISBLANK(CB292),OR(NOT(ISBLANK(CD292)),NOT(ISBLANK(CE292)))),#N/A,
IF(ISBLANK(CB292),"",
IF(AND(NOT(ISERROR(VLOOKUP(CB292,MonsterTable!$A:$B,MATCH(MonsterTable!$B$1,MonsterTable!$A$1:$B$1,0),0))),OR(ISBLANK(CD292),ISBLANK(CE292))),#N/A,
IFERROR(VLOOKUP(CB292,MonsterTable!$A:$B,MATCH(MonsterTable!$B$1,MonsterTable!$A$1:$B$1,0),0),
IF(OR(NOT(ISBLANK(CD292)),ISBLANK(CE292)),#N/A,
IF(CB292="empty","empty",
VLOOKUP(CB292,MonsterGroupTable!$A:$A,1,0)))))))</f>
        <v/>
      </c>
      <c r="CJ292" s="2" t="str">
        <f>IF(AND(ISBLANK(CI292),OR(NOT(ISBLANK(CK292)),NOT(ISBLANK(CL292)))),#N/A,
IF(ISBLANK(CI292),"",
IF(AND(NOT(ISERROR(VLOOKUP(CI292,MonsterTable!$A:$B,MATCH(MonsterTable!$B$1,MonsterTable!$A$1:$B$1,0),0))),OR(ISBLANK(CK292),ISBLANK(CL292))),#N/A,
IFERROR(VLOOKUP(CI292,MonsterTable!$A:$B,MATCH(MonsterTable!$B$1,MonsterTable!$A$1:$B$1,0),0),
IF(OR(NOT(ISBLANK(CK292)),ISBLANK(CL292)),#N/A,
IF(CI292="empty","empty",
VLOOKUP(CI292,MonsterGroupTable!$A:$A,1,0)))))))</f>
        <v/>
      </c>
    </row>
    <row r="293" spans="1:88">
      <c r="A293">
        <v>10292</v>
      </c>
      <c r="B293">
        <f t="shared" si="8"/>
        <v>1.1000000000000001</v>
      </c>
      <c r="C293">
        <f t="shared" si="8"/>
        <v>1.1000000000000001</v>
      </c>
      <c r="F293">
        <v>600</v>
      </c>
      <c r="G293">
        <v>13403</v>
      </c>
      <c r="H293">
        <v>0</v>
      </c>
      <c r="I293">
        <v>0</v>
      </c>
      <c r="J293">
        <v>0</v>
      </c>
      <c r="K293" t="s">
        <v>28</v>
      </c>
      <c r="L293" t="s">
        <v>256</v>
      </c>
      <c r="M293" t="s">
        <v>79</v>
      </c>
      <c r="N293" t="s">
        <v>80</v>
      </c>
      <c r="O293">
        <v>0</v>
      </c>
      <c r="P293">
        <v>-4.75</v>
      </c>
      <c r="Q293">
        <v>-3.5</v>
      </c>
      <c r="R293">
        <v>4.75</v>
      </c>
      <c r="S293">
        <v>3</v>
      </c>
      <c r="T293">
        <v>-13.5</v>
      </c>
      <c r="U293">
        <v>2.5499999999999998</v>
      </c>
      <c r="V293">
        <v>-6.75</v>
      </c>
      <c r="W293" t="str">
        <f t="shared" si="9"/>
        <v>g110,5</v>
      </c>
      <c r="X293" s="1" t="s">
        <v>288</v>
      </c>
      <c r="Y293" s="2" t="str">
        <f>IF(AND(ISBLANK(X293),OR(NOT(ISBLANK(Z293)),NOT(ISBLANK(AA293)))),#N/A,
IF(ISBLANK(X293),"",
IF(AND(NOT(ISERROR(VLOOKUP(X293,MonsterTable!$A:$B,MATCH(MonsterTable!$B$1,MonsterTable!$A$1:$B$1,0),0))),OR(ISBLANK(Z293),ISBLANK(AA293))),#N/A,
IFERROR(VLOOKUP(X293,MonsterTable!$A:$B,MATCH(MonsterTable!$B$1,MonsterTable!$A$1:$B$1,0),0),
IF(OR(NOT(ISBLANK(Z293)),ISBLANK(AA293)),#N/A,
IF(X293="empty","empty",
VLOOKUP(X293,MonsterGroupTable!$A:$A,1,0)))))))</f>
        <v>g110</v>
      </c>
      <c r="AA293">
        <v>5</v>
      </c>
      <c r="AF293" s="2" t="str">
        <f>IF(AND(ISBLANK(AE293),OR(NOT(ISBLANK(AG293)),NOT(ISBLANK(AH293)))),#N/A,
IF(ISBLANK(AE293),"",
IF(AND(NOT(ISERROR(VLOOKUP(AE293,MonsterTable!$A:$B,MATCH(MonsterTable!$B$1,MonsterTable!$A$1:$B$1,0),0))),OR(ISBLANK(AG293),ISBLANK(AH293))),#N/A,
IFERROR(VLOOKUP(AE293,MonsterTable!$A:$B,MATCH(MonsterTable!$B$1,MonsterTable!$A$1:$B$1,0),0),
IF(OR(NOT(ISBLANK(AG293)),ISBLANK(AH293)),#N/A,
IF(AE293="empty","empty",
VLOOKUP(AE293,MonsterGroupTable!$A:$A,1,0)))))))</f>
        <v/>
      </c>
      <c r="AM293" s="2" t="str">
        <f>IF(AND(ISBLANK(AL293),OR(NOT(ISBLANK(AN293)),NOT(ISBLANK(AO293)))),#N/A,
IF(ISBLANK(AL293),"",
IF(AND(NOT(ISERROR(VLOOKUP(AL293,MonsterTable!$A:$B,MATCH(MonsterTable!$B$1,MonsterTable!$A$1:$B$1,0),0))),OR(ISBLANK(AN293),ISBLANK(AO293))),#N/A,
IFERROR(VLOOKUP(AL293,MonsterTable!$A:$B,MATCH(MonsterTable!$B$1,MonsterTable!$A$1:$B$1,0),0),
IF(OR(NOT(ISBLANK(AN293)),ISBLANK(AO293)),#N/A,
IF(AL293="empty","empty",
VLOOKUP(AL293,MonsterGroupTable!$A:$A,1,0)))))))</f>
        <v/>
      </c>
      <c r="AT293" s="2" t="str">
        <f>IF(AND(ISBLANK(AS293),OR(NOT(ISBLANK(AU293)),NOT(ISBLANK(AV293)))),#N/A,
IF(ISBLANK(AS293),"",
IF(AND(NOT(ISERROR(VLOOKUP(AS293,MonsterTable!$A:$B,MATCH(MonsterTable!$B$1,MonsterTable!$A$1:$B$1,0),0))),OR(ISBLANK(AU293),ISBLANK(AV293))),#N/A,
IFERROR(VLOOKUP(AS293,MonsterTable!$A:$B,MATCH(MonsterTable!$B$1,MonsterTable!$A$1:$B$1,0),0),
IF(OR(NOT(ISBLANK(AU293)),ISBLANK(AV293)),#N/A,
IF(AS293="empty","empty",
VLOOKUP(AS293,MonsterGroupTable!$A:$A,1,0)))))))</f>
        <v/>
      </c>
      <c r="BA293" s="2" t="str">
        <f>IF(AND(ISBLANK(AZ293),OR(NOT(ISBLANK(BB293)),NOT(ISBLANK(BC293)))),#N/A,
IF(ISBLANK(AZ293),"",
IF(AND(NOT(ISERROR(VLOOKUP(AZ293,MonsterTable!$A:$B,MATCH(MonsterTable!$B$1,MonsterTable!$A$1:$B$1,0),0))),OR(ISBLANK(BB293),ISBLANK(BC293))),#N/A,
IFERROR(VLOOKUP(AZ293,MonsterTable!$A:$B,MATCH(MonsterTable!$B$1,MonsterTable!$A$1:$B$1,0),0),
IF(OR(NOT(ISBLANK(BB293)),ISBLANK(BC293)),#N/A,
IF(AZ293="empty","empty",
VLOOKUP(AZ293,MonsterGroupTable!$A:$A,1,0)))))))</f>
        <v/>
      </c>
      <c r="BH293" s="2" t="str">
        <f>IF(AND(ISBLANK(BG293),OR(NOT(ISBLANK(BI293)),NOT(ISBLANK(BJ293)))),#N/A,
IF(ISBLANK(BG293),"",
IF(AND(NOT(ISERROR(VLOOKUP(BG293,MonsterTable!$A:$B,MATCH(MonsterTable!$B$1,MonsterTable!$A$1:$B$1,0),0))),OR(ISBLANK(BI293),ISBLANK(BJ293))),#N/A,
IFERROR(VLOOKUP(BG293,MonsterTable!$A:$B,MATCH(MonsterTable!$B$1,MonsterTable!$A$1:$B$1,0),0),
IF(OR(NOT(ISBLANK(BI293)),ISBLANK(BJ293)),#N/A,
IF(BG293="empty","empty",
VLOOKUP(BG293,MonsterGroupTable!$A:$A,1,0)))))))</f>
        <v/>
      </c>
      <c r="BO293" s="2" t="str">
        <f>IF(AND(ISBLANK(BN293),OR(NOT(ISBLANK(BP293)),NOT(ISBLANK(BQ293)))),#N/A,
IF(ISBLANK(BN293),"",
IF(AND(NOT(ISERROR(VLOOKUP(BN293,MonsterTable!$A:$B,MATCH(MonsterTable!$B$1,MonsterTable!$A$1:$B$1,0),0))),OR(ISBLANK(BP293),ISBLANK(BQ293))),#N/A,
IFERROR(VLOOKUP(BN293,MonsterTable!$A:$B,MATCH(MonsterTable!$B$1,MonsterTable!$A$1:$B$1,0),0),
IF(OR(NOT(ISBLANK(BP293)),ISBLANK(BQ293)),#N/A,
IF(BN293="empty","empty",
VLOOKUP(BN293,MonsterGroupTable!$A:$A,1,0)))))))</f>
        <v/>
      </c>
      <c r="BV293" s="2" t="str">
        <f>IF(AND(ISBLANK(BU293),OR(NOT(ISBLANK(BW293)),NOT(ISBLANK(BX293)))),#N/A,
IF(ISBLANK(BU293),"",
IF(AND(NOT(ISERROR(VLOOKUP(BU293,MonsterTable!$A:$B,MATCH(MonsterTable!$B$1,MonsterTable!$A$1:$B$1,0),0))),OR(ISBLANK(BW293),ISBLANK(BX293))),#N/A,
IFERROR(VLOOKUP(BU293,MonsterTable!$A:$B,MATCH(MonsterTable!$B$1,MonsterTable!$A$1:$B$1,0),0),
IF(OR(NOT(ISBLANK(BW293)),ISBLANK(BX293)),#N/A,
IF(BU293="empty","empty",
VLOOKUP(BU293,MonsterGroupTable!$A:$A,1,0)))))))</f>
        <v/>
      </c>
      <c r="CC293" s="2" t="str">
        <f>IF(AND(ISBLANK(CB293),OR(NOT(ISBLANK(CD293)),NOT(ISBLANK(CE293)))),#N/A,
IF(ISBLANK(CB293),"",
IF(AND(NOT(ISERROR(VLOOKUP(CB293,MonsterTable!$A:$B,MATCH(MonsterTable!$B$1,MonsterTable!$A$1:$B$1,0),0))),OR(ISBLANK(CD293),ISBLANK(CE293))),#N/A,
IFERROR(VLOOKUP(CB293,MonsterTable!$A:$B,MATCH(MonsterTable!$B$1,MonsterTable!$A$1:$B$1,0),0),
IF(OR(NOT(ISBLANK(CD293)),ISBLANK(CE293)),#N/A,
IF(CB293="empty","empty",
VLOOKUP(CB293,MonsterGroupTable!$A:$A,1,0)))))))</f>
        <v/>
      </c>
      <c r="CJ293" s="2" t="str">
        <f>IF(AND(ISBLANK(CI293),OR(NOT(ISBLANK(CK293)),NOT(ISBLANK(CL293)))),#N/A,
IF(ISBLANK(CI293),"",
IF(AND(NOT(ISERROR(VLOOKUP(CI293,MonsterTable!$A:$B,MATCH(MonsterTable!$B$1,MonsterTable!$A$1:$B$1,0),0))),OR(ISBLANK(CK293),ISBLANK(CL293))),#N/A,
IFERROR(VLOOKUP(CI293,MonsterTable!$A:$B,MATCH(MonsterTable!$B$1,MonsterTable!$A$1:$B$1,0),0),
IF(OR(NOT(ISBLANK(CK293)),ISBLANK(CL293)),#N/A,
IF(CI293="empty","empty",
VLOOKUP(CI293,MonsterGroupTable!$A:$A,1,0)))))))</f>
        <v/>
      </c>
    </row>
    <row r="294" spans="1:88">
      <c r="A294">
        <v>10293</v>
      </c>
      <c r="B294">
        <f t="shared" si="8"/>
        <v>1.1000000000000001</v>
      </c>
      <c r="C294">
        <f t="shared" si="8"/>
        <v>1.1000000000000001</v>
      </c>
      <c r="F294">
        <v>600</v>
      </c>
      <c r="G294">
        <v>13493</v>
      </c>
      <c r="H294">
        <v>0</v>
      </c>
      <c r="I294">
        <v>0</v>
      </c>
      <c r="J294">
        <v>0</v>
      </c>
      <c r="K294" t="s">
        <v>28</v>
      </c>
      <c r="L294" t="s">
        <v>256</v>
      </c>
      <c r="M294" t="s">
        <v>79</v>
      </c>
      <c r="N294" t="s">
        <v>80</v>
      </c>
      <c r="O294">
        <v>0</v>
      </c>
      <c r="P294">
        <v>-4.75</v>
      </c>
      <c r="Q294">
        <v>-3.5</v>
      </c>
      <c r="R294">
        <v>4.75</v>
      </c>
      <c r="S294">
        <v>3</v>
      </c>
      <c r="T294">
        <v>-13.5</v>
      </c>
      <c r="U294">
        <v>2.5499999999999998</v>
      </c>
      <c r="V294">
        <v>-6.75</v>
      </c>
      <c r="W294" t="str">
        <f t="shared" si="9"/>
        <v>g110,5</v>
      </c>
      <c r="X294" s="1" t="s">
        <v>288</v>
      </c>
      <c r="Y294" s="2" t="str">
        <f>IF(AND(ISBLANK(X294),OR(NOT(ISBLANK(Z294)),NOT(ISBLANK(AA294)))),#N/A,
IF(ISBLANK(X294),"",
IF(AND(NOT(ISERROR(VLOOKUP(X294,MonsterTable!$A:$B,MATCH(MonsterTable!$B$1,MonsterTable!$A$1:$B$1,0),0))),OR(ISBLANK(Z294),ISBLANK(AA294))),#N/A,
IFERROR(VLOOKUP(X294,MonsterTable!$A:$B,MATCH(MonsterTable!$B$1,MonsterTable!$A$1:$B$1,0),0),
IF(OR(NOT(ISBLANK(Z294)),ISBLANK(AA294)),#N/A,
IF(X294="empty","empty",
VLOOKUP(X294,MonsterGroupTable!$A:$A,1,0)))))))</f>
        <v>g110</v>
      </c>
      <c r="AA294">
        <v>5</v>
      </c>
      <c r="AF294" s="2" t="str">
        <f>IF(AND(ISBLANK(AE294),OR(NOT(ISBLANK(AG294)),NOT(ISBLANK(AH294)))),#N/A,
IF(ISBLANK(AE294),"",
IF(AND(NOT(ISERROR(VLOOKUP(AE294,MonsterTable!$A:$B,MATCH(MonsterTable!$B$1,MonsterTable!$A$1:$B$1,0),0))),OR(ISBLANK(AG294),ISBLANK(AH294))),#N/A,
IFERROR(VLOOKUP(AE294,MonsterTable!$A:$B,MATCH(MonsterTable!$B$1,MonsterTable!$A$1:$B$1,0),0),
IF(OR(NOT(ISBLANK(AG294)),ISBLANK(AH294)),#N/A,
IF(AE294="empty","empty",
VLOOKUP(AE294,MonsterGroupTable!$A:$A,1,0)))))))</f>
        <v/>
      </c>
      <c r="AM294" s="2" t="str">
        <f>IF(AND(ISBLANK(AL294),OR(NOT(ISBLANK(AN294)),NOT(ISBLANK(AO294)))),#N/A,
IF(ISBLANK(AL294),"",
IF(AND(NOT(ISERROR(VLOOKUP(AL294,MonsterTable!$A:$B,MATCH(MonsterTable!$B$1,MonsterTable!$A$1:$B$1,0),0))),OR(ISBLANK(AN294),ISBLANK(AO294))),#N/A,
IFERROR(VLOOKUP(AL294,MonsterTable!$A:$B,MATCH(MonsterTable!$B$1,MonsterTable!$A$1:$B$1,0),0),
IF(OR(NOT(ISBLANK(AN294)),ISBLANK(AO294)),#N/A,
IF(AL294="empty","empty",
VLOOKUP(AL294,MonsterGroupTable!$A:$A,1,0)))))))</f>
        <v/>
      </c>
      <c r="AT294" s="2" t="str">
        <f>IF(AND(ISBLANK(AS294),OR(NOT(ISBLANK(AU294)),NOT(ISBLANK(AV294)))),#N/A,
IF(ISBLANK(AS294),"",
IF(AND(NOT(ISERROR(VLOOKUP(AS294,MonsterTable!$A:$B,MATCH(MonsterTable!$B$1,MonsterTable!$A$1:$B$1,0),0))),OR(ISBLANK(AU294),ISBLANK(AV294))),#N/A,
IFERROR(VLOOKUP(AS294,MonsterTable!$A:$B,MATCH(MonsterTable!$B$1,MonsterTable!$A$1:$B$1,0),0),
IF(OR(NOT(ISBLANK(AU294)),ISBLANK(AV294)),#N/A,
IF(AS294="empty","empty",
VLOOKUP(AS294,MonsterGroupTable!$A:$A,1,0)))))))</f>
        <v/>
      </c>
      <c r="BA294" s="2" t="str">
        <f>IF(AND(ISBLANK(AZ294),OR(NOT(ISBLANK(BB294)),NOT(ISBLANK(BC294)))),#N/A,
IF(ISBLANK(AZ294),"",
IF(AND(NOT(ISERROR(VLOOKUP(AZ294,MonsterTable!$A:$B,MATCH(MonsterTable!$B$1,MonsterTable!$A$1:$B$1,0),0))),OR(ISBLANK(BB294),ISBLANK(BC294))),#N/A,
IFERROR(VLOOKUP(AZ294,MonsterTable!$A:$B,MATCH(MonsterTable!$B$1,MonsterTable!$A$1:$B$1,0),0),
IF(OR(NOT(ISBLANK(BB294)),ISBLANK(BC294)),#N/A,
IF(AZ294="empty","empty",
VLOOKUP(AZ294,MonsterGroupTable!$A:$A,1,0)))))))</f>
        <v/>
      </c>
      <c r="BH294" s="2" t="str">
        <f>IF(AND(ISBLANK(BG294),OR(NOT(ISBLANK(BI294)),NOT(ISBLANK(BJ294)))),#N/A,
IF(ISBLANK(BG294),"",
IF(AND(NOT(ISERROR(VLOOKUP(BG294,MonsterTable!$A:$B,MATCH(MonsterTable!$B$1,MonsterTable!$A$1:$B$1,0),0))),OR(ISBLANK(BI294),ISBLANK(BJ294))),#N/A,
IFERROR(VLOOKUP(BG294,MonsterTable!$A:$B,MATCH(MonsterTable!$B$1,MonsterTable!$A$1:$B$1,0),0),
IF(OR(NOT(ISBLANK(BI294)),ISBLANK(BJ294)),#N/A,
IF(BG294="empty","empty",
VLOOKUP(BG294,MonsterGroupTable!$A:$A,1,0)))))))</f>
        <v/>
      </c>
      <c r="BO294" s="2" t="str">
        <f>IF(AND(ISBLANK(BN294),OR(NOT(ISBLANK(BP294)),NOT(ISBLANK(BQ294)))),#N/A,
IF(ISBLANK(BN294),"",
IF(AND(NOT(ISERROR(VLOOKUP(BN294,MonsterTable!$A:$B,MATCH(MonsterTable!$B$1,MonsterTable!$A$1:$B$1,0),0))),OR(ISBLANK(BP294),ISBLANK(BQ294))),#N/A,
IFERROR(VLOOKUP(BN294,MonsterTable!$A:$B,MATCH(MonsterTable!$B$1,MonsterTable!$A$1:$B$1,0),0),
IF(OR(NOT(ISBLANK(BP294)),ISBLANK(BQ294)),#N/A,
IF(BN294="empty","empty",
VLOOKUP(BN294,MonsterGroupTable!$A:$A,1,0)))))))</f>
        <v/>
      </c>
      <c r="BV294" s="2" t="str">
        <f>IF(AND(ISBLANK(BU294),OR(NOT(ISBLANK(BW294)),NOT(ISBLANK(BX294)))),#N/A,
IF(ISBLANK(BU294),"",
IF(AND(NOT(ISERROR(VLOOKUP(BU294,MonsterTable!$A:$B,MATCH(MonsterTable!$B$1,MonsterTable!$A$1:$B$1,0),0))),OR(ISBLANK(BW294),ISBLANK(BX294))),#N/A,
IFERROR(VLOOKUP(BU294,MonsterTable!$A:$B,MATCH(MonsterTable!$B$1,MonsterTable!$A$1:$B$1,0),0),
IF(OR(NOT(ISBLANK(BW294)),ISBLANK(BX294)),#N/A,
IF(BU294="empty","empty",
VLOOKUP(BU294,MonsterGroupTable!$A:$A,1,0)))))))</f>
        <v/>
      </c>
      <c r="CC294" s="2" t="str">
        <f>IF(AND(ISBLANK(CB294),OR(NOT(ISBLANK(CD294)),NOT(ISBLANK(CE294)))),#N/A,
IF(ISBLANK(CB294),"",
IF(AND(NOT(ISERROR(VLOOKUP(CB294,MonsterTable!$A:$B,MATCH(MonsterTable!$B$1,MonsterTable!$A$1:$B$1,0),0))),OR(ISBLANK(CD294),ISBLANK(CE294))),#N/A,
IFERROR(VLOOKUP(CB294,MonsterTable!$A:$B,MATCH(MonsterTable!$B$1,MonsterTable!$A$1:$B$1,0),0),
IF(OR(NOT(ISBLANK(CD294)),ISBLANK(CE294)),#N/A,
IF(CB294="empty","empty",
VLOOKUP(CB294,MonsterGroupTable!$A:$A,1,0)))))))</f>
        <v/>
      </c>
      <c r="CJ294" s="2" t="str">
        <f>IF(AND(ISBLANK(CI294),OR(NOT(ISBLANK(CK294)),NOT(ISBLANK(CL294)))),#N/A,
IF(ISBLANK(CI294),"",
IF(AND(NOT(ISERROR(VLOOKUP(CI294,MonsterTable!$A:$B,MATCH(MonsterTable!$B$1,MonsterTable!$A$1:$B$1,0),0))),OR(ISBLANK(CK294),ISBLANK(CL294))),#N/A,
IFERROR(VLOOKUP(CI294,MonsterTable!$A:$B,MATCH(MonsterTable!$B$1,MonsterTable!$A$1:$B$1,0),0),
IF(OR(NOT(ISBLANK(CK294)),ISBLANK(CL294)),#N/A,
IF(CI294="empty","empty",
VLOOKUP(CI294,MonsterGroupTable!$A:$A,1,0)))))))</f>
        <v/>
      </c>
    </row>
    <row r="295" spans="1:88">
      <c r="A295">
        <v>10294</v>
      </c>
      <c r="B295">
        <f t="shared" si="8"/>
        <v>1.1000000000000001</v>
      </c>
      <c r="C295">
        <f t="shared" si="8"/>
        <v>1.1000000000000001</v>
      </c>
      <c r="F295">
        <v>600</v>
      </c>
      <c r="G295">
        <v>13583</v>
      </c>
      <c r="H295">
        <v>0</v>
      </c>
      <c r="I295">
        <v>0</v>
      </c>
      <c r="J295">
        <v>0</v>
      </c>
      <c r="K295" t="s">
        <v>28</v>
      </c>
      <c r="L295" t="s">
        <v>256</v>
      </c>
      <c r="M295" t="s">
        <v>79</v>
      </c>
      <c r="N295" t="s">
        <v>80</v>
      </c>
      <c r="O295">
        <v>0</v>
      </c>
      <c r="P295">
        <v>-4.75</v>
      </c>
      <c r="Q295">
        <v>-3.5</v>
      </c>
      <c r="R295">
        <v>4.75</v>
      </c>
      <c r="S295">
        <v>3</v>
      </c>
      <c r="T295">
        <v>-13.5</v>
      </c>
      <c r="U295">
        <v>2.5499999999999998</v>
      </c>
      <c r="V295">
        <v>-6.75</v>
      </c>
      <c r="W295" t="str">
        <f t="shared" si="9"/>
        <v>g110,5</v>
      </c>
      <c r="X295" s="1" t="s">
        <v>288</v>
      </c>
      <c r="Y295" s="2" t="str">
        <f>IF(AND(ISBLANK(X295),OR(NOT(ISBLANK(Z295)),NOT(ISBLANK(AA295)))),#N/A,
IF(ISBLANK(X295),"",
IF(AND(NOT(ISERROR(VLOOKUP(X295,MonsterTable!$A:$B,MATCH(MonsterTable!$B$1,MonsterTable!$A$1:$B$1,0),0))),OR(ISBLANK(Z295),ISBLANK(AA295))),#N/A,
IFERROR(VLOOKUP(X295,MonsterTable!$A:$B,MATCH(MonsterTable!$B$1,MonsterTable!$A$1:$B$1,0),0),
IF(OR(NOT(ISBLANK(Z295)),ISBLANK(AA295)),#N/A,
IF(X295="empty","empty",
VLOOKUP(X295,MonsterGroupTable!$A:$A,1,0)))))))</f>
        <v>g110</v>
      </c>
      <c r="AA295">
        <v>5</v>
      </c>
      <c r="AF295" s="2" t="str">
        <f>IF(AND(ISBLANK(AE295),OR(NOT(ISBLANK(AG295)),NOT(ISBLANK(AH295)))),#N/A,
IF(ISBLANK(AE295),"",
IF(AND(NOT(ISERROR(VLOOKUP(AE295,MonsterTable!$A:$B,MATCH(MonsterTable!$B$1,MonsterTable!$A$1:$B$1,0),0))),OR(ISBLANK(AG295),ISBLANK(AH295))),#N/A,
IFERROR(VLOOKUP(AE295,MonsterTable!$A:$B,MATCH(MonsterTable!$B$1,MonsterTable!$A$1:$B$1,0),0),
IF(OR(NOT(ISBLANK(AG295)),ISBLANK(AH295)),#N/A,
IF(AE295="empty","empty",
VLOOKUP(AE295,MonsterGroupTable!$A:$A,1,0)))))))</f>
        <v/>
      </c>
      <c r="AM295" s="2" t="str">
        <f>IF(AND(ISBLANK(AL295),OR(NOT(ISBLANK(AN295)),NOT(ISBLANK(AO295)))),#N/A,
IF(ISBLANK(AL295),"",
IF(AND(NOT(ISERROR(VLOOKUP(AL295,MonsterTable!$A:$B,MATCH(MonsterTable!$B$1,MonsterTable!$A$1:$B$1,0),0))),OR(ISBLANK(AN295),ISBLANK(AO295))),#N/A,
IFERROR(VLOOKUP(AL295,MonsterTable!$A:$B,MATCH(MonsterTable!$B$1,MonsterTable!$A$1:$B$1,0),0),
IF(OR(NOT(ISBLANK(AN295)),ISBLANK(AO295)),#N/A,
IF(AL295="empty","empty",
VLOOKUP(AL295,MonsterGroupTable!$A:$A,1,0)))))))</f>
        <v/>
      </c>
      <c r="AT295" s="2" t="str">
        <f>IF(AND(ISBLANK(AS295),OR(NOT(ISBLANK(AU295)),NOT(ISBLANK(AV295)))),#N/A,
IF(ISBLANK(AS295),"",
IF(AND(NOT(ISERROR(VLOOKUP(AS295,MonsterTable!$A:$B,MATCH(MonsterTable!$B$1,MonsterTable!$A$1:$B$1,0),0))),OR(ISBLANK(AU295),ISBLANK(AV295))),#N/A,
IFERROR(VLOOKUP(AS295,MonsterTable!$A:$B,MATCH(MonsterTable!$B$1,MonsterTable!$A$1:$B$1,0),0),
IF(OR(NOT(ISBLANK(AU295)),ISBLANK(AV295)),#N/A,
IF(AS295="empty","empty",
VLOOKUP(AS295,MonsterGroupTable!$A:$A,1,0)))))))</f>
        <v/>
      </c>
      <c r="BA295" s="2" t="str">
        <f>IF(AND(ISBLANK(AZ295),OR(NOT(ISBLANK(BB295)),NOT(ISBLANK(BC295)))),#N/A,
IF(ISBLANK(AZ295),"",
IF(AND(NOT(ISERROR(VLOOKUP(AZ295,MonsterTable!$A:$B,MATCH(MonsterTable!$B$1,MonsterTable!$A$1:$B$1,0),0))),OR(ISBLANK(BB295),ISBLANK(BC295))),#N/A,
IFERROR(VLOOKUP(AZ295,MonsterTable!$A:$B,MATCH(MonsterTable!$B$1,MonsterTable!$A$1:$B$1,0),0),
IF(OR(NOT(ISBLANK(BB295)),ISBLANK(BC295)),#N/A,
IF(AZ295="empty","empty",
VLOOKUP(AZ295,MonsterGroupTable!$A:$A,1,0)))))))</f>
        <v/>
      </c>
      <c r="BH295" s="2" t="str">
        <f>IF(AND(ISBLANK(BG295),OR(NOT(ISBLANK(BI295)),NOT(ISBLANK(BJ295)))),#N/A,
IF(ISBLANK(BG295),"",
IF(AND(NOT(ISERROR(VLOOKUP(BG295,MonsterTable!$A:$B,MATCH(MonsterTable!$B$1,MonsterTable!$A$1:$B$1,0),0))),OR(ISBLANK(BI295),ISBLANK(BJ295))),#N/A,
IFERROR(VLOOKUP(BG295,MonsterTable!$A:$B,MATCH(MonsterTable!$B$1,MonsterTable!$A$1:$B$1,0),0),
IF(OR(NOT(ISBLANK(BI295)),ISBLANK(BJ295)),#N/A,
IF(BG295="empty","empty",
VLOOKUP(BG295,MonsterGroupTable!$A:$A,1,0)))))))</f>
        <v/>
      </c>
      <c r="BO295" s="2" t="str">
        <f>IF(AND(ISBLANK(BN295),OR(NOT(ISBLANK(BP295)),NOT(ISBLANK(BQ295)))),#N/A,
IF(ISBLANK(BN295),"",
IF(AND(NOT(ISERROR(VLOOKUP(BN295,MonsterTable!$A:$B,MATCH(MonsterTable!$B$1,MonsterTable!$A$1:$B$1,0),0))),OR(ISBLANK(BP295),ISBLANK(BQ295))),#N/A,
IFERROR(VLOOKUP(BN295,MonsterTable!$A:$B,MATCH(MonsterTable!$B$1,MonsterTable!$A$1:$B$1,0),0),
IF(OR(NOT(ISBLANK(BP295)),ISBLANK(BQ295)),#N/A,
IF(BN295="empty","empty",
VLOOKUP(BN295,MonsterGroupTable!$A:$A,1,0)))))))</f>
        <v/>
      </c>
      <c r="BV295" s="2" t="str">
        <f>IF(AND(ISBLANK(BU295),OR(NOT(ISBLANK(BW295)),NOT(ISBLANK(BX295)))),#N/A,
IF(ISBLANK(BU295),"",
IF(AND(NOT(ISERROR(VLOOKUP(BU295,MonsterTable!$A:$B,MATCH(MonsterTable!$B$1,MonsterTable!$A$1:$B$1,0),0))),OR(ISBLANK(BW295),ISBLANK(BX295))),#N/A,
IFERROR(VLOOKUP(BU295,MonsterTable!$A:$B,MATCH(MonsterTable!$B$1,MonsterTable!$A$1:$B$1,0),0),
IF(OR(NOT(ISBLANK(BW295)),ISBLANK(BX295)),#N/A,
IF(BU295="empty","empty",
VLOOKUP(BU295,MonsterGroupTable!$A:$A,1,0)))))))</f>
        <v/>
      </c>
      <c r="CC295" s="2" t="str">
        <f>IF(AND(ISBLANK(CB295),OR(NOT(ISBLANK(CD295)),NOT(ISBLANK(CE295)))),#N/A,
IF(ISBLANK(CB295),"",
IF(AND(NOT(ISERROR(VLOOKUP(CB295,MonsterTable!$A:$B,MATCH(MonsterTable!$B$1,MonsterTable!$A$1:$B$1,0),0))),OR(ISBLANK(CD295),ISBLANK(CE295))),#N/A,
IFERROR(VLOOKUP(CB295,MonsterTable!$A:$B,MATCH(MonsterTable!$B$1,MonsterTable!$A$1:$B$1,0),0),
IF(OR(NOT(ISBLANK(CD295)),ISBLANK(CE295)),#N/A,
IF(CB295="empty","empty",
VLOOKUP(CB295,MonsterGroupTable!$A:$A,1,0)))))))</f>
        <v/>
      </c>
      <c r="CJ295" s="2" t="str">
        <f>IF(AND(ISBLANK(CI295),OR(NOT(ISBLANK(CK295)),NOT(ISBLANK(CL295)))),#N/A,
IF(ISBLANK(CI295),"",
IF(AND(NOT(ISERROR(VLOOKUP(CI295,MonsterTable!$A:$B,MATCH(MonsterTable!$B$1,MonsterTable!$A$1:$B$1,0),0))),OR(ISBLANK(CK295),ISBLANK(CL295))),#N/A,
IFERROR(VLOOKUP(CI295,MonsterTable!$A:$B,MATCH(MonsterTable!$B$1,MonsterTable!$A$1:$B$1,0),0),
IF(OR(NOT(ISBLANK(CK295)),ISBLANK(CL295)),#N/A,
IF(CI295="empty","empty",
VLOOKUP(CI295,MonsterGroupTable!$A:$A,1,0)))))))</f>
        <v/>
      </c>
    </row>
    <row r="296" spans="1:88">
      <c r="A296">
        <v>10295</v>
      </c>
      <c r="B296">
        <f t="shared" si="8"/>
        <v>1.1000000000000001</v>
      </c>
      <c r="C296">
        <f t="shared" si="8"/>
        <v>1.1000000000000001</v>
      </c>
      <c r="F296">
        <v>600</v>
      </c>
      <c r="G296">
        <v>13673</v>
      </c>
      <c r="H296">
        <v>0</v>
      </c>
      <c r="I296">
        <v>0</v>
      </c>
      <c r="J296">
        <v>0</v>
      </c>
      <c r="K296" t="s">
        <v>28</v>
      </c>
      <c r="L296" t="s">
        <v>256</v>
      </c>
      <c r="M296" t="s">
        <v>79</v>
      </c>
      <c r="N296" t="s">
        <v>80</v>
      </c>
      <c r="O296">
        <v>0</v>
      </c>
      <c r="P296">
        <v>-4.75</v>
      </c>
      <c r="Q296">
        <v>-3.5</v>
      </c>
      <c r="R296">
        <v>4.75</v>
      </c>
      <c r="S296">
        <v>3</v>
      </c>
      <c r="T296">
        <v>-13.5</v>
      </c>
      <c r="U296">
        <v>2.5499999999999998</v>
      </c>
      <c r="V296">
        <v>-6.75</v>
      </c>
      <c r="W296" t="str">
        <f t="shared" si="9"/>
        <v>g110,5</v>
      </c>
      <c r="X296" s="1" t="s">
        <v>288</v>
      </c>
      <c r="Y296" s="2" t="str">
        <f>IF(AND(ISBLANK(X296),OR(NOT(ISBLANK(Z296)),NOT(ISBLANK(AA296)))),#N/A,
IF(ISBLANK(X296),"",
IF(AND(NOT(ISERROR(VLOOKUP(X296,MonsterTable!$A:$B,MATCH(MonsterTable!$B$1,MonsterTable!$A$1:$B$1,0),0))),OR(ISBLANK(Z296),ISBLANK(AA296))),#N/A,
IFERROR(VLOOKUP(X296,MonsterTable!$A:$B,MATCH(MonsterTable!$B$1,MonsterTable!$A$1:$B$1,0),0),
IF(OR(NOT(ISBLANK(Z296)),ISBLANK(AA296)),#N/A,
IF(X296="empty","empty",
VLOOKUP(X296,MonsterGroupTable!$A:$A,1,0)))))))</f>
        <v>g110</v>
      </c>
      <c r="AA296">
        <v>5</v>
      </c>
      <c r="AF296" s="2" t="str">
        <f>IF(AND(ISBLANK(AE296),OR(NOT(ISBLANK(AG296)),NOT(ISBLANK(AH296)))),#N/A,
IF(ISBLANK(AE296),"",
IF(AND(NOT(ISERROR(VLOOKUP(AE296,MonsterTable!$A:$B,MATCH(MonsterTable!$B$1,MonsterTable!$A$1:$B$1,0),0))),OR(ISBLANK(AG296),ISBLANK(AH296))),#N/A,
IFERROR(VLOOKUP(AE296,MonsterTable!$A:$B,MATCH(MonsterTable!$B$1,MonsterTable!$A$1:$B$1,0),0),
IF(OR(NOT(ISBLANK(AG296)),ISBLANK(AH296)),#N/A,
IF(AE296="empty","empty",
VLOOKUP(AE296,MonsterGroupTable!$A:$A,1,0)))))))</f>
        <v/>
      </c>
      <c r="AM296" s="2" t="str">
        <f>IF(AND(ISBLANK(AL296),OR(NOT(ISBLANK(AN296)),NOT(ISBLANK(AO296)))),#N/A,
IF(ISBLANK(AL296),"",
IF(AND(NOT(ISERROR(VLOOKUP(AL296,MonsterTable!$A:$B,MATCH(MonsterTable!$B$1,MonsterTable!$A$1:$B$1,0),0))),OR(ISBLANK(AN296),ISBLANK(AO296))),#N/A,
IFERROR(VLOOKUP(AL296,MonsterTable!$A:$B,MATCH(MonsterTable!$B$1,MonsterTable!$A$1:$B$1,0),0),
IF(OR(NOT(ISBLANK(AN296)),ISBLANK(AO296)),#N/A,
IF(AL296="empty","empty",
VLOOKUP(AL296,MonsterGroupTable!$A:$A,1,0)))))))</f>
        <v/>
      </c>
      <c r="AT296" s="2" t="str">
        <f>IF(AND(ISBLANK(AS296),OR(NOT(ISBLANK(AU296)),NOT(ISBLANK(AV296)))),#N/A,
IF(ISBLANK(AS296),"",
IF(AND(NOT(ISERROR(VLOOKUP(AS296,MonsterTable!$A:$B,MATCH(MonsterTable!$B$1,MonsterTable!$A$1:$B$1,0),0))),OR(ISBLANK(AU296),ISBLANK(AV296))),#N/A,
IFERROR(VLOOKUP(AS296,MonsterTable!$A:$B,MATCH(MonsterTable!$B$1,MonsterTable!$A$1:$B$1,0),0),
IF(OR(NOT(ISBLANK(AU296)),ISBLANK(AV296)),#N/A,
IF(AS296="empty","empty",
VLOOKUP(AS296,MonsterGroupTable!$A:$A,1,0)))))))</f>
        <v/>
      </c>
      <c r="BA296" s="2" t="str">
        <f>IF(AND(ISBLANK(AZ296),OR(NOT(ISBLANK(BB296)),NOT(ISBLANK(BC296)))),#N/A,
IF(ISBLANK(AZ296),"",
IF(AND(NOT(ISERROR(VLOOKUP(AZ296,MonsterTable!$A:$B,MATCH(MonsterTable!$B$1,MonsterTable!$A$1:$B$1,0),0))),OR(ISBLANK(BB296),ISBLANK(BC296))),#N/A,
IFERROR(VLOOKUP(AZ296,MonsterTable!$A:$B,MATCH(MonsterTable!$B$1,MonsterTable!$A$1:$B$1,0),0),
IF(OR(NOT(ISBLANK(BB296)),ISBLANK(BC296)),#N/A,
IF(AZ296="empty","empty",
VLOOKUP(AZ296,MonsterGroupTable!$A:$A,1,0)))))))</f>
        <v/>
      </c>
      <c r="BH296" s="2" t="str">
        <f>IF(AND(ISBLANK(BG296),OR(NOT(ISBLANK(BI296)),NOT(ISBLANK(BJ296)))),#N/A,
IF(ISBLANK(BG296),"",
IF(AND(NOT(ISERROR(VLOOKUP(BG296,MonsterTable!$A:$B,MATCH(MonsterTable!$B$1,MonsterTable!$A$1:$B$1,0),0))),OR(ISBLANK(BI296),ISBLANK(BJ296))),#N/A,
IFERROR(VLOOKUP(BG296,MonsterTable!$A:$B,MATCH(MonsterTable!$B$1,MonsterTable!$A$1:$B$1,0),0),
IF(OR(NOT(ISBLANK(BI296)),ISBLANK(BJ296)),#N/A,
IF(BG296="empty","empty",
VLOOKUP(BG296,MonsterGroupTable!$A:$A,1,0)))))))</f>
        <v/>
      </c>
      <c r="BO296" s="2" t="str">
        <f>IF(AND(ISBLANK(BN296),OR(NOT(ISBLANK(BP296)),NOT(ISBLANK(BQ296)))),#N/A,
IF(ISBLANK(BN296),"",
IF(AND(NOT(ISERROR(VLOOKUP(BN296,MonsterTable!$A:$B,MATCH(MonsterTable!$B$1,MonsterTable!$A$1:$B$1,0),0))),OR(ISBLANK(BP296),ISBLANK(BQ296))),#N/A,
IFERROR(VLOOKUP(BN296,MonsterTable!$A:$B,MATCH(MonsterTable!$B$1,MonsterTable!$A$1:$B$1,0),0),
IF(OR(NOT(ISBLANK(BP296)),ISBLANK(BQ296)),#N/A,
IF(BN296="empty","empty",
VLOOKUP(BN296,MonsterGroupTable!$A:$A,1,0)))))))</f>
        <v/>
      </c>
      <c r="BV296" s="2" t="str">
        <f>IF(AND(ISBLANK(BU296),OR(NOT(ISBLANK(BW296)),NOT(ISBLANK(BX296)))),#N/A,
IF(ISBLANK(BU296),"",
IF(AND(NOT(ISERROR(VLOOKUP(BU296,MonsterTable!$A:$B,MATCH(MonsterTable!$B$1,MonsterTable!$A$1:$B$1,0),0))),OR(ISBLANK(BW296),ISBLANK(BX296))),#N/A,
IFERROR(VLOOKUP(BU296,MonsterTable!$A:$B,MATCH(MonsterTable!$B$1,MonsterTable!$A$1:$B$1,0),0),
IF(OR(NOT(ISBLANK(BW296)),ISBLANK(BX296)),#N/A,
IF(BU296="empty","empty",
VLOOKUP(BU296,MonsterGroupTable!$A:$A,1,0)))))))</f>
        <v/>
      </c>
      <c r="CC296" s="2" t="str">
        <f>IF(AND(ISBLANK(CB296),OR(NOT(ISBLANK(CD296)),NOT(ISBLANK(CE296)))),#N/A,
IF(ISBLANK(CB296),"",
IF(AND(NOT(ISERROR(VLOOKUP(CB296,MonsterTable!$A:$B,MATCH(MonsterTable!$B$1,MonsterTable!$A$1:$B$1,0),0))),OR(ISBLANK(CD296),ISBLANK(CE296))),#N/A,
IFERROR(VLOOKUP(CB296,MonsterTable!$A:$B,MATCH(MonsterTable!$B$1,MonsterTable!$A$1:$B$1,0),0),
IF(OR(NOT(ISBLANK(CD296)),ISBLANK(CE296)),#N/A,
IF(CB296="empty","empty",
VLOOKUP(CB296,MonsterGroupTable!$A:$A,1,0)))))))</f>
        <v/>
      </c>
      <c r="CJ296" s="2" t="str">
        <f>IF(AND(ISBLANK(CI296),OR(NOT(ISBLANK(CK296)),NOT(ISBLANK(CL296)))),#N/A,
IF(ISBLANK(CI296),"",
IF(AND(NOT(ISERROR(VLOOKUP(CI296,MonsterTable!$A:$B,MATCH(MonsterTable!$B$1,MonsterTable!$A$1:$B$1,0),0))),OR(ISBLANK(CK296),ISBLANK(CL296))),#N/A,
IFERROR(VLOOKUP(CI296,MonsterTable!$A:$B,MATCH(MonsterTable!$B$1,MonsterTable!$A$1:$B$1,0),0),
IF(OR(NOT(ISBLANK(CK296)),ISBLANK(CL296)),#N/A,
IF(CI296="empty","empty",
VLOOKUP(CI296,MonsterGroupTable!$A:$A,1,0)))))))</f>
        <v/>
      </c>
    </row>
    <row r="297" spans="1:88">
      <c r="A297">
        <v>10296</v>
      </c>
      <c r="B297">
        <f t="shared" si="8"/>
        <v>1.1000000000000001</v>
      </c>
      <c r="C297">
        <f t="shared" si="8"/>
        <v>1.1000000000000001</v>
      </c>
      <c r="F297">
        <v>600</v>
      </c>
      <c r="G297">
        <v>13763</v>
      </c>
      <c r="H297">
        <v>0</v>
      </c>
      <c r="I297">
        <v>0</v>
      </c>
      <c r="J297">
        <v>0</v>
      </c>
      <c r="K297" t="s">
        <v>28</v>
      </c>
      <c r="L297" t="s">
        <v>256</v>
      </c>
      <c r="M297" t="s">
        <v>79</v>
      </c>
      <c r="N297" t="s">
        <v>80</v>
      </c>
      <c r="O297">
        <v>0</v>
      </c>
      <c r="P297">
        <v>-4.75</v>
      </c>
      <c r="Q297">
        <v>-3.5</v>
      </c>
      <c r="R297">
        <v>4.75</v>
      </c>
      <c r="S297">
        <v>3</v>
      </c>
      <c r="T297">
        <v>-13.5</v>
      </c>
      <c r="U297">
        <v>2.5499999999999998</v>
      </c>
      <c r="V297">
        <v>-6.75</v>
      </c>
      <c r="W297" t="str">
        <f t="shared" si="9"/>
        <v>g110,5</v>
      </c>
      <c r="X297" s="1" t="s">
        <v>288</v>
      </c>
      <c r="Y297" s="2" t="str">
        <f>IF(AND(ISBLANK(X297),OR(NOT(ISBLANK(Z297)),NOT(ISBLANK(AA297)))),#N/A,
IF(ISBLANK(X297),"",
IF(AND(NOT(ISERROR(VLOOKUP(X297,MonsterTable!$A:$B,MATCH(MonsterTable!$B$1,MonsterTable!$A$1:$B$1,0),0))),OR(ISBLANK(Z297),ISBLANK(AA297))),#N/A,
IFERROR(VLOOKUP(X297,MonsterTable!$A:$B,MATCH(MonsterTable!$B$1,MonsterTable!$A$1:$B$1,0),0),
IF(OR(NOT(ISBLANK(Z297)),ISBLANK(AA297)),#N/A,
IF(X297="empty","empty",
VLOOKUP(X297,MonsterGroupTable!$A:$A,1,0)))))))</f>
        <v>g110</v>
      </c>
      <c r="AA297">
        <v>5</v>
      </c>
      <c r="AF297" s="2" t="str">
        <f>IF(AND(ISBLANK(AE297),OR(NOT(ISBLANK(AG297)),NOT(ISBLANK(AH297)))),#N/A,
IF(ISBLANK(AE297),"",
IF(AND(NOT(ISERROR(VLOOKUP(AE297,MonsterTable!$A:$B,MATCH(MonsterTable!$B$1,MonsterTable!$A$1:$B$1,0),0))),OR(ISBLANK(AG297),ISBLANK(AH297))),#N/A,
IFERROR(VLOOKUP(AE297,MonsterTable!$A:$B,MATCH(MonsterTable!$B$1,MonsterTable!$A$1:$B$1,0),0),
IF(OR(NOT(ISBLANK(AG297)),ISBLANK(AH297)),#N/A,
IF(AE297="empty","empty",
VLOOKUP(AE297,MonsterGroupTable!$A:$A,1,0)))))))</f>
        <v/>
      </c>
      <c r="AM297" s="2" t="str">
        <f>IF(AND(ISBLANK(AL297),OR(NOT(ISBLANK(AN297)),NOT(ISBLANK(AO297)))),#N/A,
IF(ISBLANK(AL297),"",
IF(AND(NOT(ISERROR(VLOOKUP(AL297,MonsterTable!$A:$B,MATCH(MonsterTable!$B$1,MonsterTable!$A$1:$B$1,0),0))),OR(ISBLANK(AN297),ISBLANK(AO297))),#N/A,
IFERROR(VLOOKUP(AL297,MonsterTable!$A:$B,MATCH(MonsterTable!$B$1,MonsterTable!$A$1:$B$1,0),0),
IF(OR(NOT(ISBLANK(AN297)),ISBLANK(AO297)),#N/A,
IF(AL297="empty","empty",
VLOOKUP(AL297,MonsterGroupTable!$A:$A,1,0)))))))</f>
        <v/>
      </c>
      <c r="AT297" s="2" t="str">
        <f>IF(AND(ISBLANK(AS297),OR(NOT(ISBLANK(AU297)),NOT(ISBLANK(AV297)))),#N/A,
IF(ISBLANK(AS297),"",
IF(AND(NOT(ISERROR(VLOOKUP(AS297,MonsterTable!$A:$B,MATCH(MonsterTable!$B$1,MonsterTable!$A$1:$B$1,0),0))),OR(ISBLANK(AU297),ISBLANK(AV297))),#N/A,
IFERROR(VLOOKUP(AS297,MonsterTable!$A:$B,MATCH(MonsterTable!$B$1,MonsterTable!$A$1:$B$1,0),0),
IF(OR(NOT(ISBLANK(AU297)),ISBLANK(AV297)),#N/A,
IF(AS297="empty","empty",
VLOOKUP(AS297,MonsterGroupTable!$A:$A,1,0)))))))</f>
        <v/>
      </c>
      <c r="BA297" s="2" t="str">
        <f>IF(AND(ISBLANK(AZ297),OR(NOT(ISBLANK(BB297)),NOT(ISBLANK(BC297)))),#N/A,
IF(ISBLANK(AZ297),"",
IF(AND(NOT(ISERROR(VLOOKUP(AZ297,MonsterTable!$A:$B,MATCH(MonsterTable!$B$1,MonsterTable!$A$1:$B$1,0),0))),OR(ISBLANK(BB297),ISBLANK(BC297))),#N/A,
IFERROR(VLOOKUP(AZ297,MonsterTable!$A:$B,MATCH(MonsterTable!$B$1,MonsterTable!$A$1:$B$1,0),0),
IF(OR(NOT(ISBLANK(BB297)),ISBLANK(BC297)),#N/A,
IF(AZ297="empty","empty",
VLOOKUP(AZ297,MonsterGroupTable!$A:$A,1,0)))))))</f>
        <v/>
      </c>
      <c r="BH297" s="2" t="str">
        <f>IF(AND(ISBLANK(BG297),OR(NOT(ISBLANK(BI297)),NOT(ISBLANK(BJ297)))),#N/A,
IF(ISBLANK(BG297),"",
IF(AND(NOT(ISERROR(VLOOKUP(BG297,MonsterTable!$A:$B,MATCH(MonsterTable!$B$1,MonsterTable!$A$1:$B$1,0),0))),OR(ISBLANK(BI297),ISBLANK(BJ297))),#N/A,
IFERROR(VLOOKUP(BG297,MonsterTable!$A:$B,MATCH(MonsterTable!$B$1,MonsterTable!$A$1:$B$1,0),0),
IF(OR(NOT(ISBLANK(BI297)),ISBLANK(BJ297)),#N/A,
IF(BG297="empty","empty",
VLOOKUP(BG297,MonsterGroupTable!$A:$A,1,0)))))))</f>
        <v/>
      </c>
      <c r="BO297" s="2" t="str">
        <f>IF(AND(ISBLANK(BN297),OR(NOT(ISBLANK(BP297)),NOT(ISBLANK(BQ297)))),#N/A,
IF(ISBLANK(BN297),"",
IF(AND(NOT(ISERROR(VLOOKUP(BN297,MonsterTable!$A:$B,MATCH(MonsterTable!$B$1,MonsterTable!$A$1:$B$1,0),0))),OR(ISBLANK(BP297),ISBLANK(BQ297))),#N/A,
IFERROR(VLOOKUP(BN297,MonsterTable!$A:$B,MATCH(MonsterTable!$B$1,MonsterTable!$A$1:$B$1,0),0),
IF(OR(NOT(ISBLANK(BP297)),ISBLANK(BQ297)),#N/A,
IF(BN297="empty","empty",
VLOOKUP(BN297,MonsterGroupTable!$A:$A,1,0)))))))</f>
        <v/>
      </c>
      <c r="BV297" s="2" t="str">
        <f>IF(AND(ISBLANK(BU297),OR(NOT(ISBLANK(BW297)),NOT(ISBLANK(BX297)))),#N/A,
IF(ISBLANK(BU297),"",
IF(AND(NOT(ISERROR(VLOOKUP(BU297,MonsterTable!$A:$B,MATCH(MonsterTable!$B$1,MonsterTable!$A$1:$B$1,0),0))),OR(ISBLANK(BW297),ISBLANK(BX297))),#N/A,
IFERROR(VLOOKUP(BU297,MonsterTable!$A:$B,MATCH(MonsterTable!$B$1,MonsterTable!$A$1:$B$1,0),0),
IF(OR(NOT(ISBLANK(BW297)),ISBLANK(BX297)),#N/A,
IF(BU297="empty","empty",
VLOOKUP(BU297,MonsterGroupTable!$A:$A,1,0)))))))</f>
        <v/>
      </c>
      <c r="CC297" s="2" t="str">
        <f>IF(AND(ISBLANK(CB297),OR(NOT(ISBLANK(CD297)),NOT(ISBLANK(CE297)))),#N/A,
IF(ISBLANK(CB297),"",
IF(AND(NOT(ISERROR(VLOOKUP(CB297,MonsterTable!$A:$B,MATCH(MonsterTable!$B$1,MonsterTable!$A$1:$B$1,0),0))),OR(ISBLANK(CD297),ISBLANK(CE297))),#N/A,
IFERROR(VLOOKUP(CB297,MonsterTable!$A:$B,MATCH(MonsterTable!$B$1,MonsterTable!$A$1:$B$1,0),0),
IF(OR(NOT(ISBLANK(CD297)),ISBLANK(CE297)),#N/A,
IF(CB297="empty","empty",
VLOOKUP(CB297,MonsterGroupTable!$A:$A,1,0)))))))</f>
        <v/>
      </c>
      <c r="CJ297" s="2" t="str">
        <f>IF(AND(ISBLANK(CI297),OR(NOT(ISBLANK(CK297)),NOT(ISBLANK(CL297)))),#N/A,
IF(ISBLANK(CI297),"",
IF(AND(NOT(ISERROR(VLOOKUP(CI297,MonsterTable!$A:$B,MATCH(MonsterTable!$B$1,MonsterTable!$A$1:$B$1,0),0))),OR(ISBLANK(CK297),ISBLANK(CL297))),#N/A,
IFERROR(VLOOKUP(CI297,MonsterTable!$A:$B,MATCH(MonsterTable!$B$1,MonsterTable!$A$1:$B$1,0),0),
IF(OR(NOT(ISBLANK(CK297)),ISBLANK(CL297)),#N/A,
IF(CI297="empty","empty",
VLOOKUP(CI297,MonsterGroupTable!$A:$A,1,0)))))))</f>
        <v/>
      </c>
    </row>
    <row r="298" spans="1:88">
      <c r="A298">
        <v>10297</v>
      </c>
      <c r="B298">
        <f t="shared" si="8"/>
        <v>1.1000000000000001</v>
      </c>
      <c r="C298">
        <f t="shared" si="8"/>
        <v>1.1000000000000001</v>
      </c>
      <c r="F298">
        <v>600</v>
      </c>
      <c r="G298">
        <v>13853</v>
      </c>
      <c r="H298">
        <v>0</v>
      </c>
      <c r="I298">
        <v>0</v>
      </c>
      <c r="J298">
        <v>0</v>
      </c>
      <c r="K298" t="s">
        <v>28</v>
      </c>
      <c r="L298" t="s">
        <v>256</v>
      </c>
      <c r="M298" t="s">
        <v>79</v>
      </c>
      <c r="N298" t="s">
        <v>80</v>
      </c>
      <c r="O298">
        <v>0</v>
      </c>
      <c r="P298">
        <v>-4.75</v>
      </c>
      <c r="Q298">
        <v>-3.5</v>
      </c>
      <c r="R298">
        <v>4.75</v>
      </c>
      <c r="S298">
        <v>3</v>
      </c>
      <c r="T298">
        <v>-13.5</v>
      </c>
      <c r="U298">
        <v>2.5499999999999998</v>
      </c>
      <c r="V298">
        <v>-6.75</v>
      </c>
      <c r="W298" t="str">
        <f t="shared" si="9"/>
        <v>g110,5</v>
      </c>
      <c r="X298" s="1" t="s">
        <v>288</v>
      </c>
      <c r="Y298" s="2" t="str">
        <f>IF(AND(ISBLANK(X298),OR(NOT(ISBLANK(Z298)),NOT(ISBLANK(AA298)))),#N/A,
IF(ISBLANK(X298),"",
IF(AND(NOT(ISERROR(VLOOKUP(X298,MonsterTable!$A:$B,MATCH(MonsterTable!$B$1,MonsterTable!$A$1:$B$1,0),0))),OR(ISBLANK(Z298),ISBLANK(AA298))),#N/A,
IFERROR(VLOOKUP(X298,MonsterTable!$A:$B,MATCH(MonsterTable!$B$1,MonsterTable!$A$1:$B$1,0),0),
IF(OR(NOT(ISBLANK(Z298)),ISBLANK(AA298)),#N/A,
IF(X298="empty","empty",
VLOOKUP(X298,MonsterGroupTable!$A:$A,1,0)))))))</f>
        <v>g110</v>
      </c>
      <c r="AA298">
        <v>5</v>
      </c>
      <c r="AF298" s="2" t="str">
        <f>IF(AND(ISBLANK(AE298),OR(NOT(ISBLANK(AG298)),NOT(ISBLANK(AH298)))),#N/A,
IF(ISBLANK(AE298),"",
IF(AND(NOT(ISERROR(VLOOKUP(AE298,MonsterTable!$A:$B,MATCH(MonsterTable!$B$1,MonsterTable!$A$1:$B$1,0),0))),OR(ISBLANK(AG298),ISBLANK(AH298))),#N/A,
IFERROR(VLOOKUP(AE298,MonsterTable!$A:$B,MATCH(MonsterTable!$B$1,MonsterTable!$A$1:$B$1,0),0),
IF(OR(NOT(ISBLANK(AG298)),ISBLANK(AH298)),#N/A,
IF(AE298="empty","empty",
VLOOKUP(AE298,MonsterGroupTable!$A:$A,1,0)))))))</f>
        <v/>
      </c>
      <c r="AM298" s="2" t="str">
        <f>IF(AND(ISBLANK(AL298),OR(NOT(ISBLANK(AN298)),NOT(ISBLANK(AO298)))),#N/A,
IF(ISBLANK(AL298),"",
IF(AND(NOT(ISERROR(VLOOKUP(AL298,MonsterTable!$A:$B,MATCH(MonsterTable!$B$1,MonsterTable!$A$1:$B$1,0),0))),OR(ISBLANK(AN298),ISBLANK(AO298))),#N/A,
IFERROR(VLOOKUP(AL298,MonsterTable!$A:$B,MATCH(MonsterTable!$B$1,MonsterTable!$A$1:$B$1,0),0),
IF(OR(NOT(ISBLANK(AN298)),ISBLANK(AO298)),#N/A,
IF(AL298="empty","empty",
VLOOKUP(AL298,MonsterGroupTable!$A:$A,1,0)))))))</f>
        <v/>
      </c>
      <c r="AT298" s="2" t="str">
        <f>IF(AND(ISBLANK(AS298),OR(NOT(ISBLANK(AU298)),NOT(ISBLANK(AV298)))),#N/A,
IF(ISBLANK(AS298),"",
IF(AND(NOT(ISERROR(VLOOKUP(AS298,MonsterTable!$A:$B,MATCH(MonsterTable!$B$1,MonsterTable!$A$1:$B$1,0),0))),OR(ISBLANK(AU298),ISBLANK(AV298))),#N/A,
IFERROR(VLOOKUP(AS298,MonsterTable!$A:$B,MATCH(MonsterTable!$B$1,MonsterTable!$A$1:$B$1,0),0),
IF(OR(NOT(ISBLANK(AU298)),ISBLANK(AV298)),#N/A,
IF(AS298="empty","empty",
VLOOKUP(AS298,MonsterGroupTable!$A:$A,1,0)))))))</f>
        <v/>
      </c>
      <c r="BA298" s="2" t="str">
        <f>IF(AND(ISBLANK(AZ298),OR(NOT(ISBLANK(BB298)),NOT(ISBLANK(BC298)))),#N/A,
IF(ISBLANK(AZ298),"",
IF(AND(NOT(ISERROR(VLOOKUP(AZ298,MonsterTable!$A:$B,MATCH(MonsterTable!$B$1,MonsterTable!$A$1:$B$1,0),0))),OR(ISBLANK(BB298),ISBLANK(BC298))),#N/A,
IFERROR(VLOOKUP(AZ298,MonsterTable!$A:$B,MATCH(MonsterTable!$B$1,MonsterTable!$A$1:$B$1,0),0),
IF(OR(NOT(ISBLANK(BB298)),ISBLANK(BC298)),#N/A,
IF(AZ298="empty","empty",
VLOOKUP(AZ298,MonsterGroupTable!$A:$A,1,0)))))))</f>
        <v/>
      </c>
      <c r="BH298" s="2" t="str">
        <f>IF(AND(ISBLANK(BG298),OR(NOT(ISBLANK(BI298)),NOT(ISBLANK(BJ298)))),#N/A,
IF(ISBLANK(BG298),"",
IF(AND(NOT(ISERROR(VLOOKUP(BG298,MonsterTable!$A:$B,MATCH(MonsterTable!$B$1,MonsterTable!$A$1:$B$1,0),0))),OR(ISBLANK(BI298),ISBLANK(BJ298))),#N/A,
IFERROR(VLOOKUP(BG298,MonsterTable!$A:$B,MATCH(MonsterTable!$B$1,MonsterTable!$A$1:$B$1,0),0),
IF(OR(NOT(ISBLANK(BI298)),ISBLANK(BJ298)),#N/A,
IF(BG298="empty","empty",
VLOOKUP(BG298,MonsterGroupTable!$A:$A,1,0)))))))</f>
        <v/>
      </c>
      <c r="BO298" s="2" t="str">
        <f>IF(AND(ISBLANK(BN298),OR(NOT(ISBLANK(BP298)),NOT(ISBLANK(BQ298)))),#N/A,
IF(ISBLANK(BN298),"",
IF(AND(NOT(ISERROR(VLOOKUP(BN298,MonsterTable!$A:$B,MATCH(MonsterTable!$B$1,MonsterTable!$A$1:$B$1,0),0))),OR(ISBLANK(BP298),ISBLANK(BQ298))),#N/A,
IFERROR(VLOOKUP(BN298,MonsterTable!$A:$B,MATCH(MonsterTable!$B$1,MonsterTable!$A$1:$B$1,0),0),
IF(OR(NOT(ISBLANK(BP298)),ISBLANK(BQ298)),#N/A,
IF(BN298="empty","empty",
VLOOKUP(BN298,MonsterGroupTable!$A:$A,1,0)))))))</f>
        <v/>
      </c>
      <c r="BV298" s="2" t="str">
        <f>IF(AND(ISBLANK(BU298),OR(NOT(ISBLANK(BW298)),NOT(ISBLANK(BX298)))),#N/A,
IF(ISBLANK(BU298),"",
IF(AND(NOT(ISERROR(VLOOKUP(BU298,MonsterTable!$A:$B,MATCH(MonsterTable!$B$1,MonsterTable!$A$1:$B$1,0),0))),OR(ISBLANK(BW298),ISBLANK(BX298))),#N/A,
IFERROR(VLOOKUP(BU298,MonsterTable!$A:$B,MATCH(MonsterTable!$B$1,MonsterTable!$A$1:$B$1,0),0),
IF(OR(NOT(ISBLANK(BW298)),ISBLANK(BX298)),#N/A,
IF(BU298="empty","empty",
VLOOKUP(BU298,MonsterGroupTable!$A:$A,1,0)))))))</f>
        <v/>
      </c>
      <c r="CC298" s="2" t="str">
        <f>IF(AND(ISBLANK(CB298),OR(NOT(ISBLANK(CD298)),NOT(ISBLANK(CE298)))),#N/A,
IF(ISBLANK(CB298),"",
IF(AND(NOT(ISERROR(VLOOKUP(CB298,MonsterTable!$A:$B,MATCH(MonsterTable!$B$1,MonsterTable!$A$1:$B$1,0),0))),OR(ISBLANK(CD298),ISBLANK(CE298))),#N/A,
IFERROR(VLOOKUP(CB298,MonsterTable!$A:$B,MATCH(MonsterTable!$B$1,MonsterTable!$A$1:$B$1,0),0),
IF(OR(NOT(ISBLANK(CD298)),ISBLANK(CE298)),#N/A,
IF(CB298="empty","empty",
VLOOKUP(CB298,MonsterGroupTable!$A:$A,1,0)))))))</f>
        <v/>
      </c>
      <c r="CJ298" s="2" t="str">
        <f>IF(AND(ISBLANK(CI298),OR(NOT(ISBLANK(CK298)),NOT(ISBLANK(CL298)))),#N/A,
IF(ISBLANK(CI298),"",
IF(AND(NOT(ISERROR(VLOOKUP(CI298,MonsterTable!$A:$B,MATCH(MonsterTable!$B$1,MonsterTable!$A$1:$B$1,0),0))),OR(ISBLANK(CK298),ISBLANK(CL298))),#N/A,
IFERROR(VLOOKUP(CI298,MonsterTable!$A:$B,MATCH(MonsterTable!$B$1,MonsterTable!$A$1:$B$1,0),0),
IF(OR(NOT(ISBLANK(CK298)),ISBLANK(CL298)),#N/A,
IF(CI298="empty","empty",
VLOOKUP(CI298,MonsterGroupTable!$A:$A,1,0)))))))</f>
        <v/>
      </c>
    </row>
    <row r="299" spans="1:88">
      <c r="A299">
        <v>10298</v>
      </c>
      <c r="B299">
        <f t="shared" si="8"/>
        <v>1.1000000000000001</v>
      </c>
      <c r="C299">
        <f t="shared" si="8"/>
        <v>1.1000000000000001</v>
      </c>
      <c r="F299">
        <v>600</v>
      </c>
      <c r="G299">
        <v>13943</v>
      </c>
      <c r="H299">
        <v>0</v>
      </c>
      <c r="I299">
        <v>0</v>
      </c>
      <c r="J299">
        <v>0</v>
      </c>
      <c r="K299" t="s">
        <v>28</v>
      </c>
      <c r="L299" t="s">
        <v>256</v>
      </c>
      <c r="M299" t="s">
        <v>79</v>
      </c>
      <c r="N299" t="s">
        <v>80</v>
      </c>
      <c r="O299">
        <v>0</v>
      </c>
      <c r="P299">
        <v>-4.75</v>
      </c>
      <c r="Q299">
        <v>-3.5</v>
      </c>
      <c r="R299">
        <v>4.75</v>
      </c>
      <c r="S299">
        <v>3</v>
      </c>
      <c r="T299">
        <v>-13.5</v>
      </c>
      <c r="U299">
        <v>2.5499999999999998</v>
      </c>
      <c r="V299">
        <v>-6.75</v>
      </c>
      <c r="W299" t="str">
        <f t="shared" si="9"/>
        <v>g110,5</v>
      </c>
      <c r="X299" s="1" t="s">
        <v>288</v>
      </c>
      <c r="Y299" s="2" t="str">
        <f>IF(AND(ISBLANK(X299),OR(NOT(ISBLANK(Z299)),NOT(ISBLANK(AA299)))),#N/A,
IF(ISBLANK(X299),"",
IF(AND(NOT(ISERROR(VLOOKUP(X299,MonsterTable!$A:$B,MATCH(MonsterTable!$B$1,MonsterTable!$A$1:$B$1,0),0))),OR(ISBLANK(Z299),ISBLANK(AA299))),#N/A,
IFERROR(VLOOKUP(X299,MonsterTable!$A:$B,MATCH(MonsterTable!$B$1,MonsterTable!$A$1:$B$1,0),0),
IF(OR(NOT(ISBLANK(Z299)),ISBLANK(AA299)),#N/A,
IF(X299="empty","empty",
VLOOKUP(X299,MonsterGroupTable!$A:$A,1,0)))))))</f>
        <v>g110</v>
      </c>
      <c r="AA299">
        <v>5</v>
      </c>
      <c r="AF299" s="2" t="str">
        <f>IF(AND(ISBLANK(AE299),OR(NOT(ISBLANK(AG299)),NOT(ISBLANK(AH299)))),#N/A,
IF(ISBLANK(AE299),"",
IF(AND(NOT(ISERROR(VLOOKUP(AE299,MonsterTable!$A:$B,MATCH(MonsterTable!$B$1,MonsterTable!$A$1:$B$1,0),0))),OR(ISBLANK(AG299),ISBLANK(AH299))),#N/A,
IFERROR(VLOOKUP(AE299,MonsterTable!$A:$B,MATCH(MonsterTable!$B$1,MonsterTable!$A$1:$B$1,0),0),
IF(OR(NOT(ISBLANK(AG299)),ISBLANK(AH299)),#N/A,
IF(AE299="empty","empty",
VLOOKUP(AE299,MonsterGroupTable!$A:$A,1,0)))))))</f>
        <v/>
      </c>
      <c r="AM299" s="2" t="str">
        <f>IF(AND(ISBLANK(AL299),OR(NOT(ISBLANK(AN299)),NOT(ISBLANK(AO299)))),#N/A,
IF(ISBLANK(AL299),"",
IF(AND(NOT(ISERROR(VLOOKUP(AL299,MonsterTable!$A:$B,MATCH(MonsterTable!$B$1,MonsterTable!$A$1:$B$1,0),0))),OR(ISBLANK(AN299),ISBLANK(AO299))),#N/A,
IFERROR(VLOOKUP(AL299,MonsterTable!$A:$B,MATCH(MonsterTable!$B$1,MonsterTable!$A$1:$B$1,0),0),
IF(OR(NOT(ISBLANK(AN299)),ISBLANK(AO299)),#N/A,
IF(AL299="empty","empty",
VLOOKUP(AL299,MonsterGroupTable!$A:$A,1,0)))))))</f>
        <v/>
      </c>
      <c r="AT299" s="2" t="str">
        <f>IF(AND(ISBLANK(AS299),OR(NOT(ISBLANK(AU299)),NOT(ISBLANK(AV299)))),#N/A,
IF(ISBLANK(AS299),"",
IF(AND(NOT(ISERROR(VLOOKUP(AS299,MonsterTable!$A:$B,MATCH(MonsterTable!$B$1,MonsterTable!$A$1:$B$1,0),0))),OR(ISBLANK(AU299),ISBLANK(AV299))),#N/A,
IFERROR(VLOOKUP(AS299,MonsterTable!$A:$B,MATCH(MonsterTable!$B$1,MonsterTable!$A$1:$B$1,0),0),
IF(OR(NOT(ISBLANK(AU299)),ISBLANK(AV299)),#N/A,
IF(AS299="empty","empty",
VLOOKUP(AS299,MonsterGroupTable!$A:$A,1,0)))))))</f>
        <v/>
      </c>
      <c r="BA299" s="2" t="str">
        <f>IF(AND(ISBLANK(AZ299),OR(NOT(ISBLANK(BB299)),NOT(ISBLANK(BC299)))),#N/A,
IF(ISBLANK(AZ299),"",
IF(AND(NOT(ISERROR(VLOOKUP(AZ299,MonsterTable!$A:$B,MATCH(MonsterTable!$B$1,MonsterTable!$A$1:$B$1,0),0))),OR(ISBLANK(BB299),ISBLANK(BC299))),#N/A,
IFERROR(VLOOKUP(AZ299,MonsterTable!$A:$B,MATCH(MonsterTable!$B$1,MonsterTable!$A$1:$B$1,0),0),
IF(OR(NOT(ISBLANK(BB299)),ISBLANK(BC299)),#N/A,
IF(AZ299="empty","empty",
VLOOKUP(AZ299,MonsterGroupTable!$A:$A,1,0)))))))</f>
        <v/>
      </c>
      <c r="BH299" s="2" t="str">
        <f>IF(AND(ISBLANK(BG299),OR(NOT(ISBLANK(BI299)),NOT(ISBLANK(BJ299)))),#N/A,
IF(ISBLANK(BG299),"",
IF(AND(NOT(ISERROR(VLOOKUP(BG299,MonsterTable!$A:$B,MATCH(MonsterTable!$B$1,MonsterTable!$A$1:$B$1,0),0))),OR(ISBLANK(BI299),ISBLANK(BJ299))),#N/A,
IFERROR(VLOOKUP(BG299,MonsterTable!$A:$B,MATCH(MonsterTable!$B$1,MonsterTable!$A$1:$B$1,0),0),
IF(OR(NOT(ISBLANK(BI299)),ISBLANK(BJ299)),#N/A,
IF(BG299="empty","empty",
VLOOKUP(BG299,MonsterGroupTable!$A:$A,1,0)))))))</f>
        <v/>
      </c>
      <c r="BO299" s="2" t="str">
        <f>IF(AND(ISBLANK(BN299),OR(NOT(ISBLANK(BP299)),NOT(ISBLANK(BQ299)))),#N/A,
IF(ISBLANK(BN299),"",
IF(AND(NOT(ISERROR(VLOOKUP(BN299,MonsterTable!$A:$B,MATCH(MonsterTable!$B$1,MonsterTable!$A$1:$B$1,0),0))),OR(ISBLANK(BP299),ISBLANK(BQ299))),#N/A,
IFERROR(VLOOKUP(BN299,MonsterTable!$A:$B,MATCH(MonsterTable!$B$1,MonsterTable!$A$1:$B$1,0),0),
IF(OR(NOT(ISBLANK(BP299)),ISBLANK(BQ299)),#N/A,
IF(BN299="empty","empty",
VLOOKUP(BN299,MonsterGroupTable!$A:$A,1,0)))))))</f>
        <v/>
      </c>
      <c r="BV299" s="2" t="str">
        <f>IF(AND(ISBLANK(BU299),OR(NOT(ISBLANK(BW299)),NOT(ISBLANK(BX299)))),#N/A,
IF(ISBLANK(BU299),"",
IF(AND(NOT(ISERROR(VLOOKUP(BU299,MonsterTable!$A:$B,MATCH(MonsterTable!$B$1,MonsterTable!$A$1:$B$1,0),0))),OR(ISBLANK(BW299),ISBLANK(BX299))),#N/A,
IFERROR(VLOOKUP(BU299,MonsterTable!$A:$B,MATCH(MonsterTable!$B$1,MonsterTable!$A$1:$B$1,0),0),
IF(OR(NOT(ISBLANK(BW299)),ISBLANK(BX299)),#N/A,
IF(BU299="empty","empty",
VLOOKUP(BU299,MonsterGroupTable!$A:$A,1,0)))))))</f>
        <v/>
      </c>
      <c r="CC299" s="2" t="str">
        <f>IF(AND(ISBLANK(CB299),OR(NOT(ISBLANK(CD299)),NOT(ISBLANK(CE299)))),#N/A,
IF(ISBLANK(CB299),"",
IF(AND(NOT(ISERROR(VLOOKUP(CB299,MonsterTable!$A:$B,MATCH(MonsterTable!$B$1,MonsterTable!$A$1:$B$1,0),0))),OR(ISBLANK(CD299),ISBLANK(CE299))),#N/A,
IFERROR(VLOOKUP(CB299,MonsterTable!$A:$B,MATCH(MonsterTable!$B$1,MonsterTable!$A$1:$B$1,0),0),
IF(OR(NOT(ISBLANK(CD299)),ISBLANK(CE299)),#N/A,
IF(CB299="empty","empty",
VLOOKUP(CB299,MonsterGroupTable!$A:$A,1,0)))))))</f>
        <v/>
      </c>
      <c r="CJ299" s="2" t="str">
        <f>IF(AND(ISBLANK(CI299),OR(NOT(ISBLANK(CK299)),NOT(ISBLANK(CL299)))),#N/A,
IF(ISBLANK(CI299),"",
IF(AND(NOT(ISERROR(VLOOKUP(CI299,MonsterTable!$A:$B,MATCH(MonsterTable!$B$1,MonsterTable!$A$1:$B$1,0),0))),OR(ISBLANK(CK299),ISBLANK(CL299))),#N/A,
IFERROR(VLOOKUP(CI299,MonsterTable!$A:$B,MATCH(MonsterTable!$B$1,MonsterTable!$A$1:$B$1,0),0),
IF(OR(NOT(ISBLANK(CK299)),ISBLANK(CL299)),#N/A,
IF(CI299="empty","empty",
VLOOKUP(CI299,MonsterGroupTable!$A:$A,1,0)))))))</f>
        <v/>
      </c>
    </row>
    <row r="300" spans="1:88">
      <c r="A300">
        <v>10299</v>
      </c>
      <c r="B300">
        <f t="shared" si="8"/>
        <v>1.1000000000000001</v>
      </c>
      <c r="C300">
        <f t="shared" si="8"/>
        <v>1.1000000000000001</v>
      </c>
      <c r="F300">
        <v>600</v>
      </c>
      <c r="G300">
        <v>14033</v>
      </c>
      <c r="H300">
        <v>0</v>
      </c>
      <c r="I300">
        <v>0</v>
      </c>
      <c r="J300">
        <v>0</v>
      </c>
      <c r="K300" t="s">
        <v>28</v>
      </c>
      <c r="L300" t="s">
        <v>256</v>
      </c>
      <c r="M300" t="s">
        <v>79</v>
      </c>
      <c r="N300" t="s">
        <v>80</v>
      </c>
      <c r="O300">
        <v>0</v>
      </c>
      <c r="P300">
        <v>-4.75</v>
      </c>
      <c r="Q300">
        <v>-3.5</v>
      </c>
      <c r="R300">
        <v>4.75</v>
      </c>
      <c r="S300">
        <v>3</v>
      </c>
      <c r="T300">
        <v>-13.5</v>
      </c>
      <c r="U300">
        <v>2.5499999999999998</v>
      </c>
      <c r="V300">
        <v>-6.75</v>
      </c>
      <c r="W300" t="str">
        <f t="shared" si="9"/>
        <v>g110,5</v>
      </c>
      <c r="X300" s="1" t="s">
        <v>288</v>
      </c>
      <c r="Y300" s="2" t="str">
        <f>IF(AND(ISBLANK(X300),OR(NOT(ISBLANK(Z300)),NOT(ISBLANK(AA300)))),#N/A,
IF(ISBLANK(X300),"",
IF(AND(NOT(ISERROR(VLOOKUP(X300,MonsterTable!$A:$B,MATCH(MonsterTable!$B$1,MonsterTable!$A$1:$B$1,0),0))),OR(ISBLANK(Z300),ISBLANK(AA300))),#N/A,
IFERROR(VLOOKUP(X300,MonsterTable!$A:$B,MATCH(MonsterTable!$B$1,MonsterTable!$A$1:$B$1,0),0),
IF(OR(NOT(ISBLANK(Z300)),ISBLANK(AA300)),#N/A,
IF(X300="empty","empty",
VLOOKUP(X300,MonsterGroupTable!$A:$A,1,0)))))))</f>
        <v>g110</v>
      </c>
      <c r="AA300">
        <v>5</v>
      </c>
      <c r="AF300" s="2" t="str">
        <f>IF(AND(ISBLANK(AE300),OR(NOT(ISBLANK(AG300)),NOT(ISBLANK(AH300)))),#N/A,
IF(ISBLANK(AE300),"",
IF(AND(NOT(ISERROR(VLOOKUP(AE300,MonsterTable!$A:$B,MATCH(MonsterTable!$B$1,MonsterTable!$A$1:$B$1,0),0))),OR(ISBLANK(AG300),ISBLANK(AH300))),#N/A,
IFERROR(VLOOKUP(AE300,MonsterTable!$A:$B,MATCH(MonsterTable!$B$1,MonsterTable!$A$1:$B$1,0),0),
IF(OR(NOT(ISBLANK(AG300)),ISBLANK(AH300)),#N/A,
IF(AE300="empty","empty",
VLOOKUP(AE300,MonsterGroupTable!$A:$A,1,0)))))))</f>
        <v/>
      </c>
      <c r="AM300" s="2" t="str">
        <f>IF(AND(ISBLANK(AL300),OR(NOT(ISBLANK(AN300)),NOT(ISBLANK(AO300)))),#N/A,
IF(ISBLANK(AL300),"",
IF(AND(NOT(ISERROR(VLOOKUP(AL300,MonsterTable!$A:$B,MATCH(MonsterTable!$B$1,MonsterTable!$A$1:$B$1,0),0))),OR(ISBLANK(AN300),ISBLANK(AO300))),#N/A,
IFERROR(VLOOKUP(AL300,MonsterTable!$A:$B,MATCH(MonsterTable!$B$1,MonsterTable!$A$1:$B$1,0),0),
IF(OR(NOT(ISBLANK(AN300)),ISBLANK(AO300)),#N/A,
IF(AL300="empty","empty",
VLOOKUP(AL300,MonsterGroupTable!$A:$A,1,0)))))))</f>
        <v/>
      </c>
      <c r="AT300" s="2" t="str">
        <f>IF(AND(ISBLANK(AS300),OR(NOT(ISBLANK(AU300)),NOT(ISBLANK(AV300)))),#N/A,
IF(ISBLANK(AS300),"",
IF(AND(NOT(ISERROR(VLOOKUP(AS300,MonsterTable!$A:$B,MATCH(MonsterTable!$B$1,MonsterTable!$A$1:$B$1,0),0))),OR(ISBLANK(AU300),ISBLANK(AV300))),#N/A,
IFERROR(VLOOKUP(AS300,MonsterTable!$A:$B,MATCH(MonsterTable!$B$1,MonsterTable!$A$1:$B$1,0),0),
IF(OR(NOT(ISBLANK(AU300)),ISBLANK(AV300)),#N/A,
IF(AS300="empty","empty",
VLOOKUP(AS300,MonsterGroupTable!$A:$A,1,0)))))))</f>
        <v/>
      </c>
      <c r="BA300" s="2" t="str">
        <f>IF(AND(ISBLANK(AZ300),OR(NOT(ISBLANK(BB300)),NOT(ISBLANK(BC300)))),#N/A,
IF(ISBLANK(AZ300),"",
IF(AND(NOT(ISERROR(VLOOKUP(AZ300,MonsterTable!$A:$B,MATCH(MonsterTable!$B$1,MonsterTable!$A$1:$B$1,0),0))),OR(ISBLANK(BB300),ISBLANK(BC300))),#N/A,
IFERROR(VLOOKUP(AZ300,MonsterTable!$A:$B,MATCH(MonsterTable!$B$1,MonsterTable!$A$1:$B$1,0),0),
IF(OR(NOT(ISBLANK(BB300)),ISBLANK(BC300)),#N/A,
IF(AZ300="empty","empty",
VLOOKUP(AZ300,MonsterGroupTable!$A:$A,1,0)))))))</f>
        <v/>
      </c>
      <c r="BH300" s="2" t="str">
        <f>IF(AND(ISBLANK(BG300),OR(NOT(ISBLANK(BI300)),NOT(ISBLANK(BJ300)))),#N/A,
IF(ISBLANK(BG300),"",
IF(AND(NOT(ISERROR(VLOOKUP(BG300,MonsterTable!$A:$B,MATCH(MonsterTable!$B$1,MonsterTable!$A$1:$B$1,0),0))),OR(ISBLANK(BI300),ISBLANK(BJ300))),#N/A,
IFERROR(VLOOKUP(BG300,MonsterTable!$A:$B,MATCH(MonsterTable!$B$1,MonsterTable!$A$1:$B$1,0),0),
IF(OR(NOT(ISBLANK(BI300)),ISBLANK(BJ300)),#N/A,
IF(BG300="empty","empty",
VLOOKUP(BG300,MonsterGroupTable!$A:$A,1,0)))))))</f>
        <v/>
      </c>
      <c r="BO300" s="2" t="str">
        <f>IF(AND(ISBLANK(BN300),OR(NOT(ISBLANK(BP300)),NOT(ISBLANK(BQ300)))),#N/A,
IF(ISBLANK(BN300),"",
IF(AND(NOT(ISERROR(VLOOKUP(BN300,MonsterTable!$A:$B,MATCH(MonsterTable!$B$1,MonsterTable!$A$1:$B$1,0),0))),OR(ISBLANK(BP300),ISBLANK(BQ300))),#N/A,
IFERROR(VLOOKUP(BN300,MonsterTable!$A:$B,MATCH(MonsterTable!$B$1,MonsterTable!$A$1:$B$1,0),0),
IF(OR(NOT(ISBLANK(BP300)),ISBLANK(BQ300)),#N/A,
IF(BN300="empty","empty",
VLOOKUP(BN300,MonsterGroupTable!$A:$A,1,0)))))))</f>
        <v/>
      </c>
      <c r="BV300" s="2" t="str">
        <f>IF(AND(ISBLANK(BU300),OR(NOT(ISBLANK(BW300)),NOT(ISBLANK(BX300)))),#N/A,
IF(ISBLANK(BU300),"",
IF(AND(NOT(ISERROR(VLOOKUP(BU300,MonsterTable!$A:$B,MATCH(MonsterTable!$B$1,MonsterTable!$A$1:$B$1,0),0))),OR(ISBLANK(BW300),ISBLANK(BX300))),#N/A,
IFERROR(VLOOKUP(BU300,MonsterTable!$A:$B,MATCH(MonsterTable!$B$1,MonsterTable!$A$1:$B$1,0),0),
IF(OR(NOT(ISBLANK(BW300)),ISBLANK(BX300)),#N/A,
IF(BU300="empty","empty",
VLOOKUP(BU300,MonsterGroupTable!$A:$A,1,0)))))))</f>
        <v/>
      </c>
      <c r="CC300" s="2" t="str">
        <f>IF(AND(ISBLANK(CB300),OR(NOT(ISBLANK(CD300)),NOT(ISBLANK(CE300)))),#N/A,
IF(ISBLANK(CB300),"",
IF(AND(NOT(ISERROR(VLOOKUP(CB300,MonsterTable!$A:$B,MATCH(MonsterTable!$B$1,MonsterTable!$A$1:$B$1,0),0))),OR(ISBLANK(CD300),ISBLANK(CE300))),#N/A,
IFERROR(VLOOKUP(CB300,MonsterTable!$A:$B,MATCH(MonsterTable!$B$1,MonsterTable!$A$1:$B$1,0),0),
IF(OR(NOT(ISBLANK(CD300)),ISBLANK(CE300)),#N/A,
IF(CB300="empty","empty",
VLOOKUP(CB300,MonsterGroupTable!$A:$A,1,0)))))))</f>
        <v/>
      </c>
      <c r="CJ300" s="2" t="str">
        <f>IF(AND(ISBLANK(CI300),OR(NOT(ISBLANK(CK300)),NOT(ISBLANK(CL300)))),#N/A,
IF(ISBLANK(CI300),"",
IF(AND(NOT(ISERROR(VLOOKUP(CI300,MonsterTable!$A:$B,MATCH(MonsterTable!$B$1,MonsterTable!$A$1:$B$1,0),0))),OR(ISBLANK(CK300),ISBLANK(CL300))),#N/A,
IFERROR(VLOOKUP(CI300,MonsterTable!$A:$B,MATCH(MonsterTable!$B$1,MonsterTable!$A$1:$B$1,0),0),
IF(OR(NOT(ISBLANK(CK300)),ISBLANK(CL300)),#N/A,
IF(CI300="empty","empty",
VLOOKUP(CI300,MonsterGroupTable!$A:$A,1,0)))))))</f>
        <v/>
      </c>
    </row>
    <row r="301" spans="1:88">
      <c r="A301">
        <v>10300</v>
      </c>
      <c r="B301">
        <f t="shared" si="8"/>
        <v>1.2</v>
      </c>
      <c r="C301">
        <f t="shared" si="8"/>
        <v>1.1000000000000001</v>
      </c>
      <c r="F301">
        <v>600</v>
      </c>
      <c r="G301">
        <v>14123</v>
      </c>
      <c r="H301">
        <v>0</v>
      </c>
      <c r="I301">
        <v>0</v>
      </c>
      <c r="J301">
        <v>0</v>
      </c>
      <c r="K301" t="s">
        <v>28</v>
      </c>
      <c r="L301" t="s">
        <v>258</v>
      </c>
      <c r="M301" t="s">
        <v>79</v>
      </c>
      <c r="N301" t="s">
        <v>80</v>
      </c>
      <c r="O301">
        <v>0</v>
      </c>
      <c r="P301">
        <v>-4.75</v>
      </c>
      <c r="Q301">
        <v>-3.5</v>
      </c>
      <c r="R301">
        <v>4.75</v>
      </c>
      <c r="S301">
        <v>3</v>
      </c>
      <c r="T301">
        <v>-13.5</v>
      </c>
      <c r="U301">
        <v>2.5499999999999998</v>
      </c>
      <c r="V301">
        <v>-6.75</v>
      </c>
      <c r="W301" t="str">
        <f t="shared" si="9"/>
        <v>g110,5</v>
      </c>
      <c r="X301" s="1" t="s">
        <v>288</v>
      </c>
      <c r="Y301" s="2" t="str">
        <f>IF(AND(ISBLANK(X301),OR(NOT(ISBLANK(Z301)),NOT(ISBLANK(AA301)))),#N/A,
IF(ISBLANK(X301),"",
IF(AND(NOT(ISERROR(VLOOKUP(X301,MonsterTable!$A:$B,MATCH(MonsterTable!$B$1,MonsterTable!$A$1:$B$1,0),0))),OR(ISBLANK(Z301),ISBLANK(AA301))),#N/A,
IFERROR(VLOOKUP(X301,MonsterTable!$A:$B,MATCH(MonsterTable!$B$1,MonsterTable!$A$1:$B$1,0),0),
IF(OR(NOT(ISBLANK(Z301)),ISBLANK(AA301)),#N/A,
IF(X301="empty","empty",
VLOOKUP(X301,MonsterGroupTable!$A:$A,1,0)))))))</f>
        <v>g110</v>
      </c>
      <c r="AA301">
        <v>5</v>
      </c>
      <c r="AF301" s="2" t="str">
        <f>IF(AND(ISBLANK(AE301),OR(NOT(ISBLANK(AG301)),NOT(ISBLANK(AH301)))),#N/A,
IF(ISBLANK(AE301),"",
IF(AND(NOT(ISERROR(VLOOKUP(AE301,MonsterTable!$A:$B,MATCH(MonsterTable!$B$1,MonsterTable!$A$1:$B$1,0),0))),OR(ISBLANK(AG301),ISBLANK(AH301))),#N/A,
IFERROR(VLOOKUP(AE301,MonsterTable!$A:$B,MATCH(MonsterTable!$B$1,MonsterTable!$A$1:$B$1,0),0),
IF(OR(NOT(ISBLANK(AG301)),ISBLANK(AH301)),#N/A,
IF(AE301="empty","empty",
VLOOKUP(AE301,MonsterGroupTable!$A:$A,1,0)))))))</f>
        <v/>
      </c>
      <c r="AM301" s="2" t="str">
        <f>IF(AND(ISBLANK(AL301),OR(NOT(ISBLANK(AN301)),NOT(ISBLANK(AO301)))),#N/A,
IF(ISBLANK(AL301),"",
IF(AND(NOT(ISERROR(VLOOKUP(AL301,MonsterTable!$A:$B,MATCH(MonsterTable!$B$1,MonsterTable!$A$1:$B$1,0),0))),OR(ISBLANK(AN301),ISBLANK(AO301))),#N/A,
IFERROR(VLOOKUP(AL301,MonsterTable!$A:$B,MATCH(MonsterTable!$B$1,MonsterTable!$A$1:$B$1,0),0),
IF(OR(NOT(ISBLANK(AN301)),ISBLANK(AO301)),#N/A,
IF(AL301="empty","empty",
VLOOKUP(AL301,MonsterGroupTable!$A:$A,1,0)))))))</f>
        <v/>
      </c>
      <c r="AT301" s="2" t="str">
        <f>IF(AND(ISBLANK(AS301),OR(NOT(ISBLANK(AU301)),NOT(ISBLANK(AV301)))),#N/A,
IF(ISBLANK(AS301),"",
IF(AND(NOT(ISERROR(VLOOKUP(AS301,MonsterTable!$A:$B,MATCH(MonsterTable!$B$1,MonsterTable!$A$1:$B$1,0),0))),OR(ISBLANK(AU301),ISBLANK(AV301))),#N/A,
IFERROR(VLOOKUP(AS301,MonsterTable!$A:$B,MATCH(MonsterTable!$B$1,MonsterTable!$A$1:$B$1,0),0),
IF(OR(NOT(ISBLANK(AU301)),ISBLANK(AV301)),#N/A,
IF(AS301="empty","empty",
VLOOKUP(AS301,MonsterGroupTable!$A:$A,1,0)))))))</f>
        <v/>
      </c>
      <c r="BA301" s="2" t="str">
        <f>IF(AND(ISBLANK(AZ301),OR(NOT(ISBLANK(BB301)),NOT(ISBLANK(BC301)))),#N/A,
IF(ISBLANK(AZ301),"",
IF(AND(NOT(ISERROR(VLOOKUP(AZ301,MonsterTable!$A:$B,MATCH(MonsterTable!$B$1,MonsterTable!$A$1:$B$1,0),0))),OR(ISBLANK(BB301),ISBLANK(BC301))),#N/A,
IFERROR(VLOOKUP(AZ301,MonsterTable!$A:$B,MATCH(MonsterTable!$B$1,MonsterTable!$A$1:$B$1,0),0),
IF(OR(NOT(ISBLANK(BB301)),ISBLANK(BC301)),#N/A,
IF(AZ301="empty","empty",
VLOOKUP(AZ301,MonsterGroupTable!$A:$A,1,0)))))))</f>
        <v/>
      </c>
      <c r="BH301" s="2" t="str">
        <f>IF(AND(ISBLANK(BG301),OR(NOT(ISBLANK(BI301)),NOT(ISBLANK(BJ301)))),#N/A,
IF(ISBLANK(BG301),"",
IF(AND(NOT(ISERROR(VLOOKUP(BG301,MonsterTable!$A:$B,MATCH(MonsterTable!$B$1,MonsterTable!$A$1:$B$1,0),0))),OR(ISBLANK(BI301),ISBLANK(BJ301))),#N/A,
IFERROR(VLOOKUP(BG301,MonsterTable!$A:$B,MATCH(MonsterTable!$B$1,MonsterTable!$A$1:$B$1,0),0),
IF(OR(NOT(ISBLANK(BI301)),ISBLANK(BJ301)),#N/A,
IF(BG301="empty","empty",
VLOOKUP(BG301,MonsterGroupTable!$A:$A,1,0)))))))</f>
        <v/>
      </c>
      <c r="BO301" s="2" t="str">
        <f>IF(AND(ISBLANK(BN301),OR(NOT(ISBLANK(BP301)),NOT(ISBLANK(BQ301)))),#N/A,
IF(ISBLANK(BN301),"",
IF(AND(NOT(ISERROR(VLOOKUP(BN301,MonsterTable!$A:$B,MATCH(MonsterTable!$B$1,MonsterTable!$A$1:$B$1,0),0))),OR(ISBLANK(BP301),ISBLANK(BQ301))),#N/A,
IFERROR(VLOOKUP(BN301,MonsterTable!$A:$B,MATCH(MonsterTable!$B$1,MonsterTable!$A$1:$B$1,0),0),
IF(OR(NOT(ISBLANK(BP301)),ISBLANK(BQ301)),#N/A,
IF(BN301="empty","empty",
VLOOKUP(BN301,MonsterGroupTable!$A:$A,1,0)))))))</f>
        <v/>
      </c>
      <c r="BV301" s="2" t="str">
        <f>IF(AND(ISBLANK(BU301),OR(NOT(ISBLANK(BW301)),NOT(ISBLANK(BX301)))),#N/A,
IF(ISBLANK(BU301),"",
IF(AND(NOT(ISERROR(VLOOKUP(BU301,MonsterTable!$A:$B,MATCH(MonsterTable!$B$1,MonsterTable!$A$1:$B$1,0),0))),OR(ISBLANK(BW301),ISBLANK(BX301))),#N/A,
IFERROR(VLOOKUP(BU301,MonsterTable!$A:$B,MATCH(MonsterTable!$B$1,MonsterTable!$A$1:$B$1,0),0),
IF(OR(NOT(ISBLANK(BW301)),ISBLANK(BX301)),#N/A,
IF(BU301="empty","empty",
VLOOKUP(BU301,MonsterGroupTable!$A:$A,1,0)))))))</f>
        <v/>
      </c>
      <c r="CC301" s="2" t="str">
        <f>IF(AND(ISBLANK(CB301),OR(NOT(ISBLANK(CD301)),NOT(ISBLANK(CE301)))),#N/A,
IF(ISBLANK(CB301),"",
IF(AND(NOT(ISERROR(VLOOKUP(CB301,MonsterTable!$A:$B,MATCH(MonsterTable!$B$1,MonsterTable!$A$1:$B$1,0),0))),OR(ISBLANK(CD301),ISBLANK(CE301))),#N/A,
IFERROR(VLOOKUP(CB301,MonsterTable!$A:$B,MATCH(MonsterTable!$B$1,MonsterTable!$A$1:$B$1,0),0),
IF(OR(NOT(ISBLANK(CD301)),ISBLANK(CE301)),#N/A,
IF(CB301="empty","empty",
VLOOKUP(CB301,MonsterGroupTable!$A:$A,1,0)))))))</f>
        <v/>
      </c>
      <c r="CJ301" s="2" t="str">
        <f>IF(AND(ISBLANK(CI301),OR(NOT(ISBLANK(CK301)),NOT(ISBLANK(CL301)))),#N/A,
IF(ISBLANK(CI301),"",
IF(AND(NOT(ISERROR(VLOOKUP(CI301,MonsterTable!$A:$B,MATCH(MonsterTable!$B$1,MonsterTable!$A$1:$B$1,0),0))),OR(ISBLANK(CK301),ISBLANK(CL301))),#N/A,
IFERROR(VLOOKUP(CI301,MonsterTable!$A:$B,MATCH(MonsterTable!$B$1,MonsterTable!$A$1:$B$1,0),0),
IF(OR(NOT(ISBLANK(CK301)),ISBLANK(CL301)),#N/A,
IF(CI301="empty","empty",
VLOOKUP(CI301,MonsterGroupTable!$A:$A,1,0)))))))</f>
        <v/>
      </c>
    </row>
    <row r="302" spans="1:88">
      <c r="A302">
        <v>10301</v>
      </c>
      <c r="B302">
        <f t="shared" si="8"/>
        <v>1.1000000000000001</v>
      </c>
      <c r="C302">
        <f t="shared" si="8"/>
        <v>1.1000000000000001</v>
      </c>
      <c r="F302">
        <v>650</v>
      </c>
      <c r="G302">
        <v>14692</v>
      </c>
      <c r="H302">
        <v>0</v>
      </c>
      <c r="I302">
        <v>0</v>
      </c>
      <c r="J302">
        <v>0</v>
      </c>
      <c r="K302" t="s">
        <v>28</v>
      </c>
      <c r="L302" t="s">
        <v>260</v>
      </c>
      <c r="M302" t="s">
        <v>79</v>
      </c>
      <c r="N302" t="s">
        <v>80</v>
      </c>
      <c r="O302">
        <v>0</v>
      </c>
      <c r="P302">
        <v>-4.75</v>
      </c>
      <c r="Q302">
        <v>-3.5</v>
      </c>
      <c r="R302">
        <v>4.75</v>
      </c>
      <c r="S302">
        <v>3</v>
      </c>
      <c r="T302">
        <v>-13.5</v>
      </c>
      <c r="U302">
        <v>2.5499999999999998</v>
      </c>
      <c r="V302">
        <v>-6.75</v>
      </c>
      <c r="W302" t="str">
        <f t="shared" si="9"/>
        <v>g111,5</v>
      </c>
      <c r="X302" s="1" t="s">
        <v>289</v>
      </c>
      <c r="Y302" s="2" t="str">
        <f>IF(AND(ISBLANK(X302),OR(NOT(ISBLANK(Z302)),NOT(ISBLANK(AA302)))),#N/A,
IF(ISBLANK(X302),"",
IF(AND(NOT(ISERROR(VLOOKUP(X302,MonsterTable!$A:$B,MATCH(MonsterTable!$B$1,MonsterTable!$A$1:$B$1,0),0))),OR(ISBLANK(Z302),ISBLANK(AA302))),#N/A,
IFERROR(VLOOKUP(X302,MonsterTable!$A:$B,MATCH(MonsterTable!$B$1,MonsterTable!$A$1:$B$1,0),0),
IF(OR(NOT(ISBLANK(Z302)),ISBLANK(AA302)),#N/A,
IF(X302="empty","empty",
VLOOKUP(X302,MonsterGroupTable!$A:$A,1,0)))))))</f>
        <v>g111</v>
      </c>
      <c r="AA302">
        <v>5</v>
      </c>
      <c r="AF302" s="2" t="str">
        <f>IF(AND(ISBLANK(AE302),OR(NOT(ISBLANK(AG302)),NOT(ISBLANK(AH302)))),#N/A,
IF(ISBLANK(AE302),"",
IF(AND(NOT(ISERROR(VLOOKUP(AE302,MonsterTable!$A:$B,MATCH(MonsterTable!$B$1,MonsterTable!$A$1:$B$1,0),0))),OR(ISBLANK(AG302),ISBLANK(AH302))),#N/A,
IFERROR(VLOOKUP(AE302,MonsterTable!$A:$B,MATCH(MonsterTable!$B$1,MonsterTable!$A$1:$B$1,0),0),
IF(OR(NOT(ISBLANK(AG302)),ISBLANK(AH302)),#N/A,
IF(AE302="empty","empty",
VLOOKUP(AE302,MonsterGroupTable!$A:$A,1,0)))))))</f>
        <v/>
      </c>
      <c r="AM302" s="2" t="str">
        <f>IF(AND(ISBLANK(AL302),OR(NOT(ISBLANK(AN302)),NOT(ISBLANK(AO302)))),#N/A,
IF(ISBLANK(AL302),"",
IF(AND(NOT(ISERROR(VLOOKUP(AL302,MonsterTable!$A:$B,MATCH(MonsterTable!$B$1,MonsterTable!$A$1:$B$1,0),0))),OR(ISBLANK(AN302),ISBLANK(AO302))),#N/A,
IFERROR(VLOOKUP(AL302,MonsterTable!$A:$B,MATCH(MonsterTable!$B$1,MonsterTable!$A$1:$B$1,0),0),
IF(OR(NOT(ISBLANK(AN302)),ISBLANK(AO302)),#N/A,
IF(AL302="empty","empty",
VLOOKUP(AL302,MonsterGroupTable!$A:$A,1,0)))))))</f>
        <v/>
      </c>
      <c r="AT302" s="2" t="str">
        <f>IF(AND(ISBLANK(AS302),OR(NOT(ISBLANK(AU302)),NOT(ISBLANK(AV302)))),#N/A,
IF(ISBLANK(AS302),"",
IF(AND(NOT(ISERROR(VLOOKUP(AS302,MonsterTable!$A:$B,MATCH(MonsterTable!$B$1,MonsterTable!$A$1:$B$1,0),0))),OR(ISBLANK(AU302),ISBLANK(AV302))),#N/A,
IFERROR(VLOOKUP(AS302,MonsterTable!$A:$B,MATCH(MonsterTable!$B$1,MonsterTable!$A$1:$B$1,0),0),
IF(OR(NOT(ISBLANK(AU302)),ISBLANK(AV302)),#N/A,
IF(AS302="empty","empty",
VLOOKUP(AS302,MonsterGroupTable!$A:$A,1,0)))))))</f>
        <v/>
      </c>
      <c r="BA302" s="2" t="str">
        <f>IF(AND(ISBLANK(AZ302),OR(NOT(ISBLANK(BB302)),NOT(ISBLANK(BC302)))),#N/A,
IF(ISBLANK(AZ302),"",
IF(AND(NOT(ISERROR(VLOOKUP(AZ302,MonsterTable!$A:$B,MATCH(MonsterTable!$B$1,MonsterTable!$A$1:$B$1,0),0))),OR(ISBLANK(BB302),ISBLANK(BC302))),#N/A,
IFERROR(VLOOKUP(AZ302,MonsterTable!$A:$B,MATCH(MonsterTable!$B$1,MonsterTable!$A$1:$B$1,0),0),
IF(OR(NOT(ISBLANK(BB302)),ISBLANK(BC302)),#N/A,
IF(AZ302="empty","empty",
VLOOKUP(AZ302,MonsterGroupTable!$A:$A,1,0)))))))</f>
        <v/>
      </c>
      <c r="BH302" s="2" t="str">
        <f>IF(AND(ISBLANK(BG302),OR(NOT(ISBLANK(BI302)),NOT(ISBLANK(BJ302)))),#N/A,
IF(ISBLANK(BG302),"",
IF(AND(NOT(ISERROR(VLOOKUP(BG302,MonsterTable!$A:$B,MATCH(MonsterTable!$B$1,MonsterTable!$A$1:$B$1,0),0))),OR(ISBLANK(BI302),ISBLANK(BJ302))),#N/A,
IFERROR(VLOOKUP(BG302,MonsterTable!$A:$B,MATCH(MonsterTable!$B$1,MonsterTable!$A$1:$B$1,0),0),
IF(OR(NOT(ISBLANK(BI302)),ISBLANK(BJ302)),#N/A,
IF(BG302="empty","empty",
VLOOKUP(BG302,MonsterGroupTable!$A:$A,1,0)))))))</f>
        <v/>
      </c>
      <c r="BO302" s="2" t="str">
        <f>IF(AND(ISBLANK(BN302),OR(NOT(ISBLANK(BP302)),NOT(ISBLANK(BQ302)))),#N/A,
IF(ISBLANK(BN302),"",
IF(AND(NOT(ISERROR(VLOOKUP(BN302,MonsterTable!$A:$B,MATCH(MonsterTable!$B$1,MonsterTable!$A$1:$B$1,0),0))),OR(ISBLANK(BP302),ISBLANK(BQ302))),#N/A,
IFERROR(VLOOKUP(BN302,MonsterTable!$A:$B,MATCH(MonsterTable!$B$1,MonsterTable!$A$1:$B$1,0),0),
IF(OR(NOT(ISBLANK(BP302)),ISBLANK(BQ302)),#N/A,
IF(BN302="empty","empty",
VLOOKUP(BN302,MonsterGroupTable!$A:$A,1,0)))))))</f>
        <v/>
      </c>
      <c r="BV302" s="2" t="str">
        <f>IF(AND(ISBLANK(BU302),OR(NOT(ISBLANK(BW302)),NOT(ISBLANK(BX302)))),#N/A,
IF(ISBLANK(BU302),"",
IF(AND(NOT(ISERROR(VLOOKUP(BU302,MonsterTable!$A:$B,MATCH(MonsterTable!$B$1,MonsterTable!$A$1:$B$1,0),0))),OR(ISBLANK(BW302),ISBLANK(BX302))),#N/A,
IFERROR(VLOOKUP(BU302,MonsterTable!$A:$B,MATCH(MonsterTable!$B$1,MonsterTable!$A$1:$B$1,0),0),
IF(OR(NOT(ISBLANK(BW302)),ISBLANK(BX302)),#N/A,
IF(BU302="empty","empty",
VLOOKUP(BU302,MonsterGroupTable!$A:$A,1,0)))))))</f>
        <v/>
      </c>
      <c r="CC302" s="2" t="str">
        <f>IF(AND(ISBLANK(CB302),OR(NOT(ISBLANK(CD302)),NOT(ISBLANK(CE302)))),#N/A,
IF(ISBLANK(CB302),"",
IF(AND(NOT(ISERROR(VLOOKUP(CB302,MonsterTable!$A:$B,MATCH(MonsterTable!$B$1,MonsterTable!$A$1:$B$1,0),0))),OR(ISBLANK(CD302),ISBLANK(CE302))),#N/A,
IFERROR(VLOOKUP(CB302,MonsterTable!$A:$B,MATCH(MonsterTable!$B$1,MonsterTable!$A$1:$B$1,0),0),
IF(OR(NOT(ISBLANK(CD302)),ISBLANK(CE302)),#N/A,
IF(CB302="empty","empty",
VLOOKUP(CB302,MonsterGroupTable!$A:$A,1,0)))))))</f>
        <v/>
      </c>
      <c r="CJ302" s="2" t="str">
        <f>IF(AND(ISBLANK(CI302),OR(NOT(ISBLANK(CK302)),NOT(ISBLANK(CL302)))),#N/A,
IF(ISBLANK(CI302),"",
IF(AND(NOT(ISERROR(VLOOKUP(CI302,MonsterTable!$A:$B,MATCH(MonsterTable!$B$1,MonsterTable!$A$1:$B$1,0),0))),OR(ISBLANK(CK302),ISBLANK(CL302))),#N/A,
IFERROR(VLOOKUP(CI302,MonsterTable!$A:$B,MATCH(MonsterTable!$B$1,MonsterTable!$A$1:$B$1,0),0),
IF(OR(NOT(ISBLANK(CK302)),ISBLANK(CL302)),#N/A,
IF(CI302="empty","empty",
VLOOKUP(CI302,MonsterGroupTable!$A:$A,1,0)))))))</f>
        <v/>
      </c>
    </row>
    <row r="303" spans="1:88">
      <c r="A303">
        <v>10302</v>
      </c>
      <c r="B303">
        <f t="shared" si="8"/>
        <v>1.1000000000000001</v>
      </c>
      <c r="C303">
        <f t="shared" si="8"/>
        <v>1.1000000000000001</v>
      </c>
      <c r="F303">
        <v>700</v>
      </c>
      <c r="G303">
        <v>14782</v>
      </c>
      <c r="H303">
        <v>0</v>
      </c>
      <c r="I303">
        <v>0</v>
      </c>
      <c r="J303">
        <v>0</v>
      </c>
      <c r="K303" t="s">
        <v>28</v>
      </c>
      <c r="L303" t="s">
        <v>260</v>
      </c>
      <c r="M303" t="s">
        <v>79</v>
      </c>
      <c r="N303" t="s">
        <v>80</v>
      </c>
      <c r="O303">
        <v>0</v>
      </c>
      <c r="P303">
        <v>-4.75</v>
      </c>
      <c r="Q303">
        <v>-3.5</v>
      </c>
      <c r="R303">
        <v>4.75</v>
      </c>
      <c r="S303">
        <v>3</v>
      </c>
      <c r="T303">
        <v>-13.5</v>
      </c>
      <c r="U303">
        <v>2.5499999999999998</v>
      </c>
      <c r="V303">
        <v>-6.75</v>
      </c>
      <c r="W303" t="str">
        <f t="shared" si="9"/>
        <v>g111,5</v>
      </c>
      <c r="X303" s="1" t="s">
        <v>289</v>
      </c>
      <c r="Y303" s="2" t="str">
        <f>IF(AND(ISBLANK(X303),OR(NOT(ISBLANK(Z303)),NOT(ISBLANK(AA303)))),#N/A,
IF(ISBLANK(X303),"",
IF(AND(NOT(ISERROR(VLOOKUP(X303,MonsterTable!$A:$B,MATCH(MonsterTable!$B$1,MonsterTable!$A$1:$B$1,0),0))),OR(ISBLANK(Z303),ISBLANK(AA303))),#N/A,
IFERROR(VLOOKUP(X303,MonsterTable!$A:$B,MATCH(MonsterTable!$B$1,MonsterTable!$A$1:$B$1,0),0),
IF(OR(NOT(ISBLANK(Z303)),ISBLANK(AA303)),#N/A,
IF(X303="empty","empty",
VLOOKUP(X303,MonsterGroupTable!$A:$A,1,0)))))))</f>
        <v>g111</v>
      </c>
      <c r="AA303">
        <v>5</v>
      </c>
      <c r="AF303" s="2" t="str">
        <f>IF(AND(ISBLANK(AE303),OR(NOT(ISBLANK(AG303)),NOT(ISBLANK(AH303)))),#N/A,
IF(ISBLANK(AE303),"",
IF(AND(NOT(ISERROR(VLOOKUP(AE303,MonsterTable!$A:$B,MATCH(MonsterTable!$B$1,MonsterTable!$A$1:$B$1,0),0))),OR(ISBLANK(AG303),ISBLANK(AH303))),#N/A,
IFERROR(VLOOKUP(AE303,MonsterTable!$A:$B,MATCH(MonsterTable!$B$1,MonsterTable!$A$1:$B$1,0),0),
IF(OR(NOT(ISBLANK(AG303)),ISBLANK(AH303)),#N/A,
IF(AE303="empty","empty",
VLOOKUP(AE303,MonsterGroupTable!$A:$A,1,0)))))))</f>
        <v/>
      </c>
      <c r="AM303" s="2" t="str">
        <f>IF(AND(ISBLANK(AL303),OR(NOT(ISBLANK(AN303)),NOT(ISBLANK(AO303)))),#N/A,
IF(ISBLANK(AL303),"",
IF(AND(NOT(ISERROR(VLOOKUP(AL303,MonsterTable!$A:$B,MATCH(MonsterTable!$B$1,MonsterTable!$A$1:$B$1,0),0))),OR(ISBLANK(AN303),ISBLANK(AO303))),#N/A,
IFERROR(VLOOKUP(AL303,MonsterTable!$A:$B,MATCH(MonsterTable!$B$1,MonsterTable!$A$1:$B$1,0),0),
IF(OR(NOT(ISBLANK(AN303)),ISBLANK(AO303)),#N/A,
IF(AL303="empty","empty",
VLOOKUP(AL303,MonsterGroupTable!$A:$A,1,0)))))))</f>
        <v/>
      </c>
      <c r="AT303" s="2" t="str">
        <f>IF(AND(ISBLANK(AS303),OR(NOT(ISBLANK(AU303)),NOT(ISBLANK(AV303)))),#N/A,
IF(ISBLANK(AS303),"",
IF(AND(NOT(ISERROR(VLOOKUP(AS303,MonsterTable!$A:$B,MATCH(MonsterTable!$B$1,MonsterTable!$A$1:$B$1,0),0))),OR(ISBLANK(AU303),ISBLANK(AV303))),#N/A,
IFERROR(VLOOKUP(AS303,MonsterTable!$A:$B,MATCH(MonsterTable!$B$1,MonsterTable!$A$1:$B$1,0),0),
IF(OR(NOT(ISBLANK(AU303)),ISBLANK(AV303)),#N/A,
IF(AS303="empty","empty",
VLOOKUP(AS303,MonsterGroupTable!$A:$A,1,0)))))))</f>
        <v/>
      </c>
      <c r="BA303" s="2" t="str">
        <f>IF(AND(ISBLANK(AZ303),OR(NOT(ISBLANK(BB303)),NOT(ISBLANK(BC303)))),#N/A,
IF(ISBLANK(AZ303),"",
IF(AND(NOT(ISERROR(VLOOKUP(AZ303,MonsterTable!$A:$B,MATCH(MonsterTable!$B$1,MonsterTable!$A$1:$B$1,0),0))),OR(ISBLANK(BB303),ISBLANK(BC303))),#N/A,
IFERROR(VLOOKUP(AZ303,MonsterTable!$A:$B,MATCH(MonsterTable!$B$1,MonsterTable!$A$1:$B$1,0),0),
IF(OR(NOT(ISBLANK(BB303)),ISBLANK(BC303)),#N/A,
IF(AZ303="empty","empty",
VLOOKUP(AZ303,MonsterGroupTable!$A:$A,1,0)))))))</f>
        <v/>
      </c>
      <c r="BH303" s="2" t="str">
        <f>IF(AND(ISBLANK(BG303),OR(NOT(ISBLANK(BI303)),NOT(ISBLANK(BJ303)))),#N/A,
IF(ISBLANK(BG303),"",
IF(AND(NOT(ISERROR(VLOOKUP(BG303,MonsterTable!$A:$B,MATCH(MonsterTable!$B$1,MonsterTable!$A$1:$B$1,0),0))),OR(ISBLANK(BI303),ISBLANK(BJ303))),#N/A,
IFERROR(VLOOKUP(BG303,MonsterTable!$A:$B,MATCH(MonsterTable!$B$1,MonsterTable!$A$1:$B$1,0),0),
IF(OR(NOT(ISBLANK(BI303)),ISBLANK(BJ303)),#N/A,
IF(BG303="empty","empty",
VLOOKUP(BG303,MonsterGroupTable!$A:$A,1,0)))))))</f>
        <v/>
      </c>
      <c r="BO303" s="2" t="str">
        <f>IF(AND(ISBLANK(BN303),OR(NOT(ISBLANK(BP303)),NOT(ISBLANK(BQ303)))),#N/A,
IF(ISBLANK(BN303),"",
IF(AND(NOT(ISERROR(VLOOKUP(BN303,MonsterTable!$A:$B,MATCH(MonsterTable!$B$1,MonsterTable!$A$1:$B$1,0),0))),OR(ISBLANK(BP303),ISBLANK(BQ303))),#N/A,
IFERROR(VLOOKUP(BN303,MonsterTable!$A:$B,MATCH(MonsterTable!$B$1,MonsterTable!$A$1:$B$1,0),0),
IF(OR(NOT(ISBLANK(BP303)),ISBLANK(BQ303)),#N/A,
IF(BN303="empty","empty",
VLOOKUP(BN303,MonsterGroupTable!$A:$A,1,0)))))))</f>
        <v/>
      </c>
      <c r="BV303" s="2" t="str">
        <f>IF(AND(ISBLANK(BU303),OR(NOT(ISBLANK(BW303)),NOT(ISBLANK(BX303)))),#N/A,
IF(ISBLANK(BU303),"",
IF(AND(NOT(ISERROR(VLOOKUP(BU303,MonsterTable!$A:$B,MATCH(MonsterTable!$B$1,MonsterTable!$A$1:$B$1,0),0))),OR(ISBLANK(BW303),ISBLANK(BX303))),#N/A,
IFERROR(VLOOKUP(BU303,MonsterTable!$A:$B,MATCH(MonsterTable!$B$1,MonsterTable!$A$1:$B$1,0),0),
IF(OR(NOT(ISBLANK(BW303)),ISBLANK(BX303)),#N/A,
IF(BU303="empty","empty",
VLOOKUP(BU303,MonsterGroupTable!$A:$A,1,0)))))))</f>
        <v/>
      </c>
      <c r="CC303" s="2" t="str">
        <f>IF(AND(ISBLANK(CB303),OR(NOT(ISBLANK(CD303)),NOT(ISBLANK(CE303)))),#N/A,
IF(ISBLANK(CB303),"",
IF(AND(NOT(ISERROR(VLOOKUP(CB303,MonsterTable!$A:$B,MATCH(MonsterTable!$B$1,MonsterTable!$A$1:$B$1,0),0))),OR(ISBLANK(CD303),ISBLANK(CE303))),#N/A,
IFERROR(VLOOKUP(CB303,MonsterTable!$A:$B,MATCH(MonsterTable!$B$1,MonsterTable!$A$1:$B$1,0),0),
IF(OR(NOT(ISBLANK(CD303)),ISBLANK(CE303)),#N/A,
IF(CB303="empty","empty",
VLOOKUP(CB303,MonsterGroupTable!$A:$A,1,0)))))))</f>
        <v/>
      </c>
      <c r="CJ303" s="2" t="str">
        <f>IF(AND(ISBLANK(CI303),OR(NOT(ISBLANK(CK303)),NOT(ISBLANK(CL303)))),#N/A,
IF(ISBLANK(CI303),"",
IF(AND(NOT(ISERROR(VLOOKUP(CI303,MonsterTable!$A:$B,MATCH(MonsterTable!$B$1,MonsterTable!$A$1:$B$1,0),0))),OR(ISBLANK(CK303),ISBLANK(CL303))),#N/A,
IFERROR(VLOOKUP(CI303,MonsterTable!$A:$B,MATCH(MonsterTable!$B$1,MonsterTable!$A$1:$B$1,0),0),
IF(OR(NOT(ISBLANK(CK303)),ISBLANK(CL303)),#N/A,
IF(CI303="empty","empty",
VLOOKUP(CI303,MonsterGroupTable!$A:$A,1,0)))))))</f>
        <v/>
      </c>
    </row>
    <row r="304" spans="1:88">
      <c r="A304">
        <v>10303</v>
      </c>
      <c r="B304">
        <f t="shared" si="8"/>
        <v>1.1000000000000001</v>
      </c>
      <c r="C304">
        <f t="shared" si="8"/>
        <v>1.1000000000000001</v>
      </c>
      <c r="F304">
        <v>750</v>
      </c>
      <c r="G304">
        <v>14872</v>
      </c>
      <c r="H304">
        <v>0</v>
      </c>
      <c r="I304">
        <v>0</v>
      </c>
      <c r="J304">
        <v>0</v>
      </c>
      <c r="K304" t="s">
        <v>28</v>
      </c>
      <c r="L304" t="s">
        <v>260</v>
      </c>
      <c r="M304" t="s">
        <v>79</v>
      </c>
      <c r="N304" t="s">
        <v>80</v>
      </c>
      <c r="O304">
        <v>0</v>
      </c>
      <c r="P304">
        <v>-4.75</v>
      </c>
      <c r="Q304">
        <v>-3.5</v>
      </c>
      <c r="R304">
        <v>4.75</v>
      </c>
      <c r="S304">
        <v>3</v>
      </c>
      <c r="T304">
        <v>-13.5</v>
      </c>
      <c r="U304">
        <v>2.5499999999999998</v>
      </c>
      <c r="V304">
        <v>-6.75</v>
      </c>
      <c r="W304" t="str">
        <f t="shared" si="9"/>
        <v>g111,5</v>
      </c>
      <c r="X304" s="1" t="s">
        <v>289</v>
      </c>
      <c r="Y304" s="2" t="str">
        <f>IF(AND(ISBLANK(X304),OR(NOT(ISBLANK(Z304)),NOT(ISBLANK(AA304)))),#N/A,
IF(ISBLANK(X304),"",
IF(AND(NOT(ISERROR(VLOOKUP(X304,MonsterTable!$A:$B,MATCH(MonsterTable!$B$1,MonsterTable!$A$1:$B$1,0),0))),OR(ISBLANK(Z304),ISBLANK(AA304))),#N/A,
IFERROR(VLOOKUP(X304,MonsterTable!$A:$B,MATCH(MonsterTable!$B$1,MonsterTable!$A$1:$B$1,0),0),
IF(OR(NOT(ISBLANK(Z304)),ISBLANK(AA304)),#N/A,
IF(X304="empty","empty",
VLOOKUP(X304,MonsterGroupTable!$A:$A,1,0)))))))</f>
        <v>g111</v>
      </c>
      <c r="AA304">
        <v>5</v>
      </c>
      <c r="AF304" s="2" t="str">
        <f>IF(AND(ISBLANK(AE304),OR(NOT(ISBLANK(AG304)),NOT(ISBLANK(AH304)))),#N/A,
IF(ISBLANK(AE304),"",
IF(AND(NOT(ISERROR(VLOOKUP(AE304,MonsterTable!$A:$B,MATCH(MonsterTable!$B$1,MonsterTable!$A$1:$B$1,0),0))),OR(ISBLANK(AG304),ISBLANK(AH304))),#N/A,
IFERROR(VLOOKUP(AE304,MonsterTable!$A:$B,MATCH(MonsterTable!$B$1,MonsterTable!$A$1:$B$1,0),0),
IF(OR(NOT(ISBLANK(AG304)),ISBLANK(AH304)),#N/A,
IF(AE304="empty","empty",
VLOOKUP(AE304,MonsterGroupTable!$A:$A,1,0)))))))</f>
        <v/>
      </c>
      <c r="AM304" s="2" t="str">
        <f>IF(AND(ISBLANK(AL304),OR(NOT(ISBLANK(AN304)),NOT(ISBLANK(AO304)))),#N/A,
IF(ISBLANK(AL304),"",
IF(AND(NOT(ISERROR(VLOOKUP(AL304,MonsterTable!$A:$B,MATCH(MonsterTable!$B$1,MonsterTable!$A$1:$B$1,0),0))),OR(ISBLANK(AN304),ISBLANK(AO304))),#N/A,
IFERROR(VLOOKUP(AL304,MonsterTable!$A:$B,MATCH(MonsterTable!$B$1,MonsterTable!$A$1:$B$1,0),0),
IF(OR(NOT(ISBLANK(AN304)),ISBLANK(AO304)),#N/A,
IF(AL304="empty","empty",
VLOOKUP(AL304,MonsterGroupTable!$A:$A,1,0)))))))</f>
        <v/>
      </c>
      <c r="AT304" s="2" t="str">
        <f>IF(AND(ISBLANK(AS304),OR(NOT(ISBLANK(AU304)),NOT(ISBLANK(AV304)))),#N/A,
IF(ISBLANK(AS304),"",
IF(AND(NOT(ISERROR(VLOOKUP(AS304,MonsterTable!$A:$B,MATCH(MonsterTable!$B$1,MonsterTable!$A$1:$B$1,0),0))),OR(ISBLANK(AU304),ISBLANK(AV304))),#N/A,
IFERROR(VLOOKUP(AS304,MonsterTable!$A:$B,MATCH(MonsterTable!$B$1,MonsterTable!$A$1:$B$1,0),0),
IF(OR(NOT(ISBLANK(AU304)),ISBLANK(AV304)),#N/A,
IF(AS304="empty","empty",
VLOOKUP(AS304,MonsterGroupTable!$A:$A,1,0)))))))</f>
        <v/>
      </c>
      <c r="BA304" s="2" t="str">
        <f>IF(AND(ISBLANK(AZ304),OR(NOT(ISBLANK(BB304)),NOT(ISBLANK(BC304)))),#N/A,
IF(ISBLANK(AZ304),"",
IF(AND(NOT(ISERROR(VLOOKUP(AZ304,MonsterTable!$A:$B,MATCH(MonsterTable!$B$1,MonsterTable!$A$1:$B$1,0),0))),OR(ISBLANK(BB304),ISBLANK(BC304))),#N/A,
IFERROR(VLOOKUP(AZ304,MonsterTable!$A:$B,MATCH(MonsterTable!$B$1,MonsterTable!$A$1:$B$1,0),0),
IF(OR(NOT(ISBLANK(BB304)),ISBLANK(BC304)),#N/A,
IF(AZ304="empty","empty",
VLOOKUP(AZ304,MonsterGroupTable!$A:$A,1,0)))))))</f>
        <v/>
      </c>
      <c r="BH304" s="2" t="str">
        <f>IF(AND(ISBLANK(BG304),OR(NOT(ISBLANK(BI304)),NOT(ISBLANK(BJ304)))),#N/A,
IF(ISBLANK(BG304),"",
IF(AND(NOT(ISERROR(VLOOKUP(BG304,MonsterTable!$A:$B,MATCH(MonsterTable!$B$1,MonsterTable!$A$1:$B$1,0),0))),OR(ISBLANK(BI304),ISBLANK(BJ304))),#N/A,
IFERROR(VLOOKUP(BG304,MonsterTable!$A:$B,MATCH(MonsterTable!$B$1,MonsterTable!$A$1:$B$1,0),0),
IF(OR(NOT(ISBLANK(BI304)),ISBLANK(BJ304)),#N/A,
IF(BG304="empty","empty",
VLOOKUP(BG304,MonsterGroupTable!$A:$A,1,0)))))))</f>
        <v/>
      </c>
      <c r="BO304" s="2" t="str">
        <f>IF(AND(ISBLANK(BN304),OR(NOT(ISBLANK(BP304)),NOT(ISBLANK(BQ304)))),#N/A,
IF(ISBLANK(BN304),"",
IF(AND(NOT(ISERROR(VLOOKUP(BN304,MonsterTable!$A:$B,MATCH(MonsterTable!$B$1,MonsterTable!$A$1:$B$1,0),0))),OR(ISBLANK(BP304),ISBLANK(BQ304))),#N/A,
IFERROR(VLOOKUP(BN304,MonsterTable!$A:$B,MATCH(MonsterTable!$B$1,MonsterTable!$A$1:$B$1,0),0),
IF(OR(NOT(ISBLANK(BP304)),ISBLANK(BQ304)),#N/A,
IF(BN304="empty","empty",
VLOOKUP(BN304,MonsterGroupTable!$A:$A,1,0)))))))</f>
        <v/>
      </c>
      <c r="BV304" s="2" t="str">
        <f>IF(AND(ISBLANK(BU304),OR(NOT(ISBLANK(BW304)),NOT(ISBLANK(BX304)))),#N/A,
IF(ISBLANK(BU304),"",
IF(AND(NOT(ISERROR(VLOOKUP(BU304,MonsterTable!$A:$B,MATCH(MonsterTable!$B$1,MonsterTable!$A$1:$B$1,0),0))),OR(ISBLANK(BW304),ISBLANK(BX304))),#N/A,
IFERROR(VLOOKUP(BU304,MonsterTable!$A:$B,MATCH(MonsterTable!$B$1,MonsterTable!$A$1:$B$1,0),0),
IF(OR(NOT(ISBLANK(BW304)),ISBLANK(BX304)),#N/A,
IF(BU304="empty","empty",
VLOOKUP(BU304,MonsterGroupTable!$A:$A,1,0)))))))</f>
        <v/>
      </c>
      <c r="CC304" s="2" t="str">
        <f>IF(AND(ISBLANK(CB304),OR(NOT(ISBLANK(CD304)),NOT(ISBLANK(CE304)))),#N/A,
IF(ISBLANK(CB304),"",
IF(AND(NOT(ISERROR(VLOOKUP(CB304,MonsterTable!$A:$B,MATCH(MonsterTable!$B$1,MonsterTable!$A$1:$B$1,0),0))),OR(ISBLANK(CD304),ISBLANK(CE304))),#N/A,
IFERROR(VLOOKUP(CB304,MonsterTable!$A:$B,MATCH(MonsterTable!$B$1,MonsterTable!$A$1:$B$1,0),0),
IF(OR(NOT(ISBLANK(CD304)),ISBLANK(CE304)),#N/A,
IF(CB304="empty","empty",
VLOOKUP(CB304,MonsterGroupTable!$A:$A,1,0)))))))</f>
        <v/>
      </c>
      <c r="CJ304" s="2" t="str">
        <f>IF(AND(ISBLANK(CI304),OR(NOT(ISBLANK(CK304)),NOT(ISBLANK(CL304)))),#N/A,
IF(ISBLANK(CI304),"",
IF(AND(NOT(ISERROR(VLOOKUP(CI304,MonsterTable!$A:$B,MATCH(MonsterTable!$B$1,MonsterTable!$A$1:$B$1,0),0))),OR(ISBLANK(CK304),ISBLANK(CL304))),#N/A,
IFERROR(VLOOKUP(CI304,MonsterTable!$A:$B,MATCH(MonsterTable!$B$1,MonsterTable!$A$1:$B$1,0),0),
IF(OR(NOT(ISBLANK(CK304)),ISBLANK(CL304)),#N/A,
IF(CI304="empty","empty",
VLOOKUP(CI304,MonsterGroupTable!$A:$A,1,0)))))))</f>
        <v/>
      </c>
    </row>
    <row r="305" spans="1:88">
      <c r="A305">
        <v>10304</v>
      </c>
      <c r="B305">
        <f t="shared" si="8"/>
        <v>1.1000000000000001</v>
      </c>
      <c r="C305">
        <f t="shared" si="8"/>
        <v>1.1000000000000001</v>
      </c>
      <c r="F305">
        <v>800</v>
      </c>
      <c r="G305">
        <v>14962</v>
      </c>
      <c r="H305">
        <v>0</v>
      </c>
      <c r="I305">
        <v>0</v>
      </c>
      <c r="J305">
        <v>0</v>
      </c>
      <c r="K305" t="s">
        <v>28</v>
      </c>
      <c r="L305" t="s">
        <v>260</v>
      </c>
      <c r="M305" t="s">
        <v>79</v>
      </c>
      <c r="N305" t="s">
        <v>80</v>
      </c>
      <c r="O305">
        <v>0</v>
      </c>
      <c r="P305">
        <v>-4.75</v>
      </c>
      <c r="Q305">
        <v>-3.5</v>
      </c>
      <c r="R305">
        <v>4.75</v>
      </c>
      <c r="S305">
        <v>3</v>
      </c>
      <c r="T305">
        <v>-13.5</v>
      </c>
      <c r="U305">
        <v>2.5499999999999998</v>
      </c>
      <c r="V305">
        <v>-6.75</v>
      </c>
      <c r="W305" t="str">
        <f t="shared" si="9"/>
        <v>g111,5</v>
      </c>
      <c r="X305" s="1" t="s">
        <v>289</v>
      </c>
      <c r="Y305" s="2" t="str">
        <f>IF(AND(ISBLANK(X305),OR(NOT(ISBLANK(Z305)),NOT(ISBLANK(AA305)))),#N/A,
IF(ISBLANK(X305),"",
IF(AND(NOT(ISERROR(VLOOKUP(X305,MonsterTable!$A:$B,MATCH(MonsterTable!$B$1,MonsterTable!$A$1:$B$1,0),0))),OR(ISBLANK(Z305),ISBLANK(AA305))),#N/A,
IFERROR(VLOOKUP(X305,MonsterTable!$A:$B,MATCH(MonsterTable!$B$1,MonsterTable!$A$1:$B$1,0),0),
IF(OR(NOT(ISBLANK(Z305)),ISBLANK(AA305)),#N/A,
IF(X305="empty","empty",
VLOOKUP(X305,MonsterGroupTable!$A:$A,1,0)))))))</f>
        <v>g111</v>
      </c>
      <c r="AA305">
        <v>5</v>
      </c>
      <c r="AF305" s="2" t="str">
        <f>IF(AND(ISBLANK(AE305),OR(NOT(ISBLANK(AG305)),NOT(ISBLANK(AH305)))),#N/A,
IF(ISBLANK(AE305),"",
IF(AND(NOT(ISERROR(VLOOKUP(AE305,MonsterTable!$A:$B,MATCH(MonsterTable!$B$1,MonsterTable!$A$1:$B$1,0),0))),OR(ISBLANK(AG305),ISBLANK(AH305))),#N/A,
IFERROR(VLOOKUP(AE305,MonsterTable!$A:$B,MATCH(MonsterTable!$B$1,MonsterTable!$A$1:$B$1,0),0),
IF(OR(NOT(ISBLANK(AG305)),ISBLANK(AH305)),#N/A,
IF(AE305="empty","empty",
VLOOKUP(AE305,MonsterGroupTable!$A:$A,1,0)))))))</f>
        <v/>
      </c>
      <c r="AM305" s="2" t="str">
        <f>IF(AND(ISBLANK(AL305),OR(NOT(ISBLANK(AN305)),NOT(ISBLANK(AO305)))),#N/A,
IF(ISBLANK(AL305),"",
IF(AND(NOT(ISERROR(VLOOKUP(AL305,MonsterTable!$A:$B,MATCH(MonsterTable!$B$1,MonsterTable!$A$1:$B$1,0),0))),OR(ISBLANK(AN305),ISBLANK(AO305))),#N/A,
IFERROR(VLOOKUP(AL305,MonsterTable!$A:$B,MATCH(MonsterTable!$B$1,MonsterTable!$A$1:$B$1,0),0),
IF(OR(NOT(ISBLANK(AN305)),ISBLANK(AO305)),#N/A,
IF(AL305="empty","empty",
VLOOKUP(AL305,MonsterGroupTable!$A:$A,1,0)))))))</f>
        <v/>
      </c>
      <c r="AT305" s="2" t="str">
        <f>IF(AND(ISBLANK(AS305),OR(NOT(ISBLANK(AU305)),NOT(ISBLANK(AV305)))),#N/A,
IF(ISBLANK(AS305),"",
IF(AND(NOT(ISERROR(VLOOKUP(AS305,MonsterTable!$A:$B,MATCH(MonsterTable!$B$1,MonsterTable!$A$1:$B$1,0),0))),OR(ISBLANK(AU305),ISBLANK(AV305))),#N/A,
IFERROR(VLOOKUP(AS305,MonsterTable!$A:$B,MATCH(MonsterTable!$B$1,MonsterTable!$A$1:$B$1,0),0),
IF(OR(NOT(ISBLANK(AU305)),ISBLANK(AV305)),#N/A,
IF(AS305="empty","empty",
VLOOKUP(AS305,MonsterGroupTable!$A:$A,1,0)))))))</f>
        <v/>
      </c>
      <c r="BA305" s="2" t="str">
        <f>IF(AND(ISBLANK(AZ305),OR(NOT(ISBLANK(BB305)),NOT(ISBLANK(BC305)))),#N/A,
IF(ISBLANK(AZ305),"",
IF(AND(NOT(ISERROR(VLOOKUP(AZ305,MonsterTable!$A:$B,MATCH(MonsterTable!$B$1,MonsterTable!$A$1:$B$1,0),0))),OR(ISBLANK(BB305),ISBLANK(BC305))),#N/A,
IFERROR(VLOOKUP(AZ305,MonsterTable!$A:$B,MATCH(MonsterTable!$B$1,MonsterTable!$A$1:$B$1,0),0),
IF(OR(NOT(ISBLANK(BB305)),ISBLANK(BC305)),#N/A,
IF(AZ305="empty","empty",
VLOOKUP(AZ305,MonsterGroupTable!$A:$A,1,0)))))))</f>
        <v/>
      </c>
      <c r="BH305" s="2" t="str">
        <f>IF(AND(ISBLANK(BG305),OR(NOT(ISBLANK(BI305)),NOT(ISBLANK(BJ305)))),#N/A,
IF(ISBLANK(BG305),"",
IF(AND(NOT(ISERROR(VLOOKUP(BG305,MonsterTable!$A:$B,MATCH(MonsterTable!$B$1,MonsterTable!$A$1:$B$1,0),0))),OR(ISBLANK(BI305),ISBLANK(BJ305))),#N/A,
IFERROR(VLOOKUP(BG305,MonsterTable!$A:$B,MATCH(MonsterTable!$B$1,MonsterTable!$A$1:$B$1,0),0),
IF(OR(NOT(ISBLANK(BI305)),ISBLANK(BJ305)),#N/A,
IF(BG305="empty","empty",
VLOOKUP(BG305,MonsterGroupTable!$A:$A,1,0)))))))</f>
        <v/>
      </c>
      <c r="BO305" s="2" t="str">
        <f>IF(AND(ISBLANK(BN305),OR(NOT(ISBLANK(BP305)),NOT(ISBLANK(BQ305)))),#N/A,
IF(ISBLANK(BN305),"",
IF(AND(NOT(ISERROR(VLOOKUP(BN305,MonsterTable!$A:$B,MATCH(MonsterTable!$B$1,MonsterTable!$A$1:$B$1,0),0))),OR(ISBLANK(BP305),ISBLANK(BQ305))),#N/A,
IFERROR(VLOOKUP(BN305,MonsterTable!$A:$B,MATCH(MonsterTable!$B$1,MonsterTable!$A$1:$B$1,0),0),
IF(OR(NOT(ISBLANK(BP305)),ISBLANK(BQ305)),#N/A,
IF(BN305="empty","empty",
VLOOKUP(BN305,MonsterGroupTable!$A:$A,1,0)))))))</f>
        <v/>
      </c>
      <c r="BV305" s="2" t="str">
        <f>IF(AND(ISBLANK(BU305),OR(NOT(ISBLANK(BW305)),NOT(ISBLANK(BX305)))),#N/A,
IF(ISBLANK(BU305),"",
IF(AND(NOT(ISERROR(VLOOKUP(BU305,MonsterTable!$A:$B,MATCH(MonsterTable!$B$1,MonsterTable!$A$1:$B$1,0),0))),OR(ISBLANK(BW305),ISBLANK(BX305))),#N/A,
IFERROR(VLOOKUP(BU305,MonsterTable!$A:$B,MATCH(MonsterTable!$B$1,MonsterTable!$A$1:$B$1,0),0),
IF(OR(NOT(ISBLANK(BW305)),ISBLANK(BX305)),#N/A,
IF(BU305="empty","empty",
VLOOKUP(BU305,MonsterGroupTable!$A:$A,1,0)))))))</f>
        <v/>
      </c>
      <c r="CC305" s="2" t="str">
        <f>IF(AND(ISBLANK(CB305),OR(NOT(ISBLANK(CD305)),NOT(ISBLANK(CE305)))),#N/A,
IF(ISBLANK(CB305),"",
IF(AND(NOT(ISERROR(VLOOKUP(CB305,MonsterTable!$A:$B,MATCH(MonsterTable!$B$1,MonsterTable!$A$1:$B$1,0),0))),OR(ISBLANK(CD305),ISBLANK(CE305))),#N/A,
IFERROR(VLOOKUP(CB305,MonsterTable!$A:$B,MATCH(MonsterTable!$B$1,MonsterTable!$A$1:$B$1,0),0),
IF(OR(NOT(ISBLANK(CD305)),ISBLANK(CE305)),#N/A,
IF(CB305="empty","empty",
VLOOKUP(CB305,MonsterGroupTable!$A:$A,1,0)))))))</f>
        <v/>
      </c>
      <c r="CJ305" s="2" t="str">
        <f>IF(AND(ISBLANK(CI305),OR(NOT(ISBLANK(CK305)),NOT(ISBLANK(CL305)))),#N/A,
IF(ISBLANK(CI305),"",
IF(AND(NOT(ISERROR(VLOOKUP(CI305,MonsterTable!$A:$B,MATCH(MonsterTable!$B$1,MonsterTable!$A$1:$B$1,0),0))),OR(ISBLANK(CK305),ISBLANK(CL305))),#N/A,
IFERROR(VLOOKUP(CI305,MonsterTable!$A:$B,MATCH(MonsterTable!$B$1,MonsterTable!$A$1:$B$1,0),0),
IF(OR(NOT(ISBLANK(CK305)),ISBLANK(CL305)),#N/A,
IF(CI305="empty","empty",
VLOOKUP(CI305,MonsterGroupTable!$A:$A,1,0)))))))</f>
        <v/>
      </c>
    </row>
    <row r="306" spans="1:88">
      <c r="A306">
        <v>10305</v>
      </c>
      <c r="B306">
        <f t="shared" si="8"/>
        <v>1.1000000000000001</v>
      </c>
      <c r="C306">
        <f t="shared" si="8"/>
        <v>1.1000000000000001</v>
      </c>
      <c r="F306">
        <v>850</v>
      </c>
      <c r="G306">
        <v>15052</v>
      </c>
      <c r="H306">
        <v>0</v>
      </c>
      <c r="I306">
        <v>0</v>
      </c>
      <c r="J306">
        <v>0</v>
      </c>
      <c r="K306" t="s">
        <v>28</v>
      </c>
      <c r="L306" t="s">
        <v>260</v>
      </c>
      <c r="M306" t="s">
        <v>79</v>
      </c>
      <c r="N306" t="s">
        <v>80</v>
      </c>
      <c r="O306">
        <v>0</v>
      </c>
      <c r="P306">
        <v>-4.75</v>
      </c>
      <c r="Q306">
        <v>-3.5</v>
      </c>
      <c r="R306">
        <v>4.75</v>
      </c>
      <c r="S306">
        <v>3</v>
      </c>
      <c r="T306">
        <v>-13.5</v>
      </c>
      <c r="U306">
        <v>2.5499999999999998</v>
      </c>
      <c r="V306">
        <v>-6.75</v>
      </c>
      <c r="W306" t="str">
        <f t="shared" si="9"/>
        <v>g111,5</v>
      </c>
      <c r="X306" s="1" t="s">
        <v>289</v>
      </c>
      <c r="Y306" s="2" t="str">
        <f>IF(AND(ISBLANK(X306),OR(NOT(ISBLANK(Z306)),NOT(ISBLANK(AA306)))),#N/A,
IF(ISBLANK(X306),"",
IF(AND(NOT(ISERROR(VLOOKUP(X306,MonsterTable!$A:$B,MATCH(MonsterTable!$B$1,MonsterTable!$A$1:$B$1,0),0))),OR(ISBLANK(Z306),ISBLANK(AA306))),#N/A,
IFERROR(VLOOKUP(X306,MonsterTable!$A:$B,MATCH(MonsterTable!$B$1,MonsterTable!$A$1:$B$1,0),0),
IF(OR(NOT(ISBLANK(Z306)),ISBLANK(AA306)),#N/A,
IF(X306="empty","empty",
VLOOKUP(X306,MonsterGroupTable!$A:$A,1,0)))))))</f>
        <v>g111</v>
      </c>
      <c r="AA306">
        <v>5</v>
      </c>
      <c r="AF306" s="2" t="str">
        <f>IF(AND(ISBLANK(AE306),OR(NOT(ISBLANK(AG306)),NOT(ISBLANK(AH306)))),#N/A,
IF(ISBLANK(AE306),"",
IF(AND(NOT(ISERROR(VLOOKUP(AE306,MonsterTable!$A:$B,MATCH(MonsterTable!$B$1,MonsterTable!$A$1:$B$1,0),0))),OR(ISBLANK(AG306),ISBLANK(AH306))),#N/A,
IFERROR(VLOOKUP(AE306,MonsterTable!$A:$B,MATCH(MonsterTable!$B$1,MonsterTable!$A$1:$B$1,0),0),
IF(OR(NOT(ISBLANK(AG306)),ISBLANK(AH306)),#N/A,
IF(AE306="empty","empty",
VLOOKUP(AE306,MonsterGroupTable!$A:$A,1,0)))))))</f>
        <v/>
      </c>
      <c r="AM306" s="2" t="str">
        <f>IF(AND(ISBLANK(AL306),OR(NOT(ISBLANK(AN306)),NOT(ISBLANK(AO306)))),#N/A,
IF(ISBLANK(AL306),"",
IF(AND(NOT(ISERROR(VLOOKUP(AL306,MonsterTable!$A:$B,MATCH(MonsterTable!$B$1,MonsterTable!$A$1:$B$1,0),0))),OR(ISBLANK(AN306),ISBLANK(AO306))),#N/A,
IFERROR(VLOOKUP(AL306,MonsterTable!$A:$B,MATCH(MonsterTable!$B$1,MonsterTable!$A$1:$B$1,0),0),
IF(OR(NOT(ISBLANK(AN306)),ISBLANK(AO306)),#N/A,
IF(AL306="empty","empty",
VLOOKUP(AL306,MonsterGroupTable!$A:$A,1,0)))))))</f>
        <v/>
      </c>
      <c r="AT306" s="2" t="str">
        <f>IF(AND(ISBLANK(AS306),OR(NOT(ISBLANK(AU306)),NOT(ISBLANK(AV306)))),#N/A,
IF(ISBLANK(AS306),"",
IF(AND(NOT(ISERROR(VLOOKUP(AS306,MonsterTable!$A:$B,MATCH(MonsterTable!$B$1,MonsterTable!$A$1:$B$1,0),0))),OR(ISBLANK(AU306),ISBLANK(AV306))),#N/A,
IFERROR(VLOOKUP(AS306,MonsterTable!$A:$B,MATCH(MonsterTable!$B$1,MonsterTable!$A$1:$B$1,0),0),
IF(OR(NOT(ISBLANK(AU306)),ISBLANK(AV306)),#N/A,
IF(AS306="empty","empty",
VLOOKUP(AS306,MonsterGroupTable!$A:$A,1,0)))))))</f>
        <v/>
      </c>
      <c r="BA306" s="2" t="str">
        <f>IF(AND(ISBLANK(AZ306),OR(NOT(ISBLANK(BB306)),NOT(ISBLANK(BC306)))),#N/A,
IF(ISBLANK(AZ306),"",
IF(AND(NOT(ISERROR(VLOOKUP(AZ306,MonsterTable!$A:$B,MATCH(MonsterTable!$B$1,MonsterTable!$A$1:$B$1,0),0))),OR(ISBLANK(BB306),ISBLANK(BC306))),#N/A,
IFERROR(VLOOKUP(AZ306,MonsterTable!$A:$B,MATCH(MonsterTable!$B$1,MonsterTable!$A$1:$B$1,0),0),
IF(OR(NOT(ISBLANK(BB306)),ISBLANK(BC306)),#N/A,
IF(AZ306="empty","empty",
VLOOKUP(AZ306,MonsterGroupTable!$A:$A,1,0)))))))</f>
        <v/>
      </c>
      <c r="BH306" s="2" t="str">
        <f>IF(AND(ISBLANK(BG306),OR(NOT(ISBLANK(BI306)),NOT(ISBLANK(BJ306)))),#N/A,
IF(ISBLANK(BG306),"",
IF(AND(NOT(ISERROR(VLOOKUP(BG306,MonsterTable!$A:$B,MATCH(MonsterTable!$B$1,MonsterTable!$A$1:$B$1,0),0))),OR(ISBLANK(BI306),ISBLANK(BJ306))),#N/A,
IFERROR(VLOOKUP(BG306,MonsterTable!$A:$B,MATCH(MonsterTable!$B$1,MonsterTable!$A$1:$B$1,0),0),
IF(OR(NOT(ISBLANK(BI306)),ISBLANK(BJ306)),#N/A,
IF(BG306="empty","empty",
VLOOKUP(BG306,MonsterGroupTable!$A:$A,1,0)))))))</f>
        <v/>
      </c>
      <c r="BO306" s="2" t="str">
        <f>IF(AND(ISBLANK(BN306),OR(NOT(ISBLANK(BP306)),NOT(ISBLANK(BQ306)))),#N/A,
IF(ISBLANK(BN306),"",
IF(AND(NOT(ISERROR(VLOOKUP(BN306,MonsterTable!$A:$B,MATCH(MonsterTable!$B$1,MonsterTable!$A$1:$B$1,0),0))),OR(ISBLANK(BP306),ISBLANK(BQ306))),#N/A,
IFERROR(VLOOKUP(BN306,MonsterTable!$A:$B,MATCH(MonsterTable!$B$1,MonsterTable!$A$1:$B$1,0),0),
IF(OR(NOT(ISBLANK(BP306)),ISBLANK(BQ306)),#N/A,
IF(BN306="empty","empty",
VLOOKUP(BN306,MonsterGroupTable!$A:$A,1,0)))))))</f>
        <v/>
      </c>
      <c r="BV306" s="2" t="str">
        <f>IF(AND(ISBLANK(BU306),OR(NOT(ISBLANK(BW306)),NOT(ISBLANK(BX306)))),#N/A,
IF(ISBLANK(BU306),"",
IF(AND(NOT(ISERROR(VLOOKUP(BU306,MonsterTable!$A:$B,MATCH(MonsterTable!$B$1,MonsterTable!$A$1:$B$1,0),0))),OR(ISBLANK(BW306),ISBLANK(BX306))),#N/A,
IFERROR(VLOOKUP(BU306,MonsterTable!$A:$B,MATCH(MonsterTable!$B$1,MonsterTable!$A$1:$B$1,0),0),
IF(OR(NOT(ISBLANK(BW306)),ISBLANK(BX306)),#N/A,
IF(BU306="empty","empty",
VLOOKUP(BU306,MonsterGroupTable!$A:$A,1,0)))))))</f>
        <v/>
      </c>
      <c r="CC306" s="2" t="str">
        <f>IF(AND(ISBLANK(CB306),OR(NOT(ISBLANK(CD306)),NOT(ISBLANK(CE306)))),#N/A,
IF(ISBLANK(CB306),"",
IF(AND(NOT(ISERROR(VLOOKUP(CB306,MonsterTable!$A:$B,MATCH(MonsterTable!$B$1,MonsterTable!$A$1:$B$1,0),0))),OR(ISBLANK(CD306),ISBLANK(CE306))),#N/A,
IFERROR(VLOOKUP(CB306,MonsterTable!$A:$B,MATCH(MonsterTable!$B$1,MonsterTable!$A$1:$B$1,0),0),
IF(OR(NOT(ISBLANK(CD306)),ISBLANK(CE306)),#N/A,
IF(CB306="empty","empty",
VLOOKUP(CB306,MonsterGroupTable!$A:$A,1,0)))))))</f>
        <v/>
      </c>
      <c r="CJ306" s="2" t="str">
        <f>IF(AND(ISBLANK(CI306),OR(NOT(ISBLANK(CK306)),NOT(ISBLANK(CL306)))),#N/A,
IF(ISBLANK(CI306),"",
IF(AND(NOT(ISERROR(VLOOKUP(CI306,MonsterTable!$A:$B,MATCH(MonsterTable!$B$1,MonsterTable!$A$1:$B$1,0),0))),OR(ISBLANK(CK306),ISBLANK(CL306))),#N/A,
IFERROR(VLOOKUP(CI306,MonsterTable!$A:$B,MATCH(MonsterTable!$B$1,MonsterTable!$A$1:$B$1,0),0),
IF(OR(NOT(ISBLANK(CK306)),ISBLANK(CL306)),#N/A,
IF(CI306="empty","empty",
VLOOKUP(CI306,MonsterGroupTable!$A:$A,1,0)))))))</f>
        <v/>
      </c>
    </row>
    <row r="307" spans="1:88">
      <c r="A307">
        <v>10306</v>
      </c>
      <c r="B307">
        <f t="shared" si="8"/>
        <v>1.1000000000000001</v>
      </c>
      <c r="C307">
        <f t="shared" si="8"/>
        <v>1.1000000000000001</v>
      </c>
      <c r="F307">
        <v>900</v>
      </c>
      <c r="G307">
        <v>15142</v>
      </c>
      <c r="H307">
        <v>0</v>
      </c>
      <c r="I307">
        <v>0</v>
      </c>
      <c r="J307">
        <v>0</v>
      </c>
      <c r="K307" t="s">
        <v>28</v>
      </c>
      <c r="L307" t="s">
        <v>260</v>
      </c>
      <c r="M307" t="s">
        <v>79</v>
      </c>
      <c r="N307" t="s">
        <v>80</v>
      </c>
      <c r="O307">
        <v>0</v>
      </c>
      <c r="P307">
        <v>-4.75</v>
      </c>
      <c r="Q307">
        <v>-3.5</v>
      </c>
      <c r="R307">
        <v>4.75</v>
      </c>
      <c r="S307">
        <v>3</v>
      </c>
      <c r="T307">
        <v>-13.5</v>
      </c>
      <c r="U307">
        <v>2.5499999999999998</v>
      </c>
      <c r="V307">
        <v>-6.75</v>
      </c>
      <c r="W307" t="str">
        <f t="shared" si="9"/>
        <v>g111,5</v>
      </c>
      <c r="X307" s="1" t="s">
        <v>289</v>
      </c>
      <c r="Y307" s="2" t="str">
        <f>IF(AND(ISBLANK(X307),OR(NOT(ISBLANK(Z307)),NOT(ISBLANK(AA307)))),#N/A,
IF(ISBLANK(X307),"",
IF(AND(NOT(ISERROR(VLOOKUP(X307,MonsterTable!$A:$B,MATCH(MonsterTable!$B$1,MonsterTable!$A$1:$B$1,0),0))),OR(ISBLANK(Z307),ISBLANK(AA307))),#N/A,
IFERROR(VLOOKUP(X307,MonsterTable!$A:$B,MATCH(MonsterTable!$B$1,MonsterTable!$A$1:$B$1,0),0),
IF(OR(NOT(ISBLANK(Z307)),ISBLANK(AA307)),#N/A,
IF(X307="empty","empty",
VLOOKUP(X307,MonsterGroupTable!$A:$A,1,0)))))))</f>
        <v>g111</v>
      </c>
      <c r="AA307">
        <v>5</v>
      </c>
      <c r="AF307" s="2" t="str">
        <f>IF(AND(ISBLANK(AE307),OR(NOT(ISBLANK(AG307)),NOT(ISBLANK(AH307)))),#N/A,
IF(ISBLANK(AE307),"",
IF(AND(NOT(ISERROR(VLOOKUP(AE307,MonsterTable!$A:$B,MATCH(MonsterTable!$B$1,MonsterTable!$A$1:$B$1,0),0))),OR(ISBLANK(AG307),ISBLANK(AH307))),#N/A,
IFERROR(VLOOKUP(AE307,MonsterTable!$A:$B,MATCH(MonsterTable!$B$1,MonsterTable!$A$1:$B$1,0),0),
IF(OR(NOT(ISBLANK(AG307)),ISBLANK(AH307)),#N/A,
IF(AE307="empty","empty",
VLOOKUP(AE307,MonsterGroupTable!$A:$A,1,0)))))))</f>
        <v/>
      </c>
      <c r="AM307" s="2" t="str">
        <f>IF(AND(ISBLANK(AL307),OR(NOT(ISBLANK(AN307)),NOT(ISBLANK(AO307)))),#N/A,
IF(ISBLANK(AL307),"",
IF(AND(NOT(ISERROR(VLOOKUP(AL307,MonsterTable!$A:$B,MATCH(MonsterTable!$B$1,MonsterTable!$A$1:$B$1,0),0))),OR(ISBLANK(AN307),ISBLANK(AO307))),#N/A,
IFERROR(VLOOKUP(AL307,MonsterTable!$A:$B,MATCH(MonsterTable!$B$1,MonsterTable!$A$1:$B$1,0),0),
IF(OR(NOT(ISBLANK(AN307)),ISBLANK(AO307)),#N/A,
IF(AL307="empty","empty",
VLOOKUP(AL307,MonsterGroupTable!$A:$A,1,0)))))))</f>
        <v/>
      </c>
      <c r="AT307" s="2" t="str">
        <f>IF(AND(ISBLANK(AS307),OR(NOT(ISBLANK(AU307)),NOT(ISBLANK(AV307)))),#N/A,
IF(ISBLANK(AS307),"",
IF(AND(NOT(ISERROR(VLOOKUP(AS307,MonsterTable!$A:$B,MATCH(MonsterTable!$B$1,MonsterTable!$A$1:$B$1,0),0))),OR(ISBLANK(AU307),ISBLANK(AV307))),#N/A,
IFERROR(VLOOKUP(AS307,MonsterTable!$A:$B,MATCH(MonsterTable!$B$1,MonsterTable!$A$1:$B$1,0),0),
IF(OR(NOT(ISBLANK(AU307)),ISBLANK(AV307)),#N/A,
IF(AS307="empty","empty",
VLOOKUP(AS307,MonsterGroupTable!$A:$A,1,0)))))))</f>
        <v/>
      </c>
      <c r="BA307" s="2" t="str">
        <f>IF(AND(ISBLANK(AZ307),OR(NOT(ISBLANK(BB307)),NOT(ISBLANK(BC307)))),#N/A,
IF(ISBLANK(AZ307),"",
IF(AND(NOT(ISERROR(VLOOKUP(AZ307,MonsterTable!$A:$B,MATCH(MonsterTable!$B$1,MonsterTable!$A$1:$B$1,0),0))),OR(ISBLANK(BB307),ISBLANK(BC307))),#N/A,
IFERROR(VLOOKUP(AZ307,MonsterTable!$A:$B,MATCH(MonsterTable!$B$1,MonsterTable!$A$1:$B$1,0),0),
IF(OR(NOT(ISBLANK(BB307)),ISBLANK(BC307)),#N/A,
IF(AZ307="empty","empty",
VLOOKUP(AZ307,MonsterGroupTable!$A:$A,1,0)))))))</f>
        <v/>
      </c>
      <c r="BH307" s="2" t="str">
        <f>IF(AND(ISBLANK(BG307),OR(NOT(ISBLANK(BI307)),NOT(ISBLANK(BJ307)))),#N/A,
IF(ISBLANK(BG307),"",
IF(AND(NOT(ISERROR(VLOOKUP(BG307,MonsterTable!$A:$B,MATCH(MonsterTable!$B$1,MonsterTable!$A$1:$B$1,0),0))),OR(ISBLANK(BI307),ISBLANK(BJ307))),#N/A,
IFERROR(VLOOKUP(BG307,MonsterTable!$A:$B,MATCH(MonsterTable!$B$1,MonsterTable!$A$1:$B$1,0),0),
IF(OR(NOT(ISBLANK(BI307)),ISBLANK(BJ307)),#N/A,
IF(BG307="empty","empty",
VLOOKUP(BG307,MonsterGroupTable!$A:$A,1,0)))))))</f>
        <v/>
      </c>
      <c r="BO307" s="2" t="str">
        <f>IF(AND(ISBLANK(BN307),OR(NOT(ISBLANK(BP307)),NOT(ISBLANK(BQ307)))),#N/A,
IF(ISBLANK(BN307),"",
IF(AND(NOT(ISERROR(VLOOKUP(BN307,MonsterTable!$A:$B,MATCH(MonsterTable!$B$1,MonsterTable!$A$1:$B$1,0),0))),OR(ISBLANK(BP307),ISBLANK(BQ307))),#N/A,
IFERROR(VLOOKUP(BN307,MonsterTable!$A:$B,MATCH(MonsterTable!$B$1,MonsterTable!$A$1:$B$1,0),0),
IF(OR(NOT(ISBLANK(BP307)),ISBLANK(BQ307)),#N/A,
IF(BN307="empty","empty",
VLOOKUP(BN307,MonsterGroupTable!$A:$A,1,0)))))))</f>
        <v/>
      </c>
      <c r="BV307" s="2" t="str">
        <f>IF(AND(ISBLANK(BU307),OR(NOT(ISBLANK(BW307)),NOT(ISBLANK(BX307)))),#N/A,
IF(ISBLANK(BU307),"",
IF(AND(NOT(ISERROR(VLOOKUP(BU307,MonsterTable!$A:$B,MATCH(MonsterTable!$B$1,MonsterTable!$A$1:$B$1,0),0))),OR(ISBLANK(BW307),ISBLANK(BX307))),#N/A,
IFERROR(VLOOKUP(BU307,MonsterTable!$A:$B,MATCH(MonsterTable!$B$1,MonsterTable!$A$1:$B$1,0),0),
IF(OR(NOT(ISBLANK(BW307)),ISBLANK(BX307)),#N/A,
IF(BU307="empty","empty",
VLOOKUP(BU307,MonsterGroupTable!$A:$A,1,0)))))))</f>
        <v/>
      </c>
      <c r="CC307" s="2" t="str">
        <f>IF(AND(ISBLANK(CB307),OR(NOT(ISBLANK(CD307)),NOT(ISBLANK(CE307)))),#N/A,
IF(ISBLANK(CB307),"",
IF(AND(NOT(ISERROR(VLOOKUP(CB307,MonsterTable!$A:$B,MATCH(MonsterTable!$B$1,MonsterTable!$A$1:$B$1,0),0))),OR(ISBLANK(CD307),ISBLANK(CE307))),#N/A,
IFERROR(VLOOKUP(CB307,MonsterTable!$A:$B,MATCH(MonsterTable!$B$1,MonsterTable!$A$1:$B$1,0),0),
IF(OR(NOT(ISBLANK(CD307)),ISBLANK(CE307)),#N/A,
IF(CB307="empty","empty",
VLOOKUP(CB307,MonsterGroupTable!$A:$A,1,0)))))))</f>
        <v/>
      </c>
      <c r="CJ307" s="2" t="str">
        <f>IF(AND(ISBLANK(CI307),OR(NOT(ISBLANK(CK307)),NOT(ISBLANK(CL307)))),#N/A,
IF(ISBLANK(CI307),"",
IF(AND(NOT(ISERROR(VLOOKUP(CI307,MonsterTable!$A:$B,MATCH(MonsterTable!$B$1,MonsterTable!$A$1:$B$1,0),0))),OR(ISBLANK(CK307),ISBLANK(CL307))),#N/A,
IFERROR(VLOOKUP(CI307,MonsterTable!$A:$B,MATCH(MonsterTable!$B$1,MonsterTable!$A$1:$B$1,0),0),
IF(OR(NOT(ISBLANK(CK307)),ISBLANK(CL307)),#N/A,
IF(CI307="empty","empty",
VLOOKUP(CI307,MonsterGroupTable!$A:$A,1,0)))))))</f>
        <v/>
      </c>
    </row>
    <row r="308" spans="1:88">
      <c r="A308">
        <v>10307</v>
      </c>
      <c r="B308">
        <f t="shared" si="8"/>
        <v>1.1000000000000001</v>
      </c>
      <c r="C308">
        <f t="shared" si="8"/>
        <v>1.1000000000000001</v>
      </c>
      <c r="F308">
        <v>900</v>
      </c>
      <c r="G308">
        <v>15232</v>
      </c>
      <c r="H308">
        <v>0</v>
      </c>
      <c r="I308">
        <v>0</v>
      </c>
      <c r="J308">
        <v>0</v>
      </c>
      <c r="K308" t="s">
        <v>28</v>
      </c>
      <c r="L308" t="s">
        <v>260</v>
      </c>
      <c r="M308" t="s">
        <v>79</v>
      </c>
      <c r="N308" t="s">
        <v>80</v>
      </c>
      <c r="O308">
        <v>0</v>
      </c>
      <c r="P308">
        <v>-4.75</v>
      </c>
      <c r="Q308">
        <v>-3.5</v>
      </c>
      <c r="R308">
        <v>4.75</v>
      </c>
      <c r="S308">
        <v>3</v>
      </c>
      <c r="T308">
        <v>-13.5</v>
      </c>
      <c r="U308">
        <v>2.5499999999999998</v>
      </c>
      <c r="V308">
        <v>-6.75</v>
      </c>
      <c r="W308" t="str">
        <f t="shared" si="9"/>
        <v>g111,5</v>
      </c>
      <c r="X308" s="1" t="s">
        <v>289</v>
      </c>
      <c r="Y308" s="2" t="str">
        <f>IF(AND(ISBLANK(X308),OR(NOT(ISBLANK(Z308)),NOT(ISBLANK(AA308)))),#N/A,
IF(ISBLANK(X308),"",
IF(AND(NOT(ISERROR(VLOOKUP(X308,MonsterTable!$A:$B,MATCH(MonsterTable!$B$1,MonsterTable!$A$1:$B$1,0),0))),OR(ISBLANK(Z308),ISBLANK(AA308))),#N/A,
IFERROR(VLOOKUP(X308,MonsterTable!$A:$B,MATCH(MonsterTable!$B$1,MonsterTable!$A$1:$B$1,0),0),
IF(OR(NOT(ISBLANK(Z308)),ISBLANK(AA308)),#N/A,
IF(X308="empty","empty",
VLOOKUP(X308,MonsterGroupTable!$A:$A,1,0)))))))</f>
        <v>g111</v>
      </c>
      <c r="AA308">
        <v>5</v>
      </c>
      <c r="AF308" s="2" t="str">
        <f>IF(AND(ISBLANK(AE308),OR(NOT(ISBLANK(AG308)),NOT(ISBLANK(AH308)))),#N/A,
IF(ISBLANK(AE308),"",
IF(AND(NOT(ISERROR(VLOOKUP(AE308,MonsterTable!$A:$B,MATCH(MonsterTable!$B$1,MonsterTable!$A$1:$B$1,0),0))),OR(ISBLANK(AG308),ISBLANK(AH308))),#N/A,
IFERROR(VLOOKUP(AE308,MonsterTable!$A:$B,MATCH(MonsterTable!$B$1,MonsterTable!$A$1:$B$1,0),0),
IF(OR(NOT(ISBLANK(AG308)),ISBLANK(AH308)),#N/A,
IF(AE308="empty","empty",
VLOOKUP(AE308,MonsterGroupTable!$A:$A,1,0)))))))</f>
        <v/>
      </c>
      <c r="AM308" s="2" t="str">
        <f>IF(AND(ISBLANK(AL308),OR(NOT(ISBLANK(AN308)),NOT(ISBLANK(AO308)))),#N/A,
IF(ISBLANK(AL308),"",
IF(AND(NOT(ISERROR(VLOOKUP(AL308,MonsterTable!$A:$B,MATCH(MonsterTable!$B$1,MonsterTable!$A$1:$B$1,0),0))),OR(ISBLANK(AN308),ISBLANK(AO308))),#N/A,
IFERROR(VLOOKUP(AL308,MonsterTable!$A:$B,MATCH(MonsterTable!$B$1,MonsterTable!$A$1:$B$1,0),0),
IF(OR(NOT(ISBLANK(AN308)),ISBLANK(AO308)),#N/A,
IF(AL308="empty","empty",
VLOOKUP(AL308,MonsterGroupTable!$A:$A,1,0)))))))</f>
        <v/>
      </c>
      <c r="AT308" s="2" t="str">
        <f>IF(AND(ISBLANK(AS308),OR(NOT(ISBLANK(AU308)),NOT(ISBLANK(AV308)))),#N/A,
IF(ISBLANK(AS308),"",
IF(AND(NOT(ISERROR(VLOOKUP(AS308,MonsterTable!$A:$B,MATCH(MonsterTable!$B$1,MonsterTable!$A$1:$B$1,0),0))),OR(ISBLANK(AU308),ISBLANK(AV308))),#N/A,
IFERROR(VLOOKUP(AS308,MonsterTable!$A:$B,MATCH(MonsterTable!$B$1,MonsterTable!$A$1:$B$1,0),0),
IF(OR(NOT(ISBLANK(AU308)),ISBLANK(AV308)),#N/A,
IF(AS308="empty","empty",
VLOOKUP(AS308,MonsterGroupTable!$A:$A,1,0)))))))</f>
        <v/>
      </c>
      <c r="BA308" s="2" t="str">
        <f>IF(AND(ISBLANK(AZ308),OR(NOT(ISBLANK(BB308)),NOT(ISBLANK(BC308)))),#N/A,
IF(ISBLANK(AZ308),"",
IF(AND(NOT(ISERROR(VLOOKUP(AZ308,MonsterTable!$A:$B,MATCH(MonsterTable!$B$1,MonsterTable!$A$1:$B$1,0),0))),OR(ISBLANK(BB308),ISBLANK(BC308))),#N/A,
IFERROR(VLOOKUP(AZ308,MonsterTable!$A:$B,MATCH(MonsterTable!$B$1,MonsterTable!$A$1:$B$1,0),0),
IF(OR(NOT(ISBLANK(BB308)),ISBLANK(BC308)),#N/A,
IF(AZ308="empty","empty",
VLOOKUP(AZ308,MonsterGroupTable!$A:$A,1,0)))))))</f>
        <v/>
      </c>
      <c r="BH308" s="2" t="str">
        <f>IF(AND(ISBLANK(BG308),OR(NOT(ISBLANK(BI308)),NOT(ISBLANK(BJ308)))),#N/A,
IF(ISBLANK(BG308),"",
IF(AND(NOT(ISERROR(VLOOKUP(BG308,MonsterTable!$A:$B,MATCH(MonsterTable!$B$1,MonsterTable!$A$1:$B$1,0),0))),OR(ISBLANK(BI308),ISBLANK(BJ308))),#N/A,
IFERROR(VLOOKUP(BG308,MonsterTable!$A:$B,MATCH(MonsterTable!$B$1,MonsterTable!$A$1:$B$1,0),0),
IF(OR(NOT(ISBLANK(BI308)),ISBLANK(BJ308)),#N/A,
IF(BG308="empty","empty",
VLOOKUP(BG308,MonsterGroupTable!$A:$A,1,0)))))))</f>
        <v/>
      </c>
      <c r="BO308" s="2" t="str">
        <f>IF(AND(ISBLANK(BN308),OR(NOT(ISBLANK(BP308)),NOT(ISBLANK(BQ308)))),#N/A,
IF(ISBLANK(BN308),"",
IF(AND(NOT(ISERROR(VLOOKUP(BN308,MonsterTable!$A:$B,MATCH(MonsterTable!$B$1,MonsterTable!$A$1:$B$1,0),0))),OR(ISBLANK(BP308),ISBLANK(BQ308))),#N/A,
IFERROR(VLOOKUP(BN308,MonsterTable!$A:$B,MATCH(MonsterTable!$B$1,MonsterTable!$A$1:$B$1,0),0),
IF(OR(NOT(ISBLANK(BP308)),ISBLANK(BQ308)),#N/A,
IF(BN308="empty","empty",
VLOOKUP(BN308,MonsterGroupTable!$A:$A,1,0)))))))</f>
        <v/>
      </c>
      <c r="BV308" s="2" t="str">
        <f>IF(AND(ISBLANK(BU308),OR(NOT(ISBLANK(BW308)),NOT(ISBLANK(BX308)))),#N/A,
IF(ISBLANK(BU308),"",
IF(AND(NOT(ISERROR(VLOOKUP(BU308,MonsterTable!$A:$B,MATCH(MonsterTable!$B$1,MonsterTable!$A$1:$B$1,0),0))),OR(ISBLANK(BW308),ISBLANK(BX308))),#N/A,
IFERROR(VLOOKUP(BU308,MonsterTable!$A:$B,MATCH(MonsterTable!$B$1,MonsterTable!$A$1:$B$1,0),0),
IF(OR(NOT(ISBLANK(BW308)),ISBLANK(BX308)),#N/A,
IF(BU308="empty","empty",
VLOOKUP(BU308,MonsterGroupTable!$A:$A,1,0)))))))</f>
        <v/>
      </c>
      <c r="CC308" s="2" t="str">
        <f>IF(AND(ISBLANK(CB308),OR(NOT(ISBLANK(CD308)),NOT(ISBLANK(CE308)))),#N/A,
IF(ISBLANK(CB308),"",
IF(AND(NOT(ISERROR(VLOOKUP(CB308,MonsterTable!$A:$B,MATCH(MonsterTable!$B$1,MonsterTable!$A$1:$B$1,0),0))),OR(ISBLANK(CD308),ISBLANK(CE308))),#N/A,
IFERROR(VLOOKUP(CB308,MonsterTable!$A:$B,MATCH(MonsterTable!$B$1,MonsterTable!$A$1:$B$1,0),0),
IF(OR(NOT(ISBLANK(CD308)),ISBLANK(CE308)),#N/A,
IF(CB308="empty","empty",
VLOOKUP(CB308,MonsterGroupTable!$A:$A,1,0)))))))</f>
        <v/>
      </c>
      <c r="CJ308" s="2" t="str">
        <f>IF(AND(ISBLANK(CI308),OR(NOT(ISBLANK(CK308)),NOT(ISBLANK(CL308)))),#N/A,
IF(ISBLANK(CI308),"",
IF(AND(NOT(ISERROR(VLOOKUP(CI308,MonsterTable!$A:$B,MATCH(MonsterTable!$B$1,MonsterTable!$A$1:$B$1,0),0))),OR(ISBLANK(CK308),ISBLANK(CL308))),#N/A,
IFERROR(VLOOKUP(CI308,MonsterTable!$A:$B,MATCH(MonsterTable!$B$1,MonsterTable!$A$1:$B$1,0),0),
IF(OR(NOT(ISBLANK(CK308)),ISBLANK(CL308)),#N/A,
IF(CI308="empty","empty",
VLOOKUP(CI308,MonsterGroupTable!$A:$A,1,0)))))))</f>
        <v/>
      </c>
    </row>
    <row r="309" spans="1:88">
      <c r="A309">
        <v>10308</v>
      </c>
      <c r="B309">
        <f t="shared" si="8"/>
        <v>1.1000000000000001</v>
      </c>
      <c r="C309">
        <f t="shared" si="8"/>
        <v>1.1000000000000001</v>
      </c>
      <c r="F309">
        <v>900</v>
      </c>
      <c r="G309">
        <v>15367</v>
      </c>
      <c r="H309">
        <v>0</v>
      </c>
      <c r="I309">
        <v>0</v>
      </c>
      <c r="J309">
        <v>0</v>
      </c>
      <c r="K309" t="s">
        <v>28</v>
      </c>
      <c r="L309" t="s">
        <v>260</v>
      </c>
      <c r="M309" t="s">
        <v>79</v>
      </c>
      <c r="N309" t="s">
        <v>80</v>
      </c>
      <c r="O309">
        <v>0</v>
      </c>
      <c r="P309">
        <v>-4.75</v>
      </c>
      <c r="Q309">
        <v>-3.5</v>
      </c>
      <c r="R309">
        <v>4.75</v>
      </c>
      <c r="S309">
        <v>3</v>
      </c>
      <c r="T309">
        <v>-13.5</v>
      </c>
      <c r="U309">
        <v>2.5499999999999998</v>
      </c>
      <c r="V309">
        <v>-6.75</v>
      </c>
      <c r="W309" t="str">
        <f t="shared" si="9"/>
        <v>g111,5</v>
      </c>
      <c r="X309" s="1" t="s">
        <v>289</v>
      </c>
      <c r="Y309" s="2" t="str">
        <f>IF(AND(ISBLANK(X309),OR(NOT(ISBLANK(Z309)),NOT(ISBLANK(AA309)))),#N/A,
IF(ISBLANK(X309),"",
IF(AND(NOT(ISERROR(VLOOKUP(X309,MonsterTable!$A:$B,MATCH(MonsterTable!$B$1,MonsterTable!$A$1:$B$1,0),0))),OR(ISBLANK(Z309),ISBLANK(AA309))),#N/A,
IFERROR(VLOOKUP(X309,MonsterTable!$A:$B,MATCH(MonsterTable!$B$1,MonsterTable!$A$1:$B$1,0),0),
IF(OR(NOT(ISBLANK(Z309)),ISBLANK(AA309)),#N/A,
IF(X309="empty","empty",
VLOOKUP(X309,MonsterGroupTable!$A:$A,1,0)))))))</f>
        <v>g111</v>
      </c>
      <c r="AA309">
        <v>5</v>
      </c>
      <c r="AF309" s="2" t="str">
        <f>IF(AND(ISBLANK(AE309),OR(NOT(ISBLANK(AG309)),NOT(ISBLANK(AH309)))),#N/A,
IF(ISBLANK(AE309),"",
IF(AND(NOT(ISERROR(VLOOKUP(AE309,MonsterTable!$A:$B,MATCH(MonsterTable!$B$1,MonsterTable!$A$1:$B$1,0),0))),OR(ISBLANK(AG309),ISBLANK(AH309))),#N/A,
IFERROR(VLOOKUP(AE309,MonsterTable!$A:$B,MATCH(MonsterTable!$B$1,MonsterTable!$A$1:$B$1,0),0),
IF(OR(NOT(ISBLANK(AG309)),ISBLANK(AH309)),#N/A,
IF(AE309="empty","empty",
VLOOKUP(AE309,MonsterGroupTable!$A:$A,1,0)))))))</f>
        <v/>
      </c>
      <c r="AM309" s="2" t="str">
        <f>IF(AND(ISBLANK(AL309),OR(NOT(ISBLANK(AN309)),NOT(ISBLANK(AO309)))),#N/A,
IF(ISBLANK(AL309),"",
IF(AND(NOT(ISERROR(VLOOKUP(AL309,MonsterTable!$A:$B,MATCH(MonsterTable!$B$1,MonsterTable!$A$1:$B$1,0),0))),OR(ISBLANK(AN309),ISBLANK(AO309))),#N/A,
IFERROR(VLOOKUP(AL309,MonsterTable!$A:$B,MATCH(MonsterTable!$B$1,MonsterTable!$A$1:$B$1,0),0),
IF(OR(NOT(ISBLANK(AN309)),ISBLANK(AO309)),#N/A,
IF(AL309="empty","empty",
VLOOKUP(AL309,MonsterGroupTable!$A:$A,1,0)))))))</f>
        <v/>
      </c>
      <c r="AT309" s="2" t="str">
        <f>IF(AND(ISBLANK(AS309),OR(NOT(ISBLANK(AU309)),NOT(ISBLANK(AV309)))),#N/A,
IF(ISBLANK(AS309),"",
IF(AND(NOT(ISERROR(VLOOKUP(AS309,MonsterTable!$A:$B,MATCH(MonsterTable!$B$1,MonsterTable!$A$1:$B$1,0),0))),OR(ISBLANK(AU309),ISBLANK(AV309))),#N/A,
IFERROR(VLOOKUP(AS309,MonsterTable!$A:$B,MATCH(MonsterTable!$B$1,MonsterTable!$A$1:$B$1,0),0),
IF(OR(NOT(ISBLANK(AU309)),ISBLANK(AV309)),#N/A,
IF(AS309="empty","empty",
VLOOKUP(AS309,MonsterGroupTable!$A:$A,1,0)))))))</f>
        <v/>
      </c>
      <c r="BA309" s="2" t="str">
        <f>IF(AND(ISBLANK(AZ309),OR(NOT(ISBLANK(BB309)),NOT(ISBLANK(BC309)))),#N/A,
IF(ISBLANK(AZ309),"",
IF(AND(NOT(ISERROR(VLOOKUP(AZ309,MonsterTable!$A:$B,MATCH(MonsterTable!$B$1,MonsterTable!$A$1:$B$1,0),0))),OR(ISBLANK(BB309),ISBLANK(BC309))),#N/A,
IFERROR(VLOOKUP(AZ309,MonsterTable!$A:$B,MATCH(MonsterTable!$B$1,MonsterTable!$A$1:$B$1,0),0),
IF(OR(NOT(ISBLANK(BB309)),ISBLANK(BC309)),#N/A,
IF(AZ309="empty","empty",
VLOOKUP(AZ309,MonsterGroupTable!$A:$A,1,0)))))))</f>
        <v/>
      </c>
      <c r="BH309" s="2" t="str">
        <f>IF(AND(ISBLANK(BG309),OR(NOT(ISBLANK(BI309)),NOT(ISBLANK(BJ309)))),#N/A,
IF(ISBLANK(BG309),"",
IF(AND(NOT(ISERROR(VLOOKUP(BG309,MonsterTable!$A:$B,MATCH(MonsterTable!$B$1,MonsterTable!$A$1:$B$1,0),0))),OR(ISBLANK(BI309),ISBLANK(BJ309))),#N/A,
IFERROR(VLOOKUP(BG309,MonsterTable!$A:$B,MATCH(MonsterTable!$B$1,MonsterTable!$A$1:$B$1,0),0),
IF(OR(NOT(ISBLANK(BI309)),ISBLANK(BJ309)),#N/A,
IF(BG309="empty","empty",
VLOOKUP(BG309,MonsterGroupTable!$A:$A,1,0)))))))</f>
        <v/>
      </c>
      <c r="BO309" s="2" t="str">
        <f>IF(AND(ISBLANK(BN309),OR(NOT(ISBLANK(BP309)),NOT(ISBLANK(BQ309)))),#N/A,
IF(ISBLANK(BN309),"",
IF(AND(NOT(ISERROR(VLOOKUP(BN309,MonsterTable!$A:$B,MATCH(MonsterTable!$B$1,MonsterTable!$A$1:$B$1,0),0))),OR(ISBLANK(BP309),ISBLANK(BQ309))),#N/A,
IFERROR(VLOOKUP(BN309,MonsterTable!$A:$B,MATCH(MonsterTable!$B$1,MonsterTable!$A$1:$B$1,0),0),
IF(OR(NOT(ISBLANK(BP309)),ISBLANK(BQ309)),#N/A,
IF(BN309="empty","empty",
VLOOKUP(BN309,MonsterGroupTable!$A:$A,1,0)))))))</f>
        <v/>
      </c>
      <c r="BV309" s="2" t="str">
        <f>IF(AND(ISBLANK(BU309),OR(NOT(ISBLANK(BW309)),NOT(ISBLANK(BX309)))),#N/A,
IF(ISBLANK(BU309),"",
IF(AND(NOT(ISERROR(VLOOKUP(BU309,MonsterTable!$A:$B,MATCH(MonsterTable!$B$1,MonsterTable!$A$1:$B$1,0),0))),OR(ISBLANK(BW309),ISBLANK(BX309))),#N/A,
IFERROR(VLOOKUP(BU309,MonsterTable!$A:$B,MATCH(MonsterTable!$B$1,MonsterTable!$A$1:$B$1,0),0),
IF(OR(NOT(ISBLANK(BW309)),ISBLANK(BX309)),#N/A,
IF(BU309="empty","empty",
VLOOKUP(BU309,MonsterGroupTable!$A:$A,1,0)))))))</f>
        <v/>
      </c>
      <c r="CC309" s="2" t="str">
        <f>IF(AND(ISBLANK(CB309),OR(NOT(ISBLANK(CD309)),NOT(ISBLANK(CE309)))),#N/A,
IF(ISBLANK(CB309),"",
IF(AND(NOT(ISERROR(VLOOKUP(CB309,MonsterTable!$A:$B,MATCH(MonsterTable!$B$1,MonsterTable!$A$1:$B$1,0),0))),OR(ISBLANK(CD309),ISBLANK(CE309))),#N/A,
IFERROR(VLOOKUP(CB309,MonsterTable!$A:$B,MATCH(MonsterTable!$B$1,MonsterTable!$A$1:$B$1,0),0),
IF(OR(NOT(ISBLANK(CD309)),ISBLANK(CE309)),#N/A,
IF(CB309="empty","empty",
VLOOKUP(CB309,MonsterGroupTable!$A:$A,1,0)))))))</f>
        <v/>
      </c>
      <c r="CJ309" s="2" t="str">
        <f>IF(AND(ISBLANK(CI309),OR(NOT(ISBLANK(CK309)),NOT(ISBLANK(CL309)))),#N/A,
IF(ISBLANK(CI309),"",
IF(AND(NOT(ISERROR(VLOOKUP(CI309,MonsterTable!$A:$B,MATCH(MonsterTable!$B$1,MonsterTable!$A$1:$B$1,0),0))),OR(ISBLANK(CK309),ISBLANK(CL309))),#N/A,
IFERROR(VLOOKUP(CI309,MonsterTable!$A:$B,MATCH(MonsterTable!$B$1,MonsterTable!$A$1:$B$1,0),0),
IF(OR(NOT(ISBLANK(CK309)),ISBLANK(CL309)),#N/A,
IF(CI309="empty","empty",
VLOOKUP(CI309,MonsterGroupTable!$A:$A,1,0)))))))</f>
        <v/>
      </c>
    </row>
    <row r="310" spans="1:88">
      <c r="A310">
        <v>10309</v>
      </c>
      <c r="B310">
        <f t="shared" si="8"/>
        <v>1.1000000000000001</v>
      </c>
      <c r="C310">
        <f t="shared" si="8"/>
        <v>1.1000000000000001</v>
      </c>
      <c r="F310">
        <v>900</v>
      </c>
      <c r="G310">
        <v>15502</v>
      </c>
      <c r="H310">
        <v>0</v>
      </c>
      <c r="I310">
        <v>0</v>
      </c>
      <c r="J310">
        <v>0</v>
      </c>
      <c r="K310" t="s">
        <v>28</v>
      </c>
      <c r="L310" t="s">
        <v>260</v>
      </c>
      <c r="M310" t="s">
        <v>79</v>
      </c>
      <c r="N310" t="s">
        <v>80</v>
      </c>
      <c r="O310">
        <v>0</v>
      </c>
      <c r="P310">
        <v>-4.75</v>
      </c>
      <c r="Q310">
        <v>-3.5</v>
      </c>
      <c r="R310">
        <v>4.75</v>
      </c>
      <c r="S310">
        <v>3</v>
      </c>
      <c r="T310">
        <v>-13.5</v>
      </c>
      <c r="U310">
        <v>2.5499999999999998</v>
      </c>
      <c r="V310">
        <v>-6.75</v>
      </c>
      <c r="W310" t="str">
        <f t="shared" si="9"/>
        <v>g111,5</v>
      </c>
      <c r="X310" s="1" t="s">
        <v>289</v>
      </c>
      <c r="Y310" s="2" t="str">
        <f>IF(AND(ISBLANK(X310),OR(NOT(ISBLANK(Z310)),NOT(ISBLANK(AA310)))),#N/A,
IF(ISBLANK(X310),"",
IF(AND(NOT(ISERROR(VLOOKUP(X310,MonsterTable!$A:$B,MATCH(MonsterTable!$B$1,MonsterTable!$A$1:$B$1,0),0))),OR(ISBLANK(Z310),ISBLANK(AA310))),#N/A,
IFERROR(VLOOKUP(X310,MonsterTable!$A:$B,MATCH(MonsterTable!$B$1,MonsterTable!$A$1:$B$1,0),0),
IF(OR(NOT(ISBLANK(Z310)),ISBLANK(AA310)),#N/A,
IF(X310="empty","empty",
VLOOKUP(X310,MonsterGroupTable!$A:$A,1,0)))))))</f>
        <v>g111</v>
      </c>
      <c r="AA310">
        <v>5</v>
      </c>
      <c r="AF310" s="2" t="str">
        <f>IF(AND(ISBLANK(AE310),OR(NOT(ISBLANK(AG310)),NOT(ISBLANK(AH310)))),#N/A,
IF(ISBLANK(AE310),"",
IF(AND(NOT(ISERROR(VLOOKUP(AE310,MonsterTable!$A:$B,MATCH(MonsterTable!$B$1,MonsterTable!$A$1:$B$1,0),0))),OR(ISBLANK(AG310),ISBLANK(AH310))),#N/A,
IFERROR(VLOOKUP(AE310,MonsterTable!$A:$B,MATCH(MonsterTable!$B$1,MonsterTable!$A$1:$B$1,0),0),
IF(OR(NOT(ISBLANK(AG310)),ISBLANK(AH310)),#N/A,
IF(AE310="empty","empty",
VLOOKUP(AE310,MonsterGroupTable!$A:$A,1,0)))))))</f>
        <v/>
      </c>
      <c r="AM310" s="2" t="str">
        <f>IF(AND(ISBLANK(AL310),OR(NOT(ISBLANK(AN310)),NOT(ISBLANK(AO310)))),#N/A,
IF(ISBLANK(AL310),"",
IF(AND(NOT(ISERROR(VLOOKUP(AL310,MonsterTable!$A:$B,MATCH(MonsterTable!$B$1,MonsterTable!$A$1:$B$1,0),0))),OR(ISBLANK(AN310),ISBLANK(AO310))),#N/A,
IFERROR(VLOOKUP(AL310,MonsterTable!$A:$B,MATCH(MonsterTable!$B$1,MonsterTable!$A$1:$B$1,0),0),
IF(OR(NOT(ISBLANK(AN310)),ISBLANK(AO310)),#N/A,
IF(AL310="empty","empty",
VLOOKUP(AL310,MonsterGroupTable!$A:$A,1,0)))))))</f>
        <v/>
      </c>
      <c r="AT310" s="2" t="str">
        <f>IF(AND(ISBLANK(AS310),OR(NOT(ISBLANK(AU310)),NOT(ISBLANK(AV310)))),#N/A,
IF(ISBLANK(AS310),"",
IF(AND(NOT(ISERROR(VLOOKUP(AS310,MonsterTable!$A:$B,MATCH(MonsterTable!$B$1,MonsterTable!$A$1:$B$1,0),0))),OR(ISBLANK(AU310),ISBLANK(AV310))),#N/A,
IFERROR(VLOOKUP(AS310,MonsterTable!$A:$B,MATCH(MonsterTable!$B$1,MonsterTable!$A$1:$B$1,0),0),
IF(OR(NOT(ISBLANK(AU310)),ISBLANK(AV310)),#N/A,
IF(AS310="empty","empty",
VLOOKUP(AS310,MonsterGroupTable!$A:$A,1,0)))))))</f>
        <v/>
      </c>
      <c r="BA310" s="2" t="str">
        <f>IF(AND(ISBLANK(AZ310),OR(NOT(ISBLANK(BB310)),NOT(ISBLANK(BC310)))),#N/A,
IF(ISBLANK(AZ310),"",
IF(AND(NOT(ISERROR(VLOOKUP(AZ310,MonsterTable!$A:$B,MATCH(MonsterTable!$B$1,MonsterTable!$A$1:$B$1,0),0))),OR(ISBLANK(BB310),ISBLANK(BC310))),#N/A,
IFERROR(VLOOKUP(AZ310,MonsterTable!$A:$B,MATCH(MonsterTable!$B$1,MonsterTable!$A$1:$B$1,0),0),
IF(OR(NOT(ISBLANK(BB310)),ISBLANK(BC310)),#N/A,
IF(AZ310="empty","empty",
VLOOKUP(AZ310,MonsterGroupTable!$A:$A,1,0)))))))</f>
        <v/>
      </c>
      <c r="BH310" s="2" t="str">
        <f>IF(AND(ISBLANK(BG310),OR(NOT(ISBLANK(BI310)),NOT(ISBLANK(BJ310)))),#N/A,
IF(ISBLANK(BG310),"",
IF(AND(NOT(ISERROR(VLOOKUP(BG310,MonsterTable!$A:$B,MATCH(MonsterTable!$B$1,MonsterTable!$A$1:$B$1,0),0))),OR(ISBLANK(BI310),ISBLANK(BJ310))),#N/A,
IFERROR(VLOOKUP(BG310,MonsterTable!$A:$B,MATCH(MonsterTable!$B$1,MonsterTable!$A$1:$B$1,0),0),
IF(OR(NOT(ISBLANK(BI310)),ISBLANK(BJ310)),#N/A,
IF(BG310="empty","empty",
VLOOKUP(BG310,MonsterGroupTable!$A:$A,1,0)))))))</f>
        <v/>
      </c>
      <c r="BO310" s="2" t="str">
        <f>IF(AND(ISBLANK(BN310),OR(NOT(ISBLANK(BP310)),NOT(ISBLANK(BQ310)))),#N/A,
IF(ISBLANK(BN310),"",
IF(AND(NOT(ISERROR(VLOOKUP(BN310,MonsterTable!$A:$B,MATCH(MonsterTable!$B$1,MonsterTable!$A$1:$B$1,0),0))),OR(ISBLANK(BP310),ISBLANK(BQ310))),#N/A,
IFERROR(VLOOKUP(BN310,MonsterTable!$A:$B,MATCH(MonsterTable!$B$1,MonsterTable!$A$1:$B$1,0),0),
IF(OR(NOT(ISBLANK(BP310)),ISBLANK(BQ310)),#N/A,
IF(BN310="empty","empty",
VLOOKUP(BN310,MonsterGroupTable!$A:$A,1,0)))))))</f>
        <v/>
      </c>
      <c r="BV310" s="2" t="str">
        <f>IF(AND(ISBLANK(BU310),OR(NOT(ISBLANK(BW310)),NOT(ISBLANK(BX310)))),#N/A,
IF(ISBLANK(BU310),"",
IF(AND(NOT(ISERROR(VLOOKUP(BU310,MonsterTable!$A:$B,MATCH(MonsterTable!$B$1,MonsterTable!$A$1:$B$1,0),0))),OR(ISBLANK(BW310),ISBLANK(BX310))),#N/A,
IFERROR(VLOOKUP(BU310,MonsterTable!$A:$B,MATCH(MonsterTable!$B$1,MonsterTable!$A$1:$B$1,0),0),
IF(OR(NOT(ISBLANK(BW310)),ISBLANK(BX310)),#N/A,
IF(BU310="empty","empty",
VLOOKUP(BU310,MonsterGroupTable!$A:$A,1,0)))))))</f>
        <v/>
      </c>
      <c r="CC310" s="2" t="str">
        <f>IF(AND(ISBLANK(CB310),OR(NOT(ISBLANK(CD310)),NOT(ISBLANK(CE310)))),#N/A,
IF(ISBLANK(CB310),"",
IF(AND(NOT(ISERROR(VLOOKUP(CB310,MonsterTable!$A:$B,MATCH(MonsterTable!$B$1,MonsterTable!$A$1:$B$1,0),0))),OR(ISBLANK(CD310),ISBLANK(CE310))),#N/A,
IFERROR(VLOOKUP(CB310,MonsterTable!$A:$B,MATCH(MonsterTable!$B$1,MonsterTable!$A$1:$B$1,0),0),
IF(OR(NOT(ISBLANK(CD310)),ISBLANK(CE310)),#N/A,
IF(CB310="empty","empty",
VLOOKUP(CB310,MonsterGroupTable!$A:$A,1,0)))))))</f>
        <v/>
      </c>
      <c r="CJ310" s="2" t="str">
        <f>IF(AND(ISBLANK(CI310),OR(NOT(ISBLANK(CK310)),NOT(ISBLANK(CL310)))),#N/A,
IF(ISBLANK(CI310),"",
IF(AND(NOT(ISERROR(VLOOKUP(CI310,MonsterTable!$A:$B,MATCH(MonsterTable!$B$1,MonsterTable!$A$1:$B$1,0),0))),OR(ISBLANK(CK310),ISBLANK(CL310))),#N/A,
IFERROR(VLOOKUP(CI310,MonsterTable!$A:$B,MATCH(MonsterTable!$B$1,MonsterTable!$A$1:$B$1,0),0),
IF(OR(NOT(ISBLANK(CK310)),ISBLANK(CL310)),#N/A,
IF(CI310="empty","empty",
VLOOKUP(CI310,MonsterGroupTable!$A:$A,1,0)))))))</f>
        <v/>
      </c>
    </row>
    <row r="311" spans="1:88">
      <c r="A311">
        <v>10310</v>
      </c>
      <c r="B311">
        <f t="shared" si="8"/>
        <v>1.2</v>
      </c>
      <c r="C311">
        <f t="shared" si="8"/>
        <v>1.1000000000000001</v>
      </c>
      <c r="F311">
        <v>900</v>
      </c>
      <c r="G311">
        <v>15637</v>
      </c>
      <c r="H311">
        <v>0</v>
      </c>
      <c r="I311">
        <v>0</v>
      </c>
      <c r="J311">
        <v>0</v>
      </c>
      <c r="K311" t="s">
        <v>28</v>
      </c>
      <c r="L311" t="s">
        <v>260</v>
      </c>
      <c r="M311" t="s">
        <v>79</v>
      </c>
      <c r="N311" t="s">
        <v>80</v>
      </c>
      <c r="O311">
        <v>0</v>
      </c>
      <c r="P311">
        <v>-4.75</v>
      </c>
      <c r="Q311">
        <v>-3.5</v>
      </c>
      <c r="R311">
        <v>4.75</v>
      </c>
      <c r="S311">
        <v>3</v>
      </c>
      <c r="T311">
        <v>-13.5</v>
      </c>
      <c r="U311">
        <v>2.5499999999999998</v>
      </c>
      <c r="V311">
        <v>-6.75</v>
      </c>
      <c r="W311" t="str">
        <f t="shared" si="9"/>
        <v>g111,5</v>
      </c>
      <c r="X311" s="1" t="s">
        <v>289</v>
      </c>
      <c r="Y311" s="2" t="str">
        <f>IF(AND(ISBLANK(X311),OR(NOT(ISBLANK(Z311)),NOT(ISBLANK(AA311)))),#N/A,
IF(ISBLANK(X311),"",
IF(AND(NOT(ISERROR(VLOOKUP(X311,MonsterTable!$A:$B,MATCH(MonsterTable!$B$1,MonsterTable!$A$1:$B$1,0),0))),OR(ISBLANK(Z311),ISBLANK(AA311))),#N/A,
IFERROR(VLOOKUP(X311,MonsterTable!$A:$B,MATCH(MonsterTable!$B$1,MonsterTable!$A$1:$B$1,0),0),
IF(OR(NOT(ISBLANK(Z311)),ISBLANK(AA311)),#N/A,
IF(X311="empty","empty",
VLOOKUP(X311,MonsterGroupTable!$A:$A,1,0)))))))</f>
        <v>g111</v>
      </c>
      <c r="AA311">
        <v>5</v>
      </c>
      <c r="AF311" s="2" t="str">
        <f>IF(AND(ISBLANK(AE311),OR(NOT(ISBLANK(AG311)),NOT(ISBLANK(AH311)))),#N/A,
IF(ISBLANK(AE311),"",
IF(AND(NOT(ISERROR(VLOOKUP(AE311,MonsterTable!$A:$B,MATCH(MonsterTable!$B$1,MonsterTable!$A$1:$B$1,0),0))),OR(ISBLANK(AG311),ISBLANK(AH311))),#N/A,
IFERROR(VLOOKUP(AE311,MonsterTable!$A:$B,MATCH(MonsterTable!$B$1,MonsterTable!$A$1:$B$1,0),0),
IF(OR(NOT(ISBLANK(AG311)),ISBLANK(AH311)),#N/A,
IF(AE311="empty","empty",
VLOOKUP(AE311,MonsterGroupTable!$A:$A,1,0)))))))</f>
        <v/>
      </c>
      <c r="AM311" s="2" t="str">
        <f>IF(AND(ISBLANK(AL311),OR(NOT(ISBLANK(AN311)),NOT(ISBLANK(AO311)))),#N/A,
IF(ISBLANK(AL311),"",
IF(AND(NOT(ISERROR(VLOOKUP(AL311,MonsterTable!$A:$B,MATCH(MonsterTable!$B$1,MonsterTable!$A$1:$B$1,0),0))),OR(ISBLANK(AN311),ISBLANK(AO311))),#N/A,
IFERROR(VLOOKUP(AL311,MonsterTable!$A:$B,MATCH(MonsterTable!$B$1,MonsterTable!$A$1:$B$1,0),0),
IF(OR(NOT(ISBLANK(AN311)),ISBLANK(AO311)),#N/A,
IF(AL311="empty","empty",
VLOOKUP(AL311,MonsterGroupTable!$A:$A,1,0)))))))</f>
        <v/>
      </c>
      <c r="AT311" s="2" t="str">
        <f>IF(AND(ISBLANK(AS311),OR(NOT(ISBLANK(AU311)),NOT(ISBLANK(AV311)))),#N/A,
IF(ISBLANK(AS311),"",
IF(AND(NOT(ISERROR(VLOOKUP(AS311,MonsterTable!$A:$B,MATCH(MonsterTable!$B$1,MonsterTable!$A$1:$B$1,0),0))),OR(ISBLANK(AU311),ISBLANK(AV311))),#N/A,
IFERROR(VLOOKUP(AS311,MonsterTable!$A:$B,MATCH(MonsterTable!$B$1,MonsterTable!$A$1:$B$1,0),0),
IF(OR(NOT(ISBLANK(AU311)),ISBLANK(AV311)),#N/A,
IF(AS311="empty","empty",
VLOOKUP(AS311,MonsterGroupTable!$A:$A,1,0)))))))</f>
        <v/>
      </c>
      <c r="BA311" s="2" t="str">
        <f>IF(AND(ISBLANK(AZ311),OR(NOT(ISBLANK(BB311)),NOT(ISBLANK(BC311)))),#N/A,
IF(ISBLANK(AZ311),"",
IF(AND(NOT(ISERROR(VLOOKUP(AZ311,MonsterTable!$A:$B,MATCH(MonsterTable!$B$1,MonsterTable!$A$1:$B$1,0),0))),OR(ISBLANK(BB311),ISBLANK(BC311))),#N/A,
IFERROR(VLOOKUP(AZ311,MonsterTable!$A:$B,MATCH(MonsterTable!$B$1,MonsterTable!$A$1:$B$1,0),0),
IF(OR(NOT(ISBLANK(BB311)),ISBLANK(BC311)),#N/A,
IF(AZ311="empty","empty",
VLOOKUP(AZ311,MonsterGroupTable!$A:$A,1,0)))))))</f>
        <v/>
      </c>
      <c r="BH311" s="2" t="str">
        <f>IF(AND(ISBLANK(BG311),OR(NOT(ISBLANK(BI311)),NOT(ISBLANK(BJ311)))),#N/A,
IF(ISBLANK(BG311),"",
IF(AND(NOT(ISERROR(VLOOKUP(BG311,MonsterTable!$A:$B,MATCH(MonsterTable!$B$1,MonsterTable!$A$1:$B$1,0),0))),OR(ISBLANK(BI311),ISBLANK(BJ311))),#N/A,
IFERROR(VLOOKUP(BG311,MonsterTable!$A:$B,MATCH(MonsterTable!$B$1,MonsterTable!$A$1:$B$1,0),0),
IF(OR(NOT(ISBLANK(BI311)),ISBLANK(BJ311)),#N/A,
IF(BG311="empty","empty",
VLOOKUP(BG311,MonsterGroupTable!$A:$A,1,0)))))))</f>
        <v/>
      </c>
      <c r="BO311" s="2" t="str">
        <f>IF(AND(ISBLANK(BN311),OR(NOT(ISBLANK(BP311)),NOT(ISBLANK(BQ311)))),#N/A,
IF(ISBLANK(BN311),"",
IF(AND(NOT(ISERROR(VLOOKUP(BN311,MonsterTable!$A:$B,MATCH(MonsterTable!$B$1,MonsterTable!$A$1:$B$1,0),0))),OR(ISBLANK(BP311),ISBLANK(BQ311))),#N/A,
IFERROR(VLOOKUP(BN311,MonsterTable!$A:$B,MATCH(MonsterTable!$B$1,MonsterTable!$A$1:$B$1,0),0),
IF(OR(NOT(ISBLANK(BP311)),ISBLANK(BQ311)),#N/A,
IF(BN311="empty","empty",
VLOOKUP(BN311,MonsterGroupTable!$A:$A,1,0)))))))</f>
        <v/>
      </c>
      <c r="BV311" s="2" t="str">
        <f>IF(AND(ISBLANK(BU311),OR(NOT(ISBLANK(BW311)),NOT(ISBLANK(BX311)))),#N/A,
IF(ISBLANK(BU311),"",
IF(AND(NOT(ISERROR(VLOOKUP(BU311,MonsterTable!$A:$B,MATCH(MonsterTable!$B$1,MonsterTable!$A$1:$B$1,0),0))),OR(ISBLANK(BW311),ISBLANK(BX311))),#N/A,
IFERROR(VLOOKUP(BU311,MonsterTable!$A:$B,MATCH(MonsterTable!$B$1,MonsterTable!$A$1:$B$1,0),0),
IF(OR(NOT(ISBLANK(BW311)),ISBLANK(BX311)),#N/A,
IF(BU311="empty","empty",
VLOOKUP(BU311,MonsterGroupTable!$A:$A,1,0)))))))</f>
        <v/>
      </c>
      <c r="CC311" s="2" t="str">
        <f>IF(AND(ISBLANK(CB311),OR(NOT(ISBLANK(CD311)),NOT(ISBLANK(CE311)))),#N/A,
IF(ISBLANK(CB311),"",
IF(AND(NOT(ISERROR(VLOOKUP(CB311,MonsterTable!$A:$B,MATCH(MonsterTable!$B$1,MonsterTable!$A$1:$B$1,0),0))),OR(ISBLANK(CD311),ISBLANK(CE311))),#N/A,
IFERROR(VLOOKUP(CB311,MonsterTable!$A:$B,MATCH(MonsterTable!$B$1,MonsterTable!$A$1:$B$1,0),0),
IF(OR(NOT(ISBLANK(CD311)),ISBLANK(CE311)),#N/A,
IF(CB311="empty","empty",
VLOOKUP(CB311,MonsterGroupTable!$A:$A,1,0)))))))</f>
        <v/>
      </c>
      <c r="CJ311" s="2" t="str">
        <f>IF(AND(ISBLANK(CI311),OR(NOT(ISBLANK(CK311)),NOT(ISBLANK(CL311)))),#N/A,
IF(ISBLANK(CI311),"",
IF(AND(NOT(ISERROR(VLOOKUP(CI311,MonsterTable!$A:$B,MATCH(MonsterTable!$B$1,MonsterTable!$A$1:$B$1,0),0))),OR(ISBLANK(CK311),ISBLANK(CL311))),#N/A,
IFERROR(VLOOKUP(CI311,MonsterTable!$A:$B,MATCH(MonsterTable!$B$1,MonsterTable!$A$1:$B$1,0),0),
IF(OR(NOT(ISBLANK(CK311)),ISBLANK(CL311)),#N/A,
IF(CI311="empty","empty",
VLOOKUP(CI311,MonsterGroupTable!$A:$A,1,0)))))))</f>
        <v/>
      </c>
    </row>
    <row r="312" spans="1:88">
      <c r="A312">
        <v>10311</v>
      </c>
      <c r="B312">
        <f t="shared" si="8"/>
        <v>1.1000000000000001</v>
      </c>
      <c r="C312">
        <f t="shared" si="8"/>
        <v>1.1000000000000001</v>
      </c>
      <c r="F312">
        <v>900</v>
      </c>
      <c r="G312">
        <v>15772</v>
      </c>
      <c r="H312">
        <v>0</v>
      </c>
      <c r="I312">
        <v>0</v>
      </c>
      <c r="J312">
        <v>0</v>
      </c>
      <c r="K312" t="s">
        <v>28</v>
      </c>
      <c r="L312" t="s">
        <v>243</v>
      </c>
      <c r="M312" t="s">
        <v>79</v>
      </c>
      <c r="N312" t="s">
        <v>80</v>
      </c>
      <c r="O312">
        <v>0</v>
      </c>
      <c r="P312">
        <v>-4.75</v>
      </c>
      <c r="Q312">
        <v>-3.5</v>
      </c>
      <c r="R312">
        <v>4.75</v>
      </c>
      <c r="S312">
        <v>3</v>
      </c>
      <c r="T312">
        <v>-13.5</v>
      </c>
      <c r="U312">
        <v>2.5499999999999998</v>
      </c>
      <c r="V312">
        <v>-6.75</v>
      </c>
      <c r="W312" t="str">
        <f t="shared" si="9"/>
        <v>g112,5</v>
      </c>
      <c r="X312" s="1" t="s">
        <v>311</v>
      </c>
      <c r="Y312" s="2" t="str">
        <f>IF(AND(ISBLANK(X312),OR(NOT(ISBLANK(Z312)),NOT(ISBLANK(AA312)))),#N/A,
IF(ISBLANK(X312),"",
IF(AND(NOT(ISERROR(VLOOKUP(X312,MonsterTable!$A:$B,MATCH(MonsterTable!$B$1,MonsterTable!$A$1:$B$1,0),0))),OR(ISBLANK(Z312),ISBLANK(AA312))),#N/A,
IFERROR(VLOOKUP(X312,MonsterTable!$A:$B,MATCH(MonsterTable!$B$1,MonsterTable!$A$1:$B$1,0),0),
IF(OR(NOT(ISBLANK(Z312)),ISBLANK(AA312)),#N/A,
IF(X312="empty","empty",
VLOOKUP(X312,MonsterGroupTable!$A:$A,1,0)))))))</f>
        <v>g112</v>
      </c>
      <c r="AA312">
        <v>5</v>
      </c>
      <c r="AF312" s="2" t="str">
        <f>IF(AND(ISBLANK(AE312),OR(NOT(ISBLANK(AG312)),NOT(ISBLANK(AH312)))),#N/A,
IF(ISBLANK(AE312),"",
IF(AND(NOT(ISERROR(VLOOKUP(AE312,MonsterTable!$A:$B,MATCH(MonsterTable!$B$1,MonsterTable!$A$1:$B$1,0),0))),OR(ISBLANK(AG312),ISBLANK(AH312))),#N/A,
IFERROR(VLOOKUP(AE312,MonsterTable!$A:$B,MATCH(MonsterTable!$B$1,MonsterTable!$A$1:$B$1,0),0),
IF(OR(NOT(ISBLANK(AG312)),ISBLANK(AH312)),#N/A,
IF(AE312="empty","empty",
VLOOKUP(AE312,MonsterGroupTable!$A:$A,1,0)))))))</f>
        <v/>
      </c>
      <c r="AM312" s="2" t="str">
        <f>IF(AND(ISBLANK(AL312),OR(NOT(ISBLANK(AN312)),NOT(ISBLANK(AO312)))),#N/A,
IF(ISBLANK(AL312),"",
IF(AND(NOT(ISERROR(VLOOKUP(AL312,MonsterTable!$A:$B,MATCH(MonsterTable!$B$1,MonsterTable!$A$1:$B$1,0),0))),OR(ISBLANK(AN312),ISBLANK(AO312))),#N/A,
IFERROR(VLOOKUP(AL312,MonsterTable!$A:$B,MATCH(MonsterTable!$B$1,MonsterTable!$A$1:$B$1,0),0),
IF(OR(NOT(ISBLANK(AN312)),ISBLANK(AO312)),#N/A,
IF(AL312="empty","empty",
VLOOKUP(AL312,MonsterGroupTable!$A:$A,1,0)))))))</f>
        <v/>
      </c>
      <c r="AT312" s="2" t="str">
        <f>IF(AND(ISBLANK(AS312),OR(NOT(ISBLANK(AU312)),NOT(ISBLANK(AV312)))),#N/A,
IF(ISBLANK(AS312),"",
IF(AND(NOT(ISERROR(VLOOKUP(AS312,MonsterTable!$A:$B,MATCH(MonsterTable!$B$1,MonsterTable!$A$1:$B$1,0),0))),OR(ISBLANK(AU312),ISBLANK(AV312))),#N/A,
IFERROR(VLOOKUP(AS312,MonsterTable!$A:$B,MATCH(MonsterTable!$B$1,MonsterTable!$A$1:$B$1,0),0),
IF(OR(NOT(ISBLANK(AU312)),ISBLANK(AV312)),#N/A,
IF(AS312="empty","empty",
VLOOKUP(AS312,MonsterGroupTable!$A:$A,1,0)))))))</f>
        <v/>
      </c>
      <c r="BA312" s="2" t="str">
        <f>IF(AND(ISBLANK(AZ312),OR(NOT(ISBLANK(BB312)),NOT(ISBLANK(BC312)))),#N/A,
IF(ISBLANK(AZ312),"",
IF(AND(NOT(ISERROR(VLOOKUP(AZ312,MonsterTable!$A:$B,MATCH(MonsterTable!$B$1,MonsterTable!$A$1:$B$1,0),0))),OR(ISBLANK(BB312),ISBLANK(BC312))),#N/A,
IFERROR(VLOOKUP(AZ312,MonsterTable!$A:$B,MATCH(MonsterTable!$B$1,MonsterTable!$A$1:$B$1,0),0),
IF(OR(NOT(ISBLANK(BB312)),ISBLANK(BC312)),#N/A,
IF(AZ312="empty","empty",
VLOOKUP(AZ312,MonsterGroupTable!$A:$A,1,0)))))))</f>
        <v/>
      </c>
      <c r="BH312" s="2" t="str">
        <f>IF(AND(ISBLANK(BG312),OR(NOT(ISBLANK(BI312)),NOT(ISBLANK(BJ312)))),#N/A,
IF(ISBLANK(BG312),"",
IF(AND(NOT(ISERROR(VLOOKUP(BG312,MonsterTable!$A:$B,MATCH(MonsterTable!$B$1,MonsterTable!$A$1:$B$1,0),0))),OR(ISBLANK(BI312),ISBLANK(BJ312))),#N/A,
IFERROR(VLOOKUP(BG312,MonsterTable!$A:$B,MATCH(MonsterTable!$B$1,MonsterTable!$A$1:$B$1,0),0),
IF(OR(NOT(ISBLANK(BI312)),ISBLANK(BJ312)),#N/A,
IF(BG312="empty","empty",
VLOOKUP(BG312,MonsterGroupTable!$A:$A,1,0)))))))</f>
        <v/>
      </c>
      <c r="BO312" s="2" t="str">
        <f>IF(AND(ISBLANK(BN312),OR(NOT(ISBLANK(BP312)),NOT(ISBLANK(BQ312)))),#N/A,
IF(ISBLANK(BN312),"",
IF(AND(NOT(ISERROR(VLOOKUP(BN312,MonsterTable!$A:$B,MATCH(MonsterTable!$B$1,MonsterTable!$A$1:$B$1,0),0))),OR(ISBLANK(BP312),ISBLANK(BQ312))),#N/A,
IFERROR(VLOOKUP(BN312,MonsterTable!$A:$B,MATCH(MonsterTable!$B$1,MonsterTable!$A$1:$B$1,0),0),
IF(OR(NOT(ISBLANK(BP312)),ISBLANK(BQ312)),#N/A,
IF(BN312="empty","empty",
VLOOKUP(BN312,MonsterGroupTable!$A:$A,1,0)))))))</f>
        <v/>
      </c>
      <c r="BV312" s="2" t="str">
        <f>IF(AND(ISBLANK(BU312),OR(NOT(ISBLANK(BW312)),NOT(ISBLANK(BX312)))),#N/A,
IF(ISBLANK(BU312),"",
IF(AND(NOT(ISERROR(VLOOKUP(BU312,MonsterTable!$A:$B,MATCH(MonsterTable!$B$1,MonsterTable!$A$1:$B$1,0),0))),OR(ISBLANK(BW312),ISBLANK(BX312))),#N/A,
IFERROR(VLOOKUP(BU312,MonsterTable!$A:$B,MATCH(MonsterTable!$B$1,MonsterTable!$A$1:$B$1,0),0),
IF(OR(NOT(ISBLANK(BW312)),ISBLANK(BX312)),#N/A,
IF(BU312="empty","empty",
VLOOKUP(BU312,MonsterGroupTable!$A:$A,1,0)))))))</f>
        <v/>
      </c>
      <c r="CC312" s="2" t="str">
        <f>IF(AND(ISBLANK(CB312),OR(NOT(ISBLANK(CD312)),NOT(ISBLANK(CE312)))),#N/A,
IF(ISBLANK(CB312),"",
IF(AND(NOT(ISERROR(VLOOKUP(CB312,MonsterTable!$A:$B,MATCH(MonsterTable!$B$1,MonsterTable!$A$1:$B$1,0),0))),OR(ISBLANK(CD312),ISBLANK(CE312))),#N/A,
IFERROR(VLOOKUP(CB312,MonsterTable!$A:$B,MATCH(MonsterTable!$B$1,MonsterTable!$A$1:$B$1,0),0),
IF(OR(NOT(ISBLANK(CD312)),ISBLANK(CE312)),#N/A,
IF(CB312="empty","empty",
VLOOKUP(CB312,MonsterGroupTable!$A:$A,1,0)))))))</f>
        <v/>
      </c>
      <c r="CJ312" s="2" t="str">
        <f>IF(AND(ISBLANK(CI312),OR(NOT(ISBLANK(CK312)),NOT(ISBLANK(CL312)))),#N/A,
IF(ISBLANK(CI312),"",
IF(AND(NOT(ISERROR(VLOOKUP(CI312,MonsterTable!$A:$B,MATCH(MonsterTable!$B$1,MonsterTable!$A$1:$B$1,0),0))),OR(ISBLANK(CK312),ISBLANK(CL312))),#N/A,
IFERROR(VLOOKUP(CI312,MonsterTable!$A:$B,MATCH(MonsterTable!$B$1,MonsterTable!$A$1:$B$1,0),0),
IF(OR(NOT(ISBLANK(CK312)),ISBLANK(CL312)),#N/A,
IF(CI312="empty","empty",
VLOOKUP(CI312,MonsterGroupTable!$A:$A,1,0)))))))</f>
        <v/>
      </c>
    </row>
    <row r="313" spans="1:88">
      <c r="A313">
        <v>10312</v>
      </c>
      <c r="B313">
        <f t="shared" si="8"/>
        <v>1.1000000000000001</v>
      </c>
      <c r="C313">
        <f t="shared" si="8"/>
        <v>1.1000000000000001</v>
      </c>
      <c r="F313">
        <v>900</v>
      </c>
      <c r="G313">
        <v>15907</v>
      </c>
      <c r="H313">
        <v>0</v>
      </c>
      <c r="I313">
        <v>0</v>
      </c>
      <c r="J313">
        <v>0</v>
      </c>
      <c r="K313" t="s">
        <v>28</v>
      </c>
      <c r="L313" t="s">
        <v>243</v>
      </c>
      <c r="M313" t="s">
        <v>79</v>
      </c>
      <c r="N313" t="s">
        <v>80</v>
      </c>
      <c r="O313">
        <v>0</v>
      </c>
      <c r="P313">
        <v>-4.75</v>
      </c>
      <c r="Q313">
        <v>-3.5</v>
      </c>
      <c r="R313">
        <v>4.75</v>
      </c>
      <c r="S313">
        <v>3</v>
      </c>
      <c r="T313">
        <v>-13.5</v>
      </c>
      <c r="U313">
        <v>2.5499999999999998</v>
      </c>
      <c r="V313">
        <v>-6.75</v>
      </c>
      <c r="W313" t="str">
        <f t="shared" si="9"/>
        <v>g112,5</v>
      </c>
      <c r="X313" s="1" t="s">
        <v>311</v>
      </c>
      <c r="Y313" s="2" t="str">
        <f>IF(AND(ISBLANK(X313),OR(NOT(ISBLANK(Z313)),NOT(ISBLANK(AA313)))),#N/A,
IF(ISBLANK(X313),"",
IF(AND(NOT(ISERROR(VLOOKUP(X313,MonsterTable!$A:$B,MATCH(MonsterTable!$B$1,MonsterTable!$A$1:$B$1,0),0))),OR(ISBLANK(Z313),ISBLANK(AA313))),#N/A,
IFERROR(VLOOKUP(X313,MonsterTable!$A:$B,MATCH(MonsterTable!$B$1,MonsterTable!$A$1:$B$1,0),0),
IF(OR(NOT(ISBLANK(Z313)),ISBLANK(AA313)),#N/A,
IF(X313="empty","empty",
VLOOKUP(X313,MonsterGroupTable!$A:$A,1,0)))))))</f>
        <v>g112</v>
      </c>
      <c r="AA313">
        <v>5</v>
      </c>
      <c r="AF313" s="2" t="str">
        <f>IF(AND(ISBLANK(AE313),OR(NOT(ISBLANK(AG313)),NOT(ISBLANK(AH313)))),#N/A,
IF(ISBLANK(AE313),"",
IF(AND(NOT(ISERROR(VLOOKUP(AE313,MonsterTable!$A:$B,MATCH(MonsterTable!$B$1,MonsterTable!$A$1:$B$1,0),0))),OR(ISBLANK(AG313),ISBLANK(AH313))),#N/A,
IFERROR(VLOOKUP(AE313,MonsterTable!$A:$B,MATCH(MonsterTable!$B$1,MonsterTable!$A$1:$B$1,0),0),
IF(OR(NOT(ISBLANK(AG313)),ISBLANK(AH313)),#N/A,
IF(AE313="empty","empty",
VLOOKUP(AE313,MonsterGroupTable!$A:$A,1,0)))))))</f>
        <v/>
      </c>
      <c r="AM313" s="2" t="str">
        <f>IF(AND(ISBLANK(AL313),OR(NOT(ISBLANK(AN313)),NOT(ISBLANK(AO313)))),#N/A,
IF(ISBLANK(AL313),"",
IF(AND(NOT(ISERROR(VLOOKUP(AL313,MonsterTable!$A:$B,MATCH(MonsterTable!$B$1,MonsterTable!$A$1:$B$1,0),0))),OR(ISBLANK(AN313),ISBLANK(AO313))),#N/A,
IFERROR(VLOOKUP(AL313,MonsterTable!$A:$B,MATCH(MonsterTable!$B$1,MonsterTable!$A$1:$B$1,0),0),
IF(OR(NOT(ISBLANK(AN313)),ISBLANK(AO313)),#N/A,
IF(AL313="empty","empty",
VLOOKUP(AL313,MonsterGroupTable!$A:$A,1,0)))))))</f>
        <v/>
      </c>
      <c r="AT313" s="2" t="str">
        <f>IF(AND(ISBLANK(AS313),OR(NOT(ISBLANK(AU313)),NOT(ISBLANK(AV313)))),#N/A,
IF(ISBLANK(AS313),"",
IF(AND(NOT(ISERROR(VLOOKUP(AS313,MonsterTable!$A:$B,MATCH(MonsterTable!$B$1,MonsterTable!$A$1:$B$1,0),0))),OR(ISBLANK(AU313),ISBLANK(AV313))),#N/A,
IFERROR(VLOOKUP(AS313,MonsterTable!$A:$B,MATCH(MonsterTable!$B$1,MonsterTable!$A$1:$B$1,0),0),
IF(OR(NOT(ISBLANK(AU313)),ISBLANK(AV313)),#N/A,
IF(AS313="empty","empty",
VLOOKUP(AS313,MonsterGroupTable!$A:$A,1,0)))))))</f>
        <v/>
      </c>
      <c r="BA313" s="2" t="str">
        <f>IF(AND(ISBLANK(AZ313),OR(NOT(ISBLANK(BB313)),NOT(ISBLANK(BC313)))),#N/A,
IF(ISBLANK(AZ313),"",
IF(AND(NOT(ISERROR(VLOOKUP(AZ313,MonsterTable!$A:$B,MATCH(MonsterTable!$B$1,MonsterTable!$A$1:$B$1,0),0))),OR(ISBLANK(BB313),ISBLANK(BC313))),#N/A,
IFERROR(VLOOKUP(AZ313,MonsterTable!$A:$B,MATCH(MonsterTable!$B$1,MonsterTable!$A$1:$B$1,0),0),
IF(OR(NOT(ISBLANK(BB313)),ISBLANK(BC313)),#N/A,
IF(AZ313="empty","empty",
VLOOKUP(AZ313,MonsterGroupTable!$A:$A,1,0)))))))</f>
        <v/>
      </c>
      <c r="BH313" s="2" t="str">
        <f>IF(AND(ISBLANK(BG313),OR(NOT(ISBLANK(BI313)),NOT(ISBLANK(BJ313)))),#N/A,
IF(ISBLANK(BG313),"",
IF(AND(NOT(ISERROR(VLOOKUP(BG313,MonsterTable!$A:$B,MATCH(MonsterTable!$B$1,MonsterTable!$A$1:$B$1,0),0))),OR(ISBLANK(BI313),ISBLANK(BJ313))),#N/A,
IFERROR(VLOOKUP(BG313,MonsterTable!$A:$B,MATCH(MonsterTable!$B$1,MonsterTable!$A$1:$B$1,0),0),
IF(OR(NOT(ISBLANK(BI313)),ISBLANK(BJ313)),#N/A,
IF(BG313="empty","empty",
VLOOKUP(BG313,MonsterGroupTable!$A:$A,1,0)))))))</f>
        <v/>
      </c>
      <c r="BO313" s="2" t="str">
        <f>IF(AND(ISBLANK(BN313),OR(NOT(ISBLANK(BP313)),NOT(ISBLANK(BQ313)))),#N/A,
IF(ISBLANK(BN313),"",
IF(AND(NOT(ISERROR(VLOOKUP(BN313,MonsterTable!$A:$B,MATCH(MonsterTable!$B$1,MonsterTable!$A$1:$B$1,0),0))),OR(ISBLANK(BP313),ISBLANK(BQ313))),#N/A,
IFERROR(VLOOKUP(BN313,MonsterTable!$A:$B,MATCH(MonsterTable!$B$1,MonsterTable!$A$1:$B$1,0),0),
IF(OR(NOT(ISBLANK(BP313)),ISBLANK(BQ313)),#N/A,
IF(BN313="empty","empty",
VLOOKUP(BN313,MonsterGroupTable!$A:$A,1,0)))))))</f>
        <v/>
      </c>
      <c r="BV313" s="2" t="str">
        <f>IF(AND(ISBLANK(BU313),OR(NOT(ISBLANK(BW313)),NOT(ISBLANK(BX313)))),#N/A,
IF(ISBLANK(BU313),"",
IF(AND(NOT(ISERROR(VLOOKUP(BU313,MonsterTable!$A:$B,MATCH(MonsterTable!$B$1,MonsterTable!$A$1:$B$1,0),0))),OR(ISBLANK(BW313),ISBLANK(BX313))),#N/A,
IFERROR(VLOOKUP(BU313,MonsterTable!$A:$B,MATCH(MonsterTable!$B$1,MonsterTable!$A$1:$B$1,0),0),
IF(OR(NOT(ISBLANK(BW313)),ISBLANK(BX313)),#N/A,
IF(BU313="empty","empty",
VLOOKUP(BU313,MonsterGroupTable!$A:$A,1,0)))))))</f>
        <v/>
      </c>
      <c r="CC313" s="2" t="str">
        <f>IF(AND(ISBLANK(CB313),OR(NOT(ISBLANK(CD313)),NOT(ISBLANK(CE313)))),#N/A,
IF(ISBLANK(CB313),"",
IF(AND(NOT(ISERROR(VLOOKUP(CB313,MonsterTable!$A:$B,MATCH(MonsterTable!$B$1,MonsterTable!$A$1:$B$1,0),0))),OR(ISBLANK(CD313),ISBLANK(CE313))),#N/A,
IFERROR(VLOOKUP(CB313,MonsterTable!$A:$B,MATCH(MonsterTable!$B$1,MonsterTable!$A$1:$B$1,0),0),
IF(OR(NOT(ISBLANK(CD313)),ISBLANK(CE313)),#N/A,
IF(CB313="empty","empty",
VLOOKUP(CB313,MonsterGroupTable!$A:$A,1,0)))))))</f>
        <v/>
      </c>
      <c r="CJ313" s="2" t="str">
        <f>IF(AND(ISBLANK(CI313),OR(NOT(ISBLANK(CK313)),NOT(ISBLANK(CL313)))),#N/A,
IF(ISBLANK(CI313),"",
IF(AND(NOT(ISERROR(VLOOKUP(CI313,MonsterTable!$A:$B,MATCH(MonsterTable!$B$1,MonsterTable!$A$1:$B$1,0),0))),OR(ISBLANK(CK313),ISBLANK(CL313))),#N/A,
IFERROR(VLOOKUP(CI313,MonsterTable!$A:$B,MATCH(MonsterTable!$B$1,MonsterTable!$A$1:$B$1,0),0),
IF(OR(NOT(ISBLANK(CK313)),ISBLANK(CL313)),#N/A,
IF(CI313="empty","empty",
VLOOKUP(CI313,MonsterGroupTable!$A:$A,1,0)))))))</f>
        <v/>
      </c>
    </row>
    <row r="314" spans="1:88">
      <c r="A314">
        <v>10313</v>
      </c>
      <c r="B314">
        <f t="shared" si="8"/>
        <v>1.1000000000000001</v>
      </c>
      <c r="C314">
        <f t="shared" si="8"/>
        <v>1.1000000000000001</v>
      </c>
      <c r="F314">
        <v>900</v>
      </c>
      <c r="G314">
        <v>16042</v>
      </c>
      <c r="H314">
        <v>0</v>
      </c>
      <c r="I314">
        <v>0</v>
      </c>
      <c r="J314">
        <v>0</v>
      </c>
      <c r="K314" t="s">
        <v>28</v>
      </c>
      <c r="L314" t="s">
        <v>243</v>
      </c>
      <c r="M314" t="s">
        <v>79</v>
      </c>
      <c r="N314" t="s">
        <v>80</v>
      </c>
      <c r="O314">
        <v>0</v>
      </c>
      <c r="P314">
        <v>-4.75</v>
      </c>
      <c r="Q314">
        <v>-3.5</v>
      </c>
      <c r="R314">
        <v>4.75</v>
      </c>
      <c r="S314">
        <v>3</v>
      </c>
      <c r="T314">
        <v>-13.5</v>
      </c>
      <c r="U314">
        <v>2.5499999999999998</v>
      </c>
      <c r="V314">
        <v>-6.75</v>
      </c>
      <c r="W314" t="str">
        <f t="shared" si="9"/>
        <v>g112,5</v>
      </c>
      <c r="X314" s="1" t="s">
        <v>311</v>
      </c>
      <c r="Y314" s="2" t="str">
        <f>IF(AND(ISBLANK(X314),OR(NOT(ISBLANK(Z314)),NOT(ISBLANK(AA314)))),#N/A,
IF(ISBLANK(X314),"",
IF(AND(NOT(ISERROR(VLOOKUP(X314,MonsterTable!$A:$B,MATCH(MonsterTable!$B$1,MonsterTable!$A$1:$B$1,0),0))),OR(ISBLANK(Z314),ISBLANK(AA314))),#N/A,
IFERROR(VLOOKUP(X314,MonsterTable!$A:$B,MATCH(MonsterTable!$B$1,MonsterTable!$A$1:$B$1,0),0),
IF(OR(NOT(ISBLANK(Z314)),ISBLANK(AA314)),#N/A,
IF(X314="empty","empty",
VLOOKUP(X314,MonsterGroupTable!$A:$A,1,0)))))))</f>
        <v>g112</v>
      </c>
      <c r="AA314">
        <v>5</v>
      </c>
      <c r="AF314" s="2" t="str">
        <f>IF(AND(ISBLANK(AE314),OR(NOT(ISBLANK(AG314)),NOT(ISBLANK(AH314)))),#N/A,
IF(ISBLANK(AE314),"",
IF(AND(NOT(ISERROR(VLOOKUP(AE314,MonsterTable!$A:$B,MATCH(MonsterTable!$B$1,MonsterTable!$A$1:$B$1,0),0))),OR(ISBLANK(AG314),ISBLANK(AH314))),#N/A,
IFERROR(VLOOKUP(AE314,MonsterTable!$A:$B,MATCH(MonsterTable!$B$1,MonsterTable!$A$1:$B$1,0),0),
IF(OR(NOT(ISBLANK(AG314)),ISBLANK(AH314)),#N/A,
IF(AE314="empty","empty",
VLOOKUP(AE314,MonsterGroupTable!$A:$A,1,0)))))))</f>
        <v/>
      </c>
      <c r="AM314" s="2" t="str">
        <f>IF(AND(ISBLANK(AL314),OR(NOT(ISBLANK(AN314)),NOT(ISBLANK(AO314)))),#N/A,
IF(ISBLANK(AL314),"",
IF(AND(NOT(ISERROR(VLOOKUP(AL314,MonsterTable!$A:$B,MATCH(MonsterTable!$B$1,MonsterTable!$A$1:$B$1,0),0))),OR(ISBLANK(AN314),ISBLANK(AO314))),#N/A,
IFERROR(VLOOKUP(AL314,MonsterTable!$A:$B,MATCH(MonsterTable!$B$1,MonsterTable!$A$1:$B$1,0),0),
IF(OR(NOT(ISBLANK(AN314)),ISBLANK(AO314)),#N/A,
IF(AL314="empty","empty",
VLOOKUP(AL314,MonsterGroupTable!$A:$A,1,0)))))))</f>
        <v/>
      </c>
      <c r="AT314" s="2" t="str">
        <f>IF(AND(ISBLANK(AS314),OR(NOT(ISBLANK(AU314)),NOT(ISBLANK(AV314)))),#N/A,
IF(ISBLANK(AS314),"",
IF(AND(NOT(ISERROR(VLOOKUP(AS314,MonsterTable!$A:$B,MATCH(MonsterTable!$B$1,MonsterTable!$A$1:$B$1,0),0))),OR(ISBLANK(AU314),ISBLANK(AV314))),#N/A,
IFERROR(VLOOKUP(AS314,MonsterTable!$A:$B,MATCH(MonsterTable!$B$1,MonsterTable!$A$1:$B$1,0),0),
IF(OR(NOT(ISBLANK(AU314)),ISBLANK(AV314)),#N/A,
IF(AS314="empty","empty",
VLOOKUP(AS314,MonsterGroupTable!$A:$A,1,0)))))))</f>
        <v/>
      </c>
      <c r="BA314" s="2" t="str">
        <f>IF(AND(ISBLANK(AZ314),OR(NOT(ISBLANK(BB314)),NOT(ISBLANK(BC314)))),#N/A,
IF(ISBLANK(AZ314),"",
IF(AND(NOT(ISERROR(VLOOKUP(AZ314,MonsterTable!$A:$B,MATCH(MonsterTable!$B$1,MonsterTable!$A$1:$B$1,0),0))),OR(ISBLANK(BB314),ISBLANK(BC314))),#N/A,
IFERROR(VLOOKUP(AZ314,MonsterTable!$A:$B,MATCH(MonsterTable!$B$1,MonsterTable!$A$1:$B$1,0),0),
IF(OR(NOT(ISBLANK(BB314)),ISBLANK(BC314)),#N/A,
IF(AZ314="empty","empty",
VLOOKUP(AZ314,MonsterGroupTable!$A:$A,1,0)))))))</f>
        <v/>
      </c>
      <c r="BH314" s="2" t="str">
        <f>IF(AND(ISBLANK(BG314),OR(NOT(ISBLANK(BI314)),NOT(ISBLANK(BJ314)))),#N/A,
IF(ISBLANK(BG314),"",
IF(AND(NOT(ISERROR(VLOOKUP(BG314,MonsterTable!$A:$B,MATCH(MonsterTable!$B$1,MonsterTable!$A$1:$B$1,0),0))),OR(ISBLANK(BI314),ISBLANK(BJ314))),#N/A,
IFERROR(VLOOKUP(BG314,MonsterTable!$A:$B,MATCH(MonsterTable!$B$1,MonsterTable!$A$1:$B$1,0),0),
IF(OR(NOT(ISBLANK(BI314)),ISBLANK(BJ314)),#N/A,
IF(BG314="empty","empty",
VLOOKUP(BG314,MonsterGroupTable!$A:$A,1,0)))))))</f>
        <v/>
      </c>
      <c r="BO314" s="2" t="str">
        <f>IF(AND(ISBLANK(BN314),OR(NOT(ISBLANK(BP314)),NOT(ISBLANK(BQ314)))),#N/A,
IF(ISBLANK(BN314),"",
IF(AND(NOT(ISERROR(VLOOKUP(BN314,MonsterTable!$A:$B,MATCH(MonsterTable!$B$1,MonsterTable!$A$1:$B$1,0),0))),OR(ISBLANK(BP314),ISBLANK(BQ314))),#N/A,
IFERROR(VLOOKUP(BN314,MonsterTable!$A:$B,MATCH(MonsterTable!$B$1,MonsterTable!$A$1:$B$1,0),0),
IF(OR(NOT(ISBLANK(BP314)),ISBLANK(BQ314)),#N/A,
IF(BN314="empty","empty",
VLOOKUP(BN314,MonsterGroupTable!$A:$A,1,0)))))))</f>
        <v/>
      </c>
      <c r="BV314" s="2" t="str">
        <f>IF(AND(ISBLANK(BU314),OR(NOT(ISBLANK(BW314)),NOT(ISBLANK(BX314)))),#N/A,
IF(ISBLANK(BU314),"",
IF(AND(NOT(ISERROR(VLOOKUP(BU314,MonsterTable!$A:$B,MATCH(MonsterTable!$B$1,MonsterTable!$A$1:$B$1,0),0))),OR(ISBLANK(BW314),ISBLANK(BX314))),#N/A,
IFERROR(VLOOKUP(BU314,MonsterTable!$A:$B,MATCH(MonsterTable!$B$1,MonsterTable!$A$1:$B$1,0),0),
IF(OR(NOT(ISBLANK(BW314)),ISBLANK(BX314)),#N/A,
IF(BU314="empty","empty",
VLOOKUP(BU314,MonsterGroupTable!$A:$A,1,0)))))))</f>
        <v/>
      </c>
      <c r="CC314" s="2" t="str">
        <f>IF(AND(ISBLANK(CB314),OR(NOT(ISBLANK(CD314)),NOT(ISBLANK(CE314)))),#N/A,
IF(ISBLANK(CB314),"",
IF(AND(NOT(ISERROR(VLOOKUP(CB314,MonsterTable!$A:$B,MATCH(MonsterTable!$B$1,MonsterTable!$A$1:$B$1,0),0))),OR(ISBLANK(CD314),ISBLANK(CE314))),#N/A,
IFERROR(VLOOKUP(CB314,MonsterTable!$A:$B,MATCH(MonsterTable!$B$1,MonsterTable!$A$1:$B$1,0),0),
IF(OR(NOT(ISBLANK(CD314)),ISBLANK(CE314)),#N/A,
IF(CB314="empty","empty",
VLOOKUP(CB314,MonsterGroupTable!$A:$A,1,0)))))))</f>
        <v/>
      </c>
      <c r="CJ314" s="2" t="str">
        <f>IF(AND(ISBLANK(CI314),OR(NOT(ISBLANK(CK314)),NOT(ISBLANK(CL314)))),#N/A,
IF(ISBLANK(CI314),"",
IF(AND(NOT(ISERROR(VLOOKUP(CI314,MonsterTable!$A:$B,MATCH(MonsterTable!$B$1,MonsterTable!$A$1:$B$1,0),0))),OR(ISBLANK(CK314),ISBLANK(CL314))),#N/A,
IFERROR(VLOOKUP(CI314,MonsterTable!$A:$B,MATCH(MonsterTable!$B$1,MonsterTable!$A$1:$B$1,0),0),
IF(OR(NOT(ISBLANK(CK314)),ISBLANK(CL314)),#N/A,
IF(CI314="empty","empty",
VLOOKUP(CI314,MonsterGroupTable!$A:$A,1,0)))))))</f>
        <v/>
      </c>
    </row>
    <row r="315" spans="1:88">
      <c r="A315">
        <v>10314</v>
      </c>
      <c r="B315">
        <f t="shared" si="8"/>
        <v>1.1000000000000001</v>
      </c>
      <c r="C315">
        <f t="shared" si="8"/>
        <v>1.1000000000000001</v>
      </c>
      <c r="F315">
        <v>900</v>
      </c>
      <c r="G315">
        <v>16177</v>
      </c>
      <c r="H315">
        <v>0</v>
      </c>
      <c r="I315">
        <v>0</v>
      </c>
      <c r="J315">
        <v>0</v>
      </c>
      <c r="K315" t="s">
        <v>28</v>
      </c>
      <c r="L315" t="s">
        <v>243</v>
      </c>
      <c r="M315" t="s">
        <v>79</v>
      </c>
      <c r="N315" t="s">
        <v>80</v>
      </c>
      <c r="O315">
        <v>0</v>
      </c>
      <c r="P315">
        <v>-4.75</v>
      </c>
      <c r="Q315">
        <v>-3.5</v>
      </c>
      <c r="R315">
        <v>4.75</v>
      </c>
      <c r="S315">
        <v>3</v>
      </c>
      <c r="T315">
        <v>-13.5</v>
      </c>
      <c r="U315">
        <v>2.5499999999999998</v>
      </c>
      <c r="V315">
        <v>-6.75</v>
      </c>
      <c r="W315" t="str">
        <f t="shared" si="9"/>
        <v>g112,5</v>
      </c>
      <c r="X315" s="1" t="s">
        <v>311</v>
      </c>
      <c r="Y315" s="2" t="str">
        <f>IF(AND(ISBLANK(X315),OR(NOT(ISBLANK(Z315)),NOT(ISBLANK(AA315)))),#N/A,
IF(ISBLANK(X315),"",
IF(AND(NOT(ISERROR(VLOOKUP(X315,MonsterTable!$A:$B,MATCH(MonsterTable!$B$1,MonsterTable!$A$1:$B$1,0),0))),OR(ISBLANK(Z315),ISBLANK(AA315))),#N/A,
IFERROR(VLOOKUP(X315,MonsterTable!$A:$B,MATCH(MonsterTable!$B$1,MonsterTable!$A$1:$B$1,0),0),
IF(OR(NOT(ISBLANK(Z315)),ISBLANK(AA315)),#N/A,
IF(X315="empty","empty",
VLOOKUP(X315,MonsterGroupTable!$A:$A,1,0)))))))</f>
        <v>g112</v>
      </c>
      <c r="AA315">
        <v>5</v>
      </c>
      <c r="AF315" s="2" t="str">
        <f>IF(AND(ISBLANK(AE315),OR(NOT(ISBLANK(AG315)),NOT(ISBLANK(AH315)))),#N/A,
IF(ISBLANK(AE315),"",
IF(AND(NOT(ISERROR(VLOOKUP(AE315,MonsterTable!$A:$B,MATCH(MonsterTable!$B$1,MonsterTable!$A$1:$B$1,0),0))),OR(ISBLANK(AG315),ISBLANK(AH315))),#N/A,
IFERROR(VLOOKUP(AE315,MonsterTable!$A:$B,MATCH(MonsterTable!$B$1,MonsterTable!$A$1:$B$1,0),0),
IF(OR(NOT(ISBLANK(AG315)),ISBLANK(AH315)),#N/A,
IF(AE315="empty","empty",
VLOOKUP(AE315,MonsterGroupTable!$A:$A,1,0)))))))</f>
        <v/>
      </c>
      <c r="AM315" s="2" t="str">
        <f>IF(AND(ISBLANK(AL315),OR(NOT(ISBLANK(AN315)),NOT(ISBLANK(AO315)))),#N/A,
IF(ISBLANK(AL315),"",
IF(AND(NOT(ISERROR(VLOOKUP(AL315,MonsterTable!$A:$B,MATCH(MonsterTable!$B$1,MonsterTable!$A$1:$B$1,0),0))),OR(ISBLANK(AN315),ISBLANK(AO315))),#N/A,
IFERROR(VLOOKUP(AL315,MonsterTable!$A:$B,MATCH(MonsterTable!$B$1,MonsterTable!$A$1:$B$1,0),0),
IF(OR(NOT(ISBLANK(AN315)),ISBLANK(AO315)),#N/A,
IF(AL315="empty","empty",
VLOOKUP(AL315,MonsterGroupTable!$A:$A,1,0)))))))</f>
        <v/>
      </c>
      <c r="AT315" s="2" t="str">
        <f>IF(AND(ISBLANK(AS315),OR(NOT(ISBLANK(AU315)),NOT(ISBLANK(AV315)))),#N/A,
IF(ISBLANK(AS315),"",
IF(AND(NOT(ISERROR(VLOOKUP(AS315,MonsterTable!$A:$B,MATCH(MonsterTable!$B$1,MonsterTable!$A$1:$B$1,0),0))),OR(ISBLANK(AU315),ISBLANK(AV315))),#N/A,
IFERROR(VLOOKUP(AS315,MonsterTable!$A:$B,MATCH(MonsterTable!$B$1,MonsterTable!$A$1:$B$1,0),0),
IF(OR(NOT(ISBLANK(AU315)),ISBLANK(AV315)),#N/A,
IF(AS315="empty","empty",
VLOOKUP(AS315,MonsterGroupTable!$A:$A,1,0)))))))</f>
        <v/>
      </c>
      <c r="BA315" s="2" t="str">
        <f>IF(AND(ISBLANK(AZ315),OR(NOT(ISBLANK(BB315)),NOT(ISBLANK(BC315)))),#N/A,
IF(ISBLANK(AZ315),"",
IF(AND(NOT(ISERROR(VLOOKUP(AZ315,MonsterTable!$A:$B,MATCH(MonsterTable!$B$1,MonsterTable!$A$1:$B$1,0),0))),OR(ISBLANK(BB315),ISBLANK(BC315))),#N/A,
IFERROR(VLOOKUP(AZ315,MonsterTable!$A:$B,MATCH(MonsterTable!$B$1,MonsterTable!$A$1:$B$1,0),0),
IF(OR(NOT(ISBLANK(BB315)),ISBLANK(BC315)),#N/A,
IF(AZ315="empty","empty",
VLOOKUP(AZ315,MonsterGroupTable!$A:$A,1,0)))))))</f>
        <v/>
      </c>
      <c r="BH315" s="2" t="str">
        <f>IF(AND(ISBLANK(BG315),OR(NOT(ISBLANK(BI315)),NOT(ISBLANK(BJ315)))),#N/A,
IF(ISBLANK(BG315),"",
IF(AND(NOT(ISERROR(VLOOKUP(BG315,MonsterTable!$A:$B,MATCH(MonsterTable!$B$1,MonsterTable!$A$1:$B$1,0),0))),OR(ISBLANK(BI315),ISBLANK(BJ315))),#N/A,
IFERROR(VLOOKUP(BG315,MonsterTable!$A:$B,MATCH(MonsterTable!$B$1,MonsterTable!$A$1:$B$1,0),0),
IF(OR(NOT(ISBLANK(BI315)),ISBLANK(BJ315)),#N/A,
IF(BG315="empty","empty",
VLOOKUP(BG315,MonsterGroupTable!$A:$A,1,0)))))))</f>
        <v/>
      </c>
      <c r="BO315" s="2" t="str">
        <f>IF(AND(ISBLANK(BN315),OR(NOT(ISBLANK(BP315)),NOT(ISBLANK(BQ315)))),#N/A,
IF(ISBLANK(BN315),"",
IF(AND(NOT(ISERROR(VLOOKUP(BN315,MonsterTable!$A:$B,MATCH(MonsterTable!$B$1,MonsterTable!$A$1:$B$1,0),0))),OR(ISBLANK(BP315),ISBLANK(BQ315))),#N/A,
IFERROR(VLOOKUP(BN315,MonsterTable!$A:$B,MATCH(MonsterTable!$B$1,MonsterTable!$A$1:$B$1,0),0),
IF(OR(NOT(ISBLANK(BP315)),ISBLANK(BQ315)),#N/A,
IF(BN315="empty","empty",
VLOOKUP(BN315,MonsterGroupTable!$A:$A,1,0)))))))</f>
        <v/>
      </c>
      <c r="BV315" s="2" t="str">
        <f>IF(AND(ISBLANK(BU315),OR(NOT(ISBLANK(BW315)),NOT(ISBLANK(BX315)))),#N/A,
IF(ISBLANK(BU315),"",
IF(AND(NOT(ISERROR(VLOOKUP(BU315,MonsterTable!$A:$B,MATCH(MonsterTable!$B$1,MonsterTable!$A$1:$B$1,0),0))),OR(ISBLANK(BW315),ISBLANK(BX315))),#N/A,
IFERROR(VLOOKUP(BU315,MonsterTable!$A:$B,MATCH(MonsterTable!$B$1,MonsterTable!$A$1:$B$1,0),0),
IF(OR(NOT(ISBLANK(BW315)),ISBLANK(BX315)),#N/A,
IF(BU315="empty","empty",
VLOOKUP(BU315,MonsterGroupTable!$A:$A,1,0)))))))</f>
        <v/>
      </c>
      <c r="CC315" s="2" t="str">
        <f>IF(AND(ISBLANK(CB315),OR(NOT(ISBLANK(CD315)),NOT(ISBLANK(CE315)))),#N/A,
IF(ISBLANK(CB315),"",
IF(AND(NOT(ISERROR(VLOOKUP(CB315,MonsterTable!$A:$B,MATCH(MonsterTable!$B$1,MonsterTable!$A$1:$B$1,0),0))),OR(ISBLANK(CD315),ISBLANK(CE315))),#N/A,
IFERROR(VLOOKUP(CB315,MonsterTable!$A:$B,MATCH(MonsterTable!$B$1,MonsterTable!$A$1:$B$1,0),0),
IF(OR(NOT(ISBLANK(CD315)),ISBLANK(CE315)),#N/A,
IF(CB315="empty","empty",
VLOOKUP(CB315,MonsterGroupTable!$A:$A,1,0)))))))</f>
        <v/>
      </c>
      <c r="CJ315" s="2" t="str">
        <f>IF(AND(ISBLANK(CI315),OR(NOT(ISBLANK(CK315)),NOT(ISBLANK(CL315)))),#N/A,
IF(ISBLANK(CI315),"",
IF(AND(NOT(ISERROR(VLOOKUP(CI315,MonsterTable!$A:$B,MATCH(MonsterTable!$B$1,MonsterTable!$A$1:$B$1,0),0))),OR(ISBLANK(CK315),ISBLANK(CL315))),#N/A,
IFERROR(VLOOKUP(CI315,MonsterTable!$A:$B,MATCH(MonsterTable!$B$1,MonsterTable!$A$1:$B$1,0),0),
IF(OR(NOT(ISBLANK(CK315)),ISBLANK(CL315)),#N/A,
IF(CI315="empty","empty",
VLOOKUP(CI315,MonsterGroupTable!$A:$A,1,0)))))))</f>
        <v/>
      </c>
    </row>
    <row r="316" spans="1:88">
      <c r="A316">
        <v>10315</v>
      </c>
      <c r="B316">
        <f t="shared" si="8"/>
        <v>1.1000000000000001</v>
      </c>
      <c r="C316">
        <f t="shared" si="8"/>
        <v>1.1000000000000001</v>
      </c>
      <c r="F316">
        <v>900</v>
      </c>
      <c r="G316">
        <v>16312</v>
      </c>
      <c r="H316">
        <v>0</v>
      </c>
      <c r="I316">
        <v>0</v>
      </c>
      <c r="J316">
        <v>0</v>
      </c>
      <c r="K316" t="s">
        <v>28</v>
      </c>
      <c r="L316" t="s">
        <v>243</v>
      </c>
      <c r="M316" t="s">
        <v>79</v>
      </c>
      <c r="N316" t="s">
        <v>80</v>
      </c>
      <c r="O316">
        <v>0</v>
      </c>
      <c r="P316">
        <v>-4.75</v>
      </c>
      <c r="Q316">
        <v>-3.5</v>
      </c>
      <c r="R316">
        <v>4.75</v>
      </c>
      <c r="S316">
        <v>3</v>
      </c>
      <c r="T316">
        <v>-13.5</v>
      </c>
      <c r="U316">
        <v>2.5499999999999998</v>
      </c>
      <c r="V316">
        <v>-6.75</v>
      </c>
      <c r="W316" t="str">
        <f t="shared" si="9"/>
        <v>g112,5</v>
      </c>
      <c r="X316" s="1" t="s">
        <v>311</v>
      </c>
      <c r="Y316" s="2" t="str">
        <f>IF(AND(ISBLANK(X316),OR(NOT(ISBLANK(Z316)),NOT(ISBLANK(AA316)))),#N/A,
IF(ISBLANK(X316),"",
IF(AND(NOT(ISERROR(VLOOKUP(X316,MonsterTable!$A:$B,MATCH(MonsterTable!$B$1,MonsterTable!$A$1:$B$1,0),0))),OR(ISBLANK(Z316),ISBLANK(AA316))),#N/A,
IFERROR(VLOOKUP(X316,MonsterTable!$A:$B,MATCH(MonsterTable!$B$1,MonsterTable!$A$1:$B$1,0),0),
IF(OR(NOT(ISBLANK(Z316)),ISBLANK(AA316)),#N/A,
IF(X316="empty","empty",
VLOOKUP(X316,MonsterGroupTable!$A:$A,1,0)))))))</f>
        <v>g112</v>
      </c>
      <c r="AA316">
        <v>5</v>
      </c>
      <c r="AF316" s="2" t="str">
        <f>IF(AND(ISBLANK(AE316),OR(NOT(ISBLANK(AG316)),NOT(ISBLANK(AH316)))),#N/A,
IF(ISBLANK(AE316),"",
IF(AND(NOT(ISERROR(VLOOKUP(AE316,MonsterTable!$A:$B,MATCH(MonsterTable!$B$1,MonsterTable!$A$1:$B$1,0),0))),OR(ISBLANK(AG316),ISBLANK(AH316))),#N/A,
IFERROR(VLOOKUP(AE316,MonsterTable!$A:$B,MATCH(MonsterTable!$B$1,MonsterTable!$A$1:$B$1,0),0),
IF(OR(NOT(ISBLANK(AG316)),ISBLANK(AH316)),#N/A,
IF(AE316="empty","empty",
VLOOKUP(AE316,MonsterGroupTable!$A:$A,1,0)))))))</f>
        <v/>
      </c>
      <c r="AM316" s="2" t="str">
        <f>IF(AND(ISBLANK(AL316),OR(NOT(ISBLANK(AN316)),NOT(ISBLANK(AO316)))),#N/A,
IF(ISBLANK(AL316),"",
IF(AND(NOT(ISERROR(VLOOKUP(AL316,MonsterTable!$A:$B,MATCH(MonsterTable!$B$1,MonsterTable!$A$1:$B$1,0),0))),OR(ISBLANK(AN316),ISBLANK(AO316))),#N/A,
IFERROR(VLOOKUP(AL316,MonsterTable!$A:$B,MATCH(MonsterTable!$B$1,MonsterTable!$A$1:$B$1,0),0),
IF(OR(NOT(ISBLANK(AN316)),ISBLANK(AO316)),#N/A,
IF(AL316="empty","empty",
VLOOKUP(AL316,MonsterGroupTable!$A:$A,1,0)))))))</f>
        <v/>
      </c>
      <c r="AT316" s="2" t="str">
        <f>IF(AND(ISBLANK(AS316),OR(NOT(ISBLANK(AU316)),NOT(ISBLANK(AV316)))),#N/A,
IF(ISBLANK(AS316),"",
IF(AND(NOT(ISERROR(VLOOKUP(AS316,MonsterTable!$A:$B,MATCH(MonsterTable!$B$1,MonsterTable!$A$1:$B$1,0),0))),OR(ISBLANK(AU316),ISBLANK(AV316))),#N/A,
IFERROR(VLOOKUP(AS316,MonsterTable!$A:$B,MATCH(MonsterTable!$B$1,MonsterTable!$A$1:$B$1,0),0),
IF(OR(NOT(ISBLANK(AU316)),ISBLANK(AV316)),#N/A,
IF(AS316="empty","empty",
VLOOKUP(AS316,MonsterGroupTable!$A:$A,1,0)))))))</f>
        <v/>
      </c>
      <c r="BA316" s="2" t="str">
        <f>IF(AND(ISBLANK(AZ316),OR(NOT(ISBLANK(BB316)),NOT(ISBLANK(BC316)))),#N/A,
IF(ISBLANK(AZ316),"",
IF(AND(NOT(ISERROR(VLOOKUP(AZ316,MonsterTable!$A:$B,MATCH(MonsterTable!$B$1,MonsterTable!$A$1:$B$1,0),0))),OR(ISBLANK(BB316),ISBLANK(BC316))),#N/A,
IFERROR(VLOOKUP(AZ316,MonsterTable!$A:$B,MATCH(MonsterTable!$B$1,MonsterTable!$A$1:$B$1,0),0),
IF(OR(NOT(ISBLANK(BB316)),ISBLANK(BC316)),#N/A,
IF(AZ316="empty","empty",
VLOOKUP(AZ316,MonsterGroupTable!$A:$A,1,0)))))))</f>
        <v/>
      </c>
      <c r="BH316" s="2" t="str">
        <f>IF(AND(ISBLANK(BG316),OR(NOT(ISBLANK(BI316)),NOT(ISBLANK(BJ316)))),#N/A,
IF(ISBLANK(BG316),"",
IF(AND(NOT(ISERROR(VLOOKUP(BG316,MonsterTable!$A:$B,MATCH(MonsterTable!$B$1,MonsterTable!$A$1:$B$1,0),0))),OR(ISBLANK(BI316),ISBLANK(BJ316))),#N/A,
IFERROR(VLOOKUP(BG316,MonsterTable!$A:$B,MATCH(MonsterTable!$B$1,MonsterTable!$A$1:$B$1,0),0),
IF(OR(NOT(ISBLANK(BI316)),ISBLANK(BJ316)),#N/A,
IF(BG316="empty","empty",
VLOOKUP(BG316,MonsterGroupTable!$A:$A,1,0)))))))</f>
        <v/>
      </c>
      <c r="BO316" s="2" t="str">
        <f>IF(AND(ISBLANK(BN316),OR(NOT(ISBLANK(BP316)),NOT(ISBLANK(BQ316)))),#N/A,
IF(ISBLANK(BN316),"",
IF(AND(NOT(ISERROR(VLOOKUP(BN316,MonsterTable!$A:$B,MATCH(MonsterTable!$B$1,MonsterTable!$A$1:$B$1,0),0))),OR(ISBLANK(BP316),ISBLANK(BQ316))),#N/A,
IFERROR(VLOOKUP(BN316,MonsterTable!$A:$B,MATCH(MonsterTable!$B$1,MonsterTable!$A$1:$B$1,0),0),
IF(OR(NOT(ISBLANK(BP316)),ISBLANK(BQ316)),#N/A,
IF(BN316="empty","empty",
VLOOKUP(BN316,MonsterGroupTable!$A:$A,1,0)))))))</f>
        <v/>
      </c>
      <c r="BV316" s="2" t="str">
        <f>IF(AND(ISBLANK(BU316),OR(NOT(ISBLANK(BW316)),NOT(ISBLANK(BX316)))),#N/A,
IF(ISBLANK(BU316),"",
IF(AND(NOT(ISERROR(VLOOKUP(BU316,MonsterTable!$A:$B,MATCH(MonsterTable!$B$1,MonsterTable!$A$1:$B$1,0),0))),OR(ISBLANK(BW316),ISBLANK(BX316))),#N/A,
IFERROR(VLOOKUP(BU316,MonsterTable!$A:$B,MATCH(MonsterTable!$B$1,MonsterTable!$A$1:$B$1,0),0),
IF(OR(NOT(ISBLANK(BW316)),ISBLANK(BX316)),#N/A,
IF(BU316="empty","empty",
VLOOKUP(BU316,MonsterGroupTable!$A:$A,1,0)))))))</f>
        <v/>
      </c>
      <c r="CC316" s="2" t="str">
        <f>IF(AND(ISBLANK(CB316),OR(NOT(ISBLANK(CD316)),NOT(ISBLANK(CE316)))),#N/A,
IF(ISBLANK(CB316),"",
IF(AND(NOT(ISERROR(VLOOKUP(CB316,MonsterTable!$A:$B,MATCH(MonsterTable!$B$1,MonsterTable!$A$1:$B$1,0),0))),OR(ISBLANK(CD316),ISBLANK(CE316))),#N/A,
IFERROR(VLOOKUP(CB316,MonsterTable!$A:$B,MATCH(MonsterTable!$B$1,MonsterTable!$A$1:$B$1,0),0),
IF(OR(NOT(ISBLANK(CD316)),ISBLANK(CE316)),#N/A,
IF(CB316="empty","empty",
VLOOKUP(CB316,MonsterGroupTable!$A:$A,1,0)))))))</f>
        <v/>
      </c>
      <c r="CJ316" s="2" t="str">
        <f>IF(AND(ISBLANK(CI316),OR(NOT(ISBLANK(CK316)),NOT(ISBLANK(CL316)))),#N/A,
IF(ISBLANK(CI316),"",
IF(AND(NOT(ISERROR(VLOOKUP(CI316,MonsterTable!$A:$B,MATCH(MonsterTable!$B$1,MonsterTable!$A$1:$B$1,0),0))),OR(ISBLANK(CK316),ISBLANK(CL316))),#N/A,
IFERROR(VLOOKUP(CI316,MonsterTable!$A:$B,MATCH(MonsterTable!$B$1,MonsterTable!$A$1:$B$1,0),0),
IF(OR(NOT(ISBLANK(CK316)),ISBLANK(CL316)),#N/A,
IF(CI316="empty","empty",
VLOOKUP(CI316,MonsterGroupTable!$A:$A,1,0)))))))</f>
        <v/>
      </c>
    </row>
    <row r="317" spans="1:88">
      <c r="A317">
        <v>10316</v>
      </c>
      <c r="B317">
        <f t="shared" si="8"/>
        <v>1.1000000000000001</v>
      </c>
      <c r="C317">
        <f t="shared" si="8"/>
        <v>1.1000000000000001</v>
      </c>
      <c r="F317">
        <v>900</v>
      </c>
      <c r="G317">
        <v>16447</v>
      </c>
      <c r="H317">
        <v>0</v>
      </c>
      <c r="I317">
        <v>0</v>
      </c>
      <c r="J317">
        <v>0</v>
      </c>
      <c r="K317" t="s">
        <v>28</v>
      </c>
      <c r="L317" t="s">
        <v>243</v>
      </c>
      <c r="M317" t="s">
        <v>79</v>
      </c>
      <c r="N317" t="s">
        <v>80</v>
      </c>
      <c r="O317">
        <v>0</v>
      </c>
      <c r="P317">
        <v>-4.75</v>
      </c>
      <c r="Q317">
        <v>-3.5</v>
      </c>
      <c r="R317">
        <v>4.75</v>
      </c>
      <c r="S317">
        <v>3</v>
      </c>
      <c r="T317">
        <v>-13.5</v>
      </c>
      <c r="U317">
        <v>2.5499999999999998</v>
      </c>
      <c r="V317">
        <v>-6.75</v>
      </c>
      <c r="W317" t="str">
        <f t="shared" si="9"/>
        <v>g112,5</v>
      </c>
      <c r="X317" s="1" t="s">
        <v>311</v>
      </c>
      <c r="Y317" s="2" t="str">
        <f>IF(AND(ISBLANK(X317),OR(NOT(ISBLANK(Z317)),NOT(ISBLANK(AA317)))),#N/A,
IF(ISBLANK(X317),"",
IF(AND(NOT(ISERROR(VLOOKUP(X317,MonsterTable!$A:$B,MATCH(MonsterTable!$B$1,MonsterTable!$A$1:$B$1,0),0))),OR(ISBLANK(Z317),ISBLANK(AA317))),#N/A,
IFERROR(VLOOKUP(X317,MonsterTable!$A:$B,MATCH(MonsterTable!$B$1,MonsterTable!$A$1:$B$1,0),0),
IF(OR(NOT(ISBLANK(Z317)),ISBLANK(AA317)),#N/A,
IF(X317="empty","empty",
VLOOKUP(X317,MonsterGroupTable!$A:$A,1,0)))))))</f>
        <v>g112</v>
      </c>
      <c r="AA317">
        <v>5</v>
      </c>
      <c r="AF317" s="2" t="str">
        <f>IF(AND(ISBLANK(AE317),OR(NOT(ISBLANK(AG317)),NOT(ISBLANK(AH317)))),#N/A,
IF(ISBLANK(AE317),"",
IF(AND(NOT(ISERROR(VLOOKUP(AE317,MonsterTable!$A:$B,MATCH(MonsterTable!$B$1,MonsterTable!$A$1:$B$1,0),0))),OR(ISBLANK(AG317),ISBLANK(AH317))),#N/A,
IFERROR(VLOOKUP(AE317,MonsterTable!$A:$B,MATCH(MonsterTable!$B$1,MonsterTable!$A$1:$B$1,0),0),
IF(OR(NOT(ISBLANK(AG317)),ISBLANK(AH317)),#N/A,
IF(AE317="empty","empty",
VLOOKUP(AE317,MonsterGroupTable!$A:$A,1,0)))))))</f>
        <v/>
      </c>
      <c r="AM317" s="2" t="str">
        <f>IF(AND(ISBLANK(AL317),OR(NOT(ISBLANK(AN317)),NOT(ISBLANK(AO317)))),#N/A,
IF(ISBLANK(AL317),"",
IF(AND(NOT(ISERROR(VLOOKUP(AL317,MonsterTable!$A:$B,MATCH(MonsterTable!$B$1,MonsterTable!$A$1:$B$1,0),0))),OR(ISBLANK(AN317),ISBLANK(AO317))),#N/A,
IFERROR(VLOOKUP(AL317,MonsterTable!$A:$B,MATCH(MonsterTable!$B$1,MonsterTable!$A$1:$B$1,0),0),
IF(OR(NOT(ISBLANK(AN317)),ISBLANK(AO317)),#N/A,
IF(AL317="empty","empty",
VLOOKUP(AL317,MonsterGroupTable!$A:$A,1,0)))))))</f>
        <v/>
      </c>
      <c r="AT317" s="2" t="str">
        <f>IF(AND(ISBLANK(AS317),OR(NOT(ISBLANK(AU317)),NOT(ISBLANK(AV317)))),#N/A,
IF(ISBLANK(AS317),"",
IF(AND(NOT(ISERROR(VLOOKUP(AS317,MonsterTable!$A:$B,MATCH(MonsterTable!$B$1,MonsterTable!$A$1:$B$1,0),0))),OR(ISBLANK(AU317),ISBLANK(AV317))),#N/A,
IFERROR(VLOOKUP(AS317,MonsterTable!$A:$B,MATCH(MonsterTable!$B$1,MonsterTable!$A$1:$B$1,0),0),
IF(OR(NOT(ISBLANK(AU317)),ISBLANK(AV317)),#N/A,
IF(AS317="empty","empty",
VLOOKUP(AS317,MonsterGroupTable!$A:$A,1,0)))))))</f>
        <v/>
      </c>
      <c r="BA317" s="2" t="str">
        <f>IF(AND(ISBLANK(AZ317),OR(NOT(ISBLANK(BB317)),NOT(ISBLANK(BC317)))),#N/A,
IF(ISBLANK(AZ317),"",
IF(AND(NOT(ISERROR(VLOOKUP(AZ317,MonsterTable!$A:$B,MATCH(MonsterTable!$B$1,MonsterTable!$A$1:$B$1,0),0))),OR(ISBLANK(BB317),ISBLANK(BC317))),#N/A,
IFERROR(VLOOKUP(AZ317,MonsterTable!$A:$B,MATCH(MonsterTable!$B$1,MonsterTable!$A$1:$B$1,0),0),
IF(OR(NOT(ISBLANK(BB317)),ISBLANK(BC317)),#N/A,
IF(AZ317="empty","empty",
VLOOKUP(AZ317,MonsterGroupTable!$A:$A,1,0)))))))</f>
        <v/>
      </c>
      <c r="BH317" s="2" t="str">
        <f>IF(AND(ISBLANK(BG317),OR(NOT(ISBLANK(BI317)),NOT(ISBLANK(BJ317)))),#N/A,
IF(ISBLANK(BG317),"",
IF(AND(NOT(ISERROR(VLOOKUP(BG317,MonsterTable!$A:$B,MATCH(MonsterTable!$B$1,MonsterTable!$A$1:$B$1,0),0))),OR(ISBLANK(BI317),ISBLANK(BJ317))),#N/A,
IFERROR(VLOOKUP(BG317,MonsterTable!$A:$B,MATCH(MonsterTable!$B$1,MonsterTable!$A$1:$B$1,0),0),
IF(OR(NOT(ISBLANK(BI317)),ISBLANK(BJ317)),#N/A,
IF(BG317="empty","empty",
VLOOKUP(BG317,MonsterGroupTable!$A:$A,1,0)))))))</f>
        <v/>
      </c>
      <c r="BO317" s="2" t="str">
        <f>IF(AND(ISBLANK(BN317),OR(NOT(ISBLANK(BP317)),NOT(ISBLANK(BQ317)))),#N/A,
IF(ISBLANK(BN317),"",
IF(AND(NOT(ISERROR(VLOOKUP(BN317,MonsterTable!$A:$B,MATCH(MonsterTable!$B$1,MonsterTable!$A$1:$B$1,0),0))),OR(ISBLANK(BP317),ISBLANK(BQ317))),#N/A,
IFERROR(VLOOKUP(BN317,MonsterTable!$A:$B,MATCH(MonsterTable!$B$1,MonsterTable!$A$1:$B$1,0),0),
IF(OR(NOT(ISBLANK(BP317)),ISBLANK(BQ317)),#N/A,
IF(BN317="empty","empty",
VLOOKUP(BN317,MonsterGroupTable!$A:$A,1,0)))))))</f>
        <v/>
      </c>
      <c r="BV317" s="2" t="str">
        <f>IF(AND(ISBLANK(BU317),OR(NOT(ISBLANK(BW317)),NOT(ISBLANK(BX317)))),#N/A,
IF(ISBLANK(BU317),"",
IF(AND(NOT(ISERROR(VLOOKUP(BU317,MonsterTable!$A:$B,MATCH(MonsterTable!$B$1,MonsterTable!$A$1:$B$1,0),0))),OR(ISBLANK(BW317),ISBLANK(BX317))),#N/A,
IFERROR(VLOOKUP(BU317,MonsterTable!$A:$B,MATCH(MonsterTable!$B$1,MonsterTable!$A$1:$B$1,0),0),
IF(OR(NOT(ISBLANK(BW317)),ISBLANK(BX317)),#N/A,
IF(BU317="empty","empty",
VLOOKUP(BU317,MonsterGroupTable!$A:$A,1,0)))))))</f>
        <v/>
      </c>
      <c r="CC317" s="2" t="str">
        <f>IF(AND(ISBLANK(CB317),OR(NOT(ISBLANK(CD317)),NOT(ISBLANK(CE317)))),#N/A,
IF(ISBLANK(CB317),"",
IF(AND(NOT(ISERROR(VLOOKUP(CB317,MonsterTable!$A:$B,MATCH(MonsterTable!$B$1,MonsterTable!$A$1:$B$1,0),0))),OR(ISBLANK(CD317),ISBLANK(CE317))),#N/A,
IFERROR(VLOOKUP(CB317,MonsterTable!$A:$B,MATCH(MonsterTable!$B$1,MonsterTable!$A$1:$B$1,0),0),
IF(OR(NOT(ISBLANK(CD317)),ISBLANK(CE317)),#N/A,
IF(CB317="empty","empty",
VLOOKUP(CB317,MonsterGroupTable!$A:$A,1,0)))))))</f>
        <v/>
      </c>
      <c r="CJ317" s="2" t="str">
        <f>IF(AND(ISBLANK(CI317),OR(NOT(ISBLANK(CK317)),NOT(ISBLANK(CL317)))),#N/A,
IF(ISBLANK(CI317),"",
IF(AND(NOT(ISERROR(VLOOKUP(CI317,MonsterTable!$A:$B,MATCH(MonsterTable!$B$1,MonsterTable!$A$1:$B$1,0),0))),OR(ISBLANK(CK317),ISBLANK(CL317))),#N/A,
IFERROR(VLOOKUP(CI317,MonsterTable!$A:$B,MATCH(MonsterTable!$B$1,MonsterTable!$A$1:$B$1,0),0),
IF(OR(NOT(ISBLANK(CK317)),ISBLANK(CL317)),#N/A,
IF(CI317="empty","empty",
VLOOKUP(CI317,MonsterGroupTable!$A:$A,1,0)))))))</f>
        <v/>
      </c>
    </row>
    <row r="318" spans="1:88">
      <c r="A318">
        <v>10317</v>
      </c>
      <c r="B318">
        <f t="shared" si="8"/>
        <v>1.1000000000000001</v>
      </c>
      <c r="C318">
        <f t="shared" si="8"/>
        <v>1.1000000000000001</v>
      </c>
      <c r="F318">
        <v>900</v>
      </c>
      <c r="G318">
        <v>16582</v>
      </c>
      <c r="H318">
        <v>0</v>
      </c>
      <c r="I318">
        <v>0</v>
      </c>
      <c r="J318">
        <v>0</v>
      </c>
      <c r="K318" t="s">
        <v>28</v>
      </c>
      <c r="L318" t="s">
        <v>243</v>
      </c>
      <c r="M318" t="s">
        <v>79</v>
      </c>
      <c r="N318" t="s">
        <v>80</v>
      </c>
      <c r="O318">
        <v>0</v>
      </c>
      <c r="P318">
        <v>-4.75</v>
      </c>
      <c r="Q318">
        <v>-3.5</v>
      </c>
      <c r="R318">
        <v>4.75</v>
      </c>
      <c r="S318">
        <v>3</v>
      </c>
      <c r="T318">
        <v>-13.5</v>
      </c>
      <c r="U318">
        <v>2.5499999999999998</v>
      </c>
      <c r="V318">
        <v>-6.75</v>
      </c>
      <c r="W318" t="str">
        <f t="shared" si="9"/>
        <v>g112,5</v>
      </c>
      <c r="X318" s="1" t="s">
        <v>311</v>
      </c>
      <c r="Y318" s="2" t="str">
        <f>IF(AND(ISBLANK(X318),OR(NOT(ISBLANK(Z318)),NOT(ISBLANK(AA318)))),#N/A,
IF(ISBLANK(X318),"",
IF(AND(NOT(ISERROR(VLOOKUP(X318,MonsterTable!$A:$B,MATCH(MonsterTable!$B$1,MonsterTable!$A$1:$B$1,0),0))),OR(ISBLANK(Z318),ISBLANK(AA318))),#N/A,
IFERROR(VLOOKUP(X318,MonsterTable!$A:$B,MATCH(MonsterTable!$B$1,MonsterTable!$A$1:$B$1,0),0),
IF(OR(NOT(ISBLANK(Z318)),ISBLANK(AA318)),#N/A,
IF(X318="empty","empty",
VLOOKUP(X318,MonsterGroupTable!$A:$A,1,0)))))))</f>
        <v>g112</v>
      </c>
      <c r="AA318">
        <v>5</v>
      </c>
      <c r="AF318" s="2" t="str">
        <f>IF(AND(ISBLANK(AE318),OR(NOT(ISBLANK(AG318)),NOT(ISBLANK(AH318)))),#N/A,
IF(ISBLANK(AE318),"",
IF(AND(NOT(ISERROR(VLOOKUP(AE318,MonsterTable!$A:$B,MATCH(MonsterTable!$B$1,MonsterTable!$A$1:$B$1,0),0))),OR(ISBLANK(AG318),ISBLANK(AH318))),#N/A,
IFERROR(VLOOKUP(AE318,MonsterTable!$A:$B,MATCH(MonsterTable!$B$1,MonsterTable!$A$1:$B$1,0),0),
IF(OR(NOT(ISBLANK(AG318)),ISBLANK(AH318)),#N/A,
IF(AE318="empty","empty",
VLOOKUP(AE318,MonsterGroupTable!$A:$A,1,0)))))))</f>
        <v/>
      </c>
      <c r="AM318" s="2" t="str">
        <f>IF(AND(ISBLANK(AL318),OR(NOT(ISBLANK(AN318)),NOT(ISBLANK(AO318)))),#N/A,
IF(ISBLANK(AL318),"",
IF(AND(NOT(ISERROR(VLOOKUP(AL318,MonsterTable!$A:$B,MATCH(MonsterTable!$B$1,MonsterTable!$A$1:$B$1,0),0))),OR(ISBLANK(AN318),ISBLANK(AO318))),#N/A,
IFERROR(VLOOKUP(AL318,MonsterTable!$A:$B,MATCH(MonsterTable!$B$1,MonsterTable!$A$1:$B$1,0),0),
IF(OR(NOT(ISBLANK(AN318)),ISBLANK(AO318)),#N/A,
IF(AL318="empty","empty",
VLOOKUP(AL318,MonsterGroupTable!$A:$A,1,0)))))))</f>
        <v/>
      </c>
      <c r="AT318" s="2" t="str">
        <f>IF(AND(ISBLANK(AS318),OR(NOT(ISBLANK(AU318)),NOT(ISBLANK(AV318)))),#N/A,
IF(ISBLANK(AS318),"",
IF(AND(NOT(ISERROR(VLOOKUP(AS318,MonsterTable!$A:$B,MATCH(MonsterTable!$B$1,MonsterTable!$A$1:$B$1,0),0))),OR(ISBLANK(AU318),ISBLANK(AV318))),#N/A,
IFERROR(VLOOKUP(AS318,MonsterTable!$A:$B,MATCH(MonsterTable!$B$1,MonsterTable!$A$1:$B$1,0),0),
IF(OR(NOT(ISBLANK(AU318)),ISBLANK(AV318)),#N/A,
IF(AS318="empty","empty",
VLOOKUP(AS318,MonsterGroupTable!$A:$A,1,0)))))))</f>
        <v/>
      </c>
      <c r="BA318" s="2" t="str">
        <f>IF(AND(ISBLANK(AZ318),OR(NOT(ISBLANK(BB318)),NOT(ISBLANK(BC318)))),#N/A,
IF(ISBLANK(AZ318),"",
IF(AND(NOT(ISERROR(VLOOKUP(AZ318,MonsterTable!$A:$B,MATCH(MonsterTable!$B$1,MonsterTable!$A$1:$B$1,0),0))),OR(ISBLANK(BB318),ISBLANK(BC318))),#N/A,
IFERROR(VLOOKUP(AZ318,MonsterTable!$A:$B,MATCH(MonsterTable!$B$1,MonsterTable!$A$1:$B$1,0),0),
IF(OR(NOT(ISBLANK(BB318)),ISBLANK(BC318)),#N/A,
IF(AZ318="empty","empty",
VLOOKUP(AZ318,MonsterGroupTable!$A:$A,1,0)))))))</f>
        <v/>
      </c>
      <c r="BH318" s="2" t="str">
        <f>IF(AND(ISBLANK(BG318),OR(NOT(ISBLANK(BI318)),NOT(ISBLANK(BJ318)))),#N/A,
IF(ISBLANK(BG318),"",
IF(AND(NOT(ISERROR(VLOOKUP(BG318,MonsterTable!$A:$B,MATCH(MonsterTable!$B$1,MonsterTable!$A$1:$B$1,0),0))),OR(ISBLANK(BI318),ISBLANK(BJ318))),#N/A,
IFERROR(VLOOKUP(BG318,MonsterTable!$A:$B,MATCH(MonsterTable!$B$1,MonsterTable!$A$1:$B$1,0),0),
IF(OR(NOT(ISBLANK(BI318)),ISBLANK(BJ318)),#N/A,
IF(BG318="empty","empty",
VLOOKUP(BG318,MonsterGroupTable!$A:$A,1,0)))))))</f>
        <v/>
      </c>
      <c r="BO318" s="2" t="str">
        <f>IF(AND(ISBLANK(BN318),OR(NOT(ISBLANK(BP318)),NOT(ISBLANK(BQ318)))),#N/A,
IF(ISBLANK(BN318),"",
IF(AND(NOT(ISERROR(VLOOKUP(BN318,MonsterTable!$A:$B,MATCH(MonsterTable!$B$1,MonsterTable!$A$1:$B$1,0),0))),OR(ISBLANK(BP318),ISBLANK(BQ318))),#N/A,
IFERROR(VLOOKUP(BN318,MonsterTable!$A:$B,MATCH(MonsterTable!$B$1,MonsterTable!$A$1:$B$1,0),0),
IF(OR(NOT(ISBLANK(BP318)),ISBLANK(BQ318)),#N/A,
IF(BN318="empty","empty",
VLOOKUP(BN318,MonsterGroupTable!$A:$A,1,0)))))))</f>
        <v/>
      </c>
      <c r="BV318" s="2" t="str">
        <f>IF(AND(ISBLANK(BU318),OR(NOT(ISBLANK(BW318)),NOT(ISBLANK(BX318)))),#N/A,
IF(ISBLANK(BU318),"",
IF(AND(NOT(ISERROR(VLOOKUP(BU318,MonsterTable!$A:$B,MATCH(MonsterTable!$B$1,MonsterTable!$A$1:$B$1,0),0))),OR(ISBLANK(BW318),ISBLANK(BX318))),#N/A,
IFERROR(VLOOKUP(BU318,MonsterTable!$A:$B,MATCH(MonsterTable!$B$1,MonsterTable!$A$1:$B$1,0),0),
IF(OR(NOT(ISBLANK(BW318)),ISBLANK(BX318)),#N/A,
IF(BU318="empty","empty",
VLOOKUP(BU318,MonsterGroupTable!$A:$A,1,0)))))))</f>
        <v/>
      </c>
      <c r="CC318" s="2" t="str">
        <f>IF(AND(ISBLANK(CB318),OR(NOT(ISBLANK(CD318)),NOT(ISBLANK(CE318)))),#N/A,
IF(ISBLANK(CB318),"",
IF(AND(NOT(ISERROR(VLOOKUP(CB318,MonsterTable!$A:$B,MATCH(MonsterTable!$B$1,MonsterTable!$A$1:$B$1,0),0))),OR(ISBLANK(CD318),ISBLANK(CE318))),#N/A,
IFERROR(VLOOKUP(CB318,MonsterTable!$A:$B,MATCH(MonsterTable!$B$1,MonsterTable!$A$1:$B$1,0),0),
IF(OR(NOT(ISBLANK(CD318)),ISBLANK(CE318)),#N/A,
IF(CB318="empty","empty",
VLOOKUP(CB318,MonsterGroupTable!$A:$A,1,0)))))))</f>
        <v/>
      </c>
      <c r="CJ318" s="2" t="str">
        <f>IF(AND(ISBLANK(CI318),OR(NOT(ISBLANK(CK318)),NOT(ISBLANK(CL318)))),#N/A,
IF(ISBLANK(CI318),"",
IF(AND(NOT(ISERROR(VLOOKUP(CI318,MonsterTable!$A:$B,MATCH(MonsterTable!$B$1,MonsterTable!$A$1:$B$1,0),0))),OR(ISBLANK(CK318),ISBLANK(CL318))),#N/A,
IFERROR(VLOOKUP(CI318,MonsterTable!$A:$B,MATCH(MonsterTable!$B$1,MonsterTable!$A$1:$B$1,0),0),
IF(OR(NOT(ISBLANK(CK318)),ISBLANK(CL318)),#N/A,
IF(CI318="empty","empty",
VLOOKUP(CI318,MonsterGroupTable!$A:$A,1,0)))))))</f>
        <v/>
      </c>
    </row>
    <row r="319" spans="1:88">
      <c r="A319">
        <v>10318</v>
      </c>
      <c r="B319">
        <f t="shared" si="8"/>
        <v>1.1000000000000001</v>
      </c>
      <c r="C319">
        <f t="shared" si="8"/>
        <v>1.1000000000000001</v>
      </c>
      <c r="F319">
        <v>900</v>
      </c>
      <c r="G319">
        <v>16717</v>
      </c>
      <c r="H319">
        <v>0</v>
      </c>
      <c r="I319">
        <v>0</v>
      </c>
      <c r="J319">
        <v>0</v>
      </c>
      <c r="K319" t="s">
        <v>28</v>
      </c>
      <c r="L319" t="s">
        <v>243</v>
      </c>
      <c r="M319" t="s">
        <v>79</v>
      </c>
      <c r="N319" t="s">
        <v>80</v>
      </c>
      <c r="O319">
        <v>0</v>
      </c>
      <c r="P319">
        <v>-4.75</v>
      </c>
      <c r="Q319">
        <v>-3.5</v>
      </c>
      <c r="R319">
        <v>4.75</v>
      </c>
      <c r="S319">
        <v>3</v>
      </c>
      <c r="T319">
        <v>-13.5</v>
      </c>
      <c r="U319">
        <v>2.5499999999999998</v>
      </c>
      <c r="V319">
        <v>-6.75</v>
      </c>
      <c r="W319" t="str">
        <f t="shared" si="9"/>
        <v>g112,5</v>
      </c>
      <c r="X319" s="1" t="s">
        <v>311</v>
      </c>
      <c r="Y319" s="2" t="str">
        <f>IF(AND(ISBLANK(X319),OR(NOT(ISBLANK(Z319)),NOT(ISBLANK(AA319)))),#N/A,
IF(ISBLANK(X319),"",
IF(AND(NOT(ISERROR(VLOOKUP(X319,MonsterTable!$A:$B,MATCH(MonsterTable!$B$1,MonsterTable!$A$1:$B$1,0),0))),OR(ISBLANK(Z319),ISBLANK(AA319))),#N/A,
IFERROR(VLOOKUP(X319,MonsterTable!$A:$B,MATCH(MonsterTable!$B$1,MonsterTable!$A$1:$B$1,0),0),
IF(OR(NOT(ISBLANK(Z319)),ISBLANK(AA319)),#N/A,
IF(X319="empty","empty",
VLOOKUP(X319,MonsterGroupTable!$A:$A,1,0)))))))</f>
        <v>g112</v>
      </c>
      <c r="AA319">
        <v>5</v>
      </c>
      <c r="AF319" s="2" t="str">
        <f>IF(AND(ISBLANK(AE319),OR(NOT(ISBLANK(AG319)),NOT(ISBLANK(AH319)))),#N/A,
IF(ISBLANK(AE319),"",
IF(AND(NOT(ISERROR(VLOOKUP(AE319,MonsterTable!$A:$B,MATCH(MonsterTable!$B$1,MonsterTable!$A$1:$B$1,0),0))),OR(ISBLANK(AG319),ISBLANK(AH319))),#N/A,
IFERROR(VLOOKUP(AE319,MonsterTable!$A:$B,MATCH(MonsterTable!$B$1,MonsterTable!$A$1:$B$1,0),0),
IF(OR(NOT(ISBLANK(AG319)),ISBLANK(AH319)),#N/A,
IF(AE319="empty","empty",
VLOOKUP(AE319,MonsterGroupTable!$A:$A,1,0)))))))</f>
        <v/>
      </c>
      <c r="AM319" s="2" t="str">
        <f>IF(AND(ISBLANK(AL319),OR(NOT(ISBLANK(AN319)),NOT(ISBLANK(AO319)))),#N/A,
IF(ISBLANK(AL319),"",
IF(AND(NOT(ISERROR(VLOOKUP(AL319,MonsterTable!$A:$B,MATCH(MonsterTable!$B$1,MonsterTable!$A$1:$B$1,0),0))),OR(ISBLANK(AN319),ISBLANK(AO319))),#N/A,
IFERROR(VLOOKUP(AL319,MonsterTable!$A:$B,MATCH(MonsterTable!$B$1,MonsterTable!$A$1:$B$1,0),0),
IF(OR(NOT(ISBLANK(AN319)),ISBLANK(AO319)),#N/A,
IF(AL319="empty","empty",
VLOOKUP(AL319,MonsterGroupTable!$A:$A,1,0)))))))</f>
        <v/>
      </c>
      <c r="AT319" s="2" t="str">
        <f>IF(AND(ISBLANK(AS319),OR(NOT(ISBLANK(AU319)),NOT(ISBLANK(AV319)))),#N/A,
IF(ISBLANK(AS319),"",
IF(AND(NOT(ISERROR(VLOOKUP(AS319,MonsterTable!$A:$B,MATCH(MonsterTable!$B$1,MonsterTable!$A$1:$B$1,0),0))),OR(ISBLANK(AU319),ISBLANK(AV319))),#N/A,
IFERROR(VLOOKUP(AS319,MonsterTable!$A:$B,MATCH(MonsterTable!$B$1,MonsterTable!$A$1:$B$1,0),0),
IF(OR(NOT(ISBLANK(AU319)),ISBLANK(AV319)),#N/A,
IF(AS319="empty","empty",
VLOOKUP(AS319,MonsterGroupTable!$A:$A,1,0)))))))</f>
        <v/>
      </c>
      <c r="BA319" s="2" t="str">
        <f>IF(AND(ISBLANK(AZ319),OR(NOT(ISBLANK(BB319)),NOT(ISBLANK(BC319)))),#N/A,
IF(ISBLANK(AZ319),"",
IF(AND(NOT(ISERROR(VLOOKUP(AZ319,MonsterTable!$A:$B,MATCH(MonsterTable!$B$1,MonsterTable!$A$1:$B$1,0),0))),OR(ISBLANK(BB319),ISBLANK(BC319))),#N/A,
IFERROR(VLOOKUP(AZ319,MonsterTable!$A:$B,MATCH(MonsterTable!$B$1,MonsterTable!$A$1:$B$1,0),0),
IF(OR(NOT(ISBLANK(BB319)),ISBLANK(BC319)),#N/A,
IF(AZ319="empty","empty",
VLOOKUP(AZ319,MonsterGroupTable!$A:$A,1,0)))))))</f>
        <v/>
      </c>
      <c r="BH319" s="2" t="str">
        <f>IF(AND(ISBLANK(BG319),OR(NOT(ISBLANK(BI319)),NOT(ISBLANK(BJ319)))),#N/A,
IF(ISBLANK(BG319),"",
IF(AND(NOT(ISERROR(VLOOKUP(BG319,MonsterTable!$A:$B,MATCH(MonsterTable!$B$1,MonsterTable!$A$1:$B$1,0),0))),OR(ISBLANK(BI319),ISBLANK(BJ319))),#N/A,
IFERROR(VLOOKUP(BG319,MonsterTable!$A:$B,MATCH(MonsterTable!$B$1,MonsterTable!$A$1:$B$1,0),0),
IF(OR(NOT(ISBLANK(BI319)),ISBLANK(BJ319)),#N/A,
IF(BG319="empty","empty",
VLOOKUP(BG319,MonsterGroupTable!$A:$A,1,0)))))))</f>
        <v/>
      </c>
      <c r="BO319" s="2" t="str">
        <f>IF(AND(ISBLANK(BN319),OR(NOT(ISBLANK(BP319)),NOT(ISBLANK(BQ319)))),#N/A,
IF(ISBLANK(BN319),"",
IF(AND(NOT(ISERROR(VLOOKUP(BN319,MonsterTable!$A:$B,MATCH(MonsterTable!$B$1,MonsterTable!$A$1:$B$1,0),0))),OR(ISBLANK(BP319),ISBLANK(BQ319))),#N/A,
IFERROR(VLOOKUP(BN319,MonsterTable!$A:$B,MATCH(MonsterTable!$B$1,MonsterTable!$A$1:$B$1,0),0),
IF(OR(NOT(ISBLANK(BP319)),ISBLANK(BQ319)),#N/A,
IF(BN319="empty","empty",
VLOOKUP(BN319,MonsterGroupTable!$A:$A,1,0)))))))</f>
        <v/>
      </c>
      <c r="BV319" s="2" t="str">
        <f>IF(AND(ISBLANK(BU319),OR(NOT(ISBLANK(BW319)),NOT(ISBLANK(BX319)))),#N/A,
IF(ISBLANK(BU319),"",
IF(AND(NOT(ISERROR(VLOOKUP(BU319,MonsterTable!$A:$B,MATCH(MonsterTable!$B$1,MonsterTable!$A$1:$B$1,0),0))),OR(ISBLANK(BW319),ISBLANK(BX319))),#N/A,
IFERROR(VLOOKUP(BU319,MonsterTable!$A:$B,MATCH(MonsterTable!$B$1,MonsterTable!$A$1:$B$1,0),0),
IF(OR(NOT(ISBLANK(BW319)),ISBLANK(BX319)),#N/A,
IF(BU319="empty","empty",
VLOOKUP(BU319,MonsterGroupTable!$A:$A,1,0)))))))</f>
        <v/>
      </c>
      <c r="CC319" s="2" t="str">
        <f>IF(AND(ISBLANK(CB319),OR(NOT(ISBLANK(CD319)),NOT(ISBLANK(CE319)))),#N/A,
IF(ISBLANK(CB319),"",
IF(AND(NOT(ISERROR(VLOOKUP(CB319,MonsterTable!$A:$B,MATCH(MonsterTable!$B$1,MonsterTable!$A$1:$B$1,0),0))),OR(ISBLANK(CD319),ISBLANK(CE319))),#N/A,
IFERROR(VLOOKUP(CB319,MonsterTable!$A:$B,MATCH(MonsterTable!$B$1,MonsterTable!$A$1:$B$1,0),0),
IF(OR(NOT(ISBLANK(CD319)),ISBLANK(CE319)),#N/A,
IF(CB319="empty","empty",
VLOOKUP(CB319,MonsterGroupTable!$A:$A,1,0)))))))</f>
        <v/>
      </c>
      <c r="CJ319" s="2" t="str">
        <f>IF(AND(ISBLANK(CI319),OR(NOT(ISBLANK(CK319)),NOT(ISBLANK(CL319)))),#N/A,
IF(ISBLANK(CI319),"",
IF(AND(NOT(ISERROR(VLOOKUP(CI319,MonsterTable!$A:$B,MATCH(MonsterTable!$B$1,MonsterTable!$A$1:$B$1,0),0))),OR(ISBLANK(CK319),ISBLANK(CL319))),#N/A,
IFERROR(VLOOKUP(CI319,MonsterTable!$A:$B,MATCH(MonsterTable!$B$1,MonsterTable!$A$1:$B$1,0),0),
IF(OR(NOT(ISBLANK(CK319)),ISBLANK(CL319)),#N/A,
IF(CI319="empty","empty",
VLOOKUP(CI319,MonsterGroupTable!$A:$A,1,0)))))))</f>
        <v/>
      </c>
    </row>
    <row r="320" spans="1:88">
      <c r="A320">
        <v>10319</v>
      </c>
      <c r="B320">
        <f t="shared" si="8"/>
        <v>1.1000000000000001</v>
      </c>
      <c r="C320">
        <f t="shared" si="8"/>
        <v>1.1000000000000001</v>
      </c>
      <c r="F320">
        <v>900</v>
      </c>
      <c r="G320">
        <v>16852</v>
      </c>
      <c r="H320">
        <v>0</v>
      </c>
      <c r="I320">
        <v>0</v>
      </c>
      <c r="J320">
        <v>0</v>
      </c>
      <c r="K320" t="s">
        <v>28</v>
      </c>
      <c r="L320" t="s">
        <v>243</v>
      </c>
      <c r="M320" t="s">
        <v>79</v>
      </c>
      <c r="N320" t="s">
        <v>80</v>
      </c>
      <c r="O320">
        <v>0</v>
      </c>
      <c r="P320">
        <v>-4.75</v>
      </c>
      <c r="Q320">
        <v>-3.5</v>
      </c>
      <c r="R320">
        <v>4.75</v>
      </c>
      <c r="S320">
        <v>3</v>
      </c>
      <c r="T320">
        <v>-13.5</v>
      </c>
      <c r="U320">
        <v>2.5499999999999998</v>
      </c>
      <c r="V320">
        <v>-6.75</v>
      </c>
      <c r="W320" t="str">
        <f t="shared" si="9"/>
        <v>g112,5</v>
      </c>
      <c r="X320" s="1" t="s">
        <v>311</v>
      </c>
      <c r="Y320" s="2" t="str">
        <f>IF(AND(ISBLANK(X320),OR(NOT(ISBLANK(Z320)),NOT(ISBLANK(AA320)))),#N/A,
IF(ISBLANK(X320),"",
IF(AND(NOT(ISERROR(VLOOKUP(X320,MonsterTable!$A:$B,MATCH(MonsterTable!$B$1,MonsterTable!$A$1:$B$1,0),0))),OR(ISBLANK(Z320),ISBLANK(AA320))),#N/A,
IFERROR(VLOOKUP(X320,MonsterTable!$A:$B,MATCH(MonsterTable!$B$1,MonsterTable!$A$1:$B$1,0),0),
IF(OR(NOT(ISBLANK(Z320)),ISBLANK(AA320)),#N/A,
IF(X320="empty","empty",
VLOOKUP(X320,MonsterGroupTable!$A:$A,1,0)))))))</f>
        <v>g112</v>
      </c>
      <c r="AA320">
        <v>5</v>
      </c>
      <c r="AF320" s="2" t="str">
        <f>IF(AND(ISBLANK(AE320),OR(NOT(ISBLANK(AG320)),NOT(ISBLANK(AH320)))),#N/A,
IF(ISBLANK(AE320),"",
IF(AND(NOT(ISERROR(VLOOKUP(AE320,MonsterTable!$A:$B,MATCH(MonsterTable!$B$1,MonsterTable!$A$1:$B$1,0),0))),OR(ISBLANK(AG320),ISBLANK(AH320))),#N/A,
IFERROR(VLOOKUP(AE320,MonsterTable!$A:$B,MATCH(MonsterTable!$B$1,MonsterTable!$A$1:$B$1,0),0),
IF(OR(NOT(ISBLANK(AG320)),ISBLANK(AH320)),#N/A,
IF(AE320="empty","empty",
VLOOKUP(AE320,MonsterGroupTable!$A:$A,1,0)))))))</f>
        <v/>
      </c>
      <c r="AM320" s="2" t="str">
        <f>IF(AND(ISBLANK(AL320),OR(NOT(ISBLANK(AN320)),NOT(ISBLANK(AO320)))),#N/A,
IF(ISBLANK(AL320),"",
IF(AND(NOT(ISERROR(VLOOKUP(AL320,MonsterTable!$A:$B,MATCH(MonsterTable!$B$1,MonsterTable!$A$1:$B$1,0),0))),OR(ISBLANK(AN320),ISBLANK(AO320))),#N/A,
IFERROR(VLOOKUP(AL320,MonsterTable!$A:$B,MATCH(MonsterTable!$B$1,MonsterTable!$A$1:$B$1,0),0),
IF(OR(NOT(ISBLANK(AN320)),ISBLANK(AO320)),#N/A,
IF(AL320="empty","empty",
VLOOKUP(AL320,MonsterGroupTable!$A:$A,1,0)))))))</f>
        <v/>
      </c>
      <c r="AT320" s="2" t="str">
        <f>IF(AND(ISBLANK(AS320),OR(NOT(ISBLANK(AU320)),NOT(ISBLANK(AV320)))),#N/A,
IF(ISBLANK(AS320),"",
IF(AND(NOT(ISERROR(VLOOKUP(AS320,MonsterTable!$A:$B,MATCH(MonsterTable!$B$1,MonsterTable!$A$1:$B$1,0),0))),OR(ISBLANK(AU320),ISBLANK(AV320))),#N/A,
IFERROR(VLOOKUP(AS320,MonsterTable!$A:$B,MATCH(MonsterTable!$B$1,MonsterTable!$A$1:$B$1,0),0),
IF(OR(NOT(ISBLANK(AU320)),ISBLANK(AV320)),#N/A,
IF(AS320="empty","empty",
VLOOKUP(AS320,MonsterGroupTable!$A:$A,1,0)))))))</f>
        <v/>
      </c>
      <c r="BA320" s="2" t="str">
        <f>IF(AND(ISBLANK(AZ320),OR(NOT(ISBLANK(BB320)),NOT(ISBLANK(BC320)))),#N/A,
IF(ISBLANK(AZ320),"",
IF(AND(NOT(ISERROR(VLOOKUP(AZ320,MonsterTable!$A:$B,MATCH(MonsterTable!$B$1,MonsterTable!$A$1:$B$1,0),0))),OR(ISBLANK(BB320),ISBLANK(BC320))),#N/A,
IFERROR(VLOOKUP(AZ320,MonsterTable!$A:$B,MATCH(MonsterTable!$B$1,MonsterTable!$A$1:$B$1,0),0),
IF(OR(NOT(ISBLANK(BB320)),ISBLANK(BC320)),#N/A,
IF(AZ320="empty","empty",
VLOOKUP(AZ320,MonsterGroupTable!$A:$A,1,0)))))))</f>
        <v/>
      </c>
      <c r="BH320" s="2" t="str">
        <f>IF(AND(ISBLANK(BG320),OR(NOT(ISBLANK(BI320)),NOT(ISBLANK(BJ320)))),#N/A,
IF(ISBLANK(BG320),"",
IF(AND(NOT(ISERROR(VLOOKUP(BG320,MonsterTable!$A:$B,MATCH(MonsterTable!$B$1,MonsterTable!$A$1:$B$1,0),0))),OR(ISBLANK(BI320),ISBLANK(BJ320))),#N/A,
IFERROR(VLOOKUP(BG320,MonsterTable!$A:$B,MATCH(MonsterTable!$B$1,MonsterTable!$A$1:$B$1,0),0),
IF(OR(NOT(ISBLANK(BI320)),ISBLANK(BJ320)),#N/A,
IF(BG320="empty","empty",
VLOOKUP(BG320,MonsterGroupTable!$A:$A,1,0)))))))</f>
        <v/>
      </c>
      <c r="BO320" s="2" t="str">
        <f>IF(AND(ISBLANK(BN320),OR(NOT(ISBLANK(BP320)),NOT(ISBLANK(BQ320)))),#N/A,
IF(ISBLANK(BN320),"",
IF(AND(NOT(ISERROR(VLOOKUP(BN320,MonsterTable!$A:$B,MATCH(MonsterTable!$B$1,MonsterTable!$A$1:$B$1,0),0))),OR(ISBLANK(BP320),ISBLANK(BQ320))),#N/A,
IFERROR(VLOOKUP(BN320,MonsterTable!$A:$B,MATCH(MonsterTable!$B$1,MonsterTable!$A$1:$B$1,0),0),
IF(OR(NOT(ISBLANK(BP320)),ISBLANK(BQ320)),#N/A,
IF(BN320="empty","empty",
VLOOKUP(BN320,MonsterGroupTable!$A:$A,1,0)))))))</f>
        <v/>
      </c>
      <c r="BV320" s="2" t="str">
        <f>IF(AND(ISBLANK(BU320),OR(NOT(ISBLANK(BW320)),NOT(ISBLANK(BX320)))),#N/A,
IF(ISBLANK(BU320),"",
IF(AND(NOT(ISERROR(VLOOKUP(BU320,MonsterTable!$A:$B,MATCH(MonsterTable!$B$1,MonsterTable!$A$1:$B$1,0),0))),OR(ISBLANK(BW320),ISBLANK(BX320))),#N/A,
IFERROR(VLOOKUP(BU320,MonsterTable!$A:$B,MATCH(MonsterTable!$B$1,MonsterTable!$A$1:$B$1,0),0),
IF(OR(NOT(ISBLANK(BW320)),ISBLANK(BX320)),#N/A,
IF(BU320="empty","empty",
VLOOKUP(BU320,MonsterGroupTable!$A:$A,1,0)))))))</f>
        <v/>
      </c>
      <c r="CC320" s="2" t="str">
        <f>IF(AND(ISBLANK(CB320),OR(NOT(ISBLANK(CD320)),NOT(ISBLANK(CE320)))),#N/A,
IF(ISBLANK(CB320),"",
IF(AND(NOT(ISERROR(VLOOKUP(CB320,MonsterTable!$A:$B,MATCH(MonsterTable!$B$1,MonsterTable!$A$1:$B$1,0),0))),OR(ISBLANK(CD320),ISBLANK(CE320))),#N/A,
IFERROR(VLOOKUP(CB320,MonsterTable!$A:$B,MATCH(MonsterTable!$B$1,MonsterTable!$A$1:$B$1,0),0),
IF(OR(NOT(ISBLANK(CD320)),ISBLANK(CE320)),#N/A,
IF(CB320="empty","empty",
VLOOKUP(CB320,MonsterGroupTable!$A:$A,1,0)))))))</f>
        <v/>
      </c>
      <c r="CJ320" s="2" t="str">
        <f>IF(AND(ISBLANK(CI320),OR(NOT(ISBLANK(CK320)),NOT(ISBLANK(CL320)))),#N/A,
IF(ISBLANK(CI320),"",
IF(AND(NOT(ISERROR(VLOOKUP(CI320,MonsterTable!$A:$B,MATCH(MonsterTable!$B$1,MonsterTable!$A$1:$B$1,0),0))),OR(ISBLANK(CK320),ISBLANK(CL320))),#N/A,
IFERROR(VLOOKUP(CI320,MonsterTable!$A:$B,MATCH(MonsterTable!$B$1,MonsterTable!$A$1:$B$1,0),0),
IF(OR(NOT(ISBLANK(CK320)),ISBLANK(CL320)),#N/A,
IF(CI320="empty","empty",
VLOOKUP(CI320,MonsterGroupTable!$A:$A,1,0)))))))</f>
        <v/>
      </c>
    </row>
    <row r="321" spans="1:88">
      <c r="A321">
        <v>10320</v>
      </c>
      <c r="B321">
        <f t="shared" si="8"/>
        <v>1.2</v>
      </c>
      <c r="C321">
        <f t="shared" si="8"/>
        <v>1.1000000000000001</v>
      </c>
      <c r="F321">
        <v>900</v>
      </c>
      <c r="G321">
        <v>16987</v>
      </c>
      <c r="H321">
        <v>0</v>
      </c>
      <c r="I321">
        <v>0</v>
      </c>
      <c r="J321">
        <v>0</v>
      </c>
      <c r="K321" t="s">
        <v>28</v>
      </c>
      <c r="L321" t="s">
        <v>243</v>
      </c>
      <c r="M321" t="s">
        <v>79</v>
      </c>
      <c r="N321" t="s">
        <v>80</v>
      </c>
      <c r="O321">
        <v>0</v>
      </c>
      <c r="P321">
        <v>-4.75</v>
      </c>
      <c r="Q321">
        <v>-3.5</v>
      </c>
      <c r="R321">
        <v>4.75</v>
      </c>
      <c r="S321">
        <v>3</v>
      </c>
      <c r="T321">
        <v>-13.5</v>
      </c>
      <c r="U321">
        <v>2.5499999999999998</v>
      </c>
      <c r="V321">
        <v>-6.75</v>
      </c>
      <c r="W321" t="str">
        <f t="shared" si="9"/>
        <v>g112,5</v>
      </c>
      <c r="X321" s="1" t="s">
        <v>311</v>
      </c>
      <c r="Y321" s="2" t="str">
        <f>IF(AND(ISBLANK(X321),OR(NOT(ISBLANK(Z321)),NOT(ISBLANK(AA321)))),#N/A,
IF(ISBLANK(X321),"",
IF(AND(NOT(ISERROR(VLOOKUP(X321,MonsterTable!$A:$B,MATCH(MonsterTable!$B$1,MonsterTable!$A$1:$B$1,0),0))),OR(ISBLANK(Z321),ISBLANK(AA321))),#N/A,
IFERROR(VLOOKUP(X321,MonsterTable!$A:$B,MATCH(MonsterTable!$B$1,MonsterTable!$A$1:$B$1,0),0),
IF(OR(NOT(ISBLANK(Z321)),ISBLANK(AA321)),#N/A,
IF(X321="empty","empty",
VLOOKUP(X321,MonsterGroupTable!$A:$A,1,0)))))))</f>
        <v>g112</v>
      </c>
      <c r="AA321">
        <v>5</v>
      </c>
      <c r="AF321" s="2" t="str">
        <f>IF(AND(ISBLANK(AE321),OR(NOT(ISBLANK(AG321)),NOT(ISBLANK(AH321)))),#N/A,
IF(ISBLANK(AE321),"",
IF(AND(NOT(ISERROR(VLOOKUP(AE321,MonsterTable!$A:$B,MATCH(MonsterTable!$B$1,MonsterTable!$A$1:$B$1,0),0))),OR(ISBLANK(AG321),ISBLANK(AH321))),#N/A,
IFERROR(VLOOKUP(AE321,MonsterTable!$A:$B,MATCH(MonsterTable!$B$1,MonsterTable!$A$1:$B$1,0),0),
IF(OR(NOT(ISBLANK(AG321)),ISBLANK(AH321)),#N/A,
IF(AE321="empty","empty",
VLOOKUP(AE321,MonsterGroupTable!$A:$A,1,0)))))))</f>
        <v/>
      </c>
      <c r="AM321" s="2" t="str">
        <f>IF(AND(ISBLANK(AL321),OR(NOT(ISBLANK(AN321)),NOT(ISBLANK(AO321)))),#N/A,
IF(ISBLANK(AL321),"",
IF(AND(NOT(ISERROR(VLOOKUP(AL321,MonsterTable!$A:$B,MATCH(MonsterTable!$B$1,MonsterTable!$A$1:$B$1,0),0))),OR(ISBLANK(AN321),ISBLANK(AO321))),#N/A,
IFERROR(VLOOKUP(AL321,MonsterTable!$A:$B,MATCH(MonsterTable!$B$1,MonsterTable!$A$1:$B$1,0),0),
IF(OR(NOT(ISBLANK(AN321)),ISBLANK(AO321)),#N/A,
IF(AL321="empty","empty",
VLOOKUP(AL321,MonsterGroupTable!$A:$A,1,0)))))))</f>
        <v/>
      </c>
      <c r="AT321" s="2" t="str">
        <f>IF(AND(ISBLANK(AS321),OR(NOT(ISBLANK(AU321)),NOT(ISBLANK(AV321)))),#N/A,
IF(ISBLANK(AS321),"",
IF(AND(NOT(ISERROR(VLOOKUP(AS321,MonsterTable!$A:$B,MATCH(MonsterTable!$B$1,MonsterTable!$A$1:$B$1,0),0))),OR(ISBLANK(AU321),ISBLANK(AV321))),#N/A,
IFERROR(VLOOKUP(AS321,MonsterTable!$A:$B,MATCH(MonsterTable!$B$1,MonsterTable!$A$1:$B$1,0),0),
IF(OR(NOT(ISBLANK(AU321)),ISBLANK(AV321)),#N/A,
IF(AS321="empty","empty",
VLOOKUP(AS321,MonsterGroupTable!$A:$A,1,0)))))))</f>
        <v/>
      </c>
      <c r="BA321" s="2" t="str">
        <f>IF(AND(ISBLANK(AZ321),OR(NOT(ISBLANK(BB321)),NOT(ISBLANK(BC321)))),#N/A,
IF(ISBLANK(AZ321),"",
IF(AND(NOT(ISERROR(VLOOKUP(AZ321,MonsterTable!$A:$B,MATCH(MonsterTable!$B$1,MonsterTable!$A$1:$B$1,0),0))),OR(ISBLANK(BB321),ISBLANK(BC321))),#N/A,
IFERROR(VLOOKUP(AZ321,MonsterTable!$A:$B,MATCH(MonsterTable!$B$1,MonsterTable!$A$1:$B$1,0),0),
IF(OR(NOT(ISBLANK(BB321)),ISBLANK(BC321)),#N/A,
IF(AZ321="empty","empty",
VLOOKUP(AZ321,MonsterGroupTable!$A:$A,1,0)))))))</f>
        <v/>
      </c>
      <c r="BH321" s="2" t="str">
        <f>IF(AND(ISBLANK(BG321),OR(NOT(ISBLANK(BI321)),NOT(ISBLANK(BJ321)))),#N/A,
IF(ISBLANK(BG321),"",
IF(AND(NOT(ISERROR(VLOOKUP(BG321,MonsterTable!$A:$B,MATCH(MonsterTable!$B$1,MonsterTable!$A$1:$B$1,0),0))),OR(ISBLANK(BI321),ISBLANK(BJ321))),#N/A,
IFERROR(VLOOKUP(BG321,MonsterTable!$A:$B,MATCH(MonsterTable!$B$1,MonsterTable!$A$1:$B$1,0),0),
IF(OR(NOT(ISBLANK(BI321)),ISBLANK(BJ321)),#N/A,
IF(BG321="empty","empty",
VLOOKUP(BG321,MonsterGroupTable!$A:$A,1,0)))))))</f>
        <v/>
      </c>
      <c r="BO321" s="2" t="str">
        <f>IF(AND(ISBLANK(BN321),OR(NOT(ISBLANK(BP321)),NOT(ISBLANK(BQ321)))),#N/A,
IF(ISBLANK(BN321),"",
IF(AND(NOT(ISERROR(VLOOKUP(BN321,MonsterTable!$A:$B,MATCH(MonsterTable!$B$1,MonsterTable!$A$1:$B$1,0),0))),OR(ISBLANK(BP321),ISBLANK(BQ321))),#N/A,
IFERROR(VLOOKUP(BN321,MonsterTable!$A:$B,MATCH(MonsterTable!$B$1,MonsterTable!$A$1:$B$1,0),0),
IF(OR(NOT(ISBLANK(BP321)),ISBLANK(BQ321)),#N/A,
IF(BN321="empty","empty",
VLOOKUP(BN321,MonsterGroupTable!$A:$A,1,0)))))))</f>
        <v/>
      </c>
      <c r="BV321" s="2" t="str">
        <f>IF(AND(ISBLANK(BU321),OR(NOT(ISBLANK(BW321)),NOT(ISBLANK(BX321)))),#N/A,
IF(ISBLANK(BU321),"",
IF(AND(NOT(ISERROR(VLOOKUP(BU321,MonsterTable!$A:$B,MATCH(MonsterTable!$B$1,MonsterTable!$A$1:$B$1,0),0))),OR(ISBLANK(BW321),ISBLANK(BX321))),#N/A,
IFERROR(VLOOKUP(BU321,MonsterTable!$A:$B,MATCH(MonsterTable!$B$1,MonsterTable!$A$1:$B$1,0),0),
IF(OR(NOT(ISBLANK(BW321)),ISBLANK(BX321)),#N/A,
IF(BU321="empty","empty",
VLOOKUP(BU321,MonsterGroupTable!$A:$A,1,0)))))))</f>
        <v/>
      </c>
      <c r="CC321" s="2" t="str">
        <f>IF(AND(ISBLANK(CB321),OR(NOT(ISBLANK(CD321)),NOT(ISBLANK(CE321)))),#N/A,
IF(ISBLANK(CB321),"",
IF(AND(NOT(ISERROR(VLOOKUP(CB321,MonsterTable!$A:$B,MATCH(MonsterTable!$B$1,MonsterTable!$A$1:$B$1,0),0))),OR(ISBLANK(CD321),ISBLANK(CE321))),#N/A,
IFERROR(VLOOKUP(CB321,MonsterTable!$A:$B,MATCH(MonsterTable!$B$1,MonsterTable!$A$1:$B$1,0),0),
IF(OR(NOT(ISBLANK(CD321)),ISBLANK(CE321)),#N/A,
IF(CB321="empty","empty",
VLOOKUP(CB321,MonsterGroupTable!$A:$A,1,0)))))))</f>
        <v/>
      </c>
      <c r="CJ321" s="2" t="str">
        <f>IF(AND(ISBLANK(CI321),OR(NOT(ISBLANK(CK321)),NOT(ISBLANK(CL321)))),#N/A,
IF(ISBLANK(CI321),"",
IF(AND(NOT(ISERROR(VLOOKUP(CI321,MonsterTable!$A:$B,MATCH(MonsterTable!$B$1,MonsterTable!$A$1:$B$1,0),0))),OR(ISBLANK(CK321),ISBLANK(CL321))),#N/A,
IFERROR(VLOOKUP(CI321,MonsterTable!$A:$B,MATCH(MonsterTable!$B$1,MonsterTable!$A$1:$B$1,0),0),
IF(OR(NOT(ISBLANK(CK321)),ISBLANK(CL321)),#N/A,
IF(CI321="empty","empty",
VLOOKUP(CI321,MonsterGroupTable!$A:$A,1,0)))))))</f>
        <v/>
      </c>
    </row>
    <row r="322" spans="1:88">
      <c r="A322">
        <v>10321</v>
      </c>
      <c r="B322">
        <f t="shared" si="8"/>
        <v>1.1000000000000001</v>
      </c>
      <c r="C322">
        <f t="shared" si="8"/>
        <v>1.1000000000000001</v>
      </c>
      <c r="F322">
        <v>900</v>
      </c>
      <c r="G322">
        <v>17122</v>
      </c>
      <c r="H322">
        <v>0</v>
      </c>
      <c r="I322">
        <v>0</v>
      </c>
      <c r="J322">
        <v>0</v>
      </c>
      <c r="K322" t="s">
        <v>28</v>
      </c>
      <c r="L322" t="s">
        <v>245</v>
      </c>
      <c r="M322" t="s">
        <v>79</v>
      </c>
      <c r="N322" t="s">
        <v>80</v>
      </c>
      <c r="O322">
        <v>0</v>
      </c>
      <c r="P322">
        <v>-4.75</v>
      </c>
      <c r="Q322">
        <v>-3.5</v>
      </c>
      <c r="R322">
        <v>4.75</v>
      </c>
      <c r="S322">
        <v>3</v>
      </c>
      <c r="T322">
        <v>-13.5</v>
      </c>
      <c r="U322">
        <v>2.5499999999999998</v>
      </c>
      <c r="V322">
        <v>-6.75</v>
      </c>
      <c r="W322" t="str">
        <f t="shared" si="9"/>
        <v>g113,5</v>
      </c>
      <c r="X322" s="1" t="s">
        <v>312</v>
      </c>
      <c r="Y322" s="2" t="str">
        <f>IF(AND(ISBLANK(X322),OR(NOT(ISBLANK(Z322)),NOT(ISBLANK(AA322)))),#N/A,
IF(ISBLANK(X322),"",
IF(AND(NOT(ISERROR(VLOOKUP(X322,MonsterTable!$A:$B,MATCH(MonsterTable!$B$1,MonsterTable!$A$1:$B$1,0),0))),OR(ISBLANK(Z322),ISBLANK(AA322))),#N/A,
IFERROR(VLOOKUP(X322,MonsterTable!$A:$B,MATCH(MonsterTable!$B$1,MonsterTable!$A$1:$B$1,0),0),
IF(OR(NOT(ISBLANK(Z322)),ISBLANK(AA322)),#N/A,
IF(X322="empty","empty",
VLOOKUP(X322,MonsterGroupTable!$A:$A,1,0)))))))</f>
        <v>g113</v>
      </c>
      <c r="AA322">
        <v>5</v>
      </c>
      <c r="AF322" s="2" t="str">
        <f>IF(AND(ISBLANK(AE322),OR(NOT(ISBLANK(AG322)),NOT(ISBLANK(AH322)))),#N/A,
IF(ISBLANK(AE322),"",
IF(AND(NOT(ISERROR(VLOOKUP(AE322,MonsterTable!$A:$B,MATCH(MonsterTable!$B$1,MonsterTable!$A$1:$B$1,0),0))),OR(ISBLANK(AG322),ISBLANK(AH322))),#N/A,
IFERROR(VLOOKUP(AE322,MonsterTable!$A:$B,MATCH(MonsterTable!$B$1,MonsterTable!$A$1:$B$1,0),0),
IF(OR(NOT(ISBLANK(AG322)),ISBLANK(AH322)),#N/A,
IF(AE322="empty","empty",
VLOOKUP(AE322,MonsterGroupTable!$A:$A,1,0)))))))</f>
        <v/>
      </c>
      <c r="AM322" s="2" t="str">
        <f>IF(AND(ISBLANK(AL322),OR(NOT(ISBLANK(AN322)),NOT(ISBLANK(AO322)))),#N/A,
IF(ISBLANK(AL322),"",
IF(AND(NOT(ISERROR(VLOOKUP(AL322,MonsterTable!$A:$B,MATCH(MonsterTable!$B$1,MonsterTable!$A$1:$B$1,0),0))),OR(ISBLANK(AN322),ISBLANK(AO322))),#N/A,
IFERROR(VLOOKUP(AL322,MonsterTable!$A:$B,MATCH(MonsterTable!$B$1,MonsterTable!$A$1:$B$1,0),0),
IF(OR(NOT(ISBLANK(AN322)),ISBLANK(AO322)),#N/A,
IF(AL322="empty","empty",
VLOOKUP(AL322,MonsterGroupTable!$A:$A,1,0)))))))</f>
        <v/>
      </c>
      <c r="AT322" s="2" t="str">
        <f>IF(AND(ISBLANK(AS322),OR(NOT(ISBLANK(AU322)),NOT(ISBLANK(AV322)))),#N/A,
IF(ISBLANK(AS322),"",
IF(AND(NOT(ISERROR(VLOOKUP(AS322,MonsterTable!$A:$B,MATCH(MonsterTable!$B$1,MonsterTable!$A$1:$B$1,0),0))),OR(ISBLANK(AU322),ISBLANK(AV322))),#N/A,
IFERROR(VLOOKUP(AS322,MonsterTable!$A:$B,MATCH(MonsterTable!$B$1,MonsterTable!$A$1:$B$1,0),0),
IF(OR(NOT(ISBLANK(AU322)),ISBLANK(AV322)),#N/A,
IF(AS322="empty","empty",
VLOOKUP(AS322,MonsterGroupTable!$A:$A,1,0)))))))</f>
        <v/>
      </c>
      <c r="BA322" s="2" t="str">
        <f>IF(AND(ISBLANK(AZ322),OR(NOT(ISBLANK(BB322)),NOT(ISBLANK(BC322)))),#N/A,
IF(ISBLANK(AZ322),"",
IF(AND(NOT(ISERROR(VLOOKUP(AZ322,MonsterTable!$A:$B,MATCH(MonsterTable!$B$1,MonsterTable!$A$1:$B$1,0),0))),OR(ISBLANK(BB322),ISBLANK(BC322))),#N/A,
IFERROR(VLOOKUP(AZ322,MonsterTable!$A:$B,MATCH(MonsterTable!$B$1,MonsterTable!$A$1:$B$1,0),0),
IF(OR(NOT(ISBLANK(BB322)),ISBLANK(BC322)),#N/A,
IF(AZ322="empty","empty",
VLOOKUP(AZ322,MonsterGroupTable!$A:$A,1,0)))))))</f>
        <v/>
      </c>
      <c r="BH322" s="2" t="str">
        <f>IF(AND(ISBLANK(BG322),OR(NOT(ISBLANK(BI322)),NOT(ISBLANK(BJ322)))),#N/A,
IF(ISBLANK(BG322),"",
IF(AND(NOT(ISERROR(VLOOKUP(BG322,MonsterTable!$A:$B,MATCH(MonsterTable!$B$1,MonsterTable!$A$1:$B$1,0),0))),OR(ISBLANK(BI322),ISBLANK(BJ322))),#N/A,
IFERROR(VLOOKUP(BG322,MonsterTable!$A:$B,MATCH(MonsterTable!$B$1,MonsterTable!$A$1:$B$1,0),0),
IF(OR(NOT(ISBLANK(BI322)),ISBLANK(BJ322)),#N/A,
IF(BG322="empty","empty",
VLOOKUP(BG322,MonsterGroupTable!$A:$A,1,0)))))))</f>
        <v/>
      </c>
      <c r="BO322" s="2" t="str">
        <f>IF(AND(ISBLANK(BN322),OR(NOT(ISBLANK(BP322)),NOT(ISBLANK(BQ322)))),#N/A,
IF(ISBLANK(BN322),"",
IF(AND(NOT(ISERROR(VLOOKUP(BN322,MonsterTable!$A:$B,MATCH(MonsterTable!$B$1,MonsterTable!$A$1:$B$1,0),0))),OR(ISBLANK(BP322),ISBLANK(BQ322))),#N/A,
IFERROR(VLOOKUP(BN322,MonsterTable!$A:$B,MATCH(MonsterTable!$B$1,MonsterTable!$A$1:$B$1,0),0),
IF(OR(NOT(ISBLANK(BP322)),ISBLANK(BQ322)),#N/A,
IF(BN322="empty","empty",
VLOOKUP(BN322,MonsterGroupTable!$A:$A,1,0)))))))</f>
        <v/>
      </c>
      <c r="BV322" s="2" t="str">
        <f>IF(AND(ISBLANK(BU322),OR(NOT(ISBLANK(BW322)),NOT(ISBLANK(BX322)))),#N/A,
IF(ISBLANK(BU322),"",
IF(AND(NOT(ISERROR(VLOOKUP(BU322,MonsterTable!$A:$B,MATCH(MonsterTable!$B$1,MonsterTable!$A$1:$B$1,0),0))),OR(ISBLANK(BW322),ISBLANK(BX322))),#N/A,
IFERROR(VLOOKUP(BU322,MonsterTable!$A:$B,MATCH(MonsterTable!$B$1,MonsterTable!$A$1:$B$1,0),0),
IF(OR(NOT(ISBLANK(BW322)),ISBLANK(BX322)),#N/A,
IF(BU322="empty","empty",
VLOOKUP(BU322,MonsterGroupTable!$A:$A,1,0)))))))</f>
        <v/>
      </c>
      <c r="CC322" s="2" t="str">
        <f>IF(AND(ISBLANK(CB322),OR(NOT(ISBLANK(CD322)),NOT(ISBLANK(CE322)))),#N/A,
IF(ISBLANK(CB322),"",
IF(AND(NOT(ISERROR(VLOOKUP(CB322,MonsterTable!$A:$B,MATCH(MonsterTable!$B$1,MonsterTable!$A$1:$B$1,0),0))),OR(ISBLANK(CD322),ISBLANK(CE322))),#N/A,
IFERROR(VLOOKUP(CB322,MonsterTable!$A:$B,MATCH(MonsterTable!$B$1,MonsterTable!$A$1:$B$1,0),0),
IF(OR(NOT(ISBLANK(CD322)),ISBLANK(CE322)),#N/A,
IF(CB322="empty","empty",
VLOOKUP(CB322,MonsterGroupTable!$A:$A,1,0)))))))</f>
        <v/>
      </c>
      <c r="CJ322" s="2" t="str">
        <f>IF(AND(ISBLANK(CI322),OR(NOT(ISBLANK(CK322)),NOT(ISBLANK(CL322)))),#N/A,
IF(ISBLANK(CI322),"",
IF(AND(NOT(ISERROR(VLOOKUP(CI322,MonsterTable!$A:$B,MATCH(MonsterTable!$B$1,MonsterTable!$A$1:$B$1,0),0))),OR(ISBLANK(CK322),ISBLANK(CL322))),#N/A,
IFERROR(VLOOKUP(CI322,MonsterTable!$A:$B,MATCH(MonsterTable!$B$1,MonsterTable!$A$1:$B$1,0),0),
IF(OR(NOT(ISBLANK(CK322)),ISBLANK(CL322)),#N/A,
IF(CI322="empty","empty",
VLOOKUP(CI322,MonsterGroupTable!$A:$A,1,0)))))))</f>
        <v/>
      </c>
    </row>
    <row r="323" spans="1:88">
      <c r="A323">
        <v>10322</v>
      </c>
      <c r="B323">
        <f t="shared" ref="B323:C386" si="10">IF(MOD(A323,10)=0,1.2,1.1)</f>
        <v>1.1000000000000001</v>
      </c>
      <c r="C323">
        <f t="shared" si="10"/>
        <v>1.1000000000000001</v>
      </c>
      <c r="F323">
        <v>900</v>
      </c>
      <c r="G323">
        <v>17257</v>
      </c>
      <c r="H323">
        <v>0</v>
      </c>
      <c r="I323">
        <v>0</v>
      </c>
      <c r="J323">
        <v>0</v>
      </c>
      <c r="K323" t="s">
        <v>28</v>
      </c>
      <c r="L323" t="s">
        <v>245</v>
      </c>
      <c r="M323" t="s">
        <v>79</v>
      </c>
      <c r="N323" t="s">
        <v>80</v>
      </c>
      <c r="O323">
        <v>0</v>
      </c>
      <c r="P323">
        <v>-4.75</v>
      </c>
      <c r="Q323">
        <v>-3.5</v>
      </c>
      <c r="R323">
        <v>4.75</v>
      </c>
      <c r="S323">
        <v>3</v>
      </c>
      <c r="T323">
        <v>-13.5</v>
      </c>
      <c r="U323">
        <v>2.5499999999999998</v>
      </c>
      <c r="V323">
        <v>-6.75</v>
      </c>
      <c r="W323" t="str">
        <f t="shared" ref="W323:W386" si="11">Y323&amp;IF(ISBLANK(Z323),"",","&amp;Z323)&amp;IF(ISBLANK(AA323),"",","&amp;AA323)&amp;IF(ISBLANK(AB323),"",","&amp;AB323)&amp;IF(ISBLANK(AC323),"",","&amp;AC323)&amp;IF(ISBLANK(AD323),"",","&amp;AD323)
&amp;IF(LEN(AF323)=0,"",","&amp;AF323)&amp;IF(ISBLANK(AG323),"",","&amp;AG323)&amp;IF(ISBLANK(AH323),"",","&amp;AH323)&amp;IF(ISBLANK(AI323),"",","&amp;AI323)&amp;IF(ISBLANK(AJ323),"",","&amp;AJ323)&amp;IF(ISBLANK(AK323),"",","&amp;AK323)
&amp;IF(LEN(AM323)=0,"",","&amp;AM323)&amp;IF(ISBLANK(AN323),"",","&amp;AN323)&amp;IF(ISBLANK(AO323),"",","&amp;AO323)&amp;IF(ISBLANK(AP323),"",","&amp;AP323)&amp;IF(ISBLANK(AQ323),"",","&amp;AQ323)&amp;IF(ISBLANK(AR323),"",","&amp;AR323)
&amp;IF(LEN(AT323)=0,"",","&amp;AT323)&amp;IF(ISBLANK(AU323),"",","&amp;AU323)&amp;IF(ISBLANK(AV323),"",","&amp;AV323)&amp;IF(ISBLANK(AW323),"",","&amp;AW323)&amp;IF(ISBLANK(AX323),"",","&amp;AX323)&amp;IF(ISBLANK(AY323),"",","&amp;AY323)
&amp;IF(LEN(BA323)=0,"",","&amp;BA323)&amp;IF(ISBLANK(BB323),"",","&amp;BB323)&amp;IF(ISBLANK(BC323),"",","&amp;BC323)&amp;IF(ISBLANK(BD323),"",","&amp;BD323)&amp;IF(ISBLANK(BE323),"",","&amp;BE323)&amp;IF(ISBLANK(BF323),"",","&amp;BF323)
&amp;IF(LEN(BH323)=0,"",","&amp;BH323)&amp;IF(ISBLANK(BI323),"",","&amp;BI323)&amp;IF(ISBLANK(BJ323),"",","&amp;BJ323)&amp;IF(ISBLANK(BK323),"",","&amp;BK323)&amp;IF(ISBLANK(BL323),"",","&amp;BL323)&amp;IF(ISBLANK(BM323),"",","&amp;BM323)
&amp;IF(LEN(BO323)=0,"",","&amp;BO323)&amp;IF(ISBLANK(BP323),"",","&amp;BP323)&amp;IF(ISBLANK(BQ323),"",","&amp;BQ323)&amp;IF(ISBLANK(BR323),"",","&amp;BR323)&amp;IF(ISBLANK(BS323),"",","&amp;BS323)&amp;IF(ISBLANK(BT323),"",","&amp;BT323)
&amp;IF(LEN(BV323)=0,"",","&amp;BV323)&amp;IF(ISBLANK(BW323),"",","&amp;BW323)&amp;IF(ISBLANK(BX323),"",","&amp;BX323)&amp;IF(ISBLANK(BY323),"",","&amp;BY323)&amp;IF(ISBLANK(BZ323),"",","&amp;BZ323)&amp;IF(ISBLANK(CA323),"",","&amp;CA323)
&amp;IF(LEN(CC323)=0,"",","&amp;CC323)&amp;IF(ISBLANK(CD323),"",","&amp;CD323)&amp;IF(ISBLANK(CE323),"",","&amp;CE323)&amp;IF(ISBLANK(CF323),"",","&amp;CF323)&amp;IF(ISBLANK(CG323),"",","&amp;CG323)&amp;IF(ISBLANK(CH323),"",","&amp;CH323)
&amp;IF(LEN(CJ323)=0,"",","&amp;CJ323)&amp;IF(ISBLANK(CK323),"",","&amp;CK323)&amp;IF(ISBLANK(CL323),"",","&amp;CL323)&amp;IF(ISBLANK(CM323),"",","&amp;CM323)&amp;IF(ISBLANK(CN323),"",","&amp;CN323)&amp;IF(ISBLANK(CO323),"",","&amp;CO323)</f>
        <v>g113,5</v>
      </c>
      <c r="X323" s="1" t="s">
        <v>312</v>
      </c>
      <c r="Y323" s="2" t="str">
        <f>IF(AND(ISBLANK(X323),OR(NOT(ISBLANK(Z323)),NOT(ISBLANK(AA323)))),#N/A,
IF(ISBLANK(X323),"",
IF(AND(NOT(ISERROR(VLOOKUP(X323,MonsterTable!$A:$B,MATCH(MonsterTable!$B$1,MonsterTable!$A$1:$B$1,0),0))),OR(ISBLANK(Z323),ISBLANK(AA323))),#N/A,
IFERROR(VLOOKUP(X323,MonsterTable!$A:$B,MATCH(MonsterTable!$B$1,MonsterTable!$A$1:$B$1,0),0),
IF(OR(NOT(ISBLANK(Z323)),ISBLANK(AA323)),#N/A,
IF(X323="empty","empty",
VLOOKUP(X323,MonsterGroupTable!$A:$A,1,0)))))))</f>
        <v>g113</v>
      </c>
      <c r="AA323">
        <v>5</v>
      </c>
      <c r="AF323" s="2" t="str">
        <f>IF(AND(ISBLANK(AE323),OR(NOT(ISBLANK(AG323)),NOT(ISBLANK(AH323)))),#N/A,
IF(ISBLANK(AE323),"",
IF(AND(NOT(ISERROR(VLOOKUP(AE323,MonsterTable!$A:$B,MATCH(MonsterTable!$B$1,MonsterTable!$A$1:$B$1,0),0))),OR(ISBLANK(AG323),ISBLANK(AH323))),#N/A,
IFERROR(VLOOKUP(AE323,MonsterTable!$A:$B,MATCH(MonsterTable!$B$1,MonsterTable!$A$1:$B$1,0),0),
IF(OR(NOT(ISBLANK(AG323)),ISBLANK(AH323)),#N/A,
IF(AE323="empty","empty",
VLOOKUP(AE323,MonsterGroupTable!$A:$A,1,0)))))))</f>
        <v/>
      </c>
      <c r="AM323" s="2" t="str">
        <f>IF(AND(ISBLANK(AL323),OR(NOT(ISBLANK(AN323)),NOT(ISBLANK(AO323)))),#N/A,
IF(ISBLANK(AL323),"",
IF(AND(NOT(ISERROR(VLOOKUP(AL323,MonsterTable!$A:$B,MATCH(MonsterTable!$B$1,MonsterTable!$A$1:$B$1,0),0))),OR(ISBLANK(AN323),ISBLANK(AO323))),#N/A,
IFERROR(VLOOKUP(AL323,MonsterTable!$A:$B,MATCH(MonsterTable!$B$1,MonsterTable!$A$1:$B$1,0),0),
IF(OR(NOT(ISBLANK(AN323)),ISBLANK(AO323)),#N/A,
IF(AL323="empty","empty",
VLOOKUP(AL323,MonsterGroupTable!$A:$A,1,0)))))))</f>
        <v/>
      </c>
      <c r="AT323" s="2" t="str">
        <f>IF(AND(ISBLANK(AS323),OR(NOT(ISBLANK(AU323)),NOT(ISBLANK(AV323)))),#N/A,
IF(ISBLANK(AS323),"",
IF(AND(NOT(ISERROR(VLOOKUP(AS323,MonsterTable!$A:$B,MATCH(MonsterTable!$B$1,MonsterTable!$A$1:$B$1,0),0))),OR(ISBLANK(AU323),ISBLANK(AV323))),#N/A,
IFERROR(VLOOKUP(AS323,MonsterTable!$A:$B,MATCH(MonsterTable!$B$1,MonsterTable!$A$1:$B$1,0),0),
IF(OR(NOT(ISBLANK(AU323)),ISBLANK(AV323)),#N/A,
IF(AS323="empty","empty",
VLOOKUP(AS323,MonsterGroupTable!$A:$A,1,0)))))))</f>
        <v/>
      </c>
      <c r="BA323" s="2" t="str">
        <f>IF(AND(ISBLANK(AZ323),OR(NOT(ISBLANK(BB323)),NOT(ISBLANK(BC323)))),#N/A,
IF(ISBLANK(AZ323),"",
IF(AND(NOT(ISERROR(VLOOKUP(AZ323,MonsterTable!$A:$B,MATCH(MonsterTable!$B$1,MonsterTable!$A$1:$B$1,0),0))),OR(ISBLANK(BB323),ISBLANK(BC323))),#N/A,
IFERROR(VLOOKUP(AZ323,MonsterTable!$A:$B,MATCH(MonsterTable!$B$1,MonsterTable!$A$1:$B$1,0),0),
IF(OR(NOT(ISBLANK(BB323)),ISBLANK(BC323)),#N/A,
IF(AZ323="empty","empty",
VLOOKUP(AZ323,MonsterGroupTable!$A:$A,1,0)))))))</f>
        <v/>
      </c>
      <c r="BH323" s="2" t="str">
        <f>IF(AND(ISBLANK(BG323),OR(NOT(ISBLANK(BI323)),NOT(ISBLANK(BJ323)))),#N/A,
IF(ISBLANK(BG323),"",
IF(AND(NOT(ISERROR(VLOOKUP(BG323,MonsterTable!$A:$B,MATCH(MonsterTable!$B$1,MonsterTable!$A$1:$B$1,0),0))),OR(ISBLANK(BI323),ISBLANK(BJ323))),#N/A,
IFERROR(VLOOKUP(BG323,MonsterTable!$A:$B,MATCH(MonsterTable!$B$1,MonsterTable!$A$1:$B$1,0),0),
IF(OR(NOT(ISBLANK(BI323)),ISBLANK(BJ323)),#N/A,
IF(BG323="empty","empty",
VLOOKUP(BG323,MonsterGroupTable!$A:$A,1,0)))))))</f>
        <v/>
      </c>
      <c r="BO323" s="2" t="str">
        <f>IF(AND(ISBLANK(BN323),OR(NOT(ISBLANK(BP323)),NOT(ISBLANK(BQ323)))),#N/A,
IF(ISBLANK(BN323),"",
IF(AND(NOT(ISERROR(VLOOKUP(BN323,MonsterTable!$A:$B,MATCH(MonsterTable!$B$1,MonsterTable!$A$1:$B$1,0),0))),OR(ISBLANK(BP323),ISBLANK(BQ323))),#N/A,
IFERROR(VLOOKUP(BN323,MonsterTable!$A:$B,MATCH(MonsterTable!$B$1,MonsterTable!$A$1:$B$1,0),0),
IF(OR(NOT(ISBLANK(BP323)),ISBLANK(BQ323)),#N/A,
IF(BN323="empty","empty",
VLOOKUP(BN323,MonsterGroupTable!$A:$A,1,0)))))))</f>
        <v/>
      </c>
      <c r="BV323" s="2" t="str">
        <f>IF(AND(ISBLANK(BU323),OR(NOT(ISBLANK(BW323)),NOT(ISBLANK(BX323)))),#N/A,
IF(ISBLANK(BU323),"",
IF(AND(NOT(ISERROR(VLOOKUP(BU323,MonsterTable!$A:$B,MATCH(MonsterTable!$B$1,MonsterTable!$A$1:$B$1,0),0))),OR(ISBLANK(BW323),ISBLANK(BX323))),#N/A,
IFERROR(VLOOKUP(BU323,MonsterTable!$A:$B,MATCH(MonsterTable!$B$1,MonsterTable!$A$1:$B$1,0),0),
IF(OR(NOT(ISBLANK(BW323)),ISBLANK(BX323)),#N/A,
IF(BU323="empty","empty",
VLOOKUP(BU323,MonsterGroupTable!$A:$A,1,0)))))))</f>
        <v/>
      </c>
      <c r="CC323" s="2" t="str">
        <f>IF(AND(ISBLANK(CB323),OR(NOT(ISBLANK(CD323)),NOT(ISBLANK(CE323)))),#N/A,
IF(ISBLANK(CB323),"",
IF(AND(NOT(ISERROR(VLOOKUP(CB323,MonsterTable!$A:$B,MATCH(MonsterTable!$B$1,MonsterTable!$A$1:$B$1,0),0))),OR(ISBLANK(CD323),ISBLANK(CE323))),#N/A,
IFERROR(VLOOKUP(CB323,MonsterTable!$A:$B,MATCH(MonsterTable!$B$1,MonsterTable!$A$1:$B$1,0),0),
IF(OR(NOT(ISBLANK(CD323)),ISBLANK(CE323)),#N/A,
IF(CB323="empty","empty",
VLOOKUP(CB323,MonsterGroupTable!$A:$A,1,0)))))))</f>
        <v/>
      </c>
      <c r="CJ323" s="2" t="str">
        <f>IF(AND(ISBLANK(CI323),OR(NOT(ISBLANK(CK323)),NOT(ISBLANK(CL323)))),#N/A,
IF(ISBLANK(CI323),"",
IF(AND(NOT(ISERROR(VLOOKUP(CI323,MonsterTable!$A:$B,MATCH(MonsterTable!$B$1,MonsterTable!$A$1:$B$1,0),0))),OR(ISBLANK(CK323),ISBLANK(CL323))),#N/A,
IFERROR(VLOOKUP(CI323,MonsterTable!$A:$B,MATCH(MonsterTable!$B$1,MonsterTable!$A$1:$B$1,0),0),
IF(OR(NOT(ISBLANK(CK323)),ISBLANK(CL323)),#N/A,
IF(CI323="empty","empty",
VLOOKUP(CI323,MonsterGroupTable!$A:$A,1,0)))))))</f>
        <v/>
      </c>
    </row>
    <row r="324" spans="1:88">
      <c r="A324">
        <v>10323</v>
      </c>
      <c r="B324">
        <f t="shared" si="10"/>
        <v>1.1000000000000001</v>
      </c>
      <c r="C324">
        <f t="shared" si="10"/>
        <v>1.1000000000000001</v>
      </c>
      <c r="F324">
        <v>900</v>
      </c>
      <c r="G324">
        <v>17392</v>
      </c>
      <c r="H324">
        <v>0</v>
      </c>
      <c r="I324">
        <v>0</v>
      </c>
      <c r="J324">
        <v>0</v>
      </c>
      <c r="K324" t="s">
        <v>28</v>
      </c>
      <c r="L324" t="s">
        <v>245</v>
      </c>
      <c r="M324" t="s">
        <v>79</v>
      </c>
      <c r="N324" t="s">
        <v>80</v>
      </c>
      <c r="O324">
        <v>0</v>
      </c>
      <c r="P324">
        <v>-4.75</v>
      </c>
      <c r="Q324">
        <v>-3.5</v>
      </c>
      <c r="R324">
        <v>4.75</v>
      </c>
      <c r="S324">
        <v>3</v>
      </c>
      <c r="T324">
        <v>-13.5</v>
      </c>
      <c r="U324">
        <v>2.5499999999999998</v>
      </c>
      <c r="V324">
        <v>-6.75</v>
      </c>
      <c r="W324" t="str">
        <f t="shared" si="11"/>
        <v>g113,5</v>
      </c>
      <c r="X324" s="1" t="s">
        <v>312</v>
      </c>
      <c r="Y324" s="2" t="str">
        <f>IF(AND(ISBLANK(X324),OR(NOT(ISBLANK(Z324)),NOT(ISBLANK(AA324)))),#N/A,
IF(ISBLANK(X324),"",
IF(AND(NOT(ISERROR(VLOOKUP(X324,MonsterTable!$A:$B,MATCH(MonsterTable!$B$1,MonsterTable!$A$1:$B$1,0),0))),OR(ISBLANK(Z324),ISBLANK(AA324))),#N/A,
IFERROR(VLOOKUP(X324,MonsterTable!$A:$B,MATCH(MonsterTable!$B$1,MonsterTable!$A$1:$B$1,0),0),
IF(OR(NOT(ISBLANK(Z324)),ISBLANK(AA324)),#N/A,
IF(X324="empty","empty",
VLOOKUP(X324,MonsterGroupTable!$A:$A,1,0)))))))</f>
        <v>g113</v>
      </c>
      <c r="AA324">
        <v>5</v>
      </c>
      <c r="AF324" s="2" t="str">
        <f>IF(AND(ISBLANK(AE324),OR(NOT(ISBLANK(AG324)),NOT(ISBLANK(AH324)))),#N/A,
IF(ISBLANK(AE324),"",
IF(AND(NOT(ISERROR(VLOOKUP(AE324,MonsterTable!$A:$B,MATCH(MonsterTable!$B$1,MonsterTable!$A$1:$B$1,0),0))),OR(ISBLANK(AG324),ISBLANK(AH324))),#N/A,
IFERROR(VLOOKUP(AE324,MonsterTable!$A:$B,MATCH(MonsterTable!$B$1,MonsterTable!$A$1:$B$1,0),0),
IF(OR(NOT(ISBLANK(AG324)),ISBLANK(AH324)),#N/A,
IF(AE324="empty","empty",
VLOOKUP(AE324,MonsterGroupTable!$A:$A,1,0)))))))</f>
        <v/>
      </c>
      <c r="AM324" s="2" t="str">
        <f>IF(AND(ISBLANK(AL324),OR(NOT(ISBLANK(AN324)),NOT(ISBLANK(AO324)))),#N/A,
IF(ISBLANK(AL324),"",
IF(AND(NOT(ISERROR(VLOOKUP(AL324,MonsterTable!$A:$B,MATCH(MonsterTable!$B$1,MonsterTable!$A$1:$B$1,0),0))),OR(ISBLANK(AN324),ISBLANK(AO324))),#N/A,
IFERROR(VLOOKUP(AL324,MonsterTable!$A:$B,MATCH(MonsterTable!$B$1,MonsterTable!$A$1:$B$1,0),0),
IF(OR(NOT(ISBLANK(AN324)),ISBLANK(AO324)),#N/A,
IF(AL324="empty","empty",
VLOOKUP(AL324,MonsterGroupTable!$A:$A,1,0)))))))</f>
        <v/>
      </c>
      <c r="AT324" s="2" t="str">
        <f>IF(AND(ISBLANK(AS324),OR(NOT(ISBLANK(AU324)),NOT(ISBLANK(AV324)))),#N/A,
IF(ISBLANK(AS324),"",
IF(AND(NOT(ISERROR(VLOOKUP(AS324,MonsterTable!$A:$B,MATCH(MonsterTable!$B$1,MonsterTable!$A$1:$B$1,0),0))),OR(ISBLANK(AU324),ISBLANK(AV324))),#N/A,
IFERROR(VLOOKUP(AS324,MonsterTable!$A:$B,MATCH(MonsterTable!$B$1,MonsterTable!$A$1:$B$1,0),0),
IF(OR(NOT(ISBLANK(AU324)),ISBLANK(AV324)),#N/A,
IF(AS324="empty","empty",
VLOOKUP(AS324,MonsterGroupTable!$A:$A,1,0)))))))</f>
        <v/>
      </c>
      <c r="BA324" s="2" t="str">
        <f>IF(AND(ISBLANK(AZ324),OR(NOT(ISBLANK(BB324)),NOT(ISBLANK(BC324)))),#N/A,
IF(ISBLANK(AZ324),"",
IF(AND(NOT(ISERROR(VLOOKUP(AZ324,MonsterTable!$A:$B,MATCH(MonsterTable!$B$1,MonsterTable!$A$1:$B$1,0),0))),OR(ISBLANK(BB324),ISBLANK(BC324))),#N/A,
IFERROR(VLOOKUP(AZ324,MonsterTable!$A:$B,MATCH(MonsterTable!$B$1,MonsterTable!$A$1:$B$1,0),0),
IF(OR(NOT(ISBLANK(BB324)),ISBLANK(BC324)),#N/A,
IF(AZ324="empty","empty",
VLOOKUP(AZ324,MonsterGroupTable!$A:$A,1,0)))))))</f>
        <v/>
      </c>
      <c r="BH324" s="2" t="str">
        <f>IF(AND(ISBLANK(BG324),OR(NOT(ISBLANK(BI324)),NOT(ISBLANK(BJ324)))),#N/A,
IF(ISBLANK(BG324),"",
IF(AND(NOT(ISERROR(VLOOKUP(BG324,MonsterTable!$A:$B,MATCH(MonsterTable!$B$1,MonsterTable!$A$1:$B$1,0),0))),OR(ISBLANK(BI324),ISBLANK(BJ324))),#N/A,
IFERROR(VLOOKUP(BG324,MonsterTable!$A:$B,MATCH(MonsterTable!$B$1,MonsterTable!$A$1:$B$1,0),0),
IF(OR(NOT(ISBLANK(BI324)),ISBLANK(BJ324)),#N/A,
IF(BG324="empty","empty",
VLOOKUP(BG324,MonsterGroupTable!$A:$A,1,0)))))))</f>
        <v/>
      </c>
      <c r="BO324" s="2" t="str">
        <f>IF(AND(ISBLANK(BN324),OR(NOT(ISBLANK(BP324)),NOT(ISBLANK(BQ324)))),#N/A,
IF(ISBLANK(BN324),"",
IF(AND(NOT(ISERROR(VLOOKUP(BN324,MonsterTable!$A:$B,MATCH(MonsterTable!$B$1,MonsterTable!$A$1:$B$1,0),0))),OR(ISBLANK(BP324),ISBLANK(BQ324))),#N/A,
IFERROR(VLOOKUP(BN324,MonsterTable!$A:$B,MATCH(MonsterTable!$B$1,MonsterTable!$A$1:$B$1,0),0),
IF(OR(NOT(ISBLANK(BP324)),ISBLANK(BQ324)),#N/A,
IF(BN324="empty","empty",
VLOOKUP(BN324,MonsterGroupTable!$A:$A,1,0)))))))</f>
        <v/>
      </c>
      <c r="BV324" s="2" t="str">
        <f>IF(AND(ISBLANK(BU324),OR(NOT(ISBLANK(BW324)),NOT(ISBLANK(BX324)))),#N/A,
IF(ISBLANK(BU324),"",
IF(AND(NOT(ISERROR(VLOOKUP(BU324,MonsterTable!$A:$B,MATCH(MonsterTable!$B$1,MonsterTable!$A$1:$B$1,0),0))),OR(ISBLANK(BW324),ISBLANK(BX324))),#N/A,
IFERROR(VLOOKUP(BU324,MonsterTable!$A:$B,MATCH(MonsterTable!$B$1,MonsterTable!$A$1:$B$1,0),0),
IF(OR(NOT(ISBLANK(BW324)),ISBLANK(BX324)),#N/A,
IF(BU324="empty","empty",
VLOOKUP(BU324,MonsterGroupTable!$A:$A,1,0)))))))</f>
        <v/>
      </c>
      <c r="CC324" s="2" t="str">
        <f>IF(AND(ISBLANK(CB324),OR(NOT(ISBLANK(CD324)),NOT(ISBLANK(CE324)))),#N/A,
IF(ISBLANK(CB324),"",
IF(AND(NOT(ISERROR(VLOOKUP(CB324,MonsterTable!$A:$B,MATCH(MonsterTable!$B$1,MonsterTable!$A$1:$B$1,0),0))),OR(ISBLANK(CD324),ISBLANK(CE324))),#N/A,
IFERROR(VLOOKUP(CB324,MonsterTable!$A:$B,MATCH(MonsterTable!$B$1,MonsterTable!$A$1:$B$1,0),0),
IF(OR(NOT(ISBLANK(CD324)),ISBLANK(CE324)),#N/A,
IF(CB324="empty","empty",
VLOOKUP(CB324,MonsterGroupTable!$A:$A,1,0)))))))</f>
        <v/>
      </c>
      <c r="CJ324" s="2" t="str">
        <f>IF(AND(ISBLANK(CI324),OR(NOT(ISBLANK(CK324)),NOT(ISBLANK(CL324)))),#N/A,
IF(ISBLANK(CI324),"",
IF(AND(NOT(ISERROR(VLOOKUP(CI324,MonsterTable!$A:$B,MATCH(MonsterTable!$B$1,MonsterTable!$A$1:$B$1,0),0))),OR(ISBLANK(CK324),ISBLANK(CL324))),#N/A,
IFERROR(VLOOKUP(CI324,MonsterTable!$A:$B,MATCH(MonsterTable!$B$1,MonsterTable!$A$1:$B$1,0),0),
IF(OR(NOT(ISBLANK(CK324)),ISBLANK(CL324)),#N/A,
IF(CI324="empty","empty",
VLOOKUP(CI324,MonsterGroupTable!$A:$A,1,0)))))))</f>
        <v/>
      </c>
    </row>
    <row r="325" spans="1:88">
      <c r="A325">
        <v>10324</v>
      </c>
      <c r="B325">
        <f t="shared" si="10"/>
        <v>1.1000000000000001</v>
      </c>
      <c r="C325">
        <f t="shared" si="10"/>
        <v>1.1000000000000001</v>
      </c>
      <c r="F325">
        <v>900</v>
      </c>
      <c r="G325">
        <v>17527</v>
      </c>
      <c r="H325">
        <v>0</v>
      </c>
      <c r="I325">
        <v>0</v>
      </c>
      <c r="J325">
        <v>0</v>
      </c>
      <c r="K325" t="s">
        <v>28</v>
      </c>
      <c r="L325" t="s">
        <v>245</v>
      </c>
      <c r="M325" t="s">
        <v>79</v>
      </c>
      <c r="N325" t="s">
        <v>80</v>
      </c>
      <c r="O325">
        <v>0</v>
      </c>
      <c r="P325">
        <v>-4.75</v>
      </c>
      <c r="Q325">
        <v>-3.5</v>
      </c>
      <c r="R325">
        <v>4.75</v>
      </c>
      <c r="S325">
        <v>3</v>
      </c>
      <c r="T325">
        <v>-13.5</v>
      </c>
      <c r="U325">
        <v>2.5499999999999998</v>
      </c>
      <c r="V325">
        <v>-6.75</v>
      </c>
      <c r="W325" t="str">
        <f t="shared" si="11"/>
        <v>g113,5</v>
      </c>
      <c r="X325" s="1" t="s">
        <v>312</v>
      </c>
      <c r="Y325" s="2" t="str">
        <f>IF(AND(ISBLANK(X325),OR(NOT(ISBLANK(Z325)),NOT(ISBLANK(AA325)))),#N/A,
IF(ISBLANK(X325),"",
IF(AND(NOT(ISERROR(VLOOKUP(X325,MonsterTable!$A:$B,MATCH(MonsterTable!$B$1,MonsterTable!$A$1:$B$1,0),0))),OR(ISBLANK(Z325),ISBLANK(AA325))),#N/A,
IFERROR(VLOOKUP(X325,MonsterTable!$A:$B,MATCH(MonsterTable!$B$1,MonsterTable!$A$1:$B$1,0),0),
IF(OR(NOT(ISBLANK(Z325)),ISBLANK(AA325)),#N/A,
IF(X325="empty","empty",
VLOOKUP(X325,MonsterGroupTable!$A:$A,1,0)))))))</f>
        <v>g113</v>
      </c>
      <c r="AA325">
        <v>5</v>
      </c>
      <c r="AF325" s="2" t="str">
        <f>IF(AND(ISBLANK(AE325),OR(NOT(ISBLANK(AG325)),NOT(ISBLANK(AH325)))),#N/A,
IF(ISBLANK(AE325),"",
IF(AND(NOT(ISERROR(VLOOKUP(AE325,MonsterTable!$A:$B,MATCH(MonsterTable!$B$1,MonsterTable!$A$1:$B$1,0),0))),OR(ISBLANK(AG325),ISBLANK(AH325))),#N/A,
IFERROR(VLOOKUP(AE325,MonsterTable!$A:$B,MATCH(MonsterTable!$B$1,MonsterTable!$A$1:$B$1,0),0),
IF(OR(NOT(ISBLANK(AG325)),ISBLANK(AH325)),#N/A,
IF(AE325="empty","empty",
VLOOKUP(AE325,MonsterGroupTable!$A:$A,1,0)))))))</f>
        <v/>
      </c>
      <c r="AM325" s="2" t="str">
        <f>IF(AND(ISBLANK(AL325),OR(NOT(ISBLANK(AN325)),NOT(ISBLANK(AO325)))),#N/A,
IF(ISBLANK(AL325),"",
IF(AND(NOT(ISERROR(VLOOKUP(AL325,MonsterTable!$A:$B,MATCH(MonsterTable!$B$1,MonsterTable!$A$1:$B$1,0),0))),OR(ISBLANK(AN325),ISBLANK(AO325))),#N/A,
IFERROR(VLOOKUP(AL325,MonsterTable!$A:$B,MATCH(MonsterTable!$B$1,MonsterTable!$A$1:$B$1,0),0),
IF(OR(NOT(ISBLANK(AN325)),ISBLANK(AO325)),#N/A,
IF(AL325="empty","empty",
VLOOKUP(AL325,MonsterGroupTable!$A:$A,1,0)))))))</f>
        <v/>
      </c>
      <c r="AT325" s="2" t="str">
        <f>IF(AND(ISBLANK(AS325),OR(NOT(ISBLANK(AU325)),NOT(ISBLANK(AV325)))),#N/A,
IF(ISBLANK(AS325),"",
IF(AND(NOT(ISERROR(VLOOKUP(AS325,MonsterTable!$A:$B,MATCH(MonsterTable!$B$1,MonsterTable!$A$1:$B$1,0),0))),OR(ISBLANK(AU325),ISBLANK(AV325))),#N/A,
IFERROR(VLOOKUP(AS325,MonsterTable!$A:$B,MATCH(MonsterTable!$B$1,MonsterTable!$A$1:$B$1,0),0),
IF(OR(NOT(ISBLANK(AU325)),ISBLANK(AV325)),#N/A,
IF(AS325="empty","empty",
VLOOKUP(AS325,MonsterGroupTable!$A:$A,1,0)))))))</f>
        <v/>
      </c>
      <c r="BA325" s="2" t="str">
        <f>IF(AND(ISBLANK(AZ325),OR(NOT(ISBLANK(BB325)),NOT(ISBLANK(BC325)))),#N/A,
IF(ISBLANK(AZ325),"",
IF(AND(NOT(ISERROR(VLOOKUP(AZ325,MonsterTable!$A:$B,MATCH(MonsterTable!$B$1,MonsterTable!$A$1:$B$1,0),0))),OR(ISBLANK(BB325),ISBLANK(BC325))),#N/A,
IFERROR(VLOOKUP(AZ325,MonsterTable!$A:$B,MATCH(MonsterTable!$B$1,MonsterTable!$A$1:$B$1,0),0),
IF(OR(NOT(ISBLANK(BB325)),ISBLANK(BC325)),#N/A,
IF(AZ325="empty","empty",
VLOOKUP(AZ325,MonsterGroupTable!$A:$A,1,0)))))))</f>
        <v/>
      </c>
      <c r="BH325" s="2" t="str">
        <f>IF(AND(ISBLANK(BG325),OR(NOT(ISBLANK(BI325)),NOT(ISBLANK(BJ325)))),#N/A,
IF(ISBLANK(BG325),"",
IF(AND(NOT(ISERROR(VLOOKUP(BG325,MonsterTable!$A:$B,MATCH(MonsterTable!$B$1,MonsterTable!$A$1:$B$1,0),0))),OR(ISBLANK(BI325),ISBLANK(BJ325))),#N/A,
IFERROR(VLOOKUP(BG325,MonsterTable!$A:$B,MATCH(MonsterTable!$B$1,MonsterTable!$A$1:$B$1,0),0),
IF(OR(NOT(ISBLANK(BI325)),ISBLANK(BJ325)),#N/A,
IF(BG325="empty","empty",
VLOOKUP(BG325,MonsterGroupTable!$A:$A,1,0)))))))</f>
        <v/>
      </c>
      <c r="BO325" s="2" t="str">
        <f>IF(AND(ISBLANK(BN325),OR(NOT(ISBLANK(BP325)),NOT(ISBLANK(BQ325)))),#N/A,
IF(ISBLANK(BN325),"",
IF(AND(NOT(ISERROR(VLOOKUP(BN325,MonsterTable!$A:$B,MATCH(MonsterTable!$B$1,MonsterTable!$A$1:$B$1,0),0))),OR(ISBLANK(BP325),ISBLANK(BQ325))),#N/A,
IFERROR(VLOOKUP(BN325,MonsterTable!$A:$B,MATCH(MonsterTable!$B$1,MonsterTable!$A$1:$B$1,0),0),
IF(OR(NOT(ISBLANK(BP325)),ISBLANK(BQ325)),#N/A,
IF(BN325="empty","empty",
VLOOKUP(BN325,MonsterGroupTable!$A:$A,1,0)))))))</f>
        <v/>
      </c>
      <c r="BV325" s="2" t="str">
        <f>IF(AND(ISBLANK(BU325),OR(NOT(ISBLANK(BW325)),NOT(ISBLANK(BX325)))),#N/A,
IF(ISBLANK(BU325),"",
IF(AND(NOT(ISERROR(VLOOKUP(BU325,MonsterTable!$A:$B,MATCH(MonsterTable!$B$1,MonsterTable!$A$1:$B$1,0),0))),OR(ISBLANK(BW325),ISBLANK(BX325))),#N/A,
IFERROR(VLOOKUP(BU325,MonsterTable!$A:$B,MATCH(MonsterTable!$B$1,MonsterTable!$A$1:$B$1,0),0),
IF(OR(NOT(ISBLANK(BW325)),ISBLANK(BX325)),#N/A,
IF(BU325="empty","empty",
VLOOKUP(BU325,MonsterGroupTable!$A:$A,1,0)))))))</f>
        <v/>
      </c>
      <c r="CC325" s="2" t="str">
        <f>IF(AND(ISBLANK(CB325),OR(NOT(ISBLANK(CD325)),NOT(ISBLANK(CE325)))),#N/A,
IF(ISBLANK(CB325),"",
IF(AND(NOT(ISERROR(VLOOKUP(CB325,MonsterTable!$A:$B,MATCH(MonsterTable!$B$1,MonsterTable!$A$1:$B$1,0),0))),OR(ISBLANK(CD325),ISBLANK(CE325))),#N/A,
IFERROR(VLOOKUP(CB325,MonsterTable!$A:$B,MATCH(MonsterTable!$B$1,MonsterTable!$A$1:$B$1,0),0),
IF(OR(NOT(ISBLANK(CD325)),ISBLANK(CE325)),#N/A,
IF(CB325="empty","empty",
VLOOKUP(CB325,MonsterGroupTable!$A:$A,1,0)))))))</f>
        <v/>
      </c>
      <c r="CJ325" s="2" t="str">
        <f>IF(AND(ISBLANK(CI325),OR(NOT(ISBLANK(CK325)),NOT(ISBLANK(CL325)))),#N/A,
IF(ISBLANK(CI325),"",
IF(AND(NOT(ISERROR(VLOOKUP(CI325,MonsterTable!$A:$B,MATCH(MonsterTable!$B$1,MonsterTable!$A$1:$B$1,0),0))),OR(ISBLANK(CK325),ISBLANK(CL325))),#N/A,
IFERROR(VLOOKUP(CI325,MonsterTable!$A:$B,MATCH(MonsterTable!$B$1,MonsterTable!$A$1:$B$1,0),0),
IF(OR(NOT(ISBLANK(CK325)),ISBLANK(CL325)),#N/A,
IF(CI325="empty","empty",
VLOOKUP(CI325,MonsterGroupTable!$A:$A,1,0)))))))</f>
        <v/>
      </c>
    </row>
    <row r="326" spans="1:88">
      <c r="A326">
        <v>10325</v>
      </c>
      <c r="B326">
        <f t="shared" si="10"/>
        <v>1.1000000000000001</v>
      </c>
      <c r="C326">
        <f t="shared" si="10"/>
        <v>1.1000000000000001</v>
      </c>
      <c r="F326">
        <v>900</v>
      </c>
      <c r="G326">
        <v>17662</v>
      </c>
      <c r="H326">
        <v>0</v>
      </c>
      <c r="I326">
        <v>0</v>
      </c>
      <c r="J326">
        <v>0</v>
      </c>
      <c r="K326" t="s">
        <v>28</v>
      </c>
      <c r="L326" t="s">
        <v>245</v>
      </c>
      <c r="M326" t="s">
        <v>79</v>
      </c>
      <c r="N326" t="s">
        <v>80</v>
      </c>
      <c r="O326">
        <v>0</v>
      </c>
      <c r="P326">
        <v>-4.75</v>
      </c>
      <c r="Q326">
        <v>-3.5</v>
      </c>
      <c r="R326">
        <v>4.75</v>
      </c>
      <c r="S326">
        <v>3</v>
      </c>
      <c r="T326">
        <v>-13.5</v>
      </c>
      <c r="U326">
        <v>2.5499999999999998</v>
      </c>
      <c r="V326">
        <v>-6.75</v>
      </c>
      <c r="W326" t="str">
        <f t="shared" si="11"/>
        <v>g113,5</v>
      </c>
      <c r="X326" s="1" t="s">
        <v>312</v>
      </c>
      <c r="Y326" s="2" t="str">
        <f>IF(AND(ISBLANK(X326),OR(NOT(ISBLANK(Z326)),NOT(ISBLANK(AA326)))),#N/A,
IF(ISBLANK(X326),"",
IF(AND(NOT(ISERROR(VLOOKUP(X326,MonsterTable!$A:$B,MATCH(MonsterTable!$B$1,MonsterTable!$A$1:$B$1,0),0))),OR(ISBLANK(Z326),ISBLANK(AA326))),#N/A,
IFERROR(VLOOKUP(X326,MonsterTable!$A:$B,MATCH(MonsterTable!$B$1,MonsterTable!$A$1:$B$1,0),0),
IF(OR(NOT(ISBLANK(Z326)),ISBLANK(AA326)),#N/A,
IF(X326="empty","empty",
VLOOKUP(X326,MonsterGroupTable!$A:$A,1,0)))))))</f>
        <v>g113</v>
      </c>
      <c r="AA326">
        <v>5</v>
      </c>
      <c r="AF326" s="2" t="str">
        <f>IF(AND(ISBLANK(AE326),OR(NOT(ISBLANK(AG326)),NOT(ISBLANK(AH326)))),#N/A,
IF(ISBLANK(AE326),"",
IF(AND(NOT(ISERROR(VLOOKUP(AE326,MonsterTable!$A:$B,MATCH(MonsterTable!$B$1,MonsterTable!$A$1:$B$1,0),0))),OR(ISBLANK(AG326),ISBLANK(AH326))),#N/A,
IFERROR(VLOOKUP(AE326,MonsterTable!$A:$B,MATCH(MonsterTable!$B$1,MonsterTable!$A$1:$B$1,0),0),
IF(OR(NOT(ISBLANK(AG326)),ISBLANK(AH326)),#N/A,
IF(AE326="empty","empty",
VLOOKUP(AE326,MonsterGroupTable!$A:$A,1,0)))))))</f>
        <v/>
      </c>
      <c r="AM326" s="2" t="str">
        <f>IF(AND(ISBLANK(AL326),OR(NOT(ISBLANK(AN326)),NOT(ISBLANK(AO326)))),#N/A,
IF(ISBLANK(AL326),"",
IF(AND(NOT(ISERROR(VLOOKUP(AL326,MonsterTable!$A:$B,MATCH(MonsterTable!$B$1,MonsterTable!$A$1:$B$1,0),0))),OR(ISBLANK(AN326),ISBLANK(AO326))),#N/A,
IFERROR(VLOOKUP(AL326,MonsterTable!$A:$B,MATCH(MonsterTable!$B$1,MonsterTable!$A$1:$B$1,0),0),
IF(OR(NOT(ISBLANK(AN326)),ISBLANK(AO326)),#N/A,
IF(AL326="empty","empty",
VLOOKUP(AL326,MonsterGroupTable!$A:$A,1,0)))))))</f>
        <v/>
      </c>
      <c r="AT326" s="2" t="str">
        <f>IF(AND(ISBLANK(AS326),OR(NOT(ISBLANK(AU326)),NOT(ISBLANK(AV326)))),#N/A,
IF(ISBLANK(AS326),"",
IF(AND(NOT(ISERROR(VLOOKUP(AS326,MonsterTable!$A:$B,MATCH(MonsterTable!$B$1,MonsterTable!$A$1:$B$1,0),0))),OR(ISBLANK(AU326),ISBLANK(AV326))),#N/A,
IFERROR(VLOOKUP(AS326,MonsterTable!$A:$B,MATCH(MonsterTable!$B$1,MonsterTable!$A$1:$B$1,0),0),
IF(OR(NOT(ISBLANK(AU326)),ISBLANK(AV326)),#N/A,
IF(AS326="empty","empty",
VLOOKUP(AS326,MonsterGroupTable!$A:$A,1,0)))))))</f>
        <v/>
      </c>
      <c r="BA326" s="2" t="str">
        <f>IF(AND(ISBLANK(AZ326),OR(NOT(ISBLANK(BB326)),NOT(ISBLANK(BC326)))),#N/A,
IF(ISBLANK(AZ326),"",
IF(AND(NOT(ISERROR(VLOOKUP(AZ326,MonsterTable!$A:$B,MATCH(MonsterTable!$B$1,MonsterTable!$A$1:$B$1,0),0))),OR(ISBLANK(BB326),ISBLANK(BC326))),#N/A,
IFERROR(VLOOKUP(AZ326,MonsterTable!$A:$B,MATCH(MonsterTable!$B$1,MonsterTable!$A$1:$B$1,0),0),
IF(OR(NOT(ISBLANK(BB326)),ISBLANK(BC326)),#N/A,
IF(AZ326="empty","empty",
VLOOKUP(AZ326,MonsterGroupTable!$A:$A,1,0)))))))</f>
        <v/>
      </c>
      <c r="BH326" s="2" t="str">
        <f>IF(AND(ISBLANK(BG326),OR(NOT(ISBLANK(BI326)),NOT(ISBLANK(BJ326)))),#N/A,
IF(ISBLANK(BG326),"",
IF(AND(NOT(ISERROR(VLOOKUP(BG326,MonsterTable!$A:$B,MATCH(MonsterTable!$B$1,MonsterTable!$A$1:$B$1,0),0))),OR(ISBLANK(BI326),ISBLANK(BJ326))),#N/A,
IFERROR(VLOOKUP(BG326,MonsterTable!$A:$B,MATCH(MonsterTable!$B$1,MonsterTable!$A$1:$B$1,0),0),
IF(OR(NOT(ISBLANK(BI326)),ISBLANK(BJ326)),#N/A,
IF(BG326="empty","empty",
VLOOKUP(BG326,MonsterGroupTable!$A:$A,1,0)))))))</f>
        <v/>
      </c>
      <c r="BO326" s="2" t="str">
        <f>IF(AND(ISBLANK(BN326),OR(NOT(ISBLANK(BP326)),NOT(ISBLANK(BQ326)))),#N/A,
IF(ISBLANK(BN326),"",
IF(AND(NOT(ISERROR(VLOOKUP(BN326,MonsterTable!$A:$B,MATCH(MonsterTable!$B$1,MonsterTable!$A$1:$B$1,0),0))),OR(ISBLANK(BP326),ISBLANK(BQ326))),#N/A,
IFERROR(VLOOKUP(BN326,MonsterTable!$A:$B,MATCH(MonsterTable!$B$1,MonsterTable!$A$1:$B$1,0),0),
IF(OR(NOT(ISBLANK(BP326)),ISBLANK(BQ326)),#N/A,
IF(BN326="empty","empty",
VLOOKUP(BN326,MonsterGroupTable!$A:$A,1,0)))))))</f>
        <v/>
      </c>
      <c r="BV326" s="2" t="str">
        <f>IF(AND(ISBLANK(BU326),OR(NOT(ISBLANK(BW326)),NOT(ISBLANK(BX326)))),#N/A,
IF(ISBLANK(BU326),"",
IF(AND(NOT(ISERROR(VLOOKUP(BU326,MonsterTable!$A:$B,MATCH(MonsterTable!$B$1,MonsterTable!$A$1:$B$1,0),0))),OR(ISBLANK(BW326),ISBLANK(BX326))),#N/A,
IFERROR(VLOOKUP(BU326,MonsterTable!$A:$B,MATCH(MonsterTable!$B$1,MonsterTable!$A$1:$B$1,0),0),
IF(OR(NOT(ISBLANK(BW326)),ISBLANK(BX326)),#N/A,
IF(BU326="empty","empty",
VLOOKUP(BU326,MonsterGroupTable!$A:$A,1,0)))))))</f>
        <v/>
      </c>
      <c r="CC326" s="2" t="str">
        <f>IF(AND(ISBLANK(CB326),OR(NOT(ISBLANK(CD326)),NOT(ISBLANK(CE326)))),#N/A,
IF(ISBLANK(CB326),"",
IF(AND(NOT(ISERROR(VLOOKUP(CB326,MonsterTable!$A:$B,MATCH(MonsterTable!$B$1,MonsterTable!$A$1:$B$1,0),0))),OR(ISBLANK(CD326),ISBLANK(CE326))),#N/A,
IFERROR(VLOOKUP(CB326,MonsterTable!$A:$B,MATCH(MonsterTable!$B$1,MonsterTable!$A$1:$B$1,0),0),
IF(OR(NOT(ISBLANK(CD326)),ISBLANK(CE326)),#N/A,
IF(CB326="empty","empty",
VLOOKUP(CB326,MonsterGroupTable!$A:$A,1,0)))))))</f>
        <v/>
      </c>
      <c r="CJ326" s="2" t="str">
        <f>IF(AND(ISBLANK(CI326),OR(NOT(ISBLANK(CK326)),NOT(ISBLANK(CL326)))),#N/A,
IF(ISBLANK(CI326),"",
IF(AND(NOT(ISERROR(VLOOKUP(CI326,MonsterTable!$A:$B,MATCH(MonsterTable!$B$1,MonsterTable!$A$1:$B$1,0),0))),OR(ISBLANK(CK326),ISBLANK(CL326))),#N/A,
IFERROR(VLOOKUP(CI326,MonsterTable!$A:$B,MATCH(MonsterTable!$B$1,MonsterTable!$A$1:$B$1,0),0),
IF(OR(NOT(ISBLANK(CK326)),ISBLANK(CL326)),#N/A,
IF(CI326="empty","empty",
VLOOKUP(CI326,MonsterGroupTable!$A:$A,1,0)))))))</f>
        <v/>
      </c>
    </row>
    <row r="327" spans="1:88">
      <c r="A327">
        <v>10326</v>
      </c>
      <c r="B327">
        <f t="shared" si="10"/>
        <v>1.1000000000000001</v>
      </c>
      <c r="C327">
        <f t="shared" si="10"/>
        <v>1.1000000000000001</v>
      </c>
      <c r="F327">
        <v>900</v>
      </c>
      <c r="G327">
        <v>17797</v>
      </c>
      <c r="H327">
        <v>0</v>
      </c>
      <c r="I327">
        <v>0</v>
      </c>
      <c r="J327">
        <v>0</v>
      </c>
      <c r="K327" t="s">
        <v>28</v>
      </c>
      <c r="L327" t="s">
        <v>245</v>
      </c>
      <c r="M327" t="s">
        <v>79</v>
      </c>
      <c r="N327" t="s">
        <v>80</v>
      </c>
      <c r="O327">
        <v>0</v>
      </c>
      <c r="P327">
        <v>-4.75</v>
      </c>
      <c r="Q327">
        <v>-3.5</v>
      </c>
      <c r="R327">
        <v>4.75</v>
      </c>
      <c r="S327">
        <v>3</v>
      </c>
      <c r="T327">
        <v>-13.5</v>
      </c>
      <c r="U327">
        <v>2.5499999999999998</v>
      </c>
      <c r="V327">
        <v>-6.75</v>
      </c>
      <c r="W327" t="str">
        <f t="shared" si="11"/>
        <v>g113,5</v>
      </c>
      <c r="X327" s="1" t="s">
        <v>312</v>
      </c>
      <c r="Y327" s="2" t="str">
        <f>IF(AND(ISBLANK(X327),OR(NOT(ISBLANK(Z327)),NOT(ISBLANK(AA327)))),#N/A,
IF(ISBLANK(X327),"",
IF(AND(NOT(ISERROR(VLOOKUP(X327,MonsterTable!$A:$B,MATCH(MonsterTable!$B$1,MonsterTable!$A$1:$B$1,0),0))),OR(ISBLANK(Z327),ISBLANK(AA327))),#N/A,
IFERROR(VLOOKUP(X327,MonsterTable!$A:$B,MATCH(MonsterTable!$B$1,MonsterTable!$A$1:$B$1,0),0),
IF(OR(NOT(ISBLANK(Z327)),ISBLANK(AA327)),#N/A,
IF(X327="empty","empty",
VLOOKUP(X327,MonsterGroupTable!$A:$A,1,0)))))))</f>
        <v>g113</v>
      </c>
      <c r="AA327">
        <v>5</v>
      </c>
      <c r="AF327" s="2" t="str">
        <f>IF(AND(ISBLANK(AE327),OR(NOT(ISBLANK(AG327)),NOT(ISBLANK(AH327)))),#N/A,
IF(ISBLANK(AE327),"",
IF(AND(NOT(ISERROR(VLOOKUP(AE327,MonsterTable!$A:$B,MATCH(MonsterTable!$B$1,MonsterTable!$A$1:$B$1,0),0))),OR(ISBLANK(AG327),ISBLANK(AH327))),#N/A,
IFERROR(VLOOKUP(AE327,MonsterTable!$A:$B,MATCH(MonsterTable!$B$1,MonsterTable!$A$1:$B$1,0),0),
IF(OR(NOT(ISBLANK(AG327)),ISBLANK(AH327)),#N/A,
IF(AE327="empty","empty",
VLOOKUP(AE327,MonsterGroupTable!$A:$A,1,0)))))))</f>
        <v/>
      </c>
      <c r="AM327" s="2" t="str">
        <f>IF(AND(ISBLANK(AL327),OR(NOT(ISBLANK(AN327)),NOT(ISBLANK(AO327)))),#N/A,
IF(ISBLANK(AL327),"",
IF(AND(NOT(ISERROR(VLOOKUP(AL327,MonsterTable!$A:$B,MATCH(MonsterTable!$B$1,MonsterTable!$A$1:$B$1,0),0))),OR(ISBLANK(AN327),ISBLANK(AO327))),#N/A,
IFERROR(VLOOKUP(AL327,MonsterTable!$A:$B,MATCH(MonsterTable!$B$1,MonsterTable!$A$1:$B$1,0),0),
IF(OR(NOT(ISBLANK(AN327)),ISBLANK(AO327)),#N/A,
IF(AL327="empty","empty",
VLOOKUP(AL327,MonsterGroupTable!$A:$A,1,0)))))))</f>
        <v/>
      </c>
      <c r="AT327" s="2" t="str">
        <f>IF(AND(ISBLANK(AS327),OR(NOT(ISBLANK(AU327)),NOT(ISBLANK(AV327)))),#N/A,
IF(ISBLANK(AS327),"",
IF(AND(NOT(ISERROR(VLOOKUP(AS327,MonsterTable!$A:$B,MATCH(MonsterTable!$B$1,MonsterTable!$A$1:$B$1,0),0))),OR(ISBLANK(AU327),ISBLANK(AV327))),#N/A,
IFERROR(VLOOKUP(AS327,MonsterTable!$A:$B,MATCH(MonsterTable!$B$1,MonsterTable!$A$1:$B$1,0),0),
IF(OR(NOT(ISBLANK(AU327)),ISBLANK(AV327)),#N/A,
IF(AS327="empty","empty",
VLOOKUP(AS327,MonsterGroupTable!$A:$A,1,0)))))))</f>
        <v/>
      </c>
      <c r="BA327" s="2" t="str">
        <f>IF(AND(ISBLANK(AZ327),OR(NOT(ISBLANK(BB327)),NOT(ISBLANK(BC327)))),#N/A,
IF(ISBLANK(AZ327),"",
IF(AND(NOT(ISERROR(VLOOKUP(AZ327,MonsterTable!$A:$B,MATCH(MonsterTable!$B$1,MonsterTable!$A$1:$B$1,0),0))),OR(ISBLANK(BB327),ISBLANK(BC327))),#N/A,
IFERROR(VLOOKUP(AZ327,MonsterTable!$A:$B,MATCH(MonsterTable!$B$1,MonsterTable!$A$1:$B$1,0),0),
IF(OR(NOT(ISBLANK(BB327)),ISBLANK(BC327)),#N/A,
IF(AZ327="empty","empty",
VLOOKUP(AZ327,MonsterGroupTable!$A:$A,1,0)))))))</f>
        <v/>
      </c>
      <c r="BH327" s="2" t="str">
        <f>IF(AND(ISBLANK(BG327),OR(NOT(ISBLANK(BI327)),NOT(ISBLANK(BJ327)))),#N/A,
IF(ISBLANK(BG327),"",
IF(AND(NOT(ISERROR(VLOOKUP(BG327,MonsterTable!$A:$B,MATCH(MonsterTable!$B$1,MonsterTable!$A$1:$B$1,0),0))),OR(ISBLANK(BI327),ISBLANK(BJ327))),#N/A,
IFERROR(VLOOKUP(BG327,MonsterTable!$A:$B,MATCH(MonsterTable!$B$1,MonsterTable!$A$1:$B$1,0),0),
IF(OR(NOT(ISBLANK(BI327)),ISBLANK(BJ327)),#N/A,
IF(BG327="empty","empty",
VLOOKUP(BG327,MonsterGroupTable!$A:$A,1,0)))))))</f>
        <v/>
      </c>
      <c r="BO327" s="2" t="str">
        <f>IF(AND(ISBLANK(BN327),OR(NOT(ISBLANK(BP327)),NOT(ISBLANK(BQ327)))),#N/A,
IF(ISBLANK(BN327),"",
IF(AND(NOT(ISERROR(VLOOKUP(BN327,MonsterTable!$A:$B,MATCH(MonsterTable!$B$1,MonsterTable!$A$1:$B$1,0),0))),OR(ISBLANK(BP327),ISBLANK(BQ327))),#N/A,
IFERROR(VLOOKUP(BN327,MonsterTable!$A:$B,MATCH(MonsterTable!$B$1,MonsterTable!$A$1:$B$1,0),0),
IF(OR(NOT(ISBLANK(BP327)),ISBLANK(BQ327)),#N/A,
IF(BN327="empty","empty",
VLOOKUP(BN327,MonsterGroupTable!$A:$A,1,0)))))))</f>
        <v/>
      </c>
      <c r="BV327" s="2" t="str">
        <f>IF(AND(ISBLANK(BU327),OR(NOT(ISBLANK(BW327)),NOT(ISBLANK(BX327)))),#N/A,
IF(ISBLANK(BU327),"",
IF(AND(NOT(ISERROR(VLOOKUP(BU327,MonsterTable!$A:$B,MATCH(MonsterTable!$B$1,MonsterTable!$A$1:$B$1,0),0))),OR(ISBLANK(BW327),ISBLANK(BX327))),#N/A,
IFERROR(VLOOKUP(BU327,MonsterTable!$A:$B,MATCH(MonsterTable!$B$1,MonsterTable!$A$1:$B$1,0),0),
IF(OR(NOT(ISBLANK(BW327)),ISBLANK(BX327)),#N/A,
IF(BU327="empty","empty",
VLOOKUP(BU327,MonsterGroupTable!$A:$A,1,0)))))))</f>
        <v/>
      </c>
      <c r="CC327" s="2" t="str">
        <f>IF(AND(ISBLANK(CB327),OR(NOT(ISBLANK(CD327)),NOT(ISBLANK(CE327)))),#N/A,
IF(ISBLANK(CB327),"",
IF(AND(NOT(ISERROR(VLOOKUP(CB327,MonsterTable!$A:$B,MATCH(MonsterTable!$B$1,MonsterTable!$A$1:$B$1,0),0))),OR(ISBLANK(CD327),ISBLANK(CE327))),#N/A,
IFERROR(VLOOKUP(CB327,MonsterTable!$A:$B,MATCH(MonsterTable!$B$1,MonsterTable!$A$1:$B$1,0),0),
IF(OR(NOT(ISBLANK(CD327)),ISBLANK(CE327)),#N/A,
IF(CB327="empty","empty",
VLOOKUP(CB327,MonsterGroupTable!$A:$A,1,0)))))))</f>
        <v/>
      </c>
      <c r="CJ327" s="2" t="str">
        <f>IF(AND(ISBLANK(CI327),OR(NOT(ISBLANK(CK327)),NOT(ISBLANK(CL327)))),#N/A,
IF(ISBLANK(CI327),"",
IF(AND(NOT(ISERROR(VLOOKUP(CI327,MonsterTable!$A:$B,MATCH(MonsterTable!$B$1,MonsterTable!$A$1:$B$1,0),0))),OR(ISBLANK(CK327),ISBLANK(CL327))),#N/A,
IFERROR(VLOOKUP(CI327,MonsterTable!$A:$B,MATCH(MonsterTable!$B$1,MonsterTable!$A$1:$B$1,0),0),
IF(OR(NOT(ISBLANK(CK327)),ISBLANK(CL327)),#N/A,
IF(CI327="empty","empty",
VLOOKUP(CI327,MonsterGroupTable!$A:$A,1,0)))))))</f>
        <v/>
      </c>
    </row>
    <row r="328" spans="1:88">
      <c r="A328">
        <v>10327</v>
      </c>
      <c r="B328">
        <f t="shared" si="10"/>
        <v>1.1000000000000001</v>
      </c>
      <c r="C328">
        <f t="shared" si="10"/>
        <v>1.1000000000000001</v>
      </c>
      <c r="F328">
        <v>900</v>
      </c>
      <c r="G328">
        <v>17932</v>
      </c>
      <c r="H328">
        <v>0</v>
      </c>
      <c r="I328">
        <v>0</v>
      </c>
      <c r="J328">
        <v>0</v>
      </c>
      <c r="K328" t="s">
        <v>28</v>
      </c>
      <c r="L328" t="s">
        <v>245</v>
      </c>
      <c r="M328" t="s">
        <v>79</v>
      </c>
      <c r="N328" t="s">
        <v>80</v>
      </c>
      <c r="O328">
        <v>0</v>
      </c>
      <c r="P328">
        <v>-4.75</v>
      </c>
      <c r="Q328">
        <v>-3.5</v>
      </c>
      <c r="R328">
        <v>4.75</v>
      </c>
      <c r="S328">
        <v>3</v>
      </c>
      <c r="T328">
        <v>-13.5</v>
      </c>
      <c r="U328">
        <v>2.5499999999999998</v>
      </c>
      <c r="V328">
        <v>-6.75</v>
      </c>
      <c r="W328" t="str">
        <f t="shared" si="11"/>
        <v>g113,5</v>
      </c>
      <c r="X328" s="1" t="s">
        <v>312</v>
      </c>
      <c r="Y328" s="2" t="str">
        <f>IF(AND(ISBLANK(X328),OR(NOT(ISBLANK(Z328)),NOT(ISBLANK(AA328)))),#N/A,
IF(ISBLANK(X328),"",
IF(AND(NOT(ISERROR(VLOOKUP(X328,MonsterTable!$A:$B,MATCH(MonsterTable!$B$1,MonsterTable!$A$1:$B$1,0),0))),OR(ISBLANK(Z328),ISBLANK(AA328))),#N/A,
IFERROR(VLOOKUP(X328,MonsterTable!$A:$B,MATCH(MonsterTable!$B$1,MonsterTable!$A$1:$B$1,0),0),
IF(OR(NOT(ISBLANK(Z328)),ISBLANK(AA328)),#N/A,
IF(X328="empty","empty",
VLOOKUP(X328,MonsterGroupTable!$A:$A,1,0)))))))</f>
        <v>g113</v>
      </c>
      <c r="AA328">
        <v>5</v>
      </c>
      <c r="AF328" s="2" t="str">
        <f>IF(AND(ISBLANK(AE328),OR(NOT(ISBLANK(AG328)),NOT(ISBLANK(AH328)))),#N/A,
IF(ISBLANK(AE328),"",
IF(AND(NOT(ISERROR(VLOOKUP(AE328,MonsterTable!$A:$B,MATCH(MonsterTable!$B$1,MonsterTable!$A$1:$B$1,0),0))),OR(ISBLANK(AG328),ISBLANK(AH328))),#N/A,
IFERROR(VLOOKUP(AE328,MonsterTable!$A:$B,MATCH(MonsterTable!$B$1,MonsterTable!$A$1:$B$1,0),0),
IF(OR(NOT(ISBLANK(AG328)),ISBLANK(AH328)),#N/A,
IF(AE328="empty","empty",
VLOOKUP(AE328,MonsterGroupTable!$A:$A,1,0)))))))</f>
        <v/>
      </c>
      <c r="AM328" s="2" t="str">
        <f>IF(AND(ISBLANK(AL328),OR(NOT(ISBLANK(AN328)),NOT(ISBLANK(AO328)))),#N/A,
IF(ISBLANK(AL328),"",
IF(AND(NOT(ISERROR(VLOOKUP(AL328,MonsterTable!$A:$B,MATCH(MonsterTable!$B$1,MonsterTable!$A$1:$B$1,0),0))),OR(ISBLANK(AN328),ISBLANK(AO328))),#N/A,
IFERROR(VLOOKUP(AL328,MonsterTable!$A:$B,MATCH(MonsterTable!$B$1,MonsterTable!$A$1:$B$1,0),0),
IF(OR(NOT(ISBLANK(AN328)),ISBLANK(AO328)),#N/A,
IF(AL328="empty","empty",
VLOOKUP(AL328,MonsterGroupTable!$A:$A,1,0)))))))</f>
        <v/>
      </c>
      <c r="AT328" s="2" t="str">
        <f>IF(AND(ISBLANK(AS328),OR(NOT(ISBLANK(AU328)),NOT(ISBLANK(AV328)))),#N/A,
IF(ISBLANK(AS328),"",
IF(AND(NOT(ISERROR(VLOOKUP(AS328,MonsterTable!$A:$B,MATCH(MonsterTable!$B$1,MonsterTable!$A$1:$B$1,0),0))),OR(ISBLANK(AU328),ISBLANK(AV328))),#N/A,
IFERROR(VLOOKUP(AS328,MonsterTable!$A:$B,MATCH(MonsterTable!$B$1,MonsterTable!$A$1:$B$1,0),0),
IF(OR(NOT(ISBLANK(AU328)),ISBLANK(AV328)),#N/A,
IF(AS328="empty","empty",
VLOOKUP(AS328,MonsterGroupTable!$A:$A,1,0)))))))</f>
        <v/>
      </c>
      <c r="BA328" s="2" t="str">
        <f>IF(AND(ISBLANK(AZ328),OR(NOT(ISBLANK(BB328)),NOT(ISBLANK(BC328)))),#N/A,
IF(ISBLANK(AZ328),"",
IF(AND(NOT(ISERROR(VLOOKUP(AZ328,MonsterTable!$A:$B,MATCH(MonsterTable!$B$1,MonsterTable!$A$1:$B$1,0),0))),OR(ISBLANK(BB328),ISBLANK(BC328))),#N/A,
IFERROR(VLOOKUP(AZ328,MonsterTable!$A:$B,MATCH(MonsterTable!$B$1,MonsterTable!$A$1:$B$1,0),0),
IF(OR(NOT(ISBLANK(BB328)),ISBLANK(BC328)),#N/A,
IF(AZ328="empty","empty",
VLOOKUP(AZ328,MonsterGroupTable!$A:$A,1,0)))))))</f>
        <v/>
      </c>
      <c r="BH328" s="2" t="str">
        <f>IF(AND(ISBLANK(BG328),OR(NOT(ISBLANK(BI328)),NOT(ISBLANK(BJ328)))),#N/A,
IF(ISBLANK(BG328),"",
IF(AND(NOT(ISERROR(VLOOKUP(BG328,MonsterTable!$A:$B,MATCH(MonsterTable!$B$1,MonsterTable!$A$1:$B$1,0),0))),OR(ISBLANK(BI328),ISBLANK(BJ328))),#N/A,
IFERROR(VLOOKUP(BG328,MonsterTable!$A:$B,MATCH(MonsterTable!$B$1,MonsterTable!$A$1:$B$1,0),0),
IF(OR(NOT(ISBLANK(BI328)),ISBLANK(BJ328)),#N/A,
IF(BG328="empty","empty",
VLOOKUP(BG328,MonsterGroupTable!$A:$A,1,0)))))))</f>
        <v/>
      </c>
      <c r="BO328" s="2" t="str">
        <f>IF(AND(ISBLANK(BN328),OR(NOT(ISBLANK(BP328)),NOT(ISBLANK(BQ328)))),#N/A,
IF(ISBLANK(BN328),"",
IF(AND(NOT(ISERROR(VLOOKUP(BN328,MonsterTable!$A:$B,MATCH(MonsterTable!$B$1,MonsterTable!$A$1:$B$1,0),0))),OR(ISBLANK(BP328),ISBLANK(BQ328))),#N/A,
IFERROR(VLOOKUP(BN328,MonsterTable!$A:$B,MATCH(MonsterTable!$B$1,MonsterTable!$A$1:$B$1,0),0),
IF(OR(NOT(ISBLANK(BP328)),ISBLANK(BQ328)),#N/A,
IF(BN328="empty","empty",
VLOOKUP(BN328,MonsterGroupTable!$A:$A,1,0)))))))</f>
        <v/>
      </c>
      <c r="BV328" s="2" t="str">
        <f>IF(AND(ISBLANK(BU328),OR(NOT(ISBLANK(BW328)),NOT(ISBLANK(BX328)))),#N/A,
IF(ISBLANK(BU328),"",
IF(AND(NOT(ISERROR(VLOOKUP(BU328,MonsterTable!$A:$B,MATCH(MonsterTable!$B$1,MonsterTable!$A$1:$B$1,0),0))),OR(ISBLANK(BW328),ISBLANK(BX328))),#N/A,
IFERROR(VLOOKUP(BU328,MonsterTable!$A:$B,MATCH(MonsterTable!$B$1,MonsterTable!$A$1:$B$1,0),0),
IF(OR(NOT(ISBLANK(BW328)),ISBLANK(BX328)),#N/A,
IF(BU328="empty","empty",
VLOOKUP(BU328,MonsterGroupTable!$A:$A,1,0)))))))</f>
        <v/>
      </c>
      <c r="CC328" s="2" t="str">
        <f>IF(AND(ISBLANK(CB328),OR(NOT(ISBLANK(CD328)),NOT(ISBLANK(CE328)))),#N/A,
IF(ISBLANK(CB328),"",
IF(AND(NOT(ISERROR(VLOOKUP(CB328,MonsterTable!$A:$B,MATCH(MonsterTable!$B$1,MonsterTable!$A$1:$B$1,0),0))),OR(ISBLANK(CD328),ISBLANK(CE328))),#N/A,
IFERROR(VLOOKUP(CB328,MonsterTable!$A:$B,MATCH(MonsterTable!$B$1,MonsterTable!$A$1:$B$1,0),0),
IF(OR(NOT(ISBLANK(CD328)),ISBLANK(CE328)),#N/A,
IF(CB328="empty","empty",
VLOOKUP(CB328,MonsterGroupTable!$A:$A,1,0)))))))</f>
        <v/>
      </c>
      <c r="CJ328" s="2" t="str">
        <f>IF(AND(ISBLANK(CI328),OR(NOT(ISBLANK(CK328)),NOT(ISBLANK(CL328)))),#N/A,
IF(ISBLANK(CI328),"",
IF(AND(NOT(ISERROR(VLOOKUP(CI328,MonsterTable!$A:$B,MATCH(MonsterTable!$B$1,MonsterTable!$A$1:$B$1,0),0))),OR(ISBLANK(CK328),ISBLANK(CL328))),#N/A,
IFERROR(VLOOKUP(CI328,MonsterTable!$A:$B,MATCH(MonsterTable!$B$1,MonsterTable!$A$1:$B$1,0),0),
IF(OR(NOT(ISBLANK(CK328)),ISBLANK(CL328)),#N/A,
IF(CI328="empty","empty",
VLOOKUP(CI328,MonsterGroupTable!$A:$A,1,0)))))))</f>
        <v/>
      </c>
    </row>
    <row r="329" spans="1:88">
      <c r="A329">
        <v>10328</v>
      </c>
      <c r="B329">
        <f t="shared" si="10"/>
        <v>1.1000000000000001</v>
      </c>
      <c r="C329">
        <f t="shared" si="10"/>
        <v>1.1000000000000001</v>
      </c>
      <c r="F329">
        <v>900</v>
      </c>
      <c r="G329">
        <v>18067</v>
      </c>
      <c r="H329">
        <v>0</v>
      </c>
      <c r="I329">
        <v>0</v>
      </c>
      <c r="J329">
        <v>0</v>
      </c>
      <c r="K329" t="s">
        <v>28</v>
      </c>
      <c r="L329" t="s">
        <v>245</v>
      </c>
      <c r="M329" t="s">
        <v>79</v>
      </c>
      <c r="N329" t="s">
        <v>80</v>
      </c>
      <c r="O329">
        <v>0</v>
      </c>
      <c r="P329">
        <v>-4.75</v>
      </c>
      <c r="Q329">
        <v>-3.5</v>
      </c>
      <c r="R329">
        <v>4.75</v>
      </c>
      <c r="S329">
        <v>3</v>
      </c>
      <c r="T329">
        <v>-13.5</v>
      </c>
      <c r="U329">
        <v>2.5499999999999998</v>
      </c>
      <c r="V329">
        <v>-6.75</v>
      </c>
      <c r="W329" t="str">
        <f t="shared" si="11"/>
        <v>g113,5</v>
      </c>
      <c r="X329" s="1" t="s">
        <v>312</v>
      </c>
      <c r="Y329" s="2" t="str">
        <f>IF(AND(ISBLANK(X329),OR(NOT(ISBLANK(Z329)),NOT(ISBLANK(AA329)))),#N/A,
IF(ISBLANK(X329),"",
IF(AND(NOT(ISERROR(VLOOKUP(X329,MonsterTable!$A:$B,MATCH(MonsterTable!$B$1,MonsterTable!$A$1:$B$1,0),0))),OR(ISBLANK(Z329),ISBLANK(AA329))),#N/A,
IFERROR(VLOOKUP(X329,MonsterTable!$A:$B,MATCH(MonsterTable!$B$1,MonsterTable!$A$1:$B$1,0),0),
IF(OR(NOT(ISBLANK(Z329)),ISBLANK(AA329)),#N/A,
IF(X329="empty","empty",
VLOOKUP(X329,MonsterGroupTable!$A:$A,1,0)))))))</f>
        <v>g113</v>
      </c>
      <c r="AA329">
        <v>5</v>
      </c>
      <c r="AF329" s="2" t="str">
        <f>IF(AND(ISBLANK(AE329),OR(NOT(ISBLANK(AG329)),NOT(ISBLANK(AH329)))),#N/A,
IF(ISBLANK(AE329),"",
IF(AND(NOT(ISERROR(VLOOKUP(AE329,MonsterTable!$A:$B,MATCH(MonsterTable!$B$1,MonsterTable!$A$1:$B$1,0),0))),OR(ISBLANK(AG329),ISBLANK(AH329))),#N/A,
IFERROR(VLOOKUP(AE329,MonsterTable!$A:$B,MATCH(MonsterTable!$B$1,MonsterTable!$A$1:$B$1,0),0),
IF(OR(NOT(ISBLANK(AG329)),ISBLANK(AH329)),#N/A,
IF(AE329="empty","empty",
VLOOKUP(AE329,MonsterGroupTable!$A:$A,1,0)))))))</f>
        <v/>
      </c>
      <c r="AM329" s="2" t="str">
        <f>IF(AND(ISBLANK(AL329),OR(NOT(ISBLANK(AN329)),NOT(ISBLANK(AO329)))),#N/A,
IF(ISBLANK(AL329),"",
IF(AND(NOT(ISERROR(VLOOKUP(AL329,MonsterTable!$A:$B,MATCH(MonsterTable!$B$1,MonsterTable!$A$1:$B$1,0),0))),OR(ISBLANK(AN329),ISBLANK(AO329))),#N/A,
IFERROR(VLOOKUP(AL329,MonsterTable!$A:$B,MATCH(MonsterTable!$B$1,MonsterTable!$A$1:$B$1,0),0),
IF(OR(NOT(ISBLANK(AN329)),ISBLANK(AO329)),#N/A,
IF(AL329="empty","empty",
VLOOKUP(AL329,MonsterGroupTable!$A:$A,1,0)))))))</f>
        <v/>
      </c>
      <c r="AT329" s="2" t="str">
        <f>IF(AND(ISBLANK(AS329),OR(NOT(ISBLANK(AU329)),NOT(ISBLANK(AV329)))),#N/A,
IF(ISBLANK(AS329),"",
IF(AND(NOT(ISERROR(VLOOKUP(AS329,MonsterTable!$A:$B,MATCH(MonsterTable!$B$1,MonsterTable!$A$1:$B$1,0),0))),OR(ISBLANK(AU329),ISBLANK(AV329))),#N/A,
IFERROR(VLOOKUP(AS329,MonsterTable!$A:$B,MATCH(MonsterTable!$B$1,MonsterTable!$A$1:$B$1,0),0),
IF(OR(NOT(ISBLANK(AU329)),ISBLANK(AV329)),#N/A,
IF(AS329="empty","empty",
VLOOKUP(AS329,MonsterGroupTable!$A:$A,1,0)))))))</f>
        <v/>
      </c>
      <c r="BA329" s="2" t="str">
        <f>IF(AND(ISBLANK(AZ329),OR(NOT(ISBLANK(BB329)),NOT(ISBLANK(BC329)))),#N/A,
IF(ISBLANK(AZ329),"",
IF(AND(NOT(ISERROR(VLOOKUP(AZ329,MonsterTable!$A:$B,MATCH(MonsterTable!$B$1,MonsterTable!$A$1:$B$1,0),0))),OR(ISBLANK(BB329),ISBLANK(BC329))),#N/A,
IFERROR(VLOOKUP(AZ329,MonsterTable!$A:$B,MATCH(MonsterTable!$B$1,MonsterTable!$A$1:$B$1,0),0),
IF(OR(NOT(ISBLANK(BB329)),ISBLANK(BC329)),#N/A,
IF(AZ329="empty","empty",
VLOOKUP(AZ329,MonsterGroupTable!$A:$A,1,0)))))))</f>
        <v/>
      </c>
      <c r="BH329" s="2" t="str">
        <f>IF(AND(ISBLANK(BG329),OR(NOT(ISBLANK(BI329)),NOT(ISBLANK(BJ329)))),#N/A,
IF(ISBLANK(BG329),"",
IF(AND(NOT(ISERROR(VLOOKUP(BG329,MonsterTable!$A:$B,MATCH(MonsterTable!$B$1,MonsterTable!$A$1:$B$1,0),0))),OR(ISBLANK(BI329),ISBLANK(BJ329))),#N/A,
IFERROR(VLOOKUP(BG329,MonsterTable!$A:$B,MATCH(MonsterTable!$B$1,MonsterTable!$A$1:$B$1,0),0),
IF(OR(NOT(ISBLANK(BI329)),ISBLANK(BJ329)),#N/A,
IF(BG329="empty","empty",
VLOOKUP(BG329,MonsterGroupTable!$A:$A,1,0)))))))</f>
        <v/>
      </c>
      <c r="BO329" s="2" t="str">
        <f>IF(AND(ISBLANK(BN329),OR(NOT(ISBLANK(BP329)),NOT(ISBLANK(BQ329)))),#N/A,
IF(ISBLANK(BN329),"",
IF(AND(NOT(ISERROR(VLOOKUP(BN329,MonsterTable!$A:$B,MATCH(MonsterTable!$B$1,MonsterTable!$A$1:$B$1,0),0))),OR(ISBLANK(BP329),ISBLANK(BQ329))),#N/A,
IFERROR(VLOOKUP(BN329,MonsterTable!$A:$B,MATCH(MonsterTable!$B$1,MonsterTable!$A$1:$B$1,0),0),
IF(OR(NOT(ISBLANK(BP329)),ISBLANK(BQ329)),#N/A,
IF(BN329="empty","empty",
VLOOKUP(BN329,MonsterGroupTable!$A:$A,1,0)))))))</f>
        <v/>
      </c>
      <c r="BV329" s="2" t="str">
        <f>IF(AND(ISBLANK(BU329),OR(NOT(ISBLANK(BW329)),NOT(ISBLANK(BX329)))),#N/A,
IF(ISBLANK(BU329),"",
IF(AND(NOT(ISERROR(VLOOKUP(BU329,MonsterTable!$A:$B,MATCH(MonsterTable!$B$1,MonsterTable!$A$1:$B$1,0),0))),OR(ISBLANK(BW329),ISBLANK(BX329))),#N/A,
IFERROR(VLOOKUP(BU329,MonsterTable!$A:$B,MATCH(MonsterTable!$B$1,MonsterTable!$A$1:$B$1,0),0),
IF(OR(NOT(ISBLANK(BW329)),ISBLANK(BX329)),#N/A,
IF(BU329="empty","empty",
VLOOKUP(BU329,MonsterGroupTable!$A:$A,1,0)))))))</f>
        <v/>
      </c>
      <c r="CC329" s="2" t="str">
        <f>IF(AND(ISBLANK(CB329),OR(NOT(ISBLANK(CD329)),NOT(ISBLANK(CE329)))),#N/A,
IF(ISBLANK(CB329),"",
IF(AND(NOT(ISERROR(VLOOKUP(CB329,MonsterTable!$A:$B,MATCH(MonsterTable!$B$1,MonsterTable!$A$1:$B$1,0),0))),OR(ISBLANK(CD329),ISBLANK(CE329))),#N/A,
IFERROR(VLOOKUP(CB329,MonsterTable!$A:$B,MATCH(MonsterTable!$B$1,MonsterTable!$A$1:$B$1,0),0),
IF(OR(NOT(ISBLANK(CD329)),ISBLANK(CE329)),#N/A,
IF(CB329="empty","empty",
VLOOKUP(CB329,MonsterGroupTable!$A:$A,1,0)))))))</f>
        <v/>
      </c>
      <c r="CJ329" s="2" t="str">
        <f>IF(AND(ISBLANK(CI329),OR(NOT(ISBLANK(CK329)),NOT(ISBLANK(CL329)))),#N/A,
IF(ISBLANK(CI329),"",
IF(AND(NOT(ISERROR(VLOOKUP(CI329,MonsterTable!$A:$B,MATCH(MonsterTable!$B$1,MonsterTable!$A$1:$B$1,0),0))),OR(ISBLANK(CK329),ISBLANK(CL329))),#N/A,
IFERROR(VLOOKUP(CI329,MonsterTable!$A:$B,MATCH(MonsterTable!$B$1,MonsterTable!$A$1:$B$1,0),0),
IF(OR(NOT(ISBLANK(CK329)),ISBLANK(CL329)),#N/A,
IF(CI329="empty","empty",
VLOOKUP(CI329,MonsterGroupTable!$A:$A,1,0)))))))</f>
        <v/>
      </c>
    </row>
    <row r="330" spans="1:88">
      <c r="A330">
        <v>10329</v>
      </c>
      <c r="B330">
        <f t="shared" si="10"/>
        <v>1.1000000000000001</v>
      </c>
      <c r="C330">
        <f t="shared" si="10"/>
        <v>1.1000000000000001</v>
      </c>
      <c r="F330">
        <v>900</v>
      </c>
      <c r="G330">
        <v>18202</v>
      </c>
      <c r="H330">
        <v>0</v>
      </c>
      <c r="I330">
        <v>0</v>
      </c>
      <c r="J330">
        <v>0</v>
      </c>
      <c r="K330" t="s">
        <v>28</v>
      </c>
      <c r="L330" t="s">
        <v>245</v>
      </c>
      <c r="M330" t="s">
        <v>79</v>
      </c>
      <c r="N330" t="s">
        <v>80</v>
      </c>
      <c r="O330">
        <v>0</v>
      </c>
      <c r="P330">
        <v>-4.75</v>
      </c>
      <c r="Q330">
        <v>-3.5</v>
      </c>
      <c r="R330">
        <v>4.75</v>
      </c>
      <c r="S330">
        <v>3</v>
      </c>
      <c r="T330">
        <v>-13.5</v>
      </c>
      <c r="U330">
        <v>2.5499999999999998</v>
      </c>
      <c r="V330">
        <v>-6.75</v>
      </c>
      <c r="W330" t="str">
        <f t="shared" si="11"/>
        <v>g113,5</v>
      </c>
      <c r="X330" s="1" t="s">
        <v>312</v>
      </c>
      <c r="Y330" s="2" t="str">
        <f>IF(AND(ISBLANK(X330),OR(NOT(ISBLANK(Z330)),NOT(ISBLANK(AA330)))),#N/A,
IF(ISBLANK(X330),"",
IF(AND(NOT(ISERROR(VLOOKUP(X330,MonsterTable!$A:$B,MATCH(MonsterTable!$B$1,MonsterTable!$A$1:$B$1,0),0))),OR(ISBLANK(Z330),ISBLANK(AA330))),#N/A,
IFERROR(VLOOKUP(X330,MonsterTable!$A:$B,MATCH(MonsterTable!$B$1,MonsterTable!$A$1:$B$1,0),0),
IF(OR(NOT(ISBLANK(Z330)),ISBLANK(AA330)),#N/A,
IF(X330="empty","empty",
VLOOKUP(X330,MonsterGroupTable!$A:$A,1,0)))))))</f>
        <v>g113</v>
      </c>
      <c r="AA330">
        <v>5</v>
      </c>
      <c r="AF330" s="2" t="str">
        <f>IF(AND(ISBLANK(AE330),OR(NOT(ISBLANK(AG330)),NOT(ISBLANK(AH330)))),#N/A,
IF(ISBLANK(AE330),"",
IF(AND(NOT(ISERROR(VLOOKUP(AE330,MonsterTable!$A:$B,MATCH(MonsterTable!$B$1,MonsterTable!$A$1:$B$1,0),0))),OR(ISBLANK(AG330),ISBLANK(AH330))),#N/A,
IFERROR(VLOOKUP(AE330,MonsterTable!$A:$B,MATCH(MonsterTable!$B$1,MonsterTable!$A$1:$B$1,0),0),
IF(OR(NOT(ISBLANK(AG330)),ISBLANK(AH330)),#N/A,
IF(AE330="empty","empty",
VLOOKUP(AE330,MonsterGroupTable!$A:$A,1,0)))))))</f>
        <v/>
      </c>
      <c r="AM330" s="2" t="str">
        <f>IF(AND(ISBLANK(AL330),OR(NOT(ISBLANK(AN330)),NOT(ISBLANK(AO330)))),#N/A,
IF(ISBLANK(AL330),"",
IF(AND(NOT(ISERROR(VLOOKUP(AL330,MonsterTable!$A:$B,MATCH(MonsterTable!$B$1,MonsterTable!$A$1:$B$1,0),0))),OR(ISBLANK(AN330),ISBLANK(AO330))),#N/A,
IFERROR(VLOOKUP(AL330,MonsterTable!$A:$B,MATCH(MonsterTable!$B$1,MonsterTable!$A$1:$B$1,0),0),
IF(OR(NOT(ISBLANK(AN330)),ISBLANK(AO330)),#N/A,
IF(AL330="empty","empty",
VLOOKUP(AL330,MonsterGroupTable!$A:$A,1,0)))))))</f>
        <v/>
      </c>
      <c r="AT330" s="2" t="str">
        <f>IF(AND(ISBLANK(AS330),OR(NOT(ISBLANK(AU330)),NOT(ISBLANK(AV330)))),#N/A,
IF(ISBLANK(AS330),"",
IF(AND(NOT(ISERROR(VLOOKUP(AS330,MonsterTable!$A:$B,MATCH(MonsterTable!$B$1,MonsterTable!$A$1:$B$1,0),0))),OR(ISBLANK(AU330),ISBLANK(AV330))),#N/A,
IFERROR(VLOOKUP(AS330,MonsterTable!$A:$B,MATCH(MonsterTable!$B$1,MonsterTable!$A$1:$B$1,0),0),
IF(OR(NOT(ISBLANK(AU330)),ISBLANK(AV330)),#N/A,
IF(AS330="empty","empty",
VLOOKUP(AS330,MonsterGroupTable!$A:$A,1,0)))))))</f>
        <v/>
      </c>
      <c r="BA330" s="2" t="str">
        <f>IF(AND(ISBLANK(AZ330),OR(NOT(ISBLANK(BB330)),NOT(ISBLANK(BC330)))),#N/A,
IF(ISBLANK(AZ330),"",
IF(AND(NOT(ISERROR(VLOOKUP(AZ330,MonsterTable!$A:$B,MATCH(MonsterTable!$B$1,MonsterTable!$A$1:$B$1,0),0))),OR(ISBLANK(BB330),ISBLANK(BC330))),#N/A,
IFERROR(VLOOKUP(AZ330,MonsterTable!$A:$B,MATCH(MonsterTable!$B$1,MonsterTable!$A$1:$B$1,0),0),
IF(OR(NOT(ISBLANK(BB330)),ISBLANK(BC330)),#N/A,
IF(AZ330="empty","empty",
VLOOKUP(AZ330,MonsterGroupTable!$A:$A,1,0)))))))</f>
        <v/>
      </c>
      <c r="BH330" s="2" t="str">
        <f>IF(AND(ISBLANK(BG330),OR(NOT(ISBLANK(BI330)),NOT(ISBLANK(BJ330)))),#N/A,
IF(ISBLANK(BG330),"",
IF(AND(NOT(ISERROR(VLOOKUP(BG330,MonsterTable!$A:$B,MATCH(MonsterTable!$B$1,MonsterTable!$A$1:$B$1,0),0))),OR(ISBLANK(BI330),ISBLANK(BJ330))),#N/A,
IFERROR(VLOOKUP(BG330,MonsterTable!$A:$B,MATCH(MonsterTable!$B$1,MonsterTable!$A$1:$B$1,0),0),
IF(OR(NOT(ISBLANK(BI330)),ISBLANK(BJ330)),#N/A,
IF(BG330="empty","empty",
VLOOKUP(BG330,MonsterGroupTable!$A:$A,1,0)))))))</f>
        <v/>
      </c>
      <c r="BO330" s="2" t="str">
        <f>IF(AND(ISBLANK(BN330),OR(NOT(ISBLANK(BP330)),NOT(ISBLANK(BQ330)))),#N/A,
IF(ISBLANK(BN330),"",
IF(AND(NOT(ISERROR(VLOOKUP(BN330,MonsterTable!$A:$B,MATCH(MonsterTable!$B$1,MonsterTable!$A$1:$B$1,0),0))),OR(ISBLANK(BP330),ISBLANK(BQ330))),#N/A,
IFERROR(VLOOKUP(BN330,MonsterTable!$A:$B,MATCH(MonsterTable!$B$1,MonsterTable!$A$1:$B$1,0),0),
IF(OR(NOT(ISBLANK(BP330)),ISBLANK(BQ330)),#N/A,
IF(BN330="empty","empty",
VLOOKUP(BN330,MonsterGroupTable!$A:$A,1,0)))))))</f>
        <v/>
      </c>
      <c r="BV330" s="2" t="str">
        <f>IF(AND(ISBLANK(BU330),OR(NOT(ISBLANK(BW330)),NOT(ISBLANK(BX330)))),#N/A,
IF(ISBLANK(BU330),"",
IF(AND(NOT(ISERROR(VLOOKUP(BU330,MonsterTable!$A:$B,MATCH(MonsterTable!$B$1,MonsterTable!$A$1:$B$1,0),0))),OR(ISBLANK(BW330),ISBLANK(BX330))),#N/A,
IFERROR(VLOOKUP(BU330,MonsterTable!$A:$B,MATCH(MonsterTable!$B$1,MonsterTable!$A$1:$B$1,0),0),
IF(OR(NOT(ISBLANK(BW330)),ISBLANK(BX330)),#N/A,
IF(BU330="empty","empty",
VLOOKUP(BU330,MonsterGroupTable!$A:$A,1,0)))))))</f>
        <v/>
      </c>
      <c r="CC330" s="2" t="str">
        <f>IF(AND(ISBLANK(CB330),OR(NOT(ISBLANK(CD330)),NOT(ISBLANK(CE330)))),#N/A,
IF(ISBLANK(CB330),"",
IF(AND(NOT(ISERROR(VLOOKUP(CB330,MonsterTable!$A:$B,MATCH(MonsterTable!$B$1,MonsterTable!$A$1:$B$1,0),0))),OR(ISBLANK(CD330),ISBLANK(CE330))),#N/A,
IFERROR(VLOOKUP(CB330,MonsterTable!$A:$B,MATCH(MonsterTable!$B$1,MonsterTable!$A$1:$B$1,0),0),
IF(OR(NOT(ISBLANK(CD330)),ISBLANK(CE330)),#N/A,
IF(CB330="empty","empty",
VLOOKUP(CB330,MonsterGroupTable!$A:$A,1,0)))))))</f>
        <v/>
      </c>
      <c r="CJ330" s="2" t="str">
        <f>IF(AND(ISBLANK(CI330),OR(NOT(ISBLANK(CK330)),NOT(ISBLANK(CL330)))),#N/A,
IF(ISBLANK(CI330),"",
IF(AND(NOT(ISERROR(VLOOKUP(CI330,MonsterTable!$A:$B,MATCH(MonsterTable!$B$1,MonsterTable!$A$1:$B$1,0),0))),OR(ISBLANK(CK330),ISBLANK(CL330))),#N/A,
IFERROR(VLOOKUP(CI330,MonsterTable!$A:$B,MATCH(MonsterTable!$B$1,MonsterTable!$A$1:$B$1,0),0),
IF(OR(NOT(ISBLANK(CK330)),ISBLANK(CL330)),#N/A,
IF(CI330="empty","empty",
VLOOKUP(CI330,MonsterGroupTable!$A:$A,1,0)))))))</f>
        <v/>
      </c>
    </row>
    <row r="331" spans="1:88">
      <c r="A331">
        <v>10330</v>
      </c>
      <c r="B331">
        <f t="shared" si="10"/>
        <v>1.2</v>
      </c>
      <c r="C331">
        <f t="shared" si="10"/>
        <v>1.1000000000000001</v>
      </c>
      <c r="F331">
        <v>900</v>
      </c>
      <c r="G331">
        <v>18337</v>
      </c>
      <c r="H331">
        <v>0</v>
      </c>
      <c r="I331">
        <v>0</v>
      </c>
      <c r="J331">
        <v>0</v>
      </c>
      <c r="K331" t="s">
        <v>28</v>
      </c>
      <c r="L331" t="s">
        <v>245</v>
      </c>
      <c r="M331" t="s">
        <v>79</v>
      </c>
      <c r="N331" t="s">
        <v>80</v>
      </c>
      <c r="O331">
        <v>0</v>
      </c>
      <c r="P331">
        <v>-4.75</v>
      </c>
      <c r="Q331">
        <v>-3.5</v>
      </c>
      <c r="R331">
        <v>4.75</v>
      </c>
      <c r="S331">
        <v>3</v>
      </c>
      <c r="T331">
        <v>-13.5</v>
      </c>
      <c r="U331">
        <v>2.5499999999999998</v>
      </c>
      <c r="V331">
        <v>-6.75</v>
      </c>
      <c r="W331" t="str">
        <f t="shared" si="11"/>
        <v>g113,5</v>
      </c>
      <c r="X331" s="1" t="s">
        <v>312</v>
      </c>
      <c r="Y331" s="2" t="str">
        <f>IF(AND(ISBLANK(X331),OR(NOT(ISBLANK(Z331)),NOT(ISBLANK(AA331)))),#N/A,
IF(ISBLANK(X331),"",
IF(AND(NOT(ISERROR(VLOOKUP(X331,MonsterTable!$A:$B,MATCH(MonsterTable!$B$1,MonsterTable!$A$1:$B$1,0),0))),OR(ISBLANK(Z331),ISBLANK(AA331))),#N/A,
IFERROR(VLOOKUP(X331,MonsterTable!$A:$B,MATCH(MonsterTable!$B$1,MonsterTable!$A$1:$B$1,0),0),
IF(OR(NOT(ISBLANK(Z331)),ISBLANK(AA331)),#N/A,
IF(X331="empty","empty",
VLOOKUP(X331,MonsterGroupTable!$A:$A,1,0)))))))</f>
        <v>g113</v>
      </c>
      <c r="AA331">
        <v>5</v>
      </c>
      <c r="AF331" s="2" t="str">
        <f>IF(AND(ISBLANK(AE331),OR(NOT(ISBLANK(AG331)),NOT(ISBLANK(AH331)))),#N/A,
IF(ISBLANK(AE331),"",
IF(AND(NOT(ISERROR(VLOOKUP(AE331,MonsterTable!$A:$B,MATCH(MonsterTable!$B$1,MonsterTable!$A$1:$B$1,0),0))),OR(ISBLANK(AG331),ISBLANK(AH331))),#N/A,
IFERROR(VLOOKUP(AE331,MonsterTable!$A:$B,MATCH(MonsterTable!$B$1,MonsterTable!$A$1:$B$1,0),0),
IF(OR(NOT(ISBLANK(AG331)),ISBLANK(AH331)),#N/A,
IF(AE331="empty","empty",
VLOOKUP(AE331,MonsterGroupTable!$A:$A,1,0)))))))</f>
        <v/>
      </c>
      <c r="AM331" s="2" t="str">
        <f>IF(AND(ISBLANK(AL331),OR(NOT(ISBLANK(AN331)),NOT(ISBLANK(AO331)))),#N/A,
IF(ISBLANK(AL331),"",
IF(AND(NOT(ISERROR(VLOOKUP(AL331,MonsterTable!$A:$B,MATCH(MonsterTable!$B$1,MonsterTable!$A$1:$B$1,0),0))),OR(ISBLANK(AN331),ISBLANK(AO331))),#N/A,
IFERROR(VLOOKUP(AL331,MonsterTable!$A:$B,MATCH(MonsterTable!$B$1,MonsterTable!$A$1:$B$1,0),0),
IF(OR(NOT(ISBLANK(AN331)),ISBLANK(AO331)),#N/A,
IF(AL331="empty","empty",
VLOOKUP(AL331,MonsterGroupTable!$A:$A,1,0)))))))</f>
        <v/>
      </c>
      <c r="AT331" s="2" t="str">
        <f>IF(AND(ISBLANK(AS331),OR(NOT(ISBLANK(AU331)),NOT(ISBLANK(AV331)))),#N/A,
IF(ISBLANK(AS331),"",
IF(AND(NOT(ISERROR(VLOOKUP(AS331,MonsterTable!$A:$B,MATCH(MonsterTable!$B$1,MonsterTable!$A$1:$B$1,0),0))),OR(ISBLANK(AU331),ISBLANK(AV331))),#N/A,
IFERROR(VLOOKUP(AS331,MonsterTable!$A:$B,MATCH(MonsterTable!$B$1,MonsterTable!$A$1:$B$1,0),0),
IF(OR(NOT(ISBLANK(AU331)),ISBLANK(AV331)),#N/A,
IF(AS331="empty","empty",
VLOOKUP(AS331,MonsterGroupTable!$A:$A,1,0)))))))</f>
        <v/>
      </c>
      <c r="BA331" s="2" t="str">
        <f>IF(AND(ISBLANK(AZ331),OR(NOT(ISBLANK(BB331)),NOT(ISBLANK(BC331)))),#N/A,
IF(ISBLANK(AZ331),"",
IF(AND(NOT(ISERROR(VLOOKUP(AZ331,MonsterTable!$A:$B,MATCH(MonsterTable!$B$1,MonsterTable!$A$1:$B$1,0),0))),OR(ISBLANK(BB331),ISBLANK(BC331))),#N/A,
IFERROR(VLOOKUP(AZ331,MonsterTable!$A:$B,MATCH(MonsterTable!$B$1,MonsterTable!$A$1:$B$1,0),0),
IF(OR(NOT(ISBLANK(BB331)),ISBLANK(BC331)),#N/A,
IF(AZ331="empty","empty",
VLOOKUP(AZ331,MonsterGroupTable!$A:$A,1,0)))))))</f>
        <v/>
      </c>
      <c r="BH331" s="2" t="str">
        <f>IF(AND(ISBLANK(BG331),OR(NOT(ISBLANK(BI331)),NOT(ISBLANK(BJ331)))),#N/A,
IF(ISBLANK(BG331),"",
IF(AND(NOT(ISERROR(VLOOKUP(BG331,MonsterTable!$A:$B,MATCH(MonsterTable!$B$1,MonsterTable!$A$1:$B$1,0),0))),OR(ISBLANK(BI331),ISBLANK(BJ331))),#N/A,
IFERROR(VLOOKUP(BG331,MonsterTable!$A:$B,MATCH(MonsterTable!$B$1,MonsterTable!$A$1:$B$1,0),0),
IF(OR(NOT(ISBLANK(BI331)),ISBLANK(BJ331)),#N/A,
IF(BG331="empty","empty",
VLOOKUP(BG331,MonsterGroupTable!$A:$A,1,0)))))))</f>
        <v/>
      </c>
      <c r="BO331" s="2" t="str">
        <f>IF(AND(ISBLANK(BN331),OR(NOT(ISBLANK(BP331)),NOT(ISBLANK(BQ331)))),#N/A,
IF(ISBLANK(BN331),"",
IF(AND(NOT(ISERROR(VLOOKUP(BN331,MonsterTable!$A:$B,MATCH(MonsterTable!$B$1,MonsterTable!$A$1:$B$1,0),0))),OR(ISBLANK(BP331),ISBLANK(BQ331))),#N/A,
IFERROR(VLOOKUP(BN331,MonsterTable!$A:$B,MATCH(MonsterTable!$B$1,MonsterTable!$A$1:$B$1,0),0),
IF(OR(NOT(ISBLANK(BP331)),ISBLANK(BQ331)),#N/A,
IF(BN331="empty","empty",
VLOOKUP(BN331,MonsterGroupTable!$A:$A,1,0)))))))</f>
        <v/>
      </c>
      <c r="BV331" s="2" t="str">
        <f>IF(AND(ISBLANK(BU331),OR(NOT(ISBLANK(BW331)),NOT(ISBLANK(BX331)))),#N/A,
IF(ISBLANK(BU331),"",
IF(AND(NOT(ISERROR(VLOOKUP(BU331,MonsterTable!$A:$B,MATCH(MonsterTable!$B$1,MonsterTable!$A$1:$B$1,0),0))),OR(ISBLANK(BW331),ISBLANK(BX331))),#N/A,
IFERROR(VLOOKUP(BU331,MonsterTable!$A:$B,MATCH(MonsterTable!$B$1,MonsterTable!$A$1:$B$1,0),0),
IF(OR(NOT(ISBLANK(BW331)),ISBLANK(BX331)),#N/A,
IF(BU331="empty","empty",
VLOOKUP(BU331,MonsterGroupTable!$A:$A,1,0)))))))</f>
        <v/>
      </c>
      <c r="CC331" s="2" t="str">
        <f>IF(AND(ISBLANK(CB331),OR(NOT(ISBLANK(CD331)),NOT(ISBLANK(CE331)))),#N/A,
IF(ISBLANK(CB331),"",
IF(AND(NOT(ISERROR(VLOOKUP(CB331,MonsterTable!$A:$B,MATCH(MonsterTable!$B$1,MonsterTable!$A$1:$B$1,0),0))),OR(ISBLANK(CD331),ISBLANK(CE331))),#N/A,
IFERROR(VLOOKUP(CB331,MonsterTable!$A:$B,MATCH(MonsterTable!$B$1,MonsterTable!$A$1:$B$1,0),0),
IF(OR(NOT(ISBLANK(CD331)),ISBLANK(CE331)),#N/A,
IF(CB331="empty","empty",
VLOOKUP(CB331,MonsterGroupTable!$A:$A,1,0)))))))</f>
        <v/>
      </c>
      <c r="CJ331" s="2" t="str">
        <f>IF(AND(ISBLANK(CI331),OR(NOT(ISBLANK(CK331)),NOT(ISBLANK(CL331)))),#N/A,
IF(ISBLANK(CI331),"",
IF(AND(NOT(ISERROR(VLOOKUP(CI331,MonsterTable!$A:$B,MATCH(MonsterTable!$B$1,MonsterTable!$A$1:$B$1,0),0))),OR(ISBLANK(CK331),ISBLANK(CL331))),#N/A,
IFERROR(VLOOKUP(CI331,MonsterTable!$A:$B,MATCH(MonsterTable!$B$1,MonsterTable!$A$1:$B$1,0),0),
IF(OR(NOT(ISBLANK(CK331)),ISBLANK(CL331)),#N/A,
IF(CI331="empty","empty",
VLOOKUP(CI331,MonsterGroupTable!$A:$A,1,0)))))))</f>
        <v/>
      </c>
    </row>
    <row r="332" spans="1:88">
      <c r="A332">
        <v>10331</v>
      </c>
      <c r="B332">
        <f t="shared" si="10"/>
        <v>1.1000000000000001</v>
      </c>
      <c r="C332">
        <f t="shared" si="10"/>
        <v>1.1000000000000001</v>
      </c>
      <c r="F332">
        <v>900</v>
      </c>
      <c r="G332">
        <v>18472</v>
      </c>
      <c r="H332">
        <v>0</v>
      </c>
      <c r="I332">
        <v>0</v>
      </c>
      <c r="J332">
        <v>0</v>
      </c>
      <c r="K332" t="s">
        <v>28</v>
      </c>
      <c r="L332" t="s">
        <v>247</v>
      </c>
      <c r="M332" t="s">
        <v>79</v>
      </c>
      <c r="N332" t="s">
        <v>80</v>
      </c>
      <c r="O332">
        <v>0</v>
      </c>
      <c r="P332">
        <v>-4.75</v>
      </c>
      <c r="Q332">
        <v>-3.5</v>
      </c>
      <c r="R332">
        <v>4.75</v>
      </c>
      <c r="S332">
        <v>3</v>
      </c>
      <c r="T332">
        <v>-13.5</v>
      </c>
      <c r="U332">
        <v>2.5499999999999998</v>
      </c>
      <c r="V332">
        <v>-6.75</v>
      </c>
      <c r="W332" t="str">
        <f t="shared" si="11"/>
        <v>g114,5</v>
      </c>
      <c r="X332" s="1" t="s">
        <v>313</v>
      </c>
      <c r="Y332" s="2" t="str">
        <f>IF(AND(ISBLANK(X332),OR(NOT(ISBLANK(Z332)),NOT(ISBLANK(AA332)))),#N/A,
IF(ISBLANK(X332),"",
IF(AND(NOT(ISERROR(VLOOKUP(X332,MonsterTable!$A:$B,MATCH(MonsterTable!$B$1,MonsterTable!$A$1:$B$1,0),0))),OR(ISBLANK(Z332),ISBLANK(AA332))),#N/A,
IFERROR(VLOOKUP(X332,MonsterTable!$A:$B,MATCH(MonsterTable!$B$1,MonsterTable!$A$1:$B$1,0),0),
IF(OR(NOT(ISBLANK(Z332)),ISBLANK(AA332)),#N/A,
IF(X332="empty","empty",
VLOOKUP(X332,MonsterGroupTable!$A:$A,1,0)))))))</f>
        <v>g114</v>
      </c>
      <c r="AA332">
        <v>5</v>
      </c>
      <c r="AF332" s="2" t="str">
        <f>IF(AND(ISBLANK(AE332),OR(NOT(ISBLANK(AG332)),NOT(ISBLANK(AH332)))),#N/A,
IF(ISBLANK(AE332),"",
IF(AND(NOT(ISERROR(VLOOKUP(AE332,MonsterTable!$A:$B,MATCH(MonsterTable!$B$1,MonsterTable!$A$1:$B$1,0),0))),OR(ISBLANK(AG332),ISBLANK(AH332))),#N/A,
IFERROR(VLOOKUP(AE332,MonsterTable!$A:$B,MATCH(MonsterTable!$B$1,MonsterTable!$A$1:$B$1,0),0),
IF(OR(NOT(ISBLANK(AG332)),ISBLANK(AH332)),#N/A,
IF(AE332="empty","empty",
VLOOKUP(AE332,MonsterGroupTable!$A:$A,1,0)))))))</f>
        <v/>
      </c>
      <c r="AM332" s="2" t="str">
        <f>IF(AND(ISBLANK(AL332),OR(NOT(ISBLANK(AN332)),NOT(ISBLANK(AO332)))),#N/A,
IF(ISBLANK(AL332),"",
IF(AND(NOT(ISERROR(VLOOKUP(AL332,MonsterTable!$A:$B,MATCH(MonsterTable!$B$1,MonsterTable!$A$1:$B$1,0),0))),OR(ISBLANK(AN332),ISBLANK(AO332))),#N/A,
IFERROR(VLOOKUP(AL332,MonsterTable!$A:$B,MATCH(MonsterTable!$B$1,MonsterTable!$A$1:$B$1,0),0),
IF(OR(NOT(ISBLANK(AN332)),ISBLANK(AO332)),#N/A,
IF(AL332="empty","empty",
VLOOKUP(AL332,MonsterGroupTable!$A:$A,1,0)))))))</f>
        <v/>
      </c>
      <c r="AT332" s="2" t="str">
        <f>IF(AND(ISBLANK(AS332),OR(NOT(ISBLANK(AU332)),NOT(ISBLANK(AV332)))),#N/A,
IF(ISBLANK(AS332),"",
IF(AND(NOT(ISERROR(VLOOKUP(AS332,MonsterTable!$A:$B,MATCH(MonsterTable!$B$1,MonsterTable!$A$1:$B$1,0),0))),OR(ISBLANK(AU332),ISBLANK(AV332))),#N/A,
IFERROR(VLOOKUP(AS332,MonsterTable!$A:$B,MATCH(MonsterTable!$B$1,MonsterTable!$A$1:$B$1,0),0),
IF(OR(NOT(ISBLANK(AU332)),ISBLANK(AV332)),#N/A,
IF(AS332="empty","empty",
VLOOKUP(AS332,MonsterGroupTable!$A:$A,1,0)))))))</f>
        <v/>
      </c>
      <c r="BA332" s="2" t="str">
        <f>IF(AND(ISBLANK(AZ332),OR(NOT(ISBLANK(BB332)),NOT(ISBLANK(BC332)))),#N/A,
IF(ISBLANK(AZ332),"",
IF(AND(NOT(ISERROR(VLOOKUP(AZ332,MonsterTable!$A:$B,MATCH(MonsterTable!$B$1,MonsterTable!$A$1:$B$1,0),0))),OR(ISBLANK(BB332),ISBLANK(BC332))),#N/A,
IFERROR(VLOOKUP(AZ332,MonsterTable!$A:$B,MATCH(MonsterTable!$B$1,MonsterTable!$A$1:$B$1,0),0),
IF(OR(NOT(ISBLANK(BB332)),ISBLANK(BC332)),#N/A,
IF(AZ332="empty","empty",
VLOOKUP(AZ332,MonsterGroupTable!$A:$A,1,0)))))))</f>
        <v/>
      </c>
      <c r="BH332" s="2" t="str">
        <f>IF(AND(ISBLANK(BG332),OR(NOT(ISBLANK(BI332)),NOT(ISBLANK(BJ332)))),#N/A,
IF(ISBLANK(BG332),"",
IF(AND(NOT(ISERROR(VLOOKUP(BG332,MonsterTable!$A:$B,MATCH(MonsterTable!$B$1,MonsterTable!$A$1:$B$1,0),0))),OR(ISBLANK(BI332),ISBLANK(BJ332))),#N/A,
IFERROR(VLOOKUP(BG332,MonsterTable!$A:$B,MATCH(MonsterTable!$B$1,MonsterTable!$A$1:$B$1,0),0),
IF(OR(NOT(ISBLANK(BI332)),ISBLANK(BJ332)),#N/A,
IF(BG332="empty","empty",
VLOOKUP(BG332,MonsterGroupTable!$A:$A,1,0)))))))</f>
        <v/>
      </c>
      <c r="BO332" s="2" t="str">
        <f>IF(AND(ISBLANK(BN332),OR(NOT(ISBLANK(BP332)),NOT(ISBLANK(BQ332)))),#N/A,
IF(ISBLANK(BN332),"",
IF(AND(NOT(ISERROR(VLOOKUP(BN332,MonsterTable!$A:$B,MATCH(MonsterTable!$B$1,MonsterTable!$A$1:$B$1,0),0))),OR(ISBLANK(BP332),ISBLANK(BQ332))),#N/A,
IFERROR(VLOOKUP(BN332,MonsterTable!$A:$B,MATCH(MonsterTable!$B$1,MonsterTable!$A$1:$B$1,0),0),
IF(OR(NOT(ISBLANK(BP332)),ISBLANK(BQ332)),#N/A,
IF(BN332="empty","empty",
VLOOKUP(BN332,MonsterGroupTable!$A:$A,1,0)))))))</f>
        <v/>
      </c>
      <c r="BV332" s="2" t="str">
        <f>IF(AND(ISBLANK(BU332),OR(NOT(ISBLANK(BW332)),NOT(ISBLANK(BX332)))),#N/A,
IF(ISBLANK(BU332),"",
IF(AND(NOT(ISERROR(VLOOKUP(BU332,MonsterTable!$A:$B,MATCH(MonsterTable!$B$1,MonsterTable!$A$1:$B$1,0),0))),OR(ISBLANK(BW332),ISBLANK(BX332))),#N/A,
IFERROR(VLOOKUP(BU332,MonsterTable!$A:$B,MATCH(MonsterTable!$B$1,MonsterTable!$A$1:$B$1,0),0),
IF(OR(NOT(ISBLANK(BW332)),ISBLANK(BX332)),#N/A,
IF(BU332="empty","empty",
VLOOKUP(BU332,MonsterGroupTable!$A:$A,1,0)))))))</f>
        <v/>
      </c>
      <c r="CC332" s="2" t="str">
        <f>IF(AND(ISBLANK(CB332),OR(NOT(ISBLANK(CD332)),NOT(ISBLANK(CE332)))),#N/A,
IF(ISBLANK(CB332),"",
IF(AND(NOT(ISERROR(VLOOKUP(CB332,MonsterTable!$A:$B,MATCH(MonsterTable!$B$1,MonsterTable!$A$1:$B$1,0),0))),OR(ISBLANK(CD332),ISBLANK(CE332))),#N/A,
IFERROR(VLOOKUP(CB332,MonsterTable!$A:$B,MATCH(MonsterTable!$B$1,MonsterTable!$A$1:$B$1,0),0),
IF(OR(NOT(ISBLANK(CD332)),ISBLANK(CE332)),#N/A,
IF(CB332="empty","empty",
VLOOKUP(CB332,MonsterGroupTable!$A:$A,1,0)))))))</f>
        <v/>
      </c>
      <c r="CJ332" s="2" t="str">
        <f>IF(AND(ISBLANK(CI332),OR(NOT(ISBLANK(CK332)),NOT(ISBLANK(CL332)))),#N/A,
IF(ISBLANK(CI332),"",
IF(AND(NOT(ISERROR(VLOOKUP(CI332,MonsterTable!$A:$B,MATCH(MonsterTable!$B$1,MonsterTable!$A$1:$B$1,0),0))),OR(ISBLANK(CK332),ISBLANK(CL332))),#N/A,
IFERROR(VLOOKUP(CI332,MonsterTable!$A:$B,MATCH(MonsterTable!$B$1,MonsterTable!$A$1:$B$1,0),0),
IF(OR(NOT(ISBLANK(CK332)),ISBLANK(CL332)),#N/A,
IF(CI332="empty","empty",
VLOOKUP(CI332,MonsterGroupTable!$A:$A,1,0)))))))</f>
        <v/>
      </c>
    </row>
    <row r="333" spans="1:88">
      <c r="A333">
        <v>10332</v>
      </c>
      <c r="B333">
        <f t="shared" si="10"/>
        <v>1.1000000000000001</v>
      </c>
      <c r="C333">
        <f t="shared" si="10"/>
        <v>1.1000000000000001</v>
      </c>
      <c r="F333">
        <v>900</v>
      </c>
      <c r="G333">
        <v>18607</v>
      </c>
      <c r="H333">
        <v>0</v>
      </c>
      <c r="I333">
        <v>0</v>
      </c>
      <c r="J333">
        <v>0</v>
      </c>
      <c r="K333" t="s">
        <v>28</v>
      </c>
      <c r="L333" t="s">
        <v>247</v>
      </c>
      <c r="M333" t="s">
        <v>79</v>
      </c>
      <c r="N333" t="s">
        <v>80</v>
      </c>
      <c r="O333">
        <v>0</v>
      </c>
      <c r="P333">
        <v>-4.75</v>
      </c>
      <c r="Q333">
        <v>-3.5</v>
      </c>
      <c r="R333">
        <v>4.75</v>
      </c>
      <c r="S333">
        <v>3</v>
      </c>
      <c r="T333">
        <v>-13.5</v>
      </c>
      <c r="U333">
        <v>2.5499999999999998</v>
      </c>
      <c r="V333">
        <v>-6.75</v>
      </c>
      <c r="W333" t="str">
        <f t="shared" si="11"/>
        <v>g114,5</v>
      </c>
      <c r="X333" s="1" t="s">
        <v>313</v>
      </c>
      <c r="Y333" s="2" t="str">
        <f>IF(AND(ISBLANK(X333),OR(NOT(ISBLANK(Z333)),NOT(ISBLANK(AA333)))),#N/A,
IF(ISBLANK(X333),"",
IF(AND(NOT(ISERROR(VLOOKUP(X333,MonsterTable!$A:$B,MATCH(MonsterTable!$B$1,MonsterTable!$A$1:$B$1,0),0))),OR(ISBLANK(Z333),ISBLANK(AA333))),#N/A,
IFERROR(VLOOKUP(X333,MonsterTable!$A:$B,MATCH(MonsterTable!$B$1,MonsterTable!$A$1:$B$1,0),0),
IF(OR(NOT(ISBLANK(Z333)),ISBLANK(AA333)),#N/A,
IF(X333="empty","empty",
VLOOKUP(X333,MonsterGroupTable!$A:$A,1,0)))))))</f>
        <v>g114</v>
      </c>
      <c r="AA333">
        <v>5</v>
      </c>
      <c r="AF333" s="2" t="str">
        <f>IF(AND(ISBLANK(AE333),OR(NOT(ISBLANK(AG333)),NOT(ISBLANK(AH333)))),#N/A,
IF(ISBLANK(AE333),"",
IF(AND(NOT(ISERROR(VLOOKUP(AE333,MonsterTable!$A:$B,MATCH(MonsterTable!$B$1,MonsterTable!$A$1:$B$1,0),0))),OR(ISBLANK(AG333),ISBLANK(AH333))),#N/A,
IFERROR(VLOOKUP(AE333,MonsterTable!$A:$B,MATCH(MonsterTable!$B$1,MonsterTable!$A$1:$B$1,0),0),
IF(OR(NOT(ISBLANK(AG333)),ISBLANK(AH333)),#N/A,
IF(AE333="empty","empty",
VLOOKUP(AE333,MonsterGroupTable!$A:$A,1,0)))))))</f>
        <v/>
      </c>
      <c r="AM333" s="2" t="str">
        <f>IF(AND(ISBLANK(AL333),OR(NOT(ISBLANK(AN333)),NOT(ISBLANK(AO333)))),#N/A,
IF(ISBLANK(AL333),"",
IF(AND(NOT(ISERROR(VLOOKUP(AL333,MonsterTable!$A:$B,MATCH(MonsterTable!$B$1,MonsterTable!$A$1:$B$1,0),0))),OR(ISBLANK(AN333),ISBLANK(AO333))),#N/A,
IFERROR(VLOOKUP(AL333,MonsterTable!$A:$B,MATCH(MonsterTable!$B$1,MonsterTable!$A$1:$B$1,0),0),
IF(OR(NOT(ISBLANK(AN333)),ISBLANK(AO333)),#N/A,
IF(AL333="empty","empty",
VLOOKUP(AL333,MonsterGroupTable!$A:$A,1,0)))))))</f>
        <v/>
      </c>
      <c r="AT333" s="2" t="str">
        <f>IF(AND(ISBLANK(AS333),OR(NOT(ISBLANK(AU333)),NOT(ISBLANK(AV333)))),#N/A,
IF(ISBLANK(AS333),"",
IF(AND(NOT(ISERROR(VLOOKUP(AS333,MonsterTable!$A:$B,MATCH(MonsterTable!$B$1,MonsterTable!$A$1:$B$1,0),0))),OR(ISBLANK(AU333),ISBLANK(AV333))),#N/A,
IFERROR(VLOOKUP(AS333,MonsterTable!$A:$B,MATCH(MonsterTable!$B$1,MonsterTable!$A$1:$B$1,0),0),
IF(OR(NOT(ISBLANK(AU333)),ISBLANK(AV333)),#N/A,
IF(AS333="empty","empty",
VLOOKUP(AS333,MonsterGroupTable!$A:$A,1,0)))))))</f>
        <v/>
      </c>
      <c r="BA333" s="2" t="str">
        <f>IF(AND(ISBLANK(AZ333),OR(NOT(ISBLANK(BB333)),NOT(ISBLANK(BC333)))),#N/A,
IF(ISBLANK(AZ333),"",
IF(AND(NOT(ISERROR(VLOOKUP(AZ333,MonsterTable!$A:$B,MATCH(MonsterTable!$B$1,MonsterTable!$A$1:$B$1,0),0))),OR(ISBLANK(BB333),ISBLANK(BC333))),#N/A,
IFERROR(VLOOKUP(AZ333,MonsterTable!$A:$B,MATCH(MonsterTable!$B$1,MonsterTable!$A$1:$B$1,0),0),
IF(OR(NOT(ISBLANK(BB333)),ISBLANK(BC333)),#N/A,
IF(AZ333="empty","empty",
VLOOKUP(AZ333,MonsterGroupTable!$A:$A,1,0)))))))</f>
        <v/>
      </c>
      <c r="BH333" s="2" t="str">
        <f>IF(AND(ISBLANK(BG333),OR(NOT(ISBLANK(BI333)),NOT(ISBLANK(BJ333)))),#N/A,
IF(ISBLANK(BG333),"",
IF(AND(NOT(ISERROR(VLOOKUP(BG333,MonsterTable!$A:$B,MATCH(MonsterTable!$B$1,MonsterTable!$A$1:$B$1,0),0))),OR(ISBLANK(BI333),ISBLANK(BJ333))),#N/A,
IFERROR(VLOOKUP(BG333,MonsterTable!$A:$B,MATCH(MonsterTable!$B$1,MonsterTable!$A$1:$B$1,0),0),
IF(OR(NOT(ISBLANK(BI333)),ISBLANK(BJ333)),#N/A,
IF(BG333="empty","empty",
VLOOKUP(BG333,MonsterGroupTable!$A:$A,1,0)))))))</f>
        <v/>
      </c>
      <c r="BO333" s="2" t="str">
        <f>IF(AND(ISBLANK(BN333),OR(NOT(ISBLANK(BP333)),NOT(ISBLANK(BQ333)))),#N/A,
IF(ISBLANK(BN333),"",
IF(AND(NOT(ISERROR(VLOOKUP(BN333,MonsterTable!$A:$B,MATCH(MonsterTable!$B$1,MonsterTable!$A$1:$B$1,0),0))),OR(ISBLANK(BP333),ISBLANK(BQ333))),#N/A,
IFERROR(VLOOKUP(BN333,MonsterTable!$A:$B,MATCH(MonsterTable!$B$1,MonsterTable!$A$1:$B$1,0),0),
IF(OR(NOT(ISBLANK(BP333)),ISBLANK(BQ333)),#N/A,
IF(BN333="empty","empty",
VLOOKUP(BN333,MonsterGroupTable!$A:$A,1,0)))))))</f>
        <v/>
      </c>
      <c r="BV333" s="2" t="str">
        <f>IF(AND(ISBLANK(BU333),OR(NOT(ISBLANK(BW333)),NOT(ISBLANK(BX333)))),#N/A,
IF(ISBLANK(BU333),"",
IF(AND(NOT(ISERROR(VLOOKUP(BU333,MonsterTable!$A:$B,MATCH(MonsterTable!$B$1,MonsterTable!$A$1:$B$1,0),0))),OR(ISBLANK(BW333),ISBLANK(BX333))),#N/A,
IFERROR(VLOOKUP(BU333,MonsterTable!$A:$B,MATCH(MonsterTable!$B$1,MonsterTable!$A$1:$B$1,0),0),
IF(OR(NOT(ISBLANK(BW333)),ISBLANK(BX333)),#N/A,
IF(BU333="empty","empty",
VLOOKUP(BU333,MonsterGroupTable!$A:$A,1,0)))))))</f>
        <v/>
      </c>
      <c r="CC333" s="2" t="str">
        <f>IF(AND(ISBLANK(CB333),OR(NOT(ISBLANK(CD333)),NOT(ISBLANK(CE333)))),#N/A,
IF(ISBLANK(CB333),"",
IF(AND(NOT(ISERROR(VLOOKUP(CB333,MonsterTable!$A:$B,MATCH(MonsterTable!$B$1,MonsterTable!$A$1:$B$1,0),0))),OR(ISBLANK(CD333),ISBLANK(CE333))),#N/A,
IFERROR(VLOOKUP(CB333,MonsterTable!$A:$B,MATCH(MonsterTable!$B$1,MonsterTable!$A$1:$B$1,0),0),
IF(OR(NOT(ISBLANK(CD333)),ISBLANK(CE333)),#N/A,
IF(CB333="empty","empty",
VLOOKUP(CB333,MonsterGroupTable!$A:$A,1,0)))))))</f>
        <v/>
      </c>
      <c r="CJ333" s="2" t="str">
        <f>IF(AND(ISBLANK(CI333),OR(NOT(ISBLANK(CK333)),NOT(ISBLANK(CL333)))),#N/A,
IF(ISBLANK(CI333),"",
IF(AND(NOT(ISERROR(VLOOKUP(CI333,MonsterTable!$A:$B,MATCH(MonsterTable!$B$1,MonsterTable!$A$1:$B$1,0),0))),OR(ISBLANK(CK333),ISBLANK(CL333))),#N/A,
IFERROR(VLOOKUP(CI333,MonsterTable!$A:$B,MATCH(MonsterTable!$B$1,MonsterTable!$A$1:$B$1,0),0),
IF(OR(NOT(ISBLANK(CK333)),ISBLANK(CL333)),#N/A,
IF(CI333="empty","empty",
VLOOKUP(CI333,MonsterGroupTable!$A:$A,1,0)))))))</f>
        <v/>
      </c>
    </row>
    <row r="334" spans="1:88">
      <c r="A334">
        <v>10333</v>
      </c>
      <c r="B334">
        <f t="shared" si="10"/>
        <v>1.1000000000000001</v>
      </c>
      <c r="C334">
        <f t="shared" si="10"/>
        <v>1.1000000000000001</v>
      </c>
      <c r="F334">
        <v>900</v>
      </c>
      <c r="G334">
        <v>18742</v>
      </c>
      <c r="H334">
        <v>0</v>
      </c>
      <c r="I334">
        <v>0</v>
      </c>
      <c r="J334">
        <v>0</v>
      </c>
      <c r="K334" t="s">
        <v>28</v>
      </c>
      <c r="L334" t="s">
        <v>247</v>
      </c>
      <c r="M334" t="s">
        <v>79</v>
      </c>
      <c r="N334" t="s">
        <v>80</v>
      </c>
      <c r="O334">
        <v>0</v>
      </c>
      <c r="P334">
        <v>-4.75</v>
      </c>
      <c r="Q334">
        <v>-3.5</v>
      </c>
      <c r="R334">
        <v>4.75</v>
      </c>
      <c r="S334">
        <v>3</v>
      </c>
      <c r="T334">
        <v>-13.5</v>
      </c>
      <c r="U334">
        <v>2.5499999999999998</v>
      </c>
      <c r="V334">
        <v>-6.75</v>
      </c>
      <c r="W334" t="str">
        <f t="shared" si="11"/>
        <v>g114,5</v>
      </c>
      <c r="X334" s="1" t="s">
        <v>313</v>
      </c>
      <c r="Y334" s="2" t="str">
        <f>IF(AND(ISBLANK(X334),OR(NOT(ISBLANK(Z334)),NOT(ISBLANK(AA334)))),#N/A,
IF(ISBLANK(X334),"",
IF(AND(NOT(ISERROR(VLOOKUP(X334,MonsterTable!$A:$B,MATCH(MonsterTable!$B$1,MonsterTable!$A$1:$B$1,0),0))),OR(ISBLANK(Z334),ISBLANK(AA334))),#N/A,
IFERROR(VLOOKUP(X334,MonsterTable!$A:$B,MATCH(MonsterTable!$B$1,MonsterTable!$A$1:$B$1,0),0),
IF(OR(NOT(ISBLANK(Z334)),ISBLANK(AA334)),#N/A,
IF(X334="empty","empty",
VLOOKUP(X334,MonsterGroupTable!$A:$A,1,0)))))))</f>
        <v>g114</v>
      </c>
      <c r="AA334">
        <v>5</v>
      </c>
      <c r="AF334" s="2" t="str">
        <f>IF(AND(ISBLANK(AE334),OR(NOT(ISBLANK(AG334)),NOT(ISBLANK(AH334)))),#N/A,
IF(ISBLANK(AE334),"",
IF(AND(NOT(ISERROR(VLOOKUP(AE334,MonsterTable!$A:$B,MATCH(MonsterTable!$B$1,MonsterTable!$A$1:$B$1,0),0))),OR(ISBLANK(AG334),ISBLANK(AH334))),#N/A,
IFERROR(VLOOKUP(AE334,MonsterTable!$A:$B,MATCH(MonsterTable!$B$1,MonsterTable!$A$1:$B$1,0),0),
IF(OR(NOT(ISBLANK(AG334)),ISBLANK(AH334)),#N/A,
IF(AE334="empty","empty",
VLOOKUP(AE334,MonsterGroupTable!$A:$A,1,0)))))))</f>
        <v/>
      </c>
      <c r="AM334" s="2" t="str">
        <f>IF(AND(ISBLANK(AL334),OR(NOT(ISBLANK(AN334)),NOT(ISBLANK(AO334)))),#N/A,
IF(ISBLANK(AL334),"",
IF(AND(NOT(ISERROR(VLOOKUP(AL334,MonsterTable!$A:$B,MATCH(MonsterTable!$B$1,MonsterTable!$A$1:$B$1,0),0))),OR(ISBLANK(AN334),ISBLANK(AO334))),#N/A,
IFERROR(VLOOKUP(AL334,MonsterTable!$A:$B,MATCH(MonsterTable!$B$1,MonsterTable!$A$1:$B$1,0),0),
IF(OR(NOT(ISBLANK(AN334)),ISBLANK(AO334)),#N/A,
IF(AL334="empty","empty",
VLOOKUP(AL334,MonsterGroupTable!$A:$A,1,0)))))))</f>
        <v/>
      </c>
      <c r="AT334" s="2" t="str">
        <f>IF(AND(ISBLANK(AS334),OR(NOT(ISBLANK(AU334)),NOT(ISBLANK(AV334)))),#N/A,
IF(ISBLANK(AS334),"",
IF(AND(NOT(ISERROR(VLOOKUP(AS334,MonsterTable!$A:$B,MATCH(MonsterTable!$B$1,MonsterTable!$A$1:$B$1,0),0))),OR(ISBLANK(AU334),ISBLANK(AV334))),#N/A,
IFERROR(VLOOKUP(AS334,MonsterTable!$A:$B,MATCH(MonsterTable!$B$1,MonsterTable!$A$1:$B$1,0),0),
IF(OR(NOT(ISBLANK(AU334)),ISBLANK(AV334)),#N/A,
IF(AS334="empty","empty",
VLOOKUP(AS334,MonsterGroupTable!$A:$A,1,0)))))))</f>
        <v/>
      </c>
      <c r="BA334" s="2" t="str">
        <f>IF(AND(ISBLANK(AZ334),OR(NOT(ISBLANK(BB334)),NOT(ISBLANK(BC334)))),#N/A,
IF(ISBLANK(AZ334),"",
IF(AND(NOT(ISERROR(VLOOKUP(AZ334,MonsterTable!$A:$B,MATCH(MonsterTable!$B$1,MonsterTable!$A$1:$B$1,0),0))),OR(ISBLANK(BB334),ISBLANK(BC334))),#N/A,
IFERROR(VLOOKUP(AZ334,MonsterTable!$A:$B,MATCH(MonsterTable!$B$1,MonsterTable!$A$1:$B$1,0),0),
IF(OR(NOT(ISBLANK(BB334)),ISBLANK(BC334)),#N/A,
IF(AZ334="empty","empty",
VLOOKUP(AZ334,MonsterGroupTable!$A:$A,1,0)))))))</f>
        <v/>
      </c>
      <c r="BH334" s="2" t="str">
        <f>IF(AND(ISBLANK(BG334),OR(NOT(ISBLANK(BI334)),NOT(ISBLANK(BJ334)))),#N/A,
IF(ISBLANK(BG334),"",
IF(AND(NOT(ISERROR(VLOOKUP(BG334,MonsterTable!$A:$B,MATCH(MonsterTable!$B$1,MonsterTable!$A$1:$B$1,0),0))),OR(ISBLANK(BI334),ISBLANK(BJ334))),#N/A,
IFERROR(VLOOKUP(BG334,MonsterTable!$A:$B,MATCH(MonsterTable!$B$1,MonsterTable!$A$1:$B$1,0),0),
IF(OR(NOT(ISBLANK(BI334)),ISBLANK(BJ334)),#N/A,
IF(BG334="empty","empty",
VLOOKUP(BG334,MonsterGroupTable!$A:$A,1,0)))))))</f>
        <v/>
      </c>
      <c r="BO334" s="2" t="str">
        <f>IF(AND(ISBLANK(BN334),OR(NOT(ISBLANK(BP334)),NOT(ISBLANK(BQ334)))),#N/A,
IF(ISBLANK(BN334),"",
IF(AND(NOT(ISERROR(VLOOKUP(BN334,MonsterTable!$A:$B,MATCH(MonsterTable!$B$1,MonsterTable!$A$1:$B$1,0),0))),OR(ISBLANK(BP334),ISBLANK(BQ334))),#N/A,
IFERROR(VLOOKUP(BN334,MonsterTable!$A:$B,MATCH(MonsterTable!$B$1,MonsterTable!$A$1:$B$1,0),0),
IF(OR(NOT(ISBLANK(BP334)),ISBLANK(BQ334)),#N/A,
IF(BN334="empty","empty",
VLOOKUP(BN334,MonsterGroupTable!$A:$A,1,0)))))))</f>
        <v/>
      </c>
      <c r="BV334" s="2" t="str">
        <f>IF(AND(ISBLANK(BU334),OR(NOT(ISBLANK(BW334)),NOT(ISBLANK(BX334)))),#N/A,
IF(ISBLANK(BU334),"",
IF(AND(NOT(ISERROR(VLOOKUP(BU334,MonsterTable!$A:$B,MATCH(MonsterTable!$B$1,MonsterTable!$A$1:$B$1,0),0))),OR(ISBLANK(BW334),ISBLANK(BX334))),#N/A,
IFERROR(VLOOKUP(BU334,MonsterTable!$A:$B,MATCH(MonsterTable!$B$1,MonsterTable!$A$1:$B$1,0),0),
IF(OR(NOT(ISBLANK(BW334)),ISBLANK(BX334)),#N/A,
IF(BU334="empty","empty",
VLOOKUP(BU334,MonsterGroupTable!$A:$A,1,0)))))))</f>
        <v/>
      </c>
      <c r="CC334" s="2" t="str">
        <f>IF(AND(ISBLANK(CB334),OR(NOT(ISBLANK(CD334)),NOT(ISBLANK(CE334)))),#N/A,
IF(ISBLANK(CB334),"",
IF(AND(NOT(ISERROR(VLOOKUP(CB334,MonsterTable!$A:$B,MATCH(MonsterTable!$B$1,MonsterTable!$A$1:$B$1,0),0))),OR(ISBLANK(CD334),ISBLANK(CE334))),#N/A,
IFERROR(VLOOKUP(CB334,MonsterTable!$A:$B,MATCH(MonsterTable!$B$1,MonsterTable!$A$1:$B$1,0),0),
IF(OR(NOT(ISBLANK(CD334)),ISBLANK(CE334)),#N/A,
IF(CB334="empty","empty",
VLOOKUP(CB334,MonsterGroupTable!$A:$A,1,0)))))))</f>
        <v/>
      </c>
      <c r="CJ334" s="2" t="str">
        <f>IF(AND(ISBLANK(CI334),OR(NOT(ISBLANK(CK334)),NOT(ISBLANK(CL334)))),#N/A,
IF(ISBLANK(CI334),"",
IF(AND(NOT(ISERROR(VLOOKUP(CI334,MonsterTable!$A:$B,MATCH(MonsterTable!$B$1,MonsterTable!$A$1:$B$1,0),0))),OR(ISBLANK(CK334),ISBLANK(CL334))),#N/A,
IFERROR(VLOOKUP(CI334,MonsterTable!$A:$B,MATCH(MonsterTable!$B$1,MonsterTable!$A$1:$B$1,0),0),
IF(OR(NOT(ISBLANK(CK334)),ISBLANK(CL334)),#N/A,
IF(CI334="empty","empty",
VLOOKUP(CI334,MonsterGroupTable!$A:$A,1,0)))))))</f>
        <v/>
      </c>
    </row>
    <row r="335" spans="1:88">
      <c r="A335">
        <v>10334</v>
      </c>
      <c r="B335">
        <f t="shared" si="10"/>
        <v>1.1000000000000001</v>
      </c>
      <c r="C335">
        <f t="shared" si="10"/>
        <v>1.1000000000000001</v>
      </c>
      <c r="F335">
        <v>900</v>
      </c>
      <c r="G335">
        <v>18877</v>
      </c>
      <c r="H335">
        <v>0</v>
      </c>
      <c r="I335">
        <v>0</v>
      </c>
      <c r="J335">
        <v>0</v>
      </c>
      <c r="K335" t="s">
        <v>28</v>
      </c>
      <c r="L335" t="s">
        <v>247</v>
      </c>
      <c r="M335" t="s">
        <v>79</v>
      </c>
      <c r="N335" t="s">
        <v>80</v>
      </c>
      <c r="O335">
        <v>0</v>
      </c>
      <c r="P335">
        <v>-4.75</v>
      </c>
      <c r="Q335">
        <v>-3.5</v>
      </c>
      <c r="R335">
        <v>4.75</v>
      </c>
      <c r="S335">
        <v>3</v>
      </c>
      <c r="T335">
        <v>-13.5</v>
      </c>
      <c r="U335">
        <v>2.5499999999999998</v>
      </c>
      <c r="V335">
        <v>-6.75</v>
      </c>
      <c r="W335" t="str">
        <f t="shared" si="11"/>
        <v>g114,5</v>
      </c>
      <c r="X335" s="1" t="s">
        <v>313</v>
      </c>
      <c r="Y335" s="2" t="str">
        <f>IF(AND(ISBLANK(X335),OR(NOT(ISBLANK(Z335)),NOT(ISBLANK(AA335)))),#N/A,
IF(ISBLANK(X335),"",
IF(AND(NOT(ISERROR(VLOOKUP(X335,MonsterTable!$A:$B,MATCH(MonsterTable!$B$1,MonsterTable!$A$1:$B$1,0),0))),OR(ISBLANK(Z335),ISBLANK(AA335))),#N/A,
IFERROR(VLOOKUP(X335,MonsterTable!$A:$B,MATCH(MonsterTable!$B$1,MonsterTable!$A$1:$B$1,0),0),
IF(OR(NOT(ISBLANK(Z335)),ISBLANK(AA335)),#N/A,
IF(X335="empty","empty",
VLOOKUP(X335,MonsterGroupTable!$A:$A,1,0)))))))</f>
        <v>g114</v>
      </c>
      <c r="AA335">
        <v>5</v>
      </c>
      <c r="AF335" s="2" t="str">
        <f>IF(AND(ISBLANK(AE335),OR(NOT(ISBLANK(AG335)),NOT(ISBLANK(AH335)))),#N/A,
IF(ISBLANK(AE335),"",
IF(AND(NOT(ISERROR(VLOOKUP(AE335,MonsterTable!$A:$B,MATCH(MonsterTable!$B$1,MonsterTable!$A$1:$B$1,0),0))),OR(ISBLANK(AG335),ISBLANK(AH335))),#N/A,
IFERROR(VLOOKUP(AE335,MonsterTable!$A:$B,MATCH(MonsterTable!$B$1,MonsterTable!$A$1:$B$1,0),0),
IF(OR(NOT(ISBLANK(AG335)),ISBLANK(AH335)),#N/A,
IF(AE335="empty","empty",
VLOOKUP(AE335,MonsterGroupTable!$A:$A,1,0)))))))</f>
        <v/>
      </c>
      <c r="AM335" s="2" t="str">
        <f>IF(AND(ISBLANK(AL335),OR(NOT(ISBLANK(AN335)),NOT(ISBLANK(AO335)))),#N/A,
IF(ISBLANK(AL335),"",
IF(AND(NOT(ISERROR(VLOOKUP(AL335,MonsterTable!$A:$B,MATCH(MonsterTable!$B$1,MonsterTable!$A$1:$B$1,0),0))),OR(ISBLANK(AN335),ISBLANK(AO335))),#N/A,
IFERROR(VLOOKUP(AL335,MonsterTable!$A:$B,MATCH(MonsterTable!$B$1,MonsterTable!$A$1:$B$1,0),0),
IF(OR(NOT(ISBLANK(AN335)),ISBLANK(AO335)),#N/A,
IF(AL335="empty","empty",
VLOOKUP(AL335,MonsterGroupTable!$A:$A,1,0)))))))</f>
        <v/>
      </c>
      <c r="AT335" s="2" t="str">
        <f>IF(AND(ISBLANK(AS335),OR(NOT(ISBLANK(AU335)),NOT(ISBLANK(AV335)))),#N/A,
IF(ISBLANK(AS335),"",
IF(AND(NOT(ISERROR(VLOOKUP(AS335,MonsterTable!$A:$B,MATCH(MonsterTable!$B$1,MonsterTable!$A$1:$B$1,0),0))),OR(ISBLANK(AU335),ISBLANK(AV335))),#N/A,
IFERROR(VLOOKUP(AS335,MonsterTable!$A:$B,MATCH(MonsterTable!$B$1,MonsterTable!$A$1:$B$1,0),0),
IF(OR(NOT(ISBLANK(AU335)),ISBLANK(AV335)),#N/A,
IF(AS335="empty","empty",
VLOOKUP(AS335,MonsterGroupTable!$A:$A,1,0)))))))</f>
        <v/>
      </c>
      <c r="BA335" s="2" t="str">
        <f>IF(AND(ISBLANK(AZ335),OR(NOT(ISBLANK(BB335)),NOT(ISBLANK(BC335)))),#N/A,
IF(ISBLANK(AZ335),"",
IF(AND(NOT(ISERROR(VLOOKUP(AZ335,MonsterTable!$A:$B,MATCH(MonsterTable!$B$1,MonsterTable!$A$1:$B$1,0),0))),OR(ISBLANK(BB335),ISBLANK(BC335))),#N/A,
IFERROR(VLOOKUP(AZ335,MonsterTable!$A:$B,MATCH(MonsterTable!$B$1,MonsterTable!$A$1:$B$1,0),0),
IF(OR(NOT(ISBLANK(BB335)),ISBLANK(BC335)),#N/A,
IF(AZ335="empty","empty",
VLOOKUP(AZ335,MonsterGroupTable!$A:$A,1,0)))))))</f>
        <v/>
      </c>
      <c r="BH335" s="2" t="str">
        <f>IF(AND(ISBLANK(BG335),OR(NOT(ISBLANK(BI335)),NOT(ISBLANK(BJ335)))),#N/A,
IF(ISBLANK(BG335),"",
IF(AND(NOT(ISERROR(VLOOKUP(BG335,MonsterTable!$A:$B,MATCH(MonsterTable!$B$1,MonsterTable!$A$1:$B$1,0),0))),OR(ISBLANK(BI335),ISBLANK(BJ335))),#N/A,
IFERROR(VLOOKUP(BG335,MonsterTable!$A:$B,MATCH(MonsterTable!$B$1,MonsterTable!$A$1:$B$1,0),0),
IF(OR(NOT(ISBLANK(BI335)),ISBLANK(BJ335)),#N/A,
IF(BG335="empty","empty",
VLOOKUP(BG335,MonsterGroupTable!$A:$A,1,0)))))))</f>
        <v/>
      </c>
      <c r="BO335" s="2" t="str">
        <f>IF(AND(ISBLANK(BN335),OR(NOT(ISBLANK(BP335)),NOT(ISBLANK(BQ335)))),#N/A,
IF(ISBLANK(BN335),"",
IF(AND(NOT(ISERROR(VLOOKUP(BN335,MonsterTable!$A:$B,MATCH(MonsterTable!$B$1,MonsterTable!$A$1:$B$1,0),0))),OR(ISBLANK(BP335),ISBLANK(BQ335))),#N/A,
IFERROR(VLOOKUP(BN335,MonsterTable!$A:$B,MATCH(MonsterTable!$B$1,MonsterTable!$A$1:$B$1,0),0),
IF(OR(NOT(ISBLANK(BP335)),ISBLANK(BQ335)),#N/A,
IF(BN335="empty","empty",
VLOOKUP(BN335,MonsterGroupTable!$A:$A,1,0)))))))</f>
        <v/>
      </c>
      <c r="BV335" s="2" t="str">
        <f>IF(AND(ISBLANK(BU335),OR(NOT(ISBLANK(BW335)),NOT(ISBLANK(BX335)))),#N/A,
IF(ISBLANK(BU335),"",
IF(AND(NOT(ISERROR(VLOOKUP(BU335,MonsterTable!$A:$B,MATCH(MonsterTable!$B$1,MonsterTable!$A$1:$B$1,0),0))),OR(ISBLANK(BW335),ISBLANK(BX335))),#N/A,
IFERROR(VLOOKUP(BU335,MonsterTable!$A:$B,MATCH(MonsterTable!$B$1,MonsterTable!$A$1:$B$1,0),0),
IF(OR(NOT(ISBLANK(BW335)),ISBLANK(BX335)),#N/A,
IF(BU335="empty","empty",
VLOOKUP(BU335,MonsterGroupTable!$A:$A,1,0)))))))</f>
        <v/>
      </c>
      <c r="CC335" s="2" t="str">
        <f>IF(AND(ISBLANK(CB335),OR(NOT(ISBLANK(CD335)),NOT(ISBLANK(CE335)))),#N/A,
IF(ISBLANK(CB335),"",
IF(AND(NOT(ISERROR(VLOOKUP(CB335,MonsterTable!$A:$B,MATCH(MonsterTable!$B$1,MonsterTable!$A$1:$B$1,0),0))),OR(ISBLANK(CD335),ISBLANK(CE335))),#N/A,
IFERROR(VLOOKUP(CB335,MonsterTable!$A:$B,MATCH(MonsterTable!$B$1,MonsterTable!$A$1:$B$1,0),0),
IF(OR(NOT(ISBLANK(CD335)),ISBLANK(CE335)),#N/A,
IF(CB335="empty","empty",
VLOOKUP(CB335,MonsterGroupTable!$A:$A,1,0)))))))</f>
        <v/>
      </c>
      <c r="CJ335" s="2" t="str">
        <f>IF(AND(ISBLANK(CI335),OR(NOT(ISBLANK(CK335)),NOT(ISBLANK(CL335)))),#N/A,
IF(ISBLANK(CI335),"",
IF(AND(NOT(ISERROR(VLOOKUP(CI335,MonsterTable!$A:$B,MATCH(MonsterTable!$B$1,MonsterTable!$A$1:$B$1,0),0))),OR(ISBLANK(CK335),ISBLANK(CL335))),#N/A,
IFERROR(VLOOKUP(CI335,MonsterTable!$A:$B,MATCH(MonsterTable!$B$1,MonsterTable!$A$1:$B$1,0),0),
IF(OR(NOT(ISBLANK(CK335)),ISBLANK(CL335)),#N/A,
IF(CI335="empty","empty",
VLOOKUP(CI335,MonsterGroupTable!$A:$A,1,0)))))))</f>
        <v/>
      </c>
    </row>
    <row r="336" spans="1:88">
      <c r="A336">
        <v>10335</v>
      </c>
      <c r="B336">
        <f t="shared" si="10"/>
        <v>1.1000000000000001</v>
      </c>
      <c r="C336">
        <f t="shared" si="10"/>
        <v>1.1000000000000001</v>
      </c>
      <c r="F336">
        <v>900</v>
      </c>
      <c r="G336">
        <v>19012</v>
      </c>
      <c r="H336">
        <v>0</v>
      </c>
      <c r="I336">
        <v>0</v>
      </c>
      <c r="J336">
        <v>0</v>
      </c>
      <c r="K336" t="s">
        <v>28</v>
      </c>
      <c r="L336" t="s">
        <v>247</v>
      </c>
      <c r="M336" t="s">
        <v>79</v>
      </c>
      <c r="N336" t="s">
        <v>80</v>
      </c>
      <c r="O336">
        <v>0</v>
      </c>
      <c r="P336">
        <v>-4.75</v>
      </c>
      <c r="Q336">
        <v>-3.5</v>
      </c>
      <c r="R336">
        <v>4.75</v>
      </c>
      <c r="S336">
        <v>3</v>
      </c>
      <c r="T336">
        <v>-13.5</v>
      </c>
      <c r="U336">
        <v>2.5499999999999998</v>
      </c>
      <c r="V336">
        <v>-6.75</v>
      </c>
      <c r="W336" t="str">
        <f t="shared" si="11"/>
        <v>g114,5</v>
      </c>
      <c r="X336" s="1" t="s">
        <v>313</v>
      </c>
      <c r="Y336" s="2" t="str">
        <f>IF(AND(ISBLANK(X336),OR(NOT(ISBLANK(Z336)),NOT(ISBLANK(AA336)))),#N/A,
IF(ISBLANK(X336),"",
IF(AND(NOT(ISERROR(VLOOKUP(X336,MonsterTable!$A:$B,MATCH(MonsterTable!$B$1,MonsterTable!$A$1:$B$1,0),0))),OR(ISBLANK(Z336),ISBLANK(AA336))),#N/A,
IFERROR(VLOOKUP(X336,MonsterTable!$A:$B,MATCH(MonsterTable!$B$1,MonsterTable!$A$1:$B$1,0),0),
IF(OR(NOT(ISBLANK(Z336)),ISBLANK(AA336)),#N/A,
IF(X336="empty","empty",
VLOOKUP(X336,MonsterGroupTable!$A:$A,1,0)))))))</f>
        <v>g114</v>
      </c>
      <c r="AA336">
        <v>5</v>
      </c>
      <c r="AF336" s="2" t="str">
        <f>IF(AND(ISBLANK(AE336),OR(NOT(ISBLANK(AG336)),NOT(ISBLANK(AH336)))),#N/A,
IF(ISBLANK(AE336),"",
IF(AND(NOT(ISERROR(VLOOKUP(AE336,MonsterTable!$A:$B,MATCH(MonsterTable!$B$1,MonsterTable!$A$1:$B$1,0),0))),OR(ISBLANK(AG336),ISBLANK(AH336))),#N/A,
IFERROR(VLOOKUP(AE336,MonsterTable!$A:$B,MATCH(MonsterTable!$B$1,MonsterTable!$A$1:$B$1,0),0),
IF(OR(NOT(ISBLANK(AG336)),ISBLANK(AH336)),#N/A,
IF(AE336="empty","empty",
VLOOKUP(AE336,MonsterGroupTable!$A:$A,1,0)))))))</f>
        <v/>
      </c>
      <c r="AM336" s="2" t="str">
        <f>IF(AND(ISBLANK(AL336),OR(NOT(ISBLANK(AN336)),NOT(ISBLANK(AO336)))),#N/A,
IF(ISBLANK(AL336),"",
IF(AND(NOT(ISERROR(VLOOKUP(AL336,MonsterTable!$A:$B,MATCH(MonsterTable!$B$1,MonsterTable!$A$1:$B$1,0),0))),OR(ISBLANK(AN336),ISBLANK(AO336))),#N/A,
IFERROR(VLOOKUP(AL336,MonsterTable!$A:$B,MATCH(MonsterTable!$B$1,MonsterTable!$A$1:$B$1,0),0),
IF(OR(NOT(ISBLANK(AN336)),ISBLANK(AO336)),#N/A,
IF(AL336="empty","empty",
VLOOKUP(AL336,MonsterGroupTable!$A:$A,1,0)))))))</f>
        <v/>
      </c>
      <c r="AT336" s="2" t="str">
        <f>IF(AND(ISBLANK(AS336),OR(NOT(ISBLANK(AU336)),NOT(ISBLANK(AV336)))),#N/A,
IF(ISBLANK(AS336),"",
IF(AND(NOT(ISERROR(VLOOKUP(AS336,MonsterTable!$A:$B,MATCH(MonsterTable!$B$1,MonsterTable!$A$1:$B$1,0),0))),OR(ISBLANK(AU336),ISBLANK(AV336))),#N/A,
IFERROR(VLOOKUP(AS336,MonsterTable!$A:$B,MATCH(MonsterTable!$B$1,MonsterTable!$A$1:$B$1,0),0),
IF(OR(NOT(ISBLANK(AU336)),ISBLANK(AV336)),#N/A,
IF(AS336="empty","empty",
VLOOKUP(AS336,MonsterGroupTable!$A:$A,1,0)))))))</f>
        <v/>
      </c>
      <c r="BA336" s="2" t="str">
        <f>IF(AND(ISBLANK(AZ336),OR(NOT(ISBLANK(BB336)),NOT(ISBLANK(BC336)))),#N/A,
IF(ISBLANK(AZ336),"",
IF(AND(NOT(ISERROR(VLOOKUP(AZ336,MonsterTable!$A:$B,MATCH(MonsterTable!$B$1,MonsterTable!$A$1:$B$1,0),0))),OR(ISBLANK(BB336),ISBLANK(BC336))),#N/A,
IFERROR(VLOOKUP(AZ336,MonsterTable!$A:$B,MATCH(MonsterTable!$B$1,MonsterTable!$A$1:$B$1,0),0),
IF(OR(NOT(ISBLANK(BB336)),ISBLANK(BC336)),#N/A,
IF(AZ336="empty","empty",
VLOOKUP(AZ336,MonsterGroupTable!$A:$A,1,0)))))))</f>
        <v/>
      </c>
      <c r="BH336" s="2" t="str">
        <f>IF(AND(ISBLANK(BG336),OR(NOT(ISBLANK(BI336)),NOT(ISBLANK(BJ336)))),#N/A,
IF(ISBLANK(BG336),"",
IF(AND(NOT(ISERROR(VLOOKUP(BG336,MonsterTable!$A:$B,MATCH(MonsterTable!$B$1,MonsterTable!$A$1:$B$1,0),0))),OR(ISBLANK(BI336),ISBLANK(BJ336))),#N/A,
IFERROR(VLOOKUP(BG336,MonsterTable!$A:$B,MATCH(MonsterTable!$B$1,MonsterTable!$A$1:$B$1,0),0),
IF(OR(NOT(ISBLANK(BI336)),ISBLANK(BJ336)),#N/A,
IF(BG336="empty","empty",
VLOOKUP(BG336,MonsterGroupTable!$A:$A,1,0)))))))</f>
        <v/>
      </c>
      <c r="BO336" s="2" t="str">
        <f>IF(AND(ISBLANK(BN336),OR(NOT(ISBLANK(BP336)),NOT(ISBLANK(BQ336)))),#N/A,
IF(ISBLANK(BN336),"",
IF(AND(NOT(ISERROR(VLOOKUP(BN336,MonsterTable!$A:$B,MATCH(MonsterTable!$B$1,MonsterTable!$A$1:$B$1,0),0))),OR(ISBLANK(BP336),ISBLANK(BQ336))),#N/A,
IFERROR(VLOOKUP(BN336,MonsterTable!$A:$B,MATCH(MonsterTable!$B$1,MonsterTable!$A$1:$B$1,0),0),
IF(OR(NOT(ISBLANK(BP336)),ISBLANK(BQ336)),#N/A,
IF(BN336="empty","empty",
VLOOKUP(BN336,MonsterGroupTable!$A:$A,1,0)))))))</f>
        <v/>
      </c>
      <c r="BV336" s="2" t="str">
        <f>IF(AND(ISBLANK(BU336),OR(NOT(ISBLANK(BW336)),NOT(ISBLANK(BX336)))),#N/A,
IF(ISBLANK(BU336),"",
IF(AND(NOT(ISERROR(VLOOKUP(BU336,MonsterTable!$A:$B,MATCH(MonsterTable!$B$1,MonsterTable!$A$1:$B$1,0),0))),OR(ISBLANK(BW336),ISBLANK(BX336))),#N/A,
IFERROR(VLOOKUP(BU336,MonsterTable!$A:$B,MATCH(MonsterTable!$B$1,MonsterTable!$A$1:$B$1,0),0),
IF(OR(NOT(ISBLANK(BW336)),ISBLANK(BX336)),#N/A,
IF(BU336="empty","empty",
VLOOKUP(BU336,MonsterGroupTable!$A:$A,1,0)))))))</f>
        <v/>
      </c>
      <c r="CC336" s="2" t="str">
        <f>IF(AND(ISBLANK(CB336),OR(NOT(ISBLANK(CD336)),NOT(ISBLANK(CE336)))),#N/A,
IF(ISBLANK(CB336),"",
IF(AND(NOT(ISERROR(VLOOKUP(CB336,MonsterTable!$A:$B,MATCH(MonsterTable!$B$1,MonsterTable!$A$1:$B$1,0),0))),OR(ISBLANK(CD336),ISBLANK(CE336))),#N/A,
IFERROR(VLOOKUP(CB336,MonsterTable!$A:$B,MATCH(MonsterTable!$B$1,MonsterTable!$A$1:$B$1,0),0),
IF(OR(NOT(ISBLANK(CD336)),ISBLANK(CE336)),#N/A,
IF(CB336="empty","empty",
VLOOKUP(CB336,MonsterGroupTable!$A:$A,1,0)))))))</f>
        <v/>
      </c>
      <c r="CJ336" s="2" t="str">
        <f>IF(AND(ISBLANK(CI336),OR(NOT(ISBLANK(CK336)),NOT(ISBLANK(CL336)))),#N/A,
IF(ISBLANK(CI336),"",
IF(AND(NOT(ISERROR(VLOOKUP(CI336,MonsterTable!$A:$B,MATCH(MonsterTable!$B$1,MonsterTable!$A$1:$B$1,0),0))),OR(ISBLANK(CK336),ISBLANK(CL336))),#N/A,
IFERROR(VLOOKUP(CI336,MonsterTable!$A:$B,MATCH(MonsterTable!$B$1,MonsterTable!$A$1:$B$1,0),0),
IF(OR(NOT(ISBLANK(CK336)),ISBLANK(CL336)),#N/A,
IF(CI336="empty","empty",
VLOOKUP(CI336,MonsterGroupTable!$A:$A,1,0)))))))</f>
        <v/>
      </c>
    </row>
    <row r="337" spans="1:88">
      <c r="A337">
        <v>10336</v>
      </c>
      <c r="B337">
        <f t="shared" si="10"/>
        <v>1.1000000000000001</v>
      </c>
      <c r="C337">
        <f t="shared" si="10"/>
        <v>1.1000000000000001</v>
      </c>
      <c r="F337">
        <v>900</v>
      </c>
      <c r="G337">
        <v>19147</v>
      </c>
      <c r="H337">
        <v>0</v>
      </c>
      <c r="I337">
        <v>0</v>
      </c>
      <c r="J337">
        <v>0</v>
      </c>
      <c r="K337" t="s">
        <v>28</v>
      </c>
      <c r="L337" t="s">
        <v>247</v>
      </c>
      <c r="M337" t="s">
        <v>79</v>
      </c>
      <c r="N337" t="s">
        <v>80</v>
      </c>
      <c r="O337">
        <v>0</v>
      </c>
      <c r="P337">
        <v>-4.75</v>
      </c>
      <c r="Q337">
        <v>-3.5</v>
      </c>
      <c r="R337">
        <v>4.75</v>
      </c>
      <c r="S337">
        <v>3</v>
      </c>
      <c r="T337">
        <v>-13.5</v>
      </c>
      <c r="U337">
        <v>2.5499999999999998</v>
      </c>
      <c r="V337">
        <v>-6.75</v>
      </c>
      <c r="W337" t="str">
        <f t="shared" si="11"/>
        <v>g114,5</v>
      </c>
      <c r="X337" s="1" t="s">
        <v>313</v>
      </c>
      <c r="Y337" s="2" t="str">
        <f>IF(AND(ISBLANK(X337),OR(NOT(ISBLANK(Z337)),NOT(ISBLANK(AA337)))),#N/A,
IF(ISBLANK(X337),"",
IF(AND(NOT(ISERROR(VLOOKUP(X337,MonsterTable!$A:$B,MATCH(MonsterTable!$B$1,MonsterTable!$A$1:$B$1,0),0))),OR(ISBLANK(Z337),ISBLANK(AA337))),#N/A,
IFERROR(VLOOKUP(X337,MonsterTable!$A:$B,MATCH(MonsterTable!$B$1,MonsterTable!$A$1:$B$1,0),0),
IF(OR(NOT(ISBLANK(Z337)),ISBLANK(AA337)),#N/A,
IF(X337="empty","empty",
VLOOKUP(X337,MonsterGroupTable!$A:$A,1,0)))))))</f>
        <v>g114</v>
      </c>
      <c r="AA337">
        <v>5</v>
      </c>
      <c r="AF337" s="2" t="str">
        <f>IF(AND(ISBLANK(AE337),OR(NOT(ISBLANK(AG337)),NOT(ISBLANK(AH337)))),#N/A,
IF(ISBLANK(AE337),"",
IF(AND(NOT(ISERROR(VLOOKUP(AE337,MonsterTable!$A:$B,MATCH(MonsterTable!$B$1,MonsterTable!$A$1:$B$1,0),0))),OR(ISBLANK(AG337),ISBLANK(AH337))),#N/A,
IFERROR(VLOOKUP(AE337,MonsterTable!$A:$B,MATCH(MonsterTable!$B$1,MonsterTable!$A$1:$B$1,0),0),
IF(OR(NOT(ISBLANK(AG337)),ISBLANK(AH337)),#N/A,
IF(AE337="empty","empty",
VLOOKUP(AE337,MonsterGroupTable!$A:$A,1,0)))))))</f>
        <v/>
      </c>
      <c r="AM337" s="2" t="str">
        <f>IF(AND(ISBLANK(AL337),OR(NOT(ISBLANK(AN337)),NOT(ISBLANK(AO337)))),#N/A,
IF(ISBLANK(AL337),"",
IF(AND(NOT(ISERROR(VLOOKUP(AL337,MonsterTable!$A:$B,MATCH(MonsterTable!$B$1,MonsterTable!$A$1:$B$1,0),0))),OR(ISBLANK(AN337),ISBLANK(AO337))),#N/A,
IFERROR(VLOOKUP(AL337,MonsterTable!$A:$B,MATCH(MonsterTable!$B$1,MonsterTable!$A$1:$B$1,0),0),
IF(OR(NOT(ISBLANK(AN337)),ISBLANK(AO337)),#N/A,
IF(AL337="empty","empty",
VLOOKUP(AL337,MonsterGroupTable!$A:$A,1,0)))))))</f>
        <v/>
      </c>
      <c r="AT337" s="2" t="str">
        <f>IF(AND(ISBLANK(AS337),OR(NOT(ISBLANK(AU337)),NOT(ISBLANK(AV337)))),#N/A,
IF(ISBLANK(AS337),"",
IF(AND(NOT(ISERROR(VLOOKUP(AS337,MonsterTable!$A:$B,MATCH(MonsterTable!$B$1,MonsterTable!$A$1:$B$1,0),0))),OR(ISBLANK(AU337),ISBLANK(AV337))),#N/A,
IFERROR(VLOOKUP(AS337,MonsterTable!$A:$B,MATCH(MonsterTable!$B$1,MonsterTable!$A$1:$B$1,0),0),
IF(OR(NOT(ISBLANK(AU337)),ISBLANK(AV337)),#N/A,
IF(AS337="empty","empty",
VLOOKUP(AS337,MonsterGroupTable!$A:$A,1,0)))))))</f>
        <v/>
      </c>
      <c r="BA337" s="2" t="str">
        <f>IF(AND(ISBLANK(AZ337),OR(NOT(ISBLANK(BB337)),NOT(ISBLANK(BC337)))),#N/A,
IF(ISBLANK(AZ337),"",
IF(AND(NOT(ISERROR(VLOOKUP(AZ337,MonsterTable!$A:$B,MATCH(MonsterTable!$B$1,MonsterTable!$A$1:$B$1,0),0))),OR(ISBLANK(BB337),ISBLANK(BC337))),#N/A,
IFERROR(VLOOKUP(AZ337,MonsterTable!$A:$B,MATCH(MonsterTable!$B$1,MonsterTable!$A$1:$B$1,0),0),
IF(OR(NOT(ISBLANK(BB337)),ISBLANK(BC337)),#N/A,
IF(AZ337="empty","empty",
VLOOKUP(AZ337,MonsterGroupTable!$A:$A,1,0)))))))</f>
        <v/>
      </c>
      <c r="BH337" s="2" t="str">
        <f>IF(AND(ISBLANK(BG337),OR(NOT(ISBLANK(BI337)),NOT(ISBLANK(BJ337)))),#N/A,
IF(ISBLANK(BG337),"",
IF(AND(NOT(ISERROR(VLOOKUP(BG337,MonsterTable!$A:$B,MATCH(MonsterTable!$B$1,MonsterTable!$A$1:$B$1,0),0))),OR(ISBLANK(BI337),ISBLANK(BJ337))),#N/A,
IFERROR(VLOOKUP(BG337,MonsterTable!$A:$B,MATCH(MonsterTable!$B$1,MonsterTable!$A$1:$B$1,0),0),
IF(OR(NOT(ISBLANK(BI337)),ISBLANK(BJ337)),#N/A,
IF(BG337="empty","empty",
VLOOKUP(BG337,MonsterGroupTable!$A:$A,1,0)))))))</f>
        <v/>
      </c>
      <c r="BO337" s="2" t="str">
        <f>IF(AND(ISBLANK(BN337),OR(NOT(ISBLANK(BP337)),NOT(ISBLANK(BQ337)))),#N/A,
IF(ISBLANK(BN337),"",
IF(AND(NOT(ISERROR(VLOOKUP(BN337,MonsterTable!$A:$B,MATCH(MonsterTable!$B$1,MonsterTable!$A$1:$B$1,0),0))),OR(ISBLANK(BP337),ISBLANK(BQ337))),#N/A,
IFERROR(VLOOKUP(BN337,MonsterTable!$A:$B,MATCH(MonsterTable!$B$1,MonsterTable!$A$1:$B$1,0),0),
IF(OR(NOT(ISBLANK(BP337)),ISBLANK(BQ337)),#N/A,
IF(BN337="empty","empty",
VLOOKUP(BN337,MonsterGroupTable!$A:$A,1,0)))))))</f>
        <v/>
      </c>
      <c r="BV337" s="2" t="str">
        <f>IF(AND(ISBLANK(BU337),OR(NOT(ISBLANK(BW337)),NOT(ISBLANK(BX337)))),#N/A,
IF(ISBLANK(BU337),"",
IF(AND(NOT(ISERROR(VLOOKUP(BU337,MonsterTable!$A:$B,MATCH(MonsterTable!$B$1,MonsterTable!$A$1:$B$1,0),0))),OR(ISBLANK(BW337),ISBLANK(BX337))),#N/A,
IFERROR(VLOOKUP(BU337,MonsterTable!$A:$B,MATCH(MonsterTable!$B$1,MonsterTable!$A$1:$B$1,0),0),
IF(OR(NOT(ISBLANK(BW337)),ISBLANK(BX337)),#N/A,
IF(BU337="empty","empty",
VLOOKUP(BU337,MonsterGroupTable!$A:$A,1,0)))))))</f>
        <v/>
      </c>
      <c r="CC337" s="2" t="str">
        <f>IF(AND(ISBLANK(CB337),OR(NOT(ISBLANK(CD337)),NOT(ISBLANK(CE337)))),#N/A,
IF(ISBLANK(CB337),"",
IF(AND(NOT(ISERROR(VLOOKUP(CB337,MonsterTable!$A:$B,MATCH(MonsterTable!$B$1,MonsterTable!$A$1:$B$1,0),0))),OR(ISBLANK(CD337),ISBLANK(CE337))),#N/A,
IFERROR(VLOOKUP(CB337,MonsterTable!$A:$B,MATCH(MonsterTable!$B$1,MonsterTable!$A$1:$B$1,0),0),
IF(OR(NOT(ISBLANK(CD337)),ISBLANK(CE337)),#N/A,
IF(CB337="empty","empty",
VLOOKUP(CB337,MonsterGroupTable!$A:$A,1,0)))))))</f>
        <v/>
      </c>
      <c r="CJ337" s="2" t="str">
        <f>IF(AND(ISBLANK(CI337),OR(NOT(ISBLANK(CK337)),NOT(ISBLANK(CL337)))),#N/A,
IF(ISBLANK(CI337),"",
IF(AND(NOT(ISERROR(VLOOKUP(CI337,MonsterTable!$A:$B,MATCH(MonsterTable!$B$1,MonsterTable!$A$1:$B$1,0),0))),OR(ISBLANK(CK337),ISBLANK(CL337))),#N/A,
IFERROR(VLOOKUP(CI337,MonsterTable!$A:$B,MATCH(MonsterTable!$B$1,MonsterTable!$A$1:$B$1,0),0),
IF(OR(NOT(ISBLANK(CK337)),ISBLANK(CL337)),#N/A,
IF(CI337="empty","empty",
VLOOKUP(CI337,MonsterGroupTable!$A:$A,1,0)))))))</f>
        <v/>
      </c>
    </row>
    <row r="338" spans="1:88">
      <c r="A338">
        <v>10337</v>
      </c>
      <c r="B338">
        <f t="shared" si="10"/>
        <v>1.1000000000000001</v>
      </c>
      <c r="C338">
        <f t="shared" si="10"/>
        <v>1.1000000000000001</v>
      </c>
      <c r="F338">
        <v>900</v>
      </c>
      <c r="G338">
        <v>19282</v>
      </c>
      <c r="H338">
        <v>0</v>
      </c>
      <c r="I338">
        <v>0</v>
      </c>
      <c r="J338">
        <v>0</v>
      </c>
      <c r="K338" t="s">
        <v>28</v>
      </c>
      <c r="L338" t="s">
        <v>247</v>
      </c>
      <c r="M338" t="s">
        <v>79</v>
      </c>
      <c r="N338" t="s">
        <v>80</v>
      </c>
      <c r="O338">
        <v>0</v>
      </c>
      <c r="P338">
        <v>-4.75</v>
      </c>
      <c r="Q338">
        <v>-3.5</v>
      </c>
      <c r="R338">
        <v>4.75</v>
      </c>
      <c r="S338">
        <v>3</v>
      </c>
      <c r="T338">
        <v>-13.5</v>
      </c>
      <c r="U338">
        <v>2.5499999999999998</v>
      </c>
      <c r="V338">
        <v>-6.75</v>
      </c>
      <c r="W338" t="str">
        <f t="shared" si="11"/>
        <v>g114,5</v>
      </c>
      <c r="X338" s="1" t="s">
        <v>313</v>
      </c>
      <c r="Y338" s="2" t="str">
        <f>IF(AND(ISBLANK(X338),OR(NOT(ISBLANK(Z338)),NOT(ISBLANK(AA338)))),#N/A,
IF(ISBLANK(X338),"",
IF(AND(NOT(ISERROR(VLOOKUP(X338,MonsterTable!$A:$B,MATCH(MonsterTable!$B$1,MonsterTable!$A$1:$B$1,0),0))),OR(ISBLANK(Z338),ISBLANK(AA338))),#N/A,
IFERROR(VLOOKUP(X338,MonsterTable!$A:$B,MATCH(MonsterTable!$B$1,MonsterTable!$A$1:$B$1,0),0),
IF(OR(NOT(ISBLANK(Z338)),ISBLANK(AA338)),#N/A,
IF(X338="empty","empty",
VLOOKUP(X338,MonsterGroupTable!$A:$A,1,0)))))))</f>
        <v>g114</v>
      </c>
      <c r="AA338">
        <v>5</v>
      </c>
      <c r="AF338" s="2" t="str">
        <f>IF(AND(ISBLANK(AE338),OR(NOT(ISBLANK(AG338)),NOT(ISBLANK(AH338)))),#N/A,
IF(ISBLANK(AE338),"",
IF(AND(NOT(ISERROR(VLOOKUP(AE338,MonsterTable!$A:$B,MATCH(MonsterTable!$B$1,MonsterTable!$A$1:$B$1,0),0))),OR(ISBLANK(AG338),ISBLANK(AH338))),#N/A,
IFERROR(VLOOKUP(AE338,MonsterTable!$A:$B,MATCH(MonsterTable!$B$1,MonsterTable!$A$1:$B$1,0),0),
IF(OR(NOT(ISBLANK(AG338)),ISBLANK(AH338)),#N/A,
IF(AE338="empty","empty",
VLOOKUP(AE338,MonsterGroupTable!$A:$A,1,0)))))))</f>
        <v/>
      </c>
      <c r="AM338" s="2" t="str">
        <f>IF(AND(ISBLANK(AL338),OR(NOT(ISBLANK(AN338)),NOT(ISBLANK(AO338)))),#N/A,
IF(ISBLANK(AL338),"",
IF(AND(NOT(ISERROR(VLOOKUP(AL338,MonsterTable!$A:$B,MATCH(MonsterTable!$B$1,MonsterTable!$A$1:$B$1,0),0))),OR(ISBLANK(AN338),ISBLANK(AO338))),#N/A,
IFERROR(VLOOKUP(AL338,MonsterTable!$A:$B,MATCH(MonsterTable!$B$1,MonsterTable!$A$1:$B$1,0),0),
IF(OR(NOT(ISBLANK(AN338)),ISBLANK(AO338)),#N/A,
IF(AL338="empty","empty",
VLOOKUP(AL338,MonsterGroupTable!$A:$A,1,0)))))))</f>
        <v/>
      </c>
      <c r="AT338" s="2" t="str">
        <f>IF(AND(ISBLANK(AS338),OR(NOT(ISBLANK(AU338)),NOT(ISBLANK(AV338)))),#N/A,
IF(ISBLANK(AS338),"",
IF(AND(NOT(ISERROR(VLOOKUP(AS338,MonsterTable!$A:$B,MATCH(MonsterTable!$B$1,MonsterTable!$A$1:$B$1,0),0))),OR(ISBLANK(AU338),ISBLANK(AV338))),#N/A,
IFERROR(VLOOKUP(AS338,MonsterTable!$A:$B,MATCH(MonsterTable!$B$1,MonsterTable!$A$1:$B$1,0),0),
IF(OR(NOT(ISBLANK(AU338)),ISBLANK(AV338)),#N/A,
IF(AS338="empty","empty",
VLOOKUP(AS338,MonsterGroupTable!$A:$A,1,0)))))))</f>
        <v/>
      </c>
      <c r="BA338" s="2" t="str">
        <f>IF(AND(ISBLANK(AZ338),OR(NOT(ISBLANK(BB338)),NOT(ISBLANK(BC338)))),#N/A,
IF(ISBLANK(AZ338),"",
IF(AND(NOT(ISERROR(VLOOKUP(AZ338,MonsterTable!$A:$B,MATCH(MonsterTable!$B$1,MonsterTable!$A$1:$B$1,0),0))),OR(ISBLANK(BB338),ISBLANK(BC338))),#N/A,
IFERROR(VLOOKUP(AZ338,MonsterTable!$A:$B,MATCH(MonsterTable!$B$1,MonsterTable!$A$1:$B$1,0),0),
IF(OR(NOT(ISBLANK(BB338)),ISBLANK(BC338)),#N/A,
IF(AZ338="empty","empty",
VLOOKUP(AZ338,MonsterGroupTable!$A:$A,1,0)))))))</f>
        <v/>
      </c>
      <c r="BH338" s="2" t="str">
        <f>IF(AND(ISBLANK(BG338),OR(NOT(ISBLANK(BI338)),NOT(ISBLANK(BJ338)))),#N/A,
IF(ISBLANK(BG338),"",
IF(AND(NOT(ISERROR(VLOOKUP(BG338,MonsterTable!$A:$B,MATCH(MonsterTable!$B$1,MonsterTable!$A$1:$B$1,0),0))),OR(ISBLANK(BI338),ISBLANK(BJ338))),#N/A,
IFERROR(VLOOKUP(BG338,MonsterTable!$A:$B,MATCH(MonsterTable!$B$1,MonsterTable!$A$1:$B$1,0),0),
IF(OR(NOT(ISBLANK(BI338)),ISBLANK(BJ338)),#N/A,
IF(BG338="empty","empty",
VLOOKUP(BG338,MonsterGroupTable!$A:$A,1,0)))))))</f>
        <v/>
      </c>
      <c r="BO338" s="2" t="str">
        <f>IF(AND(ISBLANK(BN338),OR(NOT(ISBLANK(BP338)),NOT(ISBLANK(BQ338)))),#N/A,
IF(ISBLANK(BN338),"",
IF(AND(NOT(ISERROR(VLOOKUP(BN338,MonsterTable!$A:$B,MATCH(MonsterTable!$B$1,MonsterTable!$A$1:$B$1,0),0))),OR(ISBLANK(BP338),ISBLANK(BQ338))),#N/A,
IFERROR(VLOOKUP(BN338,MonsterTable!$A:$B,MATCH(MonsterTable!$B$1,MonsterTable!$A$1:$B$1,0),0),
IF(OR(NOT(ISBLANK(BP338)),ISBLANK(BQ338)),#N/A,
IF(BN338="empty","empty",
VLOOKUP(BN338,MonsterGroupTable!$A:$A,1,0)))))))</f>
        <v/>
      </c>
      <c r="BV338" s="2" t="str">
        <f>IF(AND(ISBLANK(BU338),OR(NOT(ISBLANK(BW338)),NOT(ISBLANK(BX338)))),#N/A,
IF(ISBLANK(BU338),"",
IF(AND(NOT(ISERROR(VLOOKUP(BU338,MonsterTable!$A:$B,MATCH(MonsterTable!$B$1,MonsterTable!$A$1:$B$1,0),0))),OR(ISBLANK(BW338),ISBLANK(BX338))),#N/A,
IFERROR(VLOOKUP(BU338,MonsterTable!$A:$B,MATCH(MonsterTable!$B$1,MonsterTable!$A$1:$B$1,0),0),
IF(OR(NOT(ISBLANK(BW338)),ISBLANK(BX338)),#N/A,
IF(BU338="empty","empty",
VLOOKUP(BU338,MonsterGroupTable!$A:$A,1,0)))))))</f>
        <v/>
      </c>
      <c r="CC338" s="2" t="str">
        <f>IF(AND(ISBLANK(CB338),OR(NOT(ISBLANK(CD338)),NOT(ISBLANK(CE338)))),#N/A,
IF(ISBLANK(CB338),"",
IF(AND(NOT(ISERROR(VLOOKUP(CB338,MonsterTable!$A:$B,MATCH(MonsterTable!$B$1,MonsterTable!$A$1:$B$1,0),0))),OR(ISBLANK(CD338),ISBLANK(CE338))),#N/A,
IFERROR(VLOOKUP(CB338,MonsterTable!$A:$B,MATCH(MonsterTable!$B$1,MonsterTable!$A$1:$B$1,0),0),
IF(OR(NOT(ISBLANK(CD338)),ISBLANK(CE338)),#N/A,
IF(CB338="empty","empty",
VLOOKUP(CB338,MonsterGroupTable!$A:$A,1,0)))))))</f>
        <v/>
      </c>
      <c r="CJ338" s="2" t="str">
        <f>IF(AND(ISBLANK(CI338),OR(NOT(ISBLANK(CK338)),NOT(ISBLANK(CL338)))),#N/A,
IF(ISBLANK(CI338),"",
IF(AND(NOT(ISERROR(VLOOKUP(CI338,MonsterTable!$A:$B,MATCH(MonsterTable!$B$1,MonsterTable!$A$1:$B$1,0),0))),OR(ISBLANK(CK338),ISBLANK(CL338))),#N/A,
IFERROR(VLOOKUP(CI338,MonsterTable!$A:$B,MATCH(MonsterTable!$B$1,MonsterTable!$A$1:$B$1,0),0),
IF(OR(NOT(ISBLANK(CK338)),ISBLANK(CL338)),#N/A,
IF(CI338="empty","empty",
VLOOKUP(CI338,MonsterGroupTable!$A:$A,1,0)))))))</f>
        <v/>
      </c>
    </row>
    <row r="339" spans="1:88">
      <c r="A339">
        <v>10338</v>
      </c>
      <c r="B339">
        <f t="shared" si="10"/>
        <v>1.1000000000000001</v>
      </c>
      <c r="C339">
        <f t="shared" si="10"/>
        <v>1.1000000000000001</v>
      </c>
      <c r="F339">
        <v>900</v>
      </c>
      <c r="G339">
        <v>19417</v>
      </c>
      <c r="H339">
        <v>0</v>
      </c>
      <c r="I339">
        <v>0</v>
      </c>
      <c r="J339">
        <v>0</v>
      </c>
      <c r="K339" t="s">
        <v>28</v>
      </c>
      <c r="L339" t="s">
        <v>247</v>
      </c>
      <c r="M339" t="s">
        <v>79</v>
      </c>
      <c r="N339" t="s">
        <v>80</v>
      </c>
      <c r="O339">
        <v>0</v>
      </c>
      <c r="P339">
        <v>-4.75</v>
      </c>
      <c r="Q339">
        <v>-3.5</v>
      </c>
      <c r="R339">
        <v>4.75</v>
      </c>
      <c r="S339">
        <v>3</v>
      </c>
      <c r="T339">
        <v>-13.5</v>
      </c>
      <c r="U339">
        <v>2.5499999999999998</v>
      </c>
      <c r="V339">
        <v>-6.75</v>
      </c>
      <c r="W339" t="str">
        <f t="shared" si="11"/>
        <v>g114,5</v>
      </c>
      <c r="X339" s="1" t="s">
        <v>313</v>
      </c>
      <c r="Y339" s="2" t="str">
        <f>IF(AND(ISBLANK(X339),OR(NOT(ISBLANK(Z339)),NOT(ISBLANK(AA339)))),#N/A,
IF(ISBLANK(X339),"",
IF(AND(NOT(ISERROR(VLOOKUP(X339,MonsterTable!$A:$B,MATCH(MonsterTable!$B$1,MonsterTable!$A$1:$B$1,0),0))),OR(ISBLANK(Z339),ISBLANK(AA339))),#N/A,
IFERROR(VLOOKUP(X339,MonsterTable!$A:$B,MATCH(MonsterTable!$B$1,MonsterTable!$A$1:$B$1,0),0),
IF(OR(NOT(ISBLANK(Z339)),ISBLANK(AA339)),#N/A,
IF(X339="empty","empty",
VLOOKUP(X339,MonsterGroupTable!$A:$A,1,0)))))))</f>
        <v>g114</v>
      </c>
      <c r="AA339">
        <v>5</v>
      </c>
      <c r="AF339" s="2" t="str">
        <f>IF(AND(ISBLANK(AE339),OR(NOT(ISBLANK(AG339)),NOT(ISBLANK(AH339)))),#N/A,
IF(ISBLANK(AE339),"",
IF(AND(NOT(ISERROR(VLOOKUP(AE339,MonsterTable!$A:$B,MATCH(MonsterTable!$B$1,MonsterTable!$A$1:$B$1,0),0))),OR(ISBLANK(AG339),ISBLANK(AH339))),#N/A,
IFERROR(VLOOKUP(AE339,MonsterTable!$A:$B,MATCH(MonsterTable!$B$1,MonsterTable!$A$1:$B$1,0),0),
IF(OR(NOT(ISBLANK(AG339)),ISBLANK(AH339)),#N/A,
IF(AE339="empty","empty",
VLOOKUP(AE339,MonsterGroupTable!$A:$A,1,0)))))))</f>
        <v/>
      </c>
      <c r="AM339" s="2" t="str">
        <f>IF(AND(ISBLANK(AL339),OR(NOT(ISBLANK(AN339)),NOT(ISBLANK(AO339)))),#N/A,
IF(ISBLANK(AL339),"",
IF(AND(NOT(ISERROR(VLOOKUP(AL339,MonsterTable!$A:$B,MATCH(MonsterTable!$B$1,MonsterTable!$A$1:$B$1,0),0))),OR(ISBLANK(AN339),ISBLANK(AO339))),#N/A,
IFERROR(VLOOKUP(AL339,MonsterTable!$A:$B,MATCH(MonsterTable!$B$1,MonsterTable!$A$1:$B$1,0),0),
IF(OR(NOT(ISBLANK(AN339)),ISBLANK(AO339)),#N/A,
IF(AL339="empty","empty",
VLOOKUP(AL339,MonsterGroupTable!$A:$A,1,0)))))))</f>
        <v/>
      </c>
      <c r="AT339" s="2" t="str">
        <f>IF(AND(ISBLANK(AS339),OR(NOT(ISBLANK(AU339)),NOT(ISBLANK(AV339)))),#N/A,
IF(ISBLANK(AS339),"",
IF(AND(NOT(ISERROR(VLOOKUP(AS339,MonsterTable!$A:$B,MATCH(MonsterTable!$B$1,MonsterTable!$A$1:$B$1,0),0))),OR(ISBLANK(AU339),ISBLANK(AV339))),#N/A,
IFERROR(VLOOKUP(AS339,MonsterTable!$A:$B,MATCH(MonsterTable!$B$1,MonsterTable!$A$1:$B$1,0),0),
IF(OR(NOT(ISBLANK(AU339)),ISBLANK(AV339)),#N/A,
IF(AS339="empty","empty",
VLOOKUP(AS339,MonsterGroupTable!$A:$A,1,0)))))))</f>
        <v/>
      </c>
      <c r="BA339" s="2" t="str">
        <f>IF(AND(ISBLANK(AZ339),OR(NOT(ISBLANK(BB339)),NOT(ISBLANK(BC339)))),#N/A,
IF(ISBLANK(AZ339),"",
IF(AND(NOT(ISERROR(VLOOKUP(AZ339,MonsterTable!$A:$B,MATCH(MonsterTable!$B$1,MonsterTable!$A$1:$B$1,0),0))),OR(ISBLANK(BB339),ISBLANK(BC339))),#N/A,
IFERROR(VLOOKUP(AZ339,MonsterTable!$A:$B,MATCH(MonsterTable!$B$1,MonsterTable!$A$1:$B$1,0),0),
IF(OR(NOT(ISBLANK(BB339)),ISBLANK(BC339)),#N/A,
IF(AZ339="empty","empty",
VLOOKUP(AZ339,MonsterGroupTable!$A:$A,1,0)))))))</f>
        <v/>
      </c>
      <c r="BH339" s="2" t="str">
        <f>IF(AND(ISBLANK(BG339),OR(NOT(ISBLANK(BI339)),NOT(ISBLANK(BJ339)))),#N/A,
IF(ISBLANK(BG339),"",
IF(AND(NOT(ISERROR(VLOOKUP(BG339,MonsterTable!$A:$B,MATCH(MonsterTable!$B$1,MonsterTable!$A$1:$B$1,0),0))),OR(ISBLANK(BI339),ISBLANK(BJ339))),#N/A,
IFERROR(VLOOKUP(BG339,MonsterTable!$A:$B,MATCH(MonsterTable!$B$1,MonsterTable!$A$1:$B$1,0),0),
IF(OR(NOT(ISBLANK(BI339)),ISBLANK(BJ339)),#N/A,
IF(BG339="empty","empty",
VLOOKUP(BG339,MonsterGroupTable!$A:$A,1,0)))))))</f>
        <v/>
      </c>
      <c r="BO339" s="2" t="str">
        <f>IF(AND(ISBLANK(BN339),OR(NOT(ISBLANK(BP339)),NOT(ISBLANK(BQ339)))),#N/A,
IF(ISBLANK(BN339),"",
IF(AND(NOT(ISERROR(VLOOKUP(BN339,MonsterTable!$A:$B,MATCH(MonsterTable!$B$1,MonsterTable!$A$1:$B$1,0),0))),OR(ISBLANK(BP339),ISBLANK(BQ339))),#N/A,
IFERROR(VLOOKUP(BN339,MonsterTable!$A:$B,MATCH(MonsterTable!$B$1,MonsterTable!$A$1:$B$1,0),0),
IF(OR(NOT(ISBLANK(BP339)),ISBLANK(BQ339)),#N/A,
IF(BN339="empty","empty",
VLOOKUP(BN339,MonsterGroupTable!$A:$A,1,0)))))))</f>
        <v/>
      </c>
      <c r="BV339" s="2" t="str">
        <f>IF(AND(ISBLANK(BU339),OR(NOT(ISBLANK(BW339)),NOT(ISBLANK(BX339)))),#N/A,
IF(ISBLANK(BU339),"",
IF(AND(NOT(ISERROR(VLOOKUP(BU339,MonsterTable!$A:$B,MATCH(MonsterTable!$B$1,MonsterTable!$A$1:$B$1,0),0))),OR(ISBLANK(BW339),ISBLANK(BX339))),#N/A,
IFERROR(VLOOKUP(BU339,MonsterTable!$A:$B,MATCH(MonsterTable!$B$1,MonsterTable!$A$1:$B$1,0),0),
IF(OR(NOT(ISBLANK(BW339)),ISBLANK(BX339)),#N/A,
IF(BU339="empty","empty",
VLOOKUP(BU339,MonsterGroupTable!$A:$A,1,0)))))))</f>
        <v/>
      </c>
      <c r="CC339" s="2" t="str">
        <f>IF(AND(ISBLANK(CB339),OR(NOT(ISBLANK(CD339)),NOT(ISBLANK(CE339)))),#N/A,
IF(ISBLANK(CB339),"",
IF(AND(NOT(ISERROR(VLOOKUP(CB339,MonsterTable!$A:$B,MATCH(MonsterTable!$B$1,MonsterTable!$A$1:$B$1,0),0))),OR(ISBLANK(CD339),ISBLANK(CE339))),#N/A,
IFERROR(VLOOKUP(CB339,MonsterTable!$A:$B,MATCH(MonsterTable!$B$1,MonsterTable!$A$1:$B$1,0),0),
IF(OR(NOT(ISBLANK(CD339)),ISBLANK(CE339)),#N/A,
IF(CB339="empty","empty",
VLOOKUP(CB339,MonsterGroupTable!$A:$A,1,0)))))))</f>
        <v/>
      </c>
      <c r="CJ339" s="2" t="str">
        <f>IF(AND(ISBLANK(CI339),OR(NOT(ISBLANK(CK339)),NOT(ISBLANK(CL339)))),#N/A,
IF(ISBLANK(CI339),"",
IF(AND(NOT(ISERROR(VLOOKUP(CI339,MonsterTable!$A:$B,MATCH(MonsterTable!$B$1,MonsterTable!$A$1:$B$1,0),0))),OR(ISBLANK(CK339),ISBLANK(CL339))),#N/A,
IFERROR(VLOOKUP(CI339,MonsterTable!$A:$B,MATCH(MonsterTable!$B$1,MonsterTable!$A$1:$B$1,0),0),
IF(OR(NOT(ISBLANK(CK339)),ISBLANK(CL339)),#N/A,
IF(CI339="empty","empty",
VLOOKUP(CI339,MonsterGroupTable!$A:$A,1,0)))))))</f>
        <v/>
      </c>
    </row>
    <row r="340" spans="1:88">
      <c r="A340">
        <v>10339</v>
      </c>
      <c r="B340">
        <f t="shared" si="10"/>
        <v>1.1000000000000001</v>
      </c>
      <c r="C340">
        <f t="shared" si="10"/>
        <v>1.1000000000000001</v>
      </c>
      <c r="F340">
        <v>900</v>
      </c>
      <c r="G340">
        <v>19552</v>
      </c>
      <c r="H340">
        <v>0</v>
      </c>
      <c r="I340">
        <v>0</v>
      </c>
      <c r="J340">
        <v>0</v>
      </c>
      <c r="K340" t="s">
        <v>28</v>
      </c>
      <c r="L340" t="s">
        <v>247</v>
      </c>
      <c r="M340" t="s">
        <v>79</v>
      </c>
      <c r="N340" t="s">
        <v>80</v>
      </c>
      <c r="O340">
        <v>0</v>
      </c>
      <c r="P340">
        <v>-4.75</v>
      </c>
      <c r="Q340">
        <v>-3.5</v>
      </c>
      <c r="R340">
        <v>4.75</v>
      </c>
      <c r="S340">
        <v>3</v>
      </c>
      <c r="T340">
        <v>-13.5</v>
      </c>
      <c r="U340">
        <v>2.5499999999999998</v>
      </c>
      <c r="V340">
        <v>-6.75</v>
      </c>
      <c r="W340" t="str">
        <f t="shared" si="11"/>
        <v>g114,5</v>
      </c>
      <c r="X340" s="1" t="s">
        <v>313</v>
      </c>
      <c r="Y340" s="2" t="str">
        <f>IF(AND(ISBLANK(X340),OR(NOT(ISBLANK(Z340)),NOT(ISBLANK(AA340)))),#N/A,
IF(ISBLANK(X340),"",
IF(AND(NOT(ISERROR(VLOOKUP(X340,MonsterTable!$A:$B,MATCH(MonsterTable!$B$1,MonsterTable!$A$1:$B$1,0),0))),OR(ISBLANK(Z340),ISBLANK(AA340))),#N/A,
IFERROR(VLOOKUP(X340,MonsterTable!$A:$B,MATCH(MonsterTable!$B$1,MonsterTable!$A$1:$B$1,0),0),
IF(OR(NOT(ISBLANK(Z340)),ISBLANK(AA340)),#N/A,
IF(X340="empty","empty",
VLOOKUP(X340,MonsterGroupTable!$A:$A,1,0)))))))</f>
        <v>g114</v>
      </c>
      <c r="AA340">
        <v>5</v>
      </c>
      <c r="AF340" s="2" t="str">
        <f>IF(AND(ISBLANK(AE340),OR(NOT(ISBLANK(AG340)),NOT(ISBLANK(AH340)))),#N/A,
IF(ISBLANK(AE340),"",
IF(AND(NOT(ISERROR(VLOOKUP(AE340,MonsterTable!$A:$B,MATCH(MonsterTable!$B$1,MonsterTable!$A$1:$B$1,0),0))),OR(ISBLANK(AG340),ISBLANK(AH340))),#N/A,
IFERROR(VLOOKUP(AE340,MonsterTable!$A:$B,MATCH(MonsterTable!$B$1,MonsterTable!$A$1:$B$1,0),0),
IF(OR(NOT(ISBLANK(AG340)),ISBLANK(AH340)),#N/A,
IF(AE340="empty","empty",
VLOOKUP(AE340,MonsterGroupTable!$A:$A,1,0)))))))</f>
        <v/>
      </c>
      <c r="AM340" s="2" t="str">
        <f>IF(AND(ISBLANK(AL340),OR(NOT(ISBLANK(AN340)),NOT(ISBLANK(AO340)))),#N/A,
IF(ISBLANK(AL340),"",
IF(AND(NOT(ISERROR(VLOOKUP(AL340,MonsterTable!$A:$B,MATCH(MonsterTable!$B$1,MonsterTable!$A$1:$B$1,0),0))),OR(ISBLANK(AN340),ISBLANK(AO340))),#N/A,
IFERROR(VLOOKUP(AL340,MonsterTable!$A:$B,MATCH(MonsterTable!$B$1,MonsterTable!$A$1:$B$1,0),0),
IF(OR(NOT(ISBLANK(AN340)),ISBLANK(AO340)),#N/A,
IF(AL340="empty","empty",
VLOOKUP(AL340,MonsterGroupTable!$A:$A,1,0)))))))</f>
        <v/>
      </c>
      <c r="AT340" s="2" t="str">
        <f>IF(AND(ISBLANK(AS340),OR(NOT(ISBLANK(AU340)),NOT(ISBLANK(AV340)))),#N/A,
IF(ISBLANK(AS340),"",
IF(AND(NOT(ISERROR(VLOOKUP(AS340,MonsterTable!$A:$B,MATCH(MonsterTable!$B$1,MonsterTable!$A$1:$B$1,0),0))),OR(ISBLANK(AU340),ISBLANK(AV340))),#N/A,
IFERROR(VLOOKUP(AS340,MonsterTable!$A:$B,MATCH(MonsterTable!$B$1,MonsterTable!$A$1:$B$1,0),0),
IF(OR(NOT(ISBLANK(AU340)),ISBLANK(AV340)),#N/A,
IF(AS340="empty","empty",
VLOOKUP(AS340,MonsterGroupTable!$A:$A,1,0)))))))</f>
        <v/>
      </c>
      <c r="BA340" s="2" t="str">
        <f>IF(AND(ISBLANK(AZ340),OR(NOT(ISBLANK(BB340)),NOT(ISBLANK(BC340)))),#N/A,
IF(ISBLANK(AZ340),"",
IF(AND(NOT(ISERROR(VLOOKUP(AZ340,MonsterTable!$A:$B,MATCH(MonsterTable!$B$1,MonsterTable!$A$1:$B$1,0),0))),OR(ISBLANK(BB340),ISBLANK(BC340))),#N/A,
IFERROR(VLOOKUP(AZ340,MonsterTable!$A:$B,MATCH(MonsterTable!$B$1,MonsterTable!$A$1:$B$1,0),0),
IF(OR(NOT(ISBLANK(BB340)),ISBLANK(BC340)),#N/A,
IF(AZ340="empty","empty",
VLOOKUP(AZ340,MonsterGroupTable!$A:$A,1,0)))))))</f>
        <v/>
      </c>
      <c r="BH340" s="2" t="str">
        <f>IF(AND(ISBLANK(BG340),OR(NOT(ISBLANK(BI340)),NOT(ISBLANK(BJ340)))),#N/A,
IF(ISBLANK(BG340),"",
IF(AND(NOT(ISERROR(VLOOKUP(BG340,MonsterTable!$A:$B,MATCH(MonsterTable!$B$1,MonsterTable!$A$1:$B$1,0),0))),OR(ISBLANK(BI340),ISBLANK(BJ340))),#N/A,
IFERROR(VLOOKUP(BG340,MonsterTable!$A:$B,MATCH(MonsterTable!$B$1,MonsterTable!$A$1:$B$1,0),0),
IF(OR(NOT(ISBLANK(BI340)),ISBLANK(BJ340)),#N/A,
IF(BG340="empty","empty",
VLOOKUP(BG340,MonsterGroupTable!$A:$A,1,0)))))))</f>
        <v/>
      </c>
      <c r="BO340" s="2" t="str">
        <f>IF(AND(ISBLANK(BN340),OR(NOT(ISBLANK(BP340)),NOT(ISBLANK(BQ340)))),#N/A,
IF(ISBLANK(BN340),"",
IF(AND(NOT(ISERROR(VLOOKUP(BN340,MonsterTable!$A:$B,MATCH(MonsterTable!$B$1,MonsterTable!$A$1:$B$1,0),0))),OR(ISBLANK(BP340),ISBLANK(BQ340))),#N/A,
IFERROR(VLOOKUP(BN340,MonsterTable!$A:$B,MATCH(MonsterTable!$B$1,MonsterTable!$A$1:$B$1,0),0),
IF(OR(NOT(ISBLANK(BP340)),ISBLANK(BQ340)),#N/A,
IF(BN340="empty","empty",
VLOOKUP(BN340,MonsterGroupTable!$A:$A,1,0)))))))</f>
        <v/>
      </c>
      <c r="BV340" s="2" t="str">
        <f>IF(AND(ISBLANK(BU340),OR(NOT(ISBLANK(BW340)),NOT(ISBLANK(BX340)))),#N/A,
IF(ISBLANK(BU340),"",
IF(AND(NOT(ISERROR(VLOOKUP(BU340,MonsterTable!$A:$B,MATCH(MonsterTable!$B$1,MonsterTable!$A$1:$B$1,0),0))),OR(ISBLANK(BW340),ISBLANK(BX340))),#N/A,
IFERROR(VLOOKUP(BU340,MonsterTable!$A:$B,MATCH(MonsterTable!$B$1,MonsterTable!$A$1:$B$1,0),0),
IF(OR(NOT(ISBLANK(BW340)),ISBLANK(BX340)),#N/A,
IF(BU340="empty","empty",
VLOOKUP(BU340,MonsterGroupTable!$A:$A,1,0)))))))</f>
        <v/>
      </c>
      <c r="CC340" s="2" t="str">
        <f>IF(AND(ISBLANK(CB340),OR(NOT(ISBLANK(CD340)),NOT(ISBLANK(CE340)))),#N/A,
IF(ISBLANK(CB340),"",
IF(AND(NOT(ISERROR(VLOOKUP(CB340,MonsterTable!$A:$B,MATCH(MonsterTable!$B$1,MonsterTable!$A$1:$B$1,0),0))),OR(ISBLANK(CD340),ISBLANK(CE340))),#N/A,
IFERROR(VLOOKUP(CB340,MonsterTable!$A:$B,MATCH(MonsterTable!$B$1,MonsterTable!$A$1:$B$1,0),0),
IF(OR(NOT(ISBLANK(CD340)),ISBLANK(CE340)),#N/A,
IF(CB340="empty","empty",
VLOOKUP(CB340,MonsterGroupTable!$A:$A,1,0)))))))</f>
        <v/>
      </c>
      <c r="CJ340" s="2" t="str">
        <f>IF(AND(ISBLANK(CI340),OR(NOT(ISBLANK(CK340)),NOT(ISBLANK(CL340)))),#N/A,
IF(ISBLANK(CI340),"",
IF(AND(NOT(ISERROR(VLOOKUP(CI340,MonsterTable!$A:$B,MATCH(MonsterTable!$B$1,MonsterTable!$A$1:$B$1,0),0))),OR(ISBLANK(CK340),ISBLANK(CL340))),#N/A,
IFERROR(VLOOKUP(CI340,MonsterTable!$A:$B,MATCH(MonsterTable!$B$1,MonsterTable!$A$1:$B$1,0),0),
IF(OR(NOT(ISBLANK(CK340)),ISBLANK(CL340)),#N/A,
IF(CI340="empty","empty",
VLOOKUP(CI340,MonsterGroupTable!$A:$A,1,0)))))))</f>
        <v/>
      </c>
    </row>
    <row r="341" spans="1:88">
      <c r="A341">
        <v>10340</v>
      </c>
      <c r="B341">
        <f t="shared" si="10"/>
        <v>1.2</v>
      </c>
      <c r="C341">
        <f t="shared" si="10"/>
        <v>1.1000000000000001</v>
      </c>
      <c r="F341">
        <v>900</v>
      </c>
      <c r="G341">
        <v>19687</v>
      </c>
      <c r="H341">
        <v>0</v>
      </c>
      <c r="I341">
        <v>0</v>
      </c>
      <c r="J341">
        <v>0</v>
      </c>
      <c r="K341" t="s">
        <v>28</v>
      </c>
      <c r="L341" t="s">
        <v>247</v>
      </c>
      <c r="M341" t="s">
        <v>79</v>
      </c>
      <c r="N341" t="s">
        <v>80</v>
      </c>
      <c r="O341">
        <v>0</v>
      </c>
      <c r="P341">
        <v>-4.75</v>
      </c>
      <c r="Q341">
        <v>-3.5</v>
      </c>
      <c r="R341">
        <v>4.75</v>
      </c>
      <c r="S341">
        <v>3</v>
      </c>
      <c r="T341">
        <v>-13.5</v>
      </c>
      <c r="U341">
        <v>2.5499999999999998</v>
      </c>
      <c r="V341">
        <v>-6.75</v>
      </c>
      <c r="W341" t="str">
        <f t="shared" si="11"/>
        <v>g114,5</v>
      </c>
      <c r="X341" s="1" t="s">
        <v>313</v>
      </c>
      <c r="Y341" s="2" t="str">
        <f>IF(AND(ISBLANK(X341),OR(NOT(ISBLANK(Z341)),NOT(ISBLANK(AA341)))),#N/A,
IF(ISBLANK(X341),"",
IF(AND(NOT(ISERROR(VLOOKUP(X341,MonsterTable!$A:$B,MATCH(MonsterTable!$B$1,MonsterTable!$A$1:$B$1,0),0))),OR(ISBLANK(Z341),ISBLANK(AA341))),#N/A,
IFERROR(VLOOKUP(X341,MonsterTable!$A:$B,MATCH(MonsterTable!$B$1,MonsterTable!$A$1:$B$1,0),0),
IF(OR(NOT(ISBLANK(Z341)),ISBLANK(AA341)),#N/A,
IF(X341="empty","empty",
VLOOKUP(X341,MonsterGroupTable!$A:$A,1,0)))))))</f>
        <v>g114</v>
      </c>
      <c r="AA341">
        <v>5</v>
      </c>
      <c r="AF341" s="2" t="str">
        <f>IF(AND(ISBLANK(AE341),OR(NOT(ISBLANK(AG341)),NOT(ISBLANK(AH341)))),#N/A,
IF(ISBLANK(AE341),"",
IF(AND(NOT(ISERROR(VLOOKUP(AE341,MonsterTable!$A:$B,MATCH(MonsterTable!$B$1,MonsterTable!$A$1:$B$1,0),0))),OR(ISBLANK(AG341),ISBLANK(AH341))),#N/A,
IFERROR(VLOOKUP(AE341,MonsterTable!$A:$B,MATCH(MonsterTable!$B$1,MonsterTable!$A$1:$B$1,0),0),
IF(OR(NOT(ISBLANK(AG341)),ISBLANK(AH341)),#N/A,
IF(AE341="empty","empty",
VLOOKUP(AE341,MonsterGroupTable!$A:$A,1,0)))))))</f>
        <v/>
      </c>
      <c r="AM341" s="2" t="str">
        <f>IF(AND(ISBLANK(AL341),OR(NOT(ISBLANK(AN341)),NOT(ISBLANK(AO341)))),#N/A,
IF(ISBLANK(AL341),"",
IF(AND(NOT(ISERROR(VLOOKUP(AL341,MonsterTable!$A:$B,MATCH(MonsterTable!$B$1,MonsterTable!$A$1:$B$1,0),0))),OR(ISBLANK(AN341),ISBLANK(AO341))),#N/A,
IFERROR(VLOOKUP(AL341,MonsterTable!$A:$B,MATCH(MonsterTable!$B$1,MonsterTable!$A$1:$B$1,0),0),
IF(OR(NOT(ISBLANK(AN341)),ISBLANK(AO341)),#N/A,
IF(AL341="empty","empty",
VLOOKUP(AL341,MonsterGroupTable!$A:$A,1,0)))))))</f>
        <v/>
      </c>
      <c r="AT341" s="2" t="str">
        <f>IF(AND(ISBLANK(AS341),OR(NOT(ISBLANK(AU341)),NOT(ISBLANK(AV341)))),#N/A,
IF(ISBLANK(AS341),"",
IF(AND(NOT(ISERROR(VLOOKUP(AS341,MonsterTable!$A:$B,MATCH(MonsterTable!$B$1,MonsterTable!$A$1:$B$1,0),0))),OR(ISBLANK(AU341),ISBLANK(AV341))),#N/A,
IFERROR(VLOOKUP(AS341,MonsterTable!$A:$B,MATCH(MonsterTable!$B$1,MonsterTable!$A$1:$B$1,0),0),
IF(OR(NOT(ISBLANK(AU341)),ISBLANK(AV341)),#N/A,
IF(AS341="empty","empty",
VLOOKUP(AS341,MonsterGroupTable!$A:$A,1,0)))))))</f>
        <v/>
      </c>
      <c r="BA341" s="2" t="str">
        <f>IF(AND(ISBLANK(AZ341),OR(NOT(ISBLANK(BB341)),NOT(ISBLANK(BC341)))),#N/A,
IF(ISBLANK(AZ341),"",
IF(AND(NOT(ISERROR(VLOOKUP(AZ341,MonsterTable!$A:$B,MATCH(MonsterTable!$B$1,MonsterTable!$A$1:$B$1,0),0))),OR(ISBLANK(BB341),ISBLANK(BC341))),#N/A,
IFERROR(VLOOKUP(AZ341,MonsterTable!$A:$B,MATCH(MonsterTable!$B$1,MonsterTable!$A$1:$B$1,0),0),
IF(OR(NOT(ISBLANK(BB341)),ISBLANK(BC341)),#N/A,
IF(AZ341="empty","empty",
VLOOKUP(AZ341,MonsterGroupTable!$A:$A,1,0)))))))</f>
        <v/>
      </c>
      <c r="BH341" s="2" t="str">
        <f>IF(AND(ISBLANK(BG341),OR(NOT(ISBLANK(BI341)),NOT(ISBLANK(BJ341)))),#N/A,
IF(ISBLANK(BG341),"",
IF(AND(NOT(ISERROR(VLOOKUP(BG341,MonsterTable!$A:$B,MATCH(MonsterTable!$B$1,MonsterTable!$A$1:$B$1,0),0))),OR(ISBLANK(BI341),ISBLANK(BJ341))),#N/A,
IFERROR(VLOOKUP(BG341,MonsterTable!$A:$B,MATCH(MonsterTable!$B$1,MonsterTable!$A$1:$B$1,0),0),
IF(OR(NOT(ISBLANK(BI341)),ISBLANK(BJ341)),#N/A,
IF(BG341="empty","empty",
VLOOKUP(BG341,MonsterGroupTable!$A:$A,1,0)))))))</f>
        <v/>
      </c>
      <c r="BO341" s="2" t="str">
        <f>IF(AND(ISBLANK(BN341),OR(NOT(ISBLANK(BP341)),NOT(ISBLANK(BQ341)))),#N/A,
IF(ISBLANK(BN341),"",
IF(AND(NOT(ISERROR(VLOOKUP(BN341,MonsterTable!$A:$B,MATCH(MonsterTable!$B$1,MonsterTable!$A$1:$B$1,0),0))),OR(ISBLANK(BP341),ISBLANK(BQ341))),#N/A,
IFERROR(VLOOKUP(BN341,MonsterTable!$A:$B,MATCH(MonsterTable!$B$1,MonsterTable!$A$1:$B$1,0),0),
IF(OR(NOT(ISBLANK(BP341)),ISBLANK(BQ341)),#N/A,
IF(BN341="empty","empty",
VLOOKUP(BN341,MonsterGroupTable!$A:$A,1,0)))))))</f>
        <v/>
      </c>
      <c r="BV341" s="2" t="str">
        <f>IF(AND(ISBLANK(BU341),OR(NOT(ISBLANK(BW341)),NOT(ISBLANK(BX341)))),#N/A,
IF(ISBLANK(BU341),"",
IF(AND(NOT(ISERROR(VLOOKUP(BU341,MonsterTable!$A:$B,MATCH(MonsterTable!$B$1,MonsterTable!$A$1:$B$1,0),0))),OR(ISBLANK(BW341),ISBLANK(BX341))),#N/A,
IFERROR(VLOOKUP(BU341,MonsterTable!$A:$B,MATCH(MonsterTable!$B$1,MonsterTable!$A$1:$B$1,0),0),
IF(OR(NOT(ISBLANK(BW341)),ISBLANK(BX341)),#N/A,
IF(BU341="empty","empty",
VLOOKUP(BU341,MonsterGroupTable!$A:$A,1,0)))))))</f>
        <v/>
      </c>
      <c r="CC341" s="2" t="str">
        <f>IF(AND(ISBLANK(CB341),OR(NOT(ISBLANK(CD341)),NOT(ISBLANK(CE341)))),#N/A,
IF(ISBLANK(CB341),"",
IF(AND(NOT(ISERROR(VLOOKUP(CB341,MonsterTable!$A:$B,MATCH(MonsterTable!$B$1,MonsterTable!$A$1:$B$1,0),0))),OR(ISBLANK(CD341),ISBLANK(CE341))),#N/A,
IFERROR(VLOOKUP(CB341,MonsterTable!$A:$B,MATCH(MonsterTable!$B$1,MonsterTable!$A$1:$B$1,0),0),
IF(OR(NOT(ISBLANK(CD341)),ISBLANK(CE341)),#N/A,
IF(CB341="empty","empty",
VLOOKUP(CB341,MonsterGroupTable!$A:$A,1,0)))))))</f>
        <v/>
      </c>
      <c r="CJ341" s="2" t="str">
        <f>IF(AND(ISBLANK(CI341),OR(NOT(ISBLANK(CK341)),NOT(ISBLANK(CL341)))),#N/A,
IF(ISBLANK(CI341),"",
IF(AND(NOT(ISERROR(VLOOKUP(CI341,MonsterTable!$A:$B,MATCH(MonsterTable!$B$1,MonsterTable!$A$1:$B$1,0),0))),OR(ISBLANK(CK341),ISBLANK(CL341))),#N/A,
IFERROR(VLOOKUP(CI341,MonsterTable!$A:$B,MATCH(MonsterTable!$B$1,MonsterTable!$A$1:$B$1,0),0),
IF(OR(NOT(ISBLANK(CK341)),ISBLANK(CL341)),#N/A,
IF(CI341="empty","empty",
VLOOKUP(CI341,MonsterGroupTable!$A:$A,1,0)))))))</f>
        <v/>
      </c>
    </row>
    <row r="342" spans="1:88">
      <c r="A342">
        <v>10341</v>
      </c>
      <c r="B342">
        <f t="shared" si="10"/>
        <v>1.1000000000000001</v>
      </c>
      <c r="C342">
        <f t="shared" si="10"/>
        <v>1.1000000000000001</v>
      </c>
      <c r="F342">
        <v>900</v>
      </c>
      <c r="G342">
        <v>19822</v>
      </c>
      <c r="H342">
        <v>0</v>
      </c>
      <c r="I342">
        <v>0</v>
      </c>
      <c r="J342">
        <v>0</v>
      </c>
      <c r="K342" t="s">
        <v>28</v>
      </c>
      <c r="L342" t="s">
        <v>249</v>
      </c>
      <c r="M342" t="s">
        <v>79</v>
      </c>
      <c r="N342" t="s">
        <v>80</v>
      </c>
      <c r="O342">
        <v>0</v>
      </c>
      <c r="P342">
        <v>-4.75</v>
      </c>
      <c r="Q342">
        <v>-3.5</v>
      </c>
      <c r="R342">
        <v>4.75</v>
      </c>
      <c r="S342">
        <v>3</v>
      </c>
      <c r="T342">
        <v>-13.5</v>
      </c>
      <c r="U342">
        <v>2.5499999999999998</v>
      </c>
      <c r="V342">
        <v>-6.75</v>
      </c>
      <c r="W342" t="str">
        <f t="shared" si="11"/>
        <v>g115,5</v>
      </c>
      <c r="X342" s="1" t="s">
        <v>314</v>
      </c>
      <c r="Y342" s="2" t="str">
        <f>IF(AND(ISBLANK(X342),OR(NOT(ISBLANK(Z342)),NOT(ISBLANK(AA342)))),#N/A,
IF(ISBLANK(X342),"",
IF(AND(NOT(ISERROR(VLOOKUP(X342,MonsterTable!$A:$B,MATCH(MonsterTable!$B$1,MonsterTable!$A$1:$B$1,0),0))),OR(ISBLANK(Z342),ISBLANK(AA342))),#N/A,
IFERROR(VLOOKUP(X342,MonsterTable!$A:$B,MATCH(MonsterTable!$B$1,MonsterTable!$A$1:$B$1,0),0),
IF(OR(NOT(ISBLANK(Z342)),ISBLANK(AA342)),#N/A,
IF(X342="empty","empty",
VLOOKUP(X342,MonsterGroupTable!$A:$A,1,0)))))))</f>
        <v>g115</v>
      </c>
      <c r="AA342">
        <v>5</v>
      </c>
      <c r="AF342" s="2" t="str">
        <f>IF(AND(ISBLANK(AE342),OR(NOT(ISBLANK(AG342)),NOT(ISBLANK(AH342)))),#N/A,
IF(ISBLANK(AE342),"",
IF(AND(NOT(ISERROR(VLOOKUP(AE342,MonsterTable!$A:$B,MATCH(MonsterTable!$B$1,MonsterTable!$A$1:$B$1,0),0))),OR(ISBLANK(AG342),ISBLANK(AH342))),#N/A,
IFERROR(VLOOKUP(AE342,MonsterTable!$A:$B,MATCH(MonsterTable!$B$1,MonsterTable!$A$1:$B$1,0),0),
IF(OR(NOT(ISBLANK(AG342)),ISBLANK(AH342)),#N/A,
IF(AE342="empty","empty",
VLOOKUP(AE342,MonsterGroupTable!$A:$A,1,0)))))))</f>
        <v/>
      </c>
      <c r="AM342" s="2" t="str">
        <f>IF(AND(ISBLANK(AL342),OR(NOT(ISBLANK(AN342)),NOT(ISBLANK(AO342)))),#N/A,
IF(ISBLANK(AL342),"",
IF(AND(NOT(ISERROR(VLOOKUP(AL342,MonsterTable!$A:$B,MATCH(MonsterTable!$B$1,MonsterTable!$A$1:$B$1,0),0))),OR(ISBLANK(AN342),ISBLANK(AO342))),#N/A,
IFERROR(VLOOKUP(AL342,MonsterTable!$A:$B,MATCH(MonsterTable!$B$1,MonsterTable!$A$1:$B$1,0),0),
IF(OR(NOT(ISBLANK(AN342)),ISBLANK(AO342)),#N/A,
IF(AL342="empty","empty",
VLOOKUP(AL342,MonsterGroupTable!$A:$A,1,0)))))))</f>
        <v/>
      </c>
      <c r="AT342" s="2" t="str">
        <f>IF(AND(ISBLANK(AS342),OR(NOT(ISBLANK(AU342)),NOT(ISBLANK(AV342)))),#N/A,
IF(ISBLANK(AS342),"",
IF(AND(NOT(ISERROR(VLOOKUP(AS342,MonsterTable!$A:$B,MATCH(MonsterTable!$B$1,MonsterTable!$A$1:$B$1,0),0))),OR(ISBLANK(AU342),ISBLANK(AV342))),#N/A,
IFERROR(VLOOKUP(AS342,MonsterTable!$A:$B,MATCH(MonsterTable!$B$1,MonsterTable!$A$1:$B$1,0),0),
IF(OR(NOT(ISBLANK(AU342)),ISBLANK(AV342)),#N/A,
IF(AS342="empty","empty",
VLOOKUP(AS342,MonsterGroupTable!$A:$A,1,0)))))))</f>
        <v/>
      </c>
      <c r="BA342" s="2" t="str">
        <f>IF(AND(ISBLANK(AZ342),OR(NOT(ISBLANK(BB342)),NOT(ISBLANK(BC342)))),#N/A,
IF(ISBLANK(AZ342),"",
IF(AND(NOT(ISERROR(VLOOKUP(AZ342,MonsterTable!$A:$B,MATCH(MonsterTable!$B$1,MonsterTable!$A$1:$B$1,0),0))),OR(ISBLANK(BB342),ISBLANK(BC342))),#N/A,
IFERROR(VLOOKUP(AZ342,MonsterTable!$A:$B,MATCH(MonsterTable!$B$1,MonsterTable!$A$1:$B$1,0),0),
IF(OR(NOT(ISBLANK(BB342)),ISBLANK(BC342)),#N/A,
IF(AZ342="empty","empty",
VLOOKUP(AZ342,MonsterGroupTable!$A:$A,1,0)))))))</f>
        <v/>
      </c>
      <c r="BH342" s="2" t="str">
        <f>IF(AND(ISBLANK(BG342),OR(NOT(ISBLANK(BI342)),NOT(ISBLANK(BJ342)))),#N/A,
IF(ISBLANK(BG342),"",
IF(AND(NOT(ISERROR(VLOOKUP(BG342,MonsterTable!$A:$B,MATCH(MonsterTable!$B$1,MonsterTable!$A$1:$B$1,0),0))),OR(ISBLANK(BI342),ISBLANK(BJ342))),#N/A,
IFERROR(VLOOKUP(BG342,MonsterTable!$A:$B,MATCH(MonsterTable!$B$1,MonsterTable!$A$1:$B$1,0),0),
IF(OR(NOT(ISBLANK(BI342)),ISBLANK(BJ342)),#N/A,
IF(BG342="empty","empty",
VLOOKUP(BG342,MonsterGroupTable!$A:$A,1,0)))))))</f>
        <v/>
      </c>
      <c r="BO342" s="2" t="str">
        <f>IF(AND(ISBLANK(BN342),OR(NOT(ISBLANK(BP342)),NOT(ISBLANK(BQ342)))),#N/A,
IF(ISBLANK(BN342),"",
IF(AND(NOT(ISERROR(VLOOKUP(BN342,MonsterTable!$A:$B,MATCH(MonsterTable!$B$1,MonsterTable!$A$1:$B$1,0),0))),OR(ISBLANK(BP342),ISBLANK(BQ342))),#N/A,
IFERROR(VLOOKUP(BN342,MonsterTable!$A:$B,MATCH(MonsterTable!$B$1,MonsterTable!$A$1:$B$1,0),0),
IF(OR(NOT(ISBLANK(BP342)),ISBLANK(BQ342)),#N/A,
IF(BN342="empty","empty",
VLOOKUP(BN342,MonsterGroupTable!$A:$A,1,0)))))))</f>
        <v/>
      </c>
      <c r="BV342" s="2" t="str">
        <f>IF(AND(ISBLANK(BU342),OR(NOT(ISBLANK(BW342)),NOT(ISBLANK(BX342)))),#N/A,
IF(ISBLANK(BU342),"",
IF(AND(NOT(ISERROR(VLOOKUP(BU342,MonsterTable!$A:$B,MATCH(MonsterTable!$B$1,MonsterTable!$A$1:$B$1,0),0))),OR(ISBLANK(BW342),ISBLANK(BX342))),#N/A,
IFERROR(VLOOKUP(BU342,MonsterTable!$A:$B,MATCH(MonsterTable!$B$1,MonsterTable!$A$1:$B$1,0),0),
IF(OR(NOT(ISBLANK(BW342)),ISBLANK(BX342)),#N/A,
IF(BU342="empty","empty",
VLOOKUP(BU342,MonsterGroupTable!$A:$A,1,0)))))))</f>
        <v/>
      </c>
      <c r="CC342" s="2" t="str">
        <f>IF(AND(ISBLANK(CB342),OR(NOT(ISBLANK(CD342)),NOT(ISBLANK(CE342)))),#N/A,
IF(ISBLANK(CB342),"",
IF(AND(NOT(ISERROR(VLOOKUP(CB342,MonsterTable!$A:$B,MATCH(MonsterTable!$B$1,MonsterTable!$A$1:$B$1,0),0))),OR(ISBLANK(CD342),ISBLANK(CE342))),#N/A,
IFERROR(VLOOKUP(CB342,MonsterTable!$A:$B,MATCH(MonsterTable!$B$1,MonsterTable!$A$1:$B$1,0),0),
IF(OR(NOT(ISBLANK(CD342)),ISBLANK(CE342)),#N/A,
IF(CB342="empty","empty",
VLOOKUP(CB342,MonsterGroupTable!$A:$A,1,0)))))))</f>
        <v/>
      </c>
      <c r="CJ342" s="2" t="str">
        <f>IF(AND(ISBLANK(CI342),OR(NOT(ISBLANK(CK342)),NOT(ISBLANK(CL342)))),#N/A,
IF(ISBLANK(CI342),"",
IF(AND(NOT(ISERROR(VLOOKUP(CI342,MonsterTable!$A:$B,MATCH(MonsterTable!$B$1,MonsterTable!$A$1:$B$1,0),0))),OR(ISBLANK(CK342),ISBLANK(CL342))),#N/A,
IFERROR(VLOOKUP(CI342,MonsterTable!$A:$B,MATCH(MonsterTable!$B$1,MonsterTable!$A$1:$B$1,0),0),
IF(OR(NOT(ISBLANK(CK342)),ISBLANK(CL342)),#N/A,
IF(CI342="empty","empty",
VLOOKUP(CI342,MonsterGroupTable!$A:$A,1,0)))))))</f>
        <v/>
      </c>
    </row>
    <row r="343" spans="1:88">
      <c r="A343">
        <v>10342</v>
      </c>
      <c r="B343">
        <f t="shared" si="10"/>
        <v>1.1000000000000001</v>
      </c>
      <c r="C343">
        <f t="shared" si="10"/>
        <v>1.1000000000000001</v>
      </c>
      <c r="F343">
        <v>900</v>
      </c>
      <c r="G343">
        <v>19957</v>
      </c>
      <c r="H343">
        <v>0</v>
      </c>
      <c r="I343">
        <v>0</v>
      </c>
      <c r="J343">
        <v>0</v>
      </c>
      <c r="K343" t="s">
        <v>28</v>
      </c>
      <c r="L343" t="s">
        <v>249</v>
      </c>
      <c r="M343" t="s">
        <v>79</v>
      </c>
      <c r="N343" t="s">
        <v>80</v>
      </c>
      <c r="O343">
        <v>0</v>
      </c>
      <c r="P343">
        <v>-4.75</v>
      </c>
      <c r="Q343">
        <v>-3.5</v>
      </c>
      <c r="R343">
        <v>4.75</v>
      </c>
      <c r="S343">
        <v>3</v>
      </c>
      <c r="T343">
        <v>-13.5</v>
      </c>
      <c r="U343">
        <v>2.5499999999999998</v>
      </c>
      <c r="V343">
        <v>-6.75</v>
      </c>
      <c r="W343" t="str">
        <f t="shared" si="11"/>
        <v>g115,5</v>
      </c>
      <c r="X343" s="1" t="s">
        <v>314</v>
      </c>
      <c r="Y343" s="2" t="str">
        <f>IF(AND(ISBLANK(X343),OR(NOT(ISBLANK(Z343)),NOT(ISBLANK(AA343)))),#N/A,
IF(ISBLANK(X343),"",
IF(AND(NOT(ISERROR(VLOOKUP(X343,MonsterTable!$A:$B,MATCH(MonsterTable!$B$1,MonsterTable!$A$1:$B$1,0),0))),OR(ISBLANK(Z343),ISBLANK(AA343))),#N/A,
IFERROR(VLOOKUP(X343,MonsterTable!$A:$B,MATCH(MonsterTable!$B$1,MonsterTable!$A$1:$B$1,0),0),
IF(OR(NOT(ISBLANK(Z343)),ISBLANK(AA343)),#N/A,
IF(X343="empty","empty",
VLOOKUP(X343,MonsterGroupTable!$A:$A,1,0)))))))</f>
        <v>g115</v>
      </c>
      <c r="AA343">
        <v>5</v>
      </c>
      <c r="AF343" s="2" t="str">
        <f>IF(AND(ISBLANK(AE343),OR(NOT(ISBLANK(AG343)),NOT(ISBLANK(AH343)))),#N/A,
IF(ISBLANK(AE343),"",
IF(AND(NOT(ISERROR(VLOOKUP(AE343,MonsterTable!$A:$B,MATCH(MonsterTable!$B$1,MonsterTable!$A$1:$B$1,0),0))),OR(ISBLANK(AG343),ISBLANK(AH343))),#N/A,
IFERROR(VLOOKUP(AE343,MonsterTable!$A:$B,MATCH(MonsterTable!$B$1,MonsterTable!$A$1:$B$1,0),0),
IF(OR(NOT(ISBLANK(AG343)),ISBLANK(AH343)),#N/A,
IF(AE343="empty","empty",
VLOOKUP(AE343,MonsterGroupTable!$A:$A,1,0)))))))</f>
        <v/>
      </c>
      <c r="AM343" s="2" t="str">
        <f>IF(AND(ISBLANK(AL343),OR(NOT(ISBLANK(AN343)),NOT(ISBLANK(AO343)))),#N/A,
IF(ISBLANK(AL343),"",
IF(AND(NOT(ISERROR(VLOOKUP(AL343,MonsterTable!$A:$B,MATCH(MonsterTable!$B$1,MonsterTable!$A$1:$B$1,0),0))),OR(ISBLANK(AN343),ISBLANK(AO343))),#N/A,
IFERROR(VLOOKUP(AL343,MonsterTable!$A:$B,MATCH(MonsterTable!$B$1,MonsterTable!$A$1:$B$1,0),0),
IF(OR(NOT(ISBLANK(AN343)),ISBLANK(AO343)),#N/A,
IF(AL343="empty","empty",
VLOOKUP(AL343,MonsterGroupTable!$A:$A,1,0)))))))</f>
        <v/>
      </c>
      <c r="AT343" s="2" t="str">
        <f>IF(AND(ISBLANK(AS343),OR(NOT(ISBLANK(AU343)),NOT(ISBLANK(AV343)))),#N/A,
IF(ISBLANK(AS343),"",
IF(AND(NOT(ISERROR(VLOOKUP(AS343,MonsterTable!$A:$B,MATCH(MonsterTable!$B$1,MonsterTable!$A$1:$B$1,0),0))),OR(ISBLANK(AU343),ISBLANK(AV343))),#N/A,
IFERROR(VLOOKUP(AS343,MonsterTable!$A:$B,MATCH(MonsterTable!$B$1,MonsterTable!$A$1:$B$1,0),0),
IF(OR(NOT(ISBLANK(AU343)),ISBLANK(AV343)),#N/A,
IF(AS343="empty","empty",
VLOOKUP(AS343,MonsterGroupTable!$A:$A,1,0)))))))</f>
        <v/>
      </c>
      <c r="BA343" s="2" t="str">
        <f>IF(AND(ISBLANK(AZ343),OR(NOT(ISBLANK(BB343)),NOT(ISBLANK(BC343)))),#N/A,
IF(ISBLANK(AZ343),"",
IF(AND(NOT(ISERROR(VLOOKUP(AZ343,MonsterTable!$A:$B,MATCH(MonsterTable!$B$1,MonsterTable!$A$1:$B$1,0),0))),OR(ISBLANK(BB343),ISBLANK(BC343))),#N/A,
IFERROR(VLOOKUP(AZ343,MonsterTable!$A:$B,MATCH(MonsterTable!$B$1,MonsterTable!$A$1:$B$1,0),0),
IF(OR(NOT(ISBLANK(BB343)),ISBLANK(BC343)),#N/A,
IF(AZ343="empty","empty",
VLOOKUP(AZ343,MonsterGroupTable!$A:$A,1,0)))))))</f>
        <v/>
      </c>
      <c r="BH343" s="2" t="str">
        <f>IF(AND(ISBLANK(BG343),OR(NOT(ISBLANK(BI343)),NOT(ISBLANK(BJ343)))),#N/A,
IF(ISBLANK(BG343),"",
IF(AND(NOT(ISERROR(VLOOKUP(BG343,MonsterTable!$A:$B,MATCH(MonsterTable!$B$1,MonsterTable!$A$1:$B$1,0),0))),OR(ISBLANK(BI343),ISBLANK(BJ343))),#N/A,
IFERROR(VLOOKUP(BG343,MonsterTable!$A:$B,MATCH(MonsterTable!$B$1,MonsterTable!$A$1:$B$1,0),0),
IF(OR(NOT(ISBLANK(BI343)),ISBLANK(BJ343)),#N/A,
IF(BG343="empty","empty",
VLOOKUP(BG343,MonsterGroupTable!$A:$A,1,0)))))))</f>
        <v/>
      </c>
      <c r="BO343" s="2" t="str">
        <f>IF(AND(ISBLANK(BN343),OR(NOT(ISBLANK(BP343)),NOT(ISBLANK(BQ343)))),#N/A,
IF(ISBLANK(BN343),"",
IF(AND(NOT(ISERROR(VLOOKUP(BN343,MonsterTable!$A:$B,MATCH(MonsterTable!$B$1,MonsterTable!$A$1:$B$1,0),0))),OR(ISBLANK(BP343),ISBLANK(BQ343))),#N/A,
IFERROR(VLOOKUP(BN343,MonsterTable!$A:$B,MATCH(MonsterTable!$B$1,MonsterTable!$A$1:$B$1,0),0),
IF(OR(NOT(ISBLANK(BP343)),ISBLANK(BQ343)),#N/A,
IF(BN343="empty","empty",
VLOOKUP(BN343,MonsterGroupTable!$A:$A,1,0)))))))</f>
        <v/>
      </c>
      <c r="BV343" s="2" t="str">
        <f>IF(AND(ISBLANK(BU343),OR(NOT(ISBLANK(BW343)),NOT(ISBLANK(BX343)))),#N/A,
IF(ISBLANK(BU343),"",
IF(AND(NOT(ISERROR(VLOOKUP(BU343,MonsterTable!$A:$B,MATCH(MonsterTable!$B$1,MonsterTable!$A$1:$B$1,0),0))),OR(ISBLANK(BW343),ISBLANK(BX343))),#N/A,
IFERROR(VLOOKUP(BU343,MonsterTable!$A:$B,MATCH(MonsterTable!$B$1,MonsterTable!$A$1:$B$1,0),0),
IF(OR(NOT(ISBLANK(BW343)),ISBLANK(BX343)),#N/A,
IF(BU343="empty","empty",
VLOOKUP(BU343,MonsterGroupTable!$A:$A,1,0)))))))</f>
        <v/>
      </c>
      <c r="CC343" s="2" t="str">
        <f>IF(AND(ISBLANK(CB343),OR(NOT(ISBLANK(CD343)),NOT(ISBLANK(CE343)))),#N/A,
IF(ISBLANK(CB343),"",
IF(AND(NOT(ISERROR(VLOOKUP(CB343,MonsterTable!$A:$B,MATCH(MonsterTable!$B$1,MonsterTable!$A$1:$B$1,0),0))),OR(ISBLANK(CD343),ISBLANK(CE343))),#N/A,
IFERROR(VLOOKUP(CB343,MonsterTable!$A:$B,MATCH(MonsterTable!$B$1,MonsterTable!$A$1:$B$1,0),0),
IF(OR(NOT(ISBLANK(CD343)),ISBLANK(CE343)),#N/A,
IF(CB343="empty","empty",
VLOOKUP(CB343,MonsterGroupTable!$A:$A,1,0)))))))</f>
        <v/>
      </c>
      <c r="CJ343" s="2" t="str">
        <f>IF(AND(ISBLANK(CI343),OR(NOT(ISBLANK(CK343)),NOT(ISBLANK(CL343)))),#N/A,
IF(ISBLANK(CI343),"",
IF(AND(NOT(ISERROR(VLOOKUP(CI343,MonsterTable!$A:$B,MATCH(MonsterTable!$B$1,MonsterTable!$A$1:$B$1,0),0))),OR(ISBLANK(CK343),ISBLANK(CL343))),#N/A,
IFERROR(VLOOKUP(CI343,MonsterTable!$A:$B,MATCH(MonsterTable!$B$1,MonsterTable!$A$1:$B$1,0),0),
IF(OR(NOT(ISBLANK(CK343)),ISBLANK(CL343)),#N/A,
IF(CI343="empty","empty",
VLOOKUP(CI343,MonsterGroupTable!$A:$A,1,0)))))))</f>
        <v/>
      </c>
    </row>
    <row r="344" spans="1:88">
      <c r="A344">
        <v>10343</v>
      </c>
      <c r="B344">
        <f t="shared" si="10"/>
        <v>1.1000000000000001</v>
      </c>
      <c r="C344">
        <f t="shared" si="10"/>
        <v>1.1000000000000001</v>
      </c>
      <c r="F344">
        <v>900</v>
      </c>
      <c r="G344">
        <v>20092</v>
      </c>
      <c r="H344">
        <v>0</v>
      </c>
      <c r="I344">
        <v>0</v>
      </c>
      <c r="J344">
        <v>0</v>
      </c>
      <c r="K344" t="s">
        <v>28</v>
      </c>
      <c r="L344" t="s">
        <v>249</v>
      </c>
      <c r="M344" t="s">
        <v>79</v>
      </c>
      <c r="N344" t="s">
        <v>80</v>
      </c>
      <c r="O344">
        <v>0</v>
      </c>
      <c r="P344">
        <v>-4.75</v>
      </c>
      <c r="Q344">
        <v>-3.5</v>
      </c>
      <c r="R344">
        <v>4.75</v>
      </c>
      <c r="S344">
        <v>3</v>
      </c>
      <c r="T344">
        <v>-13.5</v>
      </c>
      <c r="U344">
        <v>2.5499999999999998</v>
      </c>
      <c r="V344">
        <v>-6.75</v>
      </c>
      <c r="W344" t="str">
        <f t="shared" si="11"/>
        <v>g115,5</v>
      </c>
      <c r="X344" s="1" t="s">
        <v>314</v>
      </c>
      <c r="Y344" s="2" t="str">
        <f>IF(AND(ISBLANK(X344),OR(NOT(ISBLANK(Z344)),NOT(ISBLANK(AA344)))),#N/A,
IF(ISBLANK(X344),"",
IF(AND(NOT(ISERROR(VLOOKUP(X344,MonsterTable!$A:$B,MATCH(MonsterTable!$B$1,MonsterTable!$A$1:$B$1,0),0))),OR(ISBLANK(Z344),ISBLANK(AA344))),#N/A,
IFERROR(VLOOKUP(X344,MonsterTable!$A:$B,MATCH(MonsterTable!$B$1,MonsterTable!$A$1:$B$1,0),0),
IF(OR(NOT(ISBLANK(Z344)),ISBLANK(AA344)),#N/A,
IF(X344="empty","empty",
VLOOKUP(X344,MonsterGroupTable!$A:$A,1,0)))))))</f>
        <v>g115</v>
      </c>
      <c r="AA344">
        <v>5</v>
      </c>
      <c r="AF344" s="2" t="str">
        <f>IF(AND(ISBLANK(AE344),OR(NOT(ISBLANK(AG344)),NOT(ISBLANK(AH344)))),#N/A,
IF(ISBLANK(AE344),"",
IF(AND(NOT(ISERROR(VLOOKUP(AE344,MonsterTable!$A:$B,MATCH(MonsterTable!$B$1,MonsterTable!$A$1:$B$1,0),0))),OR(ISBLANK(AG344),ISBLANK(AH344))),#N/A,
IFERROR(VLOOKUP(AE344,MonsterTable!$A:$B,MATCH(MonsterTable!$B$1,MonsterTable!$A$1:$B$1,0),0),
IF(OR(NOT(ISBLANK(AG344)),ISBLANK(AH344)),#N/A,
IF(AE344="empty","empty",
VLOOKUP(AE344,MonsterGroupTable!$A:$A,1,0)))))))</f>
        <v/>
      </c>
      <c r="AM344" s="2" t="str">
        <f>IF(AND(ISBLANK(AL344),OR(NOT(ISBLANK(AN344)),NOT(ISBLANK(AO344)))),#N/A,
IF(ISBLANK(AL344),"",
IF(AND(NOT(ISERROR(VLOOKUP(AL344,MonsterTable!$A:$B,MATCH(MonsterTable!$B$1,MonsterTable!$A$1:$B$1,0),0))),OR(ISBLANK(AN344),ISBLANK(AO344))),#N/A,
IFERROR(VLOOKUP(AL344,MonsterTable!$A:$B,MATCH(MonsterTable!$B$1,MonsterTable!$A$1:$B$1,0),0),
IF(OR(NOT(ISBLANK(AN344)),ISBLANK(AO344)),#N/A,
IF(AL344="empty","empty",
VLOOKUP(AL344,MonsterGroupTable!$A:$A,1,0)))))))</f>
        <v/>
      </c>
      <c r="AT344" s="2" t="str">
        <f>IF(AND(ISBLANK(AS344),OR(NOT(ISBLANK(AU344)),NOT(ISBLANK(AV344)))),#N/A,
IF(ISBLANK(AS344),"",
IF(AND(NOT(ISERROR(VLOOKUP(AS344,MonsterTable!$A:$B,MATCH(MonsterTable!$B$1,MonsterTable!$A$1:$B$1,0),0))),OR(ISBLANK(AU344),ISBLANK(AV344))),#N/A,
IFERROR(VLOOKUP(AS344,MonsterTable!$A:$B,MATCH(MonsterTable!$B$1,MonsterTable!$A$1:$B$1,0),0),
IF(OR(NOT(ISBLANK(AU344)),ISBLANK(AV344)),#N/A,
IF(AS344="empty","empty",
VLOOKUP(AS344,MonsterGroupTable!$A:$A,1,0)))))))</f>
        <v/>
      </c>
      <c r="BA344" s="2" t="str">
        <f>IF(AND(ISBLANK(AZ344),OR(NOT(ISBLANK(BB344)),NOT(ISBLANK(BC344)))),#N/A,
IF(ISBLANK(AZ344),"",
IF(AND(NOT(ISERROR(VLOOKUP(AZ344,MonsterTable!$A:$B,MATCH(MonsterTable!$B$1,MonsterTable!$A$1:$B$1,0),0))),OR(ISBLANK(BB344),ISBLANK(BC344))),#N/A,
IFERROR(VLOOKUP(AZ344,MonsterTable!$A:$B,MATCH(MonsterTable!$B$1,MonsterTable!$A$1:$B$1,0),0),
IF(OR(NOT(ISBLANK(BB344)),ISBLANK(BC344)),#N/A,
IF(AZ344="empty","empty",
VLOOKUP(AZ344,MonsterGroupTable!$A:$A,1,0)))))))</f>
        <v/>
      </c>
      <c r="BH344" s="2" t="str">
        <f>IF(AND(ISBLANK(BG344),OR(NOT(ISBLANK(BI344)),NOT(ISBLANK(BJ344)))),#N/A,
IF(ISBLANK(BG344),"",
IF(AND(NOT(ISERROR(VLOOKUP(BG344,MonsterTable!$A:$B,MATCH(MonsterTable!$B$1,MonsterTable!$A$1:$B$1,0),0))),OR(ISBLANK(BI344),ISBLANK(BJ344))),#N/A,
IFERROR(VLOOKUP(BG344,MonsterTable!$A:$B,MATCH(MonsterTable!$B$1,MonsterTable!$A$1:$B$1,0),0),
IF(OR(NOT(ISBLANK(BI344)),ISBLANK(BJ344)),#N/A,
IF(BG344="empty","empty",
VLOOKUP(BG344,MonsterGroupTable!$A:$A,1,0)))))))</f>
        <v/>
      </c>
      <c r="BO344" s="2" t="str">
        <f>IF(AND(ISBLANK(BN344),OR(NOT(ISBLANK(BP344)),NOT(ISBLANK(BQ344)))),#N/A,
IF(ISBLANK(BN344),"",
IF(AND(NOT(ISERROR(VLOOKUP(BN344,MonsterTable!$A:$B,MATCH(MonsterTable!$B$1,MonsterTable!$A$1:$B$1,0),0))),OR(ISBLANK(BP344),ISBLANK(BQ344))),#N/A,
IFERROR(VLOOKUP(BN344,MonsterTable!$A:$B,MATCH(MonsterTable!$B$1,MonsterTable!$A$1:$B$1,0),0),
IF(OR(NOT(ISBLANK(BP344)),ISBLANK(BQ344)),#N/A,
IF(BN344="empty","empty",
VLOOKUP(BN344,MonsterGroupTable!$A:$A,1,0)))))))</f>
        <v/>
      </c>
      <c r="BV344" s="2" t="str">
        <f>IF(AND(ISBLANK(BU344),OR(NOT(ISBLANK(BW344)),NOT(ISBLANK(BX344)))),#N/A,
IF(ISBLANK(BU344),"",
IF(AND(NOT(ISERROR(VLOOKUP(BU344,MonsterTable!$A:$B,MATCH(MonsterTable!$B$1,MonsterTable!$A$1:$B$1,0),0))),OR(ISBLANK(BW344),ISBLANK(BX344))),#N/A,
IFERROR(VLOOKUP(BU344,MonsterTable!$A:$B,MATCH(MonsterTable!$B$1,MonsterTable!$A$1:$B$1,0),0),
IF(OR(NOT(ISBLANK(BW344)),ISBLANK(BX344)),#N/A,
IF(BU344="empty","empty",
VLOOKUP(BU344,MonsterGroupTable!$A:$A,1,0)))))))</f>
        <v/>
      </c>
      <c r="CC344" s="2" t="str">
        <f>IF(AND(ISBLANK(CB344),OR(NOT(ISBLANK(CD344)),NOT(ISBLANK(CE344)))),#N/A,
IF(ISBLANK(CB344),"",
IF(AND(NOT(ISERROR(VLOOKUP(CB344,MonsterTable!$A:$B,MATCH(MonsterTable!$B$1,MonsterTable!$A$1:$B$1,0),0))),OR(ISBLANK(CD344),ISBLANK(CE344))),#N/A,
IFERROR(VLOOKUP(CB344,MonsterTable!$A:$B,MATCH(MonsterTable!$B$1,MonsterTable!$A$1:$B$1,0),0),
IF(OR(NOT(ISBLANK(CD344)),ISBLANK(CE344)),#N/A,
IF(CB344="empty","empty",
VLOOKUP(CB344,MonsterGroupTable!$A:$A,1,0)))))))</f>
        <v/>
      </c>
      <c r="CJ344" s="2" t="str">
        <f>IF(AND(ISBLANK(CI344),OR(NOT(ISBLANK(CK344)),NOT(ISBLANK(CL344)))),#N/A,
IF(ISBLANK(CI344),"",
IF(AND(NOT(ISERROR(VLOOKUP(CI344,MonsterTable!$A:$B,MATCH(MonsterTable!$B$1,MonsterTable!$A$1:$B$1,0),0))),OR(ISBLANK(CK344),ISBLANK(CL344))),#N/A,
IFERROR(VLOOKUP(CI344,MonsterTable!$A:$B,MATCH(MonsterTable!$B$1,MonsterTable!$A$1:$B$1,0),0),
IF(OR(NOT(ISBLANK(CK344)),ISBLANK(CL344)),#N/A,
IF(CI344="empty","empty",
VLOOKUP(CI344,MonsterGroupTable!$A:$A,1,0)))))))</f>
        <v/>
      </c>
    </row>
    <row r="345" spans="1:88">
      <c r="A345">
        <v>10344</v>
      </c>
      <c r="B345">
        <f t="shared" si="10"/>
        <v>1.1000000000000001</v>
      </c>
      <c r="C345">
        <f t="shared" si="10"/>
        <v>1.1000000000000001</v>
      </c>
      <c r="F345">
        <v>900</v>
      </c>
      <c r="G345">
        <v>20227</v>
      </c>
      <c r="H345">
        <v>0</v>
      </c>
      <c r="I345">
        <v>0</v>
      </c>
      <c r="J345">
        <v>0</v>
      </c>
      <c r="K345" t="s">
        <v>28</v>
      </c>
      <c r="L345" t="s">
        <v>249</v>
      </c>
      <c r="M345" t="s">
        <v>79</v>
      </c>
      <c r="N345" t="s">
        <v>80</v>
      </c>
      <c r="O345">
        <v>0</v>
      </c>
      <c r="P345">
        <v>-4.75</v>
      </c>
      <c r="Q345">
        <v>-3.5</v>
      </c>
      <c r="R345">
        <v>4.75</v>
      </c>
      <c r="S345">
        <v>3</v>
      </c>
      <c r="T345">
        <v>-13.5</v>
      </c>
      <c r="U345">
        <v>2.5499999999999998</v>
      </c>
      <c r="V345">
        <v>-6.75</v>
      </c>
      <c r="W345" t="str">
        <f t="shared" si="11"/>
        <v>g115,5</v>
      </c>
      <c r="X345" s="1" t="s">
        <v>314</v>
      </c>
      <c r="Y345" s="2" t="str">
        <f>IF(AND(ISBLANK(X345),OR(NOT(ISBLANK(Z345)),NOT(ISBLANK(AA345)))),#N/A,
IF(ISBLANK(X345),"",
IF(AND(NOT(ISERROR(VLOOKUP(X345,MonsterTable!$A:$B,MATCH(MonsterTable!$B$1,MonsterTable!$A$1:$B$1,0),0))),OR(ISBLANK(Z345),ISBLANK(AA345))),#N/A,
IFERROR(VLOOKUP(X345,MonsterTable!$A:$B,MATCH(MonsterTable!$B$1,MonsterTable!$A$1:$B$1,0),0),
IF(OR(NOT(ISBLANK(Z345)),ISBLANK(AA345)),#N/A,
IF(X345="empty","empty",
VLOOKUP(X345,MonsterGroupTable!$A:$A,1,0)))))))</f>
        <v>g115</v>
      </c>
      <c r="AA345">
        <v>5</v>
      </c>
      <c r="AF345" s="2" t="str">
        <f>IF(AND(ISBLANK(AE345),OR(NOT(ISBLANK(AG345)),NOT(ISBLANK(AH345)))),#N/A,
IF(ISBLANK(AE345),"",
IF(AND(NOT(ISERROR(VLOOKUP(AE345,MonsterTable!$A:$B,MATCH(MonsterTable!$B$1,MonsterTable!$A$1:$B$1,0),0))),OR(ISBLANK(AG345),ISBLANK(AH345))),#N/A,
IFERROR(VLOOKUP(AE345,MonsterTable!$A:$B,MATCH(MonsterTable!$B$1,MonsterTable!$A$1:$B$1,0),0),
IF(OR(NOT(ISBLANK(AG345)),ISBLANK(AH345)),#N/A,
IF(AE345="empty","empty",
VLOOKUP(AE345,MonsterGroupTable!$A:$A,1,0)))))))</f>
        <v/>
      </c>
      <c r="AM345" s="2" t="str">
        <f>IF(AND(ISBLANK(AL345),OR(NOT(ISBLANK(AN345)),NOT(ISBLANK(AO345)))),#N/A,
IF(ISBLANK(AL345),"",
IF(AND(NOT(ISERROR(VLOOKUP(AL345,MonsterTable!$A:$B,MATCH(MonsterTable!$B$1,MonsterTable!$A$1:$B$1,0),0))),OR(ISBLANK(AN345),ISBLANK(AO345))),#N/A,
IFERROR(VLOOKUP(AL345,MonsterTable!$A:$B,MATCH(MonsterTable!$B$1,MonsterTable!$A$1:$B$1,0),0),
IF(OR(NOT(ISBLANK(AN345)),ISBLANK(AO345)),#N/A,
IF(AL345="empty","empty",
VLOOKUP(AL345,MonsterGroupTable!$A:$A,1,0)))))))</f>
        <v/>
      </c>
      <c r="AT345" s="2" t="str">
        <f>IF(AND(ISBLANK(AS345),OR(NOT(ISBLANK(AU345)),NOT(ISBLANK(AV345)))),#N/A,
IF(ISBLANK(AS345),"",
IF(AND(NOT(ISERROR(VLOOKUP(AS345,MonsterTable!$A:$B,MATCH(MonsterTable!$B$1,MonsterTable!$A$1:$B$1,0),0))),OR(ISBLANK(AU345),ISBLANK(AV345))),#N/A,
IFERROR(VLOOKUP(AS345,MonsterTable!$A:$B,MATCH(MonsterTable!$B$1,MonsterTable!$A$1:$B$1,0),0),
IF(OR(NOT(ISBLANK(AU345)),ISBLANK(AV345)),#N/A,
IF(AS345="empty","empty",
VLOOKUP(AS345,MonsterGroupTable!$A:$A,1,0)))))))</f>
        <v/>
      </c>
      <c r="BA345" s="2" t="str">
        <f>IF(AND(ISBLANK(AZ345),OR(NOT(ISBLANK(BB345)),NOT(ISBLANK(BC345)))),#N/A,
IF(ISBLANK(AZ345),"",
IF(AND(NOT(ISERROR(VLOOKUP(AZ345,MonsterTable!$A:$B,MATCH(MonsterTable!$B$1,MonsterTable!$A$1:$B$1,0),0))),OR(ISBLANK(BB345),ISBLANK(BC345))),#N/A,
IFERROR(VLOOKUP(AZ345,MonsterTable!$A:$B,MATCH(MonsterTable!$B$1,MonsterTable!$A$1:$B$1,0),0),
IF(OR(NOT(ISBLANK(BB345)),ISBLANK(BC345)),#N/A,
IF(AZ345="empty","empty",
VLOOKUP(AZ345,MonsterGroupTable!$A:$A,1,0)))))))</f>
        <v/>
      </c>
      <c r="BH345" s="2" t="str">
        <f>IF(AND(ISBLANK(BG345),OR(NOT(ISBLANK(BI345)),NOT(ISBLANK(BJ345)))),#N/A,
IF(ISBLANK(BG345),"",
IF(AND(NOT(ISERROR(VLOOKUP(BG345,MonsterTable!$A:$B,MATCH(MonsterTable!$B$1,MonsterTable!$A$1:$B$1,0),0))),OR(ISBLANK(BI345),ISBLANK(BJ345))),#N/A,
IFERROR(VLOOKUP(BG345,MonsterTable!$A:$B,MATCH(MonsterTable!$B$1,MonsterTable!$A$1:$B$1,0),0),
IF(OR(NOT(ISBLANK(BI345)),ISBLANK(BJ345)),#N/A,
IF(BG345="empty","empty",
VLOOKUP(BG345,MonsterGroupTable!$A:$A,1,0)))))))</f>
        <v/>
      </c>
      <c r="BO345" s="2" t="str">
        <f>IF(AND(ISBLANK(BN345),OR(NOT(ISBLANK(BP345)),NOT(ISBLANK(BQ345)))),#N/A,
IF(ISBLANK(BN345),"",
IF(AND(NOT(ISERROR(VLOOKUP(BN345,MonsterTable!$A:$B,MATCH(MonsterTable!$B$1,MonsterTable!$A$1:$B$1,0),0))),OR(ISBLANK(BP345),ISBLANK(BQ345))),#N/A,
IFERROR(VLOOKUP(BN345,MonsterTable!$A:$B,MATCH(MonsterTable!$B$1,MonsterTable!$A$1:$B$1,0),0),
IF(OR(NOT(ISBLANK(BP345)),ISBLANK(BQ345)),#N/A,
IF(BN345="empty","empty",
VLOOKUP(BN345,MonsterGroupTable!$A:$A,1,0)))))))</f>
        <v/>
      </c>
      <c r="BV345" s="2" t="str">
        <f>IF(AND(ISBLANK(BU345),OR(NOT(ISBLANK(BW345)),NOT(ISBLANK(BX345)))),#N/A,
IF(ISBLANK(BU345),"",
IF(AND(NOT(ISERROR(VLOOKUP(BU345,MonsterTable!$A:$B,MATCH(MonsterTable!$B$1,MonsterTable!$A$1:$B$1,0),0))),OR(ISBLANK(BW345),ISBLANK(BX345))),#N/A,
IFERROR(VLOOKUP(BU345,MonsterTable!$A:$B,MATCH(MonsterTable!$B$1,MonsterTable!$A$1:$B$1,0),0),
IF(OR(NOT(ISBLANK(BW345)),ISBLANK(BX345)),#N/A,
IF(BU345="empty","empty",
VLOOKUP(BU345,MonsterGroupTable!$A:$A,1,0)))))))</f>
        <v/>
      </c>
      <c r="CC345" s="2" t="str">
        <f>IF(AND(ISBLANK(CB345),OR(NOT(ISBLANK(CD345)),NOT(ISBLANK(CE345)))),#N/A,
IF(ISBLANK(CB345),"",
IF(AND(NOT(ISERROR(VLOOKUP(CB345,MonsterTable!$A:$B,MATCH(MonsterTable!$B$1,MonsterTable!$A$1:$B$1,0),0))),OR(ISBLANK(CD345),ISBLANK(CE345))),#N/A,
IFERROR(VLOOKUP(CB345,MonsterTable!$A:$B,MATCH(MonsterTable!$B$1,MonsterTable!$A$1:$B$1,0),0),
IF(OR(NOT(ISBLANK(CD345)),ISBLANK(CE345)),#N/A,
IF(CB345="empty","empty",
VLOOKUP(CB345,MonsterGroupTable!$A:$A,1,0)))))))</f>
        <v/>
      </c>
      <c r="CJ345" s="2" t="str">
        <f>IF(AND(ISBLANK(CI345),OR(NOT(ISBLANK(CK345)),NOT(ISBLANK(CL345)))),#N/A,
IF(ISBLANK(CI345),"",
IF(AND(NOT(ISERROR(VLOOKUP(CI345,MonsterTable!$A:$B,MATCH(MonsterTable!$B$1,MonsterTable!$A$1:$B$1,0),0))),OR(ISBLANK(CK345),ISBLANK(CL345))),#N/A,
IFERROR(VLOOKUP(CI345,MonsterTable!$A:$B,MATCH(MonsterTable!$B$1,MonsterTable!$A$1:$B$1,0),0),
IF(OR(NOT(ISBLANK(CK345)),ISBLANK(CL345)),#N/A,
IF(CI345="empty","empty",
VLOOKUP(CI345,MonsterGroupTable!$A:$A,1,0)))))))</f>
        <v/>
      </c>
    </row>
    <row r="346" spans="1:88">
      <c r="A346">
        <v>10345</v>
      </c>
      <c r="B346">
        <f t="shared" si="10"/>
        <v>1.1000000000000001</v>
      </c>
      <c r="C346">
        <f t="shared" si="10"/>
        <v>1.1000000000000001</v>
      </c>
      <c r="F346">
        <v>900</v>
      </c>
      <c r="G346">
        <v>20362</v>
      </c>
      <c r="H346">
        <v>0</v>
      </c>
      <c r="I346">
        <v>0</v>
      </c>
      <c r="J346">
        <v>0</v>
      </c>
      <c r="K346" t="s">
        <v>28</v>
      </c>
      <c r="L346" t="s">
        <v>249</v>
      </c>
      <c r="M346" t="s">
        <v>79</v>
      </c>
      <c r="N346" t="s">
        <v>80</v>
      </c>
      <c r="O346">
        <v>0</v>
      </c>
      <c r="P346">
        <v>-4.75</v>
      </c>
      <c r="Q346">
        <v>-3.5</v>
      </c>
      <c r="R346">
        <v>4.75</v>
      </c>
      <c r="S346">
        <v>3</v>
      </c>
      <c r="T346">
        <v>-13.5</v>
      </c>
      <c r="U346">
        <v>2.5499999999999998</v>
      </c>
      <c r="V346">
        <v>-6.75</v>
      </c>
      <c r="W346" t="str">
        <f t="shared" si="11"/>
        <v>g115,5</v>
      </c>
      <c r="X346" s="1" t="s">
        <v>314</v>
      </c>
      <c r="Y346" s="2" t="str">
        <f>IF(AND(ISBLANK(X346),OR(NOT(ISBLANK(Z346)),NOT(ISBLANK(AA346)))),#N/A,
IF(ISBLANK(X346),"",
IF(AND(NOT(ISERROR(VLOOKUP(X346,MonsterTable!$A:$B,MATCH(MonsterTable!$B$1,MonsterTable!$A$1:$B$1,0),0))),OR(ISBLANK(Z346),ISBLANK(AA346))),#N/A,
IFERROR(VLOOKUP(X346,MonsterTable!$A:$B,MATCH(MonsterTable!$B$1,MonsterTable!$A$1:$B$1,0),0),
IF(OR(NOT(ISBLANK(Z346)),ISBLANK(AA346)),#N/A,
IF(X346="empty","empty",
VLOOKUP(X346,MonsterGroupTable!$A:$A,1,0)))))))</f>
        <v>g115</v>
      </c>
      <c r="AA346">
        <v>5</v>
      </c>
      <c r="AF346" s="2" t="str">
        <f>IF(AND(ISBLANK(AE346),OR(NOT(ISBLANK(AG346)),NOT(ISBLANK(AH346)))),#N/A,
IF(ISBLANK(AE346),"",
IF(AND(NOT(ISERROR(VLOOKUP(AE346,MonsterTable!$A:$B,MATCH(MonsterTable!$B$1,MonsterTable!$A$1:$B$1,0),0))),OR(ISBLANK(AG346),ISBLANK(AH346))),#N/A,
IFERROR(VLOOKUP(AE346,MonsterTable!$A:$B,MATCH(MonsterTable!$B$1,MonsterTable!$A$1:$B$1,0),0),
IF(OR(NOT(ISBLANK(AG346)),ISBLANK(AH346)),#N/A,
IF(AE346="empty","empty",
VLOOKUP(AE346,MonsterGroupTable!$A:$A,1,0)))))))</f>
        <v/>
      </c>
      <c r="AM346" s="2" t="str">
        <f>IF(AND(ISBLANK(AL346),OR(NOT(ISBLANK(AN346)),NOT(ISBLANK(AO346)))),#N/A,
IF(ISBLANK(AL346),"",
IF(AND(NOT(ISERROR(VLOOKUP(AL346,MonsterTable!$A:$B,MATCH(MonsterTable!$B$1,MonsterTable!$A$1:$B$1,0),0))),OR(ISBLANK(AN346),ISBLANK(AO346))),#N/A,
IFERROR(VLOOKUP(AL346,MonsterTable!$A:$B,MATCH(MonsterTable!$B$1,MonsterTable!$A$1:$B$1,0),0),
IF(OR(NOT(ISBLANK(AN346)),ISBLANK(AO346)),#N/A,
IF(AL346="empty","empty",
VLOOKUP(AL346,MonsterGroupTable!$A:$A,1,0)))))))</f>
        <v/>
      </c>
      <c r="AT346" s="2" t="str">
        <f>IF(AND(ISBLANK(AS346),OR(NOT(ISBLANK(AU346)),NOT(ISBLANK(AV346)))),#N/A,
IF(ISBLANK(AS346),"",
IF(AND(NOT(ISERROR(VLOOKUP(AS346,MonsterTable!$A:$B,MATCH(MonsterTable!$B$1,MonsterTable!$A$1:$B$1,0),0))),OR(ISBLANK(AU346),ISBLANK(AV346))),#N/A,
IFERROR(VLOOKUP(AS346,MonsterTable!$A:$B,MATCH(MonsterTable!$B$1,MonsterTable!$A$1:$B$1,0),0),
IF(OR(NOT(ISBLANK(AU346)),ISBLANK(AV346)),#N/A,
IF(AS346="empty","empty",
VLOOKUP(AS346,MonsterGroupTable!$A:$A,1,0)))))))</f>
        <v/>
      </c>
      <c r="BA346" s="2" t="str">
        <f>IF(AND(ISBLANK(AZ346),OR(NOT(ISBLANK(BB346)),NOT(ISBLANK(BC346)))),#N/A,
IF(ISBLANK(AZ346),"",
IF(AND(NOT(ISERROR(VLOOKUP(AZ346,MonsterTable!$A:$B,MATCH(MonsterTable!$B$1,MonsterTable!$A$1:$B$1,0),0))),OR(ISBLANK(BB346),ISBLANK(BC346))),#N/A,
IFERROR(VLOOKUP(AZ346,MonsterTable!$A:$B,MATCH(MonsterTable!$B$1,MonsterTable!$A$1:$B$1,0),0),
IF(OR(NOT(ISBLANK(BB346)),ISBLANK(BC346)),#N/A,
IF(AZ346="empty","empty",
VLOOKUP(AZ346,MonsterGroupTable!$A:$A,1,0)))))))</f>
        <v/>
      </c>
      <c r="BH346" s="2" t="str">
        <f>IF(AND(ISBLANK(BG346),OR(NOT(ISBLANK(BI346)),NOT(ISBLANK(BJ346)))),#N/A,
IF(ISBLANK(BG346),"",
IF(AND(NOT(ISERROR(VLOOKUP(BG346,MonsterTable!$A:$B,MATCH(MonsterTable!$B$1,MonsterTable!$A$1:$B$1,0),0))),OR(ISBLANK(BI346),ISBLANK(BJ346))),#N/A,
IFERROR(VLOOKUP(BG346,MonsterTable!$A:$B,MATCH(MonsterTable!$B$1,MonsterTable!$A$1:$B$1,0),0),
IF(OR(NOT(ISBLANK(BI346)),ISBLANK(BJ346)),#N/A,
IF(BG346="empty","empty",
VLOOKUP(BG346,MonsterGroupTable!$A:$A,1,0)))))))</f>
        <v/>
      </c>
      <c r="BO346" s="2" t="str">
        <f>IF(AND(ISBLANK(BN346),OR(NOT(ISBLANK(BP346)),NOT(ISBLANK(BQ346)))),#N/A,
IF(ISBLANK(BN346),"",
IF(AND(NOT(ISERROR(VLOOKUP(BN346,MonsterTable!$A:$B,MATCH(MonsterTable!$B$1,MonsterTable!$A$1:$B$1,0),0))),OR(ISBLANK(BP346),ISBLANK(BQ346))),#N/A,
IFERROR(VLOOKUP(BN346,MonsterTable!$A:$B,MATCH(MonsterTable!$B$1,MonsterTable!$A$1:$B$1,0),0),
IF(OR(NOT(ISBLANK(BP346)),ISBLANK(BQ346)),#N/A,
IF(BN346="empty","empty",
VLOOKUP(BN346,MonsterGroupTable!$A:$A,1,0)))))))</f>
        <v/>
      </c>
      <c r="BV346" s="2" t="str">
        <f>IF(AND(ISBLANK(BU346),OR(NOT(ISBLANK(BW346)),NOT(ISBLANK(BX346)))),#N/A,
IF(ISBLANK(BU346),"",
IF(AND(NOT(ISERROR(VLOOKUP(BU346,MonsterTable!$A:$B,MATCH(MonsterTable!$B$1,MonsterTable!$A$1:$B$1,0),0))),OR(ISBLANK(BW346),ISBLANK(BX346))),#N/A,
IFERROR(VLOOKUP(BU346,MonsterTable!$A:$B,MATCH(MonsterTable!$B$1,MonsterTable!$A$1:$B$1,0),0),
IF(OR(NOT(ISBLANK(BW346)),ISBLANK(BX346)),#N/A,
IF(BU346="empty","empty",
VLOOKUP(BU346,MonsterGroupTable!$A:$A,1,0)))))))</f>
        <v/>
      </c>
      <c r="CC346" s="2" t="str">
        <f>IF(AND(ISBLANK(CB346),OR(NOT(ISBLANK(CD346)),NOT(ISBLANK(CE346)))),#N/A,
IF(ISBLANK(CB346),"",
IF(AND(NOT(ISERROR(VLOOKUP(CB346,MonsterTable!$A:$B,MATCH(MonsterTable!$B$1,MonsterTable!$A$1:$B$1,0),0))),OR(ISBLANK(CD346),ISBLANK(CE346))),#N/A,
IFERROR(VLOOKUP(CB346,MonsterTable!$A:$B,MATCH(MonsterTable!$B$1,MonsterTable!$A$1:$B$1,0),0),
IF(OR(NOT(ISBLANK(CD346)),ISBLANK(CE346)),#N/A,
IF(CB346="empty","empty",
VLOOKUP(CB346,MonsterGroupTable!$A:$A,1,0)))))))</f>
        <v/>
      </c>
      <c r="CJ346" s="2" t="str">
        <f>IF(AND(ISBLANK(CI346),OR(NOT(ISBLANK(CK346)),NOT(ISBLANK(CL346)))),#N/A,
IF(ISBLANK(CI346),"",
IF(AND(NOT(ISERROR(VLOOKUP(CI346,MonsterTable!$A:$B,MATCH(MonsterTable!$B$1,MonsterTable!$A$1:$B$1,0),0))),OR(ISBLANK(CK346),ISBLANK(CL346))),#N/A,
IFERROR(VLOOKUP(CI346,MonsterTable!$A:$B,MATCH(MonsterTable!$B$1,MonsterTable!$A$1:$B$1,0),0),
IF(OR(NOT(ISBLANK(CK346)),ISBLANK(CL346)),#N/A,
IF(CI346="empty","empty",
VLOOKUP(CI346,MonsterGroupTable!$A:$A,1,0)))))))</f>
        <v/>
      </c>
    </row>
    <row r="347" spans="1:88">
      <c r="A347">
        <v>10346</v>
      </c>
      <c r="B347">
        <f t="shared" si="10"/>
        <v>1.1000000000000001</v>
      </c>
      <c r="C347">
        <f t="shared" si="10"/>
        <v>1.1000000000000001</v>
      </c>
      <c r="F347">
        <v>900</v>
      </c>
      <c r="G347">
        <v>20497</v>
      </c>
      <c r="H347">
        <v>0</v>
      </c>
      <c r="I347">
        <v>0</v>
      </c>
      <c r="J347">
        <v>0</v>
      </c>
      <c r="K347" t="s">
        <v>28</v>
      </c>
      <c r="L347" t="s">
        <v>249</v>
      </c>
      <c r="M347" t="s">
        <v>79</v>
      </c>
      <c r="N347" t="s">
        <v>80</v>
      </c>
      <c r="O347">
        <v>0</v>
      </c>
      <c r="P347">
        <v>-4.75</v>
      </c>
      <c r="Q347">
        <v>-3.5</v>
      </c>
      <c r="R347">
        <v>4.75</v>
      </c>
      <c r="S347">
        <v>3</v>
      </c>
      <c r="T347">
        <v>-13.5</v>
      </c>
      <c r="U347">
        <v>2.5499999999999998</v>
      </c>
      <c r="V347">
        <v>-6.75</v>
      </c>
      <c r="W347" t="str">
        <f t="shared" si="11"/>
        <v>g115,5</v>
      </c>
      <c r="X347" s="1" t="s">
        <v>314</v>
      </c>
      <c r="Y347" s="2" t="str">
        <f>IF(AND(ISBLANK(X347),OR(NOT(ISBLANK(Z347)),NOT(ISBLANK(AA347)))),#N/A,
IF(ISBLANK(X347),"",
IF(AND(NOT(ISERROR(VLOOKUP(X347,MonsterTable!$A:$B,MATCH(MonsterTable!$B$1,MonsterTable!$A$1:$B$1,0),0))),OR(ISBLANK(Z347),ISBLANK(AA347))),#N/A,
IFERROR(VLOOKUP(X347,MonsterTable!$A:$B,MATCH(MonsterTable!$B$1,MonsterTable!$A$1:$B$1,0),0),
IF(OR(NOT(ISBLANK(Z347)),ISBLANK(AA347)),#N/A,
IF(X347="empty","empty",
VLOOKUP(X347,MonsterGroupTable!$A:$A,1,0)))))))</f>
        <v>g115</v>
      </c>
      <c r="AA347">
        <v>5</v>
      </c>
      <c r="AF347" s="2" t="str">
        <f>IF(AND(ISBLANK(AE347),OR(NOT(ISBLANK(AG347)),NOT(ISBLANK(AH347)))),#N/A,
IF(ISBLANK(AE347),"",
IF(AND(NOT(ISERROR(VLOOKUP(AE347,MonsterTable!$A:$B,MATCH(MonsterTable!$B$1,MonsterTable!$A$1:$B$1,0),0))),OR(ISBLANK(AG347),ISBLANK(AH347))),#N/A,
IFERROR(VLOOKUP(AE347,MonsterTable!$A:$B,MATCH(MonsterTable!$B$1,MonsterTable!$A$1:$B$1,0),0),
IF(OR(NOT(ISBLANK(AG347)),ISBLANK(AH347)),#N/A,
IF(AE347="empty","empty",
VLOOKUP(AE347,MonsterGroupTable!$A:$A,1,0)))))))</f>
        <v/>
      </c>
      <c r="AM347" s="2" t="str">
        <f>IF(AND(ISBLANK(AL347),OR(NOT(ISBLANK(AN347)),NOT(ISBLANK(AO347)))),#N/A,
IF(ISBLANK(AL347),"",
IF(AND(NOT(ISERROR(VLOOKUP(AL347,MonsterTable!$A:$B,MATCH(MonsterTable!$B$1,MonsterTable!$A$1:$B$1,0),0))),OR(ISBLANK(AN347),ISBLANK(AO347))),#N/A,
IFERROR(VLOOKUP(AL347,MonsterTable!$A:$B,MATCH(MonsterTable!$B$1,MonsterTable!$A$1:$B$1,0),0),
IF(OR(NOT(ISBLANK(AN347)),ISBLANK(AO347)),#N/A,
IF(AL347="empty","empty",
VLOOKUP(AL347,MonsterGroupTable!$A:$A,1,0)))))))</f>
        <v/>
      </c>
      <c r="AT347" s="2" t="str">
        <f>IF(AND(ISBLANK(AS347),OR(NOT(ISBLANK(AU347)),NOT(ISBLANK(AV347)))),#N/A,
IF(ISBLANK(AS347),"",
IF(AND(NOT(ISERROR(VLOOKUP(AS347,MonsterTable!$A:$B,MATCH(MonsterTable!$B$1,MonsterTable!$A$1:$B$1,0),0))),OR(ISBLANK(AU347),ISBLANK(AV347))),#N/A,
IFERROR(VLOOKUP(AS347,MonsterTable!$A:$B,MATCH(MonsterTable!$B$1,MonsterTable!$A$1:$B$1,0),0),
IF(OR(NOT(ISBLANK(AU347)),ISBLANK(AV347)),#N/A,
IF(AS347="empty","empty",
VLOOKUP(AS347,MonsterGroupTable!$A:$A,1,0)))))))</f>
        <v/>
      </c>
      <c r="BA347" s="2" t="str">
        <f>IF(AND(ISBLANK(AZ347),OR(NOT(ISBLANK(BB347)),NOT(ISBLANK(BC347)))),#N/A,
IF(ISBLANK(AZ347),"",
IF(AND(NOT(ISERROR(VLOOKUP(AZ347,MonsterTable!$A:$B,MATCH(MonsterTable!$B$1,MonsterTable!$A$1:$B$1,0),0))),OR(ISBLANK(BB347),ISBLANK(BC347))),#N/A,
IFERROR(VLOOKUP(AZ347,MonsterTable!$A:$B,MATCH(MonsterTable!$B$1,MonsterTable!$A$1:$B$1,0),0),
IF(OR(NOT(ISBLANK(BB347)),ISBLANK(BC347)),#N/A,
IF(AZ347="empty","empty",
VLOOKUP(AZ347,MonsterGroupTable!$A:$A,1,0)))))))</f>
        <v/>
      </c>
      <c r="BH347" s="2" t="str">
        <f>IF(AND(ISBLANK(BG347),OR(NOT(ISBLANK(BI347)),NOT(ISBLANK(BJ347)))),#N/A,
IF(ISBLANK(BG347),"",
IF(AND(NOT(ISERROR(VLOOKUP(BG347,MonsterTable!$A:$B,MATCH(MonsterTable!$B$1,MonsterTable!$A$1:$B$1,0),0))),OR(ISBLANK(BI347),ISBLANK(BJ347))),#N/A,
IFERROR(VLOOKUP(BG347,MonsterTable!$A:$B,MATCH(MonsterTable!$B$1,MonsterTable!$A$1:$B$1,0),0),
IF(OR(NOT(ISBLANK(BI347)),ISBLANK(BJ347)),#N/A,
IF(BG347="empty","empty",
VLOOKUP(BG347,MonsterGroupTable!$A:$A,1,0)))))))</f>
        <v/>
      </c>
      <c r="BO347" s="2" t="str">
        <f>IF(AND(ISBLANK(BN347),OR(NOT(ISBLANK(BP347)),NOT(ISBLANK(BQ347)))),#N/A,
IF(ISBLANK(BN347),"",
IF(AND(NOT(ISERROR(VLOOKUP(BN347,MonsterTable!$A:$B,MATCH(MonsterTable!$B$1,MonsterTable!$A$1:$B$1,0),0))),OR(ISBLANK(BP347),ISBLANK(BQ347))),#N/A,
IFERROR(VLOOKUP(BN347,MonsterTable!$A:$B,MATCH(MonsterTable!$B$1,MonsterTable!$A$1:$B$1,0),0),
IF(OR(NOT(ISBLANK(BP347)),ISBLANK(BQ347)),#N/A,
IF(BN347="empty","empty",
VLOOKUP(BN347,MonsterGroupTable!$A:$A,1,0)))))))</f>
        <v/>
      </c>
      <c r="BV347" s="2" t="str">
        <f>IF(AND(ISBLANK(BU347),OR(NOT(ISBLANK(BW347)),NOT(ISBLANK(BX347)))),#N/A,
IF(ISBLANK(BU347),"",
IF(AND(NOT(ISERROR(VLOOKUP(BU347,MonsterTable!$A:$B,MATCH(MonsterTable!$B$1,MonsterTable!$A$1:$B$1,0),0))),OR(ISBLANK(BW347),ISBLANK(BX347))),#N/A,
IFERROR(VLOOKUP(BU347,MonsterTable!$A:$B,MATCH(MonsterTable!$B$1,MonsterTable!$A$1:$B$1,0),0),
IF(OR(NOT(ISBLANK(BW347)),ISBLANK(BX347)),#N/A,
IF(BU347="empty","empty",
VLOOKUP(BU347,MonsterGroupTable!$A:$A,1,0)))))))</f>
        <v/>
      </c>
      <c r="CC347" s="2" t="str">
        <f>IF(AND(ISBLANK(CB347),OR(NOT(ISBLANK(CD347)),NOT(ISBLANK(CE347)))),#N/A,
IF(ISBLANK(CB347),"",
IF(AND(NOT(ISERROR(VLOOKUP(CB347,MonsterTable!$A:$B,MATCH(MonsterTable!$B$1,MonsterTable!$A$1:$B$1,0),0))),OR(ISBLANK(CD347),ISBLANK(CE347))),#N/A,
IFERROR(VLOOKUP(CB347,MonsterTable!$A:$B,MATCH(MonsterTable!$B$1,MonsterTable!$A$1:$B$1,0),0),
IF(OR(NOT(ISBLANK(CD347)),ISBLANK(CE347)),#N/A,
IF(CB347="empty","empty",
VLOOKUP(CB347,MonsterGroupTable!$A:$A,1,0)))))))</f>
        <v/>
      </c>
      <c r="CJ347" s="2" t="str">
        <f>IF(AND(ISBLANK(CI347),OR(NOT(ISBLANK(CK347)),NOT(ISBLANK(CL347)))),#N/A,
IF(ISBLANK(CI347),"",
IF(AND(NOT(ISERROR(VLOOKUP(CI347,MonsterTable!$A:$B,MATCH(MonsterTable!$B$1,MonsterTable!$A$1:$B$1,0),0))),OR(ISBLANK(CK347),ISBLANK(CL347))),#N/A,
IFERROR(VLOOKUP(CI347,MonsterTable!$A:$B,MATCH(MonsterTable!$B$1,MonsterTable!$A$1:$B$1,0),0),
IF(OR(NOT(ISBLANK(CK347)),ISBLANK(CL347)),#N/A,
IF(CI347="empty","empty",
VLOOKUP(CI347,MonsterGroupTable!$A:$A,1,0)))))))</f>
        <v/>
      </c>
    </row>
    <row r="348" spans="1:88">
      <c r="A348">
        <v>10347</v>
      </c>
      <c r="B348">
        <f t="shared" si="10"/>
        <v>1.1000000000000001</v>
      </c>
      <c r="C348">
        <f t="shared" si="10"/>
        <v>1.1000000000000001</v>
      </c>
      <c r="F348">
        <v>900</v>
      </c>
      <c r="G348">
        <v>20632</v>
      </c>
      <c r="H348">
        <v>0</v>
      </c>
      <c r="I348">
        <v>0</v>
      </c>
      <c r="J348">
        <v>0</v>
      </c>
      <c r="K348" t="s">
        <v>28</v>
      </c>
      <c r="L348" t="s">
        <v>249</v>
      </c>
      <c r="M348" t="s">
        <v>79</v>
      </c>
      <c r="N348" t="s">
        <v>80</v>
      </c>
      <c r="O348">
        <v>0</v>
      </c>
      <c r="P348">
        <v>-4.75</v>
      </c>
      <c r="Q348">
        <v>-3.5</v>
      </c>
      <c r="R348">
        <v>4.75</v>
      </c>
      <c r="S348">
        <v>3</v>
      </c>
      <c r="T348">
        <v>-13.5</v>
      </c>
      <c r="U348">
        <v>2.5499999999999998</v>
      </c>
      <c r="V348">
        <v>-6.75</v>
      </c>
      <c r="W348" t="str">
        <f t="shared" si="11"/>
        <v>g115,5</v>
      </c>
      <c r="X348" s="1" t="s">
        <v>314</v>
      </c>
      <c r="Y348" s="2" t="str">
        <f>IF(AND(ISBLANK(X348),OR(NOT(ISBLANK(Z348)),NOT(ISBLANK(AA348)))),#N/A,
IF(ISBLANK(X348),"",
IF(AND(NOT(ISERROR(VLOOKUP(X348,MonsterTable!$A:$B,MATCH(MonsterTable!$B$1,MonsterTable!$A$1:$B$1,0),0))),OR(ISBLANK(Z348),ISBLANK(AA348))),#N/A,
IFERROR(VLOOKUP(X348,MonsterTable!$A:$B,MATCH(MonsterTable!$B$1,MonsterTable!$A$1:$B$1,0),0),
IF(OR(NOT(ISBLANK(Z348)),ISBLANK(AA348)),#N/A,
IF(X348="empty","empty",
VLOOKUP(X348,MonsterGroupTable!$A:$A,1,0)))))))</f>
        <v>g115</v>
      </c>
      <c r="AA348">
        <v>5</v>
      </c>
      <c r="AF348" s="2" t="str">
        <f>IF(AND(ISBLANK(AE348),OR(NOT(ISBLANK(AG348)),NOT(ISBLANK(AH348)))),#N/A,
IF(ISBLANK(AE348),"",
IF(AND(NOT(ISERROR(VLOOKUP(AE348,MonsterTable!$A:$B,MATCH(MonsterTable!$B$1,MonsterTable!$A$1:$B$1,0),0))),OR(ISBLANK(AG348),ISBLANK(AH348))),#N/A,
IFERROR(VLOOKUP(AE348,MonsterTable!$A:$B,MATCH(MonsterTable!$B$1,MonsterTable!$A$1:$B$1,0),0),
IF(OR(NOT(ISBLANK(AG348)),ISBLANK(AH348)),#N/A,
IF(AE348="empty","empty",
VLOOKUP(AE348,MonsterGroupTable!$A:$A,1,0)))))))</f>
        <v/>
      </c>
      <c r="AM348" s="2" t="str">
        <f>IF(AND(ISBLANK(AL348),OR(NOT(ISBLANK(AN348)),NOT(ISBLANK(AO348)))),#N/A,
IF(ISBLANK(AL348),"",
IF(AND(NOT(ISERROR(VLOOKUP(AL348,MonsterTable!$A:$B,MATCH(MonsterTable!$B$1,MonsterTable!$A$1:$B$1,0),0))),OR(ISBLANK(AN348),ISBLANK(AO348))),#N/A,
IFERROR(VLOOKUP(AL348,MonsterTable!$A:$B,MATCH(MonsterTable!$B$1,MonsterTable!$A$1:$B$1,0),0),
IF(OR(NOT(ISBLANK(AN348)),ISBLANK(AO348)),#N/A,
IF(AL348="empty","empty",
VLOOKUP(AL348,MonsterGroupTable!$A:$A,1,0)))))))</f>
        <v/>
      </c>
      <c r="AT348" s="2" t="str">
        <f>IF(AND(ISBLANK(AS348),OR(NOT(ISBLANK(AU348)),NOT(ISBLANK(AV348)))),#N/A,
IF(ISBLANK(AS348),"",
IF(AND(NOT(ISERROR(VLOOKUP(AS348,MonsterTable!$A:$B,MATCH(MonsterTable!$B$1,MonsterTable!$A$1:$B$1,0),0))),OR(ISBLANK(AU348),ISBLANK(AV348))),#N/A,
IFERROR(VLOOKUP(AS348,MonsterTable!$A:$B,MATCH(MonsterTable!$B$1,MonsterTable!$A$1:$B$1,0),0),
IF(OR(NOT(ISBLANK(AU348)),ISBLANK(AV348)),#N/A,
IF(AS348="empty","empty",
VLOOKUP(AS348,MonsterGroupTable!$A:$A,1,0)))))))</f>
        <v/>
      </c>
      <c r="BA348" s="2" t="str">
        <f>IF(AND(ISBLANK(AZ348),OR(NOT(ISBLANK(BB348)),NOT(ISBLANK(BC348)))),#N/A,
IF(ISBLANK(AZ348),"",
IF(AND(NOT(ISERROR(VLOOKUP(AZ348,MonsterTable!$A:$B,MATCH(MonsterTable!$B$1,MonsterTable!$A$1:$B$1,0),0))),OR(ISBLANK(BB348),ISBLANK(BC348))),#N/A,
IFERROR(VLOOKUP(AZ348,MonsterTable!$A:$B,MATCH(MonsterTable!$B$1,MonsterTable!$A$1:$B$1,0),0),
IF(OR(NOT(ISBLANK(BB348)),ISBLANK(BC348)),#N/A,
IF(AZ348="empty","empty",
VLOOKUP(AZ348,MonsterGroupTable!$A:$A,1,0)))))))</f>
        <v/>
      </c>
      <c r="BH348" s="2" t="str">
        <f>IF(AND(ISBLANK(BG348),OR(NOT(ISBLANK(BI348)),NOT(ISBLANK(BJ348)))),#N/A,
IF(ISBLANK(BG348),"",
IF(AND(NOT(ISERROR(VLOOKUP(BG348,MonsterTable!$A:$B,MATCH(MonsterTable!$B$1,MonsterTable!$A$1:$B$1,0),0))),OR(ISBLANK(BI348),ISBLANK(BJ348))),#N/A,
IFERROR(VLOOKUP(BG348,MonsterTable!$A:$B,MATCH(MonsterTable!$B$1,MonsterTable!$A$1:$B$1,0),0),
IF(OR(NOT(ISBLANK(BI348)),ISBLANK(BJ348)),#N/A,
IF(BG348="empty","empty",
VLOOKUP(BG348,MonsterGroupTable!$A:$A,1,0)))))))</f>
        <v/>
      </c>
      <c r="BO348" s="2" t="str">
        <f>IF(AND(ISBLANK(BN348),OR(NOT(ISBLANK(BP348)),NOT(ISBLANK(BQ348)))),#N/A,
IF(ISBLANK(BN348),"",
IF(AND(NOT(ISERROR(VLOOKUP(BN348,MonsterTable!$A:$B,MATCH(MonsterTable!$B$1,MonsterTable!$A$1:$B$1,0),0))),OR(ISBLANK(BP348),ISBLANK(BQ348))),#N/A,
IFERROR(VLOOKUP(BN348,MonsterTable!$A:$B,MATCH(MonsterTable!$B$1,MonsterTable!$A$1:$B$1,0),0),
IF(OR(NOT(ISBLANK(BP348)),ISBLANK(BQ348)),#N/A,
IF(BN348="empty","empty",
VLOOKUP(BN348,MonsterGroupTable!$A:$A,1,0)))))))</f>
        <v/>
      </c>
      <c r="BV348" s="2" t="str">
        <f>IF(AND(ISBLANK(BU348),OR(NOT(ISBLANK(BW348)),NOT(ISBLANK(BX348)))),#N/A,
IF(ISBLANK(BU348),"",
IF(AND(NOT(ISERROR(VLOOKUP(BU348,MonsterTable!$A:$B,MATCH(MonsterTable!$B$1,MonsterTable!$A$1:$B$1,0),0))),OR(ISBLANK(BW348),ISBLANK(BX348))),#N/A,
IFERROR(VLOOKUP(BU348,MonsterTable!$A:$B,MATCH(MonsterTable!$B$1,MonsterTable!$A$1:$B$1,0),0),
IF(OR(NOT(ISBLANK(BW348)),ISBLANK(BX348)),#N/A,
IF(BU348="empty","empty",
VLOOKUP(BU348,MonsterGroupTable!$A:$A,1,0)))))))</f>
        <v/>
      </c>
      <c r="CC348" s="2" t="str">
        <f>IF(AND(ISBLANK(CB348),OR(NOT(ISBLANK(CD348)),NOT(ISBLANK(CE348)))),#N/A,
IF(ISBLANK(CB348),"",
IF(AND(NOT(ISERROR(VLOOKUP(CB348,MonsterTable!$A:$B,MATCH(MonsterTable!$B$1,MonsterTable!$A$1:$B$1,0),0))),OR(ISBLANK(CD348),ISBLANK(CE348))),#N/A,
IFERROR(VLOOKUP(CB348,MonsterTable!$A:$B,MATCH(MonsterTable!$B$1,MonsterTable!$A$1:$B$1,0),0),
IF(OR(NOT(ISBLANK(CD348)),ISBLANK(CE348)),#N/A,
IF(CB348="empty","empty",
VLOOKUP(CB348,MonsterGroupTable!$A:$A,1,0)))))))</f>
        <v/>
      </c>
      <c r="CJ348" s="2" t="str">
        <f>IF(AND(ISBLANK(CI348),OR(NOT(ISBLANK(CK348)),NOT(ISBLANK(CL348)))),#N/A,
IF(ISBLANK(CI348),"",
IF(AND(NOT(ISERROR(VLOOKUP(CI348,MonsterTable!$A:$B,MATCH(MonsterTable!$B$1,MonsterTable!$A$1:$B$1,0),0))),OR(ISBLANK(CK348),ISBLANK(CL348))),#N/A,
IFERROR(VLOOKUP(CI348,MonsterTable!$A:$B,MATCH(MonsterTable!$B$1,MonsterTable!$A$1:$B$1,0),0),
IF(OR(NOT(ISBLANK(CK348)),ISBLANK(CL348)),#N/A,
IF(CI348="empty","empty",
VLOOKUP(CI348,MonsterGroupTable!$A:$A,1,0)))))))</f>
        <v/>
      </c>
    </row>
    <row r="349" spans="1:88">
      <c r="A349">
        <v>10348</v>
      </c>
      <c r="B349">
        <f t="shared" si="10"/>
        <v>1.1000000000000001</v>
      </c>
      <c r="C349">
        <f t="shared" si="10"/>
        <v>1.1000000000000001</v>
      </c>
      <c r="F349">
        <v>900</v>
      </c>
      <c r="G349">
        <v>20767</v>
      </c>
      <c r="H349">
        <v>0</v>
      </c>
      <c r="I349">
        <v>0</v>
      </c>
      <c r="J349">
        <v>0</v>
      </c>
      <c r="K349" t="s">
        <v>28</v>
      </c>
      <c r="L349" t="s">
        <v>249</v>
      </c>
      <c r="M349" t="s">
        <v>79</v>
      </c>
      <c r="N349" t="s">
        <v>80</v>
      </c>
      <c r="O349">
        <v>0</v>
      </c>
      <c r="P349">
        <v>-4.75</v>
      </c>
      <c r="Q349">
        <v>-3.5</v>
      </c>
      <c r="R349">
        <v>4.75</v>
      </c>
      <c r="S349">
        <v>3</v>
      </c>
      <c r="T349">
        <v>-13.5</v>
      </c>
      <c r="U349">
        <v>2.5499999999999998</v>
      </c>
      <c r="V349">
        <v>-6.75</v>
      </c>
      <c r="W349" t="str">
        <f t="shared" si="11"/>
        <v>g115,5</v>
      </c>
      <c r="X349" s="1" t="s">
        <v>314</v>
      </c>
      <c r="Y349" s="2" t="str">
        <f>IF(AND(ISBLANK(X349),OR(NOT(ISBLANK(Z349)),NOT(ISBLANK(AA349)))),#N/A,
IF(ISBLANK(X349),"",
IF(AND(NOT(ISERROR(VLOOKUP(X349,MonsterTable!$A:$B,MATCH(MonsterTable!$B$1,MonsterTable!$A$1:$B$1,0),0))),OR(ISBLANK(Z349),ISBLANK(AA349))),#N/A,
IFERROR(VLOOKUP(X349,MonsterTable!$A:$B,MATCH(MonsterTable!$B$1,MonsterTable!$A$1:$B$1,0),0),
IF(OR(NOT(ISBLANK(Z349)),ISBLANK(AA349)),#N/A,
IF(X349="empty","empty",
VLOOKUP(X349,MonsterGroupTable!$A:$A,1,0)))))))</f>
        <v>g115</v>
      </c>
      <c r="AA349">
        <v>5</v>
      </c>
      <c r="AF349" s="2" t="str">
        <f>IF(AND(ISBLANK(AE349),OR(NOT(ISBLANK(AG349)),NOT(ISBLANK(AH349)))),#N/A,
IF(ISBLANK(AE349),"",
IF(AND(NOT(ISERROR(VLOOKUP(AE349,MonsterTable!$A:$B,MATCH(MonsterTable!$B$1,MonsterTable!$A$1:$B$1,0),0))),OR(ISBLANK(AG349),ISBLANK(AH349))),#N/A,
IFERROR(VLOOKUP(AE349,MonsterTable!$A:$B,MATCH(MonsterTable!$B$1,MonsterTable!$A$1:$B$1,0),0),
IF(OR(NOT(ISBLANK(AG349)),ISBLANK(AH349)),#N/A,
IF(AE349="empty","empty",
VLOOKUP(AE349,MonsterGroupTable!$A:$A,1,0)))))))</f>
        <v/>
      </c>
      <c r="AM349" s="2" t="str">
        <f>IF(AND(ISBLANK(AL349),OR(NOT(ISBLANK(AN349)),NOT(ISBLANK(AO349)))),#N/A,
IF(ISBLANK(AL349),"",
IF(AND(NOT(ISERROR(VLOOKUP(AL349,MonsterTable!$A:$B,MATCH(MonsterTable!$B$1,MonsterTable!$A$1:$B$1,0),0))),OR(ISBLANK(AN349),ISBLANK(AO349))),#N/A,
IFERROR(VLOOKUP(AL349,MonsterTable!$A:$B,MATCH(MonsterTable!$B$1,MonsterTable!$A$1:$B$1,0),0),
IF(OR(NOT(ISBLANK(AN349)),ISBLANK(AO349)),#N/A,
IF(AL349="empty","empty",
VLOOKUP(AL349,MonsterGroupTable!$A:$A,1,0)))))))</f>
        <v/>
      </c>
      <c r="AT349" s="2" t="str">
        <f>IF(AND(ISBLANK(AS349),OR(NOT(ISBLANK(AU349)),NOT(ISBLANK(AV349)))),#N/A,
IF(ISBLANK(AS349),"",
IF(AND(NOT(ISERROR(VLOOKUP(AS349,MonsterTable!$A:$B,MATCH(MonsterTable!$B$1,MonsterTable!$A$1:$B$1,0),0))),OR(ISBLANK(AU349),ISBLANK(AV349))),#N/A,
IFERROR(VLOOKUP(AS349,MonsterTable!$A:$B,MATCH(MonsterTable!$B$1,MonsterTable!$A$1:$B$1,0),0),
IF(OR(NOT(ISBLANK(AU349)),ISBLANK(AV349)),#N/A,
IF(AS349="empty","empty",
VLOOKUP(AS349,MonsterGroupTable!$A:$A,1,0)))))))</f>
        <v/>
      </c>
      <c r="BA349" s="2" t="str">
        <f>IF(AND(ISBLANK(AZ349),OR(NOT(ISBLANK(BB349)),NOT(ISBLANK(BC349)))),#N/A,
IF(ISBLANK(AZ349),"",
IF(AND(NOT(ISERROR(VLOOKUP(AZ349,MonsterTable!$A:$B,MATCH(MonsterTable!$B$1,MonsterTable!$A$1:$B$1,0),0))),OR(ISBLANK(BB349),ISBLANK(BC349))),#N/A,
IFERROR(VLOOKUP(AZ349,MonsterTable!$A:$B,MATCH(MonsterTable!$B$1,MonsterTable!$A$1:$B$1,0),0),
IF(OR(NOT(ISBLANK(BB349)),ISBLANK(BC349)),#N/A,
IF(AZ349="empty","empty",
VLOOKUP(AZ349,MonsterGroupTable!$A:$A,1,0)))))))</f>
        <v/>
      </c>
      <c r="BH349" s="2" t="str">
        <f>IF(AND(ISBLANK(BG349),OR(NOT(ISBLANK(BI349)),NOT(ISBLANK(BJ349)))),#N/A,
IF(ISBLANK(BG349),"",
IF(AND(NOT(ISERROR(VLOOKUP(BG349,MonsterTable!$A:$B,MATCH(MonsterTable!$B$1,MonsterTable!$A$1:$B$1,0),0))),OR(ISBLANK(BI349),ISBLANK(BJ349))),#N/A,
IFERROR(VLOOKUP(BG349,MonsterTable!$A:$B,MATCH(MonsterTable!$B$1,MonsterTable!$A$1:$B$1,0),0),
IF(OR(NOT(ISBLANK(BI349)),ISBLANK(BJ349)),#N/A,
IF(BG349="empty","empty",
VLOOKUP(BG349,MonsterGroupTable!$A:$A,1,0)))))))</f>
        <v/>
      </c>
      <c r="BO349" s="2" t="str">
        <f>IF(AND(ISBLANK(BN349),OR(NOT(ISBLANK(BP349)),NOT(ISBLANK(BQ349)))),#N/A,
IF(ISBLANK(BN349),"",
IF(AND(NOT(ISERROR(VLOOKUP(BN349,MonsterTable!$A:$B,MATCH(MonsterTable!$B$1,MonsterTable!$A$1:$B$1,0),0))),OR(ISBLANK(BP349),ISBLANK(BQ349))),#N/A,
IFERROR(VLOOKUP(BN349,MonsterTable!$A:$B,MATCH(MonsterTable!$B$1,MonsterTable!$A$1:$B$1,0),0),
IF(OR(NOT(ISBLANK(BP349)),ISBLANK(BQ349)),#N/A,
IF(BN349="empty","empty",
VLOOKUP(BN349,MonsterGroupTable!$A:$A,1,0)))))))</f>
        <v/>
      </c>
      <c r="BV349" s="2" t="str">
        <f>IF(AND(ISBLANK(BU349),OR(NOT(ISBLANK(BW349)),NOT(ISBLANK(BX349)))),#N/A,
IF(ISBLANK(BU349),"",
IF(AND(NOT(ISERROR(VLOOKUP(BU349,MonsterTable!$A:$B,MATCH(MonsterTable!$B$1,MonsterTable!$A$1:$B$1,0),0))),OR(ISBLANK(BW349),ISBLANK(BX349))),#N/A,
IFERROR(VLOOKUP(BU349,MonsterTable!$A:$B,MATCH(MonsterTable!$B$1,MonsterTable!$A$1:$B$1,0),0),
IF(OR(NOT(ISBLANK(BW349)),ISBLANK(BX349)),#N/A,
IF(BU349="empty","empty",
VLOOKUP(BU349,MonsterGroupTable!$A:$A,1,0)))))))</f>
        <v/>
      </c>
      <c r="CC349" s="2" t="str">
        <f>IF(AND(ISBLANK(CB349),OR(NOT(ISBLANK(CD349)),NOT(ISBLANK(CE349)))),#N/A,
IF(ISBLANK(CB349),"",
IF(AND(NOT(ISERROR(VLOOKUP(CB349,MonsterTable!$A:$B,MATCH(MonsterTable!$B$1,MonsterTable!$A$1:$B$1,0),0))),OR(ISBLANK(CD349),ISBLANK(CE349))),#N/A,
IFERROR(VLOOKUP(CB349,MonsterTable!$A:$B,MATCH(MonsterTable!$B$1,MonsterTable!$A$1:$B$1,0),0),
IF(OR(NOT(ISBLANK(CD349)),ISBLANK(CE349)),#N/A,
IF(CB349="empty","empty",
VLOOKUP(CB349,MonsterGroupTable!$A:$A,1,0)))))))</f>
        <v/>
      </c>
      <c r="CJ349" s="2" t="str">
        <f>IF(AND(ISBLANK(CI349),OR(NOT(ISBLANK(CK349)),NOT(ISBLANK(CL349)))),#N/A,
IF(ISBLANK(CI349),"",
IF(AND(NOT(ISERROR(VLOOKUP(CI349,MonsterTable!$A:$B,MATCH(MonsterTable!$B$1,MonsterTable!$A$1:$B$1,0),0))),OR(ISBLANK(CK349),ISBLANK(CL349))),#N/A,
IFERROR(VLOOKUP(CI349,MonsterTable!$A:$B,MATCH(MonsterTable!$B$1,MonsterTable!$A$1:$B$1,0),0),
IF(OR(NOT(ISBLANK(CK349)),ISBLANK(CL349)),#N/A,
IF(CI349="empty","empty",
VLOOKUP(CI349,MonsterGroupTable!$A:$A,1,0)))))))</f>
        <v/>
      </c>
    </row>
    <row r="350" spans="1:88">
      <c r="A350">
        <v>10349</v>
      </c>
      <c r="B350">
        <f t="shared" si="10"/>
        <v>1.1000000000000001</v>
      </c>
      <c r="C350">
        <f t="shared" si="10"/>
        <v>1.1000000000000001</v>
      </c>
      <c r="F350">
        <v>900</v>
      </c>
      <c r="G350">
        <v>20902</v>
      </c>
      <c r="H350">
        <v>0</v>
      </c>
      <c r="I350">
        <v>0</v>
      </c>
      <c r="J350">
        <v>0</v>
      </c>
      <c r="K350" t="s">
        <v>28</v>
      </c>
      <c r="L350" t="s">
        <v>249</v>
      </c>
      <c r="M350" t="s">
        <v>79</v>
      </c>
      <c r="N350" t="s">
        <v>80</v>
      </c>
      <c r="O350">
        <v>0</v>
      </c>
      <c r="P350">
        <v>-4.75</v>
      </c>
      <c r="Q350">
        <v>-3.5</v>
      </c>
      <c r="R350">
        <v>4.75</v>
      </c>
      <c r="S350">
        <v>3</v>
      </c>
      <c r="T350">
        <v>-13.5</v>
      </c>
      <c r="U350">
        <v>2.5499999999999998</v>
      </c>
      <c r="V350">
        <v>-6.75</v>
      </c>
      <c r="W350" t="str">
        <f t="shared" si="11"/>
        <v>g115,5</v>
      </c>
      <c r="X350" s="1" t="s">
        <v>314</v>
      </c>
      <c r="Y350" s="2" t="str">
        <f>IF(AND(ISBLANK(X350),OR(NOT(ISBLANK(Z350)),NOT(ISBLANK(AA350)))),#N/A,
IF(ISBLANK(X350),"",
IF(AND(NOT(ISERROR(VLOOKUP(X350,MonsterTable!$A:$B,MATCH(MonsterTable!$B$1,MonsterTable!$A$1:$B$1,0),0))),OR(ISBLANK(Z350),ISBLANK(AA350))),#N/A,
IFERROR(VLOOKUP(X350,MonsterTable!$A:$B,MATCH(MonsterTable!$B$1,MonsterTable!$A$1:$B$1,0),0),
IF(OR(NOT(ISBLANK(Z350)),ISBLANK(AA350)),#N/A,
IF(X350="empty","empty",
VLOOKUP(X350,MonsterGroupTable!$A:$A,1,0)))))))</f>
        <v>g115</v>
      </c>
      <c r="AA350">
        <v>5</v>
      </c>
      <c r="AF350" s="2" t="str">
        <f>IF(AND(ISBLANK(AE350),OR(NOT(ISBLANK(AG350)),NOT(ISBLANK(AH350)))),#N/A,
IF(ISBLANK(AE350),"",
IF(AND(NOT(ISERROR(VLOOKUP(AE350,MonsterTable!$A:$B,MATCH(MonsterTable!$B$1,MonsterTable!$A$1:$B$1,0),0))),OR(ISBLANK(AG350),ISBLANK(AH350))),#N/A,
IFERROR(VLOOKUP(AE350,MonsterTable!$A:$B,MATCH(MonsterTable!$B$1,MonsterTable!$A$1:$B$1,0),0),
IF(OR(NOT(ISBLANK(AG350)),ISBLANK(AH350)),#N/A,
IF(AE350="empty","empty",
VLOOKUP(AE350,MonsterGroupTable!$A:$A,1,0)))))))</f>
        <v/>
      </c>
      <c r="AM350" s="2" t="str">
        <f>IF(AND(ISBLANK(AL350),OR(NOT(ISBLANK(AN350)),NOT(ISBLANK(AO350)))),#N/A,
IF(ISBLANK(AL350),"",
IF(AND(NOT(ISERROR(VLOOKUP(AL350,MonsterTable!$A:$B,MATCH(MonsterTable!$B$1,MonsterTable!$A$1:$B$1,0),0))),OR(ISBLANK(AN350),ISBLANK(AO350))),#N/A,
IFERROR(VLOOKUP(AL350,MonsterTable!$A:$B,MATCH(MonsterTable!$B$1,MonsterTable!$A$1:$B$1,0),0),
IF(OR(NOT(ISBLANK(AN350)),ISBLANK(AO350)),#N/A,
IF(AL350="empty","empty",
VLOOKUP(AL350,MonsterGroupTable!$A:$A,1,0)))))))</f>
        <v/>
      </c>
      <c r="AT350" s="2" t="str">
        <f>IF(AND(ISBLANK(AS350),OR(NOT(ISBLANK(AU350)),NOT(ISBLANK(AV350)))),#N/A,
IF(ISBLANK(AS350),"",
IF(AND(NOT(ISERROR(VLOOKUP(AS350,MonsterTable!$A:$B,MATCH(MonsterTable!$B$1,MonsterTable!$A$1:$B$1,0),0))),OR(ISBLANK(AU350),ISBLANK(AV350))),#N/A,
IFERROR(VLOOKUP(AS350,MonsterTable!$A:$B,MATCH(MonsterTable!$B$1,MonsterTable!$A$1:$B$1,0),0),
IF(OR(NOT(ISBLANK(AU350)),ISBLANK(AV350)),#N/A,
IF(AS350="empty","empty",
VLOOKUP(AS350,MonsterGroupTable!$A:$A,1,0)))))))</f>
        <v/>
      </c>
      <c r="BA350" s="2" t="str">
        <f>IF(AND(ISBLANK(AZ350),OR(NOT(ISBLANK(BB350)),NOT(ISBLANK(BC350)))),#N/A,
IF(ISBLANK(AZ350),"",
IF(AND(NOT(ISERROR(VLOOKUP(AZ350,MonsterTable!$A:$B,MATCH(MonsterTable!$B$1,MonsterTable!$A$1:$B$1,0),0))),OR(ISBLANK(BB350),ISBLANK(BC350))),#N/A,
IFERROR(VLOOKUP(AZ350,MonsterTable!$A:$B,MATCH(MonsterTable!$B$1,MonsterTable!$A$1:$B$1,0),0),
IF(OR(NOT(ISBLANK(BB350)),ISBLANK(BC350)),#N/A,
IF(AZ350="empty","empty",
VLOOKUP(AZ350,MonsterGroupTable!$A:$A,1,0)))))))</f>
        <v/>
      </c>
      <c r="BH350" s="2" t="str">
        <f>IF(AND(ISBLANK(BG350),OR(NOT(ISBLANK(BI350)),NOT(ISBLANK(BJ350)))),#N/A,
IF(ISBLANK(BG350),"",
IF(AND(NOT(ISERROR(VLOOKUP(BG350,MonsterTable!$A:$B,MATCH(MonsterTable!$B$1,MonsterTable!$A$1:$B$1,0),0))),OR(ISBLANK(BI350),ISBLANK(BJ350))),#N/A,
IFERROR(VLOOKUP(BG350,MonsterTable!$A:$B,MATCH(MonsterTable!$B$1,MonsterTable!$A$1:$B$1,0),0),
IF(OR(NOT(ISBLANK(BI350)),ISBLANK(BJ350)),#N/A,
IF(BG350="empty","empty",
VLOOKUP(BG350,MonsterGroupTable!$A:$A,1,0)))))))</f>
        <v/>
      </c>
      <c r="BO350" s="2" t="str">
        <f>IF(AND(ISBLANK(BN350),OR(NOT(ISBLANK(BP350)),NOT(ISBLANK(BQ350)))),#N/A,
IF(ISBLANK(BN350),"",
IF(AND(NOT(ISERROR(VLOOKUP(BN350,MonsterTable!$A:$B,MATCH(MonsterTable!$B$1,MonsterTable!$A$1:$B$1,0),0))),OR(ISBLANK(BP350),ISBLANK(BQ350))),#N/A,
IFERROR(VLOOKUP(BN350,MonsterTable!$A:$B,MATCH(MonsterTable!$B$1,MonsterTable!$A$1:$B$1,0),0),
IF(OR(NOT(ISBLANK(BP350)),ISBLANK(BQ350)),#N/A,
IF(BN350="empty","empty",
VLOOKUP(BN350,MonsterGroupTable!$A:$A,1,0)))))))</f>
        <v/>
      </c>
      <c r="BV350" s="2" t="str">
        <f>IF(AND(ISBLANK(BU350),OR(NOT(ISBLANK(BW350)),NOT(ISBLANK(BX350)))),#N/A,
IF(ISBLANK(BU350),"",
IF(AND(NOT(ISERROR(VLOOKUP(BU350,MonsterTable!$A:$B,MATCH(MonsterTable!$B$1,MonsterTable!$A$1:$B$1,0),0))),OR(ISBLANK(BW350),ISBLANK(BX350))),#N/A,
IFERROR(VLOOKUP(BU350,MonsterTable!$A:$B,MATCH(MonsterTable!$B$1,MonsterTable!$A$1:$B$1,0),0),
IF(OR(NOT(ISBLANK(BW350)),ISBLANK(BX350)),#N/A,
IF(BU350="empty","empty",
VLOOKUP(BU350,MonsterGroupTable!$A:$A,1,0)))))))</f>
        <v/>
      </c>
      <c r="CC350" s="2" t="str">
        <f>IF(AND(ISBLANK(CB350),OR(NOT(ISBLANK(CD350)),NOT(ISBLANK(CE350)))),#N/A,
IF(ISBLANK(CB350),"",
IF(AND(NOT(ISERROR(VLOOKUP(CB350,MonsterTable!$A:$B,MATCH(MonsterTable!$B$1,MonsterTable!$A$1:$B$1,0),0))),OR(ISBLANK(CD350),ISBLANK(CE350))),#N/A,
IFERROR(VLOOKUP(CB350,MonsterTable!$A:$B,MATCH(MonsterTable!$B$1,MonsterTable!$A$1:$B$1,0),0),
IF(OR(NOT(ISBLANK(CD350)),ISBLANK(CE350)),#N/A,
IF(CB350="empty","empty",
VLOOKUP(CB350,MonsterGroupTable!$A:$A,1,0)))))))</f>
        <v/>
      </c>
      <c r="CJ350" s="2" t="str">
        <f>IF(AND(ISBLANK(CI350),OR(NOT(ISBLANK(CK350)),NOT(ISBLANK(CL350)))),#N/A,
IF(ISBLANK(CI350),"",
IF(AND(NOT(ISERROR(VLOOKUP(CI350,MonsterTable!$A:$B,MATCH(MonsterTable!$B$1,MonsterTable!$A$1:$B$1,0),0))),OR(ISBLANK(CK350),ISBLANK(CL350))),#N/A,
IFERROR(VLOOKUP(CI350,MonsterTable!$A:$B,MATCH(MonsterTable!$B$1,MonsterTable!$A$1:$B$1,0),0),
IF(OR(NOT(ISBLANK(CK350)),ISBLANK(CL350)),#N/A,
IF(CI350="empty","empty",
VLOOKUP(CI350,MonsterGroupTable!$A:$A,1,0)))))))</f>
        <v/>
      </c>
    </row>
    <row r="351" spans="1:88">
      <c r="A351">
        <v>10350</v>
      </c>
      <c r="B351">
        <f t="shared" si="10"/>
        <v>1.2</v>
      </c>
      <c r="C351">
        <f t="shared" si="10"/>
        <v>1.1000000000000001</v>
      </c>
      <c r="F351">
        <v>900</v>
      </c>
      <c r="G351">
        <v>21037</v>
      </c>
      <c r="H351">
        <v>0</v>
      </c>
      <c r="I351">
        <v>0</v>
      </c>
      <c r="J351">
        <v>0</v>
      </c>
      <c r="K351" t="s">
        <v>28</v>
      </c>
      <c r="L351" t="s">
        <v>249</v>
      </c>
      <c r="M351" t="s">
        <v>79</v>
      </c>
      <c r="N351" t="s">
        <v>80</v>
      </c>
      <c r="O351">
        <v>0</v>
      </c>
      <c r="P351">
        <v>-4.75</v>
      </c>
      <c r="Q351">
        <v>-3.5</v>
      </c>
      <c r="R351">
        <v>4.75</v>
      </c>
      <c r="S351">
        <v>3</v>
      </c>
      <c r="T351">
        <v>-13.5</v>
      </c>
      <c r="U351">
        <v>2.5499999999999998</v>
      </c>
      <c r="V351">
        <v>-6.75</v>
      </c>
      <c r="W351" t="str">
        <f t="shared" si="11"/>
        <v>g115,5</v>
      </c>
      <c r="X351" s="1" t="s">
        <v>314</v>
      </c>
      <c r="Y351" s="2" t="str">
        <f>IF(AND(ISBLANK(X351),OR(NOT(ISBLANK(Z351)),NOT(ISBLANK(AA351)))),#N/A,
IF(ISBLANK(X351),"",
IF(AND(NOT(ISERROR(VLOOKUP(X351,MonsterTable!$A:$B,MATCH(MonsterTable!$B$1,MonsterTable!$A$1:$B$1,0),0))),OR(ISBLANK(Z351),ISBLANK(AA351))),#N/A,
IFERROR(VLOOKUP(X351,MonsterTable!$A:$B,MATCH(MonsterTable!$B$1,MonsterTable!$A$1:$B$1,0),0),
IF(OR(NOT(ISBLANK(Z351)),ISBLANK(AA351)),#N/A,
IF(X351="empty","empty",
VLOOKUP(X351,MonsterGroupTable!$A:$A,1,0)))))))</f>
        <v>g115</v>
      </c>
      <c r="AA351">
        <v>5</v>
      </c>
      <c r="AF351" s="2" t="str">
        <f>IF(AND(ISBLANK(AE351),OR(NOT(ISBLANK(AG351)),NOT(ISBLANK(AH351)))),#N/A,
IF(ISBLANK(AE351),"",
IF(AND(NOT(ISERROR(VLOOKUP(AE351,MonsterTable!$A:$B,MATCH(MonsterTable!$B$1,MonsterTable!$A$1:$B$1,0),0))),OR(ISBLANK(AG351),ISBLANK(AH351))),#N/A,
IFERROR(VLOOKUP(AE351,MonsterTable!$A:$B,MATCH(MonsterTable!$B$1,MonsterTable!$A$1:$B$1,0),0),
IF(OR(NOT(ISBLANK(AG351)),ISBLANK(AH351)),#N/A,
IF(AE351="empty","empty",
VLOOKUP(AE351,MonsterGroupTable!$A:$A,1,0)))))))</f>
        <v/>
      </c>
      <c r="AM351" s="2" t="str">
        <f>IF(AND(ISBLANK(AL351),OR(NOT(ISBLANK(AN351)),NOT(ISBLANK(AO351)))),#N/A,
IF(ISBLANK(AL351),"",
IF(AND(NOT(ISERROR(VLOOKUP(AL351,MonsterTable!$A:$B,MATCH(MonsterTable!$B$1,MonsterTable!$A$1:$B$1,0),0))),OR(ISBLANK(AN351),ISBLANK(AO351))),#N/A,
IFERROR(VLOOKUP(AL351,MonsterTable!$A:$B,MATCH(MonsterTable!$B$1,MonsterTable!$A$1:$B$1,0),0),
IF(OR(NOT(ISBLANK(AN351)),ISBLANK(AO351)),#N/A,
IF(AL351="empty","empty",
VLOOKUP(AL351,MonsterGroupTable!$A:$A,1,0)))))))</f>
        <v/>
      </c>
      <c r="AT351" s="2" t="str">
        <f>IF(AND(ISBLANK(AS351),OR(NOT(ISBLANK(AU351)),NOT(ISBLANK(AV351)))),#N/A,
IF(ISBLANK(AS351),"",
IF(AND(NOT(ISERROR(VLOOKUP(AS351,MonsterTable!$A:$B,MATCH(MonsterTable!$B$1,MonsterTable!$A$1:$B$1,0),0))),OR(ISBLANK(AU351),ISBLANK(AV351))),#N/A,
IFERROR(VLOOKUP(AS351,MonsterTable!$A:$B,MATCH(MonsterTable!$B$1,MonsterTable!$A$1:$B$1,0),0),
IF(OR(NOT(ISBLANK(AU351)),ISBLANK(AV351)),#N/A,
IF(AS351="empty","empty",
VLOOKUP(AS351,MonsterGroupTable!$A:$A,1,0)))))))</f>
        <v/>
      </c>
      <c r="BA351" s="2" t="str">
        <f>IF(AND(ISBLANK(AZ351),OR(NOT(ISBLANK(BB351)),NOT(ISBLANK(BC351)))),#N/A,
IF(ISBLANK(AZ351),"",
IF(AND(NOT(ISERROR(VLOOKUP(AZ351,MonsterTable!$A:$B,MATCH(MonsterTable!$B$1,MonsterTable!$A$1:$B$1,0),0))),OR(ISBLANK(BB351),ISBLANK(BC351))),#N/A,
IFERROR(VLOOKUP(AZ351,MonsterTable!$A:$B,MATCH(MonsterTable!$B$1,MonsterTable!$A$1:$B$1,0),0),
IF(OR(NOT(ISBLANK(BB351)),ISBLANK(BC351)),#N/A,
IF(AZ351="empty","empty",
VLOOKUP(AZ351,MonsterGroupTable!$A:$A,1,0)))))))</f>
        <v/>
      </c>
      <c r="BH351" s="2" t="str">
        <f>IF(AND(ISBLANK(BG351),OR(NOT(ISBLANK(BI351)),NOT(ISBLANK(BJ351)))),#N/A,
IF(ISBLANK(BG351),"",
IF(AND(NOT(ISERROR(VLOOKUP(BG351,MonsterTable!$A:$B,MATCH(MonsterTable!$B$1,MonsterTable!$A$1:$B$1,0),0))),OR(ISBLANK(BI351),ISBLANK(BJ351))),#N/A,
IFERROR(VLOOKUP(BG351,MonsterTable!$A:$B,MATCH(MonsterTable!$B$1,MonsterTable!$A$1:$B$1,0),0),
IF(OR(NOT(ISBLANK(BI351)),ISBLANK(BJ351)),#N/A,
IF(BG351="empty","empty",
VLOOKUP(BG351,MonsterGroupTable!$A:$A,1,0)))))))</f>
        <v/>
      </c>
      <c r="BO351" s="2" t="str">
        <f>IF(AND(ISBLANK(BN351),OR(NOT(ISBLANK(BP351)),NOT(ISBLANK(BQ351)))),#N/A,
IF(ISBLANK(BN351),"",
IF(AND(NOT(ISERROR(VLOOKUP(BN351,MonsterTable!$A:$B,MATCH(MonsterTable!$B$1,MonsterTable!$A$1:$B$1,0),0))),OR(ISBLANK(BP351),ISBLANK(BQ351))),#N/A,
IFERROR(VLOOKUP(BN351,MonsterTable!$A:$B,MATCH(MonsterTable!$B$1,MonsterTable!$A$1:$B$1,0),0),
IF(OR(NOT(ISBLANK(BP351)),ISBLANK(BQ351)),#N/A,
IF(BN351="empty","empty",
VLOOKUP(BN351,MonsterGroupTable!$A:$A,1,0)))))))</f>
        <v/>
      </c>
      <c r="BV351" s="2" t="str">
        <f>IF(AND(ISBLANK(BU351),OR(NOT(ISBLANK(BW351)),NOT(ISBLANK(BX351)))),#N/A,
IF(ISBLANK(BU351),"",
IF(AND(NOT(ISERROR(VLOOKUP(BU351,MonsterTable!$A:$B,MATCH(MonsterTable!$B$1,MonsterTable!$A$1:$B$1,0),0))),OR(ISBLANK(BW351),ISBLANK(BX351))),#N/A,
IFERROR(VLOOKUP(BU351,MonsterTable!$A:$B,MATCH(MonsterTable!$B$1,MonsterTable!$A$1:$B$1,0),0),
IF(OR(NOT(ISBLANK(BW351)),ISBLANK(BX351)),#N/A,
IF(BU351="empty","empty",
VLOOKUP(BU351,MonsterGroupTable!$A:$A,1,0)))))))</f>
        <v/>
      </c>
      <c r="CC351" s="2" t="str">
        <f>IF(AND(ISBLANK(CB351),OR(NOT(ISBLANK(CD351)),NOT(ISBLANK(CE351)))),#N/A,
IF(ISBLANK(CB351),"",
IF(AND(NOT(ISERROR(VLOOKUP(CB351,MonsterTable!$A:$B,MATCH(MonsterTable!$B$1,MonsterTable!$A$1:$B$1,0),0))),OR(ISBLANK(CD351),ISBLANK(CE351))),#N/A,
IFERROR(VLOOKUP(CB351,MonsterTable!$A:$B,MATCH(MonsterTable!$B$1,MonsterTable!$A$1:$B$1,0),0),
IF(OR(NOT(ISBLANK(CD351)),ISBLANK(CE351)),#N/A,
IF(CB351="empty","empty",
VLOOKUP(CB351,MonsterGroupTable!$A:$A,1,0)))))))</f>
        <v/>
      </c>
      <c r="CJ351" s="2" t="str">
        <f>IF(AND(ISBLANK(CI351),OR(NOT(ISBLANK(CK351)),NOT(ISBLANK(CL351)))),#N/A,
IF(ISBLANK(CI351),"",
IF(AND(NOT(ISERROR(VLOOKUP(CI351,MonsterTable!$A:$B,MATCH(MonsterTable!$B$1,MonsterTable!$A$1:$B$1,0),0))),OR(ISBLANK(CK351),ISBLANK(CL351))),#N/A,
IFERROR(VLOOKUP(CI351,MonsterTable!$A:$B,MATCH(MonsterTable!$B$1,MonsterTable!$A$1:$B$1,0),0),
IF(OR(NOT(ISBLANK(CK351)),ISBLANK(CL351)),#N/A,
IF(CI351="empty","empty",
VLOOKUP(CI351,MonsterGroupTable!$A:$A,1,0)))))))</f>
        <v/>
      </c>
    </row>
    <row r="352" spans="1:88">
      <c r="A352">
        <v>10351</v>
      </c>
      <c r="B352">
        <f t="shared" si="10"/>
        <v>1.1000000000000001</v>
      </c>
      <c r="C352">
        <f t="shared" si="10"/>
        <v>1.1000000000000001</v>
      </c>
      <c r="F352">
        <v>900</v>
      </c>
      <c r="G352">
        <v>21502</v>
      </c>
      <c r="H352">
        <v>0</v>
      </c>
      <c r="I352">
        <v>0</v>
      </c>
      <c r="J352">
        <v>0</v>
      </c>
      <c r="K352" t="s">
        <v>28</v>
      </c>
      <c r="L352" t="s">
        <v>251</v>
      </c>
      <c r="M352" t="s">
        <v>79</v>
      </c>
      <c r="N352" t="s">
        <v>80</v>
      </c>
      <c r="O352">
        <v>0</v>
      </c>
      <c r="P352">
        <v>-4.75</v>
      </c>
      <c r="Q352">
        <v>-3.5</v>
      </c>
      <c r="R352">
        <v>4.75</v>
      </c>
      <c r="S352">
        <v>3</v>
      </c>
      <c r="T352">
        <v>-13.5</v>
      </c>
      <c r="U352">
        <v>2.5499999999999998</v>
      </c>
      <c r="V352">
        <v>-6.75</v>
      </c>
      <c r="W352" t="str">
        <f t="shared" si="11"/>
        <v>g116,5</v>
      </c>
      <c r="X352" s="1" t="s">
        <v>315</v>
      </c>
      <c r="Y352" s="2" t="str">
        <f>IF(AND(ISBLANK(X352),OR(NOT(ISBLANK(Z352)),NOT(ISBLANK(AA352)))),#N/A,
IF(ISBLANK(X352),"",
IF(AND(NOT(ISERROR(VLOOKUP(X352,MonsterTable!$A:$B,MATCH(MonsterTable!$B$1,MonsterTable!$A$1:$B$1,0),0))),OR(ISBLANK(Z352),ISBLANK(AA352))),#N/A,
IFERROR(VLOOKUP(X352,MonsterTable!$A:$B,MATCH(MonsterTable!$B$1,MonsterTable!$A$1:$B$1,0),0),
IF(OR(NOT(ISBLANK(Z352)),ISBLANK(AA352)),#N/A,
IF(X352="empty","empty",
VLOOKUP(X352,MonsterGroupTable!$A:$A,1,0)))))))</f>
        <v>g116</v>
      </c>
      <c r="AA352">
        <v>5</v>
      </c>
      <c r="AF352" s="2" t="str">
        <f>IF(AND(ISBLANK(AE352),OR(NOT(ISBLANK(AG352)),NOT(ISBLANK(AH352)))),#N/A,
IF(ISBLANK(AE352),"",
IF(AND(NOT(ISERROR(VLOOKUP(AE352,MonsterTable!$A:$B,MATCH(MonsterTable!$B$1,MonsterTable!$A$1:$B$1,0),0))),OR(ISBLANK(AG352),ISBLANK(AH352))),#N/A,
IFERROR(VLOOKUP(AE352,MonsterTable!$A:$B,MATCH(MonsterTable!$B$1,MonsterTable!$A$1:$B$1,0),0),
IF(OR(NOT(ISBLANK(AG352)),ISBLANK(AH352)),#N/A,
IF(AE352="empty","empty",
VLOOKUP(AE352,MonsterGroupTable!$A:$A,1,0)))))))</f>
        <v/>
      </c>
      <c r="AM352" s="2" t="str">
        <f>IF(AND(ISBLANK(AL352),OR(NOT(ISBLANK(AN352)),NOT(ISBLANK(AO352)))),#N/A,
IF(ISBLANK(AL352),"",
IF(AND(NOT(ISERROR(VLOOKUP(AL352,MonsterTable!$A:$B,MATCH(MonsterTable!$B$1,MonsterTable!$A$1:$B$1,0),0))),OR(ISBLANK(AN352),ISBLANK(AO352))),#N/A,
IFERROR(VLOOKUP(AL352,MonsterTable!$A:$B,MATCH(MonsterTable!$B$1,MonsterTable!$A$1:$B$1,0),0),
IF(OR(NOT(ISBLANK(AN352)),ISBLANK(AO352)),#N/A,
IF(AL352="empty","empty",
VLOOKUP(AL352,MonsterGroupTable!$A:$A,1,0)))))))</f>
        <v/>
      </c>
      <c r="AT352" s="2" t="str">
        <f>IF(AND(ISBLANK(AS352),OR(NOT(ISBLANK(AU352)),NOT(ISBLANK(AV352)))),#N/A,
IF(ISBLANK(AS352),"",
IF(AND(NOT(ISERROR(VLOOKUP(AS352,MonsterTable!$A:$B,MATCH(MonsterTable!$B$1,MonsterTable!$A$1:$B$1,0),0))),OR(ISBLANK(AU352),ISBLANK(AV352))),#N/A,
IFERROR(VLOOKUP(AS352,MonsterTable!$A:$B,MATCH(MonsterTable!$B$1,MonsterTable!$A$1:$B$1,0),0),
IF(OR(NOT(ISBLANK(AU352)),ISBLANK(AV352)),#N/A,
IF(AS352="empty","empty",
VLOOKUP(AS352,MonsterGroupTable!$A:$A,1,0)))))))</f>
        <v/>
      </c>
      <c r="BA352" s="2" t="str">
        <f>IF(AND(ISBLANK(AZ352),OR(NOT(ISBLANK(BB352)),NOT(ISBLANK(BC352)))),#N/A,
IF(ISBLANK(AZ352),"",
IF(AND(NOT(ISERROR(VLOOKUP(AZ352,MonsterTable!$A:$B,MATCH(MonsterTable!$B$1,MonsterTable!$A$1:$B$1,0),0))),OR(ISBLANK(BB352),ISBLANK(BC352))),#N/A,
IFERROR(VLOOKUP(AZ352,MonsterTable!$A:$B,MATCH(MonsterTable!$B$1,MonsterTable!$A$1:$B$1,0),0),
IF(OR(NOT(ISBLANK(BB352)),ISBLANK(BC352)),#N/A,
IF(AZ352="empty","empty",
VLOOKUP(AZ352,MonsterGroupTable!$A:$A,1,0)))))))</f>
        <v/>
      </c>
      <c r="BH352" s="2" t="str">
        <f>IF(AND(ISBLANK(BG352),OR(NOT(ISBLANK(BI352)),NOT(ISBLANK(BJ352)))),#N/A,
IF(ISBLANK(BG352),"",
IF(AND(NOT(ISERROR(VLOOKUP(BG352,MonsterTable!$A:$B,MATCH(MonsterTable!$B$1,MonsterTable!$A$1:$B$1,0),0))),OR(ISBLANK(BI352),ISBLANK(BJ352))),#N/A,
IFERROR(VLOOKUP(BG352,MonsterTable!$A:$B,MATCH(MonsterTable!$B$1,MonsterTable!$A$1:$B$1,0),0),
IF(OR(NOT(ISBLANK(BI352)),ISBLANK(BJ352)),#N/A,
IF(BG352="empty","empty",
VLOOKUP(BG352,MonsterGroupTable!$A:$A,1,0)))))))</f>
        <v/>
      </c>
      <c r="BO352" s="2" t="str">
        <f>IF(AND(ISBLANK(BN352),OR(NOT(ISBLANK(BP352)),NOT(ISBLANK(BQ352)))),#N/A,
IF(ISBLANK(BN352),"",
IF(AND(NOT(ISERROR(VLOOKUP(BN352,MonsterTable!$A:$B,MATCH(MonsterTable!$B$1,MonsterTable!$A$1:$B$1,0),0))),OR(ISBLANK(BP352),ISBLANK(BQ352))),#N/A,
IFERROR(VLOOKUP(BN352,MonsterTable!$A:$B,MATCH(MonsterTable!$B$1,MonsterTable!$A$1:$B$1,0),0),
IF(OR(NOT(ISBLANK(BP352)),ISBLANK(BQ352)),#N/A,
IF(BN352="empty","empty",
VLOOKUP(BN352,MonsterGroupTable!$A:$A,1,0)))))))</f>
        <v/>
      </c>
      <c r="BV352" s="2" t="str">
        <f>IF(AND(ISBLANK(BU352),OR(NOT(ISBLANK(BW352)),NOT(ISBLANK(BX352)))),#N/A,
IF(ISBLANK(BU352),"",
IF(AND(NOT(ISERROR(VLOOKUP(BU352,MonsterTable!$A:$B,MATCH(MonsterTable!$B$1,MonsterTable!$A$1:$B$1,0),0))),OR(ISBLANK(BW352),ISBLANK(BX352))),#N/A,
IFERROR(VLOOKUP(BU352,MonsterTable!$A:$B,MATCH(MonsterTable!$B$1,MonsterTable!$A$1:$B$1,0),0),
IF(OR(NOT(ISBLANK(BW352)),ISBLANK(BX352)),#N/A,
IF(BU352="empty","empty",
VLOOKUP(BU352,MonsterGroupTable!$A:$A,1,0)))))))</f>
        <v/>
      </c>
      <c r="CC352" s="2" t="str">
        <f>IF(AND(ISBLANK(CB352),OR(NOT(ISBLANK(CD352)),NOT(ISBLANK(CE352)))),#N/A,
IF(ISBLANK(CB352),"",
IF(AND(NOT(ISERROR(VLOOKUP(CB352,MonsterTable!$A:$B,MATCH(MonsterTable!$B$1,MonsterTable!$A$1:$B$1,0),0))),OR(ISBLANK(CD352),ISBLANK(CE352))),#N/A,
IFERROR(VLOOKUP(CB352,MonsterTable!$A:$B,MATCH(MonsterTable!$B$1,MonsterTable!$A$1:$B$1,0),0),
IF(OR(NOT(ISBLANK(CD352)),ISBLANK(CE352)),#N/A,
IF(CB352="empty","empty",
VLOOKUP(CB352,MonsterGroupTable!$A:$A,1,0)))))))</f>
        <v/>
      </c>
      <c r="CJ352" s="2" t="str">
        <f>IF(AND(ISBLANK(CI352),OR(NOT(ISBLANK(CK352)),NOT(ISBLANK(CL352)))),#N/A,
IF(ISBLANK(CI352),"",
IF(AND(NOT(ISERROR(VLOOKUP(CI352,MonsterTable!$A:$B,MATCH(MonsterTable!$B$1,MonsterTable!$A$1:$B$1,0),0))),OR(ISBLANK(CK352),ISBLANK(CL352))),#N/A,
IFERROR(VLOOKUP(CI352,MonsterTable!$A:$B,MATCH(MonsterTable!$B$1,MonsterTable!$A$1:$B$1,0),0),
IF(OR(NOT(ISBLANK(CK352)),ISBLANK(CL352)),#N/A,
IF(CI352="empty","empty",
VLOOKUP(CI352,MonsterGroupTable!$A:$A,1,0)))))))</f>
        <v/>
      </c>
    </row>
    <row r="353" spans="1:88">
      <c r="A353">
        <v>10352</v>
      </c>
      <c r="B353">
        <f t="shared" si="10"/>
        <v>1.1000000000000001</v>
      </c>
      <c r="C353">
        <f t="shared" si="10"/>
        <v>1.1000000000000001</v>
      </c>
      <c r="F353">
        <v>900</v>
      </c>
      <c r="G353">
        <v>21637</v>
      </c>
      <c r="H353">
        <v>0</v>
      </c>
      <c r="I353">
        <v>0</v>
      </c>
      <c r="J353">
        <v>0</v>
      </c>
      <c r="K353" t="s">
        <v>28</v>
      </c>
      <c r="L353" t="s">
        <v>251</v>
      </c>
      <c r="M353" t="s">
        <v>79</v>
      </c>
      <c r="N353" t="s">
        <v>80</v>
      </c>
      <c r="O353">
        <v>0</v>
      </c>
      <c r="P353">
        <v>-4.75</v>
      </c>
      <c r="Q353">
        <v>-3.5</v>
      </c>
      <c r="R353">
        <v>4.75</v>
      </c>
      <c r="S353">
        <v>3</v>
      </c>
      <c r="T353">
        <v>-13.5</v>
      </c>
      <c r="U353">
        <v>2.5499999999999998</v>
      </c>
      <c r="V353">
        <v>-6.75</v>
      </c>
      <c r="W353" t="str">
        <f t="shared" si="11"/>
        <v>g116,5</v>
      </c>
      <c r="X353" s="1" t="s">
        <v>315</v>
      </c>
      <c r="Y353" s="2" t="str">
        <f>IF(AND(ISBLANK(X353),OR(NOT(ISBLANK(Z353)),NOT(ISBLANK(AA353)))),#N/A,
IF(ISBLANK(X353),"",
IF(AND(NOT(ISERROR(VLOOKUP(X353,MonsterTable!$A:$B,MATCH(MonsterTable!$B$1,MonsterTable!$A$1:$B$1,0),0))),OR(ISBLANK(Z353),ISBLANK(AA353))),#N/A,
IFERROR(VLOOKUP(X353,MonsterTable!$A:$B,MATCH(MonsterTable!$B$1,MonsterTable!$A$1:$B$1,0),0),
IF(OR(NOT(ISBLANK(Z353)),ISBLANK(AA353)),#N/A,
IF(X353="empty","empty",
VLOOKUP(X353,MonsterGroupTable!$A:$A,1,0)))))))</f>
        <v>g116</v>
      </c>
      <c r="AA353">
        <v>5</v>
      </c>
      <c r="AF353" s="2" t="str">
        <f>IF(AND(ISBLANK(AE353),OR(NOT(ISBLANK(AG353)),NOT(ISBLANK(AH353)))),#N/A,
IF(ISBLANK(AE353),"",
IF(AND(NOT(ISERROR(VLOOKUP(AE353,MonsterTable!$A:$B,MATCH(MonsterTable!$B$1,MonsterTable!$A$1:$B$1,0),0))),OR(ISBLANK(AG353),ISBLANK(AH353))),#N/A,
IFERROR(VLOOKUP(AE353,MonsterTable!$A:$B,MATCH(MonsterTable!$B$1,MonsterTable!$A$1:$B$1,0),0),
IF(OR(NOT(ISBLANK(AG353)),ISBLANK(AH353)),#N/A,
IF(AE353="empty","empty",
VLOOKUP(AE353,MonsterGroupTable!$A:$A,1,0)))))))</f>
        <v/>
      </c>
      <c r="AM353" s="2" t="str">
        <f>IF(AND(ISBLANK(AL353),OR(NOT(ISBLANK(AN353)),NOT(ISBLANK(AO353)))),#N/A,
IF(ISBLANK(AL353),"",
IF(AND(NOT(ISERROR(VLOOKUP(AL353,MonsterTable!$A:$B,MATCH(MonsterTable!$B$1,MonsterTable!$A$1:$B$1,0),0))),OR(ISBLANK(AN353),ISBLANK(AO353))),#N/A,
IFERROR(VLOOKUP(AL353,MonsterTable!$A:$B,MATCH(MonsterTable!$B$1,MonsterTable!$A$1:$B$1,0),0),
IF(OR(NOT(ISBLANK(AN353)),ISBLANK(AO353)),#N/A,
IF(AL353="empty","empty",
VLOOKUP(AL353,MonsterGroupTable!$A:$A,1,0)))))))</f>
        <v/>
      </c>
      <c r="AT353" s="2" t="str">
        <f>IF(AND(ISBLANK(AS353),OR(NOT(ISBLANK(AU353)),NOT(ISBLANK(AV353)))),#N/A,
IF(ISBLANK(AS353),"",
IF(AND(NOT(ISERROR(VLOOKUP(AS353,MonsterTable!$A:$B,MATCH(MonsterTable!$B$1,MonsterTable!$A$1:$B$1,0),0))),OR(ISBLANK(AU353),ISBLANK(AV353))),#N/A,
IFERROR(VLOOKUP(AS353,MonsterTable!$A:$B,MATCH(MonsterTable!$B$1,MonsterTable!$A$1:$B$1,0),0),
IF(OR(NOT(ISBLANK(AU353)),ISBLANK(AV353)),#N/A,
IF(AS353="empty","empty",
VLOOKUP(AS353,MonsterGroupTable!$A:$A,1,0)))))))</f>
        <v/>
      </c>
      <c r="BA353" s="2" t="str">
        <f>IF(AND(ISBLANK(AZ353),OR(NOT(ISBLANK(BB353)),NOT(ISBLANK(BC353)))),#N/A,
IF(ISBLANK(AZ353),"",
IF(AND(NOT(ISERROR(VLOOKUP(AZ353,MonsterTable!$A:$B,MATCH(MonsterTable!$B$1,MonsterTable!$A$1:$B$1,0),0))),OR(ISBLANK(BB353),ISBLANK(BC353))),#N/A,
IFERROR(VLOOKUP(AZ353,MonsterTable!$A:$B,MATCH(MonsterTable!$B$1,MonsterTable!$A$1:$B$1,0),0),
IF(OR(NOT(ISBLANK(BB353)),ISBLANK(BC353)),#N/A,
IF(AZ353="empty","empty",
VLOOKUP(AZ353,MonsterGroupTable!$A:$A,1,0)))))))</f>
        <v/>
      </c>
      <c r="BH353" s="2" t="str">
        <f>IF(AND(ISBLANK(BG353),OR(NOT(ISBLANK(BI353)),NOT(ISBLANK(BJ353)))),#N/A,
IF(ISBLANK(BG353),"",
IF(AND(NOT(ISERROR(VLOOKUP(BG353,MonsterTable!$A:$B,MATCH(MonsterTable!$B$1,MonsterTable!$A$1:$B$1,0),0))),OR(ISBLANK(BI353),ISBLANK(BJ353))),#N/A,
IFERROR(VLOOKUP(BG353,MonsterTable!$A:$B,MATCH(MonsterTable!$B$1,MonsterTable!$A$1:$B$1,0),0),
IF(OR(NOT(ISBLANK(BI353)),ISBLANK(BJ353)),#N/A,
IF(BG353="empty","empty",
VLOOKUP(BG353,MonsterGroupTable!$A:$A,1,0)))))))</f>
        <v/>
      </c>
      <c r="BO353" s="2" t="str">
        <f>IF(AND(ISBLANK(BN353),OR(NOT(ISBLANK(BP353)),NOT(ISBLANK(BQ353)))),#N/A,
IF(ISBLANK(BN353),"",
IF(AND(NOT(ISERROR(VLOOKUP(BN353,MonsterTable!$A:$B,MATCH(MonsterTable!$B$1,MonsterTable!$A$1:$B$1,0),0))),OR(ISBLANK(BP353),ISBLANK(BQ353))),#N/A,
IFERROR(VLOOKUP(BN353,MonsterTable!$A:$B,MATCH(MonsterTable!$B$1,MonsterTable!$A$1:$B$1,0),0),
IF(OR(NOT(ISBLANK(BP353)),ISBLANK(BQ353)),#N/A,
IF(BN353="empty","empty",
VLOOKUP(BN353,MonsterGroupTable!$A:$A,1,0)))))))</f>
        <v/>
      </c>
      <c r="BV353" s="2" t="str">
        <f>IF(AND(ISBLANK(BU353),OR(NOT(ISBLANK(BW353)),NOT(ISBLANK(BX353)))),#N/A,
IF(ISBLANK(BU353),"",
IF(AND(NOT(ISERROR(VLOOKUP(BU353,MonsterTable!$A:$B,MATCH(MonsterTable!$B$1,MonsterTable!$A$1:$B$1,0),0))),OR(ISBLANK(BW353),ISBLANK(BX353))),#N/A,
IFERROR(VLOOKUP(BU353,MonsterTable!$A:$B,MATCH(MonsterTable!$B$1,MonsterTable!$A$1:$B$1,0),0),
IF(OR(NOT(ISBLANK(BW353)),ISBLANK(BX353)),#N/A,
IF(BU353="empty","empty",
VLOOKUP(BU353,MonsterGroupTable!$A:$A,1,0)))))))</f>
        <v/>
      </c>
      <c r="CC353" s="2" t="str">
        <f>IF(AND(ISBLANK(CB353),OR(NOT(ISBLANK(CD353)),NOT(ISBLANK(CE353)))),#N/A,
IF(ISBLANK(CB353),"",
IF(AND(NOT(ISERROR(VLOOKUP(CB353,MonsterTable!$A:$B,MATCH(MonsterTable!$B$1,MonsterTable!$A$1:$B$1,0),0))),OR(ISBLANK(CD353),ISBLANK(CE353))),#N/A,
IFERROR(VLOOKUP(CB353,MonsterTable!$A:$B,MATCH(MonsterTable!$B$1,MonsterTable!$A$1:$B$1,0),0),
IF(OR(NOT(ISBLANK(CD353)),ISBLANK(CE353)),#N/A,
IF(CB353="empty","empty",
VLOOKUP(CB353,MonsterGroupTable!$A:$A,1,0)))))))</f>
        <v/>
      </c>
      <c r="CJ353" s="2" t="str">
        <f>IF(AND(ISBLANK(CI353),OR(NOT(ISBLANK(CK353)),NOT(ISBLANK(CL353)))),#N/A,
IF(ISBLANK(CI353),"",
IF(AND(NOT(ISERROR(VLOOKUP(CI353,MonsterTable!$A:$B,MATCH(MonsterTable!$B$1,MonsterTable!$A$1:$B$1,0),0))),OR(ISBLANK(CK353),ISBLANK(CL353))),#N/A,
IFERROR(VLOOKUP(CI353,MonsterTable!$A:$B,MATCH(MonsterTable!$B$1,MonsterTable!$A$1:$B$1,0),0),
IF(OR(NOT(ISBLANK(CK353)),ISBLANK(CL353)),#N/A,
IF(CI353="empty","empty",
VLOOKUP(CI353,MonsterGroupTable!$A:$A,1,0)))))))</f>
        <v/>
      </c>
    </row>
    <row r="354" spans="1:88">
      <c r="A354">
        <v>10353</v>
      </c>
      <c r="B354">
        <f t="shared" si="10"/>
        <v>1.1000000000000001</v>
      </c>
      <c r="C354">
        <f t="shared" si="10"/>
        <v>1.1000000000000001</v>
      </c>
      <c r="F354">
        <v>900</v>
      </c>
      <c r="G354">
        <v>21772</v>
      </c>
      <c r="H354">
        <v>0</v>
      </c>
      <c r="I354">
        <v>0</v>
      </c>
      <c r="J354">
        <v>0</v>
      </c>
      <c r="K354" t="s">
        <v>28</v>
      </c>
      <c r="L354" t="s">
        <v>251</v>
      </c>
      <c r="M354" t="s">
        <v>79</v>
      </c>
      <c r="N354" t="s">
        <v>80</v>
      </c>
      <c r="O354">
        <v>0</v>
      </c>
      <c r="P354">
        <v>-4.75</v>
      </c>
      <c r="Q354">
        <v>-3.5</v>
      </c>
      <c r="R354">
        <v>4.75</v>
      </c>
      <c r="S354">
        <v>3</v>
      </c>
      <c r="T354">
        <v>-13.5</v>
      </c>
      <c r="U354">
        <v>2.5499999999999998</v>
      </c>
      <c r="V354">
        <v>-6.75</v>
      </c>
      <c r="W354" t="str">
        <f t="shared" si="11"/>
        <v>g116,5</v>
      </c>
      <c r="X354" s="1" t="s">
        <v>315</v>
      </c>
      <c r="Y354" s="2" t="str">
        <f>IF(AND(ISBLANK(X354),OR(NOT(ISBLANK(Z354)),NOT(ISBLANK(AA354)))),#N/A,
IF(ISBLANK(X354),"",
IF(AND(NOT(ISERROR(VLOOKUP(X354,MonsterTable!$A:$B,MATCH(MonsterTable!$B$1,MonsterTable!$A$1:$B$1,0),0))),OR(ISBLANK(Z354),ISBLANK(AA354))),#N/A,
IFERROR(VLOOKUP(X354,MonsterTable!$A:$B,MATCH(MonsterTable!$B$1,MonsterTable!$A$1:$B$1,0),0),
IF(OR(NOT(ISBLANK(Z354)),ISBLANK(AA354)),#N/A,
IF(X354="empty","empty",
VLOOKUP(X354,MonsterGroupTable!$A:$A,1,0)))))))</f>
        <v>g116</v>
      </c>
      <c r="AA354">
        <v>5</v>
      </c>
      <c r="AF354" s="2" t="str">
        <f>IF(AND(ISBLANK(AE354),OR(NOT(ISBLANK(AG354)),NOT(ISBLANK(AH354)))),#N/A,
IF(ISBLANK(AE354),"",
IF(AND(NOT(ISERROR(VLOOKUP(AE354,MonsterTable!$A:$B,MATCH(MonsterTable!$B$1,MonsterTable!$A$1:$B$1,0),0))),OR(ISBLANK(AG354),ISBLANK(AH354))),#N/A,
IFERROR(VLOOKUP(AE354,MonsterTable!$A:$B,MATCH(MonsterTable!$B$1,MonsterTable!$A$1:$B$1,0),0),
IF(OR(NOT(ISBLANK(AG354)),ISBLANK(AH354)),#N/A,
IF(AE354="empty","empty",
VLOOKUP(AE354,MonsterGroupTable!$A:$A,1,0)))))))</f>
        <v/>
      </c>
      <c r="AM354" s="2" t="str">
        <f>IF(AND(ISBLANK(AL354),OR(NOT(ISBLANK(AN354)),NOT(ISBLANK(AO354)))),#N/A,
IF(ISBLANK(AL354),"",
IF(AND(NOT(ISERROR(VLOOKUP(AL354,MonsterTable!$A:$B,MATCH(MonsterTable!$B$1,MonsterTable!$A$1:$B$1,0),0))),OR(ISBLANK(AN354),ISBLANK(AO354))),#N/A,
IFERROR(VLOOKUP(AL354,MonsterTable!$A:$B,MATCH(MonsterTable!$B$1,MonsterTable!$A$1:$B$1,0),0),
IF(OR(NOT(ISBLANK(AN354)),ISBLANK(AO354)),#N/A,
IF(AL354="empty","empty",
VLOOKUP(AL354,MonsterGroupTable!$A:$A,1,0)))))))</f>
        <v/>
      </c>
      <c r="AT354" s="2" t="str">
        <f>IF(AND(ISBLANK(AS354),OR(NOT(ISBLANK(AU354)),NOT(ISBLANK(AV354)))),#N/A,
IF(ISBLANK(AS354),"",
IF(AND(NOT(ISERROR(VLOOKUP(AS354,MonsterTable!$A:$B,MATCH(MonsterTable!$B$1,MonsterTable!$A$1:$B$1,0),0))),OR(ISBLANK(AU354),ISBLANK(AV354))),#N/A,
IFERROR(VLOOKUP(AS354,MonsterTable!$A:$B,MATCH(MonsterTable!$B$1,MonsterTable!$A$1:$B$1,0),0),
IF(OR(NOT(ISBLANK(AU354)),ISBLANK(AV354)),#N/A,
IF(AS354="empty","empty",
VLOOKUP(AS354,MonsterGroupTable!$A:$A,1,0)))))))</f>
        <v/>
      </c>
      <c r="BA354" s="2" t="str">
        <f>IF(AND(ISBLANK(AZ354),OR(NOT(ISBLANK(BB354)),NOT(ISBLANK(BC354)))),#N/A,
IF(ISBLANK(AZ354),"",
IF(AND(NOT(ISERROR(VLOOKUP(AZ354,MonsterTable!$A:$B,MATCH(MonsterTable!$B$1,MonsterTable!$A$1:$B$1,0),0))),OR(ISBLANK(BB354),ISBLANK(BC354))),#N/A,
IFERROR(VLOOKUP(AZ354,MonsterTable!$A:$B,MATCH(MonsterTable!$B$1,MonsterTable!$A$1:$B$1,0),0),
IF(OR(NOT(ISBLANK(BB354)),ISBLANK(BC354)),#N/A,
IF(AZ354="empty","empty",
VLOOKUP(AZ354,MonsterGroupTable!$A:$A,1,0)))))))</f>
        <v/>
      </c>
      <c r="BH354" s="2" t="str">
        <f>IF(AND(ISBLANK(BG354),OR(NOT(ISBLANK(BI354)),NOT(ISBLANK(BJ354)))),#N/A,
IF(ISBLANK(BG354),"",
IF(AND(NOT(ISERROR(VLOOKUP(BG354,MonsterTable!$A:$B,MATCH(MonsterTable!$B$1,MonsterTable!$A$1:$B$1,0),0))),OR(ISBLANK(BI354),ISBLANK(BJ354))),#N/A,
IFERROR(VLOOKUP(BG354,MonsterTable!$A:$B,MATCH(MonsterTable!$B$1,MonsterTable!$A$1:$B$1,0),0),
IF(OR(NOT(ISBLANK(BI354)),ISBLANK(BJ354)),#N/A,
IF(BG354="empty","empty",
VLOOKUP(BG354,MonsterGroupTable!$A:$A,1,0)))))))</f>
        <v/>
      </c>
      <c r="BO354" s="2" t="str">
        <f>IF(AND(ISBLANK(BN354),OR(NOT(ISBLANK(BP354)),NOT(ISBLANK(BQ354)))),#N/A,
IF(ISBLANK(BN354),"",
IF(AND(NOT(ISERROR(VLOOKUP(BN354,MonsterTable!$A:$B,MATCH(MonsterTable!$B$1,MonsterTable!$A$1:$B$1,0),0))),OR(ISBLANK(BP354),ISBLANK(BQ354))),#N/A,
IFERROR(VLOOKUP(BN354,MonsterTable!$A:$B,MATCH(MonsterTable!$B$1,MonsterTable!$A$1:$B$1,0),0),
IF(OR(NOT(ISBLANK(BP354)),ISBLANK(BQ354)),#N/A,
IF(BN354="empty","empty",
VLOOKUP(BN354,MonsterGroupTable!$A:$A,1,0)))))))</f>
        <v/>
      </c>
      <c r="BV354" s="2" t="str">
        <f>IF(AND(ISBLANK(BU354),OR(NOT(ISBLANK(BW354)),NOT(ISBLANK(BX354)))),#N/A,
IF(ISBLANK(BU354),"",
IF(AND(NOT(ISERROR(VLOOKUP(BU354,MonsterTable!$A:$B,MATCH(MonsterTable!$B$1,MonsterTable!$A$1:$B$1,0),0))),OR(ISBLANK(BW354),ISBLANK(BX354))),#N/A,
IFERROR(VLOOKUP(BU354,MonsterTable!$A:$B,MATCH(MonsterTable!$B$1,MonsterTable!$A$1:$B$1,0),0),
IF(OR(NOT(ISBLANK(BW354)),ISBLANK(BX354)),#N/A,
IF(BU354="empty","empty",
VLOOKUP(BU354,MonsterGroupTable!$A:$A,1,0)))))))</f>
        <v/>
      </c>
      <c r="CC354" s="2" t="str">
        <f>IF(AND(ISBLANK(CB354),OR(NOT(ISBLANK(CD354)),NOT(ISBLANK(CE354)))),#N/A,
IF(ISBLANK(CB354),"",
IF(AND(NOT(ISERROR(VLOOKUP(CB354,MonsterTable!$A:$B,MATCH(MonsterTable!$B$1,MonsterTable!$A$1:$B$1,0),0))),OR(ISBLANK(CD354),ISBLANK(CE354))),#N/A,
IFERROR(VLOOKUP(CB354,MonsterTable!$A:$B,MATCH(MonsterTable!$B$1,MonsterTable!$A$1:$B$1,0),0),
IF(OR(NOT(ISBLANK(CD354)),ISBLANK(CE354)),#N/A,
IF(CB354="empty","empty",
VLOOKUP(CB354,MonsterGroupTable!$A:$A,1,0)))))))</f>
        <v/>
      </c>
      <c r="CJ354" s="2" t="str">
        <f>IF(AND(ISBLANK(CI354),OR(NOT(ISBLANK(CK354)),NOT(ISBLANK(CL354)))),#N/A,
IF(ISBLANK(CI354),"",
IF(AND(NOT(ISERROR(VLOOKUP(CI354,MonsterTable!$A:$B,MATCH(MonsterTable!$B$1,MonsterTable!$A$1:$B$1,0),0))),OR(ISBLANK(CK354),ISBLANK(CL354))),#N/A,
IFERROR(VLOOKUP(CI354,MonsterTable!$A:$B,MATCH(MonsterTable!$B$1,MonsterTable!$A$1:$B$1,0),0),
IF(OR(NOT(ISBLANK(CK354)),ISBLANK(CL354)),#N/A,
IF(CI354="empty","empty",
VLOOKUP(CI354,MonsterGroupTable!$A:$A,1,0)))))))</f>
        <v/>
      </c>
    </row>
    <row r="355" spans="1:88">
      <c r="A355">
        <v>10354</v>
      </c>
      <c r="B355">
        <f t="shared" si="10"/>
        <v>1.1000000000000001</v>
      </c>
      <c r="C355">
        <f t="shared" si="10"/>
        <v>1.1000000000000001</v>
      </c>
      <c r="F355">
        <v>900</v>
      </c>
      <c r="G355">
        <v>21907</v>
      </c>
      <c r="H355">
        <v>0</v>
      </c>
      <c r="I355">
        <v>0</v>
      </c>
      <c r="J355">
        <v>0</v>
      </c>
      <c r="K355" t="s">
        <v>28</v>
      </c>
      <c r="L355" t="s">
        <v>251</v>
      </c>
      <c r="M355" t="s">
        <v>79</v>
      </c>
      <c r="N355" t="s">
        <v>80</v>
      </c>
      <c r="O355">
        <v>0</v>
      </c>
      <c r="P355">
        <v>-4.75</v>
      </c>
      <c r="Q355">
        <v>-3.5</v>
      </c>
      <c r="R355">
        <v>4.75</v>
      </c>
      <c r="S355">
        <v>3</v>
      </c>
      <c r="T355">
        <v>-13.5</v>
      </c>
      <c r="U355">
        <v>2.5499999999999998</v>
      </c>
      <c r="V355">
        <v>-6.75</v>
      </c>
      <c r="W355" t="str">
        <f t="shared" si="11"/>
        <v>g116,5</v>
      </c>
      <c r="X355" s="1" t="s">
        <v>315</v>
      </c>
      <c r="Y355" s="2" t="str">
        <f>IF(AND(ISBLANK(X355),OR(NOT(ISBLANK(Z355)),NOT(ISBLANK(AA355)))),#N/A,
IF(ISBLANK(X355),"",
IF(AND(NOT(ISERROR(VLOOKUP(X355,MonsterTable!$A:$B,MATCH(MonsterTable!$B$1,MonsterTable!$A$1:$B$1,0),0))),OR(ISBLANK(Z355),ISBLANK(AA355))),#N/A,
IFERROR(VLOOKUP(X355,MonsterTable!$A:$B,MATCH(MonsterTable!$B$1,MonsterTable!$A$1:$B$1,0),0),
IF(OR(NOT(ISBLANK(Z355)),ISBLANK(AA355)),#N/A,
IF(X355="empty","empty",
VLOOKUP(X355,MonsterGroupTable!$A:$A,1,0)))))))</f>
        <v>g116</v>
      </c>
      <c r="AA355">
        <v>5</v>
      </c>
      <c r="AF355" s="2" t="str">
        <f>IF(AND(ISBLANK(AE355),OR(NOT(ISBLANK(AG355)),NOT(ISBLANK(AH355)))),#N/A,
IF(ISBLANK(AE355),"",
IF(AND(NOT(ISERROR(VLOOKUP(AE355,MonsterTable!$A:$B,MATCH(MonsterTable!$B$1,MonsterTable!$A$1:$B$1,0),0))),OR(ISBLANK(AG355),ISBLANK(AH355))),#N/A,
IFERROR(VLOOKUP(AE355,MonsterTable!$A:$B,MATCH(MonsterTable!$B$1,MonsterTable!$A$1:$B$1,0),0),
IF(OR(NOT(ISBLANK(AG355)),ISBLANK(AH355)),#N/A,
IF(AE355="empty","empty",
VLOOKUP(AE355,MonsterGroupTable!$A:$A,1,0)))))))</f>
        <v/>
      </c>
      <c r="AM355" s="2" t="str">
        <f>IF(AND(ISBLANK(AL355),OR(NOT(ISBLANK(AN355)),NOT(ISBLANK(AO355)))),#N/A,
IF(ISBLANK(AL355),"",
IF(AND(NOT(ISERROR(VLOOKUP(AL355,MonsterTable!$A:$B,MATCH(MonsterTable!$B$1,MonsterTable!$A$1:$B$1,0),0))),OR(ISBLANK(AN355),ISBLANK(AO355))),#N/A,
IFERROR(VLOOKUP(AL355,MonsterTable!$A:$B,MATCH(MonsterTable!$B$1,MonsterTable!$A$1:$B$1,0),0),
IF(OR(NOT(ISBLANK(AN355)),ISBLANK(AO355)),#N/A,
IF(AL355="empty","empty",
VLOOKUP(AL355,MonsterGroupTable!$A:$A,1,0)))))))</f>
        <v/>
      </c>
      <c r="AT355" s="2" t="str">
        <f>IF(AND(ISBLANK(AS355),OR(NOT(ISBLANK(AU355)),NOT(ISBLANK(AV355)))),#N/A,
IF(ISBLANK(AS355),"",
IF(AND(NOT(ISERROR(VLOOKUP(AS355,MonsterTable!$A:$B,MATCH(MonsterTable!$B$1,MonsterTable!$A$1:$B$1,0),0))),OR(ISBLANK(AU355),ISBLANK(AV355))),#N/A,
IFERROR(VLOOKUP(AS355,MonsterTable!$A:$B,MATCH(MonsterTable!$B$1,MonsterTable!$A$1:$B$1,0),0),
IF(OR(NOT(ISBLANK(AU355)),ISBLANK(AV355)),#N/A,
IF(AS355="empty","empty",
VLOOKUP(AS355,MonsterGroupTable!$A:$A,1,0)))))))</f>
        <v/>
      </c>
      <c r="BA355" s="2" t="str">
        <f>IF(AND(ISBLANK(AZ355),OR(NOT(ISBLANK(BB355)),NOT(ISBLANK(BC355)))),#N/A,
IF(ISBLANK(AZ355),"",
IF(AND(NOT(ISERROR(VLOOKUP(AZ355,MonsterTable!$A:$B,MATCH(MonsterTable!$B$1,MonsterTable!$A$1:$B$1,0),0))),OR(ISBLANK(BB355),ISBLANK(BC355))),#N/A,
IFERROR(VLOOKUP(AZ355,MonsterTable!$A:$B,MATCH(MonsterTable!$B$1,MonsterTable!$A$1:$B$1,0),0),
IF(OR(NOT(ISBLANK(BB355)),ISBLANK(BC355)),#N/A,
IF(AZ355="empty","empty",
VLOOKUP(AZ355,MonsterGroupTable!$A:$A,1,0)))))))</f>
        <v/>
      </c>
      <c r="BH355" s="2" t="str">
        <f>IF(AND(ISBLANK(BG355),OR(NOT(ISBLANK(BI355)),NOT(ISBLANK(BJ355)))),#N/A,
IF(ISBLANK(BG355),"",
IF(AND(NOT(ISERROR(VLOOKUP(BG355,MonsterTable!$A:$B,MATCH(MonsterTable!$B$1,MonsterTable!$A$1:$B$1,0),0))),OR(ISBLANK(BI355),ISBLANK(BJ355))),#N/A,
IFERROR(VLOOKUP(BG355,MonsterTable!$A:$B,MATCH(MonsterTable!$B$1,MonsterTable!$A$1:$B$1,0),0),
IF(OR(NOT(ISBLANK(BI355)),ISBLANK(BJ355)),#N/A,
IF(BG355="empty","empty",
VLOOKUP(BG355,MonsterGroupTable!$A:$A,1,0)))))))</f>
        <v/>
      </c>
      <c r="BO355" s="2" t="str">
        <f>IF(AND(ISBLANK(BN355),OR(NOT(ISBLANK(BP355)),NOT(ISBLANK(BQ355)))),#N/A,
IF(ISBLANK(BN355),"",
IF(AND(NOT(ISERROR(VLOOKUP(BN355,MonsterTable!$A:$B,MATCH(MonsterTable!$B$1,MonsterTable!$A$1:$B$1,0),0))),OR(ISBLANK(BP355),ISBLANK(BQ355))),#N/A,
IFERROR(VLOOKUP(BN355,MonsterTable!$A:$B,MATCH(MonsterTable!$B$1,MonsterTable!$A$1:$B$1,0),0),
IF(OR(NOT(ISBLANK(BP355)),ISBLANK(BQ355)),#N/A,
IF(BN355="empty","empty",
VLOOKUP(BN355,MonsterGroupTable!$A:$A,1,0)))))))</f>
        <v/>
      </c>
      <c r="BV355" s="2" t="str">
        <f>IF(AND(ISBLANK(BU355),OR(NOT(ISBLANK(BW355)),NOT(ISBLANK(BX355)))),#N/A,
IF(ISBLANK(BU355),"",
IF(AND(NOT(ISERROR(VLOOKUP(BU355,MonsterTable!$A:$B,MATCH(MonsterTable!$B$1,MonsterTable!$A$1:$B$1,0),0))),OR(ISBLANK(BW355),ISBLANK(BX355))),#N/A,
IFERROR(VLOOKUP(BU355,MonsterTable!$A:$B,MATCH(MonsterTable!$B$1,MonsterTable!$A$1:$B$1,0),0),
IF(OR(NOT(ISBLANK(BW355)),ISBLANK(BX355)),#N/A,
IF(BU355="empty","empty",
VLOOKUP(BU355,MonsterGroupTable!$A:$A,1,0)))))))</f>
        <v/>
      </c>
      <c r="CC355" s="2" t="str">
        <f>IF(AND(ISBLANK(CB355),OR(NOT(ISBLANK(CD355)),NOT(ISBLANK(CE355)))),#N/A,
IF(ISBLANK(CB355),"",
IF(AND(NOT(ISERROR(VLOOKUP(CB355,MonsterTable!$A:$B,MATCH(MonsterTable!$B$1,MonsterTable!$A$1:$B$1,0),0))),OR(ISBLANK(CD355),ISBLANK(CE355))),#N/A,
IFERROR(VLOOKUP(CB355,MonsterTable!$A:$B,MATCH(MonsterTable!$B$1,MonsterTable!$A$1:$B$1,0),0),
IF(OR(NOT(ISBLANK(CD355)),ISBLANK(CE355)),#N/A,
IF(CB355="empty","empty",
VLOOKUP(CB355,MonsterGroupTable!$A:$A,1,0)))))))</f>
        <v/>
      </c>
      <c r="CJ355" s="2" t="str">
        <f>IF(AND(ISBLANK(CI355),OR(NOT(ISBLANK(CK355)),NOT(ISBLANK(CL355)))),#N/A,
IF(ISBLANK(CI355),"",
IF(AND(NOT(ISERROR(VLOOKUP(CI355,MonsterTable!$A:$B,MATCH(MonsterTable!$B$1,MonsterTable!$A$1:$B$1,0),0))),OR(ISBLANK(CK355),ISBLANK(CL355))),#N/A,
IFERROR(VLOOKUP(CI355,MonsterTable!$A:$B,MATCH(MonsterTable!$B$1,MonsterTable!$A$1:$B$1,0),0),
IF(OR(NOT(ISBLANK(CK355)),ISBLANK(CL355)),#N/A,
IF(CI355="empty","empty",
VLOOKUP(CI355,MonsterGroupTable!$A:$A,1,0)))))))</f>
        <v/>
      </c>
    </row>
    <row r="356" spans="1:88">
      <c r="A356">
        <v>10355</v>
      </c>
      <c r="B356">
        <f t="shared" si="10"/>
        <v>1.1000000000000001</v>
      </c>
      <c r="C356">
        <f t="shared" si="10"/>
        <v>1.1000000000000001</v>
      </c>
      <c r="F356">
        <v>900</v>
      </c>
      <c r="G356">
        <v>22042</v>
      </c>
      <c r="H356">
        <v>0</v>
      </c>
      <c r="I356">
        <v>0</v>
      </c>
      <c r="J356">
        <v>0</v>
      </c>
      <c r="K356" t="s">
        <v>28</v>
      </c>
      <c r="L356" t="s">
        <v>251</v>
      </c>
      <c r="M356" t="s">
        <v>79</v>
      </c>
      <c r="N356" t="s">
        <v>80</v>
      </c>
      <c r="O356">
        <v>0</v>
      </c>
      <c r="P356">
        <v>-4.75</v>
      </c>
      <c r="Q356">
        <v>-3.5</v>
      </c>
      <c r="R356">
        <v>4.75</v>
      </c>
      <c r="S356">
        <v>3</v>
      </c>
      <c r="T356">
        <v>-13.5</v>
      </c>
      <c r="U356">
        <v>2.5499999999999998</v>
      </c>
      <c r="V356">
        <v>-6.75</v>
      </c>
      <c r="W356" t="str">
        <f t="shared" si="11"/>
        <v>g116,5</v>
      </c>
      <c r="X356" s="1" t="s">
        <v>315</v>
      </c>
      <c r="Y356" s="2" t="str">
        <f>IF(AND(ISBLANK(X356),OR(NOT(ISBLANK(Z356)),NOT(ISBLANK(AA356)))),#N/A,
IF(ISBLANK(X356),"",
IF(AND(NOT(ISERROR(VLOOKUP(X356,MonsterTable!$A:$B,MATCH(MonsterTable!$B$1,MonsterTable!$A$1:$B$1,0),0))),OR(ISBLANK(Z356),ISBLANK(AA356))),#N/A,
IFERROR(VLOOKUP(X356,MonsterTable!$A:$B,MATCH(MonsterTable!$B$1,MonsterTable!$A$1:$B$1,0),0),
IF(OR(NOT(ISBLANK(Z356)),ISBLANK(AA356)),#N/A,
IF(X356="empty","empty",
VLOOKUP(X356,MonsterGroupTable!$A:$A,1,0)))))))</f>
        <v>g116</v>
      </c>
      <c r="AA356">
        <v>5</v>
      </c>
      <c r="AF356" s="2" t="str">
        <f>IF(AND(ISBLANK(AE356),OR(NOT(ISBLANK(AG356)),NOT(ISBLANK(AH356)))),#N/A,
IF(ISBLANK(AE356),"",
IF(AND(NOT(ISERROR(VLOOKUP(AE356,MonsterTable!$A:$B,MATCH(MonsterTable!$B$1,MonsterTable!$A$1:$B$1,0),0))),OR(ISBLANK(AG356),ISBLANK(AH356))),#N/A,
IFERROR(VLOOKUP(AE356,MonsterTable!$A:$B,MATCH(MonsterTable!$B$1,MonsterTable!$A$1:$B$1,0),0),
IF(OR(NOT(ISBLANK(AG356)),ISBLANK(AH356)),#N/A,
IF(AE356="empty","empty",
VLOOKUP(AE356,MonsterGroupTable!$A:$A,1,0)))))))</f>
        <v/>
      </c>
      <c r="AM356" s="2" t="str">
        <f>IF(AND(ISBLANK(AL356),OR(NOT(ISBLANK(AN356)),NOT(ISBLANK(AO356)))),#N/A,
IF(ISBLANK(AL356),"",
IF(AND(NOT(ISERROR(VLOOKUP(AL356,MonsterTable!$A:$B,MATCH(MonsterTable!$B$1,MonsterTable!$A$1:$B$1,0),0))),OR(ISBLANK(AN356),ISBLANK(AO356))),#N/A,
IFERROR(VLOOKUP(AL356,MonsterTable!$A:$B,MATCH(MonsterTable!$B$1,MonsterTable!$A$1:$B$1,0),0),
IF(OR(NOT(ISBLANK(AN356)),ISBLANK(AO356)),#N/A,
IF(AL356="empty","empty",
VLOOKUP(AL356,MonsterGroupTable!$A:$A,1,0)))))))</f>
        <v/>
      </c>
      <c r="AT356" s="2" t="str">
        <f>IF(AND(ISBLANK(AS356),OR(NOT(ISBLANK(AU356)),NOT(ISBLANK(AV356)))),#N/A,
IF(ISBLANK(AS356),"",
IF(AND(NOT(ISERROR(VLOOKUP(AS356,MonsterTable!$A:$B,MATCH(MonsterTable!$B$1,MonsterTable!$A$1:$B$1,0),0))),OR(ISBLANK(AU356),ISBLANK(AV356))),#N/A,
IFERROR(VLOOKUP(AS356,MonsterTable!$A:$B,MATCH(MonsterTable!$B$1,MonsterTable!$A$1:$B$1,0),0),
IF(OR(NOT(ISBLANK(AU356)),ISBLANK(AV356)),#N/A,
IF(AS356="empty","empty",
VLOOKUP(AS356,MonsterGroupTable!$A:$A,1,0)))))))</f>
        <v/>
      </c>
      <c r="BA356" s="2" t="str">
        <f>IF(AND(ISBLANK(AZ356),OR(NOT(ISBLANK(BB356)),NOT(ISBLANK(BC356)))),#N/A,
IF(ISBLANK(AZ356),"",
IF(AND(NOT(ISERROR(VLOOKUP(AZ356,MonsterTable!$A:$B,MATCH(MonsterTable!$B$1,MonsterTable!$A$1:$B$1,0),0))),OR(ISBLANK(BB356),ISBLANK(BC356))),#N/A,
IFERROR(VLOOKUP(AZ356,MonsterTable!$A:$B,MATCH(MonsterTable!$B$1,MonsterTable!$A$1:$B$1,0),0),
IF(OR(NOT(ISBLANK(BB356)),ISBLANK(BC356)),#N/A,
IF(AZ356="empty","empty",
VLOOKUP(AZ356,MonsterGroupTable!$A:$A,1,0)))))))</f>
        <v/>
      </c>
      <c r="BH356" s="2" t="str">
        <f>IF(AND(ISBLANK(BG356),OR(NOT(ISBLANK(BI356)),NOT(ISBLANK(BJ356)))),#N/A,
IF(ISBLANK(BG356),"",
IF(AND(NOT(ISERROR(VLOOKUP(BG356,MonsterTable!$A:$B,MATCH(MonsterTable!$B$1,MonsterTable!$A$1:$B$1,0),0))),OR(ISBLANK(BI356),ISBLANK(BJ356))),#N/A,
IFERROR(VLOOKUP(BG356,MonsterTable!$A:$B,MATCH(MonsterTable!$B$1,MonsterTable!$A$1:$B$1,0),0),
IF(OR(NOT(ISBLANK(BI356)),ISBLANK(BJ356)),#N/A,
IF(BG356="empty","empty",
VLOOKUP(BG356,MonsterGroupTable!$A:$A,1,0)))))))</f>
        <v/>
      </c>
      <c r="BO356" s="2" t="str">
        <f>IF(AND(ISBLANK(BN356),OR(NOT(ISBLANK(BP356)),NOT(ISBLANK(BQ356)))),#N/A,
IF(ISBLANK(BN356),"",
IF(AND(NOT(ISERROR(VLOOKUP(BN356,MonsterTable!$A:$B,MATCH(MonsterTable!$B$1,MonsterTable!$A$1:$B$1,0),0))),OR(ISBLANK(BP356),ISBLANK(BQ356))),#N/A,
IFERROR(VLOOKUP(BN356,MonsterTable!$A:$B,MATCH(MonsterTable!$B$1,MonsterTable!$A$1:$B$1,0),0),
IF(OR(NOT(ISBLANK(BP356)),ISBLANK(BQ356)),#N/A,
IF(BN356="empty","empty",
VLOOKUP(BN356,MonsterGroupTable!$A:$A,1,0)))))))</f>
        <v/>
      </c>
      <c r="BV356" s="2" t="str">
        <f>IF(AND(ISBLANK(BU356),OR(NOT(ISBLANK(BW356)),NOT(ISBLANK(BX356)))),#N/A,
IF(ISBLANK(BU356),"",
IF(AND(NOT(ISERROR(VLOOKUP(BU356,MonsterTable!$A:$B,MATCH(MonsterTable!$B$1,MonsterTable!$A$1:$B$1,0),0))),OR(ISBLANK(BW356),ISBLANK(BX356))),#N/A,
IFERROR(VLOOKUP(BU356,MonsterTable!$A:$B,MATCH(MonsterTable!$B$1,MonsterTable!$A$1:$B$1,0),0),
IF(OR(NOT(ISBLANK(BW356)),ISBLANK(BX356)),#N/A,
IF(BU356="empty","empty",
VLOOKUP(BU356,MonsterGroupTable!$A:$A,1,0)))))))</f>
        <v/>
      </c>
      <c r="CC356" s="2" t="str">
        <f>IF(AND(ISBLANK(CB356),OR(NOT(ISBLANK(CD356)),NOT(ISBLANK(CE356)))),#N/A,
IF(ISBLANK(CB356),"",
IF(AND(NOT(ISERROR(VLOOKUP(CB356,MonsterTable!$A:$B,MATCH(MonsterTable!$B$1,MonsterTable!$A$1:$B$1,0),0))),OR(ISBLANK(CD356),ISBLANK(CE356))),#N/A,
IFERROR(VLOOKUP(CB356,MonsterTable!$A:$B,MATCH(MonsterTable!$B$1,MonsterTable!$A$1:$B$1,0),0),
IF(OR(NOT(ISBLANK(CD356)),ISBLANK(CE356)),#N/A,
IF(CB356="empty","empty",
VLOOKUP(CB356,MonsterGroupTable!$A:$A,1,0)))))))</f>
        <v/>
      </c>
      <c r="CJ356" s="2" t="str">
        <f>IF(AND(ISBLANK(CI356),OR(NOT(ISBLANK(CK356)),NOT(ISBLANK(CL356)))),#N/A,
IF(ISBLANK(CI356),"",
IF(AND(NOT(ISERROR(VLOOKUP(CI356,MonsterTable!$A:$B,MATCH(MonsterTable!$B$1,MonsterTable!$A$1:$B$1,0),0))),OR(ISBLANK(CK356),ISBLANK(CL356))),#N/A,
IFERROR(VLOOKUP(CI356,MonsterTable!$A:$B,MATCH(MonsterTable!$B$1,MonsterTable!$A$1:$B$1,0),0),
IF(OR(NOT(ISBLANK(CK356)),ISBLANK(CL356)),#N/A,
IF(CI356="empty","empty",
VLOOKUP(CI356,MonsterGroupTable!$A:$A,1,0)))))))</f>
        <v/>
      </c>
    </row>
    <row r="357" spans="1:88">
      <c r="A357">
        <v>10356</v>
      </c>
      <c r="B357">
        <f t="shared" si="10"/>
        <v>1.1000000000000001</v>
      </c>
      <c r="C357">
        <f t="shared" si="10"/>
        <v>1.1000000000000001</v>
      </c>
      <c r="F357">
        <v>900</v>
      </c>
      <c r="G357">
        <v>22177</v>
      </c>
      <c r="H357">
        <v>0</v>
      </c>
      <c r="I357">
        <v>0</v>
      </c>
      <c r="J357">
        <v>0</v>
      </c>
      <c r="K357" t="s">
        <v>28</v>
      </c>
      <c r="L357" t="s">
        <v>251</v>
      </c>
      <c r="M357" t="s">
        <v>79</v>
      </c>
      <c r="N357" t="s">
        <v>80</v>
      </c>
      <c r="O357">
        <v>0</v>
      </c>
      <c r="P357">
        <v>-4.75</v>
      </c>
      <c r="Q357">
        <v>-3.5</v>
      </c>
      <c r="R357">
        <v>4.75</v>
      </c>
      <c r="S357">
        <v>3</v>
      </c>
      <c r="T357">
        <v>-13.5</v>
      </c>
      <c r="U357">
        <v>2.5499999999999998</v>
      </c>
      <c r="V357">
        <v>-6.75</v>
      </c>
      <c r="W357" t="str">
        <f t="shared" si="11"/>
        <v>g116,5</v>
      </c>
      <c r="X357" s="1" t="s">
        <v>315</v>
      </c>
      <c r="Y357" s="2" t="str">
        <f>IF(AND(ISBLANK(X357),OR(NOT(ISBLANK(Z357)),NOT(ISBLANK(AA357)))),#N/A,
IF(ISBLANK(X357),"",
IF(AND(NOT(ISERROR(VLOOKUP(X357,MonsterTable!$A:$B,MATCH(MonsterTable!$B$1,MonsterTable!$A$1:$B$1,0),0))),OR(ISBLANK(Z357),ISBLANK(AA357))),#N/A,
IFERROR(VLOOKUP(X357,MonsterTable!$A:$B,MATCH(MonsterTable!$B$1,MonsterTable!$A$1:$B$1,0),0),
IF(OR(NOT(ISBLANK(Z357)),ISBLANK(AA357)),#N/A,
IF(X357="empty","empty",
VLOOKUP(X357,MonsterGroupTable!$A:$A,1,0)))))))</f>
        <v>g116</v>
      </c>
      <c r="AA357">
        <v>5</v>
      </c>
      <c r="AF357" s="2" t="str">
        <f>IF(AND(ISBLANK(AE357),OR(NOT(ISBLANK(AG357)),NOT(ISBLANK(AH357)))),#N/A,
IF(ISBLANK(AE357),"",
IF(AND(NOT(ISERROR(VLOOKUP(AE357,MonsterTable!$A:$B,MATCH(MonsterTable!$B$1,MonsterTable!$A$1:$B$1,0),0))),OR(ISBLANK(AG357),ISBLANK(AH357))),#N/A,
IFERROR(VLOOKUP(AE357,MonsterTable!$A:$B,MATCH(MonsterTable!$B$1,MonsterTable!$A$1:$B$1,0),0),
IF(OR(NOT(ISBLANK(AG357)),ISBLANK(AH357)),#N/A,
IF(AE357="empty","empty",
VLOOKUP(AE357,MonsterGroupTable!$A:$A,1,0)))))))</f>
        <v/>
      </c>
      <c r="AM357" s="2" t="str">
        <f>IF(AND(ISBLANK(AL357),OR(NOT(ISBLANK(AN357)),NOT(ISBLANK(AO357)))),#N/A,
IF(ISBLANK(AL357),"",
IF(AND(NOT(ISERROR(VLOOKUP(AL357,MonsterTable!$A:$B,MATCH(MonsterTable!$B$1,MonsterTable!$A$1:$B$1,0),0))),OR(ISBLANK(AN357),ISBLANK(AO357))),#N/A,
IFERROR(VLOOKUP(AL357,MonsterTable!$A:$B,MATCH(MonsterTable!$B$1,MonsterTable!$A$1:$B$1,0),0),
IF(OR(NOT(ISBLANK(AN357)),ISBLANK(AO357)),#N/A,
IF(AL357="empty","empty",
VLOOKUP(AL357,MonsterGroupTable!$A:$A,1,0)))))))</f>
        <v/>
      </c>
      <c r="AT357" s="2" t="str">
        <f>IF(AND(ISBLANK(AS357),OR(NOT(ISBLANK(AU357)),NOT(ISBLANK(AV357)))),#N/A,
IF(ISBLANK(AS357),"",
IF(AND(NOT(ISERROR(VLOOKUP(AS357,MonsterTable!$A:$B,MATCH(MonsterTable!$B$1,MonsterTable!$A$1:$B$1,0),0))),OR(ISBLANK(AU357),ISBLANK(AV357))),#N/A,
IFERROR(VLOOKUP(AS357,MonsterTable!$A:$B,MATCH(MonsterTable!$B$1,MonsterTable!$A$1:$B$1,0),0),
IF(OR(NOT(ISBLANK(AU357)),ISBLANK(AV357)),#N/A,
IF(AS357="empty","empty",
VLOOKUP(AS357,MonsterGroupTable!$A:$A,1,0)))))))</f>
        <v/>
      </c>
      <c r="BA357" s="2" t="str">
        <f>IF(AND(ISBLANK(AZ357),OR(NOT(ISBLANK(BB357)),NOT(ISBLANK(BC357)))),#N/A,
IF(ISBLANK(AZ357),"",
IF(AND(NOT(ISERROR(VLOOKUP(AZ357,MonsterTable!$A:$B,MATCH(MonsterTable!$B$1,MonsterTable!$A$1:$B$1,0),0))),OR(ISBLANK(BB357),ISBLANK(BC357))),#N/A,
IFERROR(VLOOKUP(AZ357,MonsterTable!$A:$B,MATCH(MonsterTable!$B$1,MonsterTable!$A$1:$B$1,0),0),
IF(OR(NOT(ISBLANK(BB357)),ISBLANK(BC357)),#N/A,
IF(AZ357="empty","empty",
VLOOKUP(AZ357,MonsterGroupTable!$A:$A,1,0)))))))</f>
        <v/>
      </c>
      <c r="BH357" s="2" t="str">
        <f>IF(AND(ISBLANK(BG357),OR(NOT(ISBLANK(BI357)),NOT(ISBLANK(BJ357)))),#N/A,
IF(ISBLANK(BG357),"",
IF(AND(NOT(ISERROR(VLOOKUP(BG357,MonsterTable!$A:$B,MATCH(MonsterTable!$B$1,MonsterTable!$A$1:$B$1,0),0))),OR(ISBLANK(BI357),ISBLANK(BJ357))),#N/A,
IFERROR(VLOOKUP(BG357,MonsterTable!$A:$B,MATCH(MonsterTable!$B$1,MonsterTable!$A$1:$B$1,0),0),
IF(OR(NOT(ISBLANK(BI357)),ISBLANK(BJ357)),#N/A,
IF(BG357="empty","empty",
VLOOKUP(BG357,MonsterGroupTable!$A:$A,1,0)))))))</f>
        <v/>
      </c>
      <c r="BO357" s="2" t="str">
        <f>IF(AND(ISBLANK(BN357),OR(NOT(ISBLANK(BP357)),NOT(ISBLANK(BQ357)))),#N/A,
IF(ISBLANK(BN357),"",
IF(AND(NOT(ISERROR(VLOOKUP(BN357,MonsterTable!$A:$B,MATCH(MonsterTable!$B$1,MonsterTable!$A$1:$B$1,0),0))),OR(ISBLANK(BP357),ISBLANK(BQ357))),#N/A,
IFERROR(VLOOKUP(BN357,MonsterTable!$A:$B,MATCH(MonsterTable!$B$1,MonsterTable!$A$1:$B$1,0),0),
IF(OR(NOT(ISBLANK(BP357)),ISBLANK(BQ357)),#N/A,
IF(BN357="empty","empty",
VLOOKUP(BN357,MonsterGroupTable!$A:$A,1,0)))))))</f>
        <v/>
      </c>
      <c r="BV357" s="2" t="str">
        <f>IF(AND(ISBLANK(BU357),OR(NOT(ISBLANK(BW357)),NOT(ISBLANK(BX357)))),#N/A,
IF(ISBLANK(BU357),"",
IF(AND(NOT(ISERROR(VLOOKUP(BU357,MonsterTable!$A:$B,MATCH(MonsterTable!$B$1,MonsterTable!$A$1:$B$1,0),0))),OR(ISBLANK(BW357),ISBLANK(BX357))),#N/A,
IFERROR(VLOOKUP(BU357,MonsterTable!$A:$B,MATCH(MonsterTable!$B$1,MonsterTable!$A$1:$B$1,0),0),
IF(OR(NOT(ISBLANK(BW357)),ISBLANK(BX357)),#N/A,
IF(BU357="empty","empty",
VLOOKUP(BU357,MonsterGroupTable!$A:$A,1,0)))))))</f>
        <v/>
      </c>
      <c r="CC357" s="2" t="str">
        <f>IF(AND(ISBLANK(CB357),OR(NOT(ISBLANK(CD357)),NOT(ISBLANK(CE357)))),#N/A,
IF(ISBLANK(CB357),"",
IF(AND(NOT(ISERROR(VLOOKUP(CB357,MonsterTable!$A:$B,MATCH(MonsterTable!$B$1,MonsterTable!$A$1:$B$1,0),0))),OR(ISBLANK(CD357),ISBLANK(CE357))),#N/A,
IFERROR(VLOOKUP(CB357,MonsterTable!$A:$B,MATCH(MonsterTable!$B$1,MonsterTable!$A$1:$B$1,0),0),
IF(OR(NOT(ISBLANK(CD357)),ISBLANK(CE357)),#N/A,
IF(CB357="empty","empty",
VLOOKUP(CB357,MonsterGroupTable!$A:$A,1,0)))))))</f>
        <v/>
      </c>
      <c r="CJ357" s="2" t="str">
        <f>IF(AND(ISBLANK(CI357),OR(NOT(ISBLANK(CK357)),NOT(ISBLANK(CL357)))),#N/A,
IF(ISBLANK(CI357),"",
IF(AND(NOT(ISERROR(VLOOKUP(CI357,MonsterTable!$A:$B,MATCH(MonsterTable!$B$1,MonsterTable!$A$1:$B$1,0),0))),OR(ISBLANK(CK357),ISBLANK(CL357))),#N/A,
IFERROR(VLOOKUP(CI357,MonsterTable!$A:$B,MATCH(MonsterTable!$B$1,MonsterTable!$A$1:$B$1,0),0),
IF(OR(NOT(ISBLANK(CK357)),ISBLANK(CL357)),#N/A,
IF(CI357="empty","empty",
VLOOKUP(CI357,MonsterGroupTable!$A:$A,1,0)))))))</f>
        <v/>
      </c>
    </row>
    <row r="358" spans="1:88">
      <c r="A358">
        <v>10357</v>
      </c>
      <c r="B358">
        <f t="shared" si="10"/>
        <v>1.1000000000000001</v>
      </c>
      <c r="C358">
        <f t="shared" si="10"/>
        <v>1.1000000000000001</v>
      </c>
      <c r="F358">
        <v>900</v>
      </c>
      <c r="G358">
        <v>22312</v>
      </c>
      <c r="H358">
        <v>0</v>
      </c>
      <c r="I358">
        <v>0</v>
      </c>
      <c r="J358">
        <v>0</v>
      </c>
      <c r="K358" t="s">
        <v>28</v>
      </c>
      <c r="L358" t="s">
        <v>251</v>
      </c>
      <c r="M358" t="s">
        <v>79</v>
      </c>
      <c r="N358" t="s">
        <v>80</v>
      </c>
      <c r="O358">
        <v>0</v>
      </c>
      <c r="P358">
        <v>-4.75</v>
      </c>
      <c r="Q358">
        <v>-3.5</v>
      </c>
      <c r="R358">
        <v>4.75</v>
      </c>
      <c r="S358">
        <v>3</v>
      </c>
      <c r="T358">
        <v>-13.5</v>
      </c>
      <c r="U358">
        <v>2.5499999999999998</v>
      </c>
      <c r="V358">
        <v>-6.75</v>
      </c>
      <c r="W358" t="str">
        <f t="shared" si="11"/>
        <v>g116,5</v>
      </c>
      <c r="X358" s="1" t="s">
        <v>315</v>
      </c>
      <c r="Y358" s="2" t="str">
        <f>IF(AND(ISBLANK(X358),OR(NOT(ISBLANK(Z358)),NOT(ISBLANK(AA358)))),#N/A,
IF(ISBLANK(X358),"",
IF(AND(NOT(ISERROR(VLOOKUP(X358,MonsterTable!$A:$B,MATCH(MonsterTable!$B$1,MonsterTable!$A$1:$B$1,0),0))),OR(ISBLANK(Z358),ISBLANK(AA358))),#N/A,
IFERROR(VLOOKUP(X358,MonsterTable!$A:$B,MATCH(MonsterTable!$B$1,MonsterTable!$A$1:$B$1,0),0),
IF(OR(NOT(ISBLANK(Z358)),ISBLANK(AA358)),#N/A,
IF(X358="empty","empty",
VLOOKUP(X358,MonsterGroupTable!$A:$A,1,0)))))))</f>
        <v>g116</v>
      </c>
      <c r="AA358">
        <v>5</v>
      </c>
      <c r="AF358" s="2" t="str">
        <f>IF(AND(ISBLANK(AE358),OR(NOT(ISBLANK(AG358)),NOT(ISBLANK(AH358)))),#N/A,
IF(ISBLANK(AE358),"",
IF(AND(NOT(ISERROR(VLOOKUP(AE358,MonsterTable!$A:$B,MATCH(MonsterTable!$B$1,MonsterTable!$A$1:$B$1,0),0))),OR(ISBLANK(AG358),ISBLANK(AH358))),#N/A,
IFERROR(VLOOKUP(AE358,MonsterTable!$A:$B,MATCH(MonsterTable!$B$1,MonsterTable!$A$1:$B$1,0),0),
IF(OR(NOT(ISBLANK(AG358)),ISBLANK(AH358)),#N/A,
IF(AE358="empty","empty",
VLOOKUP(AE358,MonsterGroupTable!$A:$A,1,0)))))))</f>
        <v/>
      </c>
      <c r="AM358" s="2" t="str">
        <f>IF(AND(ISBLANK(AL358),OR(NOT(ISBLANK(AN358)),NOT(ISBLANK(AO358)))),#N/A,
IF(ISBLANK(AL358),"",
IF(AND(NOT(ISERROR(VLOOKUP(AL358,MonsterTable!$A:$B,MATCH(MonsterTable!$B$1,MonsterTable!$A$1:$B$1,0),0))),OR(ISBLANK(AN358),ISBLANK(AO358))),#N/A,
IFERROR(VLOOKUP(AL358,MonsterTable!$A:$B,MATCH(MonsterTable!$B$1,MonsterTable!$A$1:$B$1,0),0),
IF(OR(NOT(ISBLANK(AN358)),ISBLANK(AO358)),#N/A,
IF(AL358="empty","empty",
VLOOKUP(AL358,MonsterGroupTable!$A:$A,1,0)))))))</f>
        <v/>
      </c>
      <c r="AT358" s="2" t="str">
        <f>IF(AND(ISBLANK(AS358),OR(NOT(ISBLANK(AU358)),NOT(ISBLANK(AV358)))),#N/A,
IF(ISBLANK(AS358),"",
IF(AND(NOT(ISERROR(VLOOKUP(AS358,MonsterTable!$A:$B,MATCH(MonsterTable!$B$1,MonsterTable!$A$1:$B$1,0),0))),OR(ISBLANK(AU358),ISBLANK(AV358))),#N/A,
IFERROR(VLOOKUP(AS358,MonsterTable!$A:$B,MATCH(MonsterTable!$B$1,MonsterTable!$A$1:$B$1,0),0),
IF(OR(NOT(ISBLANK(AU358)),ISBLANK(AV358)),#N/A,
IF(AS358="empty","empty",
VLOOKUP(AS358,MonsterGroupTable!$A:$A,1,0)))))))</f>
        <v/>
      </c>
      <c r="BA358" s="2" t="str">
        <f>IF(AND(ISBLANK(AZ358),OR(NOT(ISBLANK(BB358)),NOT(ISBLANK(BC358)))),#N/A,
IF(ISBLANK(AZ358),"",
IF(AND(NOT(ISERROR(VLOOKUP(AZ358,MonsterTable!$A:$B,MATCH(MonsterTable!$B$1,MonsterTable!$A$1:$B$1,0),0))),OR(ISBLANK(BB358),ISBLANK(BC358))),#N/A,
IFERROR(VLOOKUP(AZ358,MonsterTable!$A:$B,MATCH(MonsterTable!$B$1,MonsterTable!$A$1:$B$1,0),0),
IF(OR(NOT(ISBLANK(BB358)),ISBLANK(BC358)),#N/A,
IF(AZ358="empty","empty",
VLOOKUP(AZ358,MonsterGroupTable!$A:$A,1,0)))))))</f>
        <v/>
      </c>
      <c r="BH358" s="2" t="str">
        <f>IF(AND(ISBLANK(BG358),OR(NOT(ISBLANK(BI358)),NOT(ISBLANK(BJ358)))),#N/A,
IF(ISBLANK(BG358),"",
IF(AND(NOT(ISERROR(VLOOKUP(BG358,MonsterTable!$A:$B,MATCH(MonsterTable!$B$1,MonsterTable!$A$1:$B$1,0),0))),OR(ISBLANK(BI358),ISBLANK(BJ358))),#N/A,
IFERROR(VLOOKUP(BG358,MonsterTable!$A:$B,MATCH(MonsterTable!$B$1,MonsterTable!$A$1:$B$1,0),0),
IF(OR(NOT(ISBLANK(BI358)),ISBLANK(BJ358)),#N/A,
IF(BG358="empty","empty",
VLOOKUP(BG358,MonsterGroupTable!$A:$A,1,0)))))))</f>
        <v/>
      </c>
      <c r="BO358" s="2" t="str">
        <f>IF(AND(ISBLANK(BN358),OR(NOT(ISBLANK(BP358)),NOT(ISBLANK(BQ358)))),#N/A,
IF(ISBLANK(BN358),"",
IF(AND(NOT(ISERROR(VLOOKUP(BN358,MonsterTable!$A:$B,MATCH(MonsterTable!$B$1,MonsterTable!$A$1:$B$1,0),0))),OR(ISBLANK(BP358),ISBLANK(BQ358))),#N/A,
IFERROR(VLOOKUP(BN358,MonsterTable!$A:$B,MATCH(MonsterTable!$B$1,MonsterTable!$A$1:$B$1,0),0),
IF(OR(NOT(ISBLANK(BP358)),ISBLANK(BQ358)),#N/A,
IF(BN358="empty","empty",
VLOOKUP(BN358,MonsterGroupTable!$A:$A,1,0)))))))</f>
        <v/>
      </c>
      <c r="BV358" s="2" t="str">
        <f>IF(AND(ISBLANK(BU358),OR(NOT(ISBLANK(BW358)),NOT(ISBLANK(BX358)))),#N/A,
IF(ISBLANK(BU358),"",
IF(AND(NOT(ISERROR(VLOOKUP(BU358,MonsterTable!$A:$B,MATCH(MonsterTable!$B$1,MonsterTable!$A$1:$B$1,0),0))),OR(ISBLANK(BW358),ISBLANK(BX358))),#N/A,
IFERROR(VLOOKUP(BU358,MonsterTable!$A:$B,MATCH(MonsterTable!$B$1,MonsterTable!$A$1:$B$1,0),0),
IF(OR(NOT(ISBLANK(BW358)),ISBLANK(BX358)),#N/A,
IF(BU358="empty","empty",
VLOOKUP(BU358,MonsterGroupTable!$A:$A,1,0)))))))</f>
        <v/>
      </c>
      <c r="CC358" s="2" t="str">
        <f>IF(AND(ISBLANK(CB358),OR(NOT(ISBLANK(CD358)),NOT(ISBLANK(CE358)))),#N/A,
IF(ISBLANK(CB358),"",
IF(AND(NOT(ISERROR(VLOOKUP(CB358,MonsterTable!$A:$B,MATCH(MonsterTable!$B$1,MonsterTable!$A$1:$B$1,0),0))),OR(ISBLANK(CD358),ISBLANK(CE358))),#N/A,
IFERROR(VLOOKUP(CB358,MonsterTable!$A:$B,MATCH(MonsterTable!$B$1,MonsterTable!$A$1:$B$1,0),0),
IF(OR(NOT(ISBLANK(CD358)),ISBLANK(CE358)),#N/A,
IF(CB358="empty","empty",
VLOOKUP(CB358,MonsterGroupTable!$A:$A,1,0)))))))</f>
        <v/>
      </c>
      <c r="CJ358" s="2" t="str">
        <f>IF(AND(ISBLANK(CI358),OR(NOT(ISBLANK(CK358)),NOT(ISBLANK(CL358)))),#N/A,
IF(ISBLANK(CI358),"",
IF(AND(NOT(ISERROR(VLOOKUP(CI358,MonsterTable!$A:$B,MATCH(MonsterTable!$B$1,MonsterTable!$A$1:$B$1,0),0))),OR(ISBLANK(CK358),ISBLANK(CL358))),#N/A,
IFERROR(VLOOKUP(CI358,MonsterTable!$A:$B,MATCH(MonsterTable!$B$1,MonsterTable!$A$1:$B$1,0),0),
IF(OR(NOT(ISBLANK(CK358)),ISBLANK(CL358)),#N/A,
IF(CI358="empty","empty",
VLOOKUP(CI358,MonsterGroupTable!$A:$A,1,0)))))))</f>
        <v/>
      </c>
    </row>
    <row r="359" spans="1:88">
      <c r="A359">
        <v>10358</v>
      </c>
      <c r="B359">
        <f t="shared" si="10"/>
        <v>1.1000000000000001</v>
      </c>
      <c r="C359">
        <f t="shared" si="10"/>
        <v>1.1000000000000001</v>
      </c>
      <c r="F359">
        <v>900</v>
      </c>
      <c r="G359">
        <v>22447</v>
      </c>
      <c r="H359">
        <v>0</v>
      </c>
      <c r="I359">
        <v>0</v>
      </c>
      <c r="J359">
        <v>0</v>
      </c>
      <c r="K359" t="s">
        <v>28</v>
      </c>
      <c r="L359" t="s">
        <v>251</v>
      </c>
      <c r="M359" t="s">
        <v>79</v>
      </c>
      <c r="N359" t="s">
        <v>80</v>
      </c>
      <c r="O359">
        <v>0</v>
      </c>
      <c r="P359">
        <v>-4.75</v>
      </c>
      <c r="Q359">
        <v>-3.5</v>
      </c>
      <c r="R359">
        <v>4.75</v>
      </c>
      <c r="S359">
        <v>3</v>
      </c>
      <c r="T359">
        <v>-13.5</v>
      </c>
      <c r="U359">
        <v>2.5499999999999998</v>
      </c>
      <c r="V359">
        <v>-6.75</v>
      </c>
      <c r="W359" t="str">
        <f t="shared" si="11"/>
        <v>g116,5</v>
      </c>
      <c r="X359" s="1" t="s">
        <v>315</v>
      </c>
      <c r="Y359" s="2" t="str">
        <f>IF(AND(ISBLANK(X359),OR(NOT(ISBLANK(Z359)),NOT(ISBLANK(AA359)))),#N/A,
IF(ISBLANK(X359),"",
IF(AND(NOT(ISERROR(VLOOKUP(X359,MonsterTable!$A:$B,MATCH(MonsterTable!$B$1,MonsterTable!$A$1:$B$1,0),0))),OR(ISBLANK(Z359),ISBLANK(AA359))),#N/A,
IFERROR(VLOOKUP(X359,MonsterTable!$A:$B,MATCH(MonsterTable!$B$1,MonsterTable!$A$1:$B$1,0),0),
IF(OR(NOT(ISBLANK(Z359)),ISBLANK(AA359)),#N/A,
IF(X359="empty","empty",
VLOOKUP(X359,MonsterGroupTable!$A:$A,1,0)))))))</f>
        <v>g116</v>
      </c>
      <c r="AA359">
        <v>5</v>
      </c>
      <c r="AF359" s="2" t="str">
        <f>IF(AND(ISBLANK(AE359),OR(NOT(ISBLANK(AG359)),NOT(ISBLANK(AH359)))),#N/A,
IF(ISBLANK(AE359),"",
IF(AND(NOT(ISERROR(VLOOKUP(AE359,MonsterTable!$A:$B,MATCH(MonsterTable!$B$1,MonsterTable!$A$1:$B$1,0),0))),OR(ISBLANK(AG359),ISBLANK(AH359))),#N/A,
IFERROR(VLOOKUP(AE359,MonsterTable!$A:$B,MATCH(MonsterTable!$B$1,MonsterTable!$A$1:$B$1,0),0),
IF(OR(NOT(ISBLANK(AG359)),ISBLANK(AH359)),#N/A,
IF(AE359="empty","empty",
VLOOKUP(AE359,MonsterGroupTable!$A:$A,1,0)))))))</f>
        <v/>
      </c>
      <c r="AM359" s="2" t="str">
        <f>IF(AND(ISBLANK(AL359),OR(NOT(ISBLANK(AN359)),NOT(ISBLANK(AO359)))),#N/A,
IF(ISBLANK(AL359),"",
IF(AND(NOT(ISERROR(VLOOKUP(AL359,MonsterTable!$A:$B,MATCH(MonsterTable!$B$1,MonsterTable!$A$1:$B$1,0),0))),OR(ISBLANK(AN359),ISBLANK(AO359))),#N/A,
IFERROR(VLOOKUP(AL359,MonsterTable!$A:$B,MATCH(MonsterTable!$B$1,MonsterTable!$A$1:$B$1,0),0),
IF(OR(NOT(ISBLANK(AN359)),ISBLANK(AO359)),#N/A,
IF(AL359="empty","empty",
VLOOKUP(AL359,MonsterGroupTable!$A:$A,1,0)))))))</f>
        <v/>
      </c>
      <c r="AT359" s="2" t="str">
        <f>IF(AND(ISBLANK(AS359),OR(NOT(ISBLANK(AU359)),NOT(ISBLANK(AV359)))),#N/A,
IF(ISBLANK(AS359),"",
IF(AND(NOT(ISERROR(VLOOKUP(AS359,MonsterTable!$A:$B,MATCH(MonsterTable!$B$1,MonsterTable!$A$1:$B$1,0),0))),OR(ISBLANK(AU359),ISBLANK(AV359))),#N/A,
IFERROR(VLOOKUP(AS359,MonsterTable!$A:$B,MATCH(MonsterTable!$B$1,MonsterTable!$A$1:$B$1,0),0),
IF(OR(NOT(ISBLANK(AU359)),ISBLANK(AV359)),#N/A,
IF(AS359="empty","empty",
VLOOKUP(AS359,MonsterGroupTable!$A:$A,1,0)))))))</f>
        <v/>
      </c>
      <c r="BA359" s="2" t="str">
        <f>IF(AND(ISBLANK(AZ359),OR(NOT(ISBLANK(BB359)),NOT(ISBLANK(BC359)))),#N/A,
IF(ISBLANK(AZ359),"",
IF(AND(NOT(ISERROR(VLOOKUP(AZ359,MonsterTable!$A:$B,MATCH(MonsterTable!$B$1,MonsterTable!$A$1:$B$1,0),0))),OR(ISBLANK(BB359),ISBLANK(BC359))),#N/A,
IFERROR(VLOOKUP(AZ359,MonsterTable!$A:$B,MATCH(MonsterTable!$B$1,MonsterTable!$A$1:$B$1,0),0),
IF(OR(NOT(ISBLANK(BB359)),ISBLANK(BC359)),#N/A,
IF(AZ359="empty","empty",
VLOOKUP(AZ359,MonsterGroupTable!$A:$A,1,0)))))))</f>
        <v/>
      </c>
      <c r="BH359" s="2" t="str">
        <f>IF(AND(ISBLANK(BG359),OR(NOT(ISBLANK(BI359)),NOT(ISBLANK(BJ359)))),#N/A,
IF(ISBLANK(BG359),"",
IF(AND(NOT(ISERROR(VLOOKUP(BG359,MonsterTable!$A:$B,MATCH(MonsterTable!$B$1,MonsterTable!$A$1:$B$1,0),0))),OR(ISBLANK(BI359),ISBLANK(BJ359))),#N/A,
IFERROR(VLOOKUP(BG359,MonsterTable!$A:$B,MATCH(MonsterTable!$B$1,MonsterTable!$A$1:$B$1,0),0),
IF(OR(NOT(ISBLANK(BI359)),ISBLANK(BJ359)),#N/A,
IF(BG359="empty","empty",
VLOOKUP(BG359,MonsterGroupTable!$A:$A,1,0)))))))</f>
        <v/>
      </c>
      <c r="BO359" s="2" t="str">
        <f>IF(AND(ISBLANK(BN359),OR(NOT(ISBLANK(BP359)),NOT(ISBLANK(BQ359)))),#N/A,
IF(ISBLANK(BN359),"",
IF(AND(NOT(ISERROR(VLOOKUP(BN359,MonsterTable!$A:$B,MATCH(MonsterTable!$B$1,MonsterTable!$A$1:$B$1,0),0))),OR(ISBLANK(BP359),ISBLANK(BQ359))),#N/A,
IFERROR(VLOOKUP(BN359,MonsterTable!$A:$B,MATCH(MonsterTable!$B$1,MonsterTable!$A$1:$B$1,0),0),
IF(OR(NOT(ISBLANK(BP359)),ISBLANK(BQ359)),#N/A,
IF(BN359="empty","empty",
VLOOKUP(BN359,MonsterGroupTable!$A:$A,1,0)))))))</f>
        <v/>
      </c>
      <c r="BV359" s="2" t="str">
        <f>IF(AND(ISBLANK(BU359),OR(NOT(ISBLANK(BW359)),NOT(ISBLANK(BX359)))),#N/A,
IF(ISBLANK(BU359),"",
IF(AND(NOT(ISERROR(VLOOKUP(BU359,MonsterTable!$A:$B,MATCH(MonsterTable!$B$1,MonsterTable!$A$1:$B$1,0),0))),OR(ISBLANK(BW359),ISBLANK(BX359))),#N/A,
IFERROR(VLOOKUP(BU359,MonsterTable!$A:$B,MATCH(MonsterTable!$B$1,MonsterTable!$A$1:$B$1,0),0),
IF(OR(NOT(ISBLANK(BW359)),ISBLANK(BX359)),#N/A,
IF(BU359="empty","empty",
VLOOKUP(BU359,MonsterGroupTable!$A:$A,1,0)))))))</f>
        <v/>
      </c>
      <c r="CC359" s="2" t="str">
        <f>IF(AND(ISBLANK(CB359),OR(NOT(ISBLANK(CD359)),NOT(ISBLANK(CE359)))),#N/A,
IF(ISBLANK(CB359),"",
IF(AND(NOT(ISERROR(VLOOKUP(CB359,MonsterTable!$A:$B,MATCH(MonsterTable!$B$1,MonsterTable!$A$1:$B$1,0),0))),OR(ISBLANK(CD359),ISBLANK(CE359))),#N/A,
IFERROR(VLOOKUP(CB359,MonsterTable!$A:$B,MATCH(MonsterTable!$B$1,MonsterTable!$A$1:$B$1,0),0),
IF(OR(NOT(ISBLANK(CD359)),ISBLANK(CE359)),#N/A,
IF(CB359="empty","empty",
VLOOKUP(CB359,MonsterGroupTable!$A:$A,1,0)))))))</f>
        <v/>
      </c>
      <c r="CJ359" s="2" t="str">
        <f>IF(AND(ISBLANK(CI359),OR(NOT(ISBLANK(CK359)),NOT(ISBLANK(CL359)))),#N/A,
IF(ISBLANK(CI359),"",
IF(AND(NOT(ISERROR(VLOOKUP(CI359,MonsterTable!$A:$B,MATCH(MonsterTable!$B$1,MonsterTable!$A$1:$B$1,0),0))),OR(ISBLANK(CK359),ISBLANK(CL359))),#N/A,
IFERROR(VLOOKUP(CI359,MonsterTable!$A:$B,MATCH(MonsterTable!$B$1,MonsterTable!$A$1:$B$1,0),0),
IF(OR(NOT(ISBLANK(CK359)),ISBLANK(CL359)),#N/A,
IF(CI359="empty","empty",
VLOOKUP(CI359,MonsterGroupTable!$A:$A,1,0)))))))</f>
        <v/>
      </c>
    </row>
    <row r="360" spans="1:88">
      <c r="A360">
        <v>10359</v>
      </c>
      <c r="B360">
        <f t="shared" si="10"/>
        <v>1.1000000000000001</v>
      </c>
      <c r="C360">
        <f t="shared" si="10"/>
        <v>1.1000000000000001</v>
      </c>
      <c r="F360">
        <v>900</v>
      </c>
      <c r="G360">
        <v>22582</v>
      </c>
      <c r="H360">
        <v>0</v>
      </c>
      <c r="I360">
        <v>0</v>
      </c>
      <c r="J360">
        <v>0</v>
      </c>
      <c r="K360" t="s">
        <v>28</v>
      </c>
      <c r="L360" t="s">
        <v>251</v>
      </c>
      <c r="M360" t="s">
        <v>79</v>
      </c>
      <c r="N360" t="s">
        <v>80</v>
      </c>
      <c r="O360">
        <v>0</v>
      </c>
      <c r="P360">
        <v>-4.75</v>
      </c>
      <c r="Q360">
        <v>-3.5</v>
      </c>
      <c r="R360">
        <v>4.75</v>
      </c>
      <c r="S360">
        <v>3</v>
      </c>
      <c r="T360">
        <v>-13.5</v>
      </c>
      <c r="U360">
        <v>2.5499999999999998</v>
      </c>
      <c r="V360">
        <v>-6.75</v>
      </c>
      <c r="W360" t="str">
        <f t="shared" si="11"/>
        <v>g116,5</v>
      </c>
      <c r="X360" s="1" t="s">
        <v>315</v>
      </c>
      <c r="Y360" s="2" t="str">
        <f>IF(AND(ISBLANK(X360),OR(NOT(ISBLANK(Z360)),NOT(ISBLANK(AA360)))),#N/A,
IF(ISBLANK(X360),"",
IF(AND(NOT(ISERROR(VLOOKUP(X360,MonsterTable!$A:$B,MATCH(MonsterTable!$B$1,MonsterTable!$A$1:$B$1,0),0))),OR(ISBLANK(Z360),ISBLANK(AA360))),#N/A,
IFERROR(VLOOKUP(X360,MonsterTable!$A:$B,MATCH(MonsterTable!$B$1,MonsterTable!$A$1:$B$1,0),0),
IF(OR(NOT(ISBLANK(Z360)),ISBLANK(AA360)),#N/A,
IF(X360="empty","empty",
VLOOKUP(X360,MonsterGroupTable!$A:$A,1,0)))))))</f>
        <v>g116</v>
      </c>
      <c r="AA360">
        <v>5</v>
      </c>
      <c r="AF360" s="2" t="str">
        <f>IF(AND(ISBLANK(AE360),OR(NOT(ISBLANK(AG360)),NOT(ISBLANK(AH360)))),#N/A,
IF(ISBLANK(AE360),"",
IF(AND(NOT(ISERROR(VLOOKUP(AE360,MonsterTable!$A:$B,MATCH(MonsterTable!$B$1,MonsterTable!$A$1:$B$1,0),0))),OR(ISBLANK(AG360),ISBLANK(AH360))),#N/A,
IFERROR(VLOOKUP(AE360,MonsterTable!$A:$B,MATCH(MonsterTable!$B$1,MonsterTable!$A$1:$B$1,0),0),
IF(OR(NOT(ISBLANK(AG360)),ISBLANK(AH360)),#N/A,
IF(AE360="empty","empty",
VLOOKUP(AE360,MonsterGroupTable!$A:$A,1,0)))))))</f>
        <v/>
      </c>
      <c r="AM360" s="2" t="str">
        <f>IF(AND(ISBLANK(AL360),OR(NOT(ISBLANK(AN360)),NOT(ISBLANK(AO360)))),#N/A,
IF(ISBLANK(AL360),"",
IF(AND(NOT(ISERROR(VLOOKUP(AL360,MonsterTable!$A:$B,MATCH(MonsterTable!$B$1,MonsterTable!$A$1:$B$1,0),0))),OR(ISBLANK(AN360),ISBLANK(AO360))),#N/A,
IFERROR(VLOOKUP(AL360,MonsterTable!$A:$B,MATCH(MonsterTable!$B$1,MonsterTable!$A$1:$B$1,0),0),
IF(OR(NOT(ISBLANK(AN360)),ISBLANK(AO360)),#N/A,
IF(AL360="empty","empty",
VLOOKUP(AL360,MonsterGroupTable!$A:$A,1,0)))))))</f>
        <v/>
      </c>
      <c r="AT360" s="2" t="str">
        <f>IF(AND(ISBLANK(AS360),OR(NOT(ISBLANK(AU360)),NOT(ISBLANK(AV360)))),#N/A,
IF(ISBLANK(AS360),"",
IF(AND(NOT(ISERROR(VLOOKUP(AS360,MonsterTable!$A:$B,MATCH(MonsterTable!$B$1,MonsterTable!$A$1:$B$1,0),0))),OR(ISBLANK(AU360),ISBLANK(AV360))),#N/A,
IFERROR(VLOOKUP(AS360,MonsterTable!$A:$B,MATCH(MonsterTable!$B$1,MonsterTable!$A$1:$B$1,0),0),
IF(OR(NOT(ISBLANK(AU360)),ISBLANK(AV360)),#N/A,
IF(AS360="empty","empty",
VLOOKUP(AS360,MonsterGroupTable!$A:$A,1,0)))))))</f>
        <v/>
      </c>
      <c r="BA360" s="2" t="str">
        <f>IF(AND(ISBLANK(AZ360),OR(NOT(ISBLANK(BB360)),NOT(ISBLANK(BC360)))),#N/A,
IF(ISBLANK(AZ360),"",
IF(AND(NOT(ISERROR(VLOOKUP(AZ360,MonsterTable!$A:$B,MATCH(MonsterTable!$B$1,MonsterTable!$A$1:$B$1,0),0))),OR(ISBLANK(BB360),ISBLANK(BC360))),#N/A,
IFERROR(VLOOKUP(AZ360,MonsterTable!$A:$B,MATCH(MonsterTable!$B$1,MonsterTable!$A$1:$B$1,0),0),
IF(OR(NOT(ISBLANK(BB360)),ISBLANK(BC360)),#N/A,
IF(AZ360="empty","empty",
VLOOKUP(AZ360,MonsterGroupTable!$A:$A,1,0)))))))</f>
        <v/>
      </c>
      <c r="BH360" s="2" t="str">
        <f>IF(AND(ISBLANK(BG360),OR(NOT(ISBLANK(BI360)),NOT(ISBLANK(BJ360)))),#N/A,
IF(ISBLANK(BG360),"",
IF(AND(NOT(ISERROR(VLOOKUP(BG360,MonsterTable!$A:$B,MATCH(MonsterTable!$B$1,MonsterTable!$A$1:$B$1,0),0))),OR(ISBLANK(BI360),ISBLANK(BJ360))),#N/A,
IFERROR(VLOOKUP(BG360,MonsterTable!$A:$B,MATCH(MonsterTable!$B$1,MonsterTable!$A$1:$B$1,0),0),
IF(OR(NOT(ISBLANK(BI360)),ISBLANK(BJ360)),#N/A,
IF(BG360="empty","empty",
VLOOKUP(BG360,MonsterGroupTable!$A:$A,1,0)))))))</f>
        <v/>
      </c>
      <c r="BO360" s="2" t="str">
        <f>IF(AND(ISBLANK(BN360),OR(NOT(ISBLANK(BP360)),NOT(ISBLANK(BQ360)))),#N/A,
IF(ISBLANK(BN360),"",
IF(AND(NOT(ISERROR(VLOOKUP(BN360,MonsterTable!$A:$B,MATCH(MonsterTable!$B$1,MonsterTable!$A$1:$B$1,0),0))),OR(ISBLANK(BP360),ISBLANK(BQ360))),#N/A,
IFERROR(VLOOKUP(BN360,MonsterTable!$A:$B,MATCH(MonsterTable!$B$1,MonsterTable!$A$1:$B$1,0),0),
IF(OR(NOT(ISBLANK(BP360)),ISBLANK(BQ360)),#N/A,
IF(BN360="empty","empty",
VLOOKUP(BN360,MonsterGroupTable!$A:$A,1,0)))))))</f>
        <v/>
      </c>
      <c r="BV360" s="2" t="str">
        <f>IF(AND(ISBLANK(BU360),OR(NOT(ISBLANK(BW360)),NOT(ISBLANK(BX360)))),#N/A,
IF(ISBLANK(BU360),"",
IF(AND(NOT(ISERROR(VLOOKUP(BU360,MonsterTable!$A:$B,MATCH(MonsterTable!$B$1,MonsterTable!$A$1:$B$1,0),0))),OR(ISBLANK(BW360),ISBLANK(BX360))),#N/A,
IFERROR(VLOOKUP(BU360,MonsterTable!$A:$B,MATCH(MonsterTable!$B$1,MonsterTable!$A$1:$B$1,0),0),
IF(OR(NOT(ISBLANK(BW360)),ISBLANK(BX360)),#N/A,
IF(BU360="empty","empty",
VLOOKUP(BU360,MonsterGroupTable!$A:$A,1,0)))))))</f>
        <v/>
      </c>
      <c r="CC360" s="2" t="str">
        <f>IF(AND(ISBLANK(CB360),OR(NOT(ISBLANK(CD360)),NOT(ISBLANK(CE360)))),#N/A,
IF(ISBLANK(CB360),"",
IF(AND(NOT(ISERROR(VLOOKUP(CB360,MonsterTable!$A:$B,MATCH(MonsterTable!$B$1,MonsterTable!$A$1:$B$1,0),0))),OR(ISBLANK(CD360),ISBLANK(CE360))),#N/A,
IFERROR(VLOOKUP(CB360,MonsterTable!$A:$B,MATCH(MonsterTable!$B$1,MonsterTable!$A$1:$B$1,0),0),
IF(OR(NOT(ISBLANK(CD360)),ISBLANK(CE360)),#N/A,
IF(CB360="empty","empty",
VLOOKUP(CB360,MonsterGroupTable!$A:$A,1,0)))))))</f>
        <v/>
      </c>
      <c r="CJ360" s="2" t="str">
        <f>IF(AND(ISBLANK(CI360),OR(NOT(ISBLANK(CK360)),NOT(ISBLANK(CL360)))),#N/A,
IF(ISBLANK(CI360),"",
IF(AND(NOT(ISERROR(VLOOKUP(CI360,MonsterTable!$A:$B,MATCH(MonsterTable!$B$1,MonsterTable!$A$1:$B$1,0),0))),OR(ISBLANK(CK360),ISBLANK(CL360))),#N/A,
IFERROR(VLOOKUP(CI360,MonsterTable!$A:$B,MATCH(MonsterTable!$B$1,MonsterTable!$A$1:$B$1,0),0),
IF(OR(NOT(ISBLANK(CK360)),ISBLANK(CL360)),#N/A,
IF(CI360="empty","empty",
VLOOKUP(CI360,MonsterGroupTable!$A:$A,1,0)))))))</f>
        <v/>
      </c>
    </row>
    <row r="361" spans="1:88">
      <c r="A361">
        <v>10360</v>
      </c>
      <c r="B361">
        <f t="shared" si="10"/>
        <v>1.2</v>
      </c>
      <c r="C361">
        <f t="shared" si="10"/>
        <v>1.1000000000000001</v>
      </c>
      <c r="F361">
        <v>900</v>
      </c>
      <c r="G361">
        <v>22717</v>
      </c>
      <c r="H361">
        <v>0</v>
      </c>
      <c r="I361">
        <v>0</v>
      </c>
      <c r="J361">
        <v>0</v>
      </c>
      <c r="K361" t="s">
        <v>28</v>
      </c>
      <c r="L361" t="s">
        <v>251</v>
      </c>
      <c r="M361" t="s">
        <v>79</v>
      </c>
      <c r="N361" t="s">
        <v>80</v>
      </c>
      <c r="O361">
        <v>0</v>
      </c>
      <c r="P361">
        <v>-4.75</v>
      </c>
      <c r="Q361">
        <v>-3.5</v>
      </c>
      <c r="R361">
        <v>4.75</v>
      </c>
      <c r="S361">
        <v>3</v>
      </c>
      <c r="T361">
        <v>-13.5</v>
      </c>
      <c r="U361">
        <v>2.5499999999999998</v>
      </c>
      <c r="V361">
        <v>-6.75</v>
      </c>
      <c r="W361" t="str">
        <f t="shared" si="11"/>
        <v>g116,5</v>
      </c>
      <c r="X361" s="1" t="s">
        <v>315</v>
      </c>
      <c r="Y361" s="2" t="str">
        <f>IF(AND(ISBLANK(X361),OR(NOT(ISBLANK(Z361)),NOT(ISBLANK(AA361)))),#N/A,
IF(ISBLANK(X361),"",
IF(AND(NOT(ISERROR(VLOOKUP(X361,MonsterTable!$A:$B,MATCH(MonsterTable!$B$1,MonsterTable!$A$1:$B$1,0),0))),OR(ISBLANK(Z361),ISBLANK(AA361))),#N/A,
IFERROR(VLOOKUP(X361,MonsterTable!$A:$B,MATCH(MonsterTable!$B$1,MonsterTable!$A$1:$B$1,0),0),
IF(OR(NOT(ISBLANK(Z361)),ISBLANK(AA361)),#N/A,
IF(X361="empty","empty",
VLOOKUP(X361,MonsterGroupTable!$A:$A,1,0)))))))</f>
        <v>g116</v>
      </c>
      <c r="AA361">
        <v>5</v>
      </c>
      <c r="AF361" s="2" t="str">
        <f>IF(AND(ISBLANK(AE361),OR(NOT(ISBLANK(AG361)),NOT(ISBLANK(AH361)))),#N/A,
IF(ISBLANK(AE361),"",
IF(AND(NOT(ISERROR(VLOOKUP(AE361,MonsterTable!$A:$B,MATCH(MonsterTable!$B$1,MonsterTable!$A$1:$B$1,0),0))),OR(ISBLANK(AG361),ISBLANK(AH361))),#N/A,
IFERROR(VLOOKUP(AE361,MonsterTable!$A:$B,MATCH(MonsterTable!$B$1,MonsterTable!$A$1:$B$1,0),0),
IF(OR(NOT(ISBLANK(AG361)),ISBLANK(AH361)),#N/A,
IF(AE361="empty","empty",
VLOOKUP(AE361,MonsterGroupTable!$A:$A,1,0)))))))</f>
        <v/>
      </c>
      <c r="AM361" s="2" t="str">
        <f>IF(AND(ISBLANK(AL361),OR(NOT(ISBLANK(AN361)),NOT(ISBLANK(AO361)))),#N/A,
IF(ISBLANK(AL361),"",
IF(AND(NOT(ISERROR(VLOOKUP(AL361,MonsterTable!$A:$B,MATCH(MonsterTable!$B$1,MonsterTable!$A$1:$B$1,0),0))),OR(ISBLANK(AN361),ISBLANK(AO361))),#N/A,
IFERROR(VLOOKUP(AL361,MonsterTable!$A:$B,MATCH(MonsterTable!$B$1,MonsterTable!$A$1:$B$1,0),0),
IF(OR(NOT(ISBLANK(AN361)),ISBLANK(AO361)),#N/A,
IF(AL361="empty","empty",
VLOOKUP(AL361,MonsterGroupTable!$A:$A,1,0)))))))</f>
        <v/>
      </c>
      <c r="AT361" s="2" t="str">
        <f>IF(AND(ISBLANK(AS361),OR(NOT(ISBLANK(AU361)),NOT(ISBLANK(AV361)))),#N/A,
IF(ISBLANK(AS361),"",
IF(AND(NOT(ISERROR(VLOOKUP(AS361,MonsterTable!$A:$B,MATCH(MonsterTable!$B$1,MonsterTable!$A$1:$B$1,0),0))),OR(ISBLANK(AU361),ISBLANK(AV361))),#N/A,
IFERROR(VLOOKUP(AS361,MonsterTable!$A:$B,MATCH(MonsterTable!$B$1,MonsterTable!$A$1:$B$1,0),0),
IF(OR(NOT(ISBLANK(AU361)),ISBLANK(AV361)),#N/A,
IF(AS361="empty","empty",
VLOOKUP(AS361,MonsterGroupTable!$A:$A,1,0)))))))</f>
        <v/>
      </c>
      <c r="BA361" s="2" t="str">
        <f>IF(AND(ISBLANK(AZ361),OR(NOT(ISBLANK(BB361)),NOT(ISBLANK(BC361)))),#N/A,
IF(ISBLANK(AZ361),"",
IF(AND(NOT(ISERROR(VLOOKUP(AZ361,MonsterTable!$A:$B,MATCH(MonsterTable!$B$1,MonsterTable!$A$1:$B$1,0),0))),OR(ISBLANK(BB361),ISBLANK(BC361))),#N/A,
IFERROR(VLOOKUP(AZ361,MonsterTable!$A:$B,MATCH(MonsterTable!$B$1,MonsterTable!$A$1:$B$1,0),0),
IF(OR(NOT(ISBLANK(BB361)),ISBLANK(BC361)),#N/A,
IF(AZ361="empty","empty",
VLOOKUP(AZ361,MonsterGroupTable!$A:$A,1,0)))))))</f>
        <v/>
      </c>
      <c r="BH361" s="2" t="str">
        <f>IF(AND(ISBLANK(BG361),OR(NOT(ISBLANK(BI361)),NOT(ISBLANK(BJ361)))),#N/A,
IF(ISBLANK(BG361),"",
IF(AND(NOT(ISERROR(VLOOKUP(BG361,MonsterTable!$A:$B,MATCH(MonsterTable!$B$1,MonsterTable!$A$1:$B$1,0),0))),OR(ISBLANK(BI361),ISBLANK(BJ361))),#N/A,
IFERROR(VLOOKUP(BG361,MonsterTable!$A:$B,MATCH(MonsterTable!$B$1,MonsterTable!$A$1:$B$1,0),0),
IF(OR(NOT(ISBLANK(BI361)),ISBLANK(BJ361)),#N/A,
IF(BG361="empty","empty",
VLOOKUP(BG361,MonsterGroupTable!$A:$A,1,0)))))))</f>
        <v/>
      </c>
      <c r="BO361" s="2" t="str">
        <f>IF(AND(ISBLANK(BN361),OR(NOT(ISBLANK(BP361)),NOT(ISBLANK(BQ361)))),#N/A,
IF(ISBLANK(BN361),"",
IF(AND(NOT(ISERROR(VLOOKUP(BN361,MonsterTable!$A:$B,MATCH(MonsterTable!$B$1,MonsterTable!$A$1:$B$1,0),0))),OR(ISBLANK(BP361),ISBLANK(BQ361))),#N/A,
IFERROR(VLOOKUP(BN361,MonsterTable!$A:$B,MATCH(MonsterTable!$B$1,MonsterTable!$A$1:$B$1,0),0),
IF(OR(NOT(ISBLANK(BP361)),ISBLANK(BQ361)),#N/A,
IF(BN361="empty","empty",
VLOOKUP(BN361,MonsterGroupTable!$A:$A,1,0)))))))</f>
        <v/>
      </c>
      <c r="BV361" s="2" t="str">
        <f>IF(AND(ISBLANK(BU361),OR(NOT(ISBLANK(BW361)),NOT(ISBLANK(BX361)))),#N/A,
IF(ISBLANK(BU361),"",
IF(AND(NOT(ISERROR(VLOOKUP(BU361,MonsterTable!$A:$B,MATCH(MonsterTable!$B$1,MonsterTable!$A$1:$B$1,0),0))),OR(ISBLANK(BW361),ISBLANK(BX361))),#N/A,
IFERROR(VLOOKUP(BU361,MonsterTable!$A:$B,MATCH(MonsterTable!$B$1,MonsterTable!$A$1:$B$1,0),0),
IF(OR(NOT(ISBLANK(BW361)),ISBLANK(BX361)),#N/A,
IF(BU361="empty","empty",
VLOOKUP(BU361,MonsterGroupTable!$A:$A,1,0)))))))</f>
        <v/>
      </c>
      <c r="CC361" s="2" t="str">
        <f>IF(AND(ISBLANK(CB361),OR(NOT(ISBLANK(CD361)),NOT(ISBLANK(CE361)))),#N/A,
IF(ISBLANK(CB361),"",
IF(AND(NOT(ISERROR(VLOOKUP(CB361,MonsterTable!$A:$B,MATCH(MonsterTable!$B$1,MonsterTable!$A$1:$B$1,0),0))),OR(ISBLANK(CD361),ISBLANK(CE361))),#N/A,
IFERROR(VLOOKUP(CB361,MonsterTable!$A:$B,MATCH(MonsterTable!$B$1,MonsterTable!$A$1:$B$1,0),0),
IF(OR(NOT(ISBLANK(CD361)),ISBLANK(CE361)),#N/A,
IF(CB361="empty","empty",
VLOOKUP(CB361,MonsterGroupTable!$A:$A,1,0)))))))</f>
        <v/>
      </c>
      <c r="CJ361" s="2" t="str">
        <f>IF(AND(ISBLANK(CI361),OR(NOT(ISBLANK(CK361)),NOT(ISBLANK(CL361)))),#N/A,
IF(ISBLANK(CI361),"",
IF(AND(NOT(ISERROR(VLOOKUP(CI361,MonsterTable!$A:$B,MATCH(MonsterTable!$B$1,MonsterTable!$A$1:$B$1,0),0))),OR(ISBLANK(CK361),ISBLANK(CL361))),#N/A,
IFERROR(VLOOKUP(CI361,MonsterTable!$A:$B,MATCH(MonsterTable!$B$1,MonsterTable!$A$1:$B$1,0),0),
IF(OR(NOT(ISBLANK(CK361)),ISBLANK(CL361)),#N/A,
IF(CI361="empty","empty",
VLOOKUP(CI361,MonsterGroupTable!$A:$A,1,0)))))))</f>
        <v/>
      </c>
    </row>
    <row r="362" spans="1:88">
      <c r="A362">
        <v>10361</v>
      </c>
      <c r="B362">
        <f t="shared" si="10"/>
        <v>1.1000000000000001</v>
      </c>
      <c r="C362">
        <f t="shared" si="10"/>
        <v>1.1000000000000001</v>
      </c>
      <c r="F362">
        <v>900</v>
      </c>
      <c r="G362">
        <v>22852</v>
      </c>
      <c r="H362">
        <v>0</v>
      </c>
      <c r="I362">
        <v>0</v>
      </c>
      <c r="J362">
        <v>0</v>
      </c>
      <c r="K362" t="s">
        <v>28</v>
      </c>
      <c r="L362" t="s">
        <v>253</v>
      </c>
      <c r="M362" t="s">
        <v>79</v>
      </c>
      <c r="N362" t="s">
        <v>80</v>
      </c>
      <c r="O362">
        <v>0</v>
      </c>
      <c r="P362">
        <v>-4.75</v>
      </c>
      <c r="Q362">
        <v>-3.5</v>
      </c>
      <c r="R362">
        <v>4.75</v>
      </c>
      <c r="S362">
        <v>3</v>
      </c>
      <c r="T362">
        <v>-13.5</v>
      </c>
      <c r="U362">
        <v>2.5499999999999998</v>
      </c>
      <c r="V362">
        <v>-6.75</v>
      </c>
      <c r="W362" t="str">
        <f t="shared" si="11"/>
        <v>g117,5</v>
      </c>
      <c r="X362" s="1" t="s">
        <v>316</v>
      </c>
      <c r="Y362" s="2" t="str">
        <f>IF(AND(ISBLANK(X362),OR(NOT(ISBLANK(Z362)),NOT(ISBLANK(AA362)))),#N/A,
IF(ISBLANK(X362),"",
IF(AND(NOT(ISERROR(VLOOKUP(X362,MonsterTable!$A:$B,MATCH(MonsterTable!$B$1,MonsterTable!$A$1:$B$1,0),0))),OR(ISBLANK(Z362),ISBLANK(AA362))),#N/A,
IFERROR(VLOOKUP(X362,MonsterTable!$A:$B,MATCH(MonsterTable!$B$1,MonsterTable!$A$1:$B$1,0),0),
IF(OR(NOT(ISBLANK(Z362)),ISBLANK(AA362)),#N/A,
IF(X362="empty","empty",
VLOOKUP(X362,MonsterGroupTable!$A:$A,1,0)))))))</f>
        <v>g117</v>
      </c>
      <c r="AA362">
        <v>5</v>
      </c>
      <c r="AF362" s="2" t="str">
        <f>IF(AND(ISBLANK(AE362),OR(NOT(ISBLANK(AG362)),NOT(ISBLANK(AH362)))),#N/A,
IF(ISBLANK(AE362),"",
IF(AND(NOT(ISERROR(VLOOKUP(AE362,MonsterTable!$A:$B,MATCH(MonsterTable!$B$1,MonsterTable!$A$1:$B$1,0),0))),OR(ISBLANK(AG362),ISBLANK(AH362))),#N/A,
IFERROR(VLOOKUP(AE362,MonsterTable!$A:$B,MATCH(MonsterTable!$B$1,MonsterTable!$A$1:$B$1,0),0),
IF(OR(NOT(ISBLANK(AG362)),ISBLANK(AH362)),#N/A,
IF(AE362="empty","empty",
VLOOKUP(AE362,MonsterGroupTable!$A:$A,1,0)))))))</f>
        <v/>
      </c>
      <c r="AM362" s="2" t="str">
        <f>IF(AND(ISBLANK(AL362),OR(NOT(ISBLANK(AN362)),NOT(ISBLANK(AO362)))),#N/A,
IF(ISBLANK(AL362),"",
IF(AND(NOT(ISERROR(VLOOKUP(AL362,MonsterTable!$A:$B,MATCH(MonsterTable!$B$1,MonsterTable!$A$1:$B$1,0),0))),OR(ISBLANK(AN362),ISBLANK(AO362))),#N/A,
IFERROR(VLOOKUP(AL362,MonsterTable!$A:$B,MATCH(MonsterTable!$B$1,MonsterTable!$A$1:$B$1,0),0),
IF(OR(NOT(ISBLANK(AN362)),ISBLANK(AO362)),#N/A,
IF(AL362="empty","empty",
VLOOKUP(AL362,MonsterGroupTable!$A:$A,1,0)))))))</f>
        <v/>
      </c>
      <c r="AT362" s="2" t="str">
        <f>IF(AND(ISBLANK(AS362),OR(NOT(ISBLANK(AU362)),NOT(ISBLANK(AV362)))),#N/A,
IF(ISBLANK(AS362),"",
IF(AND(NOT(ISERROR(VLOOKUP(AS362,MonsterTable!$A:$B,MATCH(MonsterTable!$B$1,MonsterTable!$A$1:$B$1,0),0))),OR(ISBLANK(AU362),ISBLANK(AV362))),#N/A,
IFERROR(VLOOKUP(AS362,MonsterTable!$A:$B,MATCH(MonsterTable!$B$1,MonsterTable!$A$1:$B$1,0),0),
IF(OR(NOT(ISBLANK(AU362)),ISBLANK(AV362)),#N/A,
IF(AS362="empty","empty",
VLOOKUP(AS362,MonsterGroupTable!$A:$A,1,0)))))))</f>
        <v/>
      </c>
      <c r="BA362" s="2" t="str">
        <f>IF(AND(ISBLANK(AZ362),OR(NOT(ISBLANK(BB362)),NOT(ISBLANK(BC362)))),#N/A,
IF(ISBLANK(AZ362),"",
IF(AND(NOT(ISERROR(VLOOKUP(AZ362,MonsterTable!$A:$B,MATCH(MonsterTable!$B$1,MonsterTable!$A$1:$B$1,0),0))),OR(ISBLANK(BB362),ISBLANK(BC362))),#N/A,
IFERROR(VLOOKUP(AZ362,MonsterTable!$A:$B,MATCH(MonsterTable!$B$1,MonsterTable!$A$1:$B$1,0),0),
IF(OR(NOT(ISBLANK(BB362)),ISBLANK(BC362)),#N/A,
IF(AZ362="empty","empty",
VLOOKUP(AZ362,MonsterGroupTable!$A:$A,1,0)))))))</f>
        <v/>
      </c>
      <c r="BH362" s="2" t="str">
        <f>IF(AND(ISBLANK(BG362),OR(NOT(ISBLANK(BI362)),NOT(ISBLANK(BJ362)))),#N/A,
IF(ISBLANK(BG362),"",
IF(AND(NOT(ISERROR(VLOOKUP(BG362,MonsterTable!$A:$B,MATCH(MonsterTable!$B$1,MonsterTable!$A$1:$B$1,0),0))),OR(ISBLANK(BI362),ISBLANK(BJ362))),#N/A,
IFERROR(VLOOKUP(BG362,MonsterTable!$A:$B,MATCH(MonsterTable!$B$1,MonsterTable!$A$1:$B$1,0),0),
IF(OR(NOT(ISBLANK(BI362)),ISBLANK(BJ362)),#N/A,
IF(BG362="empty","empty",
VLOOKUP(BG362,MonsterGroupTable!$A:$A,1,0)))))))</f>
        <v/>
      </c>
      <c r="BO362" s="2" t="str">
        <f>IF(AND(ISBLANK(BN362),OR(NOT(ISBLANK(BP362)),NOT(ISBLANK(BQ362)))),#N/A,
IF(ISBLANK(BN362),"",
IF(AND(NOT(ISERROR(VLOOKUP(BN362,MonsterTable!$A:$B,MATCH(MonsterTable!$B$1,MonsterTable!$A$1:$B$1,0),0))),OR(ISBLANK(BP362),ISBLANK(BQ362))),#N/A,
IFERROR(VLOOKUP(BN362,MonsterTable!$A:$B,MATCH(MonsterTable!$B$1,MonsterTable!$A$1:$B$1,0),0),
IF(OR(NOT(ISBLANK(BP362)),ISBLANK(BQ362)),#N/A,
IF(BN362="empty","empty",
VLOOKUP(BN362,MonsterGroupTable!$A:$A,1,0)))))))</f>
        <v/>
      </c>
      <c r="BV362" s="2" t="str">
        <f>IF(AND(ISBLANK(BU362),OR(NOT(ISBLANK(BW362)),NOT(ISBLANK(BX362)))),#N/A,
IF(ISBLANK(BU362),"",
IF(AND(NOT(ISERROR(VLOOKUP(BU362,MonsterTable!$A:$B,MATCH(MonsterTable!$B$1,MonsterTable!$A$1:$B$1,0),0))),OR(ISBLANK(BW362),ISBLANK(BX362))),#N/A,
IFERROR(VLOOKUP(BU362,MonsterTable!$A:$B,MATCH(MonsterTable!$B$1,MonsterTable!$A$1:$B$1,0),0),
IF(OR(NOT(ISBLANK(BW362)),ISBLANK(BX362)),#N/A,
IF(BU362="empty","empty",
VLOOKUP(BU362,MonsterGroupTable!$A:$A,1,0)))))))</f>
        <v/>
      </c>
      <c r="CC362" s="2" t="str">
        <f>IF(AND(ISBLANK(CB362),OR(NOT(ISBLANK(CD362)),NOT(ISBLANK(CE362)))),#N/A,
IF(ISBLANK(CB362),"",
IF(AND(NOT(ISERROR(VLOOKUP(CB362,MonsterTable!$A:$B,MATCH(MonsterTable!$B$1,MonsterTable!$A$1:$B$1,0),0))),OR(ISBLANK(CD362),ISBLANK(CE362))),#N/A,
IFERROR(VLOOKUP(CB362,MonsterTable!$A:$B,MATCH(MonsterTable!$B$1,MonsterTable!$A$1:$B$1,0),0),
IF(OR(NOT(ISBLANK(CD362)),ISBLANK(CE362)),#N/A,
IF(CB362="empty","empty",
VLOOKUP(CB362,MonsterGroupTable!$A:$A,1,0)))))))</f>
        <v/>
      </c>
      <c r="CJ362" s="2" t="str">
        <f>IF(AND(ISBLANK(CI362),OR(NOT(ISBLANK(CK362)),NOT(ISBLANK(CL362)))),#N/A,
IF(ISBLANK(CI362),"",
IF(AND(NOT(ISERROR(VLOOKUP(CI362,MonsterTable!$A:$B,MATCH(MonsterTable!$B$1,MonsterTable!$A$1:$B$1,0),0))),OR(ISBLANK(CK362),ISBLANK(CL362))),#N/A,
IFERROR(VLOOKUP(CI362,MonsterTable!$A:$B,MATCH(MonsterTable!$B$1,MonsterTable!$A$1:$B$1,0),0),
IF(OR(NOT(ISBLANK(CK362)),ISBLANK(CL362)),#N/A,
IF(CI362="empty","empty",
VLOOKUP(CI362,MonsterGroupTable!$A:$A,1,0)))))))</f>
        <v/>
      </c>
    </row>
    <row r="363" spans="1:88">
      <c r="A363">
        <v>10362</v>
      </c>
      <c r="B363">
        <f t="shared" si="10"/>
        <v>1.1000000000000001</v>
      </c>
      <c r="C363">
        <f t="shared" si="10"/>
        <v>1.1000000000000001</v>
      </c>
      <c r="F363">
        <v>900</v>
      </c>
      <c r="G363">
        <v>22987</v>
      </c>
      <c r="H363">
        <v>0</v>
      </c>
      <c r="I363">
        <v>0</v>
      </c>
      <c r="J363">
        <v>0</v>
      </c>
      <c r="K363" t="s">
        <v>28</v>
      </c>
      <c r="L363" t="s">
        <v>253</v>
      </c>
      <c r="M363" t="s">
        <v>79</v>
      </c>
      <c r="N363" t="s">
        <v>80</v>
      </c>
      <c r="O363">
        <v>0</v>
      </c>
      <c r="P363">
        <v>-4.75</v>
      </c>
      <c r="Q363">
        <v>-3.5</v>
      </c>
      <c r="R363">
        <v>4.75</v>
      </c>
      <c r="S363">
        <v>3</v>
      </c>
      <c r="T363">
        <v>-13.5</v>
      </c>
      <c r="U363">
        <v>2.5499999999999998</v>
      </c>
      <c r="V363">
        <v>-6.75</v>
      </c>
      <c r="W363" t="str">
        <f t="shared" si="11"/>
        <v>g117,5</v>
      </c>
      <c r="X363" s="1" t="s">
        <v>316</v>
      </c>
      <c r="Y363" s="2" t="str">
        <f>IF(AND(ISBLANK(X363),OR(NOT(ISBLANK(Z363)),NOT(ISBLANK(AA363)))),#N/A,
IF(ISBLANK(X363),"",
IF(AND(NOT(ISERROR(VLOOKUP(X363,MonsterTable!$A:$B,MATCH(MonsterTable!$B$1,MonsterTable!$A$1:$B$1,0),0))),OR(ISBLANK(Z363),ISBLANK(AA363))),#N/A,
IFERROR(VLOOKUP(X363,MonsterTable!$A:$B,MATCH(MonsterTable!$B$1,MonsterTable!$A$1:$B$1,0),0),
IF(OR(NOT(ISBLANK(Z363)),ISBLANK(AA363)),#N/A,
IF(X363="empty","empty",
VLOOKUP(X363,MonsterGroupTable!$A:$A,1,0)))))))</f>
        <v>g117</v>
      </c>
      <c r="AA363">
        <v>5</v>
      </c>
      <c r="AF363" s="2" t="str">
        <f>IF(AND(ISBLANK(AE363),OR(NOT(ISBLANK(AG363)),NOT(ISBLANK(AH363)))),#N/A,
IF(ISBLANK(AE363),"",
IF(AND(NOT(ISERROR(VLOOKUP(AE363,MonsterTable!$A:$B,MATCH(MonsterTable!$B$1,MonsterTable!$A$1:$B$1,0),0))),OR(ISBLANK(AG363),ISBLANK(AH363))),#N/A,
IFERROR(VLOOKUP(AE363,MonsterTable!$A:$B,MATCH(MonsterTable!$B$1,MonsterTable!$A$1:$B$1,0),0),
IF(OR(NOT(ISBLANK(AG363)),ISBLANK(AH363)),#N/A,
IF(AE363="empty","empty",
VLOOKUP(AE363,MonsterGroupTable!$A:$A,1,0)))))))</f>
        <v/>
      </c>
      <c r="AM363" s="2" t="str">
        <f>IF(AND(ISBLANK(AL363),OR(NOT(ISBLANK(AN363)),NOT(ISBLANK(AO363)))),#N/A,
IF(ISBLANK(AL363),"",
IF(AND(NOT(ISERROR(VLOOKUP(AL363,MonsterTable!$A:$B,MATCH(MonsterTable!$B$1,MonsterTable!$A$1:$B$1,0),0))),OR(ISBLANK(AN363),ISBLANK(AO363))),#N/A,
IFERROR(VLOOKUP(AL363,MonsterTable!$A:$B,MATCH(MonsterTable!$B$1,MonsterTable!$A$1:$B$1,0),0),
IF(OR(NOT(ISBLANK(AN363)),ISBLANK(AO363)),#N/A,
IF(AL363="empty","empty",
VLOOKUP(AL363,MonsterGroupTable!$A:$A,1,0)))))))</f>
        <v/>
      </c>
      <c r="AT363" s="2" t="str">
        <f>IF(AND(ISBLANK(AS363),OR(NOT(ISBLANK(AU363)),NOT(ISBLANK(AV363)))),#N/A,
IF(ISBLANK(AS363),"",
IF(AND(NOT(ISERROR(VLOOKUP(AS363,MonsterTable!$A:$B,MATCH(MonsterTable!$B$1,MonsterTable!$A$1:$B$1,0),0))),OR(ISBLANK(AU363),ISBLANK(AV363))),#N/A,
IFERROR(VLOOKUP(AS363,MonsterTable!$A:$B,MATCH(MonsterTable!$B$1,MonsterTable!$A$1:$B$1,0),0),
IF(OR(NOT(ISBLANK(AU363)),ISBLANK(AV363)),#N/A,
IF(AS363="empty","empty",
VLOOKUP(AS363,MonsterGroupTable!$A:$A,1,0)))))))</f>
        <v/>
      </c>
      <c r="BA363" s="2" t="str">
        <f>IF(AND(ISBLANK(AZ363),OR(NOT(ISBLANK(BB363)),NOT(ISBLANK(BC363)))),#N/A,
IF(ISBLANK(AZ363),"",
IF(AND(NOT(ISERROR(VLOOKUP(AZ363,MonsterTable!$A:$B,MATCH(MonsterTable!$B$1,MonsterTable!$A$1:$B$1,0),0))),OR(ISBLANK(BB363),ISBLANK(BC363))),#N/A,
IFERROR(VLOOKUP(AZ363,MonsterTable!$A:$B,MATCH(MonsterTable!$B$1,MonsterTable!$A$1:$B$1,0),0),
IF(OR(NOT(ISBLANK(BB363)),ISBLANK(BC363)),#N/A,
IF(AZ363="empty","empty",
VLOOKUP(AZ363,MonsterGroupTable!$A:$A,1,0)))))))</f>
        <v/>
      </c>
      <c r="BH363" s="2" t="str">
        <f>IF(AND(ISBLANK(BG363),OR(NOT(ISBLANK(BI363)),NOT(ISBLANK(BJ363)))),#N/A,
IF(ISBLANK(BG363),"",
IF(AND(NOT(ISERROR(VLOOKUP(BG363,MonsterTable!$A:$B,MATCH(MonsterTable!$B$1,MonsterTable!$A$1:$B$1,0),0))),OR(ISBLANK(BI363),ISBLANK(BJ363))),#N/A,
IFERROR(VLOOKUP(BG363,MonsterTable!$A:$B,MATCH(MonsterTable!$B$1,MonsterTable!$A$1:$B$1,0),0),
IF(OR(NOT(ISBLANK(BI363)),ISBLANK(BJ363)),#N/A,
IF(BG363="empty","empty",
VLOOKUP(BG363,MonsterGroupTable!$A:$A,1,0)))))))</f>
        <v/>
      </c>
      <c r="BO363" s="2" t="str">
        <f>IF(AND(ISBLANK(BN363),OR(NOT(ISBLANK(BP363)),NOT(ISBLANK(BQ363)))),#N/A,
IF(ISBLANK(BN363),"",
IF(AND(NOT(ISERROR(VLOOKUP(BN363,MonsterTable!$A:$B,MATCH(MonsterTable!$B$1,MonsterTable!$A$1:$B$1,0),0))),OR(ISBLANK(BP363),ISBLANK(BQ363))),#N/A,
IFERROR(VLOOKUP(BN363,MonsterTable!$A:$B,MATCH(MonsterTable!$B$1,MonsterTable!$A$1:$B$1,0),0),
IF(OR(NOT(ISBLANK(BP363)),ISBLANK(BQ363)),#N/A,
IF(BN363="empty","empty",
VLOOKUP(BN363,MonsterGroupTable!$A:$A,1,0)))))))</f>
        <v/>
      </c>
      <c r="BV363" s="2" t="str">
        <f>IF(AND(ISBLANK(BU363),OR(NOT(ISBLANK(BW363)),NOT(ISBLANK(BX363)))),#N/A,
IF(ISBLANK(BU363),"",
IF(AND(NOT(ISERROR(VLOOKUP(BU363,MonsterTable!$A:$B,MATCH(MonsterTable!$B$1,MonsterTable!$A$1:$B$1,0),0))),OR(ISBLANK(BW363),ISBLANK(BX363))),#N/A,
IFERROR(VLOOKUP(BU363,MonsterTable!$A:$B,MATCH(MonsterTable!$B$1,MonsterTable!$A$1:$B$1,0),0),
IF(OR(NOT(ISBLANK(BW363)),ISBLANK(BX363)),#N/A,
IF(BU363="empty","empty",
VLOOKUP(BU363,MonsterGroupTable!$A:$A,1,0)))))))</f>
        <v/>
      </c>
      <c r="CC363" s="2" t="str">
        <f>IF(AND(ISBLANK(CB363),OR(NOT(ISBLANK(CD363)),NOT(ISBLANK(CE363)))),#N/A,
IF(ISBLANK(CB363),"",
IF(AND(NOT(ISERROR(VLOOKUP(CB363,MonsterTable!$A:$B,MATCH(MonsterTable!$B$1,MonsterTable!$A$1:$B$1,0),0))),OR(ISBLANK(CD363),ISBLANK(CE363))),#N/A,
IFERROR(VLOOKUP(CB363,MonsterTable!$A:$B,MATCH(MonsterTable!$B$1,MonsterTable!$A$1:$B$1,0),0),
IF(OR(NOT(ISBLANK(CD363)),ISBLANK(CE363)),#N/A,
IF(CB363="empty","empty",
VLOOKUP(CB363,MonsterGroupTable!$A:$A,1,0)))))))</f>
        <v/>
      </c>
      <c r="CJ363" s="2" t="str">
        <f>IF(AND(ISBLANK(CI363),OR(NOT(ISBLANK(CK363)),NOT(ISBLANK(CL363)))),#N/A,
IF(ISBLANK(CI363),"",
IF(AND(NOT(ISERROR(VLOOKUP(CI363,MonsterTable!$A:$B,MATCH(MonsterTable!$B$1,MonsterTable!$A$1:$B$1,0),0))),OR(ISBLANK(CK363),ISBLANK(CL363))),#N/A,
IFERROR(VLOOKUP(CI363,MonsterTable!$A:$B,MATCH(MonsterTable!$B$1,MonsterTable!$A$1:$B$1,0),0),
IF(OR(NOT(ISBLANK(CK363)),ISBLANK(CL363)),#N/A,
IF(CI363="empty","empty",
VLOOKUP(CI363,MonsterGroupTable!$A:$A,1,0)))))))</f>
        <v/>
      </c>
    </row>
    <row r="364" spans="1:88">
      <c r="A364">
        <v>10363</v>
      </c>
      <c r="B364">
        <f t="shared" si="10"/>
        <v>1.1000000000000001</v>
      </c>
      <c r="C364">
        <f t="shared" si="10"/>
        <v>1.1000000000000001</v>
      </c>
      <c r="F364">
        <v>900</v>
      </c>
      <c r="G364">
        <v>23122</v>
      </c>
      <c r="H364">
        <v>0</v>
      </c>
      <c r="I364">
        <v>0</v>
      </c>
      <c r="J364">
        <v>0</v>
      </c>
      <c r="K364" t="s">
        <v>28</v>
      </c>
      <c r="L364" t="s">
        <v>253</v>
      </c>
      <c r="M364" t="s">
        <v>79</v>
      </c>
      <c r="N364" t="s">
        <v>80</v>
      </c>
      <c r="O364">
        <v>0</v>
      </c>
      <c r="P364">
        <v>-4.75</v>
      </c>
      <c r="Q364">
        <v>-3.5</v>
      </c>
      <c r="R364">
        <v>4.75</v>
      </c>
      <c r="S364">
        <v>3</v>
      </c>
      <c r="T364">
        <v>-13.5</v>
      </c>
      <c r="U364">
        <v>2.5499999999999998</v>
      </c>
      <c r="V364">
        <v>-6.75</v>
      </c>
      <c r="W364" t="str">
        <f t="shared" si="11"/>
        <v>g117,5</v>
      </c>
      <c r="X364" s="1" t="s">
        <v>316</v>
      </c>
      <c r="Y364" s="2" t="str">
        <f>IF(AND(ISBLANK(X364),OR(NOT(ISBLANK(Z364)),NOT(ISBLANK(AA364)))),#N/A,
IF(ISBLANK(X364),"",
IF(AND(NOT(ISERROR(VLOOKUP(X364,MonsterTable!$A:$B,MATCH(MonsterTable!$B$1,MonsterTable!$A$1:$B$1,0),0))),OR(ISBLANK(Z364),ISBLANK(AA364))),#N/A,
IFERROR(VLOOKUP(X364,MonsterTable!$A:$B,MATCH(MonsterTable!$B$1,MonsterTable!$A$1:$B$1,0),0),
IF(OR(NOT(ISBLANK(Z364)),ISBLANK(AA364)),#N/A,
IF(X364="empty","empty",
VLOOKUP(X364,MonsterGroupTable!$A:$A,1,0)))))))</f>
        <v>g117</v>
      </c>
      <c r="AA364">
        <v>5</v>
      </c>
      <c r="AF364" s="2" t="str">
        <f>IF(AND(ISBLANK(AE364),OR(NOT(ISBLANK(AG364)),NOT(ISBLANK(AH364)))),#N/A,
IF(ISBLANK(AE364),"",
IF(AND(NOT(ISERROR(VLOOKUP(AE364,MonsterTable!$A:$B,MATCH(MonsterTable!$B$1,MonsterTable!$A$1:$B$1,0),0))),OR(ISBLANK(AG364),ISBLANK(AH364))),#N/A,
IFERROR(VLOOKUP(AE364,MonsterTable!$A:$B,MATCH(MonsterTable!$B$1,MonsterTable!$A$1:$B$1,0),0),
IF(OR(NOT(ISBLANK(AG364)),ISBLANK(AH364)),#N/A,
IF(AE364="empty","empty",
VLOOKUP(AE364,MonsterGroupTable!$A:$A,1,0)))))))</f>
        <v/>
      </c>
      <c r="AM364" s="2" t="str">
        <f>IF(AND(ISBLANK(AL364),OR(NOT(ISBLANK(AN364)),NOT(ISBLANK(AO364)))),#N/A,
IF(ISBLANK(AL364),"",
IF(AND(NOT(ISERROR(VLOOKUP(AL364,MonsterTable!$A:$B,MATCH(MonsterTable!$B$1,MonsterTable!$A$1:$B$1,0),0))),OR(ISBLANK(AN364),ISBLANK(AO364))),#N/A,
IFERROR(VLOOKUP(AL364,MonsterTable!$A:$B,MATCH(MonsterTable!$B$1,MonsterTable!$A$1:$B$1,0),0),
IF(OR(NOT(ISBLANK(AN364)),ISBLANK(AO364)),#N/A,
IF(AL364="empty","empty",
VLOOKUP(AL364,MonsterGroupTable!$A:$A,1,0)))))))</f>
        <v/>
      </c>
      <c r="AT364" s="2" t="str">
        <f>IF(AND(ISBLANK(AS364),OR(NOT(ISBLANK(AU364)),NOT(ISBLANK(AV364)))),#N/A,
IF(ISBLANK(AS364),"",
IF(AND(NOT(ISERROR(VLOOKUP(AS364,MonsterTable!$A:$B,MATCH(MonsterTable!$B$1,MonsterTable!$A$1:$B$1,0),0))),OR(ISBLANK(AU364),ISBLANK(AV364))),#N/A,
IFERROR(VLOOKUP(AS364,MonsterTable!$A:$B,MATCH(MonsterTable!$B$1,MonsterTable!$A$1:$B$1,0),0),
IF(OR(NOT(ISBLANK(AU364)),ISBLANK(AV364)),#N/A,
IF(AS364="empty","empty",
VLOOKUP(AS364,MonsterGroupTable!$A:$A,1,0)))))))</f>
        <v/>
      </c>
      <c r="BA364" s="2" t="str">
        <f>IF(AND(ISBLANK(AZ364),OR(NOT(ISBLANK(BB364)),NOT(ISBLANK(BC364)))),#N/A,
IF(ISBLANK(AZ364),"",
IF(AND(NOT(ISERROR(VLOOKUP(AZ364,MonsterTable!$A:$B,MATCH(MonsterTable!$B$1,MonsterTable!$A$1:$B$1,0),0))),OR(ISBLANK(BB364),ISBLANK(BC364))),#N/A,
IFERROR(VLOOKUP(AZ364,MonsterTable!$A:$B,MATCH(MonsterTable!$B$1,MonsterTable!$A$1:$B$1,0),0),
IF(OR(NOT(ISBLANK(BB364)),ISBLANK(BC364)),#N/A,
IF(AZ364="empty","empty",
VLOOKUP(AZ364,MonsterGroupTable!$A:$A,1,0)))))))</f>
        <v/>
      </c>
      <c r="BH364" s="2" t="str">
        <f>IF(AND(ISBLANK(BG364),OR(NOT(ISBLANK(BI364)),NOT(ISBLANK(BJ364)))),#N/A,
IF(ISBLANK(BG364),"",
IF(AND(NOT(ISERROR(VLOOKUP(BG364,MonsterTable!$A:$B,MATCH(MonsterTable!$B$1,MonsterTable!$A$1:$B$1,0),0))),OR(ISBLANK(BI364),ISBLANK(BJ364))),#N/A,
IFERROR(VLOOKUP(BG364,MonsterTable!$A:$B,MATCH(MonsterTable!$B$1,MonsterTable!$A$1:$B$1,0),0),
IF(OR(NOT(ISBLANK(BI364)),ISBLANK(BJ364)),#N/A,
IF(BG364="empty","empty",
VLOOKUP(BG364,MonsterGroupTable!$A:$A,1,0)))))))</f>
        <v/>
      </c>
      <c r="BO364" s="2" t="str">
        <f>IF(AND(ISBLANK(BN364),OR(NOT(ISBLANK(BP364)),NOT(ISBLANK(BQ364)))),#N/A,
IF(ISBLANK(BN364),"",
IF(AND(NOT(ISERROR(VLOOKUP(BN364,MonsterTable!$A:$B,MATCH(MonsterTable!$B$1,MonsterTable!$A$1:$B$1,0),0))),OR(ISBLANK(BP364),ISBLANK(BQ364))),#N/A,
IFERROR(VLOOKUP(BN364,MonsterTable!$A:$B,MATCH(MonsterTable!$B$1,MonsterTable!$A$1:$B$1,0),0),
IF(OR(NOT(ISBLANK(BP364)),ISBLANK(BQ364)),#N/A,
IF(BN364="empty","empty",
VLOOKUP(BN364,MonsterGroupTable!$A:$A,1,0)))))))</f>
        <v/>
      </c>
      <c r="BV364" s="2" t="str">
        <f>IF(AND(ISBLANK(BU364),OR(NOT(ISBLANK(BW364)),NOT(ISBLANK(BX364)))),#N/A,
IF(ISBLANK(BU364),"",
IF(AND(NOT(ISERROR(VLOOKUP(BU364,MonsterTable!$A:$B,MATCH(MonsterTable!$B$1,MonsterTable!$A$1:$B$1,0),0))),OR(ISBLANK(BW364),ISBLANK(BX364))),#N/A,
IFERROR(VLOOKUP(BU364,MonsterTable!$A:$B,MATCH(MonsterTable!$B$1,MonsterTable!$A$1:$B$1,0),0),
IF(OR(NOT(ISBLANK(BW364)),ISBLANK(BX364)),#N/A,
IF(BU364="empty","empty",
VLOOKUP(BU364,MonsterGroupTable!$A:$A,1,0)))))))</f>
        <v/>
      </c>
      <c r="CC364" s="2" t="str">
        <f>IF(AND(ISBLANK(CB364),OR(NOT(ISBLANK(CD364)),NOT(ISBLANK(CE364)))),#N/A,
IF(ISBLANK(CB364),"",
IF(AND(NOT(ISERROR(VLOOKUP(CB364,MonsterTable!$A:$B,MATCH(MonsterTable!$B$1,MonsterTable!$A$1:$B$1,0),0))),OR(ISBLANK(CD364),ISBLANK(CE364))),#N/A,
IFERROR(VLOOKUP(CB364,MonsterTable!$A:$B,MATCH(MonsterTable!$B$1,MonsterTable!$A$1:$B$1,0),0),
IF(OR(NOT(ISBLANK(CD364)),ISBLANK(CE364)),#N/A,
IF(CB364="empty","empty",
VLOOKUP(CB364,MonsterGroupTable!$A:$A,1,0)))))))</f>
        <v/>
      </c>
      <c r="CJ364" s="2" t="str">
        <f>IF(AND(ISBLANK(CI364),OR(NOT(ISBLANK(CK364)),NOT(ISBLANK(CL364)))),#N/A,
IF(ISBLANK(CI364),"",
IF(AND(NOT(ISERROR(VLOOKUP(CI364,MonsterTable!$A:$B,MATCH(MonsterTable!$B$1,MonsterTable!$A$1:$B$1,0),0))),OR(ISBLANK(CK364),ISBLANK(CL364))),#N/A,
IFERROR(VLOOKUP(CI364,MonsterTable!$A:$B,MATCH(MonsterTable!$B$1,MonsterTable!$A$1:$B$1,0),0),
IF(OR(NOT(ISBLANK(CK364)),ISBLANK(CL364)),#N/A,
IF(CI364="empty","empty",
VLOOKUP(CI364,MonsterGroupTable!$A:$A,1,0)))))))</f>
        <v/>
      </c>
    </row>
    <row r="365" spans="1:88">
      <c r="A365">
        <v>10364</v>
      </c>
      <c r="B365">
        <f t="shared" si="10"/>
        <v>1.1000000000000001</v>
      </c>
      <c r="C365">
        <f t="shared" si="10"/>
        <v>1.1000000000000001</v>
      </c>
      <c r="F365">
        <v>900</v>
      </c>
      <c r="G365">
        <v>23257</v>
      </c>
      <c r="H365">
        <v>0</v>
      </c>
      <c r="I365">
        <v>0</v>
      </c>
      <c r="J365">
        <v>0</v>
      </c>
      <c r="K365" t="s">
        <v>28</v>
      </c>
      <c r="L365" t="s">
        <v>253</v>
      </c>
      <c r="M365" t="s">
        <v>79</v>
      </c>
      <c r="N365" t="s">
        <v>80</v>
      </c>
      <c r="O365">
        <v>0</v>
      </c>
      <c r="P365">
        <v>-4.75</v>
      </c>
      <c r="Q365">
        <v>-3.5</v>
      </c>
      <c r="R365">
        <v>4.75</v>
      </c>
      <c r="S365">
        <v>3</v>
      </c>
      <c r="T365">
        <v>-13.5</v>
      </c>
      <c r="U365">
        <v>2.5499999999999998</v>
      </c>
      <c r="V365">
        <v>-6.75</v>
      </c>
      <c r="W365" t="str">
        <f t="shared" si="11"/>
        <v>g117,5</v>
      </c>
      <c r="X365" s="1" t="s">
        <v>316</v>
      </c>
      <c r="Y365" s="2" t="str">
        <f>IF(AND(ISBLANK(X365),OR(NOT(ISBLANK(Z365)),NOT(ISBLANK(AA365)))),#N/A,
IF(ISBLANK(X365),"",
IF(AND(NOT(ISERROR(VLOOKUP(X365,MonsterTable!$A:$B,MATCH(MonsterTable!$B$1,MonsterTable!$A$1:$B$1,0),0))),OR(ISBLANK(Z365),ISBLANK(AA365))),#N/A,
IFERROR(VLOOKUP(X365,MonsterTable!$A:$B,MATCH(MonsterTable!$B$1,MonsterTable!$A$1:$B$1,0),0),
IF(OR(NOT(ISBLANK(Z365)),ISBLANK(AA365)),#N/A,
IF(X365="empty","empty",
VLOOKUP(X365,MonsterGroupTable!$A:$A,1,0)))))))</f>
        <v>g117</v>
      </c>
      <c r="AA365">
        <v>5</v>
      </c>
      <c r="AF365" s="2" t="str">
        <f>IF(AND(ISBLANK(AE365),OR(NOT(ISBLANK(AG365)),NOT(ISBLANK(AH365)))),#N/A,
IF(ISBLANK(AE365),"",
IF(AND(NOT(ISERROR(VLOOKUP(AE365,MonsterTable!$A:$B,MATCH(MonsterTable!$B$1,MonsterTable!$A$1:$B$1,0),0))),OR(ISBLANK(AG365),ISBLANK(AH365))),#N/A,
IFERROR(VLOOKUP(AE365,MonsterTable!$A:$B,MATCH(MonsterTable!$B$1,MonsterTable!$A$1:$B$1,0),0),
IF(OR(NOT(ISBLANK(AG365)),ISBLANK(AH365)),#N/A,
IF(AE365="empty","empty",
VLOOKUP(AE365,MonsterGroupTable!$A:$A,1,0)))))))</f>
        <v/>
      </c>
      <c r="AM365" s="2" t="str">
        <f>IF(AND(ISBLANK(AL365),OR(NOT(ISBLANK(AN365)),NOT(ISBLANK(AO365)))),#N/A,
IF(ISBLANK(AL365),"",
IF(AND(NOT(ISERROR(VLOOKUP(AL365,MonsterTable!$A:$B,MATCH(MonsterTable!$B$1,MonsterTable!$A$1:$B$1,0),0))),OR(ISBLANK(AN365),ISBLANK(AO365))),#N/A,
IFERROR(VLOOKUP(AL365,MonsterTable!$A:$B,MATCH(MonsterTable!$B$1,MonsterTable!$A$1:$B$1,0),0),
IF(OR(NOT(ISBLANK(AN365)),ISBLANK(AO365)),#N/A,
IF(AL365="empty","empty",
VLOOKUP(AL365,MonsterGroupTable!$A:$A,1,0)))))))</f>
        <v/>
      </c>
      <c r="AT365" s="2" t="str">
        <f>IF(AND(ISBLANK(AS365),OR(NOT(ISBLANK(AU365)),NOT(ISBLANK(AV365)))),#N/A,
IF(ISBLANK(AS365),"",
IF(AND(NOT(ISERROR(VLOOKUP(AS365,MonsterTable!$A:$B,MATCH(MonsterTable!$B$1,MonsterTable!$A$1:$B$1,0),0))),OR(ISBLANK(AU365),ISBLANK(AV365))),#N/A,
IFERROR(VLOOKUP(AS365,MonsterTable!$A:$B,MATCH(MonsterTable!$B$1,MonsterTable!$A$1:$B$1,0),0),
IF(OR(NOT(ISBLANK(AU365)),ISBLANK(AV365)),#N/A,
IF(AS365="empty","empty",
VLOOKUP(AS365,MonsterGroupTable!$A:$A,1,0)))))))</f>
        <v/>
      </c>
      <c r="BA365" s="2" t="str">
        <f>IF(AND(ISBLANK(AZ365),OR(NOT(ISBLANK(BB365)),NOT(ISBLANK(BC365)))),#N/A,
IF(ISBLANK(AZ365),"",
IF(AND(NOT(ISERROR(VLOOKUP(AZ365,MonsterTable!$A:$B,MATCH(MonsterTable!$B$1,MonsterTable!$A$1:$B$1,0),0))),OR(ISBLANK(BB365),ISBLANK(BC365))),#N/A,
IFERROR(VLOOKUP(AZ365,MonsterTable!$A:$B,MATCH(MonsterTable!$B$1,MonsterTable!$A$1:$B$1,0),0),
IF(OR(NOT(ISBLANK(BB365)),ISBLANK(BC365)),#N/A,
IF(AZ365="empty","empty",
VLOOKUP(AZ365,MonsterGroupTable!$A:$A,1,0)))))))</f>
        <v/>
      </c>
      <c r="BH365" s="2" t="str">
        <f>IF(AND(ISBLANK(BG365),OR(NOT(ISBLANK(BI365)),NOT(ISBLANK(BJ365)))),#N/A,
IF(ISBLANK(BG365),"",
IF(AND(NOT(ISERROR(VLOOKUP(BG365,MonsterTable!$A:$B,MATCH(MonsterTable!$B$1,MonsterTable!$A$1:$B$1,0),0))),OR(ISBLANK(BI365),ISBLANK(BJ365))),#N/A,
IFERROR(VLOOKUP(BG365,MonsterTable!$A:$B,MATCH(MonsterTable!$B$1,MonsterTable!$A$1:$B$1,0),0),
IF(OR(NOT(ISBLANK(BI365)),ISBLANK(BJ365)),#N/A,
IF(BG365="empty","empty",
VLOOKUP(BG365,MonsterGroupTable!$A:$A,1,0)))))))</f>
        <v/>
      </c>
      <c r="BO365" s="2" t="str">
        <f>IF(AND(ISBLANK(BN365),OR(NOT(ISBLANK(BP365)),NOT(ISBLANK(BQ365)))),#N/A,
IF(ISBLANK(BN365),"",
IF(AND(NOT(ISERROR(VLOOKUP(BN365,MonsterTable!$A:$B,MATCH(MonsterTable!$B$1,MonsterTable!$A$1:$B$1,0),0))),OR(ISBLANK(BP365),ISBLANK(BQ365))),#N/A,
IFERROR(VLOOKUP(BN365,MonsterTable!$A:$B,MATCH(MonsterTable!$B$1,MonsterTable!$A$1:$B$1,0),0),
IF(OR(NOT(ISBLANK(BP365)),ISBLANK(BQ365)),#N/A,
IF(BN365="empty","empty",
VLOOKUP(BN365,MonsterGroupTable!$A:$A,1,0)))))))</f>
        <v/>
      </c>
      <c r="BV365" s="2" t="str">
        <f>IF(AND(ISBLANK(BU365),OR(NOT(ISBLANK(BW365)),NOT(ISBLANK(BX365)))),#N/A,
IF(ISBLANK(BU365),"",
IF(AND(NOT(ISERROR(VLOOKUP(BU365,MonsterTable!$A:$B,MATCH(MonsterTable!$B$1,MonsterTable!$A$1:$B$1,0),0))),OR(ISBLANK(BW365),ISBLANK(BX365))),#N/A,
IFERROR(VLOOKUP(BU365,MonsterTable!$A:$B,MATCH(MonsterTable!$B$1,MonsterTable!$A$1:$B$1,0),0),
IF(OR(NOT(ISBLANK(BW365)),ISBLANK(BX365)),#N/A,
IF(BU365="empty","empty",
VLOOKUP(BU365,MonsterGroupTable!$A:$A,1,0)))))))</f>
        <v/>
      </c>
      <c r="CC365" s="2" t="str">
        <f>IF(AND(ISBLANK(CB365),OR(NOT(ISBLANK(CD365)),NOT(ISBLANK(CE365)))),#N/A,
IF(ISBLANK(CB365),"",
IF(AND(NOT(ISERROR(VLOOKUP(CB365,MonsterTable!$A:$B,MATCH(MonsterTable!$B$1,MonsterTable!$A$1:$B$1,0),0))),OR(ISBLANK(CD365),ISBLANK(CE365))),#N/A,
IFERROR(VLOOKUP(CB365,MonsterTable!$A:$B,MATCH(MonsterTable!$B$1,MonsterTable!$A$1:$B$1,0),0),
IF(OR(NOT(ISBLANK(CD365)),ISBLANK(CE365)),#N/A,
IF(CB365="empty","empty",
VLOOKUP(CB365,MonsterGroupTable!$A:$A,1,0)))))))</f>
        <v/>
      </c>
      <c r="CJ365" s="2" t="str">
        <f>IF(AND(ISBLANK(CI365),OR(NOT(ISBLANK(CK365)),NOT(ISBLANK(CL365)))),#N/A,
IF(ISBLANK(CI365),"",
IF(AND(NOT(ISERROR(VLOOKUP(CI365,MonsterTable!$A:$B,MATCH(MonsterTable!$B$1,MonsterTable!$A$1:$B$1,0),0))),OR(ISBLANK(CK365),ISBLANK(CL365))),#N/A,
IFERROR(VLOOKUP(CI365,MonsterTable!$A:$B,MATCH(MonsterTable!$B$1,MonsterTable!$A$1:$B$1,0),0),
IF(OR(NOT(ISBLANK(CK365)),ISBLANK(CL365)),#N/A,
IF(CI365="empty","empty",
VLOOKUP(CI365,MonsterGroupTable!$A:$A,1,0)))))))</f>
        <v/>
      </c>
    </row>
    <row r="366" spans="1:88">
      <c r="A366">
        <v>10365</v>
      </c>
      <c r="B366">
        <f t="shared" si="10"/>
        <v>1.1000000000000001</v>
      </c>
      <c r="C366">
        <f t="shared" si="10"/>
        <v>1.1000000000000001</v>
      </c>
      <c r="F366">
        <v>900</v>
      </c>
      <c r="G366">
        <v>23392</v>
      </c>
      <c r="H366">
        <v>0</v>
      </c>
      <c r="I366">
        <v>0</v>
      </c>
      <c r="J366">
        <v>0</v>
      </c>
      <c r="K366" t="s">
        <v>28</v>
      </c>
      <c r="L366" t="s">
        <v>253</v>
      </c>
      <c r="M366" t="s">
        <v>79</v>
      </c>
      <c r="N366" t="s">
        <v>80</v>
      </c>
      <c r="O366">
        <v>0</v>
      </c>
      <c r="P366">
        <v>-4.75</v>
      </c>
      <c r="Q366">
        <v>-3.5</v>
      </c>
      <c r="R366">
        <v>4.75</v>
      </c>
      <c r="S366">
        <v>3</v>
      </c>
      <c r="T366">
        <v>-13.5</v>
      </c>
      <c r="U366">
        <v>2.5499999999999998</v>
      </c>
      <c r="V366">
        <v>-6.75</v>
      </c>
      <c r="W366" t="str">
        <f t="shared" si="11"/>
        <v>g117,5</v>
      </c>
      <c r="X366" s="1" t="s">
        <v>316</v>
      </c>
      <c r="Y366" s="2" t="str">
        <f>IF(AND(ISBLANK(X366),OR(NOT(ISBLANK(Z366)),NOT(ISBLANK(AA366)))),#N/A,
IF(ISBLANK(X366),"",
IF(AND(NOT(ISERROR(VLOOKUP(X366,MonsterTable!$A:$B,MATCH(MonsterTable!$B$1,MonsterTable!$A$1:$B$1,0),0))),OR(ISBLANK(Z366),ISBLANK(AA366))),#N/A,
IFERROR(VLOOKUP(X366,MonsterTable!$A:$B,MATCH(MonsterTable!$B$1,MonsterTable!$A$1:$B$1,0),0),
IF(OR(NOT(ISBLANK(Z366)),ISBLANK(AA366)),#N/A,
IF(X366="empty","empty",
VLOOKUP(X366,MonsterGroupTable!$A:$A,1,0)))))))</f>
        <v>g117</v>
      </c>
      <c r="AA366">
        <v>5</v>
      </c>
      <c r="AF366" s="2" t="str">
        <f>IF(AND(ISBLANK(AE366),OR(NOT(ISBLANK(AG366)),NOT(ISBLANK(AH366)))),#N/A,
IF(ISBLANK(AE366),"",
IF(AND(NOT(ISERROR(VLOOKUP(AE366,MonsterTable!$A:$B,MATCH(MonsterTable!$B$1,MonsterTable!$A$1:$B$1,0),0))),OR(ISBLANK(AG366),ISBLANK(AH366))),#N/A,
IFERROR(VLOOKUP(AE366,MonsterTable!$A:$B,MATCH(MonsterTable!$B$1,MonsterTable!$A$1:$B$1,0),0),
IF(OR(NOT(ISBLANK(AG366)),ISBLANK(AH366)),#N/A,
IF(AE366="empty","empty",
VLOOKUP(AE366,MonsterGroupTable!$A:$A,1,0)))))))</f>
        <v/>
      </c>
      <c r="AM366" s="2" t="str">
        <f>IF(AND(ISBLANK(AL366),OR(NOT(ISBLANK(AN366)),NOT(ISBLANK(AO366)))),#N/A,
IF(ISBLANK(AL366),"",
IF(AND(NOT(ISERROR(VLOOKUP(AL366,MonsterTable!$A:$B,MATCH(MonsterTable!$B$1,MonsterTable!$A$1:$B$1,0),0))),OR(ISBLANK(AN366),ISBLANK(AO366))),#N/A,
IFERROR(VLOOKUP(AL366,MonsterTable!$A:$B,MATCH(MonsterTable!$B$1,MonsterTable!$A$1:$B$1,0),0),
IF(OR(NOT(ISBLANK(AN366)),ISBLANK(AO366)),#N/A,
IF(AL366="empty","empty",
VLOOKUP(AL366,MonsterGroupTable!$A:$A,1,0)))))))</f>
        <v/>
      </c>
      <c r="AT366" s="2" t="str">
        <f>IF(AND(ISBLANK(AS366),OR(NOT(ISBLANK(AU366)),NOT(ISBLANK(AV366)))),#N/A,
IF(ISBLANK(AS366),"",
IF(AND(NOT(ISERROR(VLOOKUP(AS366,MonsterTable!$A:$B,MATCH(MonsterTable!$B$1,MonsterTable!$A$1:$B$1,0),0))),OR(ISBLANK(AU366),ISBLANK(AV366))),#N/A,
IFERROR(VLOOKUP(AS366,MonsterTable!$A:$B,MATCH(MonsterTable!$B$1,MonsterTable!$A$1:$B$1,0),0),
IF(OR(NOT(ISBLANK(AU366)),ISBLANK(AV366)),#N/A,
IF(AS366="empty","empty",
VLOOKUP(AS366,MonsterGroupTable!$A:$A,1,0)))))))</f>
        <v/>
      </c>
      <c r="BA366" s="2" t="str">
        <f>IF(AND(ISBLANK(AZ366),OR(NOT(ISBLANK(BB366)),NOT(ISBLANK(BC366)))),#N/A,
IF(ISBLANK(AZ366),"",
IF(AND(NOT(ISERROR(VLOOKUP(AZ366,MonsterTable!$A:$B,MATCH(MonsterTable!$B$1,MonsterTable!$A$1:$B$1,0),0))),OR(ISBLANK(BB366),ISBLANK(BC366))),#N/A,
IFERROR(VLOOKUP(AZ366,MonsterTable!$A:$B,MATCH(MonsterTable!$B$1,MonsterTable!$A$1:$B$1,0),0),
IF(OR(NOT(ISBLANK(BB366)),ISBLANK(BC366)),#N/A,
IF(AZ366="empty","empty",
VLOOKUP(AZ366,MonsterGroupTable!$A:$A,1,0)))))))</f>
        <v/>
      </c>
      <c r="BH366" s="2" t="str">
        <f>IF(AND(ISBLANK(BG366),OR(NOT(ISBLANK(BI366)),NOT(ISBLANK(BJ366)))),#N/A,
IF(ISBLANK(BG366),"",
IF(AND(NOT(ISERROR(VLOOKUP(BG366,MonsterTable!$A:$B,MATCH(MonsterTable!$B$1,MonsterTable!$A$1:$B$1,0),0))),OR(ISBLANK(BI366),ISBLANK(BJ366))),#N/A,
IFERROR(VLOOKUP(BG366,MonsterTable!$A:$B,MATCH(MonsterTable!$B$1,MonsterTable!$A$1:$B$1,0),0),
IF(OR(NOT(ISBLANK(BI366)),ISBLANK(BJ366)),#N/A,
IF(BG366="empty","empty",
VLOOKUP(BG366,MonsterGroupTable!$A:$A,1,0)))))))</f>
        <v/>
      </c>
      <c r="BO366" s="2" t="str">
        <f>IF(AND(ISBLANK(BN366),OR(NOT(ISBLANK(BP366)),NOT(ISBLANK(BQ366)))),#N/A,
IF(ISBLANK(BN366),"",
IF(AND(NOT(ISERROR(VLOOKUP(BN366,MonsterTable!$A:$B,MATCH(MonsterTable!$B$1,MonsterTable!$A$1:$B$1,0),0))),OR(ISBLANK(BP366),ISBLANK(BQ366))),#N/A,
IFERROR(VLOOKUP(BN366,MonsterTable!$A:$B,MATCH(MonsterTable!$B$1,MonsterTable!$A$1:$B$1,0),0),
IF(OR(NOT(ISBLANK(BP366)),ISBLANK(BQ366)),#N/A,
IF(BN366="empty","empty",
VLOOKUP(BN366,MonsterGroupTable!$A:$A,1,0)))))))</f>
        <v/>
      </c>
      <c r="BV366" s="2" t="str">
        <f>IF(AND(ISBLANK(BU366),OR(NOT(ISBLANK(BW366)),NOT(ISBLANK(BX366)))),#N/A,
IF(ISBLANK(BU366),"",
IF(AND(NOT(ISERROR(VLOOKUP(BU366,MonsterTable!$A:$B,MATCH(MonsterTable!$B$1,MonsterTable!$A$1:$B$1,0),0))),OR(ISBLANK(BW366),ISBLANK(BX366))),#N/A,
IFERROR(VLOOKUP(BU366,MonsterTable!$A:$B,MATCH(MonsterTable!$B$1,MonsterTable!$A$1:$B$1,0),0),
IF(OR(NOT(ISBLANK(BW366)),ISBLANK(BX366)),#N/A,
IF(BU366="empty","empty",
VLOOKUP(BU366,MonsterGroupTable!$A:$A,1,0)))))))</f>
        <v/>
      </c>
      <c r="CC366" s="2" t="str">
        <f>IF(AND(ISBLANK(CB366),OR(NOT(ISBLANK(CD366)),NOT(ISBLANK(CE366)))),#N/A,
IF(ISBLANK(CB366),"",
IF(AND(NOT(ISERROR(VLOOKUP(CB366,MonsterTable!$A:$B,MATCH(MonsterTable!$B$1,MonsterTable!$A$1:$B$1,0),0))),OR(ISBLANK(CD366),ISBLANK(CE366))),#N/A,
IFERROR(VLOOKUP(CB366,MonsterTable!$A:$B,MATCH(MonsterTable!$B$1,MonsterTable!$A$1:$B$1,0),0),
IF(OR(NOT(ISBLANK(CD366)),ISBLANK(CE366)),#N/A,
IF(CB366="empty","empty",
VLOOKUP(CB366,MonsterGroupTable!$A:$A,1,0)))))))</f>
        <v/>
      </c>
      <c r="CJ366" s="2" t="str">
        <f>IF(AND(ISBLANK(CI366),OR(NOT(ISBLANK(CK366)),NOT(ISBLANK(CL366)))),#N/A,
IF(ISBLANK(CI366),"",
IF(AND(NOT(ISERROR(VLOOKUP(CI366,MonsterTable!$A:$B,MATCH(MonsterTable!$B$1,MonsterTable!$A$1:$B$1,0),0))),OR(ISBLANK(CK366),ISBLANK(CL366))),#N/A,
IFERROR(VLOOKUP(CI366,MonsterTable!$A:$B,MATCH(MonsterTable!$B$1,MonsterTable!$A$1:$B$1,0),0),
IF(OR(NOT(ISBLANK(CK366)),ISBLANK(CL366)),#N/A,
IF(CI366="empty","empty",
VLOOKUP(CI366,MonsterGroupTable!$A:$A,1,0)))))))</f>
        <v/>
      </c>
    </row>
    <row r="367" spans="1:88">
      <c r="A367">
        <v>10366</v>
      </c>
      <c r="B367">
        <f t="shared" si="10"/>
        <v>1.1000000000000001</v>
      </c>
      <c r="C367">
        <f t="shared" si="10"/>
        <v>1.1000000000000001</v>
      </c>
      <c r="F367">
        <v>900</v>
      </c>
      <c r="G367">
        <v>23527</v>
      </c>
      <c r="H367">
        <v>0</v>
      </c>
      <c r="I367">
        <v>0</v>
      </c>
      <c r="J367">
        <v>0</v>
      </c>
      <c r="K367" t="s">
        <v>28</v>
      </c>
      <c r="L367" t="s">
        <v>253</v>
      </c>
      <c r="M367" t="s">
        <v>79</v>
      </c>
      <c r="N367" t="s">
        <v>80</v>
      </c>
      <c r="O367">
        <v>0</v>
      </c>
      <c r="P367">
        <v>-4.75</v>
      </c>
      <c r="Q367">
        <v>-3.5</v>
      </c>
      <c r="R367">
        <v>4.75</v>
      </c>
      <c r="S367">
        <v>3</v>
      </c>
      <c r="T367">
        <v>-13.5</v>
      </c>
      <c r="U367">
        <v>2.5499999999999998</v>
      </c>
      <c r="V367">
        <v>-6.75</v>
      </c>
      <c r="W367" t="str">
        <f t="shared" si="11"/>
        <v>g117,5</v>
      </c>
      <c r="X367" s="1" t="s">
        <v>316</v>
      </c>
      <c r="Y367" s="2" t="str">
        <f>IF(AND(ISBLANK(X367),OR(NOT(ISBLANK(Z367)),NOT(ISBLANK(AA367)))),#N/A,
IF(ISBLANK(X367),"",
IF(AND(NOT(ISERROR(VLOOKUP(X367,MonsterTable!$A:$B,MATCH(MonsterTable!$B$1,MonsterTable!$A$1:$B$1,0),0))),OR(ISBLANK(Z367),ISBLANK(AA367))),#N/A,
IFERROR(VLOOKUP(X367,MonsterTable!$A:$B,MATCH(MonsterTable!$B$1,MonsterTable!$A$1:$B$1,0),0),
IF(OR(NOT(ISBLANK(Z367)),ISBLANK(AA367)),#N/A,
IF(X367="empty","empty",
VLOOKUP(X367,MonsterGroupTable!$A:$A,1,0)))))))</f>
        <v>g117</v>
      </c>
      <c r="AA367">
        <v>5</v>
      </c>
      <c r="AF367" s="2" t="str">
        <f>IF(AND(ISBLANK(AE367),OR(NOT(ISBLANK(AG367)),NOT(ISBLANK(AH367)))),#N/A,
IF(ISBLANK(AE367),"",
IF(AND(NOT(ISERROR(VLOOKUP(AE367,MonsterTable!$A:$B,MATCH(MonsterTable!$B$1,MonsterTable!$A$1:$B$1,0),0))),OR(ISBLANK(AG367),ISBLANK(AH367))),#N/A,
IFERROR(VLOOKUP(AE367,MonsterTable!$A:$B,MATCH(MonsterTable!$B$1,MonsterTable!$A$1:$B$1,0),0),
IF(OR(NOT(ISBLANK(AG367)),ISBLANK(AH367)),#N/A,
IF(AE367="empty","empty",
VLOOKUP(AE367,MonsterGroupTable!$A:$A,1,0)))))))</f>
        <v/>
      </c>
      <c r="AM367" s="2" t="str">
        <f>IF(AND(ISBLANK(AL367),OR(NOT(ISBLANK(AN367)),NOT(ISBLANK(AO367)))),#N/A,
IF(ISBLANK(AL367),"",
IF(AND(NOT(ISERROR(VLOOKUP(AL367,MonsterTable!$A:$B,MATCH(MonsterTable!$B$1,MonsterTable!$A$1:$B$1,0),0))),OR(ISBLANK(AN367),ISBLANK(AO367))),#N/A,
IFERROR(VLOOKUP(AL367,MonsterTable!$A:$B,MATCH(MonsterTable!$B$1,MonsterTable!$A$1:$B$1,0),0),
IF(OR(NOT(ISBLANK(AN367)),ISBLANK(AO367)),#N/A,
IF(AL367="empty","empty",
VLOOKUP(AL367,MonsterGroupTable!$A:$A,1,0)))))))</f>
        <v/>
      </c>
      <c r="AT367" s="2" t="str">
        <f>IF(AND(ISBLANK(AS367),OR(NOT(ISBLANK(AU367)),NOT(ISBLANK(AV367)))),#N/A,
IF(ISBLANK(AS367),"",
IF(AND(NOT(ISERROR(VLOOKUP(AS367,MonsterTable!$A:$B,MATCH(MonsterTable!$B$1,MonsterTable!$A$1:$B$1,0),0))),OR(ISBLANK(AU367),ISBLANK(AV367))),#N/A,
IFERROR(VLOOKUP(AS367,MonsterTable!$A:$B,MATCH(MonsterTable!$B$1,MonsterTable!$A$1:$B$1,0),0),
IF(OR(NOT(ISBLANK(AU367)),ISBLANK(AV367)),#N/A,
IF(AS367="empty","empty",
VLOOKUP(AS367,MonsterGroupTable!$A:$A,1,0)))))))</f>
        <v/>
      </c>
      <c r="BA367" s="2" t="str">
        <f>IF(AND(ISBLANK(AZ367),OR(NOT(ISBLANK(BB367)),NOT(ISBLANK(BC367)))),#N/A,
IF(ISBLANK(AZ367),"",
IF(AND(NOT(ISERROR(VLOOKUP(AZ367,MonsterTable!$A:$B,MATCH(MonsterTable!$B$1,MonsterTable!$A$1:$B$1,0),0))),OR(ISBLANK(BB367),ISBLANK(BC367))),#N/A,
IFERROR(VLOOKUP(AZ367,MonsterTable!$A:$B,MATCH(MonsterTable!$B$1,MonsterTable!$A$1:$B$1,0),0),
IF(OR(NOT(ISBLANK(BB367)),ISBLANK(BC367)),#N/A,
IF(AZ367="empty","empty",
VLOOKUP(AZ367,MonsterGroupTable!$A:$A,1,0)))))))</f>
        <v/>
      </c>
      <c r="BH367" s="2" t="str">
        <f>IF(AND(ISBLANK(BG367),OR(NOT(ISBLANK(BI367)),NOT(ISBLANK(BJ367)))),#N/A,
IF(ISBLANK(BG367),"",
IF(AND(NOT(ISERROR(VLOOKUP(BG367,MonsterTable!$A:$B,MATCH(MonsterTable!$B$1,MonsterTable!$A$1:$B$1,0),0))),OR(ISBLANK(BI367),ISBLANK(BJ367))),#N/A,
IFERROR(VLOOKUP(BG367,MonsterTable!$A:$B,MATCH(MonsterTable!$B$1,MonsterTable!$A$1:$B$1,0),0),
IF(OR(NOT(ISBLANK(BI367)),ISBLANK(BJ367)),#N/A,
IF(BG367="empty","empty",
VLOOKUP(BG367,MonsterGroupTable!$A:$A,1,0)))))))</f>
        <v/>
      </c>
      <c r="BO367" s="2" t="str">
        <f>IF(AND(ISBLANK(BN367),OR(NOT(ISBLANK(BP367)),NOT(ISBLANK(BQ367)))),#N/A,
IF(ISBLANK(BN367),"",
IF(AND(NOT(ISERROR(VLOOKUP(BN367,MonsterTable!$A:$B,MATCH(MonsterTable!$B$1,MonsterTable!$A$1:$B$1,0),0))),OR(ISBLANK(BP367),ISBLANK(BQ367))),#N/A,
IFERROR(VLOOKUP(BN367,MonsterTable!$A:$B,MATCH(MonsterTable!$B$1,MonsterTable!$A$1:$B$1,0),0),
IF(OR(NOT(ISBLANK(BP367)),ISBLANK(BQ367)),#N/A,
IF(BN367="empty","empty",
VLOOKUP(BN367,MonsterGroupTable!$A:$A,1,0)))))))</f>
        <v/>
      </c>
      <c r="BV367" s="2" t="str">
        <f>IF(AND(ISBLANK(BU367),OR(NOT(ISBLANK(BW367)),NOT(ISBLANK(BX367)))),#N/A,
IF(ISBLANK(BU367),"",
IF(AND(NOT(ISERROR(VLOOKUP(BU367,MonsterTable!$A:$B,MATCH(MonsterTable!$B$1,MonsterTable!$A$1:$B$1,0),0))),OR(ISBLANK(BW367),ISBLANK(BX367))),#N/A,
IFERROR(VLOOKUP(BU367,MonsterTable!$A:$B,MATCH(MonsterTable!$B$1,MonsterTable!$A$1:$B$1,0),0),
IF(OR(NOT(ISBLANK(BW367)),ISBLANK(BX367)),#N/A,
IF(BU367="empty","empty",
VLOOKUP(BU367,MonsterGroupTable!$A:$A,1,0)))))))</f>
        <v/>
      </c>
      <c r="CC367" s="2" t="str">
        <f>IF(AND(ISBLANK(CB367),OR(NOT(ISBLANK(CD367)),NOT(ISBLANK(CE367)))),#N/A,
IF(ISBLANK(CB367),"",
IF(AND(NOT(ISERROR(VLOOKUP(CB367,MonsterTable!$A:$B,MATCH(MonsterTable!$B$1,MonsterTable!$A$1:$B$1,0),0))),OR(ISBLANK(CD367),ISBLANK(CE367))),#N/A,
IFERROR(VLOOKUP(CB367,MonsterTable!$A:$B,MATCH(MonsterTable!$B$1,MonsterTable!$A$1:$B$1,0),0),
IF(OR(NOT(ISBLANK(CD367)),ISBLANK(CE367)),#N/A,
IF(CB367="empty","empty",
VLOOKUP(CB367,MonsterGroupTable!$A:$A,1,0)))))))</f>
        <v/>
      </c>
      <c r="CJ367" s="2" t="str">
        <f>IF(AND(ISBLANK(CI367),OR(NOT(ISBLANK(CK367)),NOT(ISBLANK(CL367)))),#N/A,
IF(ISBLANK(CI367),"",
IF(AND(NOT(ISERROR(VLOOKUP(CI367,MonsterTable!$A:$B,MATCH(MonsterTable!$B$1,MonsterTable!$A$1:$B$1,0),0))),OR(ISBLANK(CK367),ISBLANK(CL367))),#N/A,
IFERROR(VLOOKUP(CI367,MonsterTable!$A:$B,MATCH(MonsterTable!$B$1,MonsterTable!$A$1:$B$1,0),0),
IF(OR(NOT(ISBLANK(CK367)),ISBLANK(CL367)),#N/A,
IF(CI367="empty","empty",
VLOOKUP(CI367,MonsterGroupTable!$A:$A,1,0)))))))</f>
        <v/>
      </c>
    </row>
    <row r="368" spans="1:88">
      <c r="A368">
        <v>10367</v>
      </c>
      <c r="B368">
        <f t="shared" si="10"/>
        <v>1.1000000000000001</v>
      </c>
      <c r="C368">
        <f t="shared" si="10"/>
        <v>1.1000000000000001</v>
      </c>
      <c r="F368">
        <v>900</v>
      </c>
      <c r="G368">
        <v>23662</v>
      </c>
      <c r="H368">
        <v>0</v>
      </c>
      <c r="I368">
        <v>0</v>
      </c>
      <c r="J368">
        <v>0</v>
      </c>
      <c r="K368" t="s">
        <v>28</v>
      </c>
      <c r="L368" t="s">
        <v>253</v>
      </c>
      <c r="M368" t="s">
        <v>79</v>
      </c>
      <c r="N368" t="s">
        <v>80</v>
      </c>
      <c r="O368">
        <v>0</v>
      </c>
      <c r="P368">
        <v>-4.75</v>
      </c>
      <c r="Q368">
        <v>-3.5</v>
      </c>
      <c r="R368">
        <v>4.75</v>
      </c>
      <c r="S368">
        <v>3</v>
      </c>
      <c r="T368">
        <v>-13.5</v>
      </c>
      <c r="U368">
        <v>2.5499999999999998</v>
      </c>
      <c r="V368">
        <v>-6.75</v>
      </c>
      <c r="W368" t="str">
        <f t="shared" si="11"/>
        <v>g117,5</v>
      </c>
      <c r="X368" s="1" t="s">
        <v>316</v>
      </c>
      <c r="Y368" s="2" t="str">
        <f>IF(AND(ISBLANK(X368),OR(NOT(ISBLANK(Z368)),NOT(ISBLANK(AA368)))),#N/A,
IF(ISBLANK(X368),"",
IF(AND(NOT(ISERROR(VLOOKUP(X368,MonsterTable!$A:$B,MATCH(MonsterTable!$B$1,MonsterTable!$A$1:$B$1,0),0))),OR(ISBLANK(Z368),ISBLANK(AA368))),#N/A,
IFERROR(VLOOKUP(X368,MonsterTable!$A:$B,MATCH(MonsterTable!$B$1,MonsterTable!$A$1:$B$1,0),0),
IF(OR(NOT(ISBLANK(Z368)),ISBLANK(AA368)),#N/A,
IF(X368="empty","empty",
VLOOKUP(X368,MonsterGroupTable!$A:$A,1,0)))))))</f>
        <v>g117</v>
      </c>
      <c r="AA368">
        <v>5</v>
      </c>
      <c r="AF368" s="2" t="str">
        <f>IF(AND(ISBLANK(AE368),OR(NOT(ISBLANK(AG368)),NOT(ISBLANK(AH368)))),#N/A,
IF(ISBLANK(AE368),"",
IF(AND(NOT(ISERROR(VLOOKUP(AE368,MonsterTable!$A:$B,MATCH(MonsterTable!$B$1,MonsterTable!$A$1:$B$1,0),0))),OR(ISBLANK(AG368),ISBLANK(AH368))),#N/A,
IFERROR(VLOOKUP(AE368,MonsterTable!$A:$B,MATCH(MonsterTable!$B$1,MonsterTable!$A$1:$B$1,0),0),
IF(OR(NOT(ISBLANK(AG368)),ISBLANK(AH368)),#N/A,
IF(AE368="empty","empty",
VLOOKUP(AE368,MonsterGroupTable!$A:$A,1,0)))))))</f>
        <v/>
      </c>
      <c r="AM368" s="2" t="str">
        <f>IF(AND(ISBLANK(AL368),OR(NOT(ISBLANK(AN368)),NOT(ISBLANK(AO368)))),#N/A,
IF(ISBLANK(AL368),"",
IF(AND(NOT(ISERROR(VLOOKUP(AL368,MonsterTable!$A:$B,MATCH(MonsterTable!$B$1,MonsterTable!$A$1:$B$1,0),0))),OR(ISBLANK(AN368),ISBLANK(AO368))),#N/A,
IFERROR(VLOOKUP(AL368,MonsterTable!$A:$B,MATCH(MonsterTable!$B$1,MonsterTable!$A$1:$B$1,0),0),
IF(OR(NOT(ISBLANK(AN368)),ISBLANK(AO368)),#N/A,
IF(AL368="empty","empty",
VLOOKUP(AL368,MonsterGroupTable!$A:$A,1,0)))))))</f>
        <v/>
      </c>
      <c r="AT368" s="2" t="str">
        <f>IF(AND(ISBLANK(AS368),OR(NOT(ISBLANK(AU368)),NOT(ISBLANK(AV368)))),#N/A,
IF(ISBLANK(AS368),"",
IF(AND(NOT(ISERROR(VLOOKUP(AS368,MonsterTable!$A:$B,MATCH(MonsterTable!$B$1,MonsterTable!$A$1:$B$1,0),0))),OR(ISBLANK(AU368),ISBLANK(AV368))),#N/A,
IFERROR(VLOOKUP(AS368,MonsterTable!$A:$B,MATCH(MonsterTable!$B$1,MonsterTable!$A$1:$B$1,0),0),
IF(OR(NOT(ISBLANK(AU368)),ISBLANK(AV368)),#N/A,
IF(AS368="empty","empty",
VLOOKUP(AS368,MonsterGroupTable!$A:$A,1,0)))))))</f>
        <v/>
      </c>
      <c r="BA368" s="2" t="str">
        <f>IF(AND(ISBLANK(AZ368),OR(NOT(ISBLANK(BB368)),NOT(ISBLANK(BC368)))),#N/A,
IF(ISBLANK(AZ368),"",
IF(AND(NOT(ISERROR(VLOOKUP(AZ368,MonsterTable!$A:$B,MATCH(MonsterTable!$B$1,MonsterTable!$A$1:$B$1,0),0))),OR(ISBLANK(BB368),ISBLANK(BC368))),#N/A,
IFERROR(VLOOKUP(AZ368,MonsterTable!$A:$B,MATCH(MonsterTable!$B$1,MonsterTable!$A$1:$B$1,0),0),
IF(OR(NOT(ISBLANK(BB368)),ISBLANK(BC368)),#N/A,
IF(AZ368="empty","empty",
VLOOKUP(AZ368,MonsterGroupTable!$A:$A,1,0)))))))</f>
        <v/>
      </c>
      <c r="BH368" s="2" t="str">
        <f>IF(AND(ISBLANK(BG368),OR(NOT(ISBLANK(BI368)),NOT(ISBLANK(BJ368)))),#N/A,
IF(ISBLANK(BG368),"",
IF(AND(NOT(ISERROR(VLOOKUP(BG368,MonsterTable!$A:$B,MATCH(MonsterTable!$B$1,MonsterTable!$A$1:$B$1,0),0))),OR(ISBLANK(BI368),ISBLANK(BJ368))),#N/A,
IFERROR(VLOOKUP(BG368,MonsterTable!$A:$B,MATCH(MonsterTable!$B$1,MonsterTable!$A$1:$B$1,0),0),
IF(OR(NOT(ISBLANK(BI368)),ISBLANK(BJ368)),#N/A,
IF(BG368="empty","empty",
VLOOKUP(BG368,MonsterGroupTable!$A:$A,1,0)))))))</f>
        <v/>
      </c>
      <c r="BO368" s="2" t="str">
        <f>IF(AND(ISBLANK(BN368),OR(NOT(ISBLANK(BP368)),NOT(ISBLANK(BQ368)))),#N/A,
IF(ISBLANK(BN368),"",
IF(AND(NOT(ISERROR(VLOOKUP(BN368,MonsterTable!$A:$B,MATCH(MonsterTable!$B$1,MonsterTable!$A$1:$B$1,0),0))),OR(ISBLANK(BP368),ISBLANK(BQ368))),#N/A,
IFERROR(VLOOKUP(BN368,MonsterTable!$A:$B,MATCH(MonsterTable!$B$1,MonsterTable!$A$1:$B$1,0),0),
IF(OR(NOT(ISBLANK(BP368)),ISBLANK(BQ368)),#N/A,
IF(BN368="empty","empty",
VLOOKUP(BN368,MonsterGroupTable!$A:$A,1,0)))))))</f>
        <v/>
      </c>
      <c r="BV368" s="2" t="str">
        <f>IF(AND(ISBLANK(BU368),OR(NOT(ISBLANK(BW368)),NOT(ISBLANK(BX368)))),#N/A,
IF(ISBLANK(BU368),"",
IF(AND(NOT(ISERROR(VLOOKUP(BU368,MonsterTable!$A:$B,MATCH(MonsterTable!$B$1,MonsterTable!$A$1:$B$1,0),0))),OR(ISBLANK(BW368),ISBLANK(BX368))),#N/A,
IFERROR(VLOOKUP(BU368,MonsterTable!$A:$B,MATCH(MonsterTable!$B$1,MonsterTable!$A$1:$B$1,0),0),
IF(OR(NOT(ISBLANK(BW368)),ISBLANK(BX368)),#N/A,
IF(BU368="empty","empty",
VLOOKUP(BU368,MonsterGroupTable!$A:$A,1,0)))))))</f>
        <v/>
      </c>
      <c r="CC368" s="2" t="str">
        <f>IF(AND(ISBLANK(CB368),OR(NOT(ISBLANK(CD368)),NOT(ISBLANK(CE368)))),#N/A,
IF(ISBLANK(CB368),"",
IF(AND(NOT(ISERROR(VLOOKUP(CB368,MonsterTable!$A:$B,MATCH(MonsterTable!$B$1,MonsterTable!$A$1:$B$1,0),0))),OR(ISBLANK(CD368),ISBLANK(CE368))),#N/A,
IFERROR(VLOOKUP(CB368,MonsterTable!$A:$B,MATCH(MonsterTable!$B$1,MonsterTable!$A$1:$B$1,0),0),
IF(OR(NOT(ISBLANK(CD368)),ISBLANK(CE368)),#N/A,
IF(CB368="empty","empty",
VLOOKUP(CB368,MonsterGroupTable!$A:$A,1,0)))))))</f>
        <v/>
      </c>
      <c r="CJ368" s="2" t="str">
        <f>IF(AND(ISBLANK(CI368),OR(NOT(ISBLANK(CK368)),NOT(ISBLANK(CL368)))),#N/A,
IF(ISBLANK(CI368),"",
IF(AND(NOT(ISERROR(VLOOKUP(CI368,MonsterTable!$A:$B,MATCH(MonsterTable!$B$1,MonsterTable!$A$1:$B$1,0),0))),OR(ISBLANK(CK368),ISBLANK(CL368))),#N/A,
IFERROR(VLOOKUP(CI368,MonsterTable!$A:$B,MATCH(MonsterTable!$B$1,MonsterTable!$A$1:$B$1,0),0),
IF(OR(NOT(ISBLANK(CK368)),ISBLANK(CL368)),#N/A,
IF(CI368="empty","empty",
VLOOKUP(CI368,MonsterGroupTable!$A:$A,1,0)))))))</f>
        <v/>
      </c>
    </row>
    <row r="369" spans="1:88">
      <c r="A369">
        <v>10368</v>
      </c>
      <c r="B369">
        <f t="shared" si="10"/>
        <v>1.1000000000000001</v>
      </c>
      <c r="C369">
        <f t="shared" si="10"/>
        <v>1.1000000000000001</v>
      </c>
      <c r="F369">
        <v>900</v>
      </c>
      <c r="G369">
        <v>23797</v>
      </c>
      <c r="H369">
        <v>0</v>
      </c>
      <c r="I369">
        <v>0</v>
      </c>
      <c r="J369">
        <v>0</v>
      </c>
      <c r="K369" t="s">
        <v>28</v>
      </c>
      <c r="L369" t="s">
        <v>253</v>
      </c>
      <c r="M369" t="s">
        <v>79</v>
      </c>
      <c r="N369" t="s">
        <v>80</v>
      </c>
      <c r="O369">
        <v>0</v>
      </c>
      <c r="P369">
        <v>-4.75</v>
      </c>
      <c r="Q369">
        <v>-3.5</v>
      </c>
      <c r="R369">
        <v>4.75</v>
      </c>
      <c r="S369">
        <v>3</v>
      </c>
      <c r="T369">
        <v>-13.5</v>
      </c>
      <c r="U369">
        <v>2.5499999999999998</v>
      </c>
      <c r="V369">
        <v>-6.75</v>
      </c>
      <c r="W369" t="str">
        <f t="shared" si="11"/>
        <v>g117,5</v>
      </c>
      <c r="X369" s="1" t="s">
        <v>316</v>
      </c>
      <c r="Y369" s="2" t="str">
        <f>IF(AND(ISBLANK(X369),OR(NOT(ISBLANK(Z369)),NOT(ISBLANK(AA369)))),#N/A,
IF(ISBLANK(X369),"",
IF(AND(NOT(ISERROR(VLOOKUP(X369,MonsterTable!$A:$B,MATCH(MonsterTable!$B$1,MonsterTable!$A$1:$B$1,0),0))),OR(ISBLANK(Z369),ISBLANK(AA369))),#N/A,
IFERROR(VLOOKUP(X369,MonsterTable!$A:$B,MATCH(MonsterTable!$B$1,MonsterTable!$A$1:$B$1,0),0),
IF(OR(NOT(ISBLANK(Z369)),ISBLANK(AA369)),#N/A,
IF(X369="empty","empty",
VLOOKUP(X369,MonsterGroupTable!$A:$A,1,0)))))))</f>
        <v>g117</v>
      </c>
      <c r="AA369">
        <v>5</v>
      </c>
      <c r="AF369" s="2" t="str">
        <f>IF(AND(ISBLANK(AE369),OR(NOT(ISBLANK(AG369)),NOT(ISBLANK(AH369)))),#N/A,
IF(ISBLANK(AE369),"",
IF(AND(NOT(ISERROR(VLOOKUP(AE369,MonsterTable!$A:$B,MATCH(MonsterTable!$B$1,MonsterTable!$A$1:$B$1,0),0))),OR(ISBLANK(AG369),ISBLANK(AH369))),#N/A,
IFERROR(VLOOKUP(AE369,MonsterTable!$A:$B,MATCH(MonsterTable!$B$1,MonsterTable!$A$1:$B$1,0),0),
IF(OR(NOT(ISBLANK(AG369)),ISBLANK(AH369)),#N/A,
IF(AE369="empty","empty",
VLOOKUP(AE369,MonsterGroupTable!$A:$A,1,0)))))))</f>
        <v/>
      </c>
      <c r="AM369" s="2" t="str">
        <f>IF(AND(ISBLANK(AL369),OR(NOT(ISBLANK(AN369)),NOT(ISBLANK(AO369)))),#N/A,
IF(ISBLANK(AL369),"",
IF(AND(NOT(ISERROR(VLOOKUP(AL369,MonsterTable!$A:$B,MATCH(MonsterTable!$B$1,MonsterTable!$A$1:$B$1,0),0))),OR(ISBLANK(AN369),ISBLANK(AO369))),#N/A,
IFERROR(VLOOKUP(AL369,MonsterTable!$A:$B,MATCH(MonsterTable!$B$1,MonsterTable!$A$1:$B$1,0),0),
IF(OR(NOT(ISBLANK(AN369)),ISBLANK(AO369)),#N/A,
IF(AL369="empty","empty",
VLOOKUP(AL369,MonsterGroupTable!$A:$A,1,0)))))))</f>
        <v/>
      </c>
      <c r="AT369" s="2" t="str">
        <f>IF(AND(ISBLANK(AS369),OR(NOT(ISBLANK(AU369)),NOT(ISBLANK(AV369)))),#N/A,
IF(ISBLANK(AS369),"",
IF(AND(NOT(ISERROR(VLOOKUP(AS369,MonsterTable!$A:$B,MATCH(MonsterTable!$B$1,MonsterTable!$A$1:$B$1,0),0))),OR(ISBLANK(AU369),ISBLANK(AV369))),#N/A,
IFERROR(VLOOKUP(AS369,MonsterTable!$A:$B,MATCH(MonsterTable!$B$1,MonsterTable!$A$1:$B$1,0),0),
IF(OR(NOT(ISBLANK(AU369)),ISBLANK(AV369)),#N/A,
IF(AS369="empty","empty",
VLOOKUP(AS369,MonsterGroupTable!$A:$A,1,0)))))))</f>
        <v/>
      </c>
      <c r="BA369" s="2" t="str">
        <f>IF(AND(ISBLANK(AZ369),OR(NOT(ISBLANK(BB369)),NOT(ISBLANK(BC369)))),#N/A,
IF(ISBLANK(AZ369),"",
IF(AND(NOT(ISERROR(VLOOKUP(AZ369,MonsterTable!$A:$B,MATCH(MonsterTable!$B$1,MonsterTable!$A$1:$B$1,0),0))),OR(ISBLANK(BB369),ISBLANK(BC369))),#N/A,
IFERROR(VLOOKUP(AZ369,MonsterTable!$A:$B,MATCH(MonsterTable!$B$1,MonsterTable!$A$1:$B$1,0),0),
IF(OR(NOT(ISBLANK(BB369)),ISBLANK(BC369)),#N/A,
IF(AZ369="empty","empty",
VLOOKUP(AZ369,MonsterGroupTable!$A:$A,1,0)))))))</f>
        <v/>
      </c>
      <c r="BH369" s="2" t="str">
        <f>IF(AND(ISBLANK(BG369),OR(NOT(ISBLANK(BI369)),NOT(ISBLANK(BJ369)))),#N/A,
IF(ISBLANK(BG369),"",
IF(AND(NOT(ISERROR(VLOOKUP(BG369,MonsterTable!$A:$B,MATCH(MonsterTable!$B$1,MonsterTable!$A$1:$B$1,0),0))),OR(ISBLANK(BI369),ISBLANK(BJ369))),#N/A,
IFERROR(VLOOKUP(BG369,MonsterTable!$A:$B,MATCH(MonsterTable!$B$1,MonsterTable!$A$1:$B$1,0),0),
IF(OR(NOT(ISBLANK(BI369)),ISBLANK(BJ369)),#N/A,
IF(BG369="empty","empty",
VLOOKUP(BG369,MonsterGroupTable!$A:$A,1,0)))))))</f>
        <v/>
      </c>
      <c r="BO369" s="2" t="str">
        <f>IF(AND(ISBLANK(BN369),OR(NOT(ISBLANK(BP369)),NOT(ISBLANK(BQ369)))),#N/A,
IF(ISBLANK(BN369),"",
IF(AND(NOT(ISERROR(VLOOKUP(BN369,MonsterTable!$A:$B,MATCH(MonsterTable!$B$1,MonsterTable!$A$1:$B$1,0),0))),OR(ISBLANK(BP369),ISBLANK(BQ369))),#N/A,
IFERROR(VLOOKUP(BN369,MonsterTable!$A:$B,MATCH(MonsterTable!$B$1,MonsterTable!$A$1:$B$1,0),0),
IF(OR(NOT(ISBLANK(BP369)),ISBLANK(BQ369)),#N/A,
IF(BN369="empty","empty",
VLOOKUP(BN369,MonsterGroupTable!$A:$A,1,0)))))))</f>
        <v/>
      </c>
      <c r="BV369" s="2" t="str">
        <f>IF(AND(ISBLANK(BU369),OR(NOT(ISBLANK(BW369)),NOT(ISBLANK(BX369)))),#N/A,
IF(ISBLANK(BU369),"",
IF(AND(NOT(ISERROR(VLOOKUP(BU369,MonsterTable!$A:$B,MATCH(MonsterTable!$B$1,MonsterTable!$A$1:$B$1,0),0))),OR(ISBLANK(BW369),ISBLANK(BX369))),#N/A,
IFERROR(VLOOKUP(BU369,MonsterTable!$A:$B,MATCH(MonsterTable!$B$1,MonsterTable!$A$1:$B$1,0),0),
IF(OR(NOT(ISBLANK(BW369)),ISBLANK(BX369)),#N/A,
IF(BU369="empty","empty",
VLOOKUP(BU369,MonsterGroupTable!$A:$A,1,0)))))))</f>
        <v/>
      </c>
      <c r="CC369" s="2" t="str">
        <f>IF(AND(ISBLANK(CB369),OR(NOT(ISBLANK(CD369)),NOT(ISBLANK(CE369)))),#N/A,
IF(ISBLANK(CB369),"",
IF(AND(NOT(ISERROR(VLOOKUP(CB369,MonsterTable!$A:$B,MATCH(MonsterTable!$B$1,MonsterTable!$A$1:$B$1,0),0))),OR(ISBLANK(CD369),ISBLANK(CE369))),#N/A,
IFERROR(VLOOKUP(CB369,MonsterTable!$A:$B,MATCH(MonsterTable!$B$1,MonsterTable!$A$1:$B$1,0),0),
IF(OR(NOT(ISBLANK(CD369)),ISBLANK(CE369)),#N/A,
IF(CB369="empty","empty",
VLOOKUP(CB369,MonsterGroupTable!$A:$A,1,0)))))))</f>
        <v/>
      </c>
      <c r="CJ369" s="2" t="str">
        <f>IF(AND(ISBLANK(CI369),OR(NOT(ISBLANK(CK369)),NOT(ISBLANK(CL369)))),#N/A,
IF(ISBLANK(CI369),"",
IF(AND(NOT(ISERROR(VLOOKUP(CI369,MonsterTable!$A:$B,MATCH(MonsterTable!$B$1,MonsterTable!$A$1:$B$1,0),0))),OR(ISBLANK(CK369),ISBLANK(CL369))),#N/A,
IFERROR(VLOOKUP(CI369,MonsterTable!$A:$B,MATCH(MonsterTable!$B$1,MonsterTable!$A$1:$B$1,0),0),
IF(OR(NOT(ISBLANK(CK369)),ISBLANK(CL369)),#N/A,
IF(CI369="empty","empty",
VLOOKUP(CI369,MonsterGroupTable!$A:$A,1,0)))))))</f>
        <v/>
      </c>
    </row>
    <row r="370" spans="1:88">
      <c r="A370">
        <v>10369</v>
      </c>
      <c r="B370">
        <f t="shared" si="10"/>
        <v>1.1000000000000001</v>
      </c>
      <c r="C370">
        <f t="shared" si="10"/>
        <v>1.1000000000000001</v>
      </c>
      <c r="F370">
        <v>900</v>
      </c>
      <c r="G370">
        <v>23932</v>
      </c>
      <c r="H370">
        <v>0</v>
      </c>
      <c r="I370">
        <v>0</v>
      </c>
      <c r="J370">
        <v>0</v>
      </c>
      <c r="K370" t="s">
        <v>28</v>
      </c>
      <c r="L370" t="s">
        <v>253</v>
      </c>
      <c r="M370" t="s">
        <v>79</v>
      </c>
      <c r="N370" t="s">
        <v>80</v>
      </c>
      <c r="O370">
        <v>0</v>
      </c>
      <c r="P370">
        <v>-4.75</v>
      </c>
      <c r="Q370">
        <v>-3.5</v>
      </c>
      <c r="R370">
        <v>4.75</v>
      </c>
      <c r="S370">
        <v>3</v>
      </c>
      <c r="T370">
        <v>-13.5</v>
      </c>
      <c r="U370">
        <v>2.5499999999999998</v>
      </c>
      <c r="V370">
        <v>-6.75</v>
      </c>
      <c r="W370" t="str">
        <f t="shared" si="11"/>
        <v>g117,5</v>
      </c>
      <c r="X370" s="1" t="s">
        <v>316</v>
      </c>
      <c r="Y370" s="2" t="str">
        <f>IF(AND(ISBLANK(X370),OR(NOT(ISBLANK(Z370)),NOT(ISBLANK(AA370)))),#N/A,
IF(ISBLANK(X370),"",
IF(AND(NOT(ISERROR(VLOOKUP(X370,MonsterTable!$A:$B,MATCH(MonsterTable!$B$1,MonsterTable!$A$1:$B$1,0),0))),OR(ISBLANK(Z370),ISBLANK(AA370))),#N/A,
IFERROR(VLOOKUP(X370,MonsterTable!$A:$B,MATCH(MonsterTable!$B$1,MonsterTable!$A$1:$B$1,0),0),
IF(OR(NOT(ISBLANK(Z370)),ISBLANK(AA370)),#N/A,
IF(X370="empty","empty",
VLOOKUP(X370,MonsterGroupTable!$A:$A,1,0)))))))</f>
        <v>g117</v>
      </c>
      <c r="AA370">
        <v>5</v>
      </c>
      <c r="AF370" s="2" t="str">
        <f>IF(AND(ISBLANK(AE370),OR(NOT(ISBLANK(AG370)),NOT(ISBLANK(AH370)))),#N/A,
IF(ISBLANK(AE370),"",
IF(AND(NOT(ISERROR(VLOOKUP(AE370,MonsterTable!$A:$B,MATCH(MonsterTable!$B$1,MonsterTable!$A$1:$B$1,0),0))),OR(ISBLANK(AG370),ISBLANK(AH370))),#N/A,
IFERROR(VLOOKUP(AE370,MonsterTable!$A:$B,MATCH(MonsterTable!$B$1,MonsterTable!$A$1:$B$1,0),0),
IF(OR(NOT(ISBLANK(AG370)),ISBLANK(AH370)),#N/A,
IF(AE370="empty","empty",
VLOOKUP(AE370,MonsterGroupTable!$A:$A,1,0)))))))</f>
        <v/>
      </c>
      <c r="AM370" s="2" t="str">
        <f>IF(AND(ISBLANK(AL370),OR(NOT(ISBLANK(AN370)),NOT(ISBLANK(AO370)))),#N/A,
IF(ISBLANK(AL370),"",
IF(AND(NOT(ISERROR(VLOOKUP(AL370,MonsterTable!$A:$B,MATCH(MonsterTable!$B$1,MonsterTable!$A$1:$B$1,0),0))),OR(ISBLANK(AN370),ISBLANK(AO370))),#N/A,
IFERROR(VLOOKUP(AL370,MonsterTable!$A:$B,MATCH(MonsterTable!$B$1,MonsterTable!$A$1:$B$1,0),0),
IF(OR(NOT(ISBLANK(AN370)),ISBLANK(AO370)),#N/A,
IF(AL370="empty","empty",
VLOOKUP(AL370,MonsterGroupTable!$A:$A,1,0)))))))</f>
        <v/>
      </c>
      <c r="AT370" s="2" t="str">
        <f>IF(AND(ISBLANK(AS370),OR(NOT(ISBLANK(AU370)),NOT(ISBLANK(AV370)))),#N/A,
IF(ISBLANK(AS370),"",
IF(AND(NOT(ISERROR(VLOOKUP(AS370,MonsterTable!$A:$B,MATCH(MonsterTable!$B$1,MonsterTable!$A$1:$B$1,0),0))),OR(ISBLANK(AU370),ISBLANK(AV370))),#N/A,
IFERROR(VLOOKUP(AS370,MonsterTable!$A:$B,MATCH(MonsterTable!$B$1,MonsterTable!$A$1:$B$1,0),0),
IF(OR(NOT(ISBLANK(AU370)),ISBLANK(AV370)),#N/A,
IF(AS370="empty","empty",
VLOOKUP(AS370,MonsterGroupTable!$A:$A,1,0)))))))</f>
        <v/>
      </c>
      <c r="BA370" s="2" t="str">
        <f>IF(AND(ISBLANK(AZ370),OR(NOT(ISBLANK(BB370)),NOT(ISBLANK(BC370)))),#N/A,
IF(ISBLANK(AZ370),"",
IF(AND(NOT(ISERROR(VLOOKUP(AZ370,MonsterTable!$A:$B,MATCH(MonsterTable!$B$1,MonsterTable!$A$1:$B$1,0),0))),OR(ISBLANK(BB370),ISBLANK(BC370))),#N/A,
IFERROR(VLOOKUP(AZ370,MonsterTable!$A:$B,MATCH(MonsterTable!$B$1,MonsterTable!$A$1:$B$1,0),0),
IF(OR(NOT(ISBLANK(BB370)),ISBLANK(BC370)),#N/A,
IF(AZ370="empty","empty",
VLOOKUP(AZ370,MonsterGroupTable!$A:$A,1,0)))))))</f>
        <v/>
      </c>
      <c r="BH370" s="2" t="str">
        <f>IF(AND(ISBLANK(BG370),OR(NOT(ISBLANK(BI370)),NOT(ISBLANK(BJ370)))),#N/A,
IF(ISBLANK(BG370),"",
IF(AND(NOT(ISERROR(VLOOKUP(BG370,MonsterTable!$A:$B,MATCH(MonsterTable!$B$1,MonsterTable!$A$1:$B$1,0),0))),OR(ISBLANK(BI370),ISBLANK(BJ370))),#N/A,
IFERROR(VLOOKUP(BG370,MonsterTable!$A:$B,MATCH(MonsterTable!$B$1,MonsterTable!$A$1:$B$1,0),0),
IF(OR(NOT(ISBLANK(BI370)),ISBLANK(BJ370)),#N/A,
IF(BG370="empty","empty",
VLOOKUP(BG370,MonsterGroupTable!$A:$A,1,0)))))))</f>
        <v/>
      </c>
      <c r="BO370" s="2" t="str">
        <f>IF(AND(ISBLANK(BN370),OR(NOT(ISBLANK(BP370)),NOT(ISBLANK(BQ370)))),#N/A,
IF(ISBLANK(BN370),"",
IF(AND(NOT(ISERROR(VLOOKUP(BN370,MonsterTable!$A:$B,MATCH(MonsterTable!$B$1,MonsterTable!$A$1:$B$1,0),0))),OR(ISBLANK(BP370),ISBLANK(BQ370))),#N/A,
IFERROR(VLOOKUP(BN370,MonsterTable!$A:$B,MATCH(MonsterTable!$B$1,MonsterTable!$A$1:$B$1,0),0),
IF(OR(NOT(ISBLANK(BP370)),ISBLANK(BQ370)),#N/A,
IF(BN370="empty","empty",
VLOOKUP(BN370,MonsterGroupTable!$A:$A,1,0)))))))</f>
        <v/>
      </c>
      <c r="BV370" s="2" t="str">
        <f>IF(AND(ISBLANK(BU370),OR(NOT(ISBLANK(BW370)),NOT(ISBLANK(BX370)))),#N/A,
IF(ISBLANK(BU370),"",
IF(AND(NOT(ISERROR(VLOOKUP(BU370,MonsterTable!$A:$B,MATCH(MonsterTable!$B$1,MonsterTable!$A$1:$B$1,0),0))),OR(ISBLANK(BW370),ISBLANK(BX370))),#N/A,
IFERROR(VLOOKUP(BU370,MonsterTable!$A:$B,MATCH(MonsterTable!$B$1,MonsterTable!$A$1:$B$1,0),0),
IF(OR(NOT(ISBLANK(BW370)),ISBLANK(BX370)),#N/A,
IF(BU370="empty","empty",
VLOOKUP(BU370,MonsterGroupTable!$A:$A,1,0)))))))</f>
        <v/>
      </c>
      <c r="CC370" s="2" t="str">
        <f>IF(AND(ISBLANK(CB370),OR(NOT(ISBLANK(CD370)),NOT(ISBLANK(CE370)))),#N/A,
IF(ISBLANK(CB370),"",
IF(AND(NOT(ISERROR(VLOOKUP(CB370,MonsterTable!$A:$B,MATCH(MonsterTable!$B$1,MonsterTable!$A$1:$B$1,0),0))),OR(ISBLANK(CD370),ISBLANK(CE370))),#N/A,
IFERROR(VLOOKUP(CB370,MonsterTable!$A:$B,MATCH(MonsterTable!$B$1,MonsterTable!$A$1:$B$1,0),0),
IF(OR(NOT(ISBLANK(CD370)),ISBLANK(CE370)),#N/A,
IF(CB370="empty","empty",
VLOOKUP(CB370,MonsterGroupTable!$A:$A,1,0)))))))</f>
        <v/>
      </c>
      <c r="CJ370" s="2" t="str">
        <f>IF(AND(ISBLANK(CI370),OR(NOT(ISBLANK(CK370)),NOT(ISBLANK(CL370)))),#N/A,
IF(ISBLANK(CI370),"",
IF(AND(NOT(ISERROR(VLOOKUP(CI370,MonsterTable!$A:$B,MATCH(MonsterTable!$B$1,MonsterTable!$A$1:$B$1,0),0))),OR(ISBLANK(CK370),ISBLANK(CL370))),#N/A,
IFERROR(VLOOKUP(CI370,MonsterTable!$A:$B,MATCH(MonsterTable!$B$1,MonsterTable!$A$1:$B$1,0),0),
IF(OR(NOT(ISBLANK(CK370)),ISBLANK(CL370)),#N/A,
IF(CI370="empty","empty",
VLOOKUP(CI370,MonsterGroupTable!$A:$A,1,0)))))))</f>
        <v/>
      </c>
    </row>
    <row r="371" spans="1:88">
      <c r="A371">
        <v>10370</v>
      </c>
      <c r="B371">
        <f t="shared" si="10"/>
        <v>1.2</v>
      </c>
      <c r="C371">
        <f t="shared" si="10"/>
        <v>1.1000000000000001</v>
      </c>
      <c r="F371">
        <v>900</v>
      </c>
      <c r="G371">
        <v>24067</v>
      </c>
      <c r="H371">
        <v>0</v>
      </c>
      <c r="I371">
        <v>0</v>
      </c>
      <c r="J371">
        <v>0</v>
      </c>
      <c r="K371" t="s">
        <v>28</v>
      </c>
      <c r="L371" t="s">
        <v>253</v>
      </c>
      <c r="M371" t="s">
        <v>79</v>
      </c>
      <c r="N371" t="s">
        <v>80</v>
      </c>
      <c r="O371">
        <v>0</v>
      </c>
      <c r="P371">
        <v>-4.75</v>
      </c>
      <c r="Q371">
        <v>-3.5</v>
      </c>
      <c r="R371">
        <v>4.75</v>
      </c>
      <c r="S371">
        <v>3</v>
      </c>
      <c r="T371">
        <v>-13.5</v>
      </c>
      <c r="U371">
        <v>2.5499999999999998</v>
      </c>
      <c r="V371">
        <v>-6.75</v>
      </c>
      <c r="W371" t="str">
        <f t="shared" si="11"/>
        <v>g117,5</v>
      </c>
      <c r="X371" s="1" t="s">
        <v>316</v>
      </c>
      <c r="Y371" s="2" t="str">
        <f>IF(AND(ISBLANK(X371),OR(NOT(ISBLANK(Z371)),NOT(ISBLANK(AA371)))),#N/A,
IF(ISBLANK(X371),"",
IF(AND(NOT(ISERROR(VLOOKUP(X371,MonsterTable!$A:$B,MATCH(MonsterTable!$B$1,MonsterTable!$A$1:$B$1,0),0))),OR(ISBLANK(Z371),ISBLANK(AA371))),#N/A,
IFERROR(VLOOKUP(X371,MonsterTable!$A:$B,MATCH(MonsterTable!$B$1,MonsterTable!$A$1:$B$1,0),0),
IF(OR(NOT(ISBLANK(Z371)),ISBLANK(AA371)),#N/A,
IF(X371="empty","empty",
VLOOKUP(X371,MonsterGroupTable!$A:$A,1,0)))))))</f>
        <v>g117</v>
      </c>
      <c r="AA371">
        <v>5</v>
      </c>
      <c r="AF371" s="2" t="str">
        <f>IF(AND(ISBLANK(AE371),OR(NOT(ISBLANK(AG371)),NOT(ISBLANK(AH371)))),#N/A,
IF(ISBLANK(AE371),"",
IF(AND(NOT(ISERROR(VLOOKUP(AE371,MonsterTable!$A:$B,MATCH(MonsterTable!$B$1,MonsterTable!$A$1:$B$1,0),0))),OR(ISBLANK(AG371),ISBLANK(AH371))),#N/A,
IFERROR(VLOOKUP(AE371,MonsterTable!$A:$B,MATCH(MonsterTable!$B$1,MonsterTable!$A$1:$B$1,0),0),
IF(OR(NOT(ISBLANK(AG371)),ISBLANK(AH371)),#N/A,
IF(AE371="empty","empty",
VLOOKUP(AE371,MonsterGroupTable!$A:$A,1,0)))))))</f>
        <v/>
      </c>
      <c r="AM371" s="2" t="str">
        <f>IF(AND(ISBLANK(AL371),OR(NOT(ISBLANK(AN371)),NOT(ISBLANK(AO371)))),#N/A,
IF(ISBLANK(AL371),"",
IF(AND(NOT(ISERROR(VLOOKUP(AL371,MonsterTable!$A:$B,MATCH(MonsterTable!$B$1,MonsterTable!$A$1:$B$1,0),0))),OR(ISBLANK(AN371),ISBLANK(AO371))),#N/A,
IFERROR(VLOOKUP(AL371,MonsterTable!$A:$B,MATCH(MonsterTable!$B$1,MonsterTable!$A$1:$B$1,0),0),
IF(OR(NOT(ISBLANK(AN371)),ISBLANK(AO371)),#N/A,
IF(AL371="empty","empty",
VLOOKUP(AL371,MonsterGroupTable!$A:$A,1,0)))))))</f>
        <v/>
      </c>
      <c r="AT371" s="2" t="str">
        <f>IF(AND(ISBLANK(AS371),OR(NOT(ISBLANK(AU371)),NOT(ISBLANK(AV371)))),#N/A,
IF(ISBLANK(AS371),"",
IF(AND(NOT(ISERROR(VLOOKUP(AS371,MonsterTable!$A:$B,MATCH(MonsterTable!$B$1,MonsterTable!$A$1:$B$1,0),0))),OR(ISBLANK(AU371),ISBLANK(AV371))),#N/A,
IFERROR(VLOOKUP(AS371,MonsterTable!$A:$B,MATCH(MonsterTable!$B$1,MonsterTable!$A$1:$B$1,0),0),
IF(OR(NOT(ISBLANK(AU371)),ISBLANK(AV371)),#N/A,
IF(AS371="empty","empty",
VLOOKUP(AS371,MonsterGroupTable!$A:$A,1,0)))))))</f>
        <v/>
      </c>
      <c r="BA371" s="2" t="str">
        <f>IF(AND(ISBLANK(AZ371),OR(NOT(ISBLANK(BB371)),NOT(ISBLANK(BC371)))),#N/A,
IF(ISBLANK(AZ371),"",
IF(AND(NOT(ISERROR(VLOOKUP(AZ371,MonsterTable!$A:$B,MATCH(MonsterTable!$B$1,MonsterTable!$A$1:$B$1,0),0))),OR(ISBLANK(BB371),ISBLANK(BC371))),#N/A,
IFERROR(VLOOKUP(AZ371,MonsterTable!$A:$B,MATCH(MonsterTable!$B$1,MonsterTable!$A$1:$B$1,0),0),
IF(OR(NOT(ISBLANK(BB371)),ISBLANK(BC371)),#N/A,
IF(AZ371="empty","empty",
VLOOKUP(AZ371,MonsterGroupTable!$A:$A,1,0)))))))</f>
        <v/>
      </c>
      <c r="BH371" s="2" t="str">
        <f>IF(AND(ISBLANK(BG371),OR(NOT(ISBLANK(BI371)),NOT(ISBLANK(BJ371)))),#N/A,
IF(ISBLANK(BG371),"",
IF(AND(NOT(ISERROR(VLOOKUP(BG371,MonsterTable!$A:$B,MATCH(MonsterTable!$B$1,MonsterTable!$A$1:$B$1,0),0))),OR(ISBLANK(BI371),ISBLANK(BJ371))),#N/A,
IFERROR(VLOOKUP(BG371,MonsterTable!$A:$B,MATCH(MonsterTable!$B$1,MonsterTable!$A$1:$B$1,0),0),
IF(OR(NOT(ISBLANK(BI371)),ISBLANK(BJ371)),#N/A,
IF(BG371="empty","empty",
VLOOKUP(BG371,MonsterGroupTable!$A:$A,1,0)))))))</f>
        <v/>
      </c>
      <c r="BO371" s="2" t="str">
        <f>IF(AND(ISBLANK(BN371),OR(NOT(ISBLANK(BP371)),NOT(ISBLANK(BQ371)))),#N/A,
IF(ISBLANK(BN371),"",
IF(AND(NOT(ISERROR(VLOOKUP(BN371,MonsterTable!$A:$B,MATCH(MonsterTable!$B$1,MonsterTable!$A$1:$B$1,0),0))),OR(ISBLANK(BP371),ISBLANK(BQ371))),#N/A,
IFERROR(VLOOKUP(BN371,MonsterTable!$A:$B,MATCH(MonsterTable!$B$1,MonsterTable!$A$1:$B$1,0),0),
IF(OR(NOT(ISBLANK(BP371)),ISBLANK(BQ371)),#N/A,
IF(BN371="empty","empty",
VLOOKUP(BN371,MonsterGroupTable!$A:$A,1,0)))))))</f>
        <v/>
      </c>
      <c r="BV371" s="2" t="str">
        <f>IF(AND(ISBLANK(BU371),OR(NOT(ISBLANK(BW371)),NOT(ISBLANK(BX371)))),#N/A,
IF(ISBLANK(BU371),"",
IF(AND(NOT(ISERROR(VLOOKUP(BU371,MonsterTable!$A:$B,MATCH(MonsterTable!$B$1,MonsterTable!$A$1:$B$1,0),0))),OR(ISBLANK(BW371),ISBLANK(BX371))),#N/A,
IFERROR(VLOOKUP(BU371,MonsterTable!$A:$B,MATCH(MonsterTable!$B$1,MonsterTable!$A$1:$B$1,0),0),
IF(OR(NOT(ISBLANK(BW371)),ISBLANK(BX371)),#N/A,
IF(BU371="empty","empty",
VLOOKUP(BU371,MonsterGroupTable!$A:$A,1,0)))))))</f>
        <v/>
      </c>
      <c r="CC371" s="2" t="str">
        <f>IF(AND(ISBLANK(CB371),OR(NOT(ISBLANK(CD371)),NOT(ISBLANK(CE371)))),#N/A,
IF(ISBLANK(CB371),"",
IF(AND(NOT(ISERROR(VLOOKUP(CB371,MonsterTable!$A:$B,MATCH(MonsterTable!$B$1,MonsterTable!$A$1:$B$1,0),0))),OR(ISBLANK(CD371),ISBLANK(CE371))),#N/A,
IFERROR(VLOOKUP(CB371,MonsterTable!$A:$B,MATCH(MonsterTable!$B$1,MonsterTable!$A$1:$B$1,0),0),
IF(OR(NOT(ISBLANK(CD371)),ISBLANK(CE371)),#N/A,
IF(CB371="empty","empty",
VLOOKUP(CB371,MonsterGroupTable!$A:$A,1,0)))))))</f>
        <v/>
      </c>
      <c r="CJ371" s="2" t="str">
        <f>IF(AND(ISBLANK(CI371),OR(NOT(ISBLANK(CK371)),NOT(ISBLANK(CL371)))),#N/A,
IF(ISBLANK(CI371),"",
IF(AND(NOT(ISERROR(VLOOKUP(CI371,MonsterTable!$A:$B,MATCH(MonsterTable!$B$1,MonsterTable!$A$1:$B$1,0),0))),OR(ISBLANK(CK371),ISBLANK(CL371))),#N/A,
IFERROR(VLOOKUP(CI371,MonsterTable!$A:$B,MATCH(MonsterTable!$B$1,MonsterTable!$A$1:$B$1,0),0),
IF(OR(NOT(ISBLANK(CK371)),ISBLANK(CL371)),#N/A,
IF(CI371="empty","empty",
VLOOKUP(CI371,MonsterGroupTable!$A:$A,1,0)))))))</f>
        <v/>
      </c>
    </row>
    <row r="372" spans="1:88">
      <c r="A372">
        <v>10371</v>
      </c>
      <c r="B372">
        <f t="shared" si="10"/>
        <v>1.1000000000000001</v>
      </c>
      <c r="C372">
        <f t="shared" si="10"/>
        <v>1.1000000000000001</v>
      </c>
      <c r="F372">
        <v>900</v>
      </c>
      <c r="G372">
        <v>24202</v>
      </c>
      <c r="H372">
        <v>0</v>
      </c>
      <c r="I372">
        <v>0</v>
      </c>
      <c r="J372">
        <v>0</v>
      </c>
      <c r="K372" t="s">
        <v>28</v>
      </c>
      <c r="L372" t="s">
        <v>254</v>
      </c>
      <c r="M372" t="s">
        <v>79</v>
      </c>
      <c r="N372" t="s">
        <v>80</v>
      </c>
      <c r="O372">
        <v>0</v>
      </c>
      <c r="P372">
        <v>-4.75</v>
      </c>
      <c r="Q372">
        <v>-3.5</v>
      </c>
      <c r="R372">
        <v>4.75</v>
      </c>
      <c r="S372">
        <v>3</v>
      </c>
      <c r="T372">
        <v>-13.5</v>
      </c>
      <c r="U372">
        <v>2.5499999999999998</v>
      </c>
      <c r="V372">
        <v>-6.75</v>
      </c>
      <c r="W372" t="str">
        <f t="shared" si="11"/>
        <v>g118,5</v>
      </c>
      <c r="X372" s="1" t="s">
        <v>317</v>
      </c>
      <c r="Y372" s="2" t="str">
        <f>IF(AND(ISBLANK(X372),OR(NOT(ISBLANK(Z372)),NOT(ISBLANK(AA372)))),#N/A,
IF(ISBLANK(X372),"",
IF(AND(NOT(ISERROR(VLOOKUP(X372,MonsterTable!$A:$B,MATCH(MonsterTable!$B$1,MonsterTable!$A$1:$B$1,0),0))),OR(ISBLANK(Z372),ISBLANK(AA372))),#N/A,
IFERROR(VLOOKUP(X372,MonsterTable!$A:$B,MATCH(MonsterTable!$B$1,MonsterTable!$A$1:$B$1,0),0),
IF(OR(NOT(ISBLANK(Z372)),ISBLANK(AA372)),#N/A,
IF(X372="empty","empty",
VLOOKUP(X372,MonsterGroupTable!$A:$A,1,0)))))))</f>
        <v>g118</v>
      </c>
      <c r="AA372">
        <v>5</v>
      </c>
      <c r="AF372" s="2" t="str">
        <f>IF(AND(ISBLANK(AE372),OR(NOT(ISBLANK(AG372)),NOT(ISBLANK(AH372)))),#N/A,
IF(ISBLANK(AE372),"",
IF(AND(NOT(ISERROR(VLOOKUP(AE372,MonsterTable!$A:$B,MATCH(MonsterTable!$B$1,MonsterTable!$A$1:$B$1,0),0))),OR(ISBLANK(AG372),ISBLANK(AH372))),#N/A,
IFERROR(VLOOKUP(AE372,MonsterTable!$A:$B,MATCH(MonsterTable!$B$1,MonsterTable!$A$1:$B$1,0),0),
IF(OR(NOT(ISBLANK(AG372)),ISBLANK(AH372)),#N/A,
IF(AE372="empty","empty",
VLOOKUP(AE372,MonsterGroupTable!$A:$A,1,0)))))))</f>
        <v/>
      </c>
      <c r="AM372" s="2" t="str">
        <f>IF(AND(ISBLANK(AL372),OR(NOT(ISBLANK(AN372)),NOT(ISBLANK(AO372)))),#N/A,
IF(ISBLANK(AL372),"",
IF(AND(NOT(ISERROR(VLOOKUP(AL372,MonsterTable!$A:$B,MATCH(MonsterTable!$B$1,MonsterTable!$A$1:$B$1,0),0))),OR(ISBLANK(AN372),ISBLANK(AO372))),#N/A,
IFERROR(VLOOKUP(AL372,MonsterTable!$A:$B,MATCH(MonsterTable!$B$1,MonsterTable!$A$1:$B$1,0),0),
IF(OR(NOT(ISBLANK(AN372)),ISBLANK(AO372)),#N/A,
IF(AL372="empty","empty",
VLOOKUP(AL372,MonsterGroupTable!$A:$A,1,0)))))))</f>
        <v/>
      </c>
      <c r="AT372" s="2" t="str">
        <f>IF(AND(ISBLANK(AS372),OR(NOT(ISBLANK(AU372)),NOT(ISBLANK(AV372)))),#N/A,
IF(ISBLANK(AS372),"",
IF(AND(NOT(ISERROR(VLOOKUP(AS372,MonsterTable!$A:$B,MATCH(MonsterTable!$B$1,MonsterTable!$A$1:$B$1,0),0))),OR(ISBLANK(AU372),ISBLANK(AV372))),#N/A,
IFERROR(VLOOKUP(AS372,MonsterTable!$A:$B,MATCH(MonsterTable!$B$1,MonsterTable!$A$1:$B$1,0),0),
IF(OR(NOT(ISBLANK(AU372)),ISBLANK(AV372)),#N/A,
IF(AS372="empty","empty",
VLOOKUP(AS372,MonsterGroupTable!$A:$A,1,0)))))))</f>
        <v/>
      </c>
      <c r="BA372" s="2" t="str">
        <f>IF(AND(ISBLANK(AZ372),OR(NOT(ISBLANK(BB372)),NOT(ISBLANK(BC372)))),#N/A,
IF(ISBLANK(AZ372),"",
IF(AND(NOT(ISERROR(VLOOKUP(AZ372,MonsterTable!$A:$B,MATCH(MonsterTable!$B$1,MonsterTable!$A$1:$B$1,0),0))),OR(ISBLANK(BB372),ISBLANK(BC372))),#N/A,
IFERROR(VLOOKUP(AZ372,MonsterTable!$A:$B,MATCH(MonsterTable!$B$1,MonsterTable!$A$1:$B$1,0),0),
IF(OR(NOT(ISBLANK(BB372)),ISBLANK(BC372)),#N/A,
IF(AZ372="empty","empty",
VLOOKUP(AZ372,MonsterGroupTable!$A:$A,1,0)))))))</f>
        <v/>
      </c>
      <c r="BH372" s="2" t="str">
        <f>IF(AND(ISBLANK(BG372),OR(NOT(ISBLANK(BI372)),NOT(ISBLANK(BJ372)))),#N/A,
IF(ISBLANK(BG372),"",
IF(AND(NOT(ISERROR(VLOOKUP(BG372,MonsterTable!$A:$B,MATCH(MonsterTable!$B$1,MonsterTable!$A$1:$B$1,0),0))),OR(ISBLANK(BI372),ISBLANK(BJ372))),#N/A,
IFERROR(VLOOKUP(BG372,MonsterTable!$A:$B,MATCH(MonsterTable!$B$1,MonsterTable!$A$1:$B$1,0),0),
IF(OR(NOT(ISBLANK(BI372)),ISBLANK(BJ372)),#N/A,
IF(BG372="empty","empty",
VLOOKUP(BG372,MonsterGroupTable!$A:$A,1,0)))))))</f>
        <v/>
      </c>
      <c r="BO372" s="2" t="str">
        <f>IF(AND(ISBLANK(BN372),OR(NOT(ISBLANK(BP372)),NOT(ISBLANK(BQ372)))),#N/A,
IF(ISBLANK(BN372),"",
IF(AND(NOT(ISERROR(VLOOKUP(BN372,MonsterTable!$A:$B,MATCH(MonsterTable!$B$1,MonsterTable!$A$1:$B$1,0),0))),OR(ISBLANK(BP372),ISBLANK(BQ372))),#N/A,
IFERROR(VLOOKUP(BN372,MonsterTable!$A:$B,MATCH(MonsterTable!$B$1,MonsterTable!$A$1:$B$1,0),0),
IF(OR(NOT(ISBLANK(BP372)),ISBLANK(BQ372)),#N/A,
IF(BN372="empty","empty",
VLOOKUP(BN372,MonsterGroupTable!$A:$A,1,0)))))))</f>
        <v/>
      </c>
      <c r="BV372" s="2" t="str">
        <f>IF(AND(ISBLANK(BU372),OR(NOT(ISBLANK(BW372)),NOT(ISBLANK(BX372)))),#N/A,
IF(ISBLANK(BU372),"",
IF(AND(NOT(ISERROR(VLOOKUP(BU372,MonsterTable!$A:$B,MATCH(MonsterTable!$B$1,MonsterTable!$A$1:$B$1,0),0))),OR(ISBLANK(BW372),ISBLANK(BX372))),#N/A,
IFERROR(VLOOKUP(BU372,MonsterTable!$A:$B,MATCH(MonsterTable!$B$1,MonsterTable!$A$1:$B$1,0),0),
IF(OR(NOT(ISBLANK(BW372)),ISBLANK(BX372)),#N/A,
IF(BU372="empty","empty",
VLOOKUP(BU372,MonsterGroupTable!$A:$A,1,0)))))))</f>
        <v/>
      </c>
      <c r="CC372" s="2" t="str">
        <f>IF(AND(ISBLANK(CB372),OR(NOT(ISBLANK(CD372)),NOT(ISBLANK(CE372)))),#N/A,
IF(ISBLANK(CB372),"",
IF(AND(NOT(ISERROR(VLOOKUP(CB372,MonsterTable!$A:$B,MATCH(MonsterTable!$B$1,MonsterTable!$A$1:$B$1,0),0))),OR(ISBLANK(CD372),ISBLANK(CE372))),#N/A,
IFERROR(VLOOKUP(CB372,MonsterTable!$A:$B,MATCH(MonsterTable!$B$1,MonsterTable!$A$1:$B$1,0),0),
IF(OR(NOT(ISBLANK(CD372)),ISBLANK(CE372)),#N/A,
IF(CB372="empty","empty",
VLOOKUP(CB372,MonsterGroupTable!$A:$A,1,0)))))))</f>
        <v/>
      </c>
      <c r="CJ372" s="2" t="str">
        <f>IF(AND(ISBLANK(CI372),OR(NOT(ISBLANK(CK372)),NOT(ISBLANK(CL372)))),#N/A,
IF(ISBLANK(CI372),"",
IF(AND(NOT(ISERROR(VLOOKUP(CI372,MonsterTable!$A:$B,MATCH(MonsterTable!$B$1,MonsterTable!$A$1:$B$1,0),0))),OR(ISBLANK(CK372),ISBLANK(CL372))),#N/A,
IFERROR(VLOOKUP(CI372,MonsterTable!$A:$B,MATCH(MonsterTable!$B$1,MonsterTable!$A$1:$B$1,0),0),
IF(OR(NOT(ISBLANK(CK372)),ISBLANK(CL372)),#N/A,
IF(CI372="empty","empty",
VLOOKUP(CI372,MonsterGroupTable!$A:$A,1,0)))))))</f>
        <v/>
      </c>
    </row>
    <row r="373" spans="1:88">
      <c r="A373">
        <v>10372</v>
      </c>
      <c r="B373">
        <f t="shared" si="10"/>
        <v>1.1000000000000001</v>
      </c>
      <c r="C373">
        <f t="shared" si="10"/>
        <v>1.1000000000000001</v>
      </c>
      <c r="F373">
        <v>900</v>
      </c>
      <c r="G373">
        <v>24337</v>
      </c>
      <c r="H373">
        <v>0</v>
      </c>
      <c r="I373">
        <v>0</v>
      </c>
      <c r="J373">
        <v>0</v>
      </c>
      <c r="K373" t="s">
        <v>28</v>
      </c>
      <c r="L373" t="s">
        <v>254</v>
      </c>
      <c r="M373" t="s">
        <v>79</v>
      </c>
      <c r="N373" t="s">
        <v>80</v>
      </c>
      <c r="O373">
        <v>0</v>
      </c>
      <c r="P373">
        <v>-4.75</v>
      </c>
      <c r="Q373">
        <v>-3.5</v>
      </c>
      <c r="R373">
        <v>4.75</v>
      </c>
      <c r="S373">
        <v>3</v>
      </c>
      <c r="T373">
        <v>-13.5</v>
      </c>
      <c r="U373">
        <v>2.5499999999999998</v>
      </c>
      <c r="V373">
        <v>-6.75</v>
      </c>
      <c r="W373" t="str">
        <f t="shared" si="11"/>
        <v>g118,5</v>
      </c>
      <c r="X373" s="1" t="s">
        <v>317</v>
      </c>
      <c r="Y373" s="2" t="str">
        <f>IF(AND(ISBLANK(X373),OR(NOT(ISBLANK(Z373)),NOT(ISBLANK(AA373)))),#N/A,
IF(ISBLANK(X373),"",
IF(AND(NOT(ISERROR(VLOOKUP(X373,MonsterTable!$A:$B,MATCH(MonsterTable!$B$1,MonsterTable!$A$1:$B$1,0),0))),OR(ISBLANK(Z373),ISBLANK(AA373))),#N/A,
IFERROR(VLOOKUP(X373,MonsterTable!$A:$B,MATCH(MonsterTable!$B$1,MonsterTable!$A$1:$B$1,0),0),
IF(OR(NOT(ISBLANK(Z373)),ISBLANK(AA373)),#N/A,
IF(X373="empty","empty",
VLOOKUP(X373,MonsterGroupTable!$A:$A,1,0)))))))</f>
        <v>g118</v>
      </c>
      <c r="AA373">
        <v>5</v>
      </c>
      <c r="AF373" s="2" t="str">
        <f>IF(AND(ISBLANK(AE373),OR(NOT(ISBLANK(AG373)),NOT(ISBLANK(AH373)))),#N/A,
IF(ISBLANK(AE373),"",
IF(AND(NOT(ISERROR(VLOOKUP(AE373,MonsterTable!$A:$B,MATCH(MonsterTable!$B$1,MonsterTable!$A$1:$B$1,0),0))),OR(ISBLANK(AG373),ISBLANK(AH373))),#N/A,
IFERROR(VLOOKUP(AE373,MonsterTable!$A:$B,MATCH(MonsterTable!$B$1,MonsterTable!$A$1:$B$1,0),0),
IF(OR(NOT(ISBLANK(AG373)),ISBLANK(AH373)),#N/A,
IF(AE373="empty","empty",
VLOOKUP(AE373,MonsterGroupTable!$A:$A,1,0)))))))</f>
        <v/>
      </c>
      <c r="AM373" s="2" t="str">
        <f>IF(AND(ISBLANK(AL373),OR(NOT(ISBLANK(AN373)),NOT(ISBLANK(AO373)))),#N/A,
IF(ISBLANK(AL373),"",
IF(AND(NOT(ISERROR(VLOOKUP(AL373,MonsterTable!$A:$B,MATCH(MonsterTable!$B$1,MonsterTable!$A$1:$B$1,0),0))),OR(ISBLANK(AN373),ISBLANK(AO373))),#N/A,
IFERROR(VLOOKUP(AL373,MonsterTable!$A:$B,MATCH(MonsterTable!$B$1,MonsterTable!$A$1:$B$1,0),0),
IF(OR(NOT(ISBLANK(AN373)),ISBLANK(AO373)),#N/A,
IF(AL373="empty","empty",
VLOOKUP(AL373,MonsterGroupTable!$A:$A,1,0)))))))</f>
        <v/>
      </c>
      <c r="AT373" s="2" t="str">
        <f>IF(AND(ISBLANK(AS373),OR(NOT(ISBLANK(AU373)),NOT(ISBLANK(AV373)))),#N/A,
IF(ISBLANK(AS373),"",
IF(AND(NOT(ISERROR(VLOOKUP(AS373,MonsterTable!$A:$B,MATCH(MonsterTable!$B$1,MonsterTable!$A$1:$B$1,0),0))),OR(ISBLANK(AU373),ISBLANK(AV373))),#N/A,
IFERROR(VLOOKUP(AS373,MonsterTable!$A:$B,MATCH(MonsterTable!$B$1,MonsterTable!$A$1:$B$1,0),0),
IF(OR(NOT(ISBLANK(AU373)),ISBLANK(AV373)),#N/A,
IF(AS373="empty","empty",
VLOOKUP(AS373,MonsterGroupTable!$A:$A,1,0)))))))</f>
        <v/>
      </c>
      <c r="BA373" s="2" t="str">
        <f>IF(AND(ISBLANK(AZ373),OR(NOT(ISBLANK(BB373)),NOT(ISBLANK(BC373)))),#N/A,
IF(ISBLANK(AZ373),"",
IF(AND(NOT(ISERROR(VLOOKUP(AZ373,MonsterTable!$A:$B,MATCH(MonsterTable!$B$1,MonsterTable!$A$1:$B$1,0),0))),OR(ISBLANK(BB373),ISBLANK(BC373))),#N/A,
IFERROR(VLOOKUP(AZ373,MonsterTable!$A:$B,MATCH(MonsterTable!$B$1,MonsterTable!$A$1:$B$1,0),0),
IF(OR(NOT(ISBLANK(BB373)),ISBLANK(BC373)),#N/A,
IF(AZ373="empty","empty",
VLOOKUP(AZ373,MonsterGroupTable!$A:$A,1,0)))))))</f>
        <v/>
      </c>
      <c r="BH373" s="2" t="str">
        <f>IF(AND(ISBLANK(BG373),OR(NOT(ISBLANK(BI373)),NOT(ISBLANK(BJ373)))),#N/A,
IF(ISBLANK(BG373),"",
IF(AND(NOT(ISERROR(VLOOKUP(BG373,MonsterTable!$A:$B,MATCH(MonsterTable!$B$1,MonsterTable!$A$1:$B$1,0),0))),OR(ISBLANK(BI373),ISBLANK(BJ373))),#N/A,
IFERROR(VLOOKUP(BG373,MonsterTable!$A:$B,MATCH(MonsterTable!$B$1,MonsterTable!$A$1:$B$1,0),0),
IF(OR(NOT(ISBLANK(BI373)),ISBLANK(BJ373)),#N/A,
IF(BG373="empty","empty",
VLOOKUP(BG373,MonsterGroupTable!$A:$A,1,0)))))))</f>
        <v/>
      </c>
      <c r="BO373" s="2" t="str">
        <f>IF(AND(ISBLANK(BN373),OR(NOT(ISBLANK(BP373)),NOT(ISBLANK(BQ373)))),#N/A,
IF(ISBLANK(BN373),"",
IF(AND(NOT(ISERROR(VLOOKUP(BN373,MonsterTable!$A:$B,MATCH(MonsterTable!$B$1,MonsterTable!$A$1:$B$1,0),0))),OR(ISBLANK(BP373),ISBLANK(BQ373))),#N/A,
IFERROR(VLOOKUP(BN373,MonsterTable!$A:$B,MATCH(MonsterTable!$B$1,MonsterTable!$A$1:$B$1,0),0),
IF(OR(NOT(ISBLANK(BP373)),ISBLANK(BQ373)),#N/A,
IF(BN373="empty","empty",
VLOOKUP(BN373,MonsterGroupTable!$A:$A,1,0)))))))</f>
        <v/>
      </c>
      <c r="BV373" s="2" t="str">
        <f>IF(AND(ISBLANK(BU373),OR(NOT(ISBLANK(BW373)),NOT(ISBLANK(BX373)))),#N/A,
IF(ISBLANK(BU373),"",
IF(AND(NOT(ISERROR(VLOOKUP(BU373,MonsterTable!$A:$B,MATCH(MonsterTable!$B$1,MonsterTable!$A$1:$B$1,0),0))),OR(ISBLANK(BW373),ISBLANK(BX373))),#N/A,
IFERROR(VLOOKUP(BU373,MonsterTable!$A:$B,MATCH(MonsterTable!$B$1,MonsterTable!$A$1:$B$1,0),0),
IF(OR(NOT(ISBLANK(BW373)),ISBLANK(BX373)),#N/A,
IF(BU373="empty","empty",
VLOOKUP(BU373,MonsterGroupTable!$A:$A,1,0)))))))</f>
        <v/>
      </c>
      <c r="CC373" s="2" t="str">
        <f>IF(AND(ISBLANK(CB373),OR(NOT(ISBLANK(CD373)),NOT(ISBLANK(CE373)))),#N/A,
IF(ISBLANK(CB373),"",
IF(AND(NOT(ISERROR(VLOOKUP(CB373,MonsterTable!$A:$B,MATCH(MonsterTable!$B$1,MonsterTable!$A$1:$B$1,0),0))),OR(ISBLANK(CD373),ISBLANK(CE373))),#N/A,
IFERROR(VLOOKUP(CB373,MonsterTable!$A:$B,MATCH(MonsterTable!$B$1,MonsterTable!$A$1:$B$1,0),0),
IF(OR(NOT(ISBLANK(CD373)),ISBLANK(CE373)),#N/A,
IF(CB373="empty","empty",
VLOOKUP(CB373,MonsterGroupTable!$A:$A,1,0)))))))</f>
        <v/>
      </c>
      <c r="CJ373" s="2" t="str">
        <f>IF(AND(ISBLANK(CI373),OR(NOT(ISBLANK(CK373)),NOT(ISBLANK(CL373)))),#N/A,
IF(ISBLANK(CI373),"",
IF(AND(NOT(ISERROR(VLOOKUP(CI373,MonsterTable!$A:$B,MATCH(MonsterTable!$B$1,MonsterTable!$A$1:$B$1,0),0))),OR(ISBLANK(CK373),ISBLANK(CL373))),#N/A,
IFERROR(VLOOKUP(CI373,MonsterTable!$A:$B,MATCH(MonsterTable!$B$1,MonsterTable!$A$1:$B$1,0),0),
IF(OR(NOT(ISBLANK(CK373)),ISBLANK(CL373)),#N/A,
IF(CI373="empty","empty",
VLOOKUP(CI373,MonsterGroupTable!$A:$A,1,0)))))))</f>
        <v/>
      </c>
    </row>
    <row r="374" spans="1:88">
      <c r="A374">
        <v>10373</v>
      </c>
      <c r="B374">
        <f t="shared" si="10"/>
        <v>1.1000000000000001</v>
      </c>
      <c r="C374">
        <f t="shared" si="10"/>
        <v>1.1000000000000001</v>
      </c>
      <c r="F374">
        <v>900</v>
      </c>
      <c r="G374">
        <v>24472</v>
      </c>
      <c r="H374">
        <v>0</v>
      </c>
      <c r="I374">
        <v>0</v>
      </c>
      <c r="J374">
        <v>0</v>
      </c>
      <c r="K374" t="s">
        <v>28</v>
      </c>
      <c r="L374" t="s">
        <v>254</v>
      </c>
      <c r="M374" t="s">
        <v>79</v>
      </c>
      <c r="N374" t="s">
        <v>80</v>
      </c>
      <c r="O374">
        <v>0</v>
      </c>
      <c r="P374">
        <v>-4.75</v>
      </c>
      <c r="Q374">
        <v>-3.5</v>
      </c>
      <c r="R374">
        <v>4.75</v>
      </c>
      <c r="S374">
        <v>3</v>
      </c>
      <c r="T374">
        <v>-13.5</v>
      </c>
      <c r="U374">
        <v>2.5499999999999998</v>
      </c>
      <c r="V374">
        <v>-6.75</v>
      </c>
      <c r="W374" t="str">
        <f t="shared" si="11"/>
        <v>g118,5</v>
      </c>
      <c r="X374" s="1" t="s">
        <v>317</v>
      </c>
      <c r="Y374" s="2" t="str">
        <f>IF(AND(ISBLANK(X374),OR(NOT(ISBLANK(Z374)),NOT(ISBLANK(AA374)))),#N/A,
IF(ISBLANK(X374),"",
IF(AND(NOT(ISERROR(VLOOKUP(X374,MonsterTable!$A:$B,MATCH(MonsterTable!$B$1,MonsterTable!$A$1:$B$1,0),0))),OR(ISBLANK(Z374),ISBLANK(AA374))),#N/A,
IFERROR(VLOOKUP(X374,MonsterTable!$A:$B,MATCH(MonsterTable!$B$1,MonsterTable!$A$1:$B$1,0),0),
IF(OR(NOT(ISBLANK(Z374)),ISBLANK(AA374)),#N/A,
IF(X374="empty","empty",
VLOOKUP(X374,MonsterGroupTable!$A:$A,1,0)))))))</f>
        <v>g118</v>
      </c>
      <c r="AA374">
        <v>5</v>
      </c>
      <c r="AF374" s="2" t="str">
        <f>IF(AND(ISBLANK(AE374),OR(NOT(ISBLANK(AG374)),NOT(ISBLANK(AH374)))),#N/A,
IF(ISBLANK(AE374),"",
IF(AND(NOT(ISERROR(VLOOKUP(AE374,MonsterTable!$A:$B,MATCH(MonsterTable!$B$1,MonsterTable!$A$1:$B$1,0),0))),OR(ISBLANK(AG374),ISBLANK(AH374))),#N/A,
IFERROR(VLOOKUP(AE374,MonsterTable!$A:$B,MATCH(MonsterTable!$B$1,MonsterTable!$A$1:$B$1,0),0),
IF(OR(NOT(ISBLANK(AG374)),ISBLANK(AH374)),#N/A,
IF(AE374="empty","empty",
VLOOKUP(AE374,MonsterGroupTable!$A:$A,1,0)))))))</f>
        <v/>
      </c>
      <c r="AM374" s="2" t="str">
        <f>IF(AND(ISBLANK(AL374),OR(NOT(ISBLANK(AN374)),NOT(ISBLANK(AO374)))),#N/A,
IF(ISBLANK(AL374),"",
IF(AND(NOT(ISERROR(VLOOKUP(AL374,MonsterTable!$A:$B,MATCH(MonsterTable!$B$1,MonsterTable!$A$1:$B$1,0),0))),OR(ISBLANK(AN374),ISBLANK(AO374))),#N/A,
IFERROR(VLOOKUP(AL374,MonsterTable!$A:$B,MATCH(MonsterTable!$B$1,MonsterTable!$A$1:$B$1,0),0),
IF(OR(NOT(ISBLANK(AN374)),ISBLANK(AO374)),#N/A,
IF(AL374="empty","empty",
VLOOKUP(AL374,MonsterGroupTable!$A:$A,1,0)))))))</f>
        <v/>
      </c>
      <c r="AT374" s="2" t="str">
        <f>IF(AND(ISBLANK(AS374),OR(NOT(ISBLANK(AU374)),NOT(ISBLANK(AV374)))),#N/A,
IF(ISBLANK(AS374),"",
IF(AND(NOT(ISERROR(VLOOKUP(AS374,MonsterTable!$A:$B,MATCH(MonsterTable!$B$1,MonsterTable!$A$1:$B$1,0),0))),OR(ISBLANK(AU374),ISBLANK(AV374))),#N/A,
IFERROR(VLOOKUP(AS374,MonsterTable!$A:$B,MATCH(MonsterTable!$B$1,MonsterTable!$A$1:$B$1,0),0),
IF(OR(NOT(ISBLANK(AU374)),ISBLANK(AV374)),#N/A,
IF(AS374="empty","empty",
VLOOKUP(AS374,MonsterGroupTable!$A:$A,1,0)))))))</f>
        <v/>
      </c>
      <c r="BA374" s="2" t="str">
        <f>IF(AND(ISBLANK(AZ374),OR(NOT(ISBLANK(BB374)),NOT(ISBLANK(BC374)))),#N/A,
IF(ISBLANK(AZ374),"",
IF(AND(NOT(ISERROR(VLOOKUP(AZ374,MonsterTable!$A:$B,MATCH(MonsterTable!$B$1,MonsterTable!$A$1:$B$1,0),0))),OR(ISBLANK(BB374),ISBLANK(BC374))),#N/A,
IFERROR(VLOOKUP(AZ374,MonsterTable!$A:$B,MATCH(MonsterTable!$B$1,MonsterTable!$A$1:$B$1,0),0),
IF(OR(NOT(ISBLANK(BB374)),ISBLANK(BC374)),#N/A,
IF(AZ374="empty","empty",
VLOOKUP(AZ374,MonsterGroupTable!$A:$A,1,0)))))))</f>
        <v/>
      </c>
      <c r="BH374" s="2" t="str">
        <f>IF(AND(ISBLANK(BG374),OR(NOT(ISBLANK(BI374)),NOT(ISBLANK(BJ374)))),#N/A,
IF(ISBLANK(BG374),"",
IF(AND(NOT(ISERROR(VLOOKUP(BG374,MonsterTable!$A:$B,MATCH(MonsterTable!$B$1,MonsterTable!$A$1:$B$1,0),0))),OR(ISBLANK(BI374),ISBLANK(BJ374))),#N/A,
IFERROR(VLOOKUP(BG374,MonsterTable!$A:$B,MATCH(MonsterTable!$B$1,MonsterTable!$A$1:$B$1,0),0),
IF(OR(NOT(ISBLANK(BI374)),ISBLANK(BJ374)),#N/A,
IF(BG374="empty","empty",
VLOOKUP(BG374,MonsterGroupTable!$A:$A,1,0)))))))</f>
        <v/>
      </c>
      <c r="BO374" s="2" t="str">
        <f>IF(AND(ISBLANK(BN374),OR(NOT(ISBLANK(BP374)),NOT(ISBLANK(BQ374)))),#N/A,
IF(ISBLANK(BN374),"",
IF(AND(NOT(ISERROR(VLOOKUP(BN374,MonsterTable!$A:$B,MATCH(MonsterTable!$B$1,MonsterTable!$A$1:$B$1,0),0))),OR(ISBLANK(BP374),ISBLANK(BQ374))),#N/A,
IFERROR(VLOOKUP(BN374,MonsterTable!$A:$B,MATCH(MonsterTable!$B$1,MonsterTable!$A$1:$B$1,0),0),
IF(OR(NOT(ISBLANK(BP374)),ISBLANK(BQ374)),#N/A,
IF(BN374="empty","empty",
VLOOKUP(BN374,MonsterGroupTable!$A:$A,1,0)))))))</f>
        <v/>
      </c>
      <c r="BV374" s="2" t="str">
        <f>IF(AND(ISBLANK(BU374),OR(NOT(ISBLANK(BW374)),NOT(ISBLANK(BX374)))),#N/A,
IF(ISBLANK(BU374),"",
IF(AND(NOT(ISERROR(VLOOKUP(BU374,MonsterTable!$A:$B,MATCH(MonsterTable!$B$1,MonsterTable!$A$1:$B$1,0),0))),OR(ISBLANK(BW374),ISBLANK(BX374))),#N/A,
IFERROR(VLOOKUP(BU374,MonsterTable!$A:$B,MATCH(MonsterTable!$B$1,MonsterTable!$A$1:$B$1,0),0),
IF(OR(NOT(ISBLANK(BW374)),ISBLANK(BX374)),#N/A,
IF(BU374="empty","empty",
VLOOKUP(BU374,MonsterGroupTable!$A:$A,1,0)))))))</f>
        <v/>
      </c>
      <c r="CC374" s="2" t="str">
        <f>IF(AND(ISBLANK(CB374),OR(NOT(ISBLANK(CD374)),NOT(ISBLANK(CE374)))),#N/A,
IF(ISBLANK(CB374),"",
IF(AND(NOT(ISERROR(VLOOKUP(CB374,MonsterTable!$A:$B,MATCH(MonsterTable!$B$1,MonsterTable!$A$1:$B$1,0),0))),OR(ISBLANK(CD374),ISBLANK(CE374))),#N/A,
IFERROR(VLOOKUP(CB374,MonsterTable!$A:$B,MATCH(MonsterTable!$B$1,MonsterTable!$A$1:$B$1,0),0),
IF(OR(NOT(ISBLANK(CD374)),ISBLANK(CE374)),#N/A,
IF(CB374="empty","empty",
VLOOKUP(CB374,MonsterGroupTable!$A:$A,1,0)))))))</f>
        <v/>
      </c>
      <c r="CJ374" s="2" t="str">
        <f>IF(AND(ISBLANK(CI374),OR(NOT(ISBLANK(CK374)),NOT(ISBLANK(CL374)))),#N/A,
IF(ISBLANK(CI374),"",
IF(AND(NOT(ISERROR(VLOOKUP(CI374,MonsterTable!$A:$B,MATCH(MonsterTable!$B$1,MonsterTable!$A$1:$B$1,0),0))),OR(ISBLANK(CK374),ISBLANK(CL374))),#N/A,
IFERROR(VLOOKUP(CI374,MonsterTable!$A:$B,MATCH(MonsterTable!$B$1,MonsterTable!$A$1:$B$1,0),0),
IF(OR(NOT(ISBLANK(CK374)),ISBLANK(CL374)),#N/A,
IF(CI374="empty","empty",
VLOOKUP(CI374,MonsterGroupTable!$A:$A,1,0)))))))</f>
        <v/>
      </c>
    </row>
    <row r="375" spans="1:88">
      <c r="A375">
        <v>10374</v>
      </c>
      <c r="B375">
        <f t="shared" si="10"/>
        <v>1.1000000000000001</v>
      </c>
      <c r="C375">
        <f t="shared" si="10"/>
        <v>1.1000000000000001</v>
      </c>
      <c r="F375">
        <v>900</v>
      </c>
      <c r="G375">
        <v>24607</v>
      </c>
      <c r="H375">
        <v>0</v>
      </c>
      <c r="I375">
        <v>0</v>
      </c>
      <c r="J375">
        <v>0</v>
      </c>
      <c r="K375" t="s">
        <v>28</v>
      </c>
      <c r="L375" t="s">
        <v>254</v>
      </c>
      <c r="M375" t="s">
        <v>79</v>
      </c>
      <c r="N375" t="s">
        <v>80</v>
      </c>
      <c r="O375">
        <v>0</v>
      </c>
      <c r="P375">
        <v>-4.75</v>
      </c>
      <c r="Q375">
        <v>-3.5</v>
      </c>
      <c r="R375">
        <v>4.75</v>
      </c>
      <c r="S375">
        <v>3</v>
      </c>
      <c r="T375">
        <v>-13.5</v>
      </c>
      <c r="U375">
        <v>2.5499999999999998</v>
      </c>
      <c r="V375">
        <v>-6.75</v>
      </c>
      <c r="W375" t="str">
        <f t="shared" si="11"/>
        <v>g118,5</v>
      </c>
      <c r="X375" s="1" t="s">
        <v>317</v>
      </c>
      <c r="Y375" s="2" t="str">
        <f>IF(AND(ISBLANK(X375),OR(NOT(ISBLANK(Z375)),NOT(ISBLANK(AA375)))),#N/A,
IF(ISBLANK(X375),"",
IF(AND(NOT(ISERROR(VLOOKUP(X375,MonsterTable!$A:$B,MATCH(MonsterTable!$B$1,MonsterTable!$A$1:$B$1,0),0))),OR(ISBLANK(Z375),ISBLANK(AA375))),#N/A,
IFERROR(VLOOKUP(X375,MonsterTable!$A:$B,MATCH(MonsterTable!$B$1,MonsterTable!$A$1:$B$1,0),0),
IF(OR(NOT(ISBLANK(Z375)),ISBLANK(AA375)),#N/A,
IF(X375="empty","empty",
VLOOKUP(X375,MonsterGroupTable!$A:$A,1,0)))))))</f>
        <v>g118</v>
      </c>
      <c r="AA375">
        <v>5</v>
      </c>
      <c r="AF375" s="2" t="str">
        <f>IF(AND(ISBLANK(AE375),OR(NOT(ISBLANK(AG375)),NOT(ISBLANK(AH375)))),#N/A,
IF(ISBLANK(AE375),"",
IF(AND(NOT(ISERROR(VLOOKUP(AE375,MonsterTable!$A:$B,MATCH(MonsterTable!$B$1,MonsterTable!$A$1:$B$1,0),0))),OR(ISBLANK(AG375),ISBLANK(AH375))),#N/A,
IFERROR(VLOOKUP(AE375,MonsterTable!$A:$B,MATCH(MonsterTable!$B$1,MonsterTable!$A$1:$B$1,0),0),
IF(OR(NOT(ISBLANK(AG375)),ISBLANK(AH375)),#N/A,
IF(AE375="empty","empty",
VLOOKUP(AE375,MonsterGroupTable!$A:$A,1,0)))))))</f>
        <v/>
      </c>
      <c r="AM375" s="2" t="str">
        <f>IF(AND(ISBLANK(AL375),OR(NOT(ISBLANK(AN375)),NOT(ISBLANK(AO375)))),#N/A,
IF(ISBLANK(AL375),"",
IF(AND(NOT(ISERROR(VLOOKUP(AL375,MonsterTable!$A:$B,MATCH(MonsterTable!$B$1,MonsterTable!$A$1:$B$1,0),0))),OR(ISBLANK(AN375),ISBLANK(AO375))),#N/A,
IFERROR(VLOOKUP(AL375,MonsterTable!$A:$B,MATCH(MonsterTable!$B$1,MonsterTable!$A$1:$B$1,0),0),
IF(OR(NOT(ISBLANK(AN375)),ISBLANK(AO375)),#N/A,
IF(AL375="empty","empty",
VLOOKUP(AL375,MonsterGroupTable!$A:$A,1,0)))))))</f>
        <v/>
      </c>
      <c r="AT375" s="2" t="str">
        <f>IF(AND(ISBLANK(AS375),OR(NOT(ISBLANK(AU375)),NOT(ISBLANK(AV375)))),#N/A,
IF(ISBLANK(AS375),"",
IF(AND(NOT(ISERROR(VLOOKUP(AS375,MonsterTable!$A:$B,MATCH(MonsterTable!$B$1,MonsterTable!$A$1:$B$1,0),0))),OR(ISBLANK(AU375),ISBLANK(AV375))),#N/A,
IFERROR(VLOOKUP(AS375,MonsterTable!$A:$B,MATCH(MonsterTable!$B$1,MonsterTable!$A$1:$B$1,0),0),
IF(OR(NOT(ISBLANK(AU375)),ISBLANK(AV375)),#N/A,
IF(AS375="empty","empty",
VLOOKUP(AS375,MonsterGroupTable!$A:$A,1,0)))))))</f>
        <v/>
      </c>
      <c r="BA375" s="2" t="str">
        <f>IF(AND(ISBLANK(AZ375),OR(NOT(ISBLANK(BB375)),NOT(ISBLANK(BC375)))),#N/A,
IF(ISBLANK(AZ375),"",
IF(AND(NOT(ISERROR(VLOOKUP(AZ375,MonsterTable!$A:$B,MATCH(MonsterTable!$B$1,MonsterTable!$A$1:$B$1,0),0))),OR(ISBLANK(BB375),ISBLANK(BC375))),#N/A,
IFERROR(VLOOKUP(AZ375,MonsterTable!$A:$B,MATCH(MonsterTable!$B$1,MonsterTable!$A$1:$B$1,0),0),
IF(OR(NOT(ISBLANK(BB375)),ISBLANK(BC375)),#N/A,
IF(AZ375="empty","empty",
VLOOKUP(AZ375,MonsterGroupTable!$A:$A,1,0)))))))</f>
        <v/>
      </c>
      <c r="BH375" s="2" t="str">
        <f>IF(AND(ISBLANK(BG375),OR(NOT(ISBLANK(BI375)),NOT(ISBLANK(BJ375)))),#N/A,
IF(ISBLANK(BG375),"",
IF(AND(NOT(ISERROR(VLOOKUP(BG375,MonsterTable!$A:$B,MATCH(MonsterTable!$B$1,MonsterTable!$A$1:$B$1,0),0))),OR(ISBLANK(BI375),ISBLANK(BJ375))),#N/A,
IFERROR(VLOOKUP(BG375,MonsterTable!$A:$B,MATCH(MonsterTable!$B$1,MonsterTable!$A$1:$B$1,0),0),
IF(OR(NOT(ISBLANK(BI375)),ISBLANK(BJ375)),#N/A,
IF(BG375="empty","empty",
VLOOKUP(BG375,MonsterGroupTable!$A:$A,1,0)))))))</f>
        <v/>
      </c>
      <c r="BO375" s="2" t="str">
        <f>IF(AND(ISBLANK(BN375),OR(NOT(ISBLANK(BP375)),NOT(ISBLANK(BQ375)))),#N/A,
IF(ISBLANK(BN375),"",
IF(AND(NOT(ISERROR(VLOOKUP(BN375,MonsterTable!$A:$B,MATCH(MonsterTable!$B$1,MonsterTable!$A$1:$B$1,0),0))),OR(ISBLANK(BP375),ISBLANK(BQ375))),#N/A,
IFERROR(VLOOKUP(BN375,MonsterTable!$A:$B,MATCH(MonsterTable!$B$1,MonsterTable!$A$1:$B$1,0),0),
IF(OR(NOT(ISBLANK(BP375)),ISBLANK(BQ375)),#N/A,
IF(BN375="empty","empty",
VLOOKUP(BN375,MonsterGroupTable!$A:$A,1,0)))))))</f>
        <v/>
      </c>
      <c r="BV375" s="2" t="str">
        <f>IF(AND(ISBLANK(BU375),OR(NOT(ISBLANK(BW375)),NOT(ISBLANK(BX375)))),#N/A,
IF(ISBLANK(BU375),"",
IF(AND(NOT(ISERROR(VLOOKUP(BU375,MonsterTable!$A:$B,MATCH(MonsterTable!$B$1,MonsterTable!$A$1:$B$1,0),0))),OR(ISBLANK(BW375),ISBLANK(BX375))),#N/A,
IFERROR(VLOOKUP(BU375,MonsterTable!$A:$B,MATCH(MonsterTable!$B$1,MonsterTable!$A$1:$B$1,0),0),
IF(OR(NOT(ISBLANK(BW375)),ISBLANK(BX375)),#N/A,
IF(BU375="empty","empty",
VLOOKUP(BU375,MonsterGroupTable!$A:$A,1,0)))))))</f>
        <v/>
      </c>
      <c r="CC375" s="2" t="str">
        <f>IF(AND(ISBLANK(CB375),OR(NOT(ISBLANK(CD375)),NOT(ISBLANK(CE375)))),#N/A,
IF(ISBLANK(CB375),"",
IF(AND(NOT(ISERROR(VLOOKUP(CB375,MonsterTable!$A:$B,MATCH(MonsterTable!$B$1,MonsterTable!$A$1:$B$1,0),0))),OR(ISBLANK(CD375),ISBLANK(CE375))),#N/A,
IFERROR(VLOOKUP(CB375,MonsterTable!$A:$B,MATCH(MonsterTable!$B$1,MonsterTable!$A$1:$B$1,0),0),
IF(OR(NOT(ISBLANK(CD375)),ISBLANK(CE375)),#N/A,
IF(CB375="empty","empty",
VLOOKUP(CB375,MonsterGroupTable!$A:$A,1,0)))))))</f>
        <v/>
      </c>
      <c r="CJ375" s="2" t="str">
        <f>IF(AND(ISBLANK(CI375),OR(NOT(ISBLANK(CK375)),NOT(ISBLANK(CL375)))),#N/A,
IF(ISBLANK(CI375),"",
IF(AND(NOT(ISERROR(VLOOKUP(CI375,MonsterTable!$A:$B,MATCH(MonsterTable!$B$1,MonsterTable!$A$1:$B$1,0),0))),OR(ISBLANK(CK375),ISBLANK(CL375))),#N/A,
IFERROR(VLOOKUP(CI375,MonsterTable!$A:$B,MATCH(MonsterTable!$B$1,MonsterTable!$A$1:$B$1,0),0),
IF(OR(NOT(ISBLANK(CK375)),ISBLANK(CL375)),#N/A,
IF(CI375="empty","empty",
VLOOKUP(CI375,MonsterGroupTable!$A:$A,1,0)))))))</f>
        <v/>
      </c>
    </row>
    <row r="376" spans="1:88">
      <c r="A376">
        <v>10375</v>
      </c>
      <c r="B376">
        <f t="shared" si="10"/>
        <v>1.1000000000000001</v>
      </c>
      <c r="C376">
        <f t="shared" si="10"/>
        <v>1.1000000000000001</v>
      </c>
      <c r="F376">
        <v>900</v>
      </c>
      <c r="G376">
        <v>24742</v>
      </c>
      <c r="H376">
        <v>0</v>
      </c>
      <c r="I376">
        <v>0</v>
      </c>
      <c r="J376">
        <v>0</v>
      </c>
      <c r="K376" t="s">
        <v>28</v>
      </c>
      <c r="L376" t="s">
        <v>254</v>
      </c>
      <c r="M376" t="s">
        <v>79</v>
      </c>
      <c r="N376" t="s">
        <v>80</v>
      </c>
      <c r="O376">
        <v>0</v>
      </c>
      <c r="P376">
        <v>-4.75</v>
      </c>
      <c r="Q376">
        <v>-3.5</v>
      </c>
      <c r="R376">
        <v>4.75</v>
      </c>
      <c r="S376">
        <v>3</v>
      </c>
      <c r="T376">
        <v>-13.5</v>
      </c>
      <c r="U376">
        <v>2.5499999999999998</v>
      </c>
      <c r="V376">
        <v>-6.75</v>
      </c>
      <c r="W376" t="str">
        <f t="shared" si="11"/>
        <v>g118,5</v>
      </c>
      <c r="X376" s="1" t="s">
        <v>317</v>
      </c>
      <c r="Y376" s="2" t="str">
        <f>IF(AND(ISBLANK(X376),OR(NOT(ISBLANK(Z376)),NOT(ISBLANK(AA376)))),#N/A,
IF(ISBLANK(X376),"",
IF(AND(NOT(ISERROR(VLOOKUP(X376,MonsterTable!$A:$B,MATCH(MonsterTable!$B$1,MonsterTable!$A$1:$B$1,0),0))),OR(ISBLANK(Z376),ISBLANK(AA376))),#N/A,
IFERROR(VLOOKUP(X376,MonsterTable!$A:$B,MATCH(MonsterTable!$B$1,MonsterTable!$A$1:$B$1,0),0),
IF(OR(NOT(ISBLANK(Z376)),ISBLANK(AA376)),#N/A,
IF(X376="empty","empty",
VLOOKUP(X376,MonsterGroupTable!$A:$A,1,0)))))))</f>
        <v>g118</v>
      </c>
      <c r="AA376">
        <v>5</v>
      </c>
      <c r="AF376" s="2" t="str">
        <f>IF(AND(ISBLANK(AE376),OR(NOT(ISBLANK(AG376)),NOT(ISBLANK(AH376)))),#N/A,
IF(ISBLANK(AE376),"",
IF(AND(NOT(ISERROR(VLOOKUP(AE376,MonsterTable!$A:$B,MATCH(MonsterTable!$B$1,MonsterTable!$A$1:$B$1,0),0))),OR(ISBLANK(AG376),ISBLANK(AH376))),#N/A,
IFERROR(VLOOKUP(AE376,MonsterTable!$A:$B,MATCH(MonsterTable!$B$1,MonsterTable!$A$1:$B$1,0),0),
IF(OR(NOT(ISBLANK(AG376)),ISBLANK(AH376)),#N/A,
IF(AE376="empty","empty",
VLOOKUP(AE376,MonsterGroupTable!$A:$A,1,0)))))))</f>
        <v/>
      </c>
      <c r="AM376" s="2" t="str">
        <f>IF(AND(ISBLANK(AL376),OR(NOT(ISBLANK(AN376)),NOT(ISBLANK(AO376)))),#N/A,
IF(ISBLANK(AL376),"",
IF(AND(NOT(ISERROR(VLOOKUP(AL376,MonsterTable!$A:$B,MATCH(MonsterTable!$B$1,MonsterTable!$A$1:$B$1,0),0))),OR(ISBLANK(AN376),ISBLANK(AO376))),#N/A,
IFERROR(VLOOKUP(AL376,MonsterTable!$A:$B,MATCH(MonsterTable!$B$1,MonsterTable!$A$1:$B$1,0),0),
IF(OR(NOT(ISBLANK(AN376)),ISBLANK(AO376)),#N/A,
IF(AL376="empty","empty",
VLOOKUP(AL376,MonsterGroupTable!$A:$A,1,0)))))))</f>
        <v/>
      </c>
      <c r="AT376" s="2" t="str">
        <f>IF(AND(ISBLANK(AS376),OR(NOT(ISBLANK(AU376)),NOT(ISBLANK(AV376)))),#N/A,
IF(ISBLANK(AS376),"",
IF(AND(NOT(ISERROR(VLOOKUP(AS376,MonsterTable!$A:$B,MATCH(MonsterTable!$B$1,MonsterTable!$A$1:$B$1,0),0))),OR(ISBLANK(AU376),ISBLANK(AV376))),#N/A,
IFERROR(VLOOKUP(AS376,MonsterTable!$A:$B,MATCH(MonsterTable!$B$1,MonsterTable!$A$1:$B$1,0),0),
IF(OR(NOT(ISBLANK(AU376)),ISBLANK(AV376)),#N/A,
IF(AS376="empty","empty",
VLOOKUP(AS376,MonsterGroupTable!$A:$A,1,0)))))))</f>
        <v/>
      </c>
      <c r="BA376" s="2" t="str">
        <f>IF(AND(ISBLANK(AZ376),OR(NOT(ISBLANK(BB376)),NOT(ISBLANK(BC376)))),#N/A,
IF(ISBLANK(AZ376),"",
IF(AND(NOT(ISERROR(VLOOKUP(AZ376,MonsterTable!$A:$B,MATCH(MonsterTable!$B$1,MonsterTable!$A$1:$B$1,0),0))),OR(ISBLANK(BB376),ISBLANK(BC376))),#N/A,
IFERROR(VLOOKUP(AZ376,MonsterTable!$A:$B,MATCH(MonsterTable!$B$1,MonsterTable!$A$1:$B$1,0),0),
IF(OR(NOT(ISBLANK(BB376)),ISBLANK(BC376)),#N/A,
IF(AZ376="empty","empty",
VLOOKUP(AZ376,MonsterGroupTable!$A:$A,1,0)))))))</f>
        <v/>
      </c>
      <c r="BH376" s="2" t="str">
        <f>IF(AND(ISBLANK(BG376),OR(NOT(ISBLANK(BI376)),NOT(ISBLANK(BJ376)))),#N/A,
IF(ISBLANK(BG376),"",
IF(AND(NOT(ISERROR(VLOOKUP(BG376,MonsterTable!$A:$B,MATCH(MonsterTable!$B$1,MonsterTable!$A$1:$B$1,0),0))),OR(ISBLANK(BI376),ISBLANK(BJ376))),#N/A,
IFERROR(VLOOKUP(BG376,MonsterTable!$A:$B,MATCH(MonsterTable!$B$1,MonsterTable!$A$1:$B$1,0),0),
IF(OR(NOT(ISBLANK(BI376)),ISBLANK(BJ376)),#N/A,
IF(BG376="empty","empty",
VLOOKUP(BG376,MonsterGroupTable!$A:$A,1,0)))))))</f>
        <v/>
      </c>
      <c r="BO376" s="2" t="str">
        <f>IF(AND(ISBLANK(BN376),OR(NOT(ISBLANK(BP376)),NOT(ISBLANK(BQ376)))),#N/A,
IF(ISBLANK(BN376),"",
IF(AND(NOT(ISERROR(VLOOKUP(BN376,MonsterTable!$A:$B,MATCH(MonsterTable!$B$1,MonsterTable!$A$1:$B$1,0),0))),OR(ISBLANK(BP376),ISBLANK(BQ376))),#N/A,
IFERROR(VLOOKUP(BN376,MonsterTable!$A:$B,MATCH(MonsterTable!$B$1,MonsterTable!$A$1:$B$1,0),0),
IF(OR(NOT(ISBLANK(BP376)),ISBLANK(BQ376)),#N/A,
IF(BN376="empty","empty",
VLOOKUP(BN376,MonsterGroupTable!$A:$A,1,0)))))))</f>
        <v/>
      </c>
      <c r="BV376" s="2" t="str">
        <f>IF(AND(ISBLANK(BU376),OR(NOT(ISBLANK(BW376)),NOT(ISBLANK(BX376)))),#N/A,
IF(ISBLANK(BU376),"",
IF(AND(NOT(ISERROR(VLOOKUP(BU376,MonsterTable!$A:$B,MATCH(MonsterTable!$B$1,MonsterTable!$A$1:$B$1,0),0))),OR(ISBLANK(BW376),ISBLANK(BX376))),#N/A,
IFERROR(VLOOKUP(BU376,MonsterTable!$A:$B,MATCH(MonsterTable!$B$1,MonsterTable!$A$1:$B$1,0),0),
IF(OR(NOT(ISBLANK(BW376)),ISBLANK(BX376)),#N/A,
IF(BU376="empty","empty",
VLOOKUP(BU376,MonsterGroupTable!$A:$A,1,0)))))))</f>
        <v/>
      </c>
      <c r="CC376" s="2" t="str">
        <f>IF(AND(ISBLANK(CB376),OR(NOT(ISBLANK(CD376)),NOT(ISBLANK(CE376)))),#N/A,
IF(ISBLANK(CB376),"",
IF(AND(NOT(ISERROR(VLOOKUP(CB376,MonsterTable!$A:$B,MATCH(MonsterTable!$B$1,MonsterTable!$A$1:$B$1,0),0))),OR(ISBLANK(CD376),ISBLANK(CE376))),#N/A,
IFERROR(VLOOKUP(CB376,MonsterTable!$A:$B,MATCH(MonsterTable!$B$1,MonsterTable!$A$1:$B$1,0),0),
IF(OR(NOT(ISBLANK(CD376)),ISBLANK(CE376)),#N/A,
IF(CB376="empty","empty",
VLOOKUP(CB376,MonsterGroupTable!$A:$A,1,0)))))))</f>
        <v/>
      </c>
      <c r="CJ376" s="2" t="str">
        <f>IF(AND(ISBLANK(CI376),OR(NOT(ISBLANK(CK376)),NOT(ISBLANK(CL376)))),#N/A,
IF(ISBLANK(CI376),"",
IF(AND(NOT(ISERROR(VLOOKUP(CI376,MonsterTable!$A:$B,MATCH(MonsterTable!$B$1,MonsterTable!$A$1:$B$1,0),0))),OR(ISBLANK(CK376),ISBLANK(CL376))),#N/A,
IFERROR(VLOOKUP(CI376,MonsterTable!$A:$B,MATCH(MonsterTable!$B$1,MonsterTable!$A$1:$B$1,0),0),
IF(OR(NOT(ISBLANK(CK376)),ISBLANK(CL376)),#N/A,
IF(CI376="empty","empty",
VLOOKUP(CI376,MonsterGroupTable!$A:$A,1,0)))))))</f>
        <v/>
      </c>
    </row>
    <row r="377" spans="1:88">
      <c r="A377">
        <v>10376</v>
      </c>
      <c r="B377">
        <f t="shared" si="10"/>
        <v>1.1000000000000001</v>
      </c>
      <c r="C377">
        <f t="shared" si="10"/>
        <v>1.1000000000000001</v>
      </c>
      <c r="F377">
        <v>960</v>
      </c>
      <c r="G377">
        <v>24877</v>
      </c>
      <c r="H377">
        <v>0</v>
      </c>
      <c r="I377">
        <v>0</v>
      </c>
      <c r="J377">
        <v>0</v>
      </c>
      <c r="K377" t="s">
        <v>28</v>
      </c>
      <c r="L377" t="s">
        <v>254</v>
      </c>
      <c r="M377" t="s">
        <v>79</v>
      </c>
      <c r="N377" t="s">
        <v>80</v>
      </c>
      <c r="O377">
        <v>0</v>
      </c>
      <c r="P377">
        <v>-4.75</v>
      </c>
      <c r="Q377">
        <v>-3.5</v>
      </c>
      <c r="R377">
        <v>4.75</v>
      </c>
      <c r="S377">
        <v>3</v>
      </c>
      <c r="T377">
        <v>-13.5</v>
      </c>
      <c r="U377">
        <v>2.5499999999999998</v>
      </c>
      <c r="V377">
        <v>-6.75</v>
      </c>
      <c r="W377" t="str">
        <f t="shared" si="11"/>
        <v>g118,5</v>
      </c>
      <c r="X377" s="1" t="s">
        <v>317</v>
      </c>
      <c r="Y377" s="2" t="str">
        <f>IF(AND(ISBLANK(X377),OR(NOT(ISBLANK(Z377)),NOT(ISBLANK(AA377)))),#N/A,
IF(ISBLANK(X377),"",
IF(AND(NOT(ISERROR(VLOOKUP(X377,MonsterTable!$A:$B,MATCH(MonsterTable!$B$1,MonsterTable!$A$1:$B$1,0),0))),OR(ISBLANK(Z377),ISBLANK(AA377))),#N/A,
IFERROR(VLOOKUP(X377,MonsterTable!$A:$B,MATCH(MonsterTable!$B$1,MonsterTable!$A$1:$B$1,0),0),
IF(OR(NOT(ISBLANK(Z377)),ISBLANK(AA377)),#N/A,
IF(X377="empty","empty",
VLOOKUP(X377,MonsterGroupTable!$A:$A,1,0)))))))</f>
        <v>g118</v>
      </c>
      <c r="AA377">
        <v>5</v>
      </c>
      <c r="AF377" s="2" t="str">
        <f>IF(AND(ISBLANK(AE377),OR(NOT(ISBLANK(AG377)),NOT(ISBLANK(AH377)))),#N/A,
IF(ISBLANK(AE377),"",
IF(AND(NOT(ISERROR(VLOOKUP(AE377,MonsterTable!$A:$B,MATCH(MonsterTable!$B$1,MonsterTable!$A$1:$B$1,0),0))),OR(ISBLANK(AG377),ISBLANK(AH377))),#N/A,
IFERROR(VLOOKUP(AE377,MonsterTable!$A:$B,MATCH(MonsterTable!$B$1,MonsterTable!$A$1:$B$1,0),0),
IF(OR(NOT(ISBLANK(AG377)),ISBLANK(AH377)),#N/A,
IF(AE377="empty","empty",
VLOOKUP(AE377,MonsterGroupTable!$A:$A,1,0)))))))</f>
        <v/>
      </c>
      <c r="AM377" s="2" t="str">
        <f>IF(AND(ISBLANK(AL377),OR(NOT(ISBLANK(AN377)),NOT(ISBLANK(AO377)))),#N/A,
IF(ISBLANK(AL377),"",
IF(AND(NOT(ISERROR(VLOOKUP(AL377,MonsterTable!$A:$B,MATCH(MonsterTable!$B$1,MonsterTable!$A$1:$B$1,0),0))),OR(ISBLANK(AN377),ISBLANK(AO377))),#N/A,
IFERROR(VLOOKUP(AL377,MonsterTable!$A:$B,MATCH(MonsterTable!$B$1,MonsterTable!$A$1:$B$1,0),0),
IF(OR(NOT(ISBLANK(AN377)),ISBLANK(AO377)),#N/A,
IF(AL377="empty","empty",
VLOOKUP(AL377,MonsterGroupTable!$A:$A,1,0)))))))</f>
        <v/>
      </c>
      <c r="AT377" s="2" t="str">
        <f>IF(AND(ISBLANK(AS377),OR(NOT(ISBLANK(AU377)),NOT(ISBLANK(AV377)))),#N/A,
IF(ISBLANK(AS377),"",
IF(AND(NOT(ISERROR(VLOOKUP(AS377,MonsterTable!$A:$B,MATCH(MonsterTable!$B$1,MonsterTable!$A$1:$B$1,0),0))),OR(ISBLANK(AU377),ISBLANK(AV377))),#N/A,
IFERROR(VLOOKUP(AS377,MonsterTable!$A:$B,MATCH(MonsterTable!$B$1,MonsterTable!$A$1:$B$1,0),0),
IF(OR(NOT(ISBLANK(AU377)),ISBLANK(AV377)),#N/A,
IF(AS377="empty","empty",
VLOOKUP(AS377,MonsterGroupTable!$A:$A,1,0)))))))</f>
        <v/>
      </c>
      <c r="BA377" s="2" t="str">
        <f>IF(AND(ISBLANK(AZ377),OR(NOT(ISBLANK(BB377)),NOT(ISBLANK(BC377)))),#N/A,
IF(ISBLANK(AZ377),"",
IF(AND(NOT(ISERROR(VLOOKUP(AZ377,MonsterTable!$A:$B,MATCH(MonsterTable!$B$1,MonsterTable!$A$1:$B$1,0),0))),OR(ISBLANK(BB377),ISBLANK(BC377))),#N/A,
IFERROR(VLOOKUP(AZ377,MonsterTable!$A:$B,MATCH(MonsterTable!$B$1,MonsterTable!$A$1:$B$1,0),0),
IF(OR(NOT(ISBLANK(BB377)),ISBLANK(BC377)),#N/A,
IF(AZ377="empty","empty",
VLOOKUP(AZ377,MonsterGroupTable!$A:$A,1,0)))))))</f>
        <v/>
      </c>
      <c r="BH377" s="2" t="str">
        <f>IF(AND(ISBLANK(BG377),OR(NOT(ISBLANK(BI377)),NOT(ISBLANK(BJ377)))),#N/A,
IF(ISBLANK(BG377),"",
IF(AND(NOT(ISERROR(VLOOKUP(BG377,MonsterTable!$A:$B,MATCH(MonsterTable!$B$1,MonsterTable!$A$1:$B$1,0),0))),OR(ISBLANK(BI377),ISBLANK(BJ377))),#N/A,
IFERROR(VLOOKUP(BG377,MonsterTable!$A:$B,MATCH(MonsterTable!$B$1,MonsterTable!$A$1:$B$1,0),0),
IF(OR(NOT(ISBLANK(BI377)),ISBLANK(BJ377)),#N/A,
IF(BG377="empty","empty",
VLOOKUP(BG377,MonsterGroupTable!$A:$A,1,0)))))))</f>
        <v/>
      </c>
      <c r="BO377" s="2" t="str">
        <f>IF(AND(ISBLANK(BN377),OR(NOT(ISBLANK(BP377)),NOT(ISBLANK(BQ377)))),#N/A,
IF(ISBLANK(BN377),"",
IF(AND(NOT(ISERROR(VLOOKUP(BN377,MonsterTable!$A:$B,MATCH(MonsterTable!$B$1,MonsterTable!$A$1:$B$1,0),0))),OR(ISBLANK(BP377),ISBLANK(BQ377))),#N/A,
IFERROR(VLOOKUP(BN377,MonsterTable!$A:$B,MATCH(MonsterTable!$B$1,MonsterTable!$A$1:$B$1,0),0),
IF(OR(NOT(ISBLANK(BP377)),ISBLANK(BQ377)),#N/A,
IF(BN377="empty","empty",
VLOOKUP(BN377,MonsterGroupTable!$A:$A,1,0)))))))</f>
        <v/>
      </c>
      <c r="BV377" s="2" t="str">
        <f>IF(AND(ISBLANK(BU377),OR(NOT(ISBLANK(BW377)),NOT(ISBLANK(BX377)))),#N/A,
IF(ISBLANK(BU377),"",
IF(AND(NOT(ISERROR(VLOOKUP(BU377,MonsterTable!$A:$B,MATCH(MonsterTable!$B$1,MonsterTable!$A$1:$B$1,0),0))),OR(ISBLANK(BW377),ISBLANK(BX377))),#N/A,
IFERROR(VLOOKUP(BU377,MonsterTable!$A:$B,MATCH(MonsterTable!$B$1,MonsterTable!$A$1:$B$1,0),0),
IF(OR(NOT(ISBLANK(BW377)),ISBLANK(BX377)),#N/A,
IF(BU377="empty","empty",
VLOOKUP(BU377,MonsterGroupTable!$A:$A,1,0)))))))</f>
        <v/>
      </c>
      <c r="CC377" s="2" t="str">
        <f>IF(AND(ISBLANK(CB377),OR(NOT(ISBLANK(CD377)),NOT(ISBLANK(CE377)))),#N/A,
IF(ISBLANK(CB377),"",
IF(AND(NOT(ISERROR(VLOOKUP(CB377,MonsterTable!$A:$B,MATCH(MonsterTable!$B$1,MonsterTable!$A$1:$B$1,0),0))),OR(ISBLANK(CD377),ISBLANK(CE377))),#N/A,
IFERROR(VLOOKUP(CB377,MonsterTable!$A:$B,MATCH(MonsterTable!$B$1,MonsterTable!$A$1:$B$1,0),0),
IF(OR(NOT(ISBLANK(CD377)),ISBLANK(CE377)),#N/A,
IF(CB377="empty","empty",
VLOOKUP(CB377,MonsterGroupTable!$A:$A,1,0)))))))</f>
        <v/>
      </c>
      <c r="CJ377" s="2" t="str">
        <f>IF(AND(ISBLANK(CI377),OR(NOT(ISBLANK(CK377)),NOT(ISBLANK(CL377)))),#N/A,
IF(ISBLANK(CI377),"",
IF(AND(NOT(ISERROR(VLOOKUP(CI377,MonsterTable!$A:$B,MATCH(MonsterTable!$B$1,MonsterTable!$A$1:$B$1,0),0))),OR(ISBLANK(CK377),ISBLANK(CL377))),#N/A,
IFERROR(VLOOKUP(CI377,MonsterTable!$A:$B,MATCH(MonsterTable!$B$1,MonsterTable!$A$1:$B$1,0),0),
IF(OR(NOT(ISBLANK(CK377)),ISBLANK(CL377)),#N/A,
IF(CI377="empty","empty",
VLOOKUP(CI377,MonsterGroupTable!$A:$A,1,0)))))))</f>
        <v/>
      </c>
    </row>
    <row r="378" spans="1:88">
      <c r="A378">
        <v>10377</v>
      </c>
      <c r="B378">
        <f t="shared" si="10"/>
        <v>1.1000000000000001</v>
      </c>
      <c r="C378">
        <f t="shared" si="10"/>
        <v>1.1000000000000001</v>
      </c>
      <c r="F378">
        <v>1020</v>
      </c>
      <c r="G378">
        <v>25012</v>
      </c>
      <c r="H378">
        <v>0</v>
      </c>
      <c r="I378">
        <v>0</v>
      </c>
      <c r="J378">
        <v>0</v>
      </c>
      <c r="K378" t="s">
        <v>28</v>
      </c>
      <c r="L378" t="s">
        <v>254</v>
      </c>
      <c r="M378" t="s">
        <v>79</v>
      </c>
      <c r="N378" t="s">
        <v>80</v>
      </c>
      <c r="O378">
        <v>0</v>
      </c>
      <c r="P378">
        <v>-4.75</v>
      </c>
      <c r="Q378">
        <v>-3.5</v>
      </c>
      <c r="R378">
        <v>4.75</v>
      </c>
      <c r="S378">
        <v>3</v>
      </c>
      <c r="T378">
        <v>-13.5</v>
      </c>
      <c r="U378">
        <v>2.5499999999999998</v>
      </c>
      <c r="V378">
        <v>-6.75</v>
      </c>
      <c r="W378" t="str">
        <f t="shared" si="11"/>
        <v>g118,5</v>
      </c>
      <c r="X378" s="1" t="s">
        <v>317</v>
      </c>
      <c r="Y378" s="2" t="str">
        <f>IF(AND(ISBLANK(X378),OR(NOT(ISBLANK(Z378)),NOT(ISBLANK(AA378)))),#N/A,
IF(ISBLANK(X378),"",
IF(AND(NOT(ISERROR(VLOOKUP(X378,MonsterTable!$A:$B,MATCH(MonsterTable!$B$1,MonsterTable!$A$1:$B$1,0),0))),OR(ISBLANK(Z378),ISBLANK(AA378))),#N/A,
IFERROR(VLOOKUP(X378,MonsterTable!$A:$B,MATCH(MonsterTable!$B$1,MonsterTable!$A$1:$B$1,0),0),
IF(OR(NOT(ISBLANK(Z378)),ISBLANK(AA378)),#N/A,
IF(X378="empty","empty",
VLOOKUP(X378,MonsterGroupTable!$A:$A,1,0)))))))</f>
        <v>g118</v>
      </c>
      <c r="AA378">
        <v>5</v>
      </c>
      <c r="AF378" s="2" t="str">
        <f>IF(AND(ISBLANK(AE378),OR(NOT(ISBLANK(AG378)),NOT(ISBLANK(AH378)))),#N/A,
IF(ISBLANK(AE378),"",
IF(AND(NOT(ISERROR(VLOOKUP(AE378,MonsterTable!$A:$B,MATCH(MonsterTable!$B$1,MonsterTable!$A$1:$B$1,0),0))),OR(ISBLANK(AG378),ISBLANK(AH378))),#N/A,
IFERROR(VLOOKUP(AE378,MonsterTable!$A:$B,MATCH(MonsterTable!$B$1,MonsterTable!$A$1:$B$1,0),0),
IF(OR(NOT(ISBLANK(AG378)),ISBLANK(AH378)),#N/A,
IF(AE378="empty","empty",
VLOOKUP(AE378,MonsterGroupTable!$A:$A,1,0)))))))</f>
        <v/>
      </c>
      <c r="AM378" s="2" t="str">
        <f>IF(AND(ISBLANK(AL378),OR(NOT(ISBLANK(AN378)),NOT(ISBLANK(AO378)))),#N/A,
IF(ISBLANK(AL378),"",
IF(AND(NOT(ISERROR(VLOOKUP(AL378,MonsterTable!$A:$B,MATCH(MonsterTable!$B$1,MonsterTable!$A$1:$B$1,0),0))),OR(ISBLANK(AN378),ISBLANK(AO378))),#N/A,
IFERROR(VLOOKUP(AL378,MonsterTable!$A:$B,MATCH(MonsterTable!$B$1,MonsterTable!$A$1:$B$1,0),0),
IF(OR(NOT(ISBLANK(AN378)),ISBLANK(AO378)),#N/A,
IF(AL378="empty","empty",
VLOOKUP(AL378,MonsterGroupTable!$A:$A,1,0)))))))</f>
        <v/>
      </c>
      <c r="AT378" s="2" t="str">
        <f>IF(AND(ISBLANK(AS378),OR(NOT(ISBLANK(AU378)),NOT(ISBLANK(AV378)))),#N/A,
IF(ISBLANK(AS378),"",
IF(AND(NOT(ISERROR(VLOOKUP(AS378,MonsterTable!$A:$B,MATCH(MonsterTable!$B$1,MonsterTable!$A$1:$B$1,0),0))),OR(ISBLANK(AU378),ISBLANK(AV378))),#N/A,
IFERROR(VLOOKUP(AS378,MonsterTable!$A:$B,MATCH(MonsterTable!$B$1,MonsterTable!$A$1:$B$1,0),0),
IF(OR(NOT(ISBLANK(AU378)),ISBLANK(AV378)),#N/A,
IF(AS378="empty","empty",
VLOOKUP(AS378,MonsterGroupTable!$A:$A,1,0)))))))</f>
        <v/>
      </c>
      <c r="BA378" s="2" t="str">
        <f>IF(AND(ISBLANK(AZ378),OR(NOT(ISBLANK(BB378)),NOT(ISBLANK(BC378)))),#N/A,
IF(ISBLANK(AZ378),"",
IF(AND(NOT(ISERROR(VLOOKUP(AZ378,MonsterTable!$A:$B,MATCH(MonsterTable!$B$1,MonsterTable!$A$1:$B$1,0),0))),OR(ISBLANK(BB378),ISBLANK(BC378))),#N/A,
IFERROR(VLOOKUP(AZ378,MonsterTable!$A:$B,MATCH(MonsterTable!$B$1,MonsterTable!$A$1:$B$1,0),0),
IF(OR(NOT(ISBLANK(BB378)),ISBLANK(BC378)),#N/A,
IF(AZ378="empty","empty",
VLOOKUP(AZ378,MonsterGroupTable!$A:$A,1,0)))))))</f>
        <v/>
      </c>
      <c r="BH378" s="2" t="str">
        <f>IF(AND(ISBLANK(BG378),OR(NOT(ISBLANK(BI378)),NOT(ISBLANK(BJ378)))),#N/A,
IF(ISBLANK(BG378),"",
IF(AND(NOT(ISERROR(VLOOKUP(BG378,MonsterTable!$A:$B,MATCH(MonsterTable!$B$1,MonsterTable!$A$1:$B$1,0),0))),OR(ISBLANK(BI378),ISBLANK(BJ378))),#N/A,
IFERROR(VLOOKUP(BG378,MonsterTable!$A:$B,MATCH(MonsterTable!$B$1,MonsterTable!$A$1:$B$1,0),0),
IF(OR(NOT(ISBLANK(BI378)),ISBLANK(BJ378)),#N/A,
IF(BG378="empty","empty",
VLOOKUP(BG378,MonsterGroupTable!$A:$A,1,0)))))))</f>
        <v/>
      </c>
      <c r="BO378" s="2" t="str">
        <f>IF(AND(ISBLANK(BN378),OR(NOT(ISBLANK(BP378)),NOT(ISBLANK(BQ378)))),#N/A,
IF(ISBLANK(BN378),"",
IF(AND(NOT(ISERROR(VLOOKUP(BN378,MonsterTable!$A:$B,MATCH(MonsterTable!$B$1,MonsterTable!$A$1:$B$1,0),0))),OR(ISBLANK(BP378),ISBLANK(BQ378))),#N/A,
IFERROR(VLOOKUP(BN378,MonsterTable!$A:$B,MATCH(MonsterTable!$B$1,MonsterTable!$A$1:$B$1,0),0),
IF(OR(NOT(ISBLANK(BP378)),ISBLANK(BQ378)),#N/A,
IF(BN378="empty","empty",
VLOOKUP(BN378,MonsterGroupTable!$A:$A,1,0)))))))</f>
        <v/>
      </c>
      <c r="BV378" s="2" t="str">
        <f>IF(AND(ISBLANK(BU378),OR(NOT(ISBLANK(BW378)),NOT(ISBLANK(BX378)))),#N/A,
IF(ISBLANK(BU378),"",
IF(AND(NOT(ISERROR(VLOOKUP(BU378,MonsterTable!$A:$B,MATCH(MonsterTable!$B$1,MonsterTable!$A$1:$B$1,0),0))),OR(ISBLANK(BW378),ISBLANK(BX378))),#N/A,
IFERROR(VLOOKUP(BU378,MonsterTable!$A:$B,MATCH(MonsterTable!$B$1,MonsterTable!$A$1:$B$1,0),0),
IF(OR(NOT(ISBLANK(BW378)),ISBLANK(BX378)),#N/A,
IF(BU378="empty","empty",
VLOOKUP(BU378,MonsterGroupTable!$A:$A,1,0)))))))</f>
        <v/>
      </c>
      <c r="CC378" s="2" t="str">
        <f>IF(AND(ISBLANK(CB378),OR(NOT(ISBLANK(CD378)),NOT(ISBLANK(CE378)))),#N/A,
IF(ISBLANK(CB378),"",
IF(AND(NOT(ISERROR(VLOOKUP(CB378,MonsterTable!$A:$B,MATCH(MonsterTable!$B$1,MonsterTable!$A$1:$B$1,0),0))),OR(ISBLANK(CD378),ISBLANK(CE378))),#N/A,
IFERROR(VLOOKUP(CB378,MonsterTable!$A:$B,MATCH(MonsterTable!$B$1,MonsterTable!$A$1:$B$1,0),0),
IF(OR(NOT(ISBLANK(CD378)),ISBLANK(CE378)),#N/A,
IF(CB378="empty","empty",
VLOOKUP(CB378,MonsterGroupTable!$A:$A,1,0)))))))</f>
        <v/>
      </c>
      <c r="CJ378" s="2" t="str">
        <f>IF(AND(ISBLANK(CI378),OR(NOT(ISBLANK(CK378)),NOT(ISBLANK(CL378)))),#N/A,
IF(ISBLANK(CI378),"",
IF(AND(NOT(ISERROR(VLOOKUP(CI378,MonsterTable!$A:$B,MATCH(MonsterTable!$B$1,MonsterTable!$A$1:$B$1,0),0))),OR(ISBLANK(CK378),ISBLANK(CL378))),#N/A,
IFERROR(VLOOKUP(CI378,MonsterTable!$A:$B,MATCH(MonsterTable!$B$1,MonsterTable!$A$1:$B$1,0),0),
IF(OR(NOT(ISBLANK(CK378)),ISBLANK(CL378)),#N/A,
IF(CI378="empty","empty",
VLOOKUP(CI378,MonsterGroupTable!$A:$A,1,0)))))))</f>
        <v/>
      </c>
    </row>
    <row r="379" spans="1:88">
      <c r="A379">
        <v>10378</v>
      </c>
      <c r="B379">
        <f t="shared" si="10"/>
        <v>1.1000000000000001</v>
      </c>
      <c r="C379">
        <f t="shared" si="10"/>
        <v>1.1000000000000001</v>
      </c>
      <c r="F379">
        <v>1080</v>
      </c>
      <c r="G379">
        <v>25147</v>
      </c>
      <c r="H379">
        <v>0</v>
      </c>
      <c r="I379">
        <v>0</v>
      </c>
      <c r="J379">
        <v>0</v>
      </c>
      <c r="K379" t="s">
        <v>28</v>
      </c>
      <c r="L379" t="s">
        <v>254</v>
      </c>
      <c r="M379" t="s">
        <v>79</v>
      </c>
      <c r="N379" t="s">
        <v>80</v>
      </c>
      <c r="O379">
        <v>0</v>
      </c>
      <c r="P379">
        <v>-4.75</v>
      </c>
      <c r="Q379">
        <v>-3.5</v>
      </c>
      <c r="R379">
        <v>4.75</v>
      </c>
      <c r="S379">
        <v>3</v>
      </c>
      <c r="T379">
        <v>-13.5</v>
      </c>
      <c r="U379">
        <v>2.5499999999999998</v>
      </c>
      <c r="V379">
        <v>-6.75</v>
      </c>
      <c r="W379" t="str">
        <f t="shared" si="11"/>
        <v>g118,5</v>
      </c>
      <c r="X379" s="1" t="s">
        <v>317</v>
      </c>
      <c r="Y379" s="2" t="str">
        <f>IF(AND(ISBLANK(X379),OR(NOT(ISBLANK(Z379)),NOT(ISBLANK(AA379)))),#N/A,
IF(ISBLANK(X379),"",
IF(AND(NOT(ISERROR(VLOOKUP(X379,MonsterTable!$A:$B,MATCH(MonsterTable!$B$1,MonsterTable!$A$1:$B$1,0),0))),OR(ISBLANK(Z379),ISBLANK(AA379))),#N/A,
IFERROR(VLOOKUP(X379,MonsterTable!$A:$B,MATCH(MonsterTable!$B$1,MonsterTable!$A$1:$B$1,0),0),
IF(OR(NOT(ISBLANK(Z379)),ISBLANK(AA379)),#N/A,
IF(X379="empty","empty",
VLOOKUP(X379,MonsterGroupTable!$A:$A,1,0)))))))</f>
        <v>g118</v>
      </c>
      <c r="AA379">
        <v>5</v>
      </c>
      <c r="AF379" s="2" t="str">
        <f>IF(AND(ISBLANK(AE379),OR(NOT(ISBLANK(AG379)),NOT(ISBLANK(AH379)))),#N/A,
IF(ISBLANK(AE379),"",
IF(AND(NOT(ISERROR(VLOOKUP(AE379,MonsterTable!$A:$B,MATCH(MonsterTable!$B$1,MonsterTable!$A$1:$B$1,0),0))),OR(ISBLANK(AG379),ISBLANK(AH379))),#N/A,
IFERROR(VLOOKUP(AE379,MonsterTable!$A:$B,MATCH(MonsterTable!$B$1,MonsterTable!$A$1:$B$1,0),0),
IF(OR(NOT(ISBLANK(AG379)),ISBLANK(AH379)),#N/A,
IF(AE379="empty","empty",
VLOOKUP(AE379,MonsterGroupTable!$A:$A,1,0)))))))</f>
        <v/>
      </c>
      <c r="AM379" s="2" t="str">
        <f>IF(AND(ISBLANK(AL379),OR(NOT(ISBLANK(AN379)),NOT(ISBLANK(AO379)))),#N/A,
IF(ISBLANK(AL379),"",
IF(AND(NOT(ISERROR(VLOOKUP(AL379,MonsterTable!$A:$B,MATCH(MonsterTable!$B$1,MonsterTable!$A$1:$B$1,0),0))),OR(ISBLANK(AN379),ISBLANK(AO379))),#N/A,
IFERROR(VLOOKUP(AL379,MonsterTable!$A:$B,MATCH(MonsterTable!$B$1,MonsterTable!$A$1:$B$1,0),0),
IF(OR(NOT(ISBLANK(AN379)),ISBLANK(AO379)),#N/A,
IF(AL379="empty","empty",
VLOOKUP(AL379,MonsterGroupTable!$A:$A,1,0)))))))</f>
        <v/>
      </c>
      <c r="AT379" s="2" t="str">
        <f>IF(AND(ISBLANK(AS379),OR(NOT(ISBLANK(AU379)),NOT(ISBLANK(AV379)))),#N/A,
IF(ISBLANK(AS379),"",
IF(AND(NOT(ISERROR(VLOOKUP(AS379,MonsterTable!$A:$B,MATCH(MonsterTable!$B$1,MonsterTable!$A$1:$B$1,0),0))),OR(ISBLANK(AU379),ISBLANK(AV379))),#N/A,
IFERROR(VLOOKUP(AS379,MonsterTable!$A:$B,MATCH(MonsterTable!$B$1,MonsterTable!$A$1:$B$1,0),0),
IF(OR(NOT(ISBLANK(AU379)),ISBLANK(AV379)),#N/A,
IF(AS379="empty","empty",
VLOOKUP(AS379,MonsterGroupTable!$A:$A,1,0)))))))</f>
        <v/>
      </c>
      <c r="BA379" s="2" t="str">
        <f>IF(AND(ISBLANK(AZ379),OR(NOT(ISBLANK(BB379)),NOT(ISBLANK(BC379)))),#N/A,
IF(ISBLANK(AZ379),"",
IF(AND(NOT(ISERROR(VLOOKUP(AZ379,MonsterTable!$A:$B,MATCH(MonsterTable!$B$1,MonsterTable!$A$1:$B$1,0),0))),OR(ISBLANK(BB379),ISBLANK(BC379))),#N/A,
IFERROR(VLOOKUP(AZ379,MonsterTable!$A:$B,MATCH(MonsterTable!$B$1,MonsterTable!$A$1:$B$1,0),0),
IF(OR(NOT(ISBLANK(BB379)),ISBLANK(BC379)),#N/A,
IF(AZ379="empty","empty",
VLOOKUP(AZ379,MonsterGroupTable!$A:$A,1,0)))))))</f>
        <v/>
      </c>
      <c r="BH379" s="2" t="str">
        <f>IF(AND(ISBLANK(BG379),OR(NOT(ISBLANK(BI379)),NOT(ISBLANK(BJ379)))),#N/A,
IF(ISBLANK(BG379),"",
IF(AND(NOT(ISERROR(VLOOKUP(BG379,MonsterTable!$A:$B,MATCH(MonsterTable!$B$1,MonsterTable!$A$1:$B$1,0),0))),OR(ISBLANK(BI379),ISBLANK(BJ379))),#N/A,
IFERROR(VLOOKUP(BG379,MonsterTable!$A:$B,MATCH(MonsterTable!$B$1,MonsterTable!$A$1:$B$1,0),0),
IF(OR(NOT(ISBLANK(BI379)),ISBLANK(BJ379)),#N/A,
IF(BG379="empty","empty",
VLOOKUP(BG379,MonsterGroupTable!$A:$A,1,0)))))))</f>
        <v/>
      </c>
      <c r="BO379" s="2" t="str">
        <f>IF(AND(ISBLANK(BN379),OR(NOT(ISBLANK(BP379)),NOT(ISBLANK(BQ379)))),#N/A,
IF(ISBLANK(BN379),"",
IF(AND(NOT(ISERROR(VLOOKUP(BN379,MonsterTable!$A:$B,MATCH(MonsterTable!$B$1,MonsterTable!$A$1:$B$1,0),0))),OR(ISBLANK(BP379),ISBLANK(BQ379))),#N/A,
IFERROR(VLOOKUP(BN379,MonsterTable!$A:$B,MATCH(MonsterTable!$B$1,MonsterTable!$A$1:$B$1,0),0),
IF(OR(NOT(ISBLANK(BP379)),ISBLANK(BQ379)),#N/A,
IF(BN379="empty","empty",
VLOOKUP(BN379,MonsterGroupTable!$A:$A,1,0)))))))</f>
        <v/>
      </c>
      <c r="BV379" s="2" t="str">
        <f>IF(AND(ISBLANK(BU379),OR(NOT(ISBLANK(BW379)),NOT(ISBLANK(BX379)))),#N/A,
IF(ISBLANK(BU379),"",
IF(AND(NOT(ISERROR(VLOOKUP(BU379,MonsterTable!$A:$B,MATCH(MonsterTable!$B$1,MonsterTable!$A$1:$B$1,0),0))),OR(ISBLANK(BW379),ISBLANK(BX379))),#N/A,
IFERROR(VLOOKUP(BU379,MonsterTable!$A:$B,MATCH(MonsterTable!$B$1,MonsterTable!$A$1:$B$1,0),0),
IF(OR(NOT(ISBLANK(BW379)),ISBLANK(BX379)),#N/A,
IF(BU379="empty","empty",
VLOOKUP(BU379,MonsterGroupTable!$A:$A,1,0)))))))</f>
        <v/>
      </c>
      <c r="CC379" s="2" t="str">
        <f>IF(AND(ISBLANK(CB379),OR(NOT(ISBLANK(CD379)),NOT(ISBLANK(CE379)))),#N/A,
IF(ISBLANK(CB379),"",
IF(AND(NOT(ISERROR(VLOOKUP(CB379,MonsterTable!$A:$B,MATCH(MonsterTable!$B$1,MonsterTable!$A$1:$B$1,0),0))),OR(ISBLANK(CD379),ISBLANK(CE379))),#N/A,
IFERROR(VLOOKUP(CB379,MonsterTable!$A:$B,MATCH(MonsterTable!$B$1,MonsterTable!$A$1:$B$1,0),0),
IF(OR(NOT(ISBLANK(CD379)),ISBLANK(CE379)),#N/A,
IF(CB379="empty","empty",
VLOOKUP(CB379,MonsterGroupTable!$A:$A,1,0)))))))</f>
        <v/>
      </c>
      <c r="CJ379" s="2" t="str">
        <f>IF(AND(ISBLANK(CI379),OR(NOT(ISBLANK(CK379)),NOT(ISBLANK(CL379)))),#N/A,
IF(ISBLANK(CI379),"",
IF(AND(NOT(ISERROR(VLOOKUP(CI379,MonsterTable!$A:$B,MATCH(MonsterTable!$B$1,MonsterTable!$A$1:$B$1,0),0))),OR(ISBLANK(CK379),ISBLANK(CL379))),#N/A,
IFERROR(VLOOKUP(CI379,MonsterTable!$A:$B,MATCH(MonsterTable!$B$1,MonsterTable!$A$1:$B$1,0),0),
IF(OR(NOT(ISBLANK(CK379)),ISBLANK(CL379)),#N/A,
IF(CI379="empty","empty",
VLOOKUP(CI379,MonsterGroupTable!$A:$A,1,0)))))))</f>
        <v/>
      </c>
    </row>
    <row r="380" spans="1:88">
      <c r="A380">
        <v>10379</v>
      </c>
      <c r="B380">
        <f t="shared" si="10"/>
        <v>1.1000000000000001</v>
      </c>
      <c r="C380">
        <f t="shared" si="10"/>
        <v>1.1000000000000001</v>
      </c>
      <c r="F380">
        <v>1140</v>
      </c>
      <c r="G380">
        <v>25282</v>
      </c>
      <c r="H380">
        <v>0</v>
      </c>
      <c r="I380">
        <v>0</v>
      </c>
      <c r="J380">
        <v>0</v>
      </c>
      <c r="K380" t="s">
        <v>28</v>
      </c>
      <c r="L380" t="s">
        <v>254</v>
      </c>
      <c r="M380" t="s">
        <v>79</v>
      </c>
      <c r="N380" t="s">
        <v>80</v>
      </c>
      <c r="O380">
        <v>0</v>
      </c>
      <c r="P380">
        <v>-4.75</v>
      </c>
      <c r="Q380">
        <v>-3.5</v>
      </c>
      <c r="R380">
        <v>4.75</v>
      </c>
      <c r="S380">
        <v>3</v>
      </c>
      <c r="T380">
        <v>-13.5</v>
      </c>
      <c r="U380">
        <v>2.5499999999999998</v>
      </c>
      <c r="V380">
        <v>-6.75</v>
      </c>
      <c r="W380" t="str">
        <f t="shared" si="11"/>
        <v>g118,5</v>
      </c>
      <c r="X380" s="1" t="s">
        <v>317</v>
      </c>
      <c r="Y380" s="2" t="str">
        <f>IF(AND(ISBLANK(X380),OR(NOT(ISBLANK(Z380)),NOT(ISBLANK(AA380)))),#N/A,
IF(ISBLANK(X380),"",
IF(AND(NOT(ISERROR(VLOOKUP(X380,MonsterTable!$A:$B,MATCH(MonsterTable!$B$1,MonsterTable!$A$1:$B$1,0),0))),OR(ISBLANK(Z380),ISBLANK(AA380))),#N/A,
IFERROR(VLOOKUP(X380,MonsterTable!$A:$B,MATCH(MonsterTable!$B$1,MonsterTable!$A$1:$B$1,0),0),
IF(OR(NOT(ISBLANK(Z380)),ISBLANK(AA380)),#N/A,
IF(X380="empty","empty",
VLOOKUP(X380,MonsterGroupTable!$A:$A,1,0)))))))</f>
        <v>g118</v>
      </c>
      <c r="AA380">
        <v>5</v>
      </c>
      <c r="AF380" s="2" t="str">
        <f>IF(AND(ISBLANK(AE380),OR(NOT(ISBLANK(AG380)),NOT(ISBLANK(AH380)))),#N/A,
IF(ISBLANK(AE380),"",
IF(AND(NOT(ISERROR(VLOOKUP(AE380,MonsterTable!$A:$B,MATCH(MonsterTable!$B$1,MonsterTable!$A$1:$B$1,0),0))),OR(ISBLANK(AG380),ISBLANK(AH380))),#N/A,
IFERROR(VLOOKUP(AE380,MonsterTable!$A:$B,MATCH(MonsterTable!$B$1,MonsterTable!$A$1:$B$1,0),0),
IF(OR(NOT(ISBLANK(AG380)),ISBLANK(AH380)),#N/A,
IF(AE380="empty","empty",
VLOOKUP(AE380,MonsterGroupTable!$A:$A,1,0)))))))</f>
        <v/>
      </c>
      <c r="AM380" s="2" t="str">
        <f>IF(AND(ISBLANK(AL380),OR(NOT(ISBLANK(AN380)),NOT(ISBLANK(AO380)))),#N/A,
IF(ISBLANK(AL380),"",
IF(AND(NOT(ISERROR(VLOOKUP(AL380,MonsterTable!$A:$B,MATCH(MonsterTable!$B$1,MonsterTable!$A$1:$B$1,0),0))),OR(ISBLANK(AN380),ISBLANK(AO380))),#N/A,
IFERROR(VLOOKUP(AL380,MonsterTable!$A:$B,MATCH(MonsterTable!$B$1,MonsterTable!$A$1:$B$1,0),0),
IF(OR(NOT(ISBLANK(AN380)),ISBLANK(AO380)),#N/A,
IF(AL380="empty","empty",
VLOOKUP(AL380,MonsterGroupTable!$A:$A,1,0)))))))</f>
        <v/>
      </c>
      <c r="AT380" s="2" t="str">
        <f>IF(AND(ISBLANK(AS380),OR(NOT(ISBLANK(AU380)),NOT(ISBLANK(AV380)))),#N/A,
IF(ISBLANK(AS380),"",
IF(AND(NOT(ISERROR(VLOOKUP(AS380,MonsterTable!$A:$B,MATCH(MonsterTable!$B$1,MonsterTable!$A$1:$B$1,0),0))),OR(ISBLANK(AU380),ISBLANK(AV380))),#N/A,
IFERROR(VLOOKUP(AS380,MonsterTable!$A:$B,MATCH(MonsterTable!$B$1,MonsterTable!$A$1:$B$1,0),0),
IF(OR(NOT(ISBLANK(AU380)),ISBLANK(AV380)),#N/A,
IF(AS380="empty","empty",
VLOOKUP(AS380,MonsterGroupTable!$A:$A,1,0)))))))</f>
        <v/>
      </c>
      <c r="BA380" s="2" t="str">
        <f>IF(AND(ISBLANK(AZ380),OR(NOT(ISBLANK(BB380)),NOT(ISBLANK(BC380)))),#N/A,
IF(ISBLANK(AZ380),"",
IF(AND(NOT(ISERROR(VLOOKUP(AZ380,MonsterTable!$A:$B,MATCH(MonsterTable!$B$1,MonsterTable!$A$1:$B$1,0),0))),OR(ISBLANK(BB380),ISBLANK(BC380))),#N/A,
IFERROR(VLOOKUP(AZ380,MonsterTable!$A:$B,MATCH(MonsterTable!$B$1,MonsterTable!$A$1:$B$1,0),0),
IF(OR(NOT(ISBLANK(BB380)),ISBLANK(BC380)),#N/A,
IF(AZ380="empty","empty",
VLOOKUP(AZ380,MonsterGroupTable!$A:$A,1,0)))))))</f>
        <v/>
      </c>
      <c r="BH380" s="2" t="str">
        <f>IF(AND(ISBLANK(BG380),OR(NOT(ISBLANK(BI380)),NOT(ISBLANK(BJ380)))),#N/A,
IF(ISBLANK(BG380),"",
IF(AND(NOT(ISERROR(VLOOKUP(BG380,MonsterTable!$A:$B,MATCH(MonsterTable!$B$1,MonsterTable!$A$1:$B$1,0),0))),OR(ISBLANK(BI380),ISBLANK(BJ380))),#N/A,
IFERROR(VLOOKUP(BG380,MonsterTable!$A:$B,MATCH(MonsterTable!$B$1,MonsterTable!$A$1:$B$1,0),0),
IF(OR(NOT(ISBLANK(BI380)),ISBLANK(BJ380)),#N/A,
IF(BG380="empty","empty",
VLOOKUP(BG380,MonsterGroupTable!$A:$A,1,0)))))))</f>
        <v/>
      </c>
      <c r="BO380" s="2" t="str">
        <f>IF(AND(ISBLANK(BN380),OR(NOT(ISBLANK(BP380)),NOT(ISBLANK(BQ380)))),#N/A,
IF(ISBLANK(BN380),"",
IF(AND(NOT(ISERROR(VLOOKUP(BN380,MonsterTable!$A:$B,MATCH(MonsterTable!$B$1,MonsterTable!$A$1:$B$1,0),0))),OR(ISBLANK(BP380),ISBLANK(BQ380))),#N/A,
IFERROR(VLOOKUP(BN380,MonsterTable!$A:$B,MATCH(MonsterTable!$B$1,MonsterTable!$A$1:$B$1,0),0),
IF(OR(NOT(ISBLANK(BP380)),ISBLANK(BQ380)),#N/A,
IF(BN380="empty","empty",
VLOOKUP(BN380,MonsterGroupTable!$A:$A,1,0)))))))</f>
        <v/>
      </c>
      <c r="BV380" s="2" t="str">
        <f>IF(AND(ISBLANK(BU380),OR(NOT(ISBLANK(BW380)),NOT(ISBLANK(BX380)))),#N/A,
IF(ISBLANK(BU380),"",
IF(AND(NOT(ISERROR(VLOOKUP(BU380,MonsterTable!$A:$B,MATCH(MonsterTable!$B$1,MonsterTable!$A$1:$B$1,0),0))),OR(ISBLANK(BW380),ISBLANK(BX380))),#N/A,
IFERROR(VLOOKUP(BU380,MonsterTable!$A:$B,MATCH(MonsterTable!$B$1,MonsterTable!$A$1:$B$1,0),0),
IF(OR(NOT(ISBLANK(BW380)),ISBLANK(BX380)),#N/A,
IF(BU380="empty","empty",
VLOOKUP(BU380,MonsterGroupTable!$A:$A,1,0)))))))</f>
        <v/>
      </c>
      <c r="CC380" s="2" t="str">
        <f>IF(AND(ISBLANK(CB380),OR(NOT(ISBLANK(CD380)),NOT(ISBLANK(CE380)))),#N/A,
IF(ISBLANK(CB380),"",
IF(AND(NOT(ISERROR(VLOOKUP(CB380,MonsterTable!$A:$B,MATCH(MonsterTable!$B$1,MonsterTable!$A$1:$B$1,0),0))),OR(ISBLANK(CD380),ISBLANK(CE380))),#N/A,
IFERROR(VLOOKUP(CB380,MonsterTable!$A:$B,MATCH(MonsterTable!$B$1,MonsterTable!$A$1:$B$1,0),0),
IF(OR(NOT(ISBLANK(CD380)),ISBLANK(CE380)),#N/A,
IF(CB380="empty","empty",
VLOOKUP(CB380,MonsterGroupTable!$A:$A,1,0)))))))</f>
        <v/>
      </c>
      <c r="CJ380" s="2" t="str">
        <f>IF(AND(ISBLANK(CI380),OR(NOT(ISBLANK(CK380)),NOT(ISBLANK(CL380)))),#N/A,
IF(ISBLANK(CI380),"",
IF(AND(NOT(ISERROR(VLOOKUP(CI380,MonsterTable!$A:$B,MATCH(MonsterTable!$B$1,MonsterTable!$A$1:$B$1,0),0))),OR(ISBLANK(CK380),ISBLANK(CL380))),#N/A,
IFERROR(VLOOKUP(CI380,MonsterTable!$A:$B,MATCH(MonsterTable!$B$1,MonsterTable!$A$1:$B$1,0),0),
IF(OR(NOT(ISBLANK(CK380)),ISBLANK(CL380)),#N/A,
IF(CI380="empty","empty",
VLOOKUP(CI380,MonsterGroupTable!$A:$A,1,0)))))))</f>
        <v/>
      </c>
    </row>
    <row r="381" spans="1:88">
      <c r="A381">
        <v>10380</v>
      </c>
      <c r="B381">
        <f t="shared" si="10"/>
        <v>1.2</v>
      </c>
      <c r="C381">
        <f t="shared" si="10"/>
        <v>1.1000000000000001</v>
      </c>
      <c r="F381">
        <v>1200</v>
      </c>
      <c r="G381">
        <v>25417</v>
      </c>
      <c r="H381">
        <v>0</v>
      </c>
      <c r="I381">
        <v>0</v>
      </c>
      <c r="J381">
        <v>0</v>
      </c>
      <c r="K381" t="s">
        <v>28</v>
      </c>
      <c r="L381" t="s">
        <v>254</v>
      </c>
      <c r="M381" t="s">
        <v>79</v>
      </c>
      <c r="N381" t="s">
        <v>80</v>
      </c>
      <c r="O381">
        <v>0</v>
      </c>
      <c r="P381">
        <v>-4.75</v>
      </c>
      <c r="Q381">
        <v>-3.5</v>
      </c>
      <c r="R381">
        <v>4.75</v>
      </c>
      <c r="S381">
        <v>3</v>
      </c>
      <c r="T381">
        <v>-13.5</v>
      </c>
      <c r="U381">
        <v>2.5499999999999998</v>
      </c>
      <c r="V381">
        <v>-6.75</v>
      </c>
      <c r="W381" t="str">
        <f t="shared" si="11"/>
        <v>g118,5</v>
      </c>
      <c r="X381" s="1" t="s">
        <v>317</v>
      </c>
      <c r="Y381" s="2" t="str">
        <f>IF(AND(ISBLANK(X381),OR(NOT(ISBLANK(Z381)),NOT(ISBLANK(AA381)))),#N/A,
IF(ISBLANK(X381),"",
IF(AND(NOT(ISERROR(VLOOKUP(X381,MonsterTable!$A:$B,MATCH(MonsterTable!$B$1,MonsterTable!$A$1:$B$1,0),0))),OR(ISBLANK(Z381),ISBLANK(AA381))),#N/A,
IFERROR(VLOOKUP(X381,MonsterTable!$A:$B,MATCH(MonsterTable!$B$1,MonsterTable!$A$1:$B$1,0),0),
IF(OR(NOT(ISBLANK(Z381)),ISBLANK(AA381)),#N/A,
IF(X381="empty","empty",
VLOOKUP(X381,MonsterGroupTable!$A:$A,1,0)))))))</f>
        <v>g118</v>
      </c>
      <c r="AA381">
        <v>5</v>
      </c>
      <c r="AF381" s="2" t="str">
        <f>IF(AND(ISBLANK(AE381),OR(NOT(ISBLANK(AG381)),NOT(ISBLANK(AH381)))),#N/A,
IF(ISBLANK(AE381),"",
IF(AND(NOT(ISERROR(VLOOKUP(AE381,MonsterTable!$A:$B,MATCH(MonsterTable!$B$1,MonsterTable!$A$1:$B$1,0),0))),OR(ISBLANK(AG381),ISBLANK(AH381))),#N/A,
IFERROR(VLOOKUP(AE381,MonsterTable!$A:$B,MATCH(MonsterTable!$B$1,MonsterTable!$A$1:$B$1,0),0),
IF(OR(NOT(ISBLANK(AG381)),ISBLANK(AH381)),#N/A,
IF(AE381="empty","empty",
VLOOKUP(AE381,MonsterGroupTable!$A:$A,1,0)))))))</f>
        <v/>
      </c>
      <c r="AM381" s="2" t="str">
        <f>IF(AND(ISBLANK(AL381),OR(NOT(ISBLANK(AN381)),NOT(ISBLANK(AO381)))),#N/A,
IF(ISBLANK(AL381),"",
IF(AND(NOT(ISERROR(VLOOKUP(AL381,MonsterTable!$A:$B,MATCH(MonsterTable!$B$1,MonsterTable!$A$1:$B$1,0),0))),OR(ISBLANK(AN381),ISBLANK(AO381))),#N/A,
IFERROR(VLOOKUP(AL381,MonsterTable!$A:$B,MATCH(MonsterTable!$B$1,MonsterTable!$A$1:$B$1,0),0),
IF(OR(NOT(ISBLANK(AN381)),ISBLANK(AO381)),#N/A,
IF(AL381="empty","empty",
VLOOKUP(AL381,MonsterGroupTable!$A:$A,1,0)))))))</f>
        <v/>
      </c>
      <c r="AT381" s="2" t="str">
        <f>IF(AND(ISBLANK(AS381),OR(NOT(ISBLANK(AU381)),NOT(ISBLANK(AV381)))),#N/A,
IF(ISBLANK(AS381),"",
IF(AND(NOT(ISERROR(VLOOKUP(AS381,MonsterTable!$A:$B,MATCH(MonsterTable!$B$1,MonsterTable!$A$1:$B$1,0),0))),OR(ISBLANK(AU381),ISBLANK(AV381))),#N/A,
IFERROR(VLOOKUP(AS381,MonsterTable!$A:$B,MATCH(MonsterTable!$B$1,MonsterTable!$A$1:$B$1,0),0),
IF(OR(NOT(ISBLANK(AU381)),ISBLANK(AV381)),#N/A,
IF(AS381="empty","empty",
VLOOKUP(AS381,MonsterGroupTable!$A:$A,1,0)))))))</f>
        <v/>
      </c>
      <c r="BA381" s="2" t="str">
        <f>IF(AND(ISBLANK(AZ381),OR(NOT(ISBLANK(BB381)),NOT(ISBLANK(BC381)))),#N/A,
IF(ISBLANK(AZ381),"",
IF(AND(NOT(ISERROR(VLOOKUP(AZ381,MonsterTable!$A:$B,MATCH(MonsterTable!$B$1,MonsterTable!$A$1:$B$1,0),0))),OR(ISBLANK(BB381),ISBLANK(BC381))),#N/A,
IFERROR(VLOOKUP(AZ381,MonsterTable!$A:$B,MATCH(MonsterTable!$B$1,MonsterTable!$A$1:$B$1,0),0),
IF(OR(NOT(ISBLANK(BB381)),ISBLANK(BC381)),#N/A,
IF(AZ381="empty","empty",
VLOOKUP(AZ381,MonsterGroupTable!$A:$A,1,0)))))))</f>
        <v/>
      </c>
      <c r="BH381" s="2" t="str">
        <f>IF(AND(ISBLANK(BG381),OR(NOT(ISBLANK(BI381)),NOT(ISBLANK(BJ381)))),#N/A,
IF(ISBLANK(BG381),"",
IF(AND(NOT(ISERROR(VLOOKUP(BG381,MonsterTable!$A:$B,MATCH(MonsterTable!$B$1,MonsterTable!$A$1:$B$1,0),0))),OR(ISBLANK(BI381),ISBLANK(BJ381))),#N/A,
IFERROR(VLOOKUP(BG381,MonsterTable!$A:$B,MATCH(MonsterTable!$B$1,MonsterTable!$A$1:$B$1,0),0),
IF(OR(NOT(ISBLANK(BI381)),ISBLANK(BJ381)),#N/A,
IF(BG381="empty","empty",
VLOOKUP(BG381,MonsterGroupTable!$A:$A,1,0)))))))</f>
        <v/>
      </c>
      <c r="BO381" s="2" t="str">
        <f>IF(AND(ISBLANK(BN381),OR(NOT(ISBLANK(BP381)),NOT(ISBLANK(BQ381)))),#N/A,
IF(ISBLANK(BN381),"",
IF(AND(NOT(ISERROR(VLOOKUP(BN381,MonsterTable!$A:$B,MATCH(MonsterTable!$B$1,MonsterTable!$A$1:$B$1,0),0))),OR(ISBLANK(BP381),ISBLANK(BQ381))),#N/A,
IFERROR(VLOOKUP(BN381,MonsterTable!$A:$B,MATCH(MonsterTable!$B$1,MonsterTable!$A$1:$B$1,0),0),
IF(OR(NOT(ISBLANK(BP381)),ISBLANK(BQ381)),#N/A,
IF(BN381="empty","empty",
VLOOKUP(BN381,MonsterGroupTable!$A:$A,1,0)))))))</f>
        <v/>
      </c>
      <c r="BV381" s="2" t="str">
        <f>IF(AND(ISBLANK(BU381),OR(NOT(ISBLANK(BW381)),NOT(ISBLANK(BX381)))),#N/A,
IF(ISBLANK(BU381),"",
IF(AND(NOT(ISERROR(VLOOKUP(BU381,MonsterTable!$A:$B,MATCH(MonsterTable!$B$1,MonsterTable!$A$1:$B$1,0),0))),OR(ISBLANK(BW381),ISBLANK(BX381))),#N/A,
IFERROR(VLOOKUP(BU381,MonsterTable!$A:$B,MATCH(MonsterTable!$B$1,MonsterTable!$A$1:$B$1,0),0),
IF(OR(NOT(ISBLANK(BW381)),ISBLANK(BX381)),#N/A,
IF(BU381="empty","empty",
VLOOKUP(BU381,MonsterGroupTable!$A:$A,1,0)))))))</f>
        <v/>
      </c>
      <c r="CC381" s="2" t="str">
        <f>IF(AND(ISBLANK(CB381),OR(NOT(ISBLANK(CD381)),NOT(ISBLANK(CE381)))),#N/A,
IF(ISBLANK(CB381),"",
IF(AND(NOT(ISERROR(VLOOKUP(CB381,MonsterTable!$A:$B,MATCH(MonsterTable!$B$1,MonsterTable!$A$1:$B$1,0),0))),OR(ISBLANK(CD381),ISBLANK(CE381))),#N/A,
IFERROR(VLOOKUP(CB381,MonsterTable!$A:$B,MATCH(MonsterTable!$B$1,MonsterTable!$A$1:$B$1,0),0),
IF(OR(NOT(ISBLANK(CD381)),ISBLANK(CE381)),#N/A,
IF(CB381="empty","empty",
VLOOKUP(CB381,MonsterGroupTable!$A:$A,1,0)))))))</f>
        <v/>
      </c>
      <c r="CJ381" s="2" t="str">
        <f>IF(AND(ISBLANK(CI381),OR(NOT(ISBLANK(CK381)),NOT(ISBLANK(CL381)))),#N/A,
IF(ISBLANK(CI381),"",
IF(AND(NOT(ISERROR(VLOOKUP(CI381,MonsterTable!$A:$B,MATCH(MonsterTable!$B$1,MonsterTable!$A$1:$B$1,0),0))),OR(ISBLANK(CK381),ISBLANK(CL381))),#N/A,
IFERROR(VLOOKUP(CI381,MonsterTable!$A:$B,MATCH(MonsterTable!$B$1,MonsterTable!$A$1:$B$1,0),0),
IF(OR(NOT(ISBLANK(CK381)),ISBLANK(CL381)),#N/A,
IF(CI381="empty","empty",
VLOOKUP(CI381,MonsterGroupTable!$A:$A,1,0)))))))</f>
        <v/>
      </c>
    </row>
    <row r="382" spans="1:88">
      <c r="A382">
        <v>10381</v>
      </c>
      <c r="B382">
        <f t="shared" si="10"/>
        <v>1.1000000000000001</v>
      </c>
      <c r="C382">
        <f t="shared" si="10"/>
        <v>1.1000000000000001</v>
      </c>
      <c r="F382">
        <v>1260</v>
      </c>
      <c r="G382">
        <v>25552</v>
      </c>
      <c r="H382">
        <v>0</v>
      </c>
      <c r="I382">
        <v>0</v>
      </c>
      <c r="J382">
        <v>0</v>
      </c>
      <c r="K382" t="s">
        <v>28</v>
      </c>
      <c r="L382" t="s">
        <v>255</v>
      </c>
      <c r="M382" t="s">
        <v>79</v>
      </c>
      <c r="N382" t="s">
        <v>80</v>
      </c>
      <c r="O382">
        <v>0</v>
      </c>
      <c r="P382">
        <v>-4.75</v>
      </c>
      <c r="Q382">
        <v>-3.5</v>
      </c>
      <c r="R382">
        <v>4.75</v>
      </c>
      <c r="S382">
        <v>3</v>
      </c>
      <c r="T382">
        <v>-13.5</v>
      </c>
      <c r="U382">
        <v>2.5499999999999998</v>
      </c>
      <c r="V382">
        <v>-6.75</v>
      </c>
      <c r="W382" t="str">
        <f t="shared" si="11"/>
        <v>g119,5</v>
      </c>
      <c r="X382" s="1" t="s">
        <v>318</v>
      </c>
      <c r="Y382" s="2" t="str">
        <f>IF(AND(ISBLANK(X382),OR(NOT(ISBLANK(Z382)),NOT(ISBLANK(AA382)))),#N/A,
IF(ISBLANK(X382),"",
IF(AND(NOT(ISERROR(VLOOKUP(X382,MonsterTable!$A:$B,MATCH(MonsterTable!$B$1,MonsterTable!$A$1:$B$1,0),0))),OR(ISBLANK(Z382),ISBLANK(AA382))),#N/A,
IFERROR(VLOOKUP(X382,MonsterTable!$A:$B,MATCH(MonsterTable!$B$1,MonsterTable!$A$1:$B$1,0),0),
IF(OR(NOT(ISBLANK(Z382)),ISBLANK(AA382)),#N/A,
IF(X382="empty","empty",
VLOOKUP(X382,MonsterGroupTable!$A:$A,1,0)))))))</f>
        <v>g119</v>
      </c>
      <c r="AA382">
        <v>5</v>
      </c>
      <c r="AF382" s="2" t="str">
        <f>IF(AND(ISBLANK(AE382),OR(NOT(ISBLANK(AG382)),NOT(ISBLANK(AH382)))),#N/A,
IF(ISBLANK(AE382),"",
IF(AND(NOT(ISERROR(VLOOKUP(AE382,MonsterTable!$A:$B,MATCH(MonsterTable!$B$1,MonsterTable!$A$1:$B$1,0),0))),OR(ISBLANK(AG382),ISBLANK(AH382))),#N/A,
IFERROR(VLOOKUP(AE382,MonsterTable!$A:$B,MATCH(MonsterTable!$B$1,MonsterTable!$A$1:$B$1,0),0),
IF(OR(NOT(ISBLANK(AG382)),ISBLANK(AH382)),#N/A,
IF(AE382="empty","empty",
VLOOKUP(AE382,MonsterGroupTable!$A:$A,1,0)))))))</f>
        <v/>
      </c>
      <c r="AM382" s="2" t="str">
        <f>IF(AND(ISBLANK(AL382),OR(NOT(ISBLANK(AN382)),NOT(ISBLANK(AO382)))),#N/A,
IF(ISBLANK(AL382),"",
IF(AND(NOT(ISERROR(VLOOKUP(AL382,MonsterTable!$A:$B,MATCH(MonsterTable!$B$1,MonsterTable!$A$1:$B$1,0),0))),OR(ISBLANK(AN382),ISBLANK(AO382))),#N/A,
IFERROR(VLOOKUP(AL382,MonsterTable!$A:$B,MATCH(MonsterTable!$B$1,MonsterTable!$A$1:$B$1,0),0),
IF(OR(NOT(ISBLANK(AN382)),ISBLANK(AO382)),#N/A,
IF(AL382="empty","empty",
VLOOKUP(AL382,MonsterGroupTable!$A:$A,1,0)))))))</f>
        <v/>
      </c>
      <c r="AT382" s="2" t="str">
        <f>IF(AND(ISBLANK(AS382),OR(NOT(ISBLANK(AU382)),NOT(ISBLANK(AV382)))),#N/A,
IF(ISBLANK(AS382),"",
IF(AND(NOT(ISERROR(VLOOKUP(AS382,MonsterTable!$A:$B,MATCH(MonsterTable!$B$1,MonsterTable!$A$1:$B$1,0),0))),OR(ISBLANK(AU382),ISBLANK(AV382))),#N/A,
IFERROR(VLOOKUP(AS382,MonsterTable!$A:$B,MATCH(MonsterTable!$B$1,MonsterTable!$A$1:$B$1,0),0),
IF(OR(NOT(ISBLANK(AU382)),ISBLANK(AV382)),#N/A,
IF(AS382="empty","empty",
VLOOKUP(AS382,MonsterGroupTable!$A:$A,1,0)))))))</f>
        <v/>
      </c>
      <c r="BA382" s="2" t="str">
        <f>IF(AND(ISBLANK(AZ382),OR(NOT(ISBLANK(BB382)),NOT(ISBLANK(BC382)))),#N/A,
IF(ISBLANK(AZ382),"",
IF(AND(NOT(ISERROR(VLOOKUP(AZ382,MonsterTable!$A:$B,MATCH(MonsterTable!$B$1,MonsterTable!$A$1:$B$1,0),0))),OR(ISBLANK(BB382),ISBLANK(BC382))),#N/A,
IFERROR(VLOOKUP(AZ382,MonsterTable!$A:$B,MATCH(MonsterTable!$B$1,MonsterTable!$A$1:$B$1,0),0),
IF(OR(NOT(ISBLANK(BB382)),ISBLANK(BC382)),#N/A,
IF(AZ382="empty","empty",
VLOOKUP(AZ382,MonsterGroupTable!$A:$A,1,0)))))))</f>
        <v/>
      </c>
      <c r="BH382" s="2" t="str">
        <f>IF(AND(ISBLANK(BG382),OR(NOT(ISBLANK(BI382)),NOT(ISBLANK(BJ382)))),#N/A,
IF(ISBLANK(BG382),"",
IF(AND(NOT(ISERROR(VLOOKUP(BG382,MonsterTable!$A:$B,MATCH(MonsterTable!$B$1,MonsterTable!$A$1:$B$1,0),0))),OR(ISBLANK(BI382),ISBLANK(BJ382))),#N/A,
IFERROR(VLOOKUP(BG382,MonsterTable!$A:$B,MATCH(MonsterTable!$B$1,MonsterTable!$A$1:$B$1,0),0),
IF(OR(NOT(ISBLANK(BI382)),ISBLANK(BJ382)),#N/A,
IF(BG382="empty","empty",
VLOOKUP(BG382,MonsterGroupTable!$A:$A,1,0)))))))</f>
        <v/>
      </c>
      <c r="BO382" s="2" t="str">
        <f>IF(AND(ISBLANK(BN382),OR(NOT(ISBLANK(BP382)),NOT(ISBLANK(BQ382)))),#N/A,
IF(ISBLANK(BN382),"",
IF(AND(NOT(ISERROR(VLOOKUP(BN382,MonsterTable!$A:$B,MATCH(MonsterTable!$B$1,MonsterTable!$A$1:$B$1,0),0))),OR(ISBLANK(BP382),ISBLANK(BQ382))),#N/A,
IFERROR(VLOOKUP(BN382,MonsterTable!$A:$B,MATCH(MonsterTable!$B$1,MonsterTable!$A$1:$B$1,0),0),
IF(OR(NOT(ISBLANK(BP382)),ISBLANK(BQ382)),#N/A,
IF(BN382="empty","empty",
VLOOKUP(BN382,MonsterGroupTable!$A:$A,1,0)))))))</f>
        <v/>
      </c>
      <c r="BV382" s="2" t="str">
        <f>IF(AND(ISBLANK(BU382),OR(NOT(ISBLANK(BW382)),NOT(ISBLANK(BX382)))),#N/A,
IF(ISBLANK(BU382),"",
IF(AND(NOT(ISERROR(VLOOKUP(BU382,MonsterTable!$A:$B,MATCH(MonsterTable!$B$1,MonsterTable!$A$1:$B$1,0),0))),OR(ISBLANK(BW382),ISBLANK(BX382))),#N/A,
IFERROR(VLOOKUP(BU382,MonsterTable!$A:$B,MATCH(MonsterTable!$B$1,MonsterTable!$A$1:$B$1,0),0),
IF(OR(NOT(ISBLANK(BW382)),ISBLANK(BX382)),#N/A,
IF(BU382="empty","empty",
VLOOKUP(BU382,MonsterGroupTable!$A:$A,1,0)))))))</f>
        <v/>
      </c>
      <c r="CC382" s="2" t="str">
        <f>IF(AND(ISBLANK(CB382),OR(NOT(ISBLANK(CD382)),NOT(ISBLANK(CE382)))),#N/A,
IF(ISBLANK(CB382),"",
IF(AND(NOT(ISERROR(VLOOKUP(CB382,MonsterTable!$A:$B,MATCH(MonsterTable!$B$1,MonsterTable!$A$1:$B$1,0),0))),OR(ISBLANK(CD382),ISBLANK(CE382))),#N/A,
IFERROR(VLOOKUP(CB382,MonsterTable!$A:$B,MATCH(MonsterTable!$B$1,MonsterTable!$A$1:$B$1,0),0),
IF(OR(NOT(ISBLANK(CD382)),ISBLANK(CE382)),#N/A,
IF(CB382="empty","empty",
VLOOKUP(CB382,MonsterGroupTable!$A:$A,1,0)))))))</f>
        <v/>
      </c>
      <c r="CJ382" s="2" t="str">
        <f>IF(AND(ISBLANK(CI382),OR(NOT(ISBLANK(CK382)),NOT(ISBLANK(CL382)))),#N/A,
IF(ISBLANK(CI382),"",
IF(AND(NOT(ISERROR(VLOOKUP(CI382,MonsterTable!$A:$B,MATCH(MonsterTable!$B$1,MonsterTable!$A$1:$B$1,0),0))),OR(ISBLANK(CK382),ISBLANK(CL382))),#N/A,
IFERROR(VLOOKUP(CI382,MonsterTable!$A:$B,MATCH(MonsterTable!$B$1,MonsterTable!$A$1:$B$1,0),0),
IF(OR(NOT(ISBLANK(CK382)),ISBLANK(CL382)),#N/A,
IF(CI382="empty","empty",
VLOOKUP(CI382,MonsterGroupTable!$A:$A,1,0)))))))</f>
        <v/>
      </c>
    </row>
    <row r="383" spans="1:88">
      <c r="A383">
        <v>10382</v>
      </c>
      <c r="B383">
        <f t="shared" si="10"/>
        <v>1.1000000000000001</v>
      </c>
      <c r="C383">
        <f t="shared" si="10"/>
        <v>1.1000000000000001</v>
      </c>
      <c r="F383">
        <v>1260</v>
      </c>
      <c r="G383">
        <v>25687</v>
      </c>
      <c r="H383">
        <v>0</v>
      </c>
      <c r="I383">
        <v>0</v>
      </c>
      <c r="J383">
        <v>0</v>
      </c>
      <c r="K383" t="s">
        <v>28</v>
      </c>
      <c r="L383" t="s">
        <v>255</v>
      </c>
      <c r="M383" t="s">
        <v>79</v>
      </c>
      <c r="N383" t="s">
        <v>80</v>
      </c>
      <c r="O383">
        <v>0</v>
      </c>
      <c r="P383">
        <v>-4.75</v>
      </c>
      <c r="Q383">
        <v>-3.5</v>
      </c>
      <c r="R383">
        <v>4.75</v>
      </c>
      <c r="S383">
        <v>3</v>
      </c>
      <c r="T383">
        <v>-13.5</v>
      </c>
      <c r="U383">
        <v>2.5499999999999998</v>
      </c>
      <c r="V383">
        <v>-6.75</v>
      </c>
      <c r="W383" t="str">
        <f t="shared" si="11"/>
        <v>g119,5</v>
      </c>
      <c r="X383" s="1" t="s">
        <v>318</v>
      </c>
      <c r="Y383" s="2" t="str">
        <f>IF(AND(ISBLANK(X383),OR(NOT(ISBLANK(Z383)),NOT(ISBLANK(AA383)))),#N/A,
IF(ISBLANK(X383),"",
IF(AND(NOT(ISERROR(VLOOKUP(X383,MonsterTable!$A:$B,MATCH(MonsterTable!$B$1,MonsterTable!$A$1:$B$1,0),0))),OR(ISBLANK(Z383),ISBLANK(AA383))),#N/A,
IFERROR(VLOOKUP(X383,MonsterTable!$A:$B,MATCH(MonsterTable!$B$1,MonsterTable!$A$1:$B$1,0),0),
IF(OR(NOT(ISBLANK(Z383)),ISBLANK(AA383)),#N/A,
IF(X383="empty","empty",
VLOOKUP(X383,MonsterGroupTable!$A:$A,1,0)))))))</f>
        <v>g119</v>
      </c>
      <c r="AA383">
        <v>5</v>
      </c>
      <c r="AF383" s="2" t="str">
        <f>IF(AND(ISBLANK(AE383),OR(NOT(ISBLANK(AG383)),NOT(ISBLANK(AH383)))),#N/A,
IF(ISBLANK(AE383),"",
IF(AND(NOT(ISERROR(VLOOKUP(AE383,MonsterTable!$A:$B,MATCH(MonsterTable!$B$1,MonsterTable!$A$1:$B$1,0),0))),OR(ISBLANK(AG383),ISBLANK(AH383))),#N/A,
IFERROR(VLOOKUP(AE383,MonsterTable!$A:$B,MATCH(MonsterTable!$B$1,MonsterTable!$A$1:$B$1,0),0),
IF(OR(NOT(ISBLANK(AG383)),ISBLANK(AH383)),#N/A,
IF(AE383="empty","empty",
VLOOKUP(AE383,MonsterGroupTable!$A:$A,1,0)))))))</f>
        <v/>
      </c>
      <c r="AM383" s="2" t="str">
        <f>IF(AND(ISBLANK(AL383),OR(NOT(ISBLANK(AN383)),NOT(ISBLANK(AO383)))),#N/A,
IF(ISBLANK(AL383),"",
IF(AND(NOT(ISERROR(VLOOKUP(AL383,MonsterTable!$A:$B,MATCH(MonsterTable!$B$1,MonsterTable!$A$1:$B$1,0),0))),OR(ISBLANK(AN383),ISBLANK(AO383))),#N/A,
IFERROR(VLOOKUP(AL383,MonsterTable!$A:$B,MATCH(MonsterTable!$B$1,MonsterTable!$A$1:$B$1,0),0),
IF(OR(NOT(ISBLANK(AN383)),ISBLANK(AO383)),#N/A,
IF(AL383="empty","empty",
VLOOKUP(AL383,MonsterGroupTable!$A:$A,1,0)))))))</f>
        <v/>
      </c>
      <c r="AT383" s="2" t="str">
        <f>IF(AND(ISBLANK(AS383),OR(NOT(ISBLANK(AU383)),NOT(ISBLANK(AV383)))),#N/A,
IF(ISBLANK(AS383),"",
IF(AND(NOT(ISERROR(VLOOKUP(AS383,MonsterTable!$A:$B,MATCH(MonsterTable!$B$1,MonsterTable!$A$1:$B$1,0),0))),OR(ISBLANK(AU383),ISBLANK(AV383))),#N/A,
IFERROR(VLOOKUP(AS383,MonsterTable!$A:$B,MATCH(MonsterTable!$B$1,MonsterTable!$A$1:$B$1,0),0),
IF(OR(NOT(ISBLANK(AU383)),ISBLANK(AV383)),#N/A,
IF(AS383="empty","empty",
VLOOKUP(AS383,MonsterGroupTable!$A:$A,1,0)))))))</f>
        <v/>
      </c>
      <c r="BA383" s="2" t="str">
        <f>IF(AND(ISBLANK(AZ383),OR(NOT(ISBLANK(BB383)),NOT(ISBLANK(BC383)))),#N/A,
IF(ISBLANK(AZ383),"",
IF(AND(NOT(ISERROR(VLOOKUP(AZ383,MonsterTable!$A:$B,MATCH(MonsterTable!$B$1,MonsterTable!$A$1:$B$1,0),0))),OR(ISBLANK(BB383),ISBLANK(BC383))),#N/A,
IFERROR(VLOOKUP(AZ383,MonsterTable!$A:$B,MATCH(MonsterTable!$B$1,MonsterTable!$A$1:$B$1,0),0),
IF(OR(NOT(ISBLANK(BB383)),ISBLANK(BC383)),#N/A,
IF(AZ383="empty","empty",
VLOOKUP(AZ383,MonsterGroupTable!$A:$A,1,0)))))))</f>
        <v/>
      </c>
      <c r="BH383" s="2" t="str">
        <f>IF(AND(ISBLANK(BG383),OR(NOT(ISBLANK(BI383)),NOT(ISBLANK(BJ383)))),#N/A,
IF(ISBLANK(BG383),"",
IF(AND(NOT(ISERROR(VLOOKUP(BG383,MonsterTable!$A:$B,MATCH(MonsterTable!$B$1,MonsterTable!$A$1:$B$1,0),0))),OR(ISBLANK(BI383),ISBLANK(BJ383))),#N/A,
IFERROR(VLOOKUP(BG383,MonsterTable!$A:$B,MATCH(MonsterTable!$B$1,MonsterTable!$A$1:$B$1,0),0),
IF(OR(NOT(ISBLANK(BI383)),ISBLANK(BJ383)),#N/A,
IF(BG383="empty","empty",
VLOOKUP(BG383,MonsterGroupTable!$A:$A,1,0)))))))</f>
        <v/>
      </c>
      <c r="BO383" s="2" t="str">
        <f>IF(AND(ISBLANK(BN383),OR(NOT(ISBLANK(BP383)),NOT(ISBLANK(BQ383)))),#N/A,
IF(ISBLANK(BN383),"",
IF(AND(NOT(ISERROR(VLOOKUP(BN383,MonsterTable!$A:$B,MATCH(MonsterTable!$B$1,MonsterTable!$A$1:$B$1,0),0))),OR(ISBLANK(BP383),ISBLANK(BQ383))),#N/A,
IFERROR(VLOOKUP(BN383,MonsterTable!$A:$B,MATCH(MonsterTable!$B$1,MonsterTable!$A$1:$B$1,0),0),
IF(OR(NOT(ISBLANK(BP383)),ISBLANK(BQ383)),#N/A,
IF(BN383="empty","empty",
VLOOKUP(BN383,MonsterGroupTable!$A:$A,1,0)))))))</f>
        <v/>
      </c>
      <c r="BV383" s="2" t="str">
        <f>IF(AND(ISBLANK(BU383),OR(NOT(ISBLANK(BW383)),NOT(ISBLANK(BX383)))),#N/A,
IF(ISBLANK(BU383),"",
IF(AND(NOT(ISERROR(VLOOKUP(BU383,MonsterTable!$A:$B,MATCH(MonsterTable!$B$1,MonsterTable!$A$1:$B$1,0),0))),OR(ISBLANK(BW383),ISBLANK(BX383))),#N/A,
IFERROR(VLOOKUP(BU383,MonsterTable!$A:$B,MATCH(MonsterTable!$B$1,MonsterTable!$A$1:$B$1,0),0),
IF(OR(NOT(ISBLANK(BW383)),ISBLANK(BX383)),#N/A,
IF(BU383="empty","empty",
VLOOKUP(BU383,MonsterGroupTable!$A:$A,1,0)))))))</f>
        <v/>
      </c>
      <c r="CC383" s="2" t="str">
        <f>IF(AND(ISBLANK(CB383),OR(NOT(ISBLANK(CD383)),NOT(ISBLANK(CE383)))),#N/A,
IF(ISBLANK(CB383),"",
IF(AND(NOT(ISERROR(VLOOKUP(CB383,MonsterTable!$A:$B,MATCH(MonsterTable!$B$1,MonsterTable!$A$1:$B$1,0),0))),OR(ISBLANK(CD383),ISBLANK(CE383))),#N/A,
IFERROR(VLOOKUP(CB383,MonsterTable!$A:$B,MATCH(MonsterTable!$B$1,MonsterTable!$A$1:$B$1,0),0),
IF(OR(NOT(ISBLANK(CD383)),ISBLANK(CE383)),#N/A,
IF(CB383="empty","empty",
VLOOKUP(CB383,MonsterGroupTable!$A:$A,1,0)))))))</f>
        <v/>
      </c>
      <c r="CJ383" s="2" t="str">
        <f>IF(AND(ISBLANK(CI383),OR(NOT(ISBLANK(CK383)),NOT(ISBLANK(CL383)))),#N/A,
IF(ISBLANK(CI383),"",
IF(AND(NOT(ISERROR(VLOOKUP(CI383,MonsterTable!$A:$B,MATCH(MonsterTable!$B$1,MonsterTable!$A$1:$B$1,0),0))),OR(ISBLANK(CK383),ISBLANK(CL383))),#N/A,
IFERROR(VLOOKUP(CI383,MonsterTable!$A:$B,MATCH(MonsterTable!$B$1,MonsterTable!$A$1:$B$1,0),0),
IF(OR(NOT(ISBLANK(CK383)),ISBLANK(CL383)),#N/A,
IF(CI383="empty","empty",
VLOOKUP(CI383,MonsterGroupTable!$A:$A,1,0)))))))</f>
        <v/>
      </c>
    </row>
    <row r="384" spans="1:88">
      <c r="A384">
        <v>10383</v>
      </c>
      <c r="B384">
        <f t="shared" si="10"/>
        <v>1.1000000000000001</v>
      </c>
      <c r="C384">
        <f t="shared" si="10"/>
        <v>1.1000000000000001</v>
      </c>
      <c r="F384">
        <v>1260</v>
      </c>
      <c r="G384">
        <v>25876</v>
      </c>
      <c r="H384">
        <v>0</v>
      </c>
      <c r="I384">
        <v>0</v>
      </c>
      <c r="J384">
        <v>0</v>
      </c>
      <c r="K384" t="s">
        <v>28</v>
      </c>
      <c r="L384" t="s">
        <v>255</v>
      </c>
      <c r="M384" t="s">
        <v>79</v>
      </c>
      <c r="N384" t="s">
        <v>80</v>
      </c>
      <c r="O384">
        <v>0</v>
      </c>
      <c r="P384">
        <v>-4.75</v>
      </c>
      <c r="Q384">
        <v>-3.5</v>
      </c>
      <c r="R384">
        <v>4.75</v>
      </c>
      <c r="S384">
        <v>3</v>
      </c>
      <c r="T384">
        <v>-13.5</v>
      </c>
      <c r="U384">
        <v>2.5499999999999998</v>
      </c>
      <c r="V384">
        <v>-6.75</v>
      </c>
      <c r="W384" t="str">
        <f t="shared" si="11"/>
        <v>g119,5</v>
      </c>
      <c r="X384" s="1" t="s">
        <v>318</v>
      </c>
      <c r="Y384" s="2" t="str">
        <f>IF(AND(ISBLANK(X384),OR(NOT(ISBLANK(Z384)),NOT(ISBLANK(AA384)))),#N/A,
IF(ISBLANK(X384),"",
IF(AND(NOT(ISERROR(VLOOKUP(X384,MonsterTable!$A:$B,MATCH(MonsterTable!$B$1,MonsterTable!$A$1:$B$1,0),0))),OR(ISBLANK(Z384),ISBLANK(AA384))),#N/A,
IFERROR(VLOOKUP(X384,MonsterTable!$A:$B,MATCH(MonsterTable!$B$1,MonsterTable!$A$1:$B$1,0),0),
IF(OR(NOT(ISBLANK(Z384)),ISBLANK(AA384)),#N/A,
IF(X384="empty","empty",
VLOOKUP(X384,MonsterGroupTable!$A:$A,1,0)))))))</f>
        <v>g119</v>
      </c>
      <c r="AA384">
        <v>5</v>
      </c>
      <c r="AF384" s="2" t="str">
        <f>IF(AND(ISBLANK(AE384),OR(NOT(ISBLANK(AG384)),NOT(ISBLANK(AH384)))),#N/A,
IF(ISBLANK(AE384),"",
IF(AND(NOT(ISERROR(VLOOKUP(AE384,MonsterTable!$A:$B,MATCH(MonsterTable!$B$1,MonsterTable!$A$1:$B$1,0),0))),OR(ISBLANK(AG384),ISBLANK(AH384))),#N/A,
IFERROR(VLOOKUP(AE384,MonsterTable!$A:$B,MATCH(MonsterTable!$B$1,MonsterTable!$A$1:$B$1,0),0),
IF(OR(NOT(ISBLANK(AG384)),ISBLANK(AH384)),#N/A,
IF(AE384="empty","empty",
VLOOKUP(AE384,MonsterGroupTable!$A:$A,1,0)))))))</f>
        <v/>
      </c>
      <c r="AM384" s="2" t="str">
        <f>IF(AND(ISBLANK(AL384),OR(NOT(ISBLANK(AN384)),NOT(ISBLANK(AO384)))),#N/A,
IF(ISBLANK(AL384),"",
IF(AND(NOT(ISERROR(VLOOKUP(AL384,MonsterTable!$A:$B,MATCH(MonsterTable!$B$1,MonsterTable!$A$1:$B$1,0),0))),OR(ISBLANK(AN384),ISBLANK(AO384))),#N/A,
IFERROR(VLOOKUP(AL384,MonsterTable!$A:$B,MATCH(MonsterTable!$B$1,MonsterTable!$A$1:$B$1,0),0),
IF(OR(NOT(ISBLANK(AN384)),ISBLANK(AO384)),#N/A,
IF(AL384="empty","empty",
VLOOKUP(AL384,MonsterGroupTable!$A:$A,1,0)))))))</f>
        <v/>
      </c>
      <c r="AT384" s="2" t="str">
        <f>IF(AND(ISBLANK(AS384),OR(NOT(ISBLANK(AU384)),NOT(ISBLANK(AV384)))),#N/A,
IF(ISBLANK(AS384),"",
IF(AND(NOT(ISERROR(VLOOKUP(AS384,MonsterTable!$A:$B,MATCH(MonsterTable!$B$1,MonsterTable!$A$1:$B$1,0),0))),OR(ISBLANK(AU384),ISBLANK(AV384))),#N/A,
IFERROR(VLOOKUP(AS384,MonsterTable!$A:$B,MATCH(MonsterTable!$B$1,MonsterTable!$A$1:$B$1,0),0),
IF(OR(NOT(ISBLANK(AU384)),ISBLANK(AV384)),#N/A,
IF(AS384="empty","empty",
VLOOKUP(AS384,MonsterGroupTable!$A:$A,1,0)))))))</f>
        <v/>
      </c>
      <c r="BA384" s="2" t="str">
        <f>IF(AND(ISBLANK(AZ384),OR(NOT(ISBLANK(BB384)),NOT(ISBLANK(BC384)))),#N/A,
IF(ISBLANK(AZ384),"",
IF(AND(NOT(ISERROR(VLOOKUP(AZ384,MonsterTable!$A:$B,MATCH(MonsterTable!$B$1,MonsterTable!$A$1:$B$1,0),0))),OR(ISBLANK(BB384),ISBLANK(BC384))),#N/A,
IFERROR(VLOOKUP(AZ384,MonsterTable!$A:$B,MATCH(MonsterTable!$B$1,MonsterTable!$A$1:$B$1,0),0),
IF(OR(NOT(ISBLANK(BB384)),ISBLANK(BC384)),#N/A,
IF(AZ384="empty","empty",
VLOOKUP(AZ384,MonsterGroupTable!$A:$A,1,0)))))))</f>
        <v/>
      </c>
      <c r="BH384" s="2" t="str">
        <f>IF(AND(ISBLANK(BG384),OR(NOT(ISBLANK(BI384)),NOT(ISBLANK(BJ384)))),#N/A,
IF(ISBLANK(BG384),"",
IF(AND(NOT(ISERROR(VLOOKUP(BG384,MonsterTable!$A:$B,MATCH(MonsterTable!$B$1,MonsterTable!$A$1:$B$1,0),0))),OR(ISBLANK(BI384),ISBLANK(BJ384))),#N/A,
IFERROR(VLOOKUP(BG384,MonsterTable!$A:$B,MATCH(MonsterTable!$B$1,MonsterTable!$A$1:$B$1,0),0),
IF(OR(NOT(ISBLANK(BI384)),ISBLANK(BJ384)),#N/A,
IF(BG384="empty","empty",
VLOOKUP(BG384,MonsterGroupTable!$A:$A,1,0)))))))</f>
        <v/>
      </c>
      <c r="BO384" s="2" t="str">
        <f>IF(AND(ISBLANK(BN384),OR(NOT(ISBLANK(BP384)),NOT(ISBLANK(BQ384)))),#N/A,
IF(ISBLANK(BN384),"",
IF(AND(NOT(ISERROR(VLOOKUP(BN384,MonsterTable!$A:$B,MATCH(MonsterTable!$B$1,MonsterTable!$A$1:$B$1,0),0))),OR(ISBLANK(BP384),ISBLANK(BQ384))),#N/A,
IFERROR(VLOOKUP(BN384,MonsterTable!$A:$B,MATCH(MonsterTable!$B$1,MonsterTable!$A$1:$B$1,0),0),
IF(OR(NOT(ISBLANK(BP384)),ISBLANK(BQ384)),#N/A,
IF(BN384="empty","empty",
VLOOKUP(BN384,MonsterGroupTable!$A:$A,1,0)))))))</f>
        <v/>
      </c>
      <c r="BV384" s="2" t="str">
        <f>IF(AND(ISBLANK(BU384),OR(NOT(ISBLANK(BW384)),NOT(ISBLANK(BX384)))),#N/A,
IF(ISBLANK(BU384),"",
IF(AND(NOT(ISERROR(VLOOKUP(BU384,MonsterTable!$A:$B,MATCH(MonsterTable!$B$1,MonsterTable!$A$1:$B$1,0),0))),OR(ISBLANK(BW384),ISBLANK(BX384))),#N/A,
IFERROR(VLOOKUP(BU384,MonsterTable!$A:$B,MATCH(MonsterTable!$B$1,MonsterTable!$A$1:$B$1,0),0),
IF(OR(NOT(ISBLANK(BW384)),ISBLANK(BX384)),#N/A,
IF(BU384="empty","empty",
VLOOKUP(BU384,MonsterGroupTable!$A:$A,1,0)))))))</f>
        <v/>
      </c>
      <c r="CC384" s="2" t="str">
        <f>IF(AND(ISBLANK(CB384),OR(NOT(ISBLANK(CD384)),NOT(ISBLANK(CE384)))),#N/A,
IF(ISBLANK(CB384),"",
IF(AND(NOT(ISERROR(VLOOKUP(CB384,MonsterTable!$A:$B,MATCH(MonsterTable!$B$1,MonsterTable!$A$1:$B$1,0),0))),OR(ISBLANK(CD384),ISBLANK(CE384))),#N/A,
IFERROR(VLOOKUP(CB384,MonsterTable!$A:$B,MATCH(MonsterTable!$B$1,MonsterTable!$A$1:$B$1,0),0),
IF(OR(NOT(ISBLANK(CD384)),ISBLANK(CE384)),#N/A,
IF(CB384="empty","empty",
VLOOKUP(CB384,MonsterGroupTable!$A:$A,1,0)))))))</f>
        <v/>
      </c>
      <c r="CJ384" s="2" t="str">
        <f>IF(AND(ISBLANK(CI384),OR(NOT(ISBLANK(CK384)),NOT(ISBLANK(CL384)))),#N/A,
IF(ISBLANK(CI384),"",
IF(AND(NOT(ISERROR(VLOOKUP(CI384,MonsterTable!$A:$B,MATCH(MonsterTable!$B$1,MonsterTable!$A$1:$B$1,0),0))),OR(ISBLANK(CK384),ISBLANK(CL384))),#N/A,
IFERROR(VLOOKUP(CI384,MonsterTable!$A:$B,MATCH(MonsterTable!$B$1,MonsterTable!$A$1:$B$1,0),0),
IF(OR(NOT(ISBLANK(CK384)),ISBLANK(CL384)),#N/A,
IF(CI384="empty","empty",
VLOOKUP(CI384,MonsterGroupTable!$A:$A,1,0)))))))</f>
        <v/>
      </c>
    </row>
    <row r="385" spans="1:88">
      <c r="A385">
        <v>10384</v>
      </c>
      <c r="B385">
        <f t="shared" si="10"/>
        <v>1.1000000000000001</v>
      </c>
      <c r="C385">
        <f t="shared" si="10"/>
        <v>1.1000000000000001</v>
      </c>
      <c r="F385">
        <v>1260</v>
      </c>
      <c r="G385">
        <v>26065</v>
      </c>
      <c r="H385">
        <v>0</v>
      </c>
      <c r="I385">
        <v>0</v>
      </c>
      <c r="J385">
        <v>0</v>
      </c>
      <c r="K385" t="s">
        <v>28</v>
      </c>
      <c r="L385" t="s">
        <v>255</v>
      </c>
      <c r="M385" t="s">
        <v>79</v>
      </c>
      <c r="N385" t="s">
        <v>80</v>
      </c>
      <c r="O385">
        <v>0</v>
      </c>
      <c r="P385">
        <v>-4.75</v>
      </c>
      <c r="Q385">
        <v>-3.5</v>
      </c>
      <c r="R385">
        <v>4.75</v>
      </c>
      <c r="S385">
        <v>3</v>
      </c>
      <c r="T385">
        <v>-13.5</v>
      </c>
      <c r="U385">
        <v>2.5499999999999998</v>
      </c>
      <c r="V385">
        <v>-6.75</v>
      </c>
      <c r="W385" t="str">
        <f t="shared" si="11"/>
        <v>g119,5</v>
      </c>
      <c r="X385" s="1" t="s">
        <v>318</v>
      </c>
      <c r="Y385" s="2" t="str">
        <f>IF(AND(ISBLANK(X385),OR(NOT(ISBLANK(Z385)),NOT(ISBLANK(AA385)))),#N/A,
IF(ISBLANK(X385),"",
IF(AND(NOT(ISERROR(VLOOKUP(X385,MonsterTable!$A:$B,MATCH(MonsterTable!$B$1,MonsterTable!$A$1:$B$1,0),0))),OR(ISBLANK(Z385),ISBLANK(AA385))),#N/A,
IFERROR(VLOOKUP(X385,MonsterTable!$A:$B,MATCH(MonsterTable!$B$1,MonsterTable!$A$1:$B$1,0),0),
IF(OR(NOT(ISBLANK(Z385)),ISBLANK(AA385)),#N/A,
IF(X385="empty","empty",
VLOOKUP(X385,MonsterGroupTable!$A:$A,1,0)))))))</f>
        <v>g119</v>
      </c>
      <c r="AA385">
        <v>5</v>
      </c>
      <c r="AF385" s="2" t="str">
        <f>IF(AND(ISBLANK(AE385),OR(NOT(ISBLANK(AG385)),NOT(ISBLANK(AH385)))),#N/A,
IF(ISBLANK(AE385),"",
IF(AND(NOT(ISERROR(VLOOKUP(AE385,MonsterTable!$A:$B,MATCH(MonsterTable!$B$1,MonsterTable!$A$1:$B$1,0),0))),OR(ISBLANK(AG385),ISBLANK(AH385))),#N/A,
IFERROR(VLOOKUP(AE385,MonsterTable!$A:$B,MATCH(MonsterTable!$B$1,MonsterTable!$A$1:$B$1,0),0),
IF(OR(NOT(ISBLANK(AG385)),ISBLANK(AH385)),#N/A,
IF(AE385="empty","empty",
VLOOKUP(AE385,MonsterGroupTable!$A:$A,1,0)))))))</f>
        <v/>
      </c>
      <c r="AM385" s="2" t="str">
        <f>IF(AND(ISBLANK(AL385),OR(NOT(ISBLANK(AN385)),NOT(ISBLANK(AO385)))),#N/A,
IF(ISBLANK(AL385),"",
IF(AND(NOT(ISERROR(VLOOKUP(AL385,MonsterTable!$A:$B,MATCH(MonsterTable!$B$1,MonsterTable!$A$1:$B$1,0),0))),OR(ISBLANK(AN385),ISBLANK(AO385))),#N/A,
IFERROR(VLOOKUP(AL385,MonsterTable!$A:$B,MATCH(MonsterTable!$B$1,MonsterTable!$A$1:$B$1,0),0),
IF(OR(NOT(ISBLANK(AN385)),ISBLANK(AO385)),#N/A,
IF(AL385="empty","empty",
VLOOKUP(AL385,MonsterGroupTable!$A:$A,1,0)))))))</f>
        <v/>
      </c>
      <c r="AT385" s="2" t="str">
        <f>IF(AND(ISBLANK(AS385),OR(NOT(ISBLANK(AU385)),NOT(ISBLANK(AV385)))),#N/A,
IF(ISBLANK(AS385),"",
IF(AND(NOT(ISERROR(VLOOKUP(AS385,MonsterTable!$A:$B,MATCH(MonsterTable!$B$1,MonsterTable!$A$1:$B$1,0),0))),OR(ISBLANK(AU385),ISBLANK(AV385))),#N/A,
IFERROR(VLOOKUP(AS385,MonsterTable!$A:$B,MATCH(MonsterTable!$B$1,MonsterTable!$A$1:$B$1,0),0),
IF(OR(NOT(ISBLANK(AU385)),ISBLANK(AV385)),#N/A,
IF(AS385="empty","empty",
VLOOKUP(AS385,MonsterGroupTable!$A:$A,1,0)))))))</f>
        <v/>
      </c>
      <c r="BA385" s="2" t="str">
        <f>IF(AND(ISBLANK(AZ385),OR(NOT(ISBLANK(BB385)),NOT(ISBLANK(BC385)))),#N/A,
IF(ISBLANK(AZ385),"",
IF(AND(NOT(ISERROR(VLOOKUP(AZ385,MonsterTable!$A:$B,MATCH(MonsterTable!$B$1,MonsterTable!$A$1:$B$1,0),0))),OR(ISBLANK(BB385),ISBLANK(BC385))),#N/A,
IFERROR(VLOOKUP(AZ385,MonsterTable!$A:$B,MATCH(MonsterTable!$B$1,MonsterTable!$A$1:$B$1,0),0),
IF(OR(NOT(ISBLANK(BB385)),ISBLANK(BC385)),#N/A,
IF(AZ385="empty","empty",
VLOOKUP(AZ385,MonsterGroupTable!$A:$A,1,0)))))))</f>
        <v/>
      </c>
      <c r="BH385" s="2" t="str">
        <f>IF(AND(ISBLANK(BG385),OR(NOT(ISBLANK(BI385)),NOT(ISBLANK(BJ385)))),#N/A,
IF(ISBLANK(BG385),"",
IF(AND(NOT(ISERROR(VLOOKUP(BG385,MonsterTable!$A:$B,MATCH(MonsterTable!$B$1,MonsterTable!$A$1:$B$1,0),0))),OR(ISBLANK(BI385),ISBLANK(BJ385))),#N/A,
IFERROR(VLOOKUP(BG385,MonsterTable!$A:$B,MATCH(MonsterTable!$B$1,MonsterTable!$A$1:$B$1,0),0),
IF(OR(NOT(ISBLANK(BI385)),ISBLANK(BJ385)),#N/A,
IF(BG385="empty","empty",
VLOOKUP(BG385,MonsterGroupTable!$A:$A,1,0)))))))</f>
        <v/>
      </c>
      <c r="BO385" s="2" t="str">
        <f>IF(AND(ISBLANK(BN385),OR(NOT(ISBLANK(BP385)),NOT(ISBLANK(BQ385)))),#N/A,
IF(ISBLANK(BN385),"",
IF(AND(NOT(ISERROR(VLOOKUP(BN385,MonsterTable!$A:$B,MATCH(MonsterTable!$B$1,MonsterTable!$A$1:$B$1,0),0))),OR(ISBLANK(BP385),ISBLANK(BQ385))),#N/A,
IFERROR(VLOOKUP(BN385,MonsterTable!$A:$B,MATCH(MonsterTable!$B$1,MonsterTable!$A$1:$B$1,0),0),
IF(OR(NOT(ISBLANK(BP385)),ISBLANK(BQ385)),#N/A,
IF(BN385="empty","empty",
VLOOKUP(BN385,MonsterGroupTable!$A:$A,1,0)))))))</f>
        <v/>
      </c>
      <c r="BV385" s="2" t="str">
        <f>IF(AND(ISBLANK(BU385),OR(NOT(ISBLANK(BW385)),NOT(ISBLANK(BX385)))),#N/A,
IF(ISBLANK(BU385),"",
IF(AND(NOT(ISERROR(VLOOKUP(BU385,MonsterTable!$A:$B,MATCH(MonsterTable!$B$1,MonsterTable!$A$1:$B$1,0),0))),OR(ISBLANK(BW385),ISBLANK(BX385))),#N/A,
IFERROR(VLOOKUP(BU385,MonsterTable!$A:$B,MATCH(MonsterTable!$B$1,MonsterTable!$A$1:$B$1,0),0),
IF(OR(NOT(ISBLANK(BW385)),ISBLANK(BX385)),#N/A,
IF(BU385="empty","empty",
VLOOKUP(BU385,MonsterGroupTable!$A:$A,1,0)))))))</f>
        <v/>
      </c>
      <c r="CC385" s="2" t="str">
        <f>IF(AND(ISBLANK(CB385),OR(NOT(ISBLANK(CD385)),NOT(ISBLANK(CE385)))),#N/A,
IF(ISBLANK(CB385),"",
IF(AND(NOT(ISERROR(VLOOKUP(CB385,MonsterTable!$A:$B,MATCH(MonsterTable!$B$1,MonsterTable!$A$1:$B$1,0),0))),OR(ISBLANK(CD385),ISBLANK(CE385))),#N/A,
IFERROR(VLOOKUP(CB385,MonsterTable!$A:$B,MATCH(MonsterTable!$B$1,MonsterTable!$A$1:$B$1,0),0),
IF(OR(NOT(ISBLANK(CD385)),ISBLANK(CE385)),#N/A,
IF(CB385="empty","empty",
VLOOKUP(CB385,MonsterGroupTable!$A:$A,1,0)))))))</f>
        <v/>
      </c>
      <c r="CJ385" s="2" t="str">
        <f>IF(AND(ISBLANK(CI385),OR(NOT(ISBLANK(CK385)),NOT(ISBLANK(CL385)))),#N/A,
IF(ISBLANK(CI385),"",
IF(AND(NOT(ISERROR(VLOOKUP(CI385,MonsterTable!$A:$B,MATCH(MonsterTable!$B$1,MonsterTable!$A$1:$B$1,0),0))),OR(ISBLANK(CK385),ISBLANK(CL385))),#N/A,
IFERROR(VLOOKUP(CI385,MonsterTable!$A:$B,MATCH(MonsterTable!$B$1,MonsterTable!$A$1:$B$1,0),0),
IF(OR(NOT(ISBLANK(CK385)),ISBLANK(CL385)),#N/A,
IF(CI385="empty","empty",
VLOOKUP(CI385,MonsterGroupTable!$A:$A,1,0)))))))</f>
        <v/>
      </c>
    </row>
    <row r="386" spans="1:88">
      <c r="A386">
        <v>10385</v>
      </c>
      <c r="B386">
        <f t="shared" si="10"/>
        <v>1.1000000000000001</v>
      </c>
      <c r="C386">
        <f t="shared" si="10"/>
        <v>1.1000000000000001</v>
      </c>
      <c r="F386">
        <v>1260</v>
      </c>
      <c r="G386">
        <v>26254</v>
      </c>
      <c r="H386">
        <v>0</v>
      </c>
      <c r="I386">
        <v>0</v>
      </c>
      <c r="J386">
        <v>0</v>
      </c>
      <c r="K386" t="s">
        <v>28</v>
      </c>
      <c r="L386" t="s">
        <v>255</v>
      </c>
      <c r="M386" t="s">
        <v>79</v>
      </c>
      <c r="N386" t="s">
        <v>80</v>
      </c>
      <c r="O386">
        <v>0</v>
      </c>
      <c r="P386">
        <v>-4.75</v>
      </c>
      <c r="Q386">
        <v>-3.5</v>
      </c>
      <c r="R386">
        <v>4.75</v>
      </c>
      <c r="S386">
        <v>3</v>
      </c>
      <c r="T386">
        <v>-13.5</v>
      </c>
      <c r="U386">
        <v>2.5499999999999998</v>
      </c>
      <c r="V386">
        <v>-6.75</v>
      </c>
      <c r="W386" t="str">
        <f t="shared" si="11"/>
        <v>g119,5</v>
      </c>
      <c r="X386" s="1" t="s">
        <v>318</v>
      </c>
      <c r="Y386" s="2" t="str">
        <f>IF(AND(ISBLANK(X386),OR(NOT(ISBLANK(Z386)),NOT(ISBLANK(AA386)))),#N/A,
IF(ISBLANK(X386),"",
IF(AND(NOT(ISERROR(VLOOKUP(X386,MonsterTable!$A:$B,MATCH(MonsterTable!$B$1,MonsterTable!$A$1:$B$1,0),0))),OR(ISBLANK(Z386),ISBLANK(AA386))),#N/A,
IFERROR(VLOOKUP(X386,MonsterTable!$A:$B,MATCH(MonsterTable!$B$1,MonsterTable!$A$1:$B$1,0),0),
IF(OR(NOT(ISBLANK(Z386)),ISBLANK(AA386)),#N/A,
IF(X386="empty","empty",
VLOOKUP(X386,MonsterGroupTable!$A:$A,1,0)))))))</f>
        <v>g119</v>
      </c>
      <c r="AA386">
        <v>5</v>
      </c>
      <c r="AF386" s="2" t="str">
        <f>IF(AND(ISBLANK(AE386),OR(NOT(ISBLANK(AG386)),NOT(ISBLANK(AH386)))),#N/A,
IF(ISBLANK(AE386),"",
IF(AND(NOT(ISERROR(VLOOKUP(AE386,MonsterTable!$A:$B,MATCH(MonsterTable!$B$1,MonsterTable!$A$1:$B$1,0),0))),OR(ISBLANK(AG386),ISBLANK(AH386))),#N/A,
IFERROR(VLOOKUP(AE386,MonsterTable!$A:$B,MATCH(MonsterTable!$B$1,MonsterTable!$A$1:$B$1,0),0),
IF(OR(NOT(ISBLANK(AG386)),ISBLANK(AH386)),#N/A,
IF(AE386="empty","empty",
VLOOKUP(AE386,MonsterGroupTable!$A:$A,1,0)))))))</f>
        <v/>
      </c>
      <c r="AM386" s="2" t="str">
        <f>IF(AND(ISBLANK(AL386),OR(NOT(ISBLANK(AN386)),NOT(ISBLANK(AO386)))),#N/A,
IF(ISBLANK(AL386),"",
IF(AND(NOT(ISERROR(VLOOKUP(AL386,MonsterTable!$A:$B,MATCH(MonsterTable!$B$1,MonsterTable!$A$1:$B$1,0),0))),OR(ISBLANK(AN386),ISBLANK(AO386))),#N/A,
IFERROR(VLOOKUP(AL386,MonsterTable!$A:$B,MATCH(MonsterTable!$B$1,MonsterTable!$A$1:$B$1,0),0),
IF(OR(NOT(ISBLANK(AN386)),ISBLANK(AO386)),#N/A,
IF(AL386="empty","empty",
VLOOKUP(AL386,MonsterGroupTable!$A:$A,1,0)))))))</f>
        <v/>
      </c>
      <c r="AT386" s="2" t="str">
        <f>IF(AND(ISBLANK(AS386),OR(NOT(ISBLANK(AU386)),NOT(ISBLANK(AV386)))),#N/A,
IF(ISBLANK(AS386),"",
IF(AND(NOT(ISERROR(VLOOKUP(AS386,MonsterTable!$A:$B,MATCH(MonsterTable!$B$1,MonsterTable!$A$1:$B$1,0),0))),OR(ISBLANK(AU386),ISBLANK(AV386))),#N/A,
IFERROR(VLOOKUP(AS386,MonsterTable!$A:$B,MATCH(MonsterTable!$B$1,MonsterTable!$A$1:$B$1,0),0),
IF(OR(NOT(ISBLANK(AU386)),ISBLANK(AV386)),#N/A,
IF(AS386="empty","empty",
VLOOKUP(AS386,MonsterGroupTable!$A:$A,1,0)))))))</f>
        <v/>
      </c>
      <c r="BA386" s="2" t="str">
        <f>IF(AND(ISBLANK(AZ386),OR(NOT(ISBLANK(BB386)),NOT(ISBLANK(BC386)))),#N/A,
IF(ISBLANK(AZ386),"",
IF(AND(NOT(ISERROR(VLOOKUP(AZ386,MonsterTable!$A:$B,MATCH(MonsterTable!$B$1,MonsterTable!$A$1:$B$1,0),0))),OR(ISBLANK(BB386),ISBLANK(BC386))),#N/A,
IFERROR(VLOOKUP(AZ386,MonsterTable!$A:$B,MATCH(MonsterTable!$B$1,MonsterTable!$A$1:$B$1,0),0),
IF(OR(NOT(ISBLANK(BB386)),ISBLANK(BC386)),#N/A,
IF(AZ386="empty","empty",
VLOOKUP(AZ386,MonsterGroupTable!$A:$A,1,0)))))))</f>
        <v/>
      </c>
      <c r="BH386" s="2" t="str">
        <f>IF(AND(ISBLANK(BG386),OR(NOT(ISBLANK(BI386)),NOT(ISBLANK(BJ386)))),#N/A,
IF(ISBLANK(BG386),"",
IF(AND(NOT(ISERROR(VLOOKUP(BG386,MonsterTable!$A:$B,MATCH(MonsterTable!$B$1,MonsterTable!$A$1:$B$1,0),0))),OR(ISBLANK(BI386),ISBLANK(BJ386))),#N/A,
IFERROR(VLOOKUP(BG386,MonsterTable!$A:$B,MATCH(MonsterTable!$B$1,MonsterTable!$A$1:$B$1,0),0),
IF(OR(NOT(ISBLANK(BI386)),ISBLANK(BJ386)),#N/A,
IF(BG386="empty","empty",
VLOOKUP(BG386,MonsterGroupTable!$A:$A,1,0)))))))</f>
        <v/>
      </c>
      <c r="BO386" s="2" t="str">
        <f>IF(AND(ISBLANK(BN386),OR(NOT(ISBLANK(BP386)),NOT(ISBLANK(BQ386)))),#N/A,
IF(ISBLANK(BN386),"",
IF(AND(NOT(ISERROR(VLOOKUP(BN386,MonsterTable!$A:$B,MATCH(MonsterTable!$B$1,MonsterTable!$A$1:$B$1,0),0))),OR(ISBLANK(BP386),ISBLANK(BQ386))),#N/A,
IFERROR(VLOOKUP(BN386,MonsterTable!$A:$B,MATCH(MonsterTable!$B$1,MonsterTable!$A$1:$B$1,0),0),
IF(OR(NOT(ISBLANK(BP386)),ISBLANK(BQ386)),#N/A,
IF(BN386="empty","empty",
VLOOKUP(BN386,MonsterGroupTable!$A:$A,1,0)))))))</f>
        <v/>
      </c>
      <c r="BV386" s="2" t="str">
        <f>IF(AND(ISBLANK(BU386),OR(NOT(ISBLANK(BW386)),NOT(ISBLANK(BX386)))),#N/A,
IF(ISBLANK(BU386),"",
IF(AND(NOT(ISERROR(VLOOKUP(BU386,MonsterTable!$A:$B,MATCH(MonsterTable!$B$1,MonsterTable!$A$1:$B$1,0),0))),OR(ISBLANK(BW386),ISBLANK(BX386))),#N/A,
IFERROR(VLOOKUP(BU386,MonsterTable!$A:$B,MATCH(MonsterTable!$B$1,MonsterTable!$A$1:$B$1,0),0),
IF(OR(NOT(ISBLANK(BW386)),ISBLANK(BX386)),#N/A,
IF(BU386="empty","empty",
VLOOKUP(BU386,MonsterGroupTable!$A:$A,1,0)))))))</f>
        <v/>
      </c>
      <c r="CC386" s="2" t="str">
        <f>IF(AND(ISBLANK(CB386),OR(NOT(ISBLANK(CD386)),NOT(ISBLANK(CE386)))),#N/A,
IF(ISBLANK(CB386),"",
IF(AND(NOT(ISERROR(VLOOKUP(CB386,MonsterTable!$A:$B,MATCH(MonsterTable!$B$1,MonsterTable!$A$1:$B$1,0),0))),OR(ISBLANK(CD386),ISBLANK(CE386))),#N/A,
IFERROR(VLOOKUP(CB386,MonsterTable!$A:$B,MATCH(MonsterTable!$B$1,MonsterTable!$A$1:$B$1,0),0),
IF(OR(NOT(ISBLANK(CD386)),ISBLANK(CE386)),#N/A,
IF(CB386="empty","empty",
VLOOKUP(CB386,MonsterGroupTable!$A:$A,1,0)))))))</f>
        <v/>
      </c>
      <c r="CJ386" s="2" t="str">
        <f>IF(AND(ISBLANK(CI386),OR(NOT(ISBLANK(CK386)),NOT(ISBLANK(CL386)))),#N/A,
IF(ISBLANK(CI386),"",
IF(AND(NOT(ISERROR(VLOOKUP(CI386,MonsterTable!$A:$B,MATCH(MonsterTable!$B$1,MonsterTable!$A$1:$B$1,0),0))),OR(ISBLANK(CK386),ISBLANK(CL386))),#N/A,
IFERROR(VLOOKUP(CI386,MonsterTable!$A:$B,MATCH(MonsterTable!$B$1,MonsterTable!$A$1:$B$1,0),0),
IF(OR(NOT(ISBLANK(CK386)),ISBLANK(CL386)),#N/A,
IF(CI386="empty","empty",
VLOOKUP(CI386,MonsterGroupTable!$A:$A,1,0)))))))</f>
        <v/>
      </c>
    </row>
    <row r="387" spans="1:88">
      <c r="A387">
        <v>10386</v>
      </c>
      <c r="B387">
        <f t="shared" ref="B387:C450" si="12">IF(MOD(A387,10)=0,1.2,1.1)</f>
        <v>1.1000000000000001</v>
      </c>
      <c r="C387">
        <f t="shared" si="12"/>
        <v>1.1000000000000001</v>
      </c>
      <c r="F387">
        <v>1260</v>
      </c>
      <c r="G387">
        <v>26443</v>
      </c>
      <c r="H387">
        <v>0</v>
      </c>
      <c r="I387">
        <v>0</v>
      </c>
      <c r="J387">
        <v>0</v>
      </c>
      <c r="K387" t="s">
        <v>28</v>
      </c>
      <c r="L387" t="s">
        <v>255</v>
      </c>
      <c r="M387" t="s">
        <v>79</v>
      </c>
      <c r="N387" t="s">
        <v>80</v>
      </c>
      <c r="O387">
        <v>0</v>
      </c>
      <c r="P387">
        <v>-4.75</v>
      </c>
      <c r="Q387">
        <v>-3.5</v>
      </c>
      <c r="R387">
        <v>4.75</v>
      </c>
      <c r="S387">
        <v>3</v>
      </c>
      <c r="T387">
        <v>-13.5</v>
      </c>
      <c r="U387">
        <v>2.5499999999999998</v>
      </c>
      <c r="V387">
        <v>-6.75</v>
      </c>
      <c r="W387" t="str">
        <f t="shared" ref="W387:W450" si="13">Y387&amp;IF(ISBLANK(Z387),"",","&amp;Z387)&amp;IF(ISBLANK(AA387),"",","&amp;AA387)&amp;IF(ISBLANK(AB387),"",","&amp;AB387)&amp;IF(ISBLANK(AC387),"",","&amp;AC387)&amp;IF(ISBLANK(AD387),"",","&amp;AD387)
&amp;IF(LEN(AF387)=0,"",","&amp;AF387)&amp;IF(ISBLANK(AG387),"",","&amp;AG387)&amp;IF(ISBLANK(AH387),"",","&amp;AH387)&amp;IF(ISBLANK(AI387),"",","&amp;AI387)&amp;IF(ISBLANK(AJ387),"",","&amp;AJ387)&amp;IF(ISBLANK(AK387),"",","&amp;AK387)
&amp;IF(LEN(AM387)=0,"",","&amp;AM387)&amp;IF(ISBLANK(AN387),"",","&amp;AN387)&amp;IF(ISBLANK(AO387),"",","&amp;AO387)&amp;IF(ISBLANK(AP387),"",","&amp;AP387)&amp;IF(ISBLANK(AQ387),"",","&amp;AQ387)&amp;IF(ISBLANK(AR387),"",","&amp;AR387)
&amp;IF(LEN(AT387)=0,"",","&amp;AT387)&amp;IF(ISBLANK(AU387),"",","&amp;AU387)&amp;IF(ISBLANK(AV387),"",","&amp;AV387)&amp;IF(ISBLANK(AW387),"",","&amp;AW387)&amp;IF(ISBLANK(AX387),"",","&amp;AX387)&amp;IF(ISBLANK(AY387),"",","&amp;AY387)
&amp;IF(LEN(BA387)=0,"",","&amp;BA387)&amp;IF(ISBLANK(BB387),"",","&amp;BB387)&amp;IF(ISBLANK(BC387),"",","&amp;BC387)&amp;IF(ISBLANK(BD387),"",","&amp;BD387)&amp;IF(ISBLANK(BE387),"",","&amp;BE387)&amp;IF(ISBLANK(BF387),"",","&amp;BF387)
&amp;IF(LEN(BH387)=0,"",","&amp;BH387)&amp;IF(ISBLANK(BI387),"",","&amp;BI387)&amp;IF(ISBLANK(BJ387),"",","&amp;BJ387)&amp;IF(ISBLANK(BK387),"",","&amp;BK387)&amp;IF(ISBLANK(BL387),"",","&amp;BL387)&amp;IF(ISBLANK(BM387),"",","&amp;BM387)
&amp;IF(LEN(BO387)=0,"",","&amp;BO387)&amp;IF(ISBLANK(BP387),"",","&amp;BP387)&amp;IF(ISBLANK(BQ387),"",","&amp;BQ387)&amp;IF(ISBLANK(BR387),"",","&amp;BR387)&amp;IF(ISBLANK(BS387),"",","&amp;BS387)&amp;IF(ISBLANK(BT387),"",","&amp;BT387)
&amp;IF(LEN(BV387)=0,"",","&amp;BV387)&amp;IF(ISBLANK(BW387),"",","&amp;BW387)&amp;IF(ISBLANK(BX387),"",","&amp;BX387)&amp;IF(ISBLANK(BY387),"",","&amp;BY387)&amp;IF(ISBLANK(BZ387),"",","&amp;BZ387)&amp;IF(ISBLANK(CA387),"",","&amp;CA387)
&amp;IF(LEN(CC387)=0,"",","&amp;CC387)&amp;IF(ISBLANK(CD387),"",","&amp;CD387)&amp;IF(ISBLANK(CE387),"",","&amp;CE387)&amp;IF(ISBLANK(CF387),"",","&amp;CF387)&amp;IF(ISBLANK(CG387),"",","&amp;CG387)&amp;IF(ISBLANK(CH387),"",","&amp;CH387)
&amp;IF(LEN(CJ387)=0,"",","&amp;CJ387)&amp;IF(ISBLANK(CK387),"",","&amp;CK387)&amp;IF(ISBLANK(CL387),"",","&amp;CL387)&amp;IF(ISBLANK(CM387),"",","&amp;CM387)&amp;IF(ISBLANK(CN387),"",","&amp;CN387)&amp;IF(ISBLANK(CO387),"",","&amp;CO387)</f>
        <v>g119,5</v>
      </c>
      <c r="X387" s="1" t="s">
        <v>318</v>
      </c>
      <c r="Y387" s="2" t="str">
        <f>IF(AND(ISBLANK(X387),OR(NOT(ISBLANK(Z387)),NOT(ISBLANK(AA387)))),#N/A,
IF(ISBLANK(X387),"",
IF(AND(NOT(ISERROR(VLOOKUP(X387,MonsterTable!$A:$B,MATCH(MonsterTable!$B$1,MonsterTable!$A$1:$B$1,0),0))),OR(ISBLANK(Z387),ISBLANK(AA387))),#N/A,
IFERROR(VLOOKUP(X387,MonsterTable!$A:$B,MATCH(MonsterTable!$B$1,MonsterTable!$A$1:$B$1,0),0),
IF(OR(NOT(ISBLANK(Z387)),ISBLANK(AA387)),#N/A,
IF(X387="empty","empty",
VLOOKUP(X387,MonsterGroupTable!$A:$A,1,0)))))))</f>
        <v>g119</v>
      </c>
      <c r="AA387">
        <v>5</v>
      </c>
      <c r="AF387" s="2" t="str">
        <f>IF(AND(ISBLANK(AE387),OR(NOT(ISBLANK(AG387)),NOT(ISBLANK(AH387)))),#N/A,
IF(ISBLANK(AE387),"",
IF(AND(NOT(ISERROR(VLOOKUP(AE387,MonsterTable!$A:$B,MATCH(MonsterTable!$B$1,MonsterTable!$A$1:$B$1,0),0))),OR(ISBLANK(AG387),ISBLANK(AH387))),#N/A,
IFERROR(VLOOKUP(AE387,MonsterTable!$A:$B,MATCH(MonsterTable!$B$1,MonsterTable!$A$1:$B$1,0),0),
IF(OR(NOT(ISBLANK(AG387)),ISBLANK(AH387)),#N/A,
IF(AE387="empty","empty",
VLOOKUP(AE387,MonsterGroupTable!$A:$A,1,0)))))))</f>
        <v/>
      </c>
      <c r="AM387" s="2" t="str">
        <f>IF(AND(ISBLANK(AL387),OR(NOT(ISBLANK(AN387)),NOT(ISBLANK(AO387)))),#N/A,
IF(ISBLANK(AL387),"",
IF(AND(NOT(ISERROR(VLOOKUP(AL387,MonsterTable!$A:$B,MATCH(MonsterTable!$B$1,MonsterTable!$A$1:$B$1,0),0))),OR(ISBLANK(AN387),ISBLANK(AO387))),#N/A,
IFERROR(VLOOKUP(AL387,MonsterTable!$A:$B,MATCH(MonsterTable!$B$1,MonsterTable!$A$1:$B$1,0),0),
IF(OR(NOT(ISBLANK(AN387)),ISBLANK(AO387)),#N/A,
IF(AL387="empty","empty",
VLOOKUP(AL387,MonsterGroupTable!$A:$A,1,0)))))))</f>
        <v/>
      </c>
      <c r="AT387" s="2" t="str">
        <f>IF(AND(ISBLANK(AS387),OR(NOT(ISBLANK(AU387)),NOT(ISBLANK(AV387)))),#N/A,
IF(ISBLANK(AS387),"",
IF(AND(NOT(ISERROR(VLOOKUP(AS387,MonsterTable!$A:$B,MATCH(MonsterTable!$B$1,MonsterTable!$A$1:$B$1,0),0))),OR(ISBLANK(AU387),ISBLANK(AV387))),#N/A,
IFERROR(VLOOKUP(AS387,MonsterTable!$A:$B,MATCH(MonsterTable!$B$1,MonsterTable!$A$1:$B$1,0),0),
IF(OR(NOT(ISBLANK(AU387)),ISBLANK(AV387)),#N/A,
IF(AS387="empty","empty",
VLOOKUP(AS387,MonsterGroupTable!$A:$A,1,0)))))))</f>
        <v/>
      </c>
      <c r="BA387" s="2" t="str">
        <f>IF(AND(ISBLANK(AZ387),OR(NOT(ISBLANK(BB387)),NOT(ISBLANK(BC387)))),#N/A,
IF(ISBLANK(AZ387),"",
IF(AND(NOT(ISERROR(VLOOKUP(AZ387,MonsterTable!$A:$B,MATCH(MonsterTable!$B$1,MonsterTable!$A$1:$B$1,0),0))),OR(ISBLANK(BB387),ISBLANK(BC387))),#N/A,
IFERROR(VLOOKUP(AZ387,MonsterTable!$A:$B,MATCH(MonsterTable!$B$1,MonsterTable!$A$1:$B$1,0),0),
IF(OR(NOT(ISBLANK(BB387)),ISBLANK(BC387)),#N/A,
IF(AZ387="empty","empty",
VLOOKUP(AZ387,MonsterGroupTable!$A:$A,1,0)))))))</f>
        <v/>
      </c>
      <c r="BH387" s="2" t="str">
        <f>IF(AND(ISBLANK(BG387),OR(NOT(ISBLANK(BI387)),NOT(ISBLANK(BJ387)))),#N/A,
IF(ISBLANK(BG387),"",
IF(AND(NOT(ISERROR(VLOOKUP(BG387,MonsterTable!$A:$B,MATCH(MonsterTable!$B$1,MonsterTable!$A$1:$B$1,0),0))),OR(ISBLANK(BI387),ISBLANK(BJ387))),#N/A,
IFERROR(VLOOKUP(BG387,MonsterTable!$A:$B,MATCH(MonsterTable!$B$1,MonsterTable!$A$1:$B$1,0),0),
IF(OR(NOT(ISBLANK(BI387)),ISBLANK(BJ387)),#N/A,
IF(BG387="empty","empty",
VLOOKUP(BG387,MonsterGroupTable!$A:$A,1,0)))))))</f>
        <v/>
      </c>
      <c r="BO387" s="2" t="str">
        <f>IF(AND(ISBLANK(BN387),OR(NOT(ISBLANK(BP387)),NOT(ISBLANK(BQ387)))),#N/A,
IF(ISBLANK(BN387),"",
IF(AND(NOT(ISERROR(VLOOKUP(BN387,MonsterTable!$A:$B,MATCH(MonsterTable!$B$1,MonsterTable!$A$1:$B$1,0),0))),OR(ISBLANK(BP387),ISBLANK(BQ387))),#N/A,
IFERROR(VLOOKUP(BN387,MonsterTable!$A:$B,MATCH(MonsterTable!$B$1,MonsterTable!$A$1:$B$1,0),0),
IF(OR(NOT(ISBLANK(BP387)),ISBLANK(BQ387)),#N/A,
IF(BN387="empty","empty",
VLOOKUP(BN387,MonsterGroupTable!$A:$A,1,0)))))))</f>
        <v/>
      </c>
      <c r="BV387" s="2" t="str">
        <f>IF(AND(ISBLANK(BU387),OR(NOT(ISBLANK(BW387)),NOT(ISBLANK(BX387)))),#N/A,
IF(ISBLANK(BU387),"",
IF(AND(NOT(ISERROR(VLOOKUP(BU387,MonsterTable!$A:$B,MATCH(MonsterTable!$B$1,MonsterTable!$A$1:$B$1,0),0))),OR(ISBLANK(BW387),ISBLANK(BX387))),#N/A,
IFERROR(VLOOKUP(BU387,MonsterTable!$A:$B,MATCH(MonsterTable!$B$1,MonsterTable!$A$1:$B$1,0),0),
IF(OR(NOT(ISBLANK(BW387)),ISBLANK(BX387)),#N/A,
IF(BU387="empty","empty",
VLOOKUP(BU387,MonsterGroupTable!$A:$A,1,0)))))))</f>
        <v/>
      </c>
      <c r="CC387" s="2" t="str">
        <f>IF(AND(ISBLANK(CB387),OR(NOT(ISBLANK(CD387)),NOT(ISBLANK(CE387)))),#N/A,
IF(ISBLANK(CB387),"",
IF(AND(NOT(ISERROR(VLOOKUP(CB387,MonsterTable!$A:$B,MATCH(MonsterTable!$B$1,MonsterTable!$A$1:$B$1,0),0))),OR(ISBLANK(CD387),ISBLANK(CE387))),#N/A,
IFERROR(VLOOKUP(CB387,MonsterTable!$A:$B,MATCH(MonsterTable!$B$1,MonsterTable!$A$1:$B$1,0),0),
IF(OR(NOT(ISBLANK(CD387)),ISBLANK(CE387)),#N/A,
IF(CB387="empty","empty",
VLOOKUP(CB387,MonsterGroupTable!$A:$A,1,0)))))))</f>
        <v/>
      </c>
      <c r="CJ387" s="2" t="str">
        <f>IF(AND(ISBLANK(CI387),OR(NOT(ISBLANK(CK387)),NOT(ISBLANK(CL387)))),#N/A,
IF(ISBLANK(CI387),"",
IF(AND(NOT(ISERROR(VLOOKUP(CI387,MonsterTable!$A:$B,MATCH(MonsterTable!$B$1,MonsterTable!$A$1:$B$1,0),0))),OR(ISBLANK(CK387),ISBLANK(CL387))),#N/A,
IFERROR(VLOOKUP(CI387,MonsterTable!$A:$B,MATCH(MonsterTable!$B$1,MonsterTable!$A$1:$B$1,0),0),
IF(OR(NOT(ISBLANK(CK387)),ISBLANK(CL387)),#N/A,
IF(CI387="empty","empty",
VLOOKUP(CI387,MonsterGroupTable!$A:$A,1,0)))))))</f>
        <v/>
      </c>
    </row>
    <row r="388" spans="1:88">
      <c r="A388">
        <v>10387</v>
      </c>
      <c r="B388">
        <f t="shared" si="12"/>
        <v>1.1000000000000001</v>
      </c>
      <c r="C388">
        <f t="shared" si="12"/>
        <v>1.1000000000000001</v>
      </c>
      <c r="F388">
        <v>1260</v>
      </c>
      <c r="G388">
        <v>26632</v>
      </c>
      <c r="H388">
        <v>0</v>
      </c>
      <c r="I388">
        <v>0</v>
      </c>
      <c r="J388">
        <v>0</v>
      </c>
      <c r="K388" t="s">
        <v>28</v>
      </c>
      <c r="L388" t="s">
        <v>255</v>
      </c>
      <c r="M388" t="s">
        <v>79</v>
      </c>
      <c r="N388" t="s">
        <v>80</v>
      </c>
      <c r="O388">
        <v>0</v>
      </c>
      <c r="P388">
        <v>-4.75</v>
      </c>
      <c r="Q388">
        <v>-3.5</v>
      </c>
      <c r="R388">
        <v>4.75</v>
      </c>
      <c r="S388">
        <v>3</v>
      </c>
      <c r="T388">
        <v>-13.5</v>
      </c>
      <c r="U388">
        <v>2.5499999999999998</v>
      </c>
      <c r="V388">
        <v>-6.75</v>
      </c>
      <c r="W388" t="str">
        <f t="shared" si="13"/>
        <v>g119,5</v>
      </c>
      <c r="X388" s="1" t="s">
        <v>318</v>
      </c>
      <c r="Y388" s="2" t="str">
        <f>IF(AND(ISBLANK(X388),OR(NOT(ISBLANK(Z388)),NOT(ISBLANK(AA388)))),#N/A,
IF(ISBLANK(X388),"",
IF(AND(NOT(ISERROR(VLOOKUP(X388,MonsterTable!$A:$B,MATCH(MonsterTable!$B$1,MonsterTable!$A$1:$B$1,0),0))),OR(ISBLANK(Z388),ISBLANK(AA388))),#N/A,
IFERROR(VLOOKUP(X388,MonsterTable!$A:$B,MATCH(MonsterTable!$B$1,MonsterTable!$A$1:$B$1,0),0),
IF(OR(NOT(ISBLANK(Z388)),ISBLANK(AA388)),#N/A,
IF(X388="empty","empty",
VLOOKUP(X388,MonsterGroupTable!$A:$A,1,0)))))))</f>
        <v>g119</v>
      </c>
      <c r="AA388">
        <v>5</v>
      </c>
      <c r="AF388" s="2" t="str">
        <f>IF(AND(ISBLANK(AE388),OR(NOT(ISBLANK(AG388)),NOT(ISBLANK(AH388)))),#N/A,
IF(ISBLANK(AE388),"",
IF(AND(NOT(ISERROR(VLOOKUP(AE388,MonsterTable!$A:$B,MATCH(MonsterTable!$B$1,MonsterTable!$A$1:$B$1,0),0))),OR(ISBLANK(AG388),ISBLANK(AH388))),#N/A,
IFERROR(VLOOKUP(AE388,MonsterTable!$A:$B,MATCH(MonsterTable!$B$1,MonsterTable!$A$1:$B$1,0),0),
IF(OR(NOT(ISBLANK(AG388)),ISBLANK(AH388)),#N/A,
IF(AE388="empty","empty",
VLOOKUP(AE388,MonsterGroupTable!$A:$A,1,0)))))))</f>
        <v/>
      </c>
      <c r="AM388" s="2" t="str">
        <f>IF(AND(ISBLANK(AL388),OR(NOT(ISBLANK(AN388)),NOT(ISBLANK(AO388)))),#N/A,
IF(ISBLANK(AL388),"",
IF(AND(NOT(ISERROR(VLOOKUP(AL388,MonsterTable!$A:$B,MATCH(MonsterTable!$B$1,MonsterTable!$A$1:$B$1,0),0))),OR(ISBLANK(AN388),ISBLANK(AO388))),#N/A,
IFERROR(VLOOKUP(AL388,MonsterTable!$A:$B,MATCH(MonsterTable!$B$1,MonsterTable!$A$1:$B$1,0),0),
IF(OR(NOT(ISBLANK(AN388)),ISBLANK(AO388)),#N/A,
IF(AL388="empty","empty",
VLOOKUP(AL388,MonsterGroupTable!$A:$A,1,0)))))))</f>
        <v/>
      </c>
      <c r="AT388" s="2" t="str">
        <f>IF(AND(ISBLANK(AS388),OR(NOT(ISBLANK(AU388)),NOT(ISBLANK(AV388)))),#N/A,
IF(ISBLANK(AS388),"",
IF(AND(NOT(ISERROR(VLOOKUP(AS388,MonsterTable!$A:$B,MATCH(MonsterTable!$B$1,MonsterTable!$A$1:$B$1,0),0))),OR(ISBLANK(AU388),ISBLANK(AV388))),#N/A,
IFERROR(VLOOKUP(AS388,MonsterTable!$A:$B,MATCH(MonsterTable!$B$1,MonsterTable!$A$1:$B$1,0),0),
IF(OR(NOT(ISBLANK(AU388)),ISBLANK(AV388)),#N/A,
IF(AS388="empty","empty",
VLOOKUP(AS388,MonsterGroupTable!$A:$A,1,0)))))))</f>
        <v/>
      </c>
      <c r="BA388" s="2" t="str">
        <f>IF(AND(ISBLANK(AZ388),OR(NOT(ISBLANK(BB388)),NOT(ISBLANK(BC388)))),#N/A,
IF(ISBLANK(AZ388),"",
IF(AND(NOT(ISERROR(VLOOKUP(AZ388,MonsterTable!$A:$B,MATCH(MonsterTable!$B$1,MonsterTable!$A$1:$B$1,0),0))),OR(ISBLANK(BB388),ISBLANK(BC388))),#N/A,
IFERROR(VLOOKUP(AZ388,MonsterTable!$A:$B,MATCH(MonsterTable!$B$1,MonsterTable!$A$1:$B$1,0),0),
IF(OR(NOT(ISBLANK(BB388)),ISBLANK(BC388)),#N/A,
IF(AZ388="empty","empty",
VLOOKUP(AZ388,MonsterGroupTable!$A:$A,1,0)))))))</f>
        <v/>
      </c>
      <c r="BH388" s="2" t="str">
        <f>IF(AND(ISBLANK(BG388),OR(NOT(ISBLANK(BI388)),NOT(ISBLANK(BJ388)))),#N/A,
IF(ISBLANK(BG388),"",
IF(AND(NOT(ISERROR(VLOOKUP(BG388,MonsterTable!$A:$B,MATCH(MonsterTable!$B$1,MonsterTable!$A$1:$B$1,0),0))),OR(ISBLANK(BI388),ISBLANK(BJ388))),#N/A,
IFERROR(VLOOKUP(BG388,MonsterTable!$A:$B,MATCH(MonsterTable!$B$1,MonsterTable!$A$1:$B$1,0),0),
IF(OR(NOT(ISBLANK(BI388)),ISBLANK(BJ388)),#N/A,
IF(BG388="empty","empty",
VLOOKUP(BG388,MonsterGroupTable!$A:$A,1,0)))))))</f>
        <v/>
      </c>
      <c r="BO388" s="2" t="str">
        <f>IF(AND(ISBLANK(BN388),OR(NOT(ISBLANK(BP388)),NOT(ISBLANK(BQ388)))),#N/A,
IF(ISBLANK(BN388),"",
IF(AND(NOT(ISERROR(VLOOKUP(BN388,MonsterTable!$A:$B,MATCH(MonsterTable!$B$1,MonsterTable!$A$1:$B$1,0),0))),OR(ISBLANK(BP388),ISBLANK(BQ388))),#N/A,
IFERROR(VLOOKUP(BN388,MonsterTable!$A:$B,MATCH(MonsterTable!$B$1,MonsterTable!$A$1:$B$1,0),0),
IF(OR(NOT(ISBLANK(BP388)),ISBLANK(BQ388)),#N/A,
IF(BN388="empty","empty",
VLOOKUP(BN388,MonsterGroupTable!$A:$A,1,0)))))))</f>
        <v/>
      </c>
      <c r="BV388" s="2" t="str">
        <f>IF(AND(ISBLANK(BU388),OR(NOT(ISBLANK(BW388)),NOT(ISBLANK(BX388)))),#N/A,
IF(ISBLANK(BU388),"",
IF(AND(NOT(ISERROR(VLOOKUP(BU388,MonsterTable!$A:$B,MATCH(MonsterTable!$B$1,MonsterTable!$A$1:$B$1,0),0))),OR(ISBLANK(BW388),ISBLANK(BX388))),#N/A,
IFERROR(VLOOKUP(BU388,MonsterTable!$A:$B,MATCH(MonsterTable!$B$1,MonsterTable!$A$1:$B$1,0),0),
IF(OR(NOT(ISBLANK(BW388)),ISBLANK(BX388)),#N/A,
IF(BU388="empty","empty",
VLOOKUP(BU388,MonsterGroupTable!$A:$A,1,0)))))))</f>
        <v/>
      </c>
      <c r="CC388" s="2" t="str">
        <f>IF(AND(ISBLANK(CB388),OR(NOT(ISBLANK(CD388)),NOT(ISBLANK(CE388)))),#N/A,
IF(ISBLANK(CB388),"",
IF(AND(NOT(ISERROR(VLOOKUP(CB388,MonsterTable!$A:$B,MATCH(MonsterTable!$B$1,MonsterTable!$A$1:$B$1,0),0))),OR(ISBLANK(CD388),ISBLANK(CE388))),#N/A,
IFERROR(VLOOKUP(CB388,MonsterTable!$A:$B,MATCH(MonsterTable!$B$1,MonsterTable!$A$1:$B$1,0),0),
IF(OR(NOT(ISBLANK(CD388)),ISBLANK(CE388)),#N/A,
IF(CB388="empty","empty",
VLOOKUP(CB388,MonsterGroupTable!$A:$A,1,0)))))))</f>
        <v/>
      </c>
      <c r="CJ388" s="2" t="str">
        <f>IF(AND(ISBLANK(CI388),OR(NOT(ISBLANK(CK388)),NOT(ISBLANK(CL388)))),#N/A,
IF(ISBLANK(CI388),"",
IF(AND(NOT(ISERROR(VLOOKUP(CI388,MonsterTable!$A:$B,MATCH(MonsterTable!$B$1,MonsterTable!$A$1:$B$1,0),0))),OR(ISBLANK(CK388),ISBLANK(CL388))),#N/A,
IFERROR(VLOOKUP(CI388,MonsterTable!$A:$B,MATCH(MonsterTable!$B$1,MonsterTable!$A$1:$B$1,0),0),
IF(OR(NOT(ISBLANK(CK388)),ISBLANK(CL388)),#N/A,
IF(CI388="empty","empty",
VLOOKUP(CI388,MonsterGroupTable!$A:$A,1,0)))))))</f>
        <v/>
      </c>
    </row>
    <row r="389" spans="1:88">
      <c r="A389">
        <v>10388</v>
      </c>
      <c r="B389">
        <f t="shared" si="12"/>
        <v>1.1000000000000001</v>
      </c>
      <c r="C389">
        <f t="shared" si="12"/>
        <v>1.1000000000000001</v>
      </c>
      <c r="F389">
        <v>1260</v>
      </c>
      <c r="G389">
        <v>26821</v>
      </c>
      <c r="H389">
        <v>0</v>
      </c>
      <c r="I389">
        <v>0</v>
      </c>
      <c r="J389">
        <v>0</v>
      </c>
      <c r="K389" t="s">
        <v>28</v>
      </c>
      <c r="L389" t="s">
        <v>255</v>
      </c>
      <c r="M389" t="s">
        <v>79</v>
      </c>
      <c r="N389" t="s">
        <v>80</v>
      </c>
      <c r="O389">
        <v>0</v>
      </c>
      <c r="P389">
        <v>-4.75</v>
      </c>
      <c r="Q389">
        <v>-3.5</v>
      </c>
      <c r="R389">
        <v>4.75</v>
      </c>
      <c r="S389">
        <v>3</v>
      </c>
      <c r="T389">
        <v>-13.5</v>
      </c>
      <c r="U389">
        <v>2.5499999999999998</v>
      </c>
      <c r="V389">
        <v>-6.75</v>
      </c>
      <c r="W389" t="str">
        <f t="shared" si="13"/>
        <v>g119,5</v>
      </c>
      <c r="X389" s="1" t="s">
        <v>318</v>
      </c>
      <c r="Y389" s="2" t="str">
        <f>IF(AND(ISBLANK(X389),OR(NOT(ISBLANK(Z389)),NOT(ISBLANK(AA389)))),#N/A,
IF(ISBLANK(X389),"",
IF(AND(NOT(ISERROR(VLOOKUP(X389,MonsterTable!$A:$B,MATCH(MonsterTable!$B$1,MonsterTable!$A$1:$B$1,0),0))),OR(ISBLANK(Z389),ISBLANK(AA389))),#N/A,
IFERROR(VLOOKUP(X389,MonsterTable!$A:$B,MATCH(MonsterTable!$B$1,MonsterTable!$A$1:$B$1,0),0),
IF(OR(NOT(ISBLANK(Z389)),ISBLANK(AA389)),#N/A,
IF(X389="empty","empty",
VLOOKUP(X389,MonsterGroupTable!$A:$A,1,0)))))))</f>
        <v>g119</v>
      </c>
      <c r="AA389">
        <v>5</v>
      </c>
      <c r="AF389" s="2" t="str">
        <f>IF(AND(ISBLANK(AE389),OR(NOT(ISBLANK(AG389)),NOT(ISBLANK(AH389)))),#N/A,
IF(ISBLANK(AE389),"",
IF(AND(NOT(ISERROR(VLOOKUP(AE389,MonsterTable!$A:$B,MATCH(MonsterTable!$B$1,MonsterTable!$A$1:$B$1,0),0))),OR(ISBLANK(AG389),ISBLANK(AH389))),#N/A,
IFERROR(VLOOKUP(AE389,MonsterTable!$A:$B,MATCH(MonsterTable!$B$1,MonsterTable!$A$1:$B$1,0),0),
IF(OR(NOT(ISBLANK(AG389)),ISBLANK(AH389)),#N/A,
IF(AE389="empty","empty",
VLOOKUP(AE389,MonsterGroupTable!$A:$A,1,0)))))))</f>
        <v/>
      </c>
      <c r="AM389" s="2" t="str">
        <f>IF(AND(ISBLANK(AL389),OR(NOT(ISBLANK(AN389)),NOT(ISBLANK(AO389)))),#N/A,
IF(ISBLANK(AL389),"",
IF(AND(NOT(ISERROR(VLOOKUP(AL389,MonsterTable!$A:$B,MATCH(MonsterTable!$B$1,MonsterTable!$A$1:$B$1,0),0))),OR(ISBLANK(AN389),ISBLANK(AO389))),#N/A,
IFERROR(VLOOKUP(AL389,MonsterTable!$A:$B,MATCH(MonsterTable!$B$1,MonsterTable!$A$1:$B$1,0),0),
IF(OR(NOT(ISBLANK(AN389)),ISBLANK(AO389)),#N/A,
IF(AL389="empty","empty",
VLOOKUP(AL389,MonsterGroupTable!$A:$A,1,0)))))))</f>
        <v/>
      </c>
      <c r="AT389" s="2" t="str">
        <f>IF(AND(ISBLANK(AS389),OR(NOT(ISBLANK(AU389)),NOT(ISBLANK(AV389)))),#N/A,
IF(ISBLANK(AS389),"",
IF(AND(NOT(ISERROR(VLOOKUP(AS389,MonsterTable!$A:$B,MATCH(MonsterTable!$B$1,MonsterTable!$A$1:$B$1,0),0))),OR(ISBLANK(AU389),ISBLANK(AV389))),#N/A,
IFERROR(VLOOKUP(AS389,MonsterTable!$A:$B,MATCH(MonsterTable!$B$1,MonsterTable!$A$1:$B$1,0),0),
IF(OR(NOT(ISBLANK(AU389)),ISBLANK(AV389)),#N/A,
IF(AS389="empty","empty",
VLOOKUP(AS389,MonsterGroupTable!$A:$A,1,0)))))))</f>
        <v/>
      </c>
      <c r="BA389" s="2" t="str">
        <f>IF(AND(ISBLANK(AZ389),OR(NOT(ISBLANK(BB389)),NOT(ISBLANK(BC389)))),#N/A,
IF(ISBLANK(AZ389),"",
IF(AND(NOT(ISERROR(VLOOKUP(AZ389,MonsterTable!$A:$B,MATCH(MonsterTable!$B$1,MonsterTable!$A$1:$B$1,0),0))),OR(ISBLANK(BB389),ISBLANK(BC389))),#N/A,
IFERROR(VLOOKUP(AZ389,MonsterTable!$A:$B,MATCH(MonsterTable!$B$1,MonsterTable!$A$1:$B$1,0),0),
IF(OR(NOT(ISBLANK(BB389)),ISBLANK(BC389)),#N/A,
IF(AZ389="empty","empty",
VLOOKUP(AZ389,MonsterGroupTable!$A:$A,1,0)))))))</f>
        <v/>
      </c>
      <c r="BH389" s="2" t="str">
        <f>IF(AND(ISBLANK(BG389),OR(NOT(ISBLANK(BI389)),NOT(ISBLANK(BJ389)))),#N/A,
IF(ISBLANK(BG389),"",
IF(AND(NOT(ISERROR(VLOOKUP(BG389,MonsterTable!$A:$B,MATCH(MonsterTable!$B$1,MonsterTable!$A$1:$B$1,0),0))),OR(ISBLANK(BI389),ISBLANK(BJ389))),#N/A,
IFERROR(VLOOKUP(BG389,MonsterTable!$A:$B,MATCH(MonsterTable!$B$1,MonsterTable!$A$1:$B$1,0),0),
IF(OR(NOT(ISBLANK(BI389)),ISBLANK(BJ389)),#N/A,
IF(BG389="empty","empty",
VLOOKUP(BG389,MonsterGroupTable!$A:$A,1,0)))))))</f>
        <v/>
      </c>
      <c r="BO389" s="2" t="str">
        <f>IF(AND(ISBLANK(BN389),OR(NOT(ISBLANK(BP389)),NOT(ISBLANK(BQ389)))),#N/A,
IF(ISBLANK(BN389),"",
IF(AND(NOT(ISERROR(VLOOKUP(BN389,MonsterTable!$A:$B,MATCH(MonsterTable!$B$1,MonsterTable!$A$1:$B$1,0),0))),OR(ISBLANK(BP389),ISBLANK(BQ389))),#N/A,
IFERROR(VLOOKUP(BN389,MonsterTable!$A:$B,MATCH(MonsterTable!$B$1,MonsterTable!$A$1:$B$1,0),0),
IF(OR(NOT(ISBLANK(BP389)),ISBLANK(BQ389)),#N/A,
IF(BN389="empty","empty",
VLOOKUP(BN389,MonsterGroupTable!$A:$A,1,0)))))))</f>
        <v/>
      </c>
      <c r="BV389" s="2" t="str">
        <f>IF(AND(ISBLANK(BU389),OR(NOT(ISBLANK(BW389)),NOT(ISBLANK(BX389)))),#N/A,
IF(ISBLANK(BU389),"",
IF(AND(NOT(ISERROR(VLOOKUP(BU389,MonsterTable!$A:$B,MATCH(MonsterTable!$B$1,MonsterTable!$A$1:$B$1,0),0))),OR(ISBLANK(BW389),ISBLANK(BX389))),#N/A,
IFERROR(VLOOKUP(BU389,MonsterTable!$A:$B,MATCH(MonsterTable!$B$1,MonsterTable!$A$1:$B$1,0),0),
IF(OR(NOT(ISBLANK(BW389)),ISBLANK(BX389)),#N/A,
IF(BU389="empty","empty",
VLOOKUP(BU389,MonsterGroupTable!$A:$A,1,0)))))))</f>
        <v/>
      </c>
      <c r="CC389" s="2" t="str">
        <f>IF(AND(ISBLANK(CB389),OR(NOT(ISBLANK(CD389)),NOT(ISBLANK(CE389)))),#N/A,
IF(ISBLANK(CB389),"",
IF(AND(NOT(ISERROR(VLOOKUP(CB389,MonsterTable!$A:$B,MATCH(MonsterTable!$B$1,MonsterTable!$A$1:$B$1,0),0))),OR(ISBLANK(CD389),ISBLANK(CE389))),#N/A,
IFERROR(VLOOKUP(CB389,MonsterTable!$A:$B,MATCH(MonsterTable!$B$1,MonsterTable!$A$1:$B$1,0),0),
IF(OR(NOT(ISBLANK(CD389)),ISBLANK(CE389)),#N/A,
IF(CB389="empty","empty",
VLOOKUP(CB389,MonsterGroupTable!$A:$A,1,0)))))))</f>
        <v/>
      </c>
      <c r="CJ389" s="2" t="str">
        <f>IF(AND(ISBLANK(CI389),OR(NOT(ISBLANK(CK389)),NOT(ISBLANK(CL389)))),#N/A,
IF(ISBLANK(CI389),"",
IF(AND(NOT(ISERROR(VLOOKUP(CI389,MonsterTable!$A:$B,MATCH(MonsterTable!$B$1,MonsterTable!$A$1:$B$1,0),0))),OR(ISBLANK(CK389),ISBLANK(CL389))),#N/A,
IFERROR(VLOOKUP(CI389,MonsterTable!$A:$B,MATCH(MonsterTable!$B$1,MonsterTable!$A$1:$B$1,0),0),
IF(OR(NOT(ISBLANK(CK389)),ISBLANK(CL389)),#N/A,
IF(CI389="empty","empty",
VLOOKUP(CI389,MonsterGroupTable!$A:$A,1,0)))))))</f>
        <v/>
      </c>
    </row>
    <row r="390" spans="1:88">
      <c r="A390">
        <v>10389</v>
      </c>
      <c r="B390">
        <f t="shared" si="12"/>
        <v>1.1000000000000001</v>
      </c>
      <c r="C390">
        <f t="shared" si="12"/>
        <v>1.1000000000000001</v>
      </c>
      <c r="F390">
        <v>1260</v>
      </c>
      <c r="G390">
        <v>27010</v>
      </c>
      <c r="H390">
        <v>0</v>
      </c>
      <c r="I390">
        <v>0</v>
      </c>
      <c r="J390">
        <v>0</v>
      </c>
      <c r="K390" t="s">
        <v>28</v>
      </c>
      <c r="L390" t="s">
        <v>255</v>
      </c>
      <c r="M390" t="s">
        <v>79</v>
      </c>
      <c r="N390" t="s">
        <v>80</v>
      </c>
      <c r="O390">
        <v>0</v>
      </c>
      <c r="P390">
        <v>-4.75</v>
      </c>
      <c r="Q390">
        <v>-3.5</v>
      </c>
      <c r="R390">
        <v>4.75</v>
      </c>
      <c r="S390">
        <v>3</v>
      </c>
      <c r="T390">
        <v>-13.5</v>
      </c>
      <c r="U390">
        <v>2.5499999999999998</v>
      </c>
      <c r="V390">
        <v>-6.75</v>
      </c>
      <c r="W390" t="str">
        <f t="shared" si="13"/>
        <v>g119,5</v>
      </c>
      <c r="X390" s="1" t="s">
        <v>318</v>
      </c>
      <c r="Y390" s="2" t="str">
        <f>IF(AND(ISBLANK(X390),OR(NOT(ISBLANK(Z390)),NOT(ISBLANK(AA390)))),#N/A,
IF(ISBLANK(X390),"",
IF(AND(NOT(ISERROR(VLOOKUP(X390,MonsterTable!$A:$B,MATCH(MonsterTable!$B$1,MonsterTable!$A$1:$B$1,0),0))),OR(ISBLANK(Z390),ISBLANK(AA390))),#N/A,
IFERROR(VLOOKUP(X390,MonsterTable!$A:$B,MATCH(MonsterTable!$B$1,MonsterTable!$A$1:$B$1,0),0),
IF(OR(NOT(ISBLANK(Z390)),ISBLANK(AA390)),#N/A,
IF(X390="empty","empty",
VLOOKUP(X390,MonsterGroupTable!$A:$A,1,0)))))))</f>
        <v>g119</v>
      </c>
      <c r="AA390">
        <v>5</v>
      </c>
      <c r="AF390" s="2" t="str">
        <f>IF(AND(ISBLANK(AE390),OR(NOT(ISBLANK(AG390)),NOT(ISBLANK(AH390)))),#N/A,
IF(ISBLANK(AE390),"",
IF(AND(NOT(ISERROR(VLOOKUP(AE390,MonsterTable!$A:$B,MATCH(MonsterTable!$B$1,MonsterTable!$A$1:$B$1,0),0))),OR(ISBLANK(AG390),ISBLANK(AH390))),#N/A,
IFERROR(VLOOKUP(AE390,MonsterTable!$A:$B,MATCH(MonsterTable!$B$1,MonsterTable!$A$1:$B$1,0),0),
IF(OR(NOT(ISBLANK(AG390)),ISBLANK(AH390)),#N/A,
IF(AE390="empty","empty",
VLOOKUP(AE390,MonsterGroupTable!$A:$A,1,0)))))))</f>
        <v/>
      </c>
      <c r="AM390" s="2" t="str">
        <f>IF(AND(ISBLANK(AL390),OR(NOT(ISBLANK(AN390)),NOT(ISBLANK(AO390)))),#N/A,
IF(ISBLANK(AL390),"",
IF(AND(NOT(ISERROR(VLOOKUP(AL390,MonsterTable!$A:$B,MATCH(MonsterTable!$B$1,MonsterTable!$A$1:$B$1,0),0))),OR(ISBLANK(AN390),ISBLANK(AO390))),#N/A,
IFERROR(VLOOKUP(AL390,MonsterTable!$A:$B,MATCH(MonsterTable!$B$1,MonsterTable!$A$1:$B$1,0),0),
IF(OR(NOT(ISBLANK(AN390)),ISBLANK(AO390)),#N/A,
IF(AL390="empty","empty",
VLOOKUP(AL390,MonsterGroupTable!$A:$A,1,0)))))))</f>
        <v/>
      </c>
      <c r="AT390" s="2" t="str">
        <f>IF(AND(ISBLANK(AS390),OR(NOT(ISBLANK(AU390)),NOT(ISBLANK(AV390)))),#N/A,
IF(ISBLANK(AS390),"",
IF(AND(NOT(ISERROR(VLOOKUP(AS390,MonsterTable!$A:$B,MATCH(MonsterTable!$B$1,MonsterTable!$A$1:$B$1,0),0))),OR(ISBLANK(AU390),ISBLANK(AV390))),#N/A,
IFERROR(VLOOKUP(AS390,MonsterTable!$A:$B,MATCH(MonsterTable!$B$1,MonsterTable!$A$1:$B$1,0),0),
IF(OR(NOT(ISBLANK(AU390)),ISBLANK(AV390)),#N/A,
IF(AS390="empty","empty",
VLOOKUP(AS390,MonsterGroupTable!$A:$A,1,0)))))))</f>
        <v/>
      </c>
      <c r="BA390" s="2" t="str">
        <f>IF(AND(ISBLANK(AZ390),OR(NOT(ISBLANK(BB390)),NOT(ISBLANK(BC390)))),#N/A,
IF(ISBLANK(AZ390),"",
IF(AND(NOT(ISERROR(VLOOKUP(AZ390,MonsterTable!$A:$B,MATCH(MonsterTable!$B$1,MonsterTable!$A$1:$B$1,0),0))),OR(ISBLANK(BB390),ISBLANK(BC390))),#N/A,
IFERROR(VLOOKUP(AZ390,MonsterTable!$A:$B,MATCH(MonsterTable!$B$1,MonsterTable!$A$1:$B$1,0),0),
IF(OR(NOT(ISBLANK(BB390)),ISBLANK(BC390)),#N/A,
IF(AZ390="empty","empty",
VLOOKUP(AZ390,MonsterGroupTable!$A:$A,1,0)))))))</f>
        <v/>
      </c>
      <c r="BH390" s="2" t="str">
        <f>IF(AND(ISBLANK(BG390),OR(NOT(ISBLANK(BI390)),NOT(ISBLANK(BJ390)))),#N/A,
IF(ISBLANK(BG390),"",
IF(AND(NOT(ISERROR(VLOOKUP(BG390,MonsterTable!$A:$B,MATCH(MonsterTable!$B$1,MonsterTable!$A$1:$B$1,0),0))),OR(ISBLANK(BI390),ISBLANK(BJ390))),#N/A,
IFERROR(VLOOKUP(BG390,MonsterTable!$A:$B,MATCH(MonsterTable!$B$1,MonsterTable!$A$1:$B$1,0),0),
IF(OR(NOT(ISBLANK(BI390)),ISBLANK(BJ390)),#N/A,
IF(BG390="empty","empty",
VLOOKUP(BG390,MonsterGroupTable!$A:$A,1,0)))))))</f>
        <v/>
      </c>
      <c r="BO390" s="2" t="str">
        <f>IF(AND(ISBLANK(BN390),OR(NOT(ISBLANK(BP390)),NOT(ISBLANK(BQ390)))),#N/A,
IF(ISBLANK(BN390),"",
IF(AND(NOT(ISERROR(VLOOKUP(BN390,MonsterTable!$A:$B,MATCH(MonsterTable!$B$1,MonsterTable!$A$1:$B$1,0),0))),OR(ISBLANK(BP390),ISBLANK(BQ390))),#N/A,
IFERROR(VLOOKUP(BN390,MonsterTable!$A:$B,MATCH(MonsterTable!$B$1,MonsterTable!$A$1:$B$1,0),0),
IF(OR(NOT(ISBLANK(BP390)),ISBLANK(BQ390)),#N/A,
IF(BN390="empty","empty",
VLOOKUP(BN390,MonsterGroupTable!$A:$A,1,0)))))))</f>
        <v/>
      </c>
      <c r="BV390" s="2" t="str">
        <f>IF(AND(ISBLANK(BU390),OR(NOT(ISBLANK(BW390)),NOT(ISBLANK(BX390)))),#N/A,
IF(ISBLANK(BU390),"",
IF(AND(NOT(ISERROR(VLOOKUP(BU390,MonsterTable!$A:$B,MATCH(MonsterTable!$B$1,MonsterTable!$A$1:$B$1,0),0))),OR(ISBLANK(BW390),ISBLANK(BX390))),#N/A,
IFERROR(VLOOKUP(BU390,MonsterTable!$A:$B,MATCH(MonsterTable!$B$1,MonsterTable!$A$1:$B$1,0),0),
IF(OR(NOT(ISBLANK(BW390)),ISBLANK(BX390)),#N/A,
IF(BU390="empty","empty",
VLOOKUP(BU390,MonsterGroupTable!$A:$A,1,0)))))))</f>
        <v/>
      </c>
      <c r="CC390" s="2" t="str">
        <f>IF(AND(ISBLANK(CB390),OR(NOT(ISBLANK(CD390)),NOT(ISBLANK(CE390)))),#N/A,
IF(ISBLANK(CB390),"",
IF(AND(NOT(ISERROR(VLOOKUP(CB390,MonsterTable!$A:$B,MATCH(MonsterTable!$B$1,MonsterTable!$A$1:$B$1,0),0))),OR(ISBLANK(CD390),ISBLANK(CE390))),#N/A,
IFERROR(VLOOKUP(CB390,MonsterTable!$A:$B,MATCH(MonsterTable!$B$1,MonsterTable!$A$1:$B$1,0),0),
IF(OR(NOT(ISBLANK(CD390)),ISBLANK(CE390)),#N/A,
IF(CB390="empty","empty",
VLOOKUP(CB390,MonsterGroupTable!$A:$A,1,0)))))))</f>
        <v/>
      </c>
      <c r="CJ390" s="2" t="str">
        <f>IF(AND(ISBLANK(CI390),OR(NOT(ISBLANK(CK390)),NOT(ISBLANK(CL390)))),#N/A,
IF(ISBLANK(CI390),"",
IF(AND(NOT(ISERROR(VLOOKUP(CI390,MonsterTable!$A:$B,MATCH(MonsterTable!$B$1,MonsterTable!$A$1:$B$1,0),0))),OR(ISBLANK(CK390),ISBLANK(CL390))),#N/A,
IFERROR(VLOOKUP(CI390,MonsterTable!$A:$B,MATCH(MonsterTable!$B$1,MonsterTable!$A$1:$B$1,0),0),
IF(OR(NOT(ISBLANK(CK390)),ISBLANK(CL390)),#N/A,
IF(CI390="empty","empty",
VLOOKUP(CI390,MonsterGroupTable!$A:$A,1,0)))))))</f>
        <v/>
      </c>
    </row>
    <row r="391" spans="1:88">
      <c r="A391">
        <v>10390</v>
      </c>
      <c r="B391">
        <f t="shared" si="12"/>
        <v>1.2</v>
      </c>
      <c r="C391">
        <f t="shared" si="12"/>
        <v>1.1000000000000001</v>
      </c>
      <c r="F391">
        <v>1260</v>
      </c>
      <c r="G391">
        <v>27199</v>
      </c>
      <c r="H391">
        <v>0</v>
      </c>
      <c r="I391">
        <v>0</v>
      </c>
      <c r="J391">
        <v>0</v>
      </c>
      <c r="K391" t="s">
        <v>28</v>
      </c>
      <c r="L391" t="s">
        <v>255</v>
      </c>
      <c r="M391" t="s">
        <v>79</v>
      </c>
      <c r="N391" t="s">
        <v>80</v>
      </c>
      <c r="O391">
        <v>0</v>
      </c>
      <c r="P391">
        <v>-4.75</v>
      </c>
      <c r="Q391">
        <v>-3.5</v>
      </c>
      <c r="R391">
        <v>4.75</v>
      </c>
      <c r="S391">
        <v>3</v>
      </c>
      <c r="T391">
        <v>-13.5</v>
      </c>
      <c r="U391">
        <v>2.5499999999999998</v>
      </c>
      <c r="V391">
        <v>-6.75</v>
      </c>
      <c r="W391" t="str">
        <f t="shared" si="13"/>
        <v>g119,5</v>
      </c>
      <c r="X391" s="1" t="s">
        <v>318</v>
      </c>
      <c r="Y391" s="2" t="str">
        <f>IF(AND(ISBLANK(X391),OR(NOT(ISBLANK(Z391)),NOT(ISBLANK(AA391)))),#N/A,
IF(ISBLANK(X391),"",
IF(AND(NOT(ISERROR(VLOOKUP(X391,MonsterTable!$A:$B,MATCH(MonsterTable!$B$1,MonsterTable!$A$1:$B$1,0),0))),OR(ISBLANK(Z391),ISBLANK(AA391))),#N/A,
IFERROR(VLOOKUP(X391,MonsterTable!$A:$B,MATCH(MonsterTable!$B$1,MonsterTable!$A$1:$B$1,0),0),
IF(OR(NOT(ISBLANK(Z391)),ISBLANK(AA391)),#N/A,
IF(X391="empty","empty",
VLOOKUP(X391,MonsterGroupTable!$A:$A,1,0)))))))</f>
        <v>g119</v>
      </c>
      <c r="AA391">
        <v>5</v>
      </c>
      <c r="AF391" s="2" t="str">
        <f>IF(AND(ISBLANK(AE391),OR(NOT(ISBLANK(AG391)),NOT(ISBLANK(AH391)))),#N/A,
IF(ISBLANK(AE391),"",
IF(AND(NOT(ISERROR(VLOOKUP(AE391,MonsterTable!$A:$B,MATCH(MonsterTable!$B$1,MonsterTable!$A$1:$B$1,0),0))),OR(ISBLANK(AG391),ISBLANK(AH391))),#N/A,
IFERROR(VLOOKUP(AE391,MonsterTable!$A:$B,MATCH(MonsterTable!$B$1,MonsterTable!$A$1:$B$1,0),0),
IF(OR(NOT(ISBLANK(AG391)),ISBLANK(AH391)),#N/A,
IF(AE391="empty","empty",
VLOOKUP(AE391,MonsterGroupTable!$A:$A,1,0)))))))</f>
        <v/>
      </c>
      <c r="AM391" s="2" t="str">
        <f>IF(AND(ISBLANK(AL391),OR(NOT(ISBLANK(AN391)),NOT(ISBLANK(AO391)))),#N/A,
IF(ISBLANK(AL391),"",
IF(AND(NOT(ISERROR(VLOOKUP(AL391,MonsterTable!$A:$B,MATCH(MonsterTable!$B$1,MonsterTable!$A$1:$B$1,0),0))),OR(ISBLANK(AN391),ISBLANK(AO391))),#N/A,
IFERROR(VLOOKUP(AL391,MonsterTable!$A:$B,MATCH(MonsterTable!$B$1,MonsterTable!$A$1:$B$1,0),0),
IF(OR(NOT(ISBLANK(AN391)),ISBLANK(AO391)),#N/A,
IF(AL391="empty","empty",
VLOOKUP(AL391,MonsterGroupTable!$A:$A,1,0)))))))</f>
        <v/>
      </c>
      <c r="AT391" s="2" t="str">
        <f>IF(AND(ISBLANK(AS391),OR(NOT(ISBLANK(AU391)),NOT(ISBLANK(AV391)))),#N/A,
IF(ISBLANK(AS391),"",
IF(AND(NOT(ISERROR(VLOOKUP(AS391,MonsterTable!$A:$B,MATCH(MonsterTable!$B$1,MonsterTable!$A$1:$B$1,0),0))),OR(ISBLANK(AU391),ISBLANK(AV391))),#N/A,
IFERROR(VLOOKUP(AS391,MonsterTable!$A:$B,MATCH(MonsterTable!$B$1,MonsterTable!$A$1:$B$1,0),0),
IF(OR(NOT(ISBLANK(AU391)),ISBLANK(AV391)),#N/A,
IF(AS391="empty","empty",
VLOOKUP(AS391,MonsterGroupTable!$A:$A,1,0)))))))</f>
        <v/>
      </c>
      <c r="BA391" s="2" t="str">
        <f>IF(AND(ISBLANK(AZ391),OR(NOT(ISBLANK(BB391)),NOT(ISBLANK(BC391)))),#N/A,
IF(ISBLANK(AZ391),"",
IF(AND(NOT(ISERROR(VLOOKUP(AZ391,MonsterTable!$A:$B,MATCH(MonsterTable!$B$1,MonsterTable!$A$1:$B$1,0),0))),OR(ISBLANK(BB391),ISBLANK(BC391))),#N/A,
IFERROR(VLOOKUP(AZ391,MonsterTable!$A:$B,MATCH(MonsterTable!$B$1,MonsterTable!$A$1:$B$1,0),0),
IF(OR(NOT(ISBLANK(BB391)),ISBLANK(BC391)),#N/A,
IF(AZ391="empty","empty",
VLOOKUP(AZ391,MonsterGroupTable!$A:$A,1,0)))))))</f>
        <v/>
      </c>
      <c r="BH391" s="2" t="str">
        <f>IF(AND(ISBLANK(BG391),OR(NOT(ISBLANK(BI391)),NOT(ISBLANK(BJ391)))),#N/A,
IF(ISBLANK(BG391),"",
IF(AND(NOT(ISERROR(VLOOKUP(BG391,MonsterTable!$A:$B,MATCH(MonsterTable!$B$1,MonsterTable!$A$1:$B$1,0),0))),OR(ISBLANK(BI391),ISBLANK(BJ391))),#N/A,
IFERROR(VLOOKUP(BG391,MonsterTable!$A:$B,MATCH(MonsterTable!$B$1,MonsterTable!$A$1:$B$1,0),0),
IF(OR(NOT(ISBLANK(BI391)),ISBLANK(BJ391)),#N/A,
IF(BG391="empty","empty",
VLOOKUP(BG391,MonsterGroupTable!$A:$A,1,0)))))))</f>
        <v/>
      </c>
      <c r="BO391" s="2" t="str">
        <f>IF(AND(ISBLANK(BN391),OR(NOT(ISBLANK(BP391)),NOT(ISBLANK(BQ391)))),#N/A,
IF(ISBLANK(BN391),"",
IF(AND(NOT(ISERROR(VLOOKUP(BN391,MonsterTable!$A:$B,MATCH(MonsterTable!$B$1,MonsterTable!$A$1:$B$1,0),0))),OR(ISBLANK(BP391),ISBLANK(BQ391))),#N/A,
IFERROR(VLOOKUP(BN391,MonsterTable!$A:$B,MATCH(MonsterTable!$B$1,MonsterTable!$A$1:$B$1,0),0),
IF(OR(NOT(ISBLANK(BP391)),ISBLANK(BQ391)),#N/A,
IF(BN391="empty","empty",
VLOOKUP(BN391,MonsterGroupTable!$A:$A,1,0)))))))</f>
        <v/>
      </c>
      <c r="BV391" s="2" t="str">
        <f>IF(AND(ISBLANK(BU391),OR(NOT(ISBLANK(BW391)),NOT(ISBLANK(BX391)))),#N/A,
IF(ISBLANK(BU391),"",
IF(AND(NOT(ISERROR(VLOOKUP(BU391,MonsterTable!$A:$B,MATCH(MonsterTable!$B$1,MonsterTable!$A$1:$B$1,0),0))),OR(ISBLANK(BW391),ISBLANK(BX391))),#N/A,
IFERROR(VLOOKUP(BU391,MonsterTable!$A:$B,MATCH(MonsterTable!$B$1,MonsterTable!$A$1:$B$1,0),0),
IF(OR(NOT(ISBLANK(BW391)),ISBLANK(BX391)),#N/A,
IF(BU391="empty","empty",
VLOOKUP(BU391,MonsterGroupTable!$A:$A,1,0)))))))</f>
        <v/>
      </c>
      <c r="CC391" s="2" t="str">
        <f>IF(AND(ISBLANK(CB391),OR(NOT(ISBLANK(CD391)),NOT(ISBLANK(CE391)))),#N/A,
IF(ISBLANK(CB391),"",
IF(AND(NOT(ISERROR(VLOOKUP(CB391,MonsterTable!$A:$B,MATCH(MonsterTable!$B$1,MonsterTable!$A$1:$B$1,0),0))),OR(ISBLANK(CD391),ISBLANK(CE391))),#N/A,
IFERROR(VLOOKUP(CB391,MonsterTable!$A:$B,MATCH(MonsterTable!$B$1,MonsterTable!$A$1:$B$1,0),0),
IF(OR(NOT(ISBLANK(CD391)),ISBLANK(CE391)),#N/A,
IF(CB391="empty","empty",
VLOOKUP(CB391,MonsterGroupTable!$A:$A,1,0)))))))</f>
        <v/>
      </c>
      <c r="CJ391" s="2" t="str">
        <f>IF(AND(ISBLANK(CI391),OR(NOT(ISBLANK(CK391)),NOT(ISBLANK(CL391)))),#N/A,
IF(ISBLANK(CI391),"",
IF(AND(NOT(ISERROR(VLOOKUP(CI391,MonsterTable!$A:$B,MATCH(MonsterTable!$B$1,MonsterTable!$A$1:$B$1,0),0))),OR(ISBLANK(CK391),ISBLANK(CL391))),#N/A,
IFERROR(VLOOKUP(CI391,MonsterTable!$A:$B,MATCH(MonsterTable!$B$1,MonsterTable!$A$1:$B$1,0),0),
IF(OR(NOT(ISBLANK(CK391)),ISBLANK(CL391)),#N/A,
IF(CI391="empty","empty",
VLOOKUP(CI391,MonsterGroupTable!$A:$A,1,0)))))))</f>
        <v/>
      </c>
    </row>
    <row r="392" spans="1:88">
      <c r="A392">
        <v>10391</v>
      </c>
      <c r="B392">
        <f t="shared" si="12"/>
        <v>1.1000000000000001</v>
      </c>
      <c r="C392">
        <f t="shared" si="12"/>
        <v>1.1000000000000001</v>
      </c>
      <c r="F392">
        <v>1260</v>
      </c>
      <c r="G392">
        <v>27388</v>
      </c>
      <c r="H392">
        <v>0</v>
      </c>
      <c r="I392">
        <v>0</v>
      </c>
      <c r="J392">
        <v>0</v>
      </c>
      <c r="K392" t="s">
        <v>28</v>
      </c>
      <c r="L392" t="s">
        <v>256</v>
      </c>
      <c r="M392" t="s">
        <v>79</v>
      </c>
      <c r="N392" t="s">
        <v>80</v>
      </c>
      <c r="O392">
        <v>0</v>
      </c>
      <c r="P392">
        <v>-4.75</v>
      </c>
      <c r="Q392">
        <v>-3.5</v>
      </c>
      <c r="R392">
        <v>4.75</v>
      </c>
      <c r="S392">
        <v>3</v>
      </c>
      <c r="T392">
        <v>-13.5</v>
      </c>
      <c r="U392">
        <v>2.5499999999999998</v>
      </c>
      <c r="V392">
        <v>-6.75</v>
      </c>
      <c r="W392" t="str">
        <f t="shared" si="13"/>
        <v>g120,5</v>
      </c>
      <c r="X392" s="1" t="s">
        <v>319</v>
      </c>
      <c r="Y392" s="2" t="str">
        <f>IF(AND(ISBLANK(X392),OR(NOT(ISBLANK(Z392)),NOT(ISBLANK(AA392)))),#N/A,
IF(ISBLANK(X392),"",
IF(AND(NOT(ISERROR(VLOOKUP(X392,MonsterTable!$A:$B,MATCH(MonsterTable!$B$1,MonsterTable!$A$1:$B$1,0),0))),OR(ISBLANK(Z392),ISBLANK(AA392))),#N/A,
IFERROR(VLOOKUP(X392,MonsterTable!$A:$B,MATCH(MonsterTable!$B$1,MonsterTable!$A$1:$B$1,0),0),
IF(OR(NOT(ISBLANK(Z392)),ISBLANK(AA392)),#N/A,
IF(X392="empty","empty",
VLOOKUP(X392,MonsterGroupTable!$A:$A,1,0)))))))</f>
        <v>g120</v>
      </c>
      <c r="AA392">
        <v>5</v>
      </c>
      <c r="AF392" s="2" t="str">
        <f>IF(AND(ISBLANK(AE392),OR(NOT(ISBLANK(AG392)),NOT(ISBLANK(AH392)))),#N/A,
IF(ISBLANK(AE392),"",
IF(AND(NOT(ISERROR(VLOOKUP(AE392,MonsterTable!$A:$B,MATCH(MonsterTable!$B$1,MonsterTable!$A$1:$B$1,0),0))),OR(ISBLANK(AG392),ISBLANK(AH392))),#N/A,
IFERROR(VLOOKUP(AE392,MonsterTable!$A:$B,MATCH(MonsterTable!$B$1,MonsterTable!$A$1:$B$1,0),0),
IF(OR(NOT(ISBLANK(AG392)),ISBLANK(AH392)),#N/A,
IF(AE392="empty","empty",
VLOOKUP(AE392,MonsterGroupTable!$A:$A,1,0)))))))</f>
        <v/>
      </c>
      <c r="AM392" s="2" t="str">
        <f>IF(AND(ISBLANK(AL392),OR(NOT(ISBLANK(AN392)),NOT(ISBLANK(AO392)))),#N/A,
IF(ISBLANK(AL392),"",
IF(AND(NOT(ISERROR(VLOOKUP(AL392,MonsterTable!$A:$B,MATCH(MonsterTable!$B$1,MonsterTable!$A$1:$B$1,0),0))),OR(ISBLANK(AN392),ISBLANK(AO392))),#N/A,
IFERROR(VLOOKUP(AL392,MonsterTable!$A:$B,MATCH(MonsterTable!$B$1,MonsterTable!$A$1:$B$1,0),0),
IF(OR(NOT(ISBLANK(AN392)),ISBLANK(AO392)),#N/A,
IF(AL392="empty","empty",
VLOOKUP(AL392,MonsterGroupTable!$A:$A,1,0)))))))</f>
        <v/>
      </c>
      <c r="AT392" s="2" t="str">
        <f>IF(AND(ISBLANK(AS392),OR(NOT(ISBLANK(AU392)),NOT(ISBLANK(AV392)))),#N/A,
IF(ISBLANK(AS392),"",
IF(AND(NOT(ISERROR(VLOOKUP(AS392,MonsterTable!$A:$B,MATCH(MonsterTable!$B$1,MonsterTable!$A$1:$B$1,0),0))),OR(ISBLANK(AU392),ISBLANK(AV392))),#N/A,
IFERROR(VLOOKUP(AS392,MonsterTable!$A:$B,MATCH(MonsterTable!$B$1,MonsterTable!$A$1:$B$1,0),0),
IF(OR(NOT(ISBLANK(AU392)),ISBLANK(AV392)),#N/A,
IF(AS392="empty","empty",
VLOOKUP(AS392,MonsterGroupTable!$A:$A,1,0)))))))</f>
        <v/>
      </c>
      <c r="BA392" s="2" t="str">
        <f>IF(AND(ISBLANK(AZ392),OR(NOT(ISBLANK(BB392)),NOT(ISBLANK(BC392)))),#N/A,
IF(ISBLANK(AZ392),"",
IF(AND(NOT(ISERROR(VLOOKUP(AZ392,MonsterTable!$A:$B,MATCH(MonsterTable!$B$1,MonsterTable!$A$1:$B$1,0),0))),OR(ISBLANK(BB392),ISBLANK(BC392))),#N/A,
IFERROR(VLOOKUP(AZ392,MonsterTable!$A:$B,MATCH(MonsterTable!$B$1,MonsterTable!$A$1:$B$1,0),0),
IF(OR(NOT(ISBLANK(BB392)),ISBLANK(BC392)),#N/A,
IF(AZ392="empty","empty",
VLOOKUP(AZ392,MonsterGroupTable!$A:$A,1,0)))))))</f>
        <v/>
      </c>
      <c r="BH392" s="2" t="str">
        <f>IF(AND(ISBLANK(BG392),OR(NOT(ISBLANK(BI392)),NOT(ISBLANK(BJ392)))),#N/A,
IF(ISBLANK(BG392),"",
IF(AND(NOT(ISERROR(VLOOKUP(BG392,MonsterTable!$A:$B,MATCH(MonsterTable!$B$1,MonsterTable!$A$1:$B$1,0),0))),OR(ISBLANK(BI392),ISBLANK(BJ392))),#N/A,
IFERROR(VLOOKUP(BG392,MonsterTable!$A:$B,MATCH(MonsterTable!$B$1,MonsterTable!$A$1:$B$1,0),0),
IF(OR(NOT(ISBLANK(BI392)),ISBLANK(BJ392)),#N/A,
IF(BG392="empty","empty",
VLOOKUP(BG392,MonsterGroupTable!$A:$A,1,0)))))))</f>
        <v/>
      </c>
      <c r="BO392" s="2" t="str">
        <f>IF(AND(ISBLANK(BN392),OR(NOT(ISBLANK(BP392)),NOT(ISBLANK(BQ392)))),#N/A,
IF(ISBLANK(BN392),"",
IF(AND(NOT(ISERROR(VLOOKUP(BN392,MonsterTable!$A:$B,MATCH(MonsterTable!$B$1,MonsterTable!$A$1:$B$1,0),0))),OR(ISBLANK(BP392),ISBLANK(BQ392))),#N/A,
IFERROR(VLOOKUP(BN392,MonsterTable!$A:$B,MATCH(MonsterTable!$B$1,MonsterTable!$A$1:$B$1,0),0),
IF(OR(NOT(ISBLANK(BP392)),ISBLANK(BQ392)),#N/A,
IF(BN392="empty","empty",
VLOOKUP(BN392,MonsterGroupTable!$A:$A,1,0)))))))</f>
        <v/>
      </c>
      <c r="BV392" s="2" t="str">
        <f>IF(AND(ISBLANK(BU392),OR(NOT(ISBLANK(BW392)),NOT(ISBLANK(BX392)))),#N/A,
IF(ISBLANK(BU392),"",
IF(AND(NOT(ISERROR(VLOOKUP(BU392,MonsterTable!$A:$B,MATCH(MonsterTable!$B$1,MonsterTable!$A$1:$B$1,0),0))),OR(ISBLANK(BW392),ISBLANK(BX392))),#N/A,
IFERROR(VLOOKUP(BU392,MonsterTable!$A:$B,MATCH(MonsterTable!$B$1,MonsterTable!$A$1:$B$1,0),0),
IF(OR(NOT(ISBLANK(BW392)),ISBLANK(BX392)),#N/A,
IF(BU392="empty","empty",
VLOOKUP(BU392,MonsterGroupTable!$A:$A,1,0)))))))</f>
        <v/>
      </c>
      <c r="CC392" s="2" t="str">
        <f>IF(AND(ISBLANK(CB392),OR(NOT(ISBLANK(CD392)),NOT(ISBLANK(CE392)))),#N/A,
IF(ISBLANK(CB392),"",
IF(AND(NOT(ISERROR(VLOOKUP(CB392,MonsterTable!$A:$B,MATCH(MonsterTable!$B$1,MonsterTable!$A$1:$B$1,0),0))),OR(ISBLANK(CD392),ISBLANK(CE392))),#N/A,
IFERROR(VLOOKUP(CB392,MonsterTable!$A:$B,MATCH(MonsterTable!$B$1,MonsterTable!$A$1:$B$1,0),0),
IF(OR(NOT(ISBLANK(CD392)),ISBLANK(CE392)),#N/A,
IF(CB392="empty","empty",
VLOOKUP(CB392,MonsterGroupTable!$A:$A,1,0)))))))</f>
        <v/>
      </c>
      <c r="CJ392" s="2" t="str">
        <f>IF(AND(ISBLANK(CI392),OR(NOT(ISBLANK(CK392)),NOT(ISBLANK(CL392)))),#N/A,
IF(ISBLANK(CI392),"",
IF(AND(NOT(ISERROR(VLOOKUP(CI392,MonsterTable!$A:$B,MATCH(MonsterTable!$B$1,MonsterTable!$A$1:$B$1,0),0))),OR(ISBLANK(CK392),ISBLANK(CL392))),#N/A,
IFERROR(VLOOKUP(CI392,MonsterTable!$A:$B,MATCH(MonsterTable!$B$1,MonsterTable!$A$1:$B$1,0),0),
IF(OR(NOT(ISBLANK(CK392)),ISBLANK(CL392)),#N/A,
IF(CI392="empty","empty",
VLOOKUP(CI392,MonsterGroupTable!$A:$A,1,0)))))))</f>
        <v/>
      </c>
    </row>
    <row r="393" spans="1:88">
      <c r="A393">
        <v>10392</v>
      </c>
      <c r="B393">
        <f t="shared" si="12"/>
        <v>1.1000000000000001</v>
      </c>
      <c r="C393">
        <f t="shared" si="12"/>
        <v>1.1000000000000001</v>
      </c>
      <c r="F393">
        <v>1260</v>
      </c>
      <c r="G393">
        <v>27577</v>
      </c>
      <c r="H393">
        <v>0</v>
      </c>
      <c r="I393">
        <v>0</v>
      </c>
      <c r="J393">
        <v>0</v>
      </c>
      <c r="K393" t="s">
        <v>28</v>
      </c>
      <c r="L393" t="s">
        <v>256</v>
      </c>
      <c r="M393" t="s">
        <v>79</v>
      </c>
      <c r="N393" t="s">
        <v>80</v>
      </c>
      <c r="O393">
        <v>0</v>
      </c>
      <c r="P393">
        <v>-4.75</v>
      </c>
      <c r="Q393">
        <v>-3.5</v>
      </c>
      <c r="R393">
        <v>4.75</v>
      </c>
      <c r="S393">
        <v>3</v>
      </c>
      <c r="T393">
        <v>-13.5</v>
      </c>
      <c r="U393">
        <v>2.5499999999999998</v>
      </c>
      <c r="V393">
        <v>-6.75</v>
      </c>
      <c r="W393" t="str">
        <f t="shared" si="13"/>
        <v>g120,5</v>
      </c>
      <c r="X393" s="1" t="s">
        <v>319</v>
      </c>
      <c r="Y393" s="2" t="str">
        <f>IF(AND(ISBLANK(X393),OR(NOT(ISBLANK(Z393)),NOT(ISBLANK(AA393)))),#N/A,
IF(ISBLANK(X393),"",
IF(AND(NOT(ISERROR(VLOOKUP(X393,MonsterTable!$A:$B,MATCH(MonsterTable!$B$1,MonsterTable!$A$1:$B$1,0),0))),OR(ISBLANK(Z393),ISBLANK(AA393))),#N/A,
IFERROR(VLOOKUP(X393,MonsterTable!$A:$B,MATCH(MonsterTable!$B$1,MonsterTable!$A$1:$B$1,0),0),
IF(OR(NOT(ISBLANK(Z393)),ISBLANK(AA393)),#N/A,
IF(X393="empty","empty",
VLOOKUP(X393,MonsterGroupTable!$A:$A,1,0)))))))</f>
        <v>g120</v>
      </c>
      <c r="AA393">
        <v>5</v>
      </c>
      <c r="AF393" s="2" t="str">
        <f>IF(AND(ISBLANK(AE393),OR(NOT(ISBLANK(AG393)),NOT(ISBLANK(AH393)))),#N/A,
IF(ISBLANK(AE393),"",
IF(AND(NOT(ISERROR(VLOOKUP(AE393,MonsterTable!$A:$B,MATCH(MonsterTable!$B$1,MonsterTable!$A$1:$B$1,0),0))),OR(ISBLANK(AG393),ISBLANK(AH393))),#N/A,
IFERROR(VLOOKUP(AE393,MonsterTable!$A:$B,MATCH(MonsterTable!$B$1,MonsterTable!$A$1:$B$1,0),0),
IF(OR(NOT(ISBLANK(AG393)),ISBLANK(AH393)),#N/A,
IF(AE393="empty","empty",
VLOOKUP(AE393,MonsterGroupTable!$A:$A,1,0)))))))</f>
        <v/>
      </c>
      <c r="AM393" s="2" t="str">
        <f>IF(AND(ISBLANK(AL393),OR(NOT(ISBLANK(AN393)),NOT(ISBLANK(AO393)))),#N/A,
IF(ISBLANK(AL393),"",
IF(AND(NOT(ISERROR(VLOOKUP(AL393,MonsterTable!$A:$B,MATCH(MonsterTable!$B$1,MonsterTable!$A$1:$B$1,0),0))),OR(ISBLANK(AN393),ISBLANK(AO393))),#N/A,
IFERROR(VLOOKUP(AL393,MonsterTable!$A:$B,MATCH(MonsterTable!$B$1,MonsterTable!$A$1:$B$1,0),0),
IF(OR(NOT(ISBLANK(AN393)),ISBLANK(AO393)),#N/A,
IF(AL393="empty","empty",
VLOOKUP(AL393,MonsterGroupTable!$A:$A,1,0)))))))</f>
        <v/>
      </c>
      <c r="AT393" s="2" t="str">
        <f>IF(AND(ISBLANK(AS393),OR(NOT(ISBLANK(AU393)),NOT(ISBLANK(AV393)))),#N/A,
IF(ISBLANK(AS393),"",
IF(AND(NOT(ISERROR(VLOOKUP(AS393,MonsterTable!$A:$B,MATCH(MonsterTable!$B$1,MonsterTable!$A$1:$B$1,0),0))),OR(ISBLANK(AU393),ISBLANK(AV393))),#N/A,
IFERROR(VLOOKUP(AS393,MonsterTable!$A:$B,MATCH(MonsterTable!$B$1,MonsterTable!$A$1:$B$1,0),0),
IF(OR(NOT(ISBLANK(AU393)),ISBLANK(AV393)),#N/A,
IF(AS393="empty","empty",
VLOOKUP(AS393,MonsterGroupTable!$A:$A,1,0)))))))</f>
        <v/>
      </c>
      <c r="BA393" s="2" t="str">
        <f>IF(AND(ISBLANK(AZ393),OR(NOT(ISBLANK(BB393)),NOT(ISBLANK(BC393)))),#N/A,
IF(ISBLANK(AZ393),"",
IF(AND(NOT(ISERROR(VLOOKUP(AZ393,MonsterTable!$A:$B,MATCH(MonsterTable!$B$1,MonsterTable!$A$1:$B$1,0),0))),OR(ISBLANK(BB393),ISBLANK(BC393))),#N/A,
IFERROR(VLOOKUP(AZ393,MonsterTable!$A:$B,MATCH(MonsterTable!$B$1,MonsterTable!$A$1:$B$1,0),0),
IF(OR(NOT(ISBLANK(BB393)),ISBLANK(BC393)),#N/A,
IF(AZ393="empty","empty",
VLOOKUP(AZ393,MonsterGroupTable!$A:$A,1,0)))))))</f>
        <v/>
      </c>
      <c r="BH393" s="2" t="str">
        <f>IF(AND(ISBLANK(BG393),OR(NOT(ISBLANK(BI393)),NOT(ISBLANK(BJ393)))),#N/A,
IF(ISBLANK(BG393),"",
IF(AND(NOT(ISERROR(VLOOKUP(BG393,MonsterTable!$A:$B,MATCH(MonsterTable!$B$1,MonsterTable!$A$1:$B$1,0),0))),OR(ISBLANK(BI393),ISBLANK(BJ393))),#N/A,
IFERROR(VLOOKUP(BG393,MonsterTable!$A:$B,MATCH(MonsterTable!$B$1,MonsterTable!$A$1:$B$1,0),0),
IF(OR(NOT(ISBLANK(BI393)),ISBLANK(BJ393)),#N/A,
IF(BG393="empty","empty",
VLOOKUP(BG393,MonsterGroupTable!$A:$A,1,0)))))))</f>
        <v/>
      </c>
      <c r="BO393" s="2" t="str">
        <f>IF(AND(ISBLANK(BN393),OR(NOT(ISBLANK(BP393)),NOT(ISBLANK(BQ393)))),#N/A,
IF(ISBLANK(BN393),"",
IF(AND(NOT(ISERROR(VLOOKUP(BN393,MonsterTable!$A:$B,MATCH(MonsterTable!$B$1,MonsterTable!$A$1:$B$1,0),0))),OR(ISBLANK(BP393),ISBLANK(BQ393))),#N/A,
IFERROR(VLOOKUP(BN393,MonsterTable!$A:$B,MATCH(MonsterTable!$B$1,MonsterTable!$A$1:$B$1,0),0),
IF(OR(NOT(ISBLANK(BP393)),ISBLANK(BQ393)),#N/A,
IF(BN393="empty","empty",
VLOOKUP(BN393,MonsterGroupTable!$A:$A,1,0)))))))</f>
        <v/>
      </c>
      <c r="BV393" s="2" t="str">
        <f>IF(AND(ISBLANK(BU393),OR(NOT(ISBLANK(BW393)),NOT(ISBLANK(BX393)))),#N/A,
IF(ISBLANK(BU393),"",
IF(AND(NOT(ISERROR(VLOOKUP(BU393,MonsterTable!$A:$B,MATCH(MonsterTable!$B$1,MonsterTable!$A$1:$B$1,0),0))),OR(ISBLANK(BW393),ISBLANK(BX393))),#N/A,
IFERROR(VLOOKUP(BU393,MonsterTable!$A:$B,MATCH(MonsterTable!$B$1,MonsterTable!$A$1:$B$1,0),0),
IF(OR(NOT(ISBLANK(BW393)),ISBLANK(BX393)),#N/A,
IF(BU393="empty","empty",
VLOOKUP(BU393,MonsterGroupTable!$A:$A,1,0)))))))</f>
        <v/>
      </c>
      <c r="CC393" s="2" t="str">
        <f>IF(AND(ISBLANK(CB393),OR(NOT(ISBLANK(CD393)),NOT(ISBLANK(CE393)))),#N/A,
IF(ISBLANK(CB393),"",
IF(AND(NOT(ISERROR(VLOOKUP(CB393,MonsterTable!$A:$B,MATCH(MonsterTable!$B$1,MonsterTable!$A$1:$B$1,0),0))),OR(ISBLANK(CD393),ISBLANK(CE393))),#N/A,
IFERROR(VLOOKUP(CB393,MonsterTable!$A:$B,MATCH(MonsterTable!$B$1,MonsterTable!$A$1:$B$1,0),0),
IF(OR(NOT(ISBLANK(CD393)),ISBLANK(CE393)),#N/A,
IF(CB393="empty","empty",
VLOOKUP(CB393,MonsterGroupTable!$A:$A,1,0)))))))</f>
        <v/>
      </c>
      <c r="CJ393" s="2" t="str">
        <f>IF(AND(ISBLANK(CI393),OR(NOT(ISBLANK(CK393)),NOT(ISBLANK(CL393)))),#N/A,
IF(ISBLANK(CI393),"",
IF(AND(NOT(ISERROR(VLOOKUP(CI393,MonsterTable!$A:$B,MATCH(MonsterTable!$B$1,MonsterTable!$A$1:$B$1,0),0))),OR(ISBLANK(CK393),ISBLANK(CL393))),#N/A,
IFERROR(VLOOKUP(CI393,MonsterTable!$A:$B,MATCH(MonsterTable!$B$1,MonsterTable!$A$1:$B$1,0),0),
IF(OR(NOT(ISBLANK(CK393)),ISBLANK(CL393)),#N/A,
IF(CI393="empty","empty",
VLOOKUP(CI393,MonsterGroupTable!$A:$A,1,0)))))))</f>
        <v/>
      </c>
    </row>
    <row r="394" spans="1:88">
      <c r="A394">
        <v>10393</v>
      </c>
      <c r="B394">
        <f t="shared" si="12"/>
        <v>1.1000000000000001</v>
      </c>
      <c r="C394">
        <f t="shared" si="12"/>
        <v>1.1000000000000001</v>
      </c>
      <c r="F394">
        <v>1260</v>
      </c>
      <c r="G394">
        <v>27766</v>
      </c>
      <c r="H394">
        <v>0</v>
      </c>
      <c r="I394">
        <v>0</v>
      </c>
      <c r="J394">
        <v>0</v>
      </c>
      <c r="K394" t="s">
        <v>28</v>
      </c>
      <c r="L394" t="s">
        <v>256</v>
      </c>
      <c r="M394" t="s">
        <v>79</v>
      </c>
      <c r="N394" t="s">
        <v>80</v>
      </c>
      <c r="O394">
        <v>0</v>
      </c>
      <c r="P394">
        <v>-4.75</v>
      </c>
      <c r="Q394">
        <v>-3.5</v>
      </c>
      <c r="R394">
        <v>4.75</v>
      </c>
      <c r="S394">
        <v>3</v>
      </c>
      <c r="T394">
        <v>-13.5</v>
      </c>
      <c r="U394">
        <v>2.5499999999999998</v>
      </c>
      <c r="V394">
        <v>-6.75</v>
      </c>
      <c r="W394" t="str">
        <f t="shared" si="13"/>
        <v>g120,5</v>
      </c>
      <c r="X394" s="1" t="s">
        <v>319</v>
      </c>
      <c r="Y394" s="2" t="str">
        <f>IF(AND(ISBLANK(X394),OR(NOT(ISBLANK(Z394)),NOT(ISBLANK(AA394)))),#N/A,
IF(ISBLANK(X394),"",
IF(AND(NOT(ISERROR(VLOOKUP(X394,MonsterTable!$A:$B,MATCH(MonsterTable!$B$1,MonsterTable!$A$1:$B$1,0),0))),OR(ISBLANK(Z394),ISBLANK(AA394))),#N/A,
IFERROR(VLOOKUP(X394,MonsterTable!$A:$B,MATCH(MonsterTable!$B$1,MonsterTable!$A$1:$B$1,0),0),
IF(OR(NOT(ISBLANK(Z394)),ISBLANK(AA394)),#N/A,
IF(X394="empty","empty",
VLOOKUP(X394,MonsterGroupTable!$A:$A,1,0)))))))</f>
        <v>g120</v>
      </c>
      <c r="AA394">
        <v>5</v>
      </c>
      <c r="AF394" s="2" t="str">
        <f>IF(AND(ISBLANK(AE394),OR(NOT(ISBLANK(AG394)),NOT(ISBLANK(AH394)))),#N/A,
IF(ISBLANK(AE394),"",
IF(AND(NOT(ISERROR(VLOOKUP(AE394,MonsterTable!$A:$B,MATCH(MonsterTable!$B$1,MonsterTable!$A$1:$B$1,0),0))),OR(ISBLANK(AG394),ISBLANK(AH394))),#N/A,
IFERROR(VLOOKUP(AE394,MonsterTable!$A:$B,MATCH(MonsterTable!$B$1,MonsterTable!$A$1:$B$1,0),0),
IF(OR(NOT(ISBLANK(AG394)),ISBLANK(AH394)),#N/A,
IF(AE394="empty","empty",
VLOOKUP(AE394,MonsterGroupTable!$A:$A,1,0)))))))</f>
        <v/>
      </c>
      <c r="AM394" s="2" t="str">
        <f>IF(AND(ISBLANK(AL394),OR(NOT(ISBLANK(AN394)),NOT(ISBLANK(AO394)))),#N/A,
IF(ISBLANK(AL394),"",
IF(AND(NOT(ISERROR(VLOOKUP(AL394,MonsterTable!$A:$B,MATCH(MonsterTable!$B$1,MonsterTable!$A$1:$B$1,0),0))),OR(ISBLANK(AN394),ISBLANK(AO394))),#N/A,
IFERROR(VLOOKUP(AL394,MonsterTable!$A:$B,MATCH(MonsterTable!$B$1,MonsterTable!$A$1:$B$1,0),0),
IF(OR(NOT(ISBLANK(AN394)),ISBLANK(AO394)),#N/A,
IF(AL394="empty","empty",
VLOOKUP(AL394,MonsterGroupTable!$A:$A,1,0)))))))</f>
        <v/>
      </c>
      <c r="AT394" s="2" t="str">
        <f>IF(AND(ISBLANK(AS394),OR(NOT(ISBLANK(AU394)),NOT(ISBLANK(AV394)))),#N/A,
IF(ISBLANK(AS394),"",
IF(AND(NOT(ISERROR(VLOOKUP(AS394,MonsterTable!$A:$B,MATCH(MonsterTable!$B$1,MonsterTable!$A$1:$B$1,0),0))),OR(ISBLANK(AU394),ISBLANK(AV394))),#N/A,
IFERROR(VLOOKUP(AS394,MonsterTable!$A:$B,MATCH(MonsterTable!$B$1,MonsterTable!$A$1:$B$1,0),0),
IF(OR(NOT(ISBLANK(AU394)),ISBLANK(AV394)),#N/A,
IF(AS394="empty","empty",
VLOOKUP(AS394,MonsterGroupTable!$A:$A,1,0)))))))</f>
        <v/>
      </c>
      <c r="BA394" s="2" t="str">
        <f>IF(AND(ISBLANK(AZ394),OR(NOT(ISBLANK(BB394)),NOT(ISBLANK(BC394)))),#N/A,
IF(ISBLANK(AZ394),"",
IF(AND(NOT(ISERROR(VLOOKUP(AZ394,MonsterTable!$A:$B,MATCH(MonsterTable!$B$1,MonsterTable!$A$1:$B$1,0),0))),OR(ISBLANK(BB394),ISBLANK(BC394))),#N/A,
IFERROR(VLOOKUP(AZ394,MonsterTable!$A:$B,MATCH(MonsterTable!$B$1,MonsterTable!$A$1:$B$1,0),0),
IF(OR(NOT(ISBLANK(BB394)),ISBLANK(BC394)),#N/A,
IF(AZ394="empty","empty",
VLOOKUP(AZ394,MonsterGroupTable!$A:$A,1,0)))))))</f>
        <v/>
      </c>
      <c r="BH394" s="2" t="str">
        <f>IF(AND(ISBLANK(BG394),OR(NOT(ISBLANK(BI394)),NOT(ISBLANK(BJ394)))),#N/A,
IF(ISBLANK(BG394),"",
IF(AND(NOT(ISERROR(VLOOKUP(BG394,MonsterTable!$A:$B,MATCH(MonsterTable!$B$1,MonsterTable!$A$1:$B$1,0),0))),OR(ISBLANK(BI394),ISBLANK(BJ394))),#N/A,
IFERROR(VLOOKUP(BG394,MonsterTable!$A:$B,MATCH(MonsterTable!$B$1,MonsterTable!$A$1:$B$1,0),0),
IF(OR(NOT(ISBLANK(BI394)),ISBLANK(BJ394)),#N/A,
IF(BG394="empty","empty",
VLOOKUP(BG394,MonsterGroupTable!$A:$A,1,0)))))))</f>
        <v/>
      </c>
      <c r="BO394" s="2" t="str">
        <f>IF(AND(ISBLANK(BN394),OR(NOT(ISBLANK(BP394)),NOT(ISBLANK(BQ394)))),#N/A,
IF(ISBLANK(BN394),"",
IF(AND(NOT(ISERROR(VLOOKUP(BN394,MonsterTable!$A:$B,MATCH(MonsterTable!$B$1,MonsterTable!$A$1:$B$1,0),0))),OR(ISBLANK(BP394),ISBLANK(BQ394))),#N/A,
IFERROR(VLOOKUP(BN394,MonsterTable!$A:$B,MATCH(MonsterTable!$B$1,MonsterTable!$A$1:$B$1,0),0),
IF(OR(NOT(ISBLANK(BP394)),ISBLANK(BQ394)),#N/A,
IF(BN394="empty","empty",
VLOOKUP(BN394,MonsterGroupTable!$A:$A,1,0)))))))</f>
        <v/>
      </c>
      <c r="BV394" s="2" t="str">
        <f>IF(AND(ISBLANK(BU394),OR(NOT(ISBLANK(BW394)),NOT(ISBLANK(BX394)))),#N/A,
IF(ISBLANK(BU394),"",
IF(AND(NOT(ISERROR(VLOOKUP(BU394,MonsterTable!$A:$B,MATCH(MonsterTable!$B$1,MonsterTable!$A$1:$B$1,0),0))),OR(ISBLANK(BW394),ISBLANK(BX394))),#N/A,
IFERROR(VLOOKUP(BU394,MonsterTable!$A:$B,MATCH(MonsterTable!$B$1,MonsterTable!$A$1:$B$1,0),0),
IF(OR(NOT(ISBLANK(BW394)),ISBLANK(BX394)),#N/A,
IF(BU394="empty","empty",
VLOOKUP(BU394,MonsterGroupTable!$A:$A,1,0)))))))</f>
        <v/>
      </c>
      <c r="CC394" s="2" t="str">
        <f>IF(AND(ISBLANK(CB394),OR(NOT(ISBLANK(CD394)),NOT(ISBLANK(CE394)))),#N/A,
IF(ISBLANK(CB394),"",
IF(AND(NOT(ISERROR(VLOOKUP(CB394,MonsterTable!$A:$B,MATCH(MonsterTable!$B$1,MonsterTable!$A$1:$B$1,0),0))),OR(ISBLANK(CD394),ISBLANK(CE394))),#N/A,
IFERROR(VLOOKUP(CB394,MonsterTable!$A:$B,MATCH(MonsterTable!$B$1,MonsterTable!$A$1:$B$1,0),0),
IF(OR(NOT(ISBLANK(CD394)),ISBLANK(CE394)),#N/A,
IF(CB394="empty","empty",
VLOOKUP(CB394,MonsterGroupTable!$A:$A,1,0)))))))</f>
        <v/>
      </c>
      <c r="CJ394" s="2" t="str">
        <f>IF(AND(ISBLANK(CI394),OR(NOT(ISBLANK(CK394)),NOT(ISBLANK(CL394)))),#N/A,
IF(ISBLANK(CI394),"",
IF(AND(NOT(ISERROR(VLOOKUP(CI394,MonsterTable!$A:$B,MATCH(MonsterTable!$B$1,MonsterTable!$A$1:$B$1,0),0))),OR(ISBLANK(CK394),ISBLANK(CL394))),#N/A,
IFERROR(VLOOKUP(CI394,MonsterTable!$A:$B,MATCH(MonsterTable!$B$1,MonsterTable!$A$1:$B$1,0),0),
IF(OR(NOT(ISBLANK(CK394)),ISBLANK(CL394)),#N/A,
IF(CI394="empty","empty",
VLOOKUP(CI394,MonsterGroupTable!$A:$A,1,0)))))))</f>
        <v/>
      </c>
    </row>
    <row r="395" spans="1:88">
      <c r="A395">
        <v>10394</v>
      </c>
      <c r="B395">
        <f t="shared" si="12"/>
        <v>1.1000000000000001</v>
      </c>
      <c r="C395">
        <f t="shared" si="12"/>
        <v>1.1000000000000001</v>
      </c>
      <c r="F395">
        <v>1260</v>
      </c>
      <c r="G395">
        <v>27955</v>
      </c>
      <c r="H395">
        <v>0</v>
      </c>
      <c r="I395">
        <v>0</v>
      </c>
      <c r="J395">
        <v>0</v>
      </c>
      <c r="K395" t="s">
        <v>28</v>
      </c>
      <c r="L395" t="s">
        <v>256</v>
      </c>
      <c r="M395" t="s">
        <v>79</v>
      </c>
      <c r="N395" t="s">
        <v>80</v>
      </c>
      <c r="O395">
        <v>0</v>
      </c>
      <c r="P395">
        <v>-4.75</v>
      </c>
      <c r="Q395">
        <v>-3.5</v>
      </c>
      <c r="R395">
        <v>4.75</v>
      </c>
      <c r="S395">
        <v>3</v>
      </c>
      <c r="T395">
        <v>-13.5</v>
      </c>
      <c r="U395">
        <v>2.5499999999999998</v>
      </c>
      <c r="V395">
        <v>-6.75</v>
      </c>
      <c r="W395" t="str">
        <f t="shared" si="13"/>
        <v>g120,5</v>
      </c>
      <c r="X395" s="1" t="s">
        <v>319</v>
      </c>
      <c r="Y395" s="2" t="str">
        <f>IF(AND(ISBLANK(X395),OR(NOT(ISBLANK(Z395)),NOT(ISBLANK(AA395)))),#N/A,
IF(ISBLANK(X395),"",
IF(AND(NOT(ISERROR(VLOOKUP(X395,MonsterTable!$A:$B,MATCH(MonsterTable!$B$1,MonsterTable!$A$1:$B$1,0),0))),OR(ISBLANK(Z395),ISBLANK(AA395))),#N/A,
IFERROR(VLOOKUP(X395,MonsterTable!$A:$B,MATCH(MonsterTable!$B$1,MonsterTable!$A$1:$B$1,0),0),
IF(OR(NOT(ISBLANK(Z395)),ISBLANK(AA395)),#N/A,
IF(X395="empty","empty",
VLOOKUP(X395,MonsterGroupTable!$A:$A,1,0)))))))</f>
        <v>g120</v>
      </c>
      <c r="AA395">
        <v>5</v>
      </c>
      <c r="AF395" s="2" t="str">
        <f>IF(AND(ISBLANK(AE395),OR(NOT(ISBLANK(AG395)),NOT(ISBLANK(AH395)))),#N/A,
IF(ISBLANK(AE395),"",
IF(AND(NOT(ISERROR(VLOOKUP(AE395,MonsterTable!$A:$B,MATCH(MonsterTable!$B$1,MonsterTable!$A$1:$B$1,0),0))),OR(ISBLANK(AG395),ISBLANK(AH395))),#N/A,
IFERROR(VLOOKUP(AE395,MonsterTable!$A:$B,MATCH(MonsterTable!$B$1,MonsterTable!$A$1:$B$1,0),0),
IF(OR(NOT(ISBLANK(AG395)),ISBLANK(AH395)),#N/A,
IF(AE395="empty","empty",
VLOOKUP(AE395,MonsterGroupTable!$A:$A,1,0)))))))</f>
        <v/>
      </c>
      <c r="AM395" s="2" t="str">
        <f>IF(AND(ISBLANK(AL395),OR(NOT(ISBLANK(AN395)),NOT(ISBLANK(AO395)))),#N/A,
IF(ISBLANK(AL395),"",
IF(AND(NOT(ISERROR(VLOOKUP(AL395,MonsterTable!$A:$B,MATCH(MonsterTable!$B$1,MonsterTable!$A$1:$B$1,0),0))),OR(ISBLANK(AN395),ISBLANK(AO395))),#N/A,
IFERROR(VLOOKUP(AL395,MonsterTable!$A:$B,MATCH(MonsterTable!$B$1,MonsterTable!$A$1:$B$1,0),0),
IF(OR(NOT(ISBLANK(AN395)),ISBLANK(AO395)),#N/A,
IF(AL395="empty","empty",
VLOOKUP(AL395,MonsterGroupTable!$A:$A,1,0)))))))</f>
        <v/>
      </c>
      <c r="AT395" s="2" t="str">
        <f>IF(AND(ISBLANK(AS395),OR(NOT(ISBLANK(AU395)),NOT(ISBLANK(AV395)))),#N/A,
IF(ISBLANK(AS395),"",
IF(AND(NOT(ISERROR(VLOOKUP(AS395,MonsterTable!$A:$B,MATCH(MonsterTable!$B$1,MonsterTable!$A$1:$B$1,0),0))),OR(ISBLANK(AU395),ISBLANK(AV395))),#N/A,
IFERROR(VLOOKUP(AS395,MonsterTable!$A:$B,MATCH(MonsterTable!$B$1,MonsterTable!$A$1:$B$1,0),0),
IF(OR(NOT(ISBLANK(AU395)),ISBLANK(AV395)),#N/A,
IF(AS395="empty","empty",
VLOOKUP(AS395,MonsterGroupTable!$A:$A,1,0)))))))</f>
        <v/>
      </c>
      <c r="BA395" s="2" t="str">
        <f>IF(AND(ISBLANK(AZ395),OR(NOT(ISBLANK(BB395)),NOT(ISBLANK(BC395)))),#N/A,
IF(ISBLANK(AZ395),"",
IF(AND(NOT(ISERROR(VLOOKUP(AZ395,MonsterTable!$A:$B,MATCH(MonsterTable!$B$1,MonsterTable!$A$1:$B$1,0),0))),OR(ISBLANK(BB395),ISBLANK(BC395))),#N/A,
IFERROR(VLOOKUP(AZ395,MonsterTable!$A:$B,MATCH(MonsterTable!$B$1,MonsterTable!$A$1:$B$1,0),0),
IF(OR(NOT(ISBLANK(BB395)),ISBLANK(BC395)),#N/A,
IF(AZ395="empty","empty",
VLOOKUP(AZ395,MonsterGroupTable!$A:$A,1,0)))))))</f>
        <v/>
      </c>
      <c r="BH395" s="2" t="str">
        <f>IF(AND(ISBLANK(BG395),OR(NOT(ISBLANK(BI395)),NOT(ISBLANK(BJ395)))),#N/A,
IF(ISBLANK(BG395),"",
IF(AND(NOT(ISERROR(VLOOKUP(BG395,MonsterTable!$A:$B,MATCH(MonsterTable!$B$1,MonsterTable!$A$1:$B$1,0),0))),OR(ISBLANK(BI395),ISBLANK(BJ395))),#N/A,
IFERROR(VLOOKUP(BG395,MonsterTable!$A:$B,MATCH(MonsterTable!$B$1,MonsterTable!$A$1:$B$1,0),0),
IF(OR(NOT(ISBLANK(BI395)),ISBLANK(BJ395)),#N/A,
IF(BG395="empty","empty",
VLOOKUP(BG395,MonsterGroupTable!$A:$A,1,0)))))))</f>
        <v/>
      </c>
      <c r="BO395" s="2" t="str">
        <f>IF(AND(ISBLANK(BN395),OR(NOT(ISBLANK(BP395)),NOT(ISBLANK(BQ395)))),#N/A,
IF(ISBLANK(BN395),"",
IF(AND(NOT(ISERROR(VLOOKUP(BN395,MonsterTable!$A:$B,MATCH(MonsterTable!$B$1,MonsterTable!$A$1:$B$1,0),0))),OR(ISBLANK(BP395),ISBLANK(BQ395))),#N/A,
IFERROR(VLOOKUP(BN395,MonsterTable!$A:$B,MATCH(MonsterTable!$B$1,MonsterTable!$A$1:$B$1,0),0),
IF(OR(NOT(ISBLANK(BP395)),ISBLANK(BQ395)),#N/A,
IF(BN395="empty","empty",
VLOOKUP(BN395,MonsterGroupTable!$A:$A,1,0)))))))</f>
        <v/>
      </c>
      <c r="BV395" s="2" t="str">
        <f>IF(AND(ISBLANK(BU395),OR(NOT(ISBLANK(BW395)),NOT(ISBLANK(BX395)))),#N/A,
IF(ISBLANK(BU395),"",
IF(AND(NOT(ISERROR(VLOOKUP(BU395,MonsterTable!$A:$B,MATCH(MonsterTable!$B$1,MonsterTable!$A$1:$B$1,0),0))),OR(ISBLANK(BW395),ISBLANK(BX395))),#N/A,
IFERROR(VLOOKUP(BU395,MonsterTable!$A:$B,MATCH(MonsterTable!$B$1,MonsterTable!$A$1:$B$1,0),0),
IF(OR(NOT(ISBLANK(BW395)),ISBLANK(BX395)),#N/A,
IF(BU395="empty","empty",
VLOOKUP(BU395,MonsterGroupTable!$A:$A,1,0)))))))</f>
        <v/>
      </c>
      <c r="CC395" s="2" t="str">
        <f>IF(AND(ISBLANK(CB395),OR(NOT(ISBLANK(CD395)),NOT(ISBLANK(CE395)))),#N/A,
IF(ISBLANK(CB395),"",
IF(AND(NOT(ISERROR(VLOOKUP(CB395,MonsterTable!$A:$B,MATCH(MonsterTable!$B$1,MonsterTable!$A$1:$B$1,0),0))),OR(ISBLANK(CD395),ISBLANK(CE395))),#N/A,
IFERROR(VLOOKUP(CB395,MonsterTable!$A:$B,MATCH(MonsterTable!$B$1,MonsterTable!$A$1:$B$1,0),0),
IF(OR(NOT(ISBLANK(CD395)),ISBLANK(CE395)),#N/A,
IF(CB395="empty","empty",
VLOOKUP(CB395,MonsterGroupTable!$A:$A,1,0)))))))</f>
        <v/>
      </c>
      <c r="CJ395" s="2" t="str">
        <f>IF(AND(ISBLANK(CI395),OR(NOT(ISBLANK(CK395)),NOT(ISBLANK(CL395)))),#N/A,
IF(ISBLANK(CI395),"",
IF(AND(NOT(ISERROR(VLOOKUP(CI395,MonsterTable!$A:$B,MATCH(MonsterTable!$B$1,MonsterTable!$A$1:$B$1,0),0))),OR(ISBLANK(CK395),ISBLANK(CL395))),#N/A,
IFERROR(VLOOKUP(CI395,MonsterTable!$A:$B,MATCH(MonsterTable!$B$1,MonsterTable!$A$1:$B$1,0),0),
IF(OR(NOT(ISBLANK(CK395)),ISBLANK(CL395)),#N/A,
IF(CI395="empty","empty",
VLOOKUP(CI395,MonsterGroupTable!$A:$A,1,0)))))))</f>
        <v/>
      </c>
    </row>
    <row r="396" spans="1:88">
      <c r="A396">
        <v>10395</v>
      </c>
      <c r="B396">
        <f t="shared" si="12"/>
        <v>1.1000000000000001</v>
      </c>
      <c r="C396">
        <f t="shared" si="12"/>
        <v>1.1000000000000001</v>
      </c>
      <c r="F396">
        <v>1260</v>
      </c>
      <c r="G396">
        <v>28144</v>
      </c>
      <c r="H396">
        <v>0</v>
      </c>
      <c r="I396">
        <v>0</v>
      </c>
      <c r="J396">
        <v>0</v>
      </c>
      <c r="K396" t="s">
        <v>28</v>
      </c>
      <c r="L396" t="s">
        <v>256</v>
      </c>
      <c r="M396" t="s">
        <v>79</v>
      </c>
      <c r="N396" t="s">
        <v>80</v>
      </c>
      <c r="O396">
        <v>0</v>
      </c>
      <c r="P396">
        <v>-4.75</v>
      </c>
      <c r="Q396">
        <v>-3.5</v>
      </c>
      <c r="R396">
        <v>4.75</v>
      </c>
      <c r="S396">
        <v>3</v>
      </c>
      <c r="T396">
        <v>-13.5</v>
      </c>
      <c r="U396">
        <v>2.5499999999999998</v>
      </c>
      <c r="V396">
        <v>-6.75</v>
      </c>
      <c r="W396" t="str">
        <f t="shared" si="13"/>
        <v>g120,5</v>
      </c>
      <c r="X396" s="1" t="s">
        <v>319</v>
      </c>
      <c r="Y396" s="2" t="str">
        <f>IF(AND(ISBLANK(X396),OR(NOT(ISBLANK(Z396)),NOT(ISBLANK(AA396)))),#N/A,
IF(ISBLANK(X396),"",
IF(AND(NOT(ISERROR(VLOOKUP(X396,MonsterTable!$A:$B,MATCH(MonsterTable!$B$1,MonsterTable!$A$1:$B$1,0),0))),OR(ISBLANK(Z396),ISBLANK(AA396))),#N/A,
IFERROR(VLOOKUP(X396,MonsterTable!$A:$B,MATCH(MonsterTable!$B$1,MonsterTable!$A$1:$B$1,0),0),
IF(OR(NOT(ISBLANK(Z396)),ISBLANK(AA396)),#N/A,
IF(X396="empty","empty",
VLOOKUP(X396,MonsterGroupTable!$A:$A,1,0)))))))</f>
        <v>g120</v>
      </c>
      <c r="AA396">
        <v>5</v>
      </c>
      <c r="AF396" s="2" t="str">
        <f>IF(AND(ISBLANK(AE396),OR(NOT(ISBLANK(AG396)),NOT(ISBLANK(AH396)))),#N/A,
IF(ISBLANK(AE396),"",
IF(AND(NOT(ISERROR(VLOOKUP(AE396,MonsterTable!$A:$B,MATCH(MonsterTable!$B$1,MonsterTable!$A$1:$B$1,0),0))),OR(ISBLANK(AG396),ISBLANK(AH396))),#N/A,
IFERROR(VLOOKUP(AE396,MonsterTable!$A:$B,MATCH(MonsterTable!$B$1,MonsterTable!$A$1:$B$1,0),0),
IF(OR(NOT(ISBLANK(AG396)),ISBLANK(AH396)),#N/A,
IF(AE396="empty","empty",
VLOOKUP(AE396,MonsterGroupTable!$A:$A,1,0)))))))</f>
        <v/>
      </c>
      <c r="AM396" s="2" t="str">
        <f>IF(AND(ISBLANK(AL396),OR(NOT(ISBLANK(AN396)),NOT(ISBLANK(AO396)))),#N/A,
IF(ISBLANK(AL396),"",
IF(AND(NOT(ISERROR(VLOOKUP(AL396,MonsterTable!$A:$B,MATCH(MonsterTable!$B$1,MonsterTable!$A$1:$B$1,0),0))),OR(ISBLANK(AN396),ISBLANK(AO396))),#N/A,
IFERROR(VLOOKUP(AL396,MonsterTable!$A:$B,MATCH(MonsterTable!$B$1,MonsterTable!$A$1:$B$1,0),0),
IF(OR(NOT(ISBLANK(AN396)),ISBLANK(AO396)),#N/A,
IF(AL396="empty","empty",
VLOOKUP(AL396,MonsterGroupTable!$A:$A,1,0)))))))</f>
        <v/>
      </c>
      <c r="AT396" s="2" t="str">
        <f>IF(AND(ISBLANK(AS396),OR(NOT(ISBLANK(AU396)),NOT(ISBLANK(AV396)))),#N/A,
IF(ISBLANK(AS396),"",
IF(AND(NOT(ISERROR(VLOOKUP(AS396,MonsterTable!$A:$B,MATCH(MonsterTable!$B$1,MonsterTable!$A$1:$B$1,0),0))),OR(ISBLANK(AU396),ISBLANK(AV396))),#N/A,
IFERROR(VLOOKUP(AS396,MonsterTable!$A:$B,MATCH(MonsterTable!$B$1,MonsterTable!$A$1:$B$1,0),0),
IF(OR(NOT(ISBLANK(AU396)),ISBLANK(AV396)),#N/A,
IF(AS396="empty","empty",
VLOOKUP(AS396,MonsterGroupTable!$A:$A,1,0)))))))</f>
        <v/>
      </c>
      <c r="BA396" s="2" t="str">
        <f>IF(AND(ISBLANK(AZ396),OR(NOT(ISBLANK(BB396)),NOT(ISBLANK(BC396)))),#N/A,
IF(ISBLANK(AZ396),"",
IF(AND(NOT(ISERROR(VLOOKUP(AZ396,MonsterTable!$A:$B,MATCH(MonsterTable!$B$1,MonsterTable!$A$1:$B$1,0),0))),OR(ISBLANK(BB396),ISBLANK(BC396))),#N/A,
IFERROR(VLOOKUP(AZ396,MonsterTable!$A:$B,MATCH(MonsterTable!$B$1,MonsterTable!$A$1:$B$1,0),0),
IF(OR(NOT(ISBLANK(BB396)),ISBLANK(BC396)),#N/A,
IF(AZ396="empty","empty",
VLOOKUP(AZ396,MonsterGroupTable!$A:$A,1,0)))))))</f>
        <v/>
      </c>
      <c r="BH396" s="2" t="str">
        <f>IF(AND(ISBLANK(BG396),OR(NOT(ISBLANK(BI396)),NOT(ISBLANK(BJ396)))),#N/A,
IF(ISBLANK(BG396),"",
IF(AND(NOT(ISERROR(VLOOKUP(BG396,MonsterTable!$A:$B,MATCH(MonsterTable!$B$1,MonsterTable!$A$1:$B$1,0),0))),OR(ISBLANK(BI396),ISBLANK(BJ396))),#N/A,
IFERROR(VLOOKUP(BG396,MonsterTable!$A:$B,MATCH(MonsterTable!$B$1,MonsterTable!$A$1:$B$1,0),0),
IF(OR(NOT(ISBLANK(BI396)),ISBLANK(BJ396)),#N/A,
IF(BG396="empty","empty",
VLOOKUP(BG396,MonsterGroupTable!$A:$A,1,0)))))))</f>
        <v/>
      </c>
      <c r="BO396" s="2" t="str">
        <f>IF(AND(ISBLANK(BN396),OR(NOT(ISBLANK(BP396)),NOT(ISBLANK(BQ396)))),#N/A,
IF(ISBLANK(BN396),"",
IF(AND(NOT(ISERROR(VLOOKUP(BN396,MonsterTable!$A:$B,MATCH(MonsterTable!$B$1,MonsterTable!$A$1:$B$1,0),0))),OR(ISBLANK(BP396),ISBLANK(BQ396))),#N/A,
IFERROR(VLOOKUP(BN396,MonsterTable!$A:$B,MATCH(MonsterTable!$B$1,MonsterTable!$A$1:$B$1,0),0),
IF(OR(NOT(ISBLANK(BP396)),ISBLANK(BQ396)),#N/A,
IF(BN396="empty","empty",
VLOOKUP(BN396,MonsterGroupTable!$A:$A,1,0)))))))</f>
        <v/>
      </c>
      <c r="BV396" s="2" t="str">
        <f>IF(AND(ISBLANK(BU396),OR(NOT(ISBLANK(BW396)),NOT(ISBLANK(BX396)))),#N/A,
IF(ISBLANK(BU396),"",
IF(AND(NOT(ISERROR(VLOOKUP(BU396,MonsterTable!$A:$B,MATCH(MonsterTable!$B$1,MonsterTable!$A$1:$B$1,0),0))),OR(ISBLANK(BW396),ISBLANK(BX396))),#N/A,
IFERROR(VLOOKUP(BU396,MonsterTable!$A:$B,MATCH(MonsterTable!$B$1,MonsterTable!$A$1:$B$1,0),0),
IF(OR(NOT(ISBLANK(BW396)),ISBLANK(BX396)),#N/A,
IF(BU396="empty","empty",
VLOOKUP(BU396,MonsterGroupTable!$A:$A,1,0)))))))</f>
        <v/>
      </c>
      <c r="CC396" s="2" t="str">
        <f>IF(AND(ISBLANK(CB396),OR(NOT(ISBLANK(CD396)),NOT(ISBLANK(CE396)))),#N/A,
IF(ISBLANK(CB396),"",
IF(AND(NOT(ISERROR(VLOOKUP(CB396,MonsterTable!$A:$B,MATCH(MonsterTable!$B$1,MonsterTable!$A$1:$B$1,0),0))),OR(ISBLANK(CD396),ISBLANK(CE396))),#N/A,
IFERROR(VLOOKUP(CB396,MonsterTable!$A:$B,MATCH(MonsterTable!$B$1,MonsterTable!$A$1:$B$1,0),0),
IF(OR(NOT(ISBLANK(CD396)),ISBLANK(CE396)),#N/A,
IF(CB396="empty","empty",
VLOOKUP(CB396,MonsterGroupTable!$A:$A,1,0)))))))</f>
        <v/>
      </c>
      <c r="CJ396" s="2" t="str">
        <f>IF(AND(ISBLANK(CI396),OR(NOT(ISBLANK(CK396)),NOT(ISBLANK(CL396)))),#N/A,
IF(ISBLANK(CI396),"",
IF(AND(NOT(ISERROR(VLOOKUP(CI396,MonsterTable!$A:$B,MATCH(MonsterTable!$B$1,MonsterTable!$A$1:$B$1,0),0))),OR(ISBLANK(CK396),ISBLANK(CL396))),#N/A,
IFERROR(VLOOKUP(CI396,MonsterTable!$A:$B,MATCH(MonsterTable!$B$1,MonsterTable!$A$1:$B$1,0),0),
IF(OR(NOT(ISBLANK(CK396)),ISBLANK(CL396)),#N/A,
IF(CI396="empty","empty",
VLOOKUP(CI396,MonsterGroupTable!$A:$A,1,0)))))))</f>
        <v/>
      </c>
    </row>
    <row r="397" spans="1:88">
      <c r="A397">
        <v>10396</v>
      </c>
      <c r="B397">
        <f t="shared" si="12"/>
        <v>1.1000000000000001</v>
      </c>
      <c r="C397">
        <f t="shared" si="12"/>
        <v>1.1000000000000001</v>
      </c>
      <c r="F397">
        <v>1260</v>
      </c>
      <c r="G397">
        <v>28333</v>
      </c>
      <c r="H397">
        <v>0</v>
      </c>
      <c r="I397">
        <v>0</v>
      </c>
      <c r="J397">
        <v>0</v>
      </c>
      <c r="K397" t="s">
        <v>28</v>
      </c>
      <c r="L397" t="s">
        <v>256</v>
      </c>
      <c r="M397" t="s">
        <v>79</v>
      </c>
      <c r="N397" t="s">
        <v>80</v>
      </c>
      <c r="O397">
        <v>0</v>
      </c>
      <c r="P397">
        <v>-4.75</v>
      </c>
      <c r="Q397">
        <v>-3.5</v>
      </c>
      <c r="R397">
        <v>4.75</v>
      </c>
      <c r="S397">
        <v>3</v>
      </c>
      <c r="T397">
        <v>-13.5</v>
      </c>
      <c r="U397">
        <v>2.5499999999999998</v>
      </c>
      <c r="V397">
        <v>-6.75</v>
      </c>
      <c r="W397" t="str">
        <f t="shared" si="13"/>
        <v>g120,5</v>
      </c>
      <c r="X397" s="1" t="s">
        <v>319</v>
      </c>
      <c r="Y397" s="2" t="str">
        <f>IF(AND(ISBLANK(X397),OR(NOT(ISBLANK(Z397)),NOT(ISBLANK(AA397)))),#N/A,
IF(ISBLANK(X397),"",
IF(AND(NOT(ISERROR(VLOOKUP(X397,MonsterTable!$A:$B,MATCH(MonsterTable!$B$1,MonsterTable!$A$1:$B$1,0),0))),OR(ISBLANK(Z397),ISBLANK(AA397))),#N/A,
IFERROR(VLOOKUP(X397,MonsterTable!$A:$B,MATCH(MonsterTable!$B$1,MonsterTable!$A$1:$B$1,0),0),
IF(OR(NOT(ISBLANK(Z397)),ISBLANK(AA397)),#N/A,
IF(X397="empty","empty",
VLOOKUP(X397,MonsterGroupTable!$A:$A,1,0)))))))</f>
        <v>g120</v>
      </c>
      <c r="AA397">
        <v>5</v>
      </c>
      <c r="AF397" s="2" t="str">
        <f>IF(AND(ISBLANK(AE397),OR(NOT(ISBLANK(AG397)),NOT(ISBLANK(AH397)))),#N/A,
IF(ISBLANK(AE397),"",
IF(AND(NOT(ISERROR(VLOOKUP(AE397,MonsterTable!$A:$B,MATCH(MonsterTable!$B$1,MonsterTable!$A$1:$B$1,0),0))),OR(ISBLANK(AG397),ISBLANK(AH397))),#N/A,
IFERROR(VLOOKUP(AE397,MonsterTable!$A:$B,MATCH(MonsterTable!$B$1,MonsterTable!$A$1:$B$1,0),0),
IF(OR(NOT(ISBLANK(AG397)),ISBLANK(AH397)),#N/A,
IF(AE397="empty","empty",
VLOOKUP(AE397,MonsterGroupTable!$A:$A,1,0)))))))</f>
        <v/>
      </c>
      <c r="AM397" s="2" t="str">
        <f>IF(AND(ISBLANK(AL397),OR(NOT(ISBLANK(AN397)),NOT(ISBLANK(AO397)))),#N/A,
IF(ISBLANK(AL397),"",
IF(AND(NOT(ISERROR(VLOOKUP(AL397,MonsterTable!$A:$B,MATCH(MonsterTable!$B$1,MonsterTable!$A$1:$B$1,0),0))),OR(ISBLANK(AN397),ISBLANK(AO397))),#N/A,
IFERROR(VLOOKUP(AL397,MonsterTable!$A:$B,MATCH(MonsterTable!$B$1,MonsterTable!$A$1:$B$1,0),0),
IF(OR(NOT(ISBLANK(AN397)),ISBLANK(AO397)),#N/A,
IF(AL397="empty","empty",
VLOOKUP(AL397,MonsterGroupTable!$A:$A,1,0)))))))</f>
        <v/>
      </c>
      <c r="AT397" s="2" t="str">
        <f>IF(AND(ISBLANK(AS397),OR(NOT(ISBLANK(AU397)),NOT(ISBLANK(AV397)))),#N/A,
IF(ISBLANK(AS397),"",
IF(AND(NOT(ISERROR(VLOOKUP(AS397,MonsterTable!$A:$B,MATCH(MonsterTable!$B$1,MonsterTable!$A$1:$B$1,0),0))),OR(ISBLANK(AU397),ISBLANK(AV397))),#N/A,
IFERROR(VLOOKUP(AS397,MonsterTable!$A:$B,MATCH(MonsterTable!$B$1,MonsterTable!$A$1:$B$1,0),0),
IF(OR(NOT(ISBLANK(AU397)),ISBLANK(AV397)),#N/A,
IF(AS397="empty","empty",
VLOOKUP(AS397,MonsterGroupTable!$A:$A,1,0)))))))</f>
        <v/>
      </c>
      <c r="BA397" s="2" t="str">
        <f>IF(AND(ISBLANK(AZ397),OR(NOT(ISBLANK(BB397)),NOT(ISBLANK(BC397)))),#N/A,
IF(ISBLANK(AZ397),"",
IF(AND(NOT(ISERROR(VLOOKUP(AZ397,MonsterTable!$A:$B,MATCH(MonsterTable!$B$1,MonsterTable!$A$1:$B$1,0),0))),OR(ISBLANK(BB397),ISBLANK(BC397))),#N/A,
IFERROR(VLOOKUP(AZ397,MonsterTable!$A:$B,MATCH(MonsterTable!$B$1,MonsterTable!$A$1:$B$1,0),0),
IF(OR(NOT(ISBLANK(BB397)),ISBLANK(BC397)),#N/A,
IF(AZ397="empty","empty",
VLOOKUP(AZ397,MonsterGroupTable!$A:$A,1,0)))))))</f>
        <v/>
      </c>
      <c r="BH397" s="2" t="str">
        <f>IF(AND(ISBLANK(BG397),OR(NOT(ISBLANK(BI397)),NOT(ISBLANK(BJ397)))),#N/A,
IF(ISBLANK(BG397),"",
IF(AND(NOT(ISERROR(VLOOKUP(BG397,MonsterTable!$A:$B,MATCH(MonsterTable!$B$1,MonsterTable!$A$1:$B$1,0),0))),OR(ISBLANK(BI397),ISBLANK(BJ397))),#N/A,
IFERROR(VLOOKUP(BG397,MonsterTable!$A:$B,MATCH(MonsterTable!$B$1,MonsterTable!$A$1:$B$1,0),0),
IF(OR(NOT(ISBLANK(BI397)),ISBLANK(BJ397)),#N/A,
IF(BG397="empty","empty",
VLOOKUP(BG397,MonsterGroupTable!$A:$A,1,0)))))))</f>
        <v/>
      </c>
      <c r="BO397" s="2" t="str">
        <f>IF(AND(ISBLANK(BN397),OR(NOT(ISBLANK(BP397)),NOT(ISBLANK(BQ397)))),#N/A,
IF(ISBLANK(BN397),"",
IF(AND(NOT(ISERROR(VLOOKUP(BN397,MonsterTable!$A:$B,MATCH(MonsterTable!$B$1,MonsterTable!$A$1:$B$1,0),0))),OR(ISBLANK(BP397),ISBLANK(BQ397))),#N/A,
IFERROR(VLOOKUP(BN397,MonsterTable!$A:$B,MATCH(MonsterTable!$B$1,MonsterTable!$A$1:$B$1,0),0),
IF(OR(NOT(ISBLANK(BP397)),ISBLANK(BQ397)),#N/A,
IF(BN397="empty","empty",
VLOOKUP(BN397,MonsterGroupTable!$A:$A,1,0)))))))</f>
        <v/>
      </c>
      <c r="BV397" s="2" t="str">
        <f>IF(AND(ISBLANK(BU397),OR(NOT(ISBLANK(BW397)),NOT(ISBLANK(BX397)))),#N/A,
IF(ISBLANK(BU397),"",
IF(AND(NOT(ISERROR(VLOOKUP(BU397,MonsterTable!$A:$B,MATCH(MonsterTable!$B$1,MonsterTable!$A$1:$B$1,0),0))),OR(ISBLANK(BW397),ISBLANK(BX397))),#N/A,
IFERROR(VLOOKUP(BU397,MonsterTable!$A:$B,MATCH(MonsterTable!$B$1,MonsterTable!$A$1:$B$1,0),0),
IF(OR(NOT(ISBLANK(BW397)),ISBLANK(BX397)),#N/A,
IF(BU397="empty","empty",
VLOOKUP(BU397,MonsterGroupTable!$A:$A,1,0)))))))</f>
        <v/>
      </c>
      <c r="CC397" s="2" t="str">
        <f>IF(AND(ISBLANK(CB397),OR(NOT(ISBLANK(CD397)),NOT(ISBLANK(CE397)))),#N/A,
IF(ISBLANK(CB397),"",
IF(AND(NOT(ISERROR(VLOOKUP(CB397,MonsterTable!$A:$B,MATCH(MonsterTable!$B$1,MonsterTable!$A$1:$B$1,0),0))),OR(ISBLANK(CD397),ISBLANK(CE397))),#N/A,
IFERROR(VLOOKUP(CB397,MonsterTable!$A:$B,MATCH(MonsterTable!$B$1,MonsterTable!$A$1:$B$1,0),0),
IF(OR(NOT(ISBLANK(CD397)),ISBLANK(CE397)),#N/A,
IF(CB397="empty","empty",
VLOOKUP(CB397,MonsterGroupTable!$A:$A,1,0)))))))</f>
        <v/>
      </c>
      <c r="CJ397" s="2" t="str">
        <f>IF(AND(ISBLANK(CI397),OR(NOT(ISBLANK(CK397)),NOT(ISBLANK(CL397)))),#N/A,
IF(ISBLANK(CI397),"",
IF(AND(NOT(ISERROR(VLOOKUP(CI397,MonsterTable!$A:$B,MATCH(MonsterTable!$B$1,MonsterTable!$A$1:$B$1,0),0))),OR(ISBLANK(CK397),ISBLANK(CL397))),#N/A,
IFERROR(VLOOKUP(CI397,MonsterTable!$A:$B,MATCH(MonsterTable!$B$1,MonsterTable!$A$1:$B$1,0),0),
IF(OR(NOT(ISBLANK(CK397)),ISBLANK(CL397)),#N/A,
IF(CI397="empty","empty",
VLOOKUP(CI397,MonsterGroupTable!$A:$A,1,0)))))))</f>
        <v/>
      </c>
    </row>
    <row r="398" spans="1:88">
      <c r="A398">
        <v>10397</v>
      </c>
      <c r="B398">
        <f t="shared" si="12"/>
        <v>1.1000000000000001</v>
      </c>
      <c r="C398">
        <f t="shared" si="12"/>
        <v>1.1000000000000001</v>
      </c>
      <c r="F398">
        <v>1260</v>
      </c>
      <c r="G398">
        <v>28522</v>
      </c>
      <c r="H398">
        <v>0</v>
      </c>
      <c r="I398">
        <v>0</v>
      </c>
      <c r="J398">
        <v>0</v>
      </c>
      <c r="K398" t="s">
        <v>28</v>
      </c>
      <c r="L398" t="s">
        <v>256</v>
      </c>
      <c r="M398" t="s">
        <v>79</v>
      </c>
      <c r="N398" t="s">
        <v>80</v>
      </c>
      <c r="O398">
        <v>0</v>
      </c>
      <c r="P398">
        <v>-4.75</v>
      </c>
      <c r="Q398">
        <v>-3.5</v>
      </c>
      <c r="R398">
        <v>4.75</v>
      </c>
      <c r="S398">
        <v>3</v>
      </c>
      <c r="T398">
        <v>-13.5</v>
      </c>
      <c r="U398">
        <v>2.5499999999999998</v>
      </c>
      <c r="V398">
        <v>-6.75</v>
      </c>
      <c r="W398" t="str">
        <f t="shared" si="13"/>
        <v>g120,5</v>
      </c>
      <c r="X398" s="1" t="s">
        <v>319</v>
      </c>
      <c r="Y398" s="2" t="str">
        <f>IF(AND(ISBLANK(X398),OR(NOT(ISBLANK(Z398)),NOT(ISBLANK(AA398)))),#N/A,
IF(ISBLANK(X398),"",
IF(AND(NOT(ISERROR(VLOOKUP(X398,MonsterTable!$A:$B,MATCH(MonsterTable!$B$1,MonsterTable!$A$1:$B$1,0),0))),OR(ISBLANK(Z398),ISBLANK(AA398))),#N/A,
IFERROR(VLOOKUP(X398,MonsterTable!$A:$B,MATCH(MonsterTable!$B$1,MonsterTable!$A$1:$B$1,0),0),
IF(OR(NOT(ISBLANK(Z398)),ISBLANK(AA398)),#N/A,
IF(X398="empty","empty",
VLOOKUP(X398,MonsterGroupTable!$A:$A,1,0)))))))</f>
        <v>g120</v>
      </c>
      <c r="AA398">
        <v>5</v>
      </c>
      <c r="AF398" s="2" t="str">
        <f>IF(AND(ISBLANK(AE398),OR(NOT(ISBLANK(AG398)),NOT(ISBLANK(AH398)))),#N/A,
IF(ISBLANK(AE398),"",
IF(AND(NOT(ISERROR(VLOOKUP(AE398,MonsterTable!$A:$B,MATCH(MonsterTable!$B$1,MonsterTable!$A$1:$B$1,0),0))),OR(ISBLANK(AG398),ISBLANK(AH398))),#N/A,
IFERROR(VLOOKUP(AE398,MonsterTable!$A:$B,MATCH(MonsterTable!$B$1,MonsterTable!$A$1:$B$1,0),0),
IF(OR(NOT(ISBLANK(AG398)),ISBLANK(AH398)),#N/A,
IF(AE398="empty","empty",
VLOOKUP(AE398,MonsterGroupTable!$A:$A,1,0)))))))</f>
        <v/>
      </c>
      <c r="AM398" s="2" t="str">
        <f>IF(AND(ISBLANK(AL398),OR(NOT(ISBLANK(AN398)),NOT(ISBLANK(AO398)))),#N/A,
IF(ISBLANK(AL398),"",
IF(AND(NOT(ISERROR(VLOOKUP(AL398,MonsterTable!$A:$B,MATCH(MonsterTable!$B$1,MonsterTable!$A$1:$B$1,0),0))),OR(ISBLANK(AN398),ISBLANK(AO398))),#N/A,
IFERROR(VLOOKUP(AL398,MonsterTable!$A:$B,MATCH(MonsterTable!$B$1,MonsterTable!$A$1:$B$1,0),0),
IF(OR(NOT(ISBLANK(AN398)),ISBLANK(AO398)),#N/A,
IF(AL398="empty","empty",
VLOOKUP(AL398,MonsterGroupTable!$A:$A,1,0)))))))</f>
        <v/>
      </c>
      <c r="AT398" s="2" t="str">
        <f>IF(AND(ISBLANK(AS398),OR(NOT(ISBLANK(AU398)),NOT(ISBLANK(AV398)))),#N/A,
IF(ISBLANK(AS398),"",
IF(AND(NOT(ISERROR(VLOOKUP(AS398,MonsterTable!$A:$B,MATCH(MonsterTable!$B$1,MonsterTable!$A$1:$B$1,0),0))),OR(ISBLANK(AU398),ISBLANK(AV398))),#N/A,
IFERROR(VLOOKUP(AS398,MonsterTable!$A:$B,MATCH(MonsterTable!$B$1,MonsterTable!$A$1:$B$1,0),0),
IF(OR(NOT(ISBLANK(AU398)),ISBLANK(AV398)),#N/A,
IF(AS398="empty","empty",
VLOOKUP(AS398,MonsterGroupTable!$A:$A,1,0)))))))</f>
        <v/>
      </c>
      <c r="BA398" s="2" t="str">
        <f>IF(AND(ISBLANK(AZ398),OR(NOT(ISBLANK(BB398)),NOT(ISBLANK(BC398)))),#N/A,
IF(ISBLANK(AZ398),"",
IF(AND(NOT(ISERROR(VLOOKUP(AZ398,MonsterTable!$A:$B,MATCH(MonsterTable!$B$1,MonsterTable!$A$1:$B$1,0),0))),OR(ISBLANK(BB398),ISBLANK(BC398))),#N/A,
IFERROR(VLOOKUP(AZ398,MonsterTable!$A:$B,MATCH(MonsterTable!$B$1,MonsterTable!$A$1:$B$1,0),0),
IF(OR(NOT(ISBLANK(BB398)),ISBLANK(BC398)),#N/A,
IF(AZ398="empty","empty",
VLOOKUP(AZ398,MonsterGroupTable!$A:$A,1,0)))))))</f>
        <v/>
      </c>
      <c r="BH398" s="2" t="str">
        <f>IF(AND(ISBLANK(BG398),OR(NOT(ISBLANK(BI398)),NOT(ISBLANK(BJ398)))),#N/A,
IF(ISBLANK(BG398),"",
IF(AND(NOT(ISERROR(VLOOKUP(BG398,MonsterTable!$A:$B,MATCH(MonsterTable!$B$1,MonsterTable!$A$1:$B$1,0),0))),OR(ISBLANK(BI398),ISBLANK(BJ398))),#N/A,
IFERROR(VLOOKUP(BG398,MonsterTable!$A:$B,MATCH(MonsterTable!$B$1,MonsterTable!$A$1:$B$1,0),0),
IF(OR(NOT(ISBLANK(BI398)),ISBLANK(BJ398)),#N/A,
IF(BG398="empty","empty",
VLOOKUP(BG398,MonsterGroupTable!$A:$A,1,0)))))))</f>
        <v/>
      </c>
      <c r="BO398" s="2" t="str">
        <f>IF(AND(ISBLANK(BN398),OR(NOT(ISBLANK(BP398)),NOT(ISBLANK(BQ398)))),#N/A,
IF(ISBLANK(BN398),"",
IF(AND(NOT(ISERROR(VLOOKUP(BN398,MonsterTable!$A:$B,MATCH(MonsterTable!$B$1,MonsterTable!$A$1:$B$1,0),0))),OR(ISBLANK(BP398),ISBLANK(BQ398))),#N/A,
IFERROR(VLOOKUP(BN398,MonsterTable!$A:$B,MATCH(MonsterTable!$B$1,MonsterTable!$A$1:$B$1,0),0),
IF(OR(NOT(ISBLANK(BP398)),ISBLANK(BQ398)),#N/A,
IF(BN398="empty","empty",
VLOOKUP(BN398,MonsterGroupTable!$A:$A,1,0)))))))</f>
        <v/>
      </c>
      <c r="BV398" s="2" t="str">
        <f>IF(AND(ISBLANK(BU398),OR(NOT(ISBLANK(BW398)),NOT(ISBLANK(BX398)))),#N/A,
IF(ISBLANK(BU398),"",
IF(AND(NOT(ISERROR(VLOOKUP(BU398,MonsterTable!$A:$B,MATCH(MonsterTable!$B$1,MonsterTable!$A$1:$B$1,0),0))),OR(ISBLANK(BW398),ISBLANK(BX398))),#N/A,
IFERROR(VLOOKUP(BU398,MonsterTable!$A:$B,MATCH(MonsterTable!$B$1,MonsterTable!$A$1:$B$1,0),0),
IF(OR(NOT(ISBLANK(BW398)),ISBLANK(BX398)),#N/A,
IF(BU398="empty","empty",
VLOOKUP(BU398,MonsterGroupTable!$A:$A,1,0)))))))</f>
        <v/>
      </c>
      <c r="CC398" s="2" t="str">
        <f>IF(AND(ISBLANK(CB398),OR(NOT(ISBLANK(CD398)),NOT(ISBLANK(CE398)))),#N/A,
IF(ISBLANK(CB398),"",
IF(AND(NOT(ISERROR(VLOOKUP(CB398,MonsterTable!$A:$B,MATCH(MonsterTable!$B$1,MonsterTable!$A$1:$B$1,0),0))),OR(ISBLANK(CD398),ISBLANK(CE398))),#N/A,
IFERROR(VLOOKUP(CB398,MonsterTable!$A:$B,MATCH(MonsterTable!$B$1,MonsterTable!$A$1:$B$1,0),0),
IF(OR(NOT(ISBLANK(CD398)),ISBLANK(CE398)),#N/A,
IF(CB398="empty","empty",
VLOOKUP(CB398,MonsterGroupTable!$A:$A,1,0)))))))</f>
        <v/>
      </c>
      <c r="CJ398" s="2" t="str">
        <f>IF(AND(ISBLANK(CI398),OR(NOT(ISBLANK(CK398)),NOT(ISBLANK(CL398)))),#N/A,
IF(ISBLANK(CI398),"",
IF(AND(NOT(ISERROR(VLOOKUP(CI398,MonsterTable!$A:$B,MATCH(MonsterTable!$B$1,MonsterTable!$A$1:$B$1,0),0))),OR(ISBLANK(CK398),ISBLANK(CL398))),#N/A,
IFERROR(VLOOKUP(CI398,MonsterTable!$A:$B,MATCH(MonsterTable!$B$1,MonsterTable!$A$1:$B$1,0),0),
IF(OR(NOT(ISBLANK(CK398)),ISBLANK(CL398)),#N/A,
IF(CI398="empty","empty",
VLOOKUP(CI398,MonsterGroupTable!$A:$A,1,0)))))))</f>
        <v/>
      </c>
    </row>
    <row r="399" spans="1:88">
      <c r="A399">
        <v>10398</v>
      </c>
      <c r="B399">
        <f t="shared" si="12"/>
        <v>1.1000000000000001</v>
      </c>
      <c r="C399">
        <f t="shared" si="12"/>
        <v>1.1000000000000001</v>
      </c>
      <c r="F399">
        <v>1260</v>
      </c>
      <c r="G399">
        <v>28711</v>
      </c>
      <c r="H399">
        <v>0</v>
      </c>
      <c r="I399">
        <v>0</v>
      </c>
      <c r="J399">
        <v>0</v>
      </c>
      <c r="K399" t="s">
        <v>28</v>
      </c>
      <c r="L399" t="s">
        <v>256</v>
      </c>
      <c r="M399" t="s">
        <v>79</v>
      </c>
      <c r="N399" t="s">
        <v>80</v>
      </c>
      <c r="O399">
        <v>0</v>
      </c>
      <c r="P399">
        <v>-4.75</v>
      </c>
      <c r="Q399">
        <v>-3.5</v>
      </c>
      <c r="R399">
        <v>4.75</v>
      </c>
      <c r="S399">
        <v>3</v>
      </c>
      <c r="T399">
        <v>-13.5</v>
      </c>
      <c r="U399">
        <v>2.5499999999999998</v>
      </c>
      <c r="V399">
        <v>-6.75</v>
      </c>
      <c r="W399" t="str">
        <f t="shared" si="13"/>
        <v>g120,5</v>
      </c>
      <c r="X399" s="1" t="s">
        <v>319</v>
      </c>
      <c r="Y399" s="2" t="str">
        <f>IF(AND(ISBLANK(X399),OR(NOT(ISBLANK(Z399)),NOT(ISBLANK(AA399)))),#N/A,
IF(ISBLANK(X399),"",
IF(AND(NOT(ISERROR(VLOOKUP(X399,MonsterTable!$A:$B,MATCH(MonsterTable!$B$1,MonsterTable!$A$1:$B$1,0),0))),OR(ISBLANK(Z399),ISBLANK(AA399))),#N/A,
IFERROR(VLOOKUP(X399,MonsterTable!$A:$B,MATCH(MonsterTable!$B$1,MonsterTable!$A$1:$B$1,0),0),
IF(OR(NOT(ISBLANK(Z399)),ISBLANK(AA399)),#N/A,
IF(X399="empty","empty",
VLOOKUP(X399,MonsterGroupTable!$A:$A,1,0)))))))</f>
        <v>g120</v>
      </c>
      <c r="AA399">
        <v>5</v>
      </c>
      <c r="AF399" s="2" t="str">
        <f>IF(AND(ISBLANK(AE399),OR(NOT(ISBLANK(AG399)),NOT(ISBLANK(AH399)))),#N/A,
IF(ISBLANK(AE399),"",
IF(AND(NOT(ISERROR(VLOOKUP(AE399,MonsterTable!$A:$B,MATCH(MonsterTable!$B$1,MonsterTable!$A$1:$B$1,0),0))),OR(ISBLANK(AG399),ISBLANK(AH399))),#N/A,
IFERROR(VLOOKUP(AE399,MonsterTable!$A:$B,MATCH(MonsterTable!$B$1,MonsterTable!$A$1:$B$1,0),0),
IF(OR(NOT(ISBLANK(AG399)),ISBLANK(AH399)),#N/A,
IF(AE399="empty","empty",
VLOOKUP(AE399,MonsterGroupTable!$A:$A,1,0)))))))</f>
        <v/>
      </c>
      <c r="AM399" s="2" t="str">
        <f>IF(AND(ISBLANK(AL399),OR(NOT(ISBLANK(AN399)),NOT(ISBLANK(AO399)))),#N/A,
IF(ISBLANK(AL399),"",
IF(AND(NOT(ISERROR(VLOOKUP(AL399,MonsterTable!$A:$B,MATCH(MonsterTable!$B$1,MonsterTable!$A$1:$B$1,0),0))),OR(ISBLANK(AN399),ISBLANK(AO399))),#N/A,
IFERROR(VLOOKUP(AL399,MonsterTable!$A:$B,MATCH(MonsterTable!$B$1,MonsterTable!$A$1:$B$1,0),0),
IF(OR(NOT(ISBLANK(AN399)),ISBLANK(AO399)),#N/A,
IF(AL399="empty","empty",
VLOOKUP(AL399,MonsterGroupTable!$A:$A,1,0)))))))</f>
        <v/>
      </c>
      <c r="AT399" s="2" t="str">
        <f>IF(AND(ISBLANK(AS399),OR(NOT(ISBLANK(AU399)),NOT(ISBLANK(AV399)))),#N/A,
IF(ISBLANK(AS399),"",
IF(AND(NOT(ISERROR(VLOOKUP(AS399,MonsterTable!$A:$B,MATCH(MonsterTable!$B$1,MonsterTable!$A$1:$B$1,0),0))),OR(ISBLANK(AU399),ISBLANK(AV399))),#N/A,
IFERROR(VLOOKUP(AS399,MonsterTable!$A:$B,MATCH(MonsterTable!$B$1,MonsterTable!$A$1:$B$1,0),0),
IF(OR(NOT(ISBLANK(AU399)),ISBLANK(AV399)),#N/A,
IF(AS399="empty","empty",
VLOOKUP(AS399,MonsterGroupTable!$A:$A,1,0)))))))</f>
        <v/>
      </c>
      <c r="BA399" s="2" t="str">
        <f>IF(AND(ISBLANK(AZ399),OR(NOT(ISBLANK(BB399)),NOT(ISBLANK(BC399)))),#N/A,
IF(ISBLANK(AZ399),"",
IF(AND(NOT(ISERROR(VLOOKUP(AZ399,MonsterTable!$A:$B,MATCH(MonsterTable!$B$1,MonsterTable!$A$1:$B$1,0),0))),OR(ISBLANK(BB399),ISBLANK(BC399))),#N/A,
IFERROR(VLOOKUP(AZ399,MonsterTable!$A:$B,MATCH(MonsterTable!$B$1,MonsterTable!$A$1:$B$1,0),0),
IF(OR(NOT(ISBLANK(BB399)),ISBLANK(BC399)),#N/A,
IF(AZ399="empty","empty",
VLOOKUP(AZ399,MonsterGroupTable!$A:$A,1,0)))))))</f>
        <v/>
      </c>
      <c r="BH399" s="2" t="str">
        <f>IF(AND(ISBLANK(BG399),OR(NOT(ISBLANK(BI399)),NOT(ISBLANK(BJ399)))),#N/A,
IF(ISBLANK(BG399),"",
IF(AND(NOT(ISERROR(VLOOKUP(BG399,MonsterTable!$A:$B,MATCH(MonsterTable!$B$1,MonsterTable!$A$1:$B$1,0),0))),OR(ISBLANK(BI399),ISBLANK(BJ399))),#N/A,
IFERROR(VLOOKUP(BG399,MonsterTable!$A:$B,MATCH(MonsterTable!$B$1,MonsterTable!$A$1:$B$1,0),0),
IF(OR(NOT(ISBLANK(BI399)),ISBLANK(BJ399)),#N/A,
IF(BG399="empty","empty",
VLOOKUP(BG399,MonsterGroupTable!$A:$A,1,0)))))))</f>
        <v/>
      </c>
      <c r="BO399" s="2" t="str">
        <f>IF(AND(ISBLANK(BN399),OR(NOT(ISBLANK(BP399)),NOT(ISBLANK(BQ399)))),#N/A,
IF(ISBLANK(BN399),"",
IF(AND(NOT(ISERROR(VLOOKUP(BN399,MonsterTable!$A:$B,MATCH(MonsterTable!$B$1,MonsterTable!$A$1:$B$1,0),0))),OR(ISBLANK(BP399),ISBLANK(BQ399))),#N/A,
IFERROR(VLOOKUP(BN399,MonsterTable!$A:$B,MATCH(MonsterTable!$B$1,MonsterTable!$A$1:$B$1,0),0),
IF(OR(NOT(ISBLANK(BP399)),ISBLANK(BQ399)),#N/A,
IF(BN399="empty","empty",
VLOOKUP(BN399,MonsterGroupTable!$A:$A,1,0)))))))</f>
        <v/>
      </c>
      <c r="BV399" s="2" t="str">
        <f>IF(AND(ISBLANK(BU399),OR(NOT(ISBLANK(BW399)),NOT(ISBLANK(BX399)))),#N/A,
IF(ISBLANK(BU399),"",
IF(AND(NOT(ISERROR(VLOOKUP(BU399,MonsterTable!$A:$B,MATCH(MonsterTable!$B$1,MonsterTable!$A$1:$B$1,0),0))),OR(ISBLANK(BW399),ISBLANK(BX399))),#N/A,
IFERROR(VLOOKUP(BU399,MonsterTable!$A:$B,MATCH(MonsterTable!$B$1,MonsterTable!$A$1:$B$1,0),0),
IF(OR(NOT(ISBLANK(BW399)),ISBLANK(BX399)),#N/A,
IF(BU399="empty","empty",
VLOOKUP(BU399,MonsterGroupTable!$A:$A,1,0)))))))</f>
        <v/>
      </c>
      <c r="CC399" s="2" t="str">
        <f>IF(AND(ISBLANK(CB399),OR(NOT(ISBLANK(CD399)),NOT(ISBLANK(CE399)))),#N/A,
IF(ISBLANK(CB399),"",
IF(AND(NOT(ISERROR(VLOOKUP(CB399,MonsterTable!$A:$B,MATCH(MonsterTable!$B$1,MonsterTable!$A$1:$B$1,0),0))),OR(ISBLANK(CD399),ISBLANK(CE399))),#N/A,
IFERROR(VLOOKUP(CB399,MonsterTable!$A:$B,MATCH(MonsterTable!$B$1,MonsterTable!$A$1:$B$1,0),0),
IF(OR(NOT(ISBLANK(CD399)),ISBLANK(CE399)),#N/A,
IF(CB399="empty","empty",
VLOOKUP(CB399,MonsterGroupTable!$A:$A,1,0)))))))</f>
        <v/>
      </c>
      <c r="CJ399" s="2" t="str">
        <f>IF(AND(ISBLANK(CI399),OR(NOT(ISBLANK(CK399)),NOT(ISBLANK(CL399)))),#N/A,
IF(ISBLANK(CI399),"",
IF(AND(NOT(ISERROR(VLOOKUP(CI399,MonsterTable!$A:$B,MATCH(MonsterTable!$B$1,MonsterTable!$A$1:$B$1,0),0))),OR(ISBLANK(CK399),ISBLANK(CL399))),#N/A,
IFERROR(VLOOKUP(CI399,MonsterTable!$A:$B,MATCH(MonsterTable!$B$1,MonsterTable!$A$1:$B$1,0),0),
IF(OR(NOT(ISBLANK(CK399)),ISBLANK(CL399)),#N/A,
IF(CI399="empty","empty",
VLOOKUP(CI399,MonsterGroupTable!$A:$A,1,0)))))))</f>
        <v/>
      </c>
    </row>
    <row r="400" spans="1:88">
      <c r="A400">
        <v>10399</v>
      </c>
      <c r="B400">
        <f t="shared" si="12"/>
        <v>1.1000000000000001</v>
      </c>
      <c r="C400">
        <f t="shared" si="12"/>
        <v>1.1000000000000001</v>
      </c>
      <c r="F400">
        <v>1260</v>
      </c>
      <c r="G400">
        <v>28900</v>
      </c>
      <c r="H400">
        <v>0</v>
      </c>
      <c r="I400">
        <v>0</v>
      </c>
      <c r="J400">
        <v>0</v>
      </c>
      <c r="K400" t="s">
        <v>28</v>
      </c>
      <c r="L400" t="s">
        <v>256</v>
      </c>
      <c r="M400" t="s">
        <v>79</v>
      </c>
      <c r="N400" t="s">
        <v>80</v>
      </c>
      <c r="O400">
        <v>0</v>
      </c>
      <c r="P400">
        <v>-4.75</v>
      </c>
      <c r="Q400">
        <v>-3.5</v>
      </c>
      <c r="R400">
        <v>4.75</v>
      </c>
      <c r="S400">
        <v>3</v>
      </c>
      <c r="T400">
        <v>-13.5</v>
      </c>
      <c r="U400">
        <v>2.5499999999999998</v>
      </c>
      <c r="V400">
        <v>-6.75</v>
      </c>
      <c r="W400" t="str">
        <f t="shared" si="13"/>
        <v>g120,5</v>
      </c>
      <c r="X400" s="1" t="s">
        <v>319</v>
      </c>
      <c r="Y400" s="2" t="str">
        <f>IF(AND(ISBLANK(X400),OR(NOT(ISBLANK(Z400)),NOT(ISBLANK(AA400)))),#N/A,
IF(ISBLANK(X400),"",
IF(AND(NOT(ISERROR(VLOOKUP(X400,MonsterTable!$A:$B,MATCH(MonsterTable!$B$1,MonsterTable!$A$1:$B$1,0),0))),OR(ISBLANK(Z400),ISBLANK(AA400))),#N/A,
IFERROR(VLOOKUP(X400,MonsterTable!$A:$B,MATCH(MonsterTable!$B$1,MonsterTable!$A$1:$B$1,0),0),
IF(OR(NOT(ISBLANK(Z400)),ISBLANK(AA400)),#N/A,
IF(X400="empty","empty",
VLOOKUP(X400,MonsterGroupTable!$A:$A,1,0)))))))</f>
        <v>g120</v>
      </c>
      <c r="AA400">
        <v>5</v>
      </c>
      <c r="AF400" s="2" t="str">
        <f>IF(AND(ISBLANK(AE400),OR(NOT(ISBLANK(AG400)),NOT(ISBLANK(AH400)))),#N/A,
IF(ISBLANK(AE400),"",
IF(AND(NOT(ISERROR(VLOOKUP(AE400,MonsterTable!$A:$B,MATCH(MonsterTable!$B$1,MonsterTable!$A$1:$B$1,0),0))),OR(ISBLANK(AG400),ISBLANK(AH400))),#N/A,
IFERROR(VLOOKUP(AE400,MonsterTable!$A:$B,MATCH(MonsterTable!$B$1,MonsterTable!$A$1:$B$1,0),0),
IF(OR(NOT(ISBLANK(AG400)),ISBLANK(AH400)),#N/A,
IF(AE400="empty","empty",
VLOOKUP(AE400,MonsterGroupTable!$A:$A,1,0)))))))</f>
        <v/>
      </c>
      <c r="AM400" s="2" t="str">
        <f>IF(AND(ISBLANK(AL400),OR(NOT(ISBLANK(AN400)),NOT(ISBLANK(AO400)))),#N/A,
IF(ISBLANK(AL400),"",
IF(AND(NOT(ISERROR(VLOOKUP(AL400,MonsterTable!$A:$B,MATCH(MonsterTable!$B$1,MonsterTable!$A$1:$B$1,0),0))),OR(ISBLANK(AN400),ISBLANK(AO400))),#N/A,
IFERROR(VLOOKUP(AL400,MonsterTable!$A:$B,MATCH(MonsterTable!$B$1,MonsterTable!$A$1:$B$1,0),0),
IF(OR(NOT(ISBLANK(AN400)),ISBLANK(AO400)),#N/A,
IF(AL400="empty","empty",
VLOOKUP(AL400,MonsterGroupTable!$A:$A,1,0)))))))</f>
        <v/>
      </c>
      <c r="AT400" s="2" t="str">
        <f>IF(AND(ISBLANK(AS400),OR(NOT(ISBLANK(AU400)),NOT(ISBLANK(AV400)))),#N/A,
IF(ISBLANK(AS400),"",
IF(AND(NOT(ISERROR(VLOOKUP(AS400,MonsterTable!$A:$B,MATCH(MonsterTable!$B$1,MonsterTable!$A$1:$B$1,0),0))),OR(ISBLANK(AU400),ISBLANK(AV400))),#N/A,
IFERROR(VLOOKUP(AS400,MonsterTable!$A:$B,MATCH(MonsterTable!$B$1,MonsterTable!$A$1:$B$1,0),0),
IF(OR(NOT(ISBLANK(AU400)),ISBLANK(AV400)),#N/A,
IF(AS400="empty","empty",
VLOOKUP(AS400,MonsterGroupTable!$A:$A,1,0)))))))</f>
        <v/>
      </c>
      <c r="BA400" s="2" t="str">
        <f>IF(AND(ISBLANK(AZ400),OR(NOT(ISBLANK(BB400)),NOT(ISBLANK(BC400)))),#N/A,
IF(ISBLANK(AZ400),"",
IF(AND(NOT(ISERROR(VLOOKUP(AZ400,MonsterTable!$A:$B,MATCH(MonsterTable!$B$1,MonsterTable!$A$1:$B$1,0),0))),OR(ISBLANK(BB400),ISBLANK(BC400))),#N/A,
IFERROR(VLOOKUP(AZ400,MonsterTable!$A:$B,MATCH(MonsterTable!$B$1,MonsterTable!$A$1:$B$1,0),0),
IF(OR(NOT(ISBLANK(BB400)),ISBLANK(BC400)),#N/A,
IF(AZ400="empty","empty",
VLOOKUP(AZ400,MonsterGroupTable!$A:$A,1,0)))))))</f>
        <v/>
      </c>
      <c r="BH400" s="2" t="str">
        <f>IF(AND(ISBLANK(BG400),OR(NOT(ISBLANK(BI400)),NOT(ISBLANK(BJ400)))),#N/A,
IF(ISBLANK(BG400),"",
IF(AND(NOT(ISERROR(VLOOKUP(BG400,MonsterTable!$A:$B,MATCH(MonsterTable!$B$1,MonsterTable!$A$1:$B$1,0),0))),OR(ISBLANK(BI400),ISBLANK(BJ400))),#N/A,
IFERROR(VLOOKUP(BG400,MonsterTable!$A:$B,MATCH(MonsterTable!$B$1,MonsterTable!$A$1:$B$1,0),0),
IF(OR(NOT(ISBLANK(BI400)),ISBLANK(BJ400)),#N/A,
IF(BG400="empty","empty",
VLOOKUP(BG400,MonsterGroupTable!$A:$A,1,0)))))))</f>
        <v/>
      </c>
      <c r="BO400" s="2" t="str">
        <f>IF(AND(ISBLANK(BN400),OR(NOT(ISBLANK(BP400)),NOT(ISBLANK(BQ400)))),#N/A,
IF(ISBLANK(BN400),"",
IF(AND(NOT(ISERROR(VLOOKUP(BN400,MonsterTable!$A:$B,MATCH(MonsterTable!$B$1,MonsterTable!$A$1:$B$1,0),0))),OR(ISBLANK(BP400),ISBLANK(BQ400))),#N/A,
IFERROR(VLOOKUP(BN400,MonsterTable!$A:$B,MATCH(MonsterTable!$B$1,MonsterTable!$A$1:$B$1,0),0),
IF(OR(NOT(ISBLANK(BP400)),ISBLANK(BQ400)),#N/A,
IF(BN400="empty","empty",
VLOOKUP(BN400,MonsterGroupTable!$A:$A,1,0)))))))</f>
        <v/>
      </c>
      <c r="BV400" s="2" t="str">
        <f>IF(AND(ISBLANK(BU400),OR(NOT(ISBLANK(BW400)),NOT(ISBLANK(BX400)))),#N/A,
IF(ISBLANK(BU400),"",
IF(AND(NOT(ISERROR(VLOOKUP(BU400,MonsterTable!$A:$B,MATCH(MonsterTable!$B$1,MonsterTable!$A$1:$B$1,0),0))),OR(ISBLANK(BW400),ISBLANK(BX400))),#N/A,
IFERROR(VLOOKUP(BU400,MonsterTable!$A:$B,MATCH(MonsterTable!$B$1,MonsterTable!$A$1:$B$1,0),0),
IF(OR(NOT(ISBLANK(BW400)),ISBLANK(BX400)),#N/A,
IF(BU400="empty","empty",
VLOOKUP(BU400,MonsterGroupTable!$A:$A,1,0)))))))</f>
        <v/>
      </c>
      <c r="CC400" s="2" t="str">
        <f>IF(AND(ISBLANK(CB400),OR(NOT(ISBLANK(CD400)),NOT(ISBLANK(CE400)))),#N/A,
IF(ISBLANK(CB400),"",
IF(AND(NOT(ISERROR(VLOOKUP(CB400,MonsterTable!$A:$B,MATCH(MonsterTable!$B$1,MonsterTable!$A$1:$B$1,0),0))),OR(ISBLANK(CD400),ISBLANK(CE400))),#N/A,
IFERROR(VLOOKUP(CB400,MonsterTable!$A:$B,MATCH(MonsterTable!$B$1,MonsterTable!$A$1:$B$1,0),0),
IF(OR(NOT(ISBLANK(CD400)),ISBLANK(CE400)),#N/A,
IF(CB400="empty","empty",
VLOOKUP(CB400,MonsterGroupTable!$A:$A,1,0)))))))</f>
        <v/>
      </c>
      <c r="CJ400" s="2" t="str">
        <f>IF(AND(ISBLANK(CI400),OR(NOT(ISBLANK(CK400)),NOT(ISBLANK(CL400)))),#N/A,
IF(ISBLANK(CI400),"",
IF(AND(NOT(ISERROR(VLOOKUP(CI400,MonsterTable!$A:$B,MATCH(MonsterTable!$B$1,MonsterTable!$A$1:$B$1,0),0))),OR(ISBLANK(CK400),ISBLANK(CL400))),#N/A,
IFERROR(VLOOKUP(CI400,MonsterTable!$A:$B,MATCH(MonsterTable!$B$1,MonsterTable!$A$1:$B$1,0),0),
IF(OR(NOT(ISBLANK(CK400)),ISBLANK(CL400)),#N/A,
IF(CI400="empty","empty",
VLOOKUP(CI400,MonsterGroupTable!$A:$A,1,0)))))))</f>
        <v/>
      </c>
    </row>
    <row r="401" spans="1:88">
      <c r="A401">
        <v>10400</v>
      </c>
      <c r="B401">
        <f t="shared" si="12"/>
        <v>1.2</v>
      </c>
      <c r="C401">
        <f t="shared" si="12"/>
        <v>1.1000000000000001</v>
      </c>
      <c r="F401">
        <v>1260</v>
      </c>
      <c r="G401">
        <v>29089</v>
      </c>
      <c r="H401">
        <v>0</v>
      </c>
      <c r="I401">
        <v>0</v>
      </c>
      <c r="J401">
        <v>0</v>
      </c>
      <c r="K401" t="s">
        <v>28</v>
      </c>
      <c r="L401" t="s">
        <v>258</v>
      </c>
      <c r="M401" t="s">
        <v>79</v>
      </c>
      <c r="N401" t="s">
        <v>80</v>
      </c>
      <c r="O401">
        <v>0</v>
      </c>
      <c r="P401">
        <v>-4.75</v>
      </c>
      <c r="Q401">
        <v>-3.5</v>
      </c>
      <c r="R401">
        <v>4.75</v>
      </c>
      <c r="S401">
        <v>3</v>
      </c>
      <c r="T401">
        <v>-13.5</v>
      </c>
      <c r="U401">
        <v>2.5499999999999998</v>
      </c>
      <c r="V401">
        <v>-6.75</v>
      </c>
      <c r="W401" t="str">
        <f t="shared" si="13"/>
        <v>g120,5</v>
      </c>
      <c r="X401" s="1" t="s">
        <v>319</v>
      </c>
      <c r="Y401" s="2" t="str">
        <f>IF(AND(ISBLANK(X401),OR(NOT(ISBLANK(Z401)),NOT(ISBLANK(AA401)))),#N/A,
IF(ISBLANK(X401),"",
IF(AND(NOT(ISERROR(VLOOKUP(X401,MonsterTable!$A:$B,MATCH(MonsterTable!$B$1,MonsterTable!$A$1:$B$1,0),0))),OR(ISBLANK(Z401),ISBLANK(AA401))),#N/A,
IFERROR(VLOOKUP(X401,MonsterTable!$A:$B,MATCH(MonsterTable!$B$1,MonsterTable!$A$1:$B$1,0),0),
IF(OR(NOT(ISBLANK(Z401)),ISBLANK(AA401)),#N/A,
IF(X401="empty","empty",
VLOOKUP(X401,MonsterGroupTable!$A:$A,1,0)))))))</f>
        <v>g120</v>
      </c>
      <c r="AA401">
        <v>5</v>
      </c>
      <c r="AF401" s="2" t="str">
        <f>IF(AND(ISBLANK(AE401),OR(NOT(ISBLANK(AG401)),NOT(ISBLANK(AH401)))),#N/A,
IF(ISBLANK(AE401),"",
IF(AND(NOT(ISERROR(VLOOKUP(AE401,MonsterTable!$A:$B,MATCH(MonsterTable!$B$1,MonsterTable!$A$1:$B$1,0),0))),OR(ISBLANK(AG401),ISBLANK(AH401))),#N/A,
IFERROR(VLOOKUP(AE401,MonsterTable!$A:$B,MATCH(MonsterTable!$B$1,MonsterTable!$A$1:$B$1,0),0),
IF(OR(NOT(ISBLANK(AG401)),ISBLANK(AH401)),#N/A,
IF(AE401="empty","empty",
VLOOKUP(AE401,MonsterGroupTable!$A:$A,1,0)))))))</f>
        <v/>
      </c>
      <c r="AM401" s="2" t="str">
        <f>IF(AND(ISBLANK(AL401),OR(NOT(ISBLANK(AN401)),NOT(ISBLANK(AO401)))),#N/A,
IF(ISBLANK(AL401),"",
IF(AND(NOT(ISERROR(VLOOKUP(AL401,MonsterTable!$A:$B,MATCH(MonsterTable!$B$1,MonsterTable!$A$1:$B$1,0),0))),OR(ISBLANK(AN401),ISBLANK(AO401))),#N/A,
IFERROR(VLOOKUP(AL401,MonsterTable!$A:$B,MATCH(MonsterTable!$B$1,MonsterTable!$A$1:$B$1,0),0),
IF(OR(NOT(ISBLANK(AN401)),ISBLANK(AO401)),#N/A,
IF(AL401="empty","empty",
VLOOKUP(AL401,MonsterGroupTable!$A:$A,1,0)))))))</f>
        <v/>
      </c>
      <c r="AT401" s="2" t="str">
        <f>IF(AND(ISBLANK(AS401),OR(NOT(ISBLANK(AU401)),NOT(ISBLANK(AV401)))),#N/A,
IF(ISBLANK(AS401),"",
IF(AND(NOT(ISERROR(VLOOKUP(AS401,MonsterTable!$A:$B,MATCH(MonsterTable!$B$1,MonsterTable!$A$1:$B$1,0),0))),OR(ISBLANK(AU401),ISBLANK(AV401))),#N/A,
IFERROR(VLOOKUP(AS401,MonsterTable!$A:$B,MATCH(MonsterTable!$B$1,MonsterTable!$A$1:$B$1,0),0),
IF(OR(NOT(ISBLANK(AU401)),ISBLANK(AV401)),#N/A,
IF(AS401="empty","empty",
VLOOKUP(AS401,MonsterGroupTable!$A:$A,1,0)))))))</f>
        <v/>
      </c>
      <c r="BA401" s="2" t="str">
        <f>IF(AND(ISBLANK(AZ401),OR(NOT(ISBLANK(BB401)),NOT(ISBLANK(BC401)))),#N/A,
IF(ISBLANK(AZ401),"",
IF(AND(NOT(ISERROR(VLOOKUP(AZ401,MonsterTable!$A:$B,MATCH(MonsterTable!$B$1,MonsterTable!$A$1:$B$1,0),0))),OR(ISBLANK(BB401),ISBLANK(BC401))),#N/A,
IFERROR(VLOOKUP(AZ401,MonsterTable!$A:$B,MATCH(MonsterTable!$B$1,MonsterTable!$A$1:$B$1,0),0),
IF(OR(NOT(ISBLANK(BB401)),ISBLANK(BC401)),#N/A,
IF(AZ401="empty","empty",
VLOOKUP(AZ401,MonsterGroupTable!$A:$A,1,0)))))))</f>
        <v/>
      </c>
      <c r="BH401" s="2" t="str">
        <f>IF(AND(ISBLANK(BG401),OR(NOT(ISBLANK(BI401)),NOT(ISBLANK(BJ401)))),#N/A,
IF(ISBLANK(BG401),"",
IF(AND(NOT(ISERROR(VLOOKUP(BG401,MonsterTable!$A:$B,MATCH(MonsterTable!$B$1,MonsterTable!$A$1:$B$1,0),0))),OR(ISBLANK(BI401),ISBLANK(BJ401))),#N/A,
IFERROR(VLOOKUP(BG401,MonsterTable!$A:$B,MATCH(MonsterTable!$B$1,MonsterTable!$A$1:$B$1,0),0),
IF(OR(NOT(ISBLANK(BI401)),ISBLANK(BJ401)),#N/A,
IF(BG401="empty","empty",
VLOOKUP(BG401,MonsterGroupTable!$A:$A,1,0)))))))</f>
        <v/>
      </c>
      <c r="BO401" s="2" t="str">
        <f>IF(AND(ISBLANK(BN401),OR(NOT(ISBLANK(BP401)),NOT(ISBLANK(BQ401)))),#N/A,
IF(ISBLANK(BN401),"",
IF(AND(NOT(ISERROR(VLOOKUP(BN401,MonsterTable!$A:$B,MATCH(MonsterTable!$B$1,MonsterTable!$A$1:$B$1,0),0))),OR(ISBLANK(BP401),ISBLANK(BQ401))),#N/A,
IFERROR(VLOOKUP(BN401,MonsterTable!$A:$B,MATCH(MonsterTable!$B$1,MonsterTable!$A$1:$B$1,0),0),
IF(OR(NOT(ISBLANK(BP401)),ISBLANK(BQ401)),#N/A,
IF(BN401="empty","empty",
VLOOKUP(BN401,MonsterGroupTable!$A:$A,1,0)))))))</f>
        <v/>
      </c>
      <c r="BV401" s="2" t="str">
        <f>IF(AND(ISBLANK(BU401),OR(NOT(ISBLANK(BW401)),NOT(ISBLANK(BX401)))),#N/A,
IF(ISBLANK(BU401),"",
IF(AND(NOT(ISERROR(VLOOKUP(BU401,MonsterTable!$A:$B,MATCH(MonsterTable!$B$1,MonsterTable!$A$1:$B$1,0),0))),OR(ISBLANK(BW401),ISBLANK(BX401))),#N/A,
IFERROR(VLOOKUP(BU401,MonsterTable!$A:$B,MATCH(MonsterTable!$B$1,MonsterTable!$A$1:$B$1,0),0),
IF(OR(NOT(ISBLANK(BW401)),ISBLANK(BX401)),#N/A,
IF(BU401="empty","empty",
VLOOKUP(BU401,MonsterGroupTable!$A:$A,1,0)))))))</f>
        <v/>
      </c>
      <c r="CC401" s="2" t="str">
        <f>IF(AND(ISBLANK(CB401),OR(NOT(ISBLANK(CD401)),NOT(ISBLANK(CE401)))),#N/A,
IF(ISBLANK(CB401),"",
IF(AND(NOT(ISERROR(VLOOKUP(CB401,MonsterTable!$A:$B,MATCH(MonsterTable!$B$1,MonsterTable!$A$1:$B$1,0),0))),OR(ISBLANK(CD401),ISBLANK(CE401))),#N/A,
IFERROR(VLOOKUP(CB401,MonsterTable!$A:$B,MATCH(MonsterTable!$B$1,MonsterTable!$A$1:$B$1,0),0),
IF(OR(NOT(ISBLANK(CD401)),ISBLANK(CE401)),#N/A,
IF(CB401="empty","empty",
VLOOKUP(CB401,MonsterGroupTable!$A:$A,1,0)))))))</f>
        <v/>
      </c>
      <c r="CJ401" s="2" t="str">
        <f>IF(AND(ISBLANK(CI401),OR(NOT(ISBLANK(CK401)),NOT(ISBLANK(CL401)))),#N/A,
IF(ISBLANK(CI401),"",
IF(AND(NOT(ISERROR(VLOOKUP(CI401,MonsterTable!$A:$B,MATCH(MonsterTable!$B$1,MonsterTable!$A$1:$B$1,0),0))),OR(ISBLANK(CK401),ISBLANK(CL401))),#N/A,
IFERROR(VLOOKUP(CI401,MonsterTable!$A:$B,MATCH(MonsterTable!$B$1,MonsterTable!$A$1:$B$1,0),0),
IF(OR(NOT(ISBLANK(CK401)),ISBLANK(CL401)),#N/A,
IF(CI401="empty","empty",
VLOOKUP(CI401,MonsterGroupTable!$A:$A,1,0)))))))</f>
        <v/>
      </c>
    </row>
    <row r="402" spans="1:88">
      <c r="A402">
        <v>10401</v>
      </c>
      <c r="B402">
        <f t="shared" si="12"/>
        <v>1.1000000000000001</v>
      </c>
      <c r="C402">
        <f t="shared" si="12"/>
        <v>1.1000000000000001</v>
      </c>
      <c r="F402">
        <v>1260</v>
      </c>
      <c r="G402">
        <v>29914</v>
      </c>
      <c r="H402">
        <v>0</v>
      </c>
      <c r="I402">
        <v>0</v>
      </c>
      <c r="J402">
        <v>0</v>
      </c>
      <c r="K402" t="s">
        <v>28</v>
      </c>
      <c r="L402" t="s">
        <v>260</v>
      </c>
      <c r="M402" t="s">
        <v>79</v>
      </c>
      <c r="N402" t="s">
        <v>80</v>
      </c>
      <c r="O402">
        <v>0</v>
      </c>
      <c r="P402">
        <v>-4.75</v>
      </c>
      <c r="Q402">
        <v>-3.5</v>
      </c>
      <c r="R402">
        <v>4.75</v>
      </c>
      <c r="S402">
        <v>3</v>
      </c>
      <c r="T402">
        <v>-13.5</v>
      </c>
      <c r="U402">
        <v>2.5499999999999998</v>
      </c>
      <c r="V402">
        <v>-6.75</v>
      </c>
      <c r="W402" t="str">
        <f t="shared" si="13"/>
        <v>g101,5</v>
      </c>
      <c r="X402" s="1" t="s">
        <v>445</v>
      </c>
      <c r="Y402" s="2" t="str">
        <f>IF(AND(ISBLANK(X402),OR(NOT(ISBLANK(Z402)),NOT(ISBLANK(AA402)))),#N/A,
IF(ISBLANK(X402),"",
IF(AND(NOT(ISERROR(VLOOKUP(X402,MonsterTable!$A:$B,MATCH(MonsterTable!$B$1,MonsterTable!$A$1:$B$1,0),0))),OR(ISBLANK(Z402),ISBLANK(AA402))),#N/A,
IFERROR(VLOOKUP(X402,MonsterTable!$A:$B,MATCH(MonsterTable!$B$1,MonsterTable!$A$1:$B$1,0),0),
IF(OR(NOT(ISBLANK(Z402)),ISBLANK(AA402)),#N/A,
IF(X402="empty","empty",
VLOOKUP(X402,MonsterGroupTable!$A:$A,1,0)))))))</f>
        <v>g101</v>
      </c>
      <c r="AA402">
        <v>5</v>
      </c>
      <c r="AF402" s="2" t="str">
        <f>IF(AND(ISBLANK(AE402),OR(NOT(ISBLANK(AG402)),NOT(ISBLANK(AH402)))),#N/A,
IF(ISBLANK(AE402),"",
IF(AND(NOT(ISERROR(VLOOKUP(AE402,MonsterTable!$A:$B,MATCH(MonsterTable!$B$1,MonsterTable!$A$1:$B$1,0),0))),OR(ISBLANK(AG402),ISBLANK(AH402))),#N/A,
IFERROR(VLOOKUP(AE402,MonsterTable!$A:$B,MATCH(MonsterTable!$B$1,MonsterTable!$A$1:$B$1,0),0),
IF(OR(NOT(ISBLANK(AG402)),ISBLANK(AH402)),#N/A,
IF(AE402="empty","empty",
VLOOKUP(AE402,MonsterGroupTable!$A:$A,1,0)))))))</f>
        <v/>
      </c>
      <c r="AM402" s="2" t="str">
        <f>IF(AND(ISBLANK(AL402),OR(NOT(ISBLANK(AN402)),NOT(ISBLANK(AO402)))),#N/A,
IF(ISBLANK(AL402),"",
IF(AND(NOT(ISERROR(VLOOKUP(AL402,MonsterTable!$A:$B,MATCH(MonsterTable!$B$1,MonsterTable!$A$1:$B$1,0),0))),OR(ISBLANK(AN402),ISBLANK(AO402))),#N/A,
IFERROR(VLOOKUP(AL402,MonsterTable!$A:$B,MATCH(MonsterTable!$B$1,MonsterTable!$A$1:$B$1,0),0),
IF(OR(NOT(ISBLANK(AN402)),ISBLANK(AO402)),#N/A,
IF(AL402="empty","empty",
VLOOKUP(AL402,MonsterGroupTable!$A:$A,1,0)))))))</f>
        <v/>
      </c>
      <c r="AT402" s="2" t="str">
        <f>IF(AND(ISBLANK(AS402),OR(NOT(ISBLANK(AU402)),NOT(ISBLANK(AV402)))),#N/A,
IF(ISBLANK(AS402),"",
IF(AND(NOT(ISERROR(VLOOKUP(AS402,MonsterTable!$A:$B,MATCH(MonsterTable!$B$1,MonsterTable!$A$1:$B$1,0),0))),OR(ISBLANK(AU402),ISBLANK(AV402))),#N/A,
IFERROR(VLOOKUP(AS402,MonsterTable!$A:$B,MATCH(MonsterTable!$B$1,MonsterTable!$A$1:$B$1,0),0),
IF(OR(NOT(ISBLANK(AU402)),ISBLANK(AV402)),#N/A,
IF(AS402="empty","empty",
VLOOKUP(AS402,MonsterGroupTable!$A:$A,1,0)))))))</f>
        <v/>
      </c>
      <c r="BA402" s="2" t="str">
        <f>IF(AND(ISBLANK(AZ402),OR(NOT(ISBLANK(BB402)),NOT(ISBLANK(BC402)))),#N/A,
IF(ISBLANK(AZ402),"",
IF(AND(NOT(ISERROR(VLOOKUP(AZ402,MonsterTable!$A:$B,MATCH(MonsterTable!$B$1,MonsterTable!$A$1:$B$1,0),0))),OR(ISBLANK(BB402),ISBLANK(BC402))),#N/A,
IFERROR(VLOOKUP(AZ402,MonsterTable!$A:$B,MATCH(MonsterTable!$B$1,MonsterTable!$A$1:$B$1,0),0),
IF(OR(NOT(ISBLANK(BB402)),ISBLANK(BC402)),#N/A,
IF(AZ402="empty","empty",
VLOOKUP(AZ402,MonsterGroupTable!$A:$A,1,0)))))))</f>
        <v/>
      </c>
      <c r="BH402" s="2" t="str">
        <f>IF(AND(ISBLANK(BG402),OR(NOT(ISBLANK(BI402)),NOT(ISBLANK(BJ402)))),#N/A,
IF(ISBLANK(BG402),"",
IF(AND(NOT(ISERROR(VLOOKUP(BG402,MonsterTable!$A:$B,MATCH(MonsterTable!$B$1,MonsterTable!$A$1:$B$1,0),0))),OR(ISBLANK(BI402),ISBLANK(BJ402))),#N/A,
IFERROR(VLOOKUP(BG402,MonsterTable!$A:$B,MATCH(MonsterTable!$B$1,MonsterTable!$A$1:$B$1,0),0),
IF(OR(NOT(ISBLANK(BI402)),ISBLANK(BJ402)),#N/A,
IF(BG402="empty","empty",
VLOOKUP(BG402,MonsterGroupTable!$A:$A,1,0)))))))</f>
        <v/>
      </c>
      <c r="BO402" s="2" t="str">
        <f>IF(AND(ISBLANK(BN402),OR(NOT(ISBLANK(BP402)),NOT(ISBLANK(BQ402)))),#N/A,
IF(ISBLANK(BN402),"",
IF(AND(NOT(ISERROR(VLOOKUP(BN402,MonsterTable!$A:$B,MATCH(MonsterTable!$B$1,MonsterTable!$A$1:$B$1,0),0))),OR(ISBLANK(BP402),ISBLANK(BQ402))),#N/A,
IFERROR(VLOOKUP(BN402,MonsterTable!$A:$B,MATCH(MonsterTable!$B$1,MonsterTable!$A$1:$B$1,0),0),
IF(OR(NOT(ISBLANK(BP402)),ISBLANK(BQ402)),#N/A,
IF(BN402="empty","empty",
VLOOKUP(BN402,MonsterGroupTable!$A:$A,1,0)))))))</f>
        <v/>
      </c>
      <c r="BV402" s="2" t="str">
        <f>IF(AND(ISBLANK(BU402),OR(NOT(ISBLANK(BW402)),NOT(ISBLANK(BX402)))),#N/A,
IF(ISBLANK(BU402),"",
IF(AND(NOT(ISERROR(VLOOKUP(BU402,MonsterTable!$A:$B,MATCH(MonsterTable!$B$1,MonsterTable!$A$1:$B$1,0),0))),OR(ISBLANK(BW402),ISBLANK(BX402))),#N/A,
IFERROR(VLOOKUP(BU402,MonsterTable!$A:$B,MATCH(MonsterTable!$B$1,MonsterTable!$A$1:$B$1,0),0),
IF(OR(NOT(ISBLANK(BW402)),ISBLANK(BX402)),#N/A,
IF(BU402="empty","empty",
VLOOKUP(BU402,MonsterGroupTable!$A:$A,1,0)))))))</f>
        <v/>
      </c>
      <c r="CC402" s="2" t="str">
        <f>IF(AND(ISBLANK(CB402),OR(NOT(ISBLANK(CD402)),NOT(ISBLANK(CE402)))),#N/A,
IF(ISBLANK(CB402),"",
IF(AND(NOT(ISERROR(VLOOKUP(CB402,MonsterTable!$A:$B,MATCH(MonsterTable!$B$1,MonsterTable!$A$1:$B$1,0),0))),OR(ISBLANK(CD402),ISBLANK(CE402))),#N/A,
IFERROR(VLOOKUP(CB402,MonsterTable!$A:$B,MATCH(MonsterTable!$B$1,MonsterTable!$A$1:$B$1,0),0),
IF(OR(NOT(ISBLANK(CD402)),ISBLANK(CE402)),#N/A,
IF(CB402="empty","empty",
VLOOKUP(CB402,MonsterGroupTable!$A:$A,1,0)))))))</f>
        <v/>
      </c>
      <c r="CJ402" s="2" t="str">
        <f>IF(AND(ISBLANK(CI402),OR(NOT(ISBLANK(CK402)),NOT(ISBLANK(CL402)))),#N/A,
IF(ISBLANK(CI402),"",
IF(AND(NOT(ISERROR(VLOOKUP(CI402,MonsterTable!$A:$B,MATCH(MonsterTable!$B$1,MonsterTable!$A$1:$B$1,0),0))),OR(ISBLANK(CK402),ISBLANK(CL402))),#N/A,
IFERROR(VLOOKUP(CI402,MonsterTable!$A:$B,MATCH(MonsterTable!$B$1,MonsterTable!$A$1:$B$1,0),0),
IF(OR(NOT(ISBLANK(CK402)),ISBLANK(CL402)),#N/A,
IF(CI402="empty","empty",
VLOOKUP(CI402,MonsterGroupTable!$A:$A,1,0)))))))</f>
        <v/>
      </c>
    </row>
    <row r="403" spans="1:88">
      <c r="A403">
        <v>10402</v>
      </c>
      <c r="B403">
        <f t="shared" si="12"/>
        <v>1.1000000000000001</v>
      </c>
      <c r="C403">
        <f t="shared" si="12"/>
        <v>1.1000000000000001</v>
      </c>
      <c r="F403">
        <v>1260</v>
      </c>
      <c r="G403">
        <v>30103</v>
      </c>
      <c r="H403">
        <v>0</v>
      </c>
      <c r="I403">
        <v>0</v>
      </c>
      <c r="J403">
        <v>0</v>
      </c>
      <c r="K403" t="s">
        <v>28</v>
      </c>
      <c r="L403" t="s">
        <v>260</v>
      </c>
      <c r="M403" t="s">
        <v>79</v>
      </c>
      <c r="N403" t="s">
        <v>80</v>
      </c>
      <c r="O403">
        <v>0</v>
      </c>
      <c r="P403">
        <v>-4.75</v>
      </c>
      <c r="Q403">
        <v>-3.5</v>
      </c>
      <c r="R403">
        <v>4.75</v>
      </c>
      <c r="S403">
        <v>3</v>
      </c>
      <c r="T403">
        <v>-13.5</v>
      </c>
      <c r="U403">
        <v>2.5499999999999998</v>
      </c>
      <c r="V403">
        <v>-6.75</v>
      </c>
      <c r="W403" t="str">
        <f t="shared" si="13"/>
        <v>g101,5</v>
      </c>
      <c r="X403" s="1" t="s">
        <v>445</v>
      </c>
      <c r="Y403" s="2" t="str">
        <f>IF(AND(ISBLANK(X403),OR(NOT(ISBLANK(Z403)),NOT(ISBLANK(AA403)))),#N/A,
IF(ISBLANK(X403),"",
IF(AND(NOT(ISERROR(VLOOKUP(X403,MonsterTable!$A:$B,MATCH(MonsterTable!$B$1,MonsterTable!$A$1:$B$1,0),0))),OR(ISBLANK(Z403),ISBLANK(AA403))),#N/A,
IFERROR(VLOOKUP(X403,MonsterTable!$A:$B,MATCH(MonsterTable!$B$1,MonsterTable!$A$1:$B$1,0),0),
IF(OR(NOT(ISBLANK(Z403)),ISBLANK(AA403)),#N/A,
IF(X403="empty","empty",
VLOOKUP(X403,MonsterGroupTable!$A:$A,1,0)))))))</f>
        <v>g101</v>
      </c>
      <c r="AA403">
        <v>5</v>
      </c>
      <c r="AF403" s="2" t="str">
        <f>IF(AND(ISBLANK(AE403),OR(NOT(ISBLANK(AG403)),NOT(ISBLANK(AH403)))),#N/A,
IF(ISBLANK(AE403),"",
IF(AND(NOT(ISERROR(VLOOKUP(AE403,MonsterTable!$A:$B,MATCH(MonsterTable!$B$1,MonsterTable!$A$1:$B$1,0),0))),OR(ISBLANK(AG403),ISBLANK(AH403))),#N/A,
IFERROR(VLOOKUP(AE403,MonsterTable!$A:$B,MATCH(MonsterTable!$B$1,MonsterTable!$A$1:$B$1,0),0),
IF(OR(NOT(ISBLANK(AG403)),ISBLANK(AH403)),#N/A,
IF(AE403="empty","empty",
VLOOKUP(AE403,MonsterGroupTable!$A:$A,1,0)))))))</f>
        <v/>
      </c>
      <c r="AM403" s="2" t="str">
        <f>IF(AND(ISBLANK(AL403),OR(NOT(ISBLANK(AN403)),NOT(ISBLANK(AO403)))),#N/A,
IF(ISBLANK(AL403),"",
IF(AND(NOT(ISERROR(VLOOKUP(AL403,MonsterTable!$A:$B,MATCH(MonsterTable!$B$1,MonsterTable!$A$1:$B$1,0),0))),OR(ISBLANK(AN403),ISBLANK(AO403))),#N/A,
IFERROR(VLOOKUP(AL403,MonsterTable!$A:$B,MATCH(MonsterTable!$B$1,MonsterTable!$A$1:$B$1,0),0),
IF(OR(NOT(ISBLANK(AN403)),ISBLANK(AO403)),#N/A,
IF(AL403="empty","empty",
VLOOKUP(AL403,MonsterGroupTable!$A:$A,1,0)))))))</f>
        <v/>
      </c>
      <c r="AT403" s="2" t="str">
        <f>IF(AND(ISBLANK(AS403),OR(NOT(ISBLANK(AU403)),NOT(ISBLANK(AV403)))),#N/A,
IF(ISBLANK(AS403),"",
IF(AND(NOT(ISERROR(VLOOKUP(AS403,MonsterTable!$A:$B,MATCH(MonsterTable!$B$1,MonsterTable!$A$1:$B$1,0),0))),OR(ISBLANK(AU403),ISBLANK(AV403))),#N/A,
IFERROR(VLOOKUP(AS403,MonsterTable!$A:$B,MATCH(MonsterTable!$B$1,MonsterTable!$A$1:$B$1,0),0),
IF(OR(NOT(ISBLANK(AU403)),ISBLANK(AV403)),#N/A,
IF(AS403="empty","empty",
VLOOKUP(AS403,MonsterGroupTable!$A:$A,1,0)))))))</f>
        <v/>
      </c>
      <c r="BA403" s="2" t="str">
        <f>IF(AND(ISBLANK(AZ403),OR(NOT(ISBLANK(BB403)),NOT(ISBLANK(BC403)))),#N/A,
IF(ISBLANK(AZ403),"",
IF(AND(NOT(ISERROR(VLOOKUP(AZ403,MonsterTable!$A:$B,MATCH(MonsterTable!$B$1,MonsterTable!$A$1:$B$1,0),0))),OR(ISBLANK(BB403),ISBLANK(BC403))),#N/A,
IFERROR(VLOOKUP(AZ403,MonsterTable!$A:$B,MATCH(MonsterTable!$B$1,MonsterTable!$A$1:$B$1,0),0),
IF(OR(NOT(ISBLANK(BB403)),ISBLANK(BC403)),#N/A,
IF(AZ403="empty","empty",
VLOOKUP(AZ403,MonsterGroupTable!$A:$A,1,0)))))))</f>
        <v/>
      </c>
      <c r="BH403" s="2" t="str">
        <f>IF(AND(ISBLANK(BG403),OR(NOT(ISBLANK(BI403)),NOT(ISBLANK(BJ403)))),#N/A,
IF(ISBLANK(BG403),"",
IF(AND(NOT(ISERROR(VLOOKUP(BG403,MonsterTable!$A:$B,MATCH(MonsterTable!$B$1,MonsterTable!$A$1:$B$1,0),0))),OR(ISBLANK(BI403),ISBLANK(BJ403))),#N/A,
IFERROR(VLOOKUP(BG403,MonsterTable!$A:$B,MATCH(MonsterTable!$B$1,MonsterTable!$A$1:$B$1,0),0),
IF(OR(NOT(ISBLANK(BI403)),ISBLANK(BJ403)),#N/A,
IF(BG403="empty","empty",
VLOOKUP(BG403,MonsterGroupTable!$A:$A,1,0)))))))</f>
        <v/>
      </c>
      <c r="BO403" s="2" t="str">
        <f>IF(AND(ISBLANK(BN403),OR(NOT(ISBLANK(BP403)),NOT(ISBLANK(BQ403)))),#N/A,
IF(ISBLANK(BN403),"",
IF(AND(NOT(ISERROR(VLOOKUP(BN403,MonsterTable!$A:$B,MATCH(MonsterTable!$B$1,MonsterTable!$A$1:$B$1,0),0))),OR(ISBLANK(BP403),ISBLANK(BQ403))),#N/A,
IFERROR(VLOOKUP(BN403,MonsterTable!$A:$B,MATCH(MonsterTable!$B$1,MonsterTable!$A$1:$B$1,0),0),
IF(OR(NOT(ISBLANK(BP403)),ISBLANK(BQ403)),#N/A,
IF(BN403="empty","empty",
VLOOKUP(BN403,MonsterGroupTable!$A:$A,1,0)))))))</f>
        <v/>
      </c>
      <c r="BV403" s="2" t="str">
        <f>IF(AND(ISBLANK(BU403),OR(NOT(ISBLANK(BW403)),NOT(ISBLANK(BX403)))),#N/A,
IF(ISBLANK(BU403),"",
IF(AND(NOT(ISERROR(VLOOKUP(BU403,MonsterTable!$A:$B,MATCH(MonsterTable!$B$1,MonsterTable!$A$1:$B$1,0),0))),OR(ISBLANK(BW403),ISBLANK(BX403))),#N/A,
IFERROR(VLOOKUP(BU403,MonsterTable!$A:$B,MATCH(MonsterTable!$B$1,MonsterTable!$A$1:$B$1,0),0),
IF(OR(NOT(ISBLANK(BW403)),ISBLANK(BX403)),#N/A,
IF(BU403="empty","empty",
VLOOKUP(BU403,MonsterGroupTable!$A:$A,1,0)))))))</f>
        <v/>
      </c>
      <c r="CC403" s="2" t="str">
        <f>IF(AND(ISBLANK(CB403),OR(NOT(ISBLANK(CD403)),NOT(ISBLANK(CE403)))),#N/A,
IF(ISBLANK(CB403),"",
IF(AND(NOT(ISERROR(VLOOKUP(CB403,MonsterTable!$A:$B,MATCH(MonsterTable!$B$1,MonsterTable!$A$1:$B$1,0),0))),OR(ISBLANK(CD403),ISBLANK(CE403))),#N/A,
IFERROR(VLOOKUP(CB403,MonsterTable!$A:$B,MATCH(MonsterTable!$B$1,MonsterTable!$A$1:$B$1,0),0),
IF(OR(NOT(ISBLANK(CD403)),ISBLANK(CE403)),#N/A,
IF(CB403="empty","empty",
VLOOKUP(CB403,MonsterGroupTable!$A:$A,1,0)))))))</f>
        <v/>
      </c>
      <c r="CJ403" s="2" t="str">
        <f>IF(AND(ISBLANK(CI403),OR(NOT(ISBLANK(CK403)),NOT(ISBLANK(CL403)))),#N/A,
IF(ISBLANK(CI403),"",
IF(AND(NOT(ISERROR(VLOOKUP(CI403,MonsterTable!$A:$B,MATCH(MonsterTable!$B$1,MonsterTable!$A$1:$B$1,0),0))),OR(ISBLANK(CK403),ISBLANK(CL403))),#N/A,
IFERROR(VLOOKUP(CI403,MonsterTable!$A:$B,MATCH(MonsterTable!$B$1,MonsterTable!$A$1:$B$1,0),0),
IF(OR(NOT(ISBLANK(CK403)),ISBLANK(CL403)),#N/A,
IF(CI403="empty","empty",
VLOOKUP(CI403,MonsterGroupTable!$A:$A,1,0)))))))</f>
        <v/>
      </c>
    </row>
    <row r="404" spans="1:88">
      <c r="A404">
        <v>10403</v>
      </c>
      <c r="B404">
        <f t="shared" si="12"/>
        <v>1.1000000000000001</v>
      </c>
      <c r="C404">
        <f t="shared" si="12"/>
        <v>1.1000000000000001</v>
      </c>
      <c r="F404">
        <v>1260</v>
      </c>
      <c r="G404">
        <v>30292</v>
      </c>
      <c r="H404">
        <v>0</v>
      </c>
      <c r="I404">
        <v>0</v>
      </c>
      <c r="J404">
        <v>0</v>
      </c>
      <c r="K404" t="s">
        <v>28</v>
      </c>
      <c r="L404" t="s">
        <v>260</v>
      </c>
      <c r="M404" t="s">
        <v>79</v>
      </c>
      <c r="N404" t="s">
        <v>80</v>
      </c>
      <c r="O404">
        <v>0</v>
      </c>
      <c r="P404">
        <v>-4.75</v>
      </c>
      <c r="Q404">
        <v>-3.5</v>
      </c>
      <c r="R404">
        <v>4.75</v>
      </c>
      <c r="S404">
        <v>3</v>
      </c>
      <c r="T404">
        <v>-13.5</v>
      </c>
      <c r="U404">
        <v>2.5499999999999998</v>
      </c>
      <c r="V404">
        <v>-6.75</v>
      </c>
      <c r="W404" t="str">
        <f t="shared" si="13"/>
        <v>g101,5</v>
      </c>
      <c r="X404" s="1" t="s">
        <v>445</v>
      </c>
      <c r="Y404" s="2" t="str">
        <f>IF(AND(ISBLANK(X404),OR(NOT(ISBLANK(Z404)),NOT(ISBLANK(AA404)))),#N/A,
IF(ISBLANK(X404),"",
IF(AND(NOT(ISERROR(VLOOKUP(X404,MonsterTable!$A:$B,MATCH(MonsterTable!$B$1,MonsterTable!$A$1:$B$1,0),0))),OR(ISBLANK(Z404),ISBLANK(AA404))),#N/A,
IFERROR(VLOOKUP(X404,MonsterTable!$A:$B,MATCH(MonsterTable!$B$1,MonsterTable!$A$1:$B$1,0),0),
IF(OR(NOT(ISBLANK(Z404)),ISBLANK(AA404)),#N/A,
IF(X404="empty","empty",
VLOOKUP(X404,MonsterGroupTable!$A:$A,1,0)))))))</f>
        <v>g101</v>
      </c>
      <c r="AA404">
        <v>5</v>
      </c>
      <c r="AF404" s="2" t="str">
        <f>IF(AND(ISBLANK(AE404),OR(NOT(ISBLANK(AG404)),NOT(ISBLANK(AH404)))),#N/A,
IF(ISBLANK(AE404),"",
IF(AND(NOT(ISERROR(VLOOKUP(AE404,MonsterTable!$A:$B,MATCH(MonsterTable!$B$1,MonsterTable!$A$1:$B$1,0),0))),OR(ISBLANK(AG404),ISBLANK(AH404))),#N/A,
IFERROR(VLOOKUP(AE404,MonsterTable!$A:$B,MATCH(MonsterTable!$B$1,MonsterTable!$A$1:$B$1,0),0),
IF(OR(NOT(ISBLANK(AG404)),ISBLANK(AH404)),#N/A,
IF(AE404="empty","empty",
VLOOKUP(AE404,MonsterGroupTable!$A:$A,1,0)))))))</f>
        <v/>
      </c>
      <c r="AM404" s="2" t="str">
        <f>IF(AND(ISBLANK(AL404),OR(NOT(ISBLANK(AN404)),NOT(ISBLANK(AO404)))),#N/A,
IF(ISBLANK(AL404),"",
IF(AND(NOT(ISERROR(VLOOKUP(AL404,MonsterTable!$A:$B,MATCH(MonsterTable!$B$1,MonsterTable!$A$1:$B$1,0),0))),OR(ISBLANK(AN404),ISBLANK(AO404))),#N/A,
IFERROR(VLOOKUP(AL404,MonsterTable!$A:$B,MATCH(MonsterTable!$B$1,MonsterTable!$A$1:$B$1,0),0),
IF(OR(NOT(ISBLANK(AN404)),ISBLANK(AO404)),#N/A,
IF(AL404="empty","empty",
VLOOKUP(AL404,MonsterGroupTable!$A:$A,1,0)))))))</f>
        <v/>
      </c>
      <c r="AT404" s="2" t="str">
        <f>IF(AND(ISBLANK(AS404),OR(NOT(ISBLANK(AU404)),NOT(ISBLANK(AV404)))),#N/A,
IF(ISBLANK(AS404),"",
IF(AND(NOT(ISERROR(VLOOKUP(AS404,MonsterTable!$A:$B,MATCH(MonsterTable!$B$1,MonsterTable!$A$1:$B$1,0),0))),OR(ISBLANK(AU404),ISBLANK(AV404))),#N/A,
IFERROR(VLOOKUP(AS404,MonsterTable!$A:$B,MATCH(MonsterTable!$B$1,MonsterTable!$A$1:$B$1,0),0),
IF(OR(NOT(ISBLANK(AU404)),ISBLANK(AV404)),#N/A,
IF(AS404="empty","empty",
VLOOKUP(AS404,MonsterGroupTable!$A:$A,1,0)))))))</f>
        <v/>
      </c>
      <c r="BA404" s="2" t="str">
        <f>IF(AND(ISBLANK(AZ404),OR(NOT(ISBLANK(BB404)),NOT(ISBLANK(BC404)))),#N/A,
IF(ISBLANK(AZ404),"",
IF(AND(NOT(ISERROR(VLOOKUP(AZ404,MonsterTable!$A:$B,MATCH(MonsterTable!$B$1,MonsterTable!$A$1:$B$1,0),0))),OR(ISBLANK(BB404),ISBLANK(BC404))),#N/A,
IFERROR(VLOOKUP(AZ404,MonsterTable!$A:$B,MATCH(MonsterTable!$B$1,MonsterTable!$A$1:$B$1,0),0),
IF(OR(NOT(ISBLANK(BB404)),ISBLANK(BC404)),#N/A,
IF(AZ404="empty","empty",
VLOOKUP(AZ404,MonsterGroupTable!$A:$A,1,0)))))))</f>
        <v/>
      </c>
      <c r="BH404" s="2" t="str">
        <f>IF(AND(ISBLANK(BG404),OR(NOT(ISBLANK(BI404)),NOT(ISBLANK(BJ404)))),#N/A,
IF(ISBLANK(BG404),"",
IF(AND(NOT(ISERROR(VLOOKUP(BG404,MonsterTable!$A:$B,MATCH(MonsterTable!$B$1,MonsterTable!$A$1:$B$1,0),0))),OR(ISBLANK(BI404),ISBLANK(BJ404))),#N/A,
IFERROR(VLOOKUP(BG404,MonsterTable!$A:$B,MATCH(MonsterTable!$B$1,MonsterTable!$A$1:$B$1,0),0),
IF(OR(NOT(ISBLANK(BI404)),ISBLANK(BJ404)),#N/A,
IF(BG404="empty","empty",
VLOOKUP(BG404,MonsterGroupTable!$A:$A,1,0)))))))</f>
        <v/>
      </c>
      <c r="BO404" s="2" t="str">
        <f>IF(AND(ISBLANK(BN404),OR(NOT(ISBLANK(BP404)),NOT(ISBLANK(BQ404)))),#N/A,
IF(ISBLANK(BN404),"",
IF(AND(NOT(ISERROR(VLOOKUP(BN404,MonsterTable!$A:$B,MATCH(MonsterTable!$B$1,MonsterTable!$A$1:$B$1,0),0))),OR(ISBLANK(BP404),ISBLANK(BQ404))),#N/A,
IFERROR(VLOOKUP(BN404,MonsterTable!$A:$B,MATCH(MonsterTable!$B$1,MonsterTable!$A$1:$B$1,0),0),
IF(OR(NOT(ISBLANK(BP404)),ISBLANK(BQ404)),#N/A,
IF(BN404="empty","empty",
VLOOKUP(BN404,MonsterGroupTable!$A:$A,1,0)))))))</f>
        <v/>
      </c>
      <c r="BV404" s="2" t="str">
        <f>IF(AND(ISBLANK(BU404),OR(NOT(ISBLANK(BW404)),NOT(ISBLANK(BX404)))),#N/A,
IF(ISBLANK(BU404),"",
IF(AND(NOT(ISERROR(VLOOKUP(BU404,MonsterTable!$A:$B,MATCH(MonsterTable!$B$1,MonsterTable!$A$1:$B$1,0),0))),OR(ISBLANK(BW404),ISBLANK(BX404))),#N/A,
IFERROR(VLOOKUP(BU404,MonsterTable!$A:$B,MATCH(MonsterTable!$B$1,MonsterTable!$A$1:$B$1,0),0),
IF(OR(NOT(ISBLANK(BW404)),ISBLANK(BX404)),#N/A,
IF(BU404="empty","empty",
VLOOKUP(BU404,MonsterGroupTable!$A:$A,1,0)))))))</f>
        <v/>
      </c>
      <c r="CC404" s="2" t="str">
        <f>IF(AND(ISBLANK(CB404),OR(NOT(ISBLANK(CD404)),NOT(ISBLANK(CE404)))),#N/A,
IF(ISBLANK(CB404),"",
IF(AND(NOT(ISERROR(VLOOKUP(CB404,MonsterTable!$A:$B,MATCH(MonsterTable!$B$1,MonsterTable!$A$1:$B$1,0),0))),OR(ISBLANK(CD404),ISBLANK(CE404))),#N/A,
IFERROR(VLOOKUP(CB404,MonsterTable!$A:$B,MATCH(MonsterTable!$B$1,MonsterTable!$A$1:$B$1,0),0),
IF(OR(NOT(ISBLANK(CD404)),ISBLANK(CE404)),#N/A,
IF(CB404="empty","empty",
VLOOKUP(CB404,MonsterGroupTable!$A:$A,1,0)))))))</f>
        <v/>
      </c>
      <c r="CJ404" s="2" t="str">
        <f>IF(AND(ISBLANK(CI404),OR(NOT(ISBLANK(CK404)),NOT(ISBLANK(CL404)))),#N/A,
IF(ISBLANK(CI404),"",
IF(AND(NOT(ISERROR(VLOOKUP(CI404,MonsterTable!$A:$B,MATCH(MonsterTable!$B$1,MonsterTable!$A$1:$B$1,0),0))),OR(ISBLANK(CK404),ISBLANK(CL404))),#N/A,
IFERROR(VLOOKUP(CI404,MonsterTable!$A:$B,MATCH(MonsterTable!$B$1,MonsterTable!$A$1:$B$1,0),0),
IF(OR(NOT(ISBLANK(CK404)),ISBLANK(CL404)),#N/A,
IF(CI404="empty","empty",
VLOOKUP(CI404,MonsterGroupTable!$A:$A,1,0)))))))</f>
        <v/>
      </c>
    </row>
    <row r="405" spans="1:88">
      <c r="A405">
        <v>10404</v>
      </c>
      <c r="B405">
        <f t="shared" si="12"/>
        <v>1.1000000000000001</v>
      </c>
      <c r="C405">
        <f t="shared" si="12"/>
        <v>1.1000000000000001</v>
      </c>
      <c r="F405">
        <v>1260</v>
      </c>
      <c r="G405">
        <v>30481</v>
      </c>
      <c r="H405">
        <v>0</v>
      </c>
      <c r="I405">
        <v>0</v>
      </c>
      <c r="J405">
        <v>0</v>
      </c>
      <c r="K405" t="s">
        <v>28</v>
      </c>
      <c r="L405" t="s">
        <v>260</v>
      </c>
      <c r="M405" t="s">
        <v>79</v>
      </c>
      <c r="N405" t="s">
        <v>80</v>
      </c>
      <c r="O405">
        <v>0</v>
      </c>
      <c r="P405">
        <v>-4.75</v>
      </c>
      <c r="Q405">
        <v>-3.5</v>
      </c>
      <c r="R405">
        <v>4.75</v>
      </c>
      <c r="S405">
        <v>3</v>
      </c>
      <c r="T405">
        <v>-13.5</v>
      </c>
      <c r="U405">
        <v>2.5499999999999998</v>
      </c>
      <c r="V405">
        <v>-6.75</v>
      </c>
      <c r="W405" t="str">
        <f t="shared" si="13"/>
        <v>g101,5</v>
      </c>
      <c r="X405" s="1" t="s">
        <v>445</v>
      </c>
      <c r="Y405" s="2" t="str">
        <f>IF(AND(ISBLANK(X405),OR(NOT(ISBLANK(Z405)),NOT(ISBLANK(AA405)))),#N/A,
IF(ISBLANK(X405),"",
IF(AND(NOT(ISERROR(VLOOKUP(X405,MonsterTable!$A:$B,MATCH(MonsterTable!$B$1,MonsterTable!$A$1:$B$1,0),0))),OR(ISBLANK(Z405),ISBLANK(AA405))),#N/A,
IFERROR(VLOOKUP(X405,MonsterTable!$A:$B,MATCH(MonsterTable!$B$1,MonsterTable!$A$1:$B$1,0),0),
IF(OR(NOT(ISBLANK(Z405)),ISBLANK(AA405)),#N/A,
IF(X405="empty","empty",
VLOOKUP(X405,MonsterGroupTable!$A:$A,1,0)))))))</f>
        <v>g101</v>
      </c>
      <c r="AA405">
        <v>5</v>
      </c>
      <c r="AF405" s="2" t="str">
        <f>IF(AND(ISBLANK(AE405),OR(NOT(ISBLANK(AG405)),NOT(ISBLANK(AH405)))),#N/A,
IF(ISBLANK(AE405),"",
IF(AND(NOT(ISERROR(VLOOKUP(AE405,MonsterTable!$A:$B,MATCH(MonsterTable!$B$1,MonsterTable!$A$1:$B$1,0),0))),OR(ISBLANK(AG405),ISBLANK(AH405))),#N/A,
IFERROR(VLOOKUP(AE405,MonsterTable!$A:$B,MATCH(MonsterTable!$B$1,MonsterTable!$A$1:$B$1,0),0),
IF(OR(NOT(ISBLANK(AG405)),ISBLANK(AH405)),#N/A,
IF(AE405="empty","empty",
VLOOKUP(AE405,MonsterGroupTable!$A:$A,1,0)))))))</f>
        <v/>
      </c>
      <c r="AM405" s="2" t="str">
        <f>IF(AND(ISBLANK(AL405),OR(NOT(ISBLANK(AN405)),NOT(ISBLANK(AO405)))),#N/A,
IF(ISBLANK(AL405),"",
IF(AND(NOT(ISERROR(VLOOKUP(AL405,MonsterTable!$A:$B,MATCH(MonsterTable!$B$1,MonsterTable!$A$1:$B$1,0),0))),OR(ISBLANK(AN405),ISBLANK(AO405))),#N/A,
IFERROR(VLOOKUP(AL405,MonsterTable!$A:$B,MATCH(MonsterTable!$B$1,MonsterTable!$A$1:$B$1,0),0),
IF(OR(NOT(ISBLANK(AN405)),ISBLANK(AO405)),#N/A,
IF(AL405="empty","empty",
VLOOKUP(AL405,MonsterGroupTable!$A:$A,1,0)))))))</f>
        <v/>
      </c>
      <c r="AT405" s="2" t="str">
        <f>IF(AND(ISBLANK(AS405),OR(NOT(ISBLANK(AU405)),NOT(ISBLANK(AV405)))),#N/A,
IF(ISBLANK(AS405),"",
IF(AND(NOT(ISERROR(VLOOKUP(AS405,MonsterTable!$A:$B,MATCH(MonsterTable!$B$1,MonsterTable!$A$1:$B$1,0),0))),OR(ISBLANK(AU405),ISBLANK(AV405))),#N/A,
IFERROR(VLOOKUP(AS405,MonsterTable!$A:$B,MATCH(MonsterTable!$B$1,MonsterTable!$A$1:$B$1,0),0),
IF(OR(NOT(ISBLANK(AU405)),ISBLANK(AV405)),#N/A,
IF(AS405="empty","empty",
VLOOKUP(AS405,MonsterGroupTable!$A:$A,1,0)))))))</f>
        <v/>
      </c>
      <c r="BA405" s="2" t="str">
        <f>IF(AND(ISBLANK(AZ405),OR(NOT(ISBLANK(BB405)),NOT(ISBLANK(BC405)))),#N/A,
IF(ISBLANK(AZ405),"",
IF(AND(NOT(ISERROR(VLOOKUP(AZ405,MonsterTable!$A:$B,MATCH(MonsterTable!$B$1,MonsterTable!$A$1:$B$1,0),0))),OR(ISBLANK(BB405),ISBLANK(BC405))),#N/A,
IFERROR(VLOOKUP(AZ405,MonsterTable!$A:$B,MATCH(MonsterTable!$B$1,MonsterTable!$A$1:$B$1,0),0),
IF(OR(NOT(ISBLANK(BB405)),ISBLANK(BC405)),#N/A,
IF(AZ405="empty","empty",
VLOOKUP(AZ405,MonsterGroupTable!$A:$A,1,0)))))))</f>
        <v/>
      </c>
      <c r="BH405" s="2" t="str">
        <f>IF(AND(ISBLANK(BG405),OR(NOT(ISBLANK(BI405)),NOT(ISBLANK(BJ405)))),#N/A,
IF(ISBLANK(BG405),"",
IF(AND(NOT(ISERROR(VLOOKUP(BG405,MonsterTable!$A:$B,MATCH(MonsterTable!$B$1,MonsterTable!$A$1:$B$1,0),0))),OR(ISBLANK(BI405),ISBLANK(BJ405))),#N/A,
IFERROR(VLOOKUP(BG405,MonsterTable!$A:$B,MATCH(MonsterTable!$B$1,MonsterTable!$A$1:$B$1,0),0),
IF(OR(NOT(ISBLANK(BI405)),ISBLANK(BJ405)),#N/A,
IF(BG405="empty","empty",
VLOOKUP(BG405,MonsterGroupTable!$A:$A,1,0)))))))</f>
        <v/>
      </c>
      <c r="BO405" s="2" t="str">
        <f>IF(AND(ISBLANK(BN405),OR(NOT(ISBLANK(BP405)),NOT(ISBLANK(BQ405)))),#N/A,
IF(ISBLANK(BN405),"",
IF(AND(NOT(ISERROR(VLOOKUP(BN405,MonsterTable!$A:$B,MATCH(MonsterTable!$B$1,MonsterTable!$A$1:$B$1,0),0))),OR(ISBLANK(BP405),ISBLANK(BQ405))),#N/A,
IFERROR(VLOOKUP(BN405,MonsterTable!$A:$B,MATCH(MonsterTable!$B$1,MonsterTable!$A$1:$B$1,0),0),
IF(OR(NOT(ISBLANK(BP405)),ISBLANK(BQ405)),#N/A,
IF(BN405="empty","empty",
VLOOKUP(BN405,MonsterGroupTable!$A:$A,1,0)))))))</f>
        <v/>
      </c>
      <c r="BV405" s="2" t="str">
        <f>IF(AND(ISBLANK(BU405),OR(NOT(ISBLANK(BW405)),NOT(ISBLANK(BX405)))),#N/A,
IF(ISBLANK(BU405),"",
IF(AND(NOT(ISERROR(VLOOKUP(BU405,MonsterTable!$A:$B,MATCH(MonsterTable!$B$1,MonsterTable!$A$1:$B$1,0),0))),OR(ISBLANK(BW405),ISBLANK(BX405))),#N/A,
IFERROR(VLOOKUP(BU405,MonsterTable!$A:$B,MATCH(MonsterTable!$B$1,MonsterTable!$A$1:$B$1,0),0),
IF(OR(NOT(ISBLANK(BW405)),ISBLANK(BX405)),#N/A,
IF(BU405="empty","empty",
VLOOKUP(BU405,MonsterGroupTable!$A:$A,1,0)))))))</f>
        <v/>
      </c>
      <c r="CC405" s="2" t="str">
        <f>IF(AND(ISBLANK(CB405),OR(NOT(ISBLANK(CD405)),NOT(ISBLANK(CE405)))),#N/A,
IF(ISBLANK(CB405),"",
IF(AND(NOT(ISERROR(VLOOKUP(CB405,MonsterTable!$A:$B,MATCH(MonsterTable!$B$1,MonsterTable!$A$1:$B$1,0),0))),OR(ISBLANK(CD405),ISBLANK(CE405))),#N/A,
IFERROR(VLOOKUP(CB405,MonsterTable!$A:$B,MATCH(MonsterTable!$B$1,MonsterTable!$A$1:$B$1,0),0),
IF(OR(NOT(ISBLANK(CD405)),ISBLANK(CE405)),#N/A,
IF(CB405="empty","empty",
VLOOKUP(CB405,MonsterGroupTable!$A:$A,1,0)))))))</f>
        <v/>
      </c>
      <c r="CJ405" s="2" t="str">
        <f>IF(AND(ISBLANK(CI405),OR(NOT(ISBLANK(CK405)),NOT(ISBLANK(CL405)))),#N/A,
IF(ISBLANK(CI405),"",
IF(AND(NOT(ISERROR(VLOOKUP(CI405,MonsterTable!$A:$B,MATCH(MonsterTable!$B$1,MonsterTable!$A$1:$B$1,0),0))),OR(ISBLANK(CK405),ISBLANK(CL405))),#N/A,
IFERROR(VLOOKUP(CI405,MonsterTable!$A:$B,MATCH(MonsterTable!$B$1,MonsterTable!$A$1:$B$1,0),0),
IF(OR(NOT(ISBLANK(CK405)),ISBLANK(CL405)),#N/A,
IF(CI405="empty","empty",
VLOOKUP(CI405,MonsterGroupTable!$A:$A,1,0)))))))</f>
        <v/>
      </c>
    </row>
    <row r="406" spans="1:88">
      <c r="A406">
        <v>10405</v>
      </c>
      <c r="B406">
        <f t="shared" si="12"/>
        <v>1.1000000000000001</v>
      </c>
      <c r="C406">
        <f t="shared" si="12"/>
        <v>1.1000000000000001</v>
      </c>
      <c r="F406">
        <v>1260</v>
      </c>
      <c r="G406">
        <v>30670</v>
      </c>
      <c r="H406">
        <v>0</v>
      </c>
      <c r="I406">
        <v>0</v>
      </c>
      <c r="J406">
        <v>0</v>
      </c>
      <c r="K406" t="s">
        <v>28</v>
      </c>
      <c r="L406" t="s">
        <v>260</v>
      </c>
      <c r="M406" t="s">
        <v>79</v>
      </c>
      <c r="N406" t="s">
        <v>80</v>
      </c>
      <c r="O406">
        <v>0</v>
      </c>
      <c r="P406">
        <v>-4.75</v>
      </c>
      <c r="Q406">
        <v>-3.5</v>
      </c>
      <c r="R406">
        <v>4.75</v>
      </c>
      <c r="S406">
        <v>3</v>
      </c>
      <c r="T406">
        <v>-13.5</v>
      </c>
      <c r="U406">
        <v>2.5499999999999998</v>
      </c>
      <c r="V406">
        <v>-6.75</v>
      </c>
      <c r="W406" t="str">
        <f t="shared" si="13"/>
        <v>g101,5</v>
      </c>
      <c r="X406" s="1" t="s">
        <v>445</v>
      </c>
      <c r="Y406" s="2" t="str">
        <f>IF(AND(ISBLANK(X406),OR(NOT(ISBLANK(Z406)),NOT(ISBLANK(AA406)))),#N/A,
IF(ISBLANK(X406),"",
IF(AND(NOT(ISERROR(VLOOKUP(X406,MonsterTable!$A:$B,MATCH(MonsterTable!$B$1,MonsterTable!$A$1:$B$1,0),0))),OR(ISBLANK(Z406),ISBLANK(AA406))),#N/A,
IFERROR(VLOOKUP(X406,MonsterTable!$A:$B,MATCH(MonsterTable!$B$1,MonsterTable!$A$1:$B$1,0),0),
IF(OR(NOT(ISBLANK(Z406)),ISBLANK(AA406)),#N/A,
IF(X406="empty","empty",
VLOOKUP(X406,MonsterGroupTable!$A:$A,1,0)))))))</f>
        <v>g101</v>
      </c>
      <c r="AA406">
        <v>5</v>
      </c>
      <c r="AF406" s="2" t="str">
        <f>IF(AND(ISBLANK(AE406),OR(NOT(ISBLANK(AG406)),NOT(ISBLANK(AH406)))),#N/A,
IF(ISBLANK(AE406),"",
IF(AND(NOT(ISERROR(VLOOKUP(AE406,MonsterTable!$A:$B,MATCH(MonsterTable!$B$1,MonsterTable!$A$1:$B$1,0),0))),OR(ISBLANK(AG406),ISBLANK(AH406))),#N/A,
IFERROR(VLOOKUP(AE406,MonsterTable!$A:$B,MATCH(MonsterTable!$B$1,MonsterTable!$A$1:$B$1,0),0),
IF(OR(NOT(ISBLANK(AG406)),ISBLANK(AH406)),#N/A,
IF(AE406="empty","empty",
VLOOKUP(AE406,MonsterGroupTable!$A:$A,1,0)))))))</f>
        <v/>
      </c>
      <c r="AM406" s="2" t="str">
        <f>IF(AND(ISBLANK(AL406),OR(NOT(ISBLANK(AN406)),NOT(ISBLANK(AO406)))),#N/A,
IF(ISBLANK(AL406),"",
IF(AND(NOT(ISERROR(VLOOKUP(AL406,MonsterTable!$A:$B,MATCH(MonsterTable!$B$1,MonsterTable!$A$1:$B$1,0),0))),OR(ISBLANK(AN406),ISBLANK(AO406))),#N/A,
IFERROR(VLOOKUP(AL406,MonsterTable!$A:$B,MATCH(MonsterTable!$B$1,MonsterTable!$A$1:$B$1,0),0),
IF(OR(NOT(ISBLANK(AN406)),ISBLANK(AO406)),#N/A,
IF(AL406="empty","empty",
VLOOKUP(AL406,MonsterGroupTable!$A:$A,1,0)))))))</f>
        <v/>
      </c>
      <c r="AT406" s="2" t="str">
        <f>IF(AND(ISBLANK(AS406),OR(NOT(ISBLANK(AU406)),NOT(ISBLANK(AV406)))),#N/A,
IF(ISBLANK(AS406),"",
IF(AND(NOT(ISERROR(VLOOKUP(AS406,MonsterTable!$A:$B,MATCH(MonsterTable!$B$1,MonsterTable!$A$1:$B$1,0),0))),OR(ISBLANK(AU406),ISBLANK(AV406))),#N/A,
IFERROR(VLOOKUP(AS406,MonsterTable!$A:$B,MATCH(MonsterTable!$B$1,MonsterTable!$A$1:$B$1,0),0),
IF(OR(NOT(ISBLANK(AU406)),ISBLANK(AV406)),#N/A,
IF(AS406="empty","empty",
VLOOKUP(AS406,MonsterGroupTable!$A:$A,1,0)))))))</f>
        <v/>
      </c>
      <c r="BA406" s="2" t="str">
        <f>IF(AND(ISBLANK(AZ406),OR(NOT(ISBLANK(BB406)),NOT(ISBLANK(BC406)))),#N/A,
IF(ISBLANK(AZ406),"",
IF(AND(NOT(ISERROR(VLOOKUP(AZ406,MonsterTable!$A:$B,MATCH(MonsterTable!$B$1,MonsterTable!$A$1:$B$1,0),0))),OR(ISBLANK(BB406),ISBLANK(BC406))),#N/A,
IFERROR(VLOOKUP(AZ406,MonsterTable!$A:$B,MATCH(MonsterTable!$B$1,MonsterTable!$A$1:$B$1,0),0),
IF(OR(NOT(ISBLANK(BB406)),ISBLANK(BC406)),#N/A,
IF(AZ406="empty","empty",
VLOOKUP(AZ406,MonsterGroupTable!$A:$A,1,0)))))))</f>
        <v/>
      </c>
      <c r="BH406" s="2" t="str">
        <f>IF(AND(ISBLANK(BG406),OR(NOT(ISBLANK(BI406)),NOT(ISBLANK(BJ406)))),#N/A,
IF(ISBLANK(BG406),"",
IF(AND(NOT(ISERROR(VLOOKUP(BG406,MonsterTable!$A:$B,MATCH(MonsterTable!$B$1,MonsterTable!$A$1:$B$1,0),0))),OR(ISBLANK(BI406),ISBLANK(BJ406))),#N/A,
IFERROR(VLOOKUP(BG406,MonsterTable!$A:$B,MATCH(MonsterTable!$B$1,MonsterTable!$A$1:$B$1,0),0),
IF(OR(NOT(ISBLANK(BI406)),ISBLANK(BJ406)),#N/A,
IF(BG406="empty","empty",
VLOOKUP(BG406,MonsterGroupTable!$A:$A,1,0)))))))</f>
        <v/>
      </c>
      <c r="BO406" s="2" t="str">
        <f>IF(AND(ISBLANK(BN406),OR(NOT(ISBLANK(BP406)),NOT(ISBLANK(BQ406)))),#N/A,
IF(ISBLANK(BN406),"",
IF(AND(NOT(ISERROR(VLOOKUP(BN406,MonsterTable!$A:$B,MATCH(MonsterTable!$B$1,MonsterTable!$A$1:$B$1,0),0))),OR(ISBLANK(BP406),ISBLANK(BQ406))),#N/A,
IFERROR(VLOOKUP(BN406,MonsterTable!$A:$B,MATCH(MonsterTable!$B$1,MonsterTable!$A$1:$B$1,0),0),
IF(OR(NOT(ISBLANK(BP406)),ISBLANK(BQ406)),#N/A,
IF(BN406="empty","empty",
VLOOKUP(BN406,MonsterGroupTable!$A:$A,1,0)))))))</f>
        <v/>
      </c>
      <c r="BV406" s="2" t="str">
        <f>IF(AND(ISBLANK(BU406),OR(NOT(ISBLANK(BW406)),NOT(ISBLANK(BX406)))),#N/A,
IF(ISBLANK(BU406),"",
IF(AND(NOT(ISERROR(VLOOKUP(BU406,MonsterTable!$A:$B,MATCH(MonsterTable!$B$1,MonsterTable!$A$1:$B$1,0),0))),OR(ISBLANK(BW406),ISBLANK(BX406))),#N/A,
IFERROR(VLOOKUP(BU406,MonsterTable!$A:$B,MATCH(MonsterTable!$B$1,MonsterTable!$A$1:$B$1,0),0),
IF(OR(NOT(ISBLANK(BW406)),ISBLANK(BX406)),#N/A,
IF(BU406="empty","empty",
VLOOKUP(BU406,MonsterGroupTable!$A:$A,1,0)))))))</f>
        <v/>
      </c>
      <c r="CC406" s="2" t="str">
        <f>IF(AND(ISBLANK(CB406),OR(NOT(ISBLANK(CD406)),NOT(ISBLANK(CE406)))),#N/A,
IF(ISBLANK(CB406),"",
IF(AND(NOT(ISERROR(VLOOKUP(CB406,MonsterTable!$A:$B,MATCH(MonsterTable!$B$1,MonsterTable!$A$1:$B$1,0),0))),OR(ISBLANK(CD406),ISBLANK(CE406))),#N/A,
IFERROR(VLOOKUP(CB406,MonsterTable!$A:$B,MATCH(MonsterTable!$B$1,MonsterTable!$A$1:$B$1,0),0),
IF(OR(NOT(ISBLANK(CD406)),ISBLANK(CE406)),#N/A,
IF(CB406="empty","empty",
VLOOKUP(CB406,MonsterGroupTable!$A:$A,1,0)))))))</f>
        <v/>
      </c>
      <c r="CJ406" s="2" t="str">
        <f>IF(AND(ISBLANK(CI406),OR(NOT(ISBLANK(CK406)),NOT(ISBLANK(CL406)))),#N/A,
IF(ISBLANK(CI406),"",
IF(AND(NOT(ISERROR(VLOOKUP(CI406,MonsterTable!$A:$B,MATCH(MonsterTable!$B$1,MonsterTable!$A$1:$B$1,0),0))),OR(ISBLANK(CK406),ISBLANK(CL406))),#N/A,
IFERROR(VLOOKUP(CI406,MonsterTable!$A:$B,MATCH(MonsterTable!$B$1,MonsterTable!$A$1:$B$1,0),0),
IF(OR(NOT(ISBLANK(CK406)),ISBLANK(CL406)),#N/A,
IF(CI406="empty","empty",
VLOOKUP(CI406,MonsterGroupTable!$A:$A,1,0)))))))</f>
        <v/>
      </c>
    </row>
    <row r="407" spans="1:88">
      <c r="A407">
        <v>10406</v>
      </c>
      <c r="B407">
        <f t="shared" si="12"/>
        <v>1.1000000000000001</v>
      </c>
      <c r="C407">
        <f t="shared" si="12"/>
        <v>1.1000000000000001</v>
      </c>
      <c r="F407">
        <v>1260</v>
      </c>
      <c r="G407">
        <v>30859</v>
      </c>
      <c r="H407">
        <v>0</v>
      </c>
      <c r="I407">
        <v>0</v>
      </c>
      <c r="J407">
        <v>0</v>
      </c>
      <c r="K407" t="s">
        <v>28</v>
      </c>
      <c r="L407" t="s">
        <v>260</v>
      </c>
      <c r="M407" t="s">
        <v>79</v>
      </c>
      <c r="N407" t="s">
        <v>80</v>
      </c>
      <c r="O407">
        <v>0</v>
      </c>
      <c r="P407">
        <v>-4.75</v>
      </c>
      <c r="Q407">
        <v>-3.5</v>
      </c>
      <c r="R407">
        <v>4.75</v>
      </c>
      <c r="S407">
        <v>3</v>
      </c>
      <c r="T407">
        <v>-13.5</v>
      </c>
      <c r="U407">
        <v>2.5499999999999998</v>
      </c>
      <c r="V407">
        <v>-6.75</v>
      </c>
      <c r="W407" t="str">
        <f t="shared" si="13"/>
        <v>g101,5</v>
      </c>
      <c r="X407" s="1" t="s">
        <v>445</v>
      </c>
      <c r="Y407" s="2" t="str">
        <f>IF(AND(ISBLANK(X407),OR(NOT(ISBLANK(Z407)),NOT(ISBLANK(AA407)))),#N/A,
IF(ISBLANK(X407),"",
IF(AND(NOT(ISERROR(VLOOKUP(X407,MonsterTable!$A:$B,MATCH(MonsterTable!$B$1,MonsterTable!$A$1:$B$1,0),0))),OR(ISBLANK(Z407),ISBLANK(AA407))),#N/A,
IFERROR(VLOOKUP(X407,MonsterTable!$A:$B,MATCH(MonsterTable!$B$1,MonsterTable!$A$1:$B$1,0),0),
IF(OR(NOT(ISBLANK(Z407)),ISBLANK(AA407)),#N/A,
IF(X407="empty","empty",
VLOOKUP(X407,MonsterGroupTable!$A:$A,1,0)))))))</f>
        <v>g101</v>
      </c>
      <c r="AA407">
        <v>5</v>
      </c>
      <c r="AF407" s="2" t="str">
        <f>IF(AND(ISBLANK(AE407),OR(NOT(ISBLANK(AG407)),NOT(ISBLANK(AH407)))),#N/A,
IF(ISBLANK(AE407),"",
IF(AND(NOT(ISERROR(VLOOKUP(AE407,MonsterTable!$A:$B,MATCH(MonsterTable!$B$1,MonsterTable!$A$1:$B$1,0),0))),OR(ISBLANK(AG407),ISBLANK(AH407))),#N/A,
IFERROR(VLOOKUP(AE407,MonsterTable!$A:$B,MATCH(MonsterTable!$B$1,MonsterTable!$A$1:$B$1,0),0),
IF(OR(NOT(ISBLANK(AG407)),ISBLANK(AH407)),#N/A,
IF(AE407="empty","empty",
VLOOKUP(AE407,MonsterGroupTable!$A:$A,1,0)))))))</f>
        <v/>
      </c>
      <c r="AM407" s="2" t="str">
        <f>IF(AND(ISBLANK(AL407),OR(NOT(ISBLANK(AN407)),NOT(ISBLANK(AO407)))),#N/A,
IF(ISBLANK(AL407),"",
IF(AND(NOT(ISERROR(VLOOKUP(AL407,MonsterTable!$A:$B,MATCH(MonsterTable!$B$1,MonsterTable!$A$1:$B$1,0),0))),OR(ISBLANK(AN407),ISBLANK(AO407))),#N/A,
IFERROR(VLOOKUP(AL407,MonsterTable!$A:$B,MATCH(MonsterTable!$B$1,MonsterTable!$A$1:$B$1,0),0),
IF(OR(NOT(ISBLANK(AN407)),ISBLANK(AO407)),#N/A,
IF(AL407="empty","empty",
VLOOKUP(AL407,MonsterGroupTable!$A:$A,1,0)))))))</f>
        <v/>
      </c>
      <c r="AT407" s="2" t="str">
        <f>IF(AND(ISBLANK(AS407),OR(NOT(ISBLANK(AU407)),NOT(ISBLANK(AV407)))),#N/A,
IF(ISBLANK(AS407),"",
IF(AND(NOT(ISERROR(VLOOKUP(AS407,MonsterTable!$A:$B,MATCH(MonsterTable!$B$1,MonsterTable!$A$1:$B$1,0),0))),OR(ISBLANK(AU407),ISBLANK(AV407))),#N/A,
IFERROR(VLOOKUP(AS407,MonsterTable!$A:$B,MATCH(MonsterTable!$B$1,MonsterTable!$A$1:$B$1,0),0),
IF(OR(NOT(ISBLANK(AU407)),ISBLANK(AV407)),#N/A,
IF(AS407="empty","empty",
VLOOKUP(AS407,MonsterGroupTable!$A:$A,1,0)))))))</f>
        <v/>
      </c>
      <c r="BA407" s="2" t="str">
        <f>IF(AND(ISBLANK(AZ407),OR(NOT(ISBLANK(BB407)),NOT(ISBLANK(BC407)))),#N/A,
IF(ISBLANK(AZ407),"",
IF(AND(NOT(ISERROR(VLOOKUP(AZ407,MonsterTable!$A:$B,MATCH(MonsterTable!$B$1,MonsterTable!$A$1:$B$1,0),0))),OR(ISBLANK(BB407),ISBLANK(BC407))),#N/A,
IFERROR(VLOOKUP(AZ407,MonsterTable!$A:$B,MATCH(MonsterTable!$B$1,MonsterTable!$A$1:$B$1,0),0),
IF(OR(NOT(ISBLANK(BB407)),ISBLANK(BC407)),#N/A,
IF(AZ407="empty","empty",
VLOOKUP(AZ407,MonsterGroupTable!$A:$A,1,0)))))))</f>
        <v/>
      </c>
      <c r="BH407" s="2" t="str">
        <f>IF(AND(ISBLANK(BG407),OR(NOT(ISBLANK(BI407)),NOT(ISBLANK(BJ407)))),#N/A,
IF(ISBLANK(BG407),"",
IF(AND(NOT(ISERROR(VLOOKUP(BG407,MonsterTable!$A:$B,MATCH(MonsterTable!$B$1,MonsterTable!$A$1:$B$1,0),0))),OR(ISBLANK(BI407),ISBLANK(BJ407))),#N/A,
IFERROR(VLOOKUP(BG407,MonsterTable!$A:$B,MATCH(MonsterTable!$B$1,MonsterTable!$A$1:$B$1,0),0),
IF(OR(NOT(ISBLANK(BI407)),ISBLANK(BJ407)),#N/A,
IF(BG407="empty","empty",
VLOOKUP(BG407,MonsterGroupTable!$A:$A,1,0)))))))</f>
        <v/>
      </c>
      <c r="BO407" s="2" t="str">
        <f>IF(AND(ISBLANK(BN407),OR(NOT(ISBLANK(BP407)),NOT(ISBLANK(BQ407)))),#N/A,
IF(ISBLANK(BN407),"",
IF(AND(NOT(ISERROR(VLOOKUP(BN407,MonsterTable!$A:$B,MATCH(MonsterTable!$B$1,MonsterTable!$A$1:$B$1,0),0))),OR(ISBLANK(BP407),ISBLANK(BQ407))),#N/A,
IFERROR(VLOOKUP(BN407,MonsterTable!$A:$B,MATCH(MonsterTable!$B$1,MonsterTable!$A$1:$B$1,0),0),
IF(OR(NOT(ISBLANK(BP407)),ISBLANK(BQ407)),#N/A,
IF(BN407="empty","empty",
VLOOKUP(BN407,MonsterGroupTable!$A:$A,1,0)))))))</f>
        <v/>
      </c>
      <c r="BV407" s="2" t="str">
        <f>IF(AND(ISBLANK(BU407),OR(NOT(ISBLANK(BW407)),NOT(ISBLANK(BX407)))),#N/A,
IF(ISBLANK(BU407),"",
IF(AND(NOT(ISERROR(VLOOKUP(BU407,MonsterTable!$A:$B,MATCH(MonsterTable!$B$1,MonsterTable!$A$1:$B$1,0),0))),OR(ISBLANK(BW407),ISBLANK(BX407))),#N/A,
IFERROR(VLOOKUP(BU407,MonsterTable!$A:$B,MATCH(MonsterTable!$B$1,MonsterTable!$A$1:$B$1,0),0),
IF(OR(NOT(ISBLANK(BW407)),ISBLANK(BX407)),#N/A,
IF(BU407="empty","empty",
VLOOKUP(BU407,MonsterGroupTable!$A:$A,1,0)))))))</f>
        <v/>
      </c>
      <c r="CC407" s="2" t="str">
        <f>IF(AND(ISBLANK(CB407),OR(NOT(ISBLANK(CD407)),NOT(ISBLANK(CE407)))),#N/A,
IF(ISBLANK(CB407),"",
IF(AND(NOT(ISERROR(VLOOKUP(CB407,MonsterTable!$A:$B,MATCH(MonsterTable!$B$1,MonsterTable!$A$1:$B$1,0),0))),OR(ISBLANK(CD407),ISBLANK(CE407))),#N/A,
IFERROR(VLOOKUP(CB407,MonsterTable!$A:$B,MATCH(MonsterTable!$B$1,MonsterTable!$A$1:$B$1,0),0),
IF(OR(NOT(ISBLANK(CD407)),ISBLANK(CE407)),#N/A,
IF(CB407="empty","empty",
VLOOKUP(CB407,MonsterGroupTable!$A:$A,1,0)))))))</f>
        <v/>
      </c>
      <c r="CJ407" s="2" t="str">
        <f>IF(AND(ISBLANK(CI407),OR(NOT(ISBLANK(CK407)),NOT(ISBLANK(CL407)))),#N/A,
IF(ISBLANK(CI407),"",
IF(AND(NOT(ISERROR(VLOOKUP(CI407,MonsterTable!$A:$B,MATCH(MonsterTable!$B$1,MonsterTable!$A$1:$B$1,0),0))),OR(ISBLANK(CK407),ISBLANK(CL407))),#N/A,
IFERROR(VLOOKUP(CI407,MonsterTable!$A:$B,MATCH(MonsterTable!$B$1,MonsterTable!$A$1:$B$1,0),0),
IF(OR(NOT(ISBLANK(CK407)),ISBLANK(CL407)),#N/A,
IF(CI407="empty","empty",
VLOOKUP(CI407,MonsterGroupTable!$A:$A,1,0)))))))</f>
        <v/>
      </c>
    </row>
    <row r="408" spans="1:88">
      <c r="A408">
        <v>10407</v>
      </c>
      <c r="B408">
        <f t="shared" si="12"/>
        <v>1.1000000000000001</v>
      </c>
      <c r="C408">
        <f t="shared" si="12"/>
        <v>1.1000000000000001</v>
      </c>
      <c r="F408">
        <v>1260</v>
      </c>
      <c r="G408">
        <v>31048</v>
      </c>
      <c r="H408">
        <v>0</v>
      </c>
      <c r="I408">
        <v>0</v>
      </c>
      <c r="J408">
        <v>0</v>
      </c>
      <c r="K408" t="s">
        <v>28</v>
      </c>
      <c r="L408" t="s">
        <v>260</v>
      </c>
      <c r="M408" t="s">
        <v>79</v>
      </c>
      <c r="N408" t="s">
        <v>80</v>
      </c>
      <c r="O408">
        <v>0</v>
      </c>
      <c r="P408">
        <v>-4.75</v>
      </c>
      <c r="Q408">
        <v>-3.5</v>
      </c>
      <c r="R408">
        <v>4.75</v>
      </c>
      <c r="S408">
        <v>3</v>
      </c>
      <c r="T408">
        <v>-13.5</v>
      </c>
      <c r="U408">
        <v>2.5499999999999998</v>
      </c>
      <c r="V408">
        <v>-6.75</v>
      </c>
      <c r="W408" t="str">
        <f t="shared" si="13"/>
        <v>g101,5</v>
      </c>
      <c r="X408" s="1" t="s">
        <v>445</v>
      </c>
      <c r="Y408" s="2" t="str">
        <f>IF(AND(ISBLANK(X408),OR(NOT(ISBLANK(Z408)),NOT(ISBLANK(AA408)))),#N/A,
IF(ISBLANK(X408),"",
IF(AND(NOT(ISERROR(VLOOKUP(X408,MonsterTable!$A:$B,MATCH(MonsterTable!$B$1,MonsterTable!$A$1:$B$1,0),0))),OR(ISBLANK(Z408),ISBLANK(AA408))),#N/A,
IFERROR(VLOOKUP(X408,MonsterTable!$A:$B,MATCH(MonsterTable!$B$1,MonsterTable!$A$1:$B$1,0),0),
IF(OR(NOT(ISBLANK(Z408)),ISBLANK(AA408)),#N/A,
IF(X408="empty","empty",
VLOOKUP(X408,MonsterGroupTable!$A:$A,1,0)))))))</f>
        <v>g101</v>
      </c>
      <c r="AA408">
        <v>5</v>
      </c>
      <c r="AF408" s="2" t="str">
        <f>IF(AND(ISBLANK(AE408),OR(NOT(ISBLANK(AG408)),NOT(ISBLANK(AH408)))),#N/A,
IF(ISBLANK(AE408),"",
IF(AND(NOT(ISERROR(VLOOKUP(AE408,MonsterTable!$A:$B,MATCH(MonsterTable!$B$1,MonsterTable!$A$1:$B$1,0),0))),OR(ISBLANK(AG408),ISBLANK(AH408))),#N/A,
IFERROR(VLOOKUP(AE408,MonsterTable!$A:$B,MATCH(MonsterTable!$B$1,MonsterTable!$A$1:$B$1,0),0),
IF(OR(NOT(ISBLANK(AG408)),ISBLANK(AH408)),#N/A,
IF(AE408="empty","empty",
VLOOKUP(AE408,MonsterGroupTable!$A:$A,1,0)))))))</f>
        <v/>
      </c>
      <c r="AM408" s="2" t="str">
        <f>IF(AND(ISBLANK(AL408),OR(NOT(ISBLANK(AN408)),NOT(ISBLANK(AO408)))),#N/A,
IF(ISBLANK(AL408),"",
IF(AND(NOT(ISERROR(VLOOKUP(AL408,MonsterTable!$A:$B,MATCH(MonsterTable!$B$1,MonsterTable!$A$1:$B$1,0),0))),OR(ISBLANK(AN408),ISBLANK(AO408))),#N/A,
IFERROR(VLOOKUP(AL408,MonsterTable!$A:$B,MATCH(MonsterTable!$B$1,MonsterTable!$A$1:$B$1,0),0),
IF(OR(NOT(ISBLANK(AN408)),ISBLANK(AO408)),#N/A,
IF(AL408="empty","empty",
VLOOKUP(AL408,MonsterGroupTable!$A:$A,1,0)))))))</f>
        <v/>
      </c>
      <c r="AT408" s="2" t="str">
        <f>IF(AND(ISBLANK(AS408),OR(NOT(ISBLANK(AU408)),NOT(ISBLANK(AV408)))),#N/A,
IF(ISBLANK(AS408),"",
IF(AND(NOT(ISERROR(VLOOKUP(AS408,MonsterTable!$A:$B,MATCH(MonsterTable!$B$1,MonsterTable!$A$1:$B$1,0),0))),OR(ISBLANK(AU408),ISBLANK(AV408))),#N/A,
IFERROR(VLOOKUP(AS408,MonsterTable!$A:$B,MATCH(MonsterTable!$B$1,MonsterTable!$A$1:$B$1,0),0),
IF(OR(NOT(ISBLANK(AU408)),ISBLANK(AV408)),#N/A,
IF(AS408="empty","empty",
VLOOKUP(AS408,MonsterGroupTable!$A:$A,1,0)))))))</f>
        <v/>
      </c>
      <c r="BA408" s="2" t="str">
        <f>IF(AND(ISBLANK(AZ408),OR(NOT(ISBLANK(BB408)),NOT(ISBLANK(BC408)))),#N/A,
IF(ISBLANK(AZ408),"",
IF(AND(NOT(ISERROR(VLOOKUP(AZ408,MonsterTable!$A:$B,MATCH(MonsterTable!$B$1,MonsterTable!$A$1:$B$1,0),0))),OR(ISBLANK(BB408),ISBLANK(BC408))),#N/A,
IFERROR(VLOOKUP(AZ408,MonsterTable!$A:$B,MATCH(MonsterTable!$B$1,MonsterTable!$A$1:$B$1,0),0),
IF(OR(NOT(ISBLANK(BB408)),ISBLANK(BC408)),#N/A,
IF(AZ408="empty","empty",
VLOOKUP(AZ408,MonsterGroupTable!$A:$A,1,0)))))))</f>
        <v/>
      </c>
      <c r="BH408" s="2" t="str">
        <f>IF(AND(ISBLANK(BG408),OR(NOT(ISBLANK(BI408)),NOT(ISBLANK(BJ408)))),#N/A,
IF(ISBLANK(BG408),"",
IF(AND(NOT(ISERROR(VLOOKUP(BG408,MonsterTable!$A:$B,MATCH(MonsterTable!$B$1,MonsterTable!$A$1:$B$1,0),0))),OR(ISBLANK(BI408),ISBLANK(BJ408))),#N/A,
IFERROR(VLOOKUP(BG408,MonsterTable!$A:$B,MATCH(MonsterTable!$B$1,MonsterTable!$A$1:$B$1,0),0),
IF(OR(NOT(ISBLANK(BI408)),ISBLANK(BJ408)),#N/A,
IF(BG408="empty","empty",
VLOOKUP(BG408,MonsterGroupTable!$A:$A,1,0)))))))</f>
        <v/>
      </c>
      <c r="BO408" s="2" t="str">
        <f>IF(AND(ISBLANK(BN408),OR(NOT(ISBLANK(BP408)),NOT(ISBLANK(BQ408)))),#N/A,
IF(ISBLANK(BN408),"",
IF(AND(NOT(ISERROR(VLOOKUP(BN408,MonsterTable!$A:$B,MATCH(MonsterTable!$B$1,MonsterTable!$A$1:$B$1,0),0))),OR(ISBLANK(BP408),ISBLANK(BQ408))),#N/A,
IFERROR(VLOOKUP(BN408,MonsterTable!$A:$B,MATCH(MonsterTable!$B$1,MonsterTable!$A$1:$B$1,0),0),
IF(OR(NOT(ISBLANK(BP408)),ISBLANK(BQ408)),#N/A,
IF(BN408="empty","empty",
VLOOKUP(BN408,MonsterGroupTable!$A:$A,1,0)))))))</f>
        <v/>
      </c>
      <c r="BV408" s="2" t="str">
        <f>IF(AND(ISBLANK(BU408),OR(NOT(ISBLANK(BW408)),NOT(ISBLANK(BX408)))),#N/A,
IF(ISBLANK(BU408),"",
IF(AND(NOT(ISERROR(VLOOKUP(BU408,MonsterTable!$A:$B,MATCH(MonsterTable!$B$1,MonsterTable!$A$1:$B$1,0),0))),OR(ISBLANK(BW408),ISBLANK(BX408))),#N/A,
IFERROR(VLOOKUP(BU408,MonsterTable!$A:$B,MATCH(MonsterTable!$B$1,MonsterTable!$A$1:$B$1,0),0),
IF(OR(NOT(ISBLANK(BW408)),ISBLANK(BX408)),#N/A,
IF(BU408="empty","empty",
VLOOKUP(BU408,MonsterGroupTable!$A:$A,1,0)))))))</f>
        <v/>
      </c>
      <c r="CC408" s="2" t="str">
        <f>IF(AND(ISBLANK(CB408),OR(NOT(ISBLANK(CD408)),NOT(ISBLANK(CE408)))),#N/A,
IF(ISBLANK(CB408),"",
IF(AND(NOT(ISERROR(VLOOKUP(CB408,MonsterTable!$A:$B,MATCH(MonsterTable!$B$1,MonsterTable!$A$1:$B$1,0),0))),OR(ISBLANK(CD408),ISBLANK(CE408))),#N/A,
IFERROR(VLOOKUP(CB408,MonsterTable!$A:$B,MATCH(MonsterTable!$B$1,MonsterTable!$A$1:$B$1,0),0),
IF(OR(NOT(ISBLANK(CD408)),ISBLANK(CE408)),#N/A,
IF(CB408="empty","empty",
VLOOKUP(CB408,MonsterGroupTable!$A:$A,1,0)))))))</f>
        <v/>
      </c>
      <c r="CJ408" s="2" t="str">
        <f>IF(AND(ISBLANK(CI408),OR(NOT(ISBLANK(CK408)),NOT(ISBLANK(CL408)))),#N/A,
IF(ISBLANK(CI408),"",
IF(AND(NOT(ISERROR(VLOOKUP(CI408,MonsterTable!$A:$B,MATCH(MonsterTable!$B$1,MonsterTable!$A$1:$B$1,0),0))),OR(ISBLANK(CK408),ISBLANK(CL408))),#N/A,
IFERROR(VLOOKUP(CI408,MonsterTable!$A:$B,MATCH(MonsterTable!$B$1,MonsterTable!$A$1:$B$1,0),0),
IF(OR(NOT(ISBLANK(CK408)),ISBLANK(CL408)),#N/A,
IF(CI408="empty","empty",
VLOOKUP(CI408,MonsterGroupTable!$A:$A,1,0)))))))</f>
        <v/>
      </c>
    </row>
    <row r="409" spans="1:88">
      <c r="A409">
        <v>10408</v>
      </c>
      <c r="B409">
        <f t="shared" si="12"/>
        <v>1.1000000000000001</v>
      </c>
      <c r="C409">
        <f t="shared" si="12"/>
        <v>1.1000000000000001</v>
      </c>
      <c r="F409">
        <v>1260</v>
      </c>
      <c r="G409">
        <v>31237</v>
      </c>
      <c r="H409">
        <v>0</v>
      </c>
      <c r="I409">
        <v>0</v>
      </c>
      <c r="J409">
        <v>0</v>
      </c>
      <c r="K409" t="s">
        <v>28</v>
      </c>
      <c r="L409" t="s">
        <v>260</v>
      </c>
      <c r="M409" t="s">
        <v>79</v>
      </c>
      <c r="N409" t="s">
        <v>80</v>
      </c>
      <c r="O409">
        <v>0</v>
      </c>
      <c r="P409">
        <v>-4.75</v>
      </c>
      <c r="Q409">
        <v>-3.5</v>
      </c>
      <c r="R409">
        <v>4.75</v>
      </c>
      <c r="S409">
        <v>3</v>
      </c>
      <c r="T409">
        <v>-13.5</v>
      </c>
      <c r="U409">
        <v>2.5499999999999998</v>
      </c>
      <c r="V409">
        <v>-6.75</v>
      </c>
      <c r="W409" t="str">
        <f t="shared" si="13"/>
        <v>g101,5</v>
      </c>
      <c r="X409" s="1" t="s">
        <v>445</v>
      </c>
      <c r="Y409" s="2" t="str">
        <f>IF(AND(ISBLANK(X409),OR(NOT(ISBLANK(Z409)),NOT(ISBLANK(AA409)))),#N/A,
IF(ISBLANK(X409),"",
IF(AND(NOT(ISERROR(VLOOKUP(X409,MonsterTable!$A:$B,MATCH(MonsterTable!$B$1,MonsterTable!$A$1:$B$1,0),0))),OR(ISBLANK(Z409),ISBLANK(AA409))),#N/A,
IFERROR(VLOOKUP(X409,MonsterTable!$A:$B,MATCH(MonsterTable!$B$1,MonsterTable!$A$1:$B$1,0),0),
IF(OR(NOT(ISBLANK(Z409)),ISBLANK(AA409)),#N/A,
IF(X409="empty","empty",
VLOOKUP(X409,MonsterGroupTable!$A:$A,1,0)))))))</f>
        <v>g101</v>
      </c>
      <c r="AA409">
        <v>5</v>
      </c>
      <c r="AF409" s="2" t="str">
        <f>IF(AND(ISBLANK(AE409),OR(NOT(ISBLANK(AG409)),NOT(ISBLANK(AH409)))),#N/A,
IF(ISBLANK(AE409),"",
IF(AND(NOT(ISERROR(VLOOKUP(AE409,MonsterTable!$A:$B,MATCH(MonsterTable!$B$1,MonsterTable!$A$1:$B$1,0),0))),OR(ISBLANK(AG409),ISBLANK(AH409))),#N/A,
IFERROR(VLOOKUP(AE409,MonsterTable!$A:$B,MATCH(MonsterTable!$B$1,MonsterTable!$A$1:$B$1,0),0),
IF(OR(NOT(ISBLANK(AG409)),ISBLANK(AH409)),#N/A,
IF(AE409="empty","empty",
VLOOKUP(AE409,MonsterGroupTable!$A:$A,1,0)))))))</f>
        <v/>
      </c>
      <c r="AM409" s="2" t="str">
        <f>IF(AND(ISBLANK(AL409),OR(NOT(ISBLANK(AN409)),NOT(ISBLANK(AO409)))),#N/A,
IF(ISBLANK(AL409),"",
IF(AND(NOT(ISERROR(VLOOKUP(AL409,MonsterTable!$A:$B,MATCH(MonsterTable!$B$1,MonsterTable!$A$1:$B$1,0),0))),OR(ISBLANK(AN409),ISBLANK(AO409))),#N/A,
IFERROR(VLOOKUP(AL409,MonsterTable!$A:$B,MATCH(MonsterTable!$B$1,MonsterTable!$A$1:$B$1,0),0),
IF(OR(NOT(ISBLANK(AN409)),ISBLANK(AO409)),#N/A,
IF(AL409="empty","empty",
VLOOKUP(AL409,MonsterGroupTable!$A:$A,1,0)))))))</f>
        <v/>
      </c>
      <c r="AT409" s="2" t="str">
        <f>IF(AND(ISBLANK(AS409),OR(NOT(ISBLANK(AU409)),NOT(ISBLANK(AV409)))),#N/A,
IF(ISBLANK(AS409),"",
IF(AND(NOT(ISERROR(VLOOKUP(AS409,MonsterTable!$A:$B,MATCH(MonsterTable!$B$1,MonsterTable!$A$1:$B$1,0),0))),OR(ISBLANK(AU409),ISBLANK(AV409))),#N/A,
IFERROR(VLOOKUP(AS409,MonsterTable!$A:$B,MATCH(MonsterTable!$B$1,MonsterTable!$A$1:$B$1,0),0),
IF(OR(NOT(ISBLANK(AU409)),ISBLANK(AV409)),#N/A,
IF(AS409="empty","empty",
VLOOKUP(AS409,MonsterGroupTable!$A:$A,1,0)))))))</f>
        <v/>
      </c>
      <c r="BA409" s="2" t="str">
        <f>IF(AND(ISBLANK(AZ409),OR(NOT(ISBLANK(BB409)),NOT(ISBLANK(BC409)))),#N/A,
IF(ISBLANK(AZ409),"",
IF(AND(NOT(ISERROR(VLOOKUP(AZ409,MonsterTable!$A:$B,MATCH(MonsterTable!$B$1,MonsterTable!$A$1:$B$1,0),0))),OR(ISBLANK(BB409),ISBLANK(BC409))),#N/A,
IFERROR(VLOOKUP(AZ409,MonsterTable!$A:$B,MATCH(MonsterTable!$B$1,MonsterTable!$A$1:$B$1,0),0),
IF(OR(NOT(ISBLANK(BB409)),ISBLANK(BC409)),#N/A,
IF(AZ409="empty","empty",
VLOOKUP(AZ409,MonsterGroupTable!$A:$A,1,0)))))))</f>
        <v/>
      </c>
      <c r="BH409" s="2" t="str">
        <f>IF(AND(ISBLANK(BG409),OR(NOT(ISBLANK(BI409)),NOT(ISBLANK(BJ409)))),#N/A,
IF(ISBLANK(BG409),"",
IF(AND(NOT(ISERROR(VLOOKUP(BG409,MonsterTable!$A:$B,MATCH(MonsterTable!$B$1,MonsterTable!$A$1:$B$1,0),0))),OR(ISBLANK(BI409),ISBLANK(BJ409))),#N/A,
IFERROR(VLOOKUP(BG409,MonsterTable!$A:$B,MATCH(MonsterTable!$B$1,MonsterTable!$A$1:$B$1,0),0),
IF(OR(NOT(ISBLANK(BI409)),ISBLANK(BJ409)),#N/A,
IF(BG409="empty","empty",
VLOOKUP(BG409,MonsterGroupTable!$A:$A,1,0)))))))</f>
        <v/>
      </c>
      <c r="BO409" s="2" t="str">
        <f>IF(AND(ISBLANK(BN409),OR(NOT(ISBLANK(BP409)),NOT(ISBLANK(BQ409)))),#N/A,
IF(ISBLANK(BN409),"",
IF(AND(NOT(ISERROR(VLOOKUP(BN409,MonsterTable!$A:$B,MATCH(MonsterTable!$B$1,MonsterTable!$A$1:$B$1,0),0))),OR(ISBLANK(BP409),ISBLANK(BQ409))),#N/A,
IFERROR(VLOOKUP(BN409,MonsterTable!$A:$B,MATCH(MonsterTable!$B$1,MonsterTable!$A$1:$B$1,0),0),
IF(OR(NOT(ISBLANK(BP409)),ISBLANK(BQ409)),#N/A,
IF(BN409="empty","empty",
VLOOKUP(BN409,MonsterGroupTable!$A:$A,1,0)))))))</f>
        <v/>
      </c>
      <c r="BV409" s="2" t="str">
        <f>IF(AND(ISBLANK(BU409),OR(NOT(ISBLANK(BW409)),NOT(ISBLANK(BX409)))),#N/A,
IF(ISBLANK(BU409),"",
IF(AND(NOT(ISERROR(VLOOKUP(BU409,MonsterTable!$A:$B,MATCH(MonsterTable!$B$1,MonsterTable!$A$1:$B$1,0),0))),OR(ISBLANK(BW409),ISBLANK(BX409))),#N/A,
IFERROR(VLOOKUP(BU409,MonsterTable!$A:$B,MATCH(MonsterTable!$B$1,MonsterTable!$A$1:$B$1,0),0),
IF(OR(NOT(ISBLANK(BW409)),ISBLANK(BX409)),#N/A,
IF(BU409="empty","empty",
VLOOKUP(BU409,MonsterGroupTable!$A:$A,1,0)))))))</f>
        <v/>
      </c>
      <c r="CC409" s="2" t="str">
        <f>IF(AND(ISBLANK(CB409),OR(NOT(ISBLANK(CD409)),NOT(ISBLANK(CE409)))),#N/A,
IF(ISBLANK(CB409),"",
IF(AND(NOT(ISERROR(VLOOKUP(CB409,MonsterTable!$A:$B,MATCH(MonsterTable!$B$1,MonsterTable!$A$1:$B$1,0),0))),OR(ISBLANK(CD409),ISBLANK(CE409))),#N/A,
IFERROR(VLOOKUP(CB409,MonsterTable!$A:$B,MATCH(MonsterTable!$B$1,MonsterTable!$A$1:$B$1,0),0),
IF(OR(NOT(ISBLANK(CD409)),ISBLANK(CE409)),#N/A,
IF(CB409="empty","empty",
VLOOKUP(CB409,MonsterGroupTable!$A:$A,1,0)))))))</f>
        <v/>
      </c>
      <c r="CJ409" s="2" t="str">
        <f>IF(AND(ISBLANK(CI409),OR(NOT(ISBLANK(CK409)),NOT(ISBLANK(CL409)))),#N/A,
IF(ISBLANK(CI409),"",
IF(AND(NOT(ISERROR(VLOOKUP(CI409,MonsterTable!$A:$B,MATCH(MonsterTable!$B$1,MonsterTable!$A$1:$B$1,0),0))),OR(ISBLANK(CK409),ISBLANK(CL409))),#N/A,
IFERROR(VLOOKUP(CI409,MonsterTable!$A:$B,MATCH(MonsterTable!$B$1,MonsterTable!$A$1:$B$1,0),0),
IF(OR(NOT(ISBLANK(CK409)),ISBLANK(CL409)),#N/A,
IF(CI409="empty","empty",
VLOOKUP(CI409,MonsterGroupTable!$A:$A,1,0)))))))</f>
        <v/>
      </c>
    </row>
    <row r="410" spans="1:88">
      <c r="A410">
        <v>10409</v>
      </c>
      <c r="B410">
        <f t="shared" si="12"/>
        <v>1.1000000000000001</v>
      </c>
      <c r="C410">
        <f t="shared" si="12"/>
        <v>1.1000000000000001</v>
      </c>
      <c r="F410">
        <v>1260</v>
      </c>
      <c r="G410">
        <v>31426</v>
      </c>
      <c r="H410">
        <v>0</v>
      </c>
      <c r="I410">
        <v>0</v>
      </c>
      <c r="J410">
        <v>0</v>
      </c>
      <c r="K410" t="s">
        <v>28</v>
      </c>
      <c r="L410" t="s">
        <v>260</v>
      </c>
      <c r="M410" t="s">
        <v>79</v>
      </c>
      <c r="N410" t="s">
        <v>80</v>
      </c>
      <c r="O410">
        <v>0</v>
      </c>
      <c r="P410">
        <v>-4.75</v>
      </c>
      <c r="Q410">
        <v>-3.5</v>
      </c>
      <c r="R410">
        <v>4.75</v>
      </c>
      <c r="S410">
        <v>3</v>
      </c>
      <c r="T410">
        <v>-13.5</v>
      </c>
      <c r="U410">
        <v>2.5499999999999998</v>
      </c>
      <c r="V410">
        <v>-6.75</v>
      </c>
      <c r="W410" t="str">
        <f t="shared" si="13"/>
        <v>g101,5</v>
      </c>
      <c r="X410" s="1" t="s">
        <v>445</v>
      </c>
      <c r="Y410" s="2" t="str">
        <f>IF(AND(ISBLANK(X410),OR(NOT(ISBLANK(Z410)),NOT(ISBLANK(AA410)))),#N/A,
IF(ISBLANK(X410),"",
IF(AND(NOT(ISERROR(VLOOKUP(X410,MonsterTable!$A:$B,MATCH(MonsterTable!$B$1,MonsterTable!$A$1:$B$1,0),0))),OR(ISBLANK(Z410),ISBLANK(AA410))),#N/A,
IFERROR(VLOOKUP(X410,MonsterTable!$A:$B,MATCH(MonsterTable!$B$1,MonsterTable!$A$1:$B$1,0),0),
IF(OR(NOT(ISBLANK(Z410)),ISBLANK(AA410)),#N/A,
IF(X410="empty","empty",
VLOOKUP(X410,MonsterGroupTable!$A:$A,1,0)))))))</f>
        <v>g101</v>
      </c>
      <c r="AA410">
        <v>5</v>
      </c>
      <c r="AF410" s="2" t="str">
        <f>IF(AND(ISBLANK(AE410),OR(NOT(ISBLANK(AG410)),NOT(ISBLANK(AH410)))),#N/A,
IF(ISBLANK(AE410),"",
IF(AND(NOT(ISERROR(VLOOKUP(AE410,MonsterTable!$A:$B,MATCH(MonsterTable!$B$1,MonsterTable!$A$1:$B$1,0),0))),OR(ISBLANK(AG410),ISBLANK(AH410))),#N/A,
IFERROR(VLOOKUP(AE410,MonsterTable!$A:$B,MATCH(MonsterTable!$B$1,MonsterTable!$A$1:$B$1,0),0),
IF(OR(NOT(ISBLANK(AG410)),ISBLANK(AH410)),#N/A,
IF(AE410="empty","empty",
VLOOKUP(AE410,MonsterGroupTable!$A:$A,1,0)))))))</f>
        <v/>
      </c>
      <c r="AM410" s="2" t="str">
        <f>IF(AND(ISBLANK(AL410),OR(NOT(ISBLANK(AN410)),NOT(ISBLANK(AO410)))),#N/A,
IF(ISBLANK(AL410),"",
IF(AND(NOT(ISERROR(VLOOKUP(AL410,MonsterTable!$A:$B,MATCH(MonsterTable!$B$1,MonsterTable!$A$1:$B$1,0),0))),OR(ISBLANK(AN410),ISBLANK(AO410))),#N/A,
IFERROR(VLOOKUP(AL410,MonsterTable!$A:$B,MATCH(MonsterTable!$B$1,MonsterTable!$A$1:$B$1,0),0),
IF(OR(NOT(ISBLANK(AN410)),ISBLANK(AO410)),#N/A,
IF(AL410="empty","empty",
VLOOKUP(AL410,MonsterGroupTable!$A:$A,1,0)))))))</f>
        <v/>
      </c>
      <c r="AT410" s="2" t="str">
        <f>IF(AND(ISBLANK(AS410),OR(NOT(ISBLANK(AU410)),NOT(ISBLANK(AV410)))),#N/A,
IF(ISBLANK(AS410),"",
IF(AND(NOT(ISERROR(VLOOKUP(AS410,MonsterTable!$A:$B,MATCH(MonsterTable!$B$1,MonsterTable!$A$1:$B$1,0),0))),OR(ISBLANK(AU410),ISBLANK(AV410))),#N/A,
IFERROR(VLOOKUP(AS410,MonsterTable!$A:$B,MATCH(MonsterTable!$B$1,MonsterTable!$A$1:$B$1,0),0),
IF(OR(NOT(ISBLANK(AU410)),ISBLANK(AV410)),#N/A,
IF(AS410="empty","empty",
VLOOKUP(AS410,MonsterGroupTable!$A:$A,1,0)))))))</f>
        <v/>
      </c>
      <c r="BA410" s="2" t="str">
        <f>IF(AND(ISBLANK(AZ410),OR(NOT(ISBLANK(BB410)),NOT(ISBLANK(BC410)))),#N/A,
IF(ISBLANK(AZ410),"",
IF(AND(NOT(ISERROR(VLOOKUP(AZ410,MonsterTable!$A:$B,MATCH(MonsterTable!$B$1,MonsterTable!$A$1:$B$1,0),0))),OR(ISBLANK(BB410),ISBLANK(BC410))),#N/A,
IFERROR(VLOOKUP(AZ410,MonsterTable!$A:$B,MATCH(MonsterTable!$B$1,MonsterTable!$A$1:$B$1,0),0),
IF(OR(NOT(ISBLANK(BB410)),ISBLANK(BC410)),#N/A,
IF(AZ410="empty","empty",
VLOOKUP(AZ410,MonsterGroupTable!$A:$A,1,0)))))))</f>
        <v/>
      </c>
      <c r="BH410" s="2" t="str">
        <f>IF(AND(ISBLANK(BG410),OR(NOT(ISBLANK(BI410)),NOT(ISBLANK(BJ410)))),#N/A,
IF(ISBLANK(BG410),"",
IF(AND(NOT(ISERROR(VLOOKUP(BG410,MonsterTable!$A:$B,MATCH(MonsterTable!$B$1,MonsterTable!$A$1:$B$1,0),0))),OR(ISBLANK(BI410),ISBLANK(BJ410))),#N/A,
IFERROR(VLOOKUP(BG410,MonsterTable!$A:$B,MATCH(MonsterTable!$B$1,MonsterTable!$A$1:$B$1,0),0),
IF(OR(NOT(ISBLANK(BI410)),ISBLANK(BJ410)),#N/A,
IF(BG410="empty","empty",
VLOOKUP(BG410,MonsterGroupTable!$A:$A,1,0)))))))</f>
        <v/>
      </c>
      <c r="BO410" s="2" t="str">
        <f>IF(AND(ISBLANK(BN410),OR(NOT(ISBLANK(BP410)),NOT(ISBLANK(BQ410)))),#N/A,
IF(ISBLANK(BN410),"",
IF(AND(NOT(ISERROR(VLOOKUP(BN410,MonsterTable!$A:$B,MATCH(MonsterTable!$B$1,MonsterTable!$A$1:$B$1,0),0))),OR(ISBLANK(BP410),ISBLANK(BQ410))),#N/A,
IFERROR(VLOOKUP(BN410,MonsterTable!$A:$B,MATCH(MonsterTable!$B$1,MonsterTable!$A$1:$B$1,0),0),
IF(OR(NOT(ISBLANK(BP410)),ISBLANK(BQ410)),#N/A,
IF(BN410="empty","empty",
VLOOKUP(BN410,MonsterGroupTable!$A:$A,1,0)))))))</f>
        <v/>
      </c>
      <c r="BV410" s="2" t="str">
        <f>IF(AND(ISBLANK(BU410),OR(NOT(ISBLANK(BW410)),NOT(ISBLANK(BX410)))),#N/A,
IF(ISBLANK(BU410),"",
IF(AND(NOT(ISERROR(VLOOKUP(BU410,MonsterTable!$A:$B,MATCH(MonsterTable!$B$1,MonsterTable!$A$1:$B$1,0),0))),OR(ISBLANK(BW410),ISBLANK(BX410))),#N/A,
IFERROR(VLOOKUP(BU410,MonsterTable!$A:$B,MATCH(MonsterTable!$B$1,MonsterTable!$A$1:$B$1,0),0),
IF(OR(NOT(ISBLANK(BW410)),ISBLANK(BX410)),#N/A,
IF(BU410="empty","empty",
VLOOKUP(BU410,MonsterGroupTable!$A:$A,1,0)))))))</f>
        <v/>
      </c>
      <c r="CC410" s="2" t="str">
        <f>IF(AND(ISBLANK(CB410),OR(NOT(ISBLANK(CD410)),NOT(ISBLANK(CE410)))),#N/A,
IF(ISBLANK(CB410),"",
IF(AND(NOT(ISERROR(VLOOKUP(CB410,MonsterTable!$A:$B,MATCH(MonsterTable!$B$1,MonsterTable!$A$1:$B$1,0),0))),OR(ISBLANK(CD410),ISBLANK(CE410))),#N/A,
IFERROR(VLOOKUP(CB410,MonsterTable!$A:$B,MATCH(MonsterTable!$B$1,MonsterTable!$A$1:$B$1,0),0),
IF(OR(NOT(ISBLANK(CD410)),ISBLANK(CE410)),#N/A,
IF(CB410="empty","empty",
VLOOKUP(CB410,MonsterGroupTable!$A:$A,1,0)))))))</f>
        <v/>
      </c>
      <c r="CJ410" s="2" t="str">
        <f>IF(AND(ISBLANK(CI410),OR(NOT(ISBLANK(CK410)),NOT(ISBLANK(CL410)))),#N/A,
IF(ISBLANK(CI410),"",
IF(AND(NOT(ISERROR(VLOOKUP(CI410,MonsterTable!$A:$B,MATCH(MonsterTable!$B$1,MonsterTable!$A$1:$B$1,0),0))),OR(ISBLANK(CK410),ISBLANK(CL410))),#N/A,
IFERROR(VLOOKUP(CI410,MonsterTable!$A:$B,MATCH(MonsterTable!$B$1,MonsterTable!$A$1:$B$1,0),0),
IF(OR(NOT(ISBLANK(CK410)),ISBLANK(CL410)),#N/A,
IF(CI410="empty","empty",
VLOOKUP(CI410,MonsterGroupTable!$A:$A,1,0)))))))</f>
        <v/>
      </c>
    </row>
    <row r="411" spans="1:88">
      <c r="A411">
        <v>10410</v>
      </c>
      <c r="B411">
        <f t="shared" si="12"/>
        <v>1.2</v>
      </c>
      <c r="C411">
        <f t="shared" si="12"/>
        <v>1.1000000000000001</v>
      </c>
      <c r="F411">
        <v>1260</v>
      </c>
      <c r="G411">
        <v>31615</v>
      </c>
      <c r="H411">
        <v>0</v>
      </c>
      <c r="I411">
        <v>0</v>
      </c>
      <c r="J411">
        <v>0</v>
      </c>
      <c r="K411" t="s">
        <v>28</v>
      </c>
      <c r="L411" t="s">
        <v>260</v>
      </c>
      <c r="M411" t="s">
        <v>79</v>
      </c>
      <c r="N411" t="s">
        <v>80</v>
      </c>
      <c r="O411">
        <v>0</v>
      </c>
      <c r="P411">
        <v>-4.75</v>
      </c>
      <c r="Q411">
        <v>-3.5</v>
      </c>
      <c r="R411">
        <v>4.75</v>
      </c>
      <c r="S411">
        <v>3</v>
      </c>
      <c r="T411">
        <v>-13.5</v>
      </c>
      <c r="U411">
        <v>2.5499999999999998</v>
      </c>
      <c r="V411">
        <v>-6.75</v>
      </c>
      <c r="W411" t="str">
        <f t="shared" si="13"/>
        <v>g101,5</v>
      </c>
      <c r="X411" s="1" t="s">
        <v>445</v>
      </c>
      <c r="Y411" s="2" t="str">
        <f>IF(AND(ISBLANK(X411),OR(NOT(ISBLANK(Z411)),NOT(ISBLANK(AA411)))),#N/A,
IF(ISBLANK(X411),"",
IF(AND(NOT(ISERROR(VLOOKUP(X411,MonsterTable!$A:$B,MATCH(MonsterTable!$B$1,MonsterTable!$A$1:$B$1,0),0))),OR(ISBLANK(Z411),ISBLANK(AA411))),#N/A,
IFERROR(VLOOKUP(X411,MonsterTable!$A:$B,MATCH(MonsterTable!$B$1,MonsterTable!$A$1:$B$1,0),0),
IF(OR(NOT(ISBLANK(Z411)),ISBLANK(AA411)),#N/A,
IF(X411="empty","empty",
VLOOKUP(X411,MonsterGroupTable!$A:$A,1,0)))))))</f>
        <v>g101</v>
      </c>
      <c r="AA411">
        <v>5</v>
      </c>
      <c r="AF411" s="2" t="str">
        <f>IF(AND(ISBLANK(AE411),OR(NOT(ISBLANK(AG411)),NOT(ISBLANK(AH411)))),#N/A,
IF(ISBLANK(AE411),"",
IF(AND(NOT(ISERROR(VLOOKUP(AE411,MonsterTable!$A:$B,MATCH(MonsterTable!$B$1,MonsterTable!$A$1:$B$1,0),0))),OR(ISBLANK(AG411),ISBLANK(AH411))),#N/A,
IFERROR(VLOOKUP(AE411,MonsterTable!$A:$B,MATCH(MonsterTable!$B$1,MonsterTable!$A$1:$B$1,0),0),
IF(OR(NOT(ISBLANK(AG411)),ISBLANK(AH411)),#N/A,
IF(AE411="empty","empty",
VLOOKUP(AE411,MonsterGroupTable!$A:$A,1,0)))))))</f>
        <v/>
      </c>
      <c r="AM411" s="2" t="str">
        <f>IF(AND(ISBLANK(AL411),OR(NOT(ISBLANK(AN411)),NOT(ISBLANK(AO411)))),#N/A,
IF(ISBLANK(AL411),"",
IF(AND(NOT(ISERROR(VLOOKUP(AL411,MonsterTable!$A:$B,MATCH(MonsterTable!$B$1,MonsterTable!$A$1:$B$1,0),0))),OR(ISBLANK(AN411),ISBLANK(AO411))),#N/A,
IFERROR(VLOOKUP(AL411,MonsterTable!$A:$B,MATCH(MonsterTable!$B$1,MonsterTable!$A$1:$B$1,0),0),
IF(OR(NOT(ISBLANK(AN411)),ISBLANK(AO411)),#N/A,
IF(AL411="empty","empty",
VLOOKUP(AL411,MonsterGroupTable!$A:$A,1,0)))))))</f>
        <v/>
      </c>
      <c r="AT411" s="2" t="str">
        <f>IF(AND(ISBLANK(AS411),OR(NOT(ISBLANK(AU411)),NOT(ISBLANK(AV411)))),#N/A,
IF(ISBLANK(AS411),"",
IF(AND(NOT(ISERROR(VLOOKUP(AS411,MonsterTable!$A:$B,MATCH(MonsterTable!$B$1,MonsterTable!$A$1:$B$1,0),0))),OR(ISBLANK(AU411),ISBLANK(AV411))),#N/A,
IFERROR(VLOOKUP(AS411,MonsterTable!$A:$B,MATCH(MonsterTable!$B$1,MonsterTable!$A$1:$B$1,0),0),
IF(OR(NOT(ISBLANK(AU411)),ISBLANK(AV411)),#N/A,
IF(AS411="empty","empty",
VLOOKUP(AS411,MonsterGroupTable!$A:$A,1,0)))))))</f>
        <v/>
      </c>
      <c r="BA411" s="2" t="str">
        <f>IF(AND(ISBLANK(AZ411),OR(NOT(ISBLANK(BB411)),NOT(ISBLANK(BC411)))),#N/A,
IF(ISBLANK(AZ411),"",
IF(AND(NOT(ISERROR(VLOOKUP(AZ411,MonsterTable!$A:$B,MATCH(MonsterTable!$B$1,MonsterTable!$A$1:$B$1,0),0))),OR(ISBLANK(BB411),ISBLANK(BC411))),#N/A,
IFERROR(VLOOKUP(AZ411,MonsterTable!$A:$B,MATCH(MonsterTable!$B$1,MonsterTable!$A$1:$B$1,0),0),
IF(OR(NOT(ISBLANK(BB411)),ISBLANK(BC411)),#N/A,
IF(AZ411="empty","empty",
VLOOKUP(AZ411,MonsterGroupTable!$A:$A,1,0)))))))</f>
        <v/>
      </c>
      <c r="BH411" s="2" t="str">
        <f>IF(AND(ISBLANK(BG411),OR(NOT(ISBLANK(BI411)),NOT(ISBLANK(BJ411)))),#N/A,
IF(ISBLANK(BG411),"",
IF(AND(NOT(ISERROR(VLOOKUP(BG411,MonsterTable!$A:$B,MATCH(MonsterTable!$B$1,MonsterTable!$A$1:$B$1,0),0))),OR(ISBLANK(BI411),ISBLANK(BJ411))),#N/A,
IFERROR(VLOOKUP(BG411,MonsterTable!$A:$B,MATCH(MonsterTable!$B$1,MonsterTable!$A$1:$B$1,0),0),
IF(OR(NOT(ISBLANK(BI411)),ISBLANK(BJ411)),#N/A,
IF(BG411="empty","empty",
VLOOKUP(BG411,MonsterGroupTable!$A:$A,1,0)))))))</f>
        <v/>
      </c>
      <c r="BO411" s="2" t="str">
        <f>IF(AND(ISBLANK(BN411),OR(NOT(ISBLANK(BP411)),NOT(ISBLANK(BQ411)))),#N/A,
IF(ISBLANK(BN411),"",
IF(AND(NOT(ISERROR(VLOOKUP(BN411,MonsterTable!$A:$B,MATCH(MonsterTable!$B$1,MonsterTable!$A$1:$B$1,0),0))),OR(ISBLANK(BP411),ISBLANK(BQ411))),#N/A,
IFERROR(VLOOKUP(BN411,MonsterTable!$A:$B,MATCH(MonsterTable!$B$1,MonsterTable!$A$1:$B$1,0),0),
IF(OR(NOT(ISBLANK(BP411)),ISBLANK(BQ411)),#N/A,
IF(BN411="empty","empty",
VLOOKUP(BN411,MonsterGroupTable!$A:$A,1,0)))))))</f>
        <v/>
      </c>
      <c r="BV411" s="2" t="str">
        <f>IF(AND(ISBLANK(BU411),OR(NOT(ISBLANK(BW411)),NOT(ISBLANK(BX411)))),#N/A,
IF(ISBLANK(BU411),"",
IF(AND(NOT(ISERROR(VLOOKUP(BU411,MonsterTable!$A:$B,MATCH(MonsterTable!$B$1,MonsterTable!$A$1:$B$1,0),0))),OR(ISBLANK(BW411),ISBLANK(BX411))),#N/A,
IFERROR(VLOOKUP(BU411,MonsterTable!$A:$B,MATCH(MonsterTable!$B$1,MonsterTable!$A$1:$B$1,0),0),
IF(OR(NOT(ISBLANK(BW411)),ISBLANK(BX411)),#N/A,
IF(BU411="empty","empty",
VLOOKUP(BU411,MonsterGroupTable!$A:$A,1,0)))))))</f>
        <v/>
      </c>
      <c r="CC411" s="2" t="str">
        <f>IF(AND(ISBLANK(CB411),OR(NOT(ISBLANK(CD411)),NOT(ISBLANK(CE411)))),#N/A,
IF(ISBLANK(CB411),"",
IF(AND(NOT(ISERROR(VLOOKUP(CB411,MonsterTable!$A:$B,MATCH(MonsterTable!$B$1,MonsterTable!$A$1:$B$1,0),0))),OR(ISBLANK(CD411),ISBLANK(CE411))),#N/A,
IFERROR(VLOOKUP(CB411,MonsterTable!$A:$B,MATCH(MonsterTable!$B$1,MonsterTable!$A$1:$B$1,0),0),
IF(OR(NOT(ISBLANK(CD411)),ISBLANK(CE411)),#N/A,
IF(CB411="empty","empty",
VLOOKUP(CB411,MonsterGroupTable!$A:$A,1,0)))))))</f>
        <v/>
      </c>
      <c r="CJ411" s="2" t="str">
        <f>IF(AND(ISBLANK(CI411),OR(NOT(ISBLANK(CK411)),NOT(ISBLANK(CL411)))),#N/A,
IF(ISBLANK(CI411),"",
IF(AND(NOT(ISERROR(VLOOKUP(CI411,MonsterTable!$A:$B,MATCH(MonsterTable!$B$1,MonsterTable!$A$1:$B$1,0),0))),OR(ISBLANK(CK411),ISBLANK(CL411))),#N/A,
IFERROR(VLOOKUP(CI411,MonsterTable!$A:$B,MATCH(MonsterTable!$B$1,MonsterTable!$A$1:$B$1,0),0),
IF(OR(NOT(ISBLANK(CK411)),ISBLANK(CL411)),#N/A,
IF(CI411="empty","empty",
VLOOKUP(CI411,MonsterGroupTable!$A:$A,1,0)))))))</f>
        <v/>
      </c>
    </row>
    <row r="412" spans="1:88">
      <c r="A412">
        <v>10411</v>
      </c>
      <c r="B412">
        <f t="shared" si="12"/>
        <v>1.1000000000000001</v>
      </c>
      <c r="C412">
        <f t="shared" si="12"/>
        <v>1.1000000000000001</v>
      </c>
      <c r="F412">
        <v>1260</v>
      </c>
      <c r="G412">
        <v>31804</v>
      </c>
      <c r="H412">
        <v>0</v>
      </c>
      <c r="I412">
        <v>0</v>
      </c>
      <c r="J412">
        <v>0</v>
      </c>
      <c r="K412" t="s">
        <v>28</v>
      </c>
      <c r="L412" t="s">
        <v>243</v>
      </c>
      <c r="M412" t="s">
        <v>79</v>
      </c>
      <c r="N412" t="s">
        <v>80</v>
      </c>
      <c r="O412">
        <v>0</v>
      </c>
      <c r="P412">
        <v>-4.75</v>
      </c>
      <c r="Q412">
        <v>-3.5</v>
      </c>
      <c r="R412">
        <v>4.75</v>
      </c>
      <c r="S412">
        <v>3</v>
      </c>
      <c r="T412">
        <v>-13.5</v>
      </c>
      <c r="U412">
        <v>2.5499999999999998</v>
      </c>
      <c r="V412">
        <v>-6.75</v>
      </c>
      <c r="W412" t="str">
        <f t="shared" si="13"/>
        <v>g102,5</v>
      </c>
      <c r="X412" s="1" t="s">
        <v>447</v>
      </c>
      <c r="Y412" s="2" t="str">
        <f>IF(AND(ISBLANK(X412),OR(NOT(ISBLANK(Z412)),NOT(ISBLANK(AA412)))),#N/A,
IF(ISBLANK(X412),"",
IF(AND(NOT(ISERROR(VLOOKUP(X412,MonsterTable!$A:$B,MATCH(MonsterTable!$B$1,MonsterTable!$A$1:$B$1,0),0))),OR(ISBLANK(Z412),ISBLANK(AA412))),#N/A,
IFERROR(VLOOKUP(X412,MonsterTable!$A:$B,MATCH(MonsterTable!$B$1,MonsterTable!$A$1:$B$1,0),0),
IF(OR(NOT(ISBLANK(Z412)),ISBLANK(AA412)),#N/A,
IF(X412="empty","empty",
VLOOKUP(X412,MonsterGroupTable!$A:$A,1,0)))))))</f>
        <v>g102</v>
      </c>
      <c r="AA412">
        <v>5</v>
      </c>
      <c r="AF412" s="2" t="str">
        <f>IF(AND(ISBLANK(AE412),OR(NOT(ISBLANK(AG412)),NOT(ISBLANK(AH412)))),#N/A,
IF(ISBLANK(AE412),"",
IF(AND(NOT(ISERROR(VLOOKUP(AE412,MonsterTable!$A:$B,MATCH(MonsterTable!$B$1,MonsterTable!$A$1:$B$1,0),0))),OR(ISBLANK(AG412),ISBLANK(AH412))),#N/A,
IFERROR(VLOOKUP(AE412,MonsterTable!$A:$B,MATCH(MonsterTable!$B$1,MonsterTable!$A$1:$B$1,0),0),
IF(OR(NOT(ISBLANK(AG412)),ISBLANK(AH412)),#N/A,
IF(AE412="empty","empty",
VLOOKUP(AE412,MonsterGroupTable!$A:$A,1,0)))))))</f>
        <v/>
      </c>
      <c r="AM412" s="2" t="str">
        <f>IF(AND(ISBLANK(AL412),OR(NOT(ISBLANK(AN412)),NOT(ISBLANK(AO412)))),#N/A,
IF(ISBLANK(AL412),"",
IF(AND(NOT(ISERROR(VLOOKUP(AL412,MonsterTable!$A:$B,MATCH(MonsterTable!$B$1,MonsterTable!$A$1:$B$1,0),0))),OR(ISBLANK(AN412),ISBLANK(AO412))),#N/A,
IFERROR(VLOOKUP(AL412,MonsterTable!$A:$B,MATCH(MonsterTable!$B$1,MonsterTable!$A$1:$B$1,0),0),
IF(OR(NOT(ISBLANK(AN412)),ISBLANK(AO412)),#N/A,
IF(AL412="empty","empty",
VLOOKUP(AL412,MonsterGroupTable!$A:$A,1,0)))))))</f>
        <v/>
      </c>
      <c r="AT412" s="2" t="str">
        <f>IF(AND(ISBLANK(AS412),OR(NOT(ISBLANK(AU412)),NOT(ISBLANK(AV412)))),#N/A,
IF(ISBLANK(AS412),"",
IF(AND(NOT(ISERROR(VLOOKUP(AS412,MonsterTable!$A:$B,MATCH(MonsterTable!$B$1,MonsterTable!$A$1:$B$1,0),0))),OR(ISBLANK(AU412),ISBLANK(AV412))),#N/A,
IFERROR(VLOOKUP(AS412,MonsterTable!$A:$B,MATCH(MonsterTable!$B$1,MonsterTable!$A$1:$B$1,0),0),
IF(OR(NOT(ISBLANK(AU412)),ISBLANK(AV412)),#N/A,
IF(AS412="empty","empty",
VLOOKUP(AS412,MonsterGroupTable!$A:$A,1,0)))))))</f>
        <v/>
      </c>
      <c r="BA412" s="2" t="str">
        <f>IF(AND(ISBLANK(AZ412),OR(NOT(ISBLANK(BB412)),NOT(ISBLANK(BC412)))),#N/A,
IF(ISBLANK(AZ412),"",
IF(AND(NOT(ISERROR(VLOOKUP(AZ412,MonsterTable!$A:$B,MATCH(MonsterTable!$B$1,MonsterTable!$A$1:$B$1,0),0))),OR(ISBLANK(BB412),ISBLANK(BC412))),#N/A,
IFERROR(VLOOKUP(AZ412,MonsterTable!$A:$B,MATCH(MonsterTable!$B$1,MonsterTable!$A$1:$B$1,0),0),
IF(OR(NOT(ISBLANK(BB412)),ISBLANK(BC412)),#N/A,
IF(AZ412="empty","empty",
VLOOKUP(AZ412,MonsterGroupTable!$A:$A,1,0)))))))</f>
        <v/>
      </c>
      <c r="BH412" s="2" t="str">
        <f>IF(AND(ISBLANK(BG412),OR(NOT(ISBLANK(BI412)),NOT(ISBLANK(BJ412)))),#N/A,
IF(ISBLANK(BG412),"",
IF(AND(NOT(ISERROR(VLOOKUP(BG412,MonsterTable!$A:$B,MATCH(MonsterTable!$B$1,MonsterTable!$A$1:$B$1,0),0))),OR(ISBLANK(BI412),ISBLANK(BJ412))),#N/A,
IFERROR(VLOOKUP(BG412,MonsterTable!$A:$B,MATCH(MonsterTable!$B$1,MonsterTable!$A$1:$B$1,0),0),
IF(OR(NOT(ISBLANK(BI412)),ISBLANK(BJ412)),#N/A,
IF(BG412="empty","empty",
VLOOKUP(BG412,MonsterGroupTable!$A:$A,1,0)))))))</f>
        <v/>
      </c>
      <c r="BO412" s="2" t="str">
        <f>IF(AND(ISBLANK(BN412),OR(NOT(ISBLANK(BP412)),NOT(ISBLANK(BQ412)))),#N/A,
IF(ISBLANK(BN412),"",
IF(AND(NOT(ISERROR(VLOOKUP(BN412,MonsterTable!$A:$B,MATCH(MonsterTable!$B$1,MonsterTable!$A$1:$B$1,0),0))),OR(ISBLANK(BP412),ISBLANK(BQ412))),#N/A,
IFERROR(VLOOKUP(BN412,MonsterTable!$A:$B,MATCH(MonsterTable!$B$1,MonsterTable!$A$1:$B$1,0),0),
IF(OR(NOT(ISBLANK(BP412)),ISBLANK(BQ412)),#N/A,
IF(BN412="empty","empty",
VLOOKUP(BN412,MonsterGroupTable!$A:$A,1,0)))))))</f>
        <v/>
      </c>
      <c r="BV412" s="2" t="str">
        <f>IF(AND(ISBLANK(BU412),OR(NOT(ISBLANK(BW412)),NOT(ISBLANK(BX412)))),#N/A,
IF(ISBLANK(BU412),"",
IF(AND(NOT(ISERROR(VLOOKUP(BU412,MonsterTable!$A:$B,MATCH(MonsterTable!$B$1,MonsterTable!$A$1:$B$1,0),0))),OR(ISBLANK(BW412),ISBLANK(BX412))),#N/A,
IFERROR(VLOOKUP(BU412,MonsterTable!$A:$B,MATCH(MonsterTable!$B$1,MonsterTable!$A$1:$B$1,0),0),
IF(OR(NOT(ISBLANK(BW412)),ISBLANK(BX412)),#N/A,
IF(BU412="empty","empty",
VLOOKUP(BU412,MonsterGroupTable!$A:$A,1,0)))))))</f>
        <v/>
      </c>
      <c r="CC412" s="2" t="str">
        <f>IF(AND(ISBLANK(CB412),OR(NOT(ISBLANK(CD412)),NOT(ISBLANK(CE412)))),#N/A,
IF(ISBLANK(CB412),"",
IF(AND(NOT(ISERROR(VLOOKUP(CB412,MonsterTable!$A:$B,MATCH(MonsterTable!$B$1,MonsterTable!$A$1:$B$1,0),0))),OR(ISBLANK(CD412),ISBLANK(CE412))),#N/A,
IFERROR(VLOOKUP(CB412,MonsterTable!$A:$B,MATCH(MonsterTable!$B$1,MonsterTable!$A$1:$B$1,0),0),
IF(OR(NOT(ISBLANK(CD412)),ISBLANK(CE412)),#N/A,
IF(CB412="empty","empty",
VLOOKUP(CB412,MonsterGroupTable!$A:$A,1,0)))))))</f>
        <v/>
      </c>
      <c r="CJ412" s="2" t="str">
        <f>IF(AND(ISBLANK(CI412),OR(NOT(ISBLANK(CK412)),NOT(ISBLANK(CL412)))),#N/A,
IF(ISBLANK(CI412),"",
IF(AND(NOT(ISERROR(VLOOKUP(CI412,MonsterTable!$A:$B,MATCH(MonsterTable!$B$1,MonsterTable!$A$1:$B$1,0),0))),OR(ISBLANK(CK412),ISBLANK(CL412))),#N/A,
IFERROR(VLOOKUP(CI412,MonsterTable!$A:$B,MATCH(MonsterTable!$B$1,MonsterTable!$A$1:$B$1,0),0),
IF(OR(NOT(ISBLANK(CK412)),ISBLANK(CL412)),#N/A,
IF(CI412="empty","empty",
VLOOKUP(CI412,MonsterGroupTable!$A:$A,1,0)))))))</f>
        <v/>
      </c>
    </row>
    <row r="413" spans="1:88">
      <c r="A413">
        <v>10412</v>
      </c>
      <c r="B413">
        <f t="shared" si="12"/>
        <v>1.1000000000000001</v>
      </c>
      <c r="C413">
        <f t="shared" si="12"/>
        <v>1.1000000000000001</v>
      </c>
      <c r="F413">
        <v>1260</v>
      </c>
      <c r="G413">
        <v>31993</v>
      </c>
      <c r="H413">
        <v>0</v>
      </c>
      <c r="I413">
        <v>0</v>
      </c>
      <c r="J413">
        <v>0</v>
      </c>
      <c r="K413" t="s">
        <v>28</v>
      </c>
      <c r="L413" t="s">
        <v>243</v>
      </c>
      <c r="M413" t="s">
        <v>79</v>
      </c>
      <c r="N413" t="s">
        <v>80</v>
      </c>
      <c r="O413">
        <v>0</v>
      </c>
      <c r="P413">
        <v>-4.75</v>
      </c>
      <c r="Q413">
        <v>-3.5</v>
      </c>
      <c r="R413">
        <v>4.75</v>
      </c>
      <c r="S413">
        <v>3</v>
      </c>
      <c r="T413">
        <v>-13.5</v>
      </c>
      <c r="U413">
        <v>2.5499999999999998</v>
      </c>
      <c r="V413">
        <v>-6.75</v>
      </c>
      <c r="W413" t="str">
        <f t="shared" si="13"/>
        <v>g102,5</v>
      </c>
      <c r="X413" s="1" t="s">
        <v>447</v>
      </c>
      <c r="Y413" s="2" t="str">
        <f>IF(AND(ISBLANK(X413),OR(NOT(ISBLANK(Z413)),NOT(ISBLANK(AA413)))),#N/A,
IF(ISBLANK(X413),"",
IF(AND(NOT(ISERROR(VLOOKUP(X413,MonsterTable!$A:$B,MATCH(MonsterTable!$B$1,MonsterTable!$A$1:$B$1,0),0))),OR(ISBLANK(Z413),ISBLANK(AA413))),#N/A,
IFERROR(VLOOKUP(X413,MonsterTable!$A:$B,MATCH(MonsterTable!$B$1,MonsterTable!$A$1:$B$1,0),0),
IF(OR(NOT(ISBLANK(Z413)),ISBLANK(AA413)),#N/A,
IF(X413="empty","empty",
VLOOKUP(X413,MonsterGroupTable!$A:$A,1,0)))))))</f>
        <v>g102</v>
      </c>
      <c r="AA413">
        <v>5</v>
      </c>
      <c r="AF413" s="2" t="str">
        <f>IF(AND(ISBLANK(AE413),OR(NOT(ISBLANK(AG413)),NOT(ISBLANK(AH413)))),#N/A,
IF(ISBLANK(AE413),"",
IF(AND(NOT(ISERROR(VLOOKUP(AE413,MonsterTable!$A:$B,MATCH(MonsterTable!$B$1,MonsterTable!$A$1:$B$1,0),0))),OR(ISBLANK(AG413),ISBLANK(AH413))),#N/A,
IFERROR(VLOOKUP(AE413,MonsterTable!$A:$B,MATCH(MonsterTable!$B$1,MonsterTable!$A$1:$B$1,0),0),
IF(OR(NOT(ISBLANK(AG413)),ISBLANK(AH413)),#N/A,
IF(AE413="empty","empty",
VLOOKUP(AE413,MonsterGroupTable!$A:$A,1,0)))))))</f>
        <v/>
      </c>
      <c r="AM413" s="2" t="str">
        <f>IF(AND(ISBLANK(AL413),OR(NOT(ISBLANK(AN413)),NOT(ISBLANK(AO413)))),#N/A,
IF(ISBLANK(AL413),"",
IF(AND(NOT(ISERROR(VLOOKUP(AL413,MonsterTable!$A:$B,MATCH(MonsterTable!$B$1,MonsterTable!$A$1:$B$1,0),0))),OR(ISBLANK(AN413),ISBLANK(AO413))),#N/A,
IFERROR(VLOOKUP(AL413,MonsterTable!$A:$B,MATCH(MonsterTable!$B$1,MonsterTable!$A$1:$B$1,0),0),
IF(OR(NOT(ISBLANK(AN413)),ISBLANK(AO413)),#N/A,
IF(AL413="empty","empty",
VLOOKUP(AL413,MonsterGroupTable!$A:$A,1,0)))))))</f>
        <v/>
      </c>
      <c r="AT413" s="2" t="str">
        <f>IF(AND(ISBLANK(AS413),OR(NOT(ISBLANK(AU413)),NOT(ISBLANK(AV413)))),#N/A,
IF(ISBLANK(AS413),"",
IF(AND(NOT(ISERROR(VLOOKUP(AS413,MonsterTable!$A:$B,MATCH(MonsterTable!$B$1,MonsterTable!$A$1:$B$1,0),0))),OR(ISBLANK(AU413),ISBLANK(AV413))),#N/A,
IFERROR(VLOOKUP(AS413,MonsterTable!$A:$B,MATCH(MonsterTable!$B$1,MonsterTable!$A$1:$B$1,0),0),
IF(OR(NOT(ISBLANK(AU413)),ISBLANK(AV413)),#N/A,
IF(AS413="empty","empty",
VLOOKUP(AS413,MonsterGroupTable!$A:$A,1,0)))))))</f>
        <v/>
      </c>
      <c r="BA413" s="2" t="str">
        <f>IF(AND(ISBLANK(AZ413),OR(NOT(ISBLANK(BB413)),NOT(ISBLANK(BC413)))),#N/A,
IF(ISBLANK(AZ413),"",
IF(AND(NOT(ISERROR(VLOOKUP(AZ413,MonsterTable!$A:$B,MATCH(MonsterTable!$B$1,MonsterTable!$A$1:$B$1,0),0))),OR(ISBLANK(BB413),ISBLANK(BC413))),#N/A,
IFERROR(VLOOKUP(AZ413,MonsterTable!$A:$B,MATCH(MonsterTable!$B$1,MonsterTable!$A$1:$B$1,0),0),
IF(OR(NOT(ISBLANK(BB413)),ISBLANK(BC413)),#N/A,
IF(AZ413="empty","empty",
VLOOKUP(AZ413,MonsterGroupTable!$A:$A,1,0)))))))</f>
        <v/>
      </c>
      <c r="BH413" s="2" t="str">
        <f>IF(AND(ISBLANK(BG413),OR(NOT(ISBLANK(BI413)),NOT(ISBLANK(BJ413)))),#N/A,
IF(ISBLANK(BG413),"",
IF(AND(NOT(ISERROR(VLOOKUP(BG413,MonsterTable!$A:$B,MATCH(MonsterTable!$B$1,MonsterTable!$A$1:$B$1,0),0))),OR(ISBLANK(BI413),ISBLANK(BJ413))),#N/A,
IFERROR(VLOOKUP(BG413,MonsterTable!$A:$B,MATCH(MonsterTable!$B$1,MonsterTable!$A$1:$B$1,0),0),
IF(OR(NOT(ISBLANK(BI413)),ISBLANK(BJ413)),#N/A,
IF(BG413="empty","empty",
VLOOKUP(BG413,MonsterGroupTable!$A:$A,1,0)))))))</f>
        <v/>
      </c>
      <c r="BO413" s="2" t="str">
        <f>IF(AND(ISBLANK(BN413),OR(NOT(ISBLANK(BP413)),NOT(ISBLANK(BQ413)))),#N/A,
IF(ISBLANK(BN413),"",
IF(AND(NOT(ISERROR(VLOOKUP(BN413,MonsterTable!$A:$B,MATCH(MonsterTable!$B$1,MonsterTable!$A$1:$B$1,0),0))),OR(ISBLANK(BP413),ISBLANK(BQ413))),#N/A,
IFERROR(VLOOKUP(BN413,MonsterTable!$A:$B,MATCH(MonsterTable!$B$1,MonsterTable!$A$1:$B$1,0),0),
IF(OR(NOT(ISBLANK(BP413)),ISBLANK(BQ413)),#N/A,
IF(BN413="empty","empty",
VLOOKUP(BN413,MonsterGroupTable!$A:$A,1,0)))))))</f>
        <v/>
      </c>
      <c r="BV413" s="2" t="str">
        <f>IF(AND(ISBLANK(BU413),OR(NOT(ISBLANK(BW413)),NOT(ISBLANK(BX413)))),#N/A,
IF(ISBLANK(BU413),"",
IF(AND(NOT(ISERROR(VLOOKUP(BU413,MonsterTable!$A:$B,MATCH(MonsterTable!$B$1,MonsterTable!$A$1:$B$1,0),0))),OR(ISBLANK(BW413),ISBLANK(BX413))),#N/A,
IFERROR(VLOOKUP(BU413,MonsterTable!$A:$B,MATCH(MonsterTable!$B$1,MonsterTable!$A$1:$B$1,0),0),
IF(OR(NOT(ISBLANK(BW413)),ISBLANK(BX413)),#N/A,
IF(BU413="empty","empty",
VLOOKUP(BU413,MonsterGroupTable!$A:$A,1,0)))))))</f>
        <v/>
      </c>
      <c r="CC413" s="2" t="str">
        <f>IF(AND(ISBLANK(CB413),OR(NOT(ISBLANK(CD413)),NOT(ISBLANK(CE413)))),#N/A,
IF(ISBLANK(CB413),"",
IF(AND(NOT(ISERROR(VLOOKUP(CB413,MonsterTable!$A:$B,MATCH(MonsterTable!$B$1,MonsterTable!$A$1:$B$1,0),0))),OR(ISBLANK(CD413),ISBLANK(CE413))),#N/A,
IFERROR(VLOOKUP(CB413,MonsterTable!$A:$B,MATCH(MonsterTable!$B$1,MonsterTable!$A$1:$B$1,0),0),
IF(OR(NOT(ISBLANK(CD413)),ISBLANK(CE413)),#N/A,
IF(CB413="empty","empty",
VLOOKUP(CB413,MonsterGroupTable!$A:$A,1,0)))))))</f>
        <v/>
      </c>
      <c r="CJ413" s="2" t="str">
        <f>IF(AND(ISBLANK(CI413),OR(NOT(ISBLANK(CK413)),NOT(ISBLANK(CL413)))),#N/A,
IF(ISBLANK(CI413),"",
IF(AND(NOT(ISERROR(VLOOKUP(CI413,MonsterTable!$A:$B,MATCH(MonsterTable!$B$1,MonsterTable!$A$1:$B$1,0),0))),OR(ISBLANK(CK413),ISBLANK(CL413))),#N/A,
IFERROR(VLOOKUP(CI413,MonsterTable!$A:$B,MATCH(MonsterTable!$B$1,MonsterTable!$A$1:$B$1,0),0),
IF(OR(NOT(ISBLANK(CK413)),ISBLANK(CL413)),#N/A,
IF(CI413="empty","empty",
VLOOKUP(CI413,MonsterGroupTable!$A:$A,1,0)))))))</f>
        <v/>
      </c>
    </row>
    <row r="414" spans="1:88">
      <c r="A414">
        <v>10413</v>
      </c>
      <c r="B414">
        <f t="shared" si="12"/>
        <v>1.1000000000000001</v>
      </c>
      <c r="C414">
        <f t="shared" si="12"/>
        <v>1.1000000000000001</v>
      </c>
      <c r="F414">
        <v>1260</v>
      </c>
      <c r="G414">
        <v>32182</v>
      </c>
      <c r="H414">
        <v>0</v>
      </c>
      <c r="I414">
        <v>0</v>
      </c>
      <c r="J414">
        <v>0</v>
      </c>
      <c r="K414" t="s">
        <v>28</v>
      </c>
      <c r="L414" t="s">
        <v>243</v>
      </c>
      <c r="M414" t="s">
        <v>79</v>
      </c>
      <c r="N414" t="s">
        <v>80</v>
      </c>
      <c r="O414">
        <v>0</v>
      </c>
      <c r="P414">
        <v>-4.75</v>
      </c>
      <c r="Q414">
        <v>-3.5</v>
      </c>
      <c r="R414">
        <v>4.75</v>
      </c>
      <c r="S414">
        <v>3</v>
      </c>
      <c r="T414">
        <v>-13.5</v>
      </c>
      <c r="U414">
        <v>2.5499999999999998</v>
      </c>
      <c r="V414">
        <v>-6.75</v>
      </c>
      <c r="W414" t="str">
        <f t="shared" si="13"/>
        <v>g102,5</v>
      </c>
      <c r="X414" s="1" t="s">
        <v>447</v>
      </c>
      <c r="Y414" s="2" t="str">
        <f>IF(AND(ISBLANK(X414),OR(NOT(ISBLANK(Z414)),NOT(ISBLANK(AA414)))),#N/A,
IF(ISBLANK(X414),"",
IF(AND(NOT(ISERROR(VLOOKUP(X414,MonsterTable!$A:$B,MATCH(MonsterTable!$B$1,MonsterTable!$A$1:$B$1,0),0))),OR(ISBLANK(Z414),ISBLANK(AA414))),#N/A,
IFERROR(VLOOKUP(X414,MonsterTable!$A:$B,MATCH(MonsterTable!$B$1,MonsterTable!$A$1:$B$1,0),0),
IF(OR(NOT(ISBLANK(Z414)),ISBLANK(AA414)),#N/A,
IF(X414="empty","empty",
VLOOKUP(X414,MonsterGroupTable!$A:$A,1,0)))))))</f>
        <v>g102</v>
      </c>
      <c r="AA414">
        <v>5</v>
      </c>
      <c r="AF414" s="2" t="str">
        <f>IF(AND(ISBLANK(AE414),OR(NOT(ISBLANK(AG414)),NOT(ISBLANK(AH414)))),#N/A,
IF(ISBLANK(AE414),"",
IF(AND(NOT(ISERROR(VLOOKUP(AE414,MonsterTable!$A:$B,MATCH(MonsterTable!$B$1,MonsterTable!$A$1:$B$1,0),0))),OR(ISBLANK(AG414),ISBLANK(AH414))),#N/A,
IFERROR(VLOOKUP(AE414,MonsterTable!$A:$B,MATCH(MonsterTable!$B$1,MonsterTable!$A$1:$B$1,0),0),
IF(OR(NOT(ISBLANK(AG414)),ISBLANK(AH414)),#N/A,
IF(AE414="empty","empty",
VLOOKUP(AE414,MonsterGroupTable!$A:$A,1,0)))))))</f>
        <v/>
      </c>
      <c r="AM414" s="2" t="str">
        <f>IF(AND(ISBLANK(AL414),OR(NOT(ISBLANK(AN414)),NOT(ISBLANK(AO414)))),#N/A,
IF(ISBLANK(AL414),"",
IF(AND(NOT(ISERROR(VLOOKUP(AL414,MonsterTable!$A:$B,MATCH(MonsterTable!$B$1,MonsterTable!$A$1:$B$1,0),0))),OR(ISBLANK(AN414),ISBLANK(AO414))),#N/A,
IFERROR(VLOOKUP(AL414,MonsterTable!$A:$B,MATCH(MonsterTable!$B$1,MonsterTable!$A$1:$B$1,0),0),
IF(OR(NOT(ISBLANK(AN414)),ISBLANK(AO414)),#N/A,
IF(AL414="empty","empty",
VLOOKUP(AL414,MonsterGroupTable!$A:$A,1,0)))))))</f>
        <v/>
      </c>
      <c r="AT414" s="2" t="str">
        <f>IF(AND(ISBLANK(AS414),OR(NOT(ISBLANK(AU414)),NOT(ISBLANK(AV414)))),#N/A,
IF(ISBLANK(AS414),"",
IF(AND(NOT(ISERROR(VLOOKUP(AS414,MonsterTable!$A:$B,MATCH(MonsterTable!$B$1,MonsterTable!$A$1:$B$1,0),0))),OR(ISBLANK(AU414),ISBLANK(AV414))),#N/A,
IFERROR(VLOOKUP(AS414,MonsterTable!$A:$B,MATCH(MonsterTable!$B$1,MonsterTable!$A$1:$B$1,0),0),
IF(OR(NOT(ISBLANK(AU414)),ISBLANK(AV414)),#N/A,
IF(AS414="empty","empty",
VLOOKUP(AS414,MonsterGroupTable!$A:$A,1,0)))))))</f>
        <v/>
      </c>
      <c r="BA414" s="2" t="str">
        <f>IF(AND(ISBLANK(AZ414),OR(NOT(ISBLANK(BB414)),NOT(ISBLANK(BC414)))),#N/A,
IF(ISBLANK(AZ414),"",
IF(AND(NOT(ISERROR(VLOOKUP(AZ414,MonsterTable!$A:$B,MATCH(MonsterTable!$B$1,MonsterTable!$A$1:$B$1,0),0))),OR(ISBLANK(BB414),ISBLANK(BC414))),#N/A,
IFERROR(VLOOKUP(AZ414,MonsterTable!$A:$B,MATCH(MonsterTable!$B$1,MonsterTable!$A$1:$B$1,0),0),
IF(OR(NOT(ISBLANK(BB414)),ISBLANK(BC414)),#N/A,
IF(AZ414="empty","empty",
VLOOKUP(AZ414,MonsterGroupTable!$A:$A,1,0)))))))</f>
        <v/>
      </c>
      <c r="BH414" s="2" t="str">
        <f>IF(AND(ISBLANK(BG414),OR(NOT(ISBLANK(BI414)),NOT(ISBLANK(BJ414)))),#N/A,
IF(ISBLANK(BG414),"",
IF(AND(NOT(ISERROR(VLOOKUP(BG414,MonsterTable!$A:$B,MATCH(MonsterTable!$B$1,MonsterTable!$A$1:$B$1,0),0))),OR(ISBLANK(BI414),ISBLANK(BJ414))),#N/A,
IFERROR(VLOOKUP(BG414,MonsterTable!$A:$B,MATCH(MonsterTable!$B$1,MonsterTable!$A$1:$B$1,0),0),
IF(OR(NOT(ISBLANK(BI414)),ISBLANK(BJ414)),#N/A,
IF(BG414="empty","empty",
VLOOKUP(BG414,MonsterGroupTable!$A:$A,1,0)))))))</f>
        <v/>
      </c>
      <c r="BO414" s="2" t="str">
        <f>IF(AND(ISBLANK(BN414),OR(NOT(ISBLANK(BP414)),NOT(ISBLANK(BQ414)))),#N/A,
IF(ISBLANK(BN414),"",
IF(AND(NOT(ISERROR(VLOOKUP(BN414,MonsterTable!$A:$B,MATCH(MonsterTable!$B$1,MonsterTable!$A$1:$B$1,0),0))),OR(ISBLANK(BP414),ISBLANK(BQ414))),#N/A,
IFERROR(VLOOKUP(BN414,MonsterTable!$A:$B,MATCH(MonsterTable!$B$1,MonsterTable!$A$1:$B$1,0),0),
IF(OR(NOT(ISBLANK(BP414)),ISBLANK(BQ414)),#N/A,
IF(BN414="empty","empty",
VLOOKUP(BN414,MonsterGroupTable!$A:$A,1,0)))))))</f>
        <v/>
      </c>
      <c r="BV414" s="2" t="str">
        <f>IF(AND(ISBLANK(BU414),OR(NOT(ISBLANK(BW414)),NOT(ISBLANK(BX414)))),#N/A,
IF(ISBLANK(BU414),"",
IF(AND(NOT(ISERROR(VLOOKUP(BU414,MonsterTable!$A:$B,MATCH(MonsterTable!$B$1,MonsterTable!$A$1:$B$1,0),0))),OR(ISBLANK(BW414),ISBLANK(BX414))),#N/A,
IFERROR(VLOOKUP(BU414,MonsterTable!$A:$B,MATCH(MonsterTable!$B$1,MonsterTable!$A$1:$B$1,0),0),
IF(OR(NOT(ISBLANK(BW414)),ISBLANK(BX414)),#N/A,
IF(BU414="empty","empty",
VLOOKUP(BU414,MonsterGroupTable!$A:$A,1,0)))))))</f>
        <v/>
      </c>
      <c r="CC414" s="2" t="str">
        <f>IF(AND(ISBLANK(CB414),OR(NOT(ISBLANK(CD414)),NOT(ISBLANK(CE414)))),#N/A,
IF(ISBLANK(CB414),"",
IF(AND(NOT(ISERROR(VLOOKUP(CB414,MonsterTable!$A:$B,MATCH(MonsterTable!$B$1,MonsterTable!$A$1:$B$1,0),0))),OR(ISBLANK(CD414),ISBLANK(CE414))),#N/A,
IFERROR(VLOOKUP(CB414,MonsterTable!$A:$B,MATCH(MonsterTable!$B$1,MonsterTable!$A$1:$B$1,0),0),
IF(OR(NOT(ISBLANK(CD414)),ISBLANK(CE414)),#N/A,
IF(CB414="empty","empty",
VLOOKUP(CB414,MonsterGroupTable!$A:$A,1,0)))))))</f>
        <v/>
      </c>
      <c r="CJ414" s="2" t="str">
        <f>IF(AND(ISBLANK(CI414),OR(NOT(ISBLANK(CK414)),NOT(ISBLANK(CL414)))),#N/A,
IF(ISBLANK(CI414),"",
IF(AND(NOT(ISERROR(VLOOKUP(CI414,MonsterTable!$A:$B,MATCH(MonsterTable!$B$1,MonsterTable!$A$1:$B$1,0),0))),OR(ISBLANK(CK414),ISBLANK(CL414))),#N/A,
IFERROR(VLOOKUP(CI414,MonsterTable!$A:$B,MATCH(MonsterTable!$B$1,MonsterTable!$A$1:$B$1,0),0),
IF(OR(NOT(ISBLANK(CK414)),ISBLANK(CL414)),#N/A,
IF(CI414="empty","empty",
VLOOKUP(CI414,MonsterGroupTable!$A:$A,1,0)))))))</f>
        <v/>
      </c>
    </row>
    <row r="415" spans="1:88">
      <c r="A415">
        <v>10414</v>
      </c>
      <c r="B415">
        <f t="shared" si="12"/>
        <v>1.1000000000000001</v>
      </c>
      <c r="C415">
        <f t="shared" si="12"/>
        <v>1.1000000000000001</v>
      </c>
      <c r="F415">
        <v>1260</v>
      </c>
      <c r="G415">
        <v>32371</v>
      </c>
      <c r="H415">
        <v>0</v>
      </c>
      <c r="I415">
        <v>0</v>
      </c>
      <c r="J415">
        <v>0</v>
      </c>
      <c r="K415" t="s">
        <v>28</v>
      </c>
      <c r="L415" t="s">
        <v>243</v>
      </c>
      <c r="M415" t="s">
        <v>79</v>
      </c>
      <c r="N415" t="s">
        <v>80</v>
      </c>
      <c r="O415">
        <v>0</v>
      </c>
      <c r="P415">
        <v>-4.75</v>
      </c>
      <c r="Q415">
        <v>-3.5</v>
      </c>
      <c r="R415">
        <v>4.75</v>
      </c>
      <c r="S415">
        <v>3</v>
      </c>
      <c r="T415">
        <v>-13.5</v>
      </c>
      <c r="U415">
        <v>2.5499999999999998</v>
      </c>
      <c r="V415">
        <v>-6.75</v>
      </c>
      <c r="W415" t="str">
        <f t="shared" si="13"/>
        <v>g102,5</v>
      </c>
      <c r="X415" s="1" t="s">
        <v>447</v>
      </c>
      <c r="Y415" s="2" t="str">
        <f>IF(AND(ISBLANK(X415),OR(NOT(ISBLANK(Z415)),NOT(ISBLANK(AA415)))),#N/A,
IF(ISBLANK(X415),"",
IF(AND(NOT(ISERROR(VLOOKUP(X415,MonsterTable!$A:$B,MATCH(MonsterTable!$B$1,MonsterTable!$A$1:$B$1,0),0))),OR(ISBLANK(Z415),ISBLANK(AA415))),#N/A,
IFERROR(VLOOKUP(X415,MonsterTable!$A:$B,MATCH(MonsterTable!$B$1,MonsterTable!$A$1:$B$1,0),0),
IF(OR(NOT(ISBLANK(Z415)),ISBLANK(AA415)),#N/A,
IF(X415="empty","empty",
VLOOKUP(X415,MonsterGroupTable!$A:$A,1,0)))))))</f>
        <v>g102</v>
      </c>
      <c r="AA415">
        <v>5</v>
      </c>
      <c r="AF415" s="2" t="str">
        <f>IF(AND(ISBLANK(AE415),OR(NOT(ISBLANK(AG415)),NOT(ISBLANK(AH415)))),#N/A,
IF(ISBLANK(AE415),"",
IF(AND(NOT(ISERROR(VLOOKUP(AE415,MonsterTable!$A:$B,MATCH(MonsterTable!$B$1,MonsterTable!$A$1:$B$1,0),0))),OR(ISBLANK(AG415),ISBLANK(AH415))),#N/A,
IFERROR(VLOOKUP(AE415,MonsterTable!$A:$B,MATCH(MonsterTable!$B$1,MonsterTable!$A$1:$B$1,0),0),
IF(OR(NOT(ISBLANK(AG415)),ISBLANK(AH415)),#N/A,
IF(AE415="empty","empty",
VLOOKUP(AE415,MonsterGroupTable!$A:$A,1,0)))))))</f>
        <v/>
      </c>
      <c r="AM415" s="2" t="str">
        <f>IF(AND(ISBLANK(AL415),OR(NOT(ISBLANK(AN415)),NOT(ISBLANK(AO415)))),#N/A,
IF(ISBLANK(AL415),"",
IF(AND(NOT(ISERROR(VLOOKUP(AL415,MonsterTable!$A:$B,MATCH(MonsterTable!$B$1,MonsterTable!$A$1:$B$1,0),0))),OR(ISBLANK(AN415),ISBLANK(AO415))),#N/A,
IFERROR(VLOOKUP(AL415,MonsterTable!$A:$B,MATCH(MonsterTable!$B$1,MonsterTable!$A$1:$B$1,0),0),
IF(OR(NOT(ISBLANK(AN415)),ISBLANK(AO415)),#N/A,
IF(AL415="empty","empty",
VLOOKUP(AL415,MonsterGroupTable!$A:$A,1,0)))))))</f>
        <v/>
      </c>
      <c r="AT415" s="2" t="str">
        <f>IF(AND(ISBLANK(AS415),OR(NOT(ISBLANK(AU415)),NOT(ISBLANK(AV415)))),#N/A,
IF(ISBLANK(AS415),"",
IF(AND(NOT(ISERROR(VLOOKUP(AS415,MonsterTable!$A:$B,MATCH(MonsterTable!$B$1,MonsterTable!$A$1:$B$1,0),0))),OR(ISBLANK(AU415),ISBLANK(AV415))),#N/A,
IFERROR(VLOOKUP(AS415,MonsterTable!$A:$B,MATCH(MonsterTable!$B$1,MonsterTable!$A$1:$B$1,0),0),
IF(OR(NOT(ISBLANK(AU415)),ISBLANK(AV415)),#N/A,
IF(AS415="empty","empty",
VLOOKUP(AS415,MonsterGroupTable!$A:$A,1,0)))))))</f>
        <v/>
      </c>
      <c r="BA415" s="2" t="str">
        <f>IF(AND(ISBLANK(AZ415),OR(NOT(ISBLANK(BB415)),NOT(ISBLANK(BC415)))),#N/A,
IF(ISBLANK(AZ415),"",
IF(AND(NOT(ISERROR(VLOOKUP(AZ415,MonsterTable!$A:$B,MATCH(MonsterTable!$B$1,MonsterTable!$A$1:$B$1,0),0))),OR(ISBLANK(BB415),ISBLANK(BC415))),#N/A,
IFERROR(VLOOKUP(AZ415,MonsterTable!$A:$B,MATCH(MonsterTable!$B$1,MonsterTable!$A$1:$B$1,0),0),
IF(OR(NOT(ISBLANK(BB415)),ISBLANK(BC415)),#N/A,
IF(AZ415="empty","empty",
VLOOKUP(AZ415,MonsterGroupTable!$A:$A,1,0)))))))</f>
        <v/>
      </c>
      <c r="BH415" s="2" t="str">
        <f>IF(AND(ISBLANK(BG415),OR(NOT(ISBLANK(BI415)),NOT(ISBLANK(BJ415)))),#N/A,
IF(ISBLANK(BG415),"",
IF(AND(NOT(ISERROR(VLOOKUP(BG415,MonsterTable!$A:$B,MATCH(MonsterTable!$B$1,MonsterTable!$A$1:$B$1,0),0))),OR(ISBLANK(BI415),ISBLANK(BJ415))),#N/A,
IFERROR(VLOOKUP(BG415,MonsterTable!$A:$B,MATCH(MonsterTable!$B$1,MonsterTable!$A$1:$B$1,0),0),
IF(OR(NOT(ISBLANK(BI415)),ISBLANK(BJ415)),#N/A,
IF(BG415="empty","empty",
VLOOKUP(BG415,MonsterGroupTable!$A:$A,1,0)))))))</f>
        <v/>
      </c>
      <c r="BO415" s="2" t="str">
        <f>IF(AND(ISBLANK(BN415),OR(NOT(ISBLANK(BP415)),NOT(ISBLANK(BQ415)))),#N/A,
IF(ISBLANK(BN415),"",
IF(AND(NOT(ISERROR(VLOOKUP(BN415,MonsterTable!$A:$B,MATCH(MonsterTable!$B$1,MonsterTable!$A$1:$B$1,0),0))),OR(ISBLANK(BP415),ISBLANK(BQ415))),#N/A,
IFERROR(VLOOKUP(BN415,MonsterTable!$A:$B,MATCH(MonsterTable!$B$1,MonsterTable!$A$1:$B$1,0),0),
IF(OR(NOT(ISBLANK(BP415)),ISBLANK(BQ415)),#N/A,
IF(BN415="empty","empty",
VLOOKUP(BN415,MonsterGroupTable!$A:$A,1,0)))))))</f>
        <v/>
      </c>
      <c r="BV415" s="2" t="str">
        <f>IF(AND(ISBLANK(BU415),OR(NOT(ISBLANK(BW415)),NOT(ISBLANK(BX415)))),#N/A,
IF(ISBLANK(BU415),"",
IF(AND(NOT(ISERROR(VLOOKUP(BU415,MonsterTable!$A:$B,MATCH(MonsterTable!$B$1,MonsterTable!$A$1:$B$1,0),0))),OR(ISBLANK(BW415),ISBLANK(BX415))),#N/A,
IFERROR(VLOOKUP(BU415,MonsterTable!$A:$B,MATCH(MonsterTable!$B$1,MonsterTable!$A$1:$B$1,0),0),
IF(OR(NOT(ISBLANK(BW415)),ISBLANK(BX415)),#N/A,
IF(BU415="empty","empty",
VLOOKUP(BU415,MonsterGroupTable!$A:$A,1,0)))))))</f>
        <v/>
      </c>
      <c r="CC415" s="2" t="str">
        <f>IF(AND(ISBLANK(CB415),OR(NOT(ISBLANK(CD415)),NOT(ISBLANK(CE415)))),#N/A,
IF(ISBLANK(CB415),"",
IF(AND(NOT(ISERROR(VLOOKUP(CB415,MonsterTable!$A:$B,MATCH(MonsterTable!$B$1,MonsterTable!$A$1:$B$1,0),0))),OR(ISBLANK(CD415),ISBLANK(CE415))),#N/A,
IFERROR(VLOOKUP(CB415,MonsterTable!$A:$B,MATCH(MonsterTable!$B$1,MonsterTable!$A$1:$B$1,0),0),
IF(OR(NOT(ISBLANK(CD415)),ISBLANK(CE415)),#N/A,
IF(CB415="empty","empty",
VLOOKUP(CB415,MonsterGroupTable!$A:$A,1,0)))))))</f>
        <v/>
      </c>
      <c r="CJ415" s="2" t="str">
        <f>IF(AND(ISBLANK(CI415),OR(NOT(ISBLANK(CK415)),NOT(ISBLANK(CL415)))),#N/A,
IF(ISBLANK(CI415),"",
IF(AND(NOT(ISERROR(VLOOKUP(CI415,MonsterTable!$A:$B,MATCH(MonsterTable!$B$1,MonsterTable!$A$1:$B$1,0),0))),OR(ISBLANK(CK415),ISBLANK(CL415))),#N/A,
IFERROR(VLOOKUP(CI415,MonsterTable!$A:$B,MATCH(MonsterTable!$B$1,MonsterTable!$A$1:$B$1,0),0),
IF(OR(NOT(ISBLANK(CK415)),ISBLANK(CL415)),#N/A,
IF(CI415="empty","empty",
VLOOKUP(CI415,MonsterGroupTable!$A:$A,1,0)))))))</f>
        <v/>
      </c>
    </row>
    <row r="416" spans="1:88">
      <c r="A416">
        <v>10415</v>
      </c>
      <c r="B416">
        <f t="shared" si="12"/>
        <v>1.1000000000000001</v>
      </c>
      <c r="C416">
        <f t="shared" si="12"/>
        <v>1.1000000000000001</v>
      </c>
      <c r="F416">
        <v>1260</v>
      </c>
      <c r="G416">
        <v>32560</v>
      </c>
      <c r="H416">
        <v>0</v>
      </c>
      <c r="I416">
        <v>0</v>
      </c>
      <c r="J416">
        <v>0</v>
      </c>
      <c r="K416" t="s">
        <v>28</v>
      </c>
      <c r="L416" t="s">
        <v>243</v>
      </c>
      <c r="M416" t="s">
        <v>79</v>
      </c>
      <c r="N416" t="s">
        <v>80</v>
      </c>
      <c r="O416">
        <v>0</v>
      </c>
      <c r="P416">
        <v>-4.75</v>
      </c>
      <c r="Q416">
        <v>-3.5</v>
      </c>
      <c r="R416">
        <v>4.75</v>
      </c>
      <c r="S416">
        <v>3</v>
      </c>
      <c r="T416">
        <v>-13.5</v>
      </c>
      <c r="U416">
        <v>2.5499999999999998</v>
      </c>
      <c r="V416">
        <v>-6.75</v>
      </c>
      <c r="W416" t="str">
        <f t="shared" si="13"/>
        <v>g102,5</v>
      </c>
      <c r="X416" s="1" t="s">
        <v>447</v>
      </c>
      <c r="Y416" s="2" t="str">
        <f>IF(AND(ISBLANK(X416),OR(NOT(ISBLANK(Z416)),NOT(ISBLANK(AA416)))),#N/A,
IF(ISBLANK(X416),"",
IF(AND(NOT(ISERROR(VLOOKUP(X416,MonsterTable!$A:$B,MATCH(MonsterTable!$B$1,MonsterTable!$A$1:$B$1,0),0))),OR(ISBLANK(Z416),ISBLANK(AA416))),#N/A,
IFERROR(VLOOKUP(X416,MonsterTable!$A:$B,MATCH(MonsterTable!$B$1,MonsterTable!$A$1:$B$1,0),0),
IF(OR(NOT(ISBLANK(Z416)),ISBLANK(AA416)),#N/A,
IF(X416="empty","empty",
VLOOKUP(X416,MonsterGroupTable!$A:$A,1,0)))))))</f>
        <v>g102</v>
      </c>
      <c r="AA416">
        <v>5</v>
      </c>
      <c r="AF416" s="2" t="str">
        <f>IF(AND(ISBLANK(AE416),OR(NOT(ISBLANK(AG416)),NOT(ISBLANK(AH416)))),#N/A,
IF(ISBLANK(AE416),"",
IF(AND(NOT(ISERROR(VLOOKUP(AE416,MonsterTable!$A:$B,MATCH(MonsterTable!$B$1,MonsterTable!$A$1:$B$1,0),0))),OR(ISBLANK(AG416),ISBLANK(AH416))),#N/A,
IFERROR(VLOOKUP(AE416,MonsterTable!$A:$B,MATCH(MonsterTable!$B$1,MonsterTable!$A$1:$B$1,0),0),
IF(OR(NOT(ISBLANK(AG416)),ISBLANK(AH416)),#N/A,
IF(AE416="empty","empty",
VLOOKUP(AE416,MonsterGroupTable!$A:$A,1,0)))))))</f>
        <v/>
      </c>
      <c r="AM416" s="2" t="str">
        <f>IF(AND(ISBLANK(AL416),OR(NOT(ISBLANK(AN416)),NOT(ISBLANK(AO416)))),#N/A,
IF(ISBLANK(AL416),"",
IF(AND(NOT(ISERROR(VLOOKUP(AL416,MonsterTable!$A:$B,MATCH(MonsterTable!$B$1,MonsterTable!$A$1:$B$1,0),0))),OR(ISBLANK(AN416),ISBLANK(AO416))),#N/A,
IFERROR(VLOOKUP(AL416,MonsterTable!$A:$B,MATCH(MonsterTable!$B$1,MonsterTable!$A$1:$B$1,0),0),
IF(OR(NOT(ISBLANK(AN416)),ISBLANK(AO416)),#N/A,
IF(AL416="empty","empty",
VLOOKUP(AL416,MonsterGroupTable!$A:$A,1,0)))))))</f>
        <v/>
      </c>
      <c r="AT416" s="2" t="str">
        <f>IF(AND(ISBLANK(AS416),OR(NOT(ISBLANK(AU416)),NOT(ISBLANK(AV416)))),#N/A,
IF(ISBLANK(AS416),"",
IF(AND(NOT(ISERROR(VLOOKUP(AS416,MonsterTable!$A:$B,MATCH(MonsterTable!$B$1,MonsterTable!$A$1:$B$1,0),0))),OR(ISBLANK(AU416),ISBLANK(AV416))),#N/A,
IFERROR(VLOOKUP(AS416,MonsterTable!$A:$B,MATCH(MonsterTable!$B$1,MonsterTable!$A$1:$B$1,0),0),
IF(OR(NOT(ISBLANK(AU416)),ISBLANK(AV416)),#N/A,
IF(AS416="empty","empty",
VLOOKUP(AS416,MonsterGroupTable!$A:$A,1,0)))))))</f>
        <v/>
      </c>
      <c r="BA416" s="2" t="str">
        <f>IF(AND(ISBLANK(AZ416),OR(NOT(ISBLANK(BB416)),NOT(ISBLANK(BC416)))),#N/A,
IF(ISBLANK(AZ416),"",
IF(AND(NOT(ISERROR(VLOOKUP(AZ416,MonsterTable!$A:$B,MATCH(MonsterTable!$B$1,MonsterTable!$A$1:$B$1,0),0))),OR(ISBLANK(BB416),ISBLANK(BC416))),#N/A,
IFERROR(VLOOKUP(AZ416,MonsterTable!$A:$B,MATCH(MonsterTable!$B$1,MonsterTable!$A$1:$B$1,0),0),
IF(OR(NOT(ISBLANK(BB416)),ISBLANK(BC416)),#N/A,
IF(AZ416="empty","empty",
VLOOKUP(AZ416,MonsterGroupTable!$A:$A,1,0)))))))</f>
        <v/>
      </c>
      <c r="BH416" s="2" t="str">
        <f>IF(AND(ISBLANK(BG416),OR(NOT(ISBLANK(BI416)),NOT(ISBLANK(BJ416)))),#N/A,
IF(ISBLANK(BG416),"",
IF(AND(NOT(ISERROR(VLOOKUP(BG416,MonsterTable!$A:$B,MATCH(MonsterTable!$B$1,MonsterTable!$A$1:$B$1,0),0))),OR(ISBLANK(BI416),ISBLANK(BJ416))),#N/A,
IFERROR(VLOOKUP(BG416,MonsterTable!$A:$B,MATCH(MonsterTable!$B$1,MonsterTable!$A$1:$B$1,0),0),
IF(OR(NOT(ISBLANK(BI416)),ISBLANK(BJ416)),#N/A,
IF(BG416="empty","empty",
VLOOKUP(BG416,MonsterGroupTable!$A:$A,1,0)))))))</f>
        <v/>
      </c>
      <c r="BO416" s="2" t="str">
        <f>IF(AND(ISBLANK(BN416),OR(NOT(ISBLANK(BP416)),NOT(ISBLANK(BQ416)))),#N/A,
IF(ISBLANK(BN416),"",
IF(AND(NOT(ISERROR(VLOOKUP(BN416,MonsterTable!$A:$B,MATCH(MonsterTable!$B$1,MonsterTable!$A$1:$B$1,0),0))),OR(ISBLANK(BP416),ISBLANK(BQ416))),#N/A,
IFERROR(VLOOKUP(BN416,MonsterTable!$A:$B,MATCH(MonsterTable!$B$1,MonsterTable!$A$1:$B$1,0),0),
IF(OR(NOT(ISBLANK(BP416)),ISBLANK(BQ416)),#N/A,
IF(BN416="empty","empty",
VLOOKUP(BN416,MonsterGroupTable!$A:$A,1,0)))))))</f>
        <v/>
      </c>
      <c r="BV416" s="2" t="str">
        <f>IF(AND(ISBLANK(BU416),OR(NOT(ISBLANK(BW416)),NOT(ISBLANK(BX416)))),#N/A,
IF(ISBLANK(BU416),"",
IF(AND(NOT(ISERROR(VLOOKUP(BU416,MonsterTable!$A:$B,MATCH(MonsterTable!$B$1,MonsterTable!$A$1:$B$1,0),0))),OR(ISBLANK(BW416),ISBLANK(BX416))),#N/A,
IFERROR(VLOOKUP(BU416,MonsterTable!$A:$B,MATCH(MonsterTable!$B$1,MonsterTable!$A$1:$B$1,0),0),
IF(OR(NOT(ISBLANK(BW416)),ISBLANK(BX416)),#N/A,
IF(BU416="empty","empty",
VLOOKUP(BU416,MonsterGroupTable!$A:$A,1,0)))))))</f>
        <v/>
      </c>
      <c r="CC416" s="2" t="str">
        <f>IF(AND(ISBLANK(CB416),OR(NOT(ISBLANK(CD416)),NOT(ISBLANK(CE416)))),#N/A,
IF(ISBLANK(CB416),"",
IF(AND(NOT(ISERROR(VLOOKUP(CB416,MonsterTable!$A:$B,MATCH(MonsterTable!$B$1,MonsterTable!$A$1:$B$1,0),0))),OR(ISBLANK(CD416),ISBLANK(CE416))),#N/A,
IFERROR(VLOOKUP(CB416,MonsterTable!$A:$B,MATCH(MonsterTable!$B$1,MonsterTable!$A$1:$B$1,0),0),
IF(OR(NOT(ISBLANK(CD416)),ISBLANK(CE416)),#N/A,
IF(CB416="empty","empty",
VLOOKUP(CB416,MonsterGroupTable!$A:$A,1,0)))))))</f>
        <v/>
      </c>
      <c r="CJ416" s="2" t="str">
        <f>IF(AND(ISBLANK(CI416),OR(NOT(ISBLANK(CK416)),NOT(ISBLANK(CL416)))),#N/A,
IF(ISBLANK(CI416),"",
IF(AND(NOT(ISERROR(VLOOKUP(CI416,MonsterTable!$A:$B,MATCH(MonsterTable!$B$1,MonsterTable!$A$1:$B$1,0),0))),OR(ISBLANK(CK416),ISBLANK(CL416))),#N/A,
IFERROR(VLOOKUP(CI416,MonsterTable!$A:$B,MATCH(MonsterTable!$B$1,MonsterTable!$A$1:$B$1,0),0),
IF(OR(NOT(ISBLANK(CK416)),ISBLANK(CL416)),#N/A,
IF(CI416="empty","empty",
VLOOKUP(CI416,MonsterGroupTable!$A:$A,1,0)))))))</f>
        <v/>
      </c>
    </row>
    <row r="417" spans="1:88">
      <c r="A417">
        <v>10416</v>
      </c>
      <c r="B417">
        <f t="shared" si="12"/>
        <v>1.1000000000000001</v>
      </c>
      <c r="C417">
        <f t="shared" si="12"/>
        <v>1.1000000000000001</v>
      </c>
      <c r="F417">
        <v>1260</v>
      </c>
      <c r="G417">
        <v>32749</v>
      </c>
      <c r="H417">
        <v>0</v>
      </c>
      <c r="I417">
        <v>0</v>
      </c>
      <c r="J417">
        <v>0</v>
      </c>
      <c r="K417" t="s">
        <v>28</v>
      </c>
      <c r="L417" t="s">
        <v>243</v>
      </c>
      <c r="M417" t="s">
        <v>79</v>
      </c>
      <c r="N417" t="s">
        <v>80</v>
      </c>
      <c r="O417">
        <v>0</v>
      </c>
      <c r="P417">
        <v>-4.75</v>
      </c>
      <c r="Q417">
        <v>-3.5</v>
      </c>
      <c r="R417">
        <v>4.75</v>
      </c>
      <c r="S417">
        <v>3</v>
      </c>
      <c r="T417">
        <v>-13.5</v>
      </c>
      <c r="U417">
        <v>2.5499999999999998</v>
      </c>
      <c r="V417">
        <v>-6.75</v>
      </c>
      <c r="W417" t="str">
        <f t="shared" si="13"/>
        <v>g102,5</v>
      </c>
      <c r="X417" s="1" t="s">
        <v>447</v>
      </c>
      <c r="Y417" s="2" t="str">
        <f>IF(AND(ISBLANK(X417),OR(NOT(ISBLANK(Z417)),NOT(ISBLANK(AA417)))),#N/A,
IF(ISBLANK(X417),"",
IF(AND(NOT(ISERROR(VLOOKUP(X417,MonsterTable!$A:$B,MATCH(MonsterTable!$B$1,MonsterTable!$A$1:$B$1,0),0))),OR(ISBLANK(Z417),ISBLANK(AA417))),#N/A,
IFERROR(VLOOKUP(X417,MonsterTable!$A:$B,MATCH(MonsterTable!$B$1,MonsterTable!$A$1:$B$1,0),0),
IF(OR(NOT(ISBLANK(Z417)),ISBLANK(AA417)),#N/A,
IF(X417="empty","empty",
VLOOKUP(X417,MonsterGroupTable!$A:$A,1,0)))))))</f>
        <v>g102</v>
      </c>
      <c r="AA417">
        <v>5</v>
      </c>
      <c r="AF417" s="2" t="str">
        <f>IF(AND(ISBLANK(AE417),OR(NOT(ISBLANK(AG417)),NOT(ISBLANK(AH417)))),#N/A,
IF(ISBLANK(AE417),"",
IF(AND(NOT(ISERROR(VLOOKUP(AE417,MonsterTable!$A:$B,MATCH(MonsterTable!$B$1,MonsterTable!$A$1:$B$1,0),0))),OR(ISBLANK(AG417),ISBLANK(AH417))),#N/A,
IFERROR(VLOOKUP(AE417,MonsterTable!$A:$B,MATCH(MonsterTable!$B$1,MonsterTable!$A$1:$B$1,0),0),
IF(OR(NOT(ISBLANK(AG417)),ISBLANK(AH417)),#N/A,
IF(AE417="empty","empty",
VLOOKUP(AE417,MonsterGroupTable!$A:$A,1,0)))))))</f>
        <v/>
      </c>
      <c r="AM417" s="2" t="str">
        <f>IF(AND(ISBLANK(AL417),OR(NOT(ISBLANK(AN417)),NOT(ISBLANK(AO417)))),#N/A,
IF(ISBLANK(AL417),"",
IF(AND(NOT(ISERROR(VLOOKUP(AL417,MonsterTable!$A:$B,MATCH(MonsterTable!$B$1,MonsterTable!$A$1:$B$1,0),0))),OR(ISBLANK(AN417),ISBLANK(AO417))),#N/A,
IFERROR(VLOOKUP(AL417,MonsterTable!$A:$B,MATCH(MonsterTable!$B$1,MonsterTable!$A$1:$B$1,0),0),
IF(OR(NOT(ISBLANK(AN417)),ISBLANK(AO417)),#N/A,
IF(AL417="empty","empty",
VLOOKUP(AL417,MonsterGroupTable!$A:$A,1,0)))))))</f>
        <v/>
      </c>
      <c r="AT417" s="2" t="str">
        <f>IF(AND(ISBLANK(AS417),OR(NOT(ISBLANK(AU417)),NOT(ISBLANK(AV417)))),#N/A,
IF(ISBLANK(AS417),"",
IF(AND(NOT(ISERROR(VLOOKUP(AS417,MonsterTable!$A:$B,MATCH(MonsterTable!$B$1,MonsterTable!$A$1:$B$1,0),0))),OR(ISBLANK(AU417),ISBLANK(AV417))),#N/A,
IFERROR(VLOOKUP(AS417,MonsterTable!$A:$B,MATCH(MonsterTable!$B$1,MonsterTable!$A$1:$B$1,0),0),
IF(OR(NOT(ISBLANK(AU417)),ISBLANK(AV417)),#N/A,
IF(AS417="empty","empty",
VLOOKUP(AS417,MonsterGroupTable!$A:$A,1,0)))))))</f>
        <v/>
      </c>
      <c r="BA417" s="2" t="str">
        <f>IF(AND(ISBLANK(AZ417),OR(NOT(ISBLANK(BB417)),NOT(ISBLANK(BC417)))),#N/A,
IF(ISBLANK(AZ417),"",
IF(AND(NOT(ISERROR(VLOOKUP(AZ417,MonsterTable!$A:$B,MATCH(MonsterTable!$B$1,MonsterTable!$A$1:$B$1,0),0))),OR(ISBLANK(BB417),ISBLANK(BC417))),#N/A,
IFERROR(VLOOKUP(AZ417,MonsterTable!$A:$B,MATCH(MonsterTable!$B$1,MonsterTable!$A$1:$B$1,0),0),
IF(OR(NOT(ISBLANK(BB417)),ISBLANK(BC417)),#N/A,
IF(AZ417="empty","empty",
VLOOKUP(AZ417,MonsterGroupTable!$A:$A,1,0)))))))</f>
        <v/>
      </c>
      <c r="BH417" s="2" t="str">
        <f>IF(AND(ISBLANK(BG417),OR(NOT(ISBLANK(BI417)),NOT(ISBLANK(BJ417)))),#N/A,
IF(ISBLANK(BG417),"",
IF(AND(NOT(ISERROR(VLOOKUP(BG417,MonsterTable!$A:$B,MATCH(MonsterTable!$B$1,MonsterTable!$A$1:$B$1,0),0))),OR(ISBLANK(BI417),ISBLANK(BJ417))),#N/A,
IFERROR(VLOOKUP(BG417,MonsterTable!$A:$B,MATCH(MonsterTable!$B$1,MonsterTable!$A$1:$B$1,0),0),
IF(OR(NOT(ISBLANK(BI417)),ISBLANK(BJ417)),#N/A,
IF(BG417="empty","empty",
VLOOKUP(BG417,MonsterGroupTable!$A:$A,1,0)))))))</f>
        <v/>
      </c>
      <c r="BO417" s="2" t="str">
        <f>IF(AND(ISBLANK(BN417),OR(NOT(ISBLANK(BP417)),NOT(ISBLANK(BQ417)))),#N/A,
IF(ISBLANK(BN417),"",
IF(AND(NOT(ISERROR(VLOOKUP(BN417,MonsterTable!$A:$B,MATCH(MonsterTable!$B$1,MonsterTable!$A$1:$B$1,0),0))),OR(ISBLANK(BP417),ISBLANK(BQ417))),#N/A,
IFERROR(VLOOKUP(BN417,MonsterTable!$A:$B,MATCH(MonsterTable!$B$1,MonsterTable!$A$1:$B$1,0),0),
IF(OR(NOT(ISBLANK(BP417)),ISBLANK(BQ417)),#N/A,
IF(BN417="empty","empty",
VLOOKUP(BN417,MonsterGroupTable!$A:$A,1,0)))))))</f>
        <v/>
      </c>
      <c r="BV417" s="2" t="str">
        <f>IF(AND(ISBLANK(BU417),OR(NOT(ISBLANK(BW417)),NOT(ISBLANK(BX417)))),#N/A,
IF(ISBLANK(BU417),"",
IF(AND(NOT(ISERROR(VLOOKUP(BU417,MonsterTable!$A:$B,MATCH(MonsterTable!$B$1,MonsterTable!$A$1:$B$1,0),0))),OR(ISBLANK(BW417),ISBLANK(BX417))),#N/A,
IFERROR(VLOOKUP(BU417,MonsterTable!$A:$B,MATCH(MonsterTable!$B$1,MonsterTable!$A$1:$B$1,0),0),
IF(OR(NOT(ISBLANK(BW417)),ISBLANK(BX417)),#N/A,
IF(BU417="empty","empty",
VLOOKUP(BU417,MonsterGroupTable!$A:$A,1,0)))))))</f>
        <v/>
      </c>
      <c r="CC417" s="2" t="str">
        <f>IF(AND(ISBLANK(CB417),OR(NOT(ISBLANK(CD417)),NOT(ISBLANK(CE417)))),#N/A,
IF(ISBLANK(CB417),"",
IF(AND(NOT(ISERROR(VLOOKUP(CB417,MonsterTable!$A:$B,MATCH(MonsterTable!$B$1,MonsterTable!$A$1:$B$1,0),0))),OR(ISBLANK(CD417),ISBLANK(CE417))),#N/A,
IFERROR(VLOOKUP(CB417,MonsterTable!$A:$B,MATCH(MonsterTable!$B$1,MonsterTable!$A$1:$B$1,0),0),
IF(OR(NOT(ISBLANK(CD417)),ISBLANK(CE417)),#N/A,
IF(CB417="empty","empty",
VLOOKUP(CB417,MonsterGroupTable!$A:$A,1,0)))))))</f>
        <v/>
      </c>
      <c r="CJ417" s="2" t="str">
        <f>IF(AND(ISBLANK(CI417),OR(NOT(ISBLANK(CK417)),NOT(ISBLANK(CL417)))),#N/A,
IF(ISBLANK(CI417),"",
IF(AND(NOT(ISERROR(VLOOKUP(CI417,MonsterTable!$A:$B,MATCH(MonsterTable!$B$1,MonsterTable!$A$1:$B$1,0),0))),OR(ISBLANK(CK417),ISBLANK(CL417))),#N/A,
IFERROR(VLOOKUP(CI417,MonsterTable!$A:$B,MATCH(MonsterTable!$B$1,MonsterTable!$A$1:$B$1,0),0),
IF(OR(NOT(ISBLANK(CK417)),ISBLANK(CL417)),#N/A,
IF(CI417="empty","empty",
VLOOKUP(CI417,MonsterGroupTable!$A:$A,1,0)))))))</f>
        <v/>
      </c>
    </row>
    <row r="418" spans="1:88">
      <c r="A418">
        <v>10417</v>
      </c>
      <c r="B418">
        <f t="shared" si="12"/>
        <v>1.1000000000000001</v>
      </c>
      <c r="C418">
        <f t="shared" si="12"/>
        <v>1.1000000000000001</v>
      </c>
      <c r="F418">
        <v>1260</v>
      </c>
      <c r="G418">
        <v>32938</v>
      </c>
      <c r="H418">
        <v>0</v>
      </c>
      <c r="I418">
        <v>0</v>
      </c>
      <c r="J418">
        <v>0</v>
      </c>
      <c r="K418" t="s">
        <v>28</v>
      </c>
      <c r="L418" t="s">
        <v>243</v>
      </c>
      <c r="M418" t="s">
        <v>79</v>
      </c>
      <c r="N418" t="s">
        <v>80</v>
      </c>
      <c r="O418">
        <v>0</v>
      </c>
      <c r="P418">
        <v>-4.75</v>
      </c>
      <c r="Q418">
        <v>-3.5</v>
      </c>
      <c r="R418">
        <v>4.75</v>
      </c>
      <c r="S418">
        <v>3</v>
      </c>
      <c r="T418">
        <v>-13.5</v>
      </c>
      <c r="U418">
        <v>2.5499999999999998</v>
      </c>
      <c r="V418">
        <v>-6.75</v>
      </c>
      <c r="W418" t="str">
        <f t="shared" si="13"/>
        <v>g102,5</v>
      </c>
      <c r="X418" s="1" t="s">
        <v>447</v>
      </c>
      <c r="Y418" s="2" t="str">
        <f>IF(AND(ISBLANK(X418),OR(NOT(ISBLANK(Z418)),NOT(ISBLANK(AA418)))),#N/A,
IF(ISBLANK(X418),"",
IF(AND(NOT(ISERROR(VLOOKUP(X418,MonsterTable!$A:$B,MATCH(MonsterTable!$B$1,MonsterTable!$A$1:$B$1,0),0))),OR(ISBLANK(Z418),ISBLANK(AA418))),#N/A,
IFERROR(VLOOKUP(X418,MonsterTable!$A:$B,MATCH(MonsterTable!$B$1,MonsterTable!$A$1:$B$1,0),0),
IF(OR(NOT(ISBLANK(Z418)),ISBLANK(AA418)),#N/A,
IF(X418="empty","empty",
VLOOKUP(X418,MonsterGroupTable!$A:$A,1,0)))))))</f>
        <v>g102</v>
      </c>
      <c r="AA418">
        <v>5</v>
      </c>
      <c r="AF418" s="2" t="str">
        <f>IF(AND(ISBLANK(AE418),OR(NOT(ISBLANK(AG418)),NOT(ISBLANK(AH418)))),#N/A,
IF(ISBLANK(AE418),"",
IF(AND(NOT(ISERROR(VLOOKUP(AE418,MonsterTable!$A:$B,MATCH(MonsterTable!$B$1,MonsterTable!$A$1:$B$1,0),0))),OR(ISBLANK(AG418),ISBLANK(AH418))),#N/A,
IFERROR(VLOOKUP(AE418,MonsterTable!$A:$B,MATCH(MonsterTable!$B$1,MonsterTable!$A$1:$B$1,0),0),
IF(OR(NOT(ISBLANK(AG418)),ISBLANK(AH418)),#N/A,
IF(AE418="empty","empty",
VLOOKUP(AE418,MonsterGroupTable!$A:$A,1,0)))))))</f>
        <v/>
      </c>
      <c r="AM418" s="2" t="str">
        <f>IF(AND(ISBLANK(AL418),OR(NOT(ISBLANK(AN418)),NOT(ISBLANK(AO418)))),#N/A,
IF(ISBLANK(AL418),"",
IF(AND(NOT(ISERROR(VLOOKUP(AL418,MonsterTable!$A:$B,MATCH(MonsterTable!$B$1,MonsterTable!$A$1:$B$1,0),0))),OR(ISBLANK(AN418),ISBLANK(AO418))),#N/A,
IFERROR(VLOOKUP(AL418,MonsterTable!$A:$B,MATCH(MonsterTable!$B$1,MonsterTable!$A$1:$B$1,0),0),
IF(OR(NOT(ISBLANK(AN418)),ISBLANK(AO418)),#N/A,
IF(AL418="empty","empty",
VLOOKUP(AL418,MonsterGroupTable!$A:$A,1,0)))))))</f>
        <v/>
      </c>
      <c r="AT418" s="2" t="str">
        <f>IF(AND(ISBLANK(AS418),OR(NOT(ISBLANK(AU418)),NOT(ISBLANK(AV418)))),#N/A,
IF(ISBLANK(AS418),"",
IF(AND(NOT(ISERROR(VLOOKUP(AS418,MonsterTable!$A:$B,MATCH(MonsterTable!$B$1,MonsterTable!$A$1:$B$1,0),0))),OR(ISBLANK(AU418),ISBLANK(AV418))),#N/A,
IFERROR(VLOOKUP(AS418,MonsterTable!$A:$B,MATCH(MonsterTable!$B$1,MonsterTable!$A$1:$B$1,0),0),
IF(OR(NOT(ISBLANK(AU418)),ISBLANK(AV418)),#N/A,
IF(AS418="empty","empty",
VLOOKUP(AS418,MonsterGroupTable!$A:$A,1,0)))))))</f>
        <v/>
      </c>
      <c r="BA418" s="2" t="str">
        <f>IF(AND(ISBLANK(AZ418),OR(NOT(ISBLANK(BB418)),NOT(ISBLANK(BC418)))),#N/A,
IF(ISBLANK(AZ418),"",
IF(AND(NOT(ISERROR(VLOOKUP(AZ418,MonsterTable!$A:$B,MATCH(MonsterTable!$B$1,MonsterTable!$A$1:$B$1,0),0))),OR(ISBLANK(BB418),ISBLANK(BC418))),#N/A,
IFERROR(VLOOKUP(AZ418,MonsterTable!$A:$B,MATCH(MonsterTable!$B$1,MonsterTable!$A$1:$B$1,0),0),
IF(OR(NOT(ISBLANK(BB418)),ISBLANK(BC418)),#N/A,
IF(AZ418="empty","empty",
VLOOKUP(AZ418,MonsterGroupTable!$A:$A,1,0)))))))</f>
        <v/>
      </c>
      <c r="BH418" s="2" t="str">
        <f>IF(AND(ISBLANK(BG418),OR(NOT(ISBLANK(BI418)),NOT(ISBLANK(BJ418)))),#N/A,
IF(ISBLANK(BG418),"",
IF(AND(NOT(ISERROR(VLOOKUP(BG418,MonsterTable!$A:$B,MATCH(MonsterTable!$B$1,MonsterTable!$A$1:$B$1,0),0))),OR(ISBLANK(BI418),ISBLANK(BJ418))),#N/A,
IFERROR(VLOOKUP(BG418,MonsterTable!$A:$B,MATCH(MonsterTable!$B$1,MonsterTable!$A$1:$B$1,0),0),
IF(OR(NOT(ISBLANK(BI418)),ISBLANK(BJ418)),#N/A,
IF(BG418="empty","empty",
VLOOKUP(BG418,MonsterGroupTable!$A:$A,1,0)))))))</f>
        <v/>
      </c>
      <c r="BO418" s="2" t="str">
        <f>IF(AND(ISBLANK(BN418),OR(NOT(ISBLANK(BP418)),NOT(ISBLANK(BQ418)))),#N/A,
IF(ISBLANK(BN418),"",
IF(AND(NOT(ISERROR(VLOOKUP(BN418,MonsterTable!$A:$B,MATCH(MonsterTable!$B$1,MonsterTable!$A$1:$B$1,0),0))),OR(ISBLANK(BP418),ISBLANK(BQ418))),#N/A,
IFERROR(VLOOKUP(BN418,MonsterTable!$A:$B,MATCH(MonsterTable!$B$1,MonsterTable!$A$1:$B$1,0),0),
IF(OR(NOT(ISBLANK(BP418)),ISBLANK(BQ418)),#N/A,
IF(BN418="empty","empty",
VLOOKUP(BN418,MonsterGroupTable!$A:$A,1,0)))))))</f>
        <v/>
      </c>
      <c r="BV418" s="2" t="str">
        <f>IF(AND(ISBLANK(BU418),OR(NOT(ISBLANK(BW418)),NOT(ISBLANK(BX418)))),#N/A,
IF(ISBLANK(BU418),"",
IF(AND(NOT(ISERROR(VLOOKUP(BU418,MonsterTable!$A:$B,MATCH(MonsterTable!$B$1,MonsterTable!$A$1:$B$1,0),0))),OR(ISBLANK(BW418),ISBLANK(BX418))),#N/A,
IFERROR(VLOOKUP(BU418,MonsterTable!$A:$B,MATCH(MonsterTable!$B$1,MonsterTable!$A$1:$B$1,0),0),
IF(OR(NOT(ISBLANK(BW418)),ISBLANK(BX418)),#N/A,
IF(BU418="empty","empty",
VLOOKUP(BU418,MonsterGroupTable!$A:$A,1,0)))))))</f>
        <v/>
      </c>
      <c r="CC418" s="2" t="str">
        <f>IF(AND(ISBLANK(CB418),OR(NOT(ISBLANK(CD418)),NOT(ISBLANK(CE418)))),#N/A,
IF(ISBLANK(CB418),"",
IF(AND(NOT(ISERROR(VLOOKUP(CB418,MonsterTable!$A:$B,MATCH(MonsterTable!$B$1,MonsterTable!$A$1:$B$1,0),0))),OR(ISBLANK(CD418),ISBLANK(CE418))),#N/A,
IFERROR(VLOOKUP(CB418,MonsterTable!$A:$B,MATCH(MonsterTable!$B$1,MonsterTable!$A$1:$B$1,0),0),
IF(OR(NOT(ISBLANK(CD418)),ISBLANK(CE418)),#N/A,
IF(CB418="empty","empty",
VLOOKUP(CB418,MonsterGroupTable!$A:$A,1,0)))))))</f>
        <v/>
      </c>
      <c r="CJ418" s="2" t="str">
        <f>IF(AND(ISBLANK(CI418),OR(NOT(ISBLANK(CK418)),NOT(ISBLANK(CL418)))),#N/A,
IF(ISBLANK(CI418),"",
IF(AND(NOT(ISERROR(VLOOKUP(CI418,MonsterTable!$A:$B,MATCH(MonsterTable!$B$1,MonsterTable!$A$1:$B$1,0),0))),OR(ISBLANK(CK418),ISBLANK(CL418))),#N/A,
IFERROR(VLOOKUP(CI418,MonsterTable!$A:$B,MATCH(MonsterTable!$B$1,MonsterTable!$A$1:$B$1,0),0),
IF(OR(NOT(ISBLANK(CK418)),ISBLANK(CL418)),#N/A,
IF(CI418="empty","empty",
VLOOKUP(CI418,MonsterGroupTable!$A:$A,1,0)))))))</f>
        <v/>
      </c>
    </row>
    <row r="419" spans="1:88">
      <c r="A419">
        <v>10418</v>
      </c>
      <c r="B419">
        <f t="shared" si="12"/>
        <v>1.1000000000000001</v>
      </c>
      <c r="C419">
        <f t="shared" si="12"/>
        <v>1.1000000000000001</v>
      </c>
      <c r="F419">
        <v>1260</v>
      </c>
      <c r="G419">
        <v>33127</v>
      </c>
      <c r="H419">
        <v>0</v>
      </c>
      <c r="I419">
        <v>0</v>
      </c>
      <c r="J419">
        <v>0</v>
      </c>
      <c r="K419" t="s">
        <v>28</v>
      </c>
      <c r="L419" t="s">
        <v>243</v>
      </c>
      <c r="M419" t="s">
        <v>79</v>
      </c>
      <c r="N419" t="s">
        <v>80</v>
      </c>
      <c r="O419">
        <v>0</v>
      </c>
      <c r="P419">
        <v>-4.75</v>
      </c>
      <c r="Q419">
        <v>-3.5</v>
      </c>
      <c r="R419">
        <v>4.75</v>
      </c>
      <c r="S419">
        <v>3</v>
      </c>
      <c r="T419">
        <v>-13.5</v>
      </c>
      <c r="U419">
        <v>2.5499999999999998</v>
      </c>
      <c r="V419">
        <v>-6.75</v>
      </c>
      <c r="W419" t="str">
        <f t="shared" si="13"/>
        <v>g102,5</v>
      </c>
      <c r="X419" s="1" t="s">
        <v>447</v>
      </c>
      <c r="Y419" s="2" t="str">
        <f>IF(AND(ISBLANK(X419),OR(NOT(ISBLANK(Z419)),NOT(ISBLANK(AA419)))),#N/A,
IF(ISBLANK(X419),"",
IF(AND(NOT(ISERROR(VLOOKUP(X419,MonsterTable!$A:$B,MATCH(MonsterTable!$B$1,MonsterTable!$A$1:$B$1,0),0))),OR(ISBLANK(Z419),ISBLANK(AA419))),#N/A,
IFERROR(VLOOKUP(X419,MonsterTable!$A:$B,MATCH(MonsterTable!$B$1,MonsterTable!$A$1:$B$1,0),0),
IF(OR(NOT(ISBLANK(Z419)),ISBLANK(AA419)),#N/A,
IF(X419="empty","empty",
VLOOKUP(X419,MonsterGroupTable!$A:$A,1,0)))))))</f>
        <v>g102</v>
      </c>
      <c r="AA419">
        <v>5</v>
      </c>
      <c r="AF419" s="2" t="str">
        <f>IF(AND(ISBLANK(AE419),OR(NOT(ISBLANK(AG419)),NOT(ISBLANK(AH419)))),#N/A,
IF(ISBLANK(AE419),"",
IF(AND(NOT(ISERROR(VLOOKUP(AE419,MonsterTable!$A:$B,MATCH(MonsterTable!$B$1,MonsterTable!$A$1:$B$1,0),0))),OR(ISBLANK(AG419),ISBLANK(AH419))),#N/A,
IFERROR(VLOOKUP(AE419,MonsterTable!$A:$B,MATCH(MonsterTable!$B$1,MonsterTable!$A$1:$B$1,0),0),
IF(OR(NOT(ISBLANK(AG419)),ISBLANK(AH419)),#N/A,
IF(AE419="empty","empty",
VLOOKUP(AE419,MonsterGroupTable!$A:$A,1,0)))))))</f>
        <v/>
      </c>
      <c r="AM419" s="2" t="str">
        <f>IF(AND(ISBLANK(AL419),OR(NOT(ISBLANK(AN419)),NOT(ISBLANK(AO419)))),#N/A,
IF(ISBLANK(AL419),"",
IF(AND(NOT(ISERROR(VLOOKUP(AL419,MonsterTable!$A:$B,MATCH(MonsterTable!$B$1,MonsterTable!$A$1:$B$1,0),0))),OR(ISBLANK(AN419),ISBLANK(AO419))),#N/A,
IFERROR(VLOOKUP(AL419,MonsterTable!$A:$B,MATCH(MonsterTable!$B$1,MonsterTable!$A$1:$B$1,0),0),
IF(OR(NOT(ISBLANK(AN419)),ISBLANK(AO419)),#N/A,
IF(AL419="empty","empty",
VLOOKUP(AL419,MonsterGroupTable!$A:$A,1,0)))))))</f>
        <v/>
      </c>
      <c r="AT419" s="2" t="str">
        <f>IF(AND(ISBLANK(AS419),OR(NOT(ISBLANK(AU419)),NOT(ISBLANK(AV419)))),#N/A,
IF(ISBLANK(AS419),"",
IF(AND(NOT(ISERROR(VLOOKUP(AS419,MonsterTable!$A:$B,MATCH(MonsterTable!$B$1,MonsterTable!$A$1:$B$1,0),0))),OR(ISBLANK(AU419),ISBLANK(AV419))),#N/A,
IFERROR(VLOOKUP(AS419,MonsterTable!$A:$B,MATCH(MonsterTable!$B$1,MonsterTable!$A$1:$B$1,0),0),
IF(OR(NOT(ISBLANK(AU419)),ISBLANK(AV419)),#N/A,
IF(AS419="empty","empty",
VLOOKUP(AS419,MonsterGroupTable!$A:$A,1,0)))))))</f>
        <v/>
      </c>
      <c r="BA419" s="2" t="str">
        <f>IF(AND(ISBLANK(AZ419),OR(NOT(ISBLANK(BB419)),NOT(ISBLANK(BC419)))),#N/A,
IF(ISBLANK(AZ419),"",
IF(AND(NOT(ISERROR(VLOOKUP(AZ419,MonsterTable!$A:$B,MATCH(MonsterTable!$B$1,MonsterTable!$A$1:$B$1,0),0))),OR(ISBLANK(BB419),ISBLANK(BC419))),#N/A,
IFERROR(VLOOKUP(AZ419,MonsterTable!$A:$B,MATCH(MonsterTable!$B$1,MonsterTable!$A$1:$B$1,0),0),
IF(OR(NOT(ISBLANK(BB419)),ISBLANK(BC419)),#N/A,
IF(AZ419="empty","empty",
VLOOKUP(AZ419,MonsterGroupTable!$A:$A,1,0)))))))</f>
        <v/>
      </c>
      <c r="BH419" s="2" t="str">
        <f>IF(AND(ISBLANK(BG419),OR(NOT(ISBLANK(BI419)),NOT(ISBLANK(BJ419)))),#N/A,
IF(ISBLANK(BG419),"",
IF(AND(NOT(ISERROR(VLOOKUP(BG419,MonsterTable!$A:$B,MATCH(MonsterTable!$B$1,MonsterTable!$A$1:$B$1,0),0))),OR(ISBLANK(BI419),ISBLANK(BJ419))),#N/A,
IFERROR(VLOOKUP(BG419,MonsterTable!$A:$B,MATCH(MonsterTable!$B$1,MonsterTable!$A$1:$B$1,0),0),
IF(OR(NOT(ISBLANK(BI419)),ISBLANK(BJ419)),#N/A,
IF(BG419="empty","empty",
VLOOKUP(BG419,MonsterGroupTable!$A:$A,1,0)))))))</f>
        <v/>
      </c>
      <c r="BO419" s="2" t="str">
        <f>IF(AND(ISBLANK(BN419),OR(NOT(ISBLANK(BP419)),NOT(ISBLANK(BQ419)))),#N/A,
IF(ISBLANK(BN419),"",
IF(AND(NOT(ISERROR(VLOOKUP(BN419,MonsterTable!$A:$B,MATCH(MonsterTable!$B$1,MonsterTable!$A$1:$B$1,0),0))),OR(ISBLANK(BP419),ISBLANK(BQ419))),#N/A,
IFERROR(VLOOKUP(BN419,MonsterTable!$A:$B,MATCH(MonsterTable!$B$1,MonsterTable!$A$1:$B$1,0),0),
IF(OR(NOT(ISBLANK(BP419)),ISBLANK(BQ419)),#N/A,
IF(BN419="empty","empty",
VLOOKUP(BN419,MonsterGroupTable!$A:$A,1,0)))))))</f>
        <v/>
      </c>
      <c r="BV419" s="2" t="str">
        <f>IF(AND(ISBLANK(BU419),OR(NOT(ISBLANK(BW419)),NOT(ISBLANK(BX419)))),#N/A,
IF(ISBLANK(BU419),"",
IF(AND(NOT(ISERROR(VLOOKUP(BU419,MonsterTable!$A:$B,MATCH(MonsterTable!$B$1,MonsterTable!$A$1:$B$1,0),0))),OR(ISBLANK(BW419),ISBLANK(BX419))),#N/A,
IFERROR(VLOOKUP(BU419,MonsterTable!$A:$B,MATCH(MonsterTable!$B$1,MonsterTable!$A$1:$B$1,0),0),
IF(OR(NOT(ISBLANK(BW419)),ISBLANK(BX419)),#N/A,
IF(BU419="empty","empty",
VLOOKUP(BU419,MonsterGroupTable!$A:$A,1,0)))))))</f>
        <v/>
      </c>
      <c r="CC419" s="2" t="str">
        <f>IF(AND(ISBLANK(CB419),OR(NOT(ISBLANK(CD419)),NOT(ISBLANK(CE419)))),#N/A,
IF(ISBLANK(CB419),"",
IF(AND(NOT(ISERROR(VLOOKUP(CB419,MonsterTable!$A:$B,MATCH(MonsterTable!$B$1,MonsterTable!$A$1:$B$1,0),0))),OR(ISBLANK(CD419),ISBLANK(CE419))),#N/A,
IFERROR(VLOOKUP(CB419,MonsterTable!$A:$B,MATCH(MonsterTable!$B$1,MonsterTable!$A$1:$B$1,0),0),
IF(OR(NOT(ISBLANK(CD419)),ISBLANK(CE419)),#N/A,
IF(CB419="empty","empty",
VLOOKUP(CB419,MonsterGroupTable!$A:$A,1,0)))))))</f>
        <v/>
      </c>
      <c r="CJ419" s="2" t="str">
        <f>IF(AND(ISBLANK(CI419),OR(NOT(ISBLANK(CK419)),NOT(ISBLANK(CL419)))),#N/A,
IF(ISBLANK(CI419),"",
IF(AND(NOT(ISERROR(VLOOKUP(CI419,MonsterTable!$A:$B,MATCH(MonsterTable!$B$1,MonsterTable!$A$1:$B$1,0),0))),OR(ISBLANK(CK419),ISBLANK(CL419))),#N/A,
IFERROR(VLOOKUP(CI419,MonsterTable!$A:$B,MATCH(MonsterTable!$B$1,MonsterTable!$A$1:$B$1,0),0),
IF(OR(NOT(ISBLANK(CK419)),ISBLANK(CL419)),#N/A,
IF(CI419="empty","empty",
VLOOKUP(CI419,MonsterGroupTable!$A:$A,1,0)))))))</f>
        <v/>
      </c>
    </row>
    <row r="420" spans="1:88">
      <c r="A420">
        <v>10419</v>
      </c>
      <c r="B420">
        <f t="shared" si="12"/>
        <v>1.1000000000000001</v>
      </c>
      <c r="C420">
        <f t="shared" si="12"/>
        <v>1.1000000000000001</v>
      </c>
      <c r="F420">
        <v>1260</v>
      </c>
      <c r="G420">
        <v>33316</v>
      </c>
      <c r="H420">
        <v>0</v>
      </c>
      <c r="I420">
        <v>0</v>
      </c>
      <c r="J420">
        <v>0</v>
      </c>
      <c r="K420" t="s">
        <v>28</v>
      </c>
      <c r="L420" t="s">
        <v>243</v>
      </c>
      <c r="M420" t="s">
        <v>79</v>
      </c>
      <c r="N420" t="s">
        <v>80</v>
      </c>
      <c r="O420">
        <v>0</v>
      </c>
      <c r="P420">
        <v>-4.75</v>
      </c>
      <c r="Q420">
        <v>-3.5</v>
      </c>
      <c r="R420">
        <v>4.75</v>
      </c>
      <c r="S420">
        <v>3</v>
      </c>
      <c r="T420">
        <v>-13.5</v>
      </c>
      <c r="U420">
        <v>2.5499999999999998</v>
      </c>
      <c r="V420">
        <v>-6.75</v>
      </c>
      <c r="W420" t="str">
        <f t="shared" si="13"/>
        <v>g102,5</v>
      </c>
      <c r="X420" s="1" t="s">
        <v>447</v>
      </c>
      <c r="Y420" s="2" t="str">
        <f>IF(AND(ISBLANK(X420),OR(NOT(ISBLANK(Z420)),NOT(ISBLANK(AA420)))),#N/A,
IF(ISBLANK(X420),"",
IF(AND(NOT(ISERROR(VLOOKUP(X420,MonsterTable!$A:$B,MATCH(MonsterTable!$B$1,MonsterTable!$A$1:$B$1,0),0))),OR(ISBLANK(Z420),ISBLANK(AA420))),#N/A,
IFERROR(VLOOKUP(X420,MonsterTable!$A:$B,MATCH(MonsterTable!$B$1,MonsterTable!$A$1:$B$1,0),0),
IF(OR(NOT(ISBLANK(Z420)),ISBLANK(AA420)),#N/A,
IF(X420="empty","empty",
VLOOKUP(X420,MonsterGroupTable!$A:$A,1,0)))))))</f>
        <v>g102</v>
      </c>
      <c r="AA420">
        <v>5</v>
      </c>
      <c r="AF420" s="2" t="str">
        <f>IF(AND(ISBLANK(AE420),OR(NOT(ISBLANK(AG420)),NOT(ISBLANK(AH420)))),#N/A,
IF(ISBLANK(AE420),"",
IF(AND(NOT(ISERROR(VLOOKUP(AE420,MonsterTable!$A:$B,MATCH(MonsterTable!$B$1,MonsterTable!$A$1:$B$1,0),0))),OR(ISBLANK(AG420),ISBLANK(AH420))),#N/A,
IFERROR(VLOOKUP(AE420,MonsterTable!$A:$B,MATCH(MonsterTable!$B$1,MonsterTable!$A$1:$B$1,0),0),
IF(OR(NOT(ISBLANK(AG420)),ISBLANK(AH420)),#N/A,
IF(AE420="empty","empty",
VLOOKUP(AE420,MonsterGroupTable!$A:$A,1,0)))))))</f>
        <v/>
      </c>
      <c r="AM420" s="2" t="str">
        <f>IF(AND(ISBLANK(AL420),OR(NOT(ISBLANK(AN420)),NOT(ISBLANK(AO420)))),#N/A,
IF(ISBLANK(AL420),"",
IF(AND(NOT(ISERROR(VLOOKUP(AL420,MonsterTable!$A:$B,MATCH(MonsterTable!$B$1,MonsterTable!$A$1:$B$1,0),0))),OR(ISBLANK(AN420),ISBLANK(AO420))),#N/A,
IFERROR(VLOOKUP(AL420,MonsterTable!$A:$B,MATCH(MonsterTable!$B$1,MonsterTable!$A$1:$B$1,0),0),
IF(OR(NOT(ISBLANK(AN420)),ISBLANK(AO420)),#N/A,
IF(AL420="empty","empty",
VLOOKUP(AL420,MonsterGroupTable!$A:$A,1,0)))))))</f>
        <v/>
      </c>
      <c r="AT420" s="2" t="str">
        <f>IF(AND(ISBLANK(AS420),OR(NOT(ISBLANK(AU420)),NOT(ISBLANK(AV420)))),#N/A,
IF(ISBLANK(AS420),"",
IF(AND(NOT(ISERROR(VLOOKUP(AS420,MonsterTable!$A:$B,MATCH(MonsterTable!$B$1,MonsterTable!$A$1:$B$1,0),0))),OR(ISBLANK(AU420),ISBLANK(AV420))),#N/A,
IFERROR(VLOOKUP(AS420,MonsterTable!$A:$B,MATCH(MonsterTable!$B$1,MonsterTable!$A$1:$B$1,0),0),
IF(OR(NOT(ISBLANK(AU420)),ISBLANK(AV420)),#N/A,
IF(AS420="empty","empty",
VLOOKUP(AS420,MonsterGroupTable!$A:$A,1,0)))))))</f>
        <v/>
      </c>
      <c r="BA420" s="2" t="str">
        <f>IF(AND(ISBLANK(AZ420),OR(NOT(ISBLANK(BB420)),NOT(ISBLANK(BC420)))),#N/A,
IF(ISBLANK(AZ420),"",
IF(AND(NOT(ISERROR(VLOOKUP(AZ420,MonsterTable!$A:$B,MATCH(MonsterTable!$B$1,MonsterTable!$A$1:$B$1,0),0))),OR(ISBLANK(BB420),ISBLANK(BC420))),#N/A,
IFERROR(VLOOKUP(AZ420,MonsterTable!$A:$B,MATCH(MonsterTable!$B$1,MonsterTable!$A$1:$B$1,0),0),
IF(OR(NOT(ISBLANK(BB420)),ISBLANK(BC420)),#N/A,
IF(AZ420="empty","empty",
VLOOKUP(AZ420,MonsterGroupTable!$A:$A,1,0)))))))</f>
        <v/>
      </c>
      <c r="BH420" s="2" t="str">
        <f>IF(AND(ISBLANK(BG420),OR(NOT(ISBLANK(BI420)),NOT(ISBLANK(BJ420)))),#N/A,
IF(ISBLANK(BG420),"",
IF(AND(NOT(ISERROR(VLOOKUP(BG420,MonsterTable!$A:$B,MATCH(MonsterTable!$B$1,MonsterTable!$A$1:$B$1,0),0))),OR(ISBLANK(BI420),ISBLANK(BJ420))),#N/A,
IFERROR(VLOOKUP(BG420,MonsterTable!$A:$B,MATCH(MonsterTable!$B$1,MonsterTable!$A$1:$B$1,0),0),
IF(OR(NOT(ISBLANK(BI420)),ISBLANK(BJ420)),#N/A,
IF(BG420="empty","empty",
VLOOKUP(BG420,MonsterGroupTable!$A:$A,1,0)))))))</f>
        <v/>
      </c>
      <c r="BO420" s="2" t="str">
        <f>IF(AND(ISBLANK(BN420),OR(NOT(ISBLANK(BP420)),NOT(ISBLANK(BQ420)))),#N/A,
IF(ISBLANK(BN420),"",
IF(AND(NOT(ISERROR(VLOOKUP(BN420,MonsterTable!$A:$B,MATCH(MonsterTable!$B$1,MonsterTable!$A$1:$B$1,0),0))),OR(ISBLANK(BP420),ISBLANK(BQ420))),#N/A,
IFERROR(VLOOKUP(BN420,MonsterTable!$A:$B,MATCH(MonsterTable!$B$1,MonsterTable!$A$1:$B$1,0),0),
IF(OR(NOT(ISBLANK(BP420)),ISBLANK(BQ420)),#N/A,
IF(BN420="empty","empty",
VLOOKUP(BN420,MonsterGroupTable!$A:$A,1,0)))))))</f>
        <v/>
      </c>
      <c r="BV420" s="2" t="str">
        <f>IF(AND(ISBLANK(BU420),OR(NOT(ISBLANK(BW420)),NOT(ISBLANK(BX420)))),#N/A,
IF(ISBLANK(BU420),"",
IF(AND(NOT(ISERROR(VLOOKUP(BU420,MonsterTable!$A:$B,MATCH(MonsterTable!$B$1,MonsterTable!$A$1:$B$1,0),0))),OR(ISBLANK(BW420),ISBLANK(BX420))),#N/A,
IFERROR(VLOOKUP(BU420,MonsterTable!$A:$B,MATCH(MonsterTable!$B$1,MonsterTable!$A$1:$B$1,0),0),
IF(OR(NOT(ISBLANK(BW420)),ISBLANK(BX420)),#N/A,
IF(BU420="empty","empty",
VLOOKUP(BU420,MonsterGroupTable!$A:$A,1,0)))))))</f>
        <v/>
      </c>
      <c r="CC420" s="2" t="str">
        <f>IF(AND(ISBLANK(CB420),OR(NOT(ISBLANK(CD420)),NOT(ISBLANK(CE420)))),#N/A,
IF(ISBLANK(CB420),"",
IF(AND(NOT(ISERROR(VLOOKUP(CB420,MonsterTable!$A:$B,MATCH(MonsterTable!$B$1,MonsterTable!$A$1:$B$1,0),0))),OR(ISBLANK(CD420),ISBLANK(CE420))),#N/A,
IFERROR(VLOOKUP(CB420,MonsterTable!$A:$B,MATCH(MonsterTable!$B$1,MonsterTable!$A$1:$B$1,0),0),
IF(OR(NOT(ISBLANK(CD420)),ISBLANK(CE420)),#N/A,
IF(CB420="empty","empty",
VLOOKUP(CB420,MonsterGroupTable!$A:$A,1,0)))))))</f>
        <v/>
      </c>
      <c r="CJ420" s="2" t="str">
        <f>IF(AND(ISBLANK(CI420),OR(NOT(ISBLANK(CK420)),NOT(ISBLANK(CL420)))),#N/A,
IF(ISBLANK(CI420),"",
IF(AND(NOT(ISERROR(VLOOKUP(CI420,MonsterTable!$A:$B,MATCH(MonsterTable!$B$1,MonsterTable!$A$1:$B$1,0),0))),OR(ISBLANK(CK420),ISBLANK(CL420))),#N/A,
IFERROR(VLOOKUP(CI420,MonsterTable!$A:$B,MATCH(MonsterTable!$B$1,MonsterTable!$A$1:$B$1,0),0),
IF(OR(NOT(ISBLANK(CK420)),ISBLANK(CL420)),#N/A,
IF(CI420="empty","empty",
VLOOKUP(CI420,MonsterGroupTable!$A:$A,1,0)))))))</f>
        <v/>
      </c>
    </row>
    <row r="421" spans="1:88">
      <c r="A421">
        <v>10420</v>
      </c>
      <c r="B421">
        <f t="shared" si="12"/>
        <v>1.2</v>
      </c>
      <c r="C421">
        <f t="shared" si="12"/>
        <v>1.1000000000000001</v>
      </c>
      <c r="F421">
        <v>1260</v>
      </c>
      <c r="G421">
        <v>33505</v>
      </c>
      <c r="H421">
        <v>0</v>
      </c>
      <c r="I421">
        <v>0</v>
      </c>
      <c r="J421">
        <v>0</v>
      </c>
      <c r="K421" t="s">
        <v>28</v>
      </c>
      <c r="L421" t="s">
        <v>243</v>
      </c>
      <c r="M421" t="s">
        <v>79</v>
      </c>
      <c r="N421" t="s">
        <v>80</v>
      </c>
      <c r="O421">
        <v>0</v>
      </c>
      <c r="P421">
        <v>-4.75</v>
      </c>
      <c r="Q421">
        <v>-3.5</v>
      </c>
      <c r="R421">
        <v>4.75</v>
      </c>
      <c r="S421">
        <v>3</v>
      </c>
      <c r="T421">
        <v>-13.5</v>
      </c>
      <c r="U421">
        <v>2.5499999999999998</v>
      </c>
      <c r="V421">
        <v>-6.75</v>
      </c>
      <c r="W421" t="str">
        <f t="shared" si="13"/>
        <v>g102,5</v>
      </c>
      <c r="X421" s="1" t="s">
        <v>447</v>
      </c>
      <c r="Y421" s="2" t="str">
        <f>IF(AND(ISBLANK(X421),OR(NOT(ISBLANK(Z421)),NOT(ISBLANK(AA421)))),#N/A,
IF(ISBLANK(X421),"",
IF(AND(NOT(ISERROR(VLOOKUP(X421,MonsterTable!$A:$B,MATCH(MonsterTable!$B$1,MonsterTable!$A$1:$B$1,0),0))),OR(ISBLANK(Z421),ISBLANK(AA421))),#N/A,
IFERROR(VLOOKUP(X421,MonsterTable!$A:$B,MATCH(MonsterTable!$B$1,MonsterTable!$A$1:$B$1,0),0),
IF(OR(NOT(ISBLANK(Z421)),ISBLANK(AA421)),#N/A,
IF(X421="empty","empty",
VLOOKUP(X421,MonsterGroupTable!$A:$A,1,0)))))))</f>
        <v>g102</v>
      </c>
      <c r="AA421">
        <v>5</v>
      </c>
      <c r="AF421" s="2" t="str">
        <f>IF(AND(ISBLANK(AE421),OR(NOT(ISBLANK(AG421)),NOT(ISBLANK(AH421)))),#N/A,
IF(ISBLANK(AE421),"",
IF(AND(NOT(ISERROR(VLOOKUP(AE421,MonsterTable!$A:$B,MATCH(MonsterTable!$B$1,MonsterTable!$A$1:$B$1,0),0))),OR(ISBLANK(AG421),ISBLANK(AH421))),#N/A,
IFERROR(VLOOKUP(AE421,MonsterTable!$A:$B,MATCH(MonsterTable!$B$1,MonsterTable!$A$1:$B$1,0),0),
IF(OR(NOT(ISBLANK(AG421)),ISBLANK(AH421)),#N/A,
IF(AE421="empty","empty",
VLOOKUP(AE421,MonsterGroupTable!$A:$A,1,0)))))))</f>
        <v/>
      </c>
      <c r="AM421" s="2" t="str">
        <f>IF(AND(ISBLANK(AL421),OR(NOT(ISBLANK(AN421)),NOT(ISBLANK(AO421)))),#N/A,
IF(ISBLANK(AL421),"",
IF(AND(NOT(ISERROR(VLOOKUP(AL421,MonsterTable!$A:$B,MATCH(MonsterTable!$B$1,MonsterTable!$A$1:$B$1,0),0))),OR(ISBLANK(AN421),ISBLANK(AO421))),#N/A,
IFERROR(VLOOKUP(AL421,MonsterTable!$A:$B,MATCH(MonsterTable!$B$1,MonsterTable!$A$1:$B$1,0),0),
IF(OR(NOT(ISBLANK(AN421)),ISBLANK(AO421)),#N/A,
IF(AL421="empty","empty",
VLOOKUP(AL421,MonsterGroupTable!$A:$A,1,0)))))))</f>
        <v/>
      </c>
      <c r="AT421" s="2" t="str">
        <f>IF(AND(ISBLANK(AS421),OR(NOT(ISBLANK(AU421)),NOT(ISBLANK(AV421)))),#N/A,
IF(ISBLANK(AS421),"",
IF(AND(NOT(ISERROR(VLOOKUP(AS421,MonsterTable!$A:$B,MATCH(MonsterTable!$B$1,MonsterTable!$A$1:$B$1,0),0))),OR(ISBLANK(AU421),ISBLANK(AV421))),#N/A,
IFERROR(VLOOKUP(AS421,MonsterTable!$A:$B,MATCH(MonsterTable!$B$1,MonsterTable!$A$1:$B$1,0),0),
IF(OR(NOT(ISBLANK(AU421)),ISBLANK(AV421)),#N/A,
IF(AS421="empty","empty",
VLOOKUP(AS421,MonsterGroupTable!$A:$A,1,0)))))))</f>
        <v/>
      </c>
      <c r="BA421" s="2" t="str">
        <f>IF(AND(ISBLANK(AZ421),OR(NOT(ISBLANK(BB421)),NOT(ISBLANK(BC421)))),#N/A,
IF(ISBLANK(AZ421),"",
IF(AND(NOT(ISERROR(VLOOKUP(AZ421,MonsterTable!$A:$B,MATCH(MonsterTable!$B$1,MonsterTable!$A$1:$B$1,0),0))),OR(ISBLANK(BB421),ISBLANK(BC421))),#N/A,
IFERROR(VLOOKUP(AZ421,MonsterTable!$A:$B,MATCH(MonsterTable!$B$1,MonsterTable!$A$1:$B$1,0),0),
IF(OR(NOT(ISBLANK(BB421)),ISBLANK(BC421)),#N/A,
IF(AZ421="empty","empty",
VLOOKUP(AZ421,MonsterGroupTable!$A:$A,1,0)))))))</f>
        <v/>
      </c>
      <c r="BH421" s="2" t="str">
        <f>IF(AND(ISBLANK(BG421),OR(NOT(ISBLANK(BI421)),NOT(ISBLANK(BJ421)))),#N/A,
IF(ISBLANK(BG421),"",
IF(AND(NOT(ISERROR(VLOOKUP(BG421,MonsterTable!$A:$B,MATCH(MonsterTable!$B$1,MonsterTable!$A$1:$B$1,0),0))),OR(ISBLANK(BI421),ISBLANK(BJ421))),#N/A,
IFERROR(VLOOKUP(BG421,MonsterTable!$A:$B,MATCH(MonsterTable!$B$1,MonsterTable!$A$1:$B$1,0),0),
IF(OR(NOT(ISBLANK(BI421)),ISBLANK(BJ421)),#N/A,
IF(BG421="empty","empty",
VLOOKUP(BG421,MonsterGroupTable!$A:$A,1,0)))))))</f>
        <v/>
      </c>
      <c r="BO421" s="2" t="str">
        <f>IF(AND(ISBLANK(BN421),OR(NOT(ISBLANK(BP421)),NOT(ISBLANK(BQ421)))),#N/A,
IF(ISBLANK(BN421),"",
IF(AND(NOT(ISERROR(VLOOKUP(BN421,MonsterTable!$A:$B,MATCH(MonsterTable!$B$1,MonsterTable!$A$1:$B$1,0),0))),OR(ISBLANK(BP421),ISBLANK(BQ421))),#N/A,
IFERROR(VLOOKUP(BN421,MonsterTable!$A:$B,MATCH(MonsterTable!$B$1,MonsterTable!$A$1:$B$1,0),0),
IF(OR(NOT(ISBLANK(BP421)),ISBLANK(BQ421)),#N/A,
IF(BN421="empty","empty",
VLOOKUP(BN421,MonsterGroupTable!$A:$A,1,0)))))))</f>
        <v/>
      </c>
      <c r="BV421" s="2" t="str">
        <f>IF(AND(ISBLANK(BU421),OR(NOT(ISBLANK(BW421)),NOT(ISBLANK(BX421)))),#N/A,
IF(ISBLANK(BU421),"",
IF(AND(NOT(ISERROR(VLOOKUP(BU421,MonsterTable!$A:$B,MATCH(MonsterTable!$B$1,MonsterTable!$A$1:$B$1,0),0))),OR(ISBLANK(BW421),ISBLANK(BX421))),#N/A,
IFERROR(VLOOKUP(BU421,MonsterTable!$A:$B,MATCH(MonsterTable!$B$1,MonsterTable!$A$1:$B$1,0),0),
IF(OR(NOT(ISBLANK(BW421)),ISBLANK(BX421)),#N/A,
IF(BU421="empty","empty",
VLOOKUP(BU421,MonsterGroupTable!$A:$A,1,0)))))))</f>
        <v/>
      </c>
      <c r="CC421" s="2" t="str">
        <f>IF(AND(ISBLANK(CB421),OR(NOT(ISBLANK(CD421)),NOT(ISBLANK(CE421)))),#N/A,
IF(ISBLANK(CB421),"",
IF(AND(NOT(ISERROR(VLOOKUP(CB421,MonsterTable!$A:$B,MATCH(MonsterTable!$B$1,MonsterTable!$A$1:$B$1,0),0))),OR(ISBLANK(CD421),ISBLANK(CE421))),#N/A,
IFERROR(VLOOKUP(CB421,MonsterTable!$A:$B,MATCH(MonsterTable!$B$1,MonsterTable!$A$1:$B$1,0),0),
IF(OR(NOT(ISBLANK(CD421)),ISBLANK(CE421)),#N/A,
IF(CB421="empty","empty",
VLOOKUP(CB421,MonsterGroupTable!$A:$A,1,0)))))))</f>
        <v/>
      </c>
      <c r="CJ421" s="2" t="str">
        <f>IF(AND(ISBLANK(CI421),OR(NOT(ISBLANK(CK421)),NOT(ISBLANK(CL421)))),#N/A,
IF(ISBLANK(CI421),"",
IF(AND(NOT(ISERROR(VLOOKUP(CI421,MonsterTable!$A:$B,MATCH(MonsterTable!$B$1,MonsterTable!$A$1:$B$1,0),0))),OR(ISBLANK(CK421),ISBLANK(CL421))),#N/A,
IFERROR(VLOOKUP(CI421,MonsterTable!$A:$B,MATCH(MonsterTable!$B$1,MonsterTable!$A$1:$B$1,0),0),
IF(OR(NOT(ISBLANK(CK421)),ISBLANK(CL421)),#N/A,
IF(CI421="empty","empty",
VLOOKUP(CI421,MonsterGroupTable!$A:$A,1,0)))))))</f>
        <v/>
      </c>
    </row>
    <row r="422" spans="1:88">
      <c r="A422">
        <v>10421</v>
      </c>
      <c r="B422">
        <f t="shared" si="12"/>
        <v>1.1000000000000001</v>
      </c>
      <c r="C422">
        <f t="shared" si="12"/>
        <v>1.1000000000000001</v>
      </c>
      <c r="F422">
        <v>1260</v>
      </c>
      <c r="G422">
        <v>33694</v>
      </c>
      <c r="H422">
        <v>0</v>
      </c>
      <c r="I422">
        <v>0</v>
      </c>
      <c r="J422">
        <v>0</v>
      </c>
      <c r="K422" t="s">
        <v>28</v>
      </c>
      <c r="L422" t="s">
        <v>245</v>
      </c>
      <c r="M422" t="s">
        <v>79</v>
      </c>
      <c r="N422" t="s">
        <v>80</v>
      </c>
      <c r="O422">
        <v>0</v>
      </c>
      <c r="P422">
        <v>-4.75</v>
      </c>
      <c r="Q422">
        <v>-3.5</v>
      </c>
      <c r="R422">
        <v>4.75</v>
      </c>
      <c r="S422">
        <v>3</v>
      </c>
      <c r="T422">
        <v>-13.5</v>
      </c>
      <c r="U422">
        <v>2.5499999999999998</v>
      </c>
      <c r="V422">
        <v>-6.75</v>
      </c>
      <c r="W422" t="str">
        <f t="shared" si="13"/>
        <v>g103,5</v>
      </c>
      <c r="X422" s="1" t="s">
        <v>281</v>
      </c>
      <c r="Y422" s="2" t="str">
        <f>IF(AND(ISBLANK(X422),OR(NOT(ISBLANK(Z422)),NOT(ISBLANK(AA422)))),#N/A,
IF(ISBLANK(X422),"",
IF(AND(NOT(ISERROR(VLOOKUP(X422,MonsterTable!$A:$B,MATCH(MonsterTable!$B$1,MonsterTable!$A$1:$B$1,0),0))),OR(ISBLANK(Z422),ISBLANK(AA422))),#N/A,
IFERROR(VLOOKUP(X422,MonsterTable!$A:$B,MATCH(MonsterTable!$B$1,MonsterTable!$A$1:$B$1,0),0),
IF(OR(NOT(ISBLANK(Z422)),ISBLANK(AA422)),#N/A,
IF(X422="empty","empty",
VLOOKUP(X422,MonsterGroupTable!$A:$A,1,0)))))))</f>
        <v>g103</v>
      </c>
      <c r="AA422">
        <v>5</v>
      </c>
      <c r="AF422" s="2" t="str">
        <f>IF(AND(ISBLANK(AE422),OR(NOT(ISBLANK(AG422)),NOT(ISBLANK(AH422)))),#N/A,
IF(ISBLANK(AE422),"",
IF(AND(NOT(ISERROR(VLOOKUP(AE422,MonsterTable!$A:$B,MATCH(MonsterTable!$B$1,MonsterTable!$A$1:$B$1,0),0))),OR(ISBLANK(AG422),ISBLANK(AH422))),#N/A,
IFERROR(VLOOKUP(AE422,MonsterTable!$A:$B,MATCH(MonsterTable!$B$1,MonsterTable!$A$1:$B$1,0),0),
IF(OR(NOT(ISBLANK(AG422)),ISBLANK(AH422)),#N/A,
IF(AE422="empty","empty",
VLOOKUP(AE422,MonsterGroupTable!$A:$A,1,0)))))))</f>
        <v/>
      </c>
      <c r="AM422" s="2" t="str">
        <f>IF(AND(ISBLANK(AL422),OR(NOT(ISBLANK(AN422)),NOT(ISBLANK(AO422)))),#N/A,
IF(ISBLANK(AL422),"",
IF(AND(NOT(ISERROR(VLOOKUP(AL422,MonsterTable!$A:$B,MATCH(MonsterTable!$B$1,MonsterTable!$A$1:$B$1,0),0))),OR(ISBLANK(AN422),ISBLANK(AO422))),#N/A,
IFERROR(VLOOKUP(AL422,MonsterTable!$A:$B,MATCH(MonsterTable!$B$1,MonsterTable!$A$1:$B$1,0),0),
IF(OR(NOT(ISBLANK(AN422)),ISBLANK(AO422)),#N/A,
IF(AL422="empty","empty",
VLOOKUP(AL422,MonsterGroupTable!$A:$A,1,0)))))))</f>
        <v/>
      </c>
      <c r="AT422" s="2" t="str">
        <f>IF(AND(ISBLANK(AS422),OR(NOT(ISBLANK(AU422)),NOT(ISBLANK(AV422)))),#N/A,
IF(ISBLANK(AS422),"",
IF(AND(NOT(ISERROR(VLOOKUP(AS422,MonsterTable!$A:$B,MATCH(MonsterTable!$B$1,MonsterTable!$A$1:$B$1,0),0))),OR(ISBLANK(AU422),ISBLANK(AV422))),#N/A,
IFERROR(VLOOKUP(AS422,MonsterTable!$A:$B,MATCH(MonsterTable!$B$1,MonsterTable!$A$1:$B$1,0),0),
IF(OR(NOT(ISBLANK(AU422)),ISBLANK(AV422)),#N/A,
IF(AS422="empty","empty",
VLOOKUP(AS422,MonsterGroupTable!$A:$A,1,0)))))))</f>
        <v/>
      </c>
      <c r="BA422" s="2" t="str">
        <f>IF(AND(ISBLANK(AZ422),OR(NOT(ISBLANK(BB422)),NOT(ISBLANK(BC422)))),#N/A,
IF(ISBLANK(AZ422),"",
IF(AND(NOT(ISERROR(VLOOKUP(AZ422,MonsterTable!$A:$B,MATCH(MonsterTable!$B$1,MonsterTable!$A$1:$B$1,0),0))),OR(ISBLANK(BB422),ISBLANK(BC422))),#N/A,
IFERROR(VLOOKUP(AZ422,MonsterTable!$A:$B,MATCH(MonsterTable!$B$1,MonsterTable!$A$1:$B$1,0),0),
IF(OR(NOT(ISBLANK(BB422)),ISBLANK(BC422)),#N/A,
IF(AZ422="empty","empty",
VLOOKUP(AZ422,MonsterGroupTable!$A:$A,1,0)))))))</f>
        <v/>
      </c>
      <c r="BH422" s="2" t="str">
        <f>IF(AND(ISBLANK(BG422),OR(NOT(ISBLANK(BI422)),NOT(ISBLANK(BJ422)))),#N/A,
IF(ISBLANK(BG422),"",
IF(AND(NOT(ISERROR(VLOOKUP(BG422,MonsterTable!$A:$B,MATCH(MonsterTable!$B$1,MonsterTable!$A$1:$B$1,0),0))),OR(ISBLANK(BI422),ISBLANK(BJ422))),#N/A,
IFERROR(VLOOKUP(BG422,MonsterTable!$A:$B,MATCH(MonsterTable!$B$1,MonsterTable!$A$1:$B$1,0),0),
IF(OR(NOT(ISBLANK(BI422)),ISBLANK(BJ422)),#N/A,
IF(BG422="empty","empty",
VLOOKUP(BG422,MonsterGroupTable!$A:$A,1,0)))))))</f>
        <v/>
      </c>
      <c r="BO422" s="2" t="str">
        <f>IF(AND(ISBLANK(BN422),OR(NOT(ISBLANK(BP422)),NOT(ISBLANK(BQ422)))),#N/A,
IF(ISBLANK(BN422),"",
IF(AND(NOT(ISERROR(VLOOKUP(BN422,MonsterTable!$A:$B,MATCH(MonsterTable!$B$1,MonsterTable!$A$1:$B$1,0),0))),OR(ISBLANK(BP422),ISBLANK(BQ422))),#N/A,
IFERROR(VLOOKUP(BN422,MonsterTable!$A:$B,MATCH(MonsterTable!$B$1,MonsterTable!$A$1:$B$1,0),0),
IF(OR(NOT(ISBLANK(BP422)),ISBLANK(BQ422)),#N/A,
IF(BN422="empty","empty",
VLOOKUP(BN422,MonsterGroupTable!$A:$A,1,0)))))))</f>
        <v/>
      </c>
      <c r="BV422" s="2" t="str">
        <f>IF(AND(ISBLANK(BU422),OR(NOT(ISBLANK(BW422)),NOT(ISBLANK(BX422)))),#N/A,
IF(ISBLANK(BU422),"",
IF(AND(NOT(ISERROR(VLOOKUP(BU422,MonsterTable!$A:$B,MATCH(MonsterTable!$B$1,MonsterTable!$A$1:$B$1,0),0))),OR(ISBLANK(BW422),ISBLANK(BX422))),#N/A,
IFERROR(VLOOKUP(BU422,MonsterTable!$A:$B,MATCH(MonsterTable!$B$1,MonsterTable!$A$1:$B$1,0),0),
IF(OR(NOT(ISBLANK(BW422)),ISBLANK(BX422)),#N/A,
IF(BU422="empty","empty",
VLOOKUP(BU422,MonsterGroupTable!$A:$A,1,0)))))))</f>
        <v/>
      </c>
      <c r="CC422" s="2" t="str">
        <f>IF(AND(ISBLANK(CB422),OR(NOT(ISBLANK(CD422)),NOT(ISBLANK(CE422)))),#N/A,
IF(ISBLANK(CB422),"",
IF(AND(NOT(ISERROR(VLOOKUP(CB422,MonsterTable!$A:$B,MATCH(MonsterTable!$B$1,MonsterTable!$A$1:$B$1,0),0))),OR(ISBLANK(CD422),ISBLANK(CE422))),#N/A,
IFERROR(VLOOKUP(CB422,MonsterTable!$A:$B,MATCH(MonsterTable!$B$1,MonsterTable!$A$1:$B$1,0),0),
IF(OR(NOT(ISBLANK(CD422)),ISBLANK(CE422)),#N/A,
IF(CB422="empty","empty",
VLOOKUP(CB422,MonsterGroupTable!$A:$A,1,0)))))))</f>
        <v/>
      </c>
      <c r="CJ422" s="2" t="str">
        <f>IF(AND(ISBLANK(CI422),OR(NOT(ISBLANK(CK422)),NOT(ISBLANK(CL422)))),#N/A,
IF(ISBLANK(CI422),"",
IF(AND(NOT(ISERROR(VLOOKUP(CI422,MonsterTable!$A:$B,MATCH(MonsterTable!$B$1,MonsterTable!$A$1:$B$1,0),0))),OR(ISBLANK(CK422),ISBLANK(CL422))),#N/A,
IFERROR(VLOOKUP(CI422,MonsterTable!$A:$B,MATCH(MonsterTable!$B$1,MonsterTable!$A$1:$B$1,0),0),
IF(OR(NOT(ISBLANK(CK422)),ISBLANK(CL422)),#N/A,
IF(CI422="empty","empty",
VLOOKUP(CI422,MonsterGroupTable!$A:$A,1,0)))))))</f>
        <v/>
      </c>
    </row>
    <row r="423" spans="1:88">
      <c r="A423">
        <v>10422</v>
      </c>
      <c r="B423">
        <f t="shared" si="12"/>
        <v>1.1000000000000001</v>
      </c>
      <c r="C423">
        <f t="shared" si="12"/>
        <v>1.1000000000000001</v>
      </c>
      <c r="F423">
        <v>1260</v>
      </c>
      <c r="G423">
        <v>33883</v>
      </c>
      <c r="H423">
        <v>0</v>
      </c>
      <c r="I423">
        <v>0</v>
      </c>
      <c r="J423">
        <v>0</v>
      </c>
      <c r="K423" t="s">
        <v>28</v>
      </c>
      <c r="L423" t="s">
        <v>245</v>
      </c>
      <c r="M423" t="s">
        <v>79</v>
      </c>
      <c r="N423" t="s">
        <v>80</v>
      </c>
      <c r="O423">
        <v>0</v>
      </c>
      <c r="P423">
        <v>-4.75</v>
      </c>
      <c r="Q423">
        <v>-3.5</v>
      </c>
      <c r="R423">
        <v>4.75</v>
      </c>
      <c r="S423">
        <v>3</v>
      </c>
      <c r="T423">
        <v>-13.5</v>
      </c>
      <c r="U423">
        <v>2.5499999999999998</v>
      </c>
      <c r="V423">
        <v>-6.75</v>
      </c>
      <c r="W423" t="str">
        <f t="shared" si="13"/>
        <v>g103,5</v>
      </c>
      <c r="X423" s="1" t="s">
        <v>281</v>
      </c>
      <c r="Y423" s="2" t="str">
        <f>IF(AND(ISBLANK(X423),OR(NOT(ISBLANK(Z423)),NOT(ISBLANK(AA423)))),#N/A,
IF(ISBLANK(X423),"",
IF(AND(NOT(ISERROR(VLOOKUP(X423,MonsterTable!$A:$B,MATCH(MonsterTable!$B$1,MonsterTable!$A$1:$B$1,0),0))),OR(ISBLANK(Z423),ISBLANK(AA423))),#N/A,
IFERROR(VLOOKUP(X423,MonsterTable!$A:$B,MATCH(MonsterTable!$B$1,MonsterTable!$A$1:$B$1,0),0),
IF(OR(NOT(ISBLANK(Z423)),ISBLANK(AA423)),#N/A,
IF(X423="empty","empty",
VLOOKUP(X423,MonsterGroupTable!$A:$A,1,0)))))))</f>
        <v>g103</v>
      </c>
      <c r="AA423">
        <v>5</v>
      </c>
      <c r="AF423" s="2" t="str">
        <f>IF(AND(ISBLANK(AE423),OR(NOT(ISBLANK(AG423)),NOT(ISBLANK(AH423)))),#N/A,
IF(ISBLANK(AE423),"",
IF(AND(NOT(ISERROR(VLOOKUP(AE423,MonsterTable!$A:$B,MATCH(MonsterTable!$B$1,MonsterTable!$A$1:$B$1,0),0))),OR(ISBLANK(AG423),ISBLANK(AH423))),#N/A,
IFERROR(VLOOKUP(AE423,MonsterTable!$A:$B,MATCH(MonsterTable!$B$1,MonsterTable!$A$1:$B$1,0),0),
IF(OR(NOT(ISBLANK(AG423)),ISBLANK(AH423)),#N/A,
IF(AE423="empty","empty",
VLOOKUP(AE423,MonsterGroupTable!$A:$A,1,0)))))))</f>
        <v/>
      </c>
      <c r="AM423" s="2" t="str">
        <f>IF(AND(ISBLANK(AL423),OR(NOT(ISBLANK(AN423)),NOT(ISBLANK(AO423)))),#N/A,
IF(ISBLANK(AL423),"",
IF(AND(NOT(ISERROR(VLOOKUP(AL423,MonsterTable!$A:$B,MATCH(MonsterTable!$B$1,MonsterTable!$A$1:$B$1,0),0))),OR(ISBLANK(AN423),ISBLANK(AO423))),#N/A,
IFERROR(VLOOKUP(AL423,MonsterTable!$A:$B,MATCH(MonsterTable!$B$1,MonsterTable!$A$1:$B$1,0),0),
IF(OR(NOT(ISBLANK(AN423)),ISBLANK(AO423)),#N/A,
IF(AL423="empty","empty",
VLOOKUP(AL423,MonsterGroupTable!$A:$A,1,0)))))))</f>
        <v/>
      </c>
      <c r="AT423" s="2" t="str">
        <f>IF(AND(ISBLANK(AS423),OR(NOT(ISBLANK(AU423)),NOT(ISBLANK(AV423)))),#N/A,
IF(ISBLANK(AS423),"",
IF(AND(NOT(ISERROR(VLOOKUP(AS423,MonsterTable!$A:$B,MATCH(MonsterTable!$B$1,MonsterTable!$A$1:$B$1,0),0))),OR(ISBLANK(AU423),ISBLANK(AV423))),#N/A,
IFERROR(VLOOKUP(AS423,MonsterTable!$A:$B,MATCH(MonsterTable!$B$1,MonsterTable!$A$1:$B$1,0),0),
IF(OR(NOT(ISBLANK(AU423)),ISBLANK(AV423)),#N/A,
IF(AS423="empty","empty",
VLOOKUP(AS423,MonsterGroupTable!$A:$A,1,0)))))))</f>
        <v/>
      </c>
      <c r="BA423" s="2" t="str">
        <f>IF(AND(ISBLANK(AZ423),OR(NOT(ISBLANK(BB423)),NOT(ISBLANK(BC423)))),#N/A,
IF(ISBLANK(AZ423),"",
IF(AND(NOT(ISERROR(VLOOKUP(AZ423,MonsterTable!$A:$B,MATCH(MonsterTable!$B$1,MonsterTable!$A$1:$B$1,0),0))),OR(ISBLANK(BB423),ISBLANK(BC423))),#N/A,
IFERROR(VLOOKUP(AZ423,MonsterTable!$A:$B,MATCH(MonsterTable!$B$1,MonsterTable!$A$1:$B$1,0),0),
IF(OR(NOT(ISBLANK(BB423)),ISBLANK(BC423)),#N/A,
IF(AZ423="empty","empty",
VLOOKUP(AZ423,MonsterGroupTable!$A:$A,1,0)))))))</f>
        <v/>
      </c>
      <c r="BH423" s="2" t="str">
        <f>IF(AND(ISBLANK(BG423),OR(NOT(ISBLANK(BI423)),NOT(ISBLANK(BJ423)))),#N/A,
IF(ISBLANK(BG423),"",
IF(AND(NOT(ISERROR(VLOOKUP(BG423,MonsterTable!$A:$B,MATCH(MonsterTable!$B$1,MonsterTable!$A$1:$B$1,0),0))),OR(ISBLANK(BI423),ISBLANK(BJ423))),#N/A,
IFERROR(VLOOKUP(BG423,MonsterTable!$A:$B,MATCH(MonsterTable!$B$1,MonsterTable!$A$1:$B$1,0),0),
IF(OR(NOT(ISBLANK(BI423)),ISBLANK(BJ423)),#N/A,
IF(BG423="empty","empty",
VLOOKUP(BG423,MonsterGroupTable!$A:$A,1,0)))))))</f>
        <v/>
      </c>
      <c r="BO423" s="2" t="str">
        <f>IF(AND(ISBLANK(BN423),OR(NOT(ISBLANK(BP423)),NOT(ISBLANK(BQ423)))),#N/A,
IF(ISBLANK(BN423),"",
IF(AND(NOT(ISERROR(VLOOKUP(BN423,MonsterTable!$A:$B,MATCH(MonsterTable!$B$1,MonsterTable!$A$1:$B$1,0),0))),OR(ISBLANK(BP423),ISBLANK(BQ423))),#N/A,
IFERROR(VLOOKUP(BN423,MonsterTable!$A:$B,MATCH(MonsterTable!$B$1,MonsterTable!$A$1:$B$1,0),0),
IF(OR(NOT(ISBLANK(BP423)),ISBLANK(BQ423)),#N/A,
IF(BN423="empty","empty",
VLOOKUP(BN423,MonsterGroupTable!$A:$A,1,0)))))))</f>
        <v/>
      </c>
      <c r="BV423" s="2" t="str">
        <f>IF(AND(ISBLANK(BU423),OR(NOT(ISBLANK(BW423)),NOT(ISBLANK(BX423)))),#N/A,
IF(ISBLANK(BU423),"",
IF(AND(NOT(ISERROR(VLOOKUP(BU423,MonsterTable!$A:$B,MATCH(MonsterTable!$B$1,MonsterTable!$A$1:$B$1,0),0))),OR(ISBLANK(BW423),ISBLANK(BX423))),#N/A,
IFERROR(VLOOKUP(BU423,MonsterTable!$A:$B,MATCH(MonsterTable!$B$1,MonsterTable!$A$1:$B$1,0),0),
IF(OR(NOT(ISBLANK(BW423)),ISBLANK(BX423)),#N/A,
IF(BU423="empty","empty",
VLOOKUP(BU423,MonsterGroupTable!$A:$A,1,0)))))))</f>
        <v/>
      </c>
      <c r="CC423" s="2" t="str">
        <f>IF(AND(ISBLANK(CB423),OR(NOT(ISBLANK(CD423)),NOT(ISBLANK(CE423)))),#N/A,
IF(ISBLANK(CB423),"",
IF(AND(NOT(ISERROR(VLOOKUP(CB423,MonsterTable!$A:$B,MATCH(MonsterTable!$B$1,MonsterTable!$A$1:$B$1,0),0))),OR(ISBLANK(CD423),ISBLANK(CE423))),#N/A,
IFERROR(VLOOKUP(CB423,MonsterTable!$A:$B,MATCH(MonsterTable!$B$1,MonsterTable!$A$1:$B$1,0),0),
IF(OR(NOT(ISBLANK(CD423)),ISBLANK(CE423)),#N/A,
IF(CB423="empty","empty",
VLOOKUP(CB423,MonsterGroupTable!$A:$A,1,0)))))))</f>
        <v/>
      </c>
      <c r="CJ423" s="2" t="str">
        <f>IF(AND(ISBLANK(CI423),OR(NOT(ISBLANK(CK423)),NOT(ISBLANK(CL423)))),#N/A,
IF(ISBLANK(CI423),"",
IF(AND(NOT(ISERROR(VLOOKUP(CI423,MonsterTable!$A:$B,MATCH(MonsterTable!$B$1,MonsterTable!$A$1:$B$1,0),0))),OR(ISBLANK(CK423),ISBLANK(CL423))),#N/A,
IFERROR(VLOOKUP(CI423,MonsterTable!$A:$B,MATCH(MonsterTable!$B$1,MonsterTable!$A$1:$B$1,0),0),
IF(OR(NOT(ISBLANK(CK423)),ISBLANK(CL423)),#N/A,
IF(CI423="empty","empty",
VLOOKUP(CI423,MonsterGroupTable!$A:$A,1,0)))))))</f>
        <v/>
      </c>
    </row>
    <row r="424" spans="1:88">
      <c r="A424">
        <v>10423</v>
      </c>
      <c r="B424">
        <f t="shared" si="12"/>
        <v>1.1000000000000001</v>
      </c>
      <c r="C424">
        <f t="shared" si="12"/>
        <v>1.1000000000000001</v>
      </c>
      <c r="F424">
        <v>1260</v>
      </c>
      <c r="G424">
        <v>34072</v>
      </c>
      <c r="H424">
        <v>0</v>
      </c>
      <c r="I424">
        <v>0</v>
      </c>
      <c r="J424">
        <v>0</v>
      </c>
      <c r="K424" t="s">
        <v>28</v>
      </c>
      <c r="L424" t="s">
        <v>245</v>
      </c>
      <c r="M424" t="s">
        <v>79</v>
      </c>
      <c r="N424" t="s">
        <v>80</v>
      </c>
      <c r="O424">
        <v>0</v>
      </c>
      <c r="P424">
        <v>-4.75</v>
      </c>
      <c r="Q424">
        <v>-3.5</v>
      </c>
      <c r="R424">
        <v>4.75</v>
      </c>
      <c r="S424">
        <v>3</v>
      </c>
      <c r="T424">
        <v>-13.5</v>
      </c>
      <c r="U424">
        <v>2.5499999999999998</v>
      </c>
      <c r="V424">
        <v>-6.75</v>
      </c>
      <c r="W424" t="str">
        <f t="shared" si="13"/>
        <v>g103,5</v>
      </c>
      <c r="X424" s="1" t="s">
        <v>281</v>
      </c>
      <c r="Y424" s="2" t="str">
        <f>IF(AND(ISBLANK(X424),OR(NOT(ISBLANK(Z424)),NOT(ISBLANK(AA424)))),#N/A,
IF(ISBLANK(X424),"",
IF(AND(NOT(ISERROR(VLOOKUP(X424,MonsterTable!$A:$B,MATCH(MonsterTable!$B$1,MonsterTable!$A$1:$B$1,0),0))),OR(ISBLANK(Z424),ISBLANK(AA424))),#N/A,
IFERROR(VLOOKUP(X424,MonsterTable!$A:$B,MATCH(MonsterTable!$B$1,MonsterTable!$A$1:$B$1,0),0),
IF(OR(NOT(ISBLANK(Z424)),ISBLANK(AA424)),#N/A,
IF(X424="empty","empty",
VLOOKUP(X424,MonsterGroupTable!$A:$A,1,0)))))))</f>
        <v>g103</v>
      </c>
      <c r="AA424">
        <v>5</v>
      </c>
      <c r="AF424" s="2" t="str">
        <f>IF(AND(ISBLANK(AE424),OR(NOT(ISBLANK(AG424)),NOT(ISBLANK(AH424)))),#N/A,
IF(ISBLANK(AE424),"",
IF(AND(NOT(ISERROR(VLOOKUP(AE424,MonsterTable!$A:$B,MATCH(MonsterTable!$B$1,MonsterTable!$A$1:$B$1,0),0))),OR(ISBLANK(AG424),ISBLANK(AH424))),#N/A,
IFERROR(VLOOKUP(AE424,MonsterTable!$A:$B,MATCH(MonsterTable!$B$1,MonsterTable!$A$1:$B$1,0),0),
IF(OR(NOT(ISBLANK(AG424)),ISBLANK(AH424)),#N/A,
IF(AE424="empty","empty",
VLOOKUP(AE424,MonsterGroupTable!$A:$A,1,0)))))))</f>
        <v/>
      </c>
      <c r="AM424" s="2" t="str">
        <f>IF(AND(ISBLANK(AL424),OR(NOT(ISBLANK(AN424)),NOT(ISBLANK(AO424)))),#N/A,
IF(ISBLANK(AL424),"",
IF(AND(NOT(ISERROR(VLOOKUP(AL424,MonsterTable!$A:$B,MATCH(MonsterTable!$B$1,MonsterTable!$A$1:$B$1,0),0))),OR(ISBLANK(AN424),ISBLANK(AO424))),#N/A,
IFERROR(VLOOKUP(AL424,MonsterTable!$A:$B,MATCH(MonsterTable!$B$1,MonsterTable!$A$1:$B$1,0),0),
IF(OR(NOT(ISBLANK(AN424)),ISBLANK(AO424)),#N/A,
IF(AL424="empty","empty",
VLOOKUP(AL424,MonsterGroupTable!$A:$A,1,0)))))))</f>
        <v/>
      </c>
      <c r="AT424" s="2" t="str">
        <f>IF(AND(ISBLANK(AS424),OR(NOT(ISBLANK(AU424)),NOT(ISBLANK(AV424)))),#N/A,
IF(ISBLANK(AS424),"",
IF(AND(NOT(ISERROR(VLOOKUP(AS424,MonsterTable!$A:$B,MATCH(MonsterTable!$B$1,MonsterTable!$A$1:$B$1,0),0))),OR(ISBLANK(AU424),ISBLANK(AV424))),#N/A,
IFERROR(VLOOKUP(AS424,MonsterTable!$A:$B,MATCH(MonsterTable!$B$1,MonsterTable!$A$1:$B$1,0),0),
IF(OR(NOT(ISBLANK(AU424)),ISBLANK(AV424)),#N/A,
IF(AS424="empty","empty",
VLOOKUP(AS424,MonsterGroupTable!$A:$A,1,0)))))))</f>
        <v/>
      </c>
      <c r="BA424" s="2" t="str">
        <f>IF(AND(ISBLANK(AZ424),OR(NOT(ISBLANK(BB424)),NOT(ISBLANK(BC424)))),#N/A,
IF(ISBLANK(AZ424),"",
IF(AND(NOT(ISERROR(VLOOKUP(AZ424,MonsterTable!$A:$B,MATCH(MonsterTable!$B$1,MonsterTable!$A$1:$B$1,0),0))),OR(ISBLANK(BB424),ISBLANK(BC424))),#N/A,
IFERROR(VLOOKUP(AZ424,MonsterTable!$A:$B,MATCH(MonsterTable!$B$1,MonsterTable!$A$1:$B$1,0),0),
IF(OR(NOT(ISBLANK(BB424)),ISBLANK(BC424)),#N/A,
IF(AZ424="empty","empty",
VLOOKUP(AZ424,MonsterGroupTable!$A:$A,1,0)))))))</f>
        <v/>
      </c>
      <c r="BH424" s="2" t="str">
        <f>IF(AND(ISBLANK(BG424),OR(NOT(ISBLANK(BI424)),NOT(ISBLANK(BJ424)))),#N/A,
IF(ISBLANK(BG424),"",
IF(AND(NOT(ISERROR(VLOOKUP(BG424,MonsterTable!$A:$B,MATCH(MonsterTable!$B$1,MonsterTable!$A$1:$B$1,0),0))),OR(ISBLANK(BI424),ISBLANK(BJ424))),#N/A,
IFERROR(VLOOKUP(BG424,MonsterTable!$A:$B,MATCH(MonsterTable!$B$1,MonsterTable!$A$1:$B$1,0),0),
IF(OR(NOT(ISBLANK(BI424)),ISBLANK(BJ424)),#N/A,
IF(BG424="empty","empty",
VLOOKUP(BG424,MonsterGroupTable!$A:$A,1,0)))))))</f>
        <v/>
      </c>
      <c r="BO424" s="2" t="str">
        <f>IF(AND(ISBLANK(BN424),OR(NOT(ISBLANK(BP424)),NOT(ISBLANK(BQ424)))),#N/A,
IF(ISBLANK(BN424),"",
IF(AND(NOT(ISERROR(VLOOKUP(BN424,MonsterTable!$A:$B,MATCH(MonsterTable!$B$1,MonsterTable!$A$1:$B$1,0),0))),OR(ISBLANK(BP424),ISBLANK(BQ424))),#N/A,
IFERROR(VLOOKUP(BN424,MonsterTable!$A:$B,MATCH(MonsterTable!$B$1,MonsterTable!$A$1:$B$1,0),0),
IF(OR(NOT(ISBLANK(BP424)),ISBLANK(BQ424)),#N/A,
IF(BN424="empty","empty",
VLOOKUP(BN424,MonsterGroupTable!$A:$A,1,0)))))))</f>
        <v/>
      </c>
      <c r="BV424" s="2" t="str">
        <f>IF(AND(ISBLANK(BU424),OR(NOT(ISBLANK(BW424)),NOT(ISBLANK(BX424)))),#N/A,
IF(ISBLANK(BU424),"",
IF(AND(NOT(ISERROR(VLOOKUP(BU424,MonsterTable!$A:$B,MATCH(MonsterTable!$B$1,MonsterTable!$A$1:$B$1,0),0))),OR(ISBLANK(BW424),ISBLANK(BX424))),#N/A,
IFERROR(VLOOKUP(BU424,MonsterTable!$A:$B,MATCH(MonsterTable!$B$1,MonsterTable!$A$1:$B$1,0),0),
IF(OR(NOT(ISBLANK(BW424)),ISBLANK(BX424)),#N/A,
IF(BU424="empty","empty",
VLOOKUP(BU424,MonsterGroupTable!$A:$A,1,0)))))))</f>
        <v/>
      </c>
      <c r="CC424" s="2" t="str">
        <f>IF(AND(ISBLANK(CB424),OR(NOT(ISBLANK(CD424)),NOT(ISBLANK(CE424)))),#N/A,
IF(ISBLANK(CB424),"",
IF(AND(NOT(ISERROR(VLOOKUP(CB424,MonsterTable!$A:$B,MATCH(MonsterTable!$B$1,MonsterTable!$A$1:$B$1,0),0))),OR(ISBLANK(CD424),ISBLANK(CE424))),#N/A,
IFERROR(VLOOKUP(CB424,MonsterTable!$A:$B,MATCH(MonsterTable!$B$1,MonsterTable!$A$1:$B$1,0),0),
IF(OR(NOT(ISBLANK(CD424)),ISBLANK(CE424)),#N/A,
IF(CB424="empty","empty",
VLOOKUP(CB424,MonsterGroupTable!$A:$A,1,0)))))))</f>
        <v/>
      </c>
      <c r="CJ424" s="2" t="str">
        <f>IF(AND(ISBLANK(CI424),OR(NOT(ISBLANK(CK424)),NOT(ISBLANK(CL424)))),#N/A,
IF(ISBLANK(CI424),"",
IF(AND(NOT(ISERROR(VLOOKUP(CI424,MonsterTable!$A:$B,MATCH(MonsterTable!$B$1,MonsterTable!$A$1:$B$1,0),0))),OR(ISBLANK(CK424),ISBLANK(CL424))),#N/A,
IFERROR(VLOOKUP(CI424,MonsterTable!$A:$B,MATCH(MonsterTable!$B$1,MonsterTable!$A$1:$B$1,0),0),
IF(OR(NOT(ISBLANK(CK424)),ISBLANK(CL424)),#N/A,
IF(CI424="empty","empty",
VLOOKUP(CI424,MonsterGroupTable!$A:$A,1,0)))))))</f>
        <v/>
      </c>
    </row>
    <row r="425" spans="1:88">
      <c r="A425">
        <v>10424</v>
      </c>
      <c r="B425">
        <f t="shared" si="12"/>
        <v>1.1000000000000001</v>
      </c>
      <c r="C425">
        <f t="shared" si="12"/>
        <v>1.1000000000000001</v>
      </c>
      <c r="F425">
        <v>1260</v>
      </c>
      <c r="G425">
        <v>34261</v>
      </c>
      <c r="H425">
        <v>0</v>
      </c>
      <c r="I425">
        <v>0</v>
      </c>
      <c r="J425">
        <v>0</v>
      </c>
      <c r="K425" t="s">
        <v>28</v>
      </c>
      <c r="L425" t="s">
        <v>245</v>
      </c>
      <c r="M425" t="s">
        <v>79</v>
      </c>
      <c r="N425" t="s">
        <v>80</v>
      </c>
      <c r="O425">
        <v>0</v>
      </c>
      <c r="P425">
        <v>-4.75</v>
      </c>
      <c r="Q425">
        <v>-3.5</v>
      </c>
      <c r="R425">
        <v>4.75</v>
      </c>
      <c r="S425">
        <v>3</v>
      </c>
      <c r="T425">
        <v>-13.5</v>
      </c>
      <c r="U425">
        <v>2.5499999999999998</v>
      </c>
      <c r="V425">
        <v>-6.75</v>
      </c>
      <c r="W425" t="str">
        <f t="shared" si="13"/>
        <v>g103,5</v>
      </c>
      <c r="X425" s="1" t="s">
        <v>281</v>
      </c>
      <c r="Y425" s="2" t="str">
        <f>IF(AND(ISBLANK(X425),OR(NOT(ISBLANK(Z425)),NOT(ISBLANK(AA425)))),#N/A,
IF(ISBLANK(X425),"",
IF(AND(NOT(ISERROR(VLOOKUP(X425,MonsterTable!$A:$B,MATCH(MonsterTable!$B$1,MonsterTable!$A$1:$B$1,0),0))),OR(ISBLANK(Z425),ISBLANK(AA425))),#N/A,
IFERROR(VLOOKUP(X425,MonsterTable!$A:$B,MATCH(MonsterTable!$B$1,MonsterTable!$A$1:$B$1,0),0),
IF(OR(NOT(ISBLANK(Z425)),ISBLANK(AA425)),#N/A,
IF(X425="empty","empty",
VLOOKUP(X425,MonsterGroupTable!$A:$A,1,0)))))))</f>
        <v>g103</v>
      </c>
      <c r="AA425">
        <v>5</v>
      </c>
      <c r="AF425" s="2" t="str">
        <f>IF(AND(ISBLANK(AE425),OR(NOT(ISBLANK(AG425)),NOT(ISBLANK(AH425)))),#N/A,
IF(ISBLANK(AE425),"",
IF(AND(NOT(ISERROR(VLOOKUP(AE425,MonsterTable!$A:$B,MATCH(MonsterTable!$B$1,MonsterTable!$A$1:$B$1,0),0))),OR(ISBLANK(AG425),ISBLANK(AH425))),#N/A,
IFERROR(VLOOKUP(AE425,MonsterTable!$A:$B,MATCH(MonsterTable!$B$1,MonsterTable!$A$1:$B$1,0),0),
IF(OR(NOT(ISBLANK(AG425)),ISBLANK(AH425)),#N/A,
IF(AE425="empty","empty",
VLOOKUP(AE425,MonsterGroupTable!$A:$A,1,0)))))))</f>
        <v/>
      </c>
      <c r="AM425" s="2" t="str">
        <f>IF(AND(ISBLANK(AL425),OR(NOT(ISBLANK(AN425)),NOT(ISBLANK(AO425)))),#N/A,
IF(ISBLANK(AL425),"",
IF(AND(NOT(ISERROR(VLOOKUP(AL425,MonsterTable!$A:$B,MATCH(MonsterTable!$B$1,MonsterTable!$A$1:$B$1,0),0))),OR(ISBLANK(AN425),ISBLANK(AO425))),#N/A,
IFERROR(VLOOKUP(AL425,MonsterTable!$A:$B,MATCH(MonsterTable!$B$1,MonsterTable!$A$1:$B$1,0),0),
IF(OR(NOT(ISBLANK(AN425)),ISBLANK(AO425)),#N/A,
IF(AL425="empty","empty",
VLOOKUP(AL425,MonsterGroupTable!$A:$A,1,0)))))))</f>
        <v/>
      </c>
      <c r="AT425" s="2" t="str">
        <f>IF(AND(ISBLANK(AS425),OR(NOT(ISBLANK(AU425)),NOT(ISBLANK(AV425)))),#N/A,
IF(ISBLANK(AS425),"",
IF(AND(NOT(ISERROR(VLOOKUP(AS425,MonsterTable!$A:$B,MATCH(MonsterTable!$B$1,MonsterTable!$A$1:$B$1,0),0))),OR(ISBLANK(AU425),ISBLANK(AV425))),#N/A,
IFERROR(VLOOKUP(AS425,MonsterTable!$A:$B,MATCH(MonsterTable!$B$1,MonsterTable!$A$1:$B$1,0),0),
IF(OR(NOT(ISBLANK(AU425)),ISBLANK(AV425)),#N/A,
IF(AS425="empty","empty",
VLOOKUP(AS425,MonsterGroupTable!$A:$A,1,0)))))))</f>
        <v/>
      </c>
      <c r="BA425" s="2" t="str">
        <f>IF(AND(ISBLANK(AZ425),OR(NOT(ISBLANK(BB425)),NOT(ISBLANK(BC425)))),#N/A,
IF(ISBLANK(AZ425),"",
IF(AND(NOT(ISERROR(VLOOKUP(AZ425,MonsterTable!$A:$B,MATCH(MonsterTable!$B$1,MonsterTable!$A$1:$B$1,0),0))),OR(ISBLANK(BB425),ISBLANK(BC425))),#N/A,
IFERROR(VLOOKUP(AZ425,MonsterTable!$A:$B,MATCH(MonsterTable!$B$1,MonsterTable!$A$1:$B$1,0),0),
IF(OR(NOT(ISBLANK(BB425)),ISBLANK(BC425)),#N/A,
IF(AZ425="empty","empty",
VLOOKUP(AZ425,MonsterGroupTable!$A:$A,1,0)))))))</f>
        <v/>
      </c>
      <c r="BH425" s="2" t="str">
        <f>IF(AND(ISBLANK(BG425),OR(NOT(ISBLANK(BI425)),NOT(ISBLANK(BJ425)))),#N/A,
IF(ISBLANK(BG425),"",
IF(AND(NOT(ISERROR(VLOOKUP(BG425,MonsterTable!$A:$B,MATCH(MonsterTable!$B$1,MonsterTable!$A$1:$B$1,0),0))),OR(ISBLANK(BI425),ISBLANK(BJ425))),#N/A,
IFERROR(VLOOKUP(BG425,MonsterTable!$A:$B,MATCH(MonsterTable!$B$1,MonsterTable!$A$1:$B$1,0),0),
IF(OR(NOT(ISBLANK(BI425)),ISBLANK(BJ425)),#N/A,
IF(BG425="empty","empty",
VLOOKUP(BG425,MonsterGroupTable!$A:$A,1,0)))))))</f>
        <v/>
      </c>
      <c r="BO425" s="2" t="str">
        <f>IF(AND(ISBLANK(BN425),OR(NOT(ISBLANK(BP425)),NOT(ISBLANK(BQ425)))),#N/A,
IF(ISBLANK(BN425),"",
IF(AND(NOT(ISERROR(VLOOKUP(BN425,MonsterTable!$A:$B,MATCH(MonsterTable!$B$1,MonsterTable!$A$1:$B$1,0),0))),OR(ISBLANK(BP425),ISBLANK(BQ425))),#N/A,
IFERROR(VLOOKUP(BN425,MonsterTable!$A:$B,MATCH(MonsterTable!$B$1,MonsterTable!$A$1:$B$1,0),0),
IF(OR(NOT(ISBLANK(BP425)),ISBLANK(BQ425)),#N/A,
IF(BN425="empty","empty",
VLOOKUP(BN425,MonsterGroupTable!$A:$A,1,0)))))))</f>
        <v/>
      </c>
      <c r="BV425" s="2" t="str">
        <f>IF(AND(ISBLANK(BU425),OR(NOT(ISBLANK(BW425)),NOT(ISBLANK(BX425)))),#N/A,
IF(ISBLANK(BU425),"",
IF(AND(NOT(ISERROR(VLOOKUP(BU425,MonsterTable!$A:$B,MATCH(MonsterTable!$B$1,MonsterTable!$A$1:$B$1,0),0))),OR(ISBLANK(BW425),ISBLANK(BX425))),#N/A,
IFERROR(VLOOKUP(BU425,MonsterTable!$A:$B,MATCH(MonsterTable!$B$1,MonsterTable!$A$1:$B$1,0),0),
IF(OR(NOT(ISBLANK(BW425)),ISBLANK(BX425)),#N/A,
IF(BU425="empty","empty",
VLOOKUP(BU425,MonsterGroupTable!$A:$A,1,0)))))))</f>
        <v/>
      </c>
      <c r="CC425" s="2" t="str">
        <f>IF(AND(ISBLANK(CB425),OR(NOT(ISBLANK(CD425)),NOT(ISBLANK(CE425)))),#N/A,
IF(ISBLANK(CB425),"",
IF(AND(NOT(ISERROR(VLOOKUP(CB425,MonsterTable!$A:$B,MATCH(MonsterTable!$B$1,MonsterTable!$A$1:$B$1,0),0))),OR(ISBLANK(CD425),ISBLANK(CE425))),#N/A,
IFERROR(VLOOKUP(CB425,MonsterTable!$A:$B,MATCH(MonsterTable!$B$1,MonsterTable!$A$1:$B$1,0),0),
IF(OR(NOT(ISBLANK(CD425)),ISBLANK(CE425)),#N/A,
IF(CB425="empty","empty",
VLOOKUP(CB425,MonsterGroupTable!$A:$A,1,0)))))))</f>
        <v/>
      </c>
      <c r="CJ425" s="2" t="str">
        <f>IF(AND(ISBLANK(CI425),OR(NOT(ISBLANK(CK425)),NOT(ISBLANK(CL425)))),#N/A,
IF(ISBLANK(CI425),"",
IF(AND(NOT(ISERROR(VLOOKUP(CI425,MonsterTable!$A:$B,MATCH(MonsterTable!$B$1,MonsterTable!$A$1:$B$1,0),0))),OR(ISBLANK(CK425),ISBLANK(CL425))),#N/A,
IFERROR(VLOOKUP(CI425,MonsterTable!$A:$B,MATCH(MonsterTable!$B$1,MonsterTable!$A$1:$B$1,0),0),
IF(OR(NOT(ISBLANK(CK425)),ISBLANK(CL425)),#N/A,
IF(CI425="empty","empty",
VLOOKUP(CI425,MonsterGroupTable!$A:$A,1,0)))))))</f>
        <v/>
      </c>
    </row>
    <row r="426" spans="1:88">
      <c r="A426">
        <v>10425</v>
      </c>
      <c r="B426">
        <f t="shared" si="12"/>
        <v>1.1000000000000001</v>
      </c>
      <c r="C426">
        <f t="shared" si="12"/>
        <v>1.1000000000000001</v>
      </c>
      <c r="F426">
        <v>1260</v>
      </c>
      <c r="G426">
        <v>34450</v>
      </c>
      <c r="H426">
        <v>0</v>
      </c>
      <c r="I426">
        <v>0</v>
      </c>
      <c r="J426">
        <v>0</v>
      </c>
      <c r="K426" t="s">
        <v>28</v>
      </c>
      <c r="L426" t="s">
        <v>245</v>
      </c>
      <c r="M426" t="s">
        <v>79</v>
      </c>
      <c r="N426" t="s">
        <v>80</v>
      </c>
      <c r="O426">
        <v>0</v>
      </c>
      <c r="P426">
        <v>-4.75</v>
      </c>
      <c r="Q426">
        <v>-3.5</v>
      </c>
      <c r="R426">
        <v>4.75</v>
      </c>
      <c r="S426">
        <v>3</v>
      </c>
      <c r="T426">
        <v>-13.5</v>
      </c>
      <c r="U426">
        <v>2.5499999999999998</v>
      </c>
      <c r="V426">
        <v>-6.75</v>
      </c>
      <c r="W426" t="str">
        <f t="shared" si="13"/>
        <v>g103,5</v>
      </c>
      <c r="X426" s="1" t="s">
        <v>281</v>
      </c>
      <c r="Y426" s="2" t="str">
        <f>IF(AND(ISBLANK(X426),OR(NOT(ISBLANK(Z426)),NOT(ISBLANK(AA426)))),#N/A,
IF(ISBLANK(X426),"",
IF(AND(NOT(ISERROR(VLOOKUP(X426,MonsterTable!$A:$B,MATCH(MonsterTable!$B$1,MonsterTable!$A$1:$B$1,0),0))),OR(ISBLANK(Z426),ISBLANK(AA426))),#N/A,
IFERROR(VLOOKUP(X426,MonsterTable!$A:$B,MATCH(MonsterTable!$B$1,MonsterTable!$A$1:$B$1,0),0),
IF(OR(NOT(ISBLANK(Z426)),ISBLANK(AA426)),#N/A,
IF(X426="empty","empty",
VLOOKUP(X426,MonsterGroupTable!$A:$A,1,0)))))))</f>
        <v>g103</v>
      </c>
      <c r="AA426">
        <v>5</v>
      </c>
      <c r="AF426" s="2" t="str">
        <f>IF(AND(ISBLANK(AE426),OR(NOT(ISBLANK(AG426)),NOT(ISBLANK(AH426)))),#N/A,
IF(ISBLANK(AE426),"",
IF(AND(NOT(ISERROR(VLOOKUP(AE426,MonsterTable!$A:$B,MATCH(MonsterTable!$B$1,MonsterTable!$A$1:$B$1,0),0))),OR(ISBLANK(AG426),ISBLANK(AH426))),#N/A,
IFERROR(VLOOKUP(AE426,MonsterTable!$A:$B,MATCH(MonsterTable!$B$1,MonsterTable!$A$1:$B$1,0),0),
IF(OR(NOT(ISBLANK(AG426)),ISBLANK(AH426)),#N/A,
IF(AE426="empty","empty",
VLOOKUP(AE426,MonsterGroupTable!$A:$A,1,0)))))))</f>
        <v/>
      </c>
      <c r="AM426" s="2" t="str">
        <f>IF(AND(ISBLANK(AL426),OR(NOT(ISBLANK(AN426)),NOT(ISBLANK(AO426)))),#N/A,
IF(ISBLANK(AL426),"",
IF(AND(NOT(ISERROR(VLOOKUP(AL426,MonsterTable!$A:$B,MATCH(MonsterTable!$B$1,MonsterTable!$A$1:$B$1,0),0))),OR(ISBLANK(AN426),ISBLANK(AO426))),#N/A,
IFERROR(VLOOKUP(AL426,MonsterTable!$A:$B,MATCH(MonsterTable!$B$1,MonsterTable!$A$1:$B$1,0),0),
IF(OR(NOT(ISBLANK(AN426)),ISBLANK(AO426)),#N/A,
IF(AL426="empty","empty",
VLOOKUP(AL426,MonsterGroupTable!$A:$A,1,0)))))))</f>
        <v/>
      </c>
      <c r="AT426" s="2" t="str">
        <f>IF(AND(ISBLANK(AS426),OR(NOT(ISBLANK(AU426)),NOT(ISBLANK(AV426)))),#N/A,
IF(ISBLANK(AS426),"",
IF(AND(NOT(ISERROR(VLOOKUP(AS426,MonsterTable!$A:$B,MATCH(MonsterTable!$B$1,MonsterTable!$A$1:$B$1,0),0))),OR(ISBLANK(AU426),ISBLANK(AV426))),#N/A,
IFERROR(VLOOKUP(AS426,MonsterTable!$A:$B,MATCH(MonsterTable!$B$1,MonsterTable!$A$1:$B$1,0),0),
IF(OR(NOT(ISBLANK(AU426)),ISBLANK(AV426)),#N/A,
IF(AS426="empty","empty",
VLOOKUP(AS426,MonsterGroupTable!$A:$A,1,0)))))))</f>
        <v/>
      </c>
      <c r="BA426" s="2" t="str">
        <f>IF(AND(ISBLANK(AZ426),OR(NOT(ISBLANK(BB426)),NOT(ISBLANK(BC426)))),#N/A,
IF(ISBLANK(AZ426),"",
IF(AND(NOT(ISERROR(VLOOKUP(AZ426,MonsterTable!$A:$B,MATCH(MonsterTable!$B$1,MonsterTable!$A$1:$B$1,0),0))),OR(ISBLANK(BB426),ISBLANK(BC426))),#N/A,
IFERROR(VLOOKUP(AZ426,MonsterTable!$A:$B,MATCH(MonsterTable!$B$1,MonsterTable!$A$1:$B$1,0),0),
IF(OR(NOT(ISBLANK(BB426)),ISBLANK(BC426)),#N/A,
IF(AZ426="empty","empty",
VLOOKUP(AZ426,MonsterGroupTable!$A:$A,1,0)))))))</f>
        <v/>
      </c>
      <c r="BH426" s="2" t="str">
        <f>IF(AND(ISBLANK(BG426),OR(NOT(ISBLANK(BI426)),NOT(ISBLANK(BJ426)))),#N/A,
IF(ISBLANK(BG426),"",
IF(AND(NOT(ISERROR(VLOOKUP(BG426,MonsterTable!$A:$B,MATCH(MonsterTable!$B$1,MonsterTable!$A$1:$B$1,0),0))),OR(ISBLANK(BI426),ISBLANK(BJ426))),#N/A,
IFERROR(VLOOKUP(BG426,MonsterTable!$A:$B,MATCH(MonsterTable!$B$1,MonsterTable!$A$1:$B$1,0),0),
IF(OR(NOT(ISBLANK(BI426)),ISBLANK(BJ426)),#N/A,
IF(BG426="empty","empty",
VLOOKUP(BG426,MonsterGroupTable!$A:$A,1,0)))))))</f>
        <v/>
      </c>
      <c r="BO426" s="2" t="str">
        <f>IF(AND(ISBLANK(BN426),OR(NOT(ISBLANK(BP426)),NOT(ISBLANK(BQ426)))),#N/A,
IF(ISBLANK(BN426),"",
IF(AND(NOT(ISERROR(VLOOKUP(BN426,MonsterTable!$A:$B,MATCH(MonsterTable!$B$1,MonsterTable!$A$1:$B$1,0),0))),OR(ISBLANK(BP426),ISBLANK(BQ426))),#N/A,
IFERROR(VLOOKUP(BN426,MonsterTable!$A:$B,MATCH(MonsterTable!$B$1,MonsterTable!$A$1:$B$1,0),0),
IF(OR(NOT(ISBLANK(BP426)),ISBLANK(BQ426)),#N/A,
IF(BN426="empty","empty",
VLOOKUP(BN426,MonsterGroupTable!$A:$A,1,0)))))))</f>
        <v/>
      </c>
      <c r="BV426" s="2" t="str">
        <f>IF(AND(ISBLANK(BU426),OR(NOT(ISBLANK(BW426)),NOT(ISBLANK(BX426)))),#N/A,
IF(ISBLANK(BU426),"",
IF(AND(NOT(ISERROR(VLOOKUP(BU426,MonsterTable!$A:$B,MATCH(MonsterTable!$B$1,MonsterTable!$A$1:$B$1,0),0))),OR(ISBLANK(BW426),ISBLANK(BX426))),#N/A,
IFERROR(VLOOKUP(BU426,MonsterTable!$A:$B,MATCH(MonsterTable!$B$1,MonsterTable!$A$1:$B$1,0),0),
IF(OR(NOT(ISBLANK(BW426)),ISBLANK(BX426)),#N/A,
IF(BU426="empty","empty",
VLOOKUP(BU426,MonsterGroupTable!$A:$A,1,0)))))))</f>
        <v/>
      </c>
      <c r="CC426" s="2" t="str">
        <f>IF(AND(ISBLANK(CB426),OR(NOT(ISBLANK(CD426)),NOT(ISBLANK(CE426)))),#N/A,
IF(ISBLANK(CB426),"",
IF(AND(NOT(ISERROR(VLOOKUP(CB426,MonsterTable!$A:$B,MATCH(MonsterTable!$B$1,MonsterTable!$A$1:$B$1,0),0))),OR(ISBLANK(CD426),ISBLANK(CE426))),#N/A,
IFERROR(VLOOKUP(CB426,MonsterTable!$A:$B,MATCH(MonsterTable!$B$1,MonsterTable!$A$1:$B$1,0),0),
IF(OR(NOT(ISBLANK(CD426)),ISBLANK(CE426)),#N/A,
IF(CB426="empty","empty",
VLOOKUP(CB426,MonsterGroupTable!$A:$A,1,0)))))))</f>
        <v/>
      </c>
      <c r="CJ426" s="2" t="str">
        <f>IF(AND(ISBLANK(CI426),OR(NOT(ISBLANK(CK426)),NOT(ISBLANK(CL426)))),#N/A,
IF(ISBLANK(CI426),"",
IF(AND(NOT(ISERROR(VLOOKUP(CI426,MonsterTable!$A:$B,MATCH(MonsterTable!$B$1,MonsterTable!$A$1:$B$1,0),0))),OR(ISBLANK(CK426),ISBLANK(CL426))),#N/A,
IFERROR(VLOOKUP(CI426,MonsterTable!$A:$B,MATCH(MonsterTable!$B$1,MonsterTable!$A$1:$B$1,0),0),
IF(OR(NOT(ISBLANK(CK426)),ISBLANK(CL426)),#N/A,
IF(CI426="empty","empty",
VLOOKUP(CI426,MonsterGroupTable!$A:$A,1,0)))))))</f>
        <v/>
      </c>
    </row>
    <row r="427" spans="1:88">
      <c r="A427">
        <v>10426</v>
      </c>
      <c r="B427">
        <f t="shared" si="12"/>
        <v>1.1000000000000001</v>
      </c>
      <c r="C427">
        <f t="shared" si="12"/>
        <v>1.1000000000000001</v>
      </c>
      <c r="F427">
        <v>1260</v>
      </c>
      <c r="G427">
        <v>34639</v>
      </c>
      <c r="H427">
        <v>0</v>
      </c>
      <c r="I427">
        <v>0</v>
      </c>
      <c r="J427">
        <v>0</v>
      </c>
      <c r="K427" t="s">
        <v>28</v>
      </c>
      <c r="L427" t="s">
        <v>245</v>
      </c>
      <c r="M427" t="s">
        <v>79</v>
      </c>
      <c r="N427" t="s">
        <v>80</v>
      </c>
      <c r="O427">
        <v>0</v>
      </c>
      <c r="P427">
        <v>-4.75</v>
      </c>
      <c r="Q427">
        <v>-3.5</v>
      </c>
      <c r="R427">
        <v>4.75</v>
      </c>
      <c r="S427">
        <v>3</v>
      </c>
      <c r="T427">
        <v>-13.5</v>
      </c>
      <c r="U427">
        <v>2.5499999999999998</v>
      </c>
      <c r="V427">
        <v>-6.75</v>
      </c>
      <c r="W427" t="str">
        <f t="shared" si="13"/>
        <v>g103,5</v>
      </c>
      <c r="X427" s="1" t="s">
        <v>281</v>
      </c>
      <c r="Y427" s="2" t="str">
        <f>IF(AND(ISBLANK(X427),OR(NOT(ISBLANK(Z427)),NOT(ISBLANK(AA427)))),#N/A,
IF(ISBLANK(X427),"",
IF(AND(NOT(ISERROR(VLOOKUP(X427,MonsterTable!$A:$B,MATCH(MonsterTable!$B$1,MonsterTable!$A$1:$B$1,0),0))),OR(ISBLANK(Z427),ISBLANK(AA427))),#N/A,
IFERROR(VLOOKUP(X427,MonsterTable!$A:$B,MATCH(MonsterTable!$B$1,MonsterTable!$A$1:$B$1,0),0),
IF(OR(NOT(ISBLANK(Z427)),ISBLANK(AA427)),#N/A,
IF(X427="empty","empty",
VLOOKUP(X427,MonsterGroupTable!$A:$A,1,0)))))))</f>
        <v>g103</v>
      </c>
      <c r="AA427">
        <v>5</v>
      </c>
      <c r="AF427" s="2" t="str">
        <f>IF(AND(ISBLANK(AE427),OR(NOT(ISBLANK(AG427)),NOT(ISBLANK(AH427)))),#N/A,
IF(ISBLANK(AE427),"",
IF(AND(NOT(ISERROR(VLOOKUP(AE427,MonsterTable!$A:$B,MATCH(MonsterTable!$B$1,MonsterTable!$A$1:$B$1,0),0))),OR(ISBLANK(AG427),ISBLANK(AH427))),#N/A,
IFERROR(VLOOKUP(AE427,MonsterTable!$A:$B,MATCH(MonsterTable!$B$1,MonsterTable!$A$1:$B$1,0),0),
IF(OR(NOT(ISBLANK(AG427)),ISBLANK(AH427)),#N/A,
IF(AE427="empty","empty",
VLOOKUP(AE427,MonsterGroupTable!$A:$A,1,0)))))))</f>
        <v/>
      </c>
      <c r="AM427" s="2" t="str">
        <f>IF(AND(ISBLANK(AL427),OR(NOT(ISBLANK(AN427)),NOT(ISBLANK(AO427)))),#N/A,
IF(ISBLANK(AL427),"",
IF(AND(NOT(ISERROR(VLOOKUP(AL427,MonsterTable!$A:$B,MATCH(MonsterTable!$B$1,MonsterTable!$A$1:$B$1,0),0))),OR(ISBLANK(AN427),ISBLANK(AO427))),#N/A,
IFERROR(VLOOKUP(AL427,MonsterTable!$A:$B,MATCH(MonsterTable!$B$1,MonsterTable!$A$1:$B$1,0),0),
IF(OR(NOT(ISBLANK(AN427)),ISBLANK(AO427)),#N/A,
IF(AL427="empty","empty",
VLOOKUP(AL427,MonsterGroupTable!$A:$A,1,0)))))))</f>
        <v/>
      </c>
      <c r="AT427" s="2" t="str">
        <f>IF(AND(ISBLANK(AS427),OR(NOT(ISBLANK(AU427)),NOT(ISBLANK(AV427)))),#N/A,
IF(ISBLANK(AS427),"",
IF(AND(NOT(ISERROR(VLOOKUP(AS427,MonsterTable!$A:$B,MATCH(MonsterTable!$B$1,MonsterTable!$A$1:$B$1,0),0))),OR(ISBLANK(AU427),ISBLANK(AV427))),#N/A,
IFERROR(VLOOKUP(AS427,MonsterTable!$A:$B,MATCH(MonsterTable!$B$1,MonsterTable!$A$1:$B$1,0),0),
IF(OR(NOT(ISBLANK(AU427)),ISBLANK(AV427)),#N/A,
IF(AS427="empty","empty",
VLOOKUP(AS427,MonsterGroupTable!$A:$A,1,0)))))))</f>
        <v/>
      </c>
      <c r="BA427" s="2" t="str">
        <f>IF(AND(ISBLANK(AZ427),OR(NOT(ISBLANK(BB427)),NOT(ISBLANK(BC427)))),#N/A,
IF(ISBLANK(AZ427),"",
IF(AND(NOT(ISERROR(VLOOKUP(AZ427,MonsterTable!$A:$B,MATCH(MonsterTable!$B$1,MonsterTable!$A$1:$B$1,0),0))),OR(ISBLANK(BB427),ISBLANK(BC427))),#N/A,
IFERROR(VLOOKUP(AZ427,MonsterTable!$A:$B,MATCH(MonsterTable!$B$1,MonsterTable!$A$1:$B$1,0),0),
IF(OR(NOT(ISBLANK(BB427)),ISBLANK(BC427)),#N/A,
IF(AZ427="empty","empty",
VLOOKUP(AZ427,MonsterGroupTable!$A:$A,1,0)))))))</f>
        <v/>
      </c>
      <c r="BH427" s="2" t="str">
        <f>IF(AND(ISBLANK(BG427),OR(NOT(ISBLANK(BI427)),NOT(ISBLANK(BJ427)))),#N/A,
IF(ISBLANK(BG427),"",
IF(AND(NOT(ISERROR(VLOOKUP(BG427,MonsterTable!$A:$B,MATCH(MonsterTable!$B$1,MonsterTable!$A$1:$B$1,0),0))),OR(ISBLANK(BI427),ISBLANK(BJ427))),#N/A,
IFERROR(VLOOKUP(BG427,MonsterTable!$A:$B,MATCH(MonsterTable!$B$1,MonsterTable!$A$1:$B$1,0),0),
IF(OR(NOT(ISBLANK(BI427)),ISBLANK(BJ427)),#N/A,
IF(BG427="empty","empty",
VLOOKUP(BG427,MonsterGroupTable!$A:$A,1,0)))))))</f>
        <v/>
      </c>
      <c r="BO427" s="2" t="str">
        <f>IF(AND(ISBLANK(BN427),OR(NOT(ISBLANK(BP427)),NOT(ISBLANK(BQ427)))),#N/A,
IF(ISBLANK(BN427),"",
IF(AND(NOT(ISERROR(VLOOKUP(BN427,MonsterTable!$A:$B,MATCH(MonsterTable!$B$1,MonsterTable!$A$1:$B$1,0),0))),OR(ISBLANK(BP427),ISBLANK(BQ427))),#N/A,
IFERROR(VLOOKUP(BN427,MonsterTable!$A:$B,MATCH(MonsterTable!$B$1,MonsterTable!$A$1:$B$1,0),0),
IF(OR(NOT(ISBLANK(BP427)),ISBLANK(BQ427)),#N/A,
IF(BN427="empty","empty",
VLOOKUP(BN427,MonsterGroupTable!$A:$A,1,0)))))))</f>
        <v/>
      </c>
      <c r="BV427" s="2" t="str">
        <f>IF(AND(ISBLANK(BU427),OR(NOT(ISBLANK(BW427)),NOT(ISBLANK(BX427)))),#N/A,
IF(ISBLANK(BU427),"",
IF(AND(NOT(ISERROR(VLOOKUP(BU427,MonsterTable!$A:$B,MATCH(MonsterTable!$B$1,MonsterTable!$A$1:$B$1,0),0))),OR(ISBLANK(BW427),ISBLANK(BX427))),#N/A,
IFERROR(VLOOKUP(BU427,MonsterTable!$A:$B,MATCH(MonsterTable!$B$1,MonsterTable!$A$1:$B$1,0),0),
IF(OR(NOT(ISBLANK(BW427)),ISBLANK(BX427)),#N/A,
IF(BU427="empty","empty",
VLOOKUP(BU427,MonsterGroupTable!$A:$A,1,0)))))))</f>
        <v/>
      </c>
      <c r="CC427" s="2" t="str">
        <f>IF(AND(ISBLANK(CB427),OR(NOT(ISBLANK(CD427)),NOT(ISBLANK(CE427)))),#N/A,
IF(ISBLANK(CB427),"",
IF(AND(NOT(ISERROR(VLOOKUP(CB427,MonsterTable!$A:$B,MATCH(MonsterTable!$B$1,MonsterTable!$A$1:$B$1,0),0))),OR(ISBLANK(CD427),ISBLANK(CE427))),#N/A,
IFERROR(VLOOKUP(CB427,MonsterTable!$A:$B,MATCH(MonsterTable!$B$1,MonsterTable!$A$1:$B$1,0),0),
IF(OR(NOT(ISBLANK(CD427)),ISBLANK(CE427)),#N/A,
IF(CB427="empty","empty",
VLOOKUP(CB427,MonsterGroupTable!$A:$A,1,0)))))))</f>
        <v/>
      </c>
      <c r="CJ427" s="2" t="str">
        <f>IF(AND(ISBLANK(CI427),OR(NOT(ISBLANK(CK427)),NOT(ISBLANK(CL427)))),#N/A,
IF(ISBLANK(CI427),"",
IF(AND(NOT(ISERROR(VLOOKUP(CI427,MonsterTable!$A:$B,MATCH(MonsterTable!$B$1,MonsterTable!$A$1:$B$1,0),0))),OR(ISBLANK(CK427),ISBLANK(CL427))),#N/A,
IFERROR(VLOOKUP(CI427,MonsterTable!$A:$B,MATCH(MonsterTable!$B$1,MonsterTable!$A$1:$B$1,0),0),
IF(OR(NOT(ISBLANK(CK427)),ISBLANK(CL427)),#N/A,
IF(CI427="empty","empty",
VLOOKUP(CI427,MonsterGroupTable!$A:$A,1,0)))))))</f>
        <v/>
      </c>
    </row>
    <row r="428" spans="1:88">
      <c r="A428">
        <v>10427</v>
      </c>
      <c r="B428">
        <f t="shared" si="12"/>
        <v>1.1000000000000001</v>
      </c>
      <c r="C428">
        <f t="shared" si="12"/>
        <v>1.1000000000000001</v>
      </c>
      <c r="F428">
        <v>1260</v>
      </c>
      <c r="G428">
        <v>34828</v>
      </c>
      <c r="H428">
        <v>0</v>
      </c>
      <c r="I428">
        <v>0</v>
      </c>
      <c r="J428">
        <v>0</v>
      </c>
      <c r="K428" t="s">
        <v>28</v>
      </c>
      <c r="L428" t="s">
        <v>245</v>
      </c>
      <c r="M428" t="s">
        <v>79</v>
      </c>
      <c r="N428" t="s">
        <v>80</v>
      </c>
      <c r="O428">
        <v>0</v>
      </c>
      <c r="P428">
        <v>-4.75</v>
      </c>
      <c r="Q428">
        <v>-3.5</v>
      </c>
      <c r="R428">
        <v>4.75</v>
      </c>
      <c r="S428">
        <v>3</v>
      </c>
      <c r="T428">
        <v>-13.5</v>
      </c>
      <c r="U428">
        <v>2.5499999999999998</v>
      </c>
      <c r="V428">
        <v>-6.75</v>
      </c>
      <c r="W428" t="str">
        <f t="shared" si="13"/>
        <v>g103,5</v>
      </c>
      <c r="X428" s="1" t="s">
        <v>281</v>
      </c>
      <c r="Y428" s="2" t="str">
        <f>IF(AND(ISBLANK(X428),OR(NOT(ISBLANK(Z428)),NOT(ISBLANK(AA428)))),#N/A,
IF(ISBLANK(X428),"",
IF(AND(NOT(ISERROR(VLOOKUP(X428,MonsterTable!$A:$B,MATCH(MonsterTable!$B$1,MonsterTable!$A$1:$B$1,0),0))),OR(ISBLANK(Z428),ISBLANK(AA428))),#N/A,
IFERROR(VLOOKUP(X428,MonsterTable!$A:$B,MATCH(MonsterTable!$B$1,MonsterTable!$A$1:$B$1,0),0),
IF(OR(NOT(ISBLANK(Z428)),ISBLANK(AA428)),#N/A,
IF(X428="empty","empty",
VLOOKUP(X428,MonsterGroupTable!$A:$A,1,0)))))))</f>
        <v>g103</v>
      </c>
      <c r="AA428">
        <v>5</v>
      </c>
      <c r="AF428" s="2" t="str">
        <f>IF(AND(ISBLANK(AE428),OR(NOT(ISBLANK(AG428)),NOT(ISBLANK(AH428)))),#N/A,
IF(ISBLANK(AE428),"",
IF(AND(NOT(ISERROR(VLOOKUP(AE428,MonsterTable!$A:$B,MATCH(MonsterTable!$B$1,MonsterTable!$A$1:$B$1,0),0))),OR(ISBLANK(AG428),ISBLANK(AH428))),#N/A,
IFERROR(VLOOKUP(AE428,MonsterTable!$A:$B,MATCH(MonsterTable!$B$1,MonsterTable!$A$1:$B$1,0),0),
IF(OR(NOT(ISBLANK(AG428)),ISBLANK(AH428)),#N/A,
IF(AE428="empty","empty",
VLOOKUP(AE428,MonsterGroupTable!$A:$A,1,0)))))))</f>
        <v/>
      </c>
      <c r="AM428" s="2" t="str">
        <f>IF(AND(ISBLANK(AL428),OR(NOT(ISBLANK(AN428)),NOT(ISBLANK(AO428)))),#N/A,
IF(ISBLANK(AL428),"",
IF(AND(NOT(ISERROR(VLOOKUP(AL428,MonsterTable!$A:$B,MATCH(MonsterTable!$B$1,MonsterTable!$A$1:$B$1,0),0))),OR(ISBLANK(AN428),ISBLANK(AO428))),#N/A,
IFERROR(VLOOKUP(AL428,MonsterTable!$A:$B,MATCH(MonsterTable!$B$1,MonsterTable!$A$1:$B$1,0),0),
IF(OR(NOT(ISBLANK(AN428)),ISBLANK(AO428)),#N/A,
IF(AL428="empty","empty",
VLOOKUP(AL428,MonsterGroupTable!$A:$A,1,0)))))))</f>
        <v/>
      </c>
      <c r="AT428" s="2" t="str">
        <f>IF(AND(ISBLANK(AS428),OR(NOT(ISBLANK(AU428)),NOT(ISBLANK(AV428)))),#N/A,
IF(ISBLANK(AS428),"",
IF(AND(NOT(ISERROR(VLOOKUP(AS428,MonsterTable!$A:$B,MATCH(MonsterTable!$B$1,MonsterTable!$A$1:$B$1,0),0))),OR(ISBLANK(AU428),ISBLANK(AV428))),#N/A,
IFERROR(VLOOKUP(AS428,MonsterTable!$A:$B,MATCH(MonsterTable!$B$1,MonsterTable!$A$1:$B$1,0),0),
IF(OR(NOT(ISBLANK(AU428)),ISBLANK(AV428)),#N/A,
IF(AS428="empty","empty",
VLOOKUP(AS428,MonsterGroupTable!$A:$A,1,0)))))))</f>
        <v/>
      </c>
      <c r="BA428" s="2" t="str">
        <f>IF(AND(ISBLANK(AZ428),OR(NOT(ISBLANK(BB428)),NOT(ISBLANK(BC428)))),#N/A,
IF(ISBLANK(AZ428),"",
IF(AND(NOT(ISERROR(VLOOKUP(AZ428,MonsterTable!$A:$B,MATCH(MonsterTable!$B$1,MonsterTable!$A$1:$B$1,0),0))),OR(ISBLANK(BB428),ISBLANK(BC428))),#N/A,
IFERROR(VLOOKUP(AZ428,MonsterTable!$A:$B,MATCH(MonsterTable!$B$1,MonsterTable!$A$1:$B$1,0),0),
IF(OR(NOT(ISBLANK(BB428)),ISBLANK(BC428)),#N/A,
IF(AZ428="empty","empty",
VLOOKUP(AZ428,MonsterGroupTable!$A:$A,1,0)))))))</f>
        <v/>
      </c>
      <c r="BH428" s="2" t="str">
        <f>IF(AND(ISBLANK(BG428),OR(NOT(ISBLANK(BI428)),NOT(ISBLANK(BJ428)))),#N/A,
IF(ISBLANK(BG428),"",
IF(AND(NOT(ISERROR(VLOOKUP(BG428,MonsterTable!$A:$B,MATCH(MonsterTable!$B$1,MonsterTable!$A$1:$B$1,0),0))),OR(ISBLANK(BI428),ISBLANK(BJ428))),#N/A,
IFERROR(VLOOKUP(BG428,MonsterTable!$A:$B,MATCH(MonsterTable!$B$1,MonsterTable!$A$1:$B$1,0),0),
IF(OR(NOT(ISBLANK(BI428)),ISBLANK(BJ428)),#N/A,
IF(BG428="empty","empty",
VLOOKUP(BG428,MonsterGroupTable!$A:$A,1,0)))))))</f>
        <v/>
      </c>
      <c r="BO428" s="2" t="str">
        <f>IF(AND(ISBLANK(BN428),OR(NOT(ISBLANK(BP428)),NOT(ISBLANK(BQ428)))),#N/A,
IF(ISBLANK(BN428),"",
IF(AND(NOT(ISERROR(VLOOKUP(BN428,MonsterTable!$A:$B,MATCH(MonsterTable!$B$1,MonsterTable!$A$1:$B$1,0),0))),OR(ISBLANK(BP428),ISBLANK(BQ428))),#N/A,
IFERROR(VLOOKUP(BN428,MonsterTable!$A:$B,MATCH(MonsterTable!$B$1,MonsterTable!$A$1:$B$1,0),0),
IF(OR(NOT(ISBLANK(BP428)),ISBLANK(BQ428)),#N/A,
IF(BN428="empty","empty",
VLOOKUP(BN428,MonsterGroupTable!$A:$A,1,0)))))))</f>
        <v/>
      </c>
      <c r="BV428" s="2" t="str">
        <f>IF(AND(ISBLANK(BU428),OR(NOT(ISBLANK(BW428)),NOT(ISBLANK(BX428)))),#N/A,
IF(ISBLANK(BU428),"",
IF(AND(NOT(ISERROR(VLOOKUP(BU428,MonsterTable!$A:$B,MATCH(MonsterTable!$B$1,MonsterTable!$A$1:$B$1,0),0))),OR(ISBLANK(BW428),ISBLANK(BX428))),#N/A,
IFERROR(VLOOKUP(BU428,MonsterTable!$A:$B,MATCH(MonsterTable!$B$1,MonsterTable!$A$1:$B$1,0),0),
IF(OR(NOT(ISBLANK(BW428)),ISBLANK(BX428)),#N/A,
IF(BU428="empty","empty",
VLOOKUP(BU428,MonsterGroupTable!$A:$A,1,0)))))))</f>
        <v/>
      </c>
      <c r="CC428" s="2" t="str">
        <f>IF(AND(ISBLANK(CB428),OR(NOT(ISBLANK(CD428)),NOT(ISBLANK(CE428)))),#N/A,
IF(ISBLANK(CB428),"",
IF(AND(NOT(ISERROR(VLOOKUP(CB428,MonsterTable!$A:$B,MATCH(MonsterTable!$B$1,MonsterTable!$A$1:$B$1,0),0))),OR(ISBLANK(CD428),ISBLANK(CE428))),#N/A,
IFERROR(VLOOKUP(CB428,MonsterTable!$A:$B,MATCH(MonsterTable!$B$1,MonsterTable!$A$1:$B$1,0),0),
IF(OR(NOT(ISBLANK(CD428)),ISBLANK(CE428)),#N/A,
IF(CB428="empty","empty",
VLOOKUP(CB428,MonsterGroupTable!$A:$A,1,0)))))))</f>
        <v/>
      </c>
      <c r="CJ428" s="2" t="str">
        <f>IF(AND(ISBLANK(CI428),OR(NOT(ISBLANK(CK428)),NOT(ISBLANK(CL428)))),#N/A,
IF(ISBLANK(CI428),"",
IF(AND(NOT(ISERROR(VLOOKUP(CI428,MonsterTable!$A:$B,MATCH(MonsterTable!$B$1,MonsterTable!$A$1:$B$1,0),0))),OR(ISBLANK(CK428),ISBLANK(CL428))),#N/A,
IFERROR(VLOOKUP(CI428,MonsterTable!$A:$B,MATCH(MonsterTable!$B$1,MonsterTable!$A$1:$B$1,0),0),
IF(OR(NOT(ISBLANK(CK428)),ISBLANK(CL428)),#N/A,
IF(CI428="empty","empty",
VLOOKUP(CI428,MonsterGroupTable!$A:$A,1,0)))))))</f>
        <v/>
      </c>
    </row>
    <row r="429" spans="1:88">
      <c r="A429">
        <v>10428</v>
      </c>
      <c r="B429">
        <f t="shared" si="12"/>
        <v>1.1000000000000001</v>
      </c>
      <c r="C429">
        <f t="shared" si="12"/>
        <v>1.1000000000000001</v>
      </c>
      <c r="F429">
        <v>1260</v>
      </c>
      <c r="G429">
        <v>35017</v>
      </c>
      <c r="H429">
        <v>0</v>
      </c>
      <c r="I429">
        <v>0</v>
      </c>
      <c r="J429">
        <v>0</v>
      </c>
      <c r="K429" t="s">
        <v>28</v>
      </c>
      <c r="L429" t="s">
        <v>245</v>
      </c>
      <c r="M429" t="s">
        <v>79</v>
      </c>
      <c r="N429" t="s">
        <v>80</v>
      </c>
      <c r="O429">
        <v>0</v>
      </c>
      <c r="P429">
        <v>-4.75</v>
      </c>
      <c r="Q429">
        <v>-3.5</v>
      </c>
      <c r="R429">
        <v>4.75</v>
      </c>
      <c r="S429">
        <v>3</v>
      </c>
      <c r="T429">
        <v>-13.5</v>
      </c>
      <c r="U429">
        <v>2.5499999999999998</v>
      </c>
      <c r="V429">
        <v>-6.75</v>
      </c>
      <c r="W429" t="str">
        <f t="shared" si="13"/>
        <v>g103,5</v>
      </c>
      <c r="X429" s="1" t="s">
        <v>281</v>
      </c>
      <c r="Y429" s="2" t="str">
        <f>IF(AND(ISBLANK(X429),OR(NOT(ISBLANK(Z429)),NOT(ISBLANK(AA429)))),#N/A,
IF(ISBLANK(X429),"",
IF(AND(NOT(ISERROR(VLOOKUP(X429,MonsterTable!$A:$B,MATCH(MonsterTable!$B$1,MonsterTable!$A$1:$B$1,0),0))),OR(ISBLANK(Z429),ISBLANK(AA429))),#N/A,
IFERROR(VLOOKUP(X429,MonsterTable!$A:$B,MATCH(MonsterTable!$B$1,MonsterTable!$A$1:$B$1,0),0),
IF(OR(NOT(ISBLANK(Z429)),ISBLANK(AA429)),#N/A,
IF(X429="empty","empty",
VLOOKUP(X429,MonsterGroupTable!$A:$A,1,0)))))))</f>
        <v>g103</v>
      </c>
      <c r="AA429">
        <v>5</v>
      </c>
      <c r="AF429" s="2" t="str">
        <f>IF(AND(ISBLANK(AE429),OR(NOT(ISBLANK(AG429)),NOT(ISBLANK(AH429)))),#N/A,
IF(ISBLANK(AE429),"",
IF(AND(NOT(ISERROR(VLOOKUP(AE429,MonsterTable!$A:$B,MATCH(MonsterTable!$B$1,MonsterTable!$A$1:$B$1,0),0))),OR(ISBLANK(AG429),ISBLANK(AH429))),#N/A,
IFERROR(VLOOKUP(AE429,MonsterTable!$A:$B,MATCH(MonsterTable!$B$1,MonsterTable!$A$1:$B$1,0),0),
IF(OR(NOT(ISBLANK(AG429)),ISBLANK(AH429)),#N/A,
IF(AE429="empty","empty",
VLOOKUP(AE429,MonsterGroupTable!$A:$A,1,0)))))))</f>
        <v/>
      </c>
      <c r="AM429" s="2" t="str">
        <f>IF(AND(ISBLANK(AL429),OR(NOT(ISBLANK(AN429)),NOT(ISBLANK(AO429)))),#N/A,
IF(ISBLANK(AL429),"",
IF(AND(NOT(ISERROR(VLOOKUP(AL429,MonsterTable!$A:$B,MATCH(MonsterTable!$B$1,MonsterTable!$A$1:$B$1,0),0))),OR(ISBLANK(AN429),ISBLANK(AO429))),#N/A,
IFERROR(VLOOKUP(AL429,MonsterTable!$A:$B,MATCH(MonsterTable!$B$1,MonsterTable!$A$1:$B$1,0),0),
IF(OR(NOT(ISBLANK(AN429)),ISBLANK(AO429)),#N/A,
IF(AL429="empty","empty",
VLOOKUP(AL429,MonsterGroupTable!$A:$A,1,0)))))))</f>
        <v/>
      </c>
      <c r="AT429" s="2" t="str">
        <f>IF(AND(ISBLANK(AS429),OR(NOT(ISBLANK(AU429)),NOT(ISBLANK(AV429)))),#N/A,
IF(ISBLANK(AS429),"",
IF(AND(NOT(ISERROR(VLOOKUP(AS429,MonsterTable!$A:$B,MATCH(MonsterTable!$B$1,MonsterTable!$A$1:$B$1,0),0))),OR(ISBLANK(AU429),ISBLANK(AV429))),#N/A,
IFERROR(VLOOKUP(AS429,MonsterTable!$A:$B,MATCH(MonsterTable!$B$1,MonsterTable!$A$1:$B$1,0),0),
IF(OR(NOT(ISBLANK(AU429)),ISBLANK(AV429)),#N/A,
IF(AS429="empty","empty",
VLOOKUP(AS429,MonsterGroupTable!$A:$A,1,0)))))))</f>
        <v/>
      </c>
      <c r="BA429" s="2" t="str">
        <f>IF(AND(ISBLANK(AZ429),OR(NOT(ISBLANK(BB429)),NOT(ISBLANK(BC429)))),#N/A,
IF(ISBLANK(AZ429),"",
IF(AND(NOT(ISERROR(VLOOKUP(AZ429,MonsterTable!$A:$B,MATCH(MonsterTable!$B$1,MonsterTable!$A$1:$B$1,0),0))),OR(ISBLANK(BB429),ISBLANK(BC429))),#N/A,
IFERROR(VLOOKUP(AZ429,MonsterTable!$A:$B,MATCH(MonsterTable!$B$1,MonsterTable!$A$1:$B$1,0),0),
IF(OR(NOT(ISBLANK(BB429)),ISBLANK(BC429)),#N/A,
IF(AZ429="empty","empty",
VLOOKUP(AZ429,MonsterGroupTable!$A:$A,1,0)))))))</f>
        <v/>
      </c>
      <c r="BH429" s="2" t="str">
        <f>IF(AND(ISBLANK(BG429),OR(NOT(ISBLANK(BI429)),NOT(ISBLANK(BJ429)))),#N/A,
IF(ISBLANK(BG429),"",
IF(AND(NOT(ISERROR(VLOOKUP(BG429,MonsterTable!$A:$B,MATCH(MonsterTable!$B$1,MonsterTable!$A$1:$B$1,0),0))),OR(ISBLANK(BI429),ISBLANK(BJ429))),#N/A,
IFERROR(VLOOKUP(BG429,MonsterTable!$A:$B,MATCH(MonsterTable!$B$1,MonsterTable!$A$1:$B$1,0),0),
IF(OR(NOT(ISBLANK(BI429)),ISBLANK(BJ429)),#N/A,
IF(BG429="empty","empty",
VLOOKUP(BG429,MonsterGroupTable!$A:$A,1,0)))))))</f>
        <v/>
      </c>
      <c r="BO429" s="2" t="str">
        <f>IF(AND(ISBLANK(BN429),OR(NOT(ISBLANK(BP429)),NOT(ISBLANK(BQ429)))),#N/A,
IF(ISBLANK(BN429),"",
IF(AND(NOT(ISERROR(VLOOKUP(BN429,MonsterTable!$A:$B,MATCH(MonsterTable!$B$1,MonsterTable!$A$1:$B$1,0),0))),OR(ISBLANK(BP429),ISBLANK(BQ429))),#N/A,
IFERROR(VLOOKUP(BN429,MonsterTable!$A:$B,MATCH(MonsterTable!$B$1,MonsterTable!$A$1:$B$1,0),0),
IF(OR(NOT(ISBLANK(BP429)),ISBLANK(BQ429)),#N/A,
IF(BN429="empty","empty",
VLOOKUP(BN429,MonsterGroupTable!$A:$A,1,0)))))))</f>
        <v/>
      </c>
      <c r="BV429" s="2" t="str">
        <f>IF(AND(ISBLANK(BU429),OR(NOT(ISBLANK(BW429)),NOT(ISBLANK(BX429)))),#N/A,
IF(ISBLANK(BU429),"",
IF(AND(NOT(ISERROR(VLOOKUP(BU429,MonsterTable!$A:$B,MATCH(MonsterTable!$B$1,MonsterTable!$A$1:$B$1,0),0))),OR(ISBLANK(BW429),ISBLANK(BX429))),#N/A,
IFERROR(VLOOKUP(BU429,MonsterTable!$A:$B,MATCH(MonsterTable!$B$1,MonsterTable!$A$1:$B$1,0),0),
IF(OR(NOT(ISBLANK(BW429)),ISBLANK(BX429)),#N/A,
IF(BU429="empty","empty",
VLOOKUP(BU429,MonsterGroupTable!$A:$A,1,0)))))))</f>
        <v/>
      </c>
      <c r="CC429" s="2" t="str">
        <f>IF(AND(ISBLANK(CB429),OR(NOT(ISBLANK(CD429)),NOT(ISBLANK(CE429)))),#N/A,
IF(ISBLANK(CB429),"",
IF(AND(NOT(ISERROR(VLOOKUP(CB429,MonsterTable!$A:$B,MATCH(MonsterTable!$B$1,MonsterTable!$A$1:$B$1,0),0))),OR(ISBLANK(CD429),ISBLANK(CE429))),#N/A,
IFERROR(VLOOKUP(CB429,MonsterTable!$A:$B,MATCH(MonsterTable!$B$1,MonsterTable!$A$1:$B$1,0),0),
IF(OR(NOT(ISBLANK(CD429)),ISBLANK(CE429)),#N/A,
IF(CB429="empty","empty",
VLOOKUP(CB429,MonsterGroupTable!$A:$A,1,0)))))))</f>
        <v/>
      </c>
      <c r="CJ429" s="2" t="str">
        <f>IF(AND(ISBLANK(CI429),OR(NOT(ISBLANK(CK429)),NOT(ISBLANK(CL429)))),#N/A,
IF(ISBLANK(CI429),"",
IF(AND(NOT(ISERROR(VLOOKUP(CI429,MonsterTable!$A:$B,MATCH(MonsterTable!$B$1,MonsterTable!$A$1:$B$1,0),0))),OR(ISBLANK(CK429),ISBLANK(CL429))),#N/A,
IFERROR(VLOOKUP(CI429,MonsterTable!$A:$B,MATCH(MonsterTable!$B$1,MonsterTable!$A$1:$B$1,0),0),
IF(OR(NOT(ISBLANK(CK429)),ISBLANK(CL429)),#N/A,
IF(CI429="empty","empty",
VLOOKUP(CI429,MonsterGroupTable!$A:$A,1,0)))))))</f>
        <v/>
      </c>
    </row>
    <row r="430" spans="1:88">
      <c r="A430">
        <v>10429</v>
      </c>
      <c r="B430">
        <f t="shared" si="12"/>
        <v>1.1000000000000001</v>
      </c>
      <c r="C430">
        <f t="shared" si="12"/>
        <v>1.1000000000000001</v>
      </c>
      <c r="F430">
        <v>1260</v>
      </c>
      <c r="G430">
        <v>35206</v>
      </c>
      <c r="H430">
        <v>0</v>
      </c>
      <c r="I430">
        <v>0</v>
      </c>
      <c r="J430">
        <v>0</v>
      </c>
      <c r="K430" t="s">
        <v>28</v>
      </c>
      <c r="L430" t="s">
        <v>245</v>
      </c>
      <c r="M430" t="s">
        <v>79</v>
      </c>
      <c r="N430" t="s">
        <v>80</v>
      </c>
      <c r="O430">
        <v>0</v>
      </c>
      <c r="P430">
        <v>-4.75</v>
      </c>
      <c r="Q430">
        <v>-3.5</v>
      </c>
      <c r="R430">
        <v>4.75</v>
      </c>
      <c r="S430">
        <v>3</v>
      </c>
      <c r="T430">
        <v>-13.5</v>
      </c>
      <c r="U430">
        <v>2.5499999999999998</v>
      </c>
      <c r="V430">
        <v>-6.75</v>
      </c>
      <c r="W430" t="str">
        <f t="shared" si="13"/>
        <v>g103,5</v>
      </c>
      <c r="X430" s="1" t="s">
        <v>281</v>
      </c>
      <c r="Y430" s="2" t="str">
        <f>IF(AND(ISBLANK(X430),OR(NOT(ISBLANK(Z430)),NOT(ISBLANK(AA430)))),#N/A,
IF(ISBLANK(X430),"",
IF(AND(NOT(ISERROR(VLOOKUP(X430,MonsterTable!$A:$B,MATCH(MonsterTable!$B$1,MonsterTable!$A$1:$B$1,0),0))),OR(ISBLANK(Z430),ISBLANK(AA430))),#N/A,
IFERROR(VLOOKUP(X430,MonsterTable!$A:$B,MATCH(MonsterTable!$B$1,MonsterTable!$A$1:$B$1,0),0),
IF(OR(NOT(ISBLANK(Z430)),ISBLANK(AA430)),#N/A,
IF(X430="empty","empty",
VLOOKUP(X430,MonsterGroupTable!$A:$A,1,0)))))))</f>
        <v>g103</v>
      </c>
      <c r="AA430">
        <v>5</v>
      </c>
      <c r="AF430" s="2" t="str">
        <f>IF(AND(ISBLANK(AE430),OR(NOT(ISBLANK(AG430)),NOT(ISBLANK(AH430)))),#N/A,
IF(ISBLANK(AE430),"",
IF(AND(NOT(ISERROR(VLOOKUP(AE430,MonsterTable!$A:$B,MATCH(MonsterTable!$B$1,MonsterTable!$A$1:$B$1,0),0))),OR(ISBLANK(AG430),ISBLANK(AH430))),#N/A,
IFERROR(VLOOKUP(AE430,MonsterTable!$A:$B,MATCH(MonsterTable!$B$1,MonsterTable!$A$1:$B$1,0),0),
IF(OR(NOT(ISBLANK(AG430)),ISBLANK(AH430)),#N/A,
IF(AE430="empty","empty",
VLOOKUP(AE430,MonsterGroupTable!$A:$A,1,0)))))))</f>
        <v/>
      </c>
      <c r="AM430" s="2" t="str">
        <f>IF(AND(ISBLANK(AL430),OR(NOT(ISBLANK(AN430)),NOT(ISBLANK(AO430)))),#N/A,
IF(ISBLANK(AL430),"",
IF(AND(NOT(ISERROR(VLOOKUP(AL430,MonsterTable!$A:$B,MATCH(MonsterTable!$B$1,MonsterTable!$A$1:$B$1,0),0))),OR(ISBLANK(AN430),ISBLANK(AO430))),#N/A,
IFERROR(VLOOKUP(AL430,MonsterTable!$A:$B,MATCH(MonsterTable!$B$1,MonsterTable!$A$1:$B$1,0),0),
IF(OR(NOT(ISBLANK(AN430)),ISBLANK(AO430)),#N/A,
IF(AL430="empty","empty",
VLOOKUP(AL430,MonsterGroupTable!$A:$A,1,0)))))))</f>
        <v/>
      </c>
      <c r="AT430" s="2" t="str">
        <f>IF(AND(ISBLANK(AS430),OR(NOT(ISBLANK(AU430)),NOT(ISBLANK(AV430)))),#N/A,
IF(ISBLANK(AS430),"",
IF(AND(NOT(ISERROR(VLOOKUP(AS430,MonsterTable!$A:$B,MATCH(MonsterTable!$B$1,MonsterTable!$A$1:$B$1,0),0))),OR(ISBLANK(AU430),ISBLANK(AV430))),#N/A,
IFERROR(VLOOKUP(AS430,MonsterTable!$A:$B,MATCH(MonsterTable!$B$1,MonsterTable!$A$1:$B$1,0),0),
IF(OR(NOT(ISBLANK(AU430)),ISBLANK(AV430)),#N/A,
IF(AS430="empty","empty",
VLOOKUP(AS430,MonsterGroupTable!$A:$A,1,0)))))))</f>
        <v/>
      </c>
      <c r="BA430" s="2" t="str">
        <f>IF(AND(ISBLANK(AZ430),OR(NOT(ISBLANK(BB430)),NOT(ISBLANK(BC430)))),#N/A,
IF(ISBLANK(AZ430),"",
IF(AND(NOT(ISERROR(VLOOKUP(AZ430,MonsterTable!$A:$B,MATCH(MonsterTable!$B$1,MonsterTable!$A$1:$B$1,0),0))),OR(ISBLANK(BB430),ISBLANK(BC430))),#N/A,
IFERROR(VLOOKUP(AZ430,MonsterTable!$A:$B,MATCH(MonsterTable!$B$1,MonsterTable!$A$1:$B$1,0),0),
IF(OR(NOT(ISBLANK(BB430)),ISBLANK(BC430)),#N/A,
IF(AZ430="empty","empty",
VLOOKUP(AZ430,MonsterGroupTable!$A:$A,1,0)))))))</f>
        <v/>
      </c>
      <c r="BH430" s="2" t="str">
        <f>IF(AND(ISBLANK(BG430),OR(NOT(ISBLANK(BI430)),NOT(ISBLANK(BJ430)))),#N/A,
IF(ISBLANK(BG430),"",
IF(AND(NOT(ISERROR(VLOOKUP(BG430,MonsterTable!$A:$B,MATCH(MonsterTable!$B$1,MonsterTable!$A$1:$B$1,0),0))),OR(ISBLANK(BI430),ISBLANK(BJ430))),#N/A,
IFERROR(VLOOKUP(BG430,MonsterTable!$A:$B,MATCH(MonsterTable!$B$1,MonsterTable!$A$1:$B$1,0),0),
IF(OR(NOT(ISBLANK(BI430)),ISBLANK(BJ430)),#N/A,
IF(BG430="empty","empty",
VLOOKUP(BG430,MonsterGroupTable!$A:$A,1,0)))))))</f>
        <v/>
      </c>
      <c r="BO430" s="2" t="str">
        <f>IF(AND(ISBLANK(BN430),OR(NOT(ISBLANK(BP430)),NOT(ISBLANK(BQ430)))),#N/A,
IF(ISBLANK(BN430),"",
IF(AND(NOT(ISERROR(VLOOKUP(BN430,MonsterTable!$A:$B,MATCH(MonsterTable!$B$1,MonsterTable!$A$1:$B$1,0),0))),OR(ISBLANK(BP430),ISBLANK(BQ430))),#N/A,
IFERROR(VLOOKUP(BN430,MonsterTable!$A:$B,MATCH(MonsterTable!$B$1,MonsterTable!$A$1:$B$1,0),0),
IF(OR(NOT(ISBLANK(BP430)),ISBLANK(BQ430)),#N/A,
IF(BN430="empty","empty",
VLOOKUP(BN430,MonsterGroupTable!$A:$A,1,0)))))))</f>
        <v/>
      </c>
      <c r="BV430" s="2" t="str">
        <f>IF(AND(ISBLANK(BU430),OR(NOT(ISBLANK(BW430)),NOT(ISBLANK(BX430)))),#N/A,
IF(ISBLANK(BU430),"",
IF(AND(NOT(ISERROR(VLOOKUP(BU430,MonsterTable!$A:$B,MATCH(MonsterTable!$B$1,MonsterTable!$A$1:$B$1,0),0))),OR(ISBLANK(BW430),ISBLANK(BX430))),#N/A,
IFERROR(VLOOKUP(BU430,MonsterTable!$A:$B,MATCH(MonsterTable!$B$1,MonsterTable!$A$1:$B$1,0),0),
IF(OR(NOT(ISBLANK(BW430)),ISBLANK(BX430)),#N/A,
IF(BU430="empty","empty",
VLOOKUP(BU430,MonsterGroupTable!$A:$A,1,0)))))))</f>
        <v/>
      </c>
      <c r="CC430" s="2" t="str">
        <f>IF(AND(ISBLANK(CB430),OR(NOT(ISBLANK(CD430)),NOT(ISBLANK(CE430)))),#N/A,
IF(ISBLANK(CB430),"",
IF(AND(NOT(ISERROR(VLOOKUP(CB430,MonsterTable!$A:$B,MATCH(MonsterTable!$B$1,MonsterTable!$A$1:$B$1,0),0))),OR(ISBLANK(CD430),ISBLANK(CE430))),#N/A,
IFERROR(VLOOKUP(CB430,MonsterTable!$A:$B,MATCH(MonsterTable!$B$1,MonsterTable!$A$1:$B$1,0),0),
IF(OR(NOT(ISBLANK(CD430)),ISBLANK(CE430)),#N/A,
IF(CB430="empty","empty",
VLOOKUP(CB430,MonsterGroupTable!$A:$A,1,0)))))))</f>
        <v/>
      </c>
      <c r="CJ430" s="2" t="str">
        <f>IF(AND(ISBLANK(CI430),OR(NOT(ISBLANK(CK430)),NOT(ISBLANK(CL430)))),#N/A,
IF(ISBLANK(CI430),"",
IF(AND(NOT(ISERROR(VLOOKUP(CI430,MonsterTable!$A:$B,MATCH(MonsterTable!$B$1,MonsterTable!$A$1:$B$1,0),0))),OR(ISBLANK(CK430),ISBLANK(CL430))),#N/A,
IFERROR(VLOOKUP(CI430,MonsterTable!$A:$B,MATCH(MonsterTable!$B$1,MonsterTable!$A$1:$B$1,0),0),
IF(OR(NOT(ISBLANK(CK430)),ISBLANK(CL430)),#N/A,
IF(CI430="empty","empty",
VLOOKUP(CI430,MonsterGroupTable!$A:$A,1,0)))))))</f>
        <v/>
      </c>
    </row>
    <row r="431" spans="1:88">
      <c r="A431">
        <v>10430</v>
      </c>
      <c r="B431">
        <f t="shared" si="12"/>
        <v>1.2</v>
      </c>
      <c r="C431">
        <f t="shared" si="12"/>
        <v>1.1000000000000001</v>
      </c>
      <c r="F431">
        <v>1260</v>
      </c>
      <c r="G431">
        <v>35395</v>
      </c>
      <c r="H431">
        <v>0</v>
      </c>
      <c r="I431">
        <v>0</v>
      </c>
      <c r="J431">
        <v>0</v>
      </c>
      <c r="K431" t="s">
        <v>28</v>
      </c>
      <c r="L431" t="s">
        <v>245</v>
      </c>
      <c r="M431" t="s">
        <v>79</v>
      </c>
      <c r="N431" t="s">
        <v>80</v>
      </c>
      <c r="O431">
        <v>0</v>
      </c>
      <c r="P431">
        <v>-4.75</v>
      </c>
      <c r="Q431">
        <v>-3.5</v>
      </c>
      <c r="R431">
        <v>4.75</v>
      </c>
      <c r="S431">
        <v>3</v>
      </c>
      <c r="T431">
        <v>-13.5</v>
      </c>
      <c r="U431">
        <v>2.5499999999999998</v>
      </c>
      <c r="V431">
        <v>-6.75</v>
      </c>
      <c r="W431" t="str">
        <f t="shared" si="13"/>
        <v>g103,5</v>
      </c>
      <c r="X431" s="1" t="s">
        <v>281</v>
      </c>
      <c r="Y431" s="2" t="str">
        <f>IF(AND(ISBLANK(X431),OR(NOT(ISBLANK(Z431)),NOT(ISBLANK(AA431)))),#N/A,
IF(ISBLANK(X431),"",
IF(AND(NOT(ISERROR(VLOOKUP(X431,MonsterTable!$A:$B,MATCH(MonsterTable!$B$1,MonsterTable!$A$1:$B$1,0),0))),OR(ISBLANK(Z431),ISBLANK(AA431))),#N/A,
IFERROR(VLOOKUP(X431,MonsterTable!$A:$B,MATCH(MonsterTable!$B$1,MonsterTable!$A$1:$B$1,0),0),
IF(OR(NOT(ISBLANK(Z431)),ISBLANK(AA431)),#N/A,
IF(X431="empty","empty",
VLOOKUP(X431,MonsterGroupTable!$A:$A,1,0)))))))</f>
        <v>g103</v>
      </c>
      <c r="AA431">
        <v>5</v>
      </c>
      <c r="AF431" s="2" t="str">
        <f>IF(AND(ISBLANK(AE431),OR(NOT(ISBLANK(AG431)),NOT(ISBLANK(AH431)))),#N/A,
IF(ISBLANK(AE431),"",
IF(AND(NOT(ISERROR(VLOOKUP(AE431,MonsterTable!$A:$B,MATCH(MonsterTable!$B$1,MonsterTable!$A$1:$B$1,0),0))),OR(ISBLANK(AG431),ISBLANK(AH431))),#N/A,
IFERROR(VLOOKUP(AE431,MonsterTable!$A:$B,MATCH(MonsterTable!$B$1,MonsterTable!$A$1:$B$1,0),0),
IF(OR(NOT(ISBLANK(AG431)),ISBLANK(AH431)),#N/A,
IF(AE431="empty","empty",
VLOOKUP(AE431,MonsterGroupTable!$A:$A,1,0)))))))</f>
        <v/>
      </c>
      <c r="AM431" s="2" t="str">
        <f>IF(AND(ISBLANK(AL431),OR(NOT(ISBLANK(AN431)),NOT(ISBLANK(AO431)))),#N/A,
IF(ISBLANK(AL431),"",
IF(AND(NOT(ISERROR(VLOOKUP(AL431,MonsterTable!$A:$B,MATCH(MonsterTable!$B$1,MonsterTable!$A$1:$B$1,0),0))),OR(ISBLANK(AN431),ISBLANK(AO431))),#N/A,
IFERROR(VLOOKUP(AL431,MonsterTable!$A:$B,MATCH(MonsterTable!$B$1,MonsterTable!$A$1:$B$1,0),0),
IF(OR(NOT(ISBLANK(AN431)),ISBLANK(AO431)),#N/A,
IF(AL431="empty","empty",
VLOOKUP(AL431,MonsterGroupTable!$A:$A,1,0)))))))</f>
        <v/>
      </c>
      <c r="AT431" s="2" t="str">
        <f>IF(AND(ISBLANK(AS431),OR(NOT(ISBLANK(AU431)),NOT(ISBLANK(AV431)))),#N/A,
IF(ISBLANK(AS431),"",
IF(AND(NOT(ISERROR(VLOOKUP(AS431,MonsterTable!$A:$B,MATCH(MonsterTable!$B$1,MonsterTable!$A$1:$B$1,0),0))),OR(ISBLANK(AU431),ISBLANK(AV431))),#N/A,
IFERROR(VLOOKUP(AS431,MonsterTable!$A:$B,MATCH(MonsterTable!$B$1,MonsterTable!$A$1:$B$1,0),0),
IF(OR(NOT(ISBLANK(AU431)),ISBLANK(AV431)),#N/A,
IF(AS431="empty","empty",
VLOOKUP(AS431,MonsterGroupTable!$A:$A,1,0)))))))</f>
        <v/>
      </c>
      <c r="BA431" s="2" t="str">
        <f>IF(AND(ISBLANK(AZ431),OR(NOT(ISBLANK(BB431)),NOT(ISBLANK(BC431)))),#N/A,
IF(ISBLANK(AZ431),"",
IF(AND(NOT(ISERROR(VLOOKUP(AZ431,MonsterTable!$A:$B,MATCH(MonsterTable!$B$1,MonsterTable!$A$1:$B$1,0),0))),OR(ISBLANK(BB431),ISBLANK(BC431))),#N/A,
IFERROR(VLOOKUP(AZ431,MonsterTable!$A:$B,MATCH(MonsterTable!$B$1,MonsterTable!$A$1:$B$1,0),0),
IF(OR(NOT(ISBLANK(BB431)),ISBLANK(BC431)),#N/A,
IF(AZ431="empty","empty",
VLOOKUP(AZ431,MonsterGroupTable!$A:$A,1,0)))))))</f>
        <v/>
      </c>
      <c r="BH431" s="2" t="str">
        <f>IF(AND(ISBLANK(BG431),OR(NOT(ISBLANK(BI431)),NOT(ISBLANK(BJ431)))),#N/A,
IF(ISBLANK(BG431),"",
IF(AND(NOT(ISERROR(VLOOKUP(BG431,MonsterTable!$A:$B,MATCH(MonsterTable!$B$1,MonsterTable!$A$1:$B$1,0),0))),OR(ISBLANK(BI431),ISBLANK(BJ431))),#N/A,
IFERROR(VLOOKUP(BG431,MonsterTable!$A:$B,MATCH(MonsterTable!$B$1,MonsterTable!$A$1:$B$1,0),0),
IF(OR(NOT(ISBLANK(BI431)),ISBLANK(BJ431)),#N/A,
IF(BG431="empty","empty",
VLOOKUP(BG431,MonsterGroupTable!$A:$A,1,0)))))))</f>
        <v/>
      </c>
      <c r="BO431" s="2" t="str">
        <f>IF(AND(ISBLANK(BN431),OR(NOT(ISBLANK(BP431)),NOT(ISBLANK(BQ431)))),#N/A,
IF(ISBLANK(BN431),"",
IF(AND(NOT(ISERROR(VLOOKUP(BN431,MonsterTable!$A:$B,MATCH(MonsterTable!$B$1,MonsterTable!$A$1:$B$1,0),0))),OR(ISBLANK(BP431),ISBLANK(BQ431))),#N/A,
IFERROR(VLOOKUP(BN431,MonsterTable!$A:$B,MATCH(MonsterTable!$B$1,MonsterTable!$A$1:$B$1,0),0),
IF(OR(NOT(ISBLANK(BP431)),ISBLANK(BQ431)),#N/A,
IF(BN431="empty","empty",
VLOOKUP(BN431,MonsterGroupTable!$A:$A,1,0)))))))</f>
        <v/>
      </c>
      <c r="BV431" s="2" t="str">
        <f>IF(AND(ISBLANK(BU431),OR(NOT(ISBLANK(BW431)),NOT(ISBLANK(BX431)))),#N/A,
IF(ISBLANK(BU431),"",
IF(AND(NOT(ISERROR(VLOOKUP(BU431,MonsterTable!$A:$B,MATCH(MonsterTable!$B$1,MonsterTable!$A$1:$B$1,0),0))),OR(ISBLANK(BW431),ISBLANK(BX431))),#N/A,
IFERROR(VLOOKUP(BU431,MonsterTable!$A:$B,MATCH(MonsterTable!$B$1,MonsterTable!$A$1:$B$1,0),0),
IF(OR(NOT(ISBLANK(BW431)),ISBLANK(BX431)),#N/A,
IF(BU431="empty","empty",
VLOOKUP(BU431,MonsterGroupTable!$A:$A,1,0)))))))</f>
        <v/>
      </c>
      <c r="CC431" s="2" t="str">
        <f>IF(AND(ISBLANK(CB431),OR(NOT(ISBLANK(CD431)),NOT(ISBLANK(CE431)))),#N/A,
IF(ISBLANK(CB431),"",
IF(AND(NOT(ISERROR(VLOOKUP(CB431,MonsterTable!$A:$B,MATCH(MonsterTable!$B$1,MonsterTable!$A$1:$B$1,0),0))),OR(ISBLANK(CD431),ISBLANK(CE431))),#N/A,
IFERROR(VLOOKUP(CB431,MonsterTable!$A:$B,MATCH(MonsterTable!$B$1,MonsterTable!$A$1:$B$1,0),0),
IF(OR(NOT(ISBLANK(CD431)),ISBLANK(CE431)),#N/A,
IF(CB431="empty","empty",
VLOOKUP(CB431,MonsterGroupTable!$A:$A,1,0)))))))</f>
        <v/>
      </c>
      <c r="CJ431" s="2" t="str">
        <f>IF(AND(ISBLANK(CI431),OR(NOT(ISBLANK(CK431)),NOT(ISBLANK(CL431)))),#N/A,
IF(ISBLANK(CI431),"",
IF(AND(NOT(ISERROR(VLOOKUP(CI431,MonsterTable!$A:$B,MATCH(MonsterTable!$B$1,MonsterTable!$A$1:$B$1,0),0))),OR(ISBLANK(CK431),ISBLANK(CL431))),#N/A,
IFERROR(VLOOKUP(CI431,MonsterTable!$A:$B,MATCH(MonsterTable!$B$1,MonsterTable!$A$1:$B$1,0),0),
IF(OR(NOT(ISBLANK(CK431)),ISBLANK(CL431)),#N/A,
IF(CI431="empty","empty",
VLOOKUP(CI431,MonsterGroupTable!$A:$A,1,0)))))))</f>
        <v/>
      </c>
    </row>
    <row r="432" spans="1:88">
      <c r="A432">
        <v>10431</v>
      </c>
      <c r="B432">
        <f t="shared" si="12"/>
        <v>1.1000000000000001</v>
      </c>
      <c r="C432">
        <f t="shared" si="12"/>
        <v>1.1000000000000001</v>
      </c>
      <c r="F432">
        <v>1260</v>
      </c>
      <c r="G432">
        <v>35584</v>
      </c>
      <c r="H432">
        <v>0</v>
      </c>
      <c r="I432">
        <v>0</v>
      </c>
      <c r="J432">
        <v>0</v>
      </c>
      <c r="K432" t="s">
        <v>28</v>
      </c>
      <c r="L432" t="s">
        <v>247</v>
      </c>
      <c r="M432" t="s">
        <v>79</v>
      </c>
      <c r="N432" t="s">
        <v>80</v>
      </c>
      <c r="O432">
        <v>0</v>
      </c>
      <c r="P432">
        <v>-4.75</v>
      </c>
      <c r="Q432">
        <v>-3.5</v>
      </c>
      <c r="R432">
        <v>4.75</v>
      </c>
      <c r="S432">
        <v>3</v>
      </c>
      <c r="T432">
        <v>-13.5</v>
      </c>
      <c r="U432">
        <v>2.5499999999999998</v>
      </c>
      <c r="V432">
        <v>-6.75</v>
      </c>
      <c r="W432" t="str">
        <f t="shared" si="13"/>
        <v>g104,5</v>
      </c>
      <c r="X432" s="1" t="s">
        <v>282</v>
      </c>
      <c r="Y432" s="2" t="str">
        <f>IF(AND(ISBLANK(X432),OR(NOT(ISBLANK(Z432)),NOT(ISBLANK(AA432)))),#N/A,
IF(ISBLANK(X432),"",
IF(AND(NOT(ISERROR(VLOOKUP(X432,MonsterTable!$A:$B,MATCH(MonsterTable!$B$1,MonsterTable!$A$1:$B$1,0),0))),OR(ISBLANK(Z432),ISBLANK(AA432))),#N/A,
IFERROR(VLOOKUP(X432,MonsterTable!$A:$B,MATCH(MonsterTable!$B$1,MonsterTable!$A$1:$B$1,0),0),
IF(OR(NOT(ISBLANK(Z432)),ISBLANK(AA432)),#N/A,
IF(X432="empty","empty",
VLOOKUP(X432,MonsterGroupTable!$A:$A,1,0)))))))</f>
        <v>g104</v>
      </c>
      <c r="AA432">
        <v>5</v>
      </c>
      <c r="AF432" s="2" t="str">
        <f>IF(AND(ISBLANK(AE432),OR(NOT(ISBLANK(AG432)),NOT(ISBLANK(AH432)))),#N/A,
IF(ISBLANK(AE432),"",
IF(AND(NOT(ISERROR(VLOOKUP(AE432,MonsterTable!$A:$B,MATCH(MonsterTable!$B$1,MonsterTable!$A$1:$B$1,0),0))),OR(ISBLANK(AG432),ISBLANK(AH432))),#N/A,
IFERROR(VLOOKUP(AE432,MonsterTable!$A:$B,MATCH(MonsterTable!$B$1,MonsterTable!$A$1:$B$1,0),0),
IF(OR(NOT(ISBLANK(AG432)),ISBLANK(AH432)),#N/A,
IF(AE432="empty","empty",
VLOOKUP(AE432,MonsterGroupTable!$A:$A,1,0)))))))</f>
        <v/>
      </c>
      <c r="AM432" s="2" t="str">
        <f>IF(AND(ISBLANK(AL432),OR(NOT(ISBLANK(AN432)),NOT(ISBLANK(AO432)))),#N/A,
IF(ISBLANK(AL432),"",
IF(AND(NOT(ISERROR(VLOOKUP(AL432,MonsterTable!$A:$B,MATCH(MonsterTable!$B$1,MonsterTable!$A$1:$B$1,0),0))),OR(ISBLANK(AN432),ISBLANK(AO432))),#N/A,
IFERROR(VLOOKUP(AL432,MonsterTable!$A:$B,MATCH(MonsterTable!$B$1,MonsterTable!$A$1:$B$1,0),0),
IF(OR(NOT(ISBLANK(AN432)),ISBLANK(AO432)),#N/A,
IF(AL432="empty","empty",
VLOOKUP(AL432,MonsterGroupTable!$A:$A,1,0)))))))</f>
        <v/>
      </c>
      <c r="AT432" s="2" t="str">
        <f>IF(AND(ISBLANK(AS432),OR(NOT(ISBLANK(AU432)),NOT(ISBLANK(AV432)))),#N/A,
IF(ISBLANK(AS432),"",
IF(AND(NOT(ISERROR(VLOOKUP(AS432,MonsterTable!$A:$B,MATCH(MonsterTable!$B$1,MonsterTable!$A$1:$B$1,0),0))),OR(ISBLANK(AU432),ISBLANK(AV432))),#N/A,
IFERROR(VLOOKUP(AS432,MonsterTable!$A:$B,MATCH(MonsterTable!$B$1,MonsterTable!$A$1:$B$1,0),0),
IF(OR(NOT(ISBLANK(AU432)),ISBLANK(AV432)),#N/A,
IF(AS432="empty","empty",
VLOOKUP(AS432,MonsterGroupTable!$A:$A,1,0)))))))</f>
        <v/>
      </c>
      <c r="BA432" s="2" t="str">
        <f>IF(AND(ISBLANK(AZ432),OR(NOT(ISBLANK(BB432)),NOT(ISBLANK(BC432)))),#N/A,
IF(ISBLANK(AZ432),"",
IF(AND(NOT(ISERROR(VLOOKUP(AZ432,MonsterTable!$A:$B,MATCH(MonsterTable!$B$1,MonsterTable!$A$1:$B$1,0),0))),OR(ISBLANK(BB432),ISBLANK(BC432))),#N/A,
IFERROR(VLOOKUP(AZ432,MonsterTable!$A:$B,MATCH(MonsterTable!$B$1,MonsterTable!$A$1:$B$1,0),0),
IF(OR(NOT(ISBLANK(BB432)),ISBLANK(BC432)),#N/A,
IF(AZ432="empty","empty",
VLOOKUP(AZ432,MonsterGroupTable!$A:$A,1,0)))))))</f>
        <v/>
      </c>
      <c r="BH432" s="2" t="str">
        <f>IF(AND(ISBLANK(BG432),OR(NOT(ISBLANK(BI432)),NOT(ISBLANK(BJ432)))),#N/A,
IF(ISBLANK(BG432),"",
IF(AND(NOT(ISERROR(VLOOKUP(BG432,MonsterTable!$A:$B,MATCH(MonsterTable!$B$1,MonsterTable!$A$1:$B$1,0),0))),OR(ISBLANK(BI432),ISBLANK(BJ432))),#N/A,
IFERROR(VLOOKUP(BG432,MonsterTable!$A:$B,MATCH(MonsterTable!$B$1,MonsterTable!$A$1:$B$1,0),0),
IF(OR(NOT(ISBLANK(BI432)),ISBLANK(BJ432)),#N/A,
IF(BG432="empty","empty",
VLOOKUP(BG432,MonsterGroupTable!$A:$A,1,0)))))))</f>
        <v/>
      </c>
      <c r="BO432" s="2" t="str">
        <f>IF(AND(ISBLANK(BN432),OR(NOT(ISBLANK(BP432)),NOT(ISBLANK(BQ432)))),#N/A,
IF(ISBLANK(BN432),"",
IF(AND(NOT(ISERROR(VLOOKUP(BN432,MonsterTable!$A:$B,MATCH(MonsterTable!$B$1,MonsterTable!$A$1:$B$1,0),0))),OR(ISBLANK(BP432),ISBLANK(BQ432))),#N/A,
IFERROR(VLOOKUP(BN432,MonsterTable!$A:$B,MATCH(MonsterTable!$B$1,MonsterTable!$A$1:$B$1,0),0),
IF(OR(NOT(ISBLANK(BP432)),ISBLANK(BQ432)),#N/A,
IF(BN432="empty","empty",
VLOOKUP(BN432,MonsterGroupTable!$A:$A,1,0)))))))</f>
        <v/>
      </c>
      <c r="BV432" s="2" t="str">
        <f>IF(AND(ISBLANK(BU432),OR(NOT(ISBLANK(BW432)),NOT(ISBLANK(BX432)))),#N/A,
IF(ISBLANK(BU432),"",
IF(AND(NOT(ISERROR(VLOOKUP(BU432,MonsterTable!$A:$B,MATCH(MonsterTable!$B$1,MonsterTable!$A$1:$B$1,0),0))),OR(ISBLANK(BW432),ISBLANK(BX432))),#N/A,
IFERROR(VLOOKUP(BU432,MonsterTable!$A:$B,MATCH(MonsterTable!$B$1,MonsterTable!$A$1:$B$1,0),0),
IF(OR(NOT(ISBLANK(BW432)),ISBLANK(BX432)),#N/A,
IF(BU432="empty","empty",
VLOOKUP(BU432,MonsterGroupTable!$A:$A,1,0)))))))</f>
        <v/>
      </c>
      <c r="CC432" s="2" t="str">
        <f>IF(AND(ISBLANK(CB432),OR(NOT(ISBLANK(CD432)),NOT(ISBLANK(CE432)))),#N/A,
IF(ISBLANK(CB432),"",
IF(AND(NOT(ISERROR(VLOOKUP(CB432,MonsterTable!$A:$B,MATCH(MonsterTable!$B$1,MonsterTable!$A$1:$B$1,0),0))),OR(ISBLANK(CD432),ISBLANK(CE432))),#N/A,
IFERROR(VLOOKUP(CB432,MonsterTable!$A:$B,MATCH(MonsterTable!$B$1,MonsterTable!$A$1:$B$1,0),0),
IF(OR(NOT(ISBLANK(CD432)),ISBLANK(CE432)),#N/A,
IF(CB432="empty","empty",
VLOOKUP(CB432,MonsterGroupTable!$A:$A,1,0)))))))</f>
        <v/>
      </c>
      <c r="CJ432" s="2" t="str">
        <f>IF(AND(ISBLANK(CI432),OR(NOT(ISBLANK(CK432)),NOT(ISBLANK(CL432)))),#N/A,
IF(ISBLANK(CI432),"",
IF(AND(NOT(ISERROR(VLOOKUP(CI432,MonsterTable!$A:$B,MATCH(MonsterTable!$B$1,MonsterTable!$A$1:$B$1,0),0))),OR(ISBLANK(CK432),ISBLANK(CL432))),#N/A,
IFERROR(VLOOKUP(CI432,MonsterTable!$A:$B,MATCH(MonsterTable!$B$1,MonsterTable!$A$1:$B$1,0),0),
IF(OR(NOT(ISBLANK(CK432)),ISBLANK(CL432)),#N/A,
IF(CI432="empty","empty",
VLOOKUP(CI432,MonsterGroupTable!$A:$A,1,0)))))))</f>
        <v/>
      </c>
    </row>
    <row r="433" spans="1:88">
      <c r="A433">
        <v>10432</v>
      </c>
      <c r="B433">
        <f t="shared" si="12"/>
        <v>1.1000000000000001</v>
      </c>
      <c r="C433">
        <f t="shared" si="12"/>
        <v>1.1000000000000001</v>
      </c>
      <c r="F433">
        <v>1260</v>
      </c>
      <c r="G433">
        <v>35773</v>
      </c>
      <c r="H433">
        <v>0</v>
      </c>
      <c r="I433">
        <v>0</v>
      </c>
      <c r="J433">
        <v>0</v>
      </c>
      <c r="K433" t="s">
        <v>28</v>
      </c>
      <c r="L433" t="s">
        <v>247</v>
      </c>
      <c r="M433" t="s">
        <v>79</v>
      </c>
      <c r="N433" t="s">
        <v>80</v>
      </c>
      <c r="O433">
        <v>0</v>
      </c>
      <c r="P433">
        <v>-4.75</v>
      </c>
      <c r="Q433">
        <v>-3.5</v>
      </c>
      <c r="R433">
        <v>4.75</v>
      </c>
      <c r="S433">
        <v>3</v>
      </c>
      <c r="T433">
        <v>-13.5</v>
      </c>
      <c r="U433">
        <v>2.5499999999999998</v>
      </c>
      <c r="V433">
        <v>-6.75</v>
      </c>
      <c r="W433" t="str">
        <f t="shared" si="13"/>
        <v>g104,5</v>
      </c>
      <c r="X433" s="1" t="s">
        <v>282</v>
      </c>
      <c r="Y433" s="2" t="str">
        <f>IF(AND(ISBLANK(X433),OR(NOT(ISBLANK(Z433)),NOT(ISBLANK(AA433)))),#N/A,
IF(ISBLANK(X433),"",
IF(AND(NOT(ISERROR(VLOOKUP(X433,MonsterTable!$A:$B,MATCH(MonsterTable!$B$1,MonsterTable!$A$1:$B$1,0),0))),OR(ISBLANK(Z433),ISBLANK(AA433))),#N/A,
IFERROR(VLOOKUP(X433,MonsterTable!$A:$B,MATCH(MonsterTable!$B$1,MonsterTable!$A$1:$B$1,0),0),
IF(OR(NOT(ISBLANK(Z433)),ISBLANK(AA433)),#N/A,
IF(X433="empty","empty",
VLOOKUP(X433,MonsterGroupTable!$A:$A,1,0)))))))</f>
        <v>g104</v>
      </c>
      <c r="AA433">
        <v>5</v>
      </c>
      <c r="AF433" s="2" t="str">
        <f>IF(AND(ISBLANK(AE433),OR(NOT(ISBLANK(AG433)),NOT(ISBLANK(AH433)))),#N/A,
IF(ISBLANK(AE433),"",
IF(AND(NOT(ISERROR(VLOOKUP(AE433,MonsterTable!$A:$B,MATCH(MonsterTable!$B$1,MonsterTable!$A$1:$B$1,0),0))),OR(ISBLANK(AG433),ISBLANK(AH433))),#N/A,
IFERROR(VLOOKUP(AE433,MonsterTable!$A:$B,MATCH(MonsterTable!$B$1,MonsterTable!$A$1:$B$1,0),0),
IF(OR(NOT(ISBLANK(AG433)),ISBLANK(AH433)),#N/A,
IF(AE433="empty","empty",
VLOOKUP(AE433,MonsterGroupTable!$A:$A,1,0)))))))</f>
        <v/>
      </c>
      <c r="AM433" s="2" t="str">
        <f>IF(AND(ISBLANK(AL433),OR(NOT(ISBLANK(AN433)),NOT(ISBLANK(AO433)))),#N/A,
IF(ISBLANK(AL433),"",
IF(AND(NOT(ISERROR(VLOOKUP(AL433,MonsterTable!$A:$B,MATCH(MonsterTable!$B$1,MonsterTable!$A$1:$B$1,0),0))),OR(ISBLANK(AN433),ISBLANK(AO433))),#N/A,
IFERROR(VLOOKUP(AL433,MonsterTable!$A:$B,MATCH(MonsterTable!$B$1,MonsterTable!$A$1:$B$1,0),0),
IF(OR(NOT(ISBLANK(AN433)),ISBLANK(AO433)),#N/A,
IF(AL433="empty","empty",
VLOOKUP(AL433,MonsterGroupTable!$A:$A,1,0)))))))</f>
        <v/>
      </c>
      <c r="AT433" s="2" t="str">
        <f>IF(AND(ISBLANK(AS433),OR(NOT(ISBLANK(AU433)),NOT(ISBLANK(AV433)))),#N/A,
IF(ISBLANK(AS433),"",
IF(AND(NOT(ISERROR(VLOOKUP(AS433,MonsterTable!$A:$B,MATCH(MonsterTable!$B$1,MonsterTable!$A$1:$B$1,0),0))),OR(ISBLANK(AU433),ISBLANK(AV433))),#N/A,
IFERROR(VLOOKUP(AS433,MonsterTable!$A:$B,MATCH(MonsterTable!$B$1,MonsterTable!$A$1:$B$1,0),0),
IF(OR(NOT(ISBLANK(AU433)),ISBLANK(AV433)),#N/A,
IF(AS433="empty","empty",
VLOOKUP(AS433,MonsterGroupTable!$A:$A,1,0)))))))</f>
        <v/>
      </c>
      <c r="BA433" s="2" t="str">
        <f>IF(AND(ISBLANK(AZ433),OR(NOT(ISBLANK(BB433)),NOT(ISBLANK(BC433)))),#N/A,
IF(ISBLANK(AZ433),"",
IF(AND(NOT(ISERROR(VLOOKUP(AZ433,MonsterTable!$A:$B,MATCH(MonsterTable!$B$1,MonsterTable!$A$1:$B$1,0),0))),OR(ISBLANK(BB433),ISBLANK(BC433))),#N/A,
IFERROR(VLOOKUP(AZ433,MonsterTable!$A:$B,MATCH(MonsterTable!$B$1,MonsterTable!$A$1:$B$1,0),0),
IF(OR(NOT(ISBLANK(BB433)),ISBLANK(BC433)),#N/A,
IF(AZ433="empty","empty",
VLOOKUP(AZ433,MonsterGroupTable!$A:$A,1,0)))))))</f>
        <v/>
      </c>
      <c r="BH433" s="2" t="str">
        <f>IF(AND(ISBLANK(BG433),OR(NOT(ISBLANK(BI433)),NOT(ISBLANK(BJ433)))),#N/A,
IF(ISBLANK(BG433),"",
IF(AND(NOT(ISERROR(VLOOKUP(BG433,MonsterTable!$A:$B,MATCH(MonsterTable!$B$1,MonsterTable!$A$1:$B$1,0),0))),OR(ISBLANK(BI433),ISBLANK(BJ433))),#N/A,
IFERROR(VLOOKUP(BG433,MonsterTable!$A:$B,MATCH(MonsterTable!$B$1,MonsterTable!$A$1:$B$1,0),0),
IF(OR(NOT(ISBLANK(BI433)),ISBLANK(BJ433)),#N/A,
IF(BG433="empty","empty",
VLOOKUP(BG433,MonsterGroupTable!$A:$A,1,0)))))))</f>
        <v/>
      </c>
      <c r="BO433" s="2" t="str">
        <f>IF(AND(ISBLANK(BN433),OR(NOT(ISBLANK(BP433)),NOT(ISBLANK(BQ433)))),#N/A,
IF(ISBLANK(BN433),"",
IF(AND(NOT(ISERROR(VLOOKUP(BN433,MonsterTable!$A:$B,MATCH(MonsterTable!$B$1,MonsterTable!$A$1:$B$1,0),0))),OR(ISBLANK(BP433),ISBLANK(BQ433))),#N/A,
IFERROR(VLOOKUP(BN433,MonsterTable!$A:$B,MATCH(MonsterTable!$B$1,MonsterTable!$A$1:$B$1,0),0),
IF(OR(NOT(ISBLANK(BP433)),ISBLANK(BQ433)),#N/A,
IF(BN433="empty","empty",
VLOOKUP(BN433,MonsterGroupTable!$A:$A,1,0)))))))</f>
        <v/>
      </c>
      <c r="BV433" s="2" t="str">
        <f>IF(AND(ISBLANK(BU433),OR(NOT(ISBLANK(BW433)),NOT(ISBLANK(BX433)))),#N/A,
IF(ISBLANK(BU433),"",
IF(AND(NOT(ISERROR(VLOOKUP(BU433,MonsterTable!$A:$B,MATCH(MonsterTable!$B$1,MonsterTable!$A$1:$B$1,0),0))),OR(ISBLANK(BW433),ISBLANK(BX433))),#N/A,
IFERROR(VLOOKUP(BU433,MonsterTable!$A:$B,MATCH(MonsterTable!$B$1,MonsterTable!$A$1:$B$1,0),0),
IF(OR(NOT(ISBLANK(BW433)),ISBLANK(BX433)),#N/A,
IF(BU433="empty","empty",
VLOOKUP(BU433,MonsterGroupTable!$A:$A,1,0)))))))</f>
        <v/>
      </c>
      <c r="CC433" s="2" t="str">
        <f>IF(AND(ISBLANK(CB433),OR(NOT(ISBLANK(CD433)),NOT(ISBLANK(CE433)))),#N/A,
IF(ISBLANK(CB433),"",
IF(AND(NOT(ISERROR(VLOOKUP(CB433,MonsterTable!$A:$B,MATCH(MonsterTable!$B$1,MonsterTable!$A$1:$B$1,0),0))),OR(ISBLANK(CD433),ISBLANK(CE433))),#N/A,
IFERROR(VLOOKUP(CB433,MonsterTable!$A:$B,MATCH(MonsterTable!$B$1,MonsterTable!$A$1:$B$1,0),0),
IF(OR(NOT(ISBLANK(CD433)),ISBLANK(CE433)),#N/A,
IF(CB433="empty","empty",
VLOOKUP(CB433,MonsterGroupTable!$A:$A,1,0)))))))</f>
        <v/>
      </c>
      <c r="CJ433" s="2" t="str">
        <f>IF(AND(ISBLANK(CI433),OR(NOT(ISBLANK(CK433)),NOT(ISBLANK(CL433)))),#N/A,
IF(ISBLANK(CI433),"",
IF(AND(NOT(ISERROR(VLOOKUP(CI433,MonsterTable!$A:$B,MATCH(MonsterTable!$B$1,MonsterTable!$A$1:$B$1,0),0))),OR(ISBLANK(CK433),ISBLANK(CL433))),#N/A,
IFERROR(VLOOKUP(CI433,MonsterTable!$A:$B,MATCH(MonsterTable!$B$1,MonsterTable!$A$1:$B$1,0),0),
IF(OR(NOT(ISBLANK(CK433)),ISBLANK(CL433)),#N/A,
IF(CI433="empty","empty",
VLOOKUP(CI433,MonsterGroupTable!$A:$A,1,0)))))))</f>
        <v/>
      </c>
    </row>
    <row r="434" spans="1:88">
      <c r="A434">
        <v>10433</v>
      </c>
      <c r="B434">
        <f t="shared" si="12"/>
        <v>1.1000000000000001</v>
      </c>
      <c r="C434">
        <f t="shared" si="12"/>
        <v>1.1000000000000001</v>
      </c>
      <c r="F434">
        <v>1260</v>
      </c>
      <c r="G434">
        <v>35962</v>
      </c>
      <c r="H434">
        <v>0</v>
      </c>
      <c r="I434">
        <v>0</v>
      </c>
      <c r="J434">
        <v>0</v>
      </c>
      <c r="K434" t="s">
        <v>28</v>
      </c>
      <c r="L434" t="s">
        <v>247</v>
      </c>
      <c r="M434" t="s">
        <v>79</v>
      </c>
      <c r="N434" t="s">
        <v>80</v>
      </c>
      <c r="O434">
        <v>0</v>
      </c>
      <c r="P434">
        <v>-4.75</v>
      </c>
      <c r="Q434">
        <v>-3.5</v>
      </c>
      <c r="R434">
        <v>4.75</v>
      </c>
      <c r="S434">
        <v>3</v>
      </c>
      <c r="T434">
        <v>-13.5</v>
      </c>
      <c r="U434">
        <v>2.5499999999999998</v>
      </c>
      <c r="V434">
        <v>-6.75</v>
      </c>
      <c r="W434" t="str">
        <f t="shared" si="13"/>
        <v>g104,5</v>
      </c>
      <c r="X434" s="1" t="s">
        <v>282</v>
      </c>
      <c r="Y434" s="2" t="str">
        <f>IF(AND(ISBLANK(X434),OR(NOT(ISBLANK(Z434)),NOT(ISBLANK(AA434)))),#N/A,
IF(ISBLANK(X434),"",
IF(AND(NOT(ISERROR(VLOOKUP(X434,MonsterTable!$A:$B,MATCH(MonsterTable!$B$1,MonsterTable!$A$1:$B$1,0),0))),OR(ISBLANK(Z434),ISBLANK(AA434))),#N/A,
IFERROR(VLOOKUP(X434,MonsterTable!$A:$B,MATCH(MonsterTable!$B$1,MonsterTable!$A$1:$B$1,0),0),
IF(OR(NOT(ISBLANK(Z434)),ISBLANK(AA434)),#N/A,
IF(X434="empty","empty",
VLOOKUP(X434,MonsterGroupTable!$A:$A,1,0)))))))</f>
        <v>g104</v>
      </c>
      <c r="AA434">
        <v>5</v>
      </c>
      <c r="AF434" s="2" t="str">
        <f>IF(AND(ISBLANK(AE434),OR(NOT(ISBLANK(AG434)),NOT(ISBLANK(AH434)))),#N/A,
IF(ISBLANK(AE434),"",
IF(AND(NOT(ISERROR(VLOOKUP(AE434,MonsterTable!$A:$B,MATCH(MonsterTable!$B$1,MonsterTable!$A$1:$B$1,0),0))),OR(ISBLANK(AG434),ISBLANK(AH434))),#N/A,
IFERROR(VLOOKUP(AE434,MonsterTable!$A:$B,MATCH(MonsterTable!$B$1,MonsterTable!$A$1:$B$1,0),0),
IF(OR(NOT(ISBLANK(AG434)),ISBLANK(AH434)),#N/A,
IF(AE434="empty","empty",
VLOOKUP(AE434,MonsterGroupTable!$A:$A,1,0)))))))</f>
        <v/>
      </c>
      <c r="AM434" s="2" t="str">
        <f>IF(AND(ISBLANK(AL434),OR(NOT(ISBLANK(AN434)),NOT(ISBLANK(AO434)))),#N/A,
IF(ISBLANK(AL434),"",
IF(AND(NOT(ISERROR(VLOOKUP(AL434,MonsterTable!$A:$B,MATCH(MonsterTable!$B$1,MonsterTable!$A$1:$B$1,0),0))),OR(ISBLANK(AN434),ISBLANK(AO434))),#N/A,
IFERROR(VLOOKUP(AL434,MonsterTable!$A:$B,MATCH(MonsterTable!$B$1,MonsterTable!$A$1:$B$1,0),0),
IF(OR(NOT(ISBLANK(AN434)),ISBLANK(AO434)),#N/A,
IF(AL434="empty","empty",
VLOOKUP(AL434,MonsterGroupTable!$A:$A,1,0)))))))</f>
        <v/>
      </c>
      <c r="AT434" s="2" t="str">
        <f>IF(AND(ISBLANK(AS434),OR(NOT(ISBLANK(AU434)),NOT(ISBLANK(AV434)))),#N/A,
IF(ISBLANK(AS434),"",
IF(AND(NOT(ISERROR(VLOOKUP(AS434,MonsterTable!$A:$B,MATCH(MonsterTable!$B$1,MonsterTable!$A$1:$B$1,0),0))),OR(ISBLANK(AU434),ISBLANK(AV434))),#N/A,
IFERROR(VLOOKUP(AS434,MonsterTable!$A:$B,MATCH(MonsterTable!$B$1,MonsterTable!$A$1:$B$1,0),0),
IF(OR(NOT(ISBLANK(AU434)),ISBLANK(AV434)),#N/A,
IF(AS434="empty","empty",
VLOOKUP(AS434,MonsterGroupTable!$A:$A,1,0)))))))</f>
        <v/>
      </c>
      <c r="BA434" s="2" t="str">
        <f>IF(AND(ISBLANK(AZ434),OR(NOT(ISBLANK(BB434)),NOT(ISBLANK(BC434)))),#N/A,
IF(ISBLANK(AZ434),"",
IF(AND(NOT(ISERROR(VLOOKUP(AZ434,MonsterTable!$A:$B,MATCH(MonsterTable!$B$1,MonsterTable!$A$1:$B$1,0),0))),OR(ISBLANK(BB434),ISBLANK(BC434))),#N/A,
IFERROR(VLOOKUP(AZ434,MonsterTable!$A:$B,MATCH(MonsterTable!$B$1,MonsterTable!$A$1:$B$1,0),0),
IF(OR(NOT(ISBLANK(BB434)),ISBLANK(BC434)),#N/A,
IF(AZ434="empty","empty",
VLOOKUP(AZ434,MonsterGroupTable!$A:$A,1,0)))))))</f>
        <v/>
      </c>
      <c r="BH434" s="2" t="str">
        <f>IF(AND(ISBLANK(BG434),OR(NOT(ISBLANK(BI434)),NOT(ISBLANK(BJ434)))),#N/A,
IF(ISBLANK(BG434),"",
IF(AND(NOT(ISERROR(VLOOKUP(BG434,MonsterTable!$A:$B,MATCH(MonsterTable!$B$1,MonsterTable!$A$1:$B$1,0),0))),OR(ISBLANK(BI434),ISBLANK(BJ434))),#N/A,
IFERROR(VLOOKUP(BG434,MonsterTable!$A:$B,MATCH(MonsterTable!$B$1,MonsterTable!$A$1:$B$1,0),0),
IF(OR(NOT(ISBLANK(BI434)),ISBLANK(BJ434)),#N/A,
IF(BG434="empty","empty",
VLOOKUP(BG434,MonsterGroupTable!$A:$A,1,0)))))))</f>
        <v/>
      </c>
      <c r="BO434" s="2" t="str">
        <f>IF(AND(ISBLANK(BN434),OR(NOT(ISBLANK(BP434)),NOT(ISBLANK(BQ434)))),#N/A,
IF(ISBLANK(BN434),"",
IF(AND(NOT(ISERROR(VLOOKUP(BN434,MonsterTable!$A:$B,MATCH(MonsterTable!$B$1,MonsterTable!$A$1:$B$1,0),0))),OR(ISBLANK(BP434),ISBLANK(BQ434))),#N/A,
IFERROR(VLOOKUP(BN434,MonsterTable!$A:$B,MATCH(MonsterTable!$B$1,MonsterTable!$A$1:$B$1,0),0),
IF(OR(NOT(ISBLANK(BP434)),ISBLANK(BQ434)),#N/A,
IF(BN434="empty","empty",
VLOOKUP(BN434,MonsterGroupTable!$A:$A,1,0)))))))</f>
        <v/>
      </c>
      <c r="BV434" s="2" t="str">
        <f>IF(AND(ISBLANK(BU434),OR(NOT(ISBLANK(BW434)),NOT(ISBLANK(BX434)))),#N/A,
IF(ISBLANK(BU434),"",
IF(AND(NOT(ISERROR(VLOOKUP(BU434,MonsterTable!$A:$B,MATCH(MonsterTable!$B$1,MonsterTable!$A$1:$B$1,0),0))),OR(ISBLANK(BW434),ISBLANK(BX434))),#N/A,
IFERROR(VLOOKUP(BU434,MonsterTable!$A:$B,MATCH(MonsterTable!$B$1,MonsterTable!$A$1:$B$1,0),0),
IF(OR(NOT(ISBLANK(BW434)),ISBLANK(BX434)),#N/A,
IF(BU434="empty","empty",
VLOOKUP(BU434,MonsterGroupTable!$A:$A,1,0)))))))</f>
        <v/>
      </c>
      <c r="CC434" s="2" t="str">
        <f>IF(AND(ISBLANK(CB434),OR(NOT(ISBLANK(CD434)),NOT(ISBLANK(CE434)))),#N/A,
IF(ISBLANK(CB434),"",
IF(AND(NOT(ISERROR(VLOOKUP(CB434,MonsterTable!$A:$B,MATCH(MonsterTable!$B$1,MonsterTable!$A$1:$B$1,0),0))),OR(ISBLANK(CD434),ISBLANK(CE434))),#N/A,
IFERROR(VLOOKUP(CB434,MonsterTable!$A:$B,MATCH(MonsterTable!$B$1,MonsterTable!$A$1:$B$1,0),0),
IF(OR(NOT(ISBLANK(CD434)),ISBLANK(CE434)),#N/A,
IF(CB434="empty","empty",
VLOOKUP(CB434,MonsterGroupTable!$A:$A,1,0)))))))</f>
        <v/>
      </c>
      <c r="CJ434" s="2" t="str">
        <f>IF(AND(ISBLANK(CI434),OR(NOT(ISBLANK(CK434)),NOT(ISBLANK(CL434)))),#N/A,
IF(ISBLANK(CI434),"",
IF(AND(NOT(ISERROR(VLOOKUP(CI434,MonsterTable!$A:$B,MATCH(MonsterTable!$B$1,MonsterTable!$A$1:$B$1,0),0))),OR(ISBLANK(CK434),ISBLANK(CL434))),#N/A,
IFERROR(VLOOKUP(CI434,MonsterTable!$A:$B,MATCH(MonsterTable!$B$1,MonsterTable!$A$1:$B$1,0),0),
IF(OR(NOT(ISBLANK(CK434)),ISBLANK(CL434)),#N/A,
IF(CI434="empty","empty",
VLOOKUP(CI434,MonsterGroupTable!$A:$A,1,0)))))))</f>
        <v/>
      </c>
    </row>
    <row r="435" spans="1:88">
      <c r="A435">
        <v>10434</v>
      </c>
      <c r="B435">
        <f t="shared" si="12"/>
        <v>1.1000000000000001</v>
      </c>
      <c r="C435">
        <f t="shared" si="12"/>
        <v>1.1000000000000001</v>
      </c>
      <c r="F435">
        <v>1260</v>
      </c>
      <c r="G435">
        <v>36151</v>
      </c>
      <c r="H435">
        <v>0</v>
      </c>
      <c r="I435">
        <v>0</v>
      </c>
      <c r="J435">
        <v>0</v>
      </c>
      <c r="K435" t="s">
        <v>28</v>
      </c>
      <c r="L435" t="s">
        <v>247</v>
      </c>
      <c r="M435" t="s">
        <v>79</v>
      </c>
      <c r="N435" t="s">
        <v>80</v>
      </c>
      <c r="O435">
        <v>0</v>
      </c>
      <c r="P435">
        <v>-4.75</v>
      </c>
      <c r="Q435">
        <v>-3.5</v>
      </c>
      <c r="R435">
        <v>4.75</v>
      </c>
      <c r="S435">
        <v>3</v>
      </c>
      <c r="T435">
        <v>-13.5</v>
      </c>
      <c r="U435">
        <v>2.5499999999999998</v>
      </c>
      <c r="V435">
        <v>-6.75</v>
      </c>
      <c r="W435" t="str">
        <f t="shared" si="13"/>
        <v>g104,5</v>
      </c>
      <c r="X435" s="1" t="s">
        <v>282</v>
      </c>
      <c r="Y435" s="2" t="str">
        <f>IF(AND(ISBLANK(X435),OR(NOT(ISBLANK(Z435)),NOT(ISBLANK(AA435)))),#N/A,
IF(ISBLANK(X435),"",
IF(AND(NOT(ISERROR(VLOOKUP(X435,MonsterTable!$A:$B,MATCH(MonsterTable!$B$1,MonsterTable!$A$1:$B$1,0),0))),OR(ISBLANK(Z435),ISBLANK(AA435))),#N/A,
IFERROR(VLOOKUP(X435,MonsterTable!$A:$B,MATCH(MonsterTable!$B$1,MonsterTable!$A$1:$B$1,0),0),
IF(OR(NOT(ISBLANK(Z435)),ISBLANK(AA435)),#N/A,
IF(X435="empty","empty",
VLOOKUP(X435,MonsterGroupTable!$A:$A,1,0)))))))</f>
        <v>g104</v>
      </c>
      <c r="AA435">
        <v>5</v>
      </c>
      <c r="AF435" s="2" t="str">
        <f>IF(AND(ISBLANK(AE435),OR(NOT(ISBLANK(AG435)),NOT(ISBLANK(AH435)))),#N/A,
IF(ISBLANK(AE435),"",
IF(AND(NOT(ISERROR(VLOOKUP(AE435,MonsterTable!$A:$B,MATCH(MonsterTable!$B$1,MonsterTable!$A$1:$B$1,0),0))),OR(ISBLANK(AG435),ISBLANK(AH435))),#N/A,
IFERROR(VLOOKUP(AE435,MonsterTable!$A:$B,MATCH(MonsterTable!$B$1,MonsterTable!$A$1:$B$1,0),0),
IF(OR(NOT(ISBLANK(AG435)),ISBLANK(AH435)),#N/A,
IF(AE435="empty","empty",
VLOOKUP(AE435,MonsterGroupTable!$A:$A,1,0)))))))</f>
        <v/>
      </c>
      <c r="AM435" s="2" t="str">
        <f>IF(AND(ISBLANK(AL435),OR(NOT(ISBLANK(AN435)),NOT(ISBLANK(AO435)))),#N/A,
IF(ISBLANK(AL435),"",
IF(AND(NOT(ISERROR(VLOOKUP(AL435,MonsterTable!$A:$B,MATCH(MonsterTable!$B$1,MonsterTable!$A$1:$B$1,0),0))),OR(ISBLANK(AN435),ISBLANK(AO435))),#N/A,
IFERROR(VLOOKUP(AL435,MonsterTable!$A:$B,MATCH(MonsterTable!$B$1,MonsterTable!$A$1:$B$1,0),0),
IF(OR(NOT(ISBLANK(AN435)),ISBLANK(AO435)),#N/A,
IF(AL435="empty","empty",
VLOOKUP(AL435,MonsterGroupTable!$A:$A,1,0)))))))</f>
        <v/>
      </c>
      <c r="AT435" s="2" t="str">
        <f>IF(AND(ISBLANK(AS435),OR(NOT(ISBLANK(AU435)),NOT(ISBLANK(AV435)))),#N/A,
IF(ISBLANK(AS435),"",
IF(AND(NOT(ISERROR(VLOOKUP(AS435,MonsterTable!$A:$B,MATCH(MonsterTable!$B$1,MonsterTable!$A$1:$B$1,0),0))),OR(ISBLANK(AU435),ISBLANK(AV435))),#N/A,
IFERROR(VLOOKUP(AS435,MonsterTable!$A:$B,MATCH(MonsterTable!$B$1,MonsterTable!$A$1:$B$1,0),0),
IF(OR(NOT(ISBLANK(AU435)),ISBLANK(AV435)),#N/A,
IF(AS435="empty","empty",
VLOOKUP(AS435,MonsterGroupTable!$A:$A,1,0)))))))</f>
        <v/>
      </c>
      <c r="BA435" s="2" t="str">
        <f>IF(AND(ISBLANK(AZ435),OR(NOT(ISBLANK(BB435)),NOT(ISBLANK(BC435)))),#N/A,
IF(ISBLANK(AZ435),"",
IF(AND(NOT(ISERROR(VLOOKUP(AZ435,MonsterTable!$A:$B,MATCH(MonsterTable!$B$1,MonsterTable!$A$1:$B$1,0),0))),OR(ISBLANK(BB435),ISBLANK(BC435))),#N/A,
IFERROR(VLOOKUP(AZ435,MonsterTable!$A:$B,MATCH(MonsterTable!$B$1,MonsterTable!$A$1:$B$1,0),0),
IF(OR(NOT(ISBLANK(BB435)),ISBLANK(BC435)),#N/A,
IF(AZ435="empty","empty",
VLOOKUP(AZ435,MonsterGroupTable!$A:$A,1,0)))))))</f>
        <v/>
      </c>
      <c r="BH435" s="2" t="str">
        <f>IF(AND(ISBLANK(BG435),OR(NOT(ISBLANK(BI435)),NOT(ISBLANK(BJ435)))),#N/A,
IF(ISBLANK(BG435),"",
IF(AND(NOT(ISERROR(VLOOKUP(BG435,MonsterTable!$A:$B,MATCH(MonsterTable!$B$1,MonsterTable!$A$1:$B$1,0),0))),OR(ISBLANK(BI435),ISBLANK(BJ435))),#N/A,
IFERROR(VLOOKUP(BG435,MonsterTable!$A:$B,MATCH(MonsterTable!$B$1,MonsterTable!$A$1:$B$1,0),0),
IF(OR(NOT(ISBLANK(BI435)),ISBLANK(BJ435)),#N/A,
IF(BG435="empty","empty",
VLOOKUP(BG435,MonsterGroupTable!$A:$A,1,0)))))))</f>
        <v/>
      </c>
      <c r="BO435" s="2" t="str">
        <f>IF(AND(ISBLANK(BN435),OR(NOT(ISBLANK(BP435)),NOT(ISBLANK(BQ435)))),#N/A,
IF(ISBLANK(BN435),"",
IF(AND(NOT(ISERROR(VLOOKUP(BN435,MonsterTable!$A:$B,MATCH(MonsterTable!$B$1,MonsterTable!$A$1:$B$1,0),0))),OR(ISBLANK(BP435),ISBLANK(BQ435))),#N/A,
IFERROR(VLOOKUP(BN435,MonsterTable!$A:$B,MATCH(MonsterTable!$B$1,MonsterTable!$A$1:$B$1,0),0),
IF(OR(NOT(ISBLANK(BP435)),ISBLANK(BQ435)),#N/A,
IF(BN435="empty","empty",
VLOOKUP(BN435,MonsterGroupTable!$A:$A,1,0)))))))</f>
        <v/>
      </c>
      <c r="BV435" s="2" t="str">
        <f>IF(AND(ISBLANK(BU435),OR(NOT(ISBLANK(BW435)),NOT(ISBLANK(BX435)))),#N/A,
IF(ISBLANK(BU435),"",
IF(AND(NOT(ISERROR(VLOOKUP(BU435,MonsterTable!$A:$B,MATCH(MonsterTable!$B$1,MonsterTable!$A$1:$B$1,0),0))),OR(ISBLANK(BW435),ISBLANK(BX435))),#N/A,
IFERROR(VLOOKUP(BU435,MonsterTable!$A:$B,MATCH(MonsterTable!$B$1,MonsterTable!$A$1:$B$1,0),0),
IF(OR(NOT(ISBLANK(BW435)),ISBLANK(BX435)),#N/A,
IF(BU435="empty","empty",
VLOOKUP(BU435,MonsterGroupTable!$A:$A,1,0)))))))</f>
        <v/>
      </c>
      <c r="CC435" s="2" t="str">
        <f>IF(AND(ISBLANK(CB435),OR(NOT(ISBLANK(CD435)),NOT(ISBLANK(CE435)))),#N/A,
IF(ISBLANK(CB435),"",
IF(AND(NOT(ISERROR(VLOOKUP(CB435,MonsterTable!$A:$B,MATCH(MonsterTable!$B$1,MonsterTable!$A$1:$B$1,0),0))),OR(ISBLANK(CD435),ISBLANK(CE435))),#N/A,
IFERROR(VLOOKUP(CB435,MonsterTable!$A:$B,MATCH(MonsterTable!$B$1,MonsterTable!$A$1:$B$1,0),0),
IF(OR(NOT(ISBLANK(CD435)),ISBLANK(CE435)),#N/A,
IF(CB435="empty","empty",
VLOOKUP(CB435,MonsterGroupTable!$A:$A,1,0)))))))</f>
        <v/>
      </c>
      <c r="CJ435" s="2" t="str">
        <f>IF(AND(ISBLANK(CI435),OR(NOT(ISBLANK(CK435)),NOT(ISBLANK(CL435)))),#N/A,
IF(ISBLANK(CI435),"",
IF(AND(NOT(ISERROR(VLOOKUP(CI435,MonsterTable!$A:$B,MATCH(MonsterTable!$B$1,MonsterTable!$A$1:$B$1,0),0))),OR(ISBLANK(CK435),ISBLANK(CL435))),#N/A,
IFERROR(VLOOKUP(CI435,MonsterTable!$A:$B,MATCH(MonsterTable!$B$1,MonsterTable!$A$1:$B$1,0),0),
IF(OR(NOT(ISBLANK(CK435)),ISBLANK(CL435)),#N/A,
IF(CI435="empty","empty",
VLOOKUP(CI435,MonsterGroupTable!$A:$A,1,0)))))))</f>
        <v/>
      </c>
    </row>
    <row r="436" spans="1:88">
      <c r="A436">
        <v>10435</v>
      </c>
      <c r="B436">
        <f t="shared" si="12"/>
        <v>1.1000000000000001</v>
      </c>
      <c r="C436">
        <f t="shared" si="12"/>
        <v>1.1000000000000001</v>
      </c>
      <c r="F436">
        <v>1260</v>
      </c>
      <c r="G436">
        <v>36340</v>
      </c>
      <c r="H436">
        <v>0</v>
      </c>
      <c r="I436">
        <v>0</v>
      </c>
      <c r="J436">
        <v>0</v>
      </c>
      <c r="K436" t="s">
        <v>28</v>
      </c>
      <c r="L436" t="s">
        <v>247</v>
      </c>
      <c r="M436" t="s">
        <v>79</v>
      </c>
      <c r="N436" t="s">
        <v>80</v>
      </c>
      <c r="O436">
        <v>0</v>
      </c>
      <c r="P436">
        <v>-4.75</v>
      </c>
      <c r="Q436">
        <v>-3.5</v>
      </c>
      <c r="R436">
        <v>4.75</v>
      </c>
      <c r="S436">
        <v>3</v>
      </c>
      <c r="T436">
        <v>-13.5</v>
      </c>
      <c r="U436">
        <v>2.5499999999999998</v>
      </c>
      <c r="V436">
        <v>-6.75</v>
      </c>
      <c r="W436" t="str">
        <f t="shared" si="13"/>
        <v>g104,5</v>
      </c>
      <c r="X436" s="1" t="s">
        <v>282</v>
      </c>
      <c r="Y436" s="2" t="str">
        <f>IF(AND(ISBLANK(X436),OR(NOT(ISBLANK(Z436)),NOT(ISBLANK(AA436)))),#N/A,
IF(ISBLANK(X436),"",
IF(AND(NOT(ISERROR(VLOOKUP(X436,MonsterTable!$A:$B,MATCH(MonsterTable!$B$1,MonsterTable!$A$1:$B$1,0),0))),OR(ISBLANK(Z436),ISBLANK(AA436))),#N/A,
IFERROR(VLOOKUP(X436,MonsterTable!$A:$B,MATCH(MonsterTable!$B$1,MonsterTable!$A$1:$B$1,0),0),
IF(OR(NOT(ISBLANK(Z436)),ISBLANK(AA436)),#N/A,
IF(X436="empty","empty",
VLOOKUP(X436,MonsterGroupTable!$A:$A,1,0)))))))</f>
        <v>g104</v>
      </c>
      <c r="AA436">
        <v>5</v>
      </c>
      <c r="AF436" s="2" t="str">
        <f>IF(AND(ISBLANK(AE436),OR(NOT(ISBLANK(AG436)),NOT(ISBLANK(AH436)))),#N/A,
IF(ISBLANK(AE436),"",
IF(AND(NOT(ISERROR(VLOOKUP(AE436,MonsterTable!$A:$B,MATCH(MonsterTable!$B$1,MonsterTable!$A$1:$B$1,0),0))),OR(ISBLANK(AG436),ISBLANK(AH436))),#N/A,
IFERROR(VLOOKUP(AE436,MonsterTable!$A:$B,MATCH(MonsterTable!$B$1,MonsterTable!$A$1:$B$1,0),0),
IF(OR(NOT(ISBLANK(AG436)),ISBLANK(AH436)),#N/A,
IF(AE436="empty","empty",
VLOOKUP(AE436,MonsterGroupTable!$A:$A,1,0)))))))</f>
        <v/>
      </c>
      <c r="AM436" s="2" t="str">
        <f>IF(AND(ISBLANK(AL436),OR(NOT(ISBLANK(AN436)),NOT(ISBLANK(AO436)))),#N/A,
IF(ISBLANK(AL436),"",
IF(AND(NOT(ISERROR(VLOOKUP(AL436,MonsterTable!$A:$B,MATCH(MonsterTable!$B$1,MonsterTable!$A$1:$B$1,0),0))),OR(ISBLANK(AN436),ISBLANK(AO436))),#N/A,
IFERROR(VLOOKUP(AL436,MonsterTable!$A:$B,MATCH(MonsterTable!$B$1,MonsterTable!$A$1:$B$1,0),0),
IF(OR(NOT(ISBLANK(AN436)),ISBLANK(AO436)),#N/A,
IF(AL436="empty","empty",
VLOOKUP(AL436,MonsterGroupTable!$A:$A,1,0)))))))</f>
        <v/>
      </c>
      <c r="AT436" s="2" t="str">
        <f>IF(AND(ISBLANK(AS436),OR(NOT(ISBLANK(AU436)),NOT(ISBLANK(AV436)))),#N/A,
IF(ISBLANK(AS436),"",
IF(AND(NOT(ISERROR(VLOOKUP(AS436,MonsterTable!$A:$B,MATCH(MonsterTable!$B$1,MonsterTable!$A$1:$B$1,0),0))),OR(ISBLANK(AU436),ISBLANK(AV436))),#N/A,
IFERROR(VLOOKUP(AS436,MonsterTable!$A:$B,MATCH(MonsterTable!$B$1,MonsterTable!$A$1:$B$1,0),0),
IF(OR(NOT(ISBLANK(AU436)),ISBLANK(AV436)),#N/A,
IF(AS436="empty","empty",
VLOOKUP(AS436,MonsterGroupTable!$A:$A,1,0)))))))</f>
        <v/>
      </c>
      <c r="BA436" s="2" t="str">
        <f>IF(AND(ISBLANK(AZ436),OR(NOT(ISBLANK(BB436)),NOT(ISBLANK(BC436)))),#N/A,
IF(ISBLANK(AZ436),"",
IF(AND(NOT(ISERROR(VLOOKUP(AZ436,MonsterTable!$A:$B,MATCH(MonsterTable!$B$1,MonsterTable!$A$1:$B$1,0),0))),OR(ISBLANK(BB436),ISBLANK(BC436))),#N/A,
IFERROR(VLOOKUP(AZ436,MonsterTable!$A:$B,MATCH(MonsterTable!$B$1,MonsterTable!$A$1:$B$1,0),0),
IF(OR(NOT(ISBLANK(BB436)),ISBLANK(BC436)),#N/A,
IF(AZ436="empty","empty",
VLOOKUP(AZ436,MonsterGroupTable!$A:$A,1,0)))))))</f>
        <v/>
      </c>
      <c r="BH436" s="2" t="str">
        <f>IF(AND(ISBLANK(BG436),OR(NOT(ISBLANK(BI436)),NOT(ISBLANK(BJ436)))),#N/A,
IF(ISBLANK(BG436),"",
IF(AND(NOT(ISERROR(VLOOKUP(BG436,MonsterTable!$A:$B,MATCH(MonsterTable!$B$1,MonsterTable!$A$1:$B$1,0),0))),OR(ISBLANK(BI436),ISBLANK(BJ436))),#N/A,
IFERROR(VLOOKUP(BG436,MonsterTable!$A:$B,MATCH(MonsterTable!$B$1,MonsterTable!$A$1:$B$1,0),0),
IF(OR(NOT(ISBLANK(BI436)),ISBLANK(BJ436)),#N/A,
IF(BG436="empty","empty",
VLOOKUP(BG436,MonsterGroupTable!$A:$A,1,0)))))))</f>
        <v/>
      </c>
      <c r="BO436" s="2" t="str">
        <f>IF(AND(ISBLANK(BN436),OR(NOT(ISBLANK(BP436)),NOT(ISBLANK(BQ436)))),#N/A,
IF(ISBLANK(BN436),"",
IF(AND(NOT(ISERROR(VLOOKUP(BN436,MonsterTable!$A:$B,MATCH(MonsterTable!$B$1,MonsterTable!$A$1:$B$1,0),0))),OR(ISBLANK(BP436),ISBLANK(BQ436))),#N/A,
IFERROR(VLOOKUP(BN436,MonsterTable!$A:$B,MATCH(MonsterTable!$B$1,MonsterTable!$A$1:$B$1,0),0),
IF(OR(NOT(ISBLANK(BP436)),ISBLANK(BQ436)),#N/A,
IF(BN436="empty","empty",
VLOOKUP(BN436,MonsterGroupTable!$A:$A,1,0)))))))</f>
        <v/>
      </c>
      <c r="BV436" s="2" t="str">
        <f>IF(AND(ISBLANK(BU436),OR(NOT(ISBLANK(BW436)),NOT(ISBLANK(BX436)))),#N/A,
IF(ISBLANK(BU436),"",
IF(AND(NOT(ISERROR(VLOOKUP(BU436,MonsterTable!$A:$B,MATCH(MonsterTable!$B$1,MonsterTable!$A$1:$B$1,0),0))),OR(ISBLANK(BW436),ISBLANK(BX436))),#N/A,
IFERROR(VLOOKUP(BU436,MonsterTable!$A:$B,MATCH(MonsterTable!$B$1,MonsterTable!$A$1:$B$1,0),0),
IF(OR(NOT(ISBLANK(BW436)),ISBLANK(BX436)),#N/A,
IF(BU436="empty","empty",
VLOOKUP(BU436,MonsterGroupTable!$A:$A,1,0)))))))</f>
        <v/>
      </c>
      <c r="CC436" s="2" t="str">
        <f>IF(AND(ISBLANK(CB436),OR(NOT(ISBLANK(CD436)),NOT(ISBLANK(CE436)))),#N/A,
IF(ISBLANK(CB436),"",
IF(AND(NOT(ISERROR(VLOOKUP(CB436,MonsterTable!$A:$B,MATCH(MonsterTable!$B$1,MonsterTable!$A$1:$B$1,0),0))),OR(ISBLANK(CD436),ISBLANK(CE436))),#N/A,
IFERROR(VLOOKUP(CB436,MonsterTable!$A:$B,MATCH(MonsterTable!$B$1,MonsterTable!$A$1:$B$1,0),0),
IF(OR(NOT(ISBLANK(CD436)),ISBLANK(CE436)),#N/A,
IF(CB436="empty","empty",
VLOOKUP(CB436,MonsterGroupTable!$A:$A,1,0)))))))</f>
        <v/>
      </c>
      <c r="CJ436" s="2" t="str">
        <f>IF(AND(ISBLANK(CI436),OR(NOT(ISBLANK(CK436)),NOT(ISBLANK(CL436)))),#N/A,
IF(ISBLANK(CI436),"",
IF(AND(NOT(ISERROR(VLOOKUP(CI436,MonsterTable!$A:$B,MATCH(MonsterTable!$B$1,MonsterTable!$A$1:$B$1,0),0))),OR(ISBLANK(CK436),ISBLANK(CL436))),#N/A,
IFERROR(VLOOKUP(CI436,MonsterTable!$A:$B,MATCH(MonsterTable!$B$1,MonsterTable!$A$1:$B$1,0),0),
IF(OR(NOT(ISBLANK(CK436)),ISBLANK(CL436)),#N/A,
IF(CI436="empty","empty",
VLOOKUP(CI436,MonsterGroupTable!$A:$A,1,0)))))))</f>
        <v/>
      </c>
    </row>
    <row r="437" spans="1:88">
      <c r="A437">
        <v>10436</v>
      </c>
      <c r="B437">
        <f t="shared" si="12"/>
        <v>1.1000000000000001</v>
      </c>
      <c r="C437">
        <f t="shared" si="12"/>
        <v>1.1000000000000001</v>
      </c>
      <c r="F437">
        <v>1260</v>
      </c>
      <c r="G437">
        <v>36529</v>
      </c>
      <c r="H437">
        <v>0</v>
      </c>
      <c r="I437">
        <v>0</v>
      </c>
      <c r="J437">
        <v>0</v>
      </c>
      <c r="K437" t="s">
        <v>28</v>
      </c>
      <c r="L437" t="s">
        <v>247</v>
      </c>
      <c r="M437" t="s">
        <v>79</v>
      </c>
      <c r="N437" t="s">
        <v>80</v>
      </c>
      <c r="O437">
        <v>0</v>
      </c>
      <c r="P437">
        <v>-4.75</v>
      </c>
      <c r="Q437">
        <v>-3.5</v>
      </c>
      <c r="R437">
        <v>4.75</v>
      </c>
      <c r="S437">
        <v>3</v>
      </c>
      <c r="T437">
        <v>-13.5</v>
      </c>
      <c r="U437">
        <v>2.5499999999999998</v>
      </c>
      <c r="V437">
        <v>-6.75</v>
      </c>
      <c r="W437" t="str">
        <f t="shared" si="13"/>
        <v>g104,5</v>
      </c>
      <c r="X437" s="1" t="s">
        <v>282</v>
      </c>
      <c r="Y437" s="2" t="str">
        <f>IF(AND(ISBLANK(X437),OR(NOT(ISBLANK(Z437)),NOT(ISBLANK(AA437)))),#N/A,
IF(ISBLANK(X437),"",
IF(AND(NOT(ISERROR(VLOOKUP(X437,MonsterTable!$A:$B,MATCH(MonsterTable!$B$1,MonsterTable!$A$1:$B$1,0),0))),OR(ISBLANK(Z437),ISBLANK(AA437))),#N/A,
IFERROR(VLOOKUP(X437,MonsterTable!$A:$B,MATCH(MonsterTable!$B$1,MonsterTable!$A$1:$B$1,0),0),
IF(OR(NOT(ISBLANK(Z437)),ISBLANK(AA437)),#N/A,
IF(X437="empty","empty",
VLOOKUP(X437,MonsterGroupTable!$A:$A,1,0)))))))</f>
        <v>g104</v>
      </c>
      <c r="AA437">
        <v>5</v>
      </c>
      <c r="AF437" s="2" t="str">
        <f>IF(AND(ISBLANK(AE437),OR(NOT(ISBLANK(AG437)),NOT(ISBLANK(AH437)))),#N/A,
IF(ISBLANK(AE437),"",
IF(AND(NOT(ISERROR(VLOOKUP(AE437,MonsterTable!$A:$B,MATCH(MonsterTable!$B$1,MonsterTable!$A$1:$B$1,0),0))),OR(ISBLANK(AG437),ISBLANK(AH437))),#N/A,
IFERROR(VLOOKUP(AE437,MonsterTable!$A:$B,MATCH(MonsterTable!$B$1,MonsterTable!$A$1:$B$1,0),0),
IF(OR(NOT(ISBLANK(AG437)),ISBLANK(AH437)),#N/A,
IF(AE437="empty","empty",
VLOOKUP(AE437,MonsterGroupTable!$A:$A,1,0)))))))</f>
        <v/>
      </c>
      <c r="AM437" s="2" t="str">
        <f>IF(AND(ISBLANK(AL437),OR(NOT(ISBLANK(AN437)),NOT(ISBLANK(AO437)))),#N/A,
IF(ISBLANK(AL437),"",
IF(AND(NOT(ISERROR(VLOOKUP(AL437,MonsterTable!$A:$B,MATCH(MonsterTable!$B$1,MonsterTable!$A$1:$B$1,0),0))),OR(ISBLANK(AN437),ISBLANK(AO437))),#N/A,
IFERROR(VLOOKUP(AL437,MonsterTable!$A:$B,MATCH(MonsterTable!$B$1,MonsterTable!$A$1:$B$1,0),0),
IF(OR(NOT(ISBLANK(AN437)),ISBLANK(AO437)),#N/A,
IF(AL437="empty","empty",
VLOOKUP(AL437,MonsterGroupTable!$A:$A,1,0)))))))</f>
        <v/>
      </c>
      <c r="AT437" s="2" t="str">
        <f>IF(AND(ISBLANK(AS437),OR(NOT(ISBLANK(AU437)),NOT(ISBLANK(AV437)))),#N/A,
IF(ISBLANK(AS437),"",
IF(AND(NOT(ISERROR(VLOOKUP(AS437,MonsterTable!$A:$B,MATCH(MonsterTable!$B$1,MonsterTable!$A$1:$B$1,0),0))),OR(ISBLANK(AU437),ISBLANK(AV437))),#N/A,
IFERROR(VLOOKUP(AS437,MonsterTable!$A:$B,MATCH(MonsterTable!$B$1,MonsterTable!$A$1:$B$1,0),0),
IF(OR(NOT(ISBLANK(AU437)),ISBLANK(AV437)),#N/A,
IF(AS437="empty","empty",
VLOOKUP(AS437,MonsterGroupTable!$A:$A,1,0)))))))</f>
        <v/>
      </c>
      <c r="BA437" s="2" t="str">
        <f>IF(AND(ISBLANK(AZ437),OR(NOT(ISBLANK(BB437)),NOT(ISBLANK(BC437)))),#N/A,
IF(ISBLANK(AZ437),"",
IF(AND(NOT(ISERROR(VLOOKUP(AZ437,MonsterTable!$A:$B,MATCH(MonsterTable!$B$1,MonsterTable!$A$1:$B$1,0),0))),OR(ISBLANK(BB437),ISBLANK(BC437))),#N/A,
IFERROR(VLOOKUP(AZ437,MonsterTable!$A:$B,MATCH(MonsterTable!$B$1,MonsterTable!$A$1:$B$1,0),0),
IF(OR(NOT(ISBLANK(BB437)),ISBLANK(BC437)),#N/A,
IF(AZ437="empty","empty",
VLOOKUP(AZ437,MonsterGroupTable!$A:$A,1,0)))))))</f>
        <v/>
      </c>
      <c r="BH437" s="2" t="str">
        <f>IF(AND(ISBLANK(BG437),OR(NOT(ISBLANK(BI437)),NOT(ISBLANK(BJ437)))),#N/A,
IF(ISBLANK(BG437),"",
IF(AND(NOT(ISERROR(VLOOKUP(BG437,MonsterTable!$A:$B,MATCH(MonsterTable!$B$1,MonsterTable!$A$1:$B$1,0),0))),OR(ISBLANK(BI437),ISBLANK(BJ437))),#N/A,
IFERROR(VLOOKUP(BG437,MonsterTable!$A:$B,MATCH(MonsterTable!$B$1,MonsterTable!$A$1:$B$1,0),0),
IF(OR(NOT(ISBLANK(BI437)),ISBLANK(BJ437)),#N/A,
IF(BG437="empty","empty",
VLOOKUP(BG437,MonsterGroupTable!$A:$A,1,0)))))))</f>
        <v/>
      </c>
      <c r="BO437" s="2" t="str">
        <f>IF(AND(ISBLANK(BN437),OR(NOT(ISBLANK(BP437)),NOT(ISBLANK(BQ437)))),#N/A,
IF(ISBLANK(BN437),"",
IF(AND(NOT(ISERROR(VLOOKUP(BN437,MonsterTable!$A:$B,MATCH(MonsterTable!$B$1,MonsterTable!$A$1:$B$1,0),0))),OR(ISBLANK(BP437),ISBLANK(BQ437))),#N/A,
IFERROR(VLOOKUP(BN437,MonsterTable!$A:$B,MATCH(MonsterTable!$B$1,MonsterTable!$A$1:$B$1,0),0),
IF(OR(NOT(ISBLANK(BP437)),ISBLANK(BQ437)),#N/A,
IF(BN437="empty","empty",
VLOOKUP(BN437,MonsterGroupTable!$A:$A,1,0)))))))</f>
        <v/>
      </c>
      <c r="BV437" s="2" t="str">
        <f>IF(AND(ISBLANK(BU437),OR(NOT(ISBLANK(BW437)),NOT(ISBLANK(BX437)))),#N/A,
IF(ISBLANK(BU437),"",
IF(AND(NOT(ISERROR(VLOOKUP(BU437,MonsterTable!$A:$B,MATCH(MonsterTable!$B$1,MonsterTable!$A$1:$B$1,0),0))),OR(ISBLANK(BW437),ISBLANK(BX437))),#N/A,
IFERROR(VLOOKUP(BU437,MonsterTable!$A:$B,MATCH(MonsterTable!$B$1,MonsterTable!$A$1:$B$1,0),0),
IF(OR(NOT(ISBLANK(BW437)),ISBLANK(BX437)),#N/A,
IF(BU437="empty","empty",
VLOOKUP(BU437,MonsterGroupTable!$A:$A,1,0)))))))</f>
        <v/>
      </c>
      <c r="CC437" s="2" t="str">
        <f>IF(AND(ISBLANK(CB437),OR(NOT(ISBLANK(CD437)),NOT(ISBLANK(CE437)))),#N/A,
IF(ISBLANK(CB437),"",
IF(AND(NOT(ISERROR(VLOOKUP(CB437,MonsterTable!$A:$B,MATCH(MonsterTable!$B$1,MonsterTable!$A$1:$B$1,0),0))),OR(ISBLANK(CD437),ISBLANK(CE437))),#N/A,
IFERROR(VLOOKUP(CB437,MonsterTable!$A:$B,MATCH(MonsterTable!$B$1,MonsterTable!$A$1:$B$1,0),0),
IF(OR(NOT(ISBLANK(CD437)),ISBLANK(CE437)),#N/A,
IF(CB437="empty","empty",
VLOOKUP(CB437,MonsterGroupTable!$A:$A,1,0)))))))</f>
        <v/>
      </c>
      <c r="CJ437" s="2" t="str">
        <f>IF(AND(ISBLANK(CI437),OR(NOT(ISBLANK(CK437)),NOT(ISBLANK(CL437)))),#N/A,
IF(ISBLANK(CI437),"",
IF(AND(NOT(ISERROR(VLOOKUP(CI437,MonsterTable!$A:$B,MATCH(MonsterTable!$B$1,MonsterTable!$A$1:$B$1,0),0))),OR(ISBLANK(CK437),ISBLANK(CL437))),#N/A,
IFERROR(VLOOKUP(CI437,MonsterTable!$A:$B,MATCH(MonsterTable!$B$1,MonsterTable!$A$1:$B$1,0),0),
IF(OR(NOT(ISBLANK(CK437)),ISBLANK(CL437)),#N/A,
IF(CI437="empty","empty",
VLOOKUP(CI437,MonsterGroupTable!$A:$A,1,0)))))))</f>
        <v/>
      </c>
    </row>
    <row r="438" spans="1:88">
      <c r="A438">
        <v>10437</v>
      </c>
      <c r="B438">
        <f t="shared" si="12"/>
        <v>1.1000000000000001</v>
      </c>
      <c r="C438">
        <f t="shared" si="12"/>
        <v>1.1000000000000001</v>
      </c>
      <c r="F438">
        <v>1260</v>
      </c>
      <c r="G438">
        <v>36718</v>
      </c>
      <c r="H438">
        <v>0</v>
      </c>
      <c r="I438">
        <v>0</v>
      </c>
      <c r="J438">
        <v>0</v>
      </c>
      <c r="K438" t="s">
        <v>28</v>
      </c>
      <c r="L438" t="s">
        <v>247</v>
      </c>
      <c r="M438" t="s">
        <v>79</v>
      </c>
      <c r="N438" t="s">
        <v>80</v>
      </c>
      <c r="O438">
        <v>0</v>
      </c>
      <c r="P438">
        <v>-4.75</v>
      </c>
      <c r="Q438">
        <v>-3.5</v>
      </c>
      <c r="R438">
        <v>4.75</v>
      </c>
      <c r="S438">
        <v>3</v>
      </c>
      <c r="T438">
        <v>-13.5</v>
      </c>
      <c r="U438">
        <v>2.5499999999999998</v>
      </c>
      <c r="V438">
        <v>-6.75</v>
      </c>
      <c r="W438" t="str">
        <f t="shared" si="13"/>
        <v>g104,5</v>
      </c>
      <c r="X438" s="1" t="s">
        <v>282</v>
      </c>
      <c r="Y438" s="2" t="str">
        <f>IF(AND(ISBLANK(X438),OR(NOT(ISBLANK(Z438)),NOT(ISBLANK(AA438)))),#N/A,
IF(ISBLANK(X438),"",
IF(AND(NOT(ISERROR(VLOOKUP(X438,MonsterTable!$A:$B,MATCH(MonsterTable!$B$1,MonsterTable!$A$1:$B$1,0),0))),OR(ISBLANK(Z438),ISBLANK(AA438))),#N/A,
IFERROR(VLOOKUP(X438,MonsterTable!$A:$B,MATCH(MonsterTable!$B$1,MonsterTable!$A$1:$B$1,0),0),
IF(OR(NOT(ISBLANK(Z438)),ISBLANK(AA438)),#N/A,
IF(X438="empty","empty",
VLOOKUP(X438,MonsterGroupTable!$A:$A,1,0)))))))</f>
        <v>g104</v>
      </c>
      <c r="AA438">
        <v>5</v>
      </c>
      <c r="AF438" s="2" t="str">
        <f>IF(AND(ISBLANK(AE438),OR(NOT(ISBLANK(AG438)),NOT(ISBLANK(AH438)))),#N/A,
IF(ISBLANK(AE438),"",
IF(AND(NOT(ISERROR(VLOOKUP(AE438,MonsterTable!$A:$B,MATCH(MonsterTable!$B$1,MonsterTable!$A$1:$B$1,0),0))),OR(ISBLANK(AG438),ISBLANK(AH438))),#N/A,
IFERROR(VLOOKUP(AE438,MonsterTable!$A:$B,MATCH(MonsterTable!$B$1,MonsterTable!$A$1:$B$1,0),0),
IF(OR(NOT(ISBLANK(AG438)),ISBLANK(AH438)),#N/A,
IF(AE438="empty","empty",
VLOOKUP(AE438,MonsterGroupTable!$A:$A,1,0)))))))</f>
        <v/>
      </c>
      <c r="AM438" s="2" t="str">
        <f>IF(AND(ISBLANK(AL438),OR(NOT(ISBLANK(AN438)),NOT(ISBLANK(AO438)))),#N/A,
IF(ISBLANK(AL438),"",
IF(AND(NOT(ISERROR(VLOOKUP(AL438,MonsterTable!$A:$B,MATCH(MonsterTable!$B$1,MonsterTable!$A$1:$B$1,0),0))),OR(ISBLANK(AN438),ISBLANK(AO438))),#N/A,
IFERROR(VLOOKUP(AL438,MonsterTable!$A:$B,MATCH(MonsterTable!$B$1,MonsterTable!$A$1:$B$1,0),0),
IF(OR(NOT(ISBLANK(AN438)),ISBLANK(AO438)),#N/A,
IF(AL438="empty","empty",
VLOOKUP(AL438,MonsterGroupTable!$A:$A,1,0)))))))</f>
        <v/>
      </c>
      <c r="AT438" s="2" t="str">
        <f>IF(AND(ISBLANK(AS438),OR(NOT(ISBLANK(AU438)),NOT(ISBLANK(AV438)))),#N/A,
IF(ISBLANK(AS438),"",
IF(AND(NOT(ISERROR(VLOOKUP(AS438,MonsterTable!$A:$B,MATCH(MonsterTable!$B$1,MonsterTable!$A$1:$B$1,0),0))),OR(ISBLANK(AU438),ISBLANK(AV438))),#N/A,
IFERROR(VLOOKUP(AS438,MonsterTable!$A:$B,MATCH(MonsterTable!$B$1,MonsterTable!$A$1:$B$1,0),0),
IF(OR(NOT(ISBLANK(AU438)),ISBLANK(AV438)),#N/A,
IF(AS438="empty","empty",
VLOOKUP(AS438,MonsterGroupTable!$A:$A,1,0)))))))</f>
        <v/>
      </c>
      <c r="BA438" s="2" t="str">
        <f>IF(AND(ISBLANK(AZ438),OR(NOT(ISBLANK(BB438)),NOT(ISBLANK(BC438)))),#N/A,
IF(ISBLANK(AZ438),"",
IF(AND(NOT(ISERROR(VLOOKUP(AZ438,MonsterTable!$A:$B,MATCH(MonsterTable!$B$1,MonsterTable!$A$1:$B$1,0),0))),OR(ISBLANK(BB438),ISBLANK(BC438))),#N/A,
IFERROR(VLOOKUP(AZ438,MonsterTable!$A:$B,MATCH(MonsterTable!$B$1,MonsterTable!$A$1:$B$1,0),0),
IF(OR(NOT(ISBLANK(BB438)),ISBLANK(BC438)),#N/A,
IF(AZ438="empty","empty",
VLOOKUP(AZ438,MonsterGroupTable!$A:$A,1,0)))))))</f>
        <v/>
      </c>
      <c r="BH438" s="2" t="str">
        <f>IF(AND(ISBLANK(BG438),OR(NOT(ISBLANK(BI438)),NOT(ISBLANK(BJ438)))),#N/A,
IF(ISBLANK(BG438),"",
IF(AND(NOT(ISERROR(VLOOKUP(BG438,MonsterTable!$A:$B,MATCH(MonsterTable!$B$1,MonsterTable!$A$1:$B$1,0),0))),OR(ISBLANK(BI438),ISBLANK(BJ438))),#N/A,
IFERROR(VLOOKUP(BG438,MonsterTable!$A:$B,MATCH(MonsterTable!$B$1,MonsterTable!$A$1:$B$1,0),0),
IF(OR(NOT(ISBLANK(BI438)),ISBLANK(BJ438)),#N/A,
IF(BG438="empty","empty",
VLOOKUP(BG438,MonsterGroupTable!$A:$A,1,0)))))))</f>
        <v/>
      </c>
      <c r="BO438" s="2" t="str">
        <f>IF(AND(ISBLANK(BN438),OR(NOT(ISBLANK(BP438)),NOT(ISBLANK(BQ438)))),#N/A,
IF(ISBLANK(BN438),"",
IF(AND(NOT(ISERROR(VLOOKUP(BN438,MonsterTable!$A:$B,MATCH(MonsterTable!$B$1,MonsterTable!$A$1:$B$1,0),0))),OR(ISBLANK(BP438),ISBLANK(BQ438))),#N/A,
IFERROR(VLOOKUP(BN438,MonsterTable!$A:$B,MATCH(MonsterTable!$B$1,MonsterTable!$A$1:$B$1,0),0),
IF(OR(NOT(ISBLANK(BP438)),ISBLANK(BQ438)),#N/A,
IF(BN438="empty","empty",
VLOOKUP(BN438,MonsterGroupTable!$A:$A,1,0)))))))</f>
        <v/>
      </c>
      <c r="BV438" s="2" t="str">
        <f>IF(AND(ISBLANK(BU438),OR(NOT(ISBLANK(BW438)),NOT(ISBLANK(BX438)))),#N/A,
IF(ISBLANK(BU438),"",
IF(AND(NOT(ISERROR(VLOOKUP(BU438,MonsterTable!$A:$B,MATCH(MonsterTable!$B$1,MonsterTable!$A$1:$B$1,0),0))),OR(ISBLANK(BW438),ISBLANK(BX438))),#N/A,
IFERROR(VLOOKUP(BU438,MonsterTable!$A:$B,MATCH(MonsterTable!$B$1,MonsterTable!$A$1:$B$1,0),0),
IF(OR(NOT(ISBLANK(BW438)),ISBLANK(BX438)),#N/A,
IF(BU438="empty","empty",
VLOOKUP(BU438,MonsterGroupTable!$A:$A,1,0)))))))</f>
        <v/>
      </c>
      <c r="CC438" s="2" t="str">
        <f>IF(AND(ISBLANK(CB438),OR(NOT(ISBLANK(CD438)),NOT(ISBLANK(CE438)))),#N/A,
IF(ISBLANK(CB438),"",
IF(AND(NOT(ISERROR(VLOOKUP(CB438,MonsterTable!$A:$B,MATCH(MonsterTable!$B$1,MonsterTable!$A$1:$B$1,0),0))),OR(ISBLANK(CD438),ISBLANK(CE438))),#N/A,
IFERROR(VLOOKUP(CB438,MonsterTable!$A:$B,MATCH(MonsterTable!$B$1,MonsterTable!$A$1:$B$1,0),0),
IF(OR(NOT(ISBLANK(CD438)),ISBLANK(CE438)),#N/A,
IF(CB438="empty","empty",
VLOOKUP(CB438,MonsterGroupTable!$A:$A,1,0)))))))</f>
        <v/>
      </c>
      <c r="CJ438" s="2" t="str">
        <f>IF(AND(ISBLANK(CI438),OR(NOT(ISBLANK(CK438)),NOT(ISBLANK(CL438)))),#N/A,
IF(ISBLANK(CI438),"",
IF(AND(NOT(ISERROR(VLOOKUP(CI438,MonsterTable!$A:$B,MATCH(MonsterTable!$B$1,MonsterTable!$A$1:$B$1,0),0))),OR(ISBLANK(CK438),ISBLANK(CL438))),#N/A,
IFERROR(VLOOKUP(CI438,MonsterTable!$A:$B,MATCH(MonsterTable!$B$1,MonsterTable!$A$1:$B$1,0),0),
IF(OR(NOT(ISBLANK(CK438)),ISBLANK(CL438)),#N/A,
IF(CI438="empty","empty",
VLOOKUP(CI438,MonsterGroupTable!$A:$A,1,0)))))))</f>
        <v/>
      </c>
    </row>
    <row r="439" spans="1:88">
      <c r="A439">
        <v>10438</v>
      </c>
      <c r="B439">
        <f t="shared" si="12"/>
        <v>1.1000000000000001</v>
      </c>
      <c r="C439">
        <f t="shared" si="12"/>
        <v>1.1000000000000001</v>
      </c>
      <c r="F439">
        <v>1260</v>
      </c>
      <c r="G439">
        <v>36907</v>
      </c>
      <c r="H439">
        <v>0</v>
      </c>
      <c r="I439">
        <v>0</v>
      </c>
      <c r="J439">
        <v>0</v>
      </c>
      <c r="K439" t="s">
        <v>28</v>
      </c>
      <c r="L439" t="s">
        <v>247</v>
      </c>
      <c r="M439" t="s">
        <v>79</v>
      </c>
      <c r="N439" t="s">
        <v>80</v>
      </c>
      <c r="O439">
        <v>0</v>
      </c>
      <c r="P439">
        <v>-4.75</v>
      </c>
      <c r="Q439">
        <v>-3.5</v>
      </c>
      <c r="R439">
        <v>4.75</v>
      </c>
      <c r="S439">
        <v>3</v>
      </c>
      <c r="T439">
        <v>-13.5</v>
      </c>
      <c r="U439">
        <v>2.5499999999999998</v>
      </c>
      <c r="V439">
        <v>-6.75</v>
      </c>
      <c r="W439" t="str">
        <f t="shared" si="13"/>
        <v>g104,5</v>
      </c>
      <c r="X439" s="1" t="s">
        <v>282</v>
      </c>
      <c r="Y439" s="2" t="str">
        <f>IF(AND(ISBLANK(X439),OR(NOT(ISBLANK(Z439)),NOT(ISBLANK(AA439)))),#N/A,
IF(ISBLANK(X439),"",
IF(AND(NOT(ISERROR(VLOOKUP(X439,MonsterTable!$A:$B,MATCH(MonsterTable!$B$1,MonsterTable!$A$1:$B$1,0),0))),OR(ISBLANK(Z439),ISBLANK(AA439))),#N/A,
IFERROR(VLOOKUP(X439,MonsterTable!$A:$B,MATCH(MonsterTable!$B$1,MonsterTable!$A$1:$B$1,0),0),
IF(OR(NOT(ISBLANK(Z439)),ISBLANK(AA439)),#N/A,
IF(X439="empty","empty",
VLOOKUP(X439,MonsterGroupTable!$A:$A,1,0)))))))</f>
        <v>g104</v>
      </c>
      <c r="AA439">
        <v>5</v>
      </c>
      <c r="AF439" s="2" t="str">
        <f>IF(AND(ISBLANK(AE439),OR(NOT(ISBLANK(AG439)),NOT(ISBLANK(AH439)))),#N/A,
IF(ISBLANK(AE439),"",
IF(AND(NOT(ISERROR(VLOOKUP(AE439,MonsterTable!$A:$B,MATCH(MonsterTable!$B$1,MonsterTable!$A$1:$B$1,0),0))),OR(ISBLANK(AG439),ISBLANK(AH439))),#N/A,
IFERROR(VLOOKUP(AE439,MonsterTable!$A:$B,MATCH(MonsterTable!$B$1,MonsterTable!$A$1:$B$1,0),0),
IF(OR(NOT(ISBLANK(AG439)),ISBLANK(AH439)),#N/A,
IF(AE439="empty","empty",
VLOOKUP(AE439,MonsterGroupTable!$A:$A,1,0)))))))</f>
        <v/>
      </c>
      <c r="AM439" s="2" t="str">
        <f>IF(AND(ISBLANK(AL439),OR(NOT(ISBLANK(AN439)),NOT(ISBLANK(AO439)))),#N/A,
IF(ISBLANK(AL439),"",
IF(AND(NOT(ISERROR(VLOOKUP(AL439,MonsterTable!$A:$B,MATCH(MonsterTable!$B$1,MonsterTable!$A$1:$B$1,0),0))),OR(ISBLANK(AN439),ISBLANK(AO439))),#N/A,
IFERROR(VLOOKUP(AL439,MonsterTable!$A:$B,MATCH(MonsterTable!$B$1,MonsterTable!$A$1:$B$1,0),0),
IF(OR(NOT(ISBLANK(AN439)),ISBLANK(AO439)),#N/A,
IF(AL439="empty","empty",
VLOOKUP(AL439,MonsterGroupTable!$A:$A,1,0)))))))</f>
        <v/>
      </c>
      <c r="AT439" s="2" t="str">
        <f>IF(AND(ISBLANK(AS439),OR(NOT(ISBLANK(AU439)),NOT(ISBLANK(AV439)))),#N/A,
IF(ISBLANK(AS439),"",
IF(AND(NOT(ISERROR(VLOOKUP(AS439,MonsterTable!$A:$B,MATCH(MonsterTable!$B$1,MonsterTable!$A$1:$B$1,0),0))),OR(ISBLANK(AU439),ISBLANK(AV439))),#N/A,
IFERROR(VLOOKUP(AS439,MonsterTable!$A:$B,MATCH(MonsterTable!$B$1,MonsterTable!$A$1:$B$1,0),0),
IF(OR(NOT(ISBLANK(AU439)),ISBLANK(AV439)),#N/A,
IF(AS439="empty","empty",
VLOOKUP(AS439,MonsterGroupTable!$A:$A,1,0)))))))</f>
        <v/>
      </c>
      <c r="BA439" s="2" t="str">
        <f>IF(AND(ISBLANK(AZ439),OR(NOT(ISBLANK(BB439)),NOT(ISBLANK(BC439)))),#N/A,
IF(ISBLANK(AZ439),"",
IF(AND(NOT(ISERROR(VLOOKUP(AZ439,MonsterTable!$A:$B,MATCH(MonsterTable!$B$1,MonsterTable!$A$1:$B$1,0),0))),OR(ISBLANK(BB439),ISBLANK(BC439))),#N/A,
IFERROR(VLOOKUP(AZ439,MonsterTable!$A:$B,MATCH(MonsterTable!$B$1,MonsterTable!$A$1:$B$1,0),0),
IF(OR(NOT(ISBLANK(BB439)),ISBLANK(BC439)),#N/A,
IF(AZ439="empty","empty",
VLOOKUP(AZ439,MonsterGroupTable!$A:$A,1,0)))))))</f>
        <v/>
      </c>
      <c r="BH439" s="2" t="str">
        <f>IF(AND(ISBLANK(BG439),OR(NOT(ISBLANK(BI439)),NOT(ISBLANK(BJ439)))),#N/A,
IF(ISBLANK(BG439),"",
IF(AND(NOT(ISERROR(VLOOKUP(BG439,MonsterTable!$A:$B,MATCH(MonsterTable!$B$1,MonsterTable!$A$1:$B$1,0),0))),OR(ISBLANK(BI439),ISBLANK(BJ439))),#N/A,
IFERROR(VLOOKUP(BG439,MonsterTable!$A:$B,MATCH(MonsterTable!$B$1,MonsterTable!$A$1:$B$1,0),0),
IF(OR(NOT(ISBLANK(BI439)),ISBLANK(BJ439)),#N/A,
IF(BG439="empty","empty",
VLOOKUP(BG439,MonsterGroupTable!$A:$A,1,0)))))))</f>
        <v/>
      </c>
      <c r="BO439" s="2" t="str">
        <f>IF(AND(ISBLANK(BN439),OR(NOT(ISBLANK(BP439)),NOT(ISBLANK(BQ439)))),#N/A,
IF(ISBLANK(BN439),"",
IF(AND(NOT(ISERROR(VLOOKUP(BN439,MonsterTable!$A:$B,MATCH(MonsterTable!$B$1,MonsterTable!$A$1:$B$1,0),0))),OR(ISBLANK(BP439),ISBLANK(BQ439))),#N/A,
IFERROR(VLOOKUP(BN439,MonsterTable!$A:$B,MATCH(MonsterTable!$B$1,MonsterTable!$A$1:$B$1,0),0),
IF(OR(NOT(ISBLANK(BP439)),ISBLANK(BQ439)),#N/A,
IF(BN439="empty","empty",
VLOOKUP(BN439,MonsterGroupTable!$A:$A,1,0)))))))</f>
        <v/>
      </c>
      <c r="BV439" s="2" t="str">
        <f>IF(AND(ISBLANK(BU439),OR(NOT(ISBLANK(BW439)),NOT(ISBLANK(BX439)))),#N/A,
IF(ISBLANK(BU439),"",
IF(AND(NOT(ISERROR(VLOOKUP(BU439,MonsterTable!$A:$B,MATCH(MonsterTable!$B$1,MonsterTable!$A$1:$B$1,0),0))),OR(ISBLANK(BW439),ISBLANK(BX439))),#N/A,
IFERROR(VLOOKUP(BU439,MonsterTable!$A:$B,MATCH(MonsterTable!$B$1,MonsterTable!$A$1:$B$1,0),0),
IF(OR(NOT(ISBLANK(BW439)),ISBLANK(BX439)),#N/A,
IF(BU439="empty","empty",
VLOOKUP(BU439,MonsterGroupTable!$A:$A,1,0)))))))</f>
        <v/>
      </c>
      <c r="CC439" s="2" t="str">
        <f>IF(AND(ISBLANK(CB439),OR(NOT(ISBLANK(CD439)),NOT(ISBLANK(CE439)))),#N/A,
IF(ISBLANK(CB439),"",
IF(AND(NOT(ISERROR(VLOOKUP(CB439,MonsterTable!$A:$B,MATCH(MonsterTable!$B$1,MonsterTable!$A$1:$B$1,0),0))),OR(ISBLANK(CD439),ISBLANK(CE439))),#N/A,
IFERROR(VLOOKUP(CB439,MonsterTable!$A:$B,MATCH(MonsterTable!$B$1,MonsterTable!$A$1:$B$1,0),0),
IF(OR(NOT(ISBLANK(CD439)),ISBLANK(CE439)),#N/A,
IF(CB439="empty","empty",
VLOOKUP(CB439,MonsterGroupTable!$A:$A,1,0)))))))</f>
        <v/>
      </c>
      <c r="CJ439" s="2" t="str">
        <f>IF(AND(ISBLANK(CI439),OR(NOT(ISBLANK(CK439)),NOT(ISBLANK(CL439)))),#N/A,
IF(ISBLANK(CI439),"",
IF(AND(NOT(ISERROR(VLOOKUP(CI439,MonsterTable!$A:$B,MATCH(MonsterTable!$B$1,MonsterTable!$A$1:$B$1,0),0))),OR(ISBLANK(CK439),ISBLANK(CL439))),#N/A,
IFERROR(VLOOKUP(CI439,MonsterTable!$A:$B,MATCH(MonsterTable!$B$1,MonsterTable!$A$1:$B$1,0),0),
IF(OR(NOT(ISBLANK(CK439)),ISBLANK(CL439)),#N/A,
IF(CI439="empty","empty",
VLOOKUP(CI439,MonsterGroupTable!$A:$A,1,0)))))))</f>
        <v/>
      </c>
    </row>
    <row r="440" spans="1:88">
      <c r="A440">
        <v>10439</v>
      </c>
      <c r="B440">
        <f t="shared" si="12"/>
        <v>1.1000000000000001</v>
      </c>
      <c r="C440">
        <f t="shared" si="12"/>
        <v>1.1000000000000001</v>
      </c>
      <c r="F440">
        <v>1260</v>
      </c>
      <c r="G440">
        <v>37096</v>
      </c>
      <c r="H440">
        <v>0</v>
      </c>
      <c r="I440">
        <v>0</v>
      </c>
      <c r="J440">
        <v>0</v>
      </c>
      <c r="K440" t="s">
        <v>28</v>
      </c>
      <c r="L440" t="s">
        <v>247</v>
      </c>
      <c r="M440" t="s">
        <v>79</v>
      </c>
      <c r="N440" t="s">
        <v>80</v>
      </c>
      <c r="O440">
        <v>0</v>
      </c>
      <c r="P440">
        <v>-4.75</v>
      </c>
      <c r="Q440">
        <v>-3.5</v>
      </c>
      <c r="R440">
        <v>4.75</v>
      </c>
      <c r="S440">
        <v>3</v>
      </c>
      <c r="T440">
        <v>-13.5</v>
      </c>
      <c r="U440">
        <v>2.5499999999999998</v>
      </c>
      <c r="V440">
        <v>-6.75</v>
      </c>
      <c r="W440" t="str">
        <f t="shared" si="13"/>
        <v>g104,5</v>
      </c>
      <c r="X440" s="1" t="s">
        <v>282</v>
      </c>
      <c r="Y440" s="2" t="str">
        <f>IF(AND(ISBLANK(X440),OR(NOT(ISBLANK(Z440)),NOT(ISBLANK(AA440)))),#N/A,
IF(ISBLANK(X440),"",
IF(AND(NOT(ISERROR(VLOOKUP(X440,MonsterTable!$A:$B,MATCH(MonsterTable!$B$1,MonsterTable!$A$1:$B$1,0),0))),OR(ISBLANK(Z440),ISBLANK(AA440))),#N/A,
IFERROR(VLOOKUP(X440,MonsterTable!$A:$B,MATCH(MonsterTable!$B$1,MonsterTable!$A$1:$B$1,0),0),
IF(OR(NOT(ISBLANK(Z440)),ISBLANK(AA440)),#N/A,
IF(X440="empty","empty",
VLOOKUP(X440,MonsterGroupTable!$A:$A,1,0)))))))</f>
        <v>g104</v>
      </c>
      <c r="AA440">
        <v>5</v>
      </c>
      <c r="AF440" s="2" t="str">
        <f>IF(AND(ISBLANK(AE440),OR(NOT(ISBLANK(AG440)),NOT(ISBLANK(AH440)))),#N/A,
IF(ISBLANK(AE440),"",
IF(AND(NOT(ISERROR(VLOOKUP(AE440,MonsterTable!$A:$B,MATCH(MonsterTable!$B$1,MonsterTable!$A$1:$B$1,0),0))),OR(ISBLANK(AG440),ISBLANK(AH440))),#N/A,
IFERROR(VLOOKUP(AE440,MonsterTable!$A:$B,MATCH(MonsterTable!$B$1,MonsterTable!$A$1:$B$1,0),0),
IF(OR(NOT(ISBLANK(AG440)),ISBLANK(AH440)),#N/A,
IF(AE440="empty","empty",
VLOOKUP(AE440,MonsterGroupTable!$A:$A,1,0)))))))</f>
        <v/>
      </c>
      <c r="AM440" s="2" t="str">
        <f>IF(AND(ISBLANK(AL440),OR(NOT(ISBLANK(AN440)),NOT(ISBLANK(AO440)))),#N/A,
IF(ISBLANK(AL440),"",
IF(AND(NOT(ISERROR(VLOOKUP(AL440,MonsterTable!$A:$B,MATCH(MonsterTable!$B$1,MonsterTable!$A$1:$B$1,0),0))),OR(ISBLANK(AN440),ISBLANK(AO440))),#N/A,
IFERROR(VLOOKUP(AL440,MonsterTable!$A:$B,MATCH(MonsterTable!$B$1,MonsterTable!$A$1:$B$1,0),0),
IF(OR(NOT(ISBLANK(AN440)),ISBLANK(AO440)),#N/A,
IF(AL440="empty","empty",
VLOOKUP(AL440,MonsterGroupTable!$A:$A,1,0)))))))</f>
        <v/>
      </c>
      <c r="AT440" s="2" t="str">
        <f>IF(AND(ISBLANK(AS440),OR(NOT(ISBLANK(AU440)),NOT(ISBLANK(AV440)))),#N/A,
IF(ISBLANK(AS440),"",
IF(AND(NOT(ISERROR(VLOOKUP(AS440,MonsterTable!$A:$B,MATCH(MonsterTable!$B$1,MonsterTable!$A$1:$B$1,0),0))),OR(ISBLANK(AU440),ISBLANK(AV440))),#N/A,
IFERROR(VLOOKUP(AS440,MonsterTable!$A:$B,MATCH(MonsterTable!$B$1,MonsterTable!$A$1:$B$1,0),0),
IF(OR(NOT(ISBLANK(AU440)),ISBLANK(AV440)),#N/A,
IF(AS440="empty","empty",
VLOOKUP(AS440,MonsterGroupTable!$A:$A,1,0)))))))</f>
        <v/>
      </c>
      <c r="BA440" s="2" t="str">
        <f>IF(AND(ISBLANK(AZ440),OR(NOT(ISBLANK(BB440)),NOT(ISBLANK(BC440)))),#N/A,
IF(ISBLANK(AZ440),"",
IF(AND(NOT(ISERROR(VLOOKUP(AZ440,MonsterTable!$A:$B,MATCH(MonsterTable!$B$1,MonsterTable!$A$1:$B$1,0),0))),OR(ISBLANK(BB440),ISBLANK(BC440))),#N/A,
IFERROR(VLOOKUP(AZ440,MonsterTable!$A:$B,MATCH(MonsterTable!$B$1,MonsterTable!$A$1:$B$1,0),0),
IF(OR(NOT(ISBLANK(BB440)),ISBLANK(BC440)),#N/A,
IF(AZ440="empty","empty",
VLOOKUP(AZ440,MonsterGroupTable!$A:$A,1,0)))))))</f>
        <v/>
      </c>
      <c r="BH440" s="2" t="str">
        <f>IF(AND(ISBLANK(BG440),OR(NOT(ISBLANK(BI440)),NOT(ISBLANK(BJ440)))),#N/A,
IF(ISBLANK(BG440),"",
IF(AND(NOT(ISERROR(VLOOKUP(BG440,MonsterTable!$A:$B,MATCH(MonsterTable!$B$1,MonsterTable!$A$1:$B$1,0),0))),OR(ISBLANK(BI440),ISBLANK(BJ440))),#N/A,
IFERROR(VLOOKUP(BG440,MonsterTable!$A:$B,MATCH(MonsterTable!$B$1,MonsterTable!$A$1:$B$1,0),0),
IF(OR(NOT(ISBLANK(BI440)),ISBLANK(BJ440)),#N/A,
IF(BG440="empty","empty",
VLOOKUP(BG440,MonsterGroupTable!$A:$A,1,0)))))))</f>
        <v/>
      </c>
      <c r="BO440" s="2" t="str">
        <f>IF(AND(ISBLANK(BN440),OR(NOT(ISBLANK(BP440)),NOT(ISBLANK(BQ440)))),#N/A,
IF(ISBLANK(BN440),"",
IF(AND(NOT(ISERROR(VLOOKUP(BN440,MonsterTable!$A:$B,MATCH(MonsterTable!$B$1,MonsterTable!$A$1:$B$1,0),0))),OR(ISBLANK(BP440),ISBLANK(BQ440))),#N/A,
IFERROR(VLOOKUP(BN440,MonsterTable!$A:$B,MATCH(MonsterTable!$B$1,MonsterTable!$A$1:$B$1,0),0),
IF(OR(NOT(ISBLANK(BP440)),ISBLANK(BQ440)),#N/A,
IF(BN440="empty","empty",
VLOOKUP(BN440,MonsterGroupTable!$A:$A,1,0)))))))</f>
        <v/>
      </c>
      <c r="BV440" s="2" t="str">
        <f>IF(AND(ISBLANK(BU440),OR(NOT(ISBLANK(BW440)),NOT(ISBLANK(BX440)))),#N/A,
IF(ISBLANK(BU440),"",
IF(AND(NOT(ISERROR(VLOOKUP(BU440,MonsterTable!$A:$B,MATCH(MonsterTable!$B$1,MonsterTable!$A$1:$B$1,0),0))),OR(ISBLANK(BW440),ISBLANK(BX440))),#N/A,
IFERROR(VLOOKUP(BU440,MonsterTable!$A:$B,MATCH(MonsterTable!$B$1,MonsterTable!$A$1:$B$1,0),0),
IF(OR(NOT(ISBLANK(BW440)),ISBLANK(BX440)),#N/A,
IF(BU440="empty","empty",
VLOOKUP(BU440,MonsterGroupTable!$A:$A,1,0)))))))</f>
        <v/>
      </c>
      <c r="CC440" s="2" t="str">
        <f>IF(AND(ISBLANK(CB440),OR(NOT(ISBLANK(CD440)),NOT(ISBLANK(CE440)))),#N/A,
IF(ISBLANK(CB440),"",
IF(AND(NOT(ISERROR(VLOOKUP(CB440,MonsterTable!$A:$B,MATCH(MonsterTable!$B$1,MonsterTable!$A$1:$B$1,0),0))),OR(ISBLANK(CD440),ISBLANK(CE440))),#N/A,
IFERROR(VLOOKUP(CB440,MonsterTable!$A:$B,MATCH(MonsterTable!$B$1,MonsterTable!$A$1:$B$1,0),0),
IF(OR(NOT(ISBLANK(CD440)),ISBLANK(CE440)),#N/A,
IF(CB440="empty","empty",
VLOOKUP(CB440,MonsterGroupTable!$A:$A,1,0)))))))</f>
        <v/>
      </c>
      <c r="CJ440" s="2" t="str">
        <f>IF(AND(ISBLANK(CI440),OR(NOT(ISBLANK(CK440)),NOT(ISBLANK(CL440)))),#N/A,
IF(ISBLANK(CI440),"",
IF(AND(NOT(ISERROR(VLOOKUP(CI440,MonsterTable!$A:$B,MATCH(MonsterTable!$B$1,MonsterTable!$A$1:$B$1,0),0))),OR(ISBLANK(CK440),ISBLANK(CL440))),#N/A,
IFERROR(VLOOKUP(CI440,MonsterTable!$A:$B,MATCH(MonsterTable!$B$1,MonsterTable!$A$1:$B$1,0),0),
IF(OR(NOT(ISBLANK(CK440)),ISBLANK(CL440)),#N/A,
IF(CI440="empty","empty",
VLOOKUP(CI440,MonsterGroupTable!$A:$A,1,0)))))))</f>
        <v/>
      </c>
    </row>
    <row r="441" spans="1:88">
      <c r="A441">
        <v>10440</v>
      </c>
      <c r="B441">
        <f t="shared" si="12"/>
        <v>1.2</v>
      </c>
      <c r="C441">
        <f t="shared" si="12"/>
        <v>1.1000000000000001</v>
      </c>
      <c r="F441">
        <v>1260</v>
      </c>
      <c r="G441">
        <v>37285</v>
      </c>
      <c r="H441">
        <v>0</v>
      </c>
      <c r="I441">
        <v>0</v>
      </c>
      <c r="J441">
        <v>0</v>
      </c>
      <c r="K441" t="s">
        <v>28</v>
      </c>
      <c r="L441" t="s">
        <v>247</v>
      </c>
      <c r="M441" t="s">
        <v>79</v>
      </c>
      <c r="N441" t="s">
        <v>80</v>
      </c>
      <c r="O441">
        <v>0</v>
      </c>
      <c r="P441">
        <v>-4.75</v>
      </c>
      <c r="Q441">
        <v>-3.5</v>
      </c>
      <c r="R441">
        <v>4.75</v>
      </c>
      <c r="S441">
        <v>3</v>
      </c>
      <c r="T441">
        <v>-13.5</v>
      </c>
      <c r="U441">
        <v>2.5499999999999998</v>
      </c>
      <c r="V441">
        <v>-6.75</v>
      </c>
      <c r="W441" t="str">
        <f t="shared" si="13"/>
        <v>g104,5</v>
      </c>
      <c r="X441" s="1" t="s">
        <v>282</v>
      </c>
      <c r="Y441" s="2" t="str">
        <f>IF(AND(ISBLANK(X441),OR(NOT(ISBLANK(Z441)),NOT(ISBLANK(AA441)))),#N/A,
IF(ISBLANK(X441),"",
IF(AND(NOT(ISERROR(VLOOKUP(X441,MonsterTable!$A:$B,MATCH(MonsterTable!$B$1,MonsterTable!$A$1:$B$1,0),0))),OR(ISBLANK(Z441),ISBLANK(AA441))),#N/A,
IFERROR(VLOOKUP(X441,MonsterTable!$A:$B,MATCH(MonsterTable!$B$1,MonsterTable!$A$1:$B$1,0),0),
IF(OR(NOT(ISBLANK(Z441)),ISBLANK(AA441)),#N/A,
IF(X441="empty","empty",
VLOOKUP(X441,MonsterGroupTable!$A:$A,1,0)))))))</f>
        <v>g104</v>
      </c>
      <c r="AA441">
        <v>5</v>
      </c>
      <c r="AF441" s="2" t="str">
        <f>IF(AND(ISBLANK(AE441),OR(NOT(ISBLANK(AG441)),NOT(ISBLANK(AH441)))),#N/A,
IF(ISBLANK(AE441),"",
IF(AND(NOT(ISERROR(VLOOKUP(AE441,MonsterTable!$A:$B,MATCH(MonsterTable!$B$1,MonsterTable!$A$1:$B$1,0),0))),OR(ISBLANK(AG441),ISBLANK(AH441))),#N/A,
IFERROR(VLOOKUP(AE441,MonsterTable!$A:$B,MATCH(MonsterTable!$B$1,MonsterTable!$A$1:$B$1,0),0),
IF(OR(NOT(ISBLANK(AG441)),ISBLANK(AH441)),#N/A,
IF(AE441="empty","empty",
VLOOKUP(AE441,MonsterGroupTable!$A:$A,1,0)))))))</f>
        <v/>
      </c>
      <c r="AM441" s="2" t="str">
        <f>IF(AND(ISBLANK(AL441),OR(NOT(ISBLANK(AN441)),NOT(ISBLANK(AO441)))),#N/A,
IF(ISBLANK(AL441),"",
IF(AND(NOT(ISERROR(VLOOKUP(AL441,MonsterTable!$A:$B,MATCH(MonsterTable!$B$1,MonsterTable!$A$1:$B$1,0),0))),OR(ISBLANK(AN441),ISBLANK(AO441))),#N/A,
IFERROR(VLOOKUP(AL441,MonsterTable!$A:$B,MATCH(MonsterTable!$B$1,MonsterTable!$A$1:$B$1,0),0),
IF(OR(NOT(ISBLANK(AN441)),ISBLANK(AO441)),#N/A,
IF(AL441="empty","empty",
VLOOKUP(AL441,MonsterGroupTable!$A:$A,1,0)))))))</f>
        <v/>
      </c>
      <c r="AT441" s="2" t="str">
        <f>IF(AND(ISBLANK(AS441),OR(NOT(ISBLANK(AU441)),NOT(ISBLANK(AV441)))),#N/A,
IF(ISBLANK(AS441),"",
IF(AND(NOT(ISERROR(VLOOKUP(AS441,MonsterTable!$A:$B,MATCH(MonsterTable!$B$1,MonsterTable!$A$1:$B$1,0),0))),OR(ISBLANK(AU441),ISBLANK(AV441))),#N/A,
IFERROR(VLOOKUP(AS441,MonsterTable!$A:$B,MATCH(MonsterTable!$B$1,MonsterTable!$A$1:$B$1,0),0),
IF(OR(NOT(ISBLANK(AU441)),ISBLANK(AV441)),#N/A,
IF(AS441="empty","empty",
VLOOKUP(AS441,MonsterGroupTable!$A:$A,1,0)))))))</f>
        <v/>
      </c>
      <c r="BA441" s="2" t="str">
        <f>IF(AND(ISBLANK(AZ441),OR(NOT(ISBLANK(BB441)),NOT(ISBLANK(BC441)))),#N/A,
IF(ISBLANK(AZ441),"",
IF(AND(NOT(ISERROR(VLOOKUP(AZ441,MonsterTable!$A:$B,MATCH(MonsterTable!$B$1,MonsterTable!$A$1:$B$1,0),0))),OR(ISBLANK(BB441),ISBLANK(BC441))),#N/A,
IFERROR(VLOOKUP(AZ441,MonsterTable!$A:$B,MATCH(MonsterTable!$B$1,MonsterTable!$A$1:$B$1,0),0),
IF(OR(NOT(ISBLANK(BB441)),ISBLANK(BC441)),#N/A,
IF(AZ441="empty","empty",
VLOOKUP(AZ441,MonsterGroupTable!$A:$A,1,0)))))))</f>
        <v/>
      </c>
      <c r="BH441" s="2" t="str">
        <f>IF(AND(ISBLANK(BG441),OR(NOT(ISBLANK(BI441)),NOT(ISBLANK(BJ441)))),#N/A,
IF(ISBLANK(BG441),"",
IF(AND(NOT(ISERROR(VLOOKUP(BG441,MonsterTable!$A:$B,MATCH(MonsterTable!$B$1,MonsterTable!$A$1:$B$1,0),0))),OR(ISBLANK(BI441),ISBLANK(BJ441))),#N/A,
IFERROR(VLOOKUP(BG441,MonsterTable!$A:$B,MATCH(MonsterTable!$B$1,MonsterTable!$A$1:$B$1,0),0),
IF(OR(NOT(ISBLANK(BI441)),ISBLANK(BJ441)),#N/A,
IF(BG441="empty","empty",
VLOOKUP(BG441,MonsterGroupTable!$A:$A,1,0)))))))</f>
        <v/>
      </c>
      <c r="BO441" s="2" t="str">
        <f>IF(AND(ISBLANK(BN441),OR(NOT(ISBLANK(BP441)),NOT(ISBLANK(BQ441)))),#N/A,
IF(ISBLANK(BN441),"",
IF(AND(NOT(ISERROR(VLOOKUP(BN441,MonsterTable!$A:$B,MATCH(MonsterTable!$B$1,MonsterTable!$A$1:$B$1,0),0))),OR(ISBLANK(BP441),ISBLANK(BQ441))),#N/A,
IFERROR(VLOOKUP(BN441,MonsterTable!$A:$B,MATCH(MonsterTable!$B$1,MonsterTable!$A$1:$B$1,0),0),
IF(OR(NOT(ISBLANK(BP441)),ISBLANK(BQ441)),#N/A,
IF(BN441="empty","empty",
VLOOKUP(BN441,MonsterGroupTable!$A:$A,1,0)))))))</f>
        <v/>
      </c>
      <c r="BV441" s="2" t="str">
        <f>IF(AND(ISBLANK(BU441),OR(NOT(ISBLANK(BW441)),NOT(ISBLANK(BX441)))),#N/A,
IF(ISBLANK(BU441),"",
IF(AND(NOT(ISERROR(VLOOKUP(BU441,MonsterTable!$A:$B,MATCH(MonsterTable!$B$1,MonsterTable!$A$1:$B$1,0),0))),OR(ISBLANK(BW441),ISBLANK(BX441))),#N/A,
IFERROR(VLOOKUP(BU441,MonsterTable!$A:$B,MATCH(MonsterTable!$B$1,MonsterTable!$A$1:$B$1,0),0),
IF(OR(NOT(ISBLANK(BW441)),ISBLANK(BX441)),#N/A,
IF(BU441="empty","empty",
VLOOKUP(BU441,MonsterGroupTable!$A:$A,1,0)))))))</f>
        <v/>
      </c>
      <c r="CC441" s="2" t="str">
        <f>IF(AND(ISBLANK(CB441),OR(NOT(ISBLANK(CD441)),NOT(ISBLANK(CE441)))),#N/A,
IF(ISBLANK(CB441),"",
IF(AND(NOT(ISERROR(VLOOKUP(CB441,MonsterTable!$A:$B,MATCH(MonsterTable!$B$1,MonsterTable!$A$1:$B$1,0),0))),OR(ISBLANK(CD441),ISBLANK(CE441))),#N/A,
IFERROR(VLOOKUP(CB441,MonsterTable!$A:$B,MATCH(MonsterTable!$B$1,MonsterTable!$A$1:$B$1,0),0),
IF(OR(NOT(ISBLANK(CD441)),ISBLANK(CE441)),#N/A,
IF(CB441="empty","empty",
VLOOKUP(CB441,MonsterGroupTable!$A:$A,1,0)))))))</f>
        <v/>
      </c>
      <c r="CJ441" s="2" t="str">
        <f>IF(AND(ISBLANK(CI441),OR(NOT(ISBLANK(CK441)),NOT(ISBLANK(CL441)))),#N/A,
IF(ISBLANK(CI441),"",
IF(AND(NOT(ISERROR(VLOOKUP(CI441,MonsterTable!$A:$B,MATCH(MonsterTable!$B$1,MonsterTable!$A$1:$B$1,0),0))),OR(ISBLANK(CK441),ISBLANK(CL441))),#N/A,
IFERROR(VLOOKUP(CI441,MonsterTable!$A:$B,MATCH(MonsterTable!$B$1,MonsterTable!$A$1:$B$1,0),0),
IF(OR(NOT(ISBLANK(CK441)),ISBLANK(CL441)),#N/A,
IF(CI441="empty","empty",
VLOOKUP(CI441,MonsterGroupTable!$A:$A,1,0)))))))</f>
        <v/>
      </c>
    </row>
    <row r="442" spans="1:88">
      <c r="A442">
        <v>10441</v>
      </c>
      <c r="B442">
        <f t="shared" si="12"/>
        <v>1.1000000000000001</v>
      </c>
      <c r="C442">
        <f t="shared" si="12"/>
        <v>1.1000000000000001</v>
      </c>
      <c r="F442">
        <v>1260</v>
      </c>
      <c r="G442">
        <v>37474</v>
      </c>
      <c r="H442">
        <v>0</v>
      </c>
      <c r="I442">
        <v>0</v>
      </c>
      <c r="J442">
        <v>0</v>
      </c>
      <c r="K442" t="s">
        <v>28</v>
      </c>
      <c r="L442" t="s">
        <v>249</v>
      </c>
      <c r="M442" t="s">
        <v>79</v>
      </c>
      <c r="N442" t="s">
        <v>80</v>
      </c>
      <c r="O442">
        <v>0</v>
      </c>
      <c r="P442">
        <v>-4.75</v>
      </c>
      <c r="Q442">
        <v>-3.5</v>
      </c>
      <c r="R442">
        <v>4.75</v>
      </c>
      <c r="S442">
        <v>3</v>
      </c>
      <c r="T442">
        <v>-13.5</v>
      </c>
      <c r="U442">
        <v>2.5499999999999998</v>
      </c>
      <c r="V442">
        <v>-6.75</v>
      </c>
      <c r="W442" t="str">
        <f t="shared" si="13"/>
        <v>g105,5</v>
      </c>
      <c r="X442" s="1" t="s">
        <v>283</v>
      </c>
      <c r="Y442" s="2" t="str">
        <f>IF(AND(ISBLANK(X442),OR(NOT(ISBLANK(Z442)),NOT(ISBLANK(AA442)))),#N/A,
IF(ISBLANK(X442),"",
IF(AND(NOT(ISERROR(VLOOKUP(X442,MonsterTable!$A:$B,MATCH(MonsterTable!$B$1,MonsterTable!$A$1:$B$1,0),0))),OR(ISBLANK(Z442),ISBLANK(AA442))),#N/A,
IFERROR(VLOOKUP(X442,MonsterTable!$A:$B,MATCH(MonsterTable!$B$1,MonsterTable!$A$1:$B$1,0),0),
IF(OR(NOT(ISBLANK(Z442)),ISBLANK(AA442)),#N/A,
IF(X442="empty","empty",
VLOOKUP(X442,MonsterGroupTable!$A:$A,1,0)))))))</f>
        <v>g105</v>
      </c>
      <c r="AA442">
        <v>5</v>
      </c>
      <c r="AF442" s="2" t="str">
        <f>IF(AND(ISBLANK(AE442),OR(NOT(ISBLANK(AG442)),NOT(ISBLANK(AH442)))),#N/A,
IF(ISBLANK(AE442),"",
IF(AND(NOT(ISERROR(VLOOKUP(AE442,MonsterTable!$A:$B,MATCH(MonsterTable!$B$1,MonsterTable!$A$1:$B$1,0),0))),OR(ISBLANK(AG442),ISBLANK(AH442))),#N/A,
IFERROR(VLOOKUP(AE442,MonsterTable!$A:$B,MATCH(MonsterTable!$B$1,MonsterTable!$A$1:$B$1,0),0),
IF(OR(NOT(ISBLANK(AG442)),ISBLANK(AH442)),#N/A,
IF(AE442="empty","empty",
VLOOKUP(AE442,MonsterGroupTable!$A:$A,1,0)))))))</f>
        <v/>
      </c>
      <c r="AM442" s="2" t="str">
        <f>IF(AND(ISBLANK(AL442),OR(NOT(ISBLANK(AN442)),NOT(ISBLANK(AO442)))),#N/A,
IF(ISBLANK(AL442),"",
IF(AND(NOT(ISERROR(VLOOKUP(AL442,MonsterTable!$A:$B,MATCH(MonsterTable!$B$1,MonsterTable!$A$1:$B$1,0),0))),OR(ISBLANK(AN442),ISBLANK(AO442))),#N/A,
IFERROR(VLOOKUP(AL442,MonsterTable!$A:$B,MATCH(MonsterTable!$B$1,MonsterTable!$A$1:$B$1,0),0),
IF(OR(NOT(ISBLANK(AN442)),ISBLANK(AO442)),#N/A,
IF(AL442="empty","empty",
VLOOKUP(AL442,MonsterGroupTable!$A:$A,1,0)))))))</f>
        <v/>
      </c>
      <c r="AT442" s="2" t="str">
        <f>IF(AND(ISBLANK(AS442),OR(NOT(ISBLANK(AU442)),NOT(ISBLANK(AV442)))),#N/A,
IF(ISBLANK(AS442),"",
IF(AND(NOT(ISERROR(VLOOKUP(AS442,MonsterTable!$A:$B,MATCH(MonsterTable!$B$1,MonsterTable!$A$1:$B$1,0),0))),OR(ISBLANK(AU442),ISBLANK(AV442))),#N/A,
IFERROR(VLOOKUP(AS442,MonsterTable!$A:$B,MATCH(MonsterTable!$B$1,MonsterTable!$A$1:$B$1,0),0),
IF(OR(NOT(ISBLANK(AU442)),ISBLANK(AV442)),#N/A,
IF(AS442="empty","empty",
VLOOKUP(AS442,MonsterGroupTable!$A:$A,1,0)))))))</f>
        <v/>
      </c>
      <c r="BA442" s="2" t="str">
        <f>IF(AND(ISBLANK(AZ442),OR(NOT(ISBLANK(BB442)),NOT(ISBLANK(BC442)))),#N/A,
IF(ISBLANK(AZ442),"",
IF(AND(NOT(ISERROR(VLOOKUP(AZ442,MonsterTable!$A:$B,MATCH(MonsterTable!$B$1,MonsterTable!$A$1:$B$1,0),0))),OR(ISBLANK(BB442),ISBLANK(BC442))),#N/A,
IFERROR(VLOOKUP(AZ442,MonsterTable!$A:$B,MATCH(MonsterTable!$B$1,MonsterTable!$A$1:$B$1,0),0),
IF(OR(NOT(ISBLANK(BB442)),ISBLANK(BC442)),#N/A,
IF(AZ442="empty","empty",
VLOOKUP(AZ442,MonsterGroupTable!$A:$A,1,0)))))))</f>
        <v/>
      </c>
      <c r="BH442" s="2" t="str">
        <f>IF(AND(ISBLANK(BG442),OR(NOT(ISBLANK(BI442)),NOT(ISBLANK(BJ442)))),#N/A,
IF(ISBLANK(BG442),"",
IF(AND(NOT(ISERROR(VLOOKUP(BG442,MonsterTable!$A:$B,MATCH(MonsterTable!$B$1,MonsterTable!$A$1:$B$1,0),0))),OR(ISBLANK(BI442),ISBLANK(BJ442))),#N/A,
IFERROR(VLOOKUP(BG442,MonsterTable!$A:$B,MATCH(MonsterTable!$B$1,MonsterTable!$A$1:$B$1,0),0),
IF(OR(NOT(ISBLANK(BI442)),ISBLANK(BJ442)),#N/A,
IF(BG442="empty","empty",
VLOOKUP(BG442,MonsterGroupTable!$A:$A,1,0)))))))</f>
        <v/>
      </c>
      <c r="BO442" s="2" t="str">
        <f>IF(AND(ISBLANK(BN442),OR(NOT(ISBLANK(BP442)),NOT(ISBLANK(BQ442)))),#N/A,
IF(ISBLANK(BN442),"",
IF(AND(NOT(ISERROR(VLOOKUP(BN442,MonsterTable!$A:$B,MATCH(MonsterTable!$B$1,MonsterTable!$A$1:$B$1,0),0))),OR(ISBLANK(BP442),ISBLANK(BQ442))),#N/A,
IFERROR(VLOOKUP(BN442,MonsterTable!$A:$B,MATCH(MonsterTable!$B$1,MonsterTable!$A$1:$B$1,0),0),
IF(OR(NOT(ISBLANK(BP442)),ISBLANK(BQ442)),#N/A,
IF(BN442="empty","empty",
VLOOKUP(BN442,MonsterGroupTable!$A:$A,1,0)))))))</f>
        <v/>
      </c>
      <c r="BV442" s="2" t="str">
        <f>IF(AND(ISBLANK(BU442),OR(NOT(ISBLANK(BW442)),NOT(ISBLANK(BX442)))),#N/A,
IF(ISBLANK(BU442),"",
IF(AND(NOT(ISERROR(VLOOKUP(BU442,MonsterTable!$A:$B,MATCH(MonsterTable!$B$1,MonsterTable!$A$1:$B$1,0),0))),OR(ISBLANK(BW442),ISBLANK(BX442))),#N/A,
IFERROR(VLOOKUP(BU442,MonsterTable!$A:$B,MATCH(MonsterTable!$B$1,MonsterTable!$A$1:$B$1,0),0),
IF(OR(NOT(ISBLANK(BW442)),ISBLANK(BX442)),#N/A,
IF(BU442="empty","empty",
VLOOKUP(BU442,MonsterGroupTable!$A:$A,1,0)))))))</f>
        <v/>
      </c>
      <c r="CC442" s="2" t="str">
        <f>IF(AND(ISBLANK(CB442),OR(NOT(ISBLANK(CD442)),NOT(ISBLANK(CE442)))),#N/A,
IF(ISBLANK(CB442),"",
IF(AND(NOT(ISERROR(VLOOKUP(CB442,MonsterTable!$A:$B,MATCH(MonsterTable!$B$1,MonsterTable!$A$1:$B$1,0),0))),OR(ISBLANK(CD442),ISBLANK(CE442))),#N/A,
IFERROR(VLOOKUP(CB442,MonsterTable!$A:$B,MATCH(MonsterTable!$B$1,MonsterTable!$A$1:$B$1,0),0),
IF(OR(NOT(ISBLANK(CD442)),ISBLANK(CE442)),#N/A,
IF(CB442="empty","empty",
VLOOKUP(CB442,MonsterGroupTable!$A:$A,1,0)))))))</f>
        <v/>
      </c>
      <c r="CJ442" s="2" t="str">
        <f>IF(AND(ISBLANK(CI442),OR(NOT(ISBLANK(CK442)),NOT(ISBLANK(CL442)))),#N/A,
IF(ISBLANK(CI442),"",
IF(AND(NOT(ISERROR(VLOOKUP(CI442,MonsterTable!$A:$B,MATCH(MonsterTable!$B$1,MonsterTable!$A$1:$B$1,0),0))),OR(ISBLANK(CK442),ISBLANK(CL442))),#N/A,
IFERROR(VLOOKUP(CI442,MonsterTable!$A:$B,MATCH(MonsterTable!$B$1,MonsterTable!$A$1:$B$1,0),0),
IF(OR(NOT(ISBLANK(CK442)),ISBLANK(CL442)),#N/A,
IF(CI442="empty","empty",
VLOOKUP(CI442,MonsterGroupTable!$A:$A,1,0)))))))</f>
        <v/>
      </c>
    </row>
    <row r="443" spans="1:88">
      <c r="A443">
        <v>10442</v>
      </c>
      <c r="B443">
        <f t="shared" si="12"/>
        <v>1.1000000000000001</v>
      </c>
      <c r="C443">
        <f t="shared" si="12"/>
        <v>1.1000000000000001</v>
      </c>
      <c r="F443">
        <v>1260</v>
      </c>
      <c r="G443">
        <v>37663</v>
      </c>
      <c r="H443">
        <v>0</v>
      </c>
      <c r="I443">
        <v>0</v>
      </c>
      <c r="J443">
        <v>0</v>
      </c>
      <c r="K443" t="s">
        <v>28</v>
      </c>
      <c r="L443" t="s">
        <v>249</v>
      </c>
      <c r="M443" t="s">
        <v>79</v>
      </c>
      <c r="N443" t="s">
        <v>80</v>
      </c>
      <c r="O443">
        <v>0</v>
      </c>
      <c r="P443">
        <v>-4.75</v>
      </c>
      <c r="Q443">
        <v>-3.5</v>
      </c>
      <c r="R443">
        <v>4.75</v>
      </c>
      <c r="S443">
        <v>3</v>
      </c>
      <c r="T443">
        <v>-13.5</v>
      </c>
      <c r="U443">
        <v>2.5499999999999998</v>
      </c>
      <c r="V443">
        <v>-6.75</v>
      </c>
      <c r="W443" t="str">
        <f t="shared" si="13"/>
        <v>g105,5</v>
      </c>
      <c r="X443" s="1" t="s">
        <v>283</v>
      </c>
      <c r="Y443" s="2" t="str">
        <f>IF(AND(ISBLANK(X443),OR(NOT(ISBLANK(Z443)),NOT(ISBLANK(AA443)))),#N/A,
IF(ISBLANK(X443),"",
IF(AND(NOT(ISERROR(VLOOKUP(X443,MonsterTable!$A:$B,MATCH(MonsterTable!$B$1,MonsterTable!$A$1:$B$1,0),0))),OR(ISBLANK(Z443),ISBLANK(AA443))),#N/A,
IFERROR(VLOOKUP(X443,MonsterTable!$A:$B,MATCH(MonsterTable!$B$1,MonsterTable!$A$1:$B$1,0),0),
IF(OR(NOT(ISBLANK(Z443)),ISBLANK(AA443)),#N/A,
IF(X443="empty","empty",
VLOOKUP(X443,MonsterGroupTable!$A:$A,1,0)))))))</f>
        <v>g105</v>
      </c>
      <c r="AA443">
        <v>5</v>
      </c>
      <c r="AF443" s="2" t="str">
        <f>IF(AND(ISBLANK(AE443),OR(NOT(ISBLANK(AG443)),NOT(ISBLANK(AH443)))),#N/A,
IF(ISBLANK(AE443),"",
IF(AND(NOT(ISERROR(VLOOKUP(AE443,MonsterTable!$A:$B,MATCH(MonsterTable!$B$1,MonsterTable!$A$1:$B$1,0),0))),OR(ISBLANK(AG443),ISBLANK(AH443))),#N/A,
IFERROR(VLOOKUP(AE443,MonsterTable!$A:$B,MATCH(MonsterTable!$B$1,MonsterTable!$A$1:$B$1,0),0),
IF(OR(NOT(ISBLANK(AG443)),ISBLANK(AH443)),#N/A,
IF(AE443="empty","empty",
VLOOKUP(AE443,MonsterGroupTable!$A:$A,1,0)))))))</f>
        <v/>
      </c>
      <c r="AM443" s="2" t="str">
        <f>IF(AND(ISBLANK(AL443),OR(NOT(ISBLANK(AN443)),NOT(ISBLANK(AO443)))),#N/A,
IF(ISBLANK(AL443),"",
IF(AND(NOT(ISERROR(VLOOKUP(AL443,MonsterTable!$A:$B,MATCH(MonsterTable!$B$1,MonsterTable!$A$1:$B$1,0),0))),OR(ISBLANK(AN443),ISBLANK(AO443))),#N/A,
IFERROR(VLOOKUP(AL443,MonsterTable!$A:$B,MATCH(MonsterTable!$B$1,MonsterTable!$A$1:$B$1,0),0),
IF(OR(NOT(ISBLANK(AN443)),ISBLANK(AO443)),#N/A,
IF(AL443="empty","empty",
VLOOKUP(AL443,MonsterGroupTable!$A:$A,1,0)))))))</f>
        <v/>
      </c>
      <c r="AT443" s="2" t="str">
        <f>IF(AND(ISBLANK(AS443),OR(NOT(ISBLANK(AU443)),NOT(ISBLANK(AV443)))),#N/A,
IF(ISBLANK(AS443),"",
IF(AND(NOT(ISERROR(VLOOKUP(AS443,MonsterTable!$A:$B,MATCH(MonsterTable!$B$1,MonsterTable!$A$1:$B$1,0),0))),OR(ISBLANK(AU443),ISBLANK(AV443))),#N/A,
IFERROR(VLOOKUP(AS443,MonsterTable!$A:$B,MATCH(MonsterTable!$B$1,MonsterTable!$A$1:$B$1,0),0),
IF(OR(NOT(ISBLANK(AU443)),ISBLANK(AV443)),#N/A,
IF(AS443="empty","empty",
VLOOKUP(AS443,MonsterGroupTable!$A:$A,1,0)))))))</f>
        <v/>
      </c>
      <c r="BA443" s="2" t="str">
        <f>IF(AND(ISBLANK(AZ443),OR(NOT(ISBLANK(BB443)),NOT(ISBLANK(BC443)))),#N/A,
IF(ISBLANK(AZ443),"",
IF(AND(NOT(ISERROR(VLOOKUP(AZ443,MonsterTable!$A:$B,MATCH(MonsterTable!$B$1,MonsterTable!$A$1:$B$1,0),0))),OR(ISBLANK(BB443),ISBLANK(BC443))),#N/A,
IFERROR(VLOOKUP(AZ443,MonsterTable!$A:$B,MATCH(MonsterTable!$B$1,MonsterTable!$A$1:$B$1,0),0),
IF(OR(NOT(ISBLANK(BB443)),ISBLANK(BC443)),#N/A,
IF(AZ443="empty","empty",
VLOOKUP(AZ443,MonsterGroupTable!$A:$A,1,0)))))))</f>
        <v/>
      </c>
      <c r="BH443" s="2" t="str">
        <f>IF(AND(ISBLANK(BG443),OR(NOT(ISBLANK(BI443)),NOT(ISBLANK(BJ443)))),#N/A,
IF(ISBLANK(BG443),"",
IF(AND(NOT(ISERROR(VLOOKUP(BG443,MonsterTable!$A:$B,MATCH(MonsterTable!$B$1,MonsterTable!$A$1:$B$1,0),0))),OR(ISBLANK(BI443),ISBLANK(BJ443))),#N/A,
IFERROR(VLOOKUP(BG443,MonsterTable!$A:$B,MATCH(MonsterTable!$B$1,MonsterTable!$A$1:$B$1,0),0),
IF(OR(NOT(ISBLANK(BI443)),ISBLANK(BJ443)),#N/A,
IF(BG443="empty","empty",
VLOOKUP(BG443,MonsterGroupTable!$A:$A,1,0)))))))</f>
        <v/>
      </c>
      <c r="BO443" s="2" t="str">
        <f>IF(AND(ISBLANK(BN443),OR(NOT(ISBLANK(BP443)),NOT(ISBLANK(BQ443)))),#N/A,
IF(ISBLANK(BN443),"",
IF(AND(NOT(ISERROR(VLOOKUP(BN443,MonsterTable!$A:$B,MATCH(MonsterTable!$B$1,MonsterTable!$A$1:$B$1,0),0))),OR(ISBLANK(BP443),ISBLANK(BQ443))),#N/A,
IFERROR(VLOOKUP(BN443,MonsterTable!$A:$B,MATCH(MonsterTable!$B$1,MonsterTable!$A$1:$B$1,0),0),
IF(OR(NOT(ISBLANK(BP443)),ISBLANK(BQ443)),#N/A,
IF(BN443="empty","empty",
VLOOKUP(BN443,MonsterGroupTable!$A:$A,1,0)))))))</f>
        <v/>
      </c>
      <c r="BV443" s="2" t="str">
        <f>IF(AND(ISBLANK(BU443),OR(NOT(ISBLANK(BW443)),NOT(ISBLANK(BX443)))),#N/A,
IF(ISBLANK(BU443),"",
IF(AND(NOT(ISERROR(VLOOKUP(BU443,MonsterTable!$A:$B,MATCH(MonsterTable!$B$1,MonsterTable!$A$1:$B$1,0),0))),OR(ISBLANK(BW443),ISBLANK(BX443))),#N/A,
IFERROR(VLOOKUP(BU443,MonsterTable!$A:$B,MATCH(MonsterTable!$B$1,MonsterTable!$A$1:$B$1,0),0),
IF(OR(NOT(ISBLANK(BW443)),ISBLANK(BX443)),#N/A,
IF(BU443="empty","empty",
VLOOKUP(BU443,MonsterGroupTable!$A:$A,1,0)))))))</f>
        <v/>
      </c>
      <c r="CC443" s="2" t="str">
        <f>IF(AND(ISBLANK(CB443),OR(NOT(ISBLANK(CD443)),NOT(ISBLANK(CE443)))),#N/A,
IF(ISBLANK(CB443),"",
IF(AND(NOT(ISERROR(VLOOKUP(CB443,MonsterTable!$A:$B,MATCH(MonsterTable!$B$1,MonsterTable!$A$1:$B$1,0),0))),OR(ISBLANK(CD443),ISBLANK(CE443))),#N/A,
IFERROR(VLOOKUP(CB443,MonsterTable!$A:$B,MATCH(MonsterTable!$B$1,MonsterTable!$A$1:$B$1,0),0),
IF(OR(NOT(ISBLANK(CD443)),ISBLANK(CE443)),#N/A,
IF(CB443="empty","empty",
VLOOKUP(CB443,MonsterGroupTable!$A:$A,1,0)))))))</f>
        <v/>
      </c>
      <c r="CJ443" s="2" t="str">
        <f>IF(AND(ISBLANK(CI443),OR(NOT(ISBLANK(CK443)),NOT(ISBLANK(CL443)))),#N/A,
IF(ISBLANK(CI443),"",
IF(AND(NOT(ISERROR(VLOOKUP(CI443,MonsterTable!$A:$B,MATCH(MonsterTable!$B$1,MonsterTable!$A$1:$B$1,0),0))),OR(ISBLANK(CK443),ISBLANK(CL443))),#N/A,
IFERROR(VLOOKUP(CI443,MonsterTable!$A:$B,MATCH(MonsterTable!$B$1,MonsterTable!$A$1:$B$1,0),0),
IF(OR(NOT(ISBLANK(CK443)),ISBLANK(CL443)),#N/A,
IF(CI443="empty","empty",
VLOOKUP(CI443,MonsterGroupTable!$A:$A,1,0)))))))</f>
        <v/>
      </c>
    </row>
    <row r="444" spans="1:88">
      <c r="A444">
        <v>10443</v>
      </c>
      <c r="B444">
        <f t="shared" si="12"/>
        <v>1.1000000000000001</v>
      </c>
      <c r="C444">
        <f t="shared" si="12"/>
        <v>1.1000000000000001</v>
      </c>
      <c r="F444">
        <v>1260</v>
      </c>
      <c r="G444">
        <v>37852</v>
      </c>
      <c r="H444">
        <v>0</v>
      </c>
      <c r="I444">
        <v>0</v>
      </c>
      <c r="J444">
        <v>0</v>
      </c>
      <c r="K444" t="s">
        <v>28</v>
      </c>
      <c r="L444" t="s">
        <v>249</v>
      </c>
      <c r="M444" t="s">
        <v>79</v>
      </c>
      <c r="N444" t="s">
        <v>80</v>
      </c>
      <c r="O444">
        <v>0</v>
      </c>
      <c r="P444">
        <v>-4.75</v>
      </c>
      <c r="Q444">
        <v>-3.5</v>
      </c>
      <c r="R444">
        <v>4.75</v>
      </c>
      <c r="S444">
        <v>3</v>
      </c>
      <c r="T444">
        <v>-13.5</v>
      </c>
      <c r="U444">
        <v>2.5499999999999998</v>
      </c>
      <c r="V444">
        <v>-6.75</v>
      </c>
      <c r="W444" t="str">
        <f t="shared" si="13"/>
        <v>g105,5</v>
      </c>
      <c r="X444" s="1" t="s">
        <v>283</v>
      </c>
      <c r="Y444" s="2" t="str">
        <f>IF(AND(ISBLANK(X444),OR(NOT(ISBLANK(Z444)),NOT(ISBLANK(AA444)))),#N/A,
IF(ISBLANK(X444),"",
IF(AND(NOT(ISERROR(VLOOKUP(X444,MonsterTable!$A:$B,MATCH(MonsterTable!$B$1,MonsterTable!$A$1:$B$1,0),0))),OR(ISBLANK(Z444),ISBLANK(AA444))),#N/A,
IFERROR(VLOOKUP(X444,MonsterTable!$A:$B,MATCH(MonsterTable!$B$1,MonsterTable!$A$1:$B$1,0),0),
IF(OR(NOT(ISBLANK(Z444)),ISBLANK(AA444)),#N/A,
IF(X444="empty","empty",
VLOOKUP(X444,MonsterGroupTable!$A:$A,1,0)))))))</f>
        <v>g105</v>
      </c>
      <c r="AA444">
        <v>5</v>
      </c>
      <c r="AF444" s="2" t="str">
        <f>IF(AND(ISBLANK(AE444),OR(NOT(ISBLANK(AG444)),NOT(ISBLANK(AH444)))),#N/A,
IF(ISBLANK(AE444),"",
IF(AND(NOT(ISERROR(VLOOKUP(AE444,MonsterTable!$A:$B,MATCH(MonsterTable!$B$1,MonsterTable!$A$1:$B$1,0),0))),OR(ISBLANK(AG444),ISBLANK(AH444))),#N/A,
IFERROR(VLOOKUP(AE444,MonsterTable!$A:$B,MATCH(MonsterTable!$B$1,MonsterTable!$A$1:$B$1,0),0),
IF(OR(NOT(ISBLANK(AG444)),ISBLANK(AH444)),#N/A,
IF(AE444="empty","empty",
VLOOKUP(AE444,MonsterGroupTable!$A:$A,1,0)))))))</f>
        <v/>
      </c>
      <c r="AM444" s="2" t="str">
        <f>IF(AND(ISBLANK(AL444),OR(NOT(ISBLANK(AN444)),NOT(ISBLANK(AO444)))),#N/A,
IF(ISBLANK(AL444),"",
IF(AND(NOT(ISERROR(VLOOKUP(AL444,MonsterTable!$A:$B,MATCH(MonsterTable!$B$1,MonsterTable!$A$1:$B$1,0),0))),OR(ISBLANK(AN444),ISBLANK(AO444))),#N/A,
IFERROR(VLOOKUP(AL444,MonsterTable!$A:$B,MATCH(MonsterTable!$B$1,MonsterTable!$A$1:$B$1,0),0),
IF(OR(NOT(ISBLANK(AN444)),ISBLANK(AO444)),#N/A,
IF(AL444="empty","empty",
VLOOKUP(AL444,MonsterGroupTable!$A:$A,1,0)))))))</f>
        <v/>
      </c>
      <c r="AT444" s="2" t="str">
        <f>IF(AND(ISBLANK(AS444),OR(NOT(ISBLANK(AU444)),NOT(ISBLANK(AV444)))),#N/A,
IF(ISBLANK(AS444),"",
IF(AND(NOT(ISERROR(VLOOKUP(AS444,MonsterTable!$A:$B,MATCH(MonsterTable!$B$1,MonsterTable!$A$1:$B$1,0),0))),OR(ISBLANK(AU444),ISBLANK(AV444))),#N/A,
IFERROR(VLOOKUP(AS444,MonsterTable!$A:$B,MATCH(MonsterTable!$B$1,MonsterTable!$A$1:$B$1,0),0),
IF(OR(NOT(ISBLANK(AU444)),ISBLANK(AV444)),#N/A,
IF(AS444="empty","empty",
VLOOKUP(AS444,MonsterGroupTable!$A:$A,1,0)))))))</f>
        <v/>
      </c>
      <c r="BA444" s="2" t="str">
        <f>IF(AND(ISBLANK(AZ444),OR(NOT(ISBLANK(BB444)),NOT(ISBLANK(BC444)))),#N/A,
IF(ISBLANK(AZ444),"",
IF(AND(NOT(ISERROR(VLOOKUP(AZ444,MonsterTable!$A:$B,MATCH(MonsterTable!$B$1,MonsterTable!$A$1:$B$1,0),0))),OR(ISBLANK(BB444),ISBLANK(BC444))),#N/A,
IFERROR(VLOOKUP(AZ444,MonsterTable!$A:$B,MATCH(MonsterTable!$B$1,MonsterTable!$A$1:$B$1,0),0),
IF(OR(NOT(ISBLANK(BB444)),ISBLANK(BC444)),#N/A,
IF(AZ444="empty","empty",
VLOOKUP(AZ444,MonsterGroupTable!$A:$A,1,0)))))))</f>
        <v/>
      </c>
      <c r="BH444" s="2" t="str">
        <f>IF(AND(ISBLANK(BG444),OR(NOT(ISBLANK(BI444)),NOT(ISBLANK(BJ444)))),#N/A,
IF(ISBLANK(BG444),"",
IF(AND(NOT(ISERROR(VLOOKUP(BG444,MonsterTable!$A:$B,MATCH(MonsterTable!$B$1,MonsterTable!$A$1:$B$1,0),0))),OR(ISBLANK(BI444),ISBLANK(BJ444))),#N/A,
IFERROR(VLOOKUP(BG444,MonsterTable!$A:$B,MATCH(MonsterTable!$B$1,MonsterTable!$A$1:$B$1,0),0),
IF(OR(NOT(ISBLANK(BI444)),ISBLANK(BJ444)),#N/A,
IF(BG444="empty","empty",
VLOOKUP(BG444,MonsterGroupTable!$A:$A,1,0)))))))</f>
        <v/>
      </c>
      <c r="BO444" s="2" t="str">
        <f>IF(AND(ISBLANK(BN444),OR(NOT(ISBLANK(BP444)),NOT(ISBLANK(BQ444)))),#N/A,
IF(ISBLANK(BN444),"",
IF(AND(NOT(ISERROR(VLOOKUP(BN444,MonsterTable!$A:$B,MATCH(MonsterTable!$B$1,MonsterTable!$A$1:$B$1,0),0))),OR(ISBLANK(BP444),ISBLANK(BQ444))),#N/A,
IFERROR(VLOOKUP(BN444,MonsterTable!$A:$B,MATCH(MonsterTable!$B$1,MonsterTable!$A$1:$B$1,0),0),
IF(OR(NOT(ISBLANK(BP444)),ISBLANK(BQ444)),#N/A,
IF(BN444="empty","empty",
VLOOKUP(BN444,MonsterGroupTable!$A:$A,1,0)))))))</f>
        <v/>
      </c>
      <c r="BV444" s="2" t="str">
        <f>IF(AND(ISBLANK(BU444),OR(NOT(ISBLANK(BW444)),NOT(ISBLANK(BX444)))),#N/A,
IF(ISBLANK(BU444),"",
IF(AND(NOT(ISERROR(VLOOKUP(BU444,MonsterTable!$A:$B,MATCH(MonsterTable!$B$1,MonsterTable!$A$1:$B$1,0),0))),OR(ISBLANK(BW444),ISBLANK(BX444))),#N/A,
IFERROR(VLOOKUP(BU444,MonsterTable!$A:$B,MATCH(MonsterTable!$B$1,MonsterTable!$A$1:$B$1,0),0),
IF(OR(NOT(ISBLANK(BW444)),ISBLANK(BX444)),#N/A,
IF(BU444="empty","empty",
VLOOKUP(BU444,MonsterGroupTable!$A:$A,1,0)))))))</f>
        <v/>
      </c>
      <c r="CC444" s="2" t="str">
        <f>IF(AND(ISBLANK(CB444),OR(NOT(ISBLANK(CD444)),NOT(ISBLANK(CE444)))),#N/A,
IF(ISBLANK(CB444),"",
IF(AND(NOT(ISERROR(VLOOKUP(CB444,MonsterTable!$A:$B,MATCH(MonsterTable!$B$1,MonsterTable!$A$1:$B$1,0),0))),OR(ISBLANK(CD444),ISBLANK(CE444))),#N/A,
IFERROR(VLOOKUP(CB444,MonsterTable!$A:$B,MATCH(MonsterTable!$B$1,MonsterTable!$A$1:$B$1,0),0),
IF(OR(NOT(ISBLANK(CD444)),ISBLANK(CE444)),#N/A,
IF(CB444="empty","empty",
VLOOKUP(CB444,MonsterGroupTable!$A:$A,1,0)))))))</f>
        <v/>
      </c>
      <c r="CJ444" s="2" t="str">
        <f>IF(AND(ISBLANK(CI444),OR(NOT(ISBLANK(CK444)),NOT(ISBLANK(CL444)))),#N/A,
IF(ISBLANK(CI444),"",
IF(AND(NOT(ISERROR(VLOOKUP(CI444,MonsterTable!$A:$B,MATCH(MonsterTable!$B$1,MonsterTable!$A$1:$B$1,0),0))),OR(ISBLANK(CK444),ISBLANK(CL444))),#N/A,
IFERROR(VLOOKUP(CI444,MonsterTable!$A:$B,MATCH(MonsterTable!$B$1,MonsterTable!$A$1:$B$1,0),0),
IF(OR(NOT(ISBLANK(CK444)),ISBLANK(CL444)),#N/A,
IF(CI444="empty","empty",
VLOOKUP(CI444,MonsterGroupTable!$A:$A,1,0)))))))</f>
        <v/>
      </c>
    </row>
    <row r="445" spans="1:88">
      <c r="A445">
        <v>10444</v>
      </c>
      <c r="B445">
        <f t="shared" si="12"/>
        <v>1.1000000000000001</v>
      </c>
      <c r="C445">
        <f t="shared" si="12"/>
        <v>1.1000000000000001</v>
      </c>
      <c r="F445">
        <v>1260</v>
      </c>
      <c r="G445">
        <v>38041</v>
      </c>
      <c r="H445">
        <v>0</v>
      </c>
      <c r="I445">
        <v>0</v>
      </c>
      <c r="J445">
        <v>0</v>
      </c>
      <c r="K445" t="s">
        <v>28</v>
      </c>
      <c r="L445" t="s">
        <v>249</v>
      </c>
      <c r="M445" t="s">
        <v>79</v>
      </c>
      <c r="N445" t="s">
        <v>80</v>
      </c>
      <c r="O445">
        <v>0</v>
      </c>
      <c r="P445">
        <v>-4.75</v>
      </c>
      <c r="Q445">
        <v>-3.5</v>
      </c>
      <c r="R445">
        <v>4.75</v>
      </c>
      <c r="S445">
        <v>3</v>
      </c>
      <c r="T445">
        <v>-13.5</v>
      </c>
      <c r="U445">
        <v>2.5499999999999998</v>
      </c>
      <c r="V445">
        <v>-6.75</v>
      </c>
      <c r="W445" t="str">
        <f t="shared" si="13"/>
        <v>g105,5</v>
      </c>
      <c r="X445" s="1" t="s">
        <v>283</v>
      </c>
      <c r="Y445" s="2" t="str">
        <f>IF(AND(ISBLANK(X445),OR(NOT(ISBLANK(Z445)),NOT(ISBLANK(AA445)))),#N/A,
IF(ISBLANK(X445),"",
IF(AND(NOT(ISERROR(VLOOKUP(X445,MonsterTable!$A:$B,MATCH(MonsterTable!$B$1,MonsterTable!$A$1:$B$1,0),0))),OR(ISBLANK(Z445),ISBLANK(AA445))),#N/A,
IFERROR(VLOOKUP(X445,MonsterTable!$A:$B,MATCH(MonsterTable!$B$1,MonsterTable!$A$1:$B$1,0),0),
IF(OR(NOT(ISBLANK(Z445)),ISBLANK(AA445)),#N/A,
IF(X445="empty","empty",
VLOOKUP(X445,MonsterGroupTable!$A:$A,1,0)))))))</f>
        <v>g105</v>
      </c>
      <c r="AA445">
        <v>5</v>
      </c>
      <c r="AF445" s="2" t="str">
        <f>IF(AND(ISBLANK(AE445),OR(NOT(ISBLANK(AG445)),NOT(ISBLANK(AH445)))),#N/A,
IF(ISBLANK(AE445),"",
IF(AND(NOT(ISERROR(VLOOKUP(AE445,MonsterTable!$A:$B,MATCH(MonsterTable!$B$1,MonsterTable!$A$1:$B$1,0),0))),OR(ISBLANK(AG445),ISBLANK(AH445))),#N/A,
IFERROR(VLOOKUP(AE445,MonsterTable!$A:$B,MATCH(MonsterTable!$B$1,MonsterTable!$A$1:$B$1,0),0),
IF(OR(NOT(ISBLANK(AG445)),ISBLANK(AH445)),#N/A,
IF(AE445="empty","empty",
VLOOKUP(AE445,MonsterGroupTable!$A:$A,1,0)))))))</f>
        <v/>
      </c>
      <c r="AM445" s="2" t="str">
        <f>IF(AND(ISBLANK(AL445),OR(NOT(ISBLANK(AN445)),NOT(ISBLANK(AO445)))),#N/A,
IF(ISBLANK(AL445),"",
IF(AND(NOT(ISERROR(VLOOKUP(AL445,MonsterTable!$A:$B,MATCH(MonsterTable!$B$1,MonsterTable!$A$1:$B$1,0),0))),OR(ISBLANK(AN445),ISBLANK(AO445))),#N/A,
IFERROR(VLOOKUP(AL445,MonsterTable!$A:$B,MATCH(MonsterTable!$B$1,MonsterTable!$A$1:$B$1,0),0),
IF(OR(NOT(ISBLANK(AN445)),ISBLANK(AO445)),#N/A,
IF(AL445="empty","empty",
VLOOKUP(AL445,MonsterGroupTable!$A:$A,1,0)))))))</f>
        <v/>
      </c>
      <c r="AT445" s="2" t="str">
        <f>IF(AND(ISBLANK(AS445),OR(NOT(ISBLANK(AU445)),NOT(ISBLANK(AV445)))),#N/A,
IF(ISBLANK(AS445),"",
IF(AND(NOT(ISERROR(VLOOKUP(AS445,MonsterTable!$A:$B,MATCH(MonsterTable!$B$1,MonsterTable!$A$1:$B$1,0),0))),OR(ISBLANK(AU445),ISBLANK(AV445))),#N/A,
IFERROR(VLOOKUP(AS445,MonsterTable!$A:$B,MATCH(MonsterTable!$B$1,MonsterTable!$A$1:$B$1,0),0),
IF(OR(NOT(ISBLANK(AU445)),ISBLANK(AV445)),#N/A,
IF(AS445="empty","empty",
VLOOKUP(AS445,MonsterGroupTable!$A:$A,1,0)))))))</f>
        <v/>
      </c>
      <c r="BA445" s="2" t="str">
        <f>IF(AND(ISBLANK(AZ445),OR(NOT(ISBLANK(BB445)),NOT(ISBLANK(BC445)))),#N/A,
IF(ISBLANK(AZ445),"",
IF(AND(NOT(ISERROR(VLOOKUP(AZ445,MonsterTable!$A:$B,MATCH(MonsterTable!$B$1,MonsterTable!$A$1:$B$1,0),0))),OR(ISBLANK(BB445),ISBLANK(BC445))),#N/A,
IFERROR(VLOOKUP(AZ445,MonsterTable!$A:$B,MATCH(MonsterTable!$B$1,MonsterTable!$A$1:$B$1,0),0),
IF(OR(NOT(ISBLANK(BB445)),ISBLANK(BC445)),#N/A,
IF(AZ445="empty","empty",
VLOOKUP(AZ445,MonsterGroupTable!$A:$A,1,0)))))))</f>
        <v/>
      </c>
      <c r="BH445" s="2" t="str">
        <f>IF(AND(ISBLANK(BG445),OR(NOT(ISBLANK(BI445)),NOT(ISBLANK(BJ445)))),#N/A,
IF(ISBLANK(BG445),"",
IF(AND(NOT(ISERROR(VLOOKUP(BG445,MonsterTable!$A:$B,MATCH(MonsterTable!$B$1,MonsterTable!$A$1:$B$1,0),0))),OR(ISBLANK(BI445),ISBLANK(BJ445))),#N/A,
IFERROR(VLOOKUP(BG445,MonsterTable!$A:$B,MATCH(MonsterTable!$B$1,MonsterTable!$A$1:$B$1,0),0),
IF(OR(NOT(ISBLANK(BI445)),ISBLANK(BJ445)),#N/A,
IF(BG445="empty","empty",
VLOOKUP(BG445,MonsterGroupTable!$A:$A,1,0)))))))</f>
        <v/>
      </c>
      <c r="BO445" s="2" t="str">
        <f>IF(AND(ISBLANK(BN445),OR(NOT(ISBLANK(BP445)),NOT(ISBLANK(BQ445)))),#N/A,
IF(ISBLANK(BN445),"",
IF(AND(NOT(ISERROR(VLOOKUP(BN445,MonsterTable!$A:$B,MATCH(MonsterTable!$B$1,MonsterTable!$A$1:$B$1,0),0))),OR(ISBLANK(BP445),ISBLANK(BQ445))),#N/A,
IFERROR(VLOOKUP(BN445,MonsterTable!$A:$B,MATCH(MonsterTable!$B$1,MonsterTable!$A$1:$B$1,0),0),
IF(OR(NOT(ISBLANK(BP445)),ISBLANK(BQ445)),#N/A,
IF(BN445="empty","empty",
VLOOKUP(BN445,MonsterGroupTable!$A:$A,1,0)))))))</f>
        <v/>
      </c>
      <c r="BV445" s="2" t="str">
        <f>IF(AND(ISBLANK(BU445),OR(NOT(ISBLANK(BW445)),NOT(ISBLANK(BX445)))),#N/A,
IF(ISBLANK(BU445),"",
IF(AND(NOT(ISERROR(VLOOKUP(BU445,MonsterTable!$A:$B,MATCH(MonsterTable!$B$1,MonsterTable!$A$1:$B$1,0),0))),OR(ISBLANK(BW445),ISBLANK(BX445))),#N/A,
IFERROR(VLOOKUP(BU445,MonsterTable!$A:$B,MATCH(MonsterTable!$B$1,MonsterTable!$A$1:$B$1,0),0),
IF(OR(NOT(ISBLANK(BW445)),ISBLANK(BX445)),#N/A,
IF(BU445="empty","empty",
VLOOKUP(BU445,MonsterGroupTable!$A:$A,1,0)))))))</f>
        <v/>
      </c>
      <c r="CC445" s="2" t="str">
        <f>IF(AND(ISBLANK(CB445),OR(NOT(ISBLANK(CD445)),NOT(ISBLANK(CE445)))),#N/A,
IF(ISBLANK(CB445),"",
IF(AND(NOT(ISERROR(VLOOKUP(CB445,MonsterTable!$A:$B,MATCH(MonsterTable!$B$1,MonsterTable!$A$1:$B$1,0),0))),OR(ISBLANK(CD445),ISBLANK(CE445))),#N/A,
IFERROR(VLOOKUP(CB445,MonsterTable!$A:$B,MATCH(MonsterTable!$B$1,MonsterTable!$A$1:$B$1,0),0),
IF(OR(NOT(ISBLANK(CD445)),ISBLANK(CE445)),#N/A,
IF(CB445="empty","empty",
VLOOKUP(CB445,MonsterGroupTable!$A:$A,1,0)))))))</f>
        <v/>
      </c>
      <c r="CJ445" s="2" t="str">
        <f>IF(AND(ISBLANK(CI445),OR(NOT(ISBLANK(CK445)),NOT(ISBLANK(CL445)))),#N/A,
IF(ISBLANK(CI445),"",
IF(AND(NOT(ISERROR(VLOOKUP(CI445,MonsterTable!$A:$B,MATCH(MonsterTable!$B$1,MonsterTable!$A$1:$B$1,0),0))),OR(ISBLANK(CK445),ISBLANK(CL445))),#N/A,
IFERROR(VLOOKUP(CI445,MonsterTable!$A:$B,MATCH(MonsterTable!$B$1,MonsterTable!$A$1:$B$1,0),0),
IF(OR(NOT(ISBLANK(CK445)),ISBLANK(CL445)),#N/A,
IF(CI445="empty","empty",
VLOOKUP(CI445,MonsterGroupTable!$A:$A,1,0)))))))</f>
        <v/>
      </c>
    </row>
    <row r="446" spans="1:88">
      <c r="A446">
        <v>10445</v>
      </c>
      <c r="B446">
        <f t="shared" si="12"/>
        <v>1.1000000000000001</v>
      </c>
      <c r="C446">
        <f t="shared" si="12"/>
        <v>1.1000000000000001</v>
      </c>
      <c r="F446">
        <v>1260</v>
      </c>
      <c r="G446">
        <v>38230</v>
      </c>
      <c r="H446">
        <v>0</v>
      </c>
      <c r="I446">
        <v>0</v>
      </c>
      <c r="J446">
        <v>0</v>
      </c>
      <c r="K446" t="s">
        <v>28</v>
      </c>
      <c r="L446" t="s">
        <v>249</v>
      </c>
      <c r="M446" t="s">
        <v>79</v>
      </c>
      <c r="N446" t="s">
        <v>80</v>
      </c>
      <c r="O446">
        <v>0</v>
      </c>
      <c r="P446">
        <v>-4.75</v>
      </c>
      <c r="Q446">
        <v>-3.5</v>
      </c>
      <c r="R446">
        <v>4.75</v>
      </c>
      <c r="S446">
        <v>3</v>
      </c>
      <c r="T446">
        <v>-13.5</v>
      </c>
      <c r="U446">
        <v>2.5499999999999998</v>
      </c>
      <c r="V446">
        <v>-6.75</v>
      </c>
      <c r="W446" t="str">
        <f t="shared" si="13"/>
        <v>g105,5</v>
      </c>
      <c r="X446" s="1" t="s">
        <v>283</v>
      </c>
      <c r="Y446" s="2" t="str">
        <f>IF(AND(ISBLANK(X446),OR(NOT(ISBLANK(Z446)),NOT(ISBLANK(AA446)))),#N/A,
IF(ISBLANK(X446),"",
IF(AND(NOT(ISERROR(VLOOKUP(X446,MonsterTable!$A:$B,MATCH(MonsterTable!$B$1,MonsterTable!$A$1:$B$1,0),0))),OR(ISBLANK(Z446),ISBLANK(AA446))),#N/A,
IFERROR(VLOOKUP(X446,MonsterTable!$A:$B,MATCH(MonsterTable!$B$1,MonsterTable!$A$1:$B$1,0),0),
IF(OR(NOT(ISBLANK(Z446)),ISBLANK(AA446)),#N/A,
IF(X446="empty","empty",
VLOOKUP(X446,MonsterGroupTable!$A:$A,1,0)))))))</f>
        <v>g105</v>
      </c>
      <c r="AA446">
        <v>5</v>
      </c>
      <c r="AF446" s="2" t="str">
        <f>IF(AND(ISBLANK(AE446),OR(NOT(ISBLANK(AG446)),NOT(ISBLANK(AH446)))),#N/A,
IF(ISBLANK(AE446),"",
IF(AND(NOT(ISERROR(VLOOKUP(AE446,MonsterTable!$A:$B,MATCH(MonsterTable!$B$1,MonsterTable!$A$1:$B$1,0),0))),OR(ISBLANK(AG446),ISBLANK(AH446))),#N/A,
IFERROR(VLOOKUP(AE446,MonsterTable!$A:$B,MATCH(MonsterTable!$B$1,MonsterTable!$A$1:$B$1,0),0),
IF(OR(NOT(ISBLANK(AG446)),ISBLANK(AH446)),#N/A,
IF(AE446="empty","empty",
VLOOKUP(AE446,MonsterGroupTable!$A:$A,1,0)))))))</f>
        <v/>
      </c>
      <c r="AM446" s="2" t="str">
        <f>IF(AND(ISBLANK(AL446),OR(NOT(ISBLANK(AN446)),NOT(ISBLANK(AO446)))),#N/A,
IF(ISBLANK(AL446),"",
IF(AND(NOT(ISERROR(VLOOKUP(AL446,MonsterTable!$A:$B,MATCH(MonsterTable!$B$1,MonsterTable!$A$1:$B$1,0),0))),OR(ISBLANK(AN446),ISBLANK(AO446))),#N/A,
IFERROR(VLOOKUP(AL446,MonsterTable!$A:$B,MATCH(MonsterTable!$B$1,MonsterTable!$A$1:$B$1,0),0),
IF(OR(NOT(ISBLANK(AN446)),ISBLANK(AO446)),#N/A,
IF(AL446="empty","empty",
VLOOKUP(AL446,MonsterGroupTable!$A:$A,1,0)))))))</f>
        <v/>
      </c>
      <c r="AT446" s="2" t="str">
        <f>IF(AND(ISBLANK(AS446),OR(NOT(ISBLANK(AU446)),NOT(ISBLANK(AV446)))),#N/A,
IF(ISBLANK(AS446),"",
IF(AND(NOT(ISERROR(VLOOKUP(AS446,MonsterTable!$A:$B,MATCH(MonsterTable!$B$1,MonsterTable!$A$1:$B$1,0),0))),OR(ISBLANK(AU446),ISBLANK(AV446))),#N/A,
IFERROR(VLOOKUP(AS446,MonsterTable!$A:$B,MATCH(MonsterTable!$B$1,MonsterTable!$A$1:$B$1,0),0),
IF(OR(NOT(ISBLANK(AU446)),ISBLANK(AV446)),#N/A,
IF(AS446="empty","empty",
VLOOKUP(AS446,MonsterGroupTable!$A:$A,1,0)))))))</f>
        <v/>
      </c>
      <c r="BA446" s="2" t="str">
        <f>IF(AND(ISBLANK(AZ446),OR(NOT(ISBLANK(BB446)),NOT(ISBLANK(BC446)))),#N/A,
IF(ISBLANK(AZ446),"",
IF(AND(NOT(ISERROR(VLOOKUP(AZ446,MonsterTable!$A:$B,MATCH(MonsterTable!$B$1,MonsterTable!$A$1:$B$1,0),0))),OR(ISBLANK(BB446),ISBLANK(BC446))),#N/A,
IFERROR(VLOOKUP(AZ446,MonsterTable!$A:$B,MATCH(MonsterTable!$B$1,MonsterTable!$A$1:$B$1,0),0),
IF(OR(NOT(ISBLANK(BB446)),ISBLANK(BC446)),#N/A,
IF(AZ446="empty","empty",
VLOOKUP(AZ446,MonsterGroupTable!$A:$A,1,0)))))))</f>
        <v/>
      </c>
      <c r="BH446" s="2" t="str">
        <f>IF(AND(ISBLANK(BG446),OR(NOT(ISBLANK(BI446)),NOT(ISBLANK(BJ446)))),#N/A,
IF(ISBLANK(BG446),"",
IF(AND(NOT(ISERROR(VLOOKUP(BG446,MonsterTable!$A:$B,MATCH(MonsterTable!$B$1,MonsterTable!$A$1:$B$1,0),0))),OR(ISBLANK(BI446),ISBLANK(BJ446))),#N/A,
IFERROR(VLOOKUP(BG446,MonsterTable!$A:$B,MATCH(MonsterTable!$B$1,MonsterTable!$A$1:$B$1,0),0),
IF(OR(NOT(ISBLANK(BI446)),ISBLANK(BJ446)),#N/A,
IF(BG446="empty","empty",
VLOOKUP(BG446,MonsterGroupTable!$A:$A,1,0)))))))</f>
        <v/>
      </c>
      <c r="BO446" s="2" t="str">
        <f>IF(AND(ISBLANK(BN446),OR(NOT(ISBLANK(BP446)),NOT(ISBLANK(BQ446)))),#N/A,
IF(ISBLANK(BN446),"",
IF(AND(NOT(ISERROR(VLOOKUP(BN446,MonsterTable!$A:$B,MATCH(MonsterTable!$B$1,MonsterTable!$A$1:$B$1,0),0))),OR(ISBLANK(BP446),ISBLANK(BQ446))),#N/A,
IFERROR(VLOOKUP(BN446,MonsterTable!$A:$B,MATCH(MonsterTable!$B$1,MonsterTable!$A$1:$B$1,0),0),
IF(OR(NOT(ISBLANK(BP446)),ISBLANK(BQ446)),#N/A,
IF(BN446="empty","empty",
VLOOKUP(BN446,MonsterGroupTable!$A:$A,1,0)))))))</f>
        <v/>
      </c>
      <c r="BV446" s="2" t="str">
        <f>IF(AND(ISBLANK(BU446),OR(NOT(ISBLANK(BW446)),NOT(ISBLANK(BX446)))),#N/A,
IF(ISBLANK(BU446),"",
IF(AND(NOT(ISERROR(VLOOKUP(BU446,MonsterTable!$A:$B,MATCH(MonsterTable!$B$1,MonsterTable!$A$1:$B$1,0),0))),OR(ISBLANK(BW446),ISBLANK(BX446))),#N/A,
IFERROR(VLOOKUP(BU446,MonsterTable!$A:$B,MATCH(MonsterTable!$B$1,MonsterTable!$A$1:$B$1,0),0),
IF(OR(NOT(ISBLANK(BW446)),ISBLANK(BX446)),#N/A,
IF(BU446="empty","empty",
VLOOKUP(BU446,MonsterGroupTable!$A:$A,1,0)))))))</f>
        <v/>
      </c>
      <c r="CC446" s="2" t="str">
        <f>IF(AND(ISBLANK(CB446),OR(NOT(ISBLANK(CD446)),NOT(ISBLANK(CE446)))),#N/A,
IF(ISBLANK(CB446),"",
IF(AND(NOT(ISERROR(VLOOKUP(CB446,MonsterTable!$A:$B,MATCH(MonsterTable!$B$1,MonsterTable!$A$1:$B$1,0),0))),OR(ISBLANK(CD446),ISBLANK(CE446))),#N/A,
IFERROR(VLOOKUP(CB446,MonsterTable!$A:$B,MATCH(MonsterTable!$B$1,MonsterTable!$A$1:$B$1,0),0),
IF(OR(NOT(ISBLANK(CD446)),ISBLANK(CE446)),#N/A,
IF(CB446="empty","empty",
VLOOKUP(CB446,MonsterGroupTable!$A:$A,1,0)))))))</f>
        <v/>
      </c>
      <c r="CJ446" s="2" t="str">
        <f>IF(AND(ISBLANK(CI446),OR(NOT(ISBLANK(CK446)),NOT(ISBLANK(CL446)))),#N/A,
IF(ISBLANK(CI446),"",
IF(AND(NOT(ISERROR(VLOOKUP(CI446,MonsterTable!$A:$B,MATCH(MonsterTable!$B$1,MonsterTable!$A$1:$B$1,0),0))),OR(ISBLANK(CK446),ISBLANK(CL446))),#N/A,
IFERROR(VLOOKUP(CI446,MonsterTable!$A:$B,MATCH(MonsterTable!$B$1,MonsterTable!$A$1:$B$1,0),0),
IF(OR(NOT(ISBLANK(CK446)),ISBLANK(CL446)),#N/A,
IF(CI446="empty","empty",
VLOOKUP(CI446,MonsterGroupTable!$A:$A,1,0)))))))</f>
        <v/>
      </c>
    </row>
    <row r="447" spans="1:88">
      <c r="A447">
        <v>10446</v>
      </c>
      <c r="B447">
        <f t="shared" si="12"/>
        <v>1.1000000000000001</v>
      </c>
      <c r="C447">
        <f t="shared" si="12"/>
        <v>1.1000000000000001</v>
      </c>
      <c r="F447">
        <v>1260</v>
      </c>
      <c r="G447">
        <v>38419</v>
      </c>
      <c r="H447">
        <v>0</v>
      </c>
      <c r="I447">
        <v>0</v>
      </c>
      <c r="J447">
        <v>0</v>
      </c>
      <c r="K447" t="s">
        <v>28</v>
      </c>
      <c r="L447" t="s">
        <v>249</v>
      </c>
      <c r="M447" t="s">
        <v>79</v>
      </c>
      <c r="N447" t="s">
        <v>80</v>
      </c>
      <c r="O447">
        <v>0</v>
      </c>
      <c r="P447">
        <v>-4.75</v>
      </c>
      <c r="Q447">
        <v>-3.5</v>
      </c>
      <c r="R447">
        <v>4.75</v>
      </c>
      <c r="S447">
        <v>3</v>
      </c>
      <c r="T447">
        <v>-13.5</v>
      </c>
      <c r="U447">
        <v>2.5499999999999998</v>
      </c>
      <c r="V447">
        <v>-6.75</v>
      </c>
      <c r="W447" t="str">
        <f t="shared" si="13"/>
        <v>g105,5</v>
      </c>
      <c r="X447" s="1" t="s">
        <v>283</v>
      </c>
      <c r="Y447" s="2" t="str">
        <f>IF(AND(ISBLANK(X447),OR(NOT(ISBLANK(Z447)),NOT(ISBLANK(AA447)))),#N/A,
IF(ISBLANK(X447),"",
IF(AND(NOT(ISERROR(VLOOKUP(X447,MonsterTable!$A:$B,MATCH(MonsterTable!$B$1,MonsterTable!$A$1:$B$1,0),0))),OR(ISBLANK(Z447),ISBLANK(AA447))),#N/A,
IFERROR(VLOOKUP(X447,MonsterTable!$A:$B,MATCH(MonsterTable!$B$1,MonsterTable!$A$1:$B$1,0),0),
IF(OR(NOT(ISBLANK(Z447)),ISBLANK(AA447)),#N/A,
IF(X447="empty","empty",
VLOOKUP(X447,MonsterGroupTable!$A:$A,1,0)))))))</f>
        <v>g105</v>
      </c>
      <c r="AA447">
        <v>5</v>
      </c>
      <c r="AF447" s="2" t="str">
        <f>IF(AND(ISBLANK(AE447),OR(NOT(ISBLANK(AG447)),NOT(ISBLANK(AH447)))),#N/A,
IF(ISBLANK(AE447),"",
IF(AND(NOT(ISERROR(VLOOKUP(AE447,MonsterTable!$A:$B,MATCH(MonsterTable!$B$1,MonsterTable!$A$1:$B$1,0),0))),OR(ISBLANK(AG447),ISBLANK(AH447))),#N/A,
IFERROR(VLOOKUP(AE447,MonsterTable!$A:$B,MATCH(MonsterTable!$B$1,MonsterTable!$A$1:$B$1,0),0),
IF(OR(NOT(ISBLANK(AG447)),ISBLANK(AH447)),#N/A,
IF(AE447="empty","empty",
VLOOKUP(AE447,MonsterGroupTable!$A:$A,1,0)))))))</f>
        <v/>
      </c>
      <c r="AM447" s="2" t="str">
        <f>IF(AND(ISBLANK(AL447),OR(NOT(ISBLANK(AN447)),NOT(ISBLANK(AO447)))),#N/A,
IF(ISBLANK(AL447),"",
IF(AND(NOT(ISERROR(VLOOKUP(AL447,MonsterTable!$A:$B,MATCH(MonsterTable!$B$1,MonsterTable!$A$1:$B$1,0),0))),OR(ISBLANK(AN447),ISBLANK(AO447))),#N/A,
IFERROR(VLOOKUP(AL447,MonsterTable!$A:$B,MATCH(MonsterTable!$B$1,MonsterTable!$A$1:$B$1,0),0),
IF(OR(NOT(ISBLANK(AN447)),ISBLANK(AO447)),#N/A,
IF(AL447="empty","empty",
VLOOKUP(AL447,MonsterGroupTable!$A:$A,1,0)))))))</f>
        <v/>
      </c>
      <c r="AT447" s="2" t="str">
        <f>IF(AND(ISBLANK(AS447),OR(NOT(ISBLANK(AU447)),NOT(ISBLANK(AV447)))),#N/A,
IF(ISBLANK(AS447),"",
IF(AND(NOT(ISERROR(VLOOKUP(AS447,MonsterTable!$A:$B,MATCH(MonsterTable!$B$1,MonsterTable!$A$1:$B$1,0),0))),OR(ISBLANK(AU447),ISBLANK(AV447))),#N/A,
IFERROR(VLOOKUP(AS447,MonsterTable!$A:$B,MATCH(MonsterTable!$B$1,MonsterTable!$A$1:$B$1,0),0),
IF(OR(NOT(ISBLANK(AU447)),ISBLANK(AV447)),#N/A,
IF(AS447="empty","empty",
VLOOKUP(AS447,MonsterGroupTable!$A:$A,1,0)))))))</f>
        <v/>
      </c>
      <c r="BA447" s="2" t="str">
        <f>IF(AND(ISBLANK(AZ447),OR(NOT(ISBLANK(BB447)),NOT(ISBLANK(BC447)))),#N/A,
IF(ISBLANK(AZ447),"",
IF(AND(NOT(ISERROR(VLOOKUP(AZ447,MonsterTable!$A:$B,MATCH(MonsterTable!$B$1,MonsterTable!$A$1:$B$1,0),0))),OR(ISBLANK(BB447),ISBLANK(BC447))),#N/A,
IFERROR(VLOOKUP(AZ447,MonsterTable!$A:$B,MATCH(MonsterTable!$B$1,MonsterTable!$A$1:$B$1,0),0),
IF(OR(NOT(ISBLANK(BB447)),ISBLANK(BC447)),#N/A,
IF(AZ447="empty","empty",
VLOOKUP(AZ447,MonsterGroupTable!$A:$A,1,0)))))))</f>
        <v/>
      </c>
      <c r="BH447" s="2" t="str">
        <f>IF(AND(ISBLANK(BG447),OR(NOT(ISBLANK(BI447)),NOT(ISBLANK(BJ447)))),#N/A,
IF(ISBLANK(BG447),"",
IF(AND(NOT(ISERROR(VLOOKUP(BG447,MonsterTable!$A:$B,MATCH(MonsterTable!$B$1,MonsterTable!$A$1:$B$1,0),0))),OR(ISBLANK(BI447),ISBLANK(BJ447))),#N/A,
IFERROR(VLOOKUP(BG447,MonsterTable!$A:$B,MATCH(MonsterTable!$B$1,MonsterTable!$A$1:$B$1,0),0),
IF(OR(NOT(ISBLANK(BI447)),ISBLANK(BJ447)),#N/A,
IF(BG447="empty","empty",
VLOOKUP(BG447,MonsterGroupTable!$A:$A,1,0)))))))</f>
        <v/>
      </c>
      <c r="BO447" s="2" t="str">
        <f>IF(AND(ISBLANK(BN447),OR(NOT(ISBLANK(BP447)),NOT(ISBLANK(BQ447)))),#N/A,
IF(ISBLANK(BN447),"",
IF(AND(NOT(ISERROR(VLOOKUP(BN447,MonsterTable!$A:$B,MATCH(MonsterTable!$B$1,MonsterTable!$A$1:$B$1,0),0))),OR(ISBLANK(BP447),ISBLANK(BQ447))),#N/A,
IFERROR(VLOOKUP(BN447,MonsterTable!$A:$B,MATCH(MonsterTable!$B$1,MonsterTable!$A$1:$B$1,0),0),
IF(OR(NOT(ISBLANK(BP447)),ISBLANK(BQ447)),#N/A,
IF(BN447="empty","empty",
VLOOKUP(BN447,MonsterGroupTable!$A:$A,1,0)))))))</f>
        <v/>
      </c>
      <c r="BV447" s="2" t="str">
        <f>IF(AND(ISBLANK(BU447),OR(NOT(ISBLANK(BW447)),NOT(ISBLANK(BX447)))),#N/A,
IF(ISBLANK(BU447),"",
IF(AND(NOT(ISERROR(VLOOKUP(BU447,MonsterTable!$A:$B,MATCH(MonsterTable!$B$1,MonsterTable!$A$1:$B$1,0),0))),OR(ISBLANK(BW447),ISBLANK(BX447))),#N/A,
IFERROR(VLOOKUP(BU447,MonsterTable!$A:$B,MATCH(MonsterTable!$B$1,MonsterTable!$A$1:$B$1,0),0),
IF(OR(NOT(ISBLANK(BW447)),ISBLANK(BX447)),#N/A,
IF(BU447="empty","empty",
VLOOKUP(BU447,MonsterGroupTable!$A:$A,1,0)))))))</f>
        <v/>
      </c>
      <c r="CC447" s="2" t="str">
        <f>IF(AND(ISBLANK(CB447),OR(NOT(ISBLANK(CD447)),NOT(ISBLANK(CE447)))),#N/A,
IF(ISBLANK(CB447),"",
IF(AND(NOT(ISERROR(VLOOKUP(CB447,MonsterTable!$A:$B,MATCH(MonsterTable!$B$1,MonsterTable!$A$1:$B$1,0),0))),OR(ISBLANK(CD447),ISBLANK(CE447))),#N/A,
IFERROR(VLOOKUP(CB447,MonsterTable!$A:$B,MATCH(MonsterTable!$B$1,MonsterTable!$A$1:$B$1,0),0),
IF(OR(NOT(ISBLANK(CD447)),ISBLANK(CE447)),#N/A,
IF(CB447="empty","empty",
VLOOKUP(CB447,MonsterGroupTable!$A:$A,1,0)))))))</f>
        <v/>
      </c>
      <c r="CJ447" s="2" t="str">
        <f>IF(AND(ISBLANK(CI447),OR(NOT(ISBLANK(CK447)),NOT(ISBLANK(CL447)))),#N/A,
IF(ISBLANK(CI447),"",
IF(AND(NOT(ISERROR(VLOOKUP(CI447,MonsterTable!$A:$B,MATCH(MonsterTable!$B$1,MonsterTable!$A$1:$B$1,0),0))),OR(ISBLANK(CK447),ISBLANK(CL447))),#N/A,
IFERROR(VLOOKUP(CI447,MonsterTable!$A:$B,MATCH(MonsterTable!$B$1,MonsterTable!$A$1:$B$1,0),0),
IF(OR(NOT(ISBLANK(CK447)),ISBLANK(CL447)),#N/A,
IF(CI447="empty","empty",
VLOOKUP(CI447,MonsterGroupTable!$A:$A,1,0)))))))</f>
        <v/>
      </c>
    </row>
    <row r="448" spans="1:88">
      <c r="A448">
        <v>10447</v>
      </c>
      <c r="B448">
        <f t="shared" si="12"/>
        <v>1.1000000000000001</v>
      </c>
      <c r="C448">
        <f t="shared" si="12"/>
        <v>1.1000000000000001</v>
      </c>
      <c r="F448">
        <v>1260</v>
      </c>
      <c r="G448">
        <v>38608</v>
      </c>
      <c r="H448">
        <v>0</v>
      </c>
      <c r="I448">
        <v>0</v>
      </c>
      <c r="J448">
        <v>0</v>
      </c>
      <c r="K448" t="s">
        <v>28</v>
      </c>
      <c r="L448" t="s">
        <v>249</v>
      </c>
      <c r="M448" t="s">
        <v>79</v>
      </c>
      <c r="N448" t="s">
        <v>80</v>
      </c>
      <c r="O448">
        <v>0</v>
      </c>
      <c r="P448">
        <v>-4.75</v>
      </c>
      <c r="Q448">
        <v>-3.5</v>
      </c>
      <c r="R448">
        <v>4.75</v>
      </c>
      <c r="S448">
        <v>3</v>
      </c>
      <c r="T448">
        <v>-13.5</v>
      </c>
      <c r="U448">
        <v>2.5499999999999998</v>
      </c>
      <c r="V448">
        <v>-6.75</v>
      </c>
      <c r="W448" t="str">
        <f t="shared" si="13"/>
        <v>g105,5</v>
      </c>
      <c r="X448" s="1" t="s">
        <v>283</v>
      </c>
      <c r="Y448" s="2" t="str">
        <f>IF(AND(ISBLANK(X448),OR(NOT(ISBLANK(Z448)),NOT(ISBLANK(AA448)))),#N/A,
IF(ISBLANK(X448),"",
IF(AND(NOT(ISERROR(VLOOKUP(X448,MonsterTable!$A:$B,MATCH(MonsterTable!$B$1,MonsterTable!$A$1:$B$1,0),0))),OR(ISBLANK(Z448),ISBLANK(AA448))),#N/A,
IFERROR(VLOOKUP(X448,MonsterTable!$A:$B,MATCH(MonsterTable!$B$1,MonsterTable!$A$1:$B$1,0),0),
IF(OR(NOT(ISBLANK(Z448)),ISBLANK(AA448)),#N/A,
IF(X448="empty","empty",
VLOOKUP(X448,MonsterGroupTable!$A:$A,1,0)))))))</f>
        <v>g105</v>
      </c>
      <c r="AA448">
        <v>5</v>
      </c>
      <c r="AF448" s="2" t="str">
        <f>IF(AND(ISBLANK(AE448),OR(NOT(ISBLANK(AG448)),NOT(ISBLANK(AH448)))),#N/A,
IF(ISBLANK(AE448),"",
IF(AND(NOT(ISERROR(VLOOKUP(AE448,MonsterTable!$A:$B,MATCH(MonsterTable!$B$1,MonsterTable!$A$1:$B$1,0),0))),OR(ISBLANK(AG448),ISBLANK(AH448))),#N/A,
IFERROR(VLOOKUP(AE448,MonsterTable!$A:$B,MATCH(MonsterTable!$B$1,MonsterTable!$A$1:$B$1,0),0),
IF(OR(NOT(ISBLANK(AG448)),ISBLANK(AH448)),#N/A,
IF(AE448="empty","empty",
VLOOKUP(AE448,MonsterGroupTable!$A:$A,1,0)))))))</f>
        <v/>
      </c>
      <c r="AM448" s="2" t="str">
        <f>IF(AND(ISBLANK(AL448),OR(NOT(ISBLANK(AN448)),NOT(ISBLANK(AO448)))),#N/A,
IF(ISBLANK(AL448),"",
IF(AND(NOT(ISERROR(VLOOKUP(AL448,MonsterTable!$A:$B,MATCH(MonsterTable!$B$1,MonsterTable!$A$1:$B$1,0),0))),OR(ISBLANK(AN448),ISBLANK(AO448))),#N/A,
IFERROR(VLOOKUP(AL448,MonsterTable!$A:$B,MATCH(MonsterTable!$B$1,MonsterTable!$A$1:$B$1,0),0),
IF(OR(NOT(ISBLANK(AN448)),ISBLANK(AO448)),#N/A,
IF(AL448="empty","empty",
VLOOKUP(AL448,MonsterGroupTable!$A:$A,1,0)))))))</f>
        <v/>
      </c>
      <c r="AT448" s="2" t="str">
        <f>IF(AND(ISBLANK(AS448),OR(NOT(ISBLANK(AU448)),NOT(ISBLANK(AV448)))),#N/A,
IF(ISBLANK(AS448),"",
IF(AND(NOT(ISERROR(VLOOKUP(AS448,MonsterTable!$A:$B,MATCH(MonsterTable!$B$1,MonsterTable!$A$1:$B$1,0),0))),OR(ISBLANK(AU448),ISBLANK(AV448))),#N/A,
IFERROR(VLOOKUP(AS448,MonsterTable!$A:$B,MATCH(MonsterTable!$B$1,MonsterTable!$A$1:$B$1,0),0),
IF(OR(NOT(ISBLANK(AU448)),ISBLANK(AV448)),#N/A,
IF(AS448="empty","empty",
VLOOKUP(AS448,MonsterGroupTable!$A:$A,1,0)))))))</f>
        <v/>
      </c>
      <c r="BA448" s="2" t="str">
        <f>IF(AND(ISBLANK(AZ448),OR(NOT(ISBLANK(BB448)),NOT(ISBLANK(BC448)))),#N/A,
IF(ISBLANK(AZ448),"",
IF(AND(NOT(ISERROR(VLOOKUP(AZ448,MonsterTable!$A:$B,MATCH(MonsterTable!$B$1,MonsterTable!$A$1:$B$1,0),0))),OR(ISBLANK(BB448),ISBLANK(BC448))),#N/A,
IFERROR(VLOOKUP(AZ448,MonsterTable!$A:$B,MATCH(MonsterTable!$B$1,MonsterTable!$A$1:$B$1,0),0),
IF(OR(NOT(ISBLANK(BB448)),ISBLANK(BC448)),#N/A,
IF(AZ448="empty","empty",
VLOOKUP(AZ448,MonsterGroupTable!$A:$A,1,0)))))))</f>
        <v/>
      </c>
      <c r="BH448" s="2" t="str">
        <f>IF(AND(ISBLANK(BG448),OR(NOT(ISBLANK(BI448)),NOT(ISBLANK(BJ448)))),#N/A,
IF(ISBLANK(BG448),"",
IF(AND(NOT(ISERROR(VLOOKUP(BG448,MonsterTable!$A:$B,MATCH(MonsterTable!$B$1,MonsterTable!$A$1:$B$1,0),0))),OR(ISBLANK(BI448),ISBLANK(BJ448))),#N/A,
IFERROR(VLOOKUP(BG448,MonsterTable!$A:$B,MATCH(MonsterTable!$B$1,MonsterTable!$A$1:$B$1,0),0),
IF(OR(NOT(ISBLANK(BI448)),ISBLANK(BJ448)),#N/A,
IF(BG448="empty","empty",
VLOOKUP(BG448,MonsterGroupTable!$A:$A,1,0)))))))</f>
        <v/>
      </c>
      <c r="BO448" s="2" t="str">
        <f>IF(AND(ISBLANK(BN448),OR(NOT(ISBLANK(BP448)),NOT(ISBLANK(BQ448)))),#N/A,
IF(ISBLANK(BN448),"",
IF(AND(NOT(ISERROR(VLOOKUP(BN448,MonsterTable!$A:$B,MATCH(MonsterTable!$B$1,MonsterTable!$A$1:$B$1,0),0))),OR(ISBLANK(BP448),ISBLANK(BQ448))),#N/A,
IFERROR(VLOOKUP(BN448,MonsterTable!$A:$B,MATCH(MonsterTable!$B$1,MonsterTable!$A$1:$B$1,0),0),
IF(OR(NOT(ISBLANK(BP448)),ISBLANK(BQ448)),#N/A,
IF(BN448="empty","empty",
VLOOKUP(BN448,MonsterGroupTable!$A:$A,1,0)))))))</f>
        <v/>
      </c>
      <c r="BV448" s="2" t="str">
        <f>IF(AND(ISBLANK(BU448),OR(NOT(ISBLANK(BW448)),NOT(ISBLANK(BX448)))),#N/A,
IF(ISBLANK(BU448),"",
IF(AND(NOT(ISERROR(VLOOKUP(BU448,MonsterTable!$A:$B,MATCH(MonsterTable!$B$1,MonsterTable!$A$1:$B$1,0),0))),OR(ISBLANK(BW448),ISBLANK(BX448))),#N/A,
IFERROR(VLOOKUP(BU448,MonsterTable!$A:$B,MATCH(MonsterTable!$B$1,MonsterTable!$A$1:$B$1,0),0),
IF(OR(NOT(ISBLANK(BW448)),ISBLANK(BX448)),#N/A,
IF(BU448="empty","empty",
VLOOKUP(BU448,MonsterGroupTable!$A:$A,1,0)))))))</f>
        <v/>
      </c>
      <c r="CC448" s="2" t="str">
        <f>IF(AND(ISBLANK(CB448),OR(NOT(ISBLANK(CD448)),NOT(ISBLANK(CE448)))),#N/A,
IF(ISBLANK(CB448),"",
IF(AND(NOT(ISERROR(VLOOKUP(CB448,MonsterTable!$A:$B,MATCH(MonsterTable!$B$1,MonsterTable!$A$1:$B$1,0),0))),OR(ISBLANK(CD448),ISBLANK(CE448))),#N/A,
IFERROR(VLOOKUP(CB448,MonsterTable!$A:$B,MATCH(MonsterTable!$B$1,MonsterTable!$A$1:$B$1,0),0),
IF(OR(NOT(ISBLANK(CD448)),ISBLANK(CE448)),#N/A,
IF(CB448="empty","empty",
VLOOKUP(CB448,MonsterGroupTable!$A:$A,1,0)))))))</f>
        <v/>
      </c>
      <c r="CJ448" s="2" t="str">
        <f>IF(AND(ISBLANK(CI448),OR(NOT(ISBLANK(CK448)),NOT(ISBLANK(CL448)))),#N/A,
IF(ISBLANK(CI448),"",
IF(AND(NOT(ISERROR(VLOOKUP(CI448,MonsterTable!$A:$B,MATCH(MonsterTable!$B$1,MonsterTable!$A$1:$B$1,0),0))),OR(ISBLANK(CK448),ISBLANK(CL448))),#N/A,
IFERROR(VLOOKUP(CI448,MonsterTable!$A:$B,MATCH(MonsterTable!$B$1,MonsterTable!$A$1:$B$1,0),0),
IF(OR(NOT(ISBLANK(CK448)),ISBLANK(CL448)),#N/A,
IF(CI448="empty","empty",
VLOOKUP(CI448,MonsterGroupTable!$A:$A,1,0)))))))</f>
        <v/>
      </c>
    </row>
    <row r="449" spans="1:88">
      <c r="A449">
        <v>10448</v>
      </c>
      <c r="B449">
        <f t="shared" si="12"/>
        <v>1.1000000000000001</v>
      </c>
      <c r="C449">
        <f t="shared" si="12"/>
        <v>1.1000000000000001</v>
      </c>
      <c r="F449">
        <v>1260</v>
      </c>
      <c r="G449">
        <v>38797</v>
      </c>
      <c r="H449">
        <v>0</v>
      </c>
      <c r="I449">
        <v>0</v>
      </c>
      <c r="J449">
        <v>0</v>
      </c>
      <c r="K449" t="s">
        <v>28</v>
      </c>
      <c r="L449" t="s">
        <v>249</v>
      </c>
      <c r="M449" t="s">
        <v>79</v>
      </c>
      <c r="N449" t="s">
        <v>80</v>
      </c>
      <c r="O449">
        <v>0</v>
      </c>
      <c r="P449">
        <v>-4.75</v>
      </c>
      <c r="Q449">
        <v>-3.5</v>
      </c>
      <c r="R449">
        <v>4.75</v>
      </c>
      <c r="S449">
        <v>3</v>
      </c>
      <c r="T449">
        <v>-13.5</v>
      </c>
      <c r="U449">
        <v>2.5499999999999998</v>
      </c>
      <c r="V449">
        <v>-6.75</v>
      </c>
      <c r="W449" t="str">
        <f t="shared" si="13"/>
        <v>g105,5</v>
      </c>
      <c r="X449" s="1" t="s">
        <v>283</v>
      </c>
      <c r="Y449" s="2" t="str">
        <f>IF(AND(ISBLANK(X449),OR(NOT(ISBLANK(Z449)),NOT(ISBLANK(AA449)))),#N/A,
IF(ISBLANK(X449),"",
IF(AND(NOT(ISERROR(VLOOKUP(X449,MonsterTable!$A:$B,MATCH(MonsterTable!$B$1,MonsterTable!$A$1:$B$1,0),0))),OR(ISBLANK(Z449),ISBLANK(AA449))),#N/A,
IFERROR(VLOOKUP(X449,MonsterTable!$A:$B,MATCH(MonsterTable!$B$1,MonsterTable!$A$1:$B$1,0),0),
IF(OR(NOT(ISBLANK(Z449)),ISBLANK(AA449)),#N/A,
IF(X449="empty","empty",
VLOOKUP(X449,MonsterGroupTable!$A:$A,1,0)))))))</f>
        <v>g105</v>
      </c>
      <c r="AA449">
        <v>5</v>
      </c>
      <c r="AF449" s="2" t="str">
        <f>IF(AND(ISBLANK(AE449),OR(NOT(ISBLANK(AG449)),NOT(ISBLANK(AH449)))),#N/A,
IF(ISBLANK(AE449),"",
IF(AND(NOT(ISERROR(VLOOKUP(AE449,MonsterTable!$A:$B,MATCH(MonsterTable!$B$1,MonsterTable!$A$1:$B$1,0),0))),OR(ISBLANK(AG449),ISBLANK(AH449))),#N/A,
IFERROR(VLOOKUP(AE449,MonsterTable!$A:$B,MATCH(MonsterTable!$B$1,MonsterTable!$A$1:$B$1,0),0),
IF(OR(NOT(ISBLANK(AG449)),ISBLANK(AH449)),#N/A,
IF(AE449="empty","empty",
VLOOKUP(AE449,MonsterGroupTable!$A:$A,1,0)))))))</f>
        <v/>
      </c>
      <c r="AM449" s="2" t="str">
        <f>IF(AND(ISBLANK(AL449),OR(NOT(ISBLANK(AN449)),NOT(ISBLANK(AO449)))),#N/A,
IF(ISBLANK(AL449),"",
IF(AND(NOT(ISERROR(VLOOKUP(AL449,MonsterTable!$A:$B,MATCH(MonsterTable!$B$1,MonsterTable!$A$1:$B$1,0),0))),OR(ISBLANK(AN449),ISBLANK(AO449))),#N/A,
IFERROR(VLOOKUP(AL449,MonsterTable!$A:$B,MATCH(MonsterTable!$B$1,MonsterTable!$A$1:$B$1,0),0),
IF(OR(NOT(ISBLANK(AN449)),ISBLANK(AO449)),#N/A,
IF(AL449="empty","empty",
VLOOKUP(AL449,MonsterGroupTable!$A:$A,1,0)))))))</f>
        <v/>
      </c>
      <c r="AT449" s="2" t="str">
        <f>IF(AND(ISBLANK(AS449),OR(NOT(ISBLANK(AU449)),NOT(ISBLANK(AV449)))),#N/A,
IF(ISBLANK(AS449),"",
IF(AND(NOT(ISERROR(VLOOKUP(AS449,MonsterTable!$A:$B,MATCH(MonsterTable!$B$1,MonsterTable!$A$1:$B$1,0),0))),OR(ISBLANK(AU449),ISBLANK(AV449))),#N/A,
IFERROR(VLOOKUP(AS449,MonsterTable!$A:$B,MATCH(MonsterTable!$B$1,MonsterTable!$A$1:$B$1,0),0),
IF(OR(NOT(ISBLANK(AU449)),ISBLANK(AV449)),#N/A,
IF(AS449="empty","empty",
VLOOKUP(AS449,MonsterGroupTable!$A:$A,1,0)))))))</f>
        <v/>
      </c>
      <c r="BA449" s="2" t="str">
        <f>IF(AND(ISBLANK(AZ449),OR(NOT(ISBLANK(BB449)),NOT(ISBLANK(BC449)))),#N/A,
IF(ISBLANK(AZ449),"",
IF(AND(NOT(ISERROR(VLOOKUP(AZ449,MonsterTable!$A:$B,MATCH(MonsterTable!$B$1,MonsterTable!$A$1:$B$1,0),0))),OR(ISBLANK(BB449),ISBLANK(BC449))),#N/A,
IFERROR(VLOOKUP(AZ449,MonsterTable!$A:$B,MATCH(MonsterTable!$B$1,MonsterTable!$A$1:$B$1,0),0),
IF(OR(NOT(ISBLANK(BB449)),ISBLANK(BC449)),#N/A,
IF(AZ449="empty","empty",
VLOOKUP(AZ449,MonsterGroupTable!$A:$A,1,0)))))))</f>
        <v/>
      </c>
      <c r="BH449" s="2" t="str">
        <f>IF(AND(ISBLANK(BG449),OR(NOT(ISBLANK(BI449)),NOT(ISBLANK(BJ449)))),#N/A,
IF(ISBLANK(BG449),"",
IF(AND(NOT(ISERROR(VLOOKUP(BG449,MonsterTable!$A:$B,MATCH(MonsterTable!$B$1,MonsterTable!$A$1:$B$1,0),0))),OR(ISBLANK(BI449),ISBLANK(BJ449))),#N/A,
IFERROR(VLOOKUP(BG449,MonsterTable!$A:$B,MATCH(MonsterTable!$B$1,MonsterTable!$A$1:$B$1,0),0),
IF(OR(NOT(ISBLANK(BI449)),ISBLANK(BJ449)),#N/A,
IF(BG449="empty","empty",
VLOOKUP(BG449,MonsterGroupTable!$A:$A,1,0)))))))</f>
        <v/>
      </c>
      <c r="BO449" s="2" t="str">
        <f>IF(AND(ISBLANK(BN449),OR(NOT(ISBLANK(BP449)),NOT(ISBLANK(BQ449)))),#N/A,
IF(ISBLANK(BN449),"",
IF(AND(NOT(ISERROR(VLOOKUP(BN449,MonsterTable!$A:$B,MATCH(MonsterTable!$B$1,MonsterTable!$A$1:$B$1,0),0))),OR(ISBLANK(BP449),ISBLANK(BQ449))),#N/A,
IFERROR(VLOOKUP(BN449,MonsterTable!$A:$B,MATCH(MonsterTable!$B$1,MonsterTable!$A$1:$B$1,0),0),
IF(OR(NOT(ISBLANK(BP449)),ISBLANK(BQ449)),#N/A,
IF(BN449="empty","empty",
VLOOKUP(BN449,MonsterGroupTable!$A:$A,1,0)))))))</f>
        <v/>
      </c>
      <c r="BV449" s="2" t="str">
        <f>IF(AND(ISBLANK(BU449),OR(NOT(ISBLANK(BW449)),NOT(ISBLANK(BX449)))),#N/A,
IF(ISBLANK(BU449),"",
IF(AND(NOT(ISERROR(VLOOKUP(BU449,MonsterTable!$A:$B,MATCH(MonsterTable!$B$1,MonsterTable!$A$1:$B$1,0),0))),OR(ISBLANK(BW449),ISBLANK(BX449))),#N/A,
IFERROR(VLOOKUP(BU449,MonsterTable!$A:$B,MATCH(MonsterTable!$B$1,MonsterTable!$A$1:$B$1,0),0),
IF(OR(NOT(ISBLANK(BW449)),ISBLANK(BX449)),#N/A,
IF(BU449="empty","empty",
VLOOKUP(BU449,MonsterGroupTable!$A:$A,1,0)))))))</f>
        <v/>
      </c>
      <c r="CC449" s="2" t="str">
        <f>IF(AND(ISBLANK(CB449),OR(NOT(ISBLANK(CD449)),NOT(ISBLANK(CE449)))),#N/A,
IF(ISBLANK(CB449),"",
IF(AND(NOT(ISERROR(VLOOKUP(CB449,MonsterTable!$A:$B,MATCH(MonsterTable!$B$1,MonsterTable!$A$1:$B$1,0),0))),OR(ISBLANK(CD449),ISBLANK(CE449))),#N/A,
IFERROR(VLOOKUP(CB449,MonsterTable!$A:$B,MATCH(MonsterTable!$B$1,MonsterTable!$A$1:$B$1,0),0),
IF(OR(NOT(ISBLANK(CD449)),ISBLANK(CE449)),#N/A,
IF(CB449="empty","empty",
VLOOKUP(CB449,MonsterGroupTable!$A:$A,1,0)))))))</f>
        <v/>
      </c>
      <c r="CJ449" s="2" t="str">
        <f>IF(AND(ISBLANK(CI449),OR(NOT(ISBLANK(CK449)),NOT(ISBLANK(CL449)))),#N/A,
IF(ISBLANK(CI449),"",
IF(AND(NOT(ISERROR(VLOOKUP(CI449,MonsterTable!$A:$B,MATCH(MonsterTable!$B$1,MonsterTable!$A$1:$B$1,0),0))),OR(ISBLANK(CK449),ISBLANK(CL449))),#N/A,
IFERROR(VLOOKUP(CI449,MonsterTable!$A:$B,MATCH(MonsterTable!$B$1,MonsterTable!$A$1:$B$1,0),0),
IF(OR(NOT(ISBLANK(CK449)),ISBLANK(CL449)),#N/A,
IF(CI449="empty","empty",
VLOOKUP(CI449,MonsterGroupTable!$A:$A,1,0)))))))</f>
        <v/>
      </c>
    </row>
    <row r="450" spans="1:88">
      <c r="A450">
        <v>10449</v>
      </c>
      <c r="B450">
        <f t="shared" si="12"/>
        <v>1.1000000000000001</v>
      </c>
      <c r="C450">
        <f t="shared" si="12"/>
        <v>1.1000000000000001</v>
      </c>
      <c r="F450">
        <v>1260</v>
      </c>
      <c r="G450">
        <v>38986</v>
      </c>
      <c r="H450">
        <v>0</v>
      </c>
      <c r="I450">
        <v>0</v>
      </c>
      <c r="J450">
        <v>0</v>
      </c>
      <c r="K450" t="s">
        <v>28</v>
      </c>
      <c r="L450" t="s">
        <v>249</v>
      </c>
      <c r="M450" t="s">
        <v>79</v>
      </c>
      <c r="N450" t="s">
        <v>80</v>
      </c>
      <c r="O450">
        <v>0</v>
      </c>
      <c r="P450">
        <v>-4.75</v>
      </c>
      <c r="Q450">
        <v>-3.5</v>
      </c>
      <c r="R450">
        <v>4.75</v>
      </c>
      <c r="S450">
        <v>3</v>
      </c>
      <c r="T450">
        <v>-13.5</v>
      </c>
      <c r="U450">
        <v>2.5499999999999998</v>
      </c>
      <c r="V450">
        <v>-6.75</v>
      </c>
      <c r="W450" t="str">
        <f t="shared" si="13"/>
        <v>g105,5</v>
      </c>
      <c r="X450" s="1" t="s">
        <v>283</v>
      </c>
      <c r="Y450" s="2" t="str">
        <f>IF(AND(ISBLANK(X450),OR(NOT(ISBLANK(Z450)),NOT(ISBLANK(AA450)))),#N/A,
IF(ISBLANK(X450),"",
IF(AND(NOT(ISERROR(VLOOKUP(X450,MonsterTable!$A:$B,MATCH(MonsterTable!$B$1,MonsterTable!$A$1:$B$1,0),0))),OR(ISBLANK(Z450),ISBLANK(AA450))),#N/A,
IFERROR(VLOOKUP(X450,MonsterTable!$A:$B,MATCH(MonsterTable!$B$1,MonsterTable!$A$1:$B$1,0),0),
IF(OR(NOT(ISBLANK(Z450)),ISBLANK(AA450)),#N/A,
IF(X450="empty","empty",
VLOOKUP(X450,MonsterGroupTable!$A:$A,1,0)))))))</f>
        <v>g105</v>
      </c>
      <c r="AA450">
        <v>5</v>
      </c>
      <c r="AF450" s="2" t="str">
        <f>IF(AND(ISBLANK(AE450),OR(NOT(ISBLANK(AG450)),NOT(ISBLANK(AH450)))),#N/A,
IF(ISBLANK(AE450),"",
IF(AND(NOT(ISERROR(VLOOKUP(AE450,MonsterTable!$A:$B,MATCH(MonsterTable!$B$1,MonsterTable!$A$1:$B$1,0),0))),OR(ISBLANK(AG450),ISBLANK(AH450))),#N/A,
IFERROR(VLOOKUP(AE450,MonsterTable!$A:$B,MATCH(MonsterTable!$B$1,MonsterTable!$A$1:$B$1,0),0),
IF(OR(NOT(ISBLANK(AG450)),ISBLANK(AH450)),#N/A,
IF(AE450="empty","empty",
VLOOKUP(AE450,MonsterGroupTable!$A:$A,1,0)))))))</f>
        <v/>
      </c>
      <c r="AM450" s="2" t="str">
        <f>IF(AND(ISBLANK(AL450),OR(NOT(ISBLANK(AN450)),NOT(ISBLANK(AO450)))),#N/A,
IF(ISBLANK(AL450),"",
IF(AND(NOT(ISERROR(VLOOKUP(AL450,MonsterTable!$A:$B,MATCH(MonsterTable!$B$1,MonsterTable!$A$1:$B$1,0),0))),OR(ISBLANK(AN450),ISBLANK(AO450))),#N/A,
IFERROR(VLOOKUP(AL450,MonsterTable!$A:$B,MATCH(MonsterTable!$B$1,MonsterTable!$A$1:$B$1,0),0),
IF(OR(NOT(ISBLANK(AN450)),ISBLANK(AO450)),#N/A,
IF(AL450="empty","empty",
VLOOKUP(AL450,MonsterGroupTable!$A:$A,1,0)))))))</f>
        <v/>
      </c>
      <c r="AT450" s="2" t="str">
        <f>IF(AND(ISBLANK(AS450),OR(NOT(ISBLANK(AU450)),NOT(ISBLANK(AV450)))),#N/A,
IF(ISBLANK(AS450),"",
IF(AND(NOT(ISERROR(VLOOKUP(AS450,MonsterTable!$A:$B,MATCH(MonsterTable!$B$1,MonsterTable!$A$1:$B$1,0),0))),OR(ISBLANK(AU450),ISBLANK(AV450))),#N/A,
IFERROR(VLOOKUP(AS450,MonsterTable!$A:$B,MATCH(MonsterTable!$B$1,MonsterTable!$A$1:$B$1,0),0),
IF(OR(NOT(ISBLANK(AU450)),ISBLANK(AV450)),#N/A,
IF(AS450="empty","empty",
VLOOKUP(AS450,MonsterGroupTable!$A:$A,1,0)))))))</f>
        <v/>
      </c>
      <c r="BA450" s="2" t="str">
        <f>IF(AND(ISBLANK(AZ450),OR(NOT(ISBLANK(BB450)),NOT(ISBLANK(BC450)))),#N/A,
IF(ISBLANK(AZ450),"",
IF(AND(NOT(ISERROR(VLOOKUP(AZ450,MonsterTable!$A:$B,MATCH(MonsterTable!$B$1,MonsterTable!$A$1:$B$1,0),0))),OR(ISBLANK(BB450),ISBLANK(BC450))),#N/A,
IFERROR(VLOOKUP(AZ450,MonsterTable!$A:$B,MATCH(MonsterTable!$B$1,MonsterTable!$A$1:$B$1,0),0),
IF(OR(NOT(ISBLANK(BB450)),ISBLANK(BC450)),#N/A,
IF(AZ450="empty","empty",
VLOOKUP(AZ450,MonsterGroupTable!$A:$A,1,0)))))))</f>
        <v/>
      </c>
      <c r="BH450" s="2" t="str">
        <f>IF(AND(ISBLANK(BG450),OR(NOT(ISBLANK(BI450)),NOT(ISBLANK(BJ450)))),#N/A,
IF(ISBLANK(BG450),"",
IF(AND(NOT(ISERROR(VLOOKUP(BG450,MonsterTable!$A:$B,MATCH(MonsterTable!$B$1,MonsterTable!$A$1:$B$1,0),0))),OR(ISBLANK(BI450),ISBLANK(BJ450))),#N/A,
IFERROR(VLOOKUP(BG450,MonsterTable!$A:$B,MATCH(MonsterTable!$B$1,MonsterTable!$A$1:$B$1,0),0),
IF(OR(NOT(ISBLANK(BI450)),ISBLANK(BJ450)),#N/A,
IF(BG450="empty","empty",
VLOOKUP(BG450,MonsterGroupTable!$A:$A,1,0)))))))</f>
        <v/>
      </c>
      <c r="BO450" s="2" t="str">
        <f>IF(AND(ISBLANK(BN450),OR(NOT(ISBLANK(BP450)),NOT(ISBLANK(BQ450)))),#N/A,
IF(ISBLANK(BN450),"",
IF(AND(NOT(ISERROR(VLOOKUP(BN450,MonsterTable!$A:$B,MATCH(MonsterTable!$B$1,MonsterTable!$A$1:$B$1,0),0))),OR(ISBLANK(BP450),ISBLANK(BQ450))),#N/A,
IFERROR(VLOOKUP(BN450,MonsterTable!$A:$B,MATCH(MonsterTable!$B$1,MonsterTable!$A$1:$B$1,0),0),
IF(OR(NOT(ISBLANK(BP450)),ISBLANK(BQ450)),#N/A,
IF(BN450="empty","empty",
VLOOKUP(BN450,MonsterGroupTable!$A:$A,1,0)))))))</f>
        <v/>
      </c>
      <c r="BV450" s="2" t="str">
        <f>IF(AND(ISBLANK(BU450),OR(NOT(ISBLANK(BW450)),NOT(ISBLANK(BX450)))),#N/A,
IF(ISBLANK(BU450),"",
IF(AND(NOT(ISERROR(VLOOKUP(BU450,MonsterTable!$A:$B,MATCH(MonsterTable!$B$1,MonsterTable!$A$1:$B$1,0),0))),OR(ISBLANK(BW450),ISBLANK(BX450))),#N/A,
IFERROR(VLOOKUP(BU450,MonsterTable!$A:$B,MATCH(MonsterTable!$B$1,MonsterTable!$A$1:$B$1,0),0),
IF(OR(NOT(ISBLANK(BW450)),ISBLANK(BX450)),#N/A,
IF(BU450="empty","empty",
VLOOKUP(BU450,MonsterGroupTable!$A:$A,1,0)))))))</f>
        <v/>
      </c>
      <c r="CC450" s="2" t="str">
        <f>IF(AND(ISBLANK(CB450),OR(NOT(ISBLANK(CD450)),NOT(ISBLANK(CE450)))),#N/A,
IF(ISBLANK(CB450),"",
IF(AND(NOT(ISERROR(VLOOKUP(CB450,MonsterTable!$A:$B,MATCH(MonsterTable!$B$1,MonsterTable!$A$1:$B$1,0),0))),OR(ISBLANK(CD450),ISBLANK(CE450))),#N/A,
IFERROR(VLOOKUP(CB450,MonsterTable!$A:$B,MATCH(MonsterTable!$B$1,MonsterTable!$A$1:$B$1,0),0),
IF(OR(NOT(ISBLANK(CD450)),ISBLANK(CE450)),#N/A,
IF(CB450="empty","empty",
VLOOKUP(CB450,MonsterGroupTable!$A:$A,1,0)))))))</f>
        <v/>
      </c>
      <c r="CJ450" s="2" t="str">
        <f>IF(AND(ISBLANK(CI450),OR(NOT(ISBLANK(CK450)),NOT(ISBLANK(CL450)))),#N/A,
IF(ISBLANK(CI450),"",
IF(AND(NOT(ISERROR(VLOOKUP(CI450,MonsterTable!$A:$B,MATCH(MonsterTable!$B$1,MonsterTable!$A$1:$B$1,0),0))),OR(ISBLANK(CK450),ISBLANK(CL450))),#N/A,
IFERROR(VLOOKUP(CI450,MonsterTable!$A:$B,MATCH(MonsterTable!$B$1,MonsterTable!$A$1:$B$1,0),0),
IF(OR(NOT(ISBLANK(CK450)),ISBLANK(CL450)),#N/A,
IF(CI450="empty","empty",
VLOOKUP(CI450,MonsterGroupTable!$A:$A,1,0)))))))</f>
        <v/>
      </c>
    </row>
    <row r="451" spans="1:88">
      <c r="A451">
        <v>10450</v>
      </c>
      <c r="B451">
        <f t="shared" ref="B451:C514" si="14">IF(MOD(A451,10)=0,1.2,1.1)</f>
        <v>1.2</v>
      </c>
      <c r="C451">
        <f t="shared" si="14"/>
        <v>1.1000000000000001</v>
      </c>
      <c r="F451">
        <v>1260</v>
      </c>
      <c r="G451">
        <v>39175</v>
      </c>
      <c r="H451">
        <v>0</v>
      </c>
      <c r="I451">
        <v>0</v>
      </c>
      <c r="J451">
        <v>0</v>
      </c>
      <c r="K451" t="s">
        <v>28</v>
      </c>
      <c r="L451" t="s">
        <v>249</v>
      </c>
      <c r="M451" t="s">
        <v>79</v>
      </c>
      <c r="N451" t="s">
        <v>80</v>
      </c>
      <c r="O451">
        <v>0</v>
      </c>
      <c r="P451">
        <v>-4.75</v>
      </c>
      <c r="Q451">
        <v>-3.5</v>
      </c>
      <c r="R451">
        <v>4.75</v>
      </c>
      <c r="S451">
        <v>3</v>
      </c>
      <c r="T451">
        <v>-13.5</v>
      </c>
      <c r="U451">
        <v>2.5499999999999998</v>
      </c>
      <c r="V451">
        <v>-6.75</v>
      </c>
      <c r="W451" t="str">
        <f t="shared" ref="W451:W514" si="15">Y451&amp;IF(ISBLANK(Z451),"",","&amp;Z451)&amp;IF(ISBLANK(AA451),"",","&amp;AA451)&amp;IF(ISBLANK(AB451),"",","&amp;AB451)&amp;IF(ISBLANK(AC451),"",","&amp;AC451)&amp;IF(ISBLANK(AD451),"",","&amp;AD451)
&amp;IF(LEN(AF451)=0,"",","&amp;AF451)&amp;IF(ISBLANK(AG451),"",","&amp;AG451)&amp;IF(ISBLANK(AH451),"",","&amp;AH451)&amp;IF(ISBLANK(AI451),"",","&amp;AI451)&amp;IF(ISBLANK(AJ451),"",","&amp;AJ451)&amp;IF(ISBLANK(AK451),"",","&amp;AK451)
&amp;IF(LEN(AM451)=0,"",","&amp;AM451)&amp;IF(ISBLANK(AN451),"",","&amp;AN451)&amp;IF(ISBLANK(AO451),"",","&amp;AO451)&amp;IF(ISBLANK(AP451),"",","&amp;AP451)&amp;IF(ISBLANK(AQ451),"",","&amp;AQ451)&amp;IF(ISBLANK(AR451),"",","&amp;AR451)
&amp;IF(LEN(AT451)=0,"",","&amp;AT451)&amp;IF(ISBLANK(AU451),"",","&amp;AU451)&amp;IF(ISBLANK(AV451),"",","&amp;AV451)&amp;IF(ISBLANK(AW451),"",","&amp;AW451)&amp;IF(ISBLANK(AX451),"",","&amp;AX451)&amp;IF(ISBLANK(AY451),"",","&amp;AY451)
&amp;IF(LEN(BA451)=0,"",","&amp;BA451)&amp;IF(ISBLANK(BB451),"",","&amp;BB451)&amp;IF(ISBLANK(BC451),"",","&amp;BC451)&amp;IF(ISBLANK(BD451),"",","&amp;BD451)&amp;IF(ISBLANK(BE451),"",","&amp;BE451)&amp;IF(ISBLANK(BF451),"",","&amp;BF451)
&amp;IF(LEN(BH451)=0,"",","&amp;BH451)&amp;IF(ISBLANK(BI451),"",","&amp;BI451)&amp;IF(ISBLANK(BJ451),"",","&amp;BJ451)&amp;IF(ISBLANK(BK451),"",","&amp;BK451)&amp;IF(ISBLANK(BL451),"",","&amp;BL451)&amp;IF(ISBLANK(BM451),"",","&amp;BM451)
&amp;IF(LEN(BO451)=0,"",","&amp;BO451)&amp;IF(ISBLANK(BP451),"",","&amp;BP451)&amp;IF(ISBLANK(BQ451),"",","&amp;BQ451)&amp;IF(ISBLANK(BR451),"",","&amp;BR451)&amp;IF(ISBLANK(BS451),"",","&amp;BS451)&amp;IF(ISBLANK(BT451),"",","&amp;BT451)
&amp;IF(LEN(BV451)=0,"",","&amp;BV451)&amp;IF(ISBLANK(BW451),"",","&amp;BW451)&amp;IF(ISBLANK(BX451),"",","&amp;BX451)&amp;IF(ISBLANK(BY451),"",","&amp;BY451)&amp;IF(ISBLANK(BZ451),"",","&amp;BZ451)&amp;IF(ISBLANK(CA451),"",","&amp;CA451)
&amp;IF(LEN(CC451)=0,"",","&amp;CC451)&amp;IF(ISBLANK(CD451),"",","&amp;CD451)&amp;IF(ISBLANK(CE451),"",","&amp;CE451)&amp;IF(ISBLANK(CF451),"",","&amp;CF451)&amp;IF(ISBLANK(CG451),"",","&amp;CG451)&amp;IF(ISBLANK(CH451),"",","&amp;CH451)
&amp;IF(LEN(CJ451)=0,"",","&amp;CJ451)&amp;IF(ISBLANK(CK451),"",","&amp;CK451)&amp;IF(ISBLANK(CL451),"",","&amp;CL451)&amp;IF(ISBLANK(CM451),"",","&amp;CM451)&amp;IF(ISBLANK(CN451),"",","&amp;CN451)&amp;IF(ISBLANK(CO451),"",","&amp;CO451)</f>
        <v>g105,5</v>
      </c>
      <c r="X451" s="1" t="s">
        <v>283</v>
      </c>
      <c r="Y451" s="2" t="str">
        <f>IF(AND(ISBLANK(X451),OR(NOT(ISBLANK(Z451)),NOT(ISBLANK(AA451)))),#N/A,
IF(ISBLANK(X451),"",
IF(AND(NOT(ISERROR(VLOOKUP(X451,MonsterTable!$A:$B,MATCH(MonsterTable!$B$1,MonsterTable!$A$1:$B$1,0),0))),OR(ISBLANK(Z451),ISBLANK(AA451))),#N/A,
IFERROR(VLOOKUP(X451,MonsterTable!$A:$B,MATCH(MonsterTable!$B$1,MonsterTable!$A$1:$B$1,0),0),
IF(OR(NOT(ISBLANK(Z451)),ISBLANK(AA451)),#N/A,
IF(X451="empty","empty",
VLOOKUP(X451,MonsterGroupTable!$A:$A,1,0)))))))</f>
        <v>g105</v>
      </c>
      <c r="AA451">
        <v>5</v>
      </c>
      <c r="AF451" s="2" t="str">
        <f>IF(AND(ISBLANK(AE451),OR(NOT(ISBLANK(AG451)),NOT(ISBLANK(AH451)))),#N/A,
IF(ISBLANK(AE451),"",
IF(AND(NOT(ISERROR(VLOOKUP(AE451,MonsterTable!$A:$B,MATCH(MonsterTable!$B$1,MonsterTable!$A$1:$B$1,0),0))),OR(ISBLANK(AG451),ISBLANK(AH451))),#N/A,
IFERROR(VLOOKUP(AE451,MonsterTable!$A:$B,MATCH(MonsterTable!$B$1,MonsterTable!$A$1:$B$1,0),0),
IF(OR(NOT(ISBLANK(AG451)),ISBLANK(AH451)),#N/A,
IF(AE451="empty","empty",
VLOOKUP(AE451,MonsterGroupTable!$A:$A,1,0)))))))</f>
        <v/>
      </c>
      <c r="AM451" s="2" t="str">
        <f>IF(AND(ISBLANK(AL451),OR(NOT(ISBLANK(AN451)),NOT(ISBLANK(AO451)))),#N/A,
IF(ISBLANK(AL451),"",
IF(AND(NOT(ISERROR(VLOOKUP(AL451,MonsterTable!$A:$B,MATCH(MonsterTable!$B$1,MonsterTable!$A$1:$B$1,0),0))),OR(ISBLANK(AN451),ISBLANK(AO451))),#N/A,
IFERROR(VLOOKUP(AL451,MonsterTable!$A:$B,MATCH(MonsterTable!$B$1,MonsterTable!$A$1:$B$1,0),0),
IF(OR(NOT(ISBLANK(AN451)),ISBLANK(AO451)),#N/A,
IF(AL451="empty","empty",
VLOOKUP(AL451,MonsterGroupTable!$A:$A,1,0)))))))</f>
        <v/>
      </c>
      <c r="AT451" s="2" t="str">
        <f>IF(AND(ISBLANK(AS451),OR(NOT(ISBLANK(AU451)),NOT(ISBLANK(AV451)))),#N/A,
IF(ISBLANK(AS451),"",
IF(AND(NOT(ISERROR(VLOOKUP(AS451,MonsterTable!$A:$B,MATCH(MonsterTable!$B$1,MonsterTable!$A$1:$B$1,0),0))),OR(ISBLANK(AU451),ISBLANK(AV451))),#N/A,
IFERROR(VLOOKUP(AS451,MonsterTable!$A:$B,MATCH(MonsterTable!$B$1,MonsterTable!$A$1:$B$1,0),0),
IF(OR(NOT(ISBLANK(AU451)),ISBLANK(AV451)),#N/A,
IF(AS451="empty","empty",
VLOOKUP(AS451,MonsterGroupTable!$A:$A,1,0)))))))</f>
        <v/>
      </c>
      <c r="BA451" s="2" t="str">
        <f>IF(AND(ISBLANK(AZ451),OR(NOT(ISBLANK(BB451)),NOT(ISBLANK(BC451)))),#N/A,
IF(ISBLANK(AZ451),"",
IF(AND(NOT(ISERROR(VLOOKUP(AZ451,MonsterTable!$A:$B,MATCH(MonsterTable!$B$1,MonsterTable!$A$1:$B$1,0),0))),OR(ISBLANK(BB451),ISBLANK(BC451))),#N/A,
IFERROR(VLOOKUP(AZ451,MonsterTable!$A:$B,MATCH(MonsterTable!$B$1,MonsterTable!$A$1:$B$1,0),0),
IF(OR(NOT(ISBLANK(BB451)),ISBLANK(BC451)),#N/A,
IF(AZ451="empty","empty",
VLOOKUP(AZ451,MonsterGroupTable!$A:$A,1,0)))))))</f>
        <v/>
      </c>
      <c r="BH451" s="2" t="str">
        <f>IF(AND(ISBLANK(BG451),OR(NOT(ISBLANK(BI451)),NOT(ISBLANK(BJ451)))),#N/A,
IF(ISBLANK(BG451),"",
IF(AND(NOT(ISERROR(VLOOKUP(BG451,MonsterTable!$A:$B,MATCH(MonsterTable!$B$1,MonsterTable!$A$1:$B$1,0),0))),OR(ISBLANK(BI451),ISBLANK(BJ451))),#N/A,
IFERROR(VLOOKUP(BG451,MonsterTable!$A:$B,MATCH(MonsterTable!$B$1,MonsterTable!$A$1:$B$1,0),0),
IF(OR(NOT(ISBLANK(BI451)),ISBLANK(BJ451)),#N/A,
IF(BG451="empty","empty",
VLOOKUP(BG451,MonsterGroupTable!$A:$A,1,0)))))))</f>
        <v/>
      </c>
      <c r="BO451" s="2" t="str">
        <f>IF(AND(ISBLANK(BN451),OR(NOT(ISBLANK(BP451)),NOT(ISBLANK(BQ451)))),#N/A,
IF(ISBLANK(BN451),"",
IF(AND(NOT(ISERROR(VLOOKUP(BN451,MonsterTable!$A:$B,MATCH(MonsterTable!$B$1,MonsterTable!$A$1:$B$1,0),0))),OR(ISBLANK(BP451),ISBLANK(BQ451))),#N/A,
IFERROR(VLOOKUP(BN451,MonsterTable!$A:$B,MATCH(MonsterTable!$B$1,MonsterTable!$A$1:$B$1,0),0),
IF(OR(NOT(ISBLANK(BP451)),ISBLANK(BQ451)),#N/A,
IF(BN451="empty","empty",
VLOOKUP(BN451,MonsterGroupTable!$A:$A,1,0)))))))</f>
        <v/>
      </c>
      <c r="BV451" s="2" t="str">
        <f>IF(AND(ISBLANK(BU451),OR(NOT(ISBLANK(BW451)),NOT(ISBLANK(BX451)))),#N/A,
IF(ISBLANK(BU451),"",
IF(AND(NOT(ISERROR(VLOOKUP(BU451,MonsterTable!$A:$B,MATCH(MonsterTable!$B$1,MonsterTable!$A$1:$B$1,0),0))),OR(ISBLANK(BW451),ISBLANK(BX451))),#N/A,
IFERROR(VLOOKUP(BU451,MonsterTable!$A:$B,MATCH(MonsterTable!$B$1,MonsterTable!$A$1:$B$1,0),0),
IF(OR(NOT(ISBLANK(BW451)),ISBLANK(BX451)),#N/A,
IF(BU451="empty","empty",
VLOOKUP(BU451,MonsterGroupTable!$A:$A,1,0)))))))</f>
        <v/>
      </c>
      <c r="CC451" s="2" t="str">
        <f>IF(AND(ISBLANK(CB451),OR(NOT(ISBLANK(CD451)),NOT(ISBLANK(CE451)))),#N/A,
IF(ISBLANK(CB451),"",
IF(AND(NOT(ISERROR(VLOOKUP(CB451,MonsterTable!$A:$B,MATCH(MonsterTable!$B$1,MonsterTable!$A$1:$B$1,0),0))),OR(ISBLANK(CD451),ISBLANK(CE451))),#N/A,
IFERROR(VLOOKUP(CB451,MonsterTable!$A:$B,MATCH(MonsterTable!$B$1,MonsterTable!$A$1:$B$1,0),0),
IF(OR(NOT(ISBLANK(CD451)),ISBLANK(CE451)),#N/A,
IF(CB451="empty","empty",
VLOOKUP(CB451,MonsterGroupTable!$A:$A,1,0)))))))</f>
        <v/>
      </c>
      <c r="CJ451" s="2" t="str">
        <f>IF(AND(ISBLANK(CI451),OR(NOT(ISBLANK(CK451)),NOT(ISBLANK(CL451)))),#N/A,
IF(ISBLANK(CI451),"",
IF(AND(NOT(ISERROR(VLOOKUP(CI451,MonsterTable!$A:$B,MATCH(MonsterTable!$B$1,MonsterTable!$A$1:$B$1,0),0))),OR(ISBLANK(CK451),ISBLANK(CL451))),#N/A,
IFERROR(VLOOKUP(CI451,MonsterTable!$A:$B,MATCH(MonsterTable!$B$1,MonsterTable!$A$1:$B$1,0),0),
IF(OR(NOT(ISBLANK(CK451)),ISBLANK(CL451)),#N/A,
IF(CI451="empty","empty",
VLOOKUP(CI451,MonsterGroupTable!$A:$A,1,0)))))))</f>
        <v/>
      </c>
    </row>
    <row r="452" spans="1:88">
      <c r="A452">
        <v>10451</v>
      </c>
      <c r="B452">
        <f t="shared" si="14"/>
        <v>1.1000000000000001</v>
      </c>
      <c r="C452">
        <f t="shared" si="14"/>
        <v>1.1000000000000001</v>
      </c>
      <c r="F452">
        <v>1330</v>
      </c>
      <c r="G452">
        <v>39725</v>
      </c>
      <c r="H452">
        <v>0</v>
      </c>
      <c r="I452">
        <v>0</v>
      </c>
      <c r="J452">
        <v>0</v>
      </c>
      <c r="K452" t="s">
        <v>28</v>
      </c>
      <c r="L452" t="s">
        <v>251</v>
      </c>
      <c r="M452" t="s">
        <v>79</v>
      </c>
      <c r="N452" t="s">
        <v>80</v>
      </c>
      <c r="O452">
        <v>0</v>
      </c>
      <c r="P452">
        <v>-4.75</v>
      </c>
      <c r="Q452">
        <v>-3.5</v>
      </c>
      <c r="R452">
        <v>4.75</v>
      </c>
      <c r="S452">
        <v>3</v>
      </c>
      <c r="T452">
        <v>-13.5</v>
      </c>
      <c r="U452">
        <v>2.5499999999999998</v>
      </c>
      <c r="V452">
        <v>-6.75</v>
      </c>
      <c r="W452" t="str">
        <f t="shared" si="15"/>
        <v>g106,5</v>
      </c>
      <c r="X452" s="1" t="s">
        <v>284</v>
      </c>
      <c r="Y452" s="2" t="str">
        <f>IF(AND(ISBLANK(X452),OR(NOT(ISBLANK(Z452)),NOT(ISBLANK(AA452)))),#N/A,
IF(ISBLANK(X452),"",
IF(AND(NOT(ISERROR(VLOOKUP(X452,MonsterTable!$A:$B,MATCH(MonsterTable!$B$1,MonsterTable!$A$1:$B$1,0),0))),OR(ISBLANK(Z452),ISBLANK(AA452))),#N/A,
IFERROR(VLOOKUP(X452,MonsterTable!$A:$B,MATCH(MonsterTable!$B$1,MonsterTable!$A$1:$B$1,0),0),
IF(OR(NOT(ISBLANK(Z452)),ISBLANK(AA452)),#N/A,
IF(X452="empty","empty",
VLOOKUP(X452,MonsterGroupTable!$A:$A,1,0)))))))</f>
        <v>g106</v>
      </c>
      <c r="AA452">
        <v>5</v>
      </c>
      <c r="AF452" s="2" t="str">
        <f>IF(AND(ISBLANK(AE452),OR(NOT(ISBLANK(AG452)),NOT(ISBLANK(AH452)))),#N/A,
IF(ISBLANK(AE452),"",
IF(AND(NOT(ISERROR(VLOOKUP(AE452,MonsterTable!$A:$B,MATCH(MonsterTable!$B$1,MonsterTable!$A$1:$B$1,0),0))),OR(ISBLANK(AG452),ISBLANK(AH452))),#N/A,
IFERROR(VLOOKUP(AE452,MonsterTable!$A:$B,MATCH(MonsterTable!$B$1,MonsterTable!$A$1:$B$1,0),0),
IF(OR(NOT(ISBLANK(AG452)),ISBLANK(AH452)),#N/A,
IF(AE452="empty","empty",
VLOOKUP(AE452,MonsterGroupTable!$A:$A,1,0)))))))</f>
        <v/>
      </c>
      <c r="AM452" s="2" t="str">
        <f>IF(AND(ISBLANK(AL452),OR(NOT(ISBLANK(AN452)),NOT(ISBLANK(AO452)))),#N/A,
IF(ISBLANK(AL452),"",
IF(AND(NOT(ISERROR(VLOOKUP(AL452,MonsterTable!$A:$B,MATCH(MonsterTable!$B$1,MonsterTable!$A$1:$B$1,0),0))),OR(ISBLANK(AN452),ISBLANK(AO452))),#N/A,
IFERROR(VLOOKUP(AL452,MonsterTable!$A:$B,MATCH(MonsterTable!$B$1,MonsterTable!$A$1:$B$1,0),0),
IF(OR(NOT(ISBLANK(AN452)),ISBLANK(AO452)),#N/A,
IF(AL452="empty","empty",
VLOOKUP(AL452,MonsterGroupTable!$A:$A,1,0)))))))</f>
        <v/>
      </c>
      <c r="AT452" s="2" t="str">
        <f>IF(AND(ISBLANK(AS452),OR(NOT(ISBLANK(AU452)),NOT(ISBLANK(AV452)))),#N/A,
IF(ISBLANK(AS452),"",
IF(AND(NOT(ISERROR(VLOOKUP(AS452,MonsterTable!$A:$B,MATCH(MonsterTable!$B$1,MonsterTable!$A$1:$B$1,0),0))),OR(ISBLANK(AU452),ISBLANK(AV452))),#N/A,
IFERROR(VLOOKUP(AS452,MonsterTable!$A:$B,MATCH(MonsterTable!$B$1,MonsterTable!$A$1:$B$1,0),0),
IF(OR(NOT(ISBLANK(AU452)),ISBLANK(AV452)),#N/A,
IF(AS452="empty","empty",
VLOOKUP(AS452,MonsterGroupTable!$A:$A,1,0)))))))</f>
        <v/>
      </c>
      <c r="BA452" s="2" t="str">
        <f>IF(AND(ISBLANK(AZ452),OR(NOT(ISBLANK(BB452)),NOT(ISBLANK(BC452)))),#N/A,
IF(ISBLANK(AZ452),"",
IF(AND(NOT(ISERROR(VLOOKUP(AZ452,MonsterTable!$A:$B,MATCH(MonsterTable!$B$1,MonsterTable!$A$1:$B$1,0),0))),OR(ISBLANK(BB452),ISBLANK(BC452))),#N/A,
IFERROR(VLOOKUP(AZ452,MonsterTable!$A:$B,MATCH(MonsterTable!$B$1,MonsterTable!$A$1:$B$1,0),0),
IF(OR(NOT(ISBLANK(BB452)),ISBLANK(BC452)),#N/A,
IF(AZ452="empty","empty",
VLOOKUP(AZ452,MonsterGroupTable!$A:$A,1,0)))))))</f>
        <v/>
      </c>
      <c r="BH452" s="2" t="str">
        <f>IF(AND(ISBLANK(BG452),OR(NOT(ISBLANK(BI452)),NOT(ISBLANK(BJ452)))),#N/A,
IF(ISBLANK(BG452),"",
IF(AND(NOT(ISERROR(VLOOKUP(BG452,MonsterTable!$A:$B,MATCH(MonsterTable!$B$1,MonsterTable!$A$1:$B$1,0),0))),OR(ISBLANK(BI452),ISBLANK(BJ452))),#N/A,
IFERROR(VLOOKUP(BG452,MonsterTable!$A:$B,MATCH(MonsterTable!$B$1,MonsterTable!$A$1:$B$1,0),0),
IF(OR(NOT(ISBLANK(BI452)),ISBLANK(BJ452)),#N/A,
IF(BG452="empty","empty",
VLOOKUP(BG452,MonsterGroupTable!$A:$A,1,0)))))))</f>
        <v/>
      </c>
      <c r="BO452" s="2" t="str">
        <f>IF(AND(ISBLANK(BN452),OR(NOT(ISBLANK(BP452)),NOT(ISBLANK(BQ452)))),#N/A,
IF(ISBLANK(BN452),"",
IF(AND(NOT(ISERROR(VLOOKUP(BN452,MonsterTable!$A:$B,MATCH(MonsterTable!$B$1,MonsterTable!$A$1:$B$1,0),0))),OR(ISBLANK(BP452),ISBLANK(BQ452))),#N/A,
IFERROR(VLOOKUP(BN452,MonsterTable!$A:$B,MATCH(MonsterTable!$B$1,MonsterTable!$A$1:$B$1,0),0),
IF(OR(NOT(ISBLANK(BP452)),ISBLANK(BQ452)),#N/A,
IF(BN452="empty","empty",
VLOOKUP(BN452,MonsterGroupTable!$A:$A,1,0)))))))</f>
        <v/>
      </c>
      <c r="BV452" s="2" t="str">
        <f>IF(AND(ISBLANK(BU452),OR(NOT(ISBLANK(BW452)),NOT(ISBLANK(BX452)))),#N/A,
IF(ISBLANK(BU452),"",
IF(AND(NOT(ISERROR(VLOOKUP(BU452,MonsterTable!$A:$B,MATCH(MonsterTable!$B$1,MonsterTable!$A$1:$B$1,0),0))),OR(ISBLANK(BW452),ISBLANK(BX452))),#N/A,
IFERROR(VLOOKUP(BU452,MonsterTable!$A:$B,MATCH(MonsterTable!$B$1,MonsterTable!$A$1:$B$1,0),0),
IF(OR(NOT(ISBLANK(BW452)),ISBLANK(BX452)),#N/A,
IF(BU452="empty","empty",
VLOOKUP(BU452,MonsterGroupTable!$A:$A,1,0)))))))</f>
        <v/>
      </c>
      <c r="CC452" s="2" t="str">
        <f>IF(AND(ISBLANK(CB452),OR(NOT(ISBLANK(CD452)),NOT(ISBLANK(CE452)))),#N/A,
IF(ISBLANK(CB452),"",
IF(AND(NOT(ISERROR(VLOOKUP(CB452,MonsterTable!$A:$B,MATCH(MonsterTable!$B$1,MonsterTable!$A$1:$B$1,0),0))),OR(ISBLANK(CD452),ISBLANK(CE452))),#N/A,
IFERROR(VLOOKUP(CB452,MonsterTable!$A:$B,MATCH(MonsterTable!$B$1,MonsterTable!$A$1:$B$1,0),0),
IF(OR(NOT(ISBLANK(CD452)),ISBLANK(CE452)),#N/A,
IF(CB452="empty","empty",
VLOOKUP(CB452,MonsterGroupTable!$A:$A,1,0)))))))</f>
        <v/>
      </c>
      <c r="CJ452" s="2" t="str">
        <f>IF(AND(ISBLANK(CI452),OR(NOT(ISBLANK(CK452)),NOT(ISBLANK(CL452)))),#N/A,
IF(ISBLANK(CI452),"",
IF(AND(NOT(ISERROR(VLOOKUP(CI452,MonsterTable!$A:$B,MATCH(MonsterTable!$B$1,MonsterTable!$A$1:$B$1,0),0))),OR(ISBLANK(CK452),ISBLANK(CL452))),#N/A,
IFERROR(VLOOKUP(CI452,MonsterTable!$A:$B,MATCH(MonsterTable!$B$1,MonsterTable!$A$1:$B$1,0),0),
IF(OR(NOT(ISBLANK(CK452)),ISBLANK(CL452)),#N/A,
IF(CI452="empty","empty",
VLOOKUP(CI452,MonsterGroupTable!$A:$A,1,0)))))))</f>
        <v/>
      </c>
    </row>
    <row r="453" spans="1:88">
      <c r="A453">
        <v>10452</v>
      </c>
      <c r="B453">
        <f t="shared" si="14"/>
        <v>1.1000000000000001</v>
      </c>
      <c r="C453">
        <f t="shared" si="14"/>
        <v>1.1000000000000001</v>
      </c>
      <c r="F453">
        <v>1400</v>
      </c>
      <c r="G453">
        <v>39914</v>
      </c>
      <c r="H453">
        <v>0</v>
      </c>
      <c r="I453">
        <v>0</v>
      </c>
      <c r="J453">
        <v>0</v>
      </c>
      <c r="K453" t="s">
        <v>28</v>
      </c>
      <c r="L453" t="s">
        <v>251</v>
      </c>
      <c r="M453" t="s">
        <v>79</v>
      </c>
      <c r="N453" t="s">
        <v>80</v>
      </c>
      <c r="O453">
        <v>0</v>
      </c>
      <c r="P453">
        <v>-4.75</v>
      </c>
      <c r="Q453">
        <v>-3.5</v>
      </c>
      <c r="R453">
        <v>4.75</v>
      </c>
      <c r="S453">
        <v>3</v>
      </c>
      <c r="T453">
        <v>-13.5</v>
      </c>
      <c r="U453">
        <v>2.5499999999999998</v>
      </c>
      <c r="V453">
        <v>-6.75</v>
      </c>
      <c r="W453" t="str">
        <f t="shared" si="15"/>
        <v>g106,5</v>
      </c>
      <c r="X453" s="1" t="s">
        <v>284</v>
      </c>
      <c r="Y453" s="2" t="str">
        <f>IF(AND(ISBLANK(X453),OR(NOT(ISBLANK(Z453)),NOT(ISBLANK(AA453)))),#N/A,
IF(ISBLANK(X453),"",
IF(AND(NOT(ISERROR(VLOOKUP(X453,MonsterTable!$A:$B,MATCH(MonsterTable!$B$1,MonsterTable!$A$1:$B$1,0),0))),OR(ISBLANK(Z453),ISBLANK(AA453))),#N/A,
IFERROR(VLOOKUP(X453,MonsterTable!$A:$B,MATCH(MonsterTable!$B$1,MonsterTable!$A$1:$B$1,0),0),
IF(OR(NOT(ISBLANK(Z453)),ISBLANK(AA453)),#N/A,
IF(X453="empty","empty",
VLOOKUP(X453,MonsterGroupTable!$A:$A,1,0)))))))</f>
        <v>g106</v>
      </c>
      <c r="AA453">
        <v>5</v>
      </c>
      <c r="AF453" s="2" t="str">
        <f>IF(AND(ISBLANK(AE453),OR(NOT(ISBLANK(AG453)),NOT(ISBLANK(AH453)))),#N/A,
IF(ISBLANK(AE453),"",
IF(AND(NOT(ISERROR(VLOOKUP(AE453,MonsterTable!$A:$B,MATCH(MonsterTable!$B$1,MonsterTable!$A$1:$B$1,0),0))),OR(ISBLANK(AG453),ISBLANK(AH453))),#N/A,
IFERROR(VLOOKUP(AE453,MonsterTable!$A:$B,MATCH(MonsterTable!$B$1,MonsterTable!$A$1:$B$1,0),0),
IF(OR(NOT(ISBLANK(AG453)),ISBLANK(AH453)),#N/A,
IF(AE453="empty","empty",
VLOOKUP(AE453,MonsterGroupTable!$A:$A,1,0)))))))</f>
        <v/>
      </c>
      <c r="AM453" s="2" t="str">
        <f>IF(AND(ISBLANK(AL453),OR(NOT(ISBLANK(AN453)),NOT(ISBLANK(AO453)))),#N/A,
IF(ISBLANK(AL453),"",
IF(AND(NOT(ISERROR(VLOOKUP(AL453,MonsterTable!$A:$B,MATCH(MonsterTable!$B$1,MonsterTable!$A$1:$B$1,0),0))),OR(ISBLANK(AN453),ISBLANK(AO453))),#N/A,
IFERROR(VLOOKUP(AL453,MonsterTable!$A:$B,MATCH(MonsterTable!$B$1,MonsterTable!$A$1:$B$1,0),0),
IF(OR(NOT(ISBLANK(AN453)),ISBLANK(AO453)),#N/A,
IF(AL453="empty","empty",
VLOOKUP(AL453,MonsterGroupTable!$A:$A,1,0)))))))</f>
        <v/>
      </c>
      <c r="AT453" s="2" t="str">
        <f>IF(AND(ISBLANK(AS453),OR(NOT(ISBLANK(AU453)),NOT(ISBLANK(AV453)))),#N/A,
IF(ISBLANK(AS453),"",
IF(AND(NOT(ISERROR(VLOOKUP(AS453,MonsterTable!$A:$B,MATCH(MonsterTable!$B$1,MonsterTable!$A$1:$B$1,0),0))),OR(ISBLANK(AU453),ISBLANK(AV453))),#N/A,
IFERROR(VLOOKUP(AS453,MonsterTable!$A:$B,MATCH(MonsterTable!$B$1,MonsterTable!$A$1:$B$1,0),0),
IF(OR(NOT(ISBLANK(AU453)),ISBLANK(AV453)),#N/A,
IF(AS453="empty","empty",
VLOOKUP(AS453,MonsterGroupTable!$A:$A,1,0)))))))</f>
        <v/>
      </c>
      <c r="BA453" s="2" t="str">
        <f>IF(AND(ISBLANK(AZ453),OR(NOT(ISBLANK(BB453)),NOT(ISBLANK(BC453)))),#N/A,
IF(ISBLANK(AZ453),"",
IF(AND(NOT(ISERROR(VLOOKUP(AZ453,MonsterTable!$A:$B,MATCH(MonsterTable!$B$1,MonsterTable!$A$1:$B$1,0),0))),OR(ISBLANK(BB453),ISBLANK(BC453))),#N/A,
IFERROR(VLOOKUP(AZ453,MonsterTable!$A:$B,MATCH(MonsterTable!$B$1,MonsterTable!$A$1:$B$1,0),0),
IF(OR(NOT(ISBLANK(BB453)),ISBLANK(BC453)),#N/A,
IF(AZ453="empty","empty",
VLOOKUP(AZ453,MonsterGroupTable!$A:$A,1,0)))))))</f>
        <v/>
      </c>
      <c r="BH453" s="2" t="str">
        <f>IF(AND(ISBLANK(BG453),OR(NOT(ISBLANK(BI453)),NOT(ISBLANK(BJ453)))),#N/A,
IF(ISBLANK(BG453),"",
IF(AND(NOT(ISERROR(VLOOKUP(BG453,MonsterTable!$A:$B,MATCH(MonsterTable!$B$1,MonsterTable!$A$1:$B$1,0),0))),OR(ISBLANK(BI453),ISBLANK(BJ453))),#N/A,
IFERROR(VLOOKUP(BG453,MonsterTable!$A:$B,MATCH(MonsterTable!$B$1,MonsterTable!$A$1:$B$1,0),0),
IF(OR(NOT(ISBLANK(BI453)),ISBLANK(BJ453)),#N/A,
IF(BG453="empty","empty",
VLOOKUP(BG453,MonsterGroupTable!$A:$A,1,0)))))))</f>
        <v/>
      </c>
      <c r="BO453" s="2" t="str">
        <f>IF(AND(ISBLANK(BN453),OR(NOT(ISBLANK(BP453)),NOT(ISBLANK(BQ453)))),#N/A,
IF(ISBLANK(BN453),"",
IF(AND(NOT(ISERROR(VLOOKUP(BN453,MonsterTable!$A:$B,MATCH(MonsterTable!$B$1,MonsterTable!$A$1:$B$1,0),0))),OR(ISBLANK(BP453),ISBLANK(BQ453))),#N/A,
IFERROR(VLOOKUP(BN453,MonsterTable!$A:$B,MATCH(MonsterTable!$B$1,MonsterTable!$A$1:$B$1,0),0),
IF(OR(NOT(ISBLANK(BP453)),ISBLANK(BQ453)),#N/A,
IF(BN453="empty","empty",
VLOOKUP(BN453,MonsterGroupTable!$A:$A,1,0)))))))</f>
        <v/>
      </c>
      <c r="BV453" s="2" t="str">
        <f>IF(AND(ISBLANK(BU453),OR(NOT(ISBLANK(BW453)),NOT(ISBLANK(BX453)))),#N/A,
IF(ISBLANK(BU453),"",
IF(AND(NOT(ISERROR(VLOOKUP(BU453,MonsterTable!$A:$B,MATCH(MonsterTable!$B$1,MonsterTable!$A$1:$B$1,0),0))),OR(ISBLANK(BW453),ISBLANK(BX453))),#N/A,
IFERROR(VLOOKUP(BU453,MonsterTable!$A:$B,MATCH(MonsterTable!$B$1,MonsterTable!$A$1:$B$1,0),0),
IF(OR(NOT(ISBLANK(BW453)),ISBLANK(BX453)),#N/A,
IF(BU453="empty","empty",
VLOOKUP(BU453,MonsterGroupTable!$A:$A,1,0)))))))</f>
        <v/>
      </c>
      <c r="CC453" s="2" t="str">
        <f>IF(AND(ISBLANK(CB453),OR(NOT(ISBLANK(CD453)),NOT(ISBLANK(CE453)))),#N/A,
IF(ISBLANK(CB453),"",
IF(AND(NOT(ISERROR(VLOOKUP(CB453,MonsterTable!$A:$B,MATCH(MonsterTable!$B$1,MonsterTable!$A$1:$B$1,0),0))),OR(ISBLANK(CD453),ISBLANK(CE453))),#N/A,
IFERROR(VLOOKUP(CB453,MonsterTable!$A:$B,MATCH(MonsterTable!$B$1,MonsterTable!$A$1:$B$1,0),0),
IF(OR(NOT(ISBLANK(CD453)),ISBLANK(CE453)),#N/A,
IF(CB453="empty","empty",
VLOOKUP(CB453,MonsterGroupTable!$A:$A,1,0)))))))</f>
        <v/>
      </c>
      <c r="CJ453" s="2" t="str">
        <f>IF(AND(ISBLANK(CI453),OR(NOT(ISBLANK(CK453)),NOT(ISBLANK(CL453)))),#N/A,
IF(ISBLANK(CI453),"",
IF(AND(NOT(ISERROR(VLOOKUP(CI453,MonsterTable!$A:$B,MATCH(MonsterTable!$B$1,MonsterTable!$A$1:$B$1,0),0))),OR(ISBLANK(CK453),ISBLANK(CL453))),#N/A,
IFERROR(VLOOKUP(CI453,MonsterTable!$A:$B,MATCH(MonsterTable!$B$1,MonsterTable!$A$1:$B$1,0),0),
IF(OR(NOT(ISBLANK(CK453)),ISBLANK(CL453)),#N/A,
IF(CI453="empty","empty",
VLOOKUP(CI453,MonsterGroupTable!$A:$A,1,0)))))))</f>
        <v/>
      </c>
    </row>
    <row r="454" spans="1:88">
      <c r="A454">
        <v>10453</v>
      </c>
      <c r="B454">
        <f t="shared" si="14"/>
        <v>1.1000000000000001</v>
      </c>
      <c r="C454">
        <f t="shared" si="14"/>
        <v>1.1000000000000001</v>
      </c>
      <c r="F454">
        <v>1470</v>
      </c>
      <c r="G454">
        <v>40103</v>
      </c>
      <c r="H454">
        <v>0</v>
      </c>
      <c r="I454">
        <v>0</v>
      </c>
      <c r="J454">
        <v>0</v>
      </c>
      <c r="K454" t="s">
        <v>28</v>
      </c>
      <c r="L454" t="s">
        <v>251</v>
      </c>
      <c r="M454" t="s">
        <v>79</v>
      </c>
      <c r="N454" t="s">
        <v>80</v>
      </c>
      <c r="O454">
        <v>0</v>
      </c>
      <c r="P454">
        <v>-4.75</v>
      </c>
      <c r="Q454">
        <v>-3.5</v>
      </c>
      <c r="R454">
        <v>4.75</v>
      </c>
      <c r="S454">
        <v>3</v>
      </c>
      <c r="T454">
        <v>-13.5</v>
      </c>
      <c r="U454">
        <v>2.5499999999999998</v>
      </c>
      <c r="V454">
        <v>-6.75</v>
      </c>
      <c r="W454" t="str">
        <f t="shared" si="15"/>
        <v>g106,5</v>
      </c>
      <c r="X454" s="1" t="s">
        <v>284</v>
      </c>
      <c r="Y454" s="2" t="str">
        <f>IF(AND(ISBLANK(X454),OR(NOT(ISBLANK(Z454)),NOT(ISBLANK(AA454)))),#N/A,
IF(ISBLANK(X454),"",
IF(AND(NOT(ISERROR(VLOOKUP(X454,MonsterTable!$A:$B,MATCH(MonsterTable!$B$1,MonsterTable!$A$1:$B$1,0),0))),OR(ISBLANK(Z454),ISBLANK(AA454))),#N/A,
IFERROR(VLOOKUP(X454,MonsterTable!$A:$B,MATCH(MonsterTable!$B$1,MonsterTable!$A$1:$B$1,0),0),
IF(OR(NOT(ISBLANK(Z454)),ISBLANK(AA454)),#N/A,
IF(X454="empty","empty",
VLOOKUP(X454,MonsterGroupTable!$A:$A,1,0)))))))</f>
        <v>g106</v>
      </c>
      <c r="AA454">
        <v>5</v>
      </c>
      <c r="AF454" s="2" t="str">
        <f>IF(AND(ISBLANK(AE454),OR(NOT(ISBLANK(AG454)),NOT(ISBLANK(AH454)))),#N/A,
IF(ISBLANK(AE454),"",
IF(AND(NOT(ISERROR(VLOOKUP(AE454,MonsterTable!$A:$B,MATCH(MonsterTable!$B$1,MonsterTable!$A$1:$B$1,0),0))),OR(ISBLANK(AG454),ISBLANK(AH454))),#N/A,
IFERROR(VLOOKUP(AE454,MonsterTable!$A:$B,MATCH(MonsterTable!$B$1,MonsterTable!$A$1:$B$1,0),0),
IF(OR(NOT(ISBLANK(AG454)),ISBLANK(AH454)),#N/A,
IF(AE454="empty","empty",
VLOOKUP(AE454,MonsterGroupTable!$A:$A,1,0)))))))</f>
        <v/>
      </c>
      <c r="AM454" s="2" t="str">
        <f>IF(AND(ISBLANK(AL454),OR(NOT(ISBLANK(AN454)),NOT(ISBLANK(AO454)))),#N/A,
IF(ISBLANK(AL454),"",
IF(AND(NOT(ISERROR(VLOOKUP(AL454,MonsterTable!$A:$B,MATCH(MonsterTable!$B$1,MonsterTable!$A$1:$B$1,0),0))),OR(ISBLANK(AN454),ISBLANK(AO454))),#N/A,
IFERROR(VLOOKUP(AL454,MonsterTable!$A:$B,MATCH(MonsterTable!$B$1,MonsterTable!$A$1:$B$1,0),0),
IF(OR(NOT(ISBLANK(AN454)),ISBLANK(AO454)),#N/A,
IF(AL454="empty","empty",
VLOOKUP(AL454,MonsterGroupTable!$A:$A,1,0)))))))</f>
        <v/>
      </c>
      <c r="AT454" s="2" t="str">
        <f>IF(AND(ISBLANK(AS454),OR(NOT(ISBLANK(AU454)),NOT(ISBLANK(AV454)))),#N/A,
IF(ISBLANK(AS454),"",
IF(AND(NOT(ISERROR(VLOOKUP(AS454,MonsterTable!$A:$B,MATCH(MonsterTable!$B$1,MonsterTable!$A$1:$B$1,0),0))),OR(ISBLANK(AU454),ISBLANK(AV454))),#N/A,
IFERROR(VLOOKUP(AS454,MonsterTable!$A:$B,MATCH(MonsterTable!$B$1,MonsterTable!$A$1:$B$1,0),0),
IF(OR(NOT(ISBLANK(AU454)),ISBLANK(AV454)),#N/A,
IF(AS454="empty","empty",
VLOOKUP(AS454,MonsterGroupTable!$A:$A,1,0)))))))</f>
        <v/>
      </c>
      <c r="BA454" s="2" t="str">
        <f>IF(AND(ISBLANK(AZ454),OR(NOT(ISBLANK(BB454)),NOT(ISBLANK(BC454)))),#N/A,
IF(ISBLANK(AZ454),"",
IF(AND(NOT(ISERROR(VLOOKUP(AZ454,MonsterTable!$A:$B,MATCH(MonsterTable!$B$1,MonsterTable!$A$1:$B$1,0),0))),OR(ISBLANK(BB454),ISBLANK(BC454))),#N/A,
IFERROR(VLOOKUP(AZ454,MonsterTable!$A:$B,MATCH(MonsterTable!$B$1,MonsterTable!$A$1:$B$1,0),0),
IF(OR(NOT(ISBLANK(BB454)),ISBLANK(BC454)),#N/A,
IF(AZ454="empty","empty",
VLOOKUP(AZ454,MonsterGroupTable!$A:$A,1,0)))))))</f>
        <v/>
      </c>
      <c r="BH454" s="2" t="str">
        <f>IF(AND(ISBLANK(BG454),OR(NOT(ISBLANK(BI454)),NOT(ISBLANK(BJ454)))),#N/A,
IF(ISBLANK(BG454),"",
IF(AND(NOT(ISERROR(VLOOKUP(BG454,MonsterTable!$A:$B,MATCH(MonsterTable!$B$1,MonsterTable!$A$1:$B$1,0),0))),OR(ISBLANK(BI454),ISBLANK(BJ454))),#N/A,
IFERROR(VLOOKUP(BG454,MonsterTable!$A:$B,MATCH(MonsterTable!$B$1,MonsterTable!$A$1:$B$1,0),0),
IF(OR(NOT(ISBLANK(BI454)),ISBLANK(BJ454)),#N/A,
IF(BG454="empty","empty",
VLOOKUP(BG454,MonsterGroupTable!$A:$A,1,0)))))))</f>
        <v/>
      </c>
      <c r="BO454" s="2" t="str">
        <f>IF(AND(ISBLANK(BN454),OR(NOT(ISBLANK(BP454)),NOT(ISBLANK(BQ454)))),#N/A,
IF(ISBLANK(BN454),"",
IF(AND(NOT(ISERROR(VLOOKUP(BN454,MonsterTable!$A:$B,MATCH(MonsterTable!$B$1,MonsterTable!$A$1:$B$1,0),0))),OR(ISBLANK(BP454),ISBLANK(BQ454))),#N/A,
IFERROR(VLOOKUP(BN454,MonsterTable!$A:$B,MATCH(MonsterTable!$B$1,MonsterTable!$A$1:$B$1,0),0),
IF(OR(NOT(ISBLANK(BP454)),ISBLANK(BQ454)),#N/A,
IF(BN454="empty","empty",
VLOOKUP(BN454,MonsterGroupTable!$A:$A,1,0)))))))</f>
        <v/>
      </c>
      <c r="BV454" s="2" t="str">
        <f>IF(AND(ISBLANK(BU454),OR(NOT(ISBLANK(BW454)),NOT(ISBLANK(BX454)))),#N/A,
IF(ISBLANK(BU454),"",
IF(AND(NOT(ISERROR(VLOOKUP(BU454,MonsterTable!$A:$B,MATCH(MonsterTable!$B$1,MonsterTable!$A$1:$B$1,0),0))),OR(ISBLANK(BW454),ISBLANK(BX454))),#N/A,
IFERROR(VLOOKUP(BU454,MonsterTable!$A:$B,MATCH(MonsterTable!$B$1,MonsterTable!$A$1:$B$1,0),0),
IF(OR(NOT(ISBLANK(BW454)),ISBLANK(BX454)),#N/A,
IF(BU454="empty","empty",
VLOOKUP(BU454,MonsterGroupTable!$A:$A,1,0)))))))</f>
        <v/>
      </c>
      <c r="CC454" s="2" t="str">
        <f>IF(AND(ISBLANK(CB454),OR(NOT(ISBLANK(CD454)),NOT(ISBLANK(CE454)))),#N/A,
IF(ISBLANK(CB454),"",
IF(AND(NOT(ISERROR(VLOOKUP(CB454,MonsterTable!$A:$B,MATCH(MonsterTable!$B$1,MonsterTable!$A$1:$B$1,0),0))),OR(ISBLANK(CD454),ISBLANK(CE454))),#N/A,
IFERROR(VLOOKUP(CB454,MonsterTable!$A:$B,MATCH(MonsterTable!$B$1,MonsterTable!$A$1:$B$1,0),0),
IF(OR(NOT(ISBLANK(CD454)),ISBLANK(CE454)),#N/A,
IF(CB454="empty","empty",
VLOOKUP(CB454,MonsterGroupTable!$A:$A,1,0)))))))</f>
        <v/>
      </c>
      <c r="CJ454" s="2" t="str">
        <f>IF(AND(ISBLANK(CI454),OR(NOT(ISBLANK(CK454)),NOT(ISBLANK(CL454)))),#N/A,
IF(ISBLANK(CI454),"",
IF(AND(NOT(ISERROR(VLOOKUP(CI454,MonsterTable!$A:$B,MATCH(MonsterTable!$B$1,MonsterTable!$A$1:$B$1,0),0))),OR(ISBLANK(CK454),ISBLANK(CL454))),#N/A,
IFERROR(VLOOKUP(CI454,MonsterTable!$A:$B,MATCH(MonsterTable!$B$1,MonsterTable!$A$1:$B$1,0),0),
IF(OR(NOT(ISBLANK(CK454)),ISBLANK(CL454)),#N/A,
IF(CI454="empty","empty",
VLOOKUP(CI454,MonsterGroupTable!$A:$A,1,0)))))))</f>
        <v/>
      </c>
    </row>
    <row r="455" spans="1:88">
      <c r="A455">
        <v>10454</v>
      </c>
      <c r="B455">
        <f t="shared" si="14"/>
        <v>1.1000000000000001</v>
      </c>
      <c r="C455">
        <f t="shared" si="14"/>
        <v>1.1000000000000001</v>
      </c>
      <c r="F455">
        <v>1540</v>
      </c>
      <c r="G455">
        <v>40292</v>
      </c>
      <c r="H455">
        <v>0</v>
      </c>
      <c r="I455">
        <v>0</v>
      </c>
      <c r="J455">
        <v>0</v>
      </c>
      <c r="K455" t="s">
        <v>28</v>
      </c>
      <c r="L455" t="s">
        <v>251</v>
      </c>
      <c r="M455" t="s">
        <v>79</v>
      </c>
      <c r="N455" t="s">
        <v>80</v>
      </c>
      <c r="O455">
        <v>0</v>
      </c>
      <c r="P455">
        <v>-4.75</v>
      </c>
      <c r="Q455">
        <v>-3.5</v>
      </c>
      <c r="R455">
        <v>4.75</v>
      </c>
      <c r="S455">
        <v>3</v>
      </c>
      <c r="T455">
        <v>-13.5</v>
      </c>
      <c r="U455">
        <v>2.5499999999999998</v>
      </c>
      <c r="V455">
        <v>-6.75</v>
      </c>
      <c r="W455" t="str">
        <f t="shared" si="15"/>
        <v>g106,5</v>
      </c>
      <c r="X455" s="1" t="s">
        <v>284</v>
      </c>
      <c r="Y455" s="2" t="str">
        <f>IF(AND(ISBLANK(X455),OR(NOT(ISBLANK(Z455)),NOT(ISBLANK(AA455)))),#N/A,
IF(ISBLANK(X455),"",
IF(AND(NOT(ISERROR(VLOOKUP(X455,MonsterTable!$A:$B,MATCH(MonsterTable!$B$1,MonsterTable!$A$1:$B$1,0),0))),OR(ISBLANK(Z455),ISBLANK(AA455))),#N/A,
IFERROR(VLOOKUP(X455,MonsterTable!$A:$B,MATCH(MonsterTable!$B$1,MonsterTable!$A$1:$B$1,0),0),
IF(OR(NOT(ISBLANK(Z455)),ISBLANK(AA455)),#N/A,
IF(X455="empty","empty",
VLOOKUP(X455,MonsterGroupTable!$A:$A,1,0)))))))</f>
        <v>g106</v>
      </c>
      <c r="AA455">
        <v>5</v>
      </c>
      <c r="AF455" s="2" t="str">
        <f>IF(AND(ISBLANK(AE455),OR(NOT(ISBLANK(AG455)),NOT(ISBLANK(AH455)))),#N/A,
IF(ISBLANK(AE455),"",
IF(AND(NOT(ISERROR(VLOOKUP(AE455,MonsterTable!$A:$B,MATCH(MonsterTable!$B$1,MonsterTable!$A$1:$B$1,0),0))),OR(ISBLANK(AG455),ISBLANK(AH455))),#N/A,
IFERROR(VLOOKUP(AE455,MonsterTable!$A:$B,MATCH(MonsterTable!$B$1,MonsterTable!$A$1:$B$1,0),0),
IF(OR(NOT(ISBLANK(AG455)),ISBLANK(AH455)),#N/A,
IF(AE455="empty","empty",
VLOOKUP(AE455,MonsterGroupTable!$A:$A,1,0)))))))</f>
        <v/>
      </c>
      <c r="AM455" s="2" t="str">
        <f>IF(AND(ISBLANK(AL455),OR(NOT(ISBLANK(AN455)),NOT(ISBLANK(AO455)))),#N/A,
IF(ISBLANK(AL455),"",
IF(AND(NOT(ISERROR(VLOOKUP(AL455,MonsterTable!$A:$B,MATCH(MonsterTable!$B$1,MonsterTable!$A$1:$B$1,0),0))),OR(ISBLANK(AN455),ISBLANK(AO455))),#N/A,
IFERROR(VLOOKUP(AL455,MonsterTable!$A:$B,MATCH(MonsterTable!$B$1,MonsterTable!$A$1:$B$1,0),0),
IF(OR(NOT(ISBLANK(AN455)),ISBLANK(AO455)),#N/A,
IF(AL455="empty","empty",
VLOOKUP(AL455,MonsterGroupTable!$A:$A,1,0)))))))</f>
        <v/>
      </c>
      <c r="AT455" s="2" t="str">
        <f>IF(AND(ISBLANK(AS455),OR(NOT(ISBLANK(AU455)),NOT(ISBLANK(AV455)))),#N/A,
IF(ISBLANK(AS455),"",
IF(AND(NOT(ISERROR(VLOOKUP(AS455,MonsterTable!$A:$B,MATCH(MonsterTable!$B$1,MonsterTable!$A$1:$B$1,0),0))),OR(ISBLANK(AU455),ISBLANK(AV455))),#N/A,
IFERROR(VLOOKUP(AS455,MonsterTable!$A:$B,MATCH(MonsterTable!$B$1,MonsterTable!$A$1:$B$1,0),0),
IF(OR(NOT(ISBLANK(AU455)),ISBLANK(AV455)),#N/A,
IF(AS455="empty","empty",
VLOOKUP(AS455,MonsterGroupTable!$A:$A,1,0)))))))</f>
        <v/>
      </c>
      <c r="BA455" s="2" t="str">
        <f>IF(AND(ISBLANK(AZ455),OR(NOT(ISBLANK(BB455)),NOT(ISBLANK(BC455)))),#N/A,
IF(ISBLANK(AZ455),"",
IF(AND(NOT(ISERROR(VLOOKUP(AZ455,MonsterTable!$A:$B,MATCH(MonsterTable!$B$1,MonsterTable!$A$1:$B$1,0),0))),OR(ISBLANK(BB455),ISBLANK(BC455))),#N/A,
IFERROR(VLOOKUP(AZ455,MonsterTable!$A:$B,MATCH(MonsterTable!$B$1,MonsterTable!$A$1:$B$1,0),0),
IF(OR(NOT(ISBLANK(BB455)),ISBLANK(BC455)),#N/A,
IF(AZ455="empty","empty",
VLOOKUP(AZ455,MonsterGroupTable!$A:$A,1,0)))))))</f>
        <v/>
      </c>
      <c r="BH455" s="2" t="str">
        <f>IF(AND(ISBLANK(BG455),OR(NOT(ISBLANK(BI455)),NOT(ISBLANK(BJ455)))),#N/A,
IF(ISBLANK(BG455),"",
IF(AND(NOT(ISERROR(VLOOKUP(BG455,MonsterTable!$A:$B,MATCH(MonsterTable!$B$1,MonsterTable!$A$1:$B$1,0),0))),OR(ISBLANK(BI455),ISBLANK(BJ455))),#N/A,
IFERROR(VLOOKUP(BG455,MonsterTable!$A:$B,MATCH(MonsterTable!$B$1,MonsterTable!$A$1:$B$1,0),0),
IF(OR(NOT(ISBLANK(BI455)),ISBLANK(BJ455)),#N/A,
IF(BG455="empty","empty",
VLOOKUP(BG455,MonsterGroupTable!$A:$A,1,0)))))))</f>
        <v/>
      </c>
      <c r="BO455" s="2" t="str">
        <f>IF(AND(ISBLANK(BN455),OR(NOT(ISBLANK(BP455)),NOT(ISBLANK(BQ455)))),#N/A,
IF(ISBLANK(BN455),"",
IF(AND(NOT(ISERROR(VLOOKUP(BN455,MonsterTable!$A:$B,MATCH(MonsterTable!$B$1,MonsterTable!$A$1:$B$1,0),0))),OR(ISBLANK(BP455),ISBLANK(BQ455))),#N/A,
IFERROR(VLOOKUP(BN455,MonsterTable!$A:$B,MATCH(MonsterTable!$B$1,MonsterTable!$A$1:$B$1,0),0),
IF(OR(NOT(ISBLANK(BP455)),ISBLANK(BQ455)),#N/A,
IF(BN455="empty","empty",
VLOOKUP(BN455,MonsterGroupTable!$A:$A,1,0)))))))</f>
        <v/>
      </c>
      <c r="BV455" s="2" t="str">
        <f>IF(AND(ISBLANK(BU455),OR(NOT(ISBLANK(BW455)),NOT(ISBLANK(BX455)))),#N/A,
IF(ISBLANK(BU455),"",
IF(AND(NOT(ISERROR(VLOOKUP(BU455,MonsterTable!$A:$B,MATCH(MonsterTable!$B$1,MonsterTable!$A$1:$B$1,0),0))),OR(ISBLANK(BW455),ISBLANK(BX455))),#N/A,
IFERROR(VLOOKUP(BU455,MonsterTable!$A:$B,MATCH(MonsterTable!$B$1,MonsterTable!$A$1:$B$1,0),0),
IF(OR(NOT(ISBLANK(BW455)),ISBLANK(BX455)),#N/A,
IF(BU455="empty","empty",
VLOOKUP(BU455,MonsterGroupTable!$A:$A,1,0)))))))</f>
        <v/>
      </c>
      <c r="CC455" s="2" t="str">
        <f>IF(AND(ISBLANK(CB455),OR(NOT(ISBLANK(CD455)),NOT(ISBLANK(CE455)))),#N/A,
IF(ISBLANK(CB455),"",
IF(AND(NOT(ISERROR(VLOOKUP(CB455,MonsterTable!$A:$B,MATCH(MonsterTable!$B$1,MonsterTable!$A$1:$B$1,0),0))),OR(ISBLANK(CD455),ISBLANK(CE455))),#N/A,
IFERROR(VLOOKUP(CB455,MonsterTable!$A:$B,MATCH(MonsterTable!$B$1,MonsterTable!$A$1:$B$1,0),0),
IF(OR(NOT(ISBLANK(CD455)),ISBLANK(CE455)),#N/A,
IF(CB455="empty","empty",
VLOOKUP(CB455,MonsterGroupTable!$A:$A,1,0)))))))</f>
        <v/>
      </c>
      <c r="CJ455" s="2" t="str">
        <f>IF(AND(ISBLANK(CI455),OR(NOT(ISBLANK(CK455)),NOT(ISBLANK(CL455)))),#N/A,
IF(ISBLANK(CI455),"",
IF(AND(NOT(ISERROR(VLOOKUP(CI455,MonsterTable!$A:$B,MATCH(MonsterTable!$B$1,MonsterTable!$A$1:$B$1,0),0))),OR(ISBLANK(CK455),ISBLANK(CL455))),#N/A,
IFERROR(VLOOKUP(CI455,MonsterTable!$A:$B,MATCH(MonsterTable!$B$1,MonsterTable!$A$1:$B$1,0),0),
IF(OR(NOT(ISBLANK(CK455)),ISBLANK(CL455)),#N/A,
IF(CI455="empty","empty",
VLOOKUP(CI455,MonsterGroupTable!$A:$A,1,0)))))))</f>
        <v/>
      </c>
    </row>
    <row r="456" spans="1:88">
      <c r="A456">
        <v>10455</v>
      </c>
      <c r="B456">
        <f t="shared" si="14"/>
        <v>1.1000000000000001</v>
      </c>
      <c r="C456">
        <f t="shared" si="14"/>
        <v>1.1000000000000001</v>
      </c>
      <c r="F456">
        <v>1610</v>
      </c>
      <c r="G456">
        <v>40481</v>
      </c>
      <c r="H456">
        <v>0</v>
      </c>
      <c r="I456">
        <v>0</v>
      </c>
      <c r="J456">
        <v>0</v>
      </c>
      <c r="K456" t="s">
        <v>28</v>
      </c>
      <c r="L456" t="s">
        <v>251</v>
      </c>
      <c r="M456" t="s">
        <v>79</v>
      </c>
      <c r="N456" t="s">
        <v>80</v>
      </c>
      <c r="O456">
        <v>0</v>
      </c>
      <c r="P456">
        <v>-4.75</v>
      </c>
      <c r="Q456">
        <v>-3.5</v>
      </c>
      <c r="R456">
        <v>4.75</v>
      </c>
      <c r="S456">
        <v>3</v>
      </c>
      <c r="T456">
        <v>-13.5</v>
      </c>
      <c r="U456">
        <v>2.5499999999999998</v>
      </c>
      <c r="V456">
        <v>-6.75</v>
      </c>
      <c r="W456" t="str">
        <f t="shared" si="15"/>
        <v>g106,5</v>
      </c>
      <c r="X456" s="1" t="s">
        <v>284</v>
      </c>
      <c r="Y456" s="2" t="str">
        <f>IF(AND(ISBLANK(X456),OR(NOT(ISBLANK(Z456)),NOT(ISBLANK(AA456)))),#N/A,
IF(ISBLANK(X456),"",
IF(AND(NOT(ISERROR(VLOOKUP(X456,MonsterTable!$A:$B,MATCH(MonsterTable!$B$1,MonsterTable!$A$1:$B$1,0),0))),OR(ISBLANK(Z456),ISBLANK(AA456))),#N/A,
IFERROR(VLOOKUP(X456,MonsterTable!$A:$B,MATCH(MonsterTable!$B$1,MonsterTable!$A$1:$B$1,0),0),
IF(OR(NOT(ISBLANK(Z456)),ISBLANK(AA456)),#N/A,
IF(X456="empty","empty",
VLOOKUP(X456,MonsterGroupTable!$A:$A,1,0)))))))</f>
        <v>g106</v>
      </c>
      <c r="AA456">
        <v>5</v>
      </c>
      <c r="AF456" s="2" t="str">
        <f>IF(AND(ISBLANK(AE456),OR(NOT(ISBLANK(AG456)),NOT(ISBLANK(AH456)))),#N/A,
IF(ISBLANK(AE456),"",
IF(AND(NOT(ISERROR(VLOOKUP(AE456,MonsterTable!$A:$B,MATCH(MonsterTable!$B$1,MonsterTable!$A$1:$B$1,0),0))),OR(ISBLANK(AG456),ISBLANK(AH456))),#N/A,
IFERROR(VLOOKUP(AE456,MonsterTable!$A:$B,MATCH(MonsterTable!$B$1,MonsterTable!$A$1:$B$1,0),0),
IF(OR(NOT(ISBLANK(AG456)),ISBLANK(AH456)),#N/A,
IF(AE456="empty","empty",
VLOOKUP(AE456,MonsterGroupTable!$A:$A,1,0)))))))</f>
        <v/>
      </c>
      <c r="AM456" s="2" t="str">
        <f>IF(AND(ISBLANK(AL456),OR(NOT(ISBLANK(AN456)),NOT(ISBLANK(AO456)))),#N/A,
IF(ISBLANK(AL456),"",
IF(AND(NOT(ISERROR(VLOOKUP(AL456,MonsterTable!$A:$B,MATCH(MonsterTable!$B$1,MonsterTable!$A$1:$B$1,0),0))),OR(ISBLANK(AN456),ISBLANK(AO456))),#N/A,
IFERROR(VLOOKUP(AL456,MonsterTable!$A:$B,MATCH(MonsterTable!$B$1,MonsterTable!$A$1:$B$1,0),0),
IF(OR(NOT(ISBLANK(AN456)),ISBLANK(AO456)),#N/A,
IF(AL456="empty","empty",
VLOOKUP(AL456,MonsterGroupTable!$A:$A,1,0)))))))</f>
        <v/>
      </c>
      <c r="AT456" s="2" t="str">
        <f>IF(AND(ISBLANK(AS456),OR(NOT(ISBLANK(AU456)),NOT(ISBLANK(AV456)))),#N/A,
IF(ISBLANK(AS456),"",
IF(AND(NOT(ISERROR(VLOOKUP(AS456,MonsterTable!$A:$B,MATCH(MonsterTable!$B$1,MonsterTable!$A$1:$B$1,0),0))),OR(ISBLANK(AU456),ISBLANK(AV456))),#N/A,
IFERROR(VLOOKUP(AS456,MonsterTable!$A:$B,MATCH(MonsterTable!$B$1,MonsterTable!$A$1:$B$1,0),0),
IF(OR(NOT(ISBLANK(AU456)),ISBLANK(AV456)),#N/A,
IF(AS456="empty","empty",
VLOOKUP(AS456,MonsterGroupTable!$A:$A,1,0)))))))</f>
        <v/>
      </c>
      <c r="BA456" s="2" t="str">
        <f>IF(AND(ISBLANK(AZ456),OR(NOT(ISBLANK(BB456)),NOT(ISBLANK(BC456)))),#N/A,
IF(ISBLANK(AZ456),"",
IF(AND(NOT(ISERROR(VLOOKUP(AZ456,MonsterTable!$A:$B,MATCH(MonsterTable!$B$1,MonsterTable!$A$1:$B$1,0),0))),OR(ISBLANK(BB456),ISBLANK(BC456))),#N/A,
IFERROR(VLOOKUP(AZ456,MonsterTable!$A:$B,MATCH(MonsterTable!$B$1,MonsterTable!$A$1:$B$1,0),0),
IF(OR(NOT(ISBLANK(BB456)),ISBLANK(BC456)),#N/A,
IF(AZ456="empty","empty",
VLOOKUP(AZ456,MonsterGroupTable!$A:$A,1,0)))))))</f>
        <v/>
      </c>
      <c r="BH456" s="2" t="str">
        <f>IF(AND(ISBLANK(BG456),OR(NOT(ISBLANK(BI456)),NOT(ISBLANK(BJ456)))),#N/A,
IF(ISBLANK(BG456),"",
IF(AND(NOT(ISERROR(VLOOKUP(BG456,MonsterTable!$A:$B,MATCH(MonsterTable!$B$1,MonsterTable!$A$1:$B$1,0),0))),OR(ISBLANK(BI456),ISBLANK(BJ456))),#N/A,
IFERROR(VLOOKUP(BG456,MonsterTable!$A:$B,MATCH(MonsterTable!$B$1,MonsterTable!$A$1:$B$1,0),0),
IF(OR(NOT(ISBLANK(BI456)),ISBLANK(BJ456)),#N/A,
IF(BG456="empty","empty",
VLOOKUP(BG456,MonsterGroupTable!$A:$A,1,0)))))))</f>
        <v/>
      </c>
      <c r="BO456" s="2" t="str">
        <f>IF(AND(ISBLANK(BN456),OR(NOT(ISBLANK(BP456)),NOT(ISBLANK(BQ456)))),#N/A,
IF(ISBLANK(BN456),"",
IF(AND(NOT(ISERROR(VLOOKUP(BN456,MonsterTable!$A:$B,MATCH(MonsterTable!$B$1,MonsterTable!$A$1:$B$1,0),0))),OR(ISBLANK(BP456),ISBLANK(BQ456))),#N/A,
IFERROR(VLOOKUP(BN456,MonsterTable!$A:$B,MATCH(MonsterTable!$B$1,MonsterTable!$A$1:$B$1,0),0),
IF(OR(NOT(ISBLANK(BP456)),ISBLANK(BQ456)),#N/A,
IF(BN456="empty","empty",
VLOOKUP(BN456,MonsterGroupTable!$A:$A,1,0)))))))</f>
        <v/>
      </c>
      <c r="BV456" s="2" t="str">
        <f>IF(AND(ISBLANK(BU456),OR(NOT(ISBLANK(BW456)),NOT(ISBLANK(BX456)))),#N/A,
IF(ISBLANK(BU456),"",
IF(AND(NOT(ISERROR(VLOOKUP(BU456,MonsterTable!$A:$B,MATCH(MonsterTable!$B$1,MonsterTable!$A$1:$B$1,0),0))),OR(ISBLANK(BW456),ISBLANK(BX456))),#N/A,
IFERROR(VLOOKUP(BU456,MonsterTable!$A:$B,MATCH(MonsterTable!$B$1,MonsterTable!$A$1:$B$1,0),0),
IF(OR(NOT(ISBLANK(BW456)),ISBLANK(BX456)),#N/A,
IF(BU456="empty","empty",
VLOOKUP(BU456,MonsterGroupTable!$A:$A,1,0)))))))</f>
        <v/>
      </c>
      <c r="CC456" s="2" t="str">
        <f>IF(AND(ISBLANK(CB456),OR(NOT(ISBLANK(CD456)),NOT(ISBLANK(CE456)))),#N/A,
IF(ISBLANK(CB456),"",
IF(AND(NOT(ISERROR(VLOOKUP(CB456,MonsterTable!$A:$B,MATCH(MonsterTable!$B$1,MonsterTable!$A$1:$B$1,0),0))),OR(ISBLANK(CD456),ISBLANK(CE456))),#N/A,
IFERROR(VLOOKUP(CB456,MonsterTable!$A:$B,MATCH(MonsterTable!$B$1,MonsterTable!$A$1:$B$1,0),0),
IF(OR(NOT(ISBLANK(CD456)),ISBLANK(CE456)),#N/A,
IF(CB456="empty","empty",
VLOOKUP(CB456,MonsterGroupTable!$A:$A,1,0)))))))</f>
        <v/>
      </c>
      <c r="CJ456" s="2" t="str">
        <f>IF(AND(ISBLANK(CI456),OR(NOT(ISBLANK(CK456)),NOT(ISBLANK(CL456)))),#N/A,
IF(ISBLANK(CI456),"",
IF(AND(NOT(ISERROR(VLOOKUP(CI456,MonsterTable!$A:$B,MATCH(MonsterTable!$B$1,MonsterTable!$A$1:$B$1,0),0))),OR(ISBLANK(CK456),ISBLANK(CL456))),#N/A,
IFERROR(VLOOKUP(CI456,MonsterTable!$A:$B,MATCH(MonsterTable!$B$1,MonsterTable!$A$1:$B$1,0),0),
IF(OR(NOT(ISBLANK(CK456)),ISBLANK(CL456)),#N/A,
IF(CI456="empty","empty",
VLOOKUP(CI456,MonsterGroupTable!$A:$A,1,0)))))))</f>
        <v/>
      </c>
    </row>
    <row r="457" spans="1:88">
      <c r="A457">
        <v>10456</v>
      </c>
      <c r="B457">
        <f t="shared" si="14"/>
        <v>1.1000000000000001</v>
      </c>
      <c r="C457">
        <f t="shared" si="14"/>
        <v>1.1000000000000001</v>
      </c>
      <c r="F457">
        <v>1680</v>
      </c>
      <c r="G457">
        <v>40670</v>
      </c>
      <c r="H457">
        <v>0</v>
      </c>
      <c r="I457">
        <v>0</v>
      </c>
      <c r="J457">
        <v>0</v>
      </c>
      <c r="K457" t="s">
        <v>28</v>
      </c>
      <c r="L457" t="s">
        <v>251</v>
      </c>
      <c r="M457" t="s">
        <v>79</v>
      </c>
      <c r="N457" t="s">
        <v>80</v>
      </c>
      <c r="O457">
        <v>0</v>
      </c>
      <c r="P457">
        <v>-4.75</v>
      </c>
      <c r="Q457">
        <v>-3.5</v>
      </c>
      <c r="R457">
        <v>4.75</v>
      </c>
      <c r="S457">
        <v>3</v>
      </c>
      <c r="T457">
        <v>-13.5</v>
      </c>
      <c r="U457">
        <v>2.5499999999999998</v>
      </c>
      <c r="V457">
        <v>-6.75</v>
      </c>
      <c r="W457" t="str">
        <f t="shared" si="15"/>
        <v>g106,5</v>
      </c>
      <c r="X457" s="1" t="s">
        <v>284</v>
      </c>
      <c r="Y457" s="2" t="str">
        <f>IF(AND(ISBLANK(X457),OR(NOT(ISBLANK(Z457)),NOT(ISBLANK(AA457)))),#N/A,
IF(ISBLANK(X457),"",
IF(AND(NOT(ISERROR(VLOOKUP(X457,MonsterTable!$A:$B,MATCH(MonsterTable!$B$1,MonsterTable!$A$1:$B$1,0),0))),OR(ISBLANK(Z457),ISBLANK(AA457))),#N/A,
IFERROR(VLOOKUP(X457,MonsterTable!$A:$B,MATCH(MonsterTable!$B$1,MonsterTable!$A$1:$B$1,0),0),
IF(OR(NOT(ISBLANK(Z457)),ISBLANK(AA457)),#N/A,
IF(X457="empty","empty",
VLOOKUP(X457,MonsterGroupTable!$A:$A,1,0)))))))</f>
        <v>g106</v>
      </c>
      <c r="AA457">
        <v>5</v>
      </c>
      <c r="AF457" s="2" t="str">
        <f>IF(AND(ISBLANK(AE457),OR(NOT(ISBLANK(AG457)),NOT(ISBLANK(AH457)))),#N/A,
IF(ISBLANK(AE457),"",
IF(AND(NOT(ISERROR(VLOOKUP(AE457,MonsterTable!$A:$B,MATCH(MonsterTable!$B$1,MonsterTable!$A$1:$B$1,0),0))),OR(ISBLANK(AG457),ISBLANK(AH457))),#N/A,
IFERROR(VLOOKUP(AE457,MonsterTable!$A:$B,MATCH(MonsterTable!$B$1,MonsterTable!$A$1:$B$1,0),0),
IF(OR(NOT(ISBLANK(AG457)),ISBLANK(AH457)),#N/A,
IF(AE457="empty","empty",
VLOOKUP(AE457,MonsterGroupTable!$A:$A,1,0)))))))</f>
        <v/>
      </c>
      <c r="AM457" s="2" t="str">
        <f>IF(AND(ISBLANK(AL457),OR(NOT(ISBLANK(AN457)),NOT(ISBLANK(AO457)))),#N/A,
IF(ISBLANK(AL457),"",
IF(AND(NOT(ISERROR(VLOOKUP(AL457,MonsterTable!$A:$B,MATCH(MonsterTable!$B$1,MonsterTable!$A$1:$B$1,0),0))),OR(ISBLANK(AN457),ISBLANK(AO457))),#N/A,
IFERROR(VLOOKUP(AL457,MonsterTable!$A:$B,MATCH(MonsterTable!$B$1,MonsterTable!$A$1:$B$1,0),0),
IF(OR(NOT(ISBLANK(AN457)),ISBLANK(AO457)),#N/A,
IF(AL457="empty","empty",
VLOOKUP(AL457,MonsterGroupTable!$A:$A,1,0)))))))</f>
        <v/>
      </c>
      <c r="AT457" s="2" t="str">
        <f>IF(AND(ISBLANK(AS457),OR(NOT(ISBLANK(AU457)),NOT(ISBLANK(AV457)))),#N/A,
IF(ISBLANK(AS457),"",
IF(AND(NOT(ISERROR(VLOOKUP(AS457,MonsterTable!$A:$B,MATCH(MonsterTable!$B$1,MonsterTable!$A$1:$B$1,0),0))),OR(ISBLANK(AU457),ISBLANK(AV457))),#N/A,
IFERROR(VLOOKUP(AS457,MonsterTable!$A:$B,MATCH(MonsterTable!$B$1,MonsterTable!$A$1:$B$1,0),0),
IF(OR(NOT(ISBLANK(AU457)),ISBLANK(AV457)),#N/A,
IF(AS457="empty","empty",
VLOOKUP(AS457,MonsterGroupTable!$A:$A,1,0)))))))</f>
        <v/>
      </c>
      <c r="BA457" s="2" t="str">
        <f>IF(AND(ISBLANK(AZ457),OR(NOT(ISBLANK(BB457)),NOT(ISBLANK(BC457)))),#N/A,
IF(ISBLANK(AZ457),"",
IF(AND(NOT(ISERROR(VLOOKUP(AZ457,MonsterTable!$A:$B,MATCH(MonsterTable!$B$1,MonsterTable!$A$1:$B$1,0),0))),OR(ISBLANK(BB457),ISBLANK(BC457))),#N/A,
IFERROR(VLOOKUP(AZ457,MonsterTable!$A:$B,MATCH(MonsterTable!$B$1,MonsterTable!$A$1:$B$1,0),0),
IF(OR(NOT(ISBLANK(BB457)),ISBLANK(BC457)),#N/A,
IF(AZ457="empty","empty",
VLOOKUP(AZ457,MonsterGroupTable!$A:$A,1,0)))))))</f>
        <v/>
      </c>
      <c r="BH457" s="2" t="str">
        <f>IF(AND(ISBLANK(BG457),OR(NOT(ISBLANK(BI457)),NOT(ISBLANK(BJ457)))),#N/A,
IF(ISBLANK(BG457),"",
IF(AND(NOT(ISERROR(VLOOKUP(BG457,MonsterTable!$A:$B,MATCH(MonsterTable!$B$1,MonsterTable!$A$1:$B$1,0),0))),OR(ISBLANK(BI457),ISBLANK(BJ457))),#N/A,
IFERROR(VLOOKUP(BG457,MonsterTable!$A:$B,MATCH(MonsterTable!$B$1,MonsterTable!$A$1:$B$1,0),0),
IF(OR(NOT(ISBLANK(BI457)),ISBLANK(BJ457)),#N/A,
IF(BG457="empty","empty",
VLOOKUP(BG457,MonsterGroupTable!$A:$A,1,0)))))))</f>
        <v/>
      </c>
      <c r="BO457" s="2" t="str">
        <f>IF(AND(ISBLANK(BN457),OR(NOT(ISBLANK(BP457)),NOT(ISBLANK(BQ457)))),#N/A,
IF(ISBLANK(BN457),"",
IF(AND(NOT(ISERROR(VLOOKUP(BN457,MonsterTable!$A:$B,MATCH(MonsterTable!$B$1,MonsterTable!$A$1:$B$1,0),0))),OR(ISBLANK(BP457),ISBLANK(BQ457))),#N/A,
IFERROR(VLOOKUP(BN457,MonsterTable!$A:$B,MATCH(MonsterTable!$B$1,MonsterTable!$A$1:$B$1,0),0),
IF(OR(NOT(ISBLANK(BP457)),ISBLANK(BQ457)),#N/A,
IF(BN457="empty","empty",
VLOOKUP(BN457,MonsterGroupTable!$A:$A,1,0)))))))</f>
        <v/>
      </c>
      <c r="BV457" s="2" t="str">
        <f>IF(AND(ISBLANK(BU457),OR(NOT(ISBLANK(BW457)),NOT(ISBLANK(BX457)))),#N/A,
IF(ISBLANK(BU457),"",
IF(AND(NOT(ISERROR(VLOOKUP(BU457,MonsterTable!$A:$B,MATCH(MonsterTable!$B$1,MonsterTable!$A$1:$B$1,0),0))),OR(ISBLANK(BW457),ISBLANK(BX457))),#N/A,
IFERROR(VLOOKUP(BU457,MonsterTable!$A:$B,MATCH(MonsterTable!$B$1,MonsterTable!$A$1:$B$1,0),0),
IF(OR(NOT(ISBLANK(BW457)),ISBLANK(BX457)),#N/A,
IF(BU457="empty","empty",
VLOOKUP(BU457,MonsterGroupTable!$A:$A,1,0)))))))</f>
        <v/>
      </c>
      <c r="CC457" s="2" t="str">
        <f>IF(AND(ISBLANK(CB457),OR(NOT(ISBLANK(CD457)),NOT(ISBLANK(CE457)))),#N/A,
IF(ISBLANK(CB457),"",
IF(AND(NOT(ISERROR(VLOOKUP(CB457,MonsterTable!$A:$B,MATCH(MonsterTable!$B$1,MonsterTable!$A$1:$B$1,0),0))),OR(ISBLANK(CD457),ISBLANK(CE457))),#N/A,
IFERROR(VLOOKUP(CB457,MonsterTable!$A:$B,MATCH(MonsterTable!$B$1,MonsterTable!$A$1:$B$1,0),0),
IF(OR(NOT(ISBLANK(CD457)),ISBLANK(CE457)),#N/A,
IF(CB457="empty","empty",
VLOOKUP(CB457,MonsterGroupTable!$A:$A,1,0)))))))</f>
        <v/>
      </c>
      <c r="CJ457" s="2" t="str">
        <f>IF(AND(ISBLANK(CI457),OR(NOT(ISBLANK(CK457)),NOT(ISBLANK(CL457)))),#N/A,
IF(ISBLANK(CI457),"",
IF(AND(NOT(ISERROR(VLOOKUP(CI457,MonsterTable!$A:$B,MATCH(MonsterTable!$B$1,MonsterTable!$A$1:$B$1,0),0))),OR(ISBLANK(CK457),ISBLANK(CL457))),#N/A,
IFERROR(VLOOKUP(CI457,MonsterTable!$A:$B,MATCH(MonsterTable!$B$1,MonsterTable!$A$1:$B$1,0),0),
IF(OR(NOT(ISBLANK(CK457)),ISBLANK(CL457)),#N/A,
IF(CI457="empty","empty",
VLOOKUP(CI457,MonsterGroupTable!$A:$A,1,0)))))))</f>
        <v/>
      </c>
    </row>
    <row r="458" spans="1:88">
      <c r="A458">
        <v>10457</v>
      </c>
      <c r="B458">
        <f t="shared" si="14"/>
        <v>1.1000000000000001</v>
      </c>
      <c r="C458">
        <f t="shared" si="14"/>
        <v>1.1000000000000001</v>
      </c>
      <c r="F458">
        <v>1680</v>
      </c>
      <c r="G458">
        <v>40859</v>
      </c>
      <c r="H458">
        <v>0</v>
      </c>
      <c r="I458">
        <v>0</v>
      </c>
      <c r="J458">
        <v>0</v>
      </c>
      <c r="K458" t="s">
        <v>28</v>
      </c>
      <c r="L458" t="s">
        <v>251</v>
      </c>
      <c r="M458" t="s">
        <v>79</v>
      </c>
      <c r="N458" t="s">
        <v>80</v>
      </c>
      <c r="O458">
        <v>0</v>
      </c>
      <c r="P458">
        <v>-4.75</v>
      </c>
      <c r="Q458">
        <v>-3.5</v>
      </c>
      <c r="R458">
        <v>4.75</v>
      </c>
      <c r="S458">
        <v>3</v>
      </c>
      <c r="T458">
        <v>-13.5</v>
      </c>
      <c r="U458">
        <v>2.5499999999999998</v>
      </c>
      <c r="V458">
        <v>-6.75</v>
      </c>
      <c r="W458" t="str">
        <f t="shared" si="15"/>
        <v>g106,5</v>
      </c>
      <c r="X458" s="1" t="s">
        <v>284</v>
      </c>
      <c r="Y458" s="2" t="str">
        <f>IF(AND(ISBLANK(X458),OR(NOT(ISBLANK(Z458)),NOT(ISBLANK(AA458)))),#N/A,
IF(ISBLANK(X458),"",
IF(AND(NOT(ISERROR(VLOOKUP(X458,MonsterTable!$A:$B,MATCH(MonsterTable!$B$1,MonsterTable!$A$1:$B$1,0),0))),OR(ISBLANK(Z458),ISBLANK(AA458))),#N/A,
IFERROR(VLOOKUP(X458,MonsterTable!$A:$B,MATCH(MonsterTable!$B$1,MonsterTable!$A$1:$B$1,0),0),
IF(OR(NOT(ISBLANK(Z458)),ISBLANK(AA458)),#N/A,
IF(X458="empty","empty",
VLOOKUP(X458,MonsterGroupTable!$A:$A,1,0)))))))</f>
        <v>g106</v>
      </c>
      <c r="AA458">
        <v>5</v>
      </c>
      <c r="AF458" s="2" t="str">
        <f>IF(AND(ISBLANK(AE458),OR(NOT(ISBLANK(AG458)),NOT(ISBLANK(AH458)))),#N/A,
IF(ISBLANK(AE458),"",
IF(AND(NOT(ISERROR(VLOOKUP(AE458,MonsterTable!$A:$B,MATCH(MonsterTable!$B$1,MonsterTable!$A$1:$B$1,0),0))),OR(ISBLANK(AG458),ISBLANK(AH458))),#N/A,
IFERROR(VLOOKUP(AE458,MonsterTable!$A:$B,MATCH(MonsterTable!$B$1,MonsterTable!$A$1:$B$1,0),0),
IF(OR(NOT(ISBLANK(AG458)),ISBLANK(AH458)),#N/A,
IF(AE458="empty","empty",
VLOOKUP(AE458,MonsterGroupTable!$A:$A,1,0)))))))</f>
        <v/>
      </c>
      <c r="AM458" s="2" t="str">
        <f>IF(AND(ISBLANK(AL458),OR(NOT(ISBLANK(AN458)),NOT(ISBLANK(AO458)))),#N/A,
IF(ISBLANK(AL458),"",
IF(AND(NOT(ISERROR(VLOOKUP(AL458,MonsterTable!$A:$B,MATCH(MonsterTable!$B$1,MonsterTable!$A$1:$B$1,0),0))),OR(ISBLANK(AN458),ISBLANK(AO458))),#N/A,
IFERROR(VLOOKUP(AL458,MonsterTable!$A:$B,MATCH(MonsterTable!$B$1,MonsterTable!$A$1:$B$1,0),0),
IF(OR(NOT(ISBLANK(AN458)),ISBLANK(AO458)),#N/A,
IF(AL458="empty","empty",
VLOOKUP(AL458,MonsterGroupTable!$A:$A,1,0)))))))</f>
        <v/>
      </c>
      <c r="AT458" s="2" t="str">
        <f>IF(AND(ISBLANK(AS458),OR(NOT(ISBLANK(AU458)),NOT(ISBLANK(AV458)))),#N/A,
IF(ISBLANK(AS458),"",
IF(AND(NOT(ISERROR(VLOOKUP(AS458,MonsterTable!$A:$B,MATCH(MonsterTable!$B$1,MonsterTable!$A$1:$B$1,0),0))),OR(ISBLANK(AU458),ISBLANK(AV458))),#N/A,
IFERROR(VLOOKUP(AS458,MonsterTable!$A:$B,MATCH(MonsterTable!$B$1,MonsterTable!$A$1:$B$1,0),0),
IF(OR(NOT(ISBLANK(AU458)),ISBLANK(AV458)),#N/A,
IF(AS458="empty","empty",
VLOOKUP(AS458,MonsterGroupTable!$A:$A,1,0)))))))</f>
        <v/>
      </c>
      <c r="BA458" s="2" t="str">
        <f>IF(AND(ISBLANK(AZ458),OR(NOT(ISBLANK(BB458)),NOT(ISBLANK(BC458)))),#N/A,
IF(ISBLANK(AZ458),"",
IF(AND(NOT(ISERROR(VLOOKUP(AZ458,MonsterTable!$A:$B,MATCH(MonsterTable!$B$1,MonsterTable!$A$1:$B$1,0),0))),OR(ISBLANK(BB458),ISBLANK(BC458))),#N/A,
IFERROR(VLOOKUP(AZ458,MonsterTable!$A:$B,MATCH(MonsterTable!$B$1,MonsterTable!$A$1:$B$1,0),0),
IF(OR(NOT(ISBLANK(BB458)),ISBLANK(BC458)),#N/A,
IF(AZ458="empty","empty",
VLOOKUP(AZ458,MonsterGroupTable!$A:$A,1,0)))))))</f>
        <v/>
      </c>
      <c r="BH458" s="2" t="str">
        <f>IF(AND(ISBLANK(BG458),OR(NOT(ISBLANK(BI458)),NOT(ISBLANK(BJ458)))),#N/A,
IF(ISBLANK(BG458),"",
IF(AND(NOT(ISERROR(VLOOKUP(BG458,MonsterTable!$A:$B,MATCH(MonsterTable!$B$1,MonsterTable!$A$1:$B$1,0),0))),OR(ISBLANK(BI458),ISBLANK(BJ458))),#N/A,
IFERROR(VLOOKUP(BG458,MonsterTable!$A:$B,MATCH(MonsterTable!$B$1,MonsterTable!$A$1:$B$1,0),0),
IF(OR(NOT(ISBLANK(BI458)),ISBLANK(BJ458)),#N/A,
IF(BG458="empty","empty",
VLOOKUP(BG458,MonsterGroupTable!$A:$A,1,0)))))))</f>
        <v/>
      </c>
      <c r="BO458" s="2" t="str">
        <f>IF(AND(ISBLANK(BN458),OR(NOT(ISBLANK(BP458)),NOT(ISBLANK(BQ458)))),#N/A,
IF(ISBLANK(BN458),"",
IF(AND(NOT(ISERROR(VLOOKUP(BN458,MonsterTable!$A:$B,MATCH(MonsterTable!$B$1,MonsterTable!$A$1:$B$1,0),0))),OR(ISBLANK(BP458),ISBLANK(BQ458))),#N/A,
IFERROR(VLOOKUP(BN458,MonsterTable!$A:$B,MATCH(MonsterTable!$B$1,MonsterTable!$A$1:$B$1,0),0),
IF(OR(NOT(ISBLANK(BP458)),ISBLANK(BQ458)),#N/A,
IF(BN458="empty","empty",
VLOOKUP(BN458,MonsterGroupTable!$A:$A,1,0)))))))</f>
        <v/>
      </c>
      <c r="BV458" s="2" t="str">
        <f>IF(AND(ISBLANK(BU458),OR(NOT(ISBLANK(BW458)),NOT(ISBLANK(BX458)))),#N/A,
IF(ISBLANK(BU458),"",
IF(AND(NOT(ISERROR(VLOOKUP(BU458,MonsterTable!$A:$B,MATCH(MonsterTable!$B$1,MonsterTable!$A$1:$B$1,0),0))),OR(ISBLANK(BW458),ISBLANK(BX458))),#N/A,
IFERROR(VLOOKUP(BU458,MonsterTable!$A:$B,MATCH(MonsterTable!$B$1,MonsterTable!$A$1:$B$1,0),0),
IF(OR(NOT(ISBLANK(BW458)),ISBLANK(BX458)),#N/A,
IF(BU458="empty","empty",
VLOOKUP(BU458,MonsterGroupTable!$A:$A,1,0)))))))</f>
        <v/>
      </c>
      <c r="CC458" s="2" t="str">
        <f>IF(AND(ISBLANK(CB458),OR(NOT(ISBLANK(CD458)),NOT(ISBLANK(CE458)))),#N/A,
IF(ISBLANK(CB458),"",
IF(AND(NOT(ISERROR(VLOOKUP(CB458,MonsterTable!$A:$B,MATCH(MonsterTable!$B$1,MonsterTable!$A$1:$B$1,0),0))),OR(ISBLANK(CD458),ISBLANK(CE458))),#N/A,
IFERROR(VLOOKUP(CB458,MonsterTable!$A:$B,MATCH(MonsterTable!$B$1,MonsterTable!$A$1:$B$1,0),0),
IF(OR(NOT(ISBLANK(CD458)),ISBLANK(CE458)),#N/A,
IF(CB458="empty","empty",
VLOOKUP(CB458,MonsterGroupTable!$A:$A,1,0)))))))</f>
        <v/>
      </c>
      <c r="CJ458" s="2" t="str">
        <f>IF(AND(ISBLANK(CI458),OR(NOT(ISBLANK(CK458)),NOT(ISBLANK(CL458)))),#N/A,
IF(ISBLANK(CI458),"",
IF(AND(NOT(ISERROR(VLOOKUP(CI458,MonsterTable!$A:$B,MATCH(MonsterTable!$B$1,MonsterTable!$A$1:$B$1,0),0))),OR(ISBLANK(CK458),ISBLANK(CL458))),#N/A,
IFERROR(VLOOKUP(CI458,MonsterTable!$A:$B,MATCH(MonsterTable!$B$1,MonsterTable!$A$1:$B$1,0),0),
IF(OR(NOT(ISBLANK(CK458)),ISBLANK(CL458)),#N/A,
IF(CI458="empty","empty",
VLOOKUP(CI458,MonsterGroupTable!$A:$A,1,0)))))))</f>
        <v/>
      </c>
    </row>
    <row r="459" spans="1:88">
      <c r="A459">
        <v>10458</v>
      </c>
      <c r="B459">
        <f t="shared" si="14"/>
        <v>1.1000000000000001</v>
      </c>
      <c r="C459">
        <f t="shared" si="14"/>
        <v>1.1000000000000001</v>
      </c>
      <c r="F459">
        <v>1680</v>
      </c>
      <c r="G459">
        <v>41111</v>
      </c>
      <c r="H459">
        <v>0</v>
      </c>
      <c r="I459">
        <v>0</v>
      </c>
      <c r="J459">
        <v>0</v>
      </c>
      <c r="K459" t="s">
        <v>28</v>
      </c>
      <c r="L459" t="s">
        <v>251</v>
      </c>
      <c r="M459" t="s">
        <v>79</v>
      </c>
      <c r="N459" t="s">
        <v>80</v>
      </c>
      <c r="O459">
        <v>0</v>
      </c>
      <c r="P459">
        <v>-4.75</v>
      </c>
      <c r="Q459">
        <v>-3.5</v>
      </c>
      <c r="R459">
        <v>4.75</v>
      </c>
      <c r="S459">
        <v>3</v>
      </c>
      <c r="T459">
        <v>-13.5</v>
      </c>
      <c r="U459">
        <v>2.5499999999999998</v>
      </c>
      <c r="V459">
        <v>-6.75</v>
      </c>
      <c r="W459" t="str">
        <f t="shared" si="15"/>
        <v>g106,5</v>
      </c>
      <c r="X459" s="1" t="s">
        <v>284</v>
      </c>
      <c r="Y459" s="2" t="str">
        <f>IF(AND(ISBLANK(X459),OR(NOT(ISBLANK(Z459)),NOT(ISBLANK(AA459)))),#N/A,
IF(ISBLANK(X459),"",
IF(AND(NOT(ISERROR(VLOOKUP(X459,MonsterTable!$A:$B,MATCH(MonsterTable!$B$1,MonsterTable!$A$1:$B$1,0),0))),OR(ISBLANK(Z459),ISBLANK(AA459))),#N/A,
IFERROR(VLOOKUP(X459,MonsterTable!$A:$B,MATCH(MonsterTable!$B$1,MonsterTable!$A$1:$B$1,0),0),
IF(OR(NOT(ISBLANK(Z459)),ISBLANK(AA459)),#N/A,
IF(X459="empty","empty",
VLOOKUP(X459,MonsterGroupTable!$A:$A,1,0)))))))</f>
        <v>g106</v>
      </c>
      <c r="AA459">
        <v>5</v>
      </c>
      <c r="AF459" s="2" t="str">
        <f>IF(AND(ISBLANK(AE459),OR(NOT(ISBLANK(AG459)),NOT(ISBLANK(AH459)))),#N/A,
IF(ISBLANK(AE459),"",
IF(AND(NOT(ISERROR(VLOOKUP(AE459,MonsterTable!$A:$B,MATCH(MonsterTable!$B$1,MonsterTable!$A$1:$B$1,0),0))),OR(ISBLANK(AG459),ISBLANK(AH459))),#N/A,
IFERROR(VLOOKUP(AE459,MonsterTable!$A:$B,MATCH(MonsterTable!$B$1,MonsterTable!$A$1:$B$1,0),0),
IF(OR(NOT(ISBLANK(AG459)),ISBLANK(AH459)),#N/A,
IF(AE459="empty","empty",
VLOOKUP(AE459,MonsterGroupTable!$A:$A,1,0)))))))</f>
        <v/>
      </c>
      <c r="AM459" s="2" t="str">
        <f>IF(AND(ISBLANK(AL459),OR(NOT(ISBLANK(AN459)),NOT(ISBLANK(AO459)))),#N/A,
IF(ISBLANK(AL459),"",
IF(AND(NOT(ISERROR(VLOOKUP(AL459,MonsterTable!$A:$B,MATCH(MonsterTable!$B$1,MonsterTable!$A$1:$B$1,0),0))),OR(ISBLANK(AN459),ISBLANK(AO459))),#N/A,
IFERROR(VLOOKUP(AL459,MonsterTable!$A:$B,MATCH(MonsterTable!$B$1,MonsterTable!$A$1:$B$1,0),0),
IF(OR(NOT(ISBLANK(AN459)),ISBLANK(AO459)),#N/A,
IF(AL459="empty","empty",
VLOOKUP(AL459,MonsterGroupTable!$A:$A,1,0)))))))</f>
        <v/>
      </c>
      <c r="AT459" s="2" t="str">
        <f>IF(AND(ISBLANK(AS459),OR(NOT(ISBLANK(AU459)),NOT(ISBLANK(AV459)))),#N/A,
IF(ISBLANK(AS459),"",
IF(AND(NOT(ISERROR(VLOOKUP(AS459,MonsterTable!$A:$B,MATCH(MonsterTable!$B$1,MonsterTable!$A$1:$B$1,0),0))),OR(ISBLANK(AU459),ISBLANK(AV459))),#N/A,
IFERROR(VLOOKUP(AS459,MonsterTable!$A:$B,MATCH(MonsterTable!$B$1,MonsterTable!$A$1:$B$1,0),0),
IF(OR(NOT(ISBLANK(AU459)),ISBLANK(AV459)),#N/A,
IF(AS459="empty","empty",
VLOOKUP(AS459,MonsterGroupTable!$A:$A,1,0)))))))</f>
        <v/>
      </c>
      <c r="BA459" s="2" t="str">
        <f>IF(AND(ISBLANK(AZ459),OR(NOT(ISBLANK(BB459)),NOT(ISBLANK(BC459)))),#N/A,
IF(ISBLANK(AZ459),"",
IF(AND(NOT(ISERROR(VLOOKUP(AZ459,MonsterTable!$A:$B,MATCH(MonsterTable!$B$1,MonsterTable!$A$1:$B$1,0),0))),OR(ISBLANK(BB459),ISBLANK(BC459))),#N/A,
IFERROR(VLOOKUP(AZ459,MonsterTable!$A:$B,MATCH(MonsterTable!$B$1,MonsterTable!$A$1:$B$1,0),0),
IF(OR(NOT(ISBLANK(BB459)),ISBLANK(BC459)),#N/A,
IF(AZ459="empty","empty",
VLOOKUP(AZ459,MonsterGroupTable!$A:$A,1,0)))))))</f>
        <v/>
      </c>
      <c r="BH459" s="2" t="str">
        <f>IF(AND(ISBLANK(BG459),OR(NOT(ISBLANK(BI459)),NOT(ISBLANK(BJ459)))),#N/A,
IF(ISBLANK(BG459),"",
IF(AND(NOT(ISERROR(VLOOKUP(BG459,MonsterTable!$A:$B,MATCH(MonsterTable!$B$1,MonsterTable!$A$1:$B$1,0),0))),OR(ISBLANK(BI459),ISBLANK(BJ459))),#N/A,
IFERROR(VLOOKUP(BG459,MonsterTable!$A:$B,MATCH(MonsterTable!$B$1,MonsterTable!$A$1:$B$1,0),0),
IF(OR(NOT(ISBLANK(BI459)),ISBLANK(BJ459)),#N/A,
IF(BG459="empty","empty",
VLOOKUP(BG459,MonsterGroupTable!$A:$A,1,0)))))))</f>
        <v/>
      </c>
      <c r="BO459" s="2" t="str">
        <f>IF(AND(ISBLANK(BN459),OR(NOT(ISBLANK(BP459)),NOT(ISBLANK(BQ459)))),#N/A,
IF(ISBLANK(BN459),"",
IF(AND(NOT(ISERROR(VLOOKUP(BN459,MonsterTable!$A:$B,MATCH(MonsterTable!$B$1,MonsterTable!$A$1:$B$1,0),0))),OR(ISBLANK(BP459),ISBLANK(BQ459))),#N/A,
IFERROR(VLOOKUP(BN459,MonsterTable!$A:$B,MATCH(MonsterTable!$B$1,MonsterTable!$A$1:$B$1,0),0),
IF(OR(NOT(ISBLANK(BP459)),ISBLANK(BQ459)),#N/A,
IF(BN459="empty","empty",
VLOOKUP(BN459,MonsterGroupTable!$A:$A,1,0)))))))</f>
        <v/>
      </c>
      <c r="BV459" s="2" t="str">
        <f>IF(AND(ISBLANK(BU459),OR(NOT(ISBLANK(BW459)),NOT(ISBLANK(BX459)))),#N/A,
IF(ISBLANK(BU459),"",
IF(AND(NOT(ISERROR(VLOOKUP(BU459,MonsterTable!$A:$B,MATCH(MonsterTable!$B$1,MonsterTable!$A$1:$B$1,0),0))),OR(ISBLANK(BW459),ISBLANK(BX459))),#N/A,
IFERROR(VLOOKUP(BU459,MonsterTable!$A:$B,MATCH(MonsterTable!$B$1,MonsterTable!$A$1:$B$1,0),0),
IF(OR(NOT(ISBLANK(BW459)),ISBLANK(BX459)),#N/A,
IF(BU459="empty","empty",
VLOOKUP(BU459,MonsterGroupTable!$A:$A,1,0)))))))</f>
        <v/>
      </c>
      <c r="CC459" s="2" t="str">
        <f>IF(AND(ISBLANK(CB459),OR(NOT(ISBLANK(CD459)),NOT(ISBLANK(CE459)))),#N/A,
IF(ISBLANK(CB459),"",
IF(AND(NOT(ISERROR(VLOOKUP(CB459,MonsterTable!$A:$B,MATCH(MonsterTable!$B$1,MonsterTable!$A$1:$B$1,0),0))),OR(ISBLANK(CD459),ISBLANK(CE459))),#N/A,
IFERROR(VLOOKUP(CB459,MonsterTable!$A:$B,MATCH(MonsterTable!$B$1,MonsterTable!$A$1:$B$1,0),0),
IF(OR(NOT(ISBLANK(CD459)),ISBLANK(CE459)),#N/A,
IF(CB459="empty","empty",
VLOOKUP(CB459,MonsterGroupTable!$A:$A,1,0)))))))</f>
        <v/>
      </c>
      <c r="CJ459" s="2" t="str">
        <f>IF(AND(ISBLANK(CI459),OR(NOT(ISBLANK(CK459)),NOT(ISBLANK(CL459)))),#N/A,
IF(ISBLANK(CI459),"",
IF(AND(NOT(ISERROR(VLOOKUP(CI459,MonsterTable!$A:$B,MATCH(MonsterTable!$B$1,MonsterTable!$A$1:$B$1,0),0))),OR(ISBLANK(CK459),ISBLANK(CL459))),#N/A,
IFERROR(VLOOKUP(CI459,MonsterTable!$A:$B,MATCH(MonsterTable!$B$1,MonsterTable!$A$1:$B$1,0),0),
IF(OR(NOT(ISBLANK(CK459)),ISBLANK(CL459)),#N/A,
IF(CI459="empty","empty",
VLOOKUP(CI459,MonsterGroupTable!$A:$A,1,0)))))))</f>
        <v/>
      </c>
    </row>
    <row r="460" spans="1:88">
      <c r="A460">
        <v>10459</v>
      </c>
      <c r="B460">
        <f t="shared" si="14"/>
        <v>1.1000000000000001</v>
      </c>
      <c r="C460">
        <f t="shared" si="14"/>
        <v>1.1000000000000001</v>
      </c>
      <c r="F460">
        <v>1680</v>
      </c>
      <c r="G460">
        <v>41363</v>
      </c>
      <c r="H460">
        <v>0</v>
      </c>
      <c r="I460">
        <v>0</v>
      </c>
      <c r="J460">
        <v>0</v>
      </c>
      <c r="K460" t="s">
        <v>28</v>
      </c>
      <c r="L460" t="s">
        <v>251</v>
      </c>
      <c r="M460" t="s">
        <v>79</v>
      </c>
      <c r="N460" t="s">
        <v>80</v>
      </c>
      <c r="O460">
        <v>0</v>
      </c>
      <c r="P460">
        <v>-4.75</v>
      </c>
      <c r="Q460">
        <v>-3.5</v>
      </c>
      <c r="R460">
        <v>4.75</v>
      </c>
      <c r="S460">
        <v>3</v>
      </c>
      <c r="T460">
        <v>-13.5</v>
      </c>
      <c r="U460">
        <v>2.5499999999999998</v>
      </c>
      <c r="V460">
        <v>-6.75</v>
      </c>
      <c r="W460" t="str">
        <f t="shared" si="15"/>
        <v>g106,5</v>
      </c>
      <c r="X460" s="1" t="s">
        <v>284</v>
      </c>
      <c r="Y460" s="2" t="str">
        <f>IF(AND(ISBLANK(X460),OR(NOT(ISBLANK(Z460)),NOT(ISBLANK(AA460)))),#N/A,
IF(ISBLANK(X460),"",
IF(AND(NOT(ISERROR(VLOOKUP(X460,MonsterTable!$A:$B,MATCH(MonsterTable!$B$1,MonsterTable!$A$1:$B$1,0),0))),OR(ISBLANK(Z460),ISBLANK(AA460))),#N/A,
IFERROR(VLOOKUP(X460,MonsterTable!$A:$B,MATCH(MonsterTable!$B$1,MonsterTable!$A$1:$B$1,0),0),
IF(OR(NOT(ISBLANK(Z460)),ISBLANK(AA460)),#N/A,
IF(X460="empty","empty",
VLOOKUP(X460,MonsterGroupTable!$A:$A,1,0)))))))</f>
        <v>g106</v>
      </c>
      <c r="AA460">
        <v>5</v>
      </c>
      <c r="AF460" s="2" t="str">
        <f>IF(AND(ISBLANK(AE460),OR(NOT(ISBLANK(AG460)),NOT(ISBLANK(AH460)))),#N/A,
IF(ISBLANK(AE460),"",
IF(AND(NOT(ISERROR(VLOOKUP(AE460,MonsterTable!$A:$B,MATCH(MonsterTable!$B$1,MonsterTable!$A$1:$B$1,0),0))),OR(ISBLANK(AG460),ISBLANK(AH460))),#N/A,
IFERROR(VLOOKUP(AE460,MonsterTable!$A:$B,MATCH(MonsterTable!$B$1,MonsterTable!$A$1:$B$1,0),0),
IF(OR(NOT(ISBLANK(AG460)),ISBLANK(AH460)),#N/A,
IF(AE460="empty","empty",
VLOOKUP(AE460,MonsterGroupTable!$A:$A,1,0)))))))</f>
        <v/>
      </c>
      <c r="AM460" s="2" t="str">
        <f>IF(AND(ISBLANK(AL460),OR(NOT(ISBLANK(AN460)),NOT(ISBLANK(AO460)))),#N/A,
IF(ISBLANK(AL460),"",
IF(AND(NOT(ISERROR(VLOOKUP(AL460,MonsterTable!$A:$B,MATCH(MonsterTable!$B$1,MonsterTable!$A$1:$B$1,0),0))),OR(ISBLANK(AN460),ISBLANK(AO460))),#N/A,
IFERROR(VLOOKUP(AL460,MonsterTable!$A:$B,MATCH(MonsterTable!$B$1,MonsterTable!$A$1:$B$1,0),0),
IF(OR(NOT(ISBLANK(AN460)),ISBLANK(AO460)),#N/A,
IF(AL460="empty","empty",
VLOOKUP(AL460,MonsterGroupTable!$A:$A,1,0)))))))</f>
        <v/>
      </c>
      <c r="AT460" s="2" t="str">
        <f>IF(AND(ISBLANK(AS460),OR(NOT(ISBLANK(AU460)),NOT(ISBLANK(AV460)))),#N/A,
IF(ISBLANK(AS460),"",
IF(AND(NOT(ISERROR(VLOOKUP(AS460,MonsterTable!$A:$B,MATCH(MonsterTable!$B$1,MonsterTable!$A$1:$B$1,0),0))),OR(ISBLANK(AU460),ISBLANK(AV460))),#N/A,
IFERROR(VLOOKUP(AS460,MonsterTable!$A:$B,MATCH(MonsterTable!$B$1,MonsterTable!$A$1:$B$1,0),0),
IF(OR(NOT(ISBLANK(AU460)),ISBLANK(AV460)),#N/A,
IF(AS460="empty","empty",
VLOOKUP(AS460,MonsterGroupTable!$A:$A,1,0)))))))</f>
        <v/>
      </c>
      <c r="BA460" s="2" t="str">
        <f>IF(AND(ISBLANK(AZ460),OR(NOT(ISBLANK(BB460)),NOT(ISBLANK(BC460)))),#N/A,
IF(ISBLANK(AZ460),"",
IF(AND(NOT(ISERROR(VLOOKUP(AZ460,MonsterTable!$A:$B,MATCH(MonsterTable!$B$1,MonsterTable!$A$1:$B$1,0),0))),OR(ISBLANK(BB460),ISBLANK(BC460))),#N/A,
IFERROR(VLOOKUP(AZ460,MonsterTable!$A:$B,MATCH(MonsterTable!$B$1,MonsterTable!$A$1:$B$1,0),0),
IF(OR(NOT(ISBLANK(BB460)),ISBLANK(BC460)),#N/A,
IF(AZ460="empty","empty",
VLOOKUP(AZ460,MonsterGroupTable!$A:$A,1,0)))))))</f>
        <v/>
      </c>
      <c r="BH460" s="2" t="str">
        <f>IF(AND(ISBLANK(BG460),OR(NOT(ISBLANK(BI460)),NOT(ISBLANK(BJ460)))),#N/A,
IF(ISBLANK(BG460),"",
IF(AND(NOT(ISERROR(VLOOKUP(BG460,MonsterTable!$A:$B,MATCH(MonsterTable!$B$1,MonsterTable!$A$1:$B$1,0),0))),OR(ISBLANK(BI460),ISBLANK(BJ460))),#N/A,
IFERROR(VLOOKUP(BG460,MonsterTable!$A:$B,MATCH(MonsterTable!$B$1,MonsterTable!$A$1:$B$1,0),0),
IF(OR(NOT(ISBLANK(BI460)),ISBLANK(BJ460)),#N/A,
IF(BG460="empty","empty",
VLOOKUP(BG460,MonsterGroupTable!$A:$A,1,0)))))))</f>
        <v/>
      </c>
      <c r="BO460" s="2" t="str">
        <f>IF(AND(ISBLANK(BN460),OR(NOT(ISBLANK(BP460)),NOT(ISBLANK(BQ460)))),#N/A,
IF(ISBLANK(BN460),"",
IF(AND(NOT(ISERROR(VLOOKUP(BN460,MonsterTable!$A:$B,MATCH(MonsterTable!$B$1,MonsterTable!$A$1:$B$1,0),0))),OR(ISBLANK(BP460),ISBLANK(BQ460))),#N/A,
IFERROR(VLOOKUP(BN460,MonsterTable!$A:$B,MATCH(MonsterTable!$B$1,MonsterTable!$A$1:$B$1,0),0),
IF(OR(NOT(ISBLANK(BP460)),ISBLANK(BQ460)),#N/A,
IF(BN460="empty","empty",
VLOOKUP(BN460,MonsterGroupTable!$A:$A,1,0)))))))</f>
        <v/>
      </c>
      <c r="BV460" s="2" t="str">
        <f>IF(AND(ISBLANK(BU460),OR(NOT(ISBLANK(BW460)),NOT(ISBLANK(BX460)))),#N/A,
IF(ISBLANK(BU460),"",
IF(AND(NOT(ISERROR(VLOOKUP(BU460,MonsterTable!$A:$B,MATCH(MonsterTable!$B$1,MonsterTable!$A$1:$B$1,0),0))),OR(ISBLANK(BW460),ISBLANK(BX460))),#N/A,
IFERROR(VLOOKUP(BU460,MonsterTable!$A:$B,MATCH(MonsterTable!$B$1,MonsterTable!$A$1:$B$1,0),0),
IF(OR(NOT(ISBLANK(BW460)),ISBLANK(BX460)),#N/A,
IF(BU460="empty","empty",
VLOOKUP(BU460,MonsterGroupTable!$A:$A,1,0)))))))</f>
        <v/>
      </c>
      <c r="CC460" s="2" t="str">
        <f>IF(AND(ISBLANK(CB460),OR(NOT(ISBLANK(CD460)),NOT(ISBLANK(CE460)))),#N/A,
IF(ISBLANK(CB460),"",
IF(AND(NOT(ISERROR(VLOOKUP(CB460,MonsterTable!$A:$B,MATCH(MonsterTable!$B$1,MonsterTable!$A$1:$B$1,0),0))),OR(ISBLANK(CD460),ISBLANK(CE460))),#N/A,
IFERROR(VLOOKUP(CB460,MonsterTable!$A:$B,MATCH(MonsterTable!$B$1,MonsterTable!$A$1:$B$1,0),0),
IF(OR(NOT(ISBLANK(CD460)),ISBLANK(CE460)),#N/A,
IF(CB460="empty","empty",
VLOOKUP(CB460,MonsterGroupTable!$A:$A,1,0)))))))</f>
        <v/>
      </c>
      <c r="CJ460" s="2" t="str">
        <f>IF(AND(ISBLANK(CI460),OR(NOT(ISBLANK(CK460)),NOT(ISBLANK(CL460)))),#N/A,
IF(ISBLANK(CI460),"",
IF(AND(NOT(ISERROR(VLOOKUP(CI460,MonsterTable!$A:$B,MATCH(MonsterTable!$B$1,MonsterTable!$A$1:$B$1,0),0))),OR(ISBLANK(CK460),ISBLANK(CL460))),#N/A,
IFERROR(VLOOKUP(CI460,MonsterTable!$A:$B,MATCH(MonsterTable!$B$1,MonsterTable!$A$1:$B$1,0),0),
IF(OR(NOT(ISBLANK(CK460)),ISBLANK(CL460)),#N/A,
IF(CI460="empty","empty",
VLOOKUP(CI460,MonsterGroupTable!$A:$A,1,0)))))))</f>
        <v/>
      </c>
    </row>
    <row r="461" spans="1:88">
      <c r="A461">
        <v>10460</v>
      </c>
      <c r="B461">
        <f t="shared" si="14"/>
        <v>1.2</v>
      </c>
      <c r="C461">
        <f t="shared" si="14"/>
        <v>1.1000000000000001</v>
      </c>
      <c r="F461">
        <v>1680</v>
      </c>
      <c r="G461">
        <v>41615</v>
      </c>
      <c r="H461">
        <v>0</v>
      </c>
      <c r="I461">
        <v>0</v>
      </c>
      <c r="J461">
        <v>0</v>
      </c>
      <c r="K461" t="s">
        <v>28</v>
      </c>
      <c r="L461" t="s">
        <v>251</v>
      </c>
      <c r="M461" t="s">
        <v>79</v>
      </c>
      <c r="N461" t="s">
        <v>80</v>
      </c>
      <c r="O461">
        <v>0</v>
      </c>
      <c r="P461">
        <v>-4.75</v>
      </c>
      <c r="Q461">
        <v>-3.5</v>
      </c>
      <c r="R461">
        <v>4.75</v>
      </c>
      <c r="S461">
        <v>3</v>
      </c>
      <c r="T461">
        <v>-13.5</v>
      </c>
      <c r="U461">
        <v>2.5499999999999998</v>
      </c>
      <c r="V461">
        <v>-6.75</v>
      </c>
      <c r="W461" t="str">
        <f t="shared" si="15"/>
        <v>g106,5</v>
      </c>
      <c r="X461" s="1" t="s">
        <v>284</v>
      </c>
      <c r="Y461" s="2" t="str">
        <f>IF(AND(ISBLANK(X461),OR(NOT(ISBLANK(Z461)),NOT(ISBLANK(AA461)))),#N/A,
IF(ISBLANK(X461),"",
IF(AND(NOT(ISERROR(VLOOKUP(X461,MonsterTable!$A:$B,MATCH(MonsterTable!$B$1,MonsterTable!$A$1:$B$1,0),0))),OR(ISBLANK(Z461),ISBLANK(AA461))),#N/A,
IFERROR(VLOOKUP(X461,MonsterTable!$A:$B,MATCH(MonsterTable!$B$1,MonsterTable!$A$1:$B$1,0),0),
IF(OR(NOT(ISBLANK(Z461)),ISBLANK(AA461)),#N/A,
IF(X461="empty","empty",
VLOOKUP(X461,MonsterGroupTable!$A:$A,1,0)))))))</f>
        <v>g106</v>
      </c>
      <c r="AA461">
        <v>5</v>
      </c>
      <c r="AF461" s="2" t="str">
        <f>IF(AND(ISBLANK(AE461),OR(NOT(ISBLANK(AG461)),NOT(ISBLANK(AH461)))),#N/A,
IF(ISBLANK(AE461),"",
IF(AND(NOT(ISERROR(VLOOKUP(AE461,MonsterTable!$A:$B,MATCH(MonsterTable!$B$1,MonsterTable!$A$1:$B$1,0),0))),OR(ISBLANK(AG461),ISBLANK(AH461))),#N/A,
IFERROR(VLOOKUP(AE461,MonsterTable!$A:$B,MATCH(MonsterTable!$B$1,MonsterTable!$A$1:$B$1,0),0),
IF(OR(NOT(ISBLANK(AG461)),ISBLANK(AH461)),#N/A,
IF(AE461="empty","empty",
VLOOKUP(AE461,MonsterGroupTable!$A:$A,1,0)))))))</f>
        <v/>
      </c>
      <c r="AM461" s="2" t="str">
        <f>IF(AND(ISBLANK(AL461),OR(NOT(ISBLANK(AN461)),NOT(ISBLANK(AO461)))),#N/A,
IF(ISBLANK(AL461),"",
IF(AND(NOT(ISERROR(VLOOKUP(AL461,MonsterTable!$A:$B,MATCH(MonsterTable!$B$1,MonsterTable!$A$1:$B$1,0),0))),OR(ISBLANK(AN461),ISBLANK(AO461))),#N/A,
IFERROR(VLOOKUP(AL461,MonsterTable!$A:$B,MATCH(MonsterTable!$B$1,MonsterTable!$A$1:$B$1,0),0),
IF(OR(NOT(ISBLANK(AN461)),ISBLANK(AO461)),#N/A,
IF(AL461="empty","empty",
VLOOKUP(AL461,MonsterGroupTable!$A:$A,1,0)))))))</f>
        <v/>
      </c>
      <c r="AT461" s="2" t="str">
        <f>IF(AND(ISBLANK(AS461),OR(NOT(ISBLANK(AU461)),NOT(ISBLANK(AV461)))),#N/A,
IF(ISBLANK(AS461),"",
IF(AND(NOT(ISERROR(VLOOKUP(AS461,MonsterTable!$A:$B,MATCH(MonsterTable!$B$1,MonsterTable!$A$1:$B$1,0),0))),OR(ISBLANK(AU461),ISBLANK(AV461))),#N/A,
IFERROR(VLOOKUP(AS461,MonsterTable!$A:$B,MATCH(MonsterTable!$B$1,MonsterTable!$A$1:$B$1,0),0),
IF(OR(NOT(ISBLANK(AU461)),ISBLANK(AV461)),#N/A,
IF(AS461="empty","empty",
VLOOKUP(AS461,MonsterGroupTable!$A:$A,1,0)))))))</f>
        <v/>
      </c>
      <c r="BA461" s="2" t="str">
        <f>IF(AND(ISBLANK(AZ461),OR(NOT(ISBLANK(BB461)),NOT(ISBLANK(BC461)))),#N/A,
IF(ISBLANK(AZ461),"",
IF(AND(NOT(ISERROR(VLOOKUP(AZ461,MonsterTable!$A:$B,MATCH(MonsterTable!$B$1,MonsterTable!$A$1:$B$1,0),0))),OR(ISBLANK(BB461),ISBLANK(BC461))),#N/A,
IFERROR(VLOOKUP(AZ461,MonsterTable!$A:$B,MATCH(MonsterTable!$B$1,MonsterTable!$A$1:$B$1,0),0),
IF(OR(NOT(ISBLANK(BB461)),ISBLANK(BC461)),#N/A,
IF(AZ461="empty","empty",
VLOOKUP(AZ461,MonsterGroupTable!$A:$A,1,0)))))))</f>
        <v/>
      </c>
      <c r="BH461" s="2" t="str">
        <f>IF(AND(ISBLANK(BG461),OR(NOT(ISBLANK(BI461)),NOT(ISBLANK(BJ461)))),#N/A,
IF(ISBLANK(BG461),"",
IF(AND(NOT(ISERROR(VLOOKUP(BG461,MonsterTable!$A:$B,MATCH(MonsterTable!$B$1,MonsterTable!$A$1:$B$1,0),0))),OR(ISBLANK(BI461),ISBLANK(BJ461))),#N/A,
IFERROR(VLOOKUP(BG461,MonsterTable!$A:$B,MATCH(MonsterTable!$B$1,MonsterTable!$A$1:$B$1,0),0),
IF(OR(NOT(ISBLANK(BI461)),ISBLANK(BJ461)),#N/A,
IF(BG461="empty","empty",
VLOOKUP(BG461,MonsterGroupTable!$A:$A,1,0)))))))</f>
        <v/>
      </c>
      <c r="BO461" s="2" t="str">
        <f>IF(AND(ISBLANK(BN461),OR(NOT(ISBLANK(BP461)),NOT(ISBLANK(BQ461)))),#N/A,
IF(ISBLANK(BN461),"",
IF(AND(NOT(ISERROR(VLOOKUP(BN461,MonsterTable!$A:$B,MATCH(MonsterTable!$B$1,MonsterTable!$A$1:$B$1,0),0))),OR(ISBLANK(BP461),ISBLANK(BQ461))),#N/A,
IFERROR(VLOOKUP(BN461,MonsterTable!$A:$B,MATCH(MonsterTable!$B$1,MonsterTable!$A$1:$B$1,0),0),
IF(OR(NOT(ISBLANK(BP461)),ISBLANK(BQ461)),#N/A,
IF(BN461="empty","empty",
VLOOKUP(BN461,MonsterGroupTable!$A:$A,1,0)))))))</f>
        <v/>
      </c>
      <c r="BV461" s="2" t="str">
        <f>IF(AND(ISBLANK(BU461),OR(NOT(ISBLANK(BW461)),NOT(ISBLANK(BX461)))),#N/A,
IF(ISBLANK(BU461),"",
IF(AND(NOT(ISERROR(VLOOKUP(BU461,MonsterTable!$A:$B,MATCH(MonsterTable!$B$1,MonsterTable!$A$1:$B$1,0),0))),OR(ISBLANK(BW461),ISBLANK(BX461))),#N/A,
IFERROR(VLOOKUP(BU461,MonsterTable!$A:$B,MATCH(MonsterTable!$B$1,MonsterTable!$A$1:$B$1,0),0),
IF(OR(NOT(ISBLANK(BW461)),ISBLANK(BX461)),#N/A,
IF(BU461="empty","empty",
VLOOKUP(BU461,MonsterGroupTable!$A:$A,1,0)))))))</f>
        <v/>
      </c>
      <c r="CC461" s="2" t="str">
        <f>IF(AND(ISBLANK(CB461),OR(NOT(ISBLANK(CD461)),NOT(ISBLANK(CE461)))),#N/A,
IF(ISBLANK(CB461),"",
IF(AND(NOT(ISERROR(VLOOKUP(CB461,MonsterTable!$A:$B,MATCH(MonsterTable!$B$1,MonsterTable!$A$1:$B$1,0),0))),OR(ISBLANK(CD461),ISBLANK(CE461))),#N/A,
IFERROR(VLOOKUP(CB461,MonsterTable!$A:$B,MATCH(MonsterTable!$B$1,MonsterTable!$A$1:$B$1,0),0),
IF(OR(NOT(ISBLANK(CD461)),ISBLANK(CE461)),#N/A,
IF(CB461="empty","empty",
VLOOKUP(CB461,MonsterGroupTable!$A:$A,1,0)))))))</f>
        <v/>
      </c>
      <c r="CJ461" s="2" t="str">
        <f>IF(AND(ISBLANK(CI461),OR(NOT(ISBLANK(CK461)),NOT(ISBLANK(CL461)))),#N/A,
IF(ISBLANK(CI461),"",
IF(AND(NOT(ISERROR(VLOOKUP(CI461,MonsterTable!$A:$B,MATCH(MonsterTable!$B$1,MonsterTable!$A$1:$B$1,0),0))),OR(ISBLANK(CK461),ISBLANK(CL461))),#N/A,
IFERROR(VLOOKUP(CI461,MonsterTable!$A:$B,MATCH(MonsterTable!$B$1,MonsterTable!$A$1:$B$1,0),0),
IF(OR(NOT(ISBLANK(CK461)),ISBLANK(CL461)),#N/A,
IF(CI461="empty","empty",
VLOOKUP(CI461,MonsterGroupTable!$A:$A,1,0)))))))</f>
        <v/>
      </c>
    </row>
    <row r="462" spans="1:88">
      <c r="A462">
        <v>10461</v>
      </c>
      <c r="B462">
        <f t="shared" si="14"/>
        <v>1.1000000000000001</v>
      </c>
      <c r="C462">
        <f t="shared" si="14"/>
        <v>1.1000000000000001</v>
      </c>
      <c r="F462">
        <v>1680</v>
      </c>
      <c r="G462">
        <v>41867</v>
      </c>
      <c r="H462">
        <v>0</v>
      </c>
      <c r="I462">
        <v>0</v>
      </c>
      <c r="J462">
        <v>0</v>
      </c>
      <c r="K462" t="s">
        <v>28</v>
      </c>
      <c r="L462" t="s">
        <v>253</v>
      </c>
      <c r="M462" t="s">
        <v>79</v>
      </c>
      <c r="N462" t="s">
        <v>80</v>
      </c>
      <c r="O462">
        <v>0</v>
      </c>
      <c r="P462">
        <v>-4.75</v>
      </c>
      <c r="Q462">
        <v>-3.5</v>
      </c>
      <c r="R462">
        <v>4.75</v>
      </c>
      <c r="S462">
        <v>3</v>
      </c>
      <c r="T462">
        <v>-13.5</v>
      </c>
      <c r="U462">
        <v>2.5499999999999998</v>
      </c>
      <c r="V462">
        <v>-6.75</v>
      </c>
      <c r="W462" t="str">
        <f t="shared" si="15"/>
        <v>g107,5</v>
      </c>
      <c r="X462" s="1" t="s">
        <v>285</v>
      </c>
      <c r="Y462" s="2" t="str">
        <f>IF(AND(ISBLANK(X462),OR(NOT(ISBLANK(Z462)),NOT(ISBLANK(AA462)))),#N/A,
IF(ISBLANK(X462),"",
IF(AND(NOT(ISERROR(VLOOKUP(X462,MonsterTable!$A:$B,MATCH(MonsterTable!$B$1,MonsterTable!$A$1:$B$1,0),0))),OR(ISBLANK(Z462),ISBLANK(AA462))),#N/A,
IFERROR(VLOOKUP(X462,MonsterTable!$A:$B,MATCH(MonsterTable!$B$1,MonsterTable!$A$1:$B$1,0),0),
IF(OR(NOT(ISBLANK(Z462)),ISBLANK(AA462)),#N/A,
IF(X462="empty","empty",
VLOOKUP(X462,MonsterGroupTable!$A:$A,1,0)))))))</f>
        <v>g107</v>
      </c>
      <c r="AA462">
        <v>5</v>
      </c>
      <c r="AF462" s="2" t="str">
        <f>IF(AND(ISBLANK(AE462),OR(NOT(ISBLANK(AG462)),NOT(ISBLANK(AH462)))),#N/A,
IF(ISBLANK(AE462),"",
IF(AND(NOT(ISERROR(VLOOKUP(AE462,MonsterTable!$A:$B,MATCH(MonsterTable!$B$1,MonsterTable!$A$1:$B$1,0),0))),OR(ISBLANK(AG462),ISBLANK(AH462))),#N/A,
IFERROR(VLOOKUP(AE462,MonsterTable!$A:$B,MATCH(MonsterTable!$B$1,MonsterTable!$A$1:$B$1,0),0),
IF(OR(NOT(ISBLANK(AG462)),ISBLANK(AH462)),#N/A,
IF(AE462="empty","empty",
VLOOKUP(AE462,MonsterGroupTable!$A:$A,1,0)))))))</f>
        <v/>
      </c>
      <c r="AM462" s="2" t="str">
        <f>IF(AND(ISBLANK(AL462),OR(NOT(ISBLANK(AN462)),NOT(ISBLANK(AO462)))),#N/A,
IF(ISBLANK(AL462),"",
IF(AND(NOT(ISERROR(VLOOKUP(AL462,MonsterTable!$A:$B,MATCH(MonsterTable!$B$1,MonsterTable!$A$1:$B$1,0),0))),OR(ISBLANK(AN462),ISBLANK(AO462))),#N/A,
IFERROR(VLOOKUP(AL462,MonsterTable!$A:$B,MATCH(MonsterTable!$B$1,MonsterTable!$A$1:$B$1,0),0),
IF(OR(NOT(ISBLANK(AN462)),ISBLANK(AO462)),#N/A,
IF(AL462="empty","empty",
VLOOKUP(AL462,MonsterGroupTable!$A:$A,1,0)))))))</f>
        <v/>
      </c>
      <c r="AT462" s="2" t="str">
        <f>IF(AND(ISBLANK(AS462),OR(NOT(ISBLANK(AU462)),NOT(ISBLANK(AV462)))),#N/A,
IF(ISBLANK(AS462),"",
IF(AND(NOT(ISERROR(VLOOKUP(AS462,MonsterTable!$A:$B,MATCH(MonsterTable!$B$1,MonsterTable!$A$1:$B$1,0),0))),OR(ISBLANK(AU462),ISBLANK(AV462))),#N/A,
IFERROR(VLOOKUP(AS462,MonsterTable!$A:$B,MATCH(MonsterTable!$B$1,MonsterTable!$A$1:$B$1,0),0),
IF(OR(NOT(ISBLANK(AU462)),ISBLANK(AV462)),#N/A,
IF(AS462="empty","empty",
VLOOKUP(AS462,MonsterGroupTable!$A:$A,1,0)))))))</f>
        <v/>
      </c>
      <c r="BA462" s="2" t="str">
        <f>IF(AND(ISBLANK(AZ462),OR(NOT(ISBLANK(BB462)),NOT(ISBLANK(BC462)))),#N/A,
IF(ISBLANK(AZ462),"",
IF(AND(NOT(ISERROR(VLOOKUP(AZ462,MonsterTable!$A:$B,MATCH(MonsterTable!$B$1,MonsterTable!$A$1:$B$1,0),0))),OR(ISBLANK(BB462),ISBLANK(BC462))),#N/A,
IFERROR(VLOOKUP(AZ462,MonsterTable!$A:$B,MATCH(MonsterTable!$B$1,MonsterTable!$A$1:$B$1,0),0),
IF(OR(NOT(ISBLANK(BB462)),ISBLANK(BC462)),#N/A,
IF(AZ462="empty","empty",
VLOOKUP(AZ462,MonsterGroupTable!$A:$A,1,0)))))))</f>
        <v/>
      </c>
      <c r="BH462" s="2" t="str">
        <f>IF(AND(ISBLANK(BG462),OR(NOT(ISBLANK(BI462)),NOT(ISBLANK(BJ462)))),#N/A,
IF(ISBLANK(BG462),"",
IF(AND(NOT(ISERROR(VLOOKUP(BG462,MonsterTable!$A:$B,MATCH(MonsterTable!$B$1,MonsterTable!$A$1:$B$1,0),0))),OR(ISBLANK(BI462),ISBLANK(BJ462))),#N/A,
IFERROR(VLOOKUP(BG462,MonsterTable!$A:$B,MATCH(MonsterTable!$B$1,MonsterTable!$A$1:$B$1,0),0),
IF(OR(NOT(ISBLANK(BI462)),ISBLANK(BJ462)),#N/A,
IF(BG462="empty","empty",
VLOOKUP(BG462,MonsterGroupTable!$A:$A,1,0)))))))</f>
        <v/>
      </c>
      <c r="BO462" s="2" t="str">
        <f>IF(AND(ISBLANK(BN462),OR(NOT(ISBLANK(BP462)),NOT(ISBLANK(BQ462)))),#N/A,
IF(ISBLANK(BN462),"",
IF(AND(NOT(ISERROR(VLOOKUP(BN462,MonsterTable!$A:$B,MATCH(MonsterTable!$B$1,MonsterTable!$A$1:$B$1,0),0))),OR(ISBLANK(BP462),ISBLANK(BQ462))),#N/A,
IFERROR(VLOOKUP(BN462,MonsterTable!$A:$B,MATCH(MonsterTable!$B$1,MonsterTable!$A$1:$B$1,0),0),
IF(OR(NOT(ISBLANK(BP462)),ISBLANK(BQ462)),#N/A,
IF(BN462="empty","empty",
VLOOKUP(BN462,MonsterGroupTable!$A:$A,1,0)))))))</f>
        <v/>
      </c>
      <c r="BV462" s="2" t="str">
        <f>IF(AND(ISBLANK(BU462),OR(NOT(ISBLANK(BW462)),NOT(ISBLANK(BX462)))),#N/A,
IF(ISBLANK(BU462),"",
IF(AND(NOT(ISERROR(VLOOKUP(BU462,MonsterTable!$A:$B,MATCH(MonsterTable!$B$1,MonsterTable!$A$1:$B$1,0),0))),OR(ISBLANK(BW462),ISBLANK(BX462))),#N/A,
IFERROR(VLOOKUP(BU462,MonsterTable!$A:$B,MATCH(MonsterTable!$B$1,MonsterTable!$A$1:$B$1,0),0),
IF(OR(NOT(ISBLANK(BW462)),ISBLANK(BX462)),#N/A,
IF(BU462="empty","empty",
VLOOKUP(BU462,MonsterGroupTable!$A:$A,1,0)))))))</f>
        <v/>
      </c>
      <c r="CC462" s="2" t="str">
        <f>IF(AND(ISBLANK(CB462),OR(NOT(ISBLANK(CD462)),NOT(ISBLANK(CE462)))),#N/A,
IF(ISBLANK(CB462),"",
IF(AND(NOT(ISERROR(VLOOKUP(CB462,MonsterTable!$A:$B,MATCH(MonsterTable!$B$1,MonsterTable!$A$1:$B$1,0),0))),OR(ISBLANK(CD462),ISBLANK(CE462))),#N/A,
IFERROR(VLOOKUP(CB462,MonsterTable!$A:$B,MATCH(MonsterTable!$B$1,MonsterTable!$A$1:$B$1,0),0),
IF(OR(NOT(ISBLANK(CD462)),ISBLANK(CE462)),#N/A,
IF(CB462="empty","empty",
VLOOKUP(CB462,MonsterGroupTable!$A:$A,1,0)))))))</f>
        <v/>
      </c>
      <c r="CJ462" s="2" t="str">
        <f>IF(AND(ISBLANK(CI462),OR(NOT(ISBLANK(CK462)),NOT(ISBLANK(CL462)))),#N/A,
IF(ISBLANK(CI462),"",
IF(AND(NOT(ISERROR(VLOOKUP(CI462,MonsterTable!$A:$B,MATCH(MonsterTable!$B$1,MonsterTable!$A$1:$B$1,0),0))),OR(ISBLANK(CK462),ISBLANK(CL462))),#N/A,
IFERROR(VLOOKUP(CI462,MonsterTable!$A:$B,MATCH(MonsterTable!$B$1,MonsterTable!$A$1:$B$1,0),0),
IF(OR(NOT(ISBLANK(CK462)),ISBLANK(CL462)),#N/A,
IF(CI462="empty","empty",
VLOOKUP(CI462,MonsterGroupTable!$A:$A,1,0)))))))</f>
        <v/>
      </c>
    </row>
    <row r="463" spans="1:88">
      <c r="A463">
        <v>10462</v>
      </c>
      <c r="B463">
        <f t="shared" si="14"/>
        <v>1.1000000000000001</v>
      </c>
      <c r="C463">
        <f t="shared" si="14"/>
        <v>1.1000000000000001</v>
      </c>
      <c r="F463">
        <v>1680</v>
      </c>
      <c r="G463">
        <v>42119</v>
      </c>
      <c r="H463">
        <v>0</v>
      </c>
      <c r="I463">
        <v>0</v>
      </c>
      <c r="J463">
        <v>0</v>
      </c>
      <c r="K463" t="s">
        <v>28</v>
      </c>
      <c r="L463" t="s">
        <v>253</v>
      </c>
      <c r="M463" t="s">
        <v>79</v>
      </c>
      <c r="N463" t="s">
        <v>80</v>
      </c>
      <c r="O463">
        <v>0</v>
      </c>
      <c r="P463">
        <v>-4.75</v>
      </c>
      <c r="Q463">
        <v>-3.5</v>
      </c>
      <c r="R463">
        <v>4.75</v>
      </c>
      <c r="S463">
        <v>3</v>
      </c>
      <c r="T463">
        <v>-13.5</v>
      </c>
      <c r="U463">
        <v>2.5499999999999998</v>
      </c>
      <c r="V463">
        <v>-6.75</v>
      </c>
      <c r="W463" t="str">
        <f t="shared" si="15"/>
        <v>g107,5</v>
      </c>
      <c r="X463" s="1" t="s">
        <v>285</v>
      </c>
      <c r="Y463" s="2" t="str">
        <f>IF(AND(ISBLANK(X463),OR(NOT(ISBLANK(Z463)),NOT(ISBLANK(AA463)))),#N/A,
IF(ISBLANK(X463),"",
IF(AND(NOT(ISERROR(VLOOKUP(X463,MonsterTable!$A:$B,MATCH(MonsterTable!$B$1,MonsterTable!$A$1:$B$1,0),0))),OR(ISBLANK(Z463),ISBLANK(AA463))),#N/A,
IFERROR(VLOOKUP(X463,MonsterTable!$A:$B,MATCH(MonsterTable!$B$1,MonsterTable!$A$1:$B$1,0),0),
IF(OR(NOT(ISBLANK(Z463)),ISBLANK(AA463)),#N/A,
IF(X463="empty","empty",
VLOOKUP(X463,MonsterGroupTable!$A:$A,1,0)))))))</f>
        <v>g107</v>
      </c>
      <c r="AA463">
        <v>5</v>
      </c>
      <c r="AF463" s="2" t="str">
        <f>IF(AND(ISBLANK(AE463),OR(NOT(ISBLANK(AG463)),NOT(ISBLANK(AH463)))),#N/A,
IF(ISBLANK(AE463),"",
IF(AND(NOT(ISERROR(VLOOKUP(AE463,MonsterTable!$A:$B,MATCH(MonsterTable!$B$1,MonsterTable!$A$1:$B$1,0),0))),OR(ISBLANK(AG463),ISBLANK(AH463))),#N/A,
IFERROR(VLOOKUP(AE463,MonsterTable!$A:$B,MATCH(MonsterTable!$B$1,MonsterTable!$A$1:$B$1,0),0),
IF(OR(NOT(ISBLANK(AG463)),ISBLANK(AH463)),#N/A,
IF(AE463="empty","empty",
VLOOKUP(AE463,MonsterGroupTable!$A:$A,1,0)))))))</f>
        <v/>
      </c>
      <c r="AM463" s="2" t="str">
        <f>IF(AND(ISBLANK(AL463),OR(NOT(ISBLANK(AN463)),NOT(ISBLANK(AO463)))),#N/A,
IF(ISBLANK(AL463),"",
IF(AND(NOT(ISERROR(VLOOKUP(AL463,MonsterTable!$A:$B,MATCH(MonsterTable!$B$1,MonsterTable!$A$1:$B$1,0),0))),OR(ISBLANK(AN463),ISBLANK(AO463))),#N/A,
IFERROR(VLOOKUP(AL463,MonsterTable!$A:$B,MATCH(MonsterTable!$B$1,MonsterTable!$A$1:$B$1,0),0),
IF(OR(NOT(ISBLANK(AN463)),ISBLANK(AO463)),#N/A,
IF(AL463="empty","empty",
VLOOKUP(AL463,MonsterGroupTable!$A:$A,1,0)))))))</f>
        <v/>
      </c>
      <c r="AT463" s="2" t="str">
        <f>IF(AND(ISBLANK(AS463),OR(NOT(ISBLANK(AU463)),NOT(ISBLANK(AV463)))),#N/A,
IF(ISBLANK(AS463),"",
IF(AND(NOT(ISERROR(VLOOKUP(AS463,MonsterTable!$A:$B,MATCH(MonsterTable!$B$1,MonsterTable!$A$1:$B$1,0),0))),OR(ISBLANK(AU463),ISBLANK(AV463))),#N/A,
IFERROR(VLOOKUP(AS463,MonsterTable!$A:$B,MATCH(MonsterTable!$B$1,MonsterTable!$A$1:$B$1,0),0),
IF(OR(NOT(ISBLANK(AU463)),ISBLANK(AV463)),#N/A,
IF(AS463="empty","empty",
VLOOKUP(AS463,MonsterGroupTable!$A:$A,1,0)))))))</f>
        <v/>
      </c>
      <c r="BA463" s="2" t="str">
        <f>IF(AND(ISBLANK(AZ463),OR(NOT(ISBLANK(BB463)),NOT(ISBLANK(BC463)))),#N/A,
IF(ISBLANK(AZ463),"",
IF(AND(NOT(ISERROR(VLOOKUP(AZ463,MonsterTable!$A:$B,MATCH(MonsterTable!$B$1,MonsterTable!$A$1:$B$1,0),0))),OR(ISBLANK(BB463),ISBLANK(BC463))),#N/A,
IFERROR(VLOOKUP(AZ463,MonsterTable!$A:$B,MATCH(MonsterTable!$B$1,MonsterTable!$A$1:$B$1,0),0),
IF(OR(NOT(ISBLANK(BB463)),ISBLANK(BC463)),#N/A,
IF(AZ463="empty","empty",
VLOOKUP(AZ463,MonsterGroupTable!$A:$A,1,0)))))))</f>
        <v/>
      </c>
      <c r="BH463" s="2" t="str">
        <f>IF(AND(ISBLANK(BG463),OR(NOT(ISBLANK(BI463)),NOT(ISBLANK(BJ463)))),#N/A,
IF(ISBLANK(BG463),"",
IF(AND(NOT(ISERROR(VLOOKUP(BG463,MonsterTable!$A:$B,MATCH(MonsterTable!$B$1,MonsterTable!$A$1:$B$1,0),0))),OR(ISBLANK(BI463),ISBLANK(BJ463))),#N/A,
IFERROR(VLOOKUP(BG463,MonsterTable!$A:$B,MATCH(MonsterTable!$B$1,MonsterTable!$A$1:$B$1,0),0),
IF(OR(NOT(ISBLANK(BI463)),ISBLANK(BJ463)),#N/A,
IF(BG463="empty","empty",
VLOOKUP(BG463,MonsterGroupTable!$A:$A,1,0)))))))</f>
        <v/>
      </c>
      <c r="BO463" s="2" t="str">
        <f>IF(AND(ISBLANK(BN463),OR(NOT(ISBLANK(BP463)),NOT(ISBLANK(BQ463)))),#N/A,
IF(ISBLANK(BN463),"",
IF(AND(NOT(ISERROR(VLOOKUP(BN463,MonsterTable!$A:$B,MATCH(MonsterTable!$B$1,MonsterTable!$A$1:$B$1,0),0))),OR(ISBLANK(BP463),ISBLANK(BQ463))),#N/A,
IFERROR(VLOOKUP(BN463,MonsterTable!$A:$B,MATCH(MonsterTable!$B$1,MonsterTable!$A$1:$B$1,0),0),
IF(OR(NOT(ISBLANK(BP463)),ISBLANK(BQ463)),#N/A,
IF(BN463="empty","empty",
VLOOKUP(BN463,MonsterGroupTable!$A:$A,1,0)))))))</f>
        <v/>
      </c>
      <c r="BV463" s="2" t="str">
        <f>IF(AND(ISBLANK(BU463),OR(NOT(ISBLANK(BW463)),NOT(ISBLANK(BX463)))),#N/A,
IF(ISBLANK(BU463),"",
IF(AND(NOT(ISERROR(VLOOKUP(BU463,MonsterTable!$A:$B,MATCH(MonsterTable!$B$1,MonsterTable!$A$1:$B$1,0),0))),OR(ISBLANK(BW463),ISBLANK(BX463))),#N/A,
IFERROR(VLOOKUP(BU463,MonsterTable!$A:$B,MATCH(MonsterTable!$B$1,MonsterTable!$A$1:$B$1,0),0),
IF(OR(NOT(ISBLANK(BW463)),ISBLANK(BX463)),#N/A,
IF(BU463="empty","empty",
VLOOKUP(BU463,MonsterGroupTable!$A:$A,1,0)))))))</f>
        <v/>
      </c>
      <c r="CC463" s="2" t="str">
        <f>IF(AND(ISBLANK(CB463),OR(NOT(ISBLANK(CD463)),NOT(ISBLANK(CE463)))),#N/A,
IF(ISBLANK(CB463),"",
IF(AND(NOT(ISERROR(VLOOKUP(CB463,MonsterTable!$A:$B,MATCH(MonsterTable!$B$1,MonsterTable!$A$1:$B$1,0),0))),OR(ISBLANK(CD463),ISBLANK(CE463))),#N/A,
IFERROR(VLOOKUP(CB463,MonsterTable!$A:$B,MATCH(MonsterTable!$B$1,MonsterTable!$A$1:$B$1,0),0),
IF(OR(NOT(ISBLANK(CD463)),ISBLANK(CE463)),#N/A,
IF(CB463="empty","empty",
VLOOKUP(CB463,MonsterGroupTable!$A:$A,1,0)))))))</f>
        <v/>
      </c>
      <c r="CJ463" s="2" t="str">
        <f>IF(AND(ISBLANK(CI463),OR(NOT(ISBLANK(CK463)),NOT(ISBLANK(CL463)))),#N/A,
IF(ISBLANK(CI463),"",
IF(AND(NOT(ISERROR(VLOOKUP(CI463,MonsterTable!$A:$B,MATCH(MonsterTable!$B$1,MonsterTable!$A$1:$B$1,0),0))),OR(ISBLANK(CK463),ISBLANK(CL463))),#N/A,
IFERROR(VLOOKUP(CI463,MonsterTable!$A:$B,MATCH(MonsterTable!$B$1,MonsterTable!$A$1:$B$1,0),0),
IF(OR(NOT(ISBLANK(CK463)),ISBLANK(CL463)),#N/A,
IF(CI463="empty","empty",
VLOOKUP(CI463,MonsterGroupTable!$A:$A,1,0)))))))</f>
        <v/>
      </c>
    </row>
    <row r="464" spans="1:88">
      <c r="A464">
        <v>10463</v>
      </c>
      <c r="B464">
        <f t="shared" si="14"/>
        <v>1.1000000000000001</v>
      </c>
      <c r="C464">
        <f t="shared" si="14"/>
        <v>1.1000000000000001</v>
      </c>
      <c r="F464">
        <v>1680</v>
      </c>
      <c r="G464">
        <v>42371</v>
      </c>
      <c r="H464">
        <v>0</v>
      </c>
      <c r="I464">
        <v>0</v>
      </c>
      <c r="J464">
        <v>0</v>
      </c>
      <c r="K464" t="s">
        <v>28</v>
      </c>
      <c r="L464" t="s">
        <v>253</v>
      </c>
      <c r="M464" t="s">
        <v>79</v>
      </c>
      <c r="N464" t="s">
        <v>80</v>
      </c>
      <c r="O464">
        <v>0</v>
      </c>
      <c r="P464">
        <v>-4.75</v>
      </c>
      <c r="Q464">
        <v>-3.5</v>
      </c>
      <c r="R464">
        <v>4.75</v>
      </c>
      <c r="S464">
        <v>3</v>
      </c>
      <c r="T464">
        <v>-13.5</v>
      </c>
      <c r="U464">
        <v>2.5499999999999998</v>
      </c>
      <c r="V464">
        <v>-6.75</v>
      </c>
      <c r="W464" t="str">
        <f t="shared" si="15"/>
        <v>g107,5</v>
      </c>
      <c r="X464" s="1" t="s">
        <v>285</v>
      </c>
      <c r="Y464" s="2" t="str">
        <f>IF(AND(ISBLANK(X464),OR(NOT(ISBLANK(Z464)),NOT(ISBLANK(AA464)))),#N/A,
IF(ISBLANK(X464),"",
IF(AND(NOT(ISERROR(VLOOKUP(X464,MonsterTable!$A:$B,MATCH(MonsterTable!$B$1,MonsterTable!$A$1:$B$1,0),0))),OR(ISBLANK(Z464),ISBLANK(AA464))),#N/A,
IFERROR(VLOOKUP(X464,MonsterTable!$A:$B,MATCH(MonsterTable!$B$1,MonsterTable!$A$1:$B$1,0),0),
IF(OR(NOT(ISBLANK(Z464)),ISBLANK(AA464)),#N/A,
IF(X464="empty","empty",
VLOOKUP(X464,MonsterGroupTable!$A:$A,1,0)))))))</f>
        <v>g107</v>
      </c>
      <c r="AA464">
        <v>5</v>
      </c>
      <c r="AF464" s="2" t="str">
        <f>IF(AND(ISBLANK(AE464),OR(NOT(ISBLANK(AG464)),NOT(ISBLANK(AH464)))),#N/A,
IF(ISBLANK(AE464),"",
IF(AND(NOT(ISERROR(VLOOKUP(AE464,MonsterTable!$A:$B,MATCH(MonsterTable!$B$1,MonsterTable!$A$1:$B$1,0),0))),OR(ISBLANK(AG464),ISBLANK(AH464))),#N/A,
IFERROR(VLOOKUP(AE464,MonsterTable!$A:$B,MATCH(MonsterTable!$B$1,MonsterTable!$A$1:$B$1,0),0),
IF(OR(NOT(ISBLANK(AG464)),ISBLANK(AH464)),#N/A,
IF(AE464="empty","empty",
VLOOKUP(AE464,MonsterGroupTable!$A:$A,1,0)))))))</f>
        <v/>
      </c>
      <c r="AM464" s="2" t="str">
        <f>IF(AND(ISBLANK(AL464),OR(NOT(ISBLANK(AN464)),NOT(ISBLANK(AO464)))),#N/A,
IF(ISBLANK(AL464),"",
IF(AND(NOT(ISERROR(VLOOKUP(AL464,MonsterTable!$A:$B,MATCH(MonsterTable!$B$1,MonsterTable!$A$1:$B$1,0),0))),OR(ISBLANK(AN464),ISBLANK(AO464))),#N/A,
IFERROR(VLOOKUP(AL464,MonsterTable!$A:$B,MATCH(MonsterTable!$B$1,MonsterTable!$A$1:$B$1,0),0),
IF(OR(NOT(ISBLANK(AN464)),ISBLANK(AO464)),#N/A,
IF(AL464="empty","empty",
VLOOKUP(AL464,MonsterGroupTable!$A:$A,1,0)))))))</f>
        <v/>
      </c>
      <c r="AT464" s="2" t="str">
        <f>IF(AND(ISBLANK(AS464),OR(NOT(ISBLANK(AU464)),NOT(ISBLANK(AV464)))),#N/A,
IF(ISBLANK(AS464),"",
IF(AND(NOT(ISERROR(VLOOKUP(AS464,MonsterTable!$A:$B,MATCH(MonsterTable!$B$1,MonsterTable!$A$1:$B$1,0),0))),OR(ISBLANK(AU464),ISBLANK(AV464))),#N/A,
IFERROR(VLOOKUP(AS464,MonsterTable!$A:$B,MATCH(MonsterTable!$B$1,MonsterTable!$A$1:$B$1,0),0),
IF(OR(NOT(ISBLANK(AU464)),ISBLANK(AV464)),#N/A,
IF(AS464="empty","empty",
VLOOKUP(AS464,MonsterGroupTable!$A:$A,1,0)))))))</f>
        <v/>
      </c>
      <c r="BA464" s="2" t="str">
        <f>IF(AND(ISBLANK(AZ464),OR(NOT(ISBLANK(BB464)),NOT(ISBLANK(BC464)))),#N/A,
IF(ISBLANK(AZ464),"",
IF(AND(NOT(ISERROR(VLOOKUP(AZ464,MonsterTable!$A:$B,MATCH(MonsterTable!$B$1,MonsterTable!$A$1:$B$1,0),0))),OR(ISBLANK(BB464),ISBLANK(BC464))),#N/A,
IFERROR(VLOOKUP(AZ464,MonsterTable!$A:$B,MATCH(MonsterTable!$B$1,MonsterTable!$A$1:$B$1,0),0),
IF(OR(NOT(ISBLANK(BB464)),ISBLANK(BC464)),#N/A,
IF(AZ464="empty","empty",
VLOOKUP(AZ464,MonsterGroupTable!$A:$A,1,0)))))))</f>
        <v/>
      </c>
      <c r="BH464" s="2" t="str">
        <f>IF(AND(ISBLANK(BG464),OR(NOT(ISBLANK(BI464)),NOT(ISBLANK(BJ464)))),#N/A,
IF(ISBLANK(BG464),"",
IF(AND(NOT(ISERROR(VLOOKUP(BG464,MonsterTable!$A:$B,MATCH(MonsterTable!$B$1,MonsterTable!$A$1:$B$1,0),0))),OR(ISBLANK(BI464),ISBLANK(BJ464))),#N/A,
IFERROR(VLOOKUP(BG464,MonsterTable!$A:$B,MATCH(MonsterTable!$B$1,MonsterTable!$A$1:$B$1,0),0),
IF(OR(NOT(ISBLANK(BI464)),ISBLANK(BJ464)),#N/A,
IF(BG464="empty","empty",
VLOOKUP(BG464,MonsterGroupTable!$A:$A,1,0)))))))</f>
        <v/>
      </c>
      <c r="BO464" s="2" t="str">
        <f>IF(AND(ISBLANK(BN464),OR(NOT(ISBLANK(BP464)),NOT(ISBLANK(BQ464)))),#N/A,
IF(ISBLANK(BN464),"",
IF(AND(NOT(ISERROR(VLOOKUP(BN464,MonsterTable!$A:$B,MATCH(MonsterTable!$B$1,MonsterTable!$A$1:$B$1,0),0))),OR(ISBLANK(BP464),ISBLANK(BQ464))),#N/A,
IFERROR(VLOOKUP(BN464,MonsterTable!$A:$B,MATCH(MonsterTable!$B$1,MonsterTable!$A$1:$B$1,0),0),
IF(OR(NOT(ISBLANK(BP464)),ISBLANK(BQ464)),#N/A,
IF(BN464="empty","empty",
VLOOKUP(BN464,MonsterGroupTable!$A:$A,1,0)))))))</f>
        <v/>
      </c>
      <c r="BV464" s="2" t="str">
        <f>IF(AND(ISBLANK(BU464),OR(NOT(ISBLANK(BW464)),NOT(ISBLANK(BX464)))),#N/A,
IF(ISBLANK(BU464),"",
IF(AND(NOT(ISERROR(VLOOKUP(BU464,MonsterTable!$A:$B,MATCH(MonsterTable!$B$1,MonsterTable!$A$1:$B$1,0),0))),OR(ISBLANK(BW464),ISBLANK(BX464))),#N/A,
IFERROR(VLOOKUP(BU464,MonsterTable!$A:$B,MATCH(MonsterTable!$B$1,MonsterTable!$A$1:$B$1,0),0),
IF(OR(NOT(ISBLANK(BW464)),ISBLANK(BX464)),#N/A,
IF(BU464="empty","empty",
VLOOKUP(BU464,MonsterGroupTable!$A:$A,1,0)))))))</f>
        <v/>
      </c>
      <c r="CC464" s="2" t="str">
        <f>IF(AND(ISBLANK(CB464),OR(NOT(ISBLANK(CD464)),NOT(ISBLANK(CE464)))),#N/A,
IF(ISBLANK(CB464),"",
IF(AND(NOT(ISERROR(VLOOKUP(CB464,MonsterTable!$A:$B,MATCH(MonsterTable!$B$1,MonsterTable!$A$1:$B$1,0),0))),OR(ISBLANK(CD464),ISBLANK(CE464))),#N/A,
IFERROR(VLOOKUP(CB464,MonsterTable!$A:$B,MATCH(MonsterTable!$B$1,MonsterTable!$A$1:$B$1,0),0),
IF(OR(NOT(ISBLANK(CD464)),ISBLANK(CE464)),#N/A,
IF(CB464="empty","empty",
VLOOKUP(CB464,MonsterGroupTable!$A:$A,1,0)))))))</f>
        <v/>
      </c>
      <c r="CJ464" s="2" t="str">
        <f>IF(AND(ISBLANK(CI464),OR(NOT(ISBLANK(CK464)),NOT(ISBLANK(CL464)))),#N/A,
IF(ISBLANK(CI464),"",
IF(AND(NOT(ISERROR(VLOOKUP(CI464,MonsterTable!$A:$B,MATCH(MonsterTable!$B$1,MonsterTable!$A$1:$B$1,0),0))),OR(ISBLANK(CK464),ISBLANK(CL464))),#N/A,
IFERROR(VLOOKUP(CI464,MonsterTable!$A:$B,MATCH(MonsterTable!$B$1,MonsterTable!$A$1:$B$1,0),0),
IF(OR(NOT(ISBLANK(CK464)),ISBLANK(CL464)),#N/A,
IF(CI464="empty","empty",
VLOOKUP(CI464,MonsterGroupTable!$A:$A,1,0)))))))</f>
        <v/>
      </c>
    </row>
    <row r="465" spans="1:88">
      <c r="A465">
        <v>10464</v>
      </c>
      <c r="B465">
        <f t="shared" si="14"/>
        <v>1.1000000000000001</v>
      </c>
      <c r="C465">
        <f t="shared" si="14"/>
        <v>1.1000000000000001</v>
      </c>
      <c r="F465">
        <v>1680</v>
      </c>
      <c r="G465">
        <v>42623</v>
      </c>
      <c r="H465">
        <v>0</v>
      </c>
      <c r="I465">
        <v>0</v>
      </c>
      <c r="J465">
        <v>0</v>
      </c>
      <c r="K465" t="s">
        <v>28</v>
      </c>
      <c r="L465" t="s">
        <v>253</v>
      </c>
      <c r="M465" t="s">
        <v>79</v>
      </c>
      <c r="N465" t="s">
        <v>80</v>
      </c>
      <c r="O465">
        <v>0</v>
      </c>
      <c r="P465">
        <v>-4.75</v>
      </c>
      <c r="Q465">
        <v>-3.5</v>
      </c>
      <c r="R465">
        <v>4.75</v>
      </c>
      <c r="S465">
        <v>3</v>
      </c>
      <c r="T465">
        <v>-13.5</v>
      </c>
      <c r="U465">
        <v>2.5499999999999998</v>
      </c>
      <c r="V465">
        <v>-6.75</v>
      </c>
      <c r="W465" t="str">
        <f t="shared" si="15"/>
        <v>g107,5</v>
      </c>
      <c r="X465" s="1" t="s">
        <v>285</v>
      </c>
      <c r="Y465" s="2" t="str">
        <f>IF(AND(ISBLANK(X465),OR(NOT(ISBLANK(Z465)),NOT(ISBLANK(AA465)))),#N/A,
IF(ISBLANK(X465),"",
IF(AND(NOT(ISERROR(VLOOKUP(X465,MonsterTable!$A:$B,MATCH(MonsterTable!$B$1,MonsterTable!$A$1:$B$1,0),0))),OR(ISBLANK(Z465),ISBLANK(AA465))),#N/A,
IFERROR(VLOOKUP(X465,MonsterTable!$A:$B,MATCH(MonsterTable!$B$1,MonsterTable!$A$1:$B$1,0),0),
IF(OR(NOT(ISBLANK(Z465)),ISBLANK(AA465)),#N/A,
IF(X465="empty","empty",
VLOOKUP(X465,MonsterGroupTable!$A:$A,1,0)))))))</f>
        <v>g107</v>
      </c>
      <c r="AA465">
        <v>5</v>
      </c>
      <c r="AF465" s="2" t="str">
        <f>IF(AND(ISBLANK(AE465),OR(NOT(ISBLANK(AG465)),NOT(ISBLANK(AH465)))),#N/A,
IF(ISBLANK(AE465),"",
IF(AND(NOT(ISERROR(VLOOKUP(AE465,MonsterTable!$A:$B,MATCH(MonsterTable!$B$1,MonsterTable!$A$1:$B$1,0),0))),OR(ISBLANK(AG465),ISBLANK(AH465))),#N/A,
IFERROR(VLOOKUP(AE465,MonsterTable!$A:$B,MATCH(MonsterTable!$B$1,MonsterTable!$A$1:$B$1,0),0),
IF(OR(NOT(ISBLANK(AG465)),ISBLANK(AH465)),#N/A,
IF(AE465="empty","empty",
VLOOKUP(AE465,MonsterGroupTable!$A:$A,1,0)))))))</f>
        <v/>
      </c>
      <c r="AM465" s="2" t="str">
        <f>IF(AND(ISBLANK(AL465),OR(NOT(ISBLANK(AN465)),NOT(ISBLANK(AO465)))),#N/A,
IF(ISBLANK(AL465),"",
IF(AND(NOT(ISERROR(VLOOKUP(AL465,MonsterTable!$A:$B,MATCH(MonsterTable!$B$1,MonsterTable!$A$1:$B$1,0),0))),OR(ISBLANK(AN465),ISBLANK(AO465))),#N/A,
IFERROR(VLOOKUP(AL465,MonsterTable!$A:$B,MATCH(MonsterTable!$B$1,MonsterTable!$A$1:$B$1,0),0),
IF(OR(NOT(ISBLANK(AN465)),ISBLANK(AO465)),#N/A,
IF(AL465="empty","empty",
VLOOKUP(AL465,MonsterGroupTable!$A:$A,1,0)))))))</f>
        <v/>
      </c>
      <c r="AT465" s="2" t="str">
        <f>IF(AND(ISBLANK(AS465),OR(NOT(ISBLANK(AU465)),NOT(ISBLANK(AV465)))),#N/A,
IF(ISBLANK(AS465),"",
IF(AND(NOT(ISERROR(VLOOKUP(AS465,MonsterTable!$A:$B,MATCH(MonsterTable!$B$1,MonsterTable!$A$1:$B$1,0),0))),OR(ISBLANK(AU465),ISBLANK(AV465))),#N/A,
IFERROR(VLOOKUP(AS465,MonsterTable!$A:$B,MATCH(MonsterTable!$B$1,MonsterTable!$A$1:$B$1,0),0),
IF(OR(NOT(ISBLANK(AU465)),ISBLANK(AV465)),#N/A,
IF(AS465="empty","empty",
VLOOKUP(AS465,MonsterGroupTable!$A:$A,1,0)))))))</f>
        <v/>
      </c>
      <c r="BA465" s="2" t="str">
        <f>IF(AND(ISBLANK(AZ465),OR(NOT(ISBLANK(BB465)),NOT(ISBLANK(BC465)))),#N/A,
IF(ISBLANK(AZ465),"",
IF(AND(NOT(ISERROR(VLOOKUP(AZ465,MonsterTable!$A:$B,MATCH(MonsterTable!$B$1,MonsterTable!$A$1:$B$1,0),0))),OR(ISBLANK(BB465),ISBLANK(BC465))),#N/A,
IFERROR(VLOOKUP(AZ465,MonsterTable!$A:$B,MATCH(MonsterTable!$B$1,MonsterTable!$A$1:$B$1,0),0),
IF(OR(NOT(ISBLANK(BB465)),ISBLANK(BC465)),#N/A,
IF(AZ465="empty","empty",
VLOOKUP(AZ465,MonsterGroupTable!$A:$A,1,0)))))))</f>
        <v/>
      </c>
      <c r="BH465" s="2" t="str">
        <f>IF(AND(ISBLANK(BG465),OR(NOT(ISBLANK(BI465)),NOT(ISBLANK(BJ465)))),#N/A,
IF(ISBLANK(BG465),"",
IF(AND(NOT(ISERROR(VLOOKUP(BG465,MonsterTable!$A:$B,MATCH(MonsterTable!$B$1,MonsterTable!$A$1:$B$1,0),0))),OR(ISBLANK(BI465),ISBLANK(BJ465))),#N/A,
IFERROR(VLOOKUP(BG465,MonsterTable!$A:$B,MATCH(MonsterTable!$B$1,MonsterTable!$A$1:$B$1,0),0),
IF(OR(NOT(ISBLANK(BI465)),ISBLANK(BJ465)),#N/A,
IF(BG465="empty","empty",
VLOOKUP(BG465,MonsterGroupTable!$A:$A,1,0)))))))</f>
        <v/>
      </c>
      <c r="BO465" s="2" t="str">
        <f>IF(AND(ISBLANK(BN465),OR(NOT(ISBLANK(BP465)),NOT(ISBLANK(BQ465)))),#N/A,
IF(ISBLANK(BN465),"",
IF(AND(NOT(ISERROR(VLOOKUP(BN465,MonsterTable!$A:$B,MATCH(MonsterTable!$B$1,MonsterTable!$A$1:$B$1,0),0))),OR(ISBLANK(BP465),ISBLANK(BQ465))),#N/A,
IFERROR(VLOOKUP(BN465,MonsterTable!$A:$B,MATCH(MonsterTable!$B$1,MonsterTable!$A$1:$B$1,0),0),
IF(OR(NOT(ISBLANK(BP465)),ISBLANK(BQ465)),#N/A,
IF(BN465="empty","empty",
VLOOKUP(BN465,MonsterGroupTable!$A:$A,1,0)))))))</f>
        <v/>
      </c>
      <c r="BV465" s="2" t="str">
        <f>IF(AND(ISBLANK(BU465),OR(NOT(ISBLANK(BW465)),NOT(ISBLANK(BX465)))),#N/A,
IF(ISBLANK(BU465),"",
IF(AND(NOT(ISERROR(VLOOKUP(BU465,MonsterTable!$A:$B,MATCH(MonsterTable!$B$1,MonsterTable!$A$1:$B$1,0),0))),OR(ISBLANK(BW465),ISBLANK(BX465))),#N/A,
IFERROR(VLOOKUP(BU465,MonsterTable!$A:$B,MATCH(MonsterTable!$B$1,MonsterTable!$A$1:$B$1,0),0),
IF(OR(NOT(ISBLANK(BW465)),ISBLANK(BX465)),#N/A,
IF(BU465="empty","empty",
VLOOKUP(BU465,MonsterGroupTable!$A:$A,1,0)))))))</f>
        <v/>
      </c>
      <c r="CC465" s="2" t="str">
        <f>IF(AND(ISBLANK(CB465),OR(NOT(ISBLANK(CD465)),NOT(ISBLANK(CE465)))),#N/A,
IF(ISBLANK(CB465),"",
IF(AND(NOT(ISERROR(VLOOKUP(CB465,MonsterTable!$A:$B,MATCH(MonsterTable!$B$1,MonsterTable!$A$1:$B$1,0),0))),OR(ISBLANK(CD465),ISBLANK(CE465))),#N/A,
IFERROR(VLOOKUP(CB465,MonsterTable!$A:$B,MATCH(MonsterTable!$B$1,MonsterTable!$A$1:$B$1,0),0),
IF(OR(NOT(ISBLANK(CD465)),ISBLANK(CE465)),#N/A,
IF(CB465="empty","empty",
VLOOKUP(CB465,MonsterGroupTable!$A:$A,1,0)))))))</f>
        <v/>
      </c>
      <c r="CJ465" s="2" t="str">
        <f>IF(AND(ISBLANK(CI465),OR(NOT(ISBLANK(CK465)),NOT(ISBLANK(CL465)))),#N/A,
IF(ISBLANK(CI465),"",
IF(AND(NOT(ISERROR(VLOOKUP(CI465,MonsterTable!$A:$B,MATCH(MonsterTable!$B$1,MonsterTable!$A$1:$B$1,0),0))),OR(ISBLANK(CK465),ISBLANK(CL465))),#N/A,
IFERROR(VLOOKUP(CI465,MonsterTable!$A:$B,MATCH(MonsterTable!$B$1,MonsterTable!$A$1:$B$1,0),0),
IF(OR(NOT(ISBLANK(CK465)),ISBLANK(CL465)),#N/A,
IF(CI465="empty","empty",
VLOOKUP(CI465,MonsterGroupTable!$A:$A,1,0)))))))</f>
        <v/>
      </c>
    </row>
    <row r="466" spans="1:88">
      <c r="A466">
        <v>10465</v>
      </c>
      <c r="B466">
        <f t="shared" si="14"/>
        <v>1.1000000000000001</v>
      </c>
      <c r="C466">
        <f t="shared" si="14"/>
        <v>1.1000000000000001</v>
      </c>
      <c r="F466">
        <v>1680</v>
      </c>
      <c r="G466">
        <v>42875</v>
      </c>
      <c r="H466">
        <v>0</v>
      </c>
      <c r="I466">
        <v>0</v>
      </c>
      <c r="J466">
        <v>0</v>
      </c>
      <c r="K466" t="s">
        <v>28</v>
      </c>
      <c r="L466" t="s">
        <v>253</v>
      </c>
      <c r="M466" t="s">
        <v>79</v>
      </c>
      <c r="N466" t="s">
        <v>80</v>
      </c>
      <c r="O466">
        <v>0</v>
      </c>
      <c r="P466">
        <v>-4.75</v>
      </c>
      <c r="Q466">
        <v>-3.5</v>
      </c>
      <c r="R466">
        <v>4.75</v>
      </c>
      <c r="S466">
        <v>3</v>
      </c>
      <c r="T466">
        <v>-13.5</v>
      </c>
      <c r="U466">
        <v>2.5499999999999998</v>
      </c>
      <c r="V466">
        <v>-6.75</v>
      </c>
      <c r="W466" t="str">
        <f t="shared" si="15"/>
        <v>g107,5</v>
      </c>
      <c r="X466" s="1" t="s">
        <v>285</v>
      </c>
      <c r="Y466" s="2" t="str">
        <f>IF(AND(ISBLANK(X466),OR(NOT(ISBLANK(Z466)),NOT(ISBLANK(AA466)))),#N/A,
IF(ISBLANK(X466),"",
IF(AND(NOT(ISERROR(VLOOKUP(X466,MonsterTable!$A:$B,MATCH(MonsterTable!$B$1,MonsterTable!$A$1:$B$1,0),0))),OR(ISBLANK(Z466),ISBLANK(AA466))),#N/A,
IFERROR(VLOOKUP(X466,MonsterTable!$A:$B,MATCH(MonsterTable!$B$1,MonsterTable!$A$1:$B$1,0),0),
IF(OR(NOT(ISBLANK(Z466)),ISBLANK(AA466)),#N/A,
IF(X466="empty","empty",
VLOOKUP(X466,MonsterGroupTable!$A:$A,1,0)))))))</f>
        <v>g107</v>
      </c>
      <c r="AA466">
        <v>5</v>
      </c>
      <c r="AF466" s="2" t="str">
        <f>IF(AND(ISBLANK(AE466),OR(NOT(ISBLANK(AG466)),NOT(ISBLANK(AH466)))),#N/A,
IF(ISBLANK(AE466),"",
IF(AND(NOT(ISERROR(VLOOKUP(AE466,MonsterTable!$A:$B,MATCH(MonsterTable!$B$1,MonsterTable!$A$1:$B$1,0),0))),OR(ISBLANK(AG466),ISBLANK(AH466))),#N/A,
IFERROR(VLOOKUP(AE466,MonsterTable!$A:$B,MATCH(MonsterTable!$B$1,MonsterTable!$A$1:$B$1,0),0),
IF(OR(NOT(ISBLANK(AG466)),ISBLANK(AH466)),#N/A,
IF(AE466="empty","empty",
VLOOKUP(AE466,MonsterGroupTable!$A:$A,1,0)))))))</f>
        <v/>
      </c>
      <c r="AM466" s="2" t="str">
        <f>IF(AND(ISBLANK(AL466),OR(NOT(ISBLANK(AN466)),NOT(ISBLANK(AO466)))),#N/A,
IF(ISBLANK(AL466),"",
IF(AND(NOT(ISERROR(VLOOKUP(AL466,MonsterTable!$A:$B,MATCH(MonsterTable!$B$1,MonsterTable!$A$1:$B$1,0),0))),OR(ISBLANK(AN466),ISBLANK(AO466))),#N/A,
IFERROR(VLOOKUP(AL466,MonsterTable!$A:$B,MATCH(MonsterTable!$B$1,MonsterTable!$A$1:$B$1,0),0),
IF(OR(NOT(ISBLANK(AN466)),ISBLANK(AO466)),#N/A,
IF(AL466="empty","empty",
VLOOKUP(AL466,MonsterGroupTable!$A:$A,1,0)))))))</f>
        <v/>
      </c>
      <c r="AT466" s="2" t="str">
        <f>IF(AND(ISBLANK(AS466),OR(NOT(ISBLANK(AU466)),NOT(ISBLANK(AV466)))),#N/A,
IF(ISBLANK(AS466),"",
IF(AND(NOT(ISERROR(VLOOKUP(AS466,MonsterTable!$A:$B,MATCH(MonsterTable!$B$1,MonsterTable!$A$1:$B$1,0),0))),OR(ISBLANK(AU466),ISBLANK(AV466))),#N/A,
IFERROR(VLOOKUP(AS466,MonsterTable!$A:$B,MATCH(MonsterTable!$B$1,MonsterTable!$A$1:$B$1,0),0),
IF(OR(NOT(ISBLANK(AU466)),ISBLANK(AV466)),#N/A,
IF(AS466="empty","empty",
VLOOKUP(AS466,MonsterGroupTable!$A:$A,1,0)))))))</f>
        <v/>
      </c>
      <c r="BA466" s="2" t="str">
        <f>IF(AND(ISBLANK(AZ466),OR(NOT(ISBLANK(BB466)),NOT(ISBLANK(BC466)))),#N/A,
IF(ISBLANK(AZ466),"",
IF(AND(NOT(ISERROR(VLOOKUP(AZ466,MonsterTable!$A:$B,MATCH(MonsterTable!$B$1,MonsterTable!$A$1:$B$1,0),0))),OR(ISBLANK(BB466),ISBLANK(BC466))),#N/A,
IFERROR(VLOOKUP(AZ466,MonsterTable!$A:$B,MATCH(MonsterTable!$B$1,MonsterTable!$A$1:$B$1,0),0),
IF(OR(NOT(ISBLANK(BB466)),ISBLANK(BC466)),#N/A,
IF(AZ466="empty","empty",
VLOOKUP(AZ466,MonsterGroupTable!$A:$A,1,0)))))))</f>
        <v/>
      </c>
      <c r="BH466" s="2" t="str">
        <f>IF(AND(ISBLANK(BG466),OR(NOT(ISBLANK(BI466)),NOT(ISBLANK(BJ466)))),#N/A,
IF(ISBLANK(BG466),"",
IF(AND(NOT(ISERROR(VLOOKUP(BG466,MonsterTable!$A:$B,MATCH(MonsterTable!$B$1,MonsterTable!$A$1:$B$1,0),0))),OR(ISBLANK(BI466),ISBLANK(BJ466))),#N/A,
IFERROR(VLOOKUP(BG466,MonsterTable!$A:$B,MATCH(MonsterTable!$B$1,MonsterTable!$A$1:$B$1,0),0),
IF(OR(NOT(ISBLANK(BI466)),ISBLANK(BJ466)),#N/A,
IF(BG466="empty","empty",
VLOOKUP(BG466,MonsterGroupTable!$A:$A,1,0)))))))</f>
        <v/>
      </c>
      <c r="BO466" s="2" t="str">
        <f>IF(AND(ISBLANK(BN466),OR(NOT(ISBLANK(BP466)),NOT(ISBLANK(BQ466)))),#N/A,
IF(ISBLANK(BN466),"",
IF(AND(NOT(ISERROR(VLOOKUP(BN466,MonsterTable!$A:$B,MATCH(MonsterTable!$B$1,MonsterTable!$A$1:$B$1,0),0))),OR(ISBLANK(BP466),ISBLANK(BQ466))),#N/A,
IFERROR(VLOOKUP(BN466,MonsterTable!$A:$B,MATCH(MonsterTable!$B$1,MonsterTable!$A$1:$B$1,0),0),
IF(OR(NOT(ISBLANK(BP466)),ISBLANK(BQ466)),#N/A,
IF(BN466="empty","empty",
VLOOKUP(BN466,MonsterGroupTable!$A:$A,1,0)))))))</f>
        <v/>
      </c>
      <c r="BV466" s="2" t="str">
        <f>IF(AND(ISBLANK(BU466),OR(NOT(ISBLANK(BW466)),NOT(ISBLANK(BX466)))),#N/A,
IF(ISBLANK(BU466),"",
IF(AND(NOT(ISERROR(VLOOKUP(BU466,MonsterTable!$A:$B,MATCH(MonsterTable!$B$1,MonsterTable!$A$1:$B$1,0),0))),OR(ISBLANK(BW466),ISBLANK(BX466))),#N/A,
IFERROR(VLOOKUP(BU466,MonsterTable!$A:$B,MATCH(MonsterTable!$B$1,MonsterTable!$A$1:$B$1,0),0),
IF(OR(NOT(ISBLANK(BW466)),ISBLANK(BX466)),#N/A,
IF(BU466="empty","empty",
VLOOKUP(BU466,MonsterGroupTable!$A:$A,1,0)))))))</f>
        <v/>
      </c>
      <c r="CC466" s="2" t="str">
        <f>IF(AND(ISBLANK(CB466),OR(NOT(ISBLANK(CD466)),NOT(ISBLANK(CE466)))),#N/A,
IF(ISBLANK(CB466),"",
IF(AND(NOT(ISERROR(VLOOKUP(CB466,MonsterTable!$A:$B,MATCH(MonsterTable!$B$1,MonsterTable!$A$1:$B$1,0),0))),OR(ISBLANK(CD466),ISBLANK(CE466))),#N/A,
IFERROR(VLOOKUP(CB466,MonsterTable!$A:$B,MATCH(MonsterTable!$B$1,MonsterTable!$A$1:$B$1,0),0),
IF(OR(NOT(ISBLANK(CD466)),ISBLANK(CE466)),#N/A,
IF(CB466="empty","empty",
VLOOKUP(CB466,MonsterGroupTable!$A:$A,1,0)))))))</f>
        <v/>
      </c>
      <c r="CJ466" s="2" t="str">
        <f>IF(AND(ISBLANK(CI466),OR(NOT(ISBLANK(CK466)),NOT(ISBLANK(CL466)))),#N/A,
IF(ISBLANK(CI466),"",
IF(AND(NOT(ISERROR(VLOOKUP(CI466,MonsterTable!$A:$B,MATCH(MonsterTable!$B$1,MonsterTable!$A$1:$B$1,0),0))),OR(ISBLANK(CK466),ISBLANK(CL466))),#N/A,
IFERROR(VLOOKUP(CI466,MonsterTable!$A:$B,MATCH(MonsterTable!$B$1,MonsterTable!$A$1:$B$1,0),0),
IF(OR(NOT(ISBLANK(CK466)),ISBLANK(CL466)),#N/A,
IF(CI466="empty","empty",
VLOOKUP(CI466,MonsterGroupTable!$A:$A,1,0)))))))</f>
        <v/>
      </c>
    </row>
    <row r="467" spans="1:88">
      <c r="A467">
        <v>10466</v>
      </c>
      <c r="B467">
        <f t="shared" si="14"/>
        <v>1.1000000000000001</v>
      </c>
      <c r="C467">
        <f t="shared" si="14"/>
        <v>1.1000000000000001</v>
      </c>
      <c r="F467">
        <v>1680</v>
      </c>
      <c r="G467">
        <v>43127</v>
      </c>
      <c r="H467">
        <v>0</v>
      </c>
      <c r="I467">
        <v>0</v>
      </c>
      <c r="J467">
        <v>0</v>
      </c>
      <c r="K467" t="s">
        <v>28</v>
      </c>
      <c r="L467" t="s">
        <v>253</v>
      </c>
      <c r="M467" t="s">
        <v>79</v>
      </c>
      <c r="N467" t="s">
        <v>80</v>
      </c>
      <c r="O467">
        <v>0</v>
      </c>
      <c r="P467">
        <v>-4.75</v>
      </c>
      <c r="Q467">
        <v>-3.5</v>
      </c>
      <c r="R467">
        <v>4.75</v>
      </c>
      <c r="S467">
        <v>3</v>
      </c>
      <c r="T467">
        <v>-13.5</v>
      </c>
      <c r="U467">
        <v>2.5499999999999998</v>
      </c>
      <c r="V467">
        <v>-6.75</v>
      </c>
      <c r="W467" t="str">
        <f t="shared" si="15"/>
        <v>g107,5</v>
      </c>
      <c r="X467" s="1" t="s">
        <v>285</v>
      </c>
      <c r="Y467" s="2" t="str">
        <f>IF(AND(ISBLANK(X467),OR(NOT(ISBLANK(Z467)),NOT(ISBLANK(AA467)))),#N/A,
IF(ISBLANK(X467),"",
IF(AND(NOT(ISERROR(VLOOKUP(X467,MonsterTable!$A:$B,MATCH(MonsterTable!$B$1,MonsterTable!$A$1:$B$1,0),0))),OR(ISBLANK(Z467),ISBLANK(AA467))),#N/A,
IFERROR(VLOOKUP(X467,MonsterTable!$A:$B,MATCH(MonsterTable!$B$1,MonsterTable!$A$1:$B$1,0),0),
IF(OR(NOT(ISBLANK(Z467)),ISBLANK(AA467)),#N/A,
IF(X467="empty","empty",
VLOOKUP(X467,MonsterGroupTable!$A:$A,1,0)))))))</f>
        <v>g107</v>
      </c>
      <c r="AA467">
        <v>5</v>
      </c>
      <c r="AF467" s="2" t="str">
        <f>IF(AND(ISBLANK(AE467),OR(NOT(ISBLANK(AG467)),NOT(ISBLANK(AH467)))),#N/A,
IF(ISBLANK(AE467),"",
IF(AND(NOT(ISERROR(VLOOKUP(AE467,MonsterTable!$A:$B,MATCH(MonsterTable!$B$1,MonsterTable!$A$1:$B$1,0),0))),OR(ISBLANK(AG467),ISBLANK(AH467))),#N/A,
IFERROR(VLOOKUP(AE467,MonsterTable!$A:$B,MATCH(MonsterTable!$B$1,MonsterTable!$A$1:$B$1,0),0),
IF(OR(NOT(ISBLANK(AG467)),ISBLANK(AH467)),#N/A,
IF(AE467="empty","empty",
VLOOKUP(AE467,MonsterGroupTable!$A:$A,1,0)))))))</f>
        <v/>
      </c>
      <c r="AM467" s="2" t="str">
        <f>IF(AND(ISBLANK(AL467),OR(NOT(ISBLANK(AN467)),NOT(ISBLANK(AO467)))),#N/A,
IF(ISBLANK(AL467),"",
IF(AND(NOT(ISERROR(VLOOKUP(AL467,MonsterTable!$A:$B,MATCH(MonsterTable!$B$1,MonsterTable!$A$1:$B$1,0),0))),OR(ISBLANK(AN467),ISBLANK(AO467))),#N/A,
IFERROR(VLOOKUP(AL467,MonsterTable!$A:$B,MATCH(MonsterTable!$B$1,MonsterTable!$A$1:$B$1,0),0),
IF(OR(NOT(ISBLANK(AN467)),ISBLANK(AO467)),#N/A,
IF(AL467="empty","empty",
VLOOKUP(AL467,MonsterGroupTable!$A:$A,1,0)))))))</f>
        <v/>
      </c>
      <c r="AT467" s="2" t="str">
        <f>IF(AND(ISBLANK(AS467),OR(NOT(ISBLANK(AU467)),NOT(ISBLANK(AV467)))),#N/A,
IF(ISBLANK(AS467),"",
IF(AND(NOT(ISERROR(VLOOKUP(AS467,MonsterTable!$A:$B,MATCH(MonsterTable!$B$1,MonsterTable!$A$1:$B$1,0),0))),OR(ISBLANK(AU467),ISBLANK(AV467))),#N/A,
IFERROR(VLOOKUP(AS467,MonsterTable!$A:$B,MATCH(MonsterTable!$B$1,MonsterTable!$A$1:$B$1,0),0),
IF(OR(NOT(ISBLANK(AU467)),ISBLANK(AV467)),#N/A,
IF(AS467="empty","empty",
VLOOKUP(AS467,MonsterGroupTable!$A:$A,1,0)))))))</f>
        <v/>
      </c>
      <c r="BA467" s="2" t="str">
        <f>IF(AND(ISBLANK(AZ467),OR(NOT(ISBLANK(BB467)),NOT(ISBLANK(BC467)))),#N/A,
IF(ISBLANK(AZ467),"",
IF(AND(NOT(ISERROR(VLOOKUP(AZ467,MonsterTable!$A:$B,MATCH(MonsterTable!$B$1,MonsterTable!$A$1:$B$1,0),0))),OR(ISBLANK(BB467),ISBLANK(BC467))),#N/A,
IFERROR(VLOOKUP(AZ467,MonsterTable!$A:$B,MATCH(MonsterTable!$B$1,MonsterTable!$A$1:$B$1,0),0),
IF(OR(NOT(ISBLANK(BB467)),ISBLANK(BC467)),#N/A,
IF(AZ467="empty","empty",
VLOOKUP(AZ467,MonsterGroupTable!$A:$A,1,0)))))))</f>
        <v/>
      </c>
      <c r="BH467" s="2" t="str">
        <f>IF(AND(ISBLANK(BG467),OR(NOT(ISBLANK(BI467)),NOT(ISBLANK(BJ467)))),#N/A,
IF(ISBLANK(BG467),"",
IF(AND(NOT(ISERROR(VLOOKUP(BG467,MonsterTable!$A:$B,MATCH(MonsterTable!$B$1,MonsterTable!$A$1:$B$1,0),0))),OR(ISBLANK(BI467),ISBLANK(BJ467))),#N/A,
IFERROR(VLOOKUP(BG467,MonsterTable!$A:$B,MATCH(MonsterTable!$B$1,MonsterTable!$A$1:$B$1,0),0),
IF(OR(NOT(ISBLANK(BI467)),ISBLANK(BJ467)),#N/A,
IF(BG467="empty","empty",
VLOOKUP(BG467,MonsterGroupTable!$A:$A,1,0)))))))</f>
        <v/>
      </c>
      <c r="BO467" s="2" t="str">
        <f>IF(AND(ISBLANK(BN467),OR(NOT(ISBLANK(BP467)),NOT(ISBLANK(BQ467)))),#N/A,
IF(ISBLANK(BN467),"",
IF(AND(NOT(ISERROR(VLOOKUP(BN467,MonsterTable!$A:$B,MATCH(MonsterTable!$B$1,MonsterTable!$A$1:$B$1,0),0))),OR(ISBLANK(BP467),ISBLANK(BQ467))),#N/A,
IFERROR(VLOOKUP(BN467,MonsterTable!$A:$B,MATCH(MonsterTable!$B$1,MonsterTable!$A$1:$B$1,0),0),
IF(OR(NOT(ISBLANK(BP467)),ISBLANK(BQ467)),#N/A,
IF(BN467="empty","empty",
VLOOKUP(BN467,MonsterGroupTable!$A:$A,1,0)))))))</f>
        <v/>
      </c>
      <c r="BV467" s="2" t="str">
        <f>IF(AND(ISBLANK(BU467),OR(NOT(ISBLANK(BW467)),NOT(ISBLANK(BX467)))),#N/A,
IF(ISBLANK(BU467),"",
IF(AND(NOT(ISERROR(VLOOKUP(BU467,MonsterTable!$A:$B,MATCH(MonsterTable!$B$1,MonsterTable!$A$1:$B$1,0),0))),OR(ISBLANK(BW467),ISBLANK(BX467))),#N/A,
IFERROR(VLOOKUP(BU467,MonsterTable!$A:$B,MATCH(MonsterTable!$B$1,MonsterTable!$A$1:$B$1,0),0),
IF(OR(NOT(ISBLANK(BW467)),ISBLANK(BX467)),#N/A,
IF(BU467="empty","empty",
VLOOKUP(BU467,MonsterGroupTable!$A:$A,1,0)))))))</f>
        <v/>
      </c>
      <c r="CC467" s="2" t="str">
        <f>IF(AND(ISBLANK(CB467),OR(NOT(ISBLANK(CD467)),NOT(ISBLANK(CE467)))),#N/A,
IF(ISBLANK(CB467),"",
IF(AND(NOT(ISERROR(VLOOKUP(CB467,MonsterTable!$A:$B,MATCH(MonsterTable!$B$1,MonsterTable!$A$1:$B$1,0),0))),OR(ISBLANK(CD467),ISBLANK(CE467))),#N/A,
IFERROR(VLOOKUP(CB467,MonsterTable!$A:$B,MATCH(MonsterTable!$B$1,MonsterTable!$A$1:$B$1,0),0),
IF(OR(NOT(ISBLANK(CD467)),ISBLANK(CE467)),#N/A,
IF(CB467="empty","empty",
VLOOKUP(CB467,MonsterGroupTable!$A:$A,1,0)))))))</f>
        <v/>
      </c>
      <c r="CJ467" s="2" t="str">
        <f>IF(AND(ISBLANK(CI467),OR(NOT(ISBLANK(CK467)),NOT(ISBLANK(CL467)))),#N/A,
IF(ISBLANK(CI467),"",
IF(AND(NOT(ISERROR(VLOOKUP(CI467,MonsterTable!$A:$B,MATCH(MonsterTable!$B$1,MonsterTable!$A$1:$B$1,0),0))),OR(ISBLANK(CK467),ISBLANK(CL467))),#N/A,
IFERROR(VLOOKUP(CI467,MonsterTable!$A:$B,MATCH(MonsterTable!$B$1,MonsterTable!$A$1:$B$1,0),0),
IF(OR(NOT(ISBLANK(CK467)),ISBLANK(CL467)),#N/A,
IF(CI467="empty","empty",
VLOOKUP(CI467,MonsterGroupTable!$A:$A,1,0)))))))</f>
        <v/>
      </c>
    </row>
    <row r="468" spans="1:88">
      <c r="A468">
        <v>10467</v>
      </c>
      <c r="B468">
        <f t="shared" si="14"/>
        <v>1.1000000000000001</v>
      </c>
      <c r="C468">
        <f t="shared" si="14"/>
        <v>1.1000000000000001</v>
      </c>
      <c r="F468">
        <v>1680</v>
      </c>
      <c r="G468">
        <v>43379</v>
      </c>
      <c r="H468">
        <v>0</v>
      </c>
      <c r="I468">
        <v>0</v>
      </c>
      <c r="J468">
        <v>0</v>
      </c>
      <c r="K468" t="s">
        <v>28</v>
      </c>
      <c r="L468" t="s">
        <v>253</v>
      </c>
      <c r="M468" t="s">
        <v>79</v>
      </c>
      <c r="N468" t="s">
        <v>80</v>
      </c>
      <c r="O468">
        <v>0</v>
      </c>
      <c r="P468">
        <v>-4.75</v>
      </c>
      <c r="Q468">
        <v>-3.5</v>
      </c>
      <c r="R468">
        <v>4.75</v>
      </c>
      <c r="S468">
        <v>3</v>
      </c>
      <c r="T468">
        <v>-13.5</v>
      </c>
      <c r="U468">
        <v>2.5499999999999998</v>
      </c>
      <c r="V468">
        <v>-6.75</v>
      </c>
      <c r="W468" t="str">
        <f t="shared" si="15"/>
        <v>g107,5</v>
      </c>
      <c r="X468" s="1" t="s">
        <v>285</v>
      </c>
      <c r="Y468" s="2" t="str">
        <f>IF(AND(ISBLANK(X468),OR(NOT(ISBLANK(Z468)),NOT(ISBLANK(AA468)))),#N/A,
IF(ISBLANK(X468),"",
IF(AND(NOT(ISERROR(VLOOKUP(X468,MonsterTable!$A:$B,MATCH(MonsterTable!$B$1,MonsterTable!$A$1:$B$1,0),0))),OR(ISBLANK(Z468),ISBLANK(AA468))),#N/A,
IFERROR(VLOOKUP(X468,MonsterTable!$A:$B,MATCH(MonsterTable!$B$1,MonsterTable!$A$1:$B$1,0),0),
IF(OR(NOT(ISBLANK(Z468)),ISBLANK(AA468)),#N/A,
IF(X468="empty","empty",
VLOOKUP(X468,MonsterGroupTable!$A:$A,1,0)))))))</f>
        <v>g107</v>
      </c>
      <c r="AA468">
        <v>5</v>
      </c>
      <c r="AF468" s="2" t="str">
        <f>IF(AND(ISBLANK(AE468),OR(NOT(ISBLANK(AG468)),NOT(ISBLANK(AH468)))),#N/A,
IF(ISBLANK(AE468),"",
IF(AND(NOT(ISERROR(VLOOKUP(AE468,MonsterTable!$A:$B,MATCH(MonsterTable!$B$1,MonsterTable!$A$1:$B$1,0),0))),OR(ISBLANK(AG468),ISBLANK(AH468))),#N/A,
IFERROR(VLOOKUP(AE468,MonsterTable!$A:$B,MATCH(MonsterTable!$B$1,MonsterTable!$A$1:$B$1,0),0),
IF(OR(NOT(ISBLANK(AG468)),ISBLANK(AH468)),#N/A,
IF(AE468="empty","empty",
VLOOKUP(AE468,MonsterGroupTable!$A:$A,1,0)))))))</f>
        <v/>
      </c>
      <c r="AM468" s="2" t="str">
        <f>IF(AND(ISBLANK(AL468),OR(NOT(ISBLANK(AN468)),NOT(ISBLANK(AO468)))),#N/A,
IF(ISBLANK(AL468),"",
IF(AND(NOT(ISERROR(VLOOKUP(AL468,MonsterTable!$A:$B,MATCH(MonsterTable!$B$1,MonsterTable!$A$1:$B$1,0),0))),OR(ISBLANK(AN468),ISBLANK(AO468))),#N/A,
IFERROR(VLOOKUP(AL468,MonsterTable!$A:$B,MATCH(MonsterTable!$B$1,MonsterTable!$A$1:$B$1,0),0),
IF(OR(NOT(ISBLANK(AN468)),ISBLANK(AO468)),#N/A,
IF(AL468="empty","empty",
VLOOKUP(AL468,MonsterGroupTable!$A:$A,1,0)))))))</f>
        <v/>
      </c>
      <c r="AT468" s="2" t="str">
        <f>IF(AND(ISBLANK(AS468),OR(NOT(ISBLANK(AU468)),NOT(ISBLANK(AV468)))),#N/A,
IF(ISBLANK(AS468),"",
IF(AND(NOT(ISERROR(VLOOKUP(AS468,MonsterTable!$A:$B,MATCH(MonsterTable!$B$1,MonsterTable!$A$1:$B$1,0),0))),OR(ISBLANK(AU468),ISBLANK(AV468))),#N/A,
IFERROR(VLOOKUP(AS468,MonsterTable!$A:$B,MATCH(MonsterTable!$B$1,MonsterTable!$A$1:$B$1,0),0),
IF(OR(NOT(ISBLANK(AU468)),ISBLANK(AV468)),#N/A,
IF(AS468="empty","empty",
VLOOKUP(AS468,MonsterGroupTable!$A:$A,1,0)))))))</f>
        <v/>
      </c>
      <c r="BA468" s="2" t="str">
        <f>IF(AND(ISBLANK(AZ468),OR(NOT(ISBLANK(BB468)),NOT(ISBLANK(BC468)))),#N/A,
IF(ISBLANK(AZ468),"",
IF(AND(NOT(ISERROR(VLOOKUP(AZ468,MonsterTable!$A:$B,MATCH(MonsterTable!$B$1,MonsterTable!$A$1:$B$1,0),0))),OR(ISBLANK(BB468),ISBLANK(BC468))),#N/A,
IFERROR(VLOOKUP(AZ468,MonsterTable!$A:$B,MATCH(MonsterTable!$B$1,MonsterTable!$A$1:$B$1,0),0),
IF(OR(NOT(ISBLANK(BB468)),ISBLANK(BC468)),#N/A,
IF(AZ468="empty","empty",
VLOOKUP(AZ468,MonsterGroupTable!$A:$A,1,0)))))))</f>
        <v/>
      </c>
      <c r="BH468" s="2" t="str">
        <f>IF(AND(ISBLANK(BG468),OR(NOT(ISBLANK(BI468)),NOT(ISBLANK(BJ468)))),#N/A,
IF(ISBLANK(BG468),"",
IF(AND(NOT(ISERROR(VLOOKUP(BG468,MonsterTable!$A:$B,MATCH(MonsterTable!$B$1,MonsterTable!$A$1:$B$1,0),0))),OR(ISBLANK(BI468),ISBLANK(BJ468))),#N/A,
IFERROR(VLOOKUP(BG468,MonsterTable!$A:$B,MATCH(MonsterTable!$B$1,MonsterTable!$A$1:$B$1,0),0),
IF(OR(NOT(ISBLANK(BI468)),ISBLANK(BJ468)),#N/A,
IF(BG468="empty","empty",
VLOOKUP(BG468,MonsterGroupTable!$A:$A,1,0)))))))</f>
        <v/>
      </c>
      <c r="BO468" s="2" t="str">
        <f>IF(AND(ISBLANK(BN468),OR(NOT(ISBLANK(BP468)),NOT(ISBLANK(BQ468)))),#N/A,
IF(ISBLANK(BN468),"",
IF(AND(NOT(ISERROR(VLOOKUP(BN468,MonsterTable!$A:$B,MATCH(MonsterTable!$B$1,MonsterTable!$A$1:$B$1,0),0))),OR(ISBLANK(BP468),ISBLANK(BQ468))),#N/A,
IFERROR(VLOOKUP(BN468,MonsterTable!$A:$B,MATCH(MonsterTable!$B$1,MonsterTable!$A$1:$B$1,0),0),
IF(OR(NOT(ISBLANK(BP468)),ISBLANK(BQ468)),#N/A,
IF(BN468="empty","empty",
VLOOKUP(BN468,MonsterGroupTable!$A:$A,1,0)))))))</f>
        <v/>
      </c>
      <c r="BV468" s="2" t="str">
        <f>IF(AND(ISBLANK(BU468),OR(NOT(ISBLANK(BW468)),NOT(ISBLANK(BX468)))),#N/A,
IF(ISBLANK(BU468),"",
IF(AND(NOT(ISERROR(VLOOKUP(BU468,MonsterTable!$A:$B,MATCH(MonsterTable!$B$1,MonsterTable!$A$1:$B$1,0),0))),OR(ISBLANK(BW468),ISBLANK(BX468))),#N/A,
IFERROR(VLOOKUP(BU468,MonsterTable!$A:$B,MATCH(MonsterTable!$B$1,MonsterTable!$A$1:$B$1,0),0),
IF(OR(NOT(ISBLANK(BW468)),ISBLANK(BX468)),#N/A,
IF(BU468="empty","empty",
VLOOKUP(BU468,MonsterGroupTable!$A:$A,1,0)))))))</f>
        <v/>
      </c>
      <c r="CC468" s="2" t="str">
        <f>IF(AND(ISBLANK(CB468),OR(NOT(ISBLANK(CD468)),NOT(ISBLANK(CE468)))),#N/A,
IF(ISBLANK(CB468),"",
IF(AND(NOT(ISERROR(VLOOKUP(CB468,MonsterTable!$A:$B,MATCH(MonsterTable!$B$1,MonsterTable!$A$1:$B$1,0),0))),OR(ISBLANK(CD468),ISBLANK(CE468))),#N/A,
IFERROR(VLOOKUP(CB468,MonsterTable!$A:$B,MATCH(MonsterTable!$B$1,MonsterTable!$A$1:$B$1,0),0),
IF(OR(NOT(ISBLANK(CD468)),ISBLANK(CE468)),#N/A,
IF(CB468="empty","empty",
VLOOKUP(CB468,MonsterGroupTable!$A:$A,1,0)))))))</f>
        <v/>
      </c>
      <c r="CJ468" s="2" t="str">
        <f>IF(AND(ISBLANK(CI468),OR(NOT(ISBLANK(CK468)),NOT(ISBLANK(CL468)))),#N/A,
IF(ISBLANK(CI468),"",
IF(AND(NOT(ISERROR(VLOOKUP(CI468,MonsterTable!$A:$B,MATCH(MonsterTable!$B$1,MonsterTable!$A$1:$B$1,0),0))),OR(ISBLANK(CK468),ISBLANK(CL468))),#N/A,
IFERROR(VLOOKUP(CI468,MonsterTable!$A:$B,MATCH(MonsterTable!$B$1,MonsterTable!$A$1:$B$1,0),0),
IF(OR(NOT(ISBLANK(CK468)),ISBLANK(CL468)),#N/A,
IF(CI468="empty","empty",
VLOOKUP(CI468,MonsterGroupTable!$A:$A,1,0)))))))</f>
        <v/>
      </c>
    </row>
    <row r="469" spans="1:88">
      <c r="A469">
        <v>10468</v>
      </c>
      <c r="B469">
        <f t="shared" si="14"/>
        <v>1.1000000000000001</v>
      </c>
      <c r="C469">
        <f t="shared" si="14"/>
        <v>1.1000000000000001</v>
      </c>
      <c r="F469">
        <v>1680</v>
      </c>
      <c r="G469">
        <v>43631</v>
      </c>
      <c r="H469">
        <v>0</v>
      </c>
      <c r="I469">
        <v>0</v>
      </c>
      <c r="J469">
        <v>0</v>
      </c>
      <c r="K469" t="s">
        <v>28</v>
      </c>
      <c r="L469" t="s">
        <v>253</v>
      </c>
      <c r="M469" t="s">
        <v>79</v>
      </c>
      <c r="N469" t="s">
        <v>80</v>
      </c>
      <c r="O469">
        <v>0</v>
      </c>
      <c r="P469">
        <v>-4.75</v>
      </c>
      <c r="Q469">
        <v>-3.5</v>
      </c>
      <c r="R469">
        <v>4.75</v>
      </c>
      <c r="S469">
        <v>3</v>
      </c>
      <c r="T469">
        <v>-13.5</v>
      </c>
      <c r="U469">
        <v>2.5499999999999998</v>
      </c>
      <c r="V469">
        <v>-6.75</v>
      </c>
      <c r="W469" t="str">
        <f t="shared" si="15"/>
        <v>g107,5</v>
      </c>
      <c r="X469" s="1" t="s">
        <v>285</v>
      </c>
      <c r="Y469" s="2" t="str">
        <f>IF(AND(ISBLANK(X469),OR(NOT(ISBLANK(Z469)),NOT(ISBLANK(AA469)))),#N/A,
IF(ISBLANK(X469),"",
IF(AND(NOT(ISERROR(VLOOKUP(X469,MonsterTable!$A:$B,MATCH(MonsterTable!$B$1,MonsterTable!$A$1:$B$1,0),0))),OR(ISBLANK(Z469),ISBLANK(AA469))),#N/A,
IFERROR(VLOOKUP(X469,MonsterTable!$A:$B,MATCH(MonsterTable!$B$1,MonsterTable!$A$1:$B$1,0),0),
IF(OR(NOT(ISBLANK(Z469)),ISBLANK(AA469)),#N/A,
IF(X469="empty","empty",
VLOOKUP(X469,MonsterGroupTable!$A:$A,1,0)))))))</f>
        <v>g107</v>
      </c>
      <c r="AA469">
        <v>5</v>
      </c>
      <c r="AF469" s="2" t="str">
        <f>IF(AND(ISBLANK(AE469),OR(NOT(ISBLANK(AG469)),NOT(ISBLANK(AH469)))),#N/A,
IF(ISBLANK(AE469),"",
IF(AND(NOT(ISERROR(VLOOKUP(AE469,MonsterTable!$A:$B,MATCH(MonsterTable!$B$1,MonsterTable!$A$1:$B$1,0),0))),OR(ISBLANK(AG469),ISBLANK(AH469))),#N/A,
IFERROR(VLOOKUP(AE469,MonsterTable!$A:$B,MATCH(MonsterTable!$B$1,MonsterTable!$A$1:$B$1,0),0),
IF(OR(NOT(ISBLANK(AG469)),ISBLANK(AH469)),#N/A,
IF(AE469="empty","empty",
VLOOKUP(AE469,MonsterGroupTable!$A:$A,1,0)))))))</f>
        <v/>
      </c>
      <c r="AM469" s="2" t="str">
        <f>IF(AND(ISBLANK(AL469),OR(NOT(ISBLANK(AN469)),NOT(ISBLANK(AO469)))),#N/A,
IF(ISBLANK(AL469),"",
IF(AND(NOT(ISERROR(VLOOKUP(AL469,MonsterTable!$A:$B,MATCH(MonsterTable!$B$1,MonsterTable!$A$1:$B$1,0),0))),OR(ISBLANK(AN469),ISBLANK(AO469))),#N/A,
IFERROR(VLOOKUP(AL469,MonsterTable!$A:$B,MATCH(MonsterTable!$B$1,MonsterTable!$A$1:$B$1,0),0),
IF(OR(NOT(ISBLANK(AN469)),ISBLANK(AO469)),#N/A,
IF(AL469="empty","empty",
VLOOKUP(AL469,MonsterGroupTable!$A:$A,1,0)))))))</f>
        <v/>
      </c>
      <c r="AT469" s="2" t="str">
        <f>IF(AND(ISBLANK(AS469),OR(NOT(ISBLANK(AU469)),NOT(ISBLANK(AV469)))),#N/A,
IF(ISBLANK(AS469),"",
IF(AND(NOT(ISERROR(VLOOKUP(AS469,MonsterTable!$A:$B,MATCH(MonsterTable!$B$1,MonsterTable!$A$1:$B$1,0),0))),OR(ISBLANK(AU469),ISBLANK(AV469))),#N/A,
IFERROR(VLOOKUP(AS469,MonsterTable!$A:$B,MATCH(MonsterTable!$B$1,MonsterTable!$A$1:$B$1,0),0),
IF(OR(NOT(ISBLANK(AU469)),ISBLANK(AV469)),#N/A,
IF(AS469="empty","empty",
VLOOKUP(AS469,MonsterGroupTable!$A:$A,1,0)))))))</f>
        <v/>
      </c>
      <c r="BA469" s="2" t="str">
        <f>IF(AND(ISBLANK(AZ469),OR(NOT(ISBLANK(BB469)),NOT(ISBLANK(BC469)))),#N/A,
IF(ISBLANK(AZ469),"",
IF(AND(NOT(ISERROR(VLOOKUP(AZ469,MonsterTable!$A:$B,MATCH(MonsterTable!$B$1,MonsterTable!$A$1:$B$1,0),0))),OR(ISBLANK(BB469),ISBLANK(BC469))),#N/A,
IFERROR(VLOOKUP(AZ469,MonsterTable!$A:$B,MATCH(MonsterTable!$B$1,MonsterTable!$A$1:$B$1,0),0),
IF(OR(NOT(ISBLANK(BB469)),ISBLANK(BC469)),#N/A,
IF(AZ469="empty","empty",
VLOOKUP(AZ469,MonsterGroupTable!$A:$A,1,0)))))))</f>
        <v/>
      </c>
      <c r="BH469" s="2" t="str">
        <f>IF(AND(ISBLANK(BG469),OR(NOT(ISBLANK(BI469)),NOT(ISBLANK(BJ469)))),#N/A,
IF(ISBLANK(BG469),"",
IF(AND(NOT(ISERROR(VLOOKUP(BG469,MonsterTable!$A:$B,MATCH(MonsterTable!$B$1,MonsterTable!$A$1:$B$1,0),0))),OR(ISBLANK(BI469),ISBLANK(BJ469))),#N/A,
IFERROR(VLOOKUP(BG469,MonsterTable!$A:$B,MATCH(MonsterTable!$B$1,MonsterTable!$A$1:$B$1,0),0),
IF(OR(NOT(ISBLANK(BI469)),ISBLANK(BJ469)),#N/A,
IF(BG469="empty","empty",
VLOOKUP(BG469,MonsterGroupTable!$A:$A,1,0)))))))</f>
        <v/>
      </c>
      <c r="BO469" s="2" t="str">
        <f>IF(AND(ISBLANK(BN469),OR(NOT(ISBLANK(BP469)),NOT(ISBLANK(BQ469)))),#N/A,
IF(ISBLANK(BN469),"",
IF(AND(NOT(ISERROR(VLOOKUP(BN469,MonsterTable!$A:$B,MATCH(MonsterTable!$B$1,MonsterTable!$A$1:$B$1,0),0))),OR(ISBLANK(BP469),ISBLANK(BQ469))),#N/A,
IFERROR(VLOOKUP(BN469,MonsterTable!$A:$B,MATCH(MonsterTable!$B$1,MonsterTable!$A$1:$B$1,0),0),
IF(OR(NOT(ISBLANK(BP469)),ISBLANK(BQ469)),#N/A,
IF(BN469="empty","empty",
VLOOKUP(BN469,MonsterGroupTable!$A:$A,1,0)))))))</f>
        <v/>
      </c>
      <c r="BV469" s="2" t="str">
        <f>IF(AND(ISBLANK(BU469),OR(NOT(ISBLANK(BW469)),NOT(ISBLANK(BX469)))),#N/A,
IF(ISBLANK(BU469),"",
IF(AND(NOT(ISERROR(VLOOKUP(BU469,MonsterTable!$A:$B,MATCH(MonsterTable!$B$1,MonsterTable!$A$1:$B$1,0),0))),OR(ISBLANK(BW469),ISBLANK(BX469))),#N/A,
IFERROR(VLOOKUP(BU469,MonsterTable!$A:$B,MATCH(MonsterTable!$B$1,MonsterTable!$A$1:$B$1,0),0),
IF(OR(NOT(ISBLANK(BW469)),ISBLANK(BX469)),#N/A,
IF(BU469="empty","empty",
VLOOKUP(BU469,MonsterGroupTable!$A:$A,1,0)))))))</f>
        <v/>
      </c>
      <c r="CC469" s="2" t="str">
        <f>IF(AND(ISBLANK(CB469),OR(NOT(ISBLANK(CD469)),NOT(ISBLANK(CE469)))),#N/A,
IF(ISBLANK(CB469),"",
IF(AND(NOT(ISERROR(VLOOKUP(CB469,MonsterTable!$A:$B,MATCH(MonsterTable!$B$1,MonsterTable!$A$1:$B$1,0),0))),OR(ISBLANK(CD469),ISBLANK(CE469))),#N/A,
IFERROR(VLOOKUP(CB469,MonsterTable!$A:$B,MATCH(MonsterTable!$B$1,MonsterTable!$A$1:$B$1,0),0),
IF(OR(NOT(ISBLANK(CD469)),ISBLANK(CE469)),#N/A,
IF(CB469="empty","empty",
VLOOKUP(CB469,MonsterGroupTable!$A:$A,1,0)))))))</f>
        <v/>
      </c>
      <c r="CJ469" s="2" t="str">
        <f>IF(AND(ISBLANK(CI469),OR(NOT(ISBLANK(CK469)),NOT(ISBLANK(CL469)))),#N/A,
IF(ISBLANK(CI469),"",
IF(AND(NOT(ISERROR(VLOOKUP(CI469,MonsterTable!$A:$B,MATCH(MonsterTable!$B$1,MonsterTable!$A$1:$B$1,0),0))),OR(ISBLANK(CK469),ISBLANK(CL469))),#N/A,
IFERROR(VLOOKUP(CI469,MonsterTable!$A:$B,MATCH(MonsterTable!$B$1,MonsterTable!$A$1:$B$1,0),0),
IF(OR(NOT(ISBLANK(CK469)),ISBLANK(CL469)),#N/A,
IF(CI469="empty","empty",
VLOOKUP(CI469,MonsterGroupTable!$A:$A,1,0)))))))</f>
        <v/>
      </c>
    </row>
    <row r="470" spans="1:88">
      <c r="A470">
        <v>10469</v>
      </c>
      <c r="B470">
        <f t="shared" si="14"/>
        <v>1.1000000000000001</v>
      </c>
      <c r="C470">
        <f t="shared" si="14"/>
        <v>1.1000000000000001</v>
      </c>
      <c r="F470">
        <v>1680</v>
      </c>
      <c r="G470">
        <v>43883</v>
      </c>
      <c r="H470">
        <v>0</v>
      </c>
      <c r="I470">
        <v>0</v>
      </c>
      <c r="J470">
        <v>0</v>
      </c>
      <c r="K470" t="s">
        <v>28</v>
      </c>
      <c r="L470" t="s">
        <v>253</v>
      </c>
      <c r="M470" t="s">
        <v>79</v>
      </c>
      <c r="N470" t="s">
        <v>80</v>
      </c>
      <c r="O470">
        <v>0</v>
      </c>
      <c r="P470">
        <v>-4.75</v>
      </c>
      <c r="Q470">
        <v>-3.5</v>
      </c>
      <c r="R470">
        <v>4.75</v>
      </c>
      <c r="S470">
        <v>3</v>
      </c>
      <c r="T470">
        <v>-13.5</v>
      </c>
      <c r="U470">
        <v>2.5499999999999998</v>
      </c>
      <c r="V470">
        <v>-6.75</v>
      </c>
      <c r="W470" t="str">
        <f t="shared" si="15"/>
        <v>g107,5</v>
      </c>
      <c r="X470" s="1" t="s">
        <v>285</v>
      </c>
      <c r="Y470" s="2" t="str">
        <f>IF(AND(ISBLANK(X470),OR(NOT(ISBLANK(Z470)),NOT(ISBLANK(AA470)))),#N/A,
IF(ISBLANK(X470),"",
IF(AND(NOT(ISERROR(VLOOKUP(X470,MonsterTable!$A:$B,MATCH(MonsterTable!$B$1,MonsterTable!$A$1:$B$1,0),0))),OR(ISBLANK(Z470),ISBLANK(AA470))),#N/A,
IFERROR(VLOOKUP(X470,MonsterTable!$A:$B,MATCH(MonsterTable!$B$1,MonsterTable!$A$1:$B$1,0),0),
IF(OR(NOT(ISBLANK(Z470)),ISBLANK(AA470)),#N/A,
IF(X470="empty","empty",
VLOOKUP(X470,MonsterGroupTable!$A:$A,1,0)))))))</f>
        <v>g107</v>
      </c>
      <c r="AA470">
        <v>5</v>
      </c>
      <c r="AF470" s="2" t="str">
        <f>IF(AND(ISBLANK(AE470),OR(NOT(ISBLANK(AG470)),NOT(ISBLANK(AH470)))),#N/A,
IF(ISBLANK(AE470),"",
IF(AND(NOT(ISERROR(VLOOKUP(AE470,MonsterTable!$A:$B,MATCH(MonsterTable!$B$1,MonsterTable!$A$1:$B$1,0),0))),OR(ISBLANK(AG470),ISBLANK(AH470))),#N/A,
IFERROR(VLOOKUP(AE470,MonsterTable!$A:$B,MATCH(MonsterTable!$B$1,MonsterTable!$A$1:$B$1,0),0),
IF(OR(NOT(ISBLANK(AG470)),ISBLANK(AH470)),#N/A,
IF(AE470="empty","empty",
VLOOKUP(AE470,MonsterGroupTable!$A:$A,1,0)))))))</f>
        <v/>
      </c>
      <c r="AM470" s="2" t="str">
        <f>IF(AND(ISBLANK(AL470),OR(NOT(ISBLANK(AN470)),NOT(ISBLANK(AO470)))),#N/A,
IF(ISBLANK(AL470),"",
IF(AND(NOT(ISERROR(VLOOKUP(AL470,MonsterTable!$A:$B,MATCH(MonsterTable!$B$1,MonsterTable!$A$1:$B$1,0),0))),OR(ISBLANK(AN470),ISBLANK(AO470))),#N/A,
IFERROR(VLOOKUP(AL470,MonsterTable!$A:$B,MATCH(MonsterTable!$B$1,MonsterTable!$A$1:$B$1,0),0),
IF(OR(NOT(ISBLANK(AN470)),ISBLANK(AO470)),#N/A,
IF(AL470="empty","empty",
VLOOKUP(AL470,MonsterGroupTable!$A:$A,1,0)))))))</f>
        <v/>
      </c>
      <c r="AT470" s="2" t="str">
        <f>IF(AND(ISBLANK(AS470),OR(NOT(ISBLANK(AU470)),NOT(ISBLANK(AV470)))),#N/A,
IF(ISBLANK(AS470),"",
IF(AND(NOT(ISERROR(VLOOKUP(AS470,MonsterTable!$A:$B,MATCH(MonsterTable!$B$1,MonsterTable!$A$1:$B$1,0),0))),OR(ISBLANK(AU470),ISBLANK(AV470))),#N/A,
IFERROR(VLOOKUP(AS470,MonsterTable!$A:$B,MATCH(MonsterTable!$B$1,MonsterTable!$A$1:$B$1,0),0),
IF(OR(NOT(ISBLANK(AU470)),ISBLANK(AV470)),#N/A,
IF(AS470="empty","empty",
VLOOKUP(AS470,MonsterGroupTable!$A:$A,1,0)))))))</f>
        <v/>
      </c>
      <c r="BA470" s="2" t="str">
        <f>IF(AND(ISBLANK(AZ470),OR(NOT(ISBLANK(BB470)),NOT(ISBLANK(BC470)))),#N/A,
IF(ISBLANK(AZ470),"",
IF(AND(NOT(ISERROR(VLOOKUP(AZ470,MonsterTable!$A:$B,MATCH(MonsterTable!$B$1,MonsterTable!$A$1:$B$1,0),0))),OR(ISBLANK(BB470),ISBLANK(BC470))),#N/A,
IFERROR(VLOOKUP(AZ470,MonsterTable!$A:$B,MATCH(MonsterTable!$B$1,MonsterTable!$A$1:$B$1,0),0),
IF(OR(NOT(ISBLANK(BB470)),ISBLANK(BC470)),#N/A,
IF(AZ470="empty","empty",
VLOOKUP(AZ470,MonsterGroupTable!$A:$A,1,0)))))))</f>
        <v/>
      </c>
      <c r="BH470" s="2" t="str">
        <f>IF(AND(ISBLANK(BG470),OR(NOT(ISBLANK(BI470)),NOT(ISBLANK(BJ470)))),#N/A,
IF(ISBLANK(BG470),"",
IF(AND(NOT(ISERROR(VLOOKUP(BG470,MonsterTable!$A:$B,MATCH(MonsterTable!$B$1,MonsterTable!$A$1:$B$1,0),0))),OR(ISBLANK(BI470),ISBLANK(BJ470))),#N/A,
IFERROR(VLOOKUP(BG470,MonsterTable!$A:$B,MATCH(MonsterTable!$B$1,MonsterTable!$A$1:$B$1,0),0),
IF(OR(NOT(ISBLANK(BI470)),ISBLANK(BJ470)),#N/A,
IF(BG470="empty","empty",
VLOOKUP(BG470,MonsterGroupTable!$A:$A,1,0)))))))</f>
        <v/>
      </c>
      <c r="BO470" s="2" t="str">
        <f>IF(AND(ISBLANK(BN470),OR(NOT(ISBLANK(BP470)),NOT(ISBLANK(BQ470)))),#N/A,
IF(ISBLANK(BN470),"",
IF(AND(NOT(ISERROR(VLOOKUP(BN470,MonsterTable!$A:$B,MATCH(MonsterTable!$B$1,MonsterTable!$A$1:$B$1,0),0))),OR(ISBLANK(BP470),ISBLANK(BQ470))),#N/A,
IFERROR(VLOOKUP(BN470,MonsterTable!$A:$B,MATCH(MonsterTable!$B$1,MonsterTable!$A$1:$B$1,0),0),
IF(OR(NOT(ISBLANK(BP470)),ISBLANK(BQ470)),#N/A,
IF(BN470="empty","empty",
VLOOKUP(BN470,MonsterGroupTable!$A:$A,1,0)))))))</f>
        <v/>
      </c>
      <c r="BV470" s="2" t="str">
        <f>IF(AND(ISBLANK(BU470),OR(NOT(ISBLANK(BW470)),NOT(ISBLANK(BX470)))),#N/A,
IF(ISBLANK(BU470),"",
IF(AND(NOT(ISERROR(VLOOKUP(BU470,MonsterTable!$A:$B,MATCH(MonsterTable!$B$1,MonsterTable!$A$1:$B$1,0),0))),OR(ISBLANK(BW470),ISBLANK(BX470))),#N/A,
IFERROR(VLOOKUP(BU470,MonsterTable!$A:$B,MATCH(MonsterTable!$B$1,MonsterTable!$A$1:$B$1,0),0),
IF(OR(NOT(ISBLANK(BW470)),ISBLANK(BX470)),#N/A,
IF(BU470="empty","empty",
VLOOKUP(BU470,MonsterGroupTable!$A:$A,1,0)))))))</f>
        <v/>
      </c>
      <c r="CC470" s="2" t="str">
        <f>IF(AND(ISBLANK(CB470),OR(NOT(ISBLANK(CD470)),NOT(ISBLANK(CE470)))),#N/A,
IF(ISBLANK(CB470),"",
IF(AND(NOT(ISERROR(VLOOKUP(CB470,MonsterTable!$A:$B,MATCH(MonsterTable!$B$1,MonsterTable!$A$1:$B$1,0),0))),OR(ISBLANK(CD470),ISBLANK(CE470))),#N/A,
IFERROR(VLOOKUP(CB470,MonsterTable!$A:$B,MATCH(MonsterTable!$B$1,MonsterTable!$A$1:$B$1,0),0),
IF(OR(NOT(ISBLANK(CD470)),ISBLANK(CE470)),#N/A,
IF(CB470="empty","empty",
VLOOKUP(CB470,MonsterGroupTable!$A:$A,1,0)))))))</f>
        <v/>
      </c>
      <c r="CJ470" s="2" t="str">
        <f>IF(AND(ISBLANK(CI470),OR(NOT(ISBLANK(CK470)),NOT(ISBLANK(CL470)))),#N/A,
IF(ISBLANK(CI470),"",
IF(AND(NOT(ISERROR(VLOOKUP(CI470,MonsterTable!$A:$B,MATCH(MonsterTable!$B$1,MonsterTable!$A$1:$B$1,0),0))),OR(ISBLANK(CK470),ISBLANK(CL470))),#N/A,
IFERROR(VLOOKUP(CI470,MonsterTable!$A:$B,MATCH(MonsterTable!$B$1,MonsterTable!$A$1:$B$1,0),0),
IF(OR(NOT(ISBLANK(CK470)),ISBLANK(CL470)),#N/A,
IF(CI470="empty","empty",
VLOOKUP(CI470,MonsterGroupTable!$A:$A,1,0)))))))</f>
        <v/>
      </c>
    </row>
    <row r="471" spans="1:88">
      <c r="A471">
        <v>10470</v>
      </c>
      <c r="B471">
        <f t="shared" si="14"/>
        <v>1.2</v>
      </c>
      <c r="C471">
        <f t="shared" si="14"/>
        <v>1.1000000000000001</v>
      </c>
      <c r="F471">
        <v>1680</v>
      </c>
      <c r="G471">
        <v>44135</v>
      </c>
      <c r="H471">
        <v>0</v>
      </c>
      <c r="I471">
        <v>0</v>
      </c>
      <c r="J471">
        <v>0</v>
      </c>
      <c r="K471" t="s">
        <v>28</v>
      </c>
      <c r="L471" t="s">
        <v>253</v>
      </c>
      <c r="M471" t="s">
        <v>79</v>
      </c>
      <c r="N471" t="s">
        <v>80</v>
      </c>
      <c r="O471">
        <v>0</v>
      </c>
      <c r="P471">
        <v>-4.75</v>
      </c>
      <c r="Q471">
        <v>-3.5</v>
      </c>
      <c r="R471">
        <v>4.75</v>
      </c>
      <c r="S471">
        <v>3</v>
      </c>
      <c r="T471">
        <v>-13.5</v>
      </c>
      <c r="U471">
        <v>2.5499999999999998</v>
      </c>
      <c r="V471">
        <v>-6.75</v>
      </c>
      <c r="W471" t="str">
        <f t="shared" si="15"/>
        <v>g107,5</v>
      </c>
      <c r="X471" s="1" t="s">
        <v>285</v>
      </c>
      <c r="Y471" s="2" t="str">
        <f>IF(AND(ISBLANK(X471),OR(NOT(ISBLANK(Z471)),NOT(ISBLANK(AA471)))),#N/A,
IF(ISBLANK(X471),"",
IF(AND(NOT(ISERROR(VLOOKUP(X471,MonsterTable!$A:$B,MATCH(MonsterTable!$B$1,MonsterTable!$A$1:$B$1,0),0))),OR(ISBLANK(Z471),ISBLANK(AA471))),#N/A,
IFERROR(VLOOKUP(X471,MonsterTable!$A:$B,MATCH(MonsterTable!$B$1,MonsterTable!$A$1:$B$1,0),0),
IF(OR(NOT(ISBLANK(Z471)),ISBLANK(AA471)),#N/A,
IF(X471="empty","empty",
VLOOKUP(X471,MonsterGroupTable!$A:$A,1,0)))))))</f>
        <v>g107</v>
      </c>
      <c r="AA471">
        <v>5</v>
      </c>
      <c r="AF471" s="2" t="str">
        <f>IF(AND(ISBLANK(AE471),OR(NOT(ISBLANK(AG471)),NOT(ISBLANK(AH471)))),#N/A,
IF(ISBLANK(AE471),"",
IF(AND(NOT(ISERROR(VLOOKUP(AE471,MonsterTable!$A:$B,MATCH(MonsterTable!$B$1,MonsterTable!$A$1:$B$1,0),0))),OR(ISBLANK(AG471),ISBLANK(AH471))),#N/A,
IFERROR(VLOOKUP(AE471,MonsterTable!$A:$B,MATCH(MonsterTable!$B$1,MonsterTable!$A$1:$B$1,0),0),
IF(OR(NOT(ISBLANK(AG471)),ISBLANK(AH471)),#N/A,
IF(AE471="empty","empty",
VLOOKUP(AE471,MonsterGroupTable!$A:$A,1,0)))))))</f>
        <v/>
      </c>
      <c r="AM471" s="2" t="str">
        <f>IF(AND(ISBLANK(AL471),OR(NOT(ISBLANK(AN471)),NOT(ISBLANK(AO471)))),#N/A,
IF(ISBLANK(AL471),"",
IF(AND(NOT(ISERROR(VLOOKUP(AL471,MonsterTable!$A:$B,MATCH(MonsterTable!$B$1,MonsterTable!$A$1:$B$1,0),0))),OR(ISBLANK(AN471),ISBLANK(AO471))),#N/A,
IFERROR(VLOOKUP(AL471,MonsterTable!$A:$B,MATCH(MonsterTable!$B$1,MonsterTable!$A$1:$B$1,0),0),
IF(OR(NOT(ISBLANK(AN471)),ISBLANK(AO471)),#N/A,
IF(AL471="empty","empty",
VLOOKUP(AL471,MonsterGroupTable!$A:$A,1,0)))))))</f>
        <v/>
      </c>
      <c r="AT471" s="2" t="str">
        <f>IF(AND(ISBLANK(AS471),OR(NOT(ISBLANK(AU471)),NOT(ISBLANK(AV471)))),#N/A,
IF(ISBLANK(AS471),"",
IF(AND(NOT(ISERROR(VLOOKUP(AS471,MonsterTable!$A:$B,MATCH(MonsterTable!$B$1,MonsterTable!$A$1:$B$1,0),0))),OR(ISBLANK(AU471),ISBLANK(AV471))),#N/A,
IFERROR(VLOOKUP(AS471,MonsterTable!$A:$B,MATCH(MonsterTable!$B$1,MonsterTable!$A$1:$B$1,0),0),
IF(OR(NOT(ISBLANK(AU471)),ISBLANK(AV471)),#N/A,
IF(AS471="empty","empty",
VLOOKUP(AS471,MonsterGroupTable!$A:$A,1,0)))))))</f>
        <v/>
      </c>
      <c r="BA471" s="2" t="str">
        <f>IF(AND(ISBLANK(AZ471),OR(NOT(ISBLANK(BB471)),NOT(ISBLANK(BC471)))),#N/A,
IF(ISBLANK(AZ471),"",
IF(AND(NOT(ISERROR(VLOOKUP(AZ471,MonsterTable!$A:$B,MATCH(MonsterTable!$B$1,MonsterTable!$A$1:$B$1,0),0))),OR(ISBLANK(BB471),ISBLANK(BC471))),#N/A,
IFERROR(VLOOKUP(AZ471,MonsterTable!$A:$B,MATCH(MonsterTable!$B$1,MonsterTable!$A$1:$B$1,0),0),
IF(OR(NOT(ISBLANK(BB471)),ISBLANK(BC471)),#N/A,
IF(AZ471="empty","empty",
VLOOKUP(AZ471,MonsterGroupTable!$A:$A,1,0)))))))</f>
        <v/>
      </c>
      <c r="BH471" s="2" t="str">
        <f>IF(AND(ISBLANK(BG471),OR(NOT(ISBLANK(BI471)),NOT(ISBLANK(BJ471)))),#N/A,
IF(ISBLANK(BG471),"",
IF(AND(NOT(ISERROR(VLOOKUP(BG471,MonsterTable!$A:$B,MATCH(MonsterTable!$B$1,MonsterTable!$A$1:$B$1,0),0))),OR(ISBLANK(BI471),ISBLANK(BJ471))),#N/A,
IFERROR(VLOOKUP(BG471,MonsterTable!$A:$B,MATCH(MonsterTable!$B$1,MonsterTable!$A$1:$B$1,0),0),
IF(OR(NOT(ISBLANK(BI471)),ISBLANK(BJ471)),#N/A,
IF(BG471="empty","empty",
VLOOKUP(BG471,MonsterGroupTable!$A:$A,1,0)))))))</f>
        <v/>
      </c>
      <c r="BO471" s="2" t="str">
        <f>IF(AND(ISBLANK(BN471),OR(NOT(ISBLANK(BP471)),NOT(ISBLANK(BQ471)))),#N/A,
IF(ISBLANK(BN471),"",
IF(AND(NOT(ISERROR(VLOOKUP(BN471,MonsterTable!$A:$B,MATCH(MonsterTable!$B$1,MonsterTable!$A$1:$B$1,0),0))),OR(ISBLANK(BP471),ISBLANK(BQ471))),#N/A,
IFERROR(VLOOKUP(BN471,MonsterTable!$A:$B,MATCH(MonsterTable!$B$1,MonsterTable!$A$1:$B$1,0),0),
IF(OR(NOT(ISBLANK(BP471)),ISBLANK(BQ471)),#N/A,
IF(BN471="empty","empty",
VLOOKUP(BN471,MonsterGroupTable!$A:$A,1,0)))))))</f>
        <v/>
      </c>
      <c r="BV471" s="2" t="str">
        <f>IF(AND(ISBLANK(BU471),OR(NOT(ISBLANK(BW471)),NOT(ISBLANK(BX471)))),#N/A,
IF(ISBLANK(BU471),"",
IF(AND(NOT(ISERROR(VLOOKUP(BU471,MonsterTable!$A:$B,MATCH(MonsterTable!$B$1,MonsterTable!$A$1:$B$1,0),0))),OR(ISBLANK(BW471),ISBLANK(BX471))),#N/A,
IFERROR(VLOOKUP(BU471,MonsterTable!$A:$B,MATCH(MonsterTable!$B$1,MonsterTable!$A$1:$B$1,0),0),
IF(OR(NOT(ISBLANK(BW471)),ISBLANK(BX471)),#N/A,
IF(BU471="empty","empty",
VLOOKUP(BU471,MonsterGroupTable!$A:$A,1,0)))))))</f>
        <v/>
      </c>
      <c r="CC471" s="2" t="str">
        <f>IF(AND(ISBLANK(CB471),OR(NOT(ISBLANK(CD471)),NOT(ISBLANK(CE471)))),#N/A,
IF(ISBLANK(CB471),"",
IF(AND(NOT(ISERROR(VLOOKUP(CB471,MonsterTable!$A:$B,MATCH(MonsterTable!$B$1,MonsterTable!$A$1:$B$1,0),0))),OR(ISBLANK(CD471),ISBLANK(CE471))),#N/A,
IFERROR(VLOOKUP(CB471,MonsterTable!$A:$B,MATCH(MonsterTable!$B$1,MonsterTable!$A$1:$B$1,0),0),
IF(OR(NOT(ISBLANK(CD471)),ISBLANK(CE471)),#N/A,
IF(CB471="empty","empty",
VLOOKUP(CB471,MonsterGroupTable!$A:$A,1,0)))))))</f>
        <v/>
      </c>
      <c r="CJ471" s="2" t="str">
        <f>IF(AND(ISBLANK(CI471),OR(NOT(ISBLANK(CK471)),NOT(ISBLANK(CL471)))),#N/A,
IF(ISBLANK(CI471),"",
IF(AND(NOT(ISERROR(VLOOKUP(CI471,MonsterTable!$A:$B,MATCH(MonsterTable!$B$1,MonsterTable!$A$1:$B$1,0),0))),OR(ISBLANK(CK471),ISBLANK(CL471))),#N/A,
IFERROR(VLOOKUP(CI471,MonsterTable!$A:$B,MATCH(MonsterTable!$B$1,MonsterTable!$A$1:$B$1,0),0),
IF(OR(NOT(ISBLANK(CK471)),ISBLANK(CL471)),#N/A,
IF(CI471="empty","empty",
VLOOKUP(CI471,MonsterGroupTable!$A:$A,1,0)))))))</f>
        <v/>
      </c>
    </row>
    <row r="472" spans="1:88">
      <c r="A472">
        <v>10471</v>
      </c>
      <c r="B472">
        <f t="shared" si="14"/>
        <v>1.1000000000000001</v>
      </c>
      <c r="C472">
        <f t="shared" si="14"/>
        <v>1.1000000000000001</v>
      </c>
      <c r="F472">
        <v>1680</v>
      </c>
      <c r="G472">
        <v>44387</v>
      </c>
      <c r="H472">
        <v>0</v>
      </c>
      <c r="I472">
        <v>0</v>
      </c>
      <c r="J472">
        <v>0</v>
      </c>
      <c r="K472" t="s">
        <v>28</v>
      </c>
      <c r="L472" t="s">
        <v>254</v>
      </c>
      <c r="M472" t="s">
        <v>79</v>
      </c>
      <c r="N472" t="s">
        <v>80</v>
      </c>
      <c r="O472">
        <v>0</v>
      </c>
      <c r="P472">
        <v>-4.75</v>
      </c>
      <c r="Q472">
        <v>-3.5</v>
      </c>
      <c r="R472">
        <v>4.75</v>
      </c>
      <c r="S472">
        <v>3</v>
      </c>
      <c r="T472">
        <v>-13.5</v>
      </c>
      <c r="U472">
        <v>2.5499999999999998</v>
      </c>
      <c r="V472">
        <v>-6.75</v>
      </c>
      <c r="W472" t="str">
        <f t="shared" si="15"/>
        <v>g108,5</v>
      </c>
      <c r="X472" s="1" t="s">
        <v>286</v>
      </c>
      <c r="Y472" s="2" t="str">
        <f>IF(AND(ISBLANK(X472),OR(NOT(ISBLANK(Z472)),NOT(ISBLANK(AA472)))),#N/A,
IF(ISBLANK(X472),"",
IF(AND(NOT(ISERROR(VLOOKUP(X472,MonsterTable!$A:$B,MATCH(MonsterTable!$B$1,MonsterTable!$A$1:$B$1,0),0))),OR(ISBLANK(Z472),ISBLANK(AA472))),#N/A,
IFERROR(VLOOKUP(X472,MonsterTable!$A:$B,MATCH(MonsterTable!$B$1,MonsterTable!$A$1:$B$1,0),0),
IF(OR(NOT(ISBLANK(Z472)),ISBLANK(AA472)),#N/A,
IF(X472="empty","empty",
VLOOKUP(X472,MonsterGroupTable!$A:$A,1,0)))))))</f>
        <v>g108</v>
      </c>
      <c r="AA472">
        <v>5</v>
      </c>
      <c r="AF472" s="2" t="str">
        <f>IF(AND(ISBLANK(AE472),OR(NOT(ISBLANK(AG472)),NOT(ISBLANK(AH472)))),#N/A,
IF(ISBLANK(AE472),"",
IF(AND(NOT(ISERROR(VLOOKUP(AE472,MonsterTable!$A:$B,MATCH(MonsterTable!$B$1,MonsterTable!$A$1:$B$1,0),0))),OR(ISBLANK(AG472),ISBLANK(AH472))),#N/A,
IFERROR(VLOOKUP(AE472,MonsterTable!$A:$B,MATCH(MonsterTable!$B$1,MonsterTable!$A$1:$B$1,0),0),
IF(OR(NOT(ISBLANK(AG472)),ISBLANK(AH472)),#N/A,
IF(AE472="empty","empty",
VLOOKUP(AE472,MonsterGroupTable!$A:$A,1,0)))))))</f>
        <v/>
      </c>
      <c r="AM472" s="2" t="str">
        <f>IF(AND(ISBLANK(AL472),OR(NOT(ISBLANK(AN472)),NOT(ISBLANK(AO472)))),#N/A,
IF(ISBLANK(AL472),"",
IF(AND(NOT(ISERROR(VLOOKUP(AL472,MonsterTable!$A:$B,MATCH(MonsterTable!$B$1,MonsterTable!$A$1:$B$1,0),0))),OR(ISBLANK(AN472),ISBLANK(AO472))),#N/A,
IFERROR(VLOOKUP(AL472,MonsterTable!$A:$B,MATCH(MonsterTable!$B$1,MonsterTable!$A$1:$B$1,0),0),
IF(OR(NOT(ISBLANK(AN472)),ISBLANK(AO472)),#N/A,
IF(AL472="empty","empty",
VLOOKUP(AL472,MonsterGroupTable!$A:$A,1,0)))))))</f>
        <v/>
      </c>
      <c r="AT472" s="2" t="str">
        <f>IF(AND(ISBLANK(AS472),OR(NOT(ISBLANK(AU472)),NOT(ISBLANK(AV472)))),#N/A,
IF(ISBLANK(AS472),"",
IF(AND(NOT(ISERROR(VLOOKUP(AS472,MonsterTable!$A:$B,MATCH(MonsterTable!$B$1,MonsterTable!$A$1:$B$1,0),0))),OR(ISBLANK(AU472),ISBLANK(AV472))),#N/A,
IFERROR(VLOOKUP(AS472,MonsterTable!$A:$B,MATCH(MonsterTable!$B$1,MonsterTable!$A$1:$B$1,0),0),
IF(OR(NOT(ISBLANK(AU472)),ISBLANK(AV472)),#N/A,
IF(AS472="empty","empty",
VLOOKUP(AS472,MonsterGroupTable!$A:$A,1,0)))))))</f>
        <v/>
      </c>
      <c r="BA472" s="2" t="str">
        <f>IF(AND(ISBLANK(AZ472),OR(NOT(ISBLANK(BB472)),NOT(ISBLANK(BC472)))),#N/A,
IF(ISBLANK(AZ472),"",
IF(AND(NOT(ISERROR(VLOOKUP(AZ472,MonsterTable!$A:$B,MATCH(MonsterTable!$B$1,MonsterTable!$A$1:$B$1,0),0))),OR(ISBLANK(BB472),ISBLANK(BC472))),#N/A,
IFERROR(VLOOKUP(AZ472,MonsterTable!$A:$B,MATCH(MonsterTable!$B$1,MonsterTable!$A$1:$B$1,0),0),
IF(OR(NOT(ISBLANK(BB472)),ISBLANK(BC472)),#N/A,
IF(AZ472="empty","empty",
VLOOKUP(AZ472,MonsterGroupTable!$A:$A,1,0)))))))</f>
        <v/>
      </c>
      <c r="BH472" s="2" t="str">
        <f>IF(AND(ISBLANK(BG472),OR(NOT(ISBLANK(BI472)),NOT(ISBLANK(BJ472)))),#N/A,
IF(ISBLANK(BG472),"",
IF(AND(NOT(ISERROR(VLOOKUP(BG472,MonsterTable!$A:$B,MATCH(MonsterTable!$B$1,MonsterTable!$A$1:$B$1,0),0))),OR(ISBLANK(BI472),ISBLANK(BJ472))),#N/A,
IFERROR(VLOOKUP(BG472,MonsterTable!$A:$B,MATCH(MonsterTable!$B$1,MonsterTable!$A$1:$B$1,0),0),
IF(OR(NOT(ISBLANK(BI472)),ISBLANK(BJ472)),#N/A,
IF(BG472="empty","empty",
VLOOKUP(BG472,MonsterGroupTable!$A:$A,1,0)))))))</f>
        <v/>
      </c>
      <c r="BO472" s="2" t="str">
        <f>IF(AND(ISBLANK(BN472),OR(NOT(ISBLANK(BP472)),NOT(ISBLANK(BQ472)))),#N/A,
IF(ISBLANK(BN472),"",
IF(AND(NOT(ISERROR(VLOOKUP(BN472,MonsterTable!$A:$B,MATCH(MonsterTable!$B$1,MonsterTable!$A$1:$B$1,0),0))),OR(ISBLANK(BP472),ISBLANK(BQ472))),#N/A,
IFERROR(VLOOKUP(BN472,MonsterTable!$A:$B,MATCH(MonsterTable!$B$1,MonsterTable!$A$1:$B$1,0),0),
IF(OR(NOT(ISBLANK(BP472)),ISBLANK(BQ472)),#N/A,
IF(BN472="empty","empty",
VLOOKUP(BN472,MonsterGroupTable!$A:$A,1,0)))))))</f>
        <v/>
      </c>
      <c r="BV472" s="2" t="str">
        <f>IF(AND(ISBLANK(BU472),OR(NOT(ISBLANK(BW472)),NOT(ISBLANK(BX472)))),#N/A,
IF(ISBLANK(BU472),"",
IF(AND(NOT(ISERROR(VLOOKUP(BU472,MonsterTable!$A:$B,MATCH(MonsterTable!$B$1,MonsterTable!$A$1:$B$1,0),0))),OR(ISBLANK(BW472),ISBLANK(BX472))),#N/A,
IFERROR(VLOOKUP(BU472,MonsterTable!$A:$B,MATCH(MonsterTable!$B$1,MonsterTable!$A$1:$B$1,0),0),
IF(OR(NOT(ISBLANK(BW472)),ISBLANK(BX472)),#N/A,
IF(BU472="empty","empty",
VLOOKUP(BU472,MonsterGroupTable!$A:$A,1,0)))))))</f>
        <v/>
      </c>
      <c r="CC472" s="2" t="str">
        <f>IF(AND(ISBLANK(CB472),OR(NOT(ISBLANK(CD472)),NOT(ISBLANK(CE472)))),#N/A,
IF(ISBLANK(CB472),"",
IF(AND(NOT(ISERROR(VLOOKUP(CB472,MonsterTable!$A:$B,MATCH(MonsterTable!$B$1,MonsterTable!$A$1:$B$1,0),0))),OR(ISBLANK(CD472),ISBLANK(CE472))),#N/A,
IFERROR(VLOOKUP(CB472,MonsterTable!$A:$B,MATCH(MonsterTable!$B$1,MonsterTable!$A$1:$B$1,0),0),
IF(OR(NOT(ISBLANK(CD472)),ISBLANK(CE472)),#N/A,
IF(CB472="empty","empty",
VLOOKUP(CB472,MonsterGroupTable!$A:$A,1,0)))))))</f>
        <v/>
      </c>
      <c r="CJ472" s="2" t="str">
        <f>IF(AND(ISBLANK(CI472),OR(NOT(ISBLANK(CK472)),NOT(ISBLANK(CL472)))),#N/A,
IF(ISBLANK(CI472),"",
IF(AND(NOT(ISERROR(VLOOKUP(CI472,MonsterTable!$A:$B,MATCH(MonsterTable!$B$1,MonsterTable!$A$1:$B$1,0),0))),OR(ISBLANK(CK472),ISBLANK(CL472))),#N/A,
IFERROR(VLOOKUP(CI472,MonsterTable!$A:$B,MATCH(MonsterTable!$B$1,MonsterTable!$A$1:$B$1,0),0),
IF(OR(NOT(ISBLANK(CK472)),ISBLANK(CL472)),#N/A,
IF(CI472="empty","empty",
VLOOKUP(CI472,MonsterGroupTable!$A:$A,1,0)))))))</f>
        <v/>
      </c>
    </row>
    <row r="473" spans="1:88">
      <c r="A473">
        <v>10472</v>
      </c>
      <c r="B473">
        <f t="shared" si="14"/>
        <v>1.1000000000000001</v>
      </c>
      <c r="C473">
        <f t="shared" si="14"/>
        <v>1.1000000000000001</v>
      </c>
      <c r="F473">
        <v>1680</v>
      </c>
      <c r="G473">
        <v>44639</v>
      </c>
      <c r="H473">
        <v>0</v>
      </c>
      <c r="I473">
        <v>0</v>
      </c>
      <c r="J473">
        <v>0</v>
      </c>
      <c r="K473" t="s">
        <v>28</v>
      </c>
      <c r="L473" t="s">
        <v>254</v>
      </c>
      <c r="M473" t="s">
        <v>79</v>
      </c>
      <c r="N473" t="s">
        <v>80</v>
      </c>
      <c r="O473">
        <v>0</v>
      </c>
      <c r="P473">
        <v>-4.75</v>
      </c>
      <c r="Q473">
        <v>-3.5</v>
      </c>
      <c r="R473">
        <v>4.75</v>
      </c>
      <c r="S473">
        <v>3</v>
      </c>
      <c r="T473">
        <v>-13.5</v>
      </c>
      <c r="U473">
        <v>2.5499999999999998</v>
      </c>
      <c r="V473">
        <v>-6.75</v>
      </c>
      <c r="W473" t="str">
        <f t="shared" si="15"/>
        <v>g108,5</v>
      </c>
      <c r="X473" s="1" t="s">
        <v>286</v>
      </c>
      <c r="Y473" s="2" t="str">
        <f>IF(AND(ISBLANK(X473),OR(NOT(ISBLANK(Z473)),NOT(ISBLANK(AA473)))),#N/A,
IF(ISBLANK(X473),"",
IF(AND(NOT(ISERROR(VLOOKUP(X473,MonsterTable!$A:$B,MATCH(MonsterTable!$B$1,MonsterTable!$A$1:$B$1,0),0))),OR(ISBLANK(Z473),ISBLANK(AA473))),#N/A,
IFERROR(VLOOKUP(X473,MonsterTable!$A:$B,MATCH(MonsterTable!$B$1,MonsterTable!$A$1:$B$1,0),0),
IF(OR(NOT(ISBLANK(Z473)),ISBLANK(AA473)),#N/A,
IF(X473="empty","empty",
VLOOKUP(X473,MonsterGroupTable!$A:$A,1,0)))))))</f>
        <v>g108</v>
      </c>
      <c r="AA473">
        <v>5</v>
      </c>
      <c r="AF473" s="2" t="str">
        <f>IF(AND(ISBLANK(AE473),OR(NOT(ISBLANK(AG473)),NOT(ISBLANK(AH473)))),#N/A,
IF(ISBLANK(AE473),"",
IF(AND(NOT(ISERROR(VLOOKUP(AE473,MonsterTable!$A:$B,MATCH(MonsterTable!$B$1,MonsterTable!$A$1:$B$1,0),0))),OR(ISBLANK(AG473),ISBLANK(AH473))),#N/A,
IFERROR(VLOOKUP(AE473,MonsterTable!$A:$B,MATCH(MonsterTable!$B$1,MonsterTable!$A$1:$B$1,0),0),
IF(OR(NOT(ISBLANK(AG473)),ISBLANK(AH473)),#N/A,
IF(AE473="empty","empty",
VLOOKUP(AE473,MonsterGroupTable!$A:$A,1,0)))))))</f>
        <v/>
      </c>
      <c r="AM473" s="2" t="str">
        <f>IF(AND(ISBLANK(AL473),OR(NOT(ISBLANK(AN473)),NOT(ISBLANK(AO473)))),#N/A,
IF(ISBLANK(AL473),"",
IF(AND(NOT(ISERROR(VLOOKUP(AL473,MonsterTable!$A:$B,MATCH(MonsterTable!$B$1,MonsterTable!$A$1:$B$1,0),0))),OR(ISBLANK(AN473),ISBLANK(AO473))),#N/A,
IFERROR(VLOOKUP(AL473,MonsterTable!$A:$B,MATCH(MonsterTable!$B$1,MonsterTable!$A$1:$B$1,0),0),
IF(OR(NOT(ISBLANK(AN473)),ISBLANK(AO473)),#N/A,
IF(AL473="empty","empty",
VLOOKUP(AL473,MonsterGroupTable!$A:$A,1,0)))))))</f>
        <v/>
      </c>
      <c r="AT473" s="2" t="str">
        <f>IF(AND(ISBLANK(AS473),OR(NOT(ISBLANK(AU473)),NOT(ISBLANK(AV473)))),#N/A,
IF(ISBLANK(AS473),"",
IF(AND(NOT(ISERROR(VLOOKUP(AS473,MonsterTable!$A:$B,MATCH(MonsterTable!$B$1,MonsterTable!$A$1:$B$1,0),0))),OR(ISBLANK(AU473),ISBLANK(AV473))),#N/A,
IFERROR(VLOOKUP(AS473,MonsterTable!$A:$B,MATCH(MonsterTable!$B$1,MonsterTable!$A$1:$B$1,0),0),
IF(OR(NOT(ISBLANK(AU473)),ISBLANK(AV473)),#N/A,
IF(AS473="empty","empty",
VLOOKUP(AS473,MonsterGroupTable!$A:$A,1,0)))))))</f>
        <v/>
      </c>
      <c r="BA473" s="2" t="str">
        <f>IF(AND(ISBLANK(AZ473),OR(NOT(ISBLANK(BB473)),NOT(ISBLANK(BC473)))),#N/A,
IF(ISBLANK(AZ473),"",
IF(AND(NOT(ISERROR(VLOOKUP(AZ473,MonsterTable!$A:$B,MATCH(MonsterTable!$B$1,MonsterTable!$A$1:$B$1,0),0))),OR(ISBLANK(BB473),ISBLANK(BC473))),#N/A,
IFERROR(VLOOKUP(AZ473,MonsterTable!$A:$B,MATCH(MonsterTable!$B$1,MonsterTable!$A$1:$B$1,0),0),
IF(OR(NOT(ISBLANK(BB473)),ISBLANK(BC473)),#N/A,
IF(AZ473="empty","empty",
VLOOKUP(AZ473,MonsterGroupTable!$A:$A,1,0)))))))</f>
        <v/>
      </c>
      <c r="BH473" s="2" t="str">
        <f>IF(AND(ISBLANK(BG473),OR(NOT(ISBLANK(BI473)),NOT(ISBLANK(BJ473)))),#N/A,
IF(ISBLANK(BG473),"",
IF(AND(NOT(ISERROR(VLOOKUP(BG473,MonsterTable!$A:$B,MATCH(MonsterTable!$B$1,MonsterTable!$A$1:$B$1,0),0))),OR(ISBLANK(BI473),ISBLANK(BJ473))),#N/A,
IFERROR(VLOOKUP(BG473,MonsterTable!$A:$B,MATCH(MonsterTable!$B$1,MonsterTable!$A$1:$B$1,0),0),
IF(OR(NOT(ISBLANK(BI473)),ISBLANK(BJ473)),#N/A,
IF(BG473="empty","empty",
VLOOKUP(BG473,MonsterGroupTable!$A:$A,1,0)))))))</f>
        <v/>
      </c>
      <c r="BO473" s="2" t="str">
        <f>IF(AND(ISBLANK(BN473),OR(NOT(ISBLANK(BP473)),NOT(ISBLANK(BQ473)))),#N/A,
IF(ISBLANK(BN473),"",
IF(AND(NOT(ISERROR(VLOOKUP(BN473,MonsterTable!$A:$B,MATCH(MonsterTable!$B$1,MonsterTable!$A$1:$B$1,0),0))),OR(ISBLANK(BP473),ISBLANK(BQ473))),#N/A,
IFERROR(VLOOKUP(BN473,MonsterTable!$A:$B,MATCH(MonsterTable!$B$1,MonsterTable!$A$1:$B$1,0),0),
IF(OR(NOT(ISBLANK(BP473)),ISBLANK(BQ473)),#N/A,
IF(BN473="empty","empty",
VLOOKUP(BN473,MonsterGroupTable!$A:$A,1,0)))))))</f>
        <v/>
      </c>
      <c r="BV473" s="2" t="str">
        <f>IF(AND(ISBLANK(BU473),OR(NOT(ISBLANK(BW473)),NOT(ISBLANK(BX473)))),#N/A,
IF(ISBLANK(BU473),"",
IF(AND(NOT(ISERROR(VLOOKUP(BU473,MonsterTable!$A:$B,MATCH(MonsterTable!$B$1,MonsterTable!$A$1:$B$1,0),0))),OR(ISBLANK(BW473),ISBLANK(BX473))),#N/A,
IFERROR(VLOOKUP(BU473,MonsterTable!$A:$B,MATCH(MonsterTable!$B$1,MonsterTable!$A$1:$B$1,0),0),
IF(OR(NOT(ISBLANK(BW473)),ISBLANK(BX473)),#N/A,
IF(BU473="empty","empty",
VLOOKUP(BU473,MonsterGroupTable!$A:$A,1,0)))))))</f>
        <v/>
      </c>
      <c r="CC473" s="2" t="str">
        <f>IF(AND(ISBLANK(CB473),OR(NOT(ISBLANK(CD473)),NOT(ISBLANK(CE473)))),#N/A,
IF(ISBLANK(CB473),"",
IF(AND(NOT(ISERROR(VLOOKUP(CB473,MonsterTable!$A:$B,MATCH(MonsterTable!$B$1,MonsterTable!$A$1:$B$1,0),0))),OR(ISBLANK(CD473),ISBLANK(CE473))),#N/A,
IFERROR(VLOOKUP(CB473,MonsterTable!$A:$B,MATCH(MonsterTable!$B$1,MonsterTable!$A$1:$B$1,0),0),
IF(OR(NOT(ISBLANK(CD473)),ISBLANK(CE473)),#N/A,
IF(CB473="empty","empty",
VLOOKUP(CB473,MonsterGroupTable!$A:$A,1,0)))))))</f>
        <v/>
      </c>
      <c r="CJ473" s="2" t="str">
        <f>IF(AND(ISBLANK(CI473),OR(NOT(ISBLANK(CK473)),NOT(ISBLANK(CL473)))),#N/A,
IF(ISBLANK(CI473),"",
IF(AND(NOT(ISERROR(VLOOKUP(CI473,MonsterTable!$A:$B,MATCH(MonsterTable!$B$1,MonsterTable!$A$1:$B$1,0),0))),OR(ISBLANK(CK473),ISBLANK(CL473))),#N/A,
IFERROR(VLOOKUP(CI473,MonsterTable!$A:$B,MATCH(MonsterTable!$B$1,MonsterTable!$A$1:$B$1,0),0),
IF(OR(NOT(ISBLANK(CK473)),ISBLANK(CL473)),#N/A,
IF(CI473="empty","empty",
VLOOKUP(CI473,MonsterGroupTable!$A:$A,1,0)))))))</f>
        <v/>
      </c>
    </row>
    <row r="474" spans="1:88">
      <c r="A474">
        <v>10473</v>
      </c>
      <c r="B474">
        <f t="shared" si="14"/>
        <v>1.1000000000000001</v>
      </c>
      <c r="C474">
        <f t="shared" si="14"/>
        <v>1.1000000000000001</v>
      </c>
      <c r="F474">
        <v>1680</v>
      </c>
      <c r="G474">
        <v>44891</v>
      </c>
      <c r="H474">
        <v>0</v>
      </c>
      <c r="I474">
        <v>0</v>
      </c>
      <c r="J474">
        <v>0</v>
      </c>
      <c r="K474" t="s">
        <v>28</v>
      </c>
      <c r="L474" t="s">
        <v>254</v>
      </c>
      <c r="M474" t="s">
        <v>79</v>
      </c>
      <c r="N474" t="s">
        <v>80</v>
      </c>
      <c r="O474">
        <v>0</v>
      </c>
      <c r="P474">
        <v>-4.75</v>
      </c>
      <c r="Q474">
        <v>-3.5</v>
      </c>
      <c r="R474">
        <v>4.75</v>
      </c>
      <c r="S474">
        <v>3</v>
      </c>
      <c r="T474">
        <v>-13.5</v>
      </c>
      <c r="U474">
        <v>2.5499999999999998</v>
      </c>
      <c r="V474">
        <v>-6.75</v>
      </c>
      <c r="W474" t="str">
        <f t="shared" si="15"/>
        <v>g108,5</v>
      </c>
      <c r="X474" s="1" t="s">
        <v>286</v>
      </c>
      <c r="Y474" s="2" t="str">
        <f>IF(AND(ISBLANK(X474),OR(NOT(ISBLANK(Z474)),NOT(ISBLANK(AA474)))),#N/A,
IF(ISBLANK(X474),"",
IF(AND(NOT(ISERROR(VLOOKUP(X474,MonsterTable!$A:$B,MATCH(MonsterTable!$B$1,MonsterTable!$A$1:$B$1,0),0))),OR(ISBLANK(Z474),ISBLANK(AA474))),#N/A,
IFERROR(VLOOKUP(X474,MonsterTable!$A:$B,MATCH(MonsterTable!$B$1,MonsterTable!$A$1:$B$1,0),0),
IF(OR(NOT(ISBLANK(Z474)),ISBLANK(AA474)),#N/A,
IF(X474="empty","empty",
VLOOKUP(X474,MonsterGroupTable!$A:$A,1,0)))))))</f>
        <v>g108</v>
      </c>
      <c r="AA474">
        <v>5</v>
      </c>
      <c r="AF474" s="2" t="str">
        <f>IF(AND(ISBLANK(AE474),OR(NOT(ISBLANK(AG474)),NOT(ISBLANK(AH474)))),#N/A,
IF(ISBLANK(AE474),"",
IF(AND(NOT(ISERROR(VLOOKUP(AE474,MonsterTable!$A:$B,MATCH(MonsterTable!$B$1,MonsterTable!$A$1:$B$1,0),0))),OR(ISBLANK(AG474),ISBLANK(AH474))),#N/A,
IFERROR(VLOOKUP(AE474,MonsterTable!$A:$B,MATCH(MonsterTable!$B$1,MonsterTable!$A$1:$B$1,0),0),
IF(OR(NOT(ISBLANK(AG474)),ISBLANK(AH474)),#N/A,
IF(AE474="empty","empty",
VLOOKUP(AE474,MonsterGroupTable!$A:$A,1,0)))))))</f>
        <v/>
      </c>
      <c r="AM474" s="2" t="str">
        <f>IF(AND(ISBLANK(AL474),OR(NOT(ISBLANK(AN474)),NOT(ISBLANK(AO474)))),#N/A,
IF(ISBLANK(AL474),"",
IF(AND(NOT(ISERROR(VLOOKUP(AL474,MonsterTable!$A:$B,MATCH(MonsterTable!$B$1,MonsterTable!$A$1:$B$1,0),0))),OR(ISBLANK(AN474),ISBLANK(AO474))),#N/A,
IFERROR(VLOOKUP(AL474,MonsterTable!$A:$B,MATCH(MonsterTable!$B$1,MonsterTable!$A$1:$B$1,0),0),
IF(OR(NOT(ISBLANK(AN474)),ISBLANK(AO474)),#N/A,
IF(AL474="empty","empty",
VLOOKUP(AL474,MonsterGroupTable!$A:$A,1,0)))))))</f>
        <v/>
      </c>
      <c r="AT474" s="2" t="str">
        <f>IF(AND(ISBLANK(AS474),OR(NOT(ISBLANK(AU474)),NOT(ISBLANK(AV474)))),#N/A,
IF(ISBLANK(AS474),"",
IF(AND(NOT(ISERROR(VLOOKUP(AS474,MonsterTable!$A:$B,MATCH(MonsterTable!$B$1,MonsterTable!$A$1:$B$1,0),0))),OR(ISBLANK(AU474),ISBLANK(AV474))),#N/A,
IFERROR(VLOOKUP(AS474,MonsterTable!$A:$B,MATCH(MonsterTable!$B$1,MonsterTable!$A$1:$B$1,0),0),
IF(OR(NOT(ISBLANK(AU474)),ISBLANK(AV474)),#N/A,
IF(AS474="empty","empty",
VLOOKUP(AS474,MonsterGroupTable!$A:$A,1,0)))))))</f>
        <v/>
      </c>
      <c r="BA474" s="2" t="str">
        <f>IF(AND(ISBLANK(AZ474),OR(NOT(ISBLANK(BB474)),NOT(ISBLANK(BC474)))),#N/A,
IF(ISBLANK(AZ474),"",
IF(AND(NOT(ISERROR(VLOOKUP(AZ474,MonsterTable!$A:$B,MATCH(MonsterTable!$B$1,MonsterTable!$A$1:$B$1,0),0))),OR(ISBLANK(BB474),ISBLANK(BC474))),#N/A,
IFERROR(VLOOKUP(AZ474,MonsterTable!$A:$B,MATCH(MonsterTable!$B$1,MonsterTable!$A$1:$B$1,0),0),
IF(OR(NOT(ISBLANK(BB474)),ISBLANK(BC474)),#N/A,
IF(AZ474="empty","empty",
VLOOKUP(AZ474,MonsterGroupTable!$A:$A,1,0)))))))</f>
        <v/>
      </c>
      <c r="BH474" s="2" t="str">
        <f>IF(AND(ISBLANK(BG474),OR(NOT(ISBLANK(BI474)),NOT(ISBLANK(BJ474)))),#N/A,
IF(ISBLANK(BG474),"",
IF(AND(NOT(ISERROR(VLOOKUP(BG474,MonsterTable!$A:$B,MATCH(MonsterTable!$B$1,MonsterTable!$A$1:$B$1,0),0))),OR(ISBLANK(BI474),ISBLANK(BJ474))),#N/A,
IFERROR(VLOOKUP(BG474,MonsterTable!$A:$B,MATCH(MonsterTable!$B$1,MonsterTable!$A$1:$B$1,0),0),
IF(OR(NOT(ISBLANK(BI474)),ISBLANK(BJ474)),#N/A,
IF(BG474="empty","empty",
VLOOKUP(BG474,MonsterGroupTable!$A:$A,1,0)))))))</f>
        <v/>
      </c>
      <c r="BO474" s="2" t="str">
        <f>IF(AND(ISBLANK(BN474),OR(NOT(ISBLANK(BP474)),NOT(ISBLANK(BQ474)))),#N/A,
IF(ISBLANK(BN474),"",
IF(AND(NOT(ISERROR(VLOOKUP(BN474,MonsterTable!$A:$B,MATCH(MonsterTable!$B$1,MonsterTable!$A$1:$B$1,0),0))),OR(ISBLANK(BP474),ISBLANK(BQ474))),#N/A,
IFERROR(VLOOKUP(BN474,MonsterTable!$A:$B,MATCH(MonsterTable!$B$1,MonsterTable!$A$1:$B$1,0),0),
IF(OR(NOT(ISBLANK(BP474)),ISBLANK(BQ474)),#N/A,
IF(BN474="empty","empty",
VLOOKUP(BN474,MonsterGroupTable!$A:$A,1,0)))))))</f>
        <v/>
      </c>
      <c r="BV474" s="2" t="str">
        <f>IF(AND(ISBLANK(BU474),OR(NOT(ISBLANK(BW474)),NOT(ISBLANK(BX474)))),#N/A,
IF(ISBLANK(BU474),"",
IF(AND(NOT(ISERROR(VLOOKUP(BU474,MonsterTable!$A:$B,MATCH(MonsterTable!$B$1,MonsterTable!$A$1:$B$1,0),0))),OR(ISBLANK(BW474),ISBLANK(BX474))),#N/A,
IFERROR(VLOOKUP(BU474,MonsterTable!$A:$B,MATCH(MonsterTable!$B$1,MonsterTable!$A$1:$B$1,0),0),
IF(OR(NOT(ISBLANK(BW474)),ISBLANK(BX474)),#N/A,
IF(BU474="empty","empty",
VLOOKUP(BU474,MonsterGroupTable!$A:$A,1,0)))))))</f>
        <v/>
      </c>
      <c r="CC474" s="2" t="str">
        <f>IF(AND(ISBLANK(CB474),OR(NOT(ISBLANK(CD474)),NOT(ISBLANK(CE474)))),#N/A,
IF(ISBLANK(CB474),"",
IF(AND(NOT(ISERROR(VLOOKUP(CB474,MonsterTable!$A:$B,MATCH(MonsterTable!$B$1,MonsterTable!$A$1:$B$1,0),0))),OR(ISBLANK(CD474),ISBLANK(CE474))),#N/A,
IFERROR(VLOOKUP(CB474,MonsterTable!$A:$B,MATCH(MonsterTable!$B$1,MonsterTable!$A$1:$B$1,0),0),
IF(OR(NOT(ISBLANK(CD474)),ISBLANK(CE474)),#N/A,
IF(CB474="empty","empty",
VLOOKUP(CB474,MonsterGroupTable!$A:$A,1,0)))))))</f>
        <v/>
      </c>
      <c r="CJ474" s="2" t="str">
        <f>IF(AND(ISBLANK(CI474),OR(NOT(ISBLANK(CK474)),NOT(ISBLANK(CL474)))),#N/A,
IF(ISBLANK(CI474),"",
IF(AND(NOT(ISERROR(VLOOKUP(CI474,MonsterTable!$A:$B,MATCH(MonsterTable!$B$1,MonsterTable!$A$1:$B$1,0),0))),OR(ISBLANK(CK474),ISBLANK(CL474))),#N/A,
IFERROR(VLOOKUP(CI474,MonsterTable!$A:$B,MATCH(MonsterTable!$B$1,MonsterTable!$A$1:$B$1,0),0),
IF(OR(NOT(ISBLANK(CK474)),ISBLANK(CL474)),#N/A,
IF(CI474="empty","empty",
VLOOKUP(CI474,MonsterGroupTable!$A:$A,1,0)))))))</f>
        <v/>
      </c>
    </row>
    <row r="475" spans="1:88">
      <c r="A475">
        <v>10474</v>
      </c>
      <c r="B475">
        <f t="shared" si="14"/>
        <v>1.1000000000000001</v>
      </c>
      <c r="C475">
        <f t="shared" si="14"/>
        <v>1.1000000000000001</v>
      </c>
      <c r="F475">
        <v>1680</v>
      </c>
      <c r="G475">
        <v>45143</v>
      </c>
      <c r="H475">
        <v>0</v>
      </c>
      <c r="I475">
        <v>0</v>
      </c>
      <c r="J475">
        <v>0</v>
      </c>
      <c r="K475" t="s">
        <v>28</v>
      </c>
      <c r="L475" t="s">
        <v>254</v>
      </c>
      <c r="M475" t="s">
        <v>79</v>
      </c>
      <c r="N475" t="s">
        <v>80</v>
      </c>
      <c r="O475">
        <v>0</v>
      </c>
      <c r="P475">
        <v>-4.75</v>
      </c>
      <c r="Q475">
        <v>-3.5</v>
      </c>
      <c r="R475">
        <v>4.75</v>
      </c>
      <c r="S475">
        <v>3</v>
      </c>
      <c r="T475">
        <v>-13.5</v>
      </c>
      <c r="U475">
        <v>2.5499999999999998</v>
      </c>
      <c r="V475">
        <v>-6.75</v>
      </c>
      <c r="W475" t="str">
        <f t="shared" si="15"/>
        <v>g108,5</v>
      </c>
      <c r="X475" s="1" t="s">
        <v>286</v>
      </c>
      <c r="Y475" s="2" t="str">
        <f>IF(AND(ISBLANK(X475),OR(NOT(ISBLANK(Z475)),NOT(ISBLANK(AA475)))),#N/A,
IF(ISBLANK(X475),"",
IF(AND(NOT(ISERROR(VLOOKUP(X475,MonsterTable!$A:$B,MATCH(MonsterTable!$B$1,MonsterTable!$A$1:$B$1,0),0))),OR(ISBLANK(Z475),ISBLANK(AA475))),#N/A,
IFERROR(VLOOKUP(X475,MonsterTable!$A:$B,MATCH(MonsterTable!$B$1,MonsterTable!$A$1:$B$1,0),0),
IF(OR(NOT(ISBLANK(Z475)),ISBLANK(AA475)),#N/A,
IF(X475="empty","empty",
VLOOKUP(X475,MonsterGroupTable!$A:$A,1,0)))))))</f>
        <v>g108</v>
      </c>
      <c r="AA475">
        <v>5</v>
      </c>
      <c r="AF475" s="2" t="str">
        <f>IF(AND(ISBLANK(AE475),OR(NOT(ISBLANK(AG475)),NOT(ISBLANK(AH475)))),#N/A,
IF(ISBLANK(AE475),"",
IF(AND(NOT(ISERROR(VLOOKUP(AE475,MonsterTable!$A:$B,MATCH(MonsterTable!$B$1,MonsterTable!$A$1:$B$1,0),0))),OR(ISBLANK(AG475),ISBLANK(AH475))),#N/A,
IFERROR(VLOOKUP(AE475,MonsterTable!$A:$B,MATCH(MonsterTable!$B$1,MonsterTable!$A$1:$B$1,0),0),
IF(OR(NOT(ISBLANK(AG475)),ISBLANK(AH475)),#N/A,
IF(AE475="empty","empty",
VLOOKUP(AE475,MonsterGroupTable!$A:$A,1,0)))))))</f>
        <v/>
      </c>
      <c r="AM475" s="2" t="str">
        <f>IF(AND(ISBLANK(AL475),OR(NOT(ISBLANK(AN475)),NOT(ISBLANK(AO475)))),#N/A,
IF(ISBLANK(AL475),"",
IF(AND(NOT(ISERROR(VLOOKUP(AL475,MonsterTable!$A:$B,MATCH(MonsterTable!$B$1,MonsterTable!$A$1:$B$1,0),0))),OR(ISBLANK(AN475),ISBLANK(AO475))),#N/A,
IFERROR(VLOOKUP(AL475,MonsterTable!$A:$B,MATCH(MonsterTable!$B$1,MonsterTable!$A$1:$B$1,0),0),
IF(OR(NOT(ISBLANK(AN475)),ISBLANK(AO475)),#N/A,
IF(AL475="empty","empty",
VLOOKUP(AL475,MonsterGroupTable!$A:$A,1,0)))))))</f>
        <v/>
      </c>
      <c r="AT475" s="2" t="str">
        <f>IF(AND(ISBLANK(AS475),OR(NOT(ISBLANK(AU475)),NOT(ISBLANK(AV475)))),#N/A,
IF(ISBLANK(AS475),"",
IF(AND(NOT(ISERROR(VLOOKUP(AS475,MonsterTable!$A:$B,MATCH(MonsterTable!$B$1,MonsterTable!$A$1:$B$1,0),0))),OR(ISBLANK(AU475),ISBLANK(AV475))),#N/A,
IFERROR(VLOOKUP(AS475,MonsterTable!$A:$B,MATCH(MonsterTable!$B$1,MonsterTable!$A$1:$B$1,0),0),
IF(OR(NOT(ISBLANK(AU475)),ISBLANK(AV475)),#N/A,
IF(AS475="empty","empty",
VLOOKUP(AS475,MonsterGroupTable!$A:$A,1,0)))))))</f>
        <v/>
      </c>
      <c r="BA475" s="2" t="str">
        <f>IF(AND(ISBLANK(AZ475),OR(NOT(ISBLANK(BB475)),NOT(ISBLANK(BC475)))),#N/A,
IF(ISBLANK(AZ475),"",
IF(AND(NOT(ISERROR(VLOOKUP(AZ475,MonsterTable!$A:$B,MATCH(MonsterTable!$B$1,MonsterTable!$A$1:$B$1,0),0))),OR(ISBLANK(BB475),ISBLANK(BC475))),#N/A,
IFERROR(VLOOKUP(AZ475,MonsterTable!$A:$B,MATCH(MonsterTable!$B$1,MonsterTable!$A$1:$B$1,0),0),
IF(OR(NOT(ISBLANK(BB475)),ISBLANK(BC475)),#N/A,
IF(AZ475="empty","empty",
VLOOKUP(AZ475,MonsterGroupTable!$A:$A,1,0)))))))</f>
        <v/>
      </c>
      <c r="BH475" s="2" t="str">
        <f>IF(AND(ISBLANK(BG475),OR(NOT(ISBLANK(BI475)),NOT(ISBLANK(BJ475)))),#N/A,
IF(ISBLANK(BG475),"",
IF(AND(NOT(ISERROR(VLOOKUP(BG475,MonsterTable!$A:$B,MATCH(MonsterTable!$B$1,MonsterTable!$A$1:$B$1,0),0))),OR(ISBLANK(BI475),ISBLANK(BJ475))),#N/A,
IFERROR(VLOOKUP(BG475,MonsterTable!$A:$B,MATCH(MonsterTable!$B$1,MonsterTable!$A$1:$B$1,0),0),
IF(OR(NOT(ISBLANK(BI475)),ISBLANK(BJ475)),#N/A,
IF(BG475="empty","empty",
VLOOKUP(BG475,MonsterGroupTable!$A:$A,1,0)))))))</f>
        <v/>
      </c>
      <c r="BO475" s="2" t="str">
        <f>IF(AND(ISBLANK(BN475),OR(NOT(ISBLANK(BP475)),NOT(ISBLANK(BQ475)))),#N/A,
IF(ISBLANK(BN475),"",
IF(AND(NOT(ISERROR(VLOOKUP(BN475,MonsterTable!$A:$B,MATCH(MonsterTable!$B$1,MonsterTable!$A$1:$B$1,0),0))),OR(ISBLANK(BP475),ISBLANK(BQ475))),#N/A,
IFERROR(VLOOKUP(BN475,MonsterTable!$A:$B,MATCH(MonsterTable!$B$1,MonsterTable!$A$1:$B$1,0),0),
IF(OR(NOT(ISBLANK(BP475)),ISBLANK(BQ475)),#N/A,
IF(BN475="empty","empty",
VLOOKUP(BN475,MonsterGroupTable!$A:$A,1,0)))))))</f>
        <v/>
      </c>
      <c r="BV475" s="2" t="str">
        <f>IF(AND(ISBLANK(BU475),OR(NOT(ISBLANK(BW475)),NOT(ISBLANK(BX475)))),#N/A,
IF(ISBLANK(BU475),"",
IF(AND(NOT(ISERROR(VLOOKUP(BU475,MonsterTable!$A:$B,MATCH(MonsterTable!$B$1,MonsterTable!$A$1:$B$1,0),0))),OR(ISBLANK(BW475),ISBLANK(BX475))),#N/A,
IFERROR(VLOOKUP(BU475,MonsterTable!$A:$B,MATCH(MonsterTable!$B$1,MonsterTable!$A$1:$B$1,0),0),
IF(OR(NOT(ISBLANK(BW475)),ISBLANK(BX475)),#N/A,
IF(BU475="empty","empty",
VLOOKUP(BU475,MonsterGroupTable!$A:$A,1,0)))))))</f>
        <v/>
      </c>
      <c r="CC475" s="2" t="str">
        <f>IF(AND(ISBLANK(CB475),OR(NOT(ISBLANK(CD475)),NOT(ISBLANK(CE475)))),#N/A,
IF(ISBLANK(CB475),"",
IF(AND(NOT(ISERROR(VLOOKUP(CB475,MonsterTable!$A:$B,MATCH(MonsterTable!$B$1,MonsterTable!$A$1:$B$1,0),0))),OR(ISBLANK(CD475),ISBLANK(CE475))),#N/A,
IFERROR(VLOOKUP(CB475,MonsterTable!$A:$B,MATCH(MonsterTable!$B$1,MonsterTable!$A$1:$B$1,0),0),
IF(OR(NOT(ISBLANK(CD475)),ISBLANK(CE475)),#N/A,
IF(CB475="empty","empty",
VLOOKUP(CB475,MonsterGroupTable!$A:$A,1,0)))))))</f>
        <v/>
      </c>
      <c r="CJ475" s="2" t="str">
        <f>IF(AND(ISBLANK(CI475),OR(NOT(ISBLANK(CK475)),NOT(ISBLANK(CL475)))),#N/A,
IF(ISBLANK(CI475),"",
IF(AND(NOT(ISERROR(VLOOKUP(CI475,MonsterTable!$A:$B,MATCH(MonsterTable!$B$1,MonsterTable!$A$1:$B$1,0),0))),OR(ISBLANK(CK475),ISBLANK(CL475))),#N/A,
IFERROR(VLOOKUP(CI475,MonsterTable!$A:$B,MATCH(MonsterTable!$B$1,MonsterTable!$A$1:$B$1,0),0),
IF(OR(NOT(ISBLANK(CK475)),ISBLANK(CL475)),#N/A,
IF(CI475="empty","empty",
VLOOKUP(CI475,MonsterGroupTable!$A:$A,1,0)))))))</f>
        <v/>
      </c>
    </row>
    <row r="476" spans="1:88">
      <c r="A476">
        <v>10475</v>
      </c>
      <c r="B476">
        <f t="shared" si="14"/>
        <v>1.1000000000000001</v>
      </c>
      <c r="C476">
        <f t="shared" si="14"/>
        <v>1.1000000000000001</v>
      </c>
      <c r="F476">
        <v>1680</v>
      </c>
      <c r="G476">
        <v>45395</v>
      </c>
      <c r="H476">
        <v>0</v>
      </c>
      <c r="I476">
        <v>0</v>
      </c>
      <c r="J476">
        <v>0</v>
      </c>
      <c r="K476" t="s">
        <v>28</v>
      </c>
      <c r="L476" t="s">
        <v>254</v>
      </c>
      <c r="M476" t="s">
        <v>79</v>
      </c>
      <c r="N476" t="s">
        <v>80</v>
      </c>
      <c r="O476">
        <v>0</v>
      </c>
      <c r="P476">
        <v>-4.75</v>
      </c>
      <c r="Q476">
        <v>-3.5</v>
      </c>
      <c r="R476">
        <v>4.75</v>
      </c>
      <c r="S476">
        <v>3</v>
      </c>
      <c r="T476">
        <v>-13.5</v>
      </c>
      <c r="U476">
        <v>2.5499999999999998</v>
      </c>
      <c r="V476">
        <v>-6.75</v>
      </c>
      <c r="W476" t="str">
        <f t="shared" si="15"/>
        <v>g108,5</v>
      </c>
      <c r="X476" s="1" t="s">
        <v>286</v>
      </c>
      <c r="Y476" s="2" t="str">
        <f>IF(AND(ISBLANK(X476),OR(NOT(ISBLANK(Z476)),NOT(ISBLANK(AA476)))),#N/A,
IF(ISBLANK(X476),"",
IF(AND(NOT(ISERROR(VLOOKUP(X476,MonsterTable!$A:$B,MATCH(MonsterTable!$B$1,MonsterTable!$A$1:$B$1,0),0))),OR(ISBLANK(Z476),ISBLANK(AA476))),#N/A,
IFERROR(VLOOKUP(X476,MonsterTable!$A:$B,MATCH(MonsterTable!$B$1,MonsterTable!$A$1:$B$1,0),0),
IF(OR(NOT(ISBLANK(Z476)),ISBLANK(AA476)),#N/A,
IF(X476="empty","empty",
VLOOKUP(X476,MonsterGroupTable!$A:$A,1,0)))))))</f>
        <v>g108</v>
      </c>
      <c r="AA476">
        <v>5</v>
      </c>
      <c r="AF476" s="2" t="str">
        <f>IF(AND(ISBLANK(AE476),OR(NOT(ISBLANK(AG476)),NOT(ISBLANK(AH476)))),#N/A,
IF(ISBLANK(AE476),"",
IF(AND(NOT(ISERROR(VLOOKUP(AE476,MonsterTable!$A:$B,MATCH(MonsterTable!$B$1,MonsterTable!$A$1:$B$1,0),0))),OR(ISBLANK(AG476),ISBLANK(AH476))),#N/A,
IFERROR(VLOOKUP(AE476,MonsterTable!$A:$B,MATCH(MonsterTable!$B$1,MonsterTable!$A$1:$B$1,0),0),
IF(OR(NOT(ISBLANK(AG476)),ISBLANK(AH476)),#N/A,
IF(AE476="empty","empty",
VLOOKUP(AE476,MonsterGroupTable!$A:$A,1,0)))))))</f>
        <v/>
      </c>
      <c r="AM476" s="2" t="str">
        <f>IF(AND(ISBLANK(AL476),OR(NOT(ISBLANK(AN476)),NOT(ISBLANK(AO476)))),#N/A,
IF(ISBLANK(AL476),"",
IF(AND(NOT(ISERROR(VLOOKUP(AL476,MonsterTable!$A:$B,MATCH(MonsterTable!$B$1,MonsterTable!$A$1:$B$1,0),0))),OR(ISBLANK(AN476),ISBLANK(AO476))),#N/A,
IFERROR(VLOOKUP(AL476,MonsterTable!$A:$B,MATCH(MonsterTable!$B$1,MonsterTable!$A$1:$B$1,0),0),
IF(OR(NOT(ISBLANK(AN476)),ISBLANK(AO476)),#N/A,
IF(AL476="empty","empty",
VLOOKUP(AL476,MonsterGroupTable!$A:$A,1,0)))))))</f>
        <v/>
      </c>
      <c r="AT476" s="2" t="str">
        <f>IF(AND(ISBLANK(AS476),OR(NOT(ISBLANK(AU476)),NOT(ISBLANK(AV476)))),#N/A,
IF(ISBLANK(AS476),"",
IF(AND(NOT(ISERROR(VLOOKUP(AS476,MonsterTable!$A:$B,MATCH(MonsterTable!$B$1,MonsterTable!$A$1:$B$1,0),0))),OR(ISBLANK(AU476),ISBLANK(AV476))),#N/A,
IFERROR(VLOOKUP(AS476,MonsterTable!$A:$B,MATCH(MonsterTable!$B$1,MonsterTable!$A$1:$B$1,0),0),
IF(OR(NOT(ISBLANK(AU476)),ISBLANK(AV476)),#N/A,
IF(AS476="empty","empty",
VLOOKUP(AS476,MonsterGroupTable!$A:$A,1,0)))))))</f>
        <v/>
      </c>
      <c r="BA476" s="2" t="str">
        <f>IF(AND(ISBLANK(AZ476),OR(NOT(ISBLANK(BB476)),NOT(ISBLANK(BC476)))),#N/A,
IF(ISBLANK(AZ476),"",
IF(AND(NOT(ISERROR(VLOOKUP(AZ476,MonsterTable!$A:$B,MATCH(MonsterTable!$B$1,MonsterTable!$A$1:$B$1,0),0))),OR(ISBLANK(BB476),ISBLANK(BC476))),#N/A,
IFERROR(VLOOKUP(AZ476,MonsterTable!$A:$B,MATCH(MonsterTable!$B$1,MonsterTable!$A$1:$B$1,0),0),
IF(OR(NOT(ISBLANK(BB476)),ISBLANK(BC476)),#N/A,
IF(AZ476="empty","empty",
VLOOKUP(AZ476,MonsterGroupTable!$A:$A,1,0)))))))</f>
        <v/>
      </c>
      <c r="BH476" s="2" t="str">
        <f>IF(AND(ISBLANK(BG476),OR(NOT(ISBLANK(BI476)),NOT(ISBLANK(BJ476)))),#N/A,
IF(ISBLANK(BG476),"",
IF(AND(NOT(ISERROR(VLOOKUP(BG476,MonsterTable!$A:$B,MATCH(MonsterTable!$B$1,MonsterTable!$A$1:$B$1,0),0))),OR(ISBLANK(BI476),ISBLANK(BJ476))),#N/A,
IFERROR(VLOOKUP(BG476,MonsterTable!$A:$B,MATCH(MonsterTable!$B$1,MonsterTable!$A$1:$B$1,0),0),
IF(OR(NOT(ISBLANK(BI476)),ISBLANK(BJ476)),#N/A,
IF(BG476="empty","empty",
VLOOKUP(BG476,MonsterGroupTable!$A:$A,1,0)))))))</f>
        <v/>
      </c>
      <c r="BO476" s="2" t="str">
        <f>IF(AND(ISBLANK(BN476),OR(NOT(ISBLANK(BP476)),NOT(ISBLANK(BQ476)))),#N/A,
IF(ISBLANK(BN476),"",
IF(AND(NOT(ISERROR(VLOOKUP(BN476,MonsterTable!$A:$B,MATCH(MonsterTable!$B$1,MonsterTable!$A$1:$B$1,0),0))),OR(ISBLANK(BP476),ISBLANK(BQ476))),#N/A,
IFERROR(VLOOKUP(BN476,MonsterTable!$A:$B,MATCH(MonsterTable!$B$1,MonsterTable!$A$1:$B$1,0),0),
IF(OR(NOT(ISBLANK(BP476)),ISBLANK(BQ476)),#N/A,
IF(BN476="empty","empty",
VLOOKUP(BN476,MonsterGroupTable!$A:$A,1,0)))))))</f>
        <v/>
      </c>
      <c r="BV476" s="2" t="str">
        <f>IF(AND(ISBLANK(BU476),OR(NOT(ISBLANK(BW476)),NOT(ISBLANK(BX476)))),#N/A,
IF(ISBLANK(BU476),"",
IF(AND(NOT(ISERROR(VLOOKUP(BU476,MonsterTable!$A:$B,MATCH(MonsterTable!$B$1,MonsterTable!$A$1:$B$1,0),0))),OR(ISBLANK(BW476),ISBLANK(BX476))),#N/A,
IFERROR(VLOOKUP(BU476,MonsterTable!$A:$B,MATCH(MonsterTable!$B$1,MonsterTable!$A$1:$B$1,0),0),
IF(OR(NOT(ISBLANK(BW476)),ISBLANK(BX476)),#N/A,
IF(BU476="empty","empty",
VLOOKUP(BU476,MonsterGroupTable!$A:$A,1,0)))))))</f>
        <v/>
      </c>
      <c r="CC476" s="2" t="str">
        <f>IF(AND(ISBLANK(CB476),OR(NOT(ISBLANK(CD476)),NOT(ISBLANK(CE476)))),#N/A,
IF(ISBLANK(CB476),"",
IF(AND(NOT(ISERROR(VLOOKUP(CB476,MonsterTable!$A:$B,MATCH(MonsterTable!$B$1,MonsterTable!$A$1:$B$1,0),0))),OR(ISBLANK(CD476),ISBLANK(CE476))),#N/A,
IFERROR(VLOOKUP(CB476,MonsterTable!$A:$B,MATCH(MonsterTable!$B$1,MonsterTable!$A$1:$B$1,0),0),
IF(OR(NOT(ISBLANK(CD476)),ISBLANK(CE476)),#N/A,
IF(CB476="empty","empty",
VLOOKUP(CB476,MonsterGroupTable!$A:$A,1,0)))))))</f>
        <v/>
      </c>
      <c r="CJ476" s="2" t="str">
        <f>IF(AND(ISBLANK(CI476),OR(NOT(ISBLANK(CK476)),NOT(ISBLANK(CL476)))),#N/A,
IF(ISBLANK(CI476),"",
IF(AND(NOT(ISERROR(VLOOKUP(CI476,MonsterTable!$A:$B,MATCH(MonsterTable!$B$1,MonsterTable!$A$1:$B$1,0),0))),OR(ISBLANK(CK476),ISBLANK(CL476))),#N/A,
IFERROR(VLOOKUP(CI476,MonsterTable!$A:$B,MATCH(MonsterTable!$B$1,MonsterTable!$A$1:$B$1,0),0),
IF(OR(NOT(ISBLANK(CK476)),ISBLANK(CL476)),#N/A,
IF(CI476="empty","empty",
VLOOKUP(CI476,MonsterGroupTable!$A:$A,1,0)))))))</f>
        <v/>
      </c>
    </row>
    <row r="477" spans="1:88">
      <c r="A477">
        <v>10476</v>
      </c>
      <c r="B477">
        <f t="shared" si="14"/>
        <v>1.1000000000000001</v>
      </c>
      <c r="C477">
        <f t="shared" si="14"/>
        <v>1.1000000000000001</v>
      </c>
      <c r="F477">
        <v>1680</v>
      </c>
      <c r="G477">
        <v>45647</v>
      </c>
      <c r="H477">
        <v>0</v>
      </c>
      <c r="I477">
        <v>0</v>
      </c>
      <c r="J477">
        <v>0</v>
      </c>
      <c r="K477" t="s">
        <v>28</v>
      </c>
      <c r="L477" t="s">
        <v>254</v>
      </c>
      <c r="M477" t="s">
        <v>79</v>
      </c>
      <c r="N477" t="s">
        <v>80</v>
      </c>
      <c r="O477">
        <v>0</v>
      </c>
      <c r="P477">
        <v>-4.75</v>
      </c>
      <c r="Q477">
        <v>-3.5</v>
      </c>
      <c r="R477">
        <v>4.75</v>
      </c>
      <c r="S477">
        <v>3</v>
      </c>
      <c r="T477">
        <v>-13.5</v>
      </c>
      <c r="U477">
        <v>2.5499999999999998</v>
      </c>
      <c r="V477">
        <v>-6.75</v>
      </c>
      <c r="W477" t="str">
        <f t="shared" si="15"/>
        <v>g108,5</v>
      </c>
      <c r="X477" s="1" t="s">
        <v>286</v>
      </c>
      <c r="Y477" s="2" t="str">
        <f>IF(AND(ISBLANK(X477),OR(NOT(ISBLANK(Z477)),NOT(ISBLANK(AA477)))),#N/A,
IF(ISBLANK(X477),"",
IF(AND(NOT(ISERROR(VLOOKUP(X477,MonsterTable!$A:$B,MATCH(MonsterTable!$B$1,MonsterTable!$A$1:$B$1,0),0))),OR(ISBLANK(Z477),ISBLANK(AA477))),#N/A,
IFERROR(VLOOKUP(X477,MonsterTable!$A:$B,MATCH(MonsterTable!$B$1,MonsterTable!$A$1:$B$1,0),0),
IF(OR(NOT(ISBLANK(Z477)),ISBLANK(AA477)),#N/A,
IF(X477="empty","empty",
VLOOKUP(X477,MonsterGroupTable!$A:$A,1,0)))))))</f>
        <v>g108</v>
      </c>
      <c r="AA477">
        <v>5</v>
      </c>
      <c r="AF477" s="2" t="str">
        <f>IF(AND(ISBLANK(AE477),OR(NOT(ISBLANK(AG477)),NOT(ISBLANK(AH477)))),#N/A,
IF(ISBLANK(AE477),"",
IF(AND(NOT(ISERROR(VLOOKUP(AE477,MonsterTable!$A:$B,MATCH(MonsterTable!$B$1,MonsterTable!$A$1:$B$1,0),0))),OR(ISBLANK(AG477),ISBLANK(AH477))),#N/A,
IFERROR(VLOOKUP(AE477,MonsterTable!$A:$B,MATCH(MonsterTable!$B$1,MonsterTable!$A$1:$B$1,0),0),
IF(OR(NOT(ISBLANK(AG477)),ISBLANK(AH477)),#N/A,
IF(AE477="empty","empty",
VLOOKUP(AE477,MonsterGroupTable!$A:$A,1,0)))))))</f>
        <v/>
      </c>
      <c r="AM477" s="2" t="str">
        <f>IF(AND(ISBLANK(AL477),OR(NOT(ISBLANK(AN477)),NOT(ISBLANK(AO477)))),#N/A,
IF(ISBLANK(AL477),"",
IF(AND(NOT(ISERROR(VLOOKUP(AL477,MonsterTable!$A:$B,MATCH(MonsterTable!$B$1,MonsterTable!$A$1:$B$1,0),0))),OR(ISBLANK(AN477),ISBLANK(AO477))),#N/A,
IFERROR(VLOOKUP(AL477,MonsterTable!$A:$B,MATCH(MonsterTable!$B$1,MonsterTable!$A$1:$B$1,0),0),
IF(OR(NOT(ISBLANK(AN477)),ISBLANK(AO477)),#N/A,
IF(AL477="empty","empty",
VLOOKUP(AL477,MonsterGroupTable!$A:$A,1,0)))))))</f>
        <v/>
      </c>
      <c r="AT477" s="2" t="str">
        <f>IF(AND(ISBLANK(AS477),OR(NOT(ISBLANK(AU477)),NOT(ISBLANK(AV477)))),#N/A,
IF(ISBLANK(AS477),"",
IF(AND(NOT(ISERROR(VLOOKUP(AS477,MonsterTable!$A:$B,MATCH(MonsterTable!$B$1,MonsterTable!$A$1:$B$1,0),0))),OR(ISBLANK(AU477),ISBLANK(AV477))),#N/A,
IFERROR(VLOOKUP(AS477,MonsterTable!$A:$B,MATCH(MonsterTable!$B$1,MonsterTable!$A$1:$B$1,0),0),
IF(OR(NOT(ISBLANK(AU477)),ISBLANK(AV477)),#N/A,
IF(AS477="empty","empty",
VLOOKUP(AS477,MonsterGroupTable!$A:$A,1,0)))))))</f>
        <v/>
      </c>
      <c r="BA477" s="2" t="str">
        <f>IF(AND(ISBLANK(AZ477),OR(NOT(ISBLANK(BB477)),NOT(ISBLANK(BC477)))),#N/A,
IF(ISBLANK(AZ477),"",
IF(AND(NOT(ISERROR(VLOOKUP(AZ477,MonsterTable!$A:$B,MATCH(MonsterTable!$B$1,MonsterTable!$A$1:$B$1,0),0))),OR(ISBLANK(BB477),ISBLANK(BC477))),#N/A,
IFERROR(VLOOKUP(AZ477,MonsterTable!$A:$B,MATCH(MonsterTable!$B$1,MonsterTable!$A$1:$B$1,0),0),
IF(OR(NOT(ISBLANK(BB477)),ISBLANK(BC477)),#N/A,
IF(AZ477="empty","empty",
VLOOKUP(AZ477,MonsterGroupTable!$A:$A,1,0)))))))</f>
        <v/>
      </c>
      <c r="BH477" s="2" t="str">
        <f>IF(AND(ISBLANK(BG477),OR(NOT(ISBLANK(BI477)),NOT(ISBLANK(BJ477)))),#N/A,
IF(ISBLANK(BG477),"",
IF(AND(NOT(ISERROR(VLOOKUP(BG477,MonsterTable!$A:$B,MATCH(MonsterTable!$B$1,MonsterTable!$A$1:$B$1,0),0))),OR(ISBLANK(BI477),ISBLANK(BJ477))),#N/A,
IFERROR(VLOOKUP(BG477,MonsterTable!$A:$B,MATCH(MonsterTable!$B$1,MonsterTable!$A$1:$B$1,0),0),
IF(OR(NOT(ISBLANK(BI477)),ISBLANK(BJ477)),#N/A,
IF(BG477="empty","empty",
VLOOKUP(BG477,MonsterGroupTable!$A:$A,1,0)))))))</f>
        <v/>
      </c>
      <c r="BO477" s="2" t="str">
        <f>IF(AND(ISBLANK(BN477),OR(NOT(ISBLANK(BP477)),NOT(ISBLANK(BQ477)))),#N/A,
IF(ISBLANK(BN477),"",
IF(AND(NOT(ISERROR(VLOOKUP(BN477,MonsterTable!$A:$B,MATCH(MonsterTable!$B$1,MonsterTable!$A$1:$B$1,0),0))),OR(ISBLANK(BP477),ISBLANK(BQ477))),#N/A,
IFERROR(VLOOKUP(BN477,MonsterTable!$A:$B,MATCH(MonsterTable!$B$1,MonsterTable!$A$1:$B$1,0),0),
IF(OR(NOT(ISBLANK(BP477)),ISBLANK(BQ477)),#N/A,
IF(BN477="empty","empty",
VLOOKUP(BN477,MonsterGroupTable!$A:$A,1,0)))))))</f>
        <v/>
      </c>
      <c r="BV477" s="2" t="str">
        <f>IF(AND(ISBLANK(BU477),OR(NOT(ISBLANK(BW477)),NOT(ISBLANK(BX477)))),#N/A,
IF(ISBLANK(BU477),"",
IF(AND(NOT(ISERROR(VLOOKUP(BU477,MonsterTable!$A:$B,MATCH(MonsterTable!$B$1,MonsterTable!$A$1:$B$1,0),0))),OR(ISBLANK(BW477),ISBLANK(BX477))),#N/A,
IFERROR(VLOOKUP(BU477,MonsterTable!$A:$B,MATCH(MonsterTable!$B$1,MonsterTable!$A$1:$B$1,0),0),
IF(OR(NOT(ISBLANK(BW477)),ISBLANK(BX477)),#N/A,
IF(BU477="empty","empty",
VLOOKUP(BU477,MonsterGroupTable!$A:$A,1,0)))))))</f>
        <v/>
      </c>
      <c r="CC477" s="2" t="str">
        <f>IF(AND(ISBLANK(CB477),OR(NOT(ISBLANK(CD477)),NOT(ISBLANK(CE477)))),#N/A,
IF(ISBLANK(CB477),"",
IF(AND(NOT(ISERROR(VLOOKUP(CB477,MonsterTable!$A:$B,MATCH(MonsterTable!$B$1,MonsterTable!$A$1:$B$1,0),0))),OR(ISBLANK(CD477),ISBLANK(CE477))),#N/A,
IFERROR(VLOOKUP(CB477,MonsterTable!$A:$B,MATCH(MonsterTable!$B$1,MonsterTable!$A$1:$B$1,0),0),
IF(OR(NOT(ISBLANK(CD477)),ISBLANK(CE477)),#N/A,
IF(CB477="empty","empty",
VLOOKUP(CB477,MonsterGroupTable!$A:$A,1,0)))))))</f>
        <v/>
      </c>
      <c r="CJ477" s="2" t="str">
        <f>IF(AND(ISBLANK(CI477),OR(NOT(ISBLANK(CK477)),NOT(ISBLANK(CL477)))),#N/A,
IF(ISBLANK(CI477),"",
IF(AND(NOT(ISERROR(VLOOKUP(CI477,MonsterTable!$A:$B,MATCH(MonsterTable!$B$1,MonsterTable!$A$1:$B$1,0),0))),OR(ISBLANK(CK477),ISBLANK(CL477))),#N/A,
IFERROR(VLOOKUP(CI477,MonsterTable!$A:$B,MATCH(MonsterTable!$B$1,MonsterTable!$A$1:$B$1,0),0),
IF(OR(NOT(ISBLANK(CK477)),ISBLANK(CL477)),#N/A,
IF(CI477="empty","empty",
VLOOKUP(CI477,MonsterGroupTable!$A:$A,1,0)))))))</f>
        <v/>
      </c>
    </row>
    <row r="478" spans="1:88">
      <c r="A478">
        <v>10477</v>
      </c>
      <c r="B478">
        <f t="shared" si="14"/>
        <v>1.1000000000000001</v>
      </c>
      <c r="C478">
        <f t="shared" si="14"/>
        <v>1.1000000000000001</v>
      </c>
      <c r="F478">
        <v>1680</v>
      </c>
      <c r="G478">
        <v>45899</v>
      </c>
      <c r="H478">
        <v>0</v>
      </c>
      <c r="I478">
        <v>0</v>
      </c>
      <c r="J478">
        <v>0</v>
      </c>
      <c r="K478" t="s">
        <v>28</v>
      </c>
      <c r="L478" t="s">
        <v>254</v>
      </c>
      <c r="M478" t="s">
        <v>79</v>
      </c>
      <c r="N478" t="s">
        <v>80</v>
      </c>
      <c r="O478">
        <v>0</v>
      </c>
      <c r="P478">
        <v>-4.75</v>
      </c>
      <c r="Q478">
        <v>-3.5</v>
      </c>
      <c r="R478">
        <v>4.75</v>
      </c>
      <c r="S478">
        <v>3</v>
      </c>
      <c r="T478">
        <v>-13.5</v>
      </c>
      <c r="U478">
        <v>2.5499999999999998</v>
      </c>
      <c r="V478">
        <v>-6.75</v>
      </c>
      <c r="W478" t="str">
        <f t="shared" si="15"/>
        <v>g108,5</v>
      </c>
      <c r="X478" s="1" t="s">
        <v>286</v>
      </c>
      <c r="Y478" s="2" t="str">
        <f>IF(AND(ISBLANK(X478),OR(NOT(ISBLANK(Z478)),NOT(ISBLANK(AA478)))),#N/A,
IF(ISBLANK(X478),"",
IF(AND(NOT(ISERROR(VLOOKUP(X478,MonsterTable!$A:$B,MATCH(MonsterTable!$B$1,MonsterTable!$A$1:$B$1,0),0))),OR(ISBLANK(Z478),ISBLANK(AA478))),#N/A,
IFERROR(VLOOKUP(X478,MonsterTable!$A:$B,MATCH(MonsterTable!$B$1,MonsterTable!$A$1:$B$1,0),0),
IF(OR(NOT(ISBLANK(Z478)),ISBLANK(AA478)),#N/A,
IF(X478="empty","empty",
VLOOKUP(X478,MonsterGroupTable!$A:$A,1,0)))))))</f>
        <v>g108</v>
      </c>
      <c r="AA478">
        <v>5</v>
      </c>
      <c r="AF478" s="2" t="str">
        <f>IF(AND(ISBLANK(AE478),OR(NOT(ISBLANK(AG478)),NOT(ISBLANK(AH478)))),#N/A,
IF(ISBLANK(AE478),"",
IF(AND(NOT(ISERROR(VLOOKUP(AE478,MonsterTable!$A:$B,MATCH(MonsterTable!$B$1,MonsterTable!$A$1:$B$1,0),0))),OR(ISBLANK(AG478),ISBLANK(AH478))),#N/A,
IFERROR(VLOOKUP(AE478,MonsterTable!$A:$B,MATCH(MonsterTable!$B$1,MonsterTable!$A$1:$B$1,0),0),
IF(OR(NOT(ISBLANK(AG478)),ISBLANK(AH478)),#N/A,
IF(AE478="empty","empty",
VLOOKUP(AE478,MonsterGroupTable!$A:$A,1,0)))))))</f>
        <v/>
      </c>
      <c r="AM478" s="2" t="str">
        <f>IF(AND(ISBLANK(AL478),OR(NOT(ISBLANK(AN478)),NOT(ISBLANK(AO478)))),#N/A,
IF(ISBLANK(AL478),"",
IF(AND(NOT(ISERROR(VLOOKUP(AL478,MonsterTable!$A:$B,MATCH(MonsterTable!$B$1,MonsterTable!$A$1:$B$1,0),0))),OR(ISBLANK(AN478),ISBLANK(AO478))),#N/A,
IFERROR(VLOOKUP(AL478,MonsterTable!$A:$B,MATCH(MonsterTable!$B$1,MonsterTable!$A$1:$B$1,0),0),
IF(OR(NOT(ISBLANK(AN478)),ISBLANK(AO478)),#N/A,
IF(AL478="empty","empty",
VLOOKUP(AL478,MonsterGroupTable!$A:$A,1,0)))))))</f>
        <v/>
      </c>
      <c r="AT478" s="2" t="str">
        <f>IF(AND(ISBLANK(AS478),OR(NOT(ISBLANK(AU478)),NOT(ISBLANK(AV478)))),#N/A,
IF(ISBLANK(AS478),"",
IF(AND(NOT(ISERROR(VLOOKUP(AS478,MonsterTable!$A:$B,MATCH(MonsterTable!$B$1,MonsterTable!$A$1:$B$1,0),0))),OR(ISBLANK(AU478),ISBLANK(AV478))),#N/A,
IFERROR(VLOOKUP(AS478,MonsterTable!$A:$B,MATCH(MonsterTable!$B$1,MonsterTable!$A$1:$B$1,0),0),
IF(OR(NOT(ISBLANK(AU478)),ISBLANK(AV478)),#N/A,
IF(AS478="empty","empty",
VLOOKUP(AS478,MonsterGroupTable!$A:$A,1,0)))))))</f>
        <v/>
      </c>
      <c r="BA478" s="2" t="str">
        <f>IF(AND(ISBLANK(AZ478),OR(NOT(ISBLANK(BB478)),NOT(ISBLANK(BC478)))),#N/A,
IF(ISBLANK(AZ478),"",
IF(AND(NOT(ISERROR(VLOOKUP(AZ478,MonsterTable!$A:$B,MATCH(MonsterTable!$B$1,MonsterTable!$A$1:$B$1,0),0))),OR(ISBLANK(BB478),ISBLANK(BC478))),#N/A,
IFERROR(VLOOKUP(AZ478,MonsterTable!$A:$B,MATCH(MonsterTable!$B$1,MonsterTable!$A$1:$B$1,0),0),
IF(OR(NOT(ISBLANK(BB478)),ISBLANK(BC478)),#N/A,
IF(AZ478="empty","empty",
VLOOKUP(AZ478,MonsterGroupTable!$A:$A,1,0)))))))</f>
        <v/>
      </c>
      <c r="BH478" s="2" t="str">
        <f>IF(AND(ISBLANK(BG478),OR(NOT(ISBLANK(BI478)),NOT(ISBLANK(BJ478)))),#N/A,
IF(ISBLANK(BG478),"",
IF(AND(NOT(ISERROR(VLOOKUP(BG478,MonsterTable!$A:$B,MATCH(MonsterTable!$B$1,MonsterTable!$A$1:$B$1,0),0))),OR(ISBLANK(BI478),ISBLANK(BJ478))),#N/A,
IFERROR(VLOOKUP(BG478,MonsterTable!$A:$B,MATCH(MonsterTable!$B$1,MonsterTable!$A$1:$B$1,0),0),
IF(OR(NOT(ISBLANK(BI478)),ISBLANK(BJ478)),#N/A,
IF(BG478="empty","empty",
VLOOKUP(BG478,MonsterGroupTable!$A:$A,1,0)))))))</f>
        <v/>
      </c>
      <c r="BO478" s="2" t="str">
        <f>IF(AND(ISBLANK(BN478),OR(NOT(ISBLANK(BP478)),NOT(ISBLANK(BQ478)))),#N/A,
IF(ISBLANK(BN478),"",
IF(AND(NOT(ISERROR(VLOOKUP(BN478,MonsterTable!$A:$B,MATCH(MonsterTable!$B$1,MonsterTable!$A$1:$B$1,0),0))),OR(ISBLANK(BP478),ISBLANK(BQ478))),#N/A,
IFERROR(VLOOKUP(BN478,MonsterTable!$A:$B,MATCH(MonsterTable!$B$1,MonsterTable!$A$1:$B$1,0),0),
IF(OR(NOT(ISBLANK(BP478)),ISBLANK(BQ478)),#N/A,
IF(BN478="empty","empty",
VLOOKUP(BN478,MonsterGroupTable!$A:$A,1,0)))))))</f>
        <v/>
      </c>
      <c r="BV478" s="2" t="str">
        <f>IF(AND(ISBLANK(BU478),OR(NOT(ISBLANK(BW478)),NOT(ISBLANK(BX478)))),#N/A,
IF(ISBLANK(BU478),"",
IF(AND(NOT(ISERROR(VLOOKUP(BU478,MonsterTable!$A:$B,MATCH(MonsterTable!$B$1,MonsterTable!$A$1:$B$1,0),0))),OR(ISBLANK(BW478),ISBLANK(BX478))),#N/A,
IFERROR(VLOOKUP(BU478,MonsterTable!$A:$B,MATCH(MonsterTable!$B$1,MonsterTable!$A$1:$B$1,0),0),
IF(OR(NOT(ISBLANK(BW478)),ISBLANK(BX478)),#N/A,
IF(BU478="empty","empty",
VLOOKUP(BU478,MonsterGroupTable!$A:$A,1,0)))))))</f>
        <v/>
      </c>
      <c r="CC478" s="2" t="str">
        <f>IF(AND(ISBLANK(CB478),OR(NOT(ISBLANK(CD478)),NOT(ISBLANK(CE478)))),#N/A,
IF(ISBLANK(CB478),"",
IF(AND(NOT(ISERROR(VLOOKUP(CB478,MonsterTable!$A:$B,MATCH(MonsterTable!$B$1,MonsterTable!$A$1:$B$1,0),0))),OR(ISBLANK(CD478),ISBLANK(CE478))),#N/A,
IFERROR(VLOOKUP(CB478,MonsterTable!$A:$B,MATCH(MonsterTable!$B$1,MonsterTable!$A$1:$B$1,0),0),
IF(OR(NOT(ISBLANK(CD478)),ISBLANK(CE478)),#N/A,
IF(CB478="empty","empty",
VLOOKUP(CB478,MonsterGroupTable!$A:$A,1,0)))))))</f>
        <v/>
      </c>
      <c r="CJ478" s="2" t="str">
        <f>IF(AND(ISBLANK(CI478),OR(NOT(ISBLANK(CK478)),NOT(ISBLANK(CL478)))),#N/A,
IF(ISBLANK(CI478),"",
IF(AND(NOT(ISERROR(VLOOKUP(CI478,MonsterTable!$A:$B,MATCH(MonsterTable!$B$1,MonsterTable!$A$1:$B$1,0),0))),OR(ISBLANK(CK478),ISBLANK(CL478))),#N/A,
IFERROR(VLOOKUP(CI478,MonsterTable!$A:$B,MATCH(MonsterTable!$B$1,MonsterTable!$A$1:$B$1,0),0),
IF(OR(NOT(ISBLANK(CK478)),ISBLANK(CL478)),#N/A,
IF(CI478="empty","empty",
VLOOKUP(CI478,MonsterGroupTable!$A:$A,1,0)))))))</f>
        <v/>
      </c>
    </row>
    <row r="479" spans="1:88">
      <c r="A479">
        <v>10478</v>
      </c>
      <c r="B479">
        <f t="shared" si="14"/>
        <v>1.1000000000000001</v>
      </c>
      <c r="C479">
        <f t="shared" si="14"/>
        <v>1.1000000000000001</v>
      </c>
      <c r="F479">
        <v>1680</v>
      </c>
      <c r="G479">
        <v>46151</v>
      </c>
      <c r="H479">
        <v>0</v>
      </c>
      <c r="I479">
        <v>0</v>
      </c>
      <c r="J479">
        <v>0</v>
      </c>
      <c r="K479" t="s">
        <v>28</v>
      </c>
      <c r="L479" t="s">
        <v>254</v>
      </c>
      <c r="M479" t="s">
        <v>79</v>
      </c>
      <c r="N479" t="s">
        <v>80</v>
      </c>
      <c r="O479">
        <v>0</v>
      </c>
      <c r="P479">
        <v>-4.75</v>
      </c>
      <c r="Q479">
        <v>-3.5</v>
      </c>
      <c r="R479">
        <v>4.75</v>
      </c>
      <c r="S479">
        <v>3</v>
      </c>
      <c r="T479">
        <v>-13.5</v>
      </c>
      <c r="U479">
        <v>2.5499999999999998</v>
      </c>
      <c r="V479">
        <v>-6.75</v>
      </c>
      <c r="W479" t="str">
        <f t="shared" si="15"/>
        <v>g108,5</v>
      </c>
      <c r="X479" s="1" t="s">
        <v>286</v>
      </c>
      <c r="Y479" s="2" t="str">
        <f>IF(AND(ISBLANK(X479),OR(NOT(ISBLANK(Z479)),NOT(ISBLANK(AA479)))),#N/A,
IF(ISBLANK(X479),"",
IF(AND(NOT(ISERROR(VLOOKUP(X479,MonsterTable!$A:$B,MATCH(MonsterTable!$B$1,MonsterTable!$A$1:$B$1,0),0))),OR(ISBLANK(Z479),ISBLANK(AA479))),#N/A,
IFERROR(VLOOKUP(X479,MonsterTable!$A:$B,MATCH(MonsterTable!$B$1,MonsterTable!$A$1:$B$1,0),0),
IF(OR(NOT(ISBLANK(Z479)),ISBLANK(AA479)),#N/A,
IF(X479="empty","empty",
VLOOKUP(X479,MonsterGroupTable!$A:$A,1,0)))))))</f>
        <v>g108</v>
      </c>
      <c r="AA479">
        <v>5</v>
      </c>
      <c r="AF479" s="2" t="str">
        <f>IF(AND(ISBLANK(AE479),OR(NOT(ISBLANK(AG479)),NOT(ISBLANK(AH479)))),#N/A,
IF(ISBLANK(AE479),"",
IF(AND(NOT(ISERROR(VLOOKUP(AE479,MonsterTable!$A:$B,MATCH(MonsterTable!$B$1,MonsterTable!$A$1:$B$1,0),0))),OR(ISBLANK(AG479),ISBLANK(AH479))),#N/A,
IFERROR(VLOOKUP(AE479,MonsterTable!$A:$B,MATCH(MonsterTable!$B$1,MonsterTable!$A$1:$B$1,0),0),
IF(OR(NOT(ISBLANK(AG479)),ISBLANK(AH479)),#N/A,
IF(AE479="empty","empty",
VLOOKUP(AE479,MonsterGroupTable!$A:$A,1,0)))))))</f>
        <v/>
      </c>
      <c r="AM479" s="2" t="str">
        <f>IF(AND(ISBLANK(AL479),OR(NOT(ISBLANK(AN479)),NOT(ISBLANK(AO479)))),#N/A,
IF(ISBLANK(AL479),"",
IF(AND(NOT(ISERROR(VLOOKUP(AL479,MonsterTable!$A:$B,MATCH(MonsterTable!$B$1,MonsterTable!$A$1:$B$1,0),0))),OR(ISBLANK(AN479),ISBLANK(AO479))),#N/A,
IFERROR(VLOOKUP(AL479,MonsterTable!$A:$B,MATCH(MonsterTable!$B$1,MonsterTable!$A$1:$B$1,0),0),
IF(OR(NOT(ISBLANK(AN479)),ISBLANK(AO479)),#N/A,
IF(AL479="empty","empty",
VLOOKUP(AL479,MonsterGroupTable!$A:$A,1,0)))))))</f>
        <v/>
      </c>
      <c r="AT479" s="2" t="str">
        <f>IF(AND(ISBLANK(AS479),OR(NOT(ISBLANK(AU479)),NOT(ISBLANK(AV479)))),#N/A,
IF(ISBLANK(AS479),"",
IF(AND(NOT(ISERROR(VLOOKUP(AS479,MonsterTable!$A:$B,MATCH(MonsterTable!$B$1,MonsterTable!$A$1:$B$1,0),0))),OR(ISBLANK(AU479),ISBLANK(AV479))),#N/A,
IFERROR(VLOOKUP(AS479,MonsterTable!$A:$B,MATCH(MonsterTable!$B$1,MonsterTable!$A$1:$B$1,0),0),
IF(OR(NOT(ISBLANK(AU479)),ISBLANK(AV479)),#N/A,
IF(AS479="empty","empty",
VLOOKUP(AS479,MonsterGroupTable!$A:$A,1,0)))))))</f>
        <v/>
      </c>
      <c r="BA479" s="2" t="str">
        <f>IF(AND(ISBLANK(AZ479),OR(NOT(ISBLANK(BB479)),NOT(ISBLANK(BC479)))),#N/A,
IF(ISBLANK(AZ479),"",
IF(AND(NOT(ISERROR(VLOOKUP(AZ479,MonsterTable!$A:$B,MATCH(MonsterTable!$B$1,MonsterTable!$A$1:$B$1,0),0))),OR(ISBLANK(BB479),ISBLANK(BC479))),#N/A,
IFERROR(VLOOKUP(AZ479,MonsterTable!$A:$B,MATCH(MonsterTable!$B$1,MonsterTable!$A$1:$B$1,0),0),
IF(OR(NOT(ISBLANK(BB479)),ISBLANK(BC479)),#N/A,
IF(AZ479="empty","empty",
VLOOKUP(AZ479,MonsterGroupTable!$A:$A,1,0)))))))</f>
        <v/>
      </c>
      <c r="BH479" s="2" t="str">
        <f>IF(AND(ISBLANK(BG479),OR(NOT(ISBLANK(BI479)),NOT(ISBLANK(BJ479)))),#N/A,
IF(ISBLANK(BG479),"",
IF(AND(NOT(ISERROR(VLOOKUP(BG479,MonsterTable!$A:$B,MATCH(MonsterTable!$B$1,MonsterTable!$A$1:$B$1,0),0))),OR(ISBLANK(BI479),ISBLANK(BJ479))),#N/A,
IFERROR(VLOOKUP(BG479,MonsterTable!$A:$B,MATCH(MonsterTable!$B$1,MonsterTable!$A$1:$B$1,0),0),
IF(OR(NOT(ISBLANK(BI479)),ISBLANK(BJ479)),#N/A,
IF(BG479="empty","empty",
VLOOKUP(BG479,MonsterGroupTable!$A:$A,1,0)))))))</f>
        <v/>
      </c>
      <c r="BO479" s="2" t="str">
        <f>IF(AND(ISBLANK(BN479),OR(NOT(ISBLANK(BP479)),NOT(ISBLANK(BQ479)))),#N/A,
IF(ISBLANK(BN479),"",
IF(AND(NOT(ISERROR(VLOOKUP(BN479,MonsterTable!$A:$B,MATCH(MonsterTable!$B$1,MonsterTable!$A$1:$B$1,0),0))),OR(ISBLANK(BP479),ISBLANK(BQ479))),#N/A,
IFERROR(VLOOKUP(BN479,MonsterTable!$A:$B,MATCH(MonsterTable!$B$1,MonsterTable!$A$1:$B$1,0),0),
IF(OR(NOT(ISBLANK(BP479)),ISBLANK(BQ479)),#N/A,
IF(BN479="empty","empty",
VLOOKUP(BN479,MonsterGroupTable!$A:$A,1,0)))))))</f>
        <v/>
      </c>
      <c r="BV479" s="2" t="str">
        <f>IF(AND(ISBLANK(BU479),OR(NOT(ISBLANK(BW479)),NOT(ISBLANK(BX479)))),#N/A,
IF(ISBLANK(BU479),"",
IF(AND(NOT(ISERROR(VLOOKUP(BU479,MonsterTable!$A:$B,MATCH(MonsterTable!$B$1,MonsterTable!$A$1:$B$1,0),0))),OR(ISBLANK(BW479),ISBLANK(BX479))),#N/A,
IFERROR(VLOOKUP(BU479,MonsterTable!$A:$B,MATCH(MonsterTable!$B$1,MonsterTable!$A$1:$B$1,0),0),
IF(OR(NOT(ISBLANK(BW479)),ISBLANK(BX479)),#N/A,
IF(BU479="empty","empty",
VLOOKUP(BU479,MonsterGroupTable!$A:$A,1,0)))))))</f>
        <v/>
      </c>
      <c r="CC479" s="2" t="str">
        <f>IF(AND(ISBLANK(CB479),OR(NOT(ISBLANK(CD479)),NOT(ISBLANK(CE479)))),#N/A,
IF(ISBLANK(CB479),"",
IF(AND(NOT(ISERROR(VLOOKUP(CB479,MonsterTable!$A:$B,MATCH(MonsterTable!$B$1,MonsterTable!$A$1:$B$1,0),0))),OR(ISBLANK(CD479),ISBLANK(CE479))),#N/A,
IFERROR(VLOOKUP(CB479,MonsterTable!$A:$B,MATCH(MonsterTable!$B$1,MonsterTable!$A$1:$B$1,0),0),
IF(OR(NOT(ISBLANK(CD479)),ISBLANK(CE479)),#N/A,
IF(CB479="empty","empty",
VLOOKUP(CB479,MonsterGroupTable!$A:$A,1,0)))))))</f>
        <v/>
      </c>
      <c r="CJ479" s="2" t="str">
        <f>IF(AND(ISBLANK(CI479),OR(NOT(ISBLANK(CK479)),NOT(ISBLANK(CL479)))),#N/A,
IF(ISBLANK(CI479),"",
IF(AND(NOT(ISERROR(VLOOKUP(CI479,MonsterTable!$A:$B,MATCH(MonsterTable!$B$1,MonsterTable!$A$1:$B$1,0),0))),OR(ISBLANK(CK479),ISBLANK(CL479))),#N/A,
IFERROR(VLOOKUP(CI479,MonsterTable!$A:$B,MATCH(MonsterTable!$B$1,MonsterTable!$A$1:$B$1,0),0),
IF(OR(NOT(ISBLANK(CK479)),ISBLANK(CL479)),#N/A,
IF(CI479="empty","empty",
VLOOKUP(CI479,MonsterGroupTable!$A:$A,1,0)))))))</f>
        <v/>
      </c>
    </row>
    <row r="480" spans="1:88">
      <c r="A480">
        <v>10479</v>
      </c>
      <c r="B480">
        <f t="shared" si="14"/>
        <v>1.1000000000000001</v>
      </c>
      <c r="C480">
        <f t="shared" si="14"/>
        <v>1.1000000000000001</v>
      </c>
      <c r="F480">
        <v>1680</v>
      </c>
      <c r="G480">
        <v>46403</v>
      </c>
      <c r="H480">
        <v>0</v>
      </c>
      <c r="I480">
        <v>0</v>
      </c>
      <c r="J480">
        <v>0</v>
      </c>
      <c r="K480" t="s">
        <v>28</v>
      </c>
      <c r="L480" t="s">
        <v>254</v>
      </c>
      <c r="M480" t="s">
        <v>79</v>
      </c>
      <c r="N480" t="s">
        <v>80</v>
      </c>
      <c r="O480">
        <v>0</v>
      </c>
      <c r="P480">
        <v>-4.75</v>
      </c>
      <c r="Q480">
        <v>-3.5</v>
      </c>
      <c r="R480">
        <v>4.75</v>
      </c>
      <c r="S480">
        <v>3</v>
      </c>
      <c r="T480">
        <v>-13.5</v>
      </c>
      <c r="U480">
        <v>2.5499999999999998</v>
      </c>
      <c r="V480">
        <v>-6.75</v>
      </c>
      <c r="W480" t="str">
        <f t="shared" si="15"/>
        <v>g108,5</v>
      </c>
      <c r="X480" s="1" t="s">
        <v>286</v>
      </c>
      <c r="Y480" s="2" t="str">
        <f>IF(AND(ISBLANK(X480),OR(NOT(ISBLANK(Z480)),NOT(ISBLANK(AA480)))),#N/A,
IF(ISBLANK(X480),"",
IF(AND(NOT(ISERROR(VLOOKUP(X480,MonsterTable!$A:$B,MATCH(MonsterTable!$B$1,MonsterTable!$A$1:$B$1,0),0))),OR(ISBLANK(Z480),ISBLANK(AA480))),#N/A,
IFERROR(VLOOKUP(X480,MonsterTable!$A:$B,MATCH(MonsterTable!$B$1,MonsterTable!$A$1:$B$1,0),0),
IF(OR(NOT(ISBLANK(Z480)),ISBLANK(AA480)),#N/A,
IF(X480="empty","empty",
VLOOKUP(X480,MonsterGroupTable!$A:$A,1,0)))))))</f>
        <v>g108</v>
      </c>
      <c r="AA480">
        <v>5</v>
      </c>
      <c r="AF480" s="2" t="str">
        <f>IF(AND(ISBLANK(AE480),OR(NOT(ISBLANK(AG480)),NOT(ISBLANK(AH480)))),#N/A,
IF(ISBLANK(AE480),"",
IF(AND(NOT(ISERROR(VLOOKUP(AE480,MonsterTable!$A:$B,MATCH(MonsterTable!$B$1,MonsterTable!$A$1:$B$1,0),0))),OR(ISBLANK(AG480),ISBLANK(AH480))),#N/A,
IFERROR(VLOOKUP(AE480,MonsterTable!$A:$B,MATCH(MonsterTable!$B$1,MonsterTable!$A$1:$B$1,0),0),
IF(OR(NOT(ISBLANK(AG480)),ISBLANK(AH480)),#N/A,
IF(AE480="empty","empty",
VLOOKUP(AE480,MonsterGroupTable!$A:$A,1,0)))))))</f>
        <v/>
      </c>
      <c r="AM480" s="2" t="str">
        <f>IF(AND(ISBLANK(AL480),OR(NOT(ISBLANK(AN480)),NOT(ISBLANK(AO480)))),#N/A,
IF(ISBLANK(AL480),"",
IF(AND(NOT(ISERROR(VLOOKUP(AL480,MonsterTable!$A:$B,MATCH(MonsterTable!$B$1,MonsterTable!$A$1:$B$1,0),0))),OR(ISBLANK(AN480),ISBLANK(AO480))),#N/A,
IFERROR(VLOOKUP(AL480,MonsterTable!$A:$B,MATCH(MonsterTable!$B$1,MonsterTable!$A$1:$B$1,0),0),
IF(OR(NOT(ISBLANK(AN480)),ISBLANK(AO480)),#N/A,
IF(AL480="empty","empty",
VLOOKUP(AL480,MonsterGroupTable!$A:$A,1,0)))))))</f>
        <v/>
      </c>
      <c r="AT480" s="2" t="str">
        <f>IF(AND(ISBLANK(AS480),OR(NOT(ISBLANK(AU480)),NOT(ISBLANK(AV480)))),#N/A,
IF(ISBLANK(AS480),"",
IF(AND(NOT(ISERROR(VLOOKUP(AS480,MonsterTable!$A:$B,MATCH(MonsterTable!$B$1,MonsterTable!$A$1:$B$1,0),0))),OR(ISBLANK(AU480),ISBLANK(AV480))),#N/A,
IFERROR(VLOOKUP(AS480,MonsterTable!$A:$B,MATCH(MonsterTable!$B$1,MonsterTable!$A$1:$B$1,0),0),
IF(OR(NOT(ISBLANK(AU480)),ISBLANK(AV480)),#N/A,
IF(AS480="empty","empty",
VLOOKUP(AS480,MonsterGroupTable!$A:$A,1,0)))))))</f>
        <v/>
      </c>
      <c r="BA480" s="2" t="str">
        <f>IF(AND(ISBLANK(AZ480),OR(NOT(ISBLANK(BB480)),NOT(ISBLANK(BC480)))),#N/A,
IF(ISBLANK(AZ480),"",
IF(AND(NOT(ISERROR(VLOOKUP(AZ480,MonsterTable!$A:$B,MATCH(MonsterTable!$B$1,MonsterTable!$A$1:$B$1,0),0))),OR(ISBLANK(BB480),ISBLANK(BC480))),#N/A,
IFERROR(VLOOKUP(AZ480,MonsterTable!$A:$B,MATCH(MonsterTable!$B$1,MonsterTable!$A$1:$B$1,0),0),
IF(OR(NOT(ISBLANK(BB480)),ISBLANK(BC480)),#N/A,
IF(AZ480="empty","empty",
VLOOKUP(AZ480,MonsterGroupTable!$A:$A,1,0)))))))</f>
        <v/>
      </c>
      <c r="BH480" s="2" t="str">
        <f>IF(AND(ISBLANK(BG480),OR(NOT(ISBLANK(BI480)),NOT(ISBLANK(BJ480)))),#N/A,
IF(ISBLANK(BG480),"",
IF(AND(NOT(ISERROR(VLOOKUP(BG480,MonsterTable!$A:$B,MATCH(MonsterTable!$B$1,MonsterTable!$A$1:$B$1,0),0))),OR(ISBLANK(BI480),ISBLANK(BJ480))),#N/A,
IFERROR(VLOOKUP(BG480,MonsterTable!$A:$B,MATCH(MonsterTable!$B$1,MonsterTable!$A$1:$B$1,0),0),
IF(OR(NOT(ISBLANK(BI480)),ISBLANK(BJ480)),#N/A,
IF(BG480="empty","empty",
VLOOKUP(BG480,MonsterGroupTable!$A:$A,1,0)))))))</f>
        <v/>
      </c>
      <c r="BO480" s="2" t="str">
        <f>IF(AND(ISBLANK(BN480),OR(NOT(ISBLANK(BP480)),NOT(ISBLANK(BQ480)))),#N/A,
IF(ISBLANK(BN480),"",
IF(AND(NOT(ISERROR(VLOOKUP(BN480,MonsterTable!$A:$B,MATCH(MonsterTable!$B$1,MonsterTable!$A$1:$B$1,0),0))),OR(ISBLANK(BP480),ISBLANK(BQ480))),#N/A,
IFERROR(VLOOKUP(BN480,MonsterTable!$A:$B,MATCH(MonsterTable!$B$1,MonsterTable!$A$1:$B$1,0),0),
IF(OR(NOT(ISBLANK(BP480)),ISBLANK(BQ480)),#N/A,
IF(BN480="empty","empty",
VLOOKUP(BN480,MonsterGroupTable!$A:$A,1,0)))))))</f>
        <v/>
      </c>
      <c r="BV480" s="2" t="str">
        <f>IF(AND(ISBLANK(BU480),OR(NOT(ISBLANK(BW480)),NOT(ISBLANK(BX480)))),#N/A,
IF(ISBLANK(BU480),"",
IF(AND(NOT(ISERROR(VLOOKUP(BU480,MonsterTable!$A:$B,MATCH(MonsterTable!$B$1,MonsterTable!$A$1:$B$1,0),0))),OR(ISBLANK(BW480),ISBLANK(BX480))),#N/A,
IFERROR(VLOOKUP(BU480,MonsterTable!$A:$B,MATCH(MonsterTable!$B$1,MonsterTable!$A$1:$B$1,0),0),
IF(OR(NOT(ISBLANK(BW480)),ISBLANK(BX480)),#N/A,
IF(BU480="empty","empty",
VLOOKUP(BU480,MonsterGroupTable!$A:$A,1,0)))))))</f>
        <v/>
      </c>
      <c r="CC480" s="2" t="str">
        <f>IF(AND(ISBLANK(CB480),OR(NOT(ISBLANK(CD480)),NOT(ISBLANK(CE480)))),#N/A,
IF(ISBLANK(CB480),"",
IF(AND(NOT(ISERROR(VLOOKUP(CB480,MonsterTable!$A:$B,MATCH(MonsterTable!$B$1,MonsterTable!$A$1:$B$1,0),0))),OR(ISBLANK(CD480),ISBLANK(CE480))),#N/A,
IFERROR(VLOOKUP(CB480,MonsterTable!$A:$B,MATCH(MonsterTable!$B$1,MonsterTable!$A$1:$B$1,0),0),
IF(OR(NOT(ISBLANK(CD480)),ISBLANK(CE480)),#N/A,
IF(CB480="empty","empty",
VLOOKUP(CB480,MonsterGroupTable!$A:$A,1,0)))))))</f>
        <v/>
      </c>
      <c r="CJ480" s="2" t="str">
        <f>IF(AND(ISBLANK(CI480),OR(NOT(ISBLANK(CK480)),NOT(ISBLANK(CL480)))),#N/A,
IF(ISBLANK(CI480),"",
IF(AND(NOT(ISERROR(VLOOKUP(CI480,MonsterTable!$A:$B,MATCH(MonsterTable!$B$1,MonsterTable!$A$1:$B$1,0),0))),OR(ISBLANK(CK480),ISBLANK(CL480))),#N/A,
IFERROR(VLOOKUP(CI480,MonsterTable!$A:$B,MATCH(MonsterTable!$B$1,MonsterTable!$A$1:$B$1,0),0),
IF(OR(NOT(ISBLANK(CK480)),ISBLANK(CL480)),#N/A,
IF(CI480="empty","empty",
VLOOKUP(CI480,MonsterGroupTable!$A:$A,1,0)))))))</f>
        <v/>
      </c>
    </row>
    <row r="481" spans="1:88">
      <c r="A481">
        <v>10480</v>
      </c>
      <c r="B481">
        <f t="shared" si="14"/>
        <v>1.2</v>
      </c>
      <c r="C481">
        <f t="shared" si="14"/>
        <v>1.1000000000000001</v>
      </c>
      <c r="F481">
        <v>1680</v>
      </c>
      <c r="G481">
        <v>46655</v>
      </c>
      <c r="H481">
        <v>0</v>
      </c>
      <c r="I481">
        <v>0</v>
      </c>
      <c r="J481">
        <v>0</v>
      </c>
      <c r="K481" t="s">
        <v>28</v>
      </c>
      <c r="L481" t="s">
        <v>254</v>
      </c>
      <c r="M481" t="s">
        <v>79</v>
      </c>
      <c r="N481" t="s">
        <v>80</v>
      </c>
      <c r="O481">
        <v>0</v>
      </c>
      <c r="P481">
        <v>-4.75</v>
      </c>
      <c r="Q481">
        <v>-3.5</v>
      </c>
      <c r="R481">
        <v>4.75</v>
      </c>
      <c r="S481">
        <v>3</v>
      </c>
      <c r="T481">
        <v>-13.5</v>
      </c>
      <c r="U481">
        <v>2.5499999999999998</v>
      </c>
      <c r="V481">
        <v>-6.75</v>
      </c>
      <c r="W481" t="str">
        <f t="shared" si="15"/>
        <v>g108,5</v>
      </c>
      <c r="X481" s="1" t="s">
        <v>286</v>
      </c>
      <c r="Y481" s="2" t="str">
        <f>IF(AND(ISBLANK(X481),OR(NOT(ISBLANK(Z481)),NOT(ISBLANK(AA481)))),#N/A,
IF(ISBLANK(X481),"",
IF(AND(NOT(ISERROR(VLOOKUP(X481,MonsterTable!$A:$B,MATCH(MonsterTable!$B$1,MonsterTable!$A$1:$B$1,0),0))),OR(ISBLANK(Z481),ISBLANK(AA481))),#N/A,
IFERROR(VLOOKUP(X481,MonsterTable!$A:$B,MATCH(MonsterTable!$B$1,MonsterTable!$A$1:$B$1,0),0),
IF(OR(NOT(ISBLANK(Z481)),ISBLANK(AA481)),#N/A,
IF(X481="empty","empty",
VLOOKUP(X481,MonsterGroupTable!$A:$A,1,0)))))))</f>
        <v>g108</v>
      </c>
      <c r="AA481">
        <v>5</v>
      </c>
      <c r="AF481" s="2" t="str">
        <f>IF(AND(ISBLANK(AE481),OR(NOT(ISBLANK(AG481)),NOT(ISBLANK(AH481)))),#N/A,
IF(ISBLANK(AE481),"",
IF(AND(NOT(ISERROR(VLOOKUP(AE481,MonsterTable!$A:$B,MATCH(MonsterTable!$B$1,MonsterTable!$A$1:$B$1,0),0))),OR(ISBLANK(AG481),ISBLANK(AH481))),#N/A,
IFERROR(VLOOKUP(AE481,MonsterTable!$A:$B,MATCH(MonsterTable!$B$1,MonsterTable!$A$1:$B$1,0),0),
IF(OR(NOT(ISBLANK(AG481)),ISBLANK(AH481)),#N/A,
IF(AE481="empty","empty",
VLOOKUP(AE481,MonsterGroupTable!$A:$A,1,0)))))))</f>
        <v/>
      </c>
      <c r="AM481" s="2" t="str">
        <f>IF(AND(ISBLANK(AL481),OR(NOT(ISBLANK(AN481)),NOT(ISBLANK(AO481)))),#N/A,
IF(ISBLANK(AL481),"",
IF(AND(NOT(ISERROR(VLOOKUP(AL481,MonsterTable!$A:$B,MATCH(MonsterTable!$B$1,MonsterTable!$A$1:$B$1,0),0))),OR(ISBLANK(AN481),ISBLANK(AO481))),#N/A,
IFERROR(VLOOKUP(AL481,MonsterTable!$A:$B,MATCH(MonsterTable!$B$1,MonsterTable!$A$1:$B$1,0),0),
IF(OR(NOT(ISBLANK(AN481)),ISBLANK(AO481)),#N/A,
IF(AL481="empty","empty",
VLOOKUP(AL481,MonsterGroupTable!$A:$A,1,0)))))))</f>
        <v/>
      </c>
      <c r="AT481" s="2" t="str">
        <f>IF(AND(ISBLANK(AS481),OR(NOT(ISBLANK(AU481)),NOT(ISBLANK(AV481)))),#N/A,
IF(ISBLANK(AS481),"",
IF(AND(NOT(ISERROR(VLOOKUP(AS481,MonsterTable!$A:$B,MATCH(MonsterTable!$B$1,MonsterTable!$A$1:$B$1,0),0))),OR(ISBLANK(AU481),ISBLANK(AV481))),#N/A,
IFERROR(VLOOKUP(AS481,MonsterTable!$A:$B,MATCH(MonsterTable!$B$1,MonsterTable!$A$1:$B$1,0),0),
IF(OR(NOT(ISBLANK(AU481)),ISBLANK(AV481)),#N/A,
IF(AS481="empty","empty",
VLOOKUP(AS481,MonsterGroupTable!$A:$A,1,0)))))))</f>
        <v/>
      </c>
      <c r="BA481" s="2" t="str">
        <f>IF(AND(ISBLANK(AZ481),OR(NOT(ISBLANK(BB481)),NOT(ISBLANK(BC481)))),#N/A,
IF(ISBLANK(AZ481),"",
IF(AND(NOT(ISERROR(VLOOKUP(AZ481,MonsterTable!$A:$B,MATCH(MonsterTable!$B$1,MonsterTable!$A$1:$B$1,0),0))),OR(ISBLANK(BB481),ISBLANK(BC481))),#N/A,
IFERROR(VLOOKUP(AZ481,MonsterTable!$A:$B,MATCH(MonsterTable!$B$1,MonsterTable!$A$1:$B$1,0),0),
IF(OR(NOT(ISBLANK(BB481)),ISBLANK(BC481)),#N/A,
IF(AZ481="empty","empty",
VLOOKUP(AZ481,MonsterGroupTable!$A:$A,1,0)))))))</f>
        <v/>
      </c>
      <c r="BH481" s="2" t="str">
        <f>IF(AND(ISBLANK(BG481),OR(NOT(ISBLANK(BI481)),NOT(ISBLANK(BJ481)))),#N/A,
IF(ISBLANK(BG481),"",
IF(AND(NOT(ISERROR(VLOOKUP(BG481,MonsterTable!$A:$B,MATCH(MonsterTable!$B$1,MonsterTable!$A$1:$B$1,0),0))),OR(ISBLANK(BI481),ISBLANK(BJ481))),#N/A,
IFERROR(VLOOKUP(BG481,MonsterTable!$A:$B,MATCH(MonsterTable!$B$1,MonsterTable!$A$1:$B$1,0),0),
IF(OR(NOT(ISBLANK(BI481)),ISBLANK(BJ481)),#N/A,
IF(BG481="empty","empty",
VLOOKUP(BG481,MonsterGroupTable!$A:$A,1,0)))))))</f>
        <v/>
      </c>
      <c r="BO481" s="2" t="str">
        <f>IF(AND(ISBLANK(BN481),OR(NOT(ISBLANK(BP481)),NOT(ISBLANK(BQ481)))),#N/A,
IF(ISBLANK(BN481),"",
IF(AND(NOT(ISERROR(VLOOKUP(BN481,MonsterTable!$A:$B,MATCH(MonsterTable!$B$1,MonsterTable!$A$1:$B$1,0),0))),OR(ISBLANK(BP481),ISBLANK(BQ481))),#N/A,
IFERROR(VLOOKUP(BN481,MonsterTable!$A:$B,MATCH(MonsterTable!$B$1,MonsterTable!$A$1:$B$1,0),0),
IF(OR(NOT(ISBLANK(BP481)),ISBLANK(BQ481)),#N/A,
IF(BN481="empty","empty",
VLOOKUP(BN481,MonsterGroupTable!$A:$A,1,0)))))))</f>
        <v/>
      </c>
      <c r="BV481" s="2" t="str">
        <f>IF(AND(ISBLANK(BU481),OR(NOT(ISBLANK(BW481)),NOT(ISBLANK(BX481)))),#N/A,
IF(ISBLANK(BU481),"",
IF(AND(NOT(ISERROR(VLOOKUP(BU481,MonsterTable!$A:$B,MATCH(MonsterTable!$B$1,MonsterTable!$A$1:$B$1,0),0))),OR(ISBLANK(BW481),ISBLANK(BX481))),#N/A,
IFERROR(VLOOKUP(BU481,MonsterTable!$A:$B,MATCH(MonsterTable!$B$1,MonsterTable!$A$1:$B$1,0),0),
IF(OR(NOT(ISBLANK(BW481)),ISBLANK(BX481)),#N/A,
IF(BU481="empty","empty",
VLOOKUP(BU481,MonsterGroupTable!$A:$A,1,0)))))))</f>
        <v/>
      </c>
      <c r="CC481" s="2" t="str">
        <f>IF(AND(ISBLANK(CB481),OR(NOT(ISBLANK(CD481)),NOT(ISBLANK(CE481)))),#N/A,
IF(ISBLANK(CB481),"",
IF(AND(NOT(ISERROR(VLOOKUP(CB481,MonsterTable!$A:$B,MATCH(MonsterTable!$B$1,MonsterTable!$A$1:$B$1,0),0))),OR(ISBLANK(CD481),ISBLANK(CE481))),#N/A,
IFERROR(VLOOKUP(CB481,MonsterTable!$A:$B,MATCH(MonsterTable!$B$1,MonsterTable!$A$1:$B$1,0),0),
IF(OR(NOT(ISBLANK(CD481)),ISBLANK(CE481)),#N/A,
IF(CB481="empty","empty",
VLOOKUP(CB481,MonsterGroupTable!$A:$A,1,0)))))))</f>
        <v/>
      </c>
      <c r="CJ481" s="2" t="str">
        <f>IF(AND(ISBLANK(CI481),OR(NOT(ISBLANK(CK481)),NOT(ISBLANK(CL481)))),#N/A,
IF(ISBLANK(CI481),"",
IF(AND(NOT(ISERROR(VLOOKUP(CI481,MonsterTable!$A:$B,MATCH(MonsterTable!$B$1,MonsterTable!$A$1:$B$1,0),0))),OR(ISBLANK(CK481),ISBLANK(CL481))),#N/A,
IFERROR(VLOOKUP(CI481,MonsterTable!$A:$B,MATCH(MonsterTable!$B$1,MonsterTable!$A$1:$B$1,0),0),
IF(OR(NOT(ISBLANK(CK481)),ISBLANK(CL481)),#N/A,
IF(CI481="empty","empty",
VLOOKUP(CI481,MonsterGroupTable!$A:$A,1,0)))))))</f>
        <v/>
      </c>
    </row>
    <row r="482" spans="1:88">
      <c r="A482">
        <v>10481</v>
      </c>
      <c r="B482">
        <f t="shared" si="14"/>
        <v>1.1000000000000001</v>
      </c>
      <c r="C482">
        <f t="shared" si="14"/>
        <v>1.1000000000000001</v>
      </c>
      <c r="F482">
        <v>1680</v>
      </c>
      <c r="G482">
        <v>46907</v>
      </c>
      <c r="H482">
        <v>0</v>
      </c>
      <c r="I482">
        <v>0</v>
      </c>
      <c r="J482">
        <v>0</v>
      </c>
      <c r="K482" t="s">
        <v>28</v>
      </c>
      <c r="L482" t="s">
        <v>255</v>
      </c>
      <c r="M482" t="s">
        <v>79</v>
      </c>
      <c r="N482" t="s">
        <v>80</v>
      </c>
      <c r="O482">
        <v>0</v>
      </c>
      <c r="P482">
        <v>-4.75</v>
      </c>
      <c r="Q482">
        <v>-3.5</v>
      </c>
      <c r="R482">
        <v>4.75</v>
      </c>
      <c r="S482">
        <v>3</v>
      </c>
      <c r="T482">
        <v>-13.5</v>
      </c>
      <c r="U482">
        <v>2.5499999999999998</v>
      </c>
      <c r="V482">
        <v>-6.75</v>
      </c>
      <c r="W482" t="str">
        <f t="shared" si="15"/>
        <v>g109,5</v>
      </c>
      <c r="X482" s="1" t="s">
        <v>287</v>
      </c>
      <c r="Y482" s="2" t="str">
        <f>IF(AND(ISBLANK(X482),OR(NOT(ISBLANK(Z482)),NOT(ISBLANK(AA482)))),#N/A,
IF(ISBLANK(X482),"",
IF(AND(NOT(ISERROR(VLOOKUP(X482,MonsterTable!$A:$B,MATCH(MonsterTable!$B$1,MonsterTable!$A$1:$B$1,0),0))),OR(ISBLANK(Z482),ISBLANK(AA482))),#N/A,
IFERROR(VLOOKUP(X482,MonsterTable!$A:$B,MATCH(MonsterTable!$B$1,MonsterTable!$A$1:$B$1,0),0),
IF(OR(NOT(ISBLANK(Z482)),ISBLANK(AA482)),#N/A,
IF(X482="empty","empty",
VLOOKUP(X482,MonsterGroupTable!$A:$A,1,0)))))))</f>
        <v>g109</v>
      </c>
      <c r="AA482">
        <v>5</v>
      </c>
      <c r="AF482" s="2" t="str">
        <f>IF(AND(ISBLANK(AE482),OR(NOT(ISBLANK(AG482)),NOT(ISBLANK(AH482)))),#N/A,
IF(ISBLANK(AE482),"",
IF(AND(NOT(ISERROR(VLOOKUP(AE482,MonsterTable!$A:$B,MATCH(MonsterTable!$B$1,MonsterTable!$A$1:$B$1,0),0))),OR(ISBLANK(AG482),ISBLANK(AH482))),#N/A,
IFERROR(VLOOKUP(AE482,MonsterTable!$A:$B,MATCH(MonsterTable!$B$1,MonsterTable!$A$1:$B$1,0),0),
IF(OR(NOT(ISBLANK(AG482)),ISBLANK(AH482)),#N/A,
IF(AE482="empty","empty",
VLOOKUP(AE482,MonsterGroupTable!$A:$A,1,0)))))))</f>
        <v/>
      </c>
      <c r="AM482" s="2" t="str">
        <f>IF(AND(ISBLANK(AL482),OR(NOT(ISBLANK(AN482)),NOT(ISBLANK(AO482)))),#N/A,
IF(ISBLANK(AL482),"",
IF(AND(NOT(ISERROR(VLOOKUP(AL482,MonsterTable!$A:$B,MATCH(MonsterTable!$B$1,MonsterTable!$A$1:$B$1,0),0))),OR(ISBLANK(AN482),ISBLANK(AO482))),#N/A,
IFERROR(VLOOKUP(AL482,MonsterTable!$A:$B,MATCH(MonsterTable!$B$1,MonsterTable!$A$1:$B$1,0),0),
IF(OR(NOT(ISBLANK(AN482)),ISBLANK(AO482)),#N/A,
IF(AL482="empty","empty",
VLOOKUP(AL482,MonsterGroupTable!$A:$A,1,0)))))))</f>
        <v/>
      </c>
      <c r="AT482" s="2" t="str">
        <f>IF(AND(ISBLANK(AS482),OR(NOT(ISBLANK(AU482)),NOT(ISBLANK(AV482)))),#N/A,
IF(ISBLANK(AS482),"",
IF(AND(NOT(ISERROR(VLOOKUP(AS482,MonsterTable!$A:$B,MATCH(MonsterTable!$B$1,MonsterTable!$A$1:$B$1,0),0))),OR(ISBLANK(AU482),ISBLANK(AV482))),#N/A,
IFERROR(VLOOKUP(AS482,MonsterTable!$A:$B,MATCH(MonsterTable!$B$1,MonsterTable!$A$1:$B$1,0),0),
IF(OR(NOT(ISBLANK(AU482)),ISBLANK(AV482)),#N/A,
IF(AS482="empty","empty",
VLOOKUP(AS482,MonsterGroupTable!$A:$A,1,0)))))))</f>
        <v/>
      </c>
      <c r="BA482" s="2" t="str">
        <f>IF(AND(ISBLANK(AZ482),OR(NOT(ISBLANK(BB482)),NOT(ISBLANK(BC482)))),#N/A,
IF(ISBLANK(AZ482),"",
IF(AND(NOT(ISERROR(VLOOKUP(AZ482,MonsterTable!$A:$B,MATCH(MonsterTable!$B$1,MonsterTable!$A$1:$B$1,0),0))),OR(ISBLANK(BB482),ISBLANK(BC482))),#N/A,
IFERROR(VLOOKUP(AZ482,MonsterTable!$A:$B,MATCH(MonsterTable!$B$1,MonsterTable!$A$1:$B$1,0),0),
IF(OR(NOT(ISBLANK(BB482)),ISBLANK(BC482)),#N/A,
IF(AZ482="empty","empty",
VLOOKUP(AZ482,MonsterGroupTable!$A:$A,1,0)))))))</f>
        <v/>
      </c>
      <c r="BH482" s="2" t="str">
        <f>IF(AND(ISBLANK(BG482),OR(NOT(ISBLANK(BI482)),NOT(ISBLANK(BJ482)))),#N/A,
IF(ISBLANK(BG482),"",
IF(AND(NOT(ISERROR(VLOOKUP(BG482,MonsterTable!$A:$B,MATCH(MonsterTable!$B$1,MonsterTable!$A$1:$B$1,0),0))),OR(ISBLANK(BI482),ISBLANK(BJ482))),#N/A,
IFERROR(VLOOKUP(BG482,MonsterTable!$A:$B,MATCH(MonsterTable!$B$1,MonsterTable!$A$1:$B$1,0),0),
IF(OR(NOT(ISBLANK(BI482)),ISBLANK(BJ482)),#N/A,
IF(BG482="empty","empty",
VLOOKUP(BG482,MonsterGroupTable!$A:$A,1,0)))))))</f>
        <v/>
      </c>
      <c r="BO482" s="2" t="str">
        <f>IF(AND(ISBLANK(BN482),OR(NOT(ISBLANK(BP482)),NOT(ISBLANK(BQ482)))),#N/A,
IF(ISBLANK(BN482),"",
IF(AND(NOT(ISERROR(VLOOKUP(BN482,MonsterTable!$A:$B,MATCH(MonsterTable!$B$1,MonsterTable!$A$1:$B$1,0),0))),OR(ISBLANK(BP482),ISBLANK(BQ482))),#N/A,
IFERROR(VLOOKUP(BN482,MonsterTable!$A:$B,MATCH(MonsterTable!$B$1,MonsterTable!$A$1:$B$1,0),0),
IF(OR(NOT(ISBLANK(BP482)),ISBLANK(BQ482)),#N/A,
IF(BN482="empty","empty",
VLOOKUP(BN482,MonsterGroupTable!$A:$A,1,0)))))))</f>
        <v/>
      </c>
      <c r="BV482" s="2" t="str">
        <f>IF(AND(ISBLANK(BU482),OR(NOT(ISBLANK(BW482)),NOT(ISBLANK(BX482)))),#N/A,
IF(ISBLANK(BU482),"",
IF(AND(NOT(ISERROR(VLOOKUP(BU482,MonsterTable!$A:$B,MATCH(MonsterTable!$B$1,MonsterTable!$A$1:$B$1,0),0))),OR(ISBLANK(BW482),ISBLANK(BX482))),#N/A,
IFERROR(VLOOKUP(BU482,MonsterTable!$A:$B,MATCH(MonsterTable!$B$1,MonsterTable!$A$1:$B$1,0),0),
IF(OR(NOT(ISBLANK(BW482)),ISBLANK(BX482)),#N/A,
IF(BU482="empty","empty",
VLOOKUP(BU482,MonsterGroupTable!$A:$A,1,0)))))))</f>
        <v/>
      </c>
      <c r="CC482" s="2" t="str">
        <f>IF(AND(ISBLANK(CB482),OR(NOT(ISBLANK(CD482)),NOT(ISBLANK(CE482)))),#N/A,
IF(ISBLANK(CB482),"",
IF(AND(NOT(ISERROR(VLOOKUP(CB482,MonsterTable!$A:$B,MATCH(MonsterTable!$B$1,MonsterTable!$A$1:$B$1,0),0))),OR(ISBLANK(CD482),ISBLANK(CE482))),#N/A,
IFERROR(VLOOKUP(CB482,MonsterTable!$A:$B,MATCH(MonsterTable!$B$1,MonsterTable!$A$1:$B$1,0),0),
IF(OR(NOT(ISBLANK(CD482)),ISBLANK(CE482)),#N/A,
IF(CB482="empty","empty",
VLOOKUP(CB482,MonsterGroupTable!$A:$A,1,0)))))))</f>
        <v/>
      </c>
      <c r="CJ482" s="2" t="str">
        <f>IF(AND(ISBLANK(CI482),OR(NOT(ISBLANK(CK482)),NOT(ISBLANK(CL482)))),#N/A,
IF(ISBLANK(CI482),"",
IF(AND(NOT(ISERROR(VLOOKUP(CI482,MonsterTable!$A:$B,MATCH(MonsterTable!$B$1,MonsterTable!$A$1:$B$1,0),0))),OR(ISBLANK(CK482),ISBLANK(CL482))),#N/A,
IFERROR(VLOOKUP(CI482,MonsterTable!$A:$B,MATCH(MonsterTable!$B$1,MonsterTable!$A$1:$B$1,0),0),
IF(OR(NOT(ISBLANK(CK482)),ISBLANK(CL482)),#N/A,
IF(CI482="empty","empty",
VLOOKUP(CI482,MonsterGroupTable!$A:$A,1,0)))))))</f>
        <v/>
      </c>
    </row>
    <row r="483" spans="1:88">
      <c r="A483">
        <v>10482</v>
      </c>
      <c r="B483">
        <f t="shared" si="14"/>
        <v>1.1000000000000001</v>
      </c>
      <c r="C483">
        <f t="shared" si="14"/>
        <v>1.1000000000000001</v>
      </c>
      <c r="F483">
        <v>1680</v>
      </c>
      <c r="G483">
        <v>47159</v>
      </c>
      <c r="H483">
        <v>0</v>
      </c>
      <c r="I483">
        <v>0</v>
      </c>
      <c r="J483">
        <v>0</v>
      </c>
      <c r="K483" t="s">
        <v>28</v>
      </c>
      <c r="L483" t="s">
        <v>255</v>
      </c>
      <c r="M483" t="s">
        <v>79</v>
      </c>
      <c r="N483" t="s">
        <v>80</v>
      </c>
      <c r="O483">
        <v>0</v>
      </c>
      <c r="P483">
        <v>-4.75</v>
      </c>
      <c r="Q483">
        <v>-3.5</v>
      </c>
      <c r="R483">
        <v>4.75</v>
      </c>
      <c r="S483">
        <v>3</v>
      </c>
      <c r="T483">
        <v>-13.5</v>
      </c>
      <c r="U483">
        <v>2.5499999999999998</v>
      </c>
      <c r="V483">
        <v>-6.75</v>
      </c>
      <c r="W483" t="str">
        <f t="shared" si="15"/>
        <v>g109,5</v>
      </c>
      <c r="X483" s="1" t="s">
        <v>287</v>
      </c>
      <c r="Y483" s="2" t="str">
        <f>IF(AND(ISBLANK(X483),OR(NOT(ISBLANK(Z483)),NOT(ISBLANK(AA483)))),#N/A,
IF(ISBLANK(X483),"",
IF(AND(NOT(ISERROR(VLOOKUP(X483,MonsterTable!$A:$B,MATCH(MonsterTable!$B$1,MonsterTable!$A$1:$B$1,0),0))),OR(ISBLANK(Z483),ISBLANK(AA483))),#N/A,
IFERROR(VLOOKUP(X483,MonsterTable!$A:$B,MATCH(MonsterTable!$B$1,MonsterTable!$A$1:$B$1,0),0),
IF(OR(NOT(ISBLANK(Z483)),ISBLANK(AA483)),#N/A,
IF(X483="empty","empty",
VLOOKUP(X483,MonsterGroupTable!$A:$A,1,0)))))))</f>
        <v>g109</v>
      </c>
      <c r="AA483">
        <v>5</v>
      </c>
      <c r="AF483" s="2" t="str">
        <f>IF(AND(ISBLANK(AE483),OR(NOT(ISBLANK(AG483)),NOT(ISBLANK(AH483)))),#N/A,
IF(ISBLANK(AE483),"",
IF(AND(NOT(ISERROR(VLOOKUP(AE483,MonsterTable!$A:$B,MATCH(MonsterTable!$B$1,MonsterTable!$A$1:$B$1,0),0))),OR(ISBLANK(AG483),ISBLANK(AH483))),#N/A,
IFERROR(VLOOKUP(AE483,MonsterTable!$A:$B,MATCH(MonsterTable!$B$1,MonsterTable!$A$1:$B$1,0),0),
IF(OR(NOT(ISBLANK(AG483)),ISBLANK(AH483)),#N/A,
IF(AE483="empty","empty",
VLOOKUP(AE483,MonsterGroupTable!$A:$A,1,0)))))))</f>
        <v/>
      </c>
      <c r="AM483" s="2" t="str">
        <f>IF(AND(ISBLANK(AL483),OR(NOT(ISBLANK(AN483)),NOT(ISBLANK(AO483)))),#N/A,
IF(ISBLANK(AL483),"",
IF(AND(NOT(ISERROR(VLOOKUP(AL483,MonsterTable!$A:$B,MATCH(MonsterTable!$B$1,MonsterTable!$A$1:$B$1,0),0))),OR(ISBLANK(AN483),ISBLANK(AO483))),#N/A,
IFERROR(VLOOKUP(AL483,MonsterTable!$A:$B,MATCH(MonsterTable!$B$1,MonsterTable!$A$1:$B$1,0),0),
IF(OR(NOT(ISBLANK(AN483)),ISBLANK(AO483)),#N/A,
IF(AL483="empty","empty",
VLOOKUP(AL483,MonsterGroupTable!$A:$A,1,0)))))))</f>
        <v/>
      </c>
      <c r="AT483" s="2" t="str">
        <f>IF(AND(ISBLANK(AS483),OR(NOT(ISBLANK(AU483)),NOT(ISBLANK(AV483)))),#N/A,
IF(ISBLANK(AS483),"",
IF(AND(NOT(ISERROR(VLOOKUP(AS483,MonsterTable!$A:$B,MATCH(MonsterTable!$B$1,MonsterTable!$A$1:$B$1,0),0))),OR(ISBLANK(AU483),ISBLANK(AV483))),#N/A,
IFERROR(VLOOKUP(AS483,MonsterTable!$A:$B,MATCH(MonsterTable!$B$1,MonsterTable!$A$1:$B$1,0),0),
IF(OR(NOT(ISBLANK(AU483)),ISBLANK(AV483)),#N/A,
IF(AS483="empty","empty",
VLOOKUP(AS483,MonsterGroupTable!$A:$A,1,0)))))))</f>
        <v/>
      </c>
      <c r="BA483" s="2" t="str">
        <f>IF(AND(ISBLANK(AZ483),OR(NOT(ISBLANK(BB483)),NOT(ISBLANK(BC483)))),#N/A,
IF(ISBLANK(AZ483),"",
IF(AND(NOT(ISERROR(VLOOKUP(AZ483,MonsterTable!$A:$B,MATCH(MonsterTable!$B$1,MonsterTable!$A$1:$B$1,0),0))),OR(ISBLANK(BB483),ISBLANK(BC483))),#N/A,
IFERROR(VLOOKUP(AZ483,MonsterTable!$A:$B,MATCH(MonsterTable!$B$1,MonsterTable!$A$1:$B$1,0),0),
IF(OR(NOT(ISBLANK(BB483)),ISBLANK(BC483)),#N/A,
IF(AZ483="empty","empty",
VLOOKUP(AZ483,MonsterGroupTable!$A:$A,1,0)))))))</f>
        <v/>
      </c>
      <c r="BH483" s="2" t="str">
        <f>IF(AND(ISBLANK(BG483),OR(NOT(ISBLANK(BI483)),NOT(ISBLANK(BJ483)))),#N/A,
IF(ISBLANK(BG483),"",
IF(AND(NOT(ISERROR(VLOOKUP(BG483,MonsterTable!$A:$B,MATCH(MonsterTable!$B$1,MonsterTable!$A$1:$B$1,0),0))),OR(ISBLANK(BI483),ISBLANK(BJ483))),#N/A,
IFERROR(VLOOKUP(BG483,MonsterTable!$A:$B,MATCH(MonsterTable!$B$1,MonsterTable!$A$1:$B$1,0),0),
IF(OR(NOT(ISBLANK(BI483)),ISBLANK(BJ483)),#N/A,
IF(BG483="empty","empty",
VLOOKUP(BG483,MonsterGroupTable!$A:$A,1,0)))))))</f>
        <v/>
      </c>
      <c r="BO483" s="2" t="str">
        <f>IF(AND(ISBLANK(BN483),OR(NOT(ISBLANK(BP483)),NOT(ISBLANK(BQ483)))),#N/A,
IF(ISBLANK(BN483),"",
IF(AND(NOT(ISERROR(VLOOKUP(BN483,MonsterTable!$A:$B,MATCH(MonsterTable!$B$1,MonsterTable!$A$1:$B$1,0),0))),OR(ISBLANK(BP483),ISBLANK(BQ483))),#N/A,
IFERROR(VLOOKUP(BN483,MonsterTable!$A:$B,MATCH(MonsterTable!$B$1,MonsterTable!$A$1:$B$1,0),0),
IF(OR(NOT(ISBLANK(BP483)),ISBLANK(BQ483)),#N/A,
IF(BN483="empty","empty",
VLOOKUP(BN483,MonsterGroupTable!$A:$A,1,0)))))))</f>
        <v/>
      </c>
      <c r="BV483" s="2" t="str">
        <f>IF(AND(ISBLANK(BU483),OR(NOT(ISBLANK(BW483)),NOT(ISBLANK(BX483)))),#N/A,
IF(ISBLANK(BU483),"",
IF(AND(NOT(ISERROR(VLOOKUP(BU483,MonsterTable!$A:$B,MATCH(MonsterTable!$B$1,MonsterTable!$A$1:$B$1,0),0))),OR(ISBLANK(BW483),ISBLANK(BX483))),#N/A,
IFERROR(VLOOKUP(BU483,MonsterTable!$A:$B,MATCH(MonsterTable!$B$1,MonsterTable!$A$1:$B$1,0),0),
IF(OR(NOT(ISBLANK(BW483)),ISBLANK(BX483)),#N/A,
IF(BU483="empty","empty",
VLOOKUP(BU483,MonsterGroupTable!$A:$A,1,0)))))))</f>
        <v/>
      </c>
      <c r="CC483" s="2" t="str">
        <f>IF(AND(ISBLANK(CB483),OR(NOT(ISBLANK(CD483)),NOT(ISBLANK(CE483)))),#N/A,
IF(ISBLANK(CB483),"",
IF(AND(NOT(ISERROR(VLOOKUP(CB483,MonsterTable!$A:$B,MATCH(MonsterTable!$B$1,MonsterTable!$A$1:$B$1,0),0))),OR(ISBLANK(CD483),ISBLANK(CE483))),#N/A,
IFERROR(VLOOKUP(CB483,MonsterTable!$A:$B,MATCH(MonsterTable!$B$1,MonsterTable!$A$1:$B$1,0),0),
IF(OR(NOT(ISBLANK(CD483)),ISBLANK(CE483)),#N/A,
IF(CB483="empty","empty",
VLOOKUP(CB483,MonsterGroupTable!$A:$A,1,0)))))))</f>
        <v/>
      </c>
      <c r="CJ483" s="2" t="str">
        <f>IF(AND(ISBLANK(CI483),OR(NOT(ISBLANK(CK483)),NOT(ISBLANK(CL483)))),#N/A,
IF(ISBLANK(CI483),"",
IF(AND(NOT(ISERROR(VLOOKUP(CI483,MonsterTable!$A:$B,MATCH(MonsterTable!$B$1,MonsterTable!$A$1:$B$1,0),0))),OR(ISBLANK(CK483),ISBLANK(CL483))),#N/A,
IFERROR(VLOOKUP(CI483,MonsterTable!$A:$B,MATCH(MonsterTable!$B$1,MonsterTable!$A$1:$B$1,0),0),
IF(OR(NOT(ISBLANK(CK483)),ISBLANK(CL483)),#N/A,
IF(CI483="empty","empty",
VLOOKUP(CI483,MonsterGroupTable!$A:$A,1,0)))))))</f>
        <v/>
      </c>
    </row>
    <row r="484" spans="1:88">
      <c r="A484">
        <v>10483</v>
      </c>
      <c r="B484">
        <f t="shared" si="14"/>
        <v>1.1000000000000001</v>
      </c>
      <c r="C484">
        <f t="shared" si="14"/>
        <v>1.1000000000000001</v>
      </c>
      <c r="F484">
        <v>1680</v>
      </c>
      <c r="G484">
        <v>47411</v>
      </c>
      <c r="H484">
        <v>0</v>
      </c>
      <c r="I484">
        <v>0</v>
      </c>
      <c r="J484">
        <v>0</v>
      </c>
      <c r="K484" t="s">
        <v>28</v>
      </c>
      <c r="L484" t="s">
        <v>255</v>
      </c>
      <c r="M484" t="s">
        <v>79</v>
      </c>
      <c r="N484" t="s">
        <v>80</v>
      </c>
      <c r="O484">
        <v>0</v>
      </c>
      <c r="P484">
        <v>-4.75</v>
      </c>
      <c r="Q484">
        <v>-3.5</v>
      </c>
      <c r="R484">
        <v>4.75</v>
      </c>
      <c r="S484">
        <v>3</v>
      </c>
      <c r="T484">
        <v>-13.5</v>
      </c>
      <c r="U484">
        <v>2.5499999999999998</v>
      </c>
      <c r="V484">
        <v>-6.75</v>
      </c>
      <c r="W484" t="str">
        <f t="shared" si="15"/>
        <v>g109,5</v>
      </c>
      <c r="X484" s="1" t="s">
        <v>287</v>
      </c>
      <c r="Y484" s="2" t="str">
        <f>IF(AND(ISBLANK(X484),OR(NOT(ISBLANK(Z484)),NOT(ISBLANK(AA484)))),#N/A,
IF(ISBLANK(X484),"",
IF(AND(NOT(ISERROR(VLOOKUP(X484,MonsterTable!$A:$B,MATCH(MonsterTable!$B$1,MonsterTable!$A$1:$B$1,0),0))),OR(ISBLANK(Z484),ISBLANK(AA484))),#N/A,
IFERROR(VLOOKUP(X484,MonsterTable!$A:$B,MATCH(MonsterTable!$B$1,MonsterTable!$A$1:$B$1,0),0),
IF(OR(NOT(ISBLANK(Z484)),ISBLANK(AA484)),#N/A,
IF(X484="empty","empty",
VLOOKUP(X484,MonsterGroupTable!$A:$A,1,0)))))))</f>
        <v>g109</v>
      </c>
      <c r="AA484">
        <v>5</v>
      </c>
      <c r="AF484" s="2" t="str">
        <f>IF(AND(ISBLANK(AE484),OR(NOT(ISBLANK(AG484)),NOT(ISBLANK(AH484)))),#N/A,
IF(ISBLANK(AE484),"",
IF(AND(NOT(ISERROR(VLOOKUP(AE484,MonsterTable!$A:$B,MATCH(MonsterTable!$B$1,MonsterTable!$A$1:$B$1,0),0))),OR(ISBLANK(AG484),ISBLANK(AH484))),#N/A,
IFERROR(VLOOKUP(AE484,MonsterTable!$A:$B,MATCH(MonsterTable!$B$1,MonsterTable!$A$1:$B$1,0),0),
IF(OR(NOT(ISBLANK(AG484)),ISBLANK(AH484)),#N/A,
IF(AE484="empty","empty",
VLOOKUP(AE484,MonsterGroupTable!$A:$A,1,0)))))))</f>
        <v/>
      </c>
      <c r="AM484" s="2" t="str">
        <f>IF(AND(ISBLANK(AL484),OR(NOT(ISBLANK(AN484)),NOT(ISBLANK(AO484)))),#N/A,
IF(ISBLANK(AL484),"",
IF(AND(NOT(ISERROR(VLOOKUP(AL484,MonsterTable!$A:$B,MATCH(MonsterTable!$B$1,MonsterTable!$A$1:$B$1,0),0))),OR(ISBLANK(AN484),ISBLANK(AO484))),#N/A,
IFERROR(VLOOKUP(AL484,MonsterTable!$A:$B,MATCH(MonsterTable!$B$1,MonsterTable!$A$1:$B$1,0),0),
IF(OR(NOT(ISBLANK(AN484)),ISBLANK(AO484)),#N/A,
IF(AL484="empty","empty",
VLOOKUP(AL484,MonsterGroupTable!$A:$A,1,0)))))))</f>
        <v/>
      </c>
      <c r="AT484" s="2" t="str">
        <f>IF(AND(ISBLANK(AS484),OR(NOT(ISBLANK(AU484)),NOT(ISBLANK(AV484)))),#N/A,
IF(ISBLANK(AS484),"",
IF(AND(NOT(ISERROR(VLOOKUP(AS484,MonsterTable!$A:$B,MATCH(MonsterTable!$B$1,MonsterTable!$A$1:$B$1,0),0))),OR(ISBLANK(AU484),ISBLANK(AV484))),#N/A,
IFERROR(VLOOKUP(AS484,MonsterTable!$A:$B,MATCH(MonsterTable!$B$1,MonsterTable!$A$1:$B$1,0),0),
IF(OR(NOT(ISBLANK(AU484)),ISBLANK(AV484)),#N/A,
IF(AS484="empty","empty",
VLOOKUP(AS484,MonsterGroupTable!$A:$A,1,0)))))))</f>
        <v/>
      </c>
      <c r="BA484" s="2" t="str">
        <f>IF(AND(ISBLANK(AZ484),OR(NOT(ISBLANK(BB484)),NOT(ISBLANK(BC484)))),#N/A,
IF(ISBLANK(AZ484),"",
IF(AND(NOT(ISERROR(VLOOKUP(AZ484,MonsterTable!$A:$B,MATCH(MonsterTable!$B$1,MonsterTable!$A$1:$B$1,0),0))),OR(ISBLANK(BB484),ISBLANK(BC484))),#N/A,
IFERROR(VLOOKUP(AZ484,MonsterTable!$A:$B,MATCH(MonsterTable!$B$1,MonsterTable!$A$1:$B$1,0),0),
IF(OR(NOT(ISBLANK(BB484)),ISBLANK(BC484)),#N/A,
IF(AZ484="empty","empty",
VLOOKUP(AZ484,MonsterGroupTable!$A:$A,1,0)))))))</f>
        <v/>
      </c>
      <c r="BH484" s="2" t="str">
        <f>IF(AND(ISBLANK(BG484),OR(NOT(ISBLANK(BI484)),NOT(ISBLANK(BJ484)))),#N/A,
IF(ISBLANK(BG484),"",
IF(AND(NOT(ISERROR(VLOOKUP(BG484,MonsterTable!$A:$B,MATCH(MonsterTable!$B$1,MonsterTable!$A$1:$B$1,0),0))),OR(ISBLANK(BI484),ISBLANK(BJ484))),#N/A,
IFERROR(VLOOKUP(BG484,MonsterTable!$A:$B,MATCH(MonsterTable!$B$1,MonsterTable!$A$1:$B$1,0),0),
IF(OR(NOT(ISBLANK(BI484)),ISBLANK(BJ484)),#N/A,
IF(BG484="empty","empty",
VLOOKUP(BG484,MonsterGroupTable!$A:$A,1,0)))))))</f>
        <v/>
      </c>
      <c r="BO484" s="2" t="str">
        <f>IF(AND(ISBLANK(BN484),OR(NOT(ISBLANK(BP484)),NOT(ISBLANK(BQ484)))),#N/A,
IF(ISBLANK(BN484),"",
IF(AND(NOT(ISERROR(VLOOKUP(BN484,MonsterTable!$A:$B,MATCH(MonsterTable!$B$1,MonsterTable!$A$1:$B$1,0),0))),OR(ISBLANK(BP484),ISBLANK(BQ484))),#N/A,
IFERROR(VLOOKUP(BN484,MonsterTable!$A:$B,MATCH(MonsterTable!$B$1,MonsterTable!$A$1:$B$1,0),0),
IF(OR(NOT(ISBLANK(BP484)),ISBLANK(BQ484)),#N/A,
IF(BN484="empty","empty",
VLOOKUP(BN484,MonsterGroupTable!$A:$A,1,0)))))))</f>
        <v/>
      </c>
      <c r="BV484" s="2" t="str">
        <f>IF(AND(ISBLANK(BU484),OR(NOT(ISBLANK(BW484)),NOT(ISBLANK(BX484)))),#N/A,
IF(ISBLANK(BU484),"",
IF(AND(NOT(ISERROR(VLOOKUP(BU484,MonsterTable!$A:$B,MATCH(MonsterTable!$B$1,MonsterTable!$A$1:$B$1,0),0))),OR(ISBLANK(BW484),ISBLANK(BX484))),#N/A,
IFERROR(VLOOKUP(BU484,MonsterTable!$A:$B,MATCH(MonsterTable!$B$1,MonsterTable!$A$1:$B$1,0),0),
IF(OR(NOT(ISBLANK(BW484)),ISBLANK(BX484)),#N/A,
IF(BU484="empty","empty",
VLOOKUP(BU484,MonsterGroupTable!$A:$A,1,0)))))))</f>
        <v/>
      </c>
      <c r="CC484" s="2" t="str">
        <f>IF(AND(ISBLANK(CB484),OR(NOT(ISBLANK(CD484)),NOT(ISBLANK(CE484)))),#N/A,
IF(ISBLANK(CB484),"",
IF(AND(NOT(ISERROR(VLOOKUP(CB484,MonsterTable!$A:$B,MATCH(MonsterTable!$B$1,MonsterTable!$A$1:$B$1,0),0))),OR(ISBLANK(CD484),ISBLANK(CE484))),#N/A,
IFERROR(VLOOKUP(CB484,MonsterTable!$A:$B,MATCH(MonsterTable!$B$1,MonsterTable!$A$1:$B$1,0),0),
IF(OR(NOT(ISBLANK(CD484)),ISBLANK(CE484)),#N/A,
IF(CB484="empty","empty",
VLOOKUP(CB484,MonsterGroupTable!$A:$A,1,0)))))))</f>
        <v/>
      </c>
      <c r="CJ484" s="2" t="str">
        <f>IF(AND(ISBLANK(CI484),OR(NOT(ISBLANK(CK484)),NOT(ISBLANK(CL484)))),#N/A,
IF(ISBLANK(CI484),"",
IF(AND(NOT(ISERROR(VLOOKUP(CI484,MonsterTable!$A:$B,MATCH(MonsterTable!$B$1,MonsterTable!$A$1:$B$1,0),0))),OR(ISBLANK(CK484),ISBLANK(CL484))),#N/A,
IFERROR(VLOOKUP(CI484,MonsterTable!$A:$B,MATCH(MonsterTable!$B$1,MonsterTable!$A$1:$B$1,0),0),
IF(OR(NOT(ISBLANK(CK484)),ISBLANK(CL484)),#N/A,
IF(CI484="empty","empty",
VLOOKUP(CI484,MonsterGroupTable!$A:$A,1,0)))))))</f>
        <v/>
      </c>
    </row>
    <row r="485" spans="1:88">
      <c r="A485">
        <v>10484</v>
      </c>
      <c r="B485">
        <f t="shared" si="14"/>
        <v>1.1000000000000001</v>
      </c>
      <c r="C485">
        <f t="shared" si="14"/>
        <v>1.1000000000000001</v>
      </c>
      <c r="F485">
        <v>1680</v>
      </c>
      <c r="G485">
        <v>47663</v>
      </c>
      <c r="H485">
        <v>0</v>
      </c>
      <c r="I485">
        <v>0</v>
      </c>
      <c r="J485">
        <v>0</v>
      </c>
      <c r="K485" t="s">
        <v>28</v>
      </c>
      <c r="L485" t="s">
        <v>255</v>
      </c>
      <c r="M485" t="s">
        <v>79</v>
      </c>
      <c r="N485" t="s">
        <v>80</v>
      </c>
      <c r="O485">
        <v>0</v>
      </c>
      <c r="P485">
        <v>-4.75</v>
      </c>
      <c r="Q485">
        <v>-3.5</v>
      </c>
      <c r="R485">
        <v>4.75</v>
      </c>
      <c r="S485">
        <v>3</v>
      </c>
      <c r="T485">
        <v>-13.5</v>
      </c>
      <c r="U485">
        <v>2.5499999999999998</v>
      </c>
      <c r="V485">
        <v>-6.75</v>
      </c>
      <c r="W485" t="str">
        <f t="shared" si="15"/>
        <v>g109,5</v>
      </c>
      <c r="X485" s="1" t="s">
        <v>287</v>
      </c>
      <c r="Y485" s="2" t="str">
        <f>IF(AND(ISBLANK(X485),OR(NOT(ISBLANK(Z485)),NOT(ISBLANK(AA485)))),#N/A,
IF(ISBLANK(X485),"",
IF(AND(NOT(ISERROR(VLOOKUP(X485,MonsterTable!$A:$B,MATCH(MonsterTable!$B$1,MonsterTable!$A$1:$B$1,0),0))),OR(ISBLANK(Z485),ISBLANK(AA485))),#N/A,
IFERROR(VLOOKUP(X485,MonsterTable!$A:$B,MATCH(MonsterTable!$B$1,MonsterTable!$A$1:$B$1,0),0),
IF(OR(NOT(ISBLANK(Z485)),ISBLANK(AA485)),#N/A,
IF(X485="empty","empty",
VLOOKUP(X485,MonsterGroupTable!$A:$A,1,0)))))))</f>
        <v>g109</v>
      </c>
      <c r="AA485">
        <v>5</v>
      </c>
      <c r="AF485" s="2" t="str">
        <f>IF(AND(ISBLANK(AE485),OR(NOT(ISBLANK(AG485)),NOT(ISBLANK(AH485)))),#N/A,
IF(ISBLANK(AE485),"",
IF(AND(NOT(ISERROR(VLOOKUP(AE485,MonsterTable!$A:$B,MATCH(MonsterTable!$B$1,MonsterTable!$A$1:$B$1,0),0))),OR(ISBLANK(AG485),ISBLANK(AH485))),#N/A,
IFERROR(VLOOKUP(AE485,MonsterTable!$A:$B,MATCH(MonsterTable!$B$1,MonsterTable!$A$1:$B$1,0),0),
IF(OR(NOT(ISBLANK(AG485)),ISBLANK(AH485)),#N/A,
IF(AE485="empty","empty",
VLOOKUP(AE485,MonsterGroupTable!$A:$A,1,0)))))))</f>
        <v/>
      </c>
      <c r="AM485" s="2" t="str">
        <f>IF(AND(ISBLANK(AL485),OR(NOT(ISBLANK(AN485)),NOT(ISBLANK(AO485)))),#N/A,
IF(ISBLANK(AL485),"",
IF(AND(NOT(ISERROR(VLOOKUP(AL485,MonsterTable!$A:$B,MATCH(MonsterTable!$B$1,MonsterTable!$A$1:$B$1,0),0))),OR(ISBLANK(AN485),ISBLANK(AO485))),#N/A,
IFERROR(VLOOKUP(AL485,MonsterTable!$A:$B,MATCH(MonsterTable!$B$1,MonsterTable!$A$1:$B$1,0),0),
IF(OR(NOT(ISBLANK(AN485)),ISBLANK(AO485)),#N/A,
IF(AL485="empty","empty",
VLOOKUP(AL485,MonsterGroupTable!$A:$A,1,0)))))))</f>
        <v/>
      </c>
      <c r="AT485" s="2" t="str">
        <f>IF(AND(ISBLANK(AS485),OR(NOT(ISBLANK(AU485)),NOT(ISBLANK(AV485)))),#N/A,
IF(ISBLANK(AS485),"",
IF(AND(NOT(ISERROR(VLOOKUP(AS485,MonsterTable!$A:$B,MATCH(MonsterTable!$B$1,MonsterTable!$A$1:$B$1,0),0))),OR(ISBLANK(AU485),ISBLANK(AV485))),#N/A,
IFERROR(VLOOKUP(AS485,MonsterTable!$A:$B,MATCH(MonsterTable!$B$1,MonsterTable!$A$1:$B$1,0),0),
IF(OR(NOT(ISBLANK(AU485)),ISBLANK(AV485)),#N/A,
IF(AS485="empty","empty",
VLOOKUP(AS485,MonsterGroupTable!$A:$A,1,0)))))))</f>
        <v/>
      </c>
      <c r="BA485" s="2" t="str">
        <f>IF(AND(ISBLANK(AZ485),OR(NOT(ISBLANK(BB485)),NOT(ISBLANK(BC485)))),#N/A,
IF(ISBLANK(AZ485),"",
IF(AND(NOT(ISERROR(VLOOKUP(AZ485,MonsterTable!$A:$B,MATCH(MonsterTable!$B$1,MonsterTable!$A$1:$B$1,0),0))),OR(ISBLANK(BB485),ISBLANK(BC485))),#N/A,
IFERROR(VLOOKUP(AZ485,MonsterTable!$A:$B,MATCH(MonsterTable!$B$1,MonsterTable!$A$1:$B$1,0),0),
IF(OR(NOT(ISBLANK(BB485)),ISBLANK(BC485)),#N/A,
IF(AZ485="empty","empty",
VLOOKUP(AZ485,MonsterGroupTable!$A:$A,1,0)))))))</f>
        <v/>
      </c>
      <c r="BH485" s="2" t="str">
        <f>IF(AND(ISBLANK(BG485),OR(NOT(ISBLANK(BI485)),NOT(ISBLANK(BJ485)))),#N/A,
IF(ISBLANK(BG485),"",
IF(AND(NOT(ISERROR(VLOOKUP(BG485,MonsterTable!$A:$B,MATCH(MonsterTable!$B$1,MonsterTable!$A$1:$B$1,0),0))),OR(ISBLANK(BI485),ISBLANK(BJ485))),#N/A,
IFERROR(VLOOKUP(BG485,MonsterTable!$A:$B,MATCH(MonsterTable!$B$1,MonsterTable!$A$1:$B$1,0),0),
IF(OR(NOT(ISBLANK(BI485)),ISBLANK(BJ485)),#N/A,
IF(BG485="empty","empty",
VLOOKUP(BG485,MonsterGroupTable!$A:$A,1,0)))))))</f>
        <v/>
      </c>
      <c r="BO485" s="2" t="str">
        <f>IF(AND(ISBLANK(BN485),OR(NOT(ISBLANK(BP485)),NOT(ISBLANK(BQ485)))),#N/A,
IF(ISBLANK(BN485),"",
IF(AND(NOT(ISERROR(VLOOKUP(BN485,MonsterTable!$A:$B,MATCH(MonsterTable!$B$1,MonsterTable!$A$1:$B$1,0),0))),OR(ISBLANK(BP485),ISBLANK(BQ485))),#N/A,
IFERROR(VLOOKUP(BN485,MonsterTable!$A:$B,MATCH(MonsterTable!$B$1,MonsterTable!$A$1:$B$1,0),0),
IF(OR(NOT(ISBLANK(BP485)),ISBLANK(BQ485)),#N/A,
IF(BN485="empty","empty",
VLOOKUP(BN485,MonsterGroupTable!$A:$A,1,0)))))))</f>
        <v/>
      </c>
      <c r="BV485" s="2" t="str">
        <f>IF(AND(ISBLANK(BU485),OR(NOT(ISBLANK(BW485)),NOT(ISBLANK(BX485)))),#N/A,
IF(ISBLANK(BU485),"",
IF(AND(NOT(ISERROR(VLOOKUP(BU485,MonsterTable!$A:$B,MATCH(MonsterTable!$B$1,MonsterTable!$A$1:$B$1,0),0))),OR(ISBLANK(BW485),ISBLANK(BX485))),#N/A,
IFERROR(VLOOKUP(BU485,MonsterTable!$A:$B,MATCH(MonsterTable!$B$1,MonsterTable!$A$1:$B$1,0),0),
IF(OR(NOT(ISBLANK(BW485)),ISBLANK(BX485)),#N/A,
IF(BU485="empty","empty",
VLOOKUP(BU485,MonsterGroupTable!$A:$A,1,0)))))))</f>
        <v/>
      </c>
      <c r="CC485" s="2" t="str">
        <f>IF(AND(ISBLANK(CB485),OR(NOT(ISBLANK(CD485)),NOT(ISBLANK(CE485)))),#N/A,
IF(ISBLANK(CB485),"",
IF(AND(NOT(ISERROR(VLOOKUP(CB485,MonsterTable!$A:$B,MATCH(MonsterTable!$B$1,MonsterTable!$A$1:$B$1,0),0))),OR(ISBLANK(CD485),ISBLANK(CE485))),#N/A,
IFERROR(VLOOKUP(CB485,MonsterTable!$A:$B,MATCH(MonsterTable!$B$1,MonsterTable!$A$1:$B$1,0),0),
IF(OR(NOT(ISBLANK(CD485)),ISBLANK(CE485)),#N/A,
IF(CB485="empty","empty",
VLOOKUP(CB485,MonsterGroupTable!$A:$A,1,0)))))))</f>
        <v/>
      </c>
      <c r="CJ485" s="2" t="str">
        <f>IF(AND(ISBLANK(CI485),OR(NOT(ISBLANK(CK485)),NOT(ISBLANK(CL485)))),#N/A,
IF(ISBLANK(CI485),"",
IF(AND(NOT(ISERROR(VLOOKUP(CI485,MonsterTable!$A:$B,MATCH(MonsterTable!$B$1,MonsterTable!$A$1:$B$1,0),0))),OR(ISBLANK(CK485),ISBLANK(CL485))),#N/A,
IFERROR(VLOOKUP(CI485,MonsterTable!$A:$B,MATCH(MonsterTable!$B$1,MonsterTable!$A$1:$B$1,0),0),
IF(OR(NOT(ISBLANK(CK485)),ISBLANK(CL485)),#N/A,
IF(CI485="empty","empty",
VLOOKUP(CI485,MonsterGroupTable!$A:$A,1,0)))))))</f>
        <v/>
      </c>
    </row>
    <row r="486" spans="1:88">
      <c r="A486">
        <v>10485</v>
      </c>
      <c r="B486">
        <f t="shared" si="14"/>
        <v>1.1000000000000001</v>
      </c>
      <c r="C486">
        <f t="shared" si="14"/>
        <v>1.1000000000000001</v>
      </c>
      <c r="F486">
        <v>1680</v>
      </c>
      <c r="G486">
        <v>47915</v>
      </c>
      <c r="H486">
        <v>0</v>
      </c>
      <c r="I486">
        <v>0</v>
      </c>
      <c r="J486">
        <v>0</v>
      </c>
      <c r="K486" t="s">
        <v>28</v>
      </c>
      <c r="L486" t="s">
        <v>255</v>
      </c>
      <c r="M486" t="s">
        <v>79</v>
      </c>
      <c r="N486" t="s">
        <v>80</v>
      </c>
      <c r="O486">
        <v>0</v>
      </c>
      <c r="P486">
        <v>-4.75</v>
      </c>
      <c r="Q486">
        <v>-3.5</v>
      </c>
      <c r="R486">
        <v>4.75</v>
      </c>
      <c r="S486">
        <v>3</v>
      </c>
      <c r="T486">
        <v>-13.5</v>
      </c>
      <c r="U486">
        <v>2.5499999999999998</v>
      </c>
      <c r="V486">
        <v>-6.75</v>
      </c>
      <c r="W486" t="str">
        <f t="shared" si="15"/>
        <v>g109,5</v>
      </c>
      <c r="X486" s="1" t="s">
        <v>287</v>
      </c>
      <c r="Y486" s="2" t="str">
        <f>IF(AND(ISBLANK(X486),OR(NOT(ISBLANK(Z486)),NOT(ISBLANK(AA486)))),#N/A,
IF(ISBLANK(X486),"",
IF(AND(NOT(ISERROR(VLOOKUP(X486,MonsterTable!$A:$B,MATCH(MonsterTable!$B$1,MonsterTable!$A$1:$B$1,0),0))),OR(ISBLANK(Z486),ISBLANK(AA486))),#N/A,
IFERROR(VLOOKUP(X486,MonsterTable!$A:$B,MATCH(MonsterTable!$B$1,MonsterTable!$A$1:$B$1,0),0),
IF(OR(NOT(ISBLANK(Z486)),ISBLANK(AA486)),#N/A,
IF(X486="empty","empty",
VLOOKUP(X486,MonsterGroupTable!$A:$A,1,0)))))))</f>
        <v>g109</v>
      </c>
      <c r="AA486">
        <v>5</v>
      </c>
      <c r="AF486" s="2" t="str">
        <f>IF(AND(ISBLANK(AE486),OR(NOT(ISBLANK(AG486)),NOT(ISBLANK(AH486)))),#N/A,
IF(ISBLANK(AE486),"",
IF(AND(NOT(ISERROR(VLOOKUP(AE486,MonsterTable!$A:$B,MATCH(MonsterTable!$B$1,MonsterTable!$A$1:$B$1,0),0))),OR(ISBLANK(AG486),ISBLANK(AH486))),#N/A,
IFERROR(VLOOKUP(AE486,MonsterTable!$A:$B,MATCH(MonsterTable!$B$1,MonsterTable!$A$1:$B$1,0),0),
IF(OR(NOT(ISBLANK(AG486)),ISBLANK(AH486)),#N/A,
IF(AE486="empty","empty",
VLOOKUP(AE486,MonsterGroupTable!$A:$A,1,0)))))))</f>
        <v/>
      </c>
      <c r="AM486" s="2" t="str">
        <f>IF(AND(ISBLANK(AL486),OR(NOT(ISBLANK(AN486)),NOT(ISBLANK(AO486)))),#N/A,
IF(ISBLANK(AL486),"",
IF(AND(NOT(ISERROR(VLOOKUP(AL486,MonsterTable!$A:$B,MATCH(MonsterTable!$B$1,MonsterTable!$A$1:$B$1,0),0))),OR(ISBLANK(AN486),ISBLANK(AO486))),#N/A,
IFERROR(VLOOKUP(AL486,MonsterTable!$A:$B,MATCH(MonsterTable!$B$1,MonsterTable!$A$1:$B$1,0),0),
IF(OR(NOT(ISBLANK(AN486)),ISBLANK(AO486)),#N/A,
IF(AL486="empty","empty",
VLOOKUP(AL486,MonsterGroupTable!$A:$A,1,0)))))))</f>
        <v/>
      </c>
      <c r="AT486" s="2" t="str">
        <f>IF(AND(ISBLANK(AS486),OR(NOT(ISBLANK(AU486)),NOT(ISBLANK(AV486)))),#N/A,
IF(ISBLANK(AS486),"",
IF(AND(NOT(ISERROR(VLOOKUP(AS486,MonsterTable!$A:$B,MATCH(MonsterTable!$B$1,MonsterTable!$A$1:$B$1,0),0))),OR(ISBLANK(AU486),ISBLANK(AV486))),#N/A,
IFERROR(VLOOKUP(AS486,MonsterTable!$A:$B,MATCH(MonsterTable!$B$1,MonsterTable!$A$1:$B$1,0),0),
IF(OR(NOT(ISBLANK(AU486)),ISBLANK(AV486)),#N/A,
IF(AS486="empty","empty",
VLOOKUP(AS486,MonsterGroupTable!$A:$A,1,0)))))))</f>
        <v/>
      </c>
      <c r="BA486" s="2" t="str">
        <f>IF(AND(ISBLANK(AZ486),OR(NOT(ISBLANK(BB486)),NOT(ISBLANK(BC486)))),#N/A,
IF(ISBLANK(AZ486),"",
IF(AND(NOT(ISERROR(VLOOKUP(AZ486,MonsterTable!$A:$B,MATCH(MonsterTable!$B$1,MonsterTable!$A$1:$B$1,0),0))),OR(ISBLANK(BB486),ISBLANK(BC486))),#N/A,
IFERROR(VLOOKUP(AZ486,MonsterTable!$A:$B,MATCH(MonsterTable!$B$1,MonsterTable!$A$1:$B$1,0),0),
IF(OR(NOT(ISBLANK(BB486)),ISBLANK(BC486)),#N/A,
IF(AZ486="empty","empty",
VLOOKUP(AZ486,MonsterGroupTable!$A:$A,1,0)))))))</f>
        <v/>
      </c>
      <c r="BH486" s="2" t="str">
        <f>IF(AND(ISBLANK(BG486),OR(NOT(ISBLANK(BI486)),NOT(ISBLANK(BJ486)))),#N/A,
IF(ISBLANK(BG486),"",
IF(AND(NOT(ISERROR(VLOOKUP(BG486,MonsterTable!$A:$B,MATCH(MonsterTable!$B$1,MonsterTable!$A$1:$B$1,0),0))),OR(ISBLANK(BI486),ISBLANK(BJ486))),#N/A,
IFERROR(VLOOKUP(BG486,MonsterTable!$A:$B,MATCH(MonsterTable!$B$1,MonsterTable!$A$1:$B$1,0),0),
IF(OR(NOT(ISBLANK(BI486)),ISBLANK(BJ486)),#N/A,
IF(BG486="empty","empty",
VLOOKUP(BG486,MonsterGroupTable!$A:$A,1,0)))))))</f>
        <v/>
      </c>
      <c r="BO486" s="2" t="str">
        <f>IF(AND(ISBLANK(BN486),OR(NOT(ISBLANK(BP486)),NOT(ISBLANK(BQ486)))),#N/A,
IF(ISBLANK(BN486),"",
IF(AND(NOT(ISERROR(VLOOKUP(BN486,MonsterTable!$A:$B,MATCH(MonsterTable!$B$1,MonsterTable!$A$1:$B$1,0),0))),OR(ISBLANK(BP486),ISBLANK(BQ486))),#N/A,
IFERROR(VLOOKUP(BN486,MonsterTable!$A:$B,MATCH(MonsterTable!$B$1,MonsterTable!$A$1:$B$1,0),0),
IF(OR(NOT(ISBLANK(BP486)),ISBLANK(BQ486)),#N/A,
IF(BN486="empty","empty",
VLOOKUP(BN486,MonsterGroupTable!$A:$A,1,0)))))))</f>
        <v/>
      </c>
      <c r="BV486" s="2" t="str">
        <f>IF(AND(ISBLANK(BU486),OR(NOT(ISBLANK(BW486)),NOT(ISBLANK(BX486)))),#N/A,
IF(ISBLANK(BU486),"",
IF(AND(NOT(ISERROR(VLOOKUP(BU486,MonsterTable!$A:$B,MATCH(MonsterTable!$B$1,MonsterTable!$A$1:$B$1,0),0))),OR(ISBLANK(BW486),ISBLANK(BX486))),#N/A,
IFERROR(VLOOKUP(BU486,MonsterTable!$A:$B,MATCH(MonsterTable!$B$1,MonsterTable!$A$1:$B$1,0),0),
IF(OR(NOT(ISBLANK(BW486)),ISBLANK(BX486)),#N/A,
IF(BU486="empty","empty",
VLOOKUP(BU486,MonsterGroupTable!$A:$A,1,0)))))))</f>
        <v/>
      </c>
      <c r="CC486" s="2" t="str">
        <f>IF(AND(ISBLANK(CB486),OR(NOT(ISBLANK(CD486)),NOT(ISBLANK(CE486)))),#N/A,
IF(ISBLANK(CB486),"",
IF(AND(NOT(ISERROR(VLOOKUP(CB486,MonsterTable!$A:$B,MATCH(MonsterTable!$B$1,MonsterTable!$A$1:$B$1,0),0))),OR(ISBLANK(CD486),ISBLANK(CE486))),#N/A,
IFERROR(VLOOKUP(CB486,MonsterTable!$A:$B,MATCH(MonsterTable!$B$1,MonsterTable!$A$1:$B$1,0),0),
IF(OR(NOT(ISBLANK(CD486)),ISBLANK(CE486)),#N/A,
IF(CB486="empty","empty",
VLOOKUP(CB486,MonsterGroupTable!$A:$A,1,0)))))))</f>
        <v/>
      </c>
      <c r="CJ486" s="2" t="str">
        <f>IF(AND(ISBLANK(CI486),OR(NOT(ISBLANK(CK486)),NOT(ISBLANK(CL486)))),#N/A,
IF(ISBLANK(CI486),"",
IF(AND(NOT(ISERROR(VLOOKUP(CI486,MonsterTable!$A:$B,MATCH(MonsterTable!$B$1,MonsterTable!$A$1:$B$1,0),0))),OR(ISBLANK(CK486),ISBLANK(CL486))),#N/A,
IFERROR(VLOOKUP(CI486,MonsterTable!$A:$B,MATCH(MonsterTable!$B$1,MonsterTable!$A$1:$B$1,0),0),
IF(OR(NOT(ISBLANK(CK486)),ISBLANK(CL486)),#N/A,
IF(CI486="empty","empty",
VLOOKUP(CI486,MonsterGroupTable!$A:$A,1,0)))))))</f>
        <v/>
      </c>
    </row>
    <row r="487" spans="1:88">
      <c r="A487">
        <v>10486</v>
      </c>
      <c r="B487">
        <f t="shared" si="14"/>
        <v>1.1000000000000001</v>
      </c>
      <c r="C487">
        <f t="shared" si="14"/>
        <v>1.1000000000000001</v>
      </c>
      <c r="F487">
        <v>1680</v>
      </c>
      <c r="G487">
        <v>48167</v>
      </c>
      <c r="H487">
        <v>0</v>
      </c>
      <c r="I487">
        <v>0</v>
      </c>
      <c r="J487">
        <v>0</v>
      </c>
      <c r="K487" t="s">
        <v>28</v>
      </c>
      <c r="L487" t="s">
        <v>255</v>
      </c>
      <c r="M487" t="s">
        <v>79</v>
      </c>
      <c r="N487" t="s">
        <v>80</v>
      </c>
      <c r="O487">
        <v>0</v>
      </c>
      <c r="P487">
        <v>-4.75</v>
      </c>
      <c r="Q487">
        <v>-3.5</v>
      </c>
      <c r="R487">
        <v>4.75</v>
      </c>
      <c r="S487">
        <v>3</v>
      </c>
      <c r="T487">
        <v>-13.5</v>
      </c>
      <c r="U487">
        <v>2.5499999999999998</v>
      </c>
      <c r="V487">
        <v>-6.75</v>
      </c>
      <c r="W487" t="str">
        <f t="shared" si="15"/>
        <v>g109,5</v>
      </c>
      <c r="X487" s="1" t="s">
        <v>287</v>
      </c>
      <c r="Y487" s="2" t="str">
        <f>IF(AND(ISBLANK(X487),OR(NOT(ISBLANK(Z487)),NOT(ISBLANK(AA487)))),#N/A,
IF(ISBLANK(X487),"",
IF(AND(NOT(ISERROR(VLOOKUP(X487,MonsterTable!$A:$B,MATCH(MonsterTable!$B$1,MonsterTable!$A$1:$B$1,0),0))),OR(ISBLANK(Z487),ISBLANK(AA487))),#N/A,
IFERROR(VLOOKUP(X487,MonsterTable!$A:$B,MATCH(MonsterTable!$B$1,MonsterTable!$A$1:$B$1,0),0),
IF(OR(NOT(ISBLANK(Z487)),ISBLANK(AA487)),#N/A,
IF(X487="empty","empty",
VLOOKUP(X487,MonsterGroupTable!$A:$A,1,0)))))))</f>
        <v>g109</v>
      </c>
      <c r="AA487">
        <v>5</v>
      </c>
      <c r="AF487" s="2" t="str">
        <f>IF(AND(ISBLANK(AE487),OR(NOT(ISBLANK(AG487)),NOT(ISBLANK(AH487)))),#N/A,
IF(ISBLANK(AE487),"",
IF(AND(NOT(ISERROR(VLOOKUP(AE487,MonsterTable!$A:$B,MATCH(MonsterTable!$B$1,MonsterTable!$A$1:$B$1,0),0))),OR(ISBLANK(AG487),ISBLANK(AH487))),#N/A,
IFERROR(VLOOKUP(AE487,MonsterTable!$A:$B,MATCH(MonsterTable!$B$1,MonsterTable!$A$1:$B$1,0),0),
IF(OR(NOT(ISBLANK(AG487)),ISBLANK(AH487)),#N/A,
IF(AE487="empty","empty",
VLOOKUP(AE487,MonsterGroupTable!$A:$A,1,0)))))))</f>
        <v/>
      </c>
      <c r="AM487" s="2" t="str">
        <f>IF(AND(ISBLANK(AL487),OR(NOT(ISBLANK(AN487)),NOT(ISBLANK(AO487)))),#N/A,
IF(ISBLANK(AL487),"",
IF(AND(NOT(ISERROR(VLOOKUP(AL487,MonsterTable!$A:$B,MATCH(MonsterTable!$B$1,MonsterTable!$A$1:$B$1,0),0))),OR(ISBLANK(AN487),ISBLANK(AO487))),#N/A,
IFERROR(VLOOKUP(AL487,MonsterTable!$A:$B,MATCH(MonsterTable!$B$1,MonsterTable!$A$1:$B$1,0),0),
IF(OR(NOT(ISBLANK(AN487)),ISBLANK(AO487)),#N/A,
IF(AL487="empty","empty",
VLOOKUP(AL487,MonsterGroupTable!$A:$A,1,0)))))))</f>
        <v/>
      </c>
      <c r="AT487" s="2" t="str">
        <f>IF(AND(ISBLANK(AS487),OR(NOT(ISBLANK(AU487)),NOT(ISBLANK(AV487)))),#N/A,
IF(ISBLANK(AS487),"",
IF(AND(NOT(ISERROR(VLOOKUP(AS487,MonsterTable!$A:$B,MATCH(MonsterTable!$B$1,MonsterTable!$A$1:$B$1,0),0))),OR(ISBLANK(AU487),ISBLANK(AV487))),#N/A,
IFERROR(VLOOKUP(AS487,MonsterTable!$A:$B,MATCH(MonsterTable!$B$1,MonsterTable!$A$1:$B$1,0),0),
IF(OR(NOT(ISBLANK(AU487)),ISBLANK(AV487)),#N/A,
IF(AS487="empty","empty",
VLOOKUP(AS487,MonsterGroupTable!$A:$A,1,0)))))))</f>
        <v/>
      </c>
      <c r="BA487" s="2" t="str">
        <f>IF(AND(ISBLANK(AZ487),OR(NOT(ISBLANK(BB487)),NOT(ISBLANK(BC487)))),#N/A,
IF(ISBLANK(AZ487),"",
IF(AND(NOT(ISERROR(VLOOKUP(AZ487,MonsterTable!$A:$B,MATCH(MonsterTable!$B$1,MonsterTable!$A$1:$B$1,0),0))),OR(ISBLANK(BB487),ISBLANK(BC487))),#N/A,
IFERROR(VLOOKUP(AZ487,MonsterTable!$A:$B,MATCH(MonsterTable!$B$1,MonsterTable!$A$1:$B$1,0),0),
IF(OR(NOT(ISBLANK(BB487)),ISBLANK(BC487)),#N/A,
IF(AZ487="empty","empty",
VLOOKUP(AZ487,MonsterGroupTable!$A:$A,1,0)))))))</f>
        <v/>
      </c>
      <c r="BH487" s="2" t="str">
        <f>IF(AND(ISBLANK(BG487),OR(NOT(ISBLANK(BI487)),NOT(ISBLANK(BJ487)))),#N/A,
IF(ISBLANK(BG487),"",
IF(AND(NOT(ISERROR(VLOOKUP(BG487,MonsterTable!$A:$B,MATCH(MonsterTable!$B$1,MonsterTable!$A$1:$B$1,0),0))),OR(ISBLANK(BI487),ISBLANK(BJ487))),#N/A,
IFERROR(VLOOKUP(BG487,MonsterTable!$A:$B,MATCH(MonsterTable!$B$1,MonsterTable!$A$1:$B$1,0),0),
IF(OR(NOT(ISBLANK(BI487)),ISBLANK(BJ487)),#N/A,
IF(BG487="empty","empty",
VLOOKUP(BG487,MonsterGroupTable!$A:$A,1,0)))))))</f>
        <v/>
      </c>
      <c r="BO487" s="2" t="str">
        <f>IF(AND(ISBLANK(BN487),OR(NOT(ISBLANK(BP487)),NOT(ISBLANK(BQ487)))),#N/A,
IF(ISBLANK(BN487),"",
IF(AND(NOT(ISERROR(VLOOKUP(BN487,MonsterTable!$A:$B,MATCH(MonsterTable!$B$1,MonsterTable!$A$1:$B$1,0),0))),OR(ISBLANK(BP487),ISBLANK(BQ487))),#N/A,
IFERROR(VLOOKUP(BN487,MonsterTable!$A:$B,MATCH(MonsterTable!$B$1,MonsterTable!$A$1:$B$1,0),0),
IF(OR(NOT(ISBLANK(BP487)),ISBLANK(BQ487)),#N/A,
IF(BN487="empty","empty",
VLOOKUP(BN487,MonsterGroupTable!$A:$A,1,0)))))))</f>
        <v/>
      </c>
      <c r="BV487" s="2" t="str">
        <f>IF(AND(ISBLANK(BU487),OR(NOT(ISBLANK(BW487)),NOT(ISBLANK(BX487)))),#N/A,
IF(ISBLANK(BU487),"",
IF(AND(NOT(ISERROR(VLOOKUP(BU487,MonsterTable!$A:$B,MATCH(MonsterTable!$B$1,MonsterTable!$A$1:$B$1,0),0))),OR(ISBLANK(BW487),ISBLANK(BX487))),#N/A,
IFERROR(VLOOKUP(BU487,MonsterTable!$A:$B,MATCH(MonsterTable!$B$1,MonsterTable!$A$1:$B$1,0),0),
IF(OR(NOT(ISBLANK(BW487)),ISBLANK(BX487)),#N/A,
IF(BU487="empty","empty",
VLOOKUP(BU487,MonsterGroupTable!$A:$A,1,0)))))))</f>
        <v/>
      </c>
      <c r="CC487" s="2" t="str">
        <f>IF(AND(ISBLANK(CB487),OR(NOT(ISBLANK(CD487)),NOT(ISBLANK(CE487)))),#N/A,
IF(ISBLANK(CB487),"",
IF(AND(NOT(ISERROR(VLOOKUP(CB487,MonsterTable!$A:$B,MATCH(MonsterTable!$B$1,MonsterTable!$A$1:$B$1,0),0))),OR(ISBLANK(CD487),ISBLANK(CE487))),#N/A,
IFERROR(VLOOKUP(CB487,MonsterTable!$A:$B,MATCH(MonsterTable!$B$1,MonsterTable!$A$1:$B$1,0),0),
IF(OR(NOT(ISBLANK(CD487)),ISBLANK(CE487)),#N/A,
IF(CB487="empty","empty",
VLOOKUP(CB487,MonsterGroupTable!$A:$A,1,0)))))))</f>
        <v/>
      </c>
      <c r="CJ487" s="2" t="str">
        <f>IF(AND(ISBLANK(CI487),OR(NOT(ISBLANK(CK487)),NOT(ISBLANK(CL487)))),#N/A,
IF(ISBLANK(CI487),"",
IF(AND(NOT(ISERROR(VLOOKUP(CI487,MonsterTable!$A:$B,MATCH(MonsterTable!$B$1,MonsterTable!$A$1:$B$1,0),0))),OR(ISBLANK(CK487),ISBLANK(CL487))),#N/A,
IFERROR(VLOOKUP(CI487,MonsterTable!$A:$B,MATCH(MonsterTable!$B$1,MonsterTable!$A$1:$B$1,0),0),
IF(OR(NOT(ISBLANK(CK487)),ISBLANK(CL487)),#N/A,
IF(CI487="empty","empty",
VLOOKUP(CI487,MonsterGroupTable!$A:$A,1,0)))))))</f>
        <v/>
      </c>
    </row>
    <row r="488" spans="1:88">
      <c r="A488">
        <v>10487</v>
      </c>
      <c r="B488">
        <f t="shared" si="14"/>
        <v>1.1000000000000001</v>
      </c>
      <c r="C488">
        <f t="shared" si="14"/>
        <v>1.1000000000000001</v>
      </c>
      <c r="F488">
        <v>1680</v>
      </c>
      <c r="G488">
        <v>48419</v>
      </c>
      <c r="H488">
        <v>0</v>
      </c>
      <c r="I488">
        <v>0</v>
      </c>
      <c r="J488">
        <v>0</v>
      </c>
      <c r="K488" t="s">
        <v>28</v>
      </c>
      <c r="L488" t="s">
        <v>255</v>
      </c>
      <c r="M488" t="s">
        <v>79</v>
      </c>
      <c r="N488" t="s">
        <v>80</v>
      </c>
      <c r="O488">
        <v>0</v>
      </c>
      <c r="P488">
        <v>-4.75</v>
      </c>
      <c r="Q488">
        <v>-3.5</v>
      </c>
      <c r="R488">
        <v>4.75</v>
      </c>
      <c r="S488">
        <v>3</v>
      </c>
      <c r="T488">
        <v>-13.5</v>
      </c>
      <c r="U488">
        <v>2.5499999999999998</v>
      </c>
      <c r="V488">
        <v>-6.75</v>
      </c>
      <c r="W488" t="str">
        <f t="shared" si="15"/>
        <v>g109,5</v>
      </c>
      <c r="X488" s="1" t="s">
        <v>287</v>
      </c>
      <c r="Y488" s="2" t="str">
        <f>IF(AND(ISBLANK(X488),OR(NOT(ISBLANK(Z488)),NOT(ISBLANK(AA488)))),#N/A,
IF(ISBLANK(X488),"",
IF(AND(NOT(ISERROR(VLOOKUP(X488,MonsterTable!$A:$B,MATCH(MonsterTable!$B$1,MonsterTable!$A$1:$B$1,0),0))),OR(ISBLANK(Z488),ISBLANK(AA488))),#N/A,
IFERROR(VLOOKUP(X488,MonsterTable!$A:$B,MATCH(MonsterTable!$B$1,MonsterTable!$A$1:$B$1,0),0),
IF(OR(NOT(ISBLANK(Z488)),ISBLANK(AA488)),#N/A,
IF(X488="empty","empty",
VLOOKUP(X488,MonsterGroupTable!$A:$A,1,0)))))))</f>
        <v>g109</v>
      </c>
      <c r="AA488">
        <v>5</v>
      </c>
      <c r="AF488" s="2" t="str">
        <f>IF(AND(ISBLANK(AE488),OR(NOT(ISBLANK(AG488)),NOT(ISBLANK(AH488)))),#N/A,
IF(ISBLANK(AE488),"",
IF(AND(NOT(ISERROR(VLOOKUP(AE488,MonsterTable!$A:$B,MATCH(MonsterTable!$B$1,MonsterTable!$A$1:$B$1,0),0))),OR(ISBLANK(AG488),ISBLANK(AH488))),#N/A,
IFERROR(VLOOKUP(AE488,MonsterTable!$A:$B,MATCH(MonsterTable!$B$1,MonsterTable!$A$1:$B$1,0),0),
IF(OR(NOT(ISBLANK(AG488)),ISBLANK(AH488)),#N/A,
IF(AE488="empty","empty",
VLOOKUP(AE488,MonsterGroupTable!$A:$A,1,0)))))))</f>
        <v/>
      </c>
      <c r="AM488" s="2" t="str">
        <f>IF(AND(ISBLANK(AL488),OR(NOT(ISBLANK(AN488)),NOT(ISBLANK(AO488)))),#N/A,
IF(ISBLANK(AL488),"",
IF(AND(NOT(ISERROR(VLOOKUP(AL488,MonsterTable!$A:$B,MATCH(MonsterTable!$B$1,MonsterTable!$A$1:$B$1,0),0))),OR(ISBLANK(AN488),ISBLANK(AO488))),#N/A,
IFERROR(VLOOKUP(AL488,MonsterTable!$A:$B,MATCH(MonsterTable!$B$1,MonsterTable!$A$1:$B$1,0),0),
IF(OR(NOT(ISBLANK(AN488)),ISBLANK(AO488)),#N/A,
IF(AL488="empty","empty",
VLOOKUP(AL488,MonsterGroupTable!$A:$A,1,0)))))))</f>
        <v/>
      </c>
      <c r="AT488" s="2" t="str">
        <f>IF(AND(ISBLANK(AS488),OR(NOT(ISBLANK(AU488)),NOT(ISBLANK(AV488)))),#N/A,
IF(ISBLANK(AS488),"",
IF(AND(NOT(ISERROR(VLOOKUP(AS488,MonsterTable!$A:$B,MATCH(MonsterTable!$B$1,MonsterTable!$A$1:$B$1,0),0))),OR(ISBLANK(AU488),ISBLANK(AV488))),#N/A,
IFERROR(VLOOKUP(AS488,MonsterTable!$A:$B,MATCH(MonsterTable!$B$1,MonsterTable!$A$1:$B$1,0),0),
IF(OR(NOT(ISBLANK(AU488)),ISBLANK(AV488)),#N/A,
IF(AS488="empty","empty",
VLOOKUP(AS488,MonsterGroupTable!$A:$A,1,0)))))))</f>
        <v/>
      </c>
      <c r="BA488" s="2" t="str">
        <f>IF(AND(ISBLANK(AZ488),OR(NOT(ISBLANK(BB488)),NOT(ISBLANK(BC488)))),#N/A,
IF(ISBLANK(AZ488),"",
IF(AND(NOT(ISERROR(VLOOKUP(AZ488,MonsterTable!$A:$B,MATCH(MonsterTable!$B$1,MonsterTable!$A$1:$B$1,0),0))),OR(ISBLANK(BB488),ISBLANK(BC488))),#N/A,
IFERROR(VLOOKUP(AZ488,MonsterTable!$A:$B,MATCH(MonsterTable!$B$1,MonsterTable!$A$1:$B$1,0),0),
IF(OR(NOT(ISBLANK(BB488)),ISBLANK(BC488)),#N/A,
IF(AZ488="empty","empty",
VLOOKUP(AZ488,MonsterGroupTable!$A:$A,1,0)))))))</f>
        <v/>
      </c>
      <c r="BH488" s="2" t="str">
        <f>IF(AND(ISBLANK(BG488),OR(NOT(ISBLANK(BI488)),NOT(ISBLANK(BJ488)))),#N/A,
IF(ISBLANK(BG488),"",
IF(AND(NOT(ISERROR(VLOOKUP(BG488,MonsterTable!$A:$B,MATCH(MonsterTable!$B$1,MonsterTable!$A$1:$B$1,0),0))),OR(ISBLANK(BI488),ISBLANK(BJ488))),#N/A,
IFERROR(VLOOKUP(BG488,MonsterTable!$A:$B,MATCH(MonsterTable!$B$1,MonsterTable!$A$1:$B$1,0),0),
IF(OR(NOT(ISBLANK(BI488)),ISBLANK(BJ488)),#N/A,
IF(BG488="empty","empty",
VLOOKUP(BG488,MonsterGroupTable!$A:$A,1,0)))))))</f>
        <v/>
      </c>
      <c r="BO488" s="2" t="str">
        <f>IF(AND(ISBLANK(BN488),OR(NOT(ISBLANK(BP488)),NOT(ISBLANK(BQ488)))),#N/A,
IF(ISBLANK(BN488),"",
IF(AND(NOT(ISERROR(VLOOKUP(BN488,MonsterTable!$A:$B,MATCH(MonsterTable!$B$1,MonsterTable!$A$1:$B$1,0),0))),OR(ISBLANK(BP488),ISBLANK(BQ488))),#N/A,
IFERROR(VLOOKUP(BN488,MonsterTable!$A:$B,MATCH(MonsterTable!$B$1,MonsterTable!$A$1:$B$1,0),0),
IF(OR(NOT(ISBLANK(BP488)),ISBLANK(BQ488)),#N/A,
IF(BN488="empty","empty",
VLOOKUP(BN488,MonsterGroupTable!$A:$A,1,0)))))))</f>
        <v/>
      </c>
      <c r="BV488" s="2" t="str">
        <f>IF(AND(ISBLANK(BU488),OR(NOT(ISBLANK(BW488)),NOT(ISBLANK(BX488)))),#N/A,
IF(ISBLANK(BU488),"",
IF(AND(NOT(ISERROR(VLOOKUP(BU488,MonsterTable!$A:$B,MATCH(MonsterTable!$B$1,MonsterTable!$A$1:$B$1,0),0))),OR(ISBLANK(BW488),ISBLANK(BX488))),#N/A,
IFERROR(VLOOKUP(BU488,MonsterTable!$A:$B,MATCH(MonsterTable!$B$1,MonsterTable!$A$1:$B$1,0),0),
IF(OR(NOT(ISBLANK(BW488)),ISBLANK(BX488)),#N/A,
IF(BU488="empty","empty",
VLOOKUP(BU488,MonsterGroupTable!$A:$A,1,0)))))))</f>
        <v/>
      </c>
      <c r="CC488" s="2" t="str">
        <f>IF(AND(ISBLANK(CB488),OR(NOT(ISBLANK(CD488)),NOT(ISBLANK(CE488)))),#N/A,
IF(ISBLANK(CB488),"",
IF(AND(NOT(ISERROR(VLOOKUP(CB488,MonsterTable!$A:$B,MATCH(MonsterTable!$B$1,MonsterTable!$A$1:$B$1,0),0))),OR(ISBLANK(CD488),ISBLANK(CE488))),#N/A,
IFERROR(VLOOKUP(CB488,MonsterTable!$A:$B,MATCH(MonsterTable!$B$1,MonsterTable!$A$1:$B$1,0),0),
IF(OR(NOT(ISBLANK(CD488)),ISBLANK(CE488)),#N/A,
IF(CB488="empty","empty",
VLOOKUP(CB488,MonsterGroupTable!$A:$A,1,0)))))))</f>
        <v/>
      </c>
      <c r="CJ488" s="2" t="str">
        <f>IF(AND(ISBLANK(CI488),OR(NOT(ISBLANK(CK488)),NOT(ISBLANK(CL488)))),#N/A,
IF(ISBLANK(CI488),"",
IF(AND(NOT(ISERROR(VLOOKUP(CI488,MonsterTable!$A:$B,MATCH(MonsterTable!$B$1,MonsterTable!$A$1:$B$1,0),0))),OR(ISBLANK(CK488),ISBLANK(CL488))),#N/A,
IFERROR(VLOOKUP(CI488,MonsterTable!$A:$B,MATCH(MonsterTable!$B$1,MonsterTable!$A$1:$B$1,0),0),
IF(OR(NOT(ISBLANK(CK488)),ISBLANK(CL488)),#N/A,
IF(CI488="empty","empty",
VLOOKUP(CI488,MonsterGroupTable!$A:$A,1,0)))))))</f>
        <v/>
      </c>
    </row>
    <row r="489" spans="1:88">
      <c r="A489">
        <v>10488</v>
      </c>
      <c r="B489">
        <f t="shared" si="14"/>
        <v>1.1000000000000001</v>
      </c>
      <c r="C489">
        <f t="shared" si="14"/>
        <v>1.1000000000000001</v>
      </c>
      <c r="F489">
        <v>1680</v>
      </c>
      <c r="G489">
        <v>48671</v>
      </c>
      <c r="H489">
        <v>0</v>
      </c>
      <c r="I489">
        <v>0</v>
      </c>
      <c r="J489">
        <v>0</v>
      </c>
      <c r="K489" t="s">
        <v>28</v>
      </c>
      <c r="L489" t="s">
        <v>255</v>
      </c>
      <c r="M489" t="s">
        <v>79</v>
      </c>
      <c r="N489" t="s">
        <v>80</v>
      </c>
      <c r="O489">
        <v>0</v>
      </c>
      <c r="P489">
        <v>-4.75</v>
      </c>
      <c r="Q489">
        <v>-3.5</v>
      </c>
      <c r="R489">
        <v>4.75</v>
      </c>
      <c r="S489">
        <v>3</v>
      </c>
      <c r="T489">
        <v>-13.5</v>
      </c>
      <c r="U489">
        <v>2.5499999999999998</v>
      </c>
      <c r="V489">
        <v>-6.75</v>
      </c>
      <c r="W489" t="str">
        <f t="shared" si="15"/>
        <v>g109,5</v>
      </c>
      <c r="X489" s="1" t="s">
        <v>287</v>
      </c>
      <c r="Y489" s="2" t="str">
        <f>IF(AND(ISBLANK(X489),OR(NOT(ISBLANK(Z489)),NOT(ISBLANK(AA489)))),#N/A,
IF(ISBLANK(X489),"",
IF(AND(NOT(ISERROR(VLOOKUP(X489,MonsterTable!$A:$B,MATCH(MonsterTable!$B$1,MonsterTable!$A$1:$B$1,0),0))),OR(ISBLANK(Z489),ISBLANK(AA489))),#N/A,
IFERROR(VLOOKUP(X489,MonsterTable!$A:$B,MATCH(MonsterTable!$B$1,MonsterTable!$A$1:$B$1,0),0),
IF(OR(NOT(ISBLANK(Z489)),ISBLANK(AA489)),#N/A,
IF(X489="empty","empty",
VLOOKUP(X489,MonsterGroupTable!$A:$A,1,0)))))))</f>
        <v>g109</v>
      </c>
      <c r="AA489">
        <v>5</v>
      </c>
      <c r="AF489" s="2" t="str">
        <f>IF(AND(ISBLANK(AE489),OR(NOT(ISBLANK(AG489)),NOT(ISBLANK(AH489)))),#N/A,
IF(ISBLANK(AE489),"",
IF(AND(NOT(ISERROR(VLOOKUP(AE489,MonsterTable!$A:$B,MATCH(MonsterTable!$B$1,MonsterTable!$A$1:$B$1,0),0))),OR(ISBLANK(AG489),ISBLANK(AH489))),#N/A,
IFERROR(VLOOKUP(AE489,MonsterTable!$A:$B,MATCH(MonsterTable!$B$1,MonsterTable!$A$1:$B$1,0),0),
IF(OR(NOT(ISBLANK(AG489)),ISBLANK(AH489)),#N/A,
IF(AE489="empty","empty",
VLOOKUP(AE489,MonsterGroupTable!$A:$A,1,0)))))))</f>
        <v/>
      </c>
      <c r="AM489" s="2" t="str">
        <f>IF(AND(ISBLANK(AL489),OR(NOT(ISBLANK(AN489)),NOT(ISBLANK(AO489)))),#N/A,
IF(ISBLANK(AL489),"",
IF(AND(NOT(ISERROR(VLOOKUP(AL489,MonsterTable!$A:$B,MATCH(MonsterTable!$B$1,MonsterTable!$A$1:$B$1,0),0))),OR(ISBLANK(AN489),ISBLANK(AO489))),#N/A,
IFERROR(VLOOKUP(AL489,MonsterTable!$A:$B,MATCH(MonsterTable!$B$1,MonsterTable!$A$1:$B$1,0),0),
IF(OR(NOT(ISBLANK(AN489)),ISBLANK(AO489)),#N/A,
IF(AL489="empty","empty",
VLOOKUP(AL489,MonsterGroupTable!$A:$A,1,0)))))))</f>
        <v/>
      </c>
      <c r="AT489" s="2" t="str">
        <f>IF(AND(ISBLANK(AS489),OR(NOT(ISBLANK(AU489)),NOT(ISBLANK(AV489)))),#N/A,
IF(ISBLANK(AS489),"",
IF(AND(NOT(ISERROR(VLOOKUP(AS489,MonsterTable!$A:$B,MATCH(MonsterTable!$B$1,MonsterTable!$A$1:$B$1,0),0))),OR(ISBLANK(AU489),ISBLANK(AV489))),#N/A,
IFERROR(VLOOKUP(AS489,MonsterTable!$A:$B,MATCH(MonsterTable!$B$1,MonsterTable!$A$1:$B$1,0),0),
IF(OR(NOT(ISBLANK(AU489)),ISBLANK(AV489)),#N/A,
IF(AS489="empty","empty",
VLOOKUP(AS489,MonsterGroupTable!$A:$A,1,0)))))))</f>
        <v/>
      </c>
      <c r="BA489" s="2" t="str">
        <f>IF(AND(ISBLANK(AZ489),OR(NOT(ISBLANK(BB489)),NOT(ISBLANK(BC489)))),#N/A,
IF(ISBLANK(AZ489),"",
IF(AND(NOT(ISERROR(VLOOKUP(AZ489,MonsterTable!$A:$B,MATCH(MonsterTable!$B$1,MonsterTable!$A$1:$B$1,0),0))),OR(ISBLANK(BB489),ISBLANK(BC489))),#N/A,
IFERROR(VLOOKUP(AZ489,MonsterTable!$A:$B,MATCH(MonsterTable!$B$1,MonsterTable!$A$1:$B$1,0),0),
IF(OR(NOT(ISBLANK(BB489)),ISBLANK(BC489)),#N/A,
IF(AZ489="empty","empty",
VLOOKUP(AZ489,MonsterGroupTable!$A:$A,1,0)))))))</f>
        <v/>
      </c>
      <c r="BH489" s="2" t="str">
        <f>IF(AND(ISBLANK(BG489),OR(NOT(ISBLANK(BI489)),NOT(ISBLANK(BJ489)))),#N/A,
IF(ISBLANK(BG489),"",
IF(AND(NOT(ISERROR(VLOOKUP(BG489,MonsterTable!$A:$B,MATCH(MonsterTable!$B$1,MonsterTable!$A$1:$B$1,0),0))),OR(ISBLANK(BI489),ISBLANK(BJ489))),#N/A,
IFERROR(VLOOKUP(BG489,MonsterTable!$A:$B,MATCH(MonsterTable!$B$1,MonsterTable!$A$1:$B$1,0),0),
IF(OR(NOT(ISBLANK(BI489)),ISBLANK(BJ489)),#N/A,
IF(BG489="empty","empty",
VLOOKUP(BG489,MonsterGroupTable!$A:$A,1,0)))))))</f>
        <v/>
      </c>
      <c r="BO489" s="2" t="str">
        <f>IF(AND(ISBLANK(BN489),OR(NOT(ISBLANK(BP489)),NOT(ISBLANK(BQ489)))),#N/A,
IF(ISBLANK(BN489),"",
IF(AND(NOT(ISERROR(VLOOKUP(BN489,MonsterTable!$A:$B,MATCH(MonsterTable!$B$1,MonsterTable!$A$1:$B$1,0),0))),OR(ISBLANK(BP489),ISBLANK(BQ489))),#N/A,
IFERROR(VLOOKUP(BN489,MonsterTable!$A:$B,MATCH(MonsterTable!$B$1,MonsterTable!$A$1:$B$1,0),0),
IF(OR(NOT(ISBLANK(BP489)),ISBLANK(BQ489)),#N/A,
IF(BN489="empty","empty",
VLOOKUP(BN489,MonsterGroupTable!$A:$A,1,0)))))))</f>
        <v/>
      </c>
      <c r="BV489" s="2" t="str">
        <f>IF(AND(ISBLANK(BU489),OR(NOT(ISBLANK(BW489)),NOT(ISBLANK(BX489)))),#N/A,
IF(ISBLANK(BU489),"",
IF(AND(NOT(ISERROR(VLOOKUP(BU489,MonsterTable!$A:$B,MATCH(MonsterTable!$B$1,MonsterTable!$A$1:$B$1,0),0))),OR(ISBLANK(BW489),ISBLANK(BX489))),#N/A,
IFERROR(VLOOKUP(BU489,MonsterTable!$A:$B,MATCH(MonsterTable!$B$1,MonsterTable!$A$1:$B$1,0),0),
IF(OR(NOT(ISBLANK(BW489)),ISBLANK(BX489)),#N/A,
IF(BU489="empty","empty",
VLOOKUP(BU489,MonsterGroupTable!$A:$A,1,0)))))))</f>
        <v/>
      </c>
      <c r="CC489" s="2" t="str">
        <f>IF(AND(ISBLANK(CB489),OR(NOT(ISBLANK(CD489)),NOT(ISBLANK(CE489)))),#N/A,
IF(ISBLANK(CB489),"",
IF(AND(NOT(ISERROR(VLOOKUP(CB489,MonsterTable!$A:$B,MATCH(MonsterTable!$B$1,MonsterTable!$A$1:$B$1,0),0))),OR(ISBLANK(CD489),ISBLANK(CE489))),#N/A,
IFERROR(VLOOKUP(CB489,MonsterTable!$A:$B,MATCH(MonsterTable!$B$1,MonsterTable!$A$1:$B$1,0),0),
IF(OR(NOT(ISBLANK(CD489)),ISBLANK(CE489)),#N/A,
IF(CB489="empty","empty",
VLOOKUP(CB489,MonsterGroupTable!$A:$A,1,0)))))))</f>
        <v/>
      </c>
      <c r="CJ489" s="2" t="str">
        <f>IF(AND(ISBLANK(CI489),OR(NOT(ISBLANK(CK489)),NOT(ISBLANK(CL489)))),#N/A,
IF(ISBLANK(CI489),"",
IF(AND(NOT(ISERROR(VLOOKUP(CI489,MonsterTable!$A:$B,MATCH(MonsterTable!$B$1,MonsterTable!$A$1:$B$1,0),0))),OR(ISBLANK(CK489),ISBLANK(CL489))),#N/A,
IFERROR(VLOOKUP(CI489,MonsterTable!$A:$B,MATCH(MonsterTable!$B$1,MonsterTable!$A$1:$B$1,0),0),
IF(OR(NOT(ISBLANK(CK489)),ISBLANK(CL489)),#N/A,
IF(CI489="empty","empty",
VLOOKUP(CI489,MonsterGroupTable!$A:$A,1,0)))))))</f>
        <v/>
      </c>
    </row>
    <row r="490" spans="1:88">
      <c r="A490">
        <v>10489</v>
      </c>
      <c r="B490">
        <f t="shared" si="14"/>
        <v>1.1000000000000001</v>
      </c>
      <c r="C490">
        <f t="shared" si="14"/>
        <v>1.1000000000000001</v>
      </c>
      <c r="F490">
        <v>1680</v>
      </c>
      <c r="G490">
        <v>48923</v>
      </c>
      <c r="H490">
        <v>0</v>
      </c>
      <c r="I490">
        <v>0</v>
      </c>
      <c r="J490">
        <v>0</v>
      </c>
      <c r="K490" t="s">
        <v>28</v>
      </c>
      <c r="L490" t="s">
        <v>255</v>
      </c>
      <c r="M490" t="s">
        <v>79</v>
      </c>
      <c r="N490" t="s">
        <v>80</v>
      </c>
      <c r="O490">
        <v>0</v>
      </c>
      <c r="P490">
        <v>-4.75</v>
      </c>
      <c r="Q490">
        <v>-3.5</v>
      </c>
      <c r="R490">
        <v>4.75</v>
      </c>
      <c r="S490">
        <v>3</v>
      </c>
      <c r="T490">
        <v>-13.5</v>
      </c>
      <c r="U490">
        <v>2.5499999999999998</v>
      </c>
      <c r="V490">
        <v>-6.75</v>
      </c>
      <c r="W490" t="str">
        <f t="shared" si="15"/>
        <v>g109,5</v>
      </c>
      <c r="X490" s="1" t="s">
        <v>287</v>
      </c>
      <c r="Y490" s="2" t="str">
        <f>IF(AND(ISBLANK(X490),OR(NOT(ISBLANK(Z490)),NOT(ISBLANK(AA490)))),#N/A,
IF(ISBLANK(X490),"",
IF(AND(NOT(ISERROR(VLOOKUP(X490,MonsterTable!$A:$B,MATCH(MonsterTable!$B$1,MonsterTable!$A$1:$B$1,0),0))),OR(ISBLANK(Z490),ISBLANK(AA490))),#N/A,
IFERROR(VLOOKUP(X490,MonsterTable!$A:$B,MATCH(MonsterTable!$B$1,MonsterTable!$A$1:$B$1,0),0),
IF(OR(NOT(ISBLANK(Z490)),ISBLANK(AA490)),#N/A,
IF(X490="empty","empty",
VLOOKUP(X490,MonsterGroupTable!$A:$A,1,0)))))))</f>
        <v>g109</v>
      </c>
      <c r="AA490">
        <v>5</v>
      </c>
      <c r="AF490" s="2" t="str">
        <f>IF(AND(ISBLANK(AE490),OR(NOT(ISBLANK(AG490)),NOT(ISBLANK(AH490)))),#N/A,
IF(ISBLANK(AE490),"",
IF(AND(NOT(ISERROR(VLOOKUP(AE490,MonsterTable!$A:$B,MATCH(MonsterTable!$B$1,MonsterTable!$A$1:$B$1,0),0))),OR(ISBLANK(AG490),ISBLANK(AH490))),#N/A,
IFERROR(VLOOKUP(AE490,MonsterTable!$A:$B,MATCH(MonsterTable!$B$1,MonsterTable!$A$1:$B$1,0),0),
IF(OR(NOT(ISBLANK(AG490)),ISBLANK(AH490)),#N/A,
IF(AE490="empty","empty",
VLOOKUP(AE490,MonsterGroupTable!$A:$A,1,0)))))))</f>
        <v/>
      </c>
      <c r="AM490" s="2" t="str">
        <f>IF(AND(ISBLANK(AL490),OR(NOT(ISBLANK(AN490)),NOT(ISBLANK(AO490)))),#N/A,
IF(ISBLANK(AL490),"",
IF(AND(NOT(ISERROR(VLOOKUP(AL490,MonsterTable!$A:$B,MATCH(MonsterTable!$B$1,MonsterTable!$A$1:$B$1,0),0))),OR(ISBLANK(AN490),ISBLANK(AO490))),#N/A,
IFERROR(VLOOKUP(AL490,MonsterTable!$A:$B,MATCH(MonsterTable!$B$1,MonsterTable!$A$1:$B$1,0),0),
IF(OR(NOT(ISBLANK(AN490)),ISBLANK(AO490)),#N/A,
IF(AL490="empty","empty",
VLOOKUP(AL490,MonsterGroupTable!$A:$A,1,0)))))))</f>
        <v/>
      </c>
      <c r="AT490" s="2" t="str">
        <f>IF(AND(ISBLANK(AS490),OR(NOT(ISBLANK(AU490)),NOT(ISBLANK(AV490)))),#N/A,
IF(ISBLANK(AS490),"",
IF(AND(NOT(ISERROR(VLOOKUP(AS490,MonsterTable!$A:$B,MATCH(MonsterTable!$B$1,MonsterTable!$A$1:$B$1,0),0))),OR(ISBLANK(AU490),ISBLANK(AV490))),#N/A,
IFERROR(VLOOKUP(AS490,MonsterTable!$A:$B,MATCH(MonsterTable!$B$1,MonsterTable!$A$1:$B$1,0),0),
IF(OR(NOT(ISBLANK(AU490)),ISBLANK(AV490)),#N/A,
IF(AS490="empty","empty",
VLOOKUP(AS490,MonsterGroupTable!$A:$A,1,0)))))))</f>
        <v/>
      </c>
      <c r="BA490" s="2" t="str">
        <f>IF(AND(ISBLANK(AZ490),OR(NOT(ISBLANK(BB490)),NOT(ISBLANK(BC490)))),#N/A,
IF(ISBLANK(AZ490),"",
IF(AND(NOT(ISERROR(VLOOKUP(AZ490,MonsterTable!$A:$B,MATCH(MonsterTable!$B$1,MonsterTable!$A$1:$B$1,0),0))),OR(ISBLANK(BB490),ISBLANK(BC490))),#N/A,
IFERROR(VLOOKUP(AZ490,MonsterTable!$A:$B,MATCH(MonsterTable!$B$1,MonsterTable!$A$1:$B$1,0),0),
IF(OR(NOT(ISBLANK(BB490)),ISBLANK(BC490)),#N/A,
IF(AZ490="empty","empty",
VLOOKUP(AZ490,MonsterGroupTable!$A:$A,1,0)))))))</f>
        <v/>
      </c>
      <c r="BH490" s="2" t="str">
        <f>IF(AND(ISBLANK(BG490),OR(NOT(ISBLANK(BI490)),NOT(ISBLANK(BJ490)))),#N/A,
IF(ISBLANK(BG490),"",
IF(AND(NOT(ISERROR(VLOOKUP(BG490,MonsterTable!$A:$B,MATCH(MonsterTable!$B$1,MonsterTable!$A$1:$B$1,0),0))),OR(ISBLANK(BI490),ISBLANK(BJ490))),#N/A,
IFERROR(VLOOKUP(BG490,MonsterTable!$A:$B,MATCH(MonsterTable!$B$1,MonsterTable!$A$1:$B$1,0),0),
IF(OR(NOT(ISBLANK(BI490)),ISBLANK(BJ490)),#N/A,
IF(BG490="empty","empty",
VLOOKUP(BG490,MonsterGroupTable!$A:$A,1,0)))))))</f>
        <v/>
      </c>
      <c r="BO490" s="2" t="str">
        <f>IF(AND(ISBLANK(BN490),OR(NOT(ISBLANK(BP490)),NOT(ISBLANK(BQ490)))),#N/A,
IF(ISBLANK(BN490),"",
IF(AND(NOT(ISERROR(VLOOKUP(BN490,MonsterTable!$A:$B,MATCH(MonsterTable!$B$1,MonsterTable!$A$1:$B$1,0),0))),OR(ISBLANK(BP490),ISBLANK(BQ490))),#N/A,
IFERROR(VLOOKUP(BN490,MonsterTable!$A:$B,MATCH(MonsterTable!$B$1,MonsterTable!$A$1:$B$1,0),0),
IF(OR(NOT(ISBLANK(BP490)),ISBLANK(BQ490)),#N/A,
IF(BN490="empty","empty",
VLOOKUP(BN490,MonsterGroupTable!$A:$A,1,0)))))))</f>
        <v/>
      </c>
      <c r="BV490" s="2" t="str">
        <f>IF(AND(ISBLANK(BU490),OR(NOT(ISBLANK(BW490)),NOT(ISBLANK(BX490)))),#N/A,
IF(ISBLANK(BU490),"",
IF(AND(NOT(ISERROR(VLOOKUP(BU490,MonsterTable!$A:$B,MATCH(MonsterTable!$B$1,MonsterTable!$A$1:$B$1,0),0))),OR(ISBLANK(BW490),ISBLANK(BX490))),#N/A,
IFERROR(VLOOKUP(BU490,MonsterTable!$A:$B,MATCH(MonsterTable!$B$1,MonsterTable!$A$1:$B$1,0),0),
IF(OR(NOT(ISBLANK(BW490)),ISBLANK(BX490)),#N/A,
IF(BU490="empty","empty",
VLOOKUP(BU490,MonsterGroupTable!$A:$A,1,0)))))))</f>
        <v/>
      </c>
      <c r="CC490" s="2" t="str">
        <f>IF(AND(ISBLANK(CB490),OR(NOT(ISBLANK(CD490)),NOT(ISBLANK(CE490)))),#N/A,
IF(ISBLANK(CB490),"",
IF(AND(NOT(ISERROR(VLOOKUP(CB490,MonsterTable!$A:$B,MATCH(MonsterTable!$B$1,MonsterTable!$A$1:$B$1,0),0))),OR(ISBLANK(CD490),ISBLANK(CE490))),#N/A,
IFERROR(VLOOKUP(CB490,MonsterTable!$A:$B,MATCH(MonsterTable!$B$1,MonsterTable!$A$1:$B$1,0),0),
IF(OR(NOT(ISBLANK(CD490)),ISBLANK(CE490)),#N/A,
IF(CB490="empty","empty",
VLOOKUP(CB490,MonsterGroupTable!$A:$A,1,0)))))))</f>
        <v/>
      </c>
      <c r="CJ490" s="2" t="str">
        <f>IF(AND(ISBLANK(CI490),OR(NOT(ISBLANK(CK490)),NOT(ISBLANK(CL490)))),#N/A,
IF(ISBLANK(CI490),"",
IF(AND(NOT(ISERROR(VLOOKUP(CI490,MonsterTable!$A:$B,MATCH(MonsterTable!$B$1,MonsterTable!$A$1:$B$1,0),0))),OR(ISBLANK(CK490),ISBLANK(CL490))),#N/A,
IFERROR(VLOOKUP(CI490,MonsterTable!$A:$B,MATCH(MonsterTable!$B$1,MonsterTable!$A$1:$B$1,0),0),
IF(OR(NOT(ISBLANK(CK490)),ISBLANK(CL490)),#N/A,
IF(CI490="empty","empty",
VLOOKUP(CI490,MonsterGroupTable!$A:$A,1,0)))))))</f>
        <v/>
      </c>
    </row>
    <row r="491" spans="1:88">
      <c r="A491">
        <v>10490</v>
      </c>
      <c r="B491">
        <f t="shared" si="14"/>
        <v>1.2</v>
      </c>
      <c r="C491">
        <f t="shared" si="14"/>
        <v>1.1000000000000001</v>
      </c>
      <c r="F491">
        <v>1680</v>
      </c>
      <c r="G491">
        <v>49175</v>
      </c>
      <c r="H491">
        <v>0</v>
      </c>
      <c r="I491">
        <v>0</v>
      </c>
      <c r="J491">
        <v>0</v>
      </c>
      <c r="K491" t="s">
        <v>28</v>
      </c>
      <c r="L491" t="s">
        <v>255</v>
      </c>
      <c r="M491" t="s">
        <v>79</v>
      </c>
      <c r="N491" t="s">
        <v>80</v>
      </c>
      <c r="O491">
        <v>0</v>
      </c>
      <c r="P491">
        <v>-4.75</v>
      </c>
      <c r="Q491">
        <v>-3.5</v>
      </c>
      <c r="R491">
        <v>4.75</v>
      </c>
      <c r="S491">
        <v>3</v>
      </c>
      <c r="T491">
        <v>-13.5</v>
      </c>
      <c r="U491">
        <v>2.5499999999999998</v>
      </c>
      <c r="V491">
        <v>-6.75</v>
      </c>
      <c r="W491" t="str">
        <f t="shared" si="15"/>
        <v>g109,5</v>
      </c>
      <c r="X491" s="1" t="s">
        <v>287</v>
      </c>
      <c r="Y491" s="2" t="str">
        <f>IF(AND(ISBLANK(X491),OR(NOT(ISBLANK(Z491)),NOT(ISBLANK(AA491)))),#N/A,
IF(ISBLANK(X491),"",
IF(AND(NOT(ISERROR(VLOOKUP(X491,MonsterTable!$A:$B,MATCH(MonsterTable!$B$1,MonsterTable!$A$1:$B$1,0),0))),OR(ISBLANK(Z491),ISBLANK(AA491))),#N/A,
IFERROR(VLOOKUP(X491,MonsterTable!$A:$B,MATCH(MonsterTable!$B$1,MonsterTable!$A$1:$B$1,0),0),
IF(OR(NOT(ISBLANK(Z491)),ISBLANK(AA491)),#N/A,
IF(X491="empty","empty",
VLOOKUP(X491,MonsterGroupTable!$A:$A,1,0)))))))</f>
        <v>g109</v>
      </c>
      <c r="AA491">
        <v>5</v>
      </c>
      <c r="AF491" s="2" t="str">
        <f>IF(AND(ISBLANK(AE491),OR(NOT(ISBLANK(AG491)),NOT(ISBLANK(AH491)))),#N/A,
IF(ISBLANK(AE491),"",
IF(AND(NOT(ISERROR(VLOOKUP(AE491,MonsterTable!$A:$B,MATCH(MonsterTable!$B$1,MonsterTable!$A$1:$B$1,0),0))),OR(ISBLANK(AG491),ISBLANK(AH491))),#N/A,
IFERROR(VLOOKUP(AE491,MonsterTable!$A:$B,MATCH(MonsterTable!$B$1,MonsterTable!$A$1:$B$1,0),0),
IF(OR(NOT(ISBLANK(AG491)),ISBLANK(AH491)),#N/A,
IF(AE491="empty","empty",
VLOOKUP(AE491,MonsterGroupTable!$A:$A,1,0)))))))</f>
        <v/>
      </c>
      <c r="AM491" s="2" t="str">
        <f>IF(AND(ISBLANK(AL491),OR(NOT(ISBLANK(AN491)),NOT(ISBLANK(AO491)))),#N/A,
IF(ISBLANK(AL491),"",
IF(AND(NOT(ISERROR(VLOOKUP(AL491,MonsterTable!$A:$B,MATCH(MonsterTable!$B$1,MonsterTable!$A$1:$B$1,0),0))),OR(ISBLANK(AN491),ISBLANK(AO491))),#N/A,
IFERROR(VLOOKUP(AL491,MonsterTable!$A:$B,MATCH(MonsterTable!$B$1,MonsterTable!$A$1:$B$1,0),0),
IF(OR(NOT(ISBLANK(AN491)),ISBLANK(AO491)),#N/A,
IF(AL491="empty","empty",
VLOOKUP(AL491,MonsterGroupTable!$A:$A,1,0)))))))</f>
        <v/>
      </c>
      <c r="AT491" s="2" t="str">
        <f>IF(AND(ISBLANK(AS491),OR(NOT(ISBLANK(AU491)),NOT(ISBLANK(AV491)))),#N/A,
IF(ISBLANK(AS491),"",
IF(AND(NOT(ISERROR(VLOOKUP(AS491,MonsterTable!$A:$B,MATCH(MonsterTable!$B$1,MonsterTable!$A$1:$B$1,0),0))),OR(ISBLANK(AU491),ISBLANK(AV491))),#N/A,
IFERROR(VLOOKUP(AS491,MonsterTable!$A:$B,MATCH(MonsterTable!$B$1,MonsterTable!$A$1:$B$1,0),0),
IF(OR(NOT(ISBLANK(AU491)),ISBLANK(AV491)),#N/A,
IF(AS491="empty","empty",
VLOOKUP(AS491,MonsterGroupTable!$A:$A,1,0)))))))</f>
        <v/>
      </c>
      <c r="BA491" s="2" t="str">
        <f>IF(AND(ISBLANK(AZ491),OR(NOT(ISBLANK(BB491)),NOT(ISBLANK(BC491)))),#N/A,
IF(ISBLANK(AZ491),"",
IF(AND(NOT(ISERROR(VLOOKUP(AZ491,MonsterTable!$A:$B,MATCH(MonsterTable!$B$1,MonsterTable!$A$1:$B$1,0),0))),OR(ISBLANK(BB491),ISBLANK(BC491))),#N/A,
IFERROR(VLOOKUP(AZ491,MonsterTable!$A:$B,MATCH(MonsterTable!$B$1,MonsterTable!$A$1:$B$1,0),0),
IF(OR(NOT(ISBLANK(BB491)),ISBLANK(BC491)),#N/A,
IF(AZ491="empty","empty",
VLOOKUP(AZ491,MonsterGroupTable!$A:$A,1,0)))))))</f>
        <v/>
      </c>
      <c r="BH491" s="2" t="str">
        <f>IF(AND(ISBLANK(BG491),OR(NOT(ISBLANK(BI491)),NOT(ISBLANK(BJ491)))),#N/A,
IF(ISBLANK(BG491),"",
IF(AND(NOT(ISERROR(VLOOKUP(BG491,MonsterTable!$A:$B,MATCH(MonsterTable!$B$1,MonsterTable!$A$1:$B$1,0),0))),OR(ISBLANK(BI491),ISBLANK(BJ491))),#N/A,
IFERROR(VLOOKUP(BG491,MonsterTable!$A:$B,MATCH(MonsterTable!$B$1,MonsterTable!$A$1:$B$1,0),0),
IF(OR(NOT(ISBLANK(BI491)),ISBLANK(BJ491)),#N/A,
IF(BG491="empty","empty",
VLOOKUP(BG491,MonsterGroupTable!$A:$A,1,0)))))))</f>
        <v/>
      </c>
      <c r="BO491" s="2" t="str">
        <f>IF(AND(ISBLANK(BN491),OR(NOT(ISBLANK(BP491)),NOT(ISBLANK(BQ491)))),#N/A,
IF(ISBLANK(BN491),"",
IF(AND(NOT(ISERROR(VLOOKUP(BN491,MonsterTable!$A:$B,MATCH(MonsterTable!$B$1,MonsterTable!$A$1:$B$1,0),0))),OR(ISBLANK(BP491),ISBLANK(BQ491))),#N/A,
IFERROR(VLOOKUP(BN491,MonsterTable!$A:$B,MATCH(MonsterTable!$B$1,MonsterTable!$A$1:$B$1,0),0),
IF(OR(NOT(ISBLANK(BP491)),ISBLANK(BQ491)),#N/A,
IF(BN491="empty","empty",
VLOOKUP(BN491,MonsterGroupTable!$A:$A,1,0)))))))</f>
        <v/>
      </c>
      <c r="BV491" s="2" t="str">
        <f>IF(AND(ISBLANK(BU491),OR(NOT(ISBLANK(BW491)),NOT(ISBLANK(BX491)))),#N/A,
IF(ISBLANK(BU491),"",
IF(AND(NOT(ISERROR(VLOOKUP(BU491,MonsterTable!$A:$B,MATCH(MonsterTable!$B$1,MonsterTable!$A$1:$B$1,0),0))),OR(ISBLANK(BW491),ISBLANK(BX491))),#N/A,
IFERROR(VLOOKUP(BU491,MonsterTable!$A:$B,MATCH(MonsterTable!$B$1,MonsterTable!$A$1:$B$1,0),0),
IF(OR(NOT(ISBLANK(BW491)),ISBLANK(BX491)),#N/A,
IF(BU491="empty","empty",
VLOOKUP(BU491,MonsterGroupTable!$A:$A,1,0)))))))</f>
        <v/>
      </c>
      <c r="CC491" s="2" t="str">
        <f>IF(AND(ISBLANK(CB491),OR(NOT(ISBLANK(CD491)),NOT(ISBLANK(CE491)))),#N/A,
IF(ISBLANK(CB491),"",
IF(AND(NOT(ISERROR(VLOOKUP(CB491,MonsterTable!$A:$B,MATCH(MonsterTable!$B$1,MonsterTable!$A$1:$B$1,0),0))),OR(ISBLANK(CD491),ISBLANK(CE491))),#N/A,
IFERROR(VLOOKUP(CB491,MonsterTable!$A:$B,MATCH(MonsterTable!$B$1,MonsterTable!$A$1:$B$1,0),0),
IF(OR(NOT(ISBLANK(CD491)),ISBLANK(CE491)),#N/A,
IF(CB491="empty","empty",
VLOOKUP(CB491,MonsterGroupTable!$A:$A,1,0)))))))</f>
        <v/>
      </c>
      <c r="CJ491" s="2" t="str">
        <f>IF(AND(ISBLANK(CI491),OR(NOT(ISBLANK(CK491)),NOT(ISBLANK(CL491)))),#N/A,
IF(ISBLANK(CI491),"",
IF(AND(NOT(ISERROR(VLOOKUP(CI491,MonsterTable!$A:$B,MATCH(MonsterTable!$B$1,MonsterTable!$A$1:$B$1,0),0))),OR(ISBLANK(CK491),ISBLANK(CL491))),#N/A,
IFERROR(VLOOKUP(CI491,MonsterTable!$A:$B,MATCH(MonsterTable!$B$1,MonsterTable!$A$1:$B$1,0),0),
IF(OR(NOT(ISBLANK(CK491)),ISBLANK(CL491)),#N/A,
IF(CI491="empty","empty",
VLOOKUP(CI491,MonsterGroupTable!$A:$A,1,0)))))))</f>
        <v/>
      </c>
    </row>
    <row r="492" spans="1:88">
      <c r="A492">
        <v>10491</v>
      </c>
      <c r="B492">
        <f t="shared" si="14"/>
        <v>1.1000000000000001</v>
      </c>
      <c r="C492">
        <f t="shared" si="14"/>
        <v>1.1000000000000001</v>
      </c>
      <c r="F492">
        <v>1680</v>
      </c>
      <c r="G492">
        <v>49427</v>
      </c>
      <c r="H492">
        <v>0</v>
      </c>
      <c r="I492">
        <v>0</v>
      </c>
      <c r="J492">
        <v>0</v>
      </c>
      <c r="K492" t="s">
        <v>28</v>
      </c>
      <c r="L492" t="s">
        <v>256</v>
      </c>
      <c r="M492" t="s">
        <v>79</v>
      </c>
      <c r="N492" t="s">
        <v>80</v>
      </c>
      <c r="O492">
        <v>0</v>
      </c>
      <c r="P492">
        <v>-4.75</v>
      </c>
      <c r="Q492">
        <v>-3.5</v>
      </c>
      <c r="R492">
        <v>4.75</v>
      </c>
      <c r="S492">
        <v>3</v>
      </c>
      <c r="T492">
        <v>-13.5</v>
      </c>
      <c r="U492">
        <v>2.5499999999999998</v>
      </c>
      <c r="V492">
        <v>-6.75</v>
      </c>
      <c r="W492" t="str">
        <f t="shared" si="15"/>
        <v>g110,5</v>
      </c>
      <c r="X492" s="1" t="s">
        <v>288</v>
      </c>
      <c r="Y492" s="2" t="str">
        <f>IF(AND(ISBLANK(X492),OR(NOT(ISBLANK(Z492)),NOT(ISBLANK(AA492)))),#N/A,
IF(ISBLANK(X492),"",
IF(AND(NOT(ISERROR(VLOOKUP(X492,MonsterTable!$A:$B,MATCH(MonsterTable!$B$1,MonsterTable!$A$1:$B$1,0),0))),OR(ISBLANK(Z492),ISBLANK(AA492))),#N/A,
IFERROR(VLOOKUP(X492,MonsterTable!$A:$B,MATCH(MonsterTable!$B$1,MonsterTable!$A$1:$B$1,0),0),
IF(OR(NOT(ISBLANK(Z492)),ISBLANK(AA492)),#N/A,
IF(X492="empty","empty",
VLOOKUP(X492,MonsterGroupTable!$A:$A,1,0)))))))</f>
        <v>g110</v>
      </c>
      <c r="AA492">
        <v>5</v>
      </c>
      <c r="AF492" s="2" t="str">
        <f>IF(AND(ISBLANK(AE492),OR(NOT(ISBLANK(AG492)),NOT(ISBLANK(AH492)))),#N/A,
IF(ISBLANK(AE492),"",
IF(AND(NOT(ISERROR(VLOOKUP(AE492,MonsterTable!$A:$B,MATCH(MonsterTable!$B$1,MonsterTable!$A$1:$B$1,0),0))),OR(ISBLANK(AG492),ISBLANK(AH492))),#N/A,
IFERROR(VLOOKUP(AE492,MonsterTable!$A:$B,MATCH(MonsterTable!$B$1,MonsterTable!$A$1:$B$1,0),0),
IF(OR(NOT(ISBLANK(AG492)),ISBLANK(AH492)),#N/A,
IF(AE492="empty","empty",
VLOOKUP(AE492,MonsterGroupTable!$A:$A,1,0)))))))</f>
        <v/>
      </c>
      <c r="AM492" s="2" t="str">
        <f>IF(AND(ISBLANK(AL492),OR(NOT(ISBLANK(AN492)),NOT(ISBLANK(AO492)))),#N/A,
IF(ISBLANK(AL492),"",
IF(AND(NOT(ISERROR(VLOOKUP(AL492,MonsterTable!$A:$B,MATCH(MonsterTable!$B$1,MonsterTable!$A$1:$B$1,0),0))),OR(ISBLANK(AN492),ISBLANK(AO492))),#N/A,
IFERROR(VLOOKUP(AL492,MonsterTable!$A:$B,MATCH(MonsterTable!$B$1,MonsterTable!$A$1:$B$1,0),0),
IF(OR(NOT(ISBLANK(AN492)),ISBLANK(AO492)),#N/A,
IF(AL492="empty","empty",
VLOOKUP(AL492,MonsterGroupTable!$A:$A,1,0)))))))</f>
        <v/>
      </c>
      <c r="AT492" s="2" t="str">
        <f>IF(AND(ISBLANK(AS492),OR(NOT(ISBLANK(AU492)),NOT(ISBLANK(AV492)))),#N/A,
IF(ISBLANK(AS492),"",
IF(AND(NOT(ISERROR(VLOOKUP(AS492,MonsterTable!$A:$B,MATCH(MonsterTable!$B$1,MonsterTable!$A$1:$B$1,0),0))),OR(ISBLANK(AU492),ISBLANK(AV492))),#N/A,
IFERROR(VLOOKUP(AS492,MonsterTable!$A:$B,MATCH(MonsterTable!$B$1,MonsterTable!$A$1:$B$1,0),0),
IF(OR(NOT(ISBLANK(AU492)),ISBLANK(AV492)),#N/A,
IF(AS492="empty","empty",
VLOOKUP(AS492,MonsterGroupTable!$A:$A,1,0)))))))</f>
        <v/>
      </c>
      <c r="BA492" s="2" t="str">
        <f>IF(AND(ISBLANK(AZ492),OR(NOT(ISBLANK(BB492)),NOT(ISBLANK(BC492)))),#N/A,
IF(ISBLANK(AZ492),"",
IF(AND(NOT(ISERROR(VLOOKUP(AZ492,MonsterTable!$A:$B,MATCH(MonsterTable!$B$1,MonsterTable!$A$1:$B$1,0),0))),OR(ISBLANK(BB492),ISBLANK(BC492))),#N/A,
IFERROR(VLOOKUP(AZ492,MonsterTable!$A:$B,MATCH(MonsterTable!$B$1,MonsterTable!$A$1:$B$1,0),0),
IF(OR(NOT(ISBLANK(BB492)),ISBLANK(BC492)),#N/A,
IF(AZ492="empty","empty",
VLOOKUP(AZ492,MonsterGroupTable!$A:$A,1,0)))))))</f>
        <v/>
      </c>
      <c r="BH492" s="2" t="str">
        <f>IF(AND(ISBLANK(BG492),OR(NOT(ISBLANK(BI492)),NOT(ISBLANK(BJ492)))),#N/A,
IF(ISBLANK(BG492),"",
IF(AND(NOT(ISERROR(VLOOKUP(BG492,MonsterTable!$A:$B,MATCH(MonsterTable!$B$1,MonsterTable!$A$1:$B$1,0),0))),OR(ISBLANK(BI492),ISBLANK(BJ492))),#N/A,
IFERROR(VLOOKUP(BG492,MonsterTable!$A:$B,MATCH(MonsterTable!$B$1,MonsterTable!$A$1:$B$1,0),0),
IF(OR(NOT(ISBLANK(BI492)),ISBLANK(BJ492)),#N/A,
IF(BG492="empty","empty",
VLOOKUP(BG492,MonsterGroupTable!$A:$A,1,0)))))))</f>
        <v/>
      </c>
      <c r="BO492" s="2" t="str">
        <f>IF(AND(ISBLANK(BN492),OR(NOT(ISBLANK(BP492)),NOT(ISBLANK(BQ492)))),#N/A,
IF(ISBLANK(BN492),"",
IF(AND(NOT(ISERROR(VLOOKUP(BN492,MonsterTable!$A:$B,MATCH(MonsterTable!$B$1,MonsterTable!$A$1:$B$1,0),0))),OR(ISBLANK(BP492),ISBLANK(BQ492))),#N/A,
IFERROR(VLOOKUP(BN492,MonsterTable!$A:$B,MATCH(MonsterTable!$B$1,MonsterTable!$A$1:$B$1,0),0),
IF(OR(NOT(ISBLANK(BP492)),ISBLANK(BQ492)),#N/A,
IF(BN492="empty","empty",
VLOOKUP(BN492,MonsterGroupTable!$A:$A,1,0)))))))</f>
        <v/>
      </c>
      <c r="BV492" s="2" t="str">
        <f>IF(AND(ISBLANK(BU492),OR(NOT(ISBLANK(BW492)),NOT(ISBLANK(BX492)))),#N/A,
IF(ISBLANK(BU492),"",
IF(AND(NOT(ISERROR(VLOOKUP(BU492,MonsterTable!$A:$B,MATCH(MonsterTable!$B$1,MonsterTable!$A$1:$B$1,0),0))),OR(ISBLANK(BW492),ISBLANK(BX492))),#N/A,
IFERROR(VLOOKUP(BU492,MonsterTable!$A:$B,MATCH(MonsterTable!$B$1,MonsterTable!$A$1:$B$1,0),0),
IF(OR(NOT(ISBLANK(BW492)),ISBLANK(BX492)),#N/A,
IF(BU492="empty","empty",
VLOOKUP(BU492,MonsterGroupTable!$A:$A,1,0)))))))</f>
        <v/>
      </c>
      <c r="CC492" s="2" t="str">
        <f>IF(AND(ISBLANK(CB492),OR(NOT(ISBLANK(CD492)),NOT(ISBLANK(CE492)))),#N/A,
IF(ISBLANK(CB492),"",
IF(AND(NOT(ISERROR(VLOOKUP(CB492,MonsterTable!$A:$B,MATCH(MonsterTable!$B$1,MonsterTable!$A$1:$B$1,0),0))),OR(ISBLANK(CD492),ISBLANK(CE492))),#N/A,
IFERROR(VLOOKUP(CB492,MonsterTable!$A:$B,MATCH(MonsterTable!$B$1,MonsterTable!$A$1:$B$1,0),0),
IF(OR(NOT(ISBLANK(CD492)),ISBLANK(CE492)),#N/A,
IF(CB492="empty","empty",
VLOOKUP(CB492,MonsterGroupTable!$A:$A,1,0)))))))</f>
        <v/>
      </c>
      <c r="CJ492" s="2" t="str">
        <f>IF(AND(ISBLANK(CI492),OR(NOT(ISBLANK(CK492)),NOT(ISBLANK(CL492)))),#N/A,
IF(ISBLANK(CI492),"",
IF(AND(NOT(ISERROR(VLOOKUP(CI492,MonsterTable!$A:$B,MATCH(MonsterTable!$B$1,MonsterTable!$A$1:$B$1,0),0))),OR(ISBLANK(CK492),ISBLANK(CL492))),#N/A,
IFERROR(VLOOKUP(CI492,MonsterTable!$A:$B,MATCH(MonsterTable!$B$1,MonsterTable!$A$1:$B$1,0),0),
IF(OR(NOT(ISBLANK(CK492)),ISBLANK(CL492)),#N/A,
IF(CI492="empty","empty",
VLOOKUP(CI492,MonsterGroupTable!$A:$A,1,0)))))))</f>
        <v/>
      </c>
    </row>
    <row r="493" spans="1:88">
      <c r="A493">
        <v>10492</v>
      </c>
      <c r="B493">
        <f t="shared" si="14"/>
        <v>1.1000000000000001</v>
      </c>
      <c r="C493">
        <f t="shared" si="14"/>
        <v>1.1000000000000001</v>
      </c>
      <c r="F493">
        <v>1680</v>
      </c>
      <c r="G493">
        <v>49679</v>
      </c>
      <c r="H493">
        <v>0</v>
      </c>
      <c r="I493">
        <v>0</v>
      </c>
      <c r="J493">
        <v>0</v>
      </c>
      <c r="K493" t="s">
        <v>28</v>
      </c>
      <c r="L493" t="s">
        <v>256</v>
      </c>
      <c r="M493" t="s">
        <v>79</v>
      </c>
      <c r="N493" t="s">
        <v>80</v>
      </c>
      <c r="O493">
        <v>0</v>
      </c>
      <c r="P493">
        <v>-4.75</v>
      </c>
      <c r="Q493">
        <v>-3.5</v>
      </c>
      <c r="R493">
        <v>4.75</v>
      </c>
      <c r="S493">
        <v>3</v>
      </c>
      <c r="T493">
        <v>-13.5</v>
      </c>
      <c r="U493">
        <v>2.5499999999999998</v>
      </c>
      <c r="V493">
        <v>-6.75</v>
      </c>
      <c r="W493" t="str">
        <f t="shared" si="15"/>
        <v>g110,5</v>
      </c>
      <c r="X493" s="1" t="s">
        <v>288</v>
      </c>
      <c r="Y493" s="2" t="str">
        <f>IF(AND(ISBLANK(X493),OR(NOT(ISBLANK(Z493)),NOT(ISBLANK(AA493)))),#N/A,
IF(ISBLANK(X493),"",
IF(AND(NOT(ISERROR(VLOOKUP(X493,MonsterTable!$A:$B,MATCH(MonsterTable!$B$1,MonsterTable!$A$1:$B$1,0),0))),OR(ISBLANK(Z493),ISBLANK(AA493))),#N/A,
IFERROR(VLOOKUP(X493,MonsterTable!$A:$B,MATCH(MonsterTable!$B$1,MonsterTable!$A$1:$B$1,0),0),
IF(OR(NOT(ISBLANK(Z493)),ISBLANK(AA493)),#N/A,
IF(X493="empty","empty",
VLOOKUP(X493,MonsterGroupTable!$A:$A,1,0)))))))</f>
        <v>g110</v>
      </c>
      <c r="AA493">
        <v>5</v>
      </c>
      <c r="AF493" s="2" t="str">
        <f>IF(AND(ISBLANK(AE493),OR(NOT(ISBLANK(AG493)),NOT(ISBLANK(AH493)))),#N/A,
IF(ISBLANK(AE493),"",
IF(AND(NOT(ISERROR(VLOOKUP(AE493,MonsterTable!$A:$B,MATCH(MonsterTable!$B$1,MonsterTable!$A$1:$B$1,0),0))),OR(ISBLANK(AG493),ISBLANK(AH493))),#N/A,
IFERROR(VLOOKUP(AE493,MonsterTable!$A:$B,MATCH(MonsterTable!$B$1,MonsterTable!$A$1:$B$1,0),0),
IF(OR(NOT(ISBLANK(AG493)),ISBLANK(AH493)),#N/A,
IF(AE493="empty","empty",
VLOOKUP(AE493,MonsterGroupTable!$A:$A,1,0)))))))</f>
        <v/>
      </c>
      <c r="AM493" s="2" t="str">
        <f>IF(AND(ISBLANK(AL493),OR(NOT(ISBLANK(AN493)),NOT(ISBLANK(AO493)))),#N/A,
IF(ISBLANK(AL493),"",
IF(AND(NOT(ISERROR(VLOOKUP(AL493,MonsterTable!$A:$B,MATCH(MonsterTable!$B$1,MonsterTable!$A$1:$B$1,0),0))),OR(ISBLANK(AN493),ISBLANK(AO493))),#N/A,
IFERROR(VLOOKUP(AL493,MonsterTable!$A:$B,MATCH(MonsterTable!$B$1,MonsterTable!$A$1:$B$1,0),0),
IF(OR(NOT(ISBLANK(AN493)),ISBLANK(AO493)),#N/A,
IF(AL493="empty","empty",
VLOOKUP(AL493,MonsterGroupTable!$A:$A,1,0)))))))</f>
        <v/>
      </c>
      <c r="AT493" s="2" t="str">
        <f>IF(AND(ISBLANK(AS493),OR(NOT(ISBLANK(AU493)),NOT(ISBLANK(AV493)))),#N/A,
IF(ISBLANK(AS493),"",
IF(AND(NOT(ISERROR(VLOOKUP(AS493,MonsterTable!$A:$B,MATCH(MonsterTable!$B$1,MonsterTable!$A$1:$B$1,0),0))),OR(ISBLANK(AU493),ISBLANK(AV493))),#N/A,
IFERROR(VLOOKUP(AS493,MonsterTable!$A:$B,MATCH(MonsterTable!$B$1,MonsterTable!$A$1:$B$1,0),0),
IF(OR(NOT(ISBLANK(AU493)),ISBLANK(AV493)),#N/A,
IF(AS493="empty","empty",
VLOOKUP(AS493,MonsterGroupTable!$A:$A,1,0)))))))</f>
        <v/>
      </c>
      <c r="BA493" s="2" t="str">
        <f>IF(AND(ISBLANK(AZ493),OR(NOT(ISBLANK(BB493)),NOT(ISBLANK(BC493)))),#N/A,
IF(ISBLANK(AZ493),"",
IF(AND(NOT(ISERROR(VLOOKUP(AZ493,MonsterTable!$A:$B,MATCH(MonsterTable!$B$1,MonsterTable!$A$1:$B$1,0),0))),OR(ISBLANK(BB493),ISBLANK(BC493))),#N/A,
IFERROR(VLOOKUP(AZ493,MonsterTable!$A:$B,MATCH(MonsterTable!$B$1,MonsterTable!$A$1:$B$1,0),0),
IF(OR(NOT(ISBLANK(BB493)),ISBLANK(BC493)),#N/A,
IF(AZ493="empty","empty",
VLOOKUP(AZ493,MonsterGroupTable!$A:$A,1,0)))))))</f>
        <v/>
      </c>
      <c r="BH493" s="2" t="str">
        <f>IF(AND(ISBLANK(BG493),OR(NOT(ISBLANK(BI493)),NOT(ISBLANK(BJ493)))),#N/A,
IF(ISBLANK(BG493),"",
IF(AND(NOT(ISERROR(VLOOKUP(BG493,MonsterTable!$A:$B,MATCH(MonsterTable!$B$1,MonsterTable!$A$1:$B$1,0),0))),OR(ISBLANK(BI493),ISBLANK(BJ493))),#N/A,
IFERROR(VLOOKUP(BG493,MonsterTable!$A:$B,MATCH(MonsterTable!$B$1,MonsterTable!$A$1:$B$1,0),0),
IF(OR(NOT(ISBLANK(BI493)),ISBLANK(BJ493)),#N/A,
IF(BG493="empty","empty",
VLOOKUP(BG493,MonsterGroupTable!$A:$A,1,0)))))))</f>
        <v/>
      </c>
      <c r="BO493" s="2" t="str">
        <f>IF(AND(ISBLANK(BN493),OR(NOT(ISBLANK(BP493)),NOT(ISBLANK(BQ493)))),#N/A,
IF(ISBLANK(BN493),"",
IF(AND(NOT(ISERROR(VLOOKUP(BN493,MonsterTable!$A:$B,MATCH(MonsterTable!$B$1,MonsterTable!$A$1:$B$1,0),0))),OR(ISBLANK(BP493),ISBLANK(BQ493))),#N/A,
IFERROR(VLOOKUP(BN493,MonsterTable!$A:$B,MATCH(MonsterTable!$B$1,MonsterTable!$A$1:$B$1,0),0),
IF(OR(NOT(ISBLANK(BP493)),ISBLANK(BQ493)),#N/A,
IF(BN493="empty","empty",
VLOOKUP(BN493,MonsterGroupTable!$A:$A,1,0)))))))</f>
        <v/>
      </c>
      <c r="BV493" s="2" t="str">
        <f>IF(AND(ISBLANK(BU493),OR(NOT(ISBLANK(BW493)),NOT(ISBLANK(BX493)))),#N/A,
IF(ISBLANK(BU493),"",
IF(AND(NOT(ISERROR(VLOOKUP(BU493,MonsterTable!$A:$B,MATCH(MonsterTable!$B$1,MonsterTable!$A$1:$B$1,0),0))),OR(ISBLANK(BW493),ISBLANK(BX493))),#N/A,
IFERROR(VLOOKUP(BU493,MonsterTable!$A:$B,MATCH(MonsterTable!$B$1,MonsterTable!$A$1:$B$1,0),0),
IF(OR(NOT(ISBLANK(BW493)),ISBLANK(BX493)),#N/A,
IF(BU493="empty","empty",
VLOOKUP(BU493,MonsterGroupTable!$A:$A,1,0)))))))</f>
        <v/>
      </c>
      <c r="CC493" s="2" t="str">
        <f>IF(AND(ISBLANK(CB493),OR(NOT(ISBLANK(CD493)),NOT(ISBLANK(CE493)))),#N/A,
IF(ISBLANK(CB493),"",
IF(AND(NOT(ISERROR(VLOOKUP(CB493,MonsterTable!$A:$B,MATCH(MonsterTable!$B$1,MonsterTable!$A$1:$B$1,0),0))),OR(ISBLANK(CD493),ISBLANK(CE493))),#N/A,
IFERROR(VLOOKUP(CB493,MonsterTable!$A:$B,MATCH(MonsterTable!$B$1,MonsterTable!$A$1:$B$1,0),0),
IF(OR(NOT(ISBLANK(CD493)),ISBLANK(CE493)),#N/A,
IF(CB493="empty","empty",
VLOOKUP(CB493,MonsterGroupTable!$A:$A,1,0)))))))</f>
        <v/>
      </c>
      <c r="CJ493" s="2" t="str">
        <f>IF(AND(ISBLANK(CI493),OR(NOT(ISBLANK(CK493)),NOT(ISBLANK(CL493)))),#N/A,
IF(ISBLANK(CI493),"",
IF(AND(NOT(ISERROR(VLOOKUP(CI493,MonsterTable!$A:$B,MATCH(MonsterTable!$B$1,MonsterTable!$A$1:$B$1,0),0))),OR(ISBLANK(CK493),ISBLANK(CL493))),#N/A,
IFERROR(VLOOKUP(CI493,MonsterTable!$A:$B,MATCH(MonsterTable!$B$1,MonsterTable!$A$1:$B$1,0),0),
IF(OR(NOT(ISBLANK(CK493)),ISBLANK(CL493)),#N/A,
IF(CI493="empty","empty",
VLOOKUP(CI493,MonsterGroupTable!$A:$A,1,0)))))))</f>
        <v/>
      </c>
    </row>
    <row r="494" spans="1:88">
      <c r="A494">
        <v>10493</v>
      </c>
      <c r="B494">
        <f t="shared" si="14"/>
        <v>1.1000000000000001</v>
      </c>
      <c r="C494">
        <f t="shared" si="14"/>
        <v>1.1000000000000001</v>
      </c>
      <c r="F494">
        <v>1680</v>
      </c>
      <c r="G494">
        <v>49931</v>
      </c>
      <c r="H494">
        <v>0</v>
      </c>
      <c r="I494">
        <v>0</v>
      </c>
      <c r="J494">
        <v>0</v>
      </c>
      <c r="K494" t="s">
        <v>28</v>
      </c>
      <c r="L494" t="s">
        <v>256</v>
      </c>
      <c r="M494" t="s">
        <v>79</v>
      </c>
      <c r="N494" t="s">
        <v>80</v>
      </c>
      <c r="O494">
        <v>0</v>
      </c>
      <c r="P494">
        <v>-4.75</v>
      </c>
      <c r="Q494">
        <v>-3.5</v>
      </c>
      <c r="R494">
        <v>4.75</v>
      </c>
      <c r="S494">
        <v>3</v>
      </c>
      <c r="T494">
        <v>-13.5</v>
      </c>
      <c r="U494">
        <v>2.5499999999999998</v>
      </c>
      <c r="V494">
        <v>-6.75</v>
      </c>
      <c r="W494" t="str">
        <f t="shared" si="15"/>
        <v>g110,5</v>
      </c>
      <c r="X494" s="1" t="s">
        <v>288</v>
      </c>
      <c r="Y494" s="2" t="str">
        <f>IF(AND(ISBLANK(X494),OR(NOT(ISBLANK(Z494)),NOT(ISBLANK(AA494)))),#N/A,
IF(ISBLANK(X494),"",
IF(AND(NOT(ISERROR(VLOOKUP(X494,MonsterTable!$A:$B,MATCH(MonsterTable!$B$1,MonsterTable!$A$1:$B$1,0),0))),OR(ISBLANK(Z494),ISBLANK(AA494))),#N/A,
IFERROR(VLOOKUP(X494,MonsterTable!$A:$B,MATCH(MonsterTable!$B$1,MonsterTable!$A$1:$B$1,0),0),
IF(OR(NOT(ISBLANK(Z494)),ISBLANK(AA494)),#N/A,
IF(X494="empty","empty",
VLOOKUP(X494,MonsterGroupTable!$A:$A,1,0)))))))</f>
        <v>g110</v>
      </c>
      <c r="AA494">
        <v>5</v>
      </c>
      <c r="AF494" s="2" t="str">
        <f>IF(AND(ISBLANK(AE494),OR(NOT(ISBLANK(AG494)),NOT(ISBLANK(AH494)))),#N/A,
IF(ISBLANK(AE494),"",
IF(AND(NOT(ISERROR(VLOOKUP(AE494,MonsterTable!$A:$B,MATCH(MonsterTable!$B$1,MonsterTable!$A$1:$B$1,0),0))),OR(ISBLANK(AG494),ISBLANK(AH494))),#N/A,
IFERROR(VLOOKUP(AE494,MonsterTable!$A:$B,MATCH(MonsterTable!$B$1,MonsterTable!$A$1:$B$1,0),0),
IF(OR(NOT(ISBLANK(AG494)),ISBLANK(AH494)),#N/A,
IF(AE494="empty","empty",
VLOOKUP(AE494,MonsterGroupTable!$A:$A,1,0)))))))</f>
        <v/>
      </c>
      <c r="AM494" s="2" t="str">
        <f>IF(AND(ISBLANK(AL494),OR(NOT(ISBLANK(AN494)),NOT(ISBLANK(AO494)))),#N/A,
IF(ISBLANK(AL494),"",
IF(AND(NOT(ISERROR(VLOOKUP(AL494,MonsterTable!$A:$B,MATCH(MonsterTable!$B$1,MonsterTable!$A$1:$B$1,0),0))),OR(ISBLANK(AN494),ISBLANK(AO494))),#N/A,
IFERROR(VLOOKUP(AL494,MonsterTable!$A:$B,MATCH(MonsterTable!$B$1,MonsterTable!$A$1:$B$1,0),0),
IF(OR(NOT(ISBLANK(AN494)),ISBLANK(AO494)),#N/A,
IF(AL494="empty","empty",
VLOOKUP(AL494,MonsterGroupTable!$A:$A,1,0)))))))</f>
        <v/>
      </c>
      <c r="AT494" s="2" t="str">
        <f>IF(AND(ISBLANK(AS494),OR(NOT(ISBLANK(AU494)),NOT(ISBLANK(AV494)))),#N/A,
IF(ISBLANK(AS494),"",
IF(AND(NOT(ISERROR(VLOOKUP(AS494,MonsterTable!$A:$B,MATCH(MonsterTable!$B$1,MonsterTable!$A$1:$B$1,0),0))),OR(ISBLANK(AU494),ISBLANK(AV494))),#N/A,
IFERROR(VLOOKUP(AS494,MonsterTable!$A:$B,MATCH(MonsterTable!$B$1,MonsterTable!$A$1:$B$1,0),0),
IF(OR(NOT(ISBLANK(AU494)),ISBLANK(AV494)),#N/A,
IF(AS494="empty","empty",
VLOOKUP(AS494,MonsterGroupTable!$A:$A,1,0)))))))</f>
        <v/>
      </c>
      <c r="BA494" s="2" t="str">
        <f>IF(AND(ISBLANK(AZ494),OR(NOT(ISBLANK(BB494)),NOT(ISBLANK(BC494)))),#N/A,
IF(ISBLANK(AZ494),"",
IF(AND(NOT(ISERROR(VLOOKUP(AZ494,MonsterTable!$A:$B,MATCH(MonsterTable!$B$1,MonsterTable!$A$1:$B$1,0),0))),OR(ISBLANK(BB494),ISBLANK(BC494))),#N/A,
IFERROR(VLOOKUP(AZ494,MonsterTable!$A:$B,MATCH(MonsterTable!$B$1,MonsterTable!$A$1:$B$1,0),0),
IF(OR(NOT(ISBLANK(BB494)),ISBLANK(BC494)),#N/A,
IF(AZ494="empty","empty",
VLOOKUP(AZ494,MonsterGroupTable!$A:$A,1,0)))))))</f>
        <v/>
      </c>
      <c r="BH494" s="2" t="str">
        <f>IF(AND(ISBLANK(BG494),OR(NOT(ISBLANK(BI494)),NOT(ISBLANK(BJ494)))),#N/A,
IF(ISBLANK(BG494),"",
IF(AND(NOT(ISERROR(VLOOKUP(BG494,MonsterTable!$A:$B,MATCH(MonsterTable!$B$1,MonsterTable!$A$1:$B$1,0),0))),OR(ISBLANK(BI494),ISBLANK(BJ494))),#N/A,
IFERROR(VLOOKUP(BG494,MonsterTable!$A:$B,MATCH(MonsterTable!$B$1,MonsterTable!$A$1:$B$1,0),0),
IF(OR(NOT(ISBLANK(BI494)),ISBLANK(BJ494)),#N/A,
IF(BG494="empty","empty",
VLOOKUP(BG494,MonsterGroupTable!$A:$A,1,0)))))))</f>
        <v/>
      </c>
      <c r="BO494" s="2" t="str">
        <f>IF(AND(ISBLANK(BN494),OR(NOT(ISBLANK(BP494)),NOT(ISBLANK(BQ494)))),#N/A,
IF(ISBLANK(BN494),"",
IF(AND(NOT(ISERROR(VLOOKUP(BN494,MonsterTable!$A:$B,MATCH(MonsterTable!$B$1,MonsterTable!$A$1:$B$1,0),0))),OR(ISBLANK(BP494),ISBLANK(BQ494))),#N/A,
IFERROR(VLOOKUP(BN494,MonsterTable!$A:$B,MATCH(MonsterTable!$B$1,MonsterTable!$A$1:$B$1,0),0),
IF(OR(NOT(ISBLANK(BP494)),ISBLANK(BQ494)),#N/A,
IF(BN494="empty","empty",
VLOOKUP(BN494,MonsterGroupTable!$A:$A,1,0)))))))</f>
        <v/>
      </c>
      <c r="BV494" s="2" t="str">
        <f>IF(AND(ISBLANK(BU494),OR(NOT(ISBLANK(BW494)),NOT(ISBLANK(BX494)))),#N/A,
IF(ISBLANK(BU494),"",
IF(AND(NOT(ISERROR(VLOOKUP(BU494,MonsterTable!$A:$B,MATCH(MonsterTable!$B$1,MonsterTable!$A$1:$B$1,0),0))),OR(ISBLANK(BW494),ISBLANK(BX494))),#N/A,
IFERROR(VLOOKUP(BU494,MonsterTable!$A:$B,MATCH(MonsterTable!$B$1,MonsterTable!$A$1:$B$1,0),0),
IF(OR(NOT(ISBLANK(BW494)),ISBLANK(BX494)),#N/A,
IF(BU494="empty","empty",
VLOOKUP(BU494,MonsterGroupTable!$A:$A,1,0)))))))</f>
        <v/>
      </c>
      <c r="CC494" s="2" t="str">
        <f>IF(AND(ISBLANK(CB494),OR(NOT(ISBLANK(CD494)),NOT(ISBLANK(CE494)))),#N/A,
IF(ISBLANK(CB494),"",
IF(AND(NOT(ISERROR(VLOOKUP(CB494,MonsterTable!$A:$B,MATCH(MonsterTable!$B$1,MonsterTable!$A$1:$B$1,0),0))),OR(ISBLANK(CD494),ISBLANK(CE494))),#N/A,
IFERROR(VLOOKUP(CB494,MonsterTable!$A:$B,MATCH(MonsterTable!$B$1,MonsterTable!$A$1:$B$1,0),0),
IF(OR(NOT(ISBLANK(CD494)),ISBLANK(CE494)),#N/A,
IF(CB494="empty","empty",
VLOOKUP(CB494,MonsterGroupTable!$A:$A,1,0)))))))</f>
        <v/>
      </c>
      <c r="CJ494" s="2" t="str">
        <f>IF(AND(ISBLANK(CI494),OR(NOT(ISBLANK(CK494)),NOT(ISBLANK(CL494)))),#N/A,
IF(ISBLANK(CI494),"",
IF(AND(NOT(ISERROR(VLOOKUP(CI494,MonsterTable!$A:$B,MATCH(MonsterTable!$B$1,MonsterTable!$A$1:$B$1,0),0))),OR(ISBLANK(CK494),ISBLANK(CL494))),#N/A,
IFERROR(VLOOKUP(CI494,MonsterTable!$A:$B,MATCH(MonsterTable!$B$1,MonsterTable!$A$1:$B$1,0),0),
IF(OR(NOT(ISBLANK(CK494)),ISBLANK(CL494)),#N/A,
IF(CI494="empty","empty",
VLOOKUP(CI494,MonsterGroupTable!$A:$A,1,0)))))))</f>
        <v/>
      </c>
    </row>
    <row r="495" spans="1:88">
      <c r="A495">
        <v>10494</v>
      </c>
      <c r="B495">
        <f t="shared" si="14"/>
        <v>1.1000000000000001</v>
      </c>
      <c r="C495">
        <f t="shared" si="14"/>
        <v>1.1000000000000001</v>
      </c>
      <c r="F495">
        <v>1680</v>
      </c>
      <c r="G495">
        <v>50183</v>
      </c>
      <c r="H495">
        <v>0</v>
      </c>
      <c r="I495">
        <v>0</v>
      </c>
      <c r="J495">
        <v>0</v>
      </c>
      <c r="K495" t="s">
        <v>28</v>
      </c>
      <c r="L495" t="s">
        <v>256</v>
      </c>
      <c r="M495" t="s">
        <v>79</v>
      </c>
      <c r="N495" t="s">
        <v>80</v>
      </c>
      <c r="O495">
        <v>0</v>
      </c>
      <c r="P495">
        <v>-4.75</v>
      </c>
      <c r="Q495">
        <v>-3.5</v>
      </c>
      <c r="R495">
        <v>4.75</v>
      </c>
      <c r="S495">
        <v>3</v>
      </c>
      <c r="T495">
        <v>-13.5</v>
      </c>
      <c r="U495">
        <v>2.5499999999999998</v>
      </c>
      <c r="V495">
        <v>-6.75</v>
      </c>
      <c r="W495" t="str">
        <f t="shared" si="15"/>
        <v>g110,5</v>
      </c>
      <c r="X495" s="1" t="s">
        <v>288</v>
      </c>
      <c r="Y495" s="2" t="str">
        <f>IF(AND(ISBLANK(X495),OR(NOT(ISBLANK(Z495)),NOT(ISBLANK(AA495)))),#N/A,
IF(ISBLANK(X495),"",
IF(AND(NOT(ISERROR(VLOOKUP(X495,MonsterTable!$A:$B,MATCH(MonsterTable!$B$1,MonsterTable!$A$1:$B$1,0),0))),OR(ISBLANK(Z495),ISBLANK(AA495))),#N/A,
IFERROR(VLOOKUP(X495,MonsterTable!$A:$B,MATCH(MonsterTable!$B$1,MonsterTable!$A$1:$B$1,0),0),
IF(OR(NOT(ISBLANK(Z495)),ISBLANK(AA495)),#N/A,
IF(X495="empty","empty",
VLOOKUP(X495,MonsterGroupTable!$A:$A,1,0)))))))</f>
        <v>g110</v>
      </c>
      <c r="AA495">
        <v>5</v>
      </c>
      <c r="AF495" s="2" t="str">
        <f>IF(AND(ISBLANK(AE495),OR(NOT(ISBLANK(AG495)),NOT(ISBLANK(AH495)))),#N/A,
IF(ISBLANK(AE495),"",
IF(AND(NOT(ISERROR(VLOOKUP(AE495,MonsterTable!$A:$B,MATCH(MonsterTable!$B$1,MonsterTable!$A$1:$B$1,0),0))),OR(ISBLANK(AG495),ISBLANK(AH495))),#N/A,
IFERROR(VLOOKUP(AE495,MonsterTable!$A:$B,MATCH(MonsterTable!$B$1,MonsterTable!$A$1:$B$1,0),0),
IF(OR(NOT(ISBLANK(AG495)),ISBLANK(AH495)),#N/A,
IF(AE495="empty","empty",
VLOOKUP(AE495,MonsterGroupTable!$A:$A,1,0)))))))</f>
        <v/>
      </c>
      <c r="AM495" s="2" t="str">
        <f>IF(AND(ISBLANK(AL495),OR(NOT(ISBLANK(AN495)),NOT(ISBLANK(AO495)))),#N/A,
IF(ISBLANK(AL495),"",
IF(AND(NOT(ISERROR(VLOOKUP(AL495,MonsterTable!$A:$B,MATCH(MonsterTable!$B$1,MonsterTable!$A$1:$B$1,0),0))),OR(ISBLANK(AN495),ISBLANK(AO495))),#N/A,
IFERROR(VLOOKUP(AL495,MonsterTable!$A:$B,MATCH(MonsterTable!$B$1,MonsterTable!$A$1:$B$1,0),0),
IF(OR(NOT(ISBLANK(AN495)),ISBLANK(AO495)),#N/A,
IF(AL495="empty","empty",
VLOOKUP(AL495,MonsterGroupTable!$A:$A,1,0)))))))</f>
        <v/>
      </c>
      <c r="AT495" s="2" t="str">
        <f>IF(AND(ISBLANK(AS495),OR(NOT(ISBLANK(AU495)),NOT(ISBLANK(AV495)))),#N/A,
IF(ISBLANK(AS495),"",
IF(AND(NOT(ISERROR(VLOOKUP(AS495,MonsterTable!$A:$B,MATCH(MonsterTable!$B$1,MonsterTable!$A$1:$B$1,0),0))),OR(ISBLANK(AU495),ISBLANK(AV495))),#N/A,
IFERROR(VLOOKUP(AS495,MonsterTable!$A:$B,MATCH(MonsterTable!$B$1,MonsterTable!$A$1:$B$1,0),0),
IF(OR(NOT(ISBLANK(AU495)),ISBLANK(AV495)),#N/A,
IF(AS495="empty","empty",
VLOOKUP(AS495,MonsterGroupTable!$A:$A,1,0)))))))</f>
        <v/>
      </c>
      <c r="BA495" s="2" t="str">
        <f>IF(AND(ISBLANK(AZ495),OR(NOT(ISBLANK(BB495)),NOT(ISBLANK(BC495)))),#N/A,
IF(ISBLANK(AZ495),"",
IF(AND(NOT(ISERROR(VLOOKUP(AZ495,MonsterTable!$A:$B,MATCH(MonsterTable!$B$1,MonsterTable!$A$1:$B$1,0),0))),OR(ISBLANK(BB495),ISBLANK(BC495))),#N/A,
IFERROR(VLOOKUP(AZ495,MonsterTable!$A:$B,MATCH(MonsterTable!$B$1,MonsterTable!$A$1:$B$1,0),0),
IF(OR(NOT(ISBLANK(BB495)),ISBLANK(BC495)),#N/A,
IF(AZ495="empty","empty",
VLOOKUP(AZ495,MonsterGroupTable!$A:$A,1,0)))))))</f>
        <v/>
      </c>
      <c r="BH495" s="2" t="str">
        <f>IF(AND(ISBLANK(BG495),OR(NOT(ISBLANK(BI495)),NOT(ISBLANK(BJ495)))),#N/A,
IF(ISBLANK(BG495),"",
IF(AND(NOT(ISERROR(VLOOKUP(BG495,MonsterTable!$A:$B,MATCH(MonsterTable!$B$1,MonsterTable!$A$1:$B$1,0),0))),OR(ISBLANK(BI495),ISBLANK(BJ495))),#N/A,
IFERROR(VLOOKUP(BG495,MonsterTable!$A:$B,MATCH(MonsterTable!$B$1,MonsterTable!$A$1:$B$1,0),0),
IF(OR(NOT(ISBLANK(BI495)),ISBLANK(BJ495)),#N/A,
IF(BG495="empty","empty",
VLOOKUP(BG495,MonsterGroupTable!$A:$A,1,0)))))))</f>
        <v/>
      </c>
      <c r="BO495" s="2" t="str">
        <f>IF(AND(ISBLANK(BN495),OR(NOT(ISBLANK(BP495)),NOT(ISBLANK(BQ495)))),#N/A,
IF(ISBLANK(BN495),"",
IF(AND(NOT(ISERROR(VLOOKUP(BN495,MonsterTable!$A:$B,MATCH(MonsterTable!$B$1,MonsterTable!$A$1:$B$1,0),0))),OR(ISBLANK(BP495),ISBLANK(BQ495))),#N/A,
IFERROR(VLOOKUP(BN495,MonsterTable!$A:$B,MATCH(MonsterTable!$B$1,MonsterTable!$A$1:$B$1,0),0),
IF(OR(NOT(ISBLANK(BP495)),ISBLANK(BQ495)),#N/A,
IF(BN495="empty","empty",
VLOOKUP(BN495,MonsterGroupTable!$A:$A,1,0)))))))</f>
        <v/>
      </c>
      <c r="BV495" s="2" t="str">
        <f>IF(AND(ISBLANK(BU495),OR(NOT(ISBLANK(BW495)),NOT(ISBLANK(BX495)))),#N/A,
IF(ISBLANK(BU495),"",
IF(AND(NOT(ISERROR(VLOOKUP(BU495,MonsterTable!$A:$B,MATCH(MonsterTable!$B$1,MonsterTable!$A$1:$B$1,0),0))),OR(ISBLANK(BW495),ISBLANK(BX495))),#N/A,
IFERROR(VLOOKUP(BU495,MonsterTable!$A:$B,MATCH(MonsterTable!$B$1,MonsterTable!$A$1:$B$1,0),0),
IF(OR(NOT(ISBLANK(BW495)),ISBLANK(BX495)),#N/A,
IF(BU495="empty","empty",
VLOOKUP(BU495,MonsterGroupTable!$A:$A,1,0)))))))</f>
        <v/>
      </c>
      <c r="CC495" s="2" t="str">
        <f>IF(AND(ISBLANK(CB495),OR(NOT(ISBLANK(CD495)),NOT(ISBLANK(CE495)))),#N/A,
IF(ISBLANK(CB495),"",
IF(AND(NOT(ISERROR(VLOOKUP(CB495,MonsterTable!$A:$B,MATCH(MonsterTable!$B$1,MonsterTable!$A$1:$B$1,0),0))),OR(ISBLANK(CD495),ISBLANK(CE495))),#N/A,
IFERROR(VLOOKUP(CB495,MonsterTable!$A:$B,MATCH(MonsterTable!$B$1,MonsterTable!$A$1:$B$1,0),0),
IF(OR(NOT(ISBLANK(CD495)),ISBLANK(CE495)),#N/A,
IF(CB495="empty","empty",
VLOOKUP(CB495,MonsterGroupTable!$A:$A,1,0)))))))</f>
        <v/>
      </c>
      <c r="CJ495" s="2" t="str">
        <f>IF(AND(ISBLANK(CI495),OR(NOT(ISBLANK(CK495)),NOT(ISBLANK(CL495)))),#N/A,
IF(ISBLANK(CI495),"",
IF(AND(NOT(ISERROR(VLOOKUP(CI495,MonsterTable!$A:$B,MATCH(MonsterTable!$B$1,MonsterTable!$A$1:$B$1,0),0))),OR(ISBLANK(CK495),ISBLANK(CL495))),#N/A,
IFERROR(VLOOKUP(CI495,MonsterTable!$A:$B,MATCH(MonsterTable!$B$1,MonsterTable!$A$1:$B$1,0),0),
IF(OR(NOT(ISBLANK(CK495)),ISBLANK(CL495)),#N/A,
IF(CI495="empty","empty",
VLOOKUP(CI495,MonsterGroupTable!$A:$A,1,0)))))))</f>
        <v/>
      </c>
    </row>
    <row r="496" spans="1:88">
      <c r="A496">
        <v>10495</v>
      </c>
      <c r="B496">
        <f t="shared" si="14"/>
        <v>1.1000000000000001</v>
      </c>
      <c r="C496">
        <f t="shared" si="14"/>
        <v>1.1000000000000001</v>
      </c>
      <c r="F496">
        <v>1680</v>
      </c>
      <c r="G496">
        <v>50435</v>
      </c>
      <c r="H496">
        <v>0</v>
      </c>
      <c r="I496">
        <v>0</v>
      </c>
      <c r="J496">
        <v>0</v>
      </c>
      <c r="K496" t="s">
        <v>28</v>
      </c>
      <c r="L496" t="s">
        <v>256</v>
      </c>
      <c r="M496" t="s">
        <v>79</v>
      </c>
      <c r="N496" t="s">
        <v>80</v>
      </c>
      <c r="O496">
        <v>0</v>
      </c>
      <c r="P496">
        <v>-4.75</v>
      </c>
      <c r="Q496">
        <v>-3.5</v>
      </c>
      <c r="R496">
        <v>4.75</v>
      </c>
      <c r="S496">
        <v>3</v>
      </c>
      <c r="T496">
        <v>-13.5</v>
      </c>
      <c r="U496">
        <v>2.5499999999999998</v>
      </c>
      <c r="V496">
        <v>-6.75</v>
      </c>
      <c r="W496" t="str">
        <f t="shared" si="15"/>
        <v>g110,5</v>
      </c>
      <c r="X496" s="1" t="s">
        <v>288</v>
      </c>
      <c r="Y496" s="2" t="str">
        <f>IF(AND(ISBLANK(X496),OR(NOT(ISBLANK(Z496)),NOT(ISBLANK(AA496)))),#N/A,
IF(ISBLANK(X496),"",
IF(AND(NOT(ISERROR(VLOOKUP(X496,MonsterTable!$A:$B,MATCH(MonsterTable!$B$1,MonsterTable!$A$1:$B$1,0),0))),OR(ISBLANK(Z496),ISBLANK(AA496))),#N/A,
IFERROR(VLOOKUP(X496,MonsterTable!$A:$B,MATCH(MonsterTable!$B$1,MonsterTable!$A$1:$B$1,0),0),
IF(OR(NOT(ISBLANK(Z496)),ISBLANK(AA496)),#N/A,
IF(X496="empty","empty",
VLOOKUP(X496,MonsterGroupTable!$A:$A,1,0)))))))</f>
        <v>g110</v>
      </c>
      <c r="AA496">
        <v>5</v>
      </c>
      <c r="AF496" s="2" t="str">
        <f>IF(AND(ISBLANK(AE496),OR(NOT(ISBLANK(AG496)),NOT(ISBLANK(AH496)))),#N/A,
IF(ISBLANK(AE496),"",
IF(AND(NOT(ISERROR(VLOOKUP(AE496,MonsterTable!$A:$B,MATCH(MonsterTable!$B$1,MonsterTable!$A$1:$B$1,0),0))),OR(ISBLANK(AG496),ISBLANK(AH496))),#N/A,
IFERROR(VLOOKUP(AE496,MonsterTable!$A:$B,MATCH(MonsterTable!$B$1,MonsterTable!$A$1:$B$1,0),0),
IF(OR(NOT(ISBLANK(AG496)),ISBLANK(AH496)),#N/A,
IF(AE496="empty","empty",
VLOOKUP(AE496,MonsterGroupTable!$A:$A,1,0)))))))</f>
        <v/>
      </c>
      <c r="AM496" s="2" t="str">
        <f>IF(AND(ISBLANK(AL496),OR(NOT(ISBLANK(AN496)),NOT(ISBLANK(AO496)))),#N/A,
IF(ISBLANK(AL496),"",
IF(AND(NOT(ISERROR(VLOOKUP(AL496,MonsterTable!$A:$B,MATCH(MonsterTable!$B$1,MonsterTable!$A$1:$B$1,0),0))),OR(ISBLANK(AN496),ISBLANK(AO496))),#N/A,
IFERROR(VLOOKUP(AL496,MonsterTable!$A:$B,MATCH(MonsterTable!$B$1,MonsterTable!$A$1:$B$1,0),0),
IF(OR(NOT(ISBLANK(AN496)),ISBLANK(AO496)),#N/A,
IF(AL496="empty","empty",
VLOOKUP(AL496,MonsterGroupTable!$A:$A,1,0)))))))</f>
        <v/>
      </c>
      <c r="AT496" s="2" t="str">
        <f>IF(AND(ISBLANK(AS496),OR(NOT(ISBLANK(AU496)),NOT(ISBLANK(AV496)))),#N/A,
IF(ISBLANK(AS496),"",
IF(AND(NOT(ISERROR(VLOOKUP(AS496,MonsterTable!$A:$B,MATCH(MonsterTable!$B$1,MonsterTable!$A$1:$B$1,0),0))),OR(ISBLANK(AU496),ISBLANK(AV496))),#N/A,
IFERROR(VLOOKUP(AS496,MonsterTable!$A:$B,MATCH(MonsterTable!$B$1,MonsterTable!$A$1:$B$1,0),0),
IF(OR(NOT(ISBLANK(AU496)),ISBLANK(AV496)),#N/A,
IF(AS496="empty","empty",
VLOOKUP(AS496,MonsterGroupTable!$A:$A,1,0)))))))</f>
        <v/>
      </c>
      <c r="BA496" s="2" t="str">
        <f>IF(AND(ISBLANK(AZ496),OR(NOT(ISBLANK(BB496)),NOT(ISBLANK(BC496)))),#N/A,
IF(ISBLANK(AZ496),"",
IF(AND(NOT(ISERROR(VLOOKUP(AZ496,MonsterTable!$A:$B,MATCH(MonsterTable!$B$1,MonsterTable!$A$1:$B$1,0),0))),OR(ISBLANK(BB496),ISBLANK(BC496))),#N/A,
IFERROR(VLOOKUP(AZ496,MonsterTable!$A:$B,MATCH(MonsterTable!$B$1,MonsterTable!$A$1:$B$1,0),0),
IF(OR(NOT(ISBLANK(BB496)),ISBLANK(BC496)),#N/A,
IF(AZ496="empty","empty",
VLOOKUP(AZ496,MonsterGroupTable!$A:$A,1,0)))))))</f>
        <v/>
      </c>
      <c r="BH496" s="2" t="str">
        <f>IF(AND(ISBLANK(BG496),OR(NOT(ISBLANK(BI496)),NOT(ISBLANK(BJ496)))),#N/A,
IF(ISBLANK(BG496),"",
IF(AND(NOT(ISERROR(VLOOKUP(BG496,MonsterTable!$A:$B,MATCH(MonsterTable!$B$1,MonsterTable!$A$1:$B$1,0),0))),OR(ISBLANK(BI496),ISBLANK(BJ496))),#N/A,
IFERROR(VLOOKUP(BG496,MonsterTable!$A:$B,MATCH(MonsterTable!$B$1,MonsterTable!$A$1:$B$1,0),0),
IF(OR(NOT(ISBLANK(BI496)),ISBLANK(BJ496)),#N/A,
IF(BG496="empty","empty",
VLOOKUP(BG496,MonsterGroupTable!$A:$A,1,0)))))))</f>
        <v/>
      </c>
      <c r="BO496" s="2" t="str">
        <f>IF(AND(ISBLANK(BN496),OR(NOT(ISBLANK(BP496)),NOT(ISBLANK(BQ496)))),#N/A,
IF(ISBLANK(BN496),"",
IF(AND(NOT(ISERROR(VLOOKUP(BN496,MonsterTable!$A:$B,MATCH(MonsterTable!$B$1,MonsterTable!$A$1:$B$1,0),0))),OR(ISBLANK(BP496),ISBLANK(BQ496))),#N/A,
IFERROR(VLOOKUP(BN496,MonsterTable!$A:$B,MATCH(MonsterTable!$B$1,MonsterTable!$A$1:$B$1,0),0),
IF(OR(NOT(ISBLANK(BP496)),ISBLANK(BQ496)),#N/A,
IF(BN496="empty","empty",
VLOOKUP(BN496,MonsterGroupTable!$A:$A,1,0)))))))</f>
        <v/>
      </c>
      <c r="BV496" s="2" t="str">
        <f>IF(AND(ISBLANK(BU496),OR(NOT(ISBLANK(BW496)),NOT(ISBLANK(BX496)))),#N/A,
IF(ISBLANK(BU496),"",
IF(AND(NOT(ISERROR(VLOOKUP(BU496,MonsterTable!$A:$B,MATCH(MonsterTable!$B$1,MonsterTable!$A$1:$B$1,0),0))),OR(ISBLANK(BW496),ISBLANK(BX496))),#N/A,
IFERROR(VLOOKUP(BU496,MonsterTable!$A:$B,MATCH(MonsterTable!$B$1,MonsterTable!$A$1:$B$1,0),0),
IF(OR(NOT(ISBLANK(BW496)),ISBLANK(BX496)),#N/A,
IF(BU496="empty","empty",
VLOOKUP(BU496,MonsterGroupTable!$A:$A,1,0)))))))</f>
        <v/>
      </c>
      <c r="CC496" s="2" t="str">
        <f>IF(AND(ISBLANK(CB496),OR(NOT(ISBLANK(CD496)),NOT(ISBLANK(CE496)))),#N/A,
IF(ISBLANK(CB496),"",
IF(AND(NOT(ISERROR(VLOOKUP(CB496,MonsterTable!$A:$B,MATCH(MonsterTable!$B$1,MonsterTable!$A$1:$B$1,0),0))),OR(ISBLANK(CD496),ISBLANK(CE496))),#N/A,
IFERROR(VLOOKUP(CB496,MonsterTable!$A:$B,MATCH(MonsterTable!$B$1,MonsterTable!$A$1:$B$1,0),0),
IF(OR(NOT(ISBLANK(CD496)),ISBLANK(CE496)),#N/A,
IF(CB496="empty","empty",
VLOOKUP(CB496,MonsterGroupTable!$A:$A,1,0)))))))</f>
        <v/>
      </c>
      <c r="CJ496" s="2" t="str">
        <f>IF(AND(ISBLANK(CI496),OR(NOT(ISBLANK(CK496)),NOT(ISBLANK(CL496)))),#N/A,
IF(ISBLANK(CI496),"",
IF(AND(NOT(ISERROR(VLOOKUP(CI496,MonsterTable!$A:$B,MATCH(MonsterTable!$B$1,MonsterTable!$A$1:$B$1,0),0))),OR(ISBLANK(CK496),ISBLANK(CL496))),#N/A,
IFERROR(VLOOKUP(CI496,MonsterTable!$A:$B,MATCH(MonsterTable!$B$1,MonsterTable!$A$1:$B$1,0),0),
IF(OR(NOT(ISBLANK(CK496)),ISBLANK(CL496)),#N/A,
IF(CI496="empty","empty",
VLOOKUP(CI496,MonsterGroupTable!$A:$A,1,0)))))))</f>
        <v/>
      </c>
    </row>
    <row r="497" spans="1:88">
      <c r="A497">
        <v>10496</v>
      </c>
      <c r="B497">
        <f t="shared" si="14"/>
        <v>1.1000000000000001</v>
      </c>
      <c r="C497">
        <f t="shared" si="14"/>
        <v>1.1000000000000001</v>
      </c>
      <c r="F497">
        <v>1680</v>
      </c>
      <c r="G497">
        <v>50687</v>
      </c>
      <c r="H497">
        <v>0</v>
      </c>
      <c r="I497">
        <v>0</v>
      </c>
      <c r="J497">
        <v>0</v>
      </c>
      <c r="K497" t="s">
        <v>28</v>
      </c>
      <c r="L497" t="s">
        <v>256</v>
      </c>
      <c r="M497" t="s">
        <v>79</v>
      </c>
      <c r="N497" t="s">
        <v>80</v>
      </c>
      <c r="O497">
        <v>0</v>
      </c>
      <c r="P497">
        <v>-4.75</v>
      </c>
      <c r="Q497">
        <v>-3.5</v>
      </c>
      <c r="R497">
        <v>4.75</v>
      </c>
      <c r="S497">
        <v>3</v>
      </c>
      <c r="T497">
        <v>-13.5</v>
      </c>
      <c r="U497">
        <v>2.5499999999999998</v>
      </c>
      <c r="V497">
        <v>-6.75</v>
      </c>
      <c r="W497" t="str">
        <f t="shared" si="15"/>
        <v>g110,5</v>
      </c>
      <c r="X497" s="1" t="s">
        <v>288</v>
      </c>
      <c r="Y497" s="2" t="str">
        <f>IF(AND(ISBLANK(X497),OR(NOT(ISBLANK(Z497)),NOT(ISBLANK(AA497)))),#N/A,
IF(ISBLANK(X497),"",
IF(AND(NOT(ISERROR(VLOOKUP(X497,MonsterTable!$A:$B,MATCH(MonsterTable!$B$1,MonsterTable!$A$1:$B$1,0),0))),OR(ISBLANK(Z497),ISBLANK(AA497))),#N/A,
IFERROR(VLOOKUP(X497,MonsterTable!$A:$B,MATCH(MonsterTable!$B$1,MonsterTable!$A$1:$B$1,0),0),
IF(OR(NOT(ISBLANK(Z497)),ISBLANK(AA497)),#N/A,
IF(X497="empty","empty",
VLOOKUP(X497,MonsterGroupTable!$A:$A,1,0)))))))</f>
        <v>g110</v>
      </c>
      <c r="AA497">
        <v>5</v>
      </c>
      <c r="AF497" s="2" t="str">
        <f>IF(AND(ISBLANK(AE497),OR(NOT(ISBLANK(AG497)),NOT(ISBLANK(AH497)))),#N/A,
IF(ISBLANK(AE497),"",
IF(AND(NOT(ISERROR(VLOOKUP(AE497,MonsterTable!$A:$B,MATCH(MonsterTable!$B$1,MonsterTable!$A$1:$B$1,0),0))),OR(ISBLANK(AG497),ISBLANK(AH497))),#N/A,
IFERROR(VLOOKUP(AE497,MonsterTable!$A:$B,MATCH(MonsterTable!$B$1,MonsterTable!$A$1:$B$1,0),0),
IF(OR(NOT(ISBLANK(AG497)),ISBLANK(AH497)),#N/A,
IF(AE497="empty","empty",
VLOOKUP(AE497,MonsterGroupTable!$A:$A,1,0)))))))</f>
        <v/>
      </c>
      <c r="AM497" s="2" t="str">
        <f>IF(AND(ISBLANK(AL497),OR(NOT(ISBLANK(AN497)),NOT(ISBLANK(AO497)))),#N/A,
IF(ISBLANK(AL497),"",
IF(AND(NOT(ISERROR(VLOOKUP(AL497,MonsterTable!$A:$B,MATCH(MonsterTable!$B$1,MonsterTable!$A$1:$B$1,0),0))),OR(ISBLANK(AN497),ISBLANK(AO497))),#N/A,
IFERROR(VLOOKUP(AL497,MonsterTable!$A:$B,MATCH(MonsterTable!$B$1,MonsterTable!$A$1:$B$1,0),0),
IF(OR(NOT(ISBLANK(AN497)),ISBLANK(AO497)),#N/A,
IF(AL497="empty","empty",
VLOOKUP(AL497,MonsterGroupTable!$A:$A,1,0)))))))</f>
        <v/>
      </c>
      <c r="AT497" s="2" t="str">
        <f>IF(AND(ISBLANK(AS497),OR(NOT(ISBLANK(AU497)),NOT(ISBLANK(AV497)))),#N/A,
IF(ISBLANK(AS497),"",
IF(AND(NOT(ISERROR(VLOOKUP(AS497,MonsterTable!$A:$B,MATCH(MonsterTable!$B$1,MonsterTable!$A$1:$B$1,0),0))),OR(ISBLANK(AU497),ISBLANK(AV497))),#N/A,
IFERROR(VLOOKUP(AS497,MonsterTable!$A:$B,MATCH(MonsterTable!$B$1,MonsterTable!$A$1:$B$1,0),0),
IF(OR(NOT(ISBLANK(AU497)),ISBLANK(AV497)),#N/A,
IF(AS497="empty","empty",
VLOOKUP(AS497,MonsterGroupTable!$A:$A,1,0)))))))</f>
        <v/>
      </c>
      <c r="BA497" s="2" t="str">
        <f>IF(AND(ISBLANK(AZ497),OR(NOT(ISBLANK(BB497)),NOT(ISBLANK(BC497)))),#N/A,
IF(ISBLANK(AZ497),"",
IF(AND(NOT(ISERROR(VLOOKUP(AZ497,MonsterTable!$A:$B,MATCH(MonsterTable!$B$1,MonsterTable!$A$1:$B$1,0),0))),OR(ISBLANK(BB497),ISBLANK(BC497))),#N/A,
IFERROR(VLOOKUP(AZ497,MonsterTable!$A:$B,MATCH(MonsterTable!$B$1,MonsterTable!$A$1:$B$1,0),0),
IF(OR(NOT(ISBLANK(BB497)),ISBLANK(BC497)),#N/A,
IF(AZ497="empty","empty",
VLOOKUP(AZ497,MonsterGroupTable!$A:$A,1,0)))))))</f>
        <v/>
      </c>
      <c r="BH497" s="2" t="str">
        <f>IF(AND(ISBLANK(BG497),OR(NOT(ISBLANK(BI497)),NOT(ISBLANK(BJ497)))),#N/A,
IF(ISBLANK(BG497),"",
IF(AND(NOT(ISERROR(VLOOKUP(BG497,MonsterTable!$A:$B,MATCH(MonsterTable!$B$1,MonsterTable!$A$1:$B$1,0),0))),OR(ISBLANK(BI497),ISBLANK(BJ497))),#N/A,
IFERROR(VLOOKUP(BG497,MonsterTable!$A:$B,MATCH(MonsterTable!$B$1,MonsterTable!$A$1:$B$1,0),0),
IF(OR(NOT(ISBLANK(BI497)),ISBLANK(BJ497)),#N/A,
IF(BG497="empty","empty",
VLOOKUP(BG497,MonsterGroupTable!$A:$A,1,0)))))))</f>
        <v/>
      </c>
      <c r="BO497" s="2" t="str">
        <f>IF(AND(ISBLANK(BN497),OR(NOT(ISBLANK(BP497)),NOT(ISBLANK(BQ497)))),#N/A,
IF(ISBLANK(BN497),"",
IF(AND(NOT(ISERROR(VLOOKUP(BN497,MonsterTable!$A:$B,MATCH(MonsterTable!$B$1,MonsterTable!$A$1:$B$1,0),0))),OR(ISBLANK(BP497),ISBLANK(BQ497))),#N/A,
IFERROR(VLOOKUP(BN497,MonsterTable!$A:$B,MATCH(MonsterTable!$B$1,MonsterTable!$A$1:$B$1,0),0),
IF(OR(NOT(ISBLANK(BP497)),ISBLANK(BQ497)),#N/A,
IF(BN497="empty","empty",
VLOOKUP(BN497,MonsterGroupTable!$A:$A,1,0)))))))</f>
        <v/>
      </c>
      <c r="BV497" s="2" t="str">
        <f>IF(AND(ISBLANK(BU497),OR(NOT(ISBLANK(BW497)),NOT(ISBLANK(BX497)))),#N/A,
IF(ISBLANK(BU497),"",
IF(AND(NOT(ISERROR(VLOOKUP(BU497,MonsterTable!$A:$B,MATCH(MonsterTable!$B$1,MonsterTable!$A$1:$B$1,0),0))),OR(ISBLANK(BW497),ISBLANK(BX497))),#N/A,
IFERROR(VLOOKUP(BU497,MonsterTable!$A:$B,MATCH(MonsterTable!$B$1,MonsterTable!$A$1:$B$1,0),0),
IF(OR(NOT(ISBLANK(BW497)),ISBLANK(BX497)),#N/A,
IF(BU497="empty","empty",
VLOOKUP(BU497,MonsterGroupTable!$A:$A,1,0)))))))</f>
        <v/>
      </c>
      <c r="CC497" s="2" t="str">
        <f>IF(AND(ISBLANK(CB497),OR(NOT(ISBLANK(CD497)),NOT(ISBLANK(CE497)))),#N/A,
IF(ISBLANK(CB497),"",
IF(AND(NOT(ISERROR(VLOOKUP(CB497,MonsterTable!$A:$B,MATCH(MonsterTable!$B$1,MonsterTable!$A$1:$B$1,0),0))),OR(ISBLANK(CD497),ISBLANK(CE497))),#N/A,
IFERROR(VLOOKUP(CB497,MonsterTable!$A:$B,MATCH(MonsterTable!$B$1,MonsterTable!$A$1:$B$1,0),0),
IF(OR(NOT(ISBLANK(CD497)),ISBLANK(CE497)),#N/A,
IF(CB497="empty","empty",
VLOOKUP(CB497,MonsterGroupTable!$A:$A,1,0)))))))</f>
        <v/>
      </c>
      <c r="CJ497" s="2" t="str">
        <f>IF(AND(ISBLANK(CI497),OR(NOT(ISBLANK(CK497)),NOT(ISBLANK(CL497)))),#N/A,
IF(ISBLANK(CI497),"",
IF(AND(NOT(ISERROR(VLOOKUP(CI497,MonsterTable!$A:$B,MATCH(MonsterTable!$B$1,MonsterTable!$A$1:$B$1,0),0))),OR(ISBLANK(CK497),ISBLANK(CL497))),#N/A,
IFERROR(VLOOKUP(CI497,MonsterTable!$A:$B,MATCH(MonsterTable!$B$1,MonsterTable!$A$1:$B$1,0),0),
IF(OR(NOT(ISBLANK(CK497)),ISBLANK(CL497)),#N/A,
IF(CI497="empty","empty",
VLOOKUP(CI497,MonsterGroupTable!$A:$A,1,0)))))))</f>
        <v/>
      </c>
    </row>
    <row r="498" spans="1:88">
      <c r="A498">
        <v>10497</v>
      </c>
      <c r="B498">
        <f t="shared" si="14"/>
        <v>1.1000000000000001</v>
      </c>
      <c r="C498">
        <f t="shared" si="14"/>
        <v>1.1000000000000001</v>
      </c>
      <c r="F498">
        <v>1680</v>
      </c>
      <c r="G498">
        <v>50939</v>
      </c>
      <c r="H498">
        <v>0</v>
      </c>
      <c r="I498">
        <v>0</v>
      </c>
      <c r="J498">
        <v>0</v>
      </c>
      <c r="K498" t="s">
        <v>28</v>
      </c>
      <c r="L498" t="s">
        <v>256</v>
      </c>
      <c r="M498" t="s">
        <v>79</v>
      </c>
      <c r="N498" t="s">
        <v>80</v>
      </c>
      <c r="O498">
        <v>0</v>
      </c>
      <c r="P498">
        <v>-4.75</v>
      </c>
      <c r="Q498">
        <v>-3.5</v>
      </c>
      <c r="R498">
        <v>4.75</v>
      </c>
      <c r="S498">
        <v>3</v>
      </c>
      <c r="T498">
        <v>-13.5</v>
      </c>
      <c r="U498">
        <v>2.5499999999999998</v>
      </c>
      <c r="V498">
        <v>-6.75</v>
      </c>
      <c r="W498" t="str">
        <f t="shared" si="15"/>
        <v>g110,5</v>
      </c>
      <c r="X498" s="1" t="s">
        <v>288</v>
      </c>
      <c r="Y498" s="2" t="str">
        <f>IF(AND(ISBLANK(X498),OR(NOT(ISBLANK(Z498)),NOT(ISBLANK(AA498)))),#N/A,
IF(ISBLANK(X498),"",
IF(AND(NOT(ISERROR(VLOOKUP(X498,MonsterTable!$A:$B,MATCH(MonsterTable!$B$1,MonsterTable!$A$1:$B$1,0),0))),OR(ISBLANK(Z498),ISBLANK(AA498))),#N/A,
IFERROR(VLOOKUP(X498,MonsterTable!$A:$B,MATCH(MonsterTable!$B$1,MonsterTable!$A$1:$B$1,0),0),
IF(OR(NOT(ISBLANK(Z498)),ISBLANK(AA498)),#N/A,
IF(X498="empty","empty",
VLOOKUP(X498,MonsterGroupTable!$A:$A,1,0)))))))</f>
        <v>g110</v>
      </c>
      <c r="AA498">
        <v>5</v>
      </c>
      <c r="AF498" s="2" t="str">
        <f>IF(AND(ISBLANK(AE498),OR(NOT(ISBLANK(AG498)),NOT(ISBLANK(AH498)))),#N/A,
IF(ISBLANK(AE498),"",
IF(AND(NOT(ISERROR(VLOOKUP(AE498,MonsterTable!$A:$B,MATCH(MonsterTable!$B$1,MonsterTable!$A$1:$B$1,0),0))),OR(ISBLANK(AG498),ISBLANK(AH498))),#N/A,
IFERROR(VLOOKUP(AE498,MonsterTable!$A:$B,MATCH(MonsterTable!$B$1,MonsterTable!$A$1:$B$1,0),0),
IF(OR(NOT(ISBLANK(AG498)),ISBLANK(AH498)),#N/A,
IF(AE498="empty","empty",
VLOOKUP(AE498,MonsterGroupTable!$A:$A,1,0)))))))</f>
        <v/>
      </c>
      <c r="AM498" s="2" t="str">
        <f>IF(AND(ISBLANK(AL498),OR(NOT(ISBLANK(AN498)),NOT(ISBLANK(AO498)))),#N/A,
IF(ISBLANK(AL498),"",
IF(AND(NOT(ISERROR(VLOOKUP(AL498,MonsterTable!$A:$B,MATCH(MonsterTable!$B$1,MonsterTable!$A$1:$B$1,0),0))),OR(ISBLANK(AN498),ISBLANK(AO498))),#N/A,
IFERROR(VLOOKUP(AL498,MonsterTable!$A:$B,MATCH(MonsterTable!$B$1,MonsterTable!$A$1:$B$1,0),0),
IF(OR(NOT(ISBLANK(AN498)),ISBLANK(AO498)),#N/A,
IF(AL498="empty","empty",
VLOOKUP(AL498,MonsterGroupTable!$A:$A,1,0)))))))</f>
        <v/>
      </c>
      <c r="AT498" s="2" t="str">
        <f>IF(AND(ISBLANK(AS498),OR(NOT(ISBLANK(AU498)),NOT(ISBLANK(AV498)))),#N/A,
IF(ISBLANK(AS498),"",
IF(AND(NOT(ISERROR(VLOOKUP(AS498,MonsterTable!$A:$B,MATCH(MonsterTable!$B$1,MonsterTable!$A$1:$B$1,0),0))),OR(ISBLANK(AU498),ISBLANK(AV498))),#N/A,
IFERROR(VLOOKUP(AS498,MonsterTable!$A:$B,MATCH(MonsterTable!$B$1,MonsterTable!$A$1:$B$1,0),0),
IF(OR(NOT(ISBLANK(AU498)),ISBLANK(AV498)),#N/A,
IF(AS498="empty","empty",
VLOOKUP(AS498,MonsterGroupTable!$A:$A,1,0)))))))</f>
        <v/>
      </c>
      <c r="BA498" s="2" t="str">
        <f>IF(AND(ISBLANK(AZ498),OR(NOT(ISBLANK(BB498)),NOT(ISBLANK(BC498)))),#N/A,
IF(ISBLANK(AZ498),"",
IF(AND(NOT(ISERROR(VLOOKUP(AZ498,MonsterTable!$A:$B,MATCH(MonsterTable!$B$1,MonsterTable!$A$1:$B$1,0),0))),OR(ISBLANK(BB498),ISBLANK(BC498))),#N/A,
IFERROR(VLOOKUP(AZ498,MonsterTable!$A:$B,MATCH(MonsterTable!$B$1,MonsterTable!$A$1:$B$1,0),0),
IF(OR(NOT(ISBLANK(BB498)),ISBLANK(BC498)),#N/A,
IF(AZ498="empty","empty",
VLOOKUP(AZ498,MonsterGroupTable!$A:$A,1,0)))))))</f>
        <v/>
      </c>
      <c r="BH498" s="2" t="str">
        <f>IF(AND(ISBLANK(BG498),OR(NOT(ISBLANK(BI498)),NOT(ISBLANK(BJ498)))),#N/A,
IF(ISBLANK(BG498),"",
IF(AND(NOT(ISERROR(VLOOKUP(BG498,MonsterTable!$A:$B,MATCH(MonsterTable!$B$1,MonsterTable!$A$1:$B$1,0),0))),OR(ISBLANK(BI498),ISBLANK(BJ498))),#N/A,
IFERROR(VLOOKUP(BG498,MonsterTable!$A:$B,MATCH(MonsterTable!$B$1,MonsterTable!$A$1:$B$1,0),0),
IF(OR(NOT(ISBLANK(BI498)),ISBLANK(BJ498)),#N/A,
IF(BG498="empty","empty",
VLOOKUP(BG498,MonsterGroupTable!$A:$A,1,0)))))))</f>
        <v/>
      </c>
      <c r="BO498" s="2" t="str">
        <f>IF(AND(ISBLANK(BN498),OR(NOT(ISBLANK(BP498)),NOT(ISBLANK(BQ498)))),#N/A,
IF(ISBLANK(BN498),"",
IF(AND(NOT(ISERROR(VLOOKUP(BN498,MonsterTable!$A:$B,MATCH(MonsterTable!$B$1,MonsterTable!$A$1:$B$1,0),0))),OR(ISBLANK(BP498),ISBLANK(BQ498))),#N/A,
IFERROR(VLOOKUP(BN498,MonsterTable!$A:$B,MATCH(MonsterTable!$B$1,MonsterTable!$A$1:$B$1,0),0),
IF(OR(NOT(ISBLANK(BP498)),ISBLANK(BQ498)),#N/A,
IF(BN498="empty","empty",
VLOOKUP(BN498,MonsterGroupTable!$A:$A,1,0)))))))</f>
        <v/>
      </c>
      <c r="BV498" s="2" t="str">
        <f>IF(AND(ISBLANK(BU498),OR(NOT(ISBLANK(BW498)),NOT(ISBLANK(BX498)))),#N/A,
IF(ISBLANK(BU498),"",
IF(AND(NOT(ISERROR(VLOOKUP(BU498,MonsterTable!$A:$B,MATCH(MonsterTable!$B$1,MonsterTable!$A$1:$B$1,0),0))),OR(ISBLANK(BW498),ISBLANK(BX498))),#N/A,
IFERROR(VLOOKUP(BU498,MonsterTable!$A:$B,MATCH(MonsterTable!$B$1,MonsterTable!$A$1:$B$1,0),0),
IF(OR(NOT(ISBLANK(BW498)),ISBLANK(BX498)),#N/A,
IF(BU498="empty","empty",
VLOOKUP(BU498,MonsterGroupTable!$A:$A,1,0)))))))</f>
        <v/>
      </c>
      <c r="CC498" s="2" t="str">
        <f>IF(AND(ISBLANK(CB498),OR(NOT(ISBLANK(CD498)),NOT(ISBLANK(CE498)))),#N/A,
IF(ISBLANK(CB498),"",
IF(AND(NOT(ISERROR(VLOOKUP(CB498,MonsterTable!$A:$B,MATCH(MonsterTable!$B$1,MonsterTable!$A$1:$B$1,0),0))),OR(ISBLANK(CD498),ISBLANK(CE498))),#N/A,
IFERROR(VLOOKUP(CB498,MonsterTable!$A:$B,MATCH(MonsterTable!$B$1,MonsterTable!$A$1:$B$1,0),0),
IF(OR(NOT(ISBLANK(CD498)),ISBLANK(CE498)),#N/A,
IF(CB498="empty","empty",
VLOOKUP(CB498,MonsterGroupTable!$A:$A,1,0)))))))</f>
        <v/>
      </c>
      <c r="CJ498" s="2" t="str">
        <f>IF(AND(ISBLANK(CI498),OR(NOT(ISBLANK(CK498)),NOT(ISBLANK(CL498)))),#N/A,
IF(ISBLANK(CI498),"",
IF(AND(NOT(ISERROR(VLOOKUP(CI498,MonsterTable!$A:$B,MATCH(MonsterTable!$B$1,MonsterTable!$A$1:$B$1,0),0))),OR(ISBLANK(CK498),ISBLANK(CL498))),#N/A,
IFERROR(VLOOKUP(CI498,MonsterTable!$A:$B,MATCH(MonsterTable!$B$1,MonsterTable!$A$1:$B$1,0),0),
IF(OR(NOT(ISBLANK(CK498)),ISBLANK(CL498)),#N/A,
IF(CI498="empty","empty",
VLOOKUP(CI498,MonsterGroupTable!$A:$A,1,0)))))))</f>
        <v/>
      </c>
    </row>
    <row r="499" spans="1:88">
      <c r="A499">
        <v>10498</v>
      </c>
      <c r="B499">
        <f t="shared" si="14"/>
        <v>1.1000000000000001</v>
      </c>
      <c r="C499">
        <f t="shared" si="14"/>
        <v>1.1000000000000001</v>
      </c>
      <c r="F499">
        <v>1680</v>
      </c>
      <c r="G499">
        <v>51191</v>
      </c>
      <c r="H499">
        <v>0</v>
      </c>
      <c r="I499">
        <v>0</v>
      </c>
      <c r="J499">
        <v>0</v>
      </c>
      <c r="K499" t="s">
        <v>28</v>
      </c>
      <c r="L499" t="s">
        <v>256</v>
      </c>
      <c r="M499" t="s">
        <v>79</v>
      </c>
      <c r="N499" t="s">
        <v>80</v>
      </c>
      <c r="O499">
        <v>0</v>
      </c>
      <c r="P499">
        <v>-4.75</v>
      </c>
      <c r="Q499">
        <v>-3.5</v>
      </c>
      <c r="R499">
        <v>4.75</v>
      </c>
      <c r="S499">
        <v>3</v>
      </c>
      <c r="T499">
        <v>-13.5</v>
      </c>
      <c r="U499">
        <v>2.5499999999999998</v>
      </c>
      <c r="V499">
        <v>-6.75</v>
      </c>
      <c r="W499" t="str">
        <f t="shared" si="15"/>
        <v>g110,5</v>
      </c>
      <c r="X499" s="1" t="s">
        <v>288</v>
      </c>
      <c r="Y499" s="2" t="str">
        <f>IF(AND(ISBLANK(X499),OR(NOT(ISBLANK(Z499)),NOT(ISBLANK(AA499)))),#N/A,
IF(ISBLANK(X499),"",
IF(AND(NOT(ISERROR(VLOOKUP(X499,MonsterTable!$A:$B,MATCH(MonsterTable!$B$1,MonsterTable!$A$1:$B$1,0),0))),OR(ISBLANK(Z499),ISBLANK(AA499))),#N/A,
IFERROR(VLOOKUP(X499,MonsterTable!$A:$B,MATCH(MonsterTable!$B$1,MonsterTable!$A$1:$B$1,0),0),
IF(OR(NOT(ISBLANK(Z499)),ISBLANK(AA499)),#N/A,
IF(X499="empty","empty",
VLOOKUP(X499,MonsterGroupTable!$A:$A,1,0)))))))</f>
        <v>g110</v>
      </c>
      <c r="AA499">
        <v>5</v>
      </c>
      <c r="AF499" s="2" t="str">
        <f>IF(AND(ISBLANK(AE499),OR(NOT(ISBLANK(AG499)),NOT(ISBLANK(AH499)))),#N/A,
IF(ISBLANK(AE499),"",
IF(AND(NOT(ISERROR(VLOOKUP(AE499,MonsterTable!$A:$B,MATCH(MonsterTable!$B$1,MonsterTable!$A$1:$B$1,0),0))),OR(ISBLANK(AG499),ISBLANK(AH499))),#N/A,
IFERROR(VLOOKUP(AE499,MonsterTable!$A:$B,MATCH(MonsterTable!$B$1,MonsterTable!$A$1:$B$1,0),0),
IF(OR(NOT(ISBLANK(AG499)),ISBLANK(AH499)),#N/A,
IF(AE499="empty","empty",
VLOOKUP(AE499,MonsterGroupTable!$A:$A,1,0)))))))</f>
        <v/>
      </c>
      <c r="AM499" s="2" t="str">
        <f>IF(AND(ISBLANK(AL499),OR(NOT(ISBLANK(AN499)),NOT(ISBLANK(AO499)))),#N/A,
IF(ISBLANK(AL499),"",
IF(AND(NOT(ISERROR(VLOOKUP(AL499,MonsterTable!$A:$B,MATCH(MonsterTable!$B$1,MonsterTable!$A$1:$B$1,0),0))),OR(ISBLANK(AN499),ISBLANK(AO499))),#N/A,
IFERROR(VLOOKUP(AL499,MonsterTable!$A:$B,MATCH(MonsterTable!$B$1,MonsterTable!$A$1:$B$1,0),0),
IF(OR(NOT(ISBLANK(AN499)),ISBLANK(AO499)),#N/A,
IF(AL499="empty","empty",
VLOOKUP(AL499,MonsterGroupTable!$A:$A,1,0)))))))</f>
        <v/>
      </c>
      <c r="AT499" s="2" t="str">
        <f>IF(AND(ISBLANK(AS499),OR(NOT(ISBLANK(AU499)),NOT(ISBLANK(AV499)))),#N/A,
IF(ISBLANK(AS499),"",
IF(AND(NOT(ISERROR(VLOOKUP(AS499,MonsterTable!$A:$B,MATCH(MonsterTable!$B$1,MonsterTable!$A$1:$B$1,0),0))),OR(ISBLANK(AU499),ISBLANK(AV499))),#N/A,
IFERROR(VLOOKUP(AS499,MonsterTable!$A:$B,MATCH(MonsterTable!$B$1,MonsterTable!$A$1:$B$1,0),0),
IF(OR(NOT(ISBLANK(AU499)),ISBLANK(AV499)),#N/A,
IF(AS499="empty","empty",
VLOOKUP(AS499,MonsterGroupTable!$A:$A,1,0)))))))</f>
        <v/>
      </c>
      <c r="BA499" s="2" t="str">
        <f>IF(AND(ISBLANK(AZ499),OR(NOT(ISBLANK(BB499)),NOT(ISBLANK(BC499)))),#N/A,
IF(ISBLANK(AZ499),"",
IF(AND(NOT(ISERROR(VLOOKUP(AZ499,MonsterTable!$A:$B,MATCH(MonsterTable!$B$1,MonsterTable!$A$1:$B$1,0),0))),OR(ISBLANK(BB499),ISBLANK(BC499))),#N/A,
IFERROR(VLOOKUP(AZ499,MonsterTable!$A:$B,MATCH(MonsterTable!$B$1,MonsterTable!$A$1:$B$1,0),0),
IF(OR(NOT(ISBLANK(BB499)),ISBLANK(BC499)),#N/A,
IF(AZ499="empty","empty",
VLOOKUP(AZ499,MonsterGroupTable!$A:$A,1,0)))))))</f>
        <v/>
      </c>
      <c r="BH499" s="2" t="str">
        <f>IF(AND(ISBLANK(BG499),OR(NOT(ISBLANK(BI499)),NOT(ISBLANK(BJ499)))),#N/A,
IF(ISBLANK(BG499),"",
IF(AND(NOT(ISERROR(VLOOKUP(BG499,MonsterTable!$A:$B,MATCH(MonsterTable!$B$1,MonsterTable!$A$1:$B$1,0),0))),OR(ISBLANK(BI499),ISBLANK(BJ499))),#N/A,
IFERROR(VLOOKUP(BG499,MonsterTable!$A:$B,MATCH(MonsterTable!$B$1,MonsterTable!$A$1:$B$1,0),0),
IF(OR(NOT(ISBLANK(BI499)),ISBLANK(BJ499)),#N/A,
IF(BG499="empty","empty",
VLOOKUP(BG499,MonsterGroupTable!$A:$A,1,0)))))))</f>
        <v/>
      </c>
      <c r="BO499" s="2" t="str">
        <f>IF(AND(ISBLANK(BN499),OR(NOT(ISBLANK(BP499)),NOT(ISBLANK(BQ499)))),#N/A,
IF(ISBLANK(BN499),"",
IF(AND(NOT(ISERROR(VLOOKUP(BN499,MonsterTable!$A:$B,MATCH(MonsterTable!$B$1,MonsterTable!$A$1:$B$1,0),0))),OR(ISBLANK(BP499),ISBLANK(BQ499))),#N/A,
IFERROR(VLOOKUP(BN499,MonsterTable!$A:$B,MATCH(MonsterTable!$B$1,MonsterTable!$A$1:$B$1,0),0),
IF(OR(NOT(ISBLANK(BP499)),ISBLANK(BQ499)),#N/A,
IF(BN499="empty","empty",
VLOOKUP(BN499,MonsterGroupTable!$A:$A,1,0)))))))</f>
        <v/>
      </c>
      <c r="BV499" s="2" t="str">
        <f>IF(AND(ISBLANK(BU499),OR(NOT(ISBLANK(BW499)),NOT(ISBLANK(BX499)))),#N/A,
IF(ISBLANK(BU499),"",
IF(AND(NOT(ISERROR(VLOOKUP(BU499,MonsterTable!$A:$B,MATCH(MonsterTable!$B$1,MonsterTable!$A$1:$B$1,0),0))),OR(ISBLANK(BW499),ISBLANK(BX499))),#N/A,
IFERROR(VLOOKUP(BU499,MonsterTable!$A:$B,MATCH(MonsterTable!$B$1,MonsterTable!$A$1:$B$1,0),0),
IF(OR(NOT(ISBLANK(BW499)),ISBLANK(BX499)),#N/A,
IF(BU499="empty","empty",
VLOOKUP(BU499,MonsterGroupTable!$A:$A,1,0)))))))</f>
        <v/>
      </c>
      <c r="CC499" s="2" t="str">
        <f>IF(AND(ISBLANK(CB499),OR(NOT(ISBLANK(CD499)),NOT(ISBLANK(CE499)))),#N/A,
IF(ISBLANK(CB499),"",
IF(AND(NOT(ISERROR(VLOOKUP(CB499,MonsterTable!$A:$B,MATCH(MonsterTable!$B$1,MonsterTable!$A$1:$B$1,0),0))),OR(ISBLANK(CD499),ISBLANK(CE499))),#N/A,
IFERROR(VLOOKUP(CB499,MonsterTable!$A:$B,MATCH(MonsterTable!$B$1,MonsterTable!$A$1:$B$1,0),0),
IF(OR(NOT(ISBLANK(CD499)),ISBLANK(CE499)),#N/A,
IF(CB499="empty","empty",
VLOOKUP(CB499,MonsterGroupTable!$A:$A,1,0)))))))</f>
        <v/>
      </c>
      <c r="CJ499" s="2" t="str">
        <f>IF(AND(ISBLANK(CI499),OR(NOT(ISBLANK(CK499)),NOT(ISBLANK(CL499)))),#N/A,
IF(ISBLANK(CI499),"",
IF(AND(NOT(ISERROR(VLOOKUP(CI499,MonsterTable!$A:$B,MATCH(MonsterTable!$B$1,MonsterTable!$A$1:$B$1,0),0))),OR(ISBLANK(CK499),ISBLANK(CL499))),#N/A,
IFERROR(VLOOKUP(CI499,MonsterTable!$A:$B,MATCH(MonsterTable!$B$1,MonsterTable!$A$1:$B$1,0),0),
IF(OR(NOT(ISBLANK(CK499)),ISBLANK(CL499)),#N/A,
IF(CI499="empty","empty",
VLOOKUP(CI499,MonsterGroupTable!$A:$A,1,0)))))))</f>
        <v/>
      </c>
    </row>
    <row r="500" spans="1:88">
      <c r="A500">
        <v>10499</v>
      </c>
      <c r="B500">
        <f t="shared" si="14"/>
        <v>1.1000000000000001</v>
      </c>
      <c r="C500">
        <f t="shared" si="14"/>
        <v>1.1000000000000001</v>
      </c>
      <c r="F500">
        <v>1680</v>
      </c>
      <c r="G500">
        <v>51443</v>
      </c>
      <c r="H500">
        <v>0</v>
      </c>
      <c r="I500">
        <v>0</v>
      </c>
      <c r="J500">
        <v>0</v>
      </c>
      <c r="K500" t="s">
        <v>28</v>
      </c>
      <c r="L500" t="s">
        <v>256</v>
      </c>
      <c r="M500" t="s">
        <v>79</v>
      </c>
      <c r="N500" t="s">
        <v>80</v>
      </c>
      <c r="O500">
        <v>0</v>
      </c>
      <c r="P500">
        <v>-4.75</v>
      </c>
      <c r="Q500">
        <v>-3.5</v>
      </c>
      <c r="R500">
        <v>4.75</v>
      </c>
      <c r="S500">
        <v>3</v>
      </c>
      <c r="T500">
        <v>-13.5</v>
      </c>
      <c r="U500">
        <v>2.5499999999999998</v>
      </c>
      <c r="V500">
        <v>-6.75</v>
      </c>
      <c r="W500" t="str">
        <f t="shared" si="15"/>
        <v>g110,5</v>
      </c>
      <c r="X500" s="1" t="s">
        <v>288</v>
      </c>
      <c r="Y500" s="2" t="str">
        <f>IF(AND(ISBLANK(X500),OR(NOT(ISBLANK(Z500)),NOT(ISBLANK(AA500)))),#N/A,
IF(ISBLANK(X500),"",
IF(AND(NOT(ISERROR(VLOOKUP(X500,MonsterTable!$A:$B,MATCH(MonsterTable!$B$1,MonsterTable!$A$1:$B$1,0),0))),OR(ISBLANK(Z500),ISBLANK(AA500))),#N/A,
IFERROR(VLOOKUP(X500,MonsterTable!$A:$B,MATCH(MonsterTable!$B$1,MonsterTable!$A$1:$B$1,0),0),
IF(OR(NOT(ISBLANK(Z500)),ISBLANK(AA500)),#N/A,
IF(X500="empty","empty",
VLOOKUP(X500,MonsterGroupTable!$A:$A,1,0)))))))</f>
        <v>g110</v>
      </c>
      <c r="AA500">
        <v>5</v>
      </c>
      <c r="AF500" s="2" t="str">
        <f>IF(AND(ISBLANK(AE500),OR(NOT(ISBLANK(AG500)),NOT(ISBLANK(AH500)))),#N/A,
IF(ISBLANK(AE500),"",
IF(AND(NOT(ISERROR(VLOOKUP(AE500,MonsterTable!$A:$B,MATCH(MonsterTable!$B$1,MonsterTable!$A$1:$B$1,0),0))),OR(ISBLANK(AG500),ISBLANK(AH500))),#N/A,
IFERROR(VLOOKUP(AE500,MonsterTable!$A:$B,MATCH(MonsterTable!$B$1,MonsterTable!$A$1:$B$1,0),0),
IF(OR(NOT(ISBLANK(AG500)),ISBLANK(AH500)),#N/A,
IF(AE500="empty","empty",
VLOOKUP(AE500,MonsterGroupTable!$A:$A,1,0)))))))</f>
        <v/>
      </c>
      <c r="AM500" s="2" t="str">
        <f>IF(AND(ISBLANK(AL500),OR(NOT(ISBLANK(AN500)),NOT(ISBLANK(AO500)))),#N/A,
IF(ISBLANK(AL500),"",
IF(AND(NOT(ISERROR(VLOOKUP(AL500,MonsterTable!$A:$B,MATCH(MonsterTable!$B$1,MonsterTable!$A$1:$B$1,0),0))),OR(ISBLANK(AN500),ISBLANK(AO500))),#N/A,
IFERROR(VLOOKUP(AL500,MonsterTable!$A:$B,MATCH(MonsterTable!$B$1,MonsterTable!$A$1:$B$1,0),0),
IF(OR(NOT(ISBLANK(AN500)),ISBLANK(AO500)),#N/A,
IF(AL500="empty","empty",
VLOOKUP(AL500,MonsterGroupTable!$A:$A,1,0)))))))</f>
        <v/>
      </c>
      <c r="AT500" s="2" t="str">
        <f>IF(AND(ISBLANK(AS500),OR(NOT(ISBLANK(AU500)),NOT(ISBLANK(AV500)))),#N/A,
IF(ISBLANK(AS500),"",
IF(AND(NOT(ISERROR(VLOOKUP(AS500,MonsterTable!$A:$B,MATCH(MonsterTable!$B$1,MonsterTable!$A$1:$B$1,0),0))),OR(ISBLANK(AU500),ISBLANK(AV500))),#N/A,
IFERROR(VLOOKUP(AS500,MonsterTable!$A:$B,MATCH(MonsterTable!$B$1,MonsterTable!$A$1:$B$1,0),0),
IF(OR(NOT(ISBLANK(AU500)),ISBLANK(AV500)),#N/A,
IF(AS500="empty","empty",
VLOOKUP(AS500,MonsterGroupTable!$A:$A,1,0)))))))</f>
        <v/>
      </c>
      <c r="BA500" s="2" t="str">
        <f>IF(AND(ISBLANK(AZ500),OR(NOT(ISBLANK(BB500)),NOT(ISBLANK(BC500)))),#N/A,
IF(ISBLANK(AZ500),"",
IF(AND(NOT(ISERROR(VLOOKUP(AZ500,MonsterTable!$A:$B,MATCH(MonsterTable!$B$1,MonsterTable!$A$1:$B$1,0),0))),OR(ISBLANK(BB500),ISBLANK(BC500))),#N/A,
IFERROR(VLOOKUP(AZ500,MonsterTable!$A:$B,MATCH(MonsterTable!$B$1,MonsterTable!$A$1:$B$1,0),0),
IF(OR(NOT(ISBLANK(BB500)),ISBLANK(BC500)),#N/A,
IF(AZ500="empty","empty",
VLOOKUP(AZ500,MonsterGroupTable!$A:$A,1,0)))))))</f>
        <v/>
      </c>
      <c r="BH500" s="2" t="str">
        <f>IF(AND(ISBLANK(BG500),OR(NOT(ISBLANK(BI500)),NOT(ISBLANK(BJ500)))),#N/A,
IF(ISBLANK(BG500),"",
IF(AND(NOT(ISERROR(VLOOKUP(BG500,MonsterTable!$A:$B,MATCH(MonsterTable!$B$1,MonsterTable!$A$1:$B$1,0),0))),OR(ISBLANK(BI500),ISBLANK(BJ500))),#N/A,
IFERROR(VLOOKUP(BG500,MonsterTable!$A:$B,MATCH(MonsterTable!$B$1,MonsterTable!$A$1:$B$1,0),0),
IF(OR(NOT(ISBLANK(BI500)),ISBLANK(BJ500)),#N/A,
IF(BG500="empty","empty",
VLOOKUP(BG500,MonsterGroupTable!$A:$A,1,0)))))))</f>
        <v/>
      </c>
      <c r="BO500" s="2" t="str">
        <f>IF(AND(ISBLANK(BN500),OR(NOT(ISBLANK(BP500)),NOT(ISBLANK(BQ500)))),#N/A,
IF(ISBLANK(BN500),"",
IF(AND(NOT(ISERROR(VLOOKUP(BN500,MonsterTable!$A:$B,MATCH(MonsterTable!$B$1,MonsterTable!$A$1:$B$1,0),0))),OR(ISBLANK(BP500),ISBLANK(BQ500))),#N/A,
IFERROR(VLOOKUP(BN500,MonsterTable!$A:$B,MATCH(MonsterTable!$B$1,MonsterTable!$A$1:$B$1,0),0),
IF(OR(NOT(ISBLANK(BP500)),ISBLANK(BQ500)),#N/A,
IF(BN500="empty","empty",
VLOOKUP(BN500,MonsterGroupTable!$A:$A,1,0)))))))</f>
        <v/>
      </c>
      <c r="BV500" s="2" t="str">
        <f>IF(AND(ISBLANK(BU500),OR(NOT(ISBLANK(BW500)),NOT(ISBLANK(BX500)))),#N/A,
IF(ISBLANK(BU500),"",
IF(AND(NOT(ISERROR(VLOOKUP(BU500,MonsterTable!$A:$B,MATCH(MonsterTable!$B$1,MonsterTable!$A$1:$B$1,0),0))),OR(ISBLANK(BW500),ISBLANK(BX500))),#N/A,
IFERROR(VLOOKUP(BU500,MonsterTable!$A:$B,MATCH(MonsterTable!$B$1,MonsterTable!$A$1:$B$1,0),0),
IF(OR(NOT(ISBLANK(BW500)),ISBLANK(BX500)),#N/A,
IF(BU500="empty","empty",
VLOOKUP(BU500,MonsterGroupTable!$A:$A,1,0)))))))</f>
        <v/>
      </c>
      <c r="CC500" s="2" t="str">
        <f>IF(AND(ISBLANK(CB500),OR(NOT(ISBLANK(CD500)),NOT(ISBLANK(CE500)))),#N/A,
IF(ISBLANK(CB500),"",
IF(AND(NOT(ISERROR(VLOOKUP(CB500,MonsterTable!$A:$B,MATCH(MonsterTable!$B$1,MonsterTable!$A$1:$B$1,0),0))),OR(ISBLANK(CD500),ISBLANK(CE500))),#N/A,
IFERROR(VLOOKUP(CB500,MonsterTable!$A:$B,MATCH(MonsterTable!$B$1,MonsterTable!$A$1:$B$1,0),0),
IF(OR(NOT(ISBLANK(CD500)),ISBLANK(CE500)),#N/A,
IF(CB500="empty","empty",
VLOOKUP(CB500,MonsterGroupTable!$A:$A,1,0)))))))</f>
        <v/>
      </c>
      <c r="CJ500" s="2" t="str">
        <f>IF(AND(ISBLANK(CI500),OR(NOT(ISBLANK(CK500)),NOT(ISBLANK(CL500)))),#N/A,
IF(ISBLANK(CI500),"",
IF(AND(NOT(ISERROR(VLOOKUP(CI500,MonsterTable!$A:$B,MATCH(MonsterTable!$B$1,MonsterTable!$A$1:$B$1,0),0))),OR(ISBLANK(CK500),ISBLANK(CL500))),#N/A,
IFERROR(VLOOKUP(CI500,MonsterTable!$A:$B,MATCH(MonsterTable!$B$1,MonsterTable!$A$1:$B$1,0),0),
IF(OR(NOT(ISBLANK(CK500)),ISBLANK(CL500)),#N/A,
IF(CI500="empty","empty",
VLOOKUP(CI500,MonsterGroupTable!$A:$A,1,0)))))))</f>
        <v/>
      </c>
    </row>
    <row r="501" spans="1:88">
      <c r="A501">
        <v>10500</v>
      </c>
      <c r="B501">
        <f t="shared" si="14"/>
        <v>1.2</v>
      </c>
      <c r="C501">
        <f t="shared" si="14"/>
        <v>1.1000000000000001</v>
      </c>
      <c r="F501">
        <v>1680</v>
      </c>
      <c r="G501">
        <v>51695</v>
      </c>
      <c r="H501">
        <v>0</v>
      </c>
      <c r="I501">
        <v>0</v>
      </c>
      <c r="J501">
        <v>0</v>
      </c>
      <c r="K501" t="s">
        <v>28</v>
      </c>
      <c r="L501" t="s">
        <v>258</v>
      </c>
      <c r="M501" t="s">
        <v>79</v>
      </c>
      <c r="N501" t="s">
        <v>80</v>
      </c>
      <c r="O501">
        <v>0</v>
      </c>
      <c r="P501">
        <v>-4.75</v>
      </c>
      <c r="Q501">
        <v>-3.5</v>
      </c>
      <c r="R501">
        <v>4.75</v>
      </c>
      <c r="S501">
        <v>3</v>
      </c>
      <c r="T501">
        <v>-13.5</v>
      </c>
      <c r="U501">
        <v>2.5499999999999998</v>
      </c>
      <c r="V501">
        <v>-6.75</v>
      </c>
      <c r="W501" t="str">
        <f t="shared" si="15"/>
        <v>g110,5</v>
      </c>
      <c r="X501" s="1" t="s">
        <v>288</v>
      </c>
      <c r="Y501" s="2" t="str">
        <f>IF(AND(ISBLANK(X501),OR(NOT(ISBLANK(Z501)),NOT(ISBLANK(AA501)))),#N/A,
IF(ISBLANK(X501),"",
IF(AND(NOT(ISERROR(VLOOKUP(X501,MonsterTable!$A:$B,MATCH(MonsterTable!$B$1,MonsterTable!$A$1:$B$1,0),0))),OR(ISBLANK(Z501),ISBLANK(AA501))),#N/A,
IFERROR(VLOOKUP(X501,MonsterTable!$A:$B,MATCH(MonsterTable!$B$1,MonsterTable!$A$1:$B$1,0),0),
IF(OR(NOT(ISBLANK(Z501)),ISBLANK(AA501)),#N/A,
IF(X501="empty","empty",
VLOOKUP(X501,MonsterGroupTable!$A:$A,1,0)))))))</f>
        <v>g110</v>
      </c>
      <c r="AA501">
        <v>5</v>
      </c>
      <c r="AF501" s="2" t="str">
        <f>IF(AND(ISBLANK(AE501),OR(NOT(ISBLANK(AG501)),NOT(ISBLANK(AH501)))),#N/A,
IF(ISBLANK(AE501),"",
IF(AND(NOT(ISERROR(VLOOKUP(AE501,MonsterTable!$A:$B,MATCH(MonsterTable!$B$1,MonsterTable!$A$1:$B$1,0),0))),OR(ISBLANK(AG501),ISBLANK(AH501))),#N/A,
IFERROR(VLOOKUP(AE501,MonsterTable!$A:$B,MATCH(MonsterTable!$B$1,MonsterTable!$A$1:$B$1,0),0),
IF(OR(NOT(ISBLANK(AG501)),ISBLANK(AH501)),#N/A,
IF(AE501="empty","empty",
VLOOKUP(AE501,MonsterGroupTable!$A:$A,1,0)))))))</f>
        <v/>
      </c>
      <c r="AM501" s="2" t="str">
        <f>IF(AND(ISBLANK(AL501),OR(NOT(ISBLANK(AN501)),NOT(ISBLANK(AO501)))),#N/A,
IF(ISBLANK(AL501),"",
IF(AND(NOT(ISERROR(VLOOKUP(AL501,MonsterTable!$A:$B,MATCH(MonsterTable!$B$1,MonsterTable!$A$1:$B$1,0),0))),OR(ISBLANK(AN501),ISBLANK(AO501))),#N/A,
IFERROR(VLOOKUP(AL501,MonsterTable!$A:$B,MATCH(MonsterTable!$B$1,MonsterTable!$A$1:$B$1,0),0),
IF(OR(NOT(ISBLANK(AN501)),ISBLANK(AO501)),#N/A,
IF(AL501="empty","empty",
VLOOKUP(AL501,MonsterGroupTable!$A:$A,1,0)))))))</f>
        <v/>
      </c>
      <c r="AT501" s="2" t="str">
        <f>IF(AND(ISBLANK(AS501),OR(NOT(ISBLANK(AU501)),NOT(ISBLANK(AV501)))),#N/A,
IF(ISBLANK(AS501),"",
IF(AND(NOT(ISERROR(VLOOKUP(AS501,MonsterTable!$A:$B,MATCH(MonsterTable!$B$1,MonsterTable!$A$1:$B$1,0),0))),OR(ISBLANK(AU501),ISBLANK(AV501))),#N/A,
IFERROR(VLOOKUP(AS501,MonsterTable!$A:$B,MATCH(MonsterTable!$B$1,MonsterTable!$A$1:$B$1,0),0),
IF(OR(NOT(ISBLANK(AU501)),ISBLANK(AV501)),#N/A,
IF(AS501="empty","empty",
VLOOKUP(AS501,MonsterGroupTable!$A:$A,1,0)))))))</f>
        <v/>
      </c>
      <c r="BA501" s="2" t="str">
        <f>IF(AND(ISBLANK(AZ501),OR(NOT(ISBLANK(BB501)),NOT(ISBLANK(BC501)))),#N/A,
IF(ISBLANK(AZ501),"",
IF(AND(NOT(ISERROR(VLOOKUP(AZ501,MonsterTable!$A:$B,MATCH(MonsterTable!$B$1,MonsterTable!$A$1:$B$1,0),0))),OR(ISBLANK(BB501),ISBLANK(BC501))),#N/A,
IFERROR(VLOOKUP(AZ501,MonsterTable!$A:$B,MATCH(MonsterTable!$B$1,MonsterTable!$A$1:$B$1,0),0),
IF(OR(NOT(ISBLANK(BB501)),ISBLANK(BC501)),#N/A,
IF(AZ501="empty","empty",
VLOOKUP(AZ501,MonsterGroupTable!$A:$A,1,0)))))))</f>
        <v/>
      </c>
      <c r="BH501" s="2" t="str">
        <f>IF(AND(ISBLANK(BG501),OR(NOT(ISBLANK(BI501)),NOT(ISBLANK(BJ501)))),#N/A,
IF(ISBLANK(BG501),"",
IF(AND(NOT(ISERROR(VLOOKUP(BG501,MonsterTable!$A:$B,MATCH(MonsterTable!$B$1,MonsterTable!$A$1:$B$1,0),0))),OR(ISBLANK(BI501),ISBLANK(BJ501))),#N/A,
IFERROR(VLOOKUP(BG501,MonsterTable!$A:$B,MATCH(MonsterTable!$B$1,MonsterTable!$A$1:$B$1,0),0),
IF(OR(NOT(ISBLANK(BI501)),ISBLANK(BJ501)),#N/A,
IF(BG501="empty","empty",
VLOOKUP(BG501,MonsterGroupTable!$A:$A,1,0)))))))</f>
        <v/>
      </c>
      <c r="BO501" s="2" t="str">
        <f>IF(AND(ISBLANK(BN501),OR(NOT(ISBLANK(BP501)),NOT(ISBLANK(BQ501)))),#N/A,
IF(ISBLANK(BN501),"",
IF(AND(NOT(ISERROR(VLOOKUP(BN501,MonsterTable!$A:$B,MATCH(MonsterTable!$B$1,MonsterTable!$A$1:$B$1,0),0))),OR(ISBLANK(BP501),ISBLANK(BQ501))),#N/A,
IFERROR(VLOOKUP(BN501,MonsterTable!$A:$B,MATCH(MonsterTable!$B$1,MonsterTable!$A$1:$B$1,0),0),
IF(OR(NOT(ISBLANK(BP501)),ISBLANK(BQ501)),#N/A,
IF(BN501="empty","empty",
VLOOKUP(BN501,MonsterGroupTable!$A:$A,1,0)))))))</f>
        <v/>
      </c>
      <c r="BV501" s="2" t="str">
        <f>IF(AND(ISBLANK(BU501),OR(NOT(ISBLANK(BW501)),NOT(ISBLANK(BX501)))),#N/A,
IF(ISBLANK(BU501),"",
IF(AND(NOT(ISERROR(VLOOKUP(BU501,MonsterTable!$A:$B,MATCH(MonsterTable!$B$1,MonsterTable!$A$1:$B$1,0),0))),OR(ISBLANK(BW501),ISBLANK(BX501))),#N/A,
IFERROR(VLOOKUP(BU501,MonsterTable!$A:$B,MATCH(MonsterTable!$B$1,MonsterTable!$A$1:$B$1,0),0),
IF(OR(NOT(ISBLANK(BW501)),ISBLANK(BX501)),#N/A,
IF(BU501="empty","empty",
VLOOKUP(BU501,MonsterGroupTable!$A:$A,1,0)))))))</f>
        <v/>
      </c>
      <c r="CC501" s="2" t="str">
        <f>IF(AND(ISBLANK(CB501),OR(NOT(ISBLANK(CD501)),NOT(ISBLANK(CE501)))),#N/A,
IF(ISBLANK(CB501),"",
IF(AND(NOT(ISERROR(VLOOKUP(CB501,MonsterTable!$A:$B,MATCH(MonsterTable!$B$1,MonsterTable!$A$1:$B$1,0),0))),OR(ISBLANK(CD501),ISBLANK(CE501))),#N/A,
IFERROR(VLOOKUP(CB501,MonsterTable!$A:$B,MATCH(MonsterTable!$B$1,MonsterTable!$A$1:$B$1,0),0),
IF(OR(NOT(ISBLANK(CD501)),ISBLANK(CE501)),#N/A,
IF(CB501="empty","empty",
VLOOKUP(CB501,MonsterGroupTable!$A:$A,1,0)))))))</f>
        <v/>
      </c>
      <c r="CJ501" s="2" t="str">
        <f>IF(AND(ISBLANK(CI501),OR(NOT(ISBLANK(CK501)),NOT(ISBLANK(CL501)))),#N/A,
IF(ISBLANK(CI501),"",
IF(AND(NOT(ISERROR(VLOOKUP(CI501,MonsterTable!$A:$B,MATCH(MonsterTable!$B$1,MonsterTable!$A$1:$B$1,0),0))),OR(ISBLANK(CK501),ISBLANK(CL501))),#N/A,
IFERROR(VLOOKUP(CI501,MonsterTable!$A:$B,MATCH(MonsterTable!$B$1,MonsterTable!$A$1:$B$1,0),0),
IF(OR(NOT(ISBLANK(CK501)),ISBLANK(CL501)),#N/A,
IF(CI501="empty","empty",
VLOOKUP(CI501,MonsterGroupTable!$A:$A,1,0)))))))</f>
        <v/>
      </c>
    </row>
    <row r="502" spans="1:88">
      <c r="A502">
        <v>10501</v>
      </c>
      <c r="B502">
        <f t="shared" si="14"/>
        <v>1.1000000000000001</v>
      </c>
      <c r="C502">
        <f t="shared" si="14"/>
        <v>1.1000000000000001</v>
      </c>
      <c r="F502">
        <v>1680</v>
      </c>
      <c r="G502">
        <v>52647</v>
      </c>
      <c r="H502">
        <v>0</v>
      </c>
      <c r="I502">
        <v>0</v>
      </c>
      <c r="J502">
        <v>0</v>
      </c>
      <c r="K502" t="s">
        <v>28</v>
      </c>
      <c r="L502" t="s">
        <v>260</v>
      </c>
      <c r="M502" t="s">
        <v>79</v>
      </c>
      <c r="N502" t="s">
        <v>80</v>
      </c>
      <c r="O502">
        <v>0</v>
      </c>
      <c r="P502">
        <v>-4.75</v>
      </c>
      <c r="Q502">
        <v>-3.5</v>
      </c>
      <c r="R502">
        <v>4.75</v>
      </c>
      <c r="S502">
        <v>3</v>
      </c>
      <c r="T502">
        <v>-13.5</v>
      </c>
      <c r="U502">
        <v>2.5499999999999998</v>
      </c>
      <c r="V502">
        <v>-6.75</v>
      </c>
      <c r="W502" t="str">
        <f t="shared" si="15"/>
        <v>g111,5</v>
      </c>
      <c r="X502" s="1" t="s">
        <v>289</v>
      </c>
      <c r="Y502" s="2" t="str">
        <f>IF(AND(ISBLANK(X502),OR(NOT(ISBLANK(Z502)),NOT(ISBLANK(AA502)))),#N/A,
IF(ISBLANK(X502),"",
IF(AND(NOT(ISERROR(VLOOKUP(X502,MonsterTable!$A:$B,MATCH(MonsterTable!$B$1,MonsterTable!$A$1:$B$1,0),0))),OR(ISBLANK(Z502),ISBLANK(AA502))),#N/A,
IFERROR(VLOOKUP(X502,MonsterTable!$A:$B,MATCH(MonsterTable!$B$1,MonsterTable!$A$1:$B$1,0),0),
IF(OR(NOT(ISBLANK(Z502)),ISBLANK(AA502)),#N/A,
IF(X502="empty","empty",
VLOOKUP(X502,MonsterGroupTable!$A:$A,1,0)))))))</f>
        <v>g111</v>
      </c>
      <c r="AA502">
        <v>5</v>
      </c>
      <c r="AF502" s="2" t="str">
        <f>IF(AND(ISBLANK(AE502),OR(NOT(ISBLANK(AG502)),NOT(ISBLANK(AH502)))),#N/A,
IF(ISBLANK(AE502),"",
IF(AND(NOT(ISERROR(VLOOKUP(AE502,MonsterTable!$A:$B,MATCH(MonsterTable!$B$1,MonsterTable!$A$1:$B$1,0),0))),OR(ISBLANK(AG502),ISBLANK(AH502))),#N/A,
IFERROR(VLOOKUP(AE502,MonsterTable!$A:$B,MATCH(MonsterTable!$B$1,MonsterTable!$A$1:$B$1,0),0),
IF(OR(NOT(ISBLANK(AG502)),ISBLANK(AH502)),#N/A,
IF(AE502="empty","empty",
VLOOKUP(AE502,MonsterGroupTable!$A:$A,1,0)))))))</f>
        <v/>
      </c>
      <c r="AM502" s="2" t="str">
        <f>IF(AND(ISBLANK(AL502),OR(NOT(ISBLANK(AN502)),NOT(ISBLANK(AO502)))),#N/A,
IF(ISBLANK(AL502),"",
IF(AND(NOT(ISERROR(VLOOKUP(AL502,MonsterTable!$A:$B,MATCH(MonsterTable!$B$1,MonsterTable!$A$1:$B$1,0),0))),OR(ISBLANK(AN502),ISBLANK(AO502))),#N/A,
IFERROR(VLOOKUP(AL502,MonsterTable!$A:$B,MATCH(MonsterTable!$B$1,MonsterTable!$A$1:$B$1,0),0),
IF(OR(NOT(ISBLANK(AN502)),ISBLANK(AO502)),#N/A,
IF(AL502="empty","empty",
VLOOKUP(AL502,MonsterGroupTable!$A:$A,1,0)))))))</f>
        <v/>
      </c>
      <c r="AT502" s="2" t="str">
        <f>IF(AND(ISBLANK(AS502),OR(NOT(ISBLANK(AU502)),NOT(ISBLANK(AV502)))),#N/A,
IF(ISBLANK(AS502),"",
IF(AND(NOT(ISERROR(VLOOKUP(AS502,MonsterTable!$A:$B,MATCH(MonsterTable!$B$1,MonsterTable!$A$1:$B$1,0),0))),OR(ISBLANK(AU502),ISBLANK(AV502))),#N/A,
IFERROR(VLOOKUP(AS502,MonsterTable!$A:$B,MATCH(MonsterTable!$B$1,MonsterTable!$A$1:$B$1,0),0),
IF(OR(NOT(ISBLANK(AU502)),ISBLANK(AV502)),#N/A,
IF(AS502="empty","empty",
VLOOKUP(AS502,MonsterGroupTable!$A:$A,1,0)))))))</f>
        <v/>
      </c>
      <c r="BA502" s="2" t="str">
        <f>IF(AND(ISBLANK(AZ502),OR(NOT(ISBLANK(BB502)),NOT(ISBLANK(BC502)))),#N/A,
IF(ISBLANK(AZ502),"",
IF(AND(NOT(ISERROR(VLOOKUP(AZ502,MonsterTable!$A:$B,MATCH(MonsterTable!$B$1,MonsterTable!$A$1:$B$1,0),0))),OR(ISBLANK(BB502),ISBLANK(BC502))),#N/A,
IFERROR(VLOOKUP(AZ502,MonsterTable!$A:$B,MATCH(MonsterTable!$B$1,MonsterTable!$A$1:$B$1,0),0),
IF(OR(NOT(ISBLANK(BB502)),ISBLANK(BC502)),#N/A,
IF(AZ502="empty","empty",
VLOOKUP(AZ502,MonsterGroupTable!$A:$A,1,0)))))))</f>
        <v/>
      </c>
      <c r="BH502" s="2" t="str">
        <f>IF(AND(ISBLANK(BG502),OR(NOT(ISBLANK(BI502)),NOT(ISBLANK(BJ502)))),#N/A,
IF(ISBLANK(BG502),"",
IF(AND(NOT(ISERROR(VLOOKUP(BG502,MonsterTable!$A:$B,MATCH(MonsterTable!$B$1,MonsterTable!$A$1:$B$1,0),0))),OR(ISBLANK(BI502),ISBLANK(BJ502))),#N/A,
IFERROR(VLOOKUP(BG502,MonsterTable!$A:$B,MATCH(MonsterTable!$B$1,MonsterTable!$A$1:$B$1,0),0),
IF(OR(NOT(ISBLANK(BI502)),ISBLANK(BJ502)),#N/A,
IF(BG502="empty","empty",
VLOOKUP(BG502,MonsterGroupTable!$A:$A,1,0)))))))</f>
        <v/>
      </c>
      <c r="BO502" s="2" t="str">
        <f>IF(AND(ISBLANK(BN502),OR(NOT(ISBLANK(BP502)),NOT(ISBLANK(BQ502)))),#N/A,
IF(ISBLANK(BN502),"",
IF(AND(NOT(ISERROR(VLOOKUP(BN502,MonsterTable!$A:$B,MATCH(MonsterTable!$B$1,MonsterTable!$A$1:$B$1,0),0))),OR(ISBLANK(BP502),ISBLANK(BQ502))),#N/A,
IFERROR(VLOOKUP(BN502,MonsterTable!$A:$B,MATCH(MonsterTable!$B$1,MonsterTable!$A$1:$B$1,0),0),
IF(OR(NOT(ISBLANK(BP502)),ISBLANK(BQ502)),#N/A,
IF(BN502="empty","empty",
VLOOKUP(BN502,MonsterGroupTable!$A:$A,1,0)))))))</f>
        <v/>
      </c>
      <c r="BV502" s="2" t="str">
        <f>IF(AND(ISBLANK(BU502),OR(NOT(ISBLANK(BW502)),NOT(ISBLANK(BX502)))),#N/A,
IF(ISBLANK(BU502),"",
IF(AND(NOT(ISERROR(VLOOKUP(BU502,MonsterTable!$A:$B,MATCH(MonsterTable!$B$1,MonsterTable!$A$1:$B$1,0),0))),OR(ISBLANK(BW502),ISBLANK(BX502))),#N/A,
IFERROR(VLOOKUP(BU502,MonsterTable!$A:$B,MATCH(MonsterTable!$B$1,MonsterTable!$A$1:$B$1,0),0),
IF(OR(NOT(ISBLANK(BW502)),ISBLANK(BX502)),#N/A,
IF(BU502="empty","empty",
VLOOKUP(BU502,MonsterGroupTable!$A:$A,1,0)))))))</f>
        <v/>
      </c>
      <c r="CC502" s="2" t="str">
        <f>IF(AND(ISBLANK(CB502),OR(NOT(ISBLANK(CD502)),NOT(ISBLANK(CE502)))),#N/A,
IF(ISBLANK(CB502),"",
IF(AND(NOT(ISERROR(VLOOKUP(CB502,MonsterTable!$A:$B,MATCH(MonsterTable!$B$1,MonsterTable!$A$1:$B$1,0),0))),OR(ISBLANK(CD502),ISBLANK(CE502))),#N/A,
IFERROR(VLOOKUP(CB502,MonsterTable!$A:$B,MATCH(MonsterTable!$B$1,MonsterTable!$A$1:$B$1,0),0),
IF(OR(NOT(ISBLANK(CD502)),ISBLANK(CE502)),#N/A,
IF(CB502="empty","empty",
VLOOKUP(CB502,MonsterGroupTable!$A:$A,1,0)))))))</f>
        <v/>
      </c>
      <c r="CJ502" s="2" t="str">
        <f>IF(AND(ISBLANK(CI502),OR(NOT(ISBLANK(CK502)),NOT(ISBLANK(CL502)))),#N/A,
IF(ISBLANK(CI502),"",
IF(AND(NOT(ISERROR(VLOOKUP(CI502,MonsterTable!$A:$B,MATCH(MonsterTable!$B$1,MonsterTable!$A$1:$B$1,0),0))),OR(ISBLANK(CK502),ISBLANK(CL502))),#N/A,
IFERROR(VLOOKUP(CI502,MonsterTable!$A:$B,MATCH(MonsterTable!$B$1,MonsterTable!$A$1:$B$1,0),0),
IF(OR(NOT(ISBLANK(CK502)),ISBLANK(CL502)),#N/A,
IF(CI502="empty","empty",
VLOOKUP(CI502,MonsterGroupTable!$A:$A,1,0)))))))</f>
        <v/>
      </c>
    </row>
    <row r="503" spans="1:88">
      <c r="A503">
        <v>10502</v>
      </c>
      <c r="B503">
        <f t="shared" si="14"/>
        <v>1.1000000000000001</v>
      </c>
      <c r="C503">
        <f t="shared" si="14"/>
        <v>1.1000000000000001</v>
      </c>
      <c r="F503">
        <v>1680</v>
      </c>
      <c r="G503">
        <v>52899</v>
      </c>
      <c r="H503">
        <v>0</v>
      </c>
      <c r="I503">
        <v>0</v>
      </c>
      <c r="J503">
        <v>0</v>
      </c>
      <c r="K503" t="s">
        <v>28</v>
      </c>
      <c r="L503" t="s">
        <v>260</v>
      </c>
      <c r="M503" t="s">
        <v>79</v>
      </c>
      <c r="N503" t="s">
        <v>80</v>
      </c>
      <c r="O503">
        <v>0</v>
      </c>
      <c r="P503">
        <v>-4.75</v>
      </c>
      <c r="Q503">
        <v>-3.5</v>
      </c>
      <c r="R503">
        <v>4.75</v>
      </c>
      <c r="S503">
        <v>3</v>
      </c>
      <c r="T503">
        <v>-13.5</v>
      </c>
      <c r="U503">
        <v>2.5499999999999998</v>
      </c>
      <c r="V503">
        <v>-6.75</v>
      </c>
      <c r="W503" t="str">
        <f t="shared" si="15"/>
        <v>g111,5</v>
      </c>
      <c r="X503" s="1" t="s">
        <v>289</v>
      </c>
      <c r="Y503" s="2" t="str">
        <f>IF(AND(ISBLANK(X503),OR(NOT(ISBLANK(Z503)),NOT(ISBLANK(AA503)))),#N/A,
IF(ISBLANK(X503),"",
IF(AND(NOT(ISERROR(VLOOKUP(X503,MonsterTable!$A:$B,MATCH(MonsterTable!$B$1,MonsterTable!$A$1:$B$1,0),0))),OR(ISBLANK(Z503),ISBLANK(AA503))),#N/A,
IFERROR(VLOOKUP(X503,MonsterTable!$A:$B,MATCH(MonsterTable!$B$1,MonsterTable!$A$1:$B$1,0),0),
IF(OR(NOT(ISBLANK(Z503)),ISBLANK(AA503)),#N/A,
IF(X503="empty","empty",
VLOOKUP(X503,MonsterGroupTable!$A:$A,1,0)))))))</f>
        <v>g111</v>
      </c>
      <c r="AA503">
        <v>5</v>
      </c>
      <c r="AF503" s="2" t="str">
        <f>IF(AND(ISBLANK(AE503),OR(NOT(ISBLANK(AG503)),NOT(ISBLANK(AH503)))),#N/A,
IF(ISBLANK(AE503),"",
IF(AND(NOT(ISERROR(VLOOKUP(AE503,MonsterTable!$A:$B,MATCH(MonsterTable!$B$1,MonsterTable!$A$1:$B$1,0),0))),OR(ISBLANK(AG503),ISBLANK(AH503))),#N/A,
IFERROR(VLOOKUP(AE503,MonsterTable!$A:$B,MATCH(MonsterTable!$B$1,MonsterTable!$A$1:$B$1,0),0),
IF(OR(NOT(ISBLANK(AG503)),ISBLANK(AH503)),#N/A,
IF(AE503="empty","empty",
VLOOKUP(AE503,MonsterGroupTable!$A:$A,1,0)))))))</f>
        <v/>
      </c>
      <c r="AM503" s="2" t="str">
        <f>IF(AND(ISBLANK(AL503),OR(NOT(ISBLANK(AN503)),NOT(ISBLANK(AO503)))),#N/A,
IF(ISBLANK(AL503),"",
IF(AND(NOT(ISERROR(VLOOKUP(AL503,MonsterTable!$A:$B,MATCH(MonsterTable!$B$1,MonsterTable!$A$1:$B$1,0),0))),OR(ISBLANK(AN503),ISBLANK(AO503))),#N/A,
IFERROR(VLOOKUP(AL503,MonsterTable!$A:$B,MATCH(MonsterTable!$B$1,MonsterTable!$A$1:$B$1,0),0),
IF(OR(NOT(ISBLANK(AN503)),ISBLANK(AO503)),#N/A,
IF(AL503="empty","empty",
VLOOKUP(AL503,MonsterGroupTable!$A:$A,1,0)))))))</f>
        <v/>
      </c>
      <c r="AT503" s="2" t="str">
        <f>IF(AND(ISBLANK(AS503),OR(NOT(ISBLANK(AU503)),NOT(ISBLANK(AV503)))),#N/A,
IF(ISBLANK(AS503),"",
IF(AND(NOT(ISERROR(VLOOKUP(AS503,MonsterTable!$A:$B,MATCH(MonsterTable!$B$1,MonsterTable!$A$1:$B$1,0),0))),OR(ISBLANK(AU503),ISBLANK(AV503))),#N/A,
IFERROR(VLOOKUP(AS503,MonsterTable!$A:$B,MATCH(MonsterTable!$B$1,MonsterTable!$A$1:$B$1,0),0),
IF(OR(NOT(ISBLANK(AU503)),ISBLANK(AV503)),#N/A,
IF(AS503="empty","empty",
VLOOKUP(AS503,MonsterGroupTable!$A:$A,1,0)))))))</f>
        <v/>
      </c>
      <c r="BA503" s="2" t="str">
        <f>IF(AND(ISBLANK(AZ503),OR(NOT(ISBLANK(BB503)),NOT(ISBLANK(BC503)))),#N/A,
IF(ISBLANK(AZ503),"",
IF(AND(NOT(ISERROR(VLOOKUP(AZ503,MonsterTable!$A:$B,MATCH(MonsterTable!$B$1,MonsterTable!$A$1:$B$1,0),0))),OR(ISBLANK(BB503),ISBLANK(BC503))),#N/A,
IFERROR(VLOOKUP(AZ503,MonsterTable!$A:$B,MATCH(MonsterTable!$B$1,MonsterTable!$A$1:$B$1,0),0),
IF(OR(NOT(ISBLANK(BB503)),ISBLANK(BC503)),#N/A,
IF(AZ503="empty","empty",
VLOOKUP(AZ503,MonsterGroupTable!$A:$A,1,0)))))))</f>
        <v/>
      </c>
      <c r="BH503" s="2" t="str">
        <f>IF(AND(ISBLANK(BG503),OR(NOT(ISBLANK(BI503)),NOT(ISBLANK(BJ503)))),#N/A,
IF(ISBLANK(BG503),"",
IF(AND(NOT(ISERROR(VLOOKUP(BG503,MonsterTable!$A:$B,MATCH(MonsterTable!$B$1,MonsterTable!$A$1:$B$1,0),0))),OR(ISBLANK(BI503),ISBLANK(BJ503))),#N/A,
IFERROR(VLOOKUP(BG503,MonsterTable!$A:$B,MATCH(MonsterTable!$B$1,MonsterTable!$A$1:$B$1,0),0),
IF(OR(NOT(ISBLANK(BI503)),ISBLANK(BJ503)),#N/A,
IF(BG503="empty","empty",
VLOOKUP(BG503,MonsterGroupTable!$A:$A,1,0)))))))</f>
        <v/>
      </c>
      <c r="BO503" s="2" t="str">
        <f>IF(AND(ISBLANK(BN503),OR(NOT(ISBLANK(BP503)),NOT(ISBLANK(BQ503)))),#N/A,
IF(ISBLANK(BN503),"",
IF(AND(NOT(ISERROR(VLOOKUP(BN503,MonsterTable!$A:$B,MATCH(MonsterTable!$B$1,MonsterTable!$A$1:$B$1,0),0))),OR(ISBLANK(BP503),ISBLANK(BQ503))),#N/A,
IFERROR(VLOOKUP(BN503,MonsterTable!$A:$B,MATCH(MonsterTable!$B$1,MonsterTable!$A$1:$B$1,0),0),
IF(OR(NOT(ISBLANK(BP503)),ISBLANK(BQ503)),#N/A,
IF(BN503="empty","empty",
VLOOKUP(BN503,MonsterGroupTable!$A:$A,1,0)))))))</f>
        <v/>
      </c>
      <c r="BV503" s="2" t="str">
        <f>IF(AND(ISBLANK(BU503),OR(NOT(ISBLANK(BW503)),NOT(ISBLANK(BX503)))),#N/A,
IF(ISBLANK(BU503),"",
IF(AND(NOT(ISERROR(VLOOKUP(BU503,MonsterTable!$A:$B,MATCH(MonsterTable!$B$1,MonsterTable!$A$1:$B$1,0),0))),OR(ISBLANK(BW503),ISBLANK(BX503))),#N/A,
IFERROR(VLOOKUP(BU503,MonsterTable!$A:$B,MATCH(MonsterTable!$B$1,MonsterTable!$A$1:$B$1,0),0),
IF(OR(NOT(ISBLANK(BW503)),ISBLANK(BX503)),#N/A,
IF(BU503="empty","empty",
VLOOKUP(BU503,MonsterGroupTable!$A:$A,1,0)))))))</f>
        <v/>
      </c>
      <c r="CC503" s="2" t="str">
        <f>IF(AND(ISBLANK(CB503),OR(NOT(ISBLANK(CD503)),NOT(ISBLANK(CE503)))),#N/A,
IF(ISBLANK(CB503),"",
IF(AND(NOT(ISERROR(VLOOKUP(CB503,MonsterTable!$A:$B,MATCH(MonsterTable!$B$1,MonsterTable!$A$1:$B$1,0),0))),OR(ISBLANK(CD503),ISBLANK(CE503))),#N/A,
IFERROR(VLOOKUP(CB503,MonsterTable!$A:$B,MATCH(MonsterTable!$B$1,MonsterTable!$A$1:$B$1,0),0),
IF(OR(NOT(ISBLANK(CD503)),ISBLANK(CE503)),#N/A,
IF(CB503="empty","empty",
VLOOKUP(CB503,MonsterGroupTable!$A:$A,1,0)))))))</f>
        <v/>
      </c>
      <c r="CJ503" s="2" t="str">
        <f>IF(AND(ISBLANK(CI503),OR(NOT(ISBLANK(CK503)),NOT(ISBLANK(CL503)))),#N/A,
IF(ISBLANK(CI503),"",
IF(AND(NOT(ISERROR(VLOOKUP(CI503,MonsterTable!$A:$B,MATCH(MonsterTable!$B$1,MonsterTable!$A$1:$B$1,0),0))),OR(ISBLANK(CK503),ISBLANK(CL503))),#N/A,
IFERROR(VLOOKUP(CI503,MonsterTable!$A:$B,MATCH(MonsterTable!$B$1,MonsterTable!$A$1:$B$1,0),0),
IF(OR(NOT(ISBLANK(CK503)),ISBLANK(CL503)),#N/A,
IF(CI503="empty","empty",
VLOOKUP(CI503,MonsterGroupTable!$A:$A,1,0)))))))</f>
        <v/>
      </c>
    </row>
    <row r="504" spans="1:88">
      <c r="A504">
        <v>10503</v>
      </c>
      <c r="B504">
        <f t="shared" si="14"/>
        <v>1.1000000000000001</v>
      </c>
      <c r="C504">
        <f t="shared" si="14"/>
        <v>1.1000000000000001</v>
      </c>
      <c r="F504">
        <v>1680</v>
      </c>
      <c r="G504">
        <v>53151</v>
      </c>
      <c r="H504">
        <v>0</v>
      </c>
      <c r="I504">
        <v>0</v>
      </c>
      <c r="J504">
        <v>0</v>
      </c>
      <c r="K504" t="s">
        <v>28</v>
      </c>
      <c r="L504" t="s">
        <v>260</v>
      </c>
      <c r="M504" t="s">
        <v>79</v>
      </c>
      <c r="N504" t="s">
        <v>80</v>
      </c>
      <c r="O504">
        <v>0</v>
      </c>
      <c r="P504">
        <v>-4.75</v>
      </c>
      <c r="Q504">
        <v>-3.5</v>
      </c>
      <c r="R504">
        <v>4.75</v>
      </c>
      <c r="S504">
        <v>3</v>
      </c>
      <c r="T504">
        <v>-13.5</v>
      </c>
      <c r="U504">
        <v>2.5499999999999998</v>
      </c>
      <c r="V504">
        <v>-6.75</v>
      </c>
      <c r="W504" t="str">
        <f t="shared" si="15"/>
        <v>g111,5</v>
      </c>
      <c r="X504" s="1" t="s">
        <v>289</v>
      </c>
      <c r="Y504" s="2" t="str">
        <f>IF(AND(ISBLANK(X504),OR(NOT(ISBLANK(Z504)),NOT(ISBLANK(AA504)))),#N/A,
IF(ISBLANK(X504),"",
IF(AND(NOT(ISERROR(VLOOKUP(X504,MonsterTable!$A:$B,MATCH(MonsterTable!$B$1,MonsterTable!$A$1:$B$1,0),0))),OR(ISBLANK(Z504),ISBLANK(AA504))),#N/A,
IFERROR(VLOOKUP(X504,MonsterTable!$A:$B,MATCH(MonsterTable!$B$1,MonsterTable!$A$1:$B$1,0),0),
IF(OR(NOT(ISBLANK(Z504)),ISBLANK(AA504)),#N/A,
IF(X504="empty","empty",
VLOOKUP(X504,MonsterGroupTable!$A:$A,1,0)))))))</f>
        <v>g111</v>
      </c>
      <c r="AA504">
        <v>5</v>
      </c>
      <c r="AF504" s="2" t="str">
        <f>IF(AND(ISBLANK(AE504),OR(NOT(ISBLANK(AG504)),NOT(ISBLANK(AH504)))),#N/A,
IF(ISBLANK(AE504),"",
IF(AND(NOT(ISERROR(VLOOKUP(AE504,MonsterTable!$A:$B,MATCH(MonsterTable!$B$1,MonsterTable!$A$1:$B$1,0),0))),OR(ISBLANK(AG504),ISBLANK(AH504))),#N/A,
IFERROR(VLOOKUP(AE504,MonsterTable!$A:$B,MATCH(MonsterTable!$B$1,MonsterTable!$A$1:$B$1,0),0),
IF(OR(NOT(ISBLANK(AG504)),ISBLANK(AH504)),#N/A,
IF(AE504="empty","empty",
VLOOKUP(AE504,MonsterGroupTable!$A:$A,1,0)))))))</f>
        <v/>
      </c>
      <c r="AM504" s="2" t="str">
        <f>IF(AND(ISBLANK(AL504),OR(NOT(ISBLANK(AN504)),NOT(ISBLANK(AO504)))),#N/A,
IF(ISBLANK(AL504),"",
IF(AND(NOT(ISERROR(VLOOKUP(AL504,MonsterTable!$A:$B,MATCH(MonsterTable!$B$1,MonsterTable!$A$1:$B$1,0),0))),OR(ISBLANK(AN504),ISBLANK(AO504))),#N/A,
IFERROR(VLOOKUP(AL504,MonsterTable!$A:$B,MATCH(MonsterTable!$B$1,MonsterTable!$A$1:$B$1,0),0),
IF(OR(NOT(ISBLANK(AN504)),ISBLANK(AO504)),#N/A,
IF(AL504="empty","empty",
VLOOKUP(AL504,MonsterGroupTable!$A:$A,1,0)))))))</f>
        <v/>
      </c>
      <c r="AT504" s="2" t="str">
        <f>IF(AND(ISBLANK(AS504),OR(NOT(ISBLANK(AU504)),NOT(ISBLANK(AV504)))),#N/A,
IF(ISBLANK(AS504),"",
IF(AND(NOT(ISERROR(VLOOKUP(AS504,MonsterTable!$A:$B,MATCH(MonsterTable!$B$1,MonsterTable!$A$1:$B$1,0),0))),OR(ISBLANK(AU504),ISBLANK(AV504))),#N/A,
IFERROR(VLOOKUP(AS504,MonsterTable!$A:$B,MATCH(MonsterTable!$B$1,MonsterTable!$A$1:$B$1,0),0),
IF(OR(NOT(ISBLANK(AU504)),ISBLANK(AV504)),#N/A,
IF(AS504="empty","empty",
VLOOKUP(AS504,MonsterGroupTable!$A:$A,1,0)))))))</f>
        <v/>
      </c>
      <c r="BA504" s="2" t="str">
        <f>IF(AND(ISBLANK(AZ504),OR(NOT(ISBLANK(BB504)),NOT(ISBLANK(BC504)))),#N/A,
IF(ISBLANK(AZ504),"",
IF(AND(NOT(ISERROR(VLOOKUP(AZ504,MonsterTable!$A:$B,MATCH(MonsterTable!$B$1,MonsterTable!$A$1:$B$1,0),0))),OR(ISBLANK(BB504),ISBLANK(BC504))),#N/A,
IFERROR(VLOOKUP(AZ504,MonsterTable!$A:$B,MATCH(MonsterTable!$B$1,MonsterTable!$A$1:$B$1,0),0),
IF(OR(NOT(ISBLANK(BB504)),ISBLANK(BC504)),#N/A,
IF(AZ504="empty","empty",
VLOOKUP(AZ504,MonsterGroupTable!$A:$A,1,0)))))))</f>
        <v/>
      </c>
      <c r="BH504" s="2" t="str">
        <f>IF(AND(ISBLANK(BG504),OR(NOT(ISBLANK(BI504)),NOT(ISBLANK(BJ504)))),#N/A,
IF(ISBLANK(BG504),"",
IF(AND(NOT(ISERROR(VLOOKUP(BG504,MonsterTable!$A:$B,MATCH(MonsterTable!$B$1,MonsterTable!$A$1:$B$1,0),0))),OR(ISBLANK(BI504),ISBLANK(BJ504))),#N/A,
IFERROR(VLOOKUP(BG504,MonsterTable!$A:$B,MATCH(MonsterTable!$B$1,MonsterTable!$A$1:$B$1,0),0),
IF(OR(NOT(ISBLANK(BI504)),ISBLANK(BJ504)),#N/A,
IF(BG504="empty","empty",
VLOOKUP(BG504,MonsterGroupTable!$A:$A,1,0)))))))</f>
        <v/>
      </c>
      <c r="BO504" s="2" t="str">
        <f>IF(AND(ISBLANK(BN504),OR(NOT(ISBLANK(BP504)),NOT(ISBLANK(BQ504)))),#N/A,
IF(ISBLANK(BN504),"",
IF(AND(NOT(ISERROR(VLOOKUP(BN504,MonsterTable!$A:$B,MATCH(MonsterTable!$B$1,MonsterTable!$A$1:$B$1,0),0))),OR(ISBLANK(BP504),ISBLANK(BQ504))),#N/A,
IFERROR(VLOOKUP(BN504,MonsterTable!$A:$B,MATCH(MonsterTable!$B$1,MonsterTable!$A$1:$B$1,0),0),
IF(OR(NOT(ISBLANK(BP504)),ISBLANK(BQ504)),#N/A,
IF(BN504="empty","empty",
VLOOKUP(BN504,MonsterGroupTable!$A:$A,1,0)))))))</f>
        <v/>
      </c>
      <c r="BV504" s="2" t="str">
        <f>IF(AND(ISBLANK(BU504),OR(NOT(ISBLANK(BW504)),NOT(ISBLANK(BX504)))),#N/A,
IF(ISBLANK(BU504),"",
IF(AND(NOT(ISERROR(VLOOKUP(BU504,MonsterTable!$A:$B,MATCH(MonsterTable!$B$1,MonsterTable!$A$1:$B$1,0),0))),OR(ISBLANK(BW504),ISBLANK(BX504))),#N/A,
IFERROR(VLOOKUP(BU504,MonsterTable!$A:$B,MATCH(MonsterTable!$B$1,MonsterTable!$A$1:$B$1,0),0),
IF(OR(NOT(ISBLANK(BW504)),ISBLANK(BX504)),#N/A,
IF(BU504="empty","empty",
VLOOKUP(BU504,MonsterGroupTable!$A:$A,1,0)))))))</f>
        <v/>
      </c>
      <c r="CC504" s="2" t="str">
        <f>IF(AND(ISBLANK(CB504),OR(NOT(ISBLANK(CD504)),NOT(ISBLANK(CE504)))),#N/A,
IF(ISBLANK(CB504),"",
IF(AND(NOT(ISERROR(VLOOKUP(CB504,MonsterTable!$A:$B,MATCH(MonsterTable!$B$1,MonsterTable!$A$1:$B$1,0),0))),OR(ISBLANK(CD504),ISBLANK(CE504))),#N/A,
IFERROR(VLOOKUP(CB504,MonsterTable!$A:$B,MATCH(MonsterTable!$B$1,MonsterTable!$A$1:$B$1,0),0),
IF(OR(NOT(ISBLANK(CD504)),ISBLANK(CE504)),#N/A,
IF(CB504="empty","empty",
VLOOKUP(CB504,MonsterGroupTable!$A:$A,1,0)))))))</f>
        <v/>
      </c>
      <c r="CJ504" s="2" t="str">
        <f>IF(AND(ISBLANK(CI504),OR(NOT(ISBLANK(CK504)),NOT(ISBLANK(CL504)))),#N/A,
IF(ISBLANK(CI504),"",
IF(AND(NOT(ISERROR(VLOOKUP(CI504,MonsterTable!$A:$B,MATCH(MonsterTable!$B$1,MonsterTable!$A$1:$B$1,0),0))),OR(ISBLANK(CK504),ISBLANK(CL504))),#N/A,
IFERROR(VLOOKUP(CI504,MonsterTable!$A:$B,MATCH(MonsterTable!$B$1,MonsterTable!$A$1:$B$1,0),0),
IF(OR(NOT(ISBLANK(CK504)),ISBLANK(CL504)),#N/A,
IF(CI504="empty","empty",
VLOOKUP(CI504,MonsterGroupTable!$A:$A,1,0)))))))</f>
        <v/>
      </c>
    </row>
    <row r="505" spans="1:88">
      <c r="A505">
        <v>10504</v>
      </c>
      <c r="B505">
        <f t="shared" si="14"/>
        <v>1.1000000000000001</v>
      </c>
      <c r="C505">
        <f t="shared" si="14"/>
        <v>1.1000000000000001</v>
      </c>
      <c r="F505">
        <v>1680</v>
      </c>
      <c r="G505">
        <v>53403</v>
      </c>
      <c r="H505">
        <v>0</v>
      </c>
      <c r="I505">
        <v>0</v>
      </c>
      <c r="J505">
        <v>0</v>
      </c>
      <c r="K505" t="s">
        <v>28</v>
      </c>
      <c r="L505" t="s">
        <v>260</v>
      </c>
      <c r="M505" t="s">
        <v>79</v>
      </c>
      <c r="N505" t="s">
        <v>80</v>
      </c>
      <c r="O505">
        <v>0</v>
      </c>
      <c r="P505">
        <v>-4.75</v>
      </c>
      <c r="Q505">
        <v>-3.5</v>
      </c>
      <c r="R505">
        <v>4.75</v>
      </c>
      <c r="S505">
        <v>3</v>
      </c>
      <c r="T505">
        <v>-13.5</v>
      </c>
      <c r="U505">
        <v>2.5499999999999998</v>
      </c>
      <c r="V505">
        <v>-6.75</v>
      </c>
      <c r="W505" t="str">
        <f t="shared" si="15"/>
        <v>g111,5</v>
      </c>
      <c r="X505" s="1" t="s">
        <v>289</v>
      </c>
      <c r="Y505" s="2" t="str">
        <f>IF(AND(ISBLANK(X505),OR(NOT(ISBLANK(Z505)),NOT(ISBLANK(AA505)))),#N/A,
IF(ISBLANK(X505),"",
IF(AND(NOT(ISERROR(VLOOKUP(X505,MonsterTable!$A:$B,MATCH(MonsterTable!$B$1,MonsterTable!$A$1:$B$1,0),0))),OR(ISBLANK(Z505),ISBLANK(AA505))),#N/A,
IFERROR(VLOOKUP(X505,MonsterTable!$A:$B,MATCH(MonsterTable!$B$1,MonsterTable!$A$1:$B$1,0),0),
IF(OR(NOT(ISBLANK(Z505)),ISBLANK(AA505)),#N/A,
IF(X505="empty","empty",
VLOOKUP(X505,MonsterGroupTable!$A:$A,1,0)))))))</f>
        <v>g111</v>
      </c>
      <c r="AA505">
        <v>5</v>
      </c>
      <c r="AF505" s="2" t="str">
        <f>IF(AND(ISBLANK(AE505),OR(NOT(ISBLANK(AG505)),NOT(ISBLANK(AH505)))),#N/A,
IF(ISBLANK(AE505),"",
IF(AND(NOT(ISERROR(VLOOKUP(AE505,MonsterTable!$A:$B,MATCH(MonsterTable!$B$1,MonsterTable!$A$1:$B$1,0),0))),OR(ISBLANK(AG505),ISBLANK(AH505))),#N/A,
IFERROR(VLOOKUP(AE505,MonsterTable!$A:$B,MATCH(MonsterTable!$B$1,MonsterTable!$A$1:$B$1,0),0),
IF(OR(NOT(ISBLANK(AG505)),ISBLANK(AH505)),#N/A,
IF(AE505="empty","empty",
VLOOKUP(AE505,MonsterGroupTable!$A:$A,1,0)))))))</f>
        <v/>
      </c>
      <c r="AM505" s="2" t="str">
        <f>IF(AND(ISBLANK(AL505),OR(NOT(ISBLANK(AN505)),NOT(ISBLANK(AO505)))),#N/A,
IF(ISBLANK(AL505),"",
IF(AND(NOT(ISERROR(VLOOKUP(AL505,MonsterTable!$A:$B,MATCH(MonsterTable!$B$1,MonsterTable!$A$1:$B$1,0),0))),OR(ISBLANK(AN505),ISBLANK(AO505))),#N/A,
IFERROR(VLOOKUP(AL505,MonsterTable!$A:$B,MATCH(MonsterTable!$B$1,MonsterTable!$A$1:$B$1,0),0),
IF(OR(NOT(ISBLANK(AN505)),ISBLANK(AO505)),#N/A,
IF(AL505="empty","empty",
VLOOKUP(AL505,MonsterGroupTable!$A:$A,1,0)))))))</f>
        <v/>
      </c>
      <c r="AT505" s="2" t="str">
        <f>IF(AND(ISBLANK(AS505),OR(NOT(ISBLANK(AU505)),NOT(ISBLANK(AV505)))),#N/A,
IF(ISBLANK(AS505),"",
IF(AND(NOT(ISERROR(VLOOKUP(AS505,MonsterTable!$A:$B,MATCH(MonsterTable!$B$1,MonsterTable!$A$1:$B$1,0),0))),OR(ISBLANK(AU505),ISBLANK(AV505))),#N/A,
IFERROR(VLOOKUP(AS505,MonsterTable!$A:$B,MATCH(MonsterTable!$B$1,MonsterTable!$A$1:$B$1,0),0),
IF(OR(NOT(ISBLANK(AU505)),ISBLANK(AV505)),#N/A,
IF(AS505="empty","empty",
VLOOKUP(AS505,MonsterGroupTable!$A:$A,1,0)))))))</f>
        <v/>
      </c>
      <c r="BA505" s="2" t="str">
        <f>IF(AND(ISBLANK(AZ505),OR(NOT(ISBLANK(BB505)),NOT(ISBLANK(BC505)))),#N/A,
IF(ISBLANK(AZ505),"",
IF(AND(NOT(ISERROR(VLOOKUP(AZ505,MonsterTable!$A:$B,MATCH(MonsterTable!$B$1,MonsterTable!$A$1:$B$1,0),0))),OR(ISBLANK(BB505),ISBLANK(BC505))),#N/A,
IFERROR(VLOOKUP(AZ505,MonsterTable!$A:$B,MATCH(MonsterTable!$B$1,MonsterTable!$A$1:$B$1,0),0),
IF(OR(NOT(ISBLANK(BB505)),ISBLANK(BC505)),#N/A,
IF(AZ505="empty","empty",
VLOOKUP(AZ505,MonsterGroupTable!$A:$A,1,0)))))))</f>
        <v/>
      </c>
      <c r="BH505" s="2" t="str">
        <f>IF(AND(ISBLANK(BG505),OR(NOT(ISBLANK(BI505)),NOT(ISBLANK(BJ505)))),#N/A,
IF(ISBLANK(BG505),"",
IF(AND(NOT(ISERROR(VLOOKUP(BG505,MonsterTable!$A:$B,MATCH(MonsterTable!$B$1,MonsterTable!$A$1:$B$1,0),0))),OR(ISBLANK(BI505),ISBLANK(BJ505))),#N/A,
IFERROR(VLOOKUP(BG505,MonsterTable!$A:$B,MATCH(MonsterTable!$B$1,MonsterTable!$A$1:$B$1,0),0),
IF(OR(NOT(ISBLANK(BI505)),ISBLANK(BJ505)),#N/A,
IF(BG505="empty","empty",
VLOOKUP(BG505,MonsterGroupTable!$A:$A,1,0)))))))</f>
        <v/>
      </c>
      <c r="BO505" s="2" t="str">
        <f>IF(AND(ISBLANK(BN505),OR(NOT(ISBLANK(BP505)),NOT(ISBLANK(BQ505)))),#N/A,
IF(ISBLANK(BN505),"",
IF(AND(NOT(ISERROR(VLOOKUP(BN505,MonsterTable!$A:$B,MATCH(MonsterTable!$B$1,MonsterTable!$A$1:$B$1,0),0))),OR(ISBLANK(BP505),ISBLANK(BQ505))),#N/A,
IFERROR(VLOOKUP(BN505,MonsterTable!$A:$B,MATCH(MonsterTable!$B$1,MonsterTable!$A$1:$B$1,0),0),
IF(OR(NOT(ISBLANK(BP505)),ISBLANK(BQ505)),#N/A,
IF(BN505="empty","empty",
VLOOKUP(BN505,MonsterGroupTable!$A:$A,1,0)))))))</f>
        <v/>
      </c>
      <c r="BV505" s="2" t="str">
        <f>IF(AND(ISBLANK(BU505),OR(NOT(ISBLANK(BW505)),NOT(ISBLANK(BX505)))),#N/A,
IF(ISBLANK(BU505),"",
IF(AND(NOT(ISERROR(VLOOKUP(BU505,MonsterTable!$A:$B,MATCH(MonsterTable!$B$1,MonsterTable!$A$1:$B$1,0),0))),OR(ISBLANK(BW505),ISBLANK(BX505))),#N/A,
IFERROR(VLOOKUP(BU505,MonsterTable!$A:$B,MATCH(MonsterTable!$B$1,MonsterTable!$A$1:$B$1,0),0),
IF(OR(NOT(ISBLANK(BW505)),ISBLANK(BX505)),#N/A,
IF(BU505="empty","empty",
VLOOKUP(BU505,MonsterGroupTable!$A:$A,1,0)))))))</f>
        <v/>
      </c>
      <c r="CC505" s="2" t="str">
        <f>IF(AND(ISBLANK(CB505),OR(NOT(ISBLANK(CD505)),NOT(ISBLANK(CE505)))),#N/A,
IF(ISBLANK(CB505),"",
IF(AND(NOT(ISERROR(VLOOKUP(CB505,MonsterTable!$A:$B,MATCH(MonsterTable!$B$1,MonsterTable!$A$1:$B$1,0),0))),OR(ISBLANK(CD505),ISBLANK(CE505))),#N/A,
IFERROR(VLOOKUP(CB505,MonsterTable!$A:$B,MATCH(MonsterTable!$B$1,MonsterTable!$A$1:$B$1,0),0),
IF(OR(NOT(ISBLANK(CD505)),ISBLANK(CE505)),#N/A,
IF(CB505="empty","empty",
VLOOKUP(CB505,MonsterGroupTable!$A:$A,1,0)))))))</f>
        <v/>
      </c>
      <c r="CJ505" s="2" t="str">
        <f>IF(AND(ISBLANK(CI505),OR(NOT(ISBLANK(CK505)),NOT(ISBLANK(CL505)))),#N/A,
IF(ISBLANK(CI505),"",
IF(AND(NOT(ISERROR(VLOOKUP(CI505,MonsterTable!$A:$B,MATCH(MonsterTable!$B$1,MonsterTable!$A$1:$B$1,0),0))),OR(ISBLANK(CK505),ISBLANK(CL505))),#N/A,
IFERROR(VLOOKUP(CI505,MonsterTable!$A:$B,MATCH(MonsterTable!$B$1,MonsterTable!$A$1:$B$1,0),0),
IF(OR(NOT(ISBLANK(CK505)),ISBLANK(CL505)),#N/A,
IF(CI505="empty","empty",
VLOOKUP(CI505,MonsterGroupTable!$A:$A,1,0)))))))</f>
        <v/>
      </c>
    </row>
    <row r="506" spans="1:88">
      <c r="A506">
        <v>10505</v>
      </c>
      <c r="B506">
        <f t="shared" si="14"/>
        <v>1.1000000000000001</v>
      </c>
      <c r="C506">
        <f t="shared" si="14"/>
        <v>1.1000000000000001</v>
      </c>
      <c r="F506">
        <v>1680</v>
      </c>
      <c r="G506">
        <v>53655</v>
      </c>
      <c r="H506">
        <v>0</v>
      </c>
      <c r="I506">
        <v>0</v>
      </c>
      <c r="J506">
        <v>0</v>
      </c>
      <c r="K506" t="s">
        <v>28</v>
      </c>
      <c r="L506" t="s">
        <v>260</v>
      </c>
      <c r="M506" t="s">
        <v>79</v>
      </c>
      <c r="N506" t="s">
        <v>80</v>
      </c>
      <c r="O506">
        <v>0</v>
      </c>
      <c r="P506">
        <v>-4.75</v>
      </c>
      <c r="Q506">
        <v>-3.5</v>
      </c>
      <c r="R506">
        <v>4.75</v>
      </c>
      <c r="S506">
        <v>3</v>
      </c>
      <c r="T506">
        <v>-13.5</v>
      </c>
      <c r="U506">
        <v>2.5499999999999998</v>
      </c>
      <c r="V506">
        <v>-6.75</v>
      </c>
      <c r="W506" t="str">
        <f t="shared" si="15"/>
        <v>g111,5</v>
      </c>
      <c r="X506" s="1" t="s">
        <v>289</v>
      </c>
      <c r="Y506" s="2" t="str">
        <f>IF(AND(ISBLANK(X506),OR(NOT(ISBLANK(Z506)),NOT(ISBLANK(AA506)))),#N/A,
IF(ISBLANK(X506),"",
IF(AND(NOT(ISERROR(VLOOKUP(X506,MonsterTable!$A:$B,MATCH(MonsterTable!$B$1,MonsterTable!$A$1:$B$1,0),0))),OR(ISBLANK(Z506),ISBLANK(AA506))),#N/A,
IFERROR(VLOOKUP(X506,MonsterTable!$A:$B,MATCH(MonsterTable!$B$1,MonsterTable!$A$1:$B$1,0),0),
IF(OR(NOT(ISBLANK(Z506)),ISBLANK(AA506)),#N/A,
IF(X506="empty","empty",
VLOOKUP(X506,MonsterGroupTable!$A:$A,1,0)))))))</f>
        <v>g111</v>
      </c>
      <c r="AA506">
        <v>5</v>
      </c>
      <c r="AF506" s="2" t="str">
        <f>IF(AND(ISBLANK(AE506),OR(NOT(ISBLANK(AG506)),NOT(ISBLANK(AH506)))),#N/A,
IF(ISBLANK(AE506),"",
IF(AND(NOT(ISERROR(VLOOKUP(AE506,MonsterTable!$A:$B,MATCH(MonsterTable!$B$1,MonsterTable!$A$1:$B$1,0),0))),OR(ISBLANK(AG506),ISBLANK(AH506))),#N/A,
IFERROR(VLOOKUP(AE506,MonsterTable!$A:$B,MATCH(MonsterTable!$B$1,MonsterTable!$A$1:$B$1,0),0),
IF(OR(NOT(ISBLANK(AG506)),ISBLANK(AH506)),#N/A,
IF(AE506="empty","empty",
VLOOKUP(AE506,MonsterGroupTable!$A:$A,1,0)))))))</f>
        <v/>
      </c>
      <c r="AM506" s="2" t="str">
        <f>IF(AND(ISBLANK(AL506),OR(NOT(ISBLANK(AN506)),NOT(ISBLANK(AO506)))),#N/A,
IF(ISBLANK(AL506),"",
IF(AND(NOT(ISERROR(VLOOKUP(AL506,MonsterTable!$A:$B,MATCH(MonsterTable!$B$1,MonsterTable!$A$1:$B$1,0),0))),OR(ISBLANK(AN506),ISBLANK(AO506))),#N/A,
IFERROR(VLOOKUP(AL506,MonsterTable!$A:$B,MATCH(MonsterTable!$B$1,MonsterTable!$A$1:$B$1,0),0),
IF(OR(NOT(ISBLANK(AN506)),ISBLANK(AO506)),#N/A,
IF(AL506="empty","empty",
VLOOKUP(AL506,MonsterGroupTable!$A:$A,1,0)))))))</f>
        <v/>
      </c>
      <c r="AT506" s="2" t="str">
        <f>IF(AND(ISBLANK(AS506),OR(NOT(ISBLANK(AU506)),NOT(ISBLANK(AV506)))),#N/A,
IF(ISBLANK(AS506),"",
IF(AND(NOT(ISERROR(VLOOKUP(AS506,MonsterTable!$A:$B,MATCH(MonsterTable!$B$1,MonsterTable!$A$1:$B$1,0),0))),OR(ISBLANK(AU506),ISBLANK(AV506))),#N/A,
IFERROR(VLOOKUP(AS506,MonsterTable!$A:$B,MATCH(MonsterTable!$B$1,MonsterTable!$A$1:$B$1,0),0),
IF(OR(NOT(ISBLANK(AU506)),ISBLANK(AV506)),#N/A,
IF(AS506="empty","empty",
VLOOKUP(AS506,MonsterGroupTable!$A:$A,1,0)))))))</f>
        <v/>
      </c>
      <c r="BA506" s="2" t="str">
        <f>IF(AND(ISBLANK(AZ506),OR(NOT(ISBLANK(BB506)),NOT(ISBLANK(BC506)))),#N/A,
IF(ISBLANK(AZ506),"",
IF(AND(NOT(ISERROR(VLOOKUP(AZ506,MonsterTable!$A:$B,MATCH(MonsterTable!$B$1,MonsterTable!$A$1:$B$1,0),0))),OR(ISBLANK(BB506),ISBLANK(BC506))),#N/A,
IFERROR(VLOOKUP(AZ506,MonsterTable!$A:$B,MATCH(MonsterTable!$B$1,MonsterTable!$A$1:$B$1,0),0),
IF(OR(NOT(ISBLANK(BB506)),ISBLANK(BC506)),#N/A,
IF(AZ506="empty","empty",
VLOOKUP(AZ506,MonsterGroupTable!$A:$A,1,0)))))))</f>
        <v/>
      </c>
      <c r="BH506" s="2" t="str">
        <f>IF(AND(ISBLANK(BG506),OR(NOT(ISBLANK(BI506)),NOT(ISBLANK(BJ506)))),#N/A,
IF(ISBLANK(BG506),"",
IF(AND(NOT(ISERROR(VLOOKUP(BG506,MonsterTable!$A:$B,MATCH(MonsterTable!$B$1,MonsterTable!$A$1:$B$1,0),0))),OR(ISBLANK(BI506),ISBLANK(BJ506))),#N/A,
IFERROR(VLOOKUP(BG506,MonsterTable!$A:$B,MATCH(MonsterTable!$B$1,MonsterTable!$A$1:$B$1,0),0),
IF(OR(NOT(ISBLANK(BI506)),ISBLANK(BJ506)),#N/A,
IF(BG506="empty","empty",
VLOOKUP(BG506,MonsterGroupTable!$A:$A,1,0)))))))</f>
        <v/>
      </c>
      <c r="BO506" s="2" t="str">
        <f>IF(AND(ISBLANK(BN506),OR(NOT(ISBLANK(BP506)),NOT(ISBLANK(BQ506)))),#N/A,
IF(ISBLANK(BN506),"",
IF(AND(NOT(ISERROR(VLOOKUP(BN506,MonsterTable!$A:$B,MATCH(MonsterTable!$B$1,MonsterTable!$A$1:$B$1,0),0))),OR(ISBLANK(BP506),ISBLANK(BQ506))),#N/A,
IFERROR(VLOOKUP(BN506,MonsterTable!$A:$B,MATCH(MonsterTable!$B$1,MonsterTable!$A$1:$B$1,0),0),
IF(OR(NOT(ISBLANK(BP506)),ISBLANK(BQ506)),#N/A,
IF(BN506="empty","empty",
VLOOKUP(BN506,MonsterGroupTable!$A:$A,1,0)))))))</f>
        <v/>
      </c>
      <c r="BV506" s="2" t="str">
        <f>IF(AND(ISBLANK(BU506),OR(NOT(ISBLANK(BW506)),NOT(ISBLANK(BX506)))),#N/A,
IF(ISBLANK(BU506),"",
IF(AND(NOT(ISERROR(VLOOKUP(BU506,MonsterTable!$A:$B,MATCH(MonsterTable!$B$1,MonsterTable!$A$1:$B$1,0),0))),OR(ISBLANK(BW506),ISBLANK(BX506))),#N/A,
IFERROR(VLOOKUP(BU506,MonsterTable!$A:$B,MATCH(MonsterTable!$B$1,MonsterTable!$A$1:$B$1,0),0),
IF(OR(NOT(ISBLANK(BW506)),ISBLANK(BX506)),#N/A,
IF(BU506="empty","empty",
VLOOKUP(BU506,MonsterGroupTable!$A:$A,1,0)))))))</f>
        <v/>
      </c>
      <c r="CC506" s="2" t="str">
        <f>IF(AND(ISBLANK(CB506),OR(NOT(ISBLANK(CD506)),NOT(ISBLANK(CE506)))),#N/A,
IF(ISBLANK(CB506),"",
IF(AND(NOT(ISERROR(VLOOKUP(CB506,MonsterTable!$A:$B,MATCH(MonsterTable!$B$1,MonsterTable!$A$1:$B$1,0),0))),OR(ISBLANK(CD506),ISBLANK(CE506))),#N/A,
IFERROR(VLOOKUP(CB506,MonsterTable!$A:$B,MATCH(MonsterTable!$B$1,MonsterTable!$A$1:$B$1,0),0),
IF(OR(NOT(ISBLANK(CD506)),ISBLANK(CE506)),#N/A,
IF(CB506="empty","empty",
VLOOKUP(CB506,MonsterGroupTable!$A:$A,1,0)))))))</f>
        <v/>
      </c>
      <c r="CJ506" s="2" t="str">
        <f>IF(AND(ISBLANK(CI506),OR(NOT(ISBLANK(CK506)),NOT(ISBLANK(CL506)))),#N/A,
IF(ISBLANK(CI506),"",
IF(AND(NOT(ISERROR(VLOOKUP(CI506,MonsterTable!$A:$B,MATCH(MonsterTable!$B$1,MonsterTable!$A$1:$B$1,0),0))),OR(ISBLANK(CK506),ISBLANK(CL506))),#N/A,
IFERROR(VLOOKUP(CI506,MonsterTable!$A:$B,MATCH(MonsterTable!$B$1,MonsterTable!$A$1:$B$1,0),0),
IF(OR(NOT(ISBLANK(CK506)),ISBLANK(CL506)),#N/A,
IF(CI506="empty","empty",
VLOOKUP(CI506,MonsterGroupTable!$A:$A,1,0)))))))</f>
        <v/>
      </c>
    </row>
    <row r="507" spans="1:88">
      <c r="A507">
        <v>10506</v>
      </c>
      <c r="B507">
        <f t="shared" si="14"/>
        <v>1.1000000000000001</v>
      </c>
      <c r="C507">
        <f t="shared" si="14"/>
        <v>1.1000000000000001</v>
      </c>
      <c r="F507">
        <v>1680</v>
      </c>
      <c r="G507">
        <v>53907</v>
      </c>
      <c r="H507">
        <v>0</v>
      </c>
      <c r="I507">
        <v>0</v>
      </c>
      <c r="J507">
        <v>0</v>
      </c>
      <c r="K507" t="s">
        <v>28</v>
      </c>
      <c r="L507" t="s">
        <v>260</v>
      </c>
      <c r="M507" t="s">
        <v>79</v>
      </c>
      <c r="N507" t="s">
        <v>80</v>
      </c>
      <c r="O507">
        <v>0</v>
      </c>
      <c r="P507">
        <v>-4.75</v>
      </c>
      <c r="Q507">
        <v>-3.5</v>
      </c>
      <c r="R507">
        <v>4.75</v>
      </c>
      <c r="S507">
        <v>3</v>
      </c>
      <c r="T507">
        <v>-13.5</v>
      </c>
      <c r="U507">
        <v>2.5499999999999998</v>
      </c>
      <c r="V507">
        <v>-6.75</v>
      </c>
      <c r="W507" t="str">
        <f t="shared" si="15"/>
        <v>g111,5</v>
      </c>
      <c r="X507" s="1" t="s">
        <v>289</v>
      </c>
      <c r="Y507" s="2" t="str">
        <f>IF(AND(ISBLANK(X507),OR(NOT(ISBLANK(Z507)),NOT(ISBLANK(AA507)))),#N/A,
IF(ISBLANK(X507),"",
IF(AND(NOT(ISERROR(VLOOKUP(X507,MonsterTable!$A:$B,MATCH(MonsterTable!$B$1,MonsterTable!$A$1:$B$1,0),0))),OR(ISBLANK(Z507),ISBLANK(AA507))),#N/A,
IFERROR(VLOOKUP(X507,MonsterTable!$A:$B,MATCH(MonsterTable!$B$1,MonsterTable!$A$1:$B$1,0),0),
IF(OR(NOT(ISBLANK(Z507)),ISBLANK(AA507)),#N/A,
IF(X507="empty","empty",
VLOOKUP(X507,MonsterGroupTable!$A:$A,1,0)))))))</f>
        <v>g111</v>
      </c>
      <c r="AA507">
        <v>5</v>
      </c>
      <c r="AF507" s="2" t="str">
        <f>IF(AND(ISBLANK(AE507),OR(NOT(ISBLANK(AG507)),NOT(ISBLANK(AH507)))),#N/A,
IF(ISBLANK(AE507),"",
IF(AND(NOT(ISERROR(VLOOKUP(AE507,MonsterTable!$A:$B,MATCH(MonsterTable!$B$1,MonsterTable!$A$1:$B$1,0),0))),OR(ISBLANK(AG507),ISBLANK(AH507))),#N/A,
IFERROR(VLOOKUP(AE507,MonsterTable!$A:$B,MATCH(MonsterTable!$B$1,MonsterTable!$A$1:$B$1,0),0),
IF(OR(NOT(ISBLANK(AG507)),ISBLANK(AH507)),#N/A,
IF(AE507="empty","empty",
VLOOKUP(AE507,MonsterGroupTable!$A:$A,1,0)))))))</f>
        <v/>
      </c>
      <c r="AM507" s="2" t="str">
        <f>IF(AND(ISBLANK(AL507),OR(NOT(ISBLANK(AN507)),NOT(ISBLANK(AO507)))),#N/A,
IF(ISBLANK(AL507),"",
IF(AND(NOT(ISERROR(VLOOKUP(AL507,MonsterTable!$A:$B,MATCH(MonsterTable!$B$1,MonsterTable!$A$1:$B$1,0),0))),OR(ISBLANK(AN507),ISBLANK(AO507))),#N/A,
IFERROR(VLOOKUP(AL507,MonsterTable!$A:$B,MATCH(MonsterTable!$B$1,MonsterTable!$A$1:$B$1,0),0),
IF(OR(NOT(ISBLANK(AN507)),ISBLANK(AO507)),#N/A,
IF(AL507="empty","empty",
VLOOKUP(AL507,MonsterGroupTable!$A:$A,1,0)))))))</f>
        <v/>
      </c>
      <c r="AT507" s="2" t="str">
        <f>IF(AND(ISBLANK(AS507),OR(NOT(ISBLANK(AU507)),NOT(ISBLANK(AV507)))),#N/A,
IF(ISBLANK(AS507),"",
IF(AND(NOT(ISERROR(VLOOKUP(AS507,MonsterTable!$A:$B,MATCH(MonsterTable!$B$1,MonsterTable!$A$1:$B$1,0),0))),OR(ISBLANK(AU507),ISBLANK(AV507))),#N/A,
IFERROR(VLOOKUP(AS507,MonsterTable!$A:$B,MATCH(MonsterTable!$B$1,MonsterTable!$A$1:$B$1,0),0),
IF(OR(NOT(ISBLANK(AU507)),ISBLANK(AV507)),#N/A,
IF(AS507="empty","empty",
VLOOKUP(AS507,MonsterGroupTable!$A:$A,1,0)))))))</f>
        <v/>
      </c>
      <c r="BA507" s="2" t="str">
        <f>IF(AND(ISBLANK(AZ507),OR(NOT(ISBLANK(BB507)),NOT(ISBLANK(BC507)))),#N/A,
IF(ISBLANK(AZ507),"",
IF(AND(NOT(ISERROR(VLOOKUP(AZ507,MonsterTable!$A:$B,MATCH(MonsterTable!$B$1,MonsterTable!$A$1:$B$1,0),0))),OR(ISBLANK(BB507),ISBLANK(BC507))),#N/A,
IFERROR(VLOOKUP(AZ507,MonsterTable!$A:$B,MATCH(MonsterTable!$B$1,MonsterTable!$A$1:$B$1,0),0),
IF(OR(NOT(ISBLANK(BB507)),ISBLANK(BC507)),#N/A,
IF(AZ507="empty","empty",
VLOOKUP(AZ507,MonsterGroupTable!$A:$A,1,0)))))))</f>
        <v/>
      </c>
      <c r="BH507" s="2" t="str">
        <f>IF(AND(ISBLANK(BG507),OR(NOT(ISBLANK(BI507)),NOT(ISBLANK(BJ507)))),#N/A,
IF(ISBLANK(BG507),"",
IF(AND(NOT(ISERROR(VLOOKUP(BG507,MonsterTable!$A:$B,MATCH(MonsterTable!$B$1,MonsterTable!$A$1:$B$1,0),0))),OR(ISBLANK(BI507),ISBLANK(BJ507))),#N/A,
IFERROR(VLOOKUP(BG507,MonsterTable!$A:$B,MATCH(MonsterTable!$B$1,MonsterTable!$A$1:$B$1,0),0),
IF(OR(NOT(ISBLANK(BI507)),ISBLANK(BJ507)),#N/A,
IF(BG507="empty","empty",
VLOOKUP(BG507,MonsterGroupTable!$A:$A,1,0)))))))</f>
        <v/>
      </c>
      <c r="BO507" s="2" t="str">
        <f>IF(AND(ISBLANK(BN507),OR(NOT(ISBLANK(BP507)),NOT(ISBLANK(BQ507)))),#N/A,
IF(ISBLANK(BN507),"",
IF(AND(NOT(ISERROR(VLOOKUP(BN507,MonsterTable!$A:$B,MATCH(MonsterTable!$B$1,MonsterTable!$A$1:$B$1,0),0))),OR(ISBLANK(BP507),ISBLANK(BQ507))),#N/A,
IFERROR(VLOOKUP(BN507,MonsterTable!$A:$B,MATCH(MonsterTable!$B$1,MonsterTable!$A$1:$B$1,0),0),
IF(OR(NOT(ISBLANK(BP507)),ISBLANK(BQ507)),#N/A,
IF(BN507="empty","empty",
VLOOKUP(BN507,MonsterGroupTable!$A:$A,1,0)))))))</f>
        <v/>
      </c>
      <c r="BV507" s="2" t="str">
        <f>IF(AND(ISBLANK(BU507),OR(NOT(ISBLANK(BW507)),NOT(ISBLANK(BX507)))),#N/A,
IF(ISBLANK(BU507),"",
IF(AND(NOT(ISERROR(VLOOKUP(BU507,MonsterTable!$A:$B,MATCH(MonsterTable!$B$1,MonsterTable!$A$1:$B$1,0),0))),OR(ISBLANK(BW507),ISBLANK(BX507))),#N/A,
IFERROR(VLOOKUP(BU507,MonsterTable!$A:$B,MATCH(MonsterTable!$B$1,MonsterTable!$A$1:$B$1,0),0),
IF(OR(NOT(ISBLANK(BW507)),ISBLANK(BX507)),#N/A,
IF(BU507="empty","empty",
VLOOKUP(BU507,MonsterGroupTable!$A:$A,1,0)))))))</f>
        <v/>
      </c>
      <c r="CC507" s="2" t="str">
        <f>IF(AND(ISBLANK(CB507),OR(NOT(ISBLANK(CD507)),NOT(ISBLANK(CE507)))),#N/A,
IF(ISBLANK(CB507),"",
IF(AND(NOT(ISERROR(VLOOKUP(CB507,MonsterTable!$A:$B,MATCH(MonsterTable!$B$1,MonsterTable!$A$1:$B$1,0),0))),OR(ISBLANK(CD507),ISBLANK(CE507))),#N/A,
IFERROR(VLOOKUP(CB507,MonsterTable!$A:$B,MATCH(MonsterTable!$B$1,MonsterTable!$A$1:$B$1,0),0),
IF(OR(NOT(ISBLANK(CD507)),ISBLANK(CE507)),#N/A,
IF(CB507="empty","empty",
VLOOKUP(CB507,MonsterGroupTable!$A:$A,1,0)))))))</f>
        <v/>
      </c>
      <c r="CJ507" s="2" t="str">
        <f>IF(AND(ISBLANK(CI507),OR(NOT(ISBLANK(CK507)),NOT(ISBLANK(CL507)))),#N/A,
IF(ISBLANK(CI507),"",
IF(AND(NOT(ISERROR(VLOOKUP(CI507,MonsterTable!$A:$B,MATCH(MonsterTable!$B$1,MonsterTable!$A$1:$B$1,0),0))),OR(ISBLANK(CK507),ISBLANK(CL507))),#N/A,
IFERROR(VLOOKUP(CI507,MonsterTable!$A:$B,MATCH(MonsterTable!$B$1,MonsterTable!$A$1:$B$1,0),0),
IF(OR(NOT(ISBLANK(CK507)),ISBLANK(CL507)),#N/A,
IF(CI507="empty","empty",
VLOOKUP(CI507,MonsterGroupTable!$A:$A,1,0)))))))</f>
        <v/>
      </c>
    </row>
    <row r="508" spans="1:88">
      <c r="A508">
        <v>10507</v>
      </c>
      <c r="B508">
        <f t="shared" si="14"/>
        <v>1.1000000000000001</v>
      </c>
      <c r="C508">
        <f t="shared" si="14"/>
        <v>1.1000000000000001</v>
      </c>
      <c r="F508">
        <v>1680</v>
      </c>
      <c r="G508">
        <v>54159</v>
      </c>
      <c r="H508">
        <v>0</v>
      </c>
      <c r="I508">
        <v>0</v>
      </c>
      <c r="J508">
        <v>0</v>
      </c>
      <c r="K508" t="s">
        <v>28</v>
      </c>
      <c r="L508" t="s">
        <v>260</v>
      </c>
      <c r="M508" t="s">
        <v>79</v>
      </c>
      <c r="N508" t="s">
        <v>80</v>
      </c>
      <c r="O508">
        <v>0</v>
      </c>
      <c r="P508">
        <v>-4.75</v>
      </c>
      <c r="Q508">
        <v>-3.5</v>
      </c>
      <c r="R508">
        <v>4.75</v>
      </c>
      <c r="S508">
        <v>3</v>
      </c>
      <c r="T508">
        <v>-13.5</v>
      </c>
      <c r="U508">
        <v>2.5499999999999998</v>
      </c>
      <c r="V508">
        <v>-6.75</v>
      </c>
      <c r="W508" t="str">
        <f t="shared" si="15"/>
        <v>g111,5</v>
      </c>
      <c r="X508" s="1" t="s">
        <v>289</v>
      </c>
      <c r="Y508" s="2" t="str">
        <f>IF(AND(ISBLANK(X508),OR(NOT(ISBLANK(Z508)),NOT(ISBLANK(AA508)))),#N/A,
IF(ISBLANK(X508),"",
IF(AND(NOT(ISERROR(VLOOKUP(X508,MonsterTable!$A:$B,MATCH(MonsterTable!$B$1,MonsterTable!$A$1:$B$1,0),0))),OR(ISBLANK(Z508),ISBLANK(AA508))),#N/A,
IFERROR(VLOOKUP(X508,MonsterTable!$A:$B,MATCH(MonsterTable!$B$1,MonsterTable!$A$1:$B$1,0),0),
IF(OR(NOT(ISBLANK(Z508)),ISBLANK(AA508)),#N/A,
IF(X508="empty","empty",
VLOOKUP(X508,MonsterGroupTable!$A:$A,1,0)))))))</f>
        <v>g111</v>
      </c>
      <c r="AA508">
        <v>5</v>
      </c>
      <c r="AF508" s="2" t="str">
        <f>IF(AND(ISBLANK(AE508),OR(NOT(ISBLANK(AG508)),NOT(ISBLANK(AH508)))),#N/A,
IF(ISBLANK(AE508),"",
IF(AND(NOT(ISERROR(VLOOKUP(AE508,MonsterTable!$A:$B,MATCH(MonsterTable!$B$1,MonsterTable!$A$1:$B$1,0),0))),OR(ISBLANK(AG508),ISBLANK(AH508))),#N/A,
IFERROR(VLOOKUP(AE508,MonsterTable!$A:$B,MATCH(MonsterTable!$B$1,MonsterTable!$A$1:$B$1,0),0),
IF(OR(NOT(ISBLANK(AG508)),ISBLANK(AH508)),#N/A,
IF(AE508="empty","empty",
VLOOKUP(AE508,MonsterGroupTable!$A:$A,1,0)))))))</f>
        <v/>
      </c>
      <c r="AM508" s="2" t="str">
        <f>IF(AND(ISBLANK(AL508),OR(NOT(ISBLANK(AN508)),NOT(ISBLANK(AO508)))),#N/A,
IF(ISBLANK(AL508),"",
IF(AND(NOT(ISERROR(VLOOKUP(AL508,MonsterTable!$A:$B,MATCH(MonsterTable!$B$1,MonsterTable!$A$1:$B$1,0),0))),OR(ISBLANK(AN508),ISBLANK(AO508))),#N/A,
IFERROR(VLOOKUP(AL508,MonsterTable!$A:$B,MATCH(MonsterTable!$B$1,MonsterTable!$A$1:$B$1,0),0),
IF(OR(NOT(ISBLANK(AN508)),ISBLANK(AO508)),#N/A,
IF(AL508="empty","empty",
VLOOKUP(AL508,MonsterGroupTable!$A:$A,1,0)))))))</f>
        <v/>
      </c>
      <c r="AT508" s="2" t="str">
        <f>IF(AND(ISBLANK(AS508),OR(NOT(ISBLANK(AU508)),NOT(ISBLANK(AV508)))),#N/A,
IF(ISBLANK(AS508),"",
IF(AND(NOT(ISERROR(VLOOKUP(AS508,MonsterTable!$A:$B,MATCH(MonsterTable!$B$1,MonsterTable!$A$1:$B$1,0),0))),OR(ISBLANK(AU508),ISBLANK(AV508))),#N/A,
IFERROR(VLOOKUP(AS508,MonsterTable!$A:$B,MATCH(MonsterTable!$B$1,MonsterTable!$A$1:$B$1,0),0),
IF(OR(NOT(ISBLANK(AU508)),ISBLANK(AV508)),#N/A,
IF(AS508="empty","empty",
VLOOKUP(AS508,MonsterGroupTable!$A:$A,1,0)))))))</f>
        <v/>
      </c>
      <c r="BA508" s="2" t="str">
        <f>IF(AND(ISBLANK(AZ508),OR(NOT(ISBLANK(BB508)),NOT(ISBLANK(BC508)))),#N/A,
IF(ISBLANK(AZ508),"",
IF(AND(NOT(ISERROR(VLOOKUP(AZ508,MonsterTable!$A:$B,MATCH(MonsterTable!$B$1,MonsterTable!$A$1:$B$1,0),0))),OR(ISBLANK(BB508),ISBLANK(BC508))),#N/A,
IFERROR(VLOOKUP(AZ508,MonsterTable!$A:$B,MATCH(MonsterTable!$B$1,MonsterTable!$A$1:$B$1,0),0),
IF(OR(NOT(ISBLANK(BB508)),ISBLANK(BC508)),#N/A,
IF(AZ508="empty","empty",
VLOOKUP(AZ508,MonsterGroupTable!$A:$A,1,0)))))))</f>
        <v/>
      </c>
      <c r="BH508" s="2" t="str">
        <f>IF(AND(ISBLANK(BG508),OR(NOT(ISBLANK(BI508)),NOT(ISBLANK(BJ508)))),#N/A,
IF(ISBLANK(BG508),"",
IF(AND(NOT(ISERROR(VLOOKUP(BG508,MonsterTable!$A:$B,MATCH(MonsterTable!$B$1,MonsterTable!$A$1:$B$1,0),0))),OR(ISBLANK(BI508),ISBLANK(BJ508))),#N/A,
IFERROR(VLOOKUP(BG508,MonsterTable!$A:$B,MATCH(MonsterTable!$B$1,MonsterTable!$A$1:$B$1,0),0),
IF(OR(NOT(ISBLANK(BI508)),ISBLANK(BJ508)),#N/A,
IF(BG508="empty","empty",
VLOOKUP(BG508,MonsterGroupTable!$A:$A,1,0)))))))</f>
        <v/>
      </c>
      <c r="BO508" s="2" t="str">
        <f>IF(AND(ISBLANK(BN508),OR(NOT(ISBLANK(BP508)),NOT(ISBLANK(BQ508)))),#N/A,
IF(ISBLANK(BN508),"",
IF(AND(NOT(ISERROR(VLOOKUP(BN508,MonsterTable!$A:$B,MATCH(MonsterTable!$B$1,MonsterTable!$A$1:$B$1,0),0))),OR(ISBLANK(BP508),ISBLANK(BQ508))),#N/A,
IFERROR(VLOOKUP(BN508,MonsterTable!$A:$B,MATCH(MonsterTable!$B$1,MonsterTable!$A$1:$B$1,0),0),
IF(OR(NOT(ISBLANK(BP508)),ISBLANK(BQ508)),#N/A,
IF(BN508="empty","empty",
VLOOKUP(BN508,MonsterGroupTable!$A:$A,1,0)))))))</f>
        <v/>
      </c>
      <c r="BV508" s="2" t="str">
        <f>IF(AND(ISBLANK(BU508),OR(NOT(ISBLANK(BW508)),NOT(ISBLANK(BX508)))),#N/A,
IF(ISBLANK(BU508),"",
IF(AND(NOT(ISERROR(VLOOKUP(BU508,MonsterTable!$A:$B,MATCH(MonsterTable!$B$1,MonsterTable!$A$1:$B$1,0),0))),OR(ISBLANK(BW508),ISBLANK(BX508))),#N/A,
IFERROR(VLOOKUP(BU508,MonsterTable!$A:$B,MATCH(MonsterTable!$B$1,MonsterTable!$A$1:$B$1,0),0),
IF(OR(NOT(ISBLANK(BW508)),ISBLANK(BX508)),#N/A,
IF(BU508="empty","empty",
VLOOKUP(BU508,MonsterGroupTable!$A:$A,1,0)))))))</f>
        <v/>
      </c>
      <c r="CC508" s="2" t="str">
        <f>IF(AND(ISBLANK(CB508),OR(NOT(ISBLANK(CD508)),NOT(ISBLANK(CE508)))),#N/A,
IF(ISBLANK(CB508),"",
IF(AND(NOT(ISERROR(VLOOKUP(CB508,MonsterTable!$A:$B,MATCH(MonsterTable!$B$1,MonsterTable!$A$1:$B$1,0),0))),OR(ISBLANK(CD508),ISBLANK(CE508))),#N/A,
IFERROR(VLOOKUP(CB508,MonsterTable!$A:$B,MATCH(MonsterTable!$B$1,MonsterTable!$A$1:$B$1,0),0),
IF(OR(NOT(ISBLANK(CD508)),ISBLANK(CE508)),#N/A,
IF(CB508="empty","empty",
VLOOKUP(CB508,MonsterGroupTable!$A:$A,1,0)))))))</f>
        <v/>
      </c>
      <c r="CJ508" s="2" t="str">
        <f>IF(AND(ISBLANK(CI508),OR(NOT(ISBLANK(CK508)),NOT(ISBLANK(CL508)))),#N/A,
IF(ISBLANK(CI508),"",
IF(AND(NOT(ISERROR(VLOOKUP(CI508,MonsterTable!$A:$B,MATCH(MonsterTable!$B$1,MonsterTable!$A$1:$B$1,0),0))),OR(ISBLANK(CK508),ISBLANK(CL508))),#N/A,
IFERROR(VLOOKUP(CI508,MonsterTable!$A:$B,MATCH(MonsterTable!$B$1,MonsterTable!$A$1:$B$1,0),0),
IF(OR(NOT(ISBLANK(CK508)),ISBLANK(CL508)),#N/A,
IF(CI508="empty","empty",
VLOOKUP(CI508,MonsterGroupTable!$A:$A,1,0)))))))</f>
        <v/>
      </c>
    </row>
    <row r="509" spans="1:88">
      <c r="A509">
        <v>10508</v>
      </c>
      <c r="B509">
        <f t="shared" si="14"/>
        <v>1.1000000000000001</v>
      </c>
      <c r="C509">
        <f t="shared" si="14"/>
        <v>1.1000000000000001</v>
      </c>
      <c r="F509">
        <v>1680</v>
      </c>
      <c r="G509">
        <v>54411</v>
      </c>
      <c r="H509">
        <v>0</v>
      </c>
      <c r="I509">
        <v>0</v>
      </c>
      <c r="J509">
        <v>0</v>
      </c>
      <c r="K509" t="s">
        <v>28</v>
      </c>
      <c r="L509" t="s">
        <v>260</v>
      </c>
      <c r="M509" t="s">
        <v>79</v>
      </c>
      <c r="N509" t="s">
        <v>80</v>
      </c>
      <c r="O509">
        <v>0</v>
      </c>
      <c r="P509">
        <v>-4.75</v>
      </c>
      <c r="Q509">
        <v>-3.5</v>
      </c>
      <c r="R509">
        <v>4.75</v>
      </c>
      <c r="S509">
        <v>3</v>
      </c>
      <c r="T509">
        <v>-13.5</v>
      </c>
      <c r="U509">
        <v>2.5499999999999998</v>
      </c>
      <c r="V509">
        <v>-6.75</v>
      </c>
      <c r="W509" t="str">
        <f t="shared" si="15"/>
        <v>g111,5</v>
      </c>
      <c r="X509" s="1" t="s">
        <v>289</v>
      </c>
      <c r="Y509" s="2" t="str">
        <f>IF(AND(ISBLANK(X509),OR(NOT(ISBLANK(Z509)),NOT(ISBLANK(AA509)))),#N/A,
IF(ISBLANK(X509),"",
IF(AND(NOT(ISERROR(VLOOKUP(X509,MonsterTable!$A:$B,MATCH(MonsterTable!$B$1,MonsterTable!$A$1:$B$1,0),0))),OR(ISBLANK(Z509),ISBLANK(AA509))),#N/A,
IFERROR(VLOOKUP(X509,MonsterTable!$A:$B,MATCH(MonsterTable!$B$1,MonsterTable!$A$1:$B$1,0),0),
IF(OR(NOT(ISBLANK(Z509)),ISBLANK(AA509)),#N/A,
IF(X509="empty","empty",
VLOOKUP(X509,MonsterGroupTable!$A:$A,1,0)))))))</f>
        <v>g111</v>
      </c>
      <c r="AA509">
        <v>5</v>
      </c>
      <c r="AF509" s="2" t="str">
        <f>IF(AND(ISBLANK(AE509),OR(NOT(ISBLANK(AG509)),NOT(ISBLANK(AH509)))),#N/A,
IF(ISBLANK(AE509),"",
IF(AND(NOT(ISERROR(VLOOKUP(AE509,MonsterTable!$A:$B,MATCH(MonsterTable!$B$1,MonsterTable!$A$1:$B$1,0),0))),OR(ISBLANK(AG509),ISBLANK(AH509))),#N/A,
IFERROR(VLOOKUP(AE509,MonsterTable!$A:$B,MATCH(MonsterTable!$B$1,MonsterTable!$A$1:$B$1,0),0),
IF(OR(NOT(ISBLANK(AG509)),ISBLANK(AH509)),#N/A,
IF(AE509="empty","empty",
VLOOKUP(AE509,MonsterGroupTable!$A:$A,1,0)))))))</f>
        <v/>
      </c>
      <c r="AM509" s="2" t="str">
        <f>IF(AND(ISBLANK(AL509),OR(NOT(ISBLANK(AN509)),NOT(ISBLANK(AO509)))),#N/A,
IF(ISBLANK(AL509),"",
IF(AND(NOT(ISERROR(VLOOKUP(AL509,MonsterTable!$A:$B,MATCH(MonsterTable!$B$1,MonsterTable!$A$1:$B$1,0),0))),OR(ISBLANK(AN509),ISBLANK(AO509))),#N/A,
IFERROR(VLOOKUP(AL509,MonsterTable!$A:$B,MATCH(MonsterTable!$B$1,MonsterTable!$A$1:$B$1,0),0),
IF(OR(NOT(ISBLANK(AN509)),ISBLANK(AO509)),#N/A,
IF(AL509="empty","empty",
VLOOKUP(AL509,MonsterGroupTable!$A:$A,1,0)))))))</f>
        <v/>
      </c>
      <c r="AT509" s="2" t="str">
        <f>IF(AND(ISBLANK(AS509),OR(NOT(ISBLANK(AU509)),NOT(ISBLANK(AV509)))),#N/A,
IF(ISBLANK(AS509),"",
IF(AND(NOT(ISERROR(VLOOKUP(AS509,MonsterTable!$A:$B,MATCH(MonsterTable!$B$1,MonsterTable!$A$1:$B$1,0),0))),OR(ISBLANK(AU509),ISBLANK(AV509))),#N/A,
IFERROR(VLOOKUP(AS509,MonsterTable!$A:$B,MATCH(MonsterTable!$B$1,MonsterTable!$A$1:$B$1,0),0),
IF(OR(NOT(ISBLANK(AU509)),ISBLANK(AV509)),#N/A,
IF(AS509="empty","empty",
VLOOKUP(AS509,MonsterGroupTable!$A:$A,1,0)))))))</f>
        <v/>
      </c>
      <c r="BA509" s="2" t="str">
        <f>IF(AND(ISBLANK(AZ509),OR(NOT(ISBLANK(BB509)),NOT(ISBLANK(BC509)))),#N/A,
IF(ISBLANK(AZ509),"",
IF(AND(NOT(ISERROR(VLOOKUP(AZ509,MonsterTable!$A:$B,MATCH(MonsterTable!$B$1,MonsterTable!$A$1:$B$1,0),0))),OR(ISBLANK(BB509),ISBLANK(BC509))),#N/A,
IFERROR(VLOOKUP(AZ509,MonsterTable!$A:$B,MATCH(MonsterTable!$B$1,MonsterTable!$A$1:$B$1,0),0),
IF(OR(NOT(ISBLANK(BB509)),ISBLANK(BC509)),#N/A,
IF(AZ509="empty","empty",
VLOOKUP(AZ509,MonsterGroupTable!$A:$A,1,0)))))))</f>
        <v/>
      </c>
      <c r="BH509" s="2" t="str">
        <f>IF(AND(ISBLANK(BG509),OR(NOT(ISBLANK(BI509)),NOT(ISBLANK(BJ509)))),#N/A,
IF(ISBLANK(BG509),"",
IF(AND(NOT(ISERROR(VLOOKUP(BG509,MonsterTable!$A:$B,MATCH(MonsterTable!$B$1,MonsterTable!$A$1:$B$1,0),0))),OR(ISBLANK(BI509),ISBLANK(BJ509))),#N/A,
IFERROR(VLOOKUP(BG509,MonsterTable!$A:$B,MATCH(MonsterTable!$B$1,MonsterTable!$A$1:$B$1,0),0),
IF(OR(NOT(ISBLANK(BI509)),ISBLANK(BJ509)),#N/A,
IF(BG509="empty","empty",
VLOOKUP(BG509,MonsterGroupTable!$A:$A,1,0)))))))</f>
        <v/>
      </c>
      <c r="BO509" s="2" t="str">
        <f>IF(AND(ISBLANK(BN509),OR(NOT(ISBLANK(BP509)),NOT(ISBLANK(BQ509)))),#N/A,
IF(ISBLANK(BN509),"",
IF(AND(NOT(ISERROR(VLOOKUP(BN509,MonsterTable!$A:$B,MATCH(MonsterTable!$B$1,MonsterTable!$A$1:$B$1,0),0))),OR(ISBLANK(BP509),ISBLANK(BQ509))),#N/A,
IFERROR(VLOOKUP(BN509,MonsterTable!$A:$B,MATCH(MonsterTable!$B$1,MonsterTable!$A$1:$B$1,0),0),
IF(OR(NOT(ISBLANK(BP509)),ISBLANK(BQ509)),#N/A,
IF(BN509="empty","empty",
VLOOKUP(BN509,MonsterGroupTable!$A:$A,1,0)))))))</f>
        <v/>
      </c>
      <c r="BV509" s="2" t="str">
        <f>IF(AND(ISBLANK(BU509),OR(NOT(ISBLANK(BW509)),NOT(ISBLANK(BX509)))),#N/A,
IF(ISBLANK(BU509),"",
IF(AND(NOT(ISERROR(VLOOKUP(BU509,MonsterTable!$A:$B,MATCH(MonsterTable!$B$1,MonsterTable!$A$1:$B$1,0),0))),OR(ISBLANK(BW509),ISBLANK(BX509))),#N/A,
IFERROR(VLOOKUP(BU509,MonsterTable!$A:$B,MATCH(MonsterTable!$B$1,MonsterTable!$A$1:$B$1,0),0),
IF(OR(NOT(ISBLANK(BW509)),ISBLANK(BX509)),#N/A,
IF(BU509="empty","empty",
VLOOKUP(BU509,MonsterGroupTable!$A:$A,1,0)))))))</f>
        <v/>
      </c>
      <c r="CC509" s="2" t="str">
        <f>IF(AND(ISBLANK(CB509),OR(NOT(ISBLANK(CD509)),NOT(ISBLANK(CE509)))),#N/A,
IF(ISBLANK(CB509),"",
IF(AND(NOT(ISERROR(VLOOKUP(CB509,MonsterTable!$A:$B,MATCH(MonsterTable!$B$1,MonsterTable!$A$1:$B$1,0),0))),OR(ISBLANK(CD509),ISBLANK(CE509))),#N/A,
IFERROR(VLOOKUP(CB509,MonsterTable!$A:$B,MATCH(MonsterTable!$B$1,MonsterTable!$A$1:$B$1,0),0),
IF(OR(NOT(ISBLANK(CD509)),ISBLANK(CE509)),#N/A,
IF(CB509="empty","empty",
VLOOKUP(CB509,MonsterGroupTable!$A:$A,1,0)))))))</f>
        <v/>
      </c>
      <c r="CJ509" s="2" t="str">
        <f>IF(AND(ISBLANK(CI509),OR(NOT(ISBLANK(CK509)),NOT(ISBLANK(CL509)))),#N/A,
IF(ISBLANK(CI509),"",
IF(AND(NOT(ISERROR(VLOOKUP(CI509,MonsterTable!$A:$B,MATCH(MonsterTable!$B$1,MonsterTable!$A$1:$B$1,0),0))),OR(ISBLANK(CK509),ISBLANK(CL509))),#N/A,
IFERROR(VLOOKUP(CI509,MonsterTable!$A:$B,MATCH(MonsterTable!$B$1,MonsterTable!$A$1:$B$1,0),0),
IF(OR(NOT(ISBLANK(CK509)),ISBLANK(CL509)),#N/A,
IF(CI509="empty","empty",
VLOOKUP(CI509,MonsterGroupTable!$A:$A,1,0)))))))</f>
        <v/>
      </c>
    </row>
    <row r="510" spans="1:88">
      <c r="A510">
        <v>10509</v>
      </c>
      <c r="B510">
        <f t="shared" si="14"/>
        <v>1.1000000000000001</v>
      </c>
      <c r="C510">
        <f t="shared" si="14"/>
        <v>1.1000000000000001</v>
      </c>
      <c r="F510">
        <v>1680</v>
      </c>
      <c r="G510">
        <v>54663</v>
      </c>
      <c r="H510">
        <v>0</v>
      </c>
      <c r="I510">
        <v>0</v>
      </c>
      <c r="J510">
        <v>0</v>
      </c>
      <c r="K510" t="s">
        <v>28</v>
      </c>
      <c r="L510" t="s">
        <v>260</v>
      </c>
      <c r="M510" t="s">
        <v>79</v>
      </c>
      <c r="N510" t="s">
        <v>80</v>
      </c>
      <c r="O510">
        <v>0</v>
      </c>
      <c r="P510">
        <v>-4.75</v>
      </c>
      <c r="Q510">
        <v>-3.5</v>
      </c>
      <c r="R510">
        <v>4.75</v>
      </c>
      <c r="S510">
        <v>3</v>
      </c>
      <c r="T510">
        <v>-13.5</v>
      </c>
      <c r="U510">
        <v>2.5499999999999998</v>
      </c>
      <c r="V510">
        <v>-6.75</v>
      </c>
      <c r="W510" t="str">
        <f t="shared" si="15"/>
        <v>g111,5</v>
      </c>
      <c r="X510" s="1" t="s">
        <v>289</v>
      </c>
      <c r="Y510" s="2" t="str">
        <f>IF(AND(ISBLANK(X510),OR(NOT(ISBLANK(Z510)),NOT(ISBLANK(AA510)))),#N/A,
IF(ISBLANK(X510),"",
IF(AND(NOT(ISERROR(VLOOKUP(X510,MonsterTable!$A:$B,MATCH(MonsterTable!$B$1,MonsterTable!$A$1:$B$1,0),0))),OR(ISBLANK(Z510),ISBLANK(AA510))),#N/A,
IFERROR(VLOOKUP(X510,MonsterTable!$A:$B,MATCH(MonsterTable!$B$1,MonsterTable!$A$1:$B$1,0),0),
IF(OR(NOT(ISBLANK(Z510)),ISBLANK(AA510)),#N/A,
IF(X510="empty","empty",
VLOOKUP(X510,MonsterGroupTable!$A:$A,1,0)))))))</f>
        <v>g111</v>
      </c>
      <c r="AA510">
        <v>5</v>
      </c>
      <c r="AF510" s="2" t="str">
        <f>IF(AND(ISBLANK(AE510),OR(NOT(ISBLANK(AG510)),NOT(ISBLANK(AH510)))),#N/A,
IF(ISBLANK(AE510),"",
IF(AND(NOT(ISERROR(VLOOKUP(AE510,MonsterTable!$A:$B,MATCH(MonsterTable!$B$1,MonsterTable!$A$1:$B$1,0),0))),OR(ISBLANK(AG510),ISBLANK(AH510))),#N/A,
IFERROR(VLOOKUP(AE510,MonsterTable!$A:$B,MATCH(MonsterTable!$B$1,MonsterTable!$A$1:$B$1,0),0),
IF(OR(NOT(ISBLANK(AG510)),ISBLANK(AH510)),#N/A,
IF(AE510="empty","empty",
VLOOKUP(AE510,MonsterGroupTable!$A:$A,1,0)))))))</f>
        <v/>
      </c>
      <c r="AM510" s="2" t="str">
        <f>IF(AND(ISBLANK(AL510),OR(NOT(ISBLANK(AN510)),NOT(ISBLANK(AO510)))),#N/A,
IF(ISBLANK(AL510),"",
IF(AND(NOT(ISERROR(VLOOKUP(AL510,MonsterTable!$A:$B,MATCH(MonsterTable!$B$1,MonsterTable!$A$1:$B$1,0),0))),OR(ISBLANK(AN510),ISBLANK(AO510))),#N/A,
IFERROR(VLOOKUP(AL510,MonsterTable!$A:$B,MATCH(MonsterTable!$B$1,MonsterTable!$A$1:$B$1,0),0),
IF(OR(NOT(ISBLANK(AN510)),ISBLANK(AO510)),#N/A,
IF(AL510="empty","empty",
VLOOKUP(AL510,MonsterGroupTable!$A:$A,1,0)))))))</f>
        <v/>
      </c>
      <c r="AT510" s="2" t="str">
        <f>IF(AND(ISBLANK(AS510),OR(NOT(ISBLANK(AU510)),NOT(ISBLANK(AV510)))),#N/A,
IF(ISBLANK(AS510),"",
IF(AND(NOT(ISERROR(VLOOKUP(AS510,MonsterTable!$A:$B,MATCH(MonsterTable!$B$1,MonsterTable!$A$1:$B$1,0),0))),OR(ISBLANK(AU510),ISBLANK(AV510))),#N/A,
IFERROR(VLOOKUP(AS510,MonsterTable!$A:$B,MATCH(MonsterTable!$B$1,MonsterTable!$A$1:$B$1,0),0),
IF(OR(NOT(ISBLANK(AU510)),ISBLANK(AV510)),#N/A,
IF(AS510="empty","empty",
VLOOKUP(AS510,MonsterGroupTable!$A:$A,1,0)))))))</f>
        <v/>
      </c>
      <c r="BA510" s="2" t="str">
        <f>IF(AND(ISBLANK(AZ510),OR(NOT(ISBLANK(BB510)),NOT(ISBLANK(BC510)))),#N/A,
IF(ISBLANK(AZ510),"",
IF(AND(NOT(ISERROR(VLOOKUP(AZ510,MonsterTable!$A:$B,MATCH(MonsterTable!$B$1,MonsterTable!$A$1:$B$1,0),0))),OR(ISBLANK(BB510),ISBLANK(BC510))),#N/A,
IFERROR(VLOOKUP(AZ510,MonsterTable!$A:$B,MATCH(MonsterTable!$B$1,MonsterTable!$A$1:$B$1,0),0),
IF(OR(NOT(ISBLANK(BB510)),ISBLANK(BC510)),#N/A,
IF(AZ510="empty","empty",
VLOOKUP(AZ510,MonsterGroupTable!$A:$A,1,0)))))))</f>
        <v/>
      </c>
      <c r="BH510" s="2" t="str">
        <f>IF(AND(ISBLANK(BG510),OR(NOT(ISBLANK(BI510)),NOT(ISBLANK(BJ510)))),#N/A,
IF(ISBLANK(BG510),"",
IF(AND(NOT(ISERROR(VLOOKUP(BG510,MonsterTable!$A:$B,MATCH(MonsterTable!$B$1,MonsterTable!$A$1:$B$1,0),0))),OR(ISBLANK(BI510),ISBLANK(BJ510))),#N/A,
IFERROR(VLOOKUP(BG510,MonsterTable!$A:$B,MATCH(MonsterTable!$B$1,MonsterTable!$A$1:$B$1,0),0),
IF(OR(NOT(ISBLANK(BI510)),ISBLANK(BJ510)),#N/A,
IF(BG510="empty","empty",
VLOOKUP(BG510,MonsterGroupTable!$A:$A,1,0)))))))</f>
        <v/>
      </c>
      <c r="BO510" s="2" t="str">
        <f>IF(AND(ISBLANK(BN510),OR(NOT(ISBLANK(BP510)),NOT(ISBLANK(BQ510)))),#N/A,
IF(ISBLANK(BN510),"",
IF(AND(NOT(ISERROR(VLOOKUP(BN510,MonsterTable!$A:$B,MATCH(MonsterTable!$B$1,MonsterTable!$A$1:$B$1,0),0))),OR(ISBLANK(BP510),ISBLANK(BQ510))),#N/A,
IFERROR(VLOOKUP(BN510,MonsterTable!$A:$B,MATCH(MonsterTable!$B$1,MonsterTable!$A$1:$B$1,0),0),
IF(OR(NOT(ISBLANK(BP510)),ISBLANK(BQ510)),#N/A,
IF(BN510="empty","empty",
VLOOKUP(BN510,MonsterGroupTable!$A:$A,1,0)))))))</f>
        <v/>
      </c>
      <c r="BV510" s="2" t="str">
        <f>IF(AND(ISBLANK(BU510),OR(NOT(ISBLANK(BW510)),NOT(ISBLANK(BX510)))),#N/A,
IF(ISBLANK(BU510),"",
IF(AND(NOT(ISERROR(VLOOKUP(BU510,MonsterTable!$A:$B,MATCH(MonsterTable!$B$1,MonsterTable!$A$1:$B$1,0),0))),OR(ISBLANK(BW510),ISBLANK(BX510))),#N/A,
IFERROR(VLOOKUP(BU510,MonsterTable!$A:$B,MATCH(MonsterTable!$B$1,MonsterTable!$A$1:$B$1,0),0),
IF(OR(NOT(ISBLANK(BW510)),ISBLANK(BX510)),#N/A,
IF(BU510="empty","empty",
VLOOKUP(BU510,MonsterGroupTable!$A:$A,1,0)))))))</f>
        <v/>
      </c>
      <c r="CC510" s="2" t="str">
        <f>IF(AND(ISBLANK(CB510),OR(NOT(ISBLANK(CD510)),NOT(ISBLANK(CE510)))),#N/A,
IF(ISBLANK(CB510),"",
IF(AND(NOT(ISERROR(VLOOKUP(CB510,MonsterTable!$A:$B,MATCH(MonsterTable!$B$1,MonsterTable!$A$1:$B$1,0),0))),OR(ISBLANK(CD510),ISBLANK(CE510))),#N/A,
IFERROR(VLOOKUP(CB510,MonsterTable!$A:$B,MATCH(MonsterTable!$B$1,MonsterTable!$A$1:$B$1,0),0),
IF(OR(NOT(ISBLANK(CD510)),ISBLANK(CE510)),#N/A,
IF(CB510="empty","empty",
VLOOKUP(CB510,MonsterGroupTable!$A:$A,1,0)))))))</f>
        <v/>
      </c>
      <c r="CJ510" s="2" t="str">
        <f>IF(AND(ISBLANK(CI510),OR(NOT(ISBLANK(CK510)),NOT(ISBLANK(CL510)))),#N/A,
IF(ISBLANK(CI510),"",
IF(AND(NOT(ISERROR(VLOOKUP(CI510,MonsterTable!$A:$B,MATCH(MonsterTable!$B$1,MonsterTable!$A$1:$B$1,0),0))),OR(ISBLANK(CK510),ISBLANK(CL510))),#N/A,
IFERROR(VLOOKUP(CI510,MonsterTable!$A:$B,MATCH(MonsterTable!$B$1,MonsterTable!$A$1:$B$1,0),0),
IF(OR(NOT(ISBLANK(CK510)),ISBLANK(CL510)),#N/A,
IF(CI510="empty","empty",
VLOOKUP(CI510,MonsterGroupTable!$A:$A,1,0)))))))</f>
        <v/>
      </c>
    </row>
    <row r="511" spans="1:88">
      <c r="A511">
        <v>10510</v>
      </c>
      <c r="B511">
        <f t="shared" si="14"/>
        <v>1.2</v>
      </c>
      <c r="C511">
        <f t="shared" si="14"/>
        <v>1.1000000000000001</v>
      </c>
      <c r="F511">
        <v>1680</v>
      </c>
      <c r="G511">
        <v>54915</v>
      </c>
      <c r="H511">
        <v>0</v>
      </c>
      <c r="I511">
        <v>0</v>
      </c>
      <c r="J511">
        <v>0</v>
      </c>
      <c r="K511" t="s">
        <v>28</v>
      </c>
      <c r="L511" t="s">
        <v>260</v>
      </c>
      <c r="M511" t="s">
        <v>79</v>
      </c>
      <c r="N511" t="s">
        <v>80</v>
      </c>
      <c r="O511">
        <v>0</v>
      </c>
      <c r="P511">
        <v>-4.75</v>
      </c>
      <c r="Q511">
        <v>-3.5</v>
      </c>
      <c r="R511">
        <v>4.75</v>
      </c>
      <c r="S511">
        <v>3</v>
      </c>
      <c r="T511">
        <v>-13.5</v>
      </c>
      <c r="U511">
        <v>2.5499999999999998</v>
      </c>
      <c r="V511">
        <v>-6.75</v>
      </c>
      <c r="W511" t="str">
        <f t="shared" si="15"/>
        <v>g111,5</v>
      </c>
      <c r="X511" s="1" t="s">
        <v>289</v>
      </c>
      <c r="Y511" s="2" t="str">
        <f>IF(AND(ISBLANK(X511),OR(NOT(ISBLANK(Z511)),NOT(ISBLANK(AA511)))),#N/A,
IF(ISBLANK(X511),"",
IF(AND(NOT(ISERROR(VLOOKUP(X511,MonsterTable!$A:$B,MATCH(MonsterTable!$B$1,MonsterTable!$A$1:$B$1,0),0))),OR(ISBLANK(Z511),ISBLANK(AA511))),#N/A,
IFERROR(VLOOKUP(X511,MonsterTable!$A:$B,MATCH(MonsterTable!$B$1,MonsterTable!$A$1:$B$1,0),0),
IF(OR(NOT(ISBLANK(Z511)),ISBLANK(AA511)),#N/A,
IF(X511="empty","empty",
VLOOKUP(X511,MonsterGroupTable!$A:$A,1,0)))))))</f>
        <v>g111</v>
      </c>
      <c r="AA511">
        <v>5</v>
      </c>
      <c r="AF511" s="2" t="str">
        <f>IF(AND(ISBLANK(AE511),OR(NOT(ISBLANK(AG511)),NOT(ISBLANK(AH511)))),#N/A,
IF(ISBLANK(AE511),"",
IF(AND(NOT(ISERROR(VLOOKUP(AE511,MonsterTable!$A:$B,MATCH(MonsterTable!$B$1,MonsterTable!$A$1:$B$1,0),0))),OR(ISBLANK(AG511),ISBLANK(AH511))),#N/A,
IFERROR(VLOOKUP(AE511,MonsterTable!$A:$B,MATCH(MonsterTable!$B$1,MonsterTable!$A$1:$B$1,0),0),
IF(OR(NOT(ISBLANK(AG511)),ISBLANK(AH511)),#N/A,
IF(AE511="empty","empty",
VLOOKUP(AE511,MonsterGroupTable!$A:$A,1,0)))))))</f>
        <v/>
      </c>
      <c r="AM511" s="2" t="str">
        <f>IF(AND(ISBLANK(AL511),OR(NOT(ISBLANK(AN511)),NOT(ISBLANK(AO511)))),#N/A,
IF(ISBLANK(AL511),"",
IF(AND(NOT(ISERROR(VLOOKUP(AL511,MonsterTable!$A:$B,MATCH(MonsterTable!$B$1,MonsterTable!$A$1:$B$1,0),0))),OR(ISBLANK(AN511),ISBLANK(AO511))),#N/A,
IFERROR(VLOOKUP(AL511,MonsterTable!$A:$B,MATCH(MonsterTable!$B$1,MonsterTable!$A$1:$B$1,0),0),
IF(OR(NOT(ISBLANK(AN511)),ISBLANK(AO511)),#N/A,
IF(AL511="empty","empty",
VLOOKUP(AL511,MonsterGroupTable!$A:$A,1,0)))))))</f>
        <v/>
      </c>
      <c r="AT511" s="2" t="str">
        <f>IF(AND(ISBLANK(AS511),OR(NOT(ISBLANK(AU511)),NOT(ISBLANK(AV511)))),#N/A,
IF(ISBLANK(AS511),"",
IF(AND(NOT(ISERROR(VLOOKUP(AS511,MonsterTable!$A:$B,MATCH(MonsterTable!$B$1,MonsterTable!$A$1:$B$1,0),0))),OR(ISBLANK(AU511),ISBLANK(AV511))),#N/A,
IFERROR(VLOOKUP(AS511,MonsterTable!$A:$B,MATCH(MonsterTable!$B$1,MonsterTable!$A$1:$B$1,0),0),
IF(OR(NOT(ISBLANK(AU511)),ISBLANK(AV511)),#N/A,
IF(AS511="empty","empty",
VLOOKUP(AS511,MonsterGroupTable!$A:$A,1,0)))))))</f>
        <v/>
      </c>
      <c r="BA511" s="2" t="str">
        <f>IF(AND(ISBLANK(AZ511),OR(NOT(ISBLANK(BB511)),NOT(ISBLANK(BC511)))),#N/A,
IF(ISBLANK(AZ511),"",
IF(AND(NOT(ISERROR(VLOOKUP(AZ511,MonsterTable!$A:$B,MATCH(MonsterTable!$B$1,MonsterTable!$A$1:$B$1,0),0))),OR(ISBLANK(BB511),ISBLANK(BC511))),#N/A,
IFERROR(VLOOKUP(AZ511,MonsterTable!$A:$B,MATCH(MonsterTable!$B$1,MonsterTable!$A$1:$B$1,0),0),
IF(OR(NOT(ISBLANK(BB511)),ISBLANK(BC511)),#N/A,
IF(AZ511="empty","empty",
VLOOKUP(AZ511,MonsterGroupTable!$A:$A,1,0)))))))</f>
        <v/>
      </c>
      <c r="BH511" s="2" t="str">
        <f>IF(AND(ISBLANK(BG511),OR(NOT(ISBLANK(BI511)),NOT(ISBLANK(BJ511)))),#N/A,
IF(ISBLANK(BG511),"",
IF(AND(NOT(ISERROR(VLOOKUP(BG511,MonsterTable!$A:$B,MATCH(MonsterTable!$B$1,MonsterTable!$A$1:$B$1,0),0))),OR(ISBLANK(BI511),ISBLANK(BJ511))),#N/A,
IFERROR(VLOOKUP(BG511,MonsterTable!$A:$B,MATCH(MonsterTable!$B$1,MonsterTable!$A$1:$B$1,0),0),
IF(OR(NOT(ISBLANK(BI511)),ISBLANK(BJ511)),#N/A,
IF(BG511="empty","empty",
VLOOKUP(BG511,MonsterGroupTable!$A:$A,1,0)))))))</f>
        <v/>
      </c>
      <c r="BO511" s="2" t="str">
        <f>IF(AND(ISBLANK(BN511),OR(NOT(ISBLANK(BP511)),NOT(ISBLANK(BQ511)))),#N/A,
IF(ISBLANK(BN511),"",
IF(AND(NOT(ISERROR(VLOOKUP(BN511,MonsterTable!$A:$B,MATCH(MonsterTable!$B$1,MonsterTable!$A$1:$B$1,0),0))),OR(ISBLANK(BP511),ISBLANK(BQ511))),#N/A,
IFERROR(VLOOKUP(BN511,MonsterTable!$A:$B,MATCH(MonsterTable!$B$1,MonsterTable!$A$1:$B$1,0),0),
IF(OR(NOT(ISBLANK(BP511)),ISBLANK(BQ511)),#N/A,
IF(BN511="empty","empty",
VLOOKUP(BN511,MonsterGroupTable!$A:$A,1,0)))))))</f>
        <v/>
      </c>
      <c r="BV511" s="2" t="str">
        <f>IF(AND(ISBLANK(BU511),OR(NOT(ISBLANK(BW511)),NOT(ISBLANK(BX511)))),#N/A,
IF(ISBLANK(BU511),"",
IF(AND(NOT(ISERROR(VLOOKUP(BU511,MonsterTable!$A:$B,MATCH(MonsterTable!$B$1,MonsterTable!$A$1:$B$1,0),0))),OR(ISBLANK(BW511),ISBLANK(BX511))),#N/A,
IFERROR(VLOOKUP(BU511,MonsterTable!$A:$B,MATCH(MonsterTable!$B$1,MonsterTable!$A$1:$B$1,0),0),
IF(OR(NOT(ISBLANK(BW511)),ISBLANK(BX511)),#N/A,
IF(BU511="empty","empty",
VLOOKUP(BU511,MonsterGroupTable!$A:$A,1,0)))))))</f>
        <v/>
      </c>
      <c r="CC511" s="2" t="str">
        <f>IF(AND(ISBLANK(CB511),OR(NOT(ISBLANK(CD511)),NOT(ISBLANK(CE511)))),#N/A,
IF(ISBLANK(CB511),"",
IF(AND(NOT(ISERROR(VLOOKUP(CB511,MonsterTable!$A:$B,MATCH(MonsterTable!$B$1,MonsterTable!$A$1:$B$1,0),0))),OR(ISBLANK(CD511),ISBLANK(CE511))),#N/A,
IFERROR(VLOOKUP(CB511,MonsterTable!$A:$B,MATCH(MonsterTable!$B$1,MonsterTable!$A$1:$B$1,0),0),
IF(OR(NOT(ISBLANK(CD511)),ISBLANK(CE511)),#N/A,
IF(CB511="empty","empty",
VLOOKUP(CB511,MonsterGroupTable!$A:$A,1,0)))))))</f>
        <v/>
      </c>
      <c r="CJ511" s="2" t="str">
        <f>IF(AND(ISBLANK(CI511),OR(NOT(ISBLANK(CK511)),NOT(ISBLANK(CL511)))),#N/A,
IF(ISBLANK(CI511),"",
IF(AND(NOT(ISERROR(VLOOKUP(CI511,MonsterTable!$A:$B,MATCH(MonsterTable!$B$1,MonsterTable!$A$1:$B$1,0),0))),OR(ISBLANK(CK511),ISBLANK(CL511))),#N/A,
IFERROR(VLOOKUP(CI511,MonsterTable!$A:$B,MATCH(MonsterTable!$B$1,MonsterTable!$A$1:$B$1,0),0),
IF(OR(NOT(ISBLANK(CK511)),ISBLANK(CL511)),#N/A,
IF(CI511="empty","empty",
VLOOKUP(CI511,MonsterGroupTable!$A:$A,1,0)))))))</f>
        <v/>
      </c>
    </row>
    <row r="512" spans="1:88">
      <c r="A512">
        <v>10511</v>
      </c>
      <c r="B512">
        <f t="shared" si="14"/>
        <v>1.1000000000000001</v>
      </c>
      <c r="C512">
        <f t="shared" si="14"/>
        <v>1.1000000000000001</v>
      </c>
      <c r="F512">
        <v>1680</v>
      </c>
      <c r="G512">
        <v>55167</v>
      </c>
      <c r="H512">
        <v>0</v>
      </c>
      <c r="I512">
        <v>0</v>
      </c>
      <c r="J512">
        <v>0</v>
      </c>
      <c r="K512" t="s">
        <v>28</v>
      </c>
      <c r="L512" t="s">
        <v>243</v>
      </c>
      <c r="M512" t="s">
        <v>79</v>
      </c>
      <c r="N512" t="s">
        <v>80</v>
      </c>
      <c r="O512">
        <v>0</v>
      </c>
      <c r="P512">
        <v>-4.75</v>
      </c>
      <c r="Q512">
        <v>-3.5</v>
      </c>
      <c r="R512">
        <v>4.75</v>
      </c>
      <c r="S512">
        <v>3</v>
      </c>
      <c r="T512">
        <v>-13.5</v>
      </c>
      <c r="U512">
        <v>2.5499999999999998</v>
      </c>
      <c r="V512">
        <v>-6.75</v>
      </c>
      <c r="W512" t="str">
        <f t="shared" si="15"/>
        <v>g112,5</v>
      </c>
      <c r="X512" s="1" t="s">
        <v>311</v>
      </c>
      <c r="Y512" s="2" t="str">
        <f>IF(AND(ISBLANK(X512),OR(NOT(ISBLANK(Z512)),NOT(ISBLANK(AA512)))),#N/A,
IF(ISBLANK(X512),"",
IF(AND(NOT(ISERROR(VLOOKUP(X512,MonsterTable!$A:$B,MATCH(MonsterTable!$B$1,MonsterTable!$A$1:$B$1,0),0))),OR(ISBLANK(Z512),ISBLANK(AA512))),#N/A,
IFERROR(VLOOKUP(X512,MonsterTable!$A:$B,MATCH(MonsterTable!$B$1,MonsterTable!$A$1:$B$1,0),0),
IF(OR(NOT(ISBLANK(Z512)),ISBLANK(AA512)),#N/A,
IF(X512="empty","empty",
VLOOKUP(X512,MonsterGroupTable!$A:$A,1,0)))))))</f>
        <v>g112</v>
      </c>
      <c r="AA512">
        <v>5</v>
      </c>
      <c r="AF512" s="2" t="str">
        <f>IF(AND(ISBLANK(AE512),OR(NOT(ISBLANK(AG512)),NOT(ISBLANK(AH512)))),#N/A,
IF(ISBLANK(AE512),"",
IF(AND(NOT(ISERROR(VLOOKUP(AE512,MonsterTable!$A:$B,MATCH(MonsterTable!$B$1,MonsterTable!$A$1:$B$1,0),0))),OR(ISBLANK(AG512),ISBLANK(AH512))),#N/A,
IFERROR(VLOOKUP(AE512,MonsterTable!$A:$B,MATCH(MonsterTable!$B$1,MonsterTable!$A$1:$B$1,0),0),
IF(OR(NOT(ISBLANK(AG512)),ISBLANK(AH512)),#N/A,
IF(AE512="empty","empty",
VLOOKUP(AE512,MonsterGroupTable!$A:$A,1,0)))))))</f>
        <v/>
      </c>
      <c r="AM512" s="2" t="str">
        <f>IF(AND(ISBLANK(AL512),OR(NOT(ISBLANK(AN512)),NOT(ISBLANK(AO512)))),#N/A,
IF(ISBLANK(AL512),"",
IF(AND(NOT(ISERROR(VLOOKUP(AL512,MonsterTable!$A:$B,MATCH(MonsterTable!$B$1,MonsterTable!$A$1:$B$1,0),0))),OR(ISBLANK(AN512),ISBLANK(AO512))),#N/A,
IFERROR(VLOOKUP(AL512,MonsterTable!$A:$B,MATCH(MonsterTable!$B$1,MonsterTable!$A$1:$B$1,0),0),
IF(OR(NOT(ISBLANK(AN512)),ISBLANK(AO512)),#N/A,
IF(AL512="empty","empty",
VLOOKUP(AL512,MonsterGroupTable!$A:$A,1,0)))))))</f>
        <v/>
      </c>
      <c r="AT512" s="2" t="str">
        <f>IF(AND(ISBLANK(AS512),OR(NOT(ISBLANK(AU512)),NOT(ISBLANK(AV512)))),#N/A,
IF(ISBLANK(AS512),"",
IF(AND(NOT(ISERROR(VLOOKUP(AS512,MonsterTable!$A:$B,MATCH(MonsterTable!$B$1,MonsterTable!$A$1:$B$1,0),0))),OR(ISBLANK(AU512),ISBLANK(AV512))),#N/A,
IFERROR(VLOOKUP(AS512,MonsterTable!$A:$B,MATCH(MonsterTable!$B$1,MonsterTable!$A$1:$B$1,0),0),
IF(OR(NOT(ISBLANK(AU512)),ISBLANK(AV512)),#N/A,
IF(AS512="empty","empty",
VLOOKUP(AS512,MonsterGroupTable!$A:$A,1,0)))))))</f>
        <v/>
      </c>
      <c r="BA512" s="2" t="str">
        <f>IF(AND(ISBLANK(AZ512),OR(NOT(ISBLANK(BB512)),NOT(ISBLANK(BC512)))),#N/A,
IF(ISBLANK(AZ512),"",
IF(AND(NOT(ISERROR(VLOOKUP(AZ512,MonsterTable!$A:$B,MATCH(MonsterTable!$B$1,MonsterTable!$A$1:$B$1,0),0))),OR(ISBLANK(BB512),ISBLANK(BC512))),#N/A,
IFERROR(VLOOKUP(AZ512,MonsterTable!$A:$B,MATCH(MonsterTable!$B$1,MonsterTable!$A$1:$B$1,0),0),
IF(OR(NOT(ISBLANK(BB512)),ISBLANK(BC512)),#N/A,
IF(AZ512="empty","empty",
VLOOKUP(AZ512,MonsterGroupTable!$A:$A,1,0)))))))</f>
        <v/>
      </c>
      <c r="BH512" s="2" t="str">
        <f>IF(AND(ISBLANK(BG512),OR(NOT(ISBLANK(BI512)),NOT(ISBLANK(BJ512)))),#N/A,
IF(ISBLANK(BG512),"",
IF(AND(NOT(ISERROR(VLOOKUP(BG512,MonsterTable!$A:$B,MATCH(MonsterTable!$B$1,MonsterTable!$A$1:$B$1,0),0))),OR(ISBLANK(BI512),ISBLANK(BJ512))),#N/A,
IFERROR(VLOOKUP(BG512,MonsterTable!$A:$B,MATCH(MonsterTable!$B$1,MonsterTable!$A$1:$B$1,0),0),
IF(OR(NOT(ISBLANK(BI512)),ISBLANK(BJ512)),#N/A,
IF(BG512="empty","empty",
VLOOKUP(BG512,MonsterGroupTable!$A:$A,1,0)))))))</f>
        <v/>
      </c>
      <c r="BO512" s="2" t="str">
        <f>IF(AND(ISBLANK(BN512),OR(NOT(ISBLANK(BP512)),NOT(ISBLANK(BQ512)))),#N/A,
IF(ISBLANK(BN512),"",
IF(AND(NOT(ISERROR(VLOOKUP(BN512,MonsterTable!$A:$B,MATCH(MonsterTable!$B$1,MonsterTable!$A$1:$B$1,0),0))),OR(ISBLANK(BP512),ISBLANK(BQ512))),#N/A,
IFERROR(VLOOKUP(BN512,MonsterTable!$A:$B,MATCH(MonsterTable!$B$1,MonsterTable!$A$1:$B$1,0),0),
IF(OR(NOT(ISBLANK(BP512)),ISBLANK(BQ512)),#N/A,
IF(BN512="empty","empty",
VLOOKUP(BN512,MonsterGroupTable!$A:$A,1,0)))))))</f>
        <v/>
      </c>
      <c r="BV512" s="2" t="str">
        <f>IF(AND(ISBLANK(BU512),OR(NOT(ISBLANK(BW512)),NOT(ISBLANK(BX512)))),#N/A,
IF(ISBLANK(BU512),"",
IF(AND(NOT(ISERROR(VLOOKUP(BU512,MonsterTable!$A:$B,MATCH(MonsterTable!$B$1,MonsterTable!$A$1:$B$1,0),0))),OR(ISBLANK(BW512),ISBLANK(BX512))),#N/A,
IFERROR(VLOOKUP(BU512,MonsterTable!$A:$B,MATCH(MonsterTable!$B$1,MonsterTable!$A$1:$B$1,0),0),
IF(OR(NOT(ISBLANK(BW512)),ISBLANK(BX512)),#N/A,
IF(BU512="empty","empty",
VLOOKUP(BU512,MonsterGroupTable!$A:$A,1,0)))))))</f>
        <v/>
      </c>
      <c r="CC512" s="2" t="str">
        <f>IF(AND(ISBLANK(CB512),OR(NOT(ISBLANK(CD512)),NOT(ISBLANK(CE512)))),#N/A,
IF(ISBLANK(CB512),"",
IF(AND(NOT(ISERROR(VLOOKUP(CB512,MonsterTable!$A:$B,MATCH(MonsterTable!$B$1,MonsterTable!$A$1:$B$1,0),0))),OR(ISBLANK(CD512),ISBLANK(CE512))),#N/A,
IFERROR(VLOOKUP(CB512,MonsterTable!$A:$B,MATCH(MonsterTable!$B$1,MonsterTable!$A$1:$B$1,0),0),
IF(OR(NOT(ISBLANK(CD512)),ISBLANK(CE512)),#N/A,
IF(CB512="empty","empty",
VLOOKUP(CB512,MonsterGroupTable!$A:$A,1,0)))))))</f>
        <v/>
      </c>
      <c r="CJ512" s="2" t="str">
        <f>IF(AND(ISBLANK(CI512),OR(NOT(ISBLANK(CK512)),NOT(ISBLANK(CL512)))),#N/A,
IF(ISBLANK(CI512),"",
IF(AND(NOT(ISERROR(VLOOKUP(CI512,MonsterTable!$A:$B,MATCH(MonsterTable!$B$1,MonsterTable!$A$1:$B$1,0),0))),OR(ISBLANK(CK512),ISBLANK(CL512))),#N/A,
IFERROR(VLOOKUP(CI512,MonsterTable!$A:$B,MATCH(MonsterTable!$B$1,MonsterTable!$A$1:$B$1,0),0),
IF(OR(NOT(ISBLANK(CK512)),ISBLANK(CL512)),#N/A,
IF(CI512="empty","empty",
VLOOKUP(CI512,MonsterGroupTable!$A:$A,1,0)))))))</f>
        <v/>
      </c>
    </row>
    <row r="513" spans="1:88">
      <c r="A513">
        <v>10512</v>
      </c>
      <c r="B513">
        <f t="shared" si="14"/>
        <v>1.1000000000000001</v>
      </c>
      <c r="C513">
        <f t="shared" si="14"/>
        <v>1.1000000000000001</v>
      </c>
      <c r="F513">
        <v>1680</v>
      </c>
      <c r="G513">
        <v>55419</v>
      </c>
      <c r="H513">
        <v>0</v>
      </c>
      <c r="I513">
        <v>0</v>
      </c>
      <c r="J513">
        <v>0</v>
      </c>
      <c r="K513" t="s">
        <v>28</v>
      </c>
      <c r="L513" t="s">
        <v>243</v>
      </c>
      <c r="M513" t="s">
        <v>79</v>
      </c>
      <c r="N513" t="s">
        <v>80</v>
      </c>
      <c r="O513">
        <v>0</v>
      </c>
      <c r="P513">
        <v>-4.75</v>
      </c>
      <c r="Q513">
        <v>-3.5</v>
      </c>
      <c r="R513">
        <v>4.75</v>
      </c>
      <c r="S513">
        <v>3</v>
      </c>
      <c r="T513">
        <v>-13.5</v>
      </c>
      <c r="U513">
        <v>2.5499999999999998</v>
      </c>
      <c r="V513">
        <v>-6.75</v>
      </c>
      <c r="W513" t="str">
        <f t="shared" si="15"/>
        <v>g112,5</v>
      </c>
      <c r="X513" s="1" t="s">
        <v>311</v>
      </c>
      <c r="Y513" s="2" t="str">
        <f>IF(AND(ISBLANK(X513),OR(NOT(ISBLANK(Z513)),NOT(ISBLANK(AA513)))),#N/A,
IF(ISBLANK(X513),"",
IF(AND(NOT(ISERROR(VLOOKUP(X513,MonsterTable!$A:$B,MATCH(MonsterTable!$B$1,MonsterTable!$A$1:$B$1,0),0))),OR(ISBLANK(Z513),ISBLANK(AA513))),#N/A,
IFERROR(VLOOKUP(X513,MonsterTable!$A:$B,MATCH(MonsterTable!$B$1,MonsterTable!$A$1:$B$1,0),0),
IF(OR(NOT(ISBLANK(Z513)),ISBLANK(AA513)),#N/A,
IF(X513="empty","empty",
VLOOKUP(X513,MonsterGroupTable!$A:$A,1,0)))))))</f>
        <v>g112</v>
      </c>
      <c r="AA513">
        <v>5</v>
      </c>
      <c r="AF513" s="2" t="str">
        <f>IF(AND(ISBLANK(AE513),OR(NOT(ISBLANK(AG513)),NOT(ISBLANK(AH513)))),#N/A,
IF(ISBLANK(AE513),"",
IF(AND(NOT(ISERROR(VLOOKUP(AE513,MonsterTable!$A:$B,MATCH(MonsterTable!$B$1,MonsterTable!$A$1:$B$1,0),0))),OR(ISBLANK(AG513),ISBLANK(AH513))),#N/A,
IFERROR(VLOOKUP(AE513,MonsterTable!$A:$B,MATCH(MonsterTable!$B$1,MonsterTable!$A$1:$B$1,0),0),
IF(OR(NOT(ISBLANK(AG513)),ISBLANK(AH513)),#N/A,
IF(AE513="empty","empty",
VLOOKUP(AE513,MonsterGroupTable!$A:$A,1,0)))))))</f>
        <v/>
      </c>
      <c r="AM513" s="2" t="str">
        <f>IF(AND(ISBLANK(AL513),OR(NOT(ISBLANK(AN513)),NOT(ISBLANK(AO513)))),#N/A,
IF(ISBLANK(AL513),"",
IF(AND(NOT(ISERROR(VLOOKUP(AL513,MonsterTable!$A:$B,MATCH(MonsterTable!$B$1,MonsterTable!$A$1:$B$1,0),0))),OR(ISBLANK(AN513),ISBLANK(AO513))),#N/A,
IFERROR(VLOOKUP(AL513,MonsterTable!$A:$B,MATCH(MonsterTable!$B$1,MonsterTable!$A$1:$B$1,0),0),
IF(OR(NOT(ISBLANK(AN513)),ISBLANK(AO513)),#N/A,
IF(AL513="empty","empty",
VLOOKUP(AL513,MonsterGroupTable!$A:$A,1,0)))))))</f>
        <v/>
      </c>
      <c r="AT513" s="2" t="str">
        <f>IF(AND(ISBLANK(AS513),OR(NOT(ISBLANK(AU513)),NOT(ISBLANK(AV513)))),#N/A,
IF(ISBLANK(AS513),"",
IF(AND(NOT(ISERROR(VLOOKUP(AS513,MonsterTable!$A:$B,MATCH(MonsterTable!$B$1,MonsterTable!$A$1:$B$1,0),0))),OR(ISBLANK(AU513),ISBLANK(AV513))),#N/A,
IFERROR(VLOOKUP(AS513,MonsterTable!$A:$B,MATCH(MonsterTable!$B$1,MonsterTable!$A$1:$B$1,0),0),
IF(OR(NOT(ISBLANK(AU513)),ISBLANK(AV513)),#N/A,
IF(AS513="empty","empty",
VLOOKUP(AS513,MonsterGroupTable!$A:$A,1,0)))))))</f>
        <v/>
      </c>
      <c r="BA513" s="2" t="str">
        <f>IF(AND(ISBLANK(AZ513),OR(NOT(ISBLANK(BB513)),NOT(ISBLANK(BC513)))),#N/A,
IF(ISBLANK(AZ513),"",
IF(AND(NOT(ISERROR(VLOOKUP(AZ513,MonsterTable!$A:$B,MATCH(MonsterTable!$B$1,MonsterTable!$A$1:$B$1,0),0))),OR(ISBLANK(BB513),ISBLANK(BC513))),#N/A,
IFERROR(VLOOKUP(AZ513,MonsterTable!$A:$B,MATCH(MonsterTable!$B$1,MonsterTable!$A$1:$B$1,0),0),
IF(OR(NOT(ISBLANK(BB513)),ISBLANK(BC513)),#N/A,
IF(AZ513="empty","empty",
VLOOKUP(AZ513,MonsterGroupTable!$A:$A,1,0)))))))</f>
        <v/>
      </c>
      <c r="BH513" s="2" t="str">
        <f>IF(AND(ISBLANK(BG513),OR(NOT(ISBLANK(BI513)),NOT(ISBLANK(BJ513)))),#N/A,
IF(ISBLANK(BG513),"",
IF(AND(NOT(ISERROR(VLOOKUP(BG513,MonsterTable!$A:$B,MATCH(MonsterTable!$B$1,MonsterTable!$A$1:$B$1,0),0))),OR(ISBLANK(BI513),ISBLANK(BJ513))),#N/A,
IFERROR(VLOOKUP(BG513,MonsterTable!$A:$B,MATCH(MonsterTable!$B$1,MonsterTable!$A$1:$B$1,0),0),
IF(OR(NOT(ISBLANK(BI513)),ISBLANK(BJ513)),#N/A,
IF(BG513="empty","empty",
VLOOKUP(BG513,MonsterGroupTable!$A:$A,1,0)))))))</f>
        <v/>
      </c>
      <c r="BO513" s="2" t="str">
        <f>IF(AND(ISBLANK(BN513),OR(NOT(ISBLANK(BP513)),NOT(ISBLANK(BQ513)))),#N/A,
IF(ISBLANK(BN513),"",
IF(AND(NOT(ISERROR(VLOOKUP(BN513,MonsterTable!$A:$B,MATCH(MonsterTable!$B$1,MonsterTable!$A$1:$B$1,0),0))),OR(ISBLANK(BP513),ISBLANK(BQ513))),#N/A,
IFERROR(VLOOKUP(BN513,MonsterTable!$A:$B,MATCH(MonsterTable!$B$1,MonsterTable!$A$1:$B$1,0),0),
IF(OR(NOT(ISBLANK(BP513)),ISBLANK(BQ513)),#N/A,
IF(BN513="empty","empty",
VLOOKUP(BN513,MonsterGroupTable!$A:$A,1,0)))))))</f>
        <v/>
      </c>
      <c r="BV513" s="2" t="str">
        <f>IF(AND(ISBLANK(BU513),OR(NOT(ISBLANK(BW513)),NOT(ISBLANK(BX513)))),#N/A,
IF(ISBLANK(BU513),"",
IF(AND(NOT(ISERROR(VLOOKUP(BU513,MonsterTable!$A:$B,MATCH(MonsterTable!$B$1,MonsterTable!$A$1:$B$1,0),0))),OR(ISBLANK(BW513),ISBLANK(BX513))),#N/A,
IFERROR(VLOOKUP(BU513,MonsterTable!$A:$B,MATCH(MonsterTable!$B$1,MonsterTable!$A$1:$B$1,0),0),
IF(OR(NOT(ISBLANK(BW513)),ISBLANK(BX513)),#N/A,
IF(BU513="empty","empty",
VLOOKUP(BU513,MonsterGroupTable!$A:$A,1,0)))))))</f>
        <v/>
      </c>
      <c r="CC513" s="2" t="str">
        <f>IF(AND(ISBLANK(CB513),OR(NOT(ISBLANK(CD513)),NOT(ISBLANK(CE513)))),#N/A,
IF(ISBLANK(CB513),"",
IF(AND(NOT(ISERROR(VLOOKUP(CB513,MonsterTable!$A:$B,MATCH(MonsterTable!$B$1,MonsterTable!$A$1:$B$1,0),0))),OR(ISBLANK(CD513),ISBLANK(CE513))),#N/A,
IFERROR(VLOOKUP(CB513,MonsterTable!$A:$B,MATCH(MonsterTable!$B$1,MonsterTable!$A$1:$B$1,0),0),
IF(OR(NOT(ISBLANK(CD513)),ISBLANK(CE513)),#N/A,
IF(CB513="empty","empty",
VLOOKUP(CB513,MonsterGroupTable!$A:$A,1,0)))))))</f>
        <v/>
      </c>
      <c r="CJ513" s="2" t="str">
        <f>IF(AND(ISBLANK(CI513),OR(NOT(ISBLANK(CK513)),NOT(ISBLANK(CL513)))),#N/A,
IF(ISBLANK(CI513),"",
IF(AND(NOT(ISERROR(VLOOKUP(CI513,MonsterTable!$A:$B,MATCH(MonsterTable!$B$1,MonsterTable!$A$1:$B$1,0),0))),OR(ISBLANK(CK513),ISBLANK(CL513))),#N/A,
IFERROR(VLOOKUP(CI513,MonsterTable!$A:$B,MATCH(MonsterTable!$B$1,MonsterTable!$A$1:$B$1,0),0),
IF(OR(NOT(ISBLANK(CK513)),ISBLANK(CL513)),#N/A,
IF(CI513="empty","empty",
VLOOKUP(CI513,MonsterGroupTable!$A:$A,1,0)))))))</f>
        <v/>
      </c>
    </row>
    <row r="514" spans="1:88">
      <c r="A514">
        <v>10513</v>
      </c>
      <c r="B514">
        <f t="shared" si="14"/>
        <v>1.1000000000000001</v>
      </c>
      <c r="C514">
        <f t="shared" si="14"/>
        <v>1.1000000000000001</v>
      </c>
      <c r="F514">
        <v>1680</v>
      </c>
      <c r="G514">
        <v>55671</v>
      </c>
      <c r="H514">
        <v>0</v>
      </c>
      <c r="I514">
        <v>0</v>
      </c>
      <c r="J514">
        <v>0</v>
      </c>
      <c r="K514" t="s">
        <v>28</v>
      </c>
      <c r="L514" t="s">
        <v>243</v>
      </c>
      <c r="M514" t="s">
        <v>79</v>
      </c>
      <c r="N514" t="s">
        <v>80</v>
      </c>
      <c r="O514">
        <v>0</v>
      </c>
      <c r="P514">
        <v>-4.75</v>
      </c>
      <c r="Q514">
        <v>-3.5</v>
      </c>
      <c r="R514">
        <v>4.75</v>
      </c>
      <c r="S514">
        <v>3</v>
      </c>
      <c r="T514">
        <v>-13.5</v>
      </c>
      <c r="U514">
        <v>2.5499999999999998</v>
      </c>
      <c r="V514">
        <v>-6.75</v>
      </c>
      <c r="W514" t="str">
        <f t="shared" si="15"/>
        <v>g112,5</v>
      </c>
      <c r="X514" s="1" t="s">
        <v>311</v>
      </c>
      <c r="Y514" s="2" t="str">
        <f>IF(AND(ISBLANK(X514),OR(NOT(ISBLANK(Z514)),NOT(ISBLANK(AA514)))),#N/A,
IF(ISBLANK(X514),"",
IF(AND(NOT(ISERROR(VLOOKUP(X514,MonsterTable!$A:$B,MATCH(MonsterTable!$B$1,MonsterTable!$A$1:$B$1,0),0))),OR(ISBLANK(Z514),ISBLANK(AA514))),#N/A,
IFERROR(VLOOKUP(X514,MonsterTable!$A:$B,MATCH(MonsterTable!$B$1,MonsterTable!$A$1:$B$1,0),0),
IF(OR(NOT(ISBLANK(Z514)),ISBLANK(AA514)),#N/A,
IF(X514="empty","empty",
VLOOKUP(X514,MonsterGroupTable!$A:$A,1,0)))))))</f>
        <v>g112</v>
      </c>
      <c r="AA514">
        <v>5</v>
      </c>
      <c r="AF514" s="2" t="str">
        <f>IF(AND(ISBLANK(AE514),OR(NOT(ISBLANK(AG514)),NOT(ISBLANK(AH514)))),#N/A,
IF(ISBLANK(AE514),"",
IF(AND(NOT(ISERROR(VLOOKUP(AE514,MonsterTable!$A:$B,MATCH(MonsterTable!$B$1,MonsterTable!$A$1:$B$1,0),0))),OR(ISBLANK(AG514),ISBLANK(AH514))),#N/A,
IFERROR(VLOOKUP(AE514,MonsterTable!$A:$B,MATCH(MonsterTable!$B$1,MonsterTable!$A$1:$B$1,0),0),
IF(OR(NOT(ISBLANK(AG514)),ISBLANK(AH514)),#N/A,
IF(AE514="empty","empty",
VLOOKUP(AE514,MonsterGroupTable!$A:$A,1,0)))))))</f>
        <v/>
      </c>
      <c r="AM514" s="2" t="str">
        <f>IF(AND(ISBLANK(AL514),OR(NOT(ISBLANK(AN514)),NOT(ISBLANK(AO514)))),#N/A,
IF(ISBLANK(AL514),"",
IF(AND(NOT(ISERROR(VLOOKUP(AL514,MonsterTable!$A:$B,MATCH(MonsterTable!$B$1,MonsterTable!$A$1:$B$1,0),0))),OR(ISBLANK(AN514),ISBLANK(AO514))),#N/A,
IFERROR(VLOOKUP(AL514,MonsterTable!$A:$B,MATCH(MonsterTable!$B$1,MonsterTable!$A$1:$B$1,0),0),
IF(OR(NOT(ISBLANK(AN514)),ISBLANK(AO514)),#N/A,
IF(AL514="empty","empty",
VLOOKUP(AL514,MonsterGroupTable!$A:$A,1,0)))))))</f>
        <v/>
      </c>
      <c r="AT514" s="2" t="str">
        <f>IF(AND(ISBLANK(AS514),OR(NOT(ISBLANK(AU514)),NOT(ISBLANK(AV514)))),#N/A,
IF(ISBLANK(AS514),"",
IF(AND(NOT(ISERROR(VLOOKUP(AS514,MonsterTable!$A:$B,MATCH(MonsterTable!$B$1,MonsterTable!$A$1:$B$1,0),0))),OR(ISBLANK(AU514),ISBLANK(AV514))),#N/A,
IFERROR(VLOOKUP(AS514,MonsterTable!$A:$B,MATCH(MonsterTable!$B$1,MonsterTable!$A$1:$B$1,0),0),
IF(OR(NOT(ISBLANK(AU514)),ISBLANK(AV514)),#N/A,
IF(AS514="empty","empty",
VLOOKUP(AS514,MonsterGroupTable!$A:$A,1,0)))))))</f>
        <v/>
      </c>
      <c r="BA514" s="2" t="str">
        <f>IF(AND(ISBLANK(AZ514),OR(NOT(ISBLANK(BB514)),NOT(ISBLANK(BC514)))),#N/A,
IF(ISBLANK(AZ514),"",
IF(AND(NOT(ISERROR(VLOOKUP(AZ514,MonsterTable!$A:$B,MATCH(MonsterTable!$B$1,MonsterTable!$A$1:$B$1,0),0))),OR(ISBLANK(BB514),ISBLANK(BC514))),#N/A,
IFERROR(VLOOKUP(AZ514,MonsterTable!$A:$B,MATCH(MonsterTable!$B$1,MonsterTable!$A$1:$B$1,0),0),
IF(OR(NOT(ISBLANK(BB514)),ISBLANK(BC514)),#N/A,
IF(AZ514="empty","empty",
VLOOKUP(AZ514,MonsterGroupTable!$A:$A,1,0)))))))</f>
        <v/>
      </c>
      <c r="BH514" s="2" t="str">
        <f>IF(AND(ISBLANK(BG514),OR(NOT(ISBLANK(BI514)),NOT(ISBLANK(BJ514)))),#N/A,
IF(ISBLANK(BG514),"",
IF(AND(NOT(ISERROR(VLOOKUP(BG514,MonsterTable!$A:$B,MATCH(MonsterTable!$B$1,MonsterTable!$A$1:$B$1,0),0))),OR(ISBLANK(BI514),ISBLANK(BJ514))),#N/A,
IFERROR(VLOOKUP(BG514,MonsterTable!$A:$B,MATCH(MonsterTable!$B$1,MonsterTable!$A$1:$B$1,0),0),
IF(OR(NOT(ISBLANK(BI514)),ISBLANK(BJ514)),#N/A,
IF(BG514="empty","empty",
VLOOKUP(BG514,MonsterGroupTable!$A:$A,1,0)))))))</f>
        <v/>
      </c>
      <c r="BO514" s="2" t="str">
        <f>IF(AND(ISBLANK(BN514),OR(NOT(ISBLANK(BP514)),NOT(ISBLANK(BQ514)))),#N/A,
IF(ISBLANK(BN514),"",
IF(AND(NOT(ISERROR(VLOOKUP(BN514,MonsterTable!$A:$B,MATCH(MonsterTable!$B$1,MonsterTable!$A$1:$B$1,0),0))),OR(ISBLANK(BP514),ISBLANK(BQ514))),#N/A,
IFERROR(VLOOKUP(BN514,MonsterTable!$A:$B,MATCH(MonsterTable!$B$1,MonsterTable!$A$1:$B$1,0),0),
IF(OR(NOT(ISBLANK(BP514)),ISBLANK(BQ514)),#N/A,
IF(BN514="empty","empty",
VLOOKUP(BN514,MonsterGroupTable!$A:$A,1,0)))))))</f>
        <v/>
      </c>
      <c r="BV514" s="2" t="str">
        <f>IF(AND(ISBLANK(BU514),OR(NOT(ISBLANK(BW514)),NOT(ISBLANK(BX514)))),#N/A,
IF(ISBLANK(BU514),"",
IF(AND(NOT(ISERROR(VLOOKUP(BU514,MonsterTable!$A:$B,MATCH(MonsterTable!$B$1,MonsterTable!$A$1:$B$1,0),0))),OR(ISBLANK(BW514),ISBLANK(BX514))),#N/A,
IFERROR(VLOOKUP(BU514,MonsterTable!$A:$B,MATCH(MonsterTable!$B$1,MonsterTable!$A$1:$B$1,0),0),
IF(OR(NOT(ISBLANK(BW514)),ISBLANK(BX514)),#N/A,
IF(BU514="empty","empty",
VLOOKUP(BU514,MonsterGroupTable!$A:$A,1,0)))))))</f>
        <v/>
      </c>
      <c r="CC514" s="2" t="str">
        <f>IF(AND(ISBLANK(CB514),OR(NOT(ISBLANK(CD514)),NOT(ISBLANK(CE514)))),#N/A,
IF(ISBLANK(CB514),"",
IF(AND(NOT(ISERROR(VLOOKUP(CB514,MonsterTable!$A:$B,MATCH(MonsterTable!$B$1,MonsterTable!$A$1:$B$1,0),0))),OR(ISBLANK(CD514),ISBLANK(CE514))),#N/A,
IFERROR(VLOOKUP(CB514,MonsterTable!$A:$B,MATCH(MonsterTable!$B$1,MonsterTable!$A$1:$B$1,0),0),
IF(OR(NOT(ISBLANK(CD514)),ISBLANK(CE514)),#N/A,
IF(CB514="empty","empty",
VLOOKUP(CB514,MonsterGroupTable!$A:$A,1,0)))))))</f>
        <v/>
      </c>
      <c r="CJ514" s="2" t="str">
        <f>IF(AND(ISBLANK(CI514),OR(NOT(ISBLANK(CK514)),NOT(ISBLANK(CL514)))),#N/A,
IF(ISBLANK(CI514),"",
IF(AND(NOT(ISERROR(VLOOKUP(CI514,MonsterTable!$A:$B,MATCH(MonsterTable!$B$1,MonsterTable!$A$1:$B$1,0),0))),OR(ISBLANK(CK514),ISBLANK(CL514))),#N/A,
IFERROR(VLOOKUP(CI514,MonsterTable!$A:$B,MATCH(MonsterTable!$B$1,MonsterTable!$A$1:$B$1,0),0),
IF(OR(NOT(ISBLANK(CK514)),ISBLANK(CL514)),#N/A,
IF(CI514="empty","empty",
VLOOKUP(CI514,MonsterGroupTable!$A:$A,1,0)))))))</f>
        <v/>
      </c>
    </row>
    <row r="515" spans="1:88">
      <c r="A515">
        <v>10514</v>
      </c>
      <c r="B515">
        <f t="shared" ref="B515:C578" si="16">IF(MOD(A515,10)=0,1.2,1.1)</f>
        <v>1.1000000000000001</v>
      </c>
      <c r="C515">
        <f t="shared" si="16"/>
        <v>1.1000000000000001</v>
      </c>
      <c r="F515">
        <v>1680</v>
      </c>
      <c r="G515">
        <v>55923</v>
      </c>
      <c r="H515">
        <v>0</v>
      </c>
      <c r="I515">
        <v>0</v>
      </c>
      <c r="J515">
        <v>0</v>
      </c>
      <c r="K515" t="s">
        <v>28</v>
      </c>
      <c r="L515" t="s">
        <v>243</v>
      </c>
      <c r="M515" t="s">
        <v>79</v>
      </c>
      <c r="N515" t="s">
        <v>80</v>
      </c>
      <c r="O515">
        <v>0</v>
      </c>
      <c r="P515">
        <v>-4.75</v>
      </c>
      <c r="Q515">
        <v>-3.5</v>
      </c>
      <c r="R515">
        <v>4.75</v>
      </c>
      <c r="S515">
        <v>3</v>
      </c>
      <c r="T515">
        <v>-13.5</v>
      </c>
      <c r="U515">
        <v>2.5499999999999998</v>
      </c>
      <c r="V515">
        <v>-6.75</v>
      </c>
      <c r="W515" t="str">
        <f t="shared" ref="W515:W578" si="17">Y515&amp;IF(ISBLANK(Z515),"",","&amp;Z515)&amp;IF(ISBLANK(AA515),"",","&amp;AA515)&amp;IF(ISBLANK(AB515),"",","&amp;AB515)&amp;IF(ISBLANK(AC515),"",","&amp;AC515)&amp;IF(ISBLANK(AD515),"",","&amp;AD515)
&amp;IF(LEN(AF515)=0,"",","&amp;AF515)&amp;IF(ISBLANK(AG515),"",","&amp;AG515)&amp;IF(ISBLANK(AH515),"",","&amp;AH515)&amp;IF(ISBLANK(AI515),"",","&amp;AI515)&amp;IF(ISBLANK(AJ515),"",","&amp;AJ515)&amp;IF(ISBLANK(AK515),"",","&amp;AK515)
&amp;IF(LEN(AM515)=0,"",","&amp;AM515)&amp;IF(ISBLANK(AN515),"",","&amp;AN515)&amp;IF(ISBLANK(AO515),"",","&amp;AO515)&amp;IF(ISBLANK(AP515),"",","&amp;AP515)&amp;IF(ISBLANK(AQ515),"",","&amp;AQ515)&amp;IF(ISBLANK(AR515),"",","&amp;AR515)
&amp;IF(LEN(AT515)=0,"",","&amp;AT515)&amp;IF(ISBLANK(AU515),"",","&amp;AU515)&amp;IF(ISBLANK(AV515),"",","&amp;AV515)&amp;IF(ISBLANK(AW515),"",","&amp;AW515)&amp;IF(ISBLANK(AX515),"",","&amp;AX515)&amp;IF(ISBLANK(AY515),"",","&amp;AY515)
&amp;IF(LEN(BA515)=0,"",","&amp;BA515)&amp;IF(ISBLANK(BB515),"",","&amp;BB515)&amp;IF(ISBLANK(BC515),"",","&amp;BC515)&amp;IF(ISBLANK(BD515),"",","&amp;BD515)&amp;IF(ISBLANK(BE515),"",","&amp;BE515)&amp;IF(ISBLANK(BF515),"",","&amp;BF515)
&amp;IF(LEN(BH515)=0,"",","&amp;BH515)&amp;IF(ISBLANK(BI515),"",","&amp;BI515)&amp;IF(ISBLANK(BJ515),"",","&amp;BJ515)&amp;IF(ISBLANK(BK515),"",","&amp;BK515)&amp;IF(ISBLANK(BL515),"",","&amp;BL515)&amp;IF(ISBLANK(BM515),"",","&amp;BM515)
&amp;IF(LEN(BO515)=0,"",","&amp;BO515)&amp;IF(ISBLANK(BP515),"",","&amp;BP515)&amp;IF(ISBLANK(BQ515),"",","&amp;BQ515)&amp;IF(ISBLANK(BR515),"",","&amp;BR515)&amp;IF(ISBLANK(BS515),"",","&amp;BS515)&amp;IF(ISBLANK(BT515),"",","&amp;BT515)
&amp;IF(LEN(BV515)=0,"",","&amp;BV515)&amp;IF(ISBLANK(BW515),"",","&amp;BW515)&amp;IF(ISBLANK(BX515),"",","&amp;BX515)&amp;IF(ISBLANK(BY515),"",","&amp;BY515)&amp;IF(ISBLANK(BZ515),"",","&amp;BZ515)&amp;IF(ISBLANK(CA515),"",","&amp;CA515)
&amp;IF(LEN(CC515)=0,"",","&amp;CC515)&amp;IF(ISBLANK(CD515),"",","&amp;CD515)&amp;IF(ISBLANK(CE515),"",","&amp;CE515)&amp;IF(ISBLANK(CF515),"",","&amp;CF515)&amp;IF(ISBLANK(CG515),"",","&amp;CG515)&amp;IF(ISBLANK(CH515),"",","&amp;CH515)
&amp;IF(LEN(CJ515)=0,"",","&amp;CJ515)&amp;IF(ISBLANK(CK515),"",","&amp;CK515)&amp;IF(ISBLANK(CL515),"",","&amp;CL515)&amp;IF(ISBLANK(CM515),"",","&amp;CM515)&amp;IF(ISBLANK(CN515),"",","&amp;CN515)&amp;IF(ISBLANK(CO515),"",","&amp;CO515)</f>
        <v>g112,5</v>
      </c>
      <c r="X515" s="1" t="s">
        <v>311</v>
      </c>
      <c r="Y515" s="2" t="str">
        <f>IF(AND(ISBLANK(X515),OR(NOT(ISBLANK(Z515)),NOT(ISBLANK(AA515)))),#N/A,
IF(ISBLANK(X515),"",
IF(AND(NOT(ISERROR(VLOOKUP(X515,MonsterTable!$A:$B,MATCH(MonsterTable!$B$1,MonsterTable!$A$1:$B$1,0),0))),OR(ISBLANK(Z515),ISBLANK(AA515))),#N/A,
IFERROR(VLOOKUP(X515,MonsterTable!$A:$B,MATCH(MonsterTable!$B$1,MonsterTable!$A$1:$B$1,0),0),
IF(OR(NOT(ISBLANK(Z515)),ISBLANK(AA515)),#N/A,
IF(X515="empty","empty",
VLOOKUP(X515,MonsterGroupTable!$A:$A,1,0)))))))</f>
        <v>g112</v>
      </c>
      <c r="AA515">
        <v>5</v>
      </c>
      <c r="AF515" s="2" t="str">
        <f>IF(AND(ISBLANK(AE515),OR(NOT(ISBLANK(AG515)),NOT(ISBLANK(AH515)))),#N/A,
IF(ISBLANK(AE515),"",
IF(AND(NOT(ISERROR(VLOOKUP(AE515,MonsterTable!$A:$B,MATCH(MonsterTable!$B$1,MonsterTable!$A$1:$B$1,0),0))),OR(ISBLANK(AG515),ISBLANK(AH515))),#N/A,
IFERROR(VLOOKUP(AE515,MonsterTable!$A:$B,MATCH(MonsterTable!$B$1,MonsterTable!$A$1:$B$1,0),0),
IF(OR(NOT(ISBLANK(AG515)),ISBLANK(AH515)),#N/A,
IF(AE515="empty","empty",
VLOOKUP(AE515,MonsterGroupTable!$A:$A,1,0)))))))</f>
        <v/>
      </c>
      <c r="AM515" s="2" t="str">
        <f>IF(AND(ISBLANK(AL515),OR(NOT(ISBLANK(AN515)),NOT(ISBLANK(AO515)))),#N/A,
IF(ISBLANK(AL515),"",
IF(AND(NOT(ISERROR(VLOOKUP(AL515,MonsterTable!$A:$B,MATCH(MonsterTable!$B$1,MonsterTable!$A$1:$B$1,0),0))),OR(ISBLANK(AN515),ISBLANK(AO515))),#N/A,
IFERROR(VLOOKUP(AL515,MonsterTable!$A:$B,MATCH(MonsterTable!$B$1,MonsterTable!$A$1:$B$1,0),0),
IF(OR(NOT(ISBLANK(AN515)),ISBLANK(AO515)),#N/A,
IF(AL515="empty","empty",
VLOOKUP(AL515,MonsterGroupTable!$A:$A,1,0)))))))</f>
        <v/>
      </c>
      <c r="AT515" s="2" t="str">
        <f>IF(AND(ISBLANK(AS515),OR(NOT(ISBLANK(AU515)),NOT(ISBLANK(AV515)))),#N/A,
IF(ISBLANK(AS515),"",
IF(AND(NOT(ISERROR(VLOOKUP(AS515,MonsterTable!$A:$B,MATCH(MonsterTable!$B$1,MonsterTable!$A$1:$B$1,0),0))),OR(ISBLANK(AU515),ISBLANK(AV515))),#N/A,
IFERROR(VLOOKUP(AS515,MonsterTable!$A:$B,MATCH(MonsterTable!$B$1,MonsterTable!$A$1:$B$1,0),0),
IF(OR(NOT(ISBLANK(AU515)),ISBLANK(AV515)),#N/A,
IF(AS515="empty","empty",
VLOOKUP(AS515,MonsterGroupTable!$A:$A,1,0)))))))</f>
        <v/>
      </c>
      <c r="BA515" s="2" t="str">
        <f>IF(AND(ISBLANK(AZ515),OR(NOT(ISBLANK(BB515)),NOT(ISBLANK(BC515)))),#N/A,
IF(ISBLANK(AZ515),"",
IF(AND(NOT(ISERROR(VLOOKUP(AZ515,MonsterTable!$A:$B,MATCH(MonsterTable!$B$1,MonsterTable!$A$1:$B$1,0),0))),OR(ISBLANK(BB515),ISBLANK(BC515))),#N/A,
IFERROR(VLOOKUP(AZ515,MonsterTable!$A:$B,MATCH(MonsterTable!$B$1,MonsterTable!$A$1:$B$1,0),0),
IF(OR(NOT(ISBLANK(BB515)),ISBLANK(BC515)),#N/A,
IF(AZ515="empty","empty",
VLOOKUP(AZ515,MonsterGroupTable!$A:$A,1,0)))))))</f>
        <v/>
      </c>
      <c r="BH515" s="2" t="str">
        <f>IF(AND(ISBLANK(BG515),OR(NOT(ISBLANK(BI515)),NOT(ISBLANK(BJ515)))),#N/A,
IF(ISBLANK(BG515),"",
IF(AND(NOT(ISERROR(VLOOKUP(BG515,MonsterTable!$A:$B,MATCH(MonsterTable!$B$1,MonsterTable!$A$1:$B$1,0),0))),OR(ISBLANK(BI515),ISBLANK(BJ515))),#N/A,
IFERROR(VLOOKUP(BG515,MonsterTable!$A:$B,MATCH(MonsterTable!$B$1,MonsterTable!$A$1:$B$1,0),0),
IF(OR(NOT(ISBLANK(BI515)),ISBLANK(BJ515)),#N/A,
IF(BG515="empty","empty",
VLOOKUP(BG515,MonsterGroupTable!$A:$A,1,0)))))))</f>
        <v/>
      </c>
      <c r="BO515" s="2" t="str">
        <f>IF(AND(ISBLANK(BN515),OR(NOT(ISBLANK(BP515)),NOT(ISBLANK(BQ515)))),#N/A,
IF(ISBLANK(BN515),"",
IF(AND(NOT(ISERROR(VLOOKUP(BN515,MonsterTable!$A:$B,MATCH(MonsterTable!$B$1,MonsterTable!$A$1:$B$1,0),0))),OR(ISBLANK(BP515),ISBLANK(BQ515))),#N/A,
IFERROR(VLOOKUP(BN515,MonsterTable!$A:$B,MATCH(MonsterTable!$B$1,MonsterTable!$A$1:$B$1,0),0),
IF(OR(NOT(ISBLANK(BP515)),ISBLANK(BQ515)),#N/A,
IF(BN515="empty","empty",
VLOOKUP(BN515,MonsterGroupTable!$A:$A,1,0)))))))</f>
        <v/>
      </c>
      <c r="BV515" s="2" t="str">
        <f>IF(AND(ISBLANK(BU515),OR(NOT(ISBLANK(BW515)),NOT(ISBLANK(BX515)))),#N/A,
IF(ISBLANK(BU515),"",
IF(AND(NOT(ISERROR(VLOOKUP(BU515,MonsterTable!$A:$B,MATCH(MonsterTable!$B$1,MonsterTable!$A$1:$B$1,0),0))),OR(ISBLANK(BW515),ISBLANK(BX515))),#N/A,
IFERROR(VLOOKUP(BU515,MonsterTable!$A:$B,MATCH(MonsterTable!$B$1,MonsterTable!$A$1:$B$1,0),0),
IF(OR(NOT(ISBLANK(BW515)),ISBLANK(BX515)),#N/A,
IF(BU515="empty","empty",
VLOOKUP(BU515,MonsterGroupTable!$A:$A,1,0)))))))</f>
        <v/>
      </c>
      <c r="CC515" s="2" t="str">
        <f>IF(AND(ISBLANK(CB515),OR(NOT(ISBLANK(CD515)),NOT(ISBLANK(CE515)))),#N/A,
IF(ISBLANK(CB515),"",
IF(AND(NOT(ISERROR(VLOOKUP(CB515,MonsterTable!$A:$B,MATCH(MonsterTable!$B$1,MonsterTable!$A$1:$B$1,0),0))),OR(ISBLANK(CD515),ISBLANK(CE515))),#N/A,
IFERROR(VLOOKUP(CB515,MonsterTable!$A:$B,MATCH(MonsterTable!$B$1,MonsterTable!$A$1:$B$1,0),0),
IF(OR(NOT(ISBLANK(CD515)),ISBLANK(CE515)),#N/A,
IF(CB515="empty","empty",
VLOOKUP(CB515,MonsterGroupTable!$A:$A,1,0)))))))</f>
        <v/>
      </c>
      <c r="CJ515" s="2" t="str">
        <f>IF(AND(ISBLANK(CI515),OR(NOT(ISBLANK(CK515)),NOT(ISBLANK(CL515)))),#N/A,
IF(ISBLANK(CI515),"",
IF(AND(NOT(ISERROR(VLOOKUP(CI515,MonsterTable!$A:$B,MATCH(MonsterTable!$B$1,MonsterTable!$A$1:$B$1,0),0))),OR(ISBLANK(CK515),ISBLANK(CL515))),#N/A,
IFERROR(VLOOKUP(CI515,MonsterTable!$A:$B,MATCH(MonsterTable!$B$1,MonsterTable!$A$1:$B$1,0),0),
IF(OR(NOT(ISBLANK(CK515)),ISBLANK(CL515)),#N/A,
IF(CI515="empty","empty",
VLOOKUP(CI515,MonsterGroupTable!$A:$A,1,0)))))))</f>
        <v/>
      </c>
    </row>
    <row r="516" spans="1:88">
      <c r="A516">
        <v>10515</v>
      </c>
      <c r="B516">
        <f t="shared" si="16"/>
        <v>1.1000000000000001</v>
      </c>
      <c r="C516">
        <f t="shared" si="16"/>
        <v>1.1000000000000001</v>
      </c>
      <c r="F516">
        <v>1680</v>
      </c>
      <c r="G516">
        <v>56175</v>
      </c>
      <c r="H516">
        <v>0</v>
      </c>
      <c r="I516">
        <v>0</v>
      </c>
      <c r="J516">
        <v>0</v>
      </c>
      <c r="K516" t="s">
        <v>28</v>
      </c>
      <c r="L516" t="s">
        <v>243</v>
      </c>
      <c r="M516" t="s">
        <v>79</v>
      </c>
      <c r="N516" t="s">
        <v>80</v>
      </c>
      <c r="O516">
        <v>0</v>
      </c>
      <c r="P516">
        <v>-4.75</v>
      </c>
      <c r="Q516">
        <v>-3.5</v>
      </c>
      <c r="R516">
        <v>4.75</v>
      </c>
      <c r="S516">
        <v>3</v>
      </c>
      <c r="T516">
        <v>-13.5</v>
      </c>
      <c r="U516">
        <v>2.5499999999999998</v>
      </c>
      <c r="V516">
        <v>-6.75</v>
      </c>
      <c r="W516" t="str">
        <f t="shared" si="17"/>
        <v>g112,5</v>
      </c>
      <c r="X516" s="1" t="s">
        <v>311</v>
      </c>
      <c r="Y516" s="2" t="str">
        <f>IF(AND(ISBLANK(X516),OR(NOT(ISBLANK(Z516)),NOT(ISBLANK(AA516)))),#N/A,
IF(ISBLANK(X516),"",
IF(AND(NOT(ISERROR(VLOOKUP(X516,MonsterTable!$A:$B,MATCH(MonsterTable!$B$1,MonsterTable!$A$1:$B$1,0),0))),OR(ISBLANK(Z516),ISBLANK(AA516))),#N/A,
IFERROR(VLOOKUP(X516,MonsterTable!$A:$B,MATCH(MonsterTable!$B$1,MonsterTable!$A$1:$B$1,0),0),
IF(OR(NOT(ISBLANK(Z516)),ISBLANK(AA516)),#N/A,
IF(X516="empty","empty",
VLOOKUP(X516,MonsterGroupTable!$A:$A,1,0)))))))</f>
        <v>g112</v>
      </c>
      <c r="AA516">
        <v>5</v>
      </c>
      <c r="AF516" s="2" t="str">
        <f>IF(AND(ISBLANK(AE516),OR(NOT(ISBLANK(AG516)),NOT(ISBLANK(AH516)))),#N/A,
IF(ISBLANK(AE516),"",
IF(AND(NOT(ISERROR(VLOOKUP(AE516,MonsterTable!$A:$B,MATCH(MonsterTable!$B$1,MonsterTable!$A$1:$B$1,0),0))),OR(ISBLANK(AG516),ISBLANK(AH516))),#N/A,
IFERROR(VLOOKUP(AE516,MonsterTable!$A:$B,MATCH(MonsterTable!$B$1,MonsterTable!$A$1:$B$1,0),0),
IF(OR(NOT(ISBLANK(AG516)),ISBLANK(AH516)),#N/A,
IF(AE516="empty","empty",
VLOOKUP(AE516,MonsterGroupTable!$A:$A,1,0)))))))</f>
        <v/>
      </c>
      <c r="AM516" s="2" t="str">
        <f>IF(AND(ISBLANK(AL516),OR(NOT(ISBLANK(AN516)),NOT(ISBLANK(AO516)))),#N/A,
IF(ISBLANK(AL516),"",
IF(AND(NOT(ISERROR(VLOOKUP(AL516,MonsterTable!$A:$B,MATCH(MonsterTable!$B$1,MonsterTable!$A$1:$B$1,0),0))),OR(ISBLANK(AN516),ISBLANK(AO516))),#N/A,
IFERROR(VLOOKUP(AL516,MonsterTable!$A:$B,MATCH(MonsterTable!$B$1,MonsterTable!$A$1:$B$1,0),0),
IF(OR(NOT(ISBLANK(AN516)),ISBLANK(AO516)),#N/A,
IF(AL516="empty","empty",
VLOOKUP(AL516,MonsterGroupTable!$A:$A,1,0)))))))</f>
        <v/>
      </c>
      <c r="AT516" s="2" t="str">
        <f>IF(AND(ISBLANK(AS516),OR(NOT(ISBLANK(AU516)),NOT(ISBLANK(AV516)))),#N/A,
IF(ISBLANK(AS516),"",
IF(AND(NOT(ISERROR(VLOOKUP(AS516,MonsterTable!$A:$B,MATCH(MonsterTable!$B$1,MonsterTable!$A$1:$B$1,0),0))),OR(ISBLANK(AU516),ISBLANK(AV516))),#N/A,
IFERROR(VLOOKUP(AS516,MonsterTable!$A:$B,MATCH(MonsterTable!$B$1,MonsterTable!$A$1:$B$1,0),0),
IF(OR(NOT(ISBLANK(AU516)),ISBLANK(AV516)),#N/A,
IF(AS516="empty","empty",
VLOOKUP(AS516,MonsterGroupTable!$A:$A,1,0)))))))</f>
        <v/>
      </c>
      <c r="BA516" s="2" t="str">
        <f>IF(AND(ISBLANK(AZ516),OR(NOT(ISBLANK(BB516)),NOT(ISBLANK(BC516)))),#N/A,
IF(ISBLANK(AZ516),"",
IF(AND(NOT(ISERROR(VLOOKUP(AZ516,MonsterTable!$A:$B,MATCH(MonsterTable!$B$1,MonsterTable!$A$1:$B$1,0),0))),OR(ISBLANK(BB516),ISBLANK(BC516))),#N/A,
IFERROR(VLOOKUP(AZ516,MonsterTable!$A:$B,MATCH(MonsterTable!$B$1,MonsterTable!$A$1:$B$1,0),0),
IF(OR(NOT(ISBLANK(BB516)),ISBLANK(BC516)),#N/A,
IF(AZ516="empty","empty",
VLOOKUP(AZ516,MonsterGroupTable!$A:$A,1,0)))))))</f>
        <v/>
      </c>
      <c r="BH516" s="2" t="str">
        <f>IF(AND(ISBLANK(BG516),OR(NOT(ISBLANK(BI516)),NOT(ISBLANK(BJ516)))),#N/A,
IF(ISBLANK(BG516),"",
IF(AND(NOT(ISERROR(VLOOKUP(BG516,MonsterTable!$A:$B,MATCH(MonsterTable!$B$1,MonsterTable!$A$1:$B$1,0),0))),OR(ISBLANK(BI516),ISBLANK(BJ516))),#N/A,
IFERROR(VLOOKUP(BG516,MonsterTable!$A:$B,MATCH(MonsterTable!$B$1,MonsterTable!$A$1:$B$1,0),0),
IF(OR(NOT(ISBLANK(BI516)),ISBLANK(BJ516)),#N/A,
IF(BG516="empty","empty",
VLOOKUP(BG516,MonsterGroupTable!$A:$A,1,0)))))))</f>
        <v/>
      </c>
      <c r="BO516" s="2" t="str">
        <f>IF(AND(ISBLANK(BN516),OR(NOT(ISBLANK(BP516)),NOT(ISBLANK(BQ516)))),#N/A,
IF(ISBLANK(BN516),"",
IF(AND(NOT(ISERROR(VLOOKUP(BN516,MonsterTable!$A:$B,MATCH(MonsterTable!$B$1,MonsterTable!$A$1:$B$1,0),0))),OR(ISBLANK(BP516),ISBLANK(BQ516))),#N/A,
IFERROR(VLOOKUP(BN516,MonsterTable!$A:$B,MATCH(MonsterTable!$B$1,MonsterTable!$A$1:$B$1,0),0),
IF(OR(NOT(ISBLANK(BP516)),ISBLANK(BQ516)),#N/A,
IF(BN516="empty","empty",
VLOOKUP(BN516,MonsterGroupTable!$A:$A,1,0)))))))</f>
        <v/>
      </c>
      <c r="BV516" s="2" t="str">
        <f>IF(AND(ISBLANK(BU516),OR(NOT(ISBLANK(BW516)),NOT(ISBLANK(BX516)))),#N/A,
IF(ISBLANK(BU516),"",
IF(AND(NOT(ISERROR(VLOOKUP(BU516,MonsterTable!$A:$B,MATCH(MonsterTable!$B$1,MonsterTable!$A$1:$B$1,0),0))),OR(ISBLANK(BW516),ISBLANK(BX516))),#N/A,
IFERROR(VLOOKUP(BU516,MonsterTable!$A:$B,MATCH(MonsterTable!$B$1,MonsterTable!$A$1:$B$1,0),0),
IF(OR(NOT(ISBLANK(BW516)),ISBLANK(BX516)),#N/A,
IF(BU516="empty","empty",
VLOOKUP(BU516,MonsterGroupTable!$A:$A,1,0)))))))</f>
        <v/>
      </c>
      <c r="CC516" s="2" t="str">
        <f>IF(AND(ISBLANK(CB516),OR(NOT(ISBLANK(CD516)),NOT(ISBLANK(CE516)))),#N/A,
IF(ISBLANK(CB516),"",
IF(AND(NOT(ISERROR(VLOOKUP(CB516,MonsterTable!$A:$B,MATCH(MonsterTable!$B$1,MonsterTable!$A$1:$B$1,0),0))),OR(ISBLANK(CD516),ISBLANK(CE516))),#N/A,
IFERROR(VLOOKUP(CB516,MonsterTable!$A:$B,MATCH(MonsterTable!$B$1,MonsterTable!$A$1:$B$1,0),0),
IF(OR(NOT(ISBLANK(CD516)),ISBLANK(CE516)),#N/A,
IF(CB516="empty","empty",
VLOOKUP(CB516,MonsterGroupTable!$A:$A,1,0)))))))</f>
        <v/>
      </c>
      <c r="CJ516" s="2" t="str">
        <f>IF(AND(ISBLANK(CI516),OR(NOT(ISBLANK(CK516)),NOT(ISBLANK(CL516)))),#N/A,
IF(ISBLANK(CI516),"",
IF(AND(NOT(ISERROR(VLOOKUP(CI516,MonsterTable!$A:$B,MATCH(MonsterTable!$B$1,MonsterTable!$A$1:$B$1,0),0))),OR(ISBLANK(CK516),ISBLANK(CL516))),#N/A,
IFERROR(VLOOKUP(CI516,MonsterTable!$A:$B,MATCH(MonsterTable!$B$1,MonsterTable!$A$1:$B$1,0),0),
IF(OR(NOT(ISBLANK(CK516)),ISBLANK(CL516)),#N/A,
IF(CI516="empty","empty",
VLOOKUP(CI516,MonsterGroupTable!$A:$A,1,0)))))))</f>
        <v/>
      </c>
    </row>
    <row r="517" spans="1:88">
      <c r="A517">
        <v>10516</v>
      </c>
      <c r="B517">
        <f t="shared" si="16"/>
        <v>1.1000000000000001</v>
      </c>
      <c r="C517">
        <f t="shared" si="16"/>
        <v>1.1000000000000001</v>
      </c>
      <c r="F517">
        <v>1680</v>
      </c>
      <c r="G517">
        <v>56427</v>
      </c>
      <c r="H517">
        <v>0</v>
      </c>
      <c r="I517">
        <v>0</v>
      </c>
      <c r="J517">
        <v>0</v>
      </c>
      <c r="K517" t="s">
        <v>28</v>
      </c>
      <c r="L517" t="s">
        <v>243</v>
      </c>
      <c r="M517" t="s">
        <v>79</v>
      </c>
      <c r="N517" t="s">
        <v>80</v>
      </c>
      <c r="O517">
        <v>0</v>
      </c>
      <c r="P517">
        <v>-4.75</v>
      </c>
      <c r="Q517">
        <v>-3.5</v>
      </c>
      <c r="R517">
        <v>4.75</v>
      </c>
      <c r="S517">
        <v>3</v>
      </c>
      <c r="T517">
        <v>-13.5</v>
      </c>
      <c r="U517">
        <v>2.5499999999999998</v>
      </c>
      <c r="V517">
        <v>-6.75</v>
      </c>
      <c r="W517" t="str">
        <f t="shared" si="17"/>
        <v>g112,5</v>
      </c>
      <c r="X517" s="1" t="s">
        <v>311</v>
      </c>
      <c r="Y517" s="2" t="str">
        <f>IF(AND(ISBLANK(X517),OR(NOT(ISBLANK(Z517)),NOT(ISBLANK(AA517)))),#N/A,
IF(ISBLANK(X517),"",
IF(AND(NOT(ISERROR(VLOOKUP(X517,MonsterTable!$A:$B,MATCH(MonsterTable!$B$1,MonsterTable!$A$1:$B$1,0),0))),OR(ISBLANK(Z517),ISBLANK(AA517))),#N/A,
IFERROR(VLOOKUP(X517,MonsterTable!$A:$B,MATCH(MonsterTable!$B$1,MonsterTable!$A$1:$B$1,0),0),
IF(OR(NOT(ISBLANK(Z517)),ISBLANK(AA517)),#N/A,
IF(X517="empty","empty",
VLOOKUP(X517,MonsterGroupTable!$A:$A,1,0)))))))</f>
        <v>g112</v>
      </c>
      <c r="AA517">
        <v>5</v>
      </c>
      <c r="AF517" s="2" t="str">
        <f>IF(AND(ISBLANK(AE517),OR(NOT(ISBLANK(AG517)),NOT(ISBLANK(AH517)))),#N/A,
IF(ISBLANK(AE517),"",
IF(AND(NOT(ISERROR(VLOOKUP(AE517,MonsterTable!$A:$B,MATCH(MonsterTable!$B$1,MonsterTable!$A$1:$B$1,0),0))),OR(ISBLANK(AG517),ISBLANK(AH517))),#N/A,
IFERROR(VLOOKUP(AE517,MonsterTable!$A:$B,MATCH(MonsterTable!$B$1,MonsterTable!$A$1:$B$1,0),0),
IF(OR(NOT(ISBLANK(AG517)),ISBLANK(AH517)),#N/A,
IF(AE517="empty","empty",
VLOOKUP(AE517,MonsterGroupTable!$A:$A,1,0)))))))</f>
        <v/>
      </c>
      <c r="AM517" s="2" t="str">
        <f>IF(AND(ISBLANK(AL517),OR(NOT(ISBLANK(AN517)),NOT(ISBLANK(AO517)))),#N/A,
IF(ISBLANK(AL517),"",
IF(AND(NOT(ISERROR(VLOOKUP(AL517,MonsterTable!$A:$B,MATCH(MonsterTable!$B$1,MonsterTable!$A$1:$B$1,0),0))),OR(ISBLANK(AN517),ISBLANK(AO517))),#N/A,
IFERROR(VLOOKUP(AL517,MonsterTable!$A:$B,MATCH(MonsterTable!$B$1,MonsterTable!$A$1:$B$1,0),0),
IF(OR(NOT(ISBLANK(AN517)),ISBLANK(AO517)),#N/A,
IF(AL517="empty","empty",
VLOOKUP(AL517,MonsterGroupTable!$A:$A,1,0)))))))</f>
        <v/>
      </c>
      <c r="AT517" s="2" t="str">
        <f>IF(AND(ISBLANK(AS517),OR(NOT(ISBLANK(AU517)),NOT(ISBLANK(AV517)))),#N/A,
IF(ISBLANK(AS517),"",
IF(AND(NOT(ISERROR(VLOOKUP(AS517,MonsterTable!$A:$B,MATCH(MonsterTable!$B$1,MonsterTable!$A$1:$B$1,0),0))),OR(ISBLANK(AU517),ISBLANK(AV517))),#N/A,
IFERROR(VLOOKUP(AS517,MonsterTable!$A:$B,MATCH(MonsterTable!$B$1,MonsterTable!$A$1:$B$1,0),0),
IF(OR(NOT(ISBLANK(AU517)),ISBLANK(AV517)),#N/A,
IF(AS517="empty","empty",
VLOOKUP(AS517,MonsterGroupTable!$A:$A,1,0)))))))</f>
        <v/>
      </c>
      <c r="BA517" s="2" t="str">
        <f>IF(AND(ISBLANK(AZ517),OR(NOT(ISBLANK(BB517)),NOT(ISBLANK(BC517)))),#N/A,
IF(ISBLANK(AZ517),"",
IF(AND(NOT(ISERROR(VLOOKUP(AZ517,MonsterTable!$A:$B,MATCH(MonsterTable!$B$1,MonsterTable!$A$1:$B$1,0),0))),OR(ISBLANK(BB517),ISBLANK(BC517))),#N/A,
IFERROR(VLOOKUP(AZ517,MonsterTable!$A:$B,MATCH(MonsterTable!$B$1,MonsterTable!$A$1:$B$1,0),0),
IF(OR(NOT(ISBLANK(BB517)),ISBLANK(BC517)),#N/A,
IF(AZ517="empty","empty",
VLOOKUP(AZ517,MonsterGroupTable!$A:$A,1,0)))))))</f>
        <v/>
      </c>
      <c r="BH517" s="2" t="str">
        <f>IF(AND(ISBLANK(BG517),OR(NOT(ISBLANK(BI517)),NOT(ISBLANK(BJ517)))),#N/A,
IF(ISBLANK(BG517),"",
IF(AND(NOT(ISERROR(VLOOKUP(BG517,MonsterTable!$A:$B,MATCH(MonsterTable!$B$1,MonsterTable!$A$1:$B$1,0),0))),OR(ISBLANK(BI517),ISBLANK(BJ517))),#N/A,
IFERROR(VLOOKUP(BG517,MonsterTable!$A:$B,MATCH(MonsterTable!$B$1,MonsterTable!$A$1:$B$1,0),0),
IF(OR(NOT(ISBLANK(BI517)),ISBLANK(BJ517)),#N/A,
IF(BG517="empty","empty",
VLOOKUP(BG517,MonsterGroupTable!$A:$A,1,0)))))))</f>
        <v/>
      </c>
      <c r="BO517" s="2" t="str">
        <f>IF(AND(ISBLANK(BN517),OR(NOT(ISBLANK(BP517)),NOT(ISBLANK(BQ517)))),#N/A,
IF(ISBLANK(BN517),"",
IF(AND(NOT(ISERROR(VLOOKUP(BN517,MonsterTable!$A:$B,MATCH(MonsterTable!$B$1,MonsterTable!$A$1:$B$1,0),0))),OR(ISBLANK(BP517),ISBLANK(BQ517))),#N/A,
IFERROR(VLOOKUP(BN517,MonsterTable!$A:$B,MATCH(MonsterTable!$B$1,MonsterTable!$A$1:$B$1,0),0),
IF(OR(NOT(ISBLANK(BP517)),ISBLANK(BQ517)),#N/A,
IF(BN517="empty","empty",
VLOOKUP(BN517,MonsterGroupTable!$A:$A,1,0)))))))</f>
        <v/>
      </c>
      <c r="BV517" s="2" t="str">
        <f>IF(AND(ISBLANK(BU517),OR(NOT(ISBLANK(BW517)),NOT(ISBLANK(BX517)))),#N/A,
IF(ISBLANK(BU517),"",
IF(AND(NOT(ISERROR(VLOOKUP(BU517,MonsterTable!$A:$B,MATCH(MonsterTable!$B$1,MonsterTable!$A$1:$B$1,0),0))),OR(ISBLANK(BW517),ISBLANK(BX517))),#N/A,
IFERROR(VLOOKUP(BU517,MonsterTable!$A:$B,MATCH(MonsterTable!$B$1,MonsterTable!$A$1:$B$1,0),0),
IF(OR(NOT(ISBLANK(BW517)),ISBLANK(BX517)),#N/A,
IF(BU517="empty","empty",
VLOOKUP(BU517,MonsterGroupTable!$A:$A,1,0)))))))</f>
        <v/>
      </c>
      <c r="CC517" s="2" t="str">
        <f>IF(AND(ISBLANK(CB517),OR(NOT(ISBLANK(CD517)),NOT(ISBLANK(CE517)))),#N/A,
IF(ISBLANK(CB517),"",
IF(AND(NOT(ISERROR(VLOOKUP(CB517,MonsterTable!$A:$B,MATCH(MonsterTable!$B$1,MonsterTable!$A$1:$B$1,0),0))),OR(ISBLANK(CD517),ISBLANK(CE517))),#N/A,
IFERROR(VLOOKUP(CB517,MonsterTable!$A:$B,MATCH(MonsterTable!$B$1,MonsterTable!$A$1:$B$1,0),0),
IF(OR(NOT(ISBLANK(CD517)),ISBLANK(CE517)),#N/A,
IF(CB517="empty","empty",
VLOOKUP(CB517,MonsterGroupTable!$A:$A,1,0)))))))</f>
        <v/>
      </c>
      <c r="CJ517" s="2" t="str">
        <f>IF(AND(ISBLANK(CI517),OR(NOT(ISBLANK(CK517)),NOT(ISBLANK(CL517)))),#N/A,
IF(ISBLANK(CI517),"",
IF(AND(NOT(ISERROR(VLOOKUP(CI517,MonsterTable!$A:$B,MATCH(MonsterTable!$B$1,MonsterTable!$A$1:$B$1,0),0))),OR(ISBLANK(CK517),ISBLANK(CL517))),#N/A,
IFERROR(VLOOKUP(CI517,MonsterTable!$A:$B,MATCH(MonsterTable!$B$1,MonsterTable!$A$1:$B$1,0),0),
IF(OR(NOT(ISBLANK(CK517)),ISBLANK(CL517)),#N/A,
IF(CI517="empty","empty",
VLOOKUP(CI517,MonsterGroupTable!$A:$A,1,0)))))))</f>
        <v/>
      </c>
    </row>
    <row r="518" spans="1:88">
      <c r="A518">
        <v>10517</v>
      </c>
      <c r="B518">
        <f t="shared" si="16"/>
        <v>1.1000000000000001</v>
      </c>
      <c r="C518">
        <f t="shared" si="16"/>
        <v>1.1000000000000001</v>
      </c>
      <c r="F518">
        <v>1680</v>
      </c>
      <c r="G518">
        <v>56679</v>
      </c>
      <c r="H518">
        <v>0</v>
      </c>
      <c r="I518">
        <v>0</v>
      </c>
      <c r="J518">
        <v>0</v>
      </c>
      <c r="K518" t="s">
        <v>28</v>
      </c>
      <c r="L518" t="s">
        <v>243</v>
      </c>
      <c r="M518" t="s">
        <v>79</v>
      </c>
      <c r="N518" t="s">
        <v>80</v>
      </c>
      <c r="O518">
        <v>0</v>
      </c>
      <c r="P518">
        <v>-4.75</v>
      </c>
      <c r="Q518">
        <v>-3.5</v>
      </c>
      <c r="R518">
        <v>4.75</v>
      </c>
      <c r="S518">
        <v>3</v>
      </c>
      <c r="T518">
        <v>-13.5</v>
      </c>
      <c r="U518">
        <v>2.5499999999999998</v>
      </c>
      <c r="V518">
        <v>-6.75</v>
      </c>
      <c r="W518" t="str">
        <f t="shared" si="17"/>
        <v>g112,5</v>
      </c>
      <c r="X518" s="1" t="s">
        <v>311</v>
      </c>
      <c r="Y518" s="2" t="str">
        <f>IF(AND(ISBLANK(X518),OR(NOT(ISBLANK(Z518)),NOT(ISBLANK(AA518)))),#N/A,
IF(ISBLANK(X518),"",
IF(AND(NOT(ISERROR(VLOOKUP(X518,MonsterTable!$A:$B,MATCH(MonsterTable!$B$1,MonsterTable!$A$1:$B$1,0),0))),OR(ISBLANK(Z518),ISBLANK(AA518))),#N/A,
IFERROR(VLOOKUP(X518,MonsterTable!$A:$B,MATCH(MonsterTable!$B$1,MonsterTable!$A$1:$B$1,0),0),
IF(OR(NOT(ISBLANK(Z518)),ISBLANK(AA518)),#N/A,
IF(X518="empty","empty",
VLOOKUP(X518,MonsterGroupTable!$A:$A,1,0)))))))</f>
        <v>g112</v>
      </c>
      <c r="AA518">
        <v>5</v>
      </c>
      <c r="AF518" s="2" t="str">
        <f>IF(AND(ISBLANK(AE518),OR(NOT(ISBLANK(AG518)),NOT(ISBLANK(AH518)))),#N/A,
IF(ISBLANK(AE518),"",
IF(AND(NOT(ISERROR(VLOOKUP(AE518,MonsterTable!$A:$B,MATCH(MonsterTable!$B$1,MonsterTable!$A$1:$B$1,0),0))),OR(ISBLANK(AG518),ISBLANK(AH518))),#N/A,
IFERROR(VLOOKUP(AE518,MonsterTable!$A:$B,MATCH(MonsterTable!$B$1,MonsterTable!$A$1:$B$1,0),0),
IF(OR(NOT(ISBLANK(AG518)),ISBLANK(AH518)),#N/A,
IF(AE518="empty","empty",
VLOOKUP(AE518,MonsterGroupTable!$A:$A,1,0)))))))</f>
        <v/>
      </c>
      <c r="AM518" s="2" t="str">
        <f>IF(AND(ISBLANK(AL518),OR(NOT(ISBLANK(AN518)),NOT(ISBLANK(AO518)))),#N/A,
IF(ISBLANK(AL518),"",
IF(AND(NOT(ISERROR(VLOOKUP(AL518,MonsterTable!$A:$B,MATCH(MonsterTable!$B$1,MonsterTable!$A$1:$B$1,0),0))),OR(ISBLANK(AN518),ISBLANK(AO518))),#N/A,
IFERROR(VLOOKUP(AL518,MonsterTable!$A:$B,MATCH(MonsterTable!$B$1,MonsterTable!$A$1:$B$1,0),0),
IF(OR(NOT(ISBLANK(AN518)),ISBLANK(AO518)),#N/A,
IF(AL518="empty","empty",
VLOOKUP(AL518,MonsterGroupTable!$A:$A,1,0)))))))</f>
        <v/>
      </c>
      <c r="AT518" s="2" t="str">
        <f>IF(AND(ISBLANK(AS518),OR(NOT(ISBLANK(AU518)),NOT(ISBLANK(AV518)))),#N/A,
IF(ISBLANK(AS518),"",
IF(AND(NOT(ISERROR(VLOOKUP(AS518,MonsterTable!$A:$B,MATCH(MonsterTable!$B$1,MonsterTable!$A$1:$B$1,0),0))),OR(ISBLANK(AU518),ISBLANK(AV518))),#N/A,
IFERROR(VLOOKUP(AS518,MonsterTable!$A:$B,MATCH(MonsterTable!$B$1,MonsterTable!$A$1:$B$1,0),0),
IF(OR(NOT(ISBLANK(AU518)),ISBLANK(AV518)),#N/A,
IF(AS518="empty","empty",
VLOOKUP(AS518,MonsterGroupTable!$A:$A,1,0)))))))</f>
        <v/>
      </c>
      <c r="BA518" s="2" t="str">
        <f>IF(AND(ISBLANK(AZ518),OR(NOT(ISBLANK(BB518)),NOT(ISBLANK(BC518)))),#N/A,
IF(ISBLANK(AZ518),"",
IF(AND(NOT(ISERROR(VLOOKUP(AZ518,MonsterTable!$A:$B,MATCH(MonsterTable!$B$1,MonsterTable!$A$1:$B$1,0),0))),OR(ISBLANK(BB518),ISBLANK(BC518))),#N/A,
IFERROR(VLOOKUP(AZ518,MonsterTable!$A:$B,MATCH(MonsterTable!$B$1,MonsterTable!$A$1:$B$1,0),0),
IF(OR(NOT(ISBLANK(BB518)),ISBLANK(BC518)),#N/A,
IF(AZ518="empty","empty",
VLOOKUP(AZ518,MonsterGroupTable!$A:$A,1,0)))))))</f>
        <v/>
      </c>
      <c r="BH518" s="2" t="str">
        <f>IF(AND(ISBLANK(BG518),OR(NOT(ISBLANK(BI518)),NOT(ISBLANK(BJ518)))),#N/A,
IF(ISBLANK(BG518),"",
IF(AND(NOT(ISERROR(VLOOKUP(BG518,MonsterTable!$A:$B,MATCH(MonsterTable!$B$1,MonsterTable!$A$1:$B$1,0),0))),OR(ISBLANK(BI518),ISBLANK(BJ518))),#N/A,
IFERROR(VLOOKUP(BG518,MonsterTable!$A:$B,MATCH(MonsterTable!$B$1,MonsterTable!$A$1:$B$1,0),0),
IF(OR(NOT(ISBLANK(BI518)),ISBLANK(BJ518)),#N/A,
IF(BG518="empty","empty",
VLOOKUP(BG518,MonsterGroupTable!$A:$A,1,0)))))))</f>
        <v/>
      </c>
      <c r="BO518" s="2" t="str">
        <f>IF(AND(ISBLANK(BN518),OR(NOT(ISBLANK(BP518)),NOT(ISBLANK(BQ518)))),#N/A,
IF(ISBLANK(BN518),"",
IF(AND(NOT(ISERROR(VLOOKUP(BN518,MonsterTable!$A:$B,MATCH(MonsterTable!$B$1,MonsterTable!$A$1:$B$1,0),0))),OR(ISBLANK(BP518),ISBLANK(BQ518))),#N/A,
IFERROR(VLOOKUP(BN518,MonsterTable!$A:$B,MATCH(MonsterTable!$B$1,MonsterTable!$A$1:$B$1,0),0),
IF(OR(NOT(ISBLANK(BP518)),ISBLANK(BQ518)),#N/A,
IF(BN518="empty","empty",
VLOOKUP(BN518,MonsterGroupTable!$A:$A,1,0)))))))</f>
        <v/>
      </c>
      <c r="BV518" s="2" t="str">
        <f>IF(AND(ISBLANK(BU518),OR(NOT(ISBLANK(BW518)),NOT(ISBLANK(BX518)))),#N/A,
IF(ISBLANK(BU518),"",
IF(AND(NOT(ISERROR(VLOOKUP(BU518,MonsterTable!$A:$B,MATCH(MonsterTable!$B$1,MonsterTable!$A$1:$B$1,0),0))),OR(ISBLANK(BW518),ISBLANK(BX518))),#N/A,
IFERROR(VLOOKUP(BU518,MonsterTable!$A:$B,MATCH(MonsterTable!$B$1,MonsterTable!$A$1:$B$1,0),0),
IF(OR(NOT(ISBLANK(BW518)),ISBLANK(BX518)),#N/A,
IF(BU518="empty","empty",
VLOOKUP(BU518,MonsterGroupTable!$A:$A,1,0)))))))</f>
        <v/>
      </c>
      <c r="CC518" s="2" t="str">
        <f>IF(AND(ISBLANK(CB518),OR(NOT(ISBLANK(CD518)),NOT(ISBLANK(CE518)))),#N/A,
IF(ISBLANK(CB518),"",
IF(AND(NOT(ISERROR(VLOOKUP(CB518,MonsterTable!$A:$B,MATCH(MonsterTable!$B$1,MonsterTable!$A$1:$B$1,0),0))),OR(ISBLANK(CD518),ISBLANK(CE518))),#N/A,
IFERROR(VLOOKUP(CB518,MonsterTable!$A:$B,MATCH(MonsterTable!$B$1,MonsterTable!$A$1:$B$1,0),0),
IF(OR(NOT(ISBLANK(CD518)),ISBLANK(CE518)),#N/A,
IF(CB518="empty","empty",
VLOOKUP(CB518,MonsterGroupTable!$A:$A,1,0)))))))</f>
        <v/>
      </c>
      <c r="CJ518" s="2" t="str">
        <f>IF(AND(ISBLANK(CI518),OR(NOT(ISBLANK(CK518)),NOT(ISBLANK(CL518)))),#N/A,
IF(ISBLANK(CI518),"",
IF(AND(NOT(ISERROR(VLOOKUP(CI518,MonsterTable!$A:$B,MATCH(MonsterTable!$B$1,MonsterTable!$A$1:$B$1,0),0))),OR(ISBLANK(CK518),ISBLANK(CL518))),#N/A,
IFERROR(VLOOKUP(CI518,MonsterTable!$A:$B,MATCH(MonsterTable!$B$1,MonsterTable!$A$1:$B$1,0),0),
IF(OR(NOT(ISBLANK(CK518)),ISBLANK(CL518)),#N/A,
IF(CI518="empty","empty",
VLOOKUP(CI518,MonsterGroupTable!$A:$A,1,0)))))))</f>
        <v/>
      </c>
    </row>
    <row r="519" spans="1:88">
      <c r="A519">
        <v>10518</v>
      </c>
      <c r="B519">
        <f t="shared" si="16"/>
        <v>1.1000000000000001</v>
      </c>
      <c r="C519">
        <f t="shared" si="16"/>
        <v>1.1000000000000001</v>
      </c>
      <c r="F519">
        <v>1680</v>
      </c>
      <c r="G519">
        <v>56931</v>
      </c>
      <c r="H519">
        <v>0</v>
      </c>
      <c r="I519">
        <v>0</v>
      </c>
      <c r="J519">
        <v>0</v>
      </c>
      <c r="K519" t="s">
        <v>28</v>
      </c>
      <c r="L519" t="s">
        <v>243</v>
      </c>
      <c r="M519" t="s">
        <v>79</v>
      </c>
      <c r="N519" t="s">
        <v>80</v>
      </c>
      <c r="O519">
        <v>0</v>
      </c>
      <c r="P519">
        <v>-4.75</v>
      </c>
      <c r="Q519">
        <v>-3.5</v>
      </c>
      <c r="R519">
        <v>4.75</v>
      </c>
      <c r="S519">
        <v>3</v>
      </c>
      <c r="T519">
        <v>-13.5</v>
      </c>
      <c r="U519">
        <v>2.5499999999999998</v>
      </c>
      <c r="V519">
        <v>-6.75</v>
      </c>
      <c r="W519" t="str">
        <f t="shared" si="17"/>
        <v>g112,5</v>
      </c>
      <c r="X519" s="1" t="s">
        <v>311</v>
      </c>
      <c r="Y519" s="2" t="str">
        <f>IF(AND(ISBLANK(X519),OR(NOT(ISBLANK(Z519)),NOT(ISBLANK(AA519)))),#N/A,
IF(ISBLANK(X519),"",
IF(AND(NOT(ISERROR(VLOOKUP(X519,MonsterTable!$A:$B,MATCH(MonsterTable!$B$1,MonsterTable!$A$1:$B$1,0),0))),OR(ISBLANK(Z519),ISBLANK(AA519))),#N/A,
IFERROR(VLOOKUP(X519,MonsterTable!$A:$B,MATCH(MonsterTable!$B$1,MonsterTable!$A$1:$B$1,0),0),
IF(OR(NOT(ISBLANK(Z519)),ISBLANK(AA519)),#N/A,
IF(X519="empty","empty",
VLOOKUP(X519,MonsterGroupTable!$A:$A,1,0)))))))</f>
        <v>g112</v>
      </c>
      <c r="AA519">
        <v>5</v>
      </c>
      <c r="AF519" s="2" t="str">
        <f>IF(AND(ISBLANK(AE519),OR(NOT(ISBLANK(AG519)),NOT(ISBLANK(AH519)))),#N/A,
IF(ISBLANK(AE519),"",
IF(AND(NOT(ISERROR(VLOOKUP(AE519,MonsterTable!$A:$B,MATCH(MonsterTable!$B$1,MonsterTable!$A$1:$B$1,0),0))),OR(ISBLANK(AG519),ISBLANK(AH519))),#N/A,
IFERROR(VLOOKUP(AE519,MonsterTable!$A:$B,MATCH(MonsterTable!$B$1,MonsterTable!$A$1:$B$1,0),0),
IF(OR(NOT(ISBLANK(AG519)),ISBLANK(AH519)),#N/A,
IF(AE519="empty","empty",
VLOOKUP(AE519,MonsterGroupTable!$A:$A,1,0)))))))</f>
        <v/>
      </c>
      <c r="AM519" s="2" t="str">
        <f>IF(AND(ISBLANK(AL519),OR(NOT(ISBLANK(AN519)),NOT(ISBLANK(AO519)))),#N/A,
IF(ISBLANK(AL519),"",
IF(AND(NOT(ISERROR(VLOOKUP(AL519,MonsterTable!$A:$B,MATCH(MonsterTable!$B$1,MonsterTable!$A$1:$B$1,0),0))),OR(ISBLANK(AN519),ISBLANK(AO519))),#N/A,
IFERROR(VLOOKUP(AL519,MonsterTable!$A:$B,MATCH(MonsterTable!$B$1,MonsterTable!$A$1:$B$1,0),0),
IF(OR(NOT(ISBLANK(AN519)),ISBLANK(AO519)),#N/A,
IF(AL519="empty","empty",
VLOOKUP(AL519,MonsterGroupTable!$A:$A,1,0)))))))</f>
        <v/>
      </c>
      <c r="AT519" s="2" t="str">
        <f>IF(AND(ISBLANK(AS519),OR(NOT(ISBLANK(AU519)),NOT(ISBLANK(AV519)))),#N/A,
IF(ISBLANK(AS519),"",
IF(AND(NOT(ISERROR(VLOOKUP(AS519,MonsterTable!$A:$B,MATCH(MonsterTable!$B$1,MonsterTable!$A$1:$B$1,0),0))),OR(ISBLANK(AU519),ISBLANK(AV519))),#N/A,
IFERROR(VLOOKUP(AS519,MonsterTable!$A:$B,MATCH(MonsterTable!$B$1,MonsterTable!$A$1:$B$1,0),0),
IF(OR(NOT(ISBLANK(AU519)),ISBLANK(AV519)),#N/A,
IF(AS519="empty","empty",
VLOOKUP(AS519,MonsterGroupTable!$A:$A,1,0)))))))</f>
        <v/>
      </c>
      <c r="BA519" s="2" t="str">
        <f>IF(AND(ISBLANK(AZ519),OR(NOT(ISBLANK(BB519)),NOT(ISBLANK(BC519)))),#N/A,
IF(ISBLANK(AZ519),"",
IF(AND(NOT(ISERROR(VLOOKUP(AZ519,MonsterTable!$A:$B,MATCH(MonsterTable!$B$1,MonsterTable!$A$1:$B$1,0),0))),OR(ISBLANK(BB519),ISBLANK(BC519))),#N/A,
IFERROR(VLOOKUP(AZ519,MonsterTable!$A:$B,MATCH(MonsterTable!$B$1,MonsterTable!$A$1:$B$1,0),0),
IF(OR(NOT(ISBLANK(BB519)),ISBLANK(BC519)),#N/A,
IF(AZ519="empty","empty",
VLOOKUP(AZ519,MonsterGroupTable!$A:$A,1,0)))))))</f>
        <v/>
      </c>
      <c r="BH519" s="2" t="str">
        <f>IF(AND(ISBLANK(BG519),OR(NOT(ISBLANK(BI519)),NOT(ISBLANK(BJ519)))),#N/A,
IF(ISBLANK(BG519),"",
IF(AND(NOT(ISERROR(VLOOKUP(BG519,MonsterTable!$A:$B,MATCH(MonsterTable!$B$1,MonsterTable!$A$1:$B$1,0),0))),OR(ISBLANK(BI519),ISBLANK(BJ519))),#N/A,
IFERROR(VLOOKUP(BG519,MonsterTable!$A:$B,MATCH(MonsterTable!$B$1,MonsterTable!$A$1:$B$1,0),0),
IF(OR(NOT(ISBLANK(BI519)),ISBLANK(BJ519)),#N/A,
IF(BG519="empty","empty",
VLOOKUP(BG519,MonsterGroupTable!$A:$A,1,0)))))))</f>
        <v/>
      </c>
      <c r="BO519" s="2" t="str">
        <f>IF(AND(ISBLANK(BN519),OR(NOT(ISBLANK(BP519)),NOT(ISBLANK(BQ519)))),#N/A,
IF(ISBLANK(BN519),"",
IF(AND(NOT(ISERROR(VLOOKUP(BN519,MonsterTable!$A:$B,MATCH(MonsterTable!$B$1,MonsterTable!$A$1:$B$1,0),0))),OR(ISBLANK(BP519),ISBLANK(BQ519))),#N/A,
IFERROR(VLOOKUP(BN519,MonsterTable!$A:$B,MATCH(MonsterTable!$B$1,MonsterTable!$A$1:$B$1,0),0),
IF(OR(NOT(ISBLANK(BP519)),ISBLANK(BQ519)),#N/A,
IF(BN519="empty","empty",
VLOOKUP(BN519,MonsterGroupTable!$A:$A,1,0)))))))</f>
        <v/>
      </c>
      <c r="BV519" s="2" t="str">
        <f>IF(AND(ISBLANK(BU519),OR(NOT(ISBLANK(BW519)),NOT(ISBLANK(BX519)))),#N/A,
IF(ISBLANK(BU519),"",
IF(AND(NOT(ISERROR(VLOOKUP(BU519,MonsterTable!$A:$B,MATCH(MonsterTable!$B$1,MonsterTable!$A$1:$B$1,0),0))),OR(ISBLANK(BW519),ISBLANK(BX519))),#N/A,
IFERROR(VLOOKUP(BU519,MonsterTable!$A:$B,MATCH(MonsterTable!$B$1,MonsterTable!$A$1:$B$1,0),0),
IF(OR(NOT(ISBLANK(BW519)),ISBLANK(BX519)),#N/A,
IF(BU519="empty","empty",
VLOOKUP(BU519,MonsterGroupTable!$A:$A,1,0)))))))</f>
        <v/>
      </c>
      <c r="CC519" s="2" t="str">
        <f>IF(AND(ISBLANK(CB519),OR(NOT(ISBLANK(CD519)),NOT(ISBLANK(CE519)))),#N/A,
IF(ISBLANK(CB519),"",
IF(AND(NOT(ISERROR(VLOOKUP(CB519,MonsterTable!$A:$B,MATCH(MonsterTable!$B$1,MonsterTable!$A$1:$B$1,0),0))),OR(ISBLANK(CD519),ISBLANK(CE519))),#N/A,
IFERROR(VLOOKUP(CB519,MonsterTable!$A:$B,MATCH(MonsterTable!$B$1,MonsterTable!$A$1:$B$1,0),0),
IF(OR(NOT(ISBLANK(CD519)),ISBLANK(CE519)),#N/A,
IF(CB519="empty","empty",
VLOOKUP(CB519,MonsterGroupTable!$A:$A,1,0)))))))</f>
        <v/>
      </c>
      <c r="CJ519" s="2" t="str">
        <f>IF(AND(ISBLANK(CI519),OR(NOT(ISBLANK(CK519)),NOT(ISBLANK(CL519)))),#N/A,
IF(ISBLANK(CI519),"",
IF(AND(NOT(ISERROR(VLOOKUP(CI519,MonsterTable!$A:$B,MATCH(MonsterTable!$B$1,MonsterTable!$A$1:$B$1,0),0))),OR(ISBLANK(CK519),ISBLANK(CL519))),#N/A,
IFERROR(VLOOKUP(CI519,MonsterTable!$A:$B,MATCH(MonsterTable!$B$1,MonsterTable!$A$1:$B$1,0),0),
IF(OR(NOT(ISBLANK(CK519)),ISBLANK(CL519)),#N/A,
IF(CI519="empty","empty",
VLOOKUP(CI519,MonsterGroupTable!$A:$A,1,0)))))))</f>
        <v/>
      </c>
    </row>
    <row r="520" spans="1:88">
      <c r="A520">
        <v>10519</v>
      </c>
      <c r="B520">
        <f t="shared" si="16"/>
        <v>1.1000000000000001</v>
      </c>
      <c r="C520">
        <f t="shared" si="16"/>
        <v>1.1000000000000001</v>
      </c>
      <c r="F520">
        <v>1680</v>
      </c>
      <c r="G520">
        <v>57183</v>
      </c>
      <c r="H520">
        <v>0</v>
      </c>
      <c r="I520">
        <v>0</v>
      </c>
      <c r="J520">
        <v>0</v>
      </c>
      <c r="K520" t="s">
        <v>28</v>
      </c>
      <c r="L520" t="s">
        <v>243</v>
      </c>
      <c r="M520" t="s">
        <v>79</v>
      </c>
      <c r="N520" t="s">
        <v>80</v>
      </c>
      <c r="O520">
        <v>0</v>
      </c>
      <c r="P520">
        <v>-4.75</v>
      </c>
      <c r="Q520">
        <v>-3.5</v>
      </c>
      <c r="R520">
        <v>4.75</v>
      </c>
      <c r="S520">
        <v>3</v>
      </c>
      <c r="T520">
        <v>-13.5</v>
      </c>
      <c r="U520">
        <v>2.5499999999999998</v>
      </c>
      <c r="V520">
        <v>-6.75</v>
      </c>
      <c r="W520" t="str">
        <f t="shared" si="17"/>
        <v>g112,5</v>
      </c>
      <c r="X520" s="1" t="s">
        <v>311</v>
      </c>
      <c r="Y520" s="2" t="str">
        <f>IF(AND(ISBLANK(X520),OR(NOT(ISBLANK(Z520)),NOT(ISBLANK(AA520)))),#N/A,
IF(ISBLANK(X520),"",
IF(AND(NOT(ISERROR(VLOOKUP(X520,MonsterTable!$A:$B,MATCH(MonsterTable!$B$1,MonsterTable!$A$1:$B$1,0),0))),OR(ISBLANK(Z520),ISBLANK(AA520))),#N/A,
IFERROR(VLOOKUP(X520,MonsterTable!$A:$B,MATCH(MonsterTable!$B$1,MonsterTable!$A$1:$B$1,0),0),
IF(OR(NOT(ISBLANK(Z520)),ISBLANK(AA520)),#N/A,
IF(X520="empty","empty",
VLOOKUP(X520,MonsterGroupTable!$A:$A,1,0)))))))</f>
        <v>g112</v>
      </c>
      <c r="AA520">
        <v>5</v>
      </c>
      <c r="AF520" s="2" t="str">
        <f>IF(AND(ISBLANK(AE520),OR(NOT(ISBLANK(AG520)),NOT(ISBLANK(AH520)))),#N/A,
IF(ISBLANK(AE520),"",
IF(AND(NOT(ISERROR(VLOOKUP(AE520,MonsterTable!$A:$B,MATCH(MonsterTable!$B$1,MonsterTable!$A$1:$B$1,0),0))),OR(ISBLANK(AG520),ISBLANK(AH520))),#N/A,
IFERROR(VLOOKUP(AE520,MonsterTable!$A:$B,MATCH(MonsterTable!$B$1,MonsterTable!$A$1:$B$1,0),0),
IF(OR(NOT(ISBLANK(AG520)),ISBLANK(AH520)),#N/A,
IF(AE520="empty","empty",
VLOOKUP(AE520,MonsterGroupTable!$A:$A,1,0)))))))</f>
        <v/>
      </c>
      <c r="AM520" s="2" t="str">
        <f>IF(AND(ISBLANK(AL520),OR(NOT(ISBLANK(AN520)),NOT(ISBLANK(AO520)))),#N/A,
IF(ISBLANK(AL520),"",
IF(AND(NOT(ISERROR(VLOOKUP(AL520,MonsterTable!$A:$B,MATCH(MonsterTable!$B$1,MonsterTable!$A$1:$B$1,0),0))),OR(ISBLANK(AN520),ISBLANK(AO520))),#N/A,
IFERROR(VLOOKUP(AL520,MonsterTable!$A:$B,MATCH(MonsterTable!$B$1,MonsterTable!$A$1:$B$1,0),0),
IF(OR(NOT(ISBLANK(AN520)),ISBLANK(AO520)),#N/A,
IF(AL520="empty","empty",
VLOOKUP(AL520,MonsterGroupTable!$A:$A,1,0)))))))</f>
        <v/>
      </c>
      <c r="AT520" s="2" t="str">
        <f>IF(AND(ISBLANK(AS520),OR(NOT(ISBLANK(AU520)),NOT(ISBLANK(AV520)))),#N/A,
IF(ISBLANK(AS520),"",
IF(AND(NOT(ISERROR(VLOOKUP(AS520,MonsterTable!$A:$B,MATCH(MonsterTable!$B$1,MonsterTable!$A$1:$B$1,0),0))),OR(ISBLANK(AU520),ISBLANK(AV520))),#N/A,
IFERROR(VLOOKUP(AS520,MonsterTable!$A:$B,MATCH(MonsterTable!$B$1,MonsterTable!$A$1:$B$1,0),0),
IF(OR(NOT(ISBLANK(AU520)),ISBLANK(AV520)),#N/A,
IF(AS520="empty","empty",
VLOOKUP(AS520,MonsterGroupTable!$A:$A,1,0)))))))</f>
        <v/>
      </c>
      <c r="BA520" s="2" t="str">
        <f>IF(AND(ISBLANK(AZ520),OR(NOT(ISBLANK(BB520)),NOT(ISBLANK(BC520)))),#N/A,
IF(ISBLANK(AZ520),"",
IF(AND(NOT(ISERROR(VLOOKUP(AZ520,MonsterTable!$A:$B,MATCH(MonsterTable!$B$1,MonsterTable!$A$1:$B$1,0),0))),OR(ISBLANK(BB520),ISBLANK(BC520))),#N/A,
IFERROR(VLOOKUP(AZ520,MonsterTable!$A:$B,MATCH(MonsterTable!$B$1,MonsterTable!$A$1:$B$1,0),0),
IF(OR(NOT(ISBLANK(BB520)),ISBLANK(BC520)),#N/A,
IF(AZ520="empty","empty",
VLOOKUP(AZ520,MonsterGroupTable!$A:$A,1,0)))))))</f>
        <v/>
      </c>
      <c r="BH520" s="2" t="str">
        <f>IF(AND(ISBLANK(BG520),OR(NOT(ISBLANK(BI520)),NOT(ISBLANK(BJ520)))),#N/A,
IF(ISBLANK(BG520),"",
IF(AND(NOT(ISERROR(VLOOKUP(BG520,MonsterTable!$A:$B,MATCH(MonsterTable!$B$1,MonsterTable!$A$1:$B$1,0),0))),OR(ISBLANK(BI520),ISBLANK(BJ520))),#N/A,
IFERROR(VLOOKUP(BG520,MonsterTable!$A:$B,MATCH(MonsterTable!$B$1,MonsterTable!$A$1:$B$1,0),0),
IF(OR(NOT(ISBLANK(BI520)),ISBLANK(BJ520)),#N/A,
IF(BG520="empty","empty",
VLOOKUP(BG520,MonsterGroupTable!$A:$A,1,0)))))))</f>
        <v/>
      </c>
      <c r="BO520" s="2" t="str">
        <f>IF(AND(ISBLANK(BN520),OR(NOT(ISBLANK(BP520)),NOT(ISBLANK(BQ520)))),#N/A,
IF(ISBLANK(BN520),"",
IF(AND(NOT(ISERROR(VLOOKUP(BN520,MonsterTable!$A:$B,MATCH(MonsterTable!$B$1,MonsterTable!$A$1:$B$1,0),0))),OR(ISBLANK(BP520),ISBLANK(BQ520))),#N/A,
IFERROR(VLOOKUP(BN520,MonsterTable!$A:$B,MATCH(MonsterTable!$B$1,MonsterTable!$A$1:$B$1,0),0),
IF(OR(NOT(ISBLANK(BP520)),ISBLANK(BQ520)),#N/A,
IF(BN520="empty","empty",
VLOOKUP(BN520,MonsterGroupTable!$A:$A,1,0)))))))</f>
        <v/>
      </c>
      <c r="BV520" s="2" t="str">
        <f>IF(AND(ISBLANK(BU520),OR(NOT(ISBLANK(BW520)),NOT(ISBLANK(BX520)))),#N/A,
IF(ISBLANK(BU520),"",
IF(AND(NOT(ISERROR(VLOOKUP(BU520,MonsterTable!$A:$B,MATCH(MonsterTable!$B$1,MonsterTable!$A$1:$B$1,0),0))),OR(ISBLANK(BW520),ISBLANK(BX520))),#N/A,
IFERROR(VLOOKUP(BU520,MonsterTable!$A:$B,MATCH(MonsterTable!$B$1,MonsterTable!$A$1:$B$1,0),0),
IF(OR(NOT(ISBLANK(BW520)),ISBLANK(BX520)),#N/A,
IF(BU520="empty","empty",
VLOOKUP(BU520,MonsterGroupTable!$A:$A,1,0)))))))</f>
        <v/>
      </c>
      <c r="CC520" s="2" t="str">
        <f>IF(AND(ISBLANK(CB520),OR(NOT(ISBLANK(CD520)),NOT(ISBLANK(CE520)))),#N/A,
IF(ISBLANK(CB520),"",
IF(AND(NOT(ISERROR(VLOOKUP(CB520,MonsterTable!$A:$B,MATCH(MonsterTable!$B$1,MonsterTable!$A$1:$B$1,0),0))),OR(ISBLANK(CD520),ISBLANK(CE520))),#N/A,
IFERROR(VLOOKUP(CB520,MonsterTable!$A:$B,MATCH(MonsterTable!$B$1,MonsterTable!$A$1:$B$1,0),0),
IF(OR(NOT(ISBLANK(CD520)),ISBLANK(CE520)),#N/A,
IF(CB520="empty","empty",
VLOOKUP(CB520,MonsterGroupTable!$A:$A,1,0)))))))</f>
        <v/>
      </c>
      <c r="CJ520" s="2" t="str">
        <f>IF(AND(ISBLANK(CI520),OR(NOT(ISBLANK(CK520)),NOT(ISBLANK(CL520)))),#N/A,
IF(ISBLANK(CI520),"",
IF(AND(NOT(ISERROR(VLOOKUP(CI520,MonsterTable!$A:$B,MATCH(MonsterTable!$B$1,MonsterTable!$A$1:$B$1,0),0))),OR(ISBLANK(CK520),ISBLANK(CL520))),#N/A,
IFERROR(VLOOKUP(CI520,MonsterTable!$A:$B,MATCH(MonsterTable!$B$1,MonsterTable!$A$1:$B$1,0),0),
IF(OR(NOT(ISBLANK(CK520)),ISBLANK(CL520)),#N/A,
IF(CI520="empty","empty",
VLOOKUP(CI520,MonsterGroupTable!$A:$A,1,0)))))))</f>
        <v/>
      </c>
    </row>
    <row r="521" spans="1:88">
      <c r="A521">
        <v>10520</v>
      </c>
      <c r="B521">
        <f t="shared" si="16"/>
        <v>1.2</v>
      </c>
      <c r="C521">
        <f t="shared" si="16"/>
        <v>1.1000000000000001</v>
      </c>
      <c r="F521">
        <v>1680</v>
      </c>
      <c r="G521">
        <v>57435</v>
      </c>
      <c r="H521">
        <v>0</v>
      </c>
      <c r="I521">
        <v>0</v>
      </c>
      <c r="J521">
        <v>0</v>
      </c>
      <c r="K521" t="s">
        <v>28</v>
      </c>
      <c r="L521" t="s">
        <v>243</v>
      </c>
      <c r="M521" t="s">
        <v>79</v>
      </c>
      <c r="N521" t="s">
        <v>80</v>
      </c>
      <c r="O521">
        <v>0</v>
      </c>
      <c r="P521">
        <v>-4.75</v>
      </c>
      <c r="Q521">
        <v>-3.5</v>
      </c>
      <c r="R521">
        <v>4.75</v>
      </c>
      <c r="S521">
        <v>3</v>
      </c>
      <c r="T521">
        <v>-13.5</v>
      </c>
      <c r="U521">
        <v>2.5499999999999998</v>
      </c>
      <c r="V521">
        <v>-6.75</v>
      </c>
      <c r="W521" t="str">
        <f t="shared" si="17"/>
        <v>g112,5</v>
      </c>
      <c r="X521" s="1" t="s">
        <v>311</v>
      </c>
      <c r="Y521" s="2" t="str">
        <f>IF(AND(ISBLANK(X521),OR(NOT(ISBLANK(Z521)),NOT(ISBLANK(AA521)))),#N/A,
IF(ISBLANK(X521),"",
IF(AND(NOT(ISERROR(VLOOKUP(X521,MonsterTable!$A:$B,MATCH(MonsterTable!$B$1,MonsterTable!$A$1:$B$1,0),0))),OR(ISBLANK(Z521),ISBLANK(AA521))),#N/A,
IFERROR(VLOOKUP(X521,MonsterTable!$A:$B,MATCH(MonsterTable!$B$1,MonsterTable!$A$1:$B$1,0),0),
IF(OR(NOT(ISBLANK(Z521)),ISBLANK(AA521)),#N/A,
IF(X521="empty","empty",
VLOOKUP(X521,MonsterGroupTable!$A:$A,1,0)))))))</f>
        <v>g112</v>
      </c>
      <c r="AA521">
        <v>5</v>
      </c>
      <c r="AF521" s="2" t="str">
        <f>IF(AND(ISBLANK(AE521),OR(NOT(ISBLANK(AG521)),NOT(ISBLANK(AH521)))),#N/A,
IF(ISBLANK(AE521),"",
IF(AND(NOT(ISERROR(VLOOKUP(AE521,MonsterTable!$A:$B,MATCH(MonsterTable!$B$1,MonsterTable!$A$1:$B$1,0),0))),OR(ISBLANK(AG521),ISBLANK(AH521))),#N/A,
IFERROR(VLOOKUP(AE521,MonsterTable!$A:$B,MATCH(MonsterTable!$B$1,MonsterTable!$A$1:$B$1,0),0),
IF(OR(NOT(ISBLANK(AG521)),ISBLANK(AH521)),#N/A,
IF(AE521="empty","empty",
VLOOKUP(AE521,MonsterGroupTable!$A:$A,1,0)))))))</f>
        <v/>
      </c>
      <c r="AM521" s="2" t="str">
        <f>IF(AND(ISBLANK(AL521),OR(NOT(ISBLANK(AN521)),NOT(ISBLANK(AO521)))),#N/A,
IF(ISBLANK(AL521),"",
IF(AND(NOT(ISERROR(VLOOKUP(AL521,MonsterTable!$A:$B,MATCH(MonsterTable!$B$1,MonsterTable!$A$1:$B$1,0),0))),OR(ISBLANK(AN521),ISBLANK(AO521))),#N/A,
IFERROR(VLOOKUP(AL521,MonsterTable!$A:$B,MATCH(MonsterTable!$B$1,MonsterTable!$A$1:$B$1,0),0),
IF(OR(NOT(ISBLANK(AN521)),ISBLANK(AO521)),#N/A,
IF(AL521="empty","empty",
VLOOKUP(AL521,MonsterGroupTable!$A:$A,1,0)))))))</f>
        <v/>
      </c>
      <c r="AT521" s="2" t="str">
        <f>IF(AND(ISBLANK(AS521),OR(NOT(ISBLANK(AU521)),NOT(ISBLANK(AV521)))),#N/A,
IF(ISBLANK(AS521),"",
IF(AND(NOT(ISERROR(VLOOKUP(AS521,MonsterTable!$A:$B,MATCH(MonsterTable!$B$1,MonsterTable!$A$1:$B$1,0),0))),OR(ISBLANK(AU521),ISBLANK(AV521))),#N/A,
IFERROR(VLOOKUP(AS521,MonsterTable!$A:$B,MATCH(MonsterTable!$B$1,MonsterTable!$A$1:$B$1,0),0),
IF(OR(NOT(ISBLANK(AU521)),ISBLANK(AV521)),#N/A,
IF(AS521="empty","empty",
VLOOKUP(AS521,MonsterGroupTable!$A:$A,1,0)))))))</f>
        <v/>
      </c>
      <c r="BA521" s="2" t="str">
        <f>IF(AND(ISBLANK(AZ521),OR(NOT(ISBLANK(BB521)),NOT(ISBLANK(BC521)))),#N/A,
IF(ISBLANK(AZ521),"",
IF(AND(NOT(ISERROR(VLOOKUP(AZ521,MonsterTable!$A:$B,MATCH(MonsterTable!$B$1,MonsterTable!$A$1:$B$1,0),0))),OR(ISBLANK(BB521),ISBLANK(BC521))),#N/A,
IFERROR(VLOOKUP(AZ521,MonsterTable!$A:$B,MATCH(MonsterTable!$B$1,MonsterTable!$A$1:$B$1,0),0),
IF(OR(NOT(ISBLANK(BB521)),ISBLANK(BC521)),#N/A,
IF(AZ521="empty","empty",
VLOOKUP(AZ521,MonsterGroupTable!$A:$A,1,0)))))))</f>
        <v/>
      </c>
      <c r="BH521" s="2" t="str">
        <f>IF(AND(ISBLANK(BG521),OR(NOT(ISBLANK(BI521)),NOT(ISBLANK(BJ521)))),#N/A,
IF(ISBLANK(BG521),"",
IF(AND(NOT(ISERROR(VLOOKUP(BG521,MonsterTable!$A:$B,MATCH(MonsterTable!$B$1,MonsterTable!$A$1:$B$1,0),0))),OR(ISBLANK(BI521),ISBLANK(BJ521))),#N/A,
IFERROR(VLOOKUP(BG521,MonsterTable!$A:$B,MATCH(MonsterTable!$B$1,MonsterTable!$A$1:$B$1,0),0),
IF(OR(NOT(ISBLANK(BI521)),ISBLANK(BJ521)),#N/A,
IF(BG521="empty","empty",
VLOOKUP(BG521,MonsterGroupTable!$A:$A,1,0)))))))</f>
        <v/>
      </c>
      <c r="BO521" s="2" t="str">
        <f>IF(AND(ISBLANK(BN521),OR(NOT(ISBLANK(BP521)),NOT(ISBLANK(BQ521)))),#N/A,
IF(ISBLANK(BN521),"",
IF(AND(NOT(ISERROR(VLOOKUP(BN521,MonsterTable!$A:$B,MATCH(MonsterTable!$B$1,MonsterTable!$A$1:$B$1,0),0))),OR(ISBLANK(BP521),ISBLANK(BQ521))),#N/A,
IFERROR(VLOOKUP(BN521,MonsterTable!$A:$B,MATCH(MonsterTable!$B$1,MonsterTable!$A$1:$B$1,0),0),
IF(OR(NOT(ISBLANK(BP521)),ISBLANK(BQ521)),#N/A,
IF(BN521="empty","empty",
VLOOKUP(BN521,MonsterGroupTable!$A:$A,1,0)))))))</f>
        <v/>
      </c>
      <c r="BV521" s="2" t="str">
        <f>IF(AND(ISBLANK(BU521),OR(NOT(ISBLANK(BW521)),NOT(ISBLANK(BX521)))),#N/A,
IF(ISBLANK(BU521),"",
IF(AND(NOT(ISERROR(VLOOKUP(BU521,MonsterTable!$A:$B,MATCH(MonsterTable!$B$1,MonsterTable!$A$1:$B$1,0),0))),OR(ISBLANK(BW521),ISBLANK(BX521))),#N/A,
IFERROR(VLOOKUP(BU521,MonsterTable!$A:$B,MATCH(MonsterTable!$B$1,MonsterTable!$A$1:$B$1,0),0),
IF(OR(NOT(ISBLANK(BW521)),ISBLANK(BX521)),#N/A,
IF(BU521="empty","empty",
VLOOKUP(BU521,MonsterGroupTable!$A:$A,1,0)))))))</f>
        <v/>
      </c>
      <c r="CC521" s="2" t="str">
        <f>IF(AND(ISBLANK(CB521),OR(NOT(ISBLANK(CD521)),NOT(ISBLANK(CE521)))),#N/A,
IF(ISBLANK(CB521),"",
IF(AND(NOT(ISERROR(VLOOKUP(CB521,MonsterTable!$A:$B,MATCH(MonsterTable!$B$1,MonsterTable!$A$1:$B$1,0),0))),OR(ISBLANK(CD521),ISBLANK(CE521))),#N/A,
IFERROR(VLOOKUP(CB521,MonsterTable!$A:$B,MATCH(MonsterTable!$B$1,MonsterTable!$A$1:$B$1,0),0),
IF(OR(NOT(ISBLANK(CD521)),ISBLANK(CE521)),#N/A,
IF(CB521="empty","empty",
VLOOKUP(CB521,MonsterGroupTable!$A:$A,1,0)))))))</f>
        <v/>
      </c>
      <c r="CJ521" s="2" t="str">
        <f>IF(AND(ISBLANK(CI521),OR(NOT(ISBLANK(CK521)),NOT(ISBLANK(CL521)))),#N/A,
IF(ISBLANK(CI521),"",
IF(AND(NOT(ISERROR(VLOOKUP(CI521,MonsterTable!$A:$B,MATCH(MonsterTable!$B$1,MonsterTable!$A$1:$B$1,0),0))),OR(ISBLANK(CK521),ISBLANK(CL521))),#N/A,
IFERROR(VLOOKUP(CI521,MonsterTable!$A:$B,MATCH(MonsterTable!$B$1,MonsterTable!$A$1:$B$1,0),0),
IF(OR(NOT(ISBLANK(CK521)),ISBLANK(CL521)),#N/A,
IF(CI521="empty","empty",
VLOOKUP(CI521,MonsterGroupTable!$A:$A,1,0)))))))</f>
        <v/>
      </c>
    </row>
    <row r="522" spans="1:88">
      <c r="A522">
        <v>10521</v>
      </c>
      <c r="B522">
        <f t="shared" si="16"/>
        <v>1.1000000000000001</v>
      </c>
      <c r="C522">
        <f t="shared" si="16"/>
        <v>1.1000000000000001</v>
      </c>
      <c r="F522">
        <v>1680</v>
      </c>
      <c r="G522">
        <v>57687</v>
      </c>
      <c r="H522">
        <v>0</v>
      </c>
      <c r="I522">
        <v>0</v>
      </c>
      <c r="J522">
        <v>0</v>
      </c>
      <c r="K522" t="s">
        <v>28</v>
      </c>
      <c r="L522" t="s">
        <v>245</v>
      </c>
      <c r="M522" t="s">
        <v>79</v>
      </c>
      <c r="N522" t="s">
        <v>80</v>
      </c>
      <c r="O522">
        <v>0</v>
      </c>
      <c r="P522">
        <v>-4.75</v>
      </c>
      <c r="Q522">
        <v>-3.5</v>
      </c>
      <c r="R522">
        <v>4.75</v>
      </c>
      <c r="S522">
        <v>3</v>
      </c>
      <c r="T522">
        <v>-13.5</v>
      </c>
      <c r="U522">
        <v>2.5499999999999998</v>
      </c>
      <c r="V522">
        <v>-6.75</v>
      </c>
      <c r="W522" t="str">
        <f t="shared" si="17"/>
        <v>g113,5</v>
      </c>
      <c r="X522" s="1" t="s">
        <v>312</v>
      </c>
      <c r="Y522" s="2" t="str">
        <f>IF(AND(ISBLANK(X522),OR(NOT(ISBLANK(Z522)),NOT(ISBLANK(AA522)))),#N/A,
IF(ISBLANK(X522),"",
IF(AND(NOT(ISERROR(VLOOKUP(X522,MonsterTable!$A:$B,MATCH(MonsterTable!$B$1,MonsterTable!$A$1:$B$1,0),0))),OR(ISBLANK(Z522),ISBLANK(AA522))),#N/A,
IFERROR(VLOOKUP(X522,MonsterTable!$A:$B,MATCH(MonsterTable!$B$1,MonsterTable!$A$1:$B$1,0),0),
IF(OR(NOT(ISBLANK(Z522)),ISBLANK(AA522)),#N/A,
IF(X522="empty","empty",
VLOOKUP(X522,MonsterGroupTable!$A:$A,1,0)))))))</f>
        <v>g113</v>
      </c>
      <c r="AA522">
        <v>5</v>
      </c>
      <c r="AF522" s="2" t="str">
        <f>IF(AND(ISBLANK(AE522),OR(NOT(ISBLANK(AG522)),NOT(ISBLANK(AH522)))),#N/A,
IF(ISBLANK(AE522),"",
IF(AND(NOT(ISERROR(VLOOKUP(AE522,MonsterTable!$A:$B,MATCH(MonsterTable!$B$1,MonsterTable!$A$1:$B$1,0),0))),OR(ISBLANK(AG522),ISBLANK(AH522))),#N/A,
IFERROR(VLOOKUP(AE522,MonsterTable!$A:$B,MATCH(MonsterTable!$B$1,MonsterTable!$A$1:$B$1,0),0),
IF(OR(NOT(ISBLANK(AG522)),ISBLANK(AH522)),#N/A,
IF(AE522="empty","empty",
VLOOKUP(AE522,MonsterGroupTable!$A:$A,1,0)))))))</f>
        <v/>
      </c>
      <c r="AM522" s="2" t="str">
        <f>IF(AND(ISBLANK(AL522),OR(NOT(ISBLANK(AN522)),NOT(ISBLANK(AO522)))),#N/A,
IF(ISBLANK(AL522),"",
IF(AND(NOT(ISERROR(VLOOKUP(AL522,MonsterTable!$A:$B,MATCH(MonsterTable!$B$1,MonsterTable!$A$1:$B$1,0),0))),OR(ISBLANK(AN522),ISBLANK(AO522))),#N/A,
IFERROR(VLOOKUP(AL522,MonsterTable!$A:$B,MATCH(MonsterTable!$B$1,MonsterTable!$A$1:$B$1,0),0),
IF(OR(NOT(ISBLANK(AN522)),ISBLANK(AO522)),#N/A,
IF(AL522="empty","empty",
VLOOKUP(AL522,MonsterGroupTable!$A:$A,1,0)))))))</f>
        <v/>
      </c>
      <c r="AT522" s="2" t="str">
        <f>IF(AND(ISBLANK(AS522),OR(NOT(ISBLANK(AU522)),NOT(ISBLANK(AV522)))),#N/A,
IF(ISBLANK(AS522),"",
IF(AND(NOT(ISERROR(VLOOKUP(AS522,MonsterTable!$A:$B,MATCH(MonsterTable!$B$1,MonsterTable!$A$1:$B$1,0),0))),OR(ISBLANK(AU522),ISBLANK(AV522))),#N/A,
IFERROR(VLOOKUP(AS522,MonsterTable!$A:$B,MATCH(MonsterTable!$B$1,MonsterTable!$A$1:$B$1,0),0),
IF(OR(NOT(ISBLANK(AU522)),ISBLANK(AV522)),#N/A,
IF(AS522="empty","empty",
VLOOKUP(AS522,MonsterGroupTable!$A:$A,1,0)))))))</f>
        <v/>
      </c>
      <c r="BA522" s="2" t="str">
        <f>IF(AND(ISBLANK(AZ522),OR(NOT(ISBLANK(BB522)),NOT(ISBLANK(BC522)))),#N/A,
IF(ISBLANK(AZ522),"",
IF(AND(NOT(ISERROR(VLOOKUP(AZ522,MonsterTable!$A:$B,MATCH(MonsterTable!$B$1,MonsterTable!$A$1:$B$1,0),0))),OR(ISBLANK(BB522),ISBLANK(BC522))),#N/A,
IFERROR(VLOOKUP(AZ522,MonsterTable!$A:$B,MATCH(MonsterTable!$B$1,MonsterTable!$A$1:$B$1,0),0),
IF(OR(NOT(ISBLANK(BB522)),ISBLANK(BC522)),#N/A,
IF(AZ522="empty","empty",
VLOOKUP(AZ522,MonsterGroupTable!$A:$A,1,0)))))))</f>
        <v/>
      </c>
      <c r="BH522" s="2" t="str">
        <f>IF(AND(ISBLANK(BG522),OR(NOT(ISBLANK(BI522)),NOT(ISBLANK(BJ522)))),#N/A,
IF(ISBLANK(BG522),"",
IF(AND(NOT(ISERROR(VLOOKUP(BG522,MonsterTable!$A:$B,MATCH(MonsterTable!$B$1,MonsterTable!$A$1:$B$1,0),0))),OR(ISBLANK(BI522),ISBLANK(BJ522))),#N/A,
IFERROR(VLOOKUP(BG522,MonsterTable!$A:$B,MATCH(MonsterTable!$B$1,MonsterTable!$A$1:$B$1,0),0),
IF(OR(NOT(ISBLANK(BI522)),ISBLANK(BJ522)),#N/A,
IF(BG522="empty","empty",
VLOOKUP(BG522,MonsterGroupTable!$A:$A,1,0)))))))</f>
        <v/>
      </c>
      <c r="BO522" s="2" t="str">
        <f>IF(AND(ISBLANK(BN522),OR(NOT(ISBLANK(BP522)),NOT(ISBLANK(BQ522)))),#N/A,
IF(ISBLANK(BN522),"",
IF(AND(NOT(ISERROR(VLOOKUP(BN522,MonsterTable!$A:$B,MATCH(MonsterTable!$B$1,MonsterTable!$A$1:$B$1,0),0))),OR(ISBLANK(BP522),ISBLANK(BQ522))),#N/A,
IFERROR(VLOOKUP(BN522,MonsterTable!$A:$B,MATCH(MonsterTable!$B$1,MonsterTable!$A$1:$B$1,0),0),
IF(OR(NOT(ISBLANK(BP522)),ISBLANK(BQ522)),#N/A,
IF(BN522="empty","empty",
VLOOKUP(BN522,MonsterGroupTable!$A:$A,1,0)))))))</f>
        <v/>
      </c>
      <c r="BV522" s="2" t="str">
        <f>IF(AND(ISBLANK(BU522),OR(NOT(ISBLANK(BW522)),NOT(ISBLANK(BX522)))),#N/A,
IF(ISBLANK(BU522),"",
IF(AND(NOT(ISERROR(VLOOKUP(BU522,MonsterTable!$A:$B,MATCH(MonsterTable!$B$1,MonsterTable!$A$1:$B$1,0),0))),OR(ISBLANK(BW522),ISBLANK(BX522))),#N/A,
IFERROR(VLOOKUP(BU522,MonsterTable!$A:$B,MATCH(MonsterTable!$B$1,MonsterTable!$A$1:$B$1,0),0),
IF(OR(NOT(ISBLANK(BW522)),ISBLANK(BX522)),#N/A,
IF(BU522="empty","empty",
VLOOKUP(BU522,MonsterGroupTable!$A:$A,1,0)))))))</f>
        <v/>
      </c>
      <c r="CC522" s="2" t="str">
        <f>IF(AND(ISBLANK(CB522),OR(NOT(ISBLANK(CD522)),NOT(ISBLANK(CE522)))),#N/A,
IF(ISBLANK(CB522),"",
IF(AND(NOT(ISERROR(VLOOKUP(CB522,MonsterTable!$A:$B,MATCH(MonsterTable!$B$1,MonsterTable!$A$1:$B$1,0),0))),OR(ISBLANK(CD522),ISBLANK(CE522))),#N/A,
IFERROR(VLOOKUP(CB522,MonsterTable!$A:$B,MATCH(MonsterTable!$B$1,MonsterTable!$A$1:$B$1,0),0),
IF(OR(NOT(ISBLANK(CD522)),ISBLANK(CE522)),#N/A,
IF(CB522="empty","empty",
VLOOKUP(CB522,MonsterGroupTable!$A:$A,1,0)))))))</f>
        <v/>
      </c>
      <c r="CJ522" s="2" t="str">
        <f>IF(AND(ISBLANK(CI522),OR(NOT(ISBLANK(CK522)),NOT(ISBLANK(CL522)))),#N/A,
IF(ISBLANK(CI522),"",
IF(AND(NOT(ISERROR(VLOOKUP(CI522,MonsterTable!$A:$B,MATCH(MonsterTable!$B$1,MonsterTable!$A$1:$B$1,0),0))),OR(ISBLANK(CK522),ISBLANK(CL522))),#N/A,
IFERROR(VLOOKUP(CI522,MonsterTable!$A:$B,MATCH(MonsterTable!$B$1,MonsterTable!$A$1:$B$1,0),0),
IF(OR(NOT(ISBLANK(CK522)),ISBLANK(CL522)),#N/A,
IF(CI522="empty","empty",
VLOOKUP(CI522,MonsterGroupTable!$A:$A,1,0)))))))</f>
        <v/>
      </c>
    </row>
    <row r="523" spans="1:88">
      <c r="A523">
        <v>10522</v>
      </c>
      <c r="B523">
        <f t="shared" si="16"/>
        <v>1.1000000000000001</v>
      </c>
      <c r="C523">
        <f t="shared" si="16"/>
        <v>1.1000000000000001</v>
      </c>
      <c r="F523">
        <v>1680</v>
      </c>
      <c r="G523">
        <v>57939</v>
      </c>
      <c r="H523">
        <v>0</v>
      </c>
      <c r="I523">
        <v>0</v>
      </c>
      <c r="J523">
        <v>0</v>
      </c>
      <c r="K523" t="s">
        <v>28</v>
      </c>
      <c r="L523" t="s">
        <v>245</v>
      </c>
      <c r="M523" t="s">
        <v>79</v>
      </c>
      <c r="N523" t="s">
        <v>80</v>
      </c>
      <c r="O523">
        <v>0</v>
      </c>
      <c r="P523">
        <v>-4.75</v>
      </c>
      <c r="Q523">
        <v>-3.5</v>
      </c>
      <c r="R523">
        <v>4.75</v>
      </c>
      <c r="S523">
        <v>3</v>
      </c>
      <c r="T523">
        <v>-13.5</v>
      </c>
      <c r="U523">
        <v>2.5499999999999998</v>
      </c>
      <c r="V523">
        <v>-6.75</v>
      </c>
      <c r="W523" t="str">
        <f t="shared" si="17"/>
        <v>g113,5</v>
      </c>
      <c r="X523" s="1" t="s">
        <v>312</v>
      </c>
      <c r="Y523" s="2" t="str">
        <f>IF(AND(ISBLANK(X523),OR(NOT(ISBLANK(Z523)),NOT(ISBLANK(AA523)))),#N/A,
IF(ISBLANK(X523),"",
IF(AND(NOT(ISERROR(VLOOKUP(X523,MonsterTable!$A:$B,MATCH(MonsterTable!$B$1,MonsterTable!$A$1:$B$1,0),0))),OR(ISBLANK(Z523),ISBLANK(AA523))),#N/A,
IFERROR(VLOOKUP(X523,MonsterTable!$A:$B,MATCH(MonsterTable!$B$1,MonsterTable!$A$1:$B$1,0),0),
IF(OR(NOT(ISBLANK(Z523)),ISBLANK(AA523)),#N/A,
IF(X523="empty","empty",
VLOOKUP(X523,MonsterGroupTable!$A:$A,1,0)))))))</f>
        <v>g113</v>
      </c>
      <c r="AA523">
        <v>5</v>
      </c>
      <c r="AF523" s="2" t="str">
        <f>IF(AND(ISBLANK(AE523),OR(NOT(ISBLANK(AG523)),NOT(ISBLANK(AH523)))),#N/A,
IF(ISBLANK(AE523),"",
IF(AND(NOT(ISERROR(VLOOKUP(AE523,MonsterTable!$A:$B,MATCH(MonsterTable!$B$1,MonsterTable!$A$1:$B$1,0),0))),OR(ISBLANK(AG523),ISBLANK(AH523))),#N/A,
IFERROR(VLOOKUP(AE523,MonsterTable!$A:$B,MATCH(MonsterTable!$B$1,MonsterTable!$A$1:$B$1,0),0),
IF(OR(NOT(ISBLANK(AG523)),ISBLANK(AH523)),#N/A,
IF(AE523="empty","empty",
VLOOKUP(AE523,MonsterGroupTable!$A:$A,1,0)))))))</f>
        <v/>
      </c>
      <c r="AM523" s="2" t="str">
        <f>IF(AND(ISBLANK(AL523),OR(NOT(ISBLANK(AN523)),NOT(ISBLANK(AO523)))),#N/A,
IF(ISBLANK(AL523),"",
IF(AND(NOT(ISERROR(VLOOKUP(AL523,MonsterTable!$A:$B,MATCH(MonsterTable!$B$1,MonsterTable!$A$1:$B$1,0),0))),OR(ISBLANK(AN523),ISBLANK(AO523))),#N/A,
IFERROR(VLOOKUP(AL523,MonsterTable!$A:$B,MATCH(MonsterTable!$B$1,MonsterTable!$A$1:$B$1,0),0),
IF(OR(NOT(ISBLANK(AN523)),ISBLANK(AO523)),#N/A,
IF(AL523="empty","empty",
VLOOKUP(AL523,MonsterGroupTable!$A:$A,1,0)))))))</f>
        <v/>
      </c>
      <c r="AT523" s="2" t="str">
        <f>IF(AND(ISBLANK(AS523),OR(NOT(ISBLANK(AU523)),NOT(ISBLANK(AV523)))),#N/A,
IF(ISBLANK(AS523),"",
IF(AND(NOT(ISERROR(VLOOKUP(AS523,MonsterTable!$A:$B,MATCH(MonsterTable!$B$1,MonsterTable!$A$1:$B$1,0),0))),OR(ISBLANK(AU523),ISBLANK(AV523))),#N/A,
IFERROR(VLOOKUP(AS523,MonsterTable!$A:$B,MATCH(MonsterTable!$B$1,MonsterTable!$A$1:$B$1,0),0),
IF(OR(NOT(ISBLANK(AU523)),ISBLANK(AV523)),#N/A,
IF(AS523="empty","empty",
VLOOKUP(AS523,MonsterGroupTable!$A:$A,1,0)))))))</f>
        <v/>
      </c>
      <c r="BA523" s="2" t="str">
        <f>IF(AND(ISBLANK(AZ523),OR(NOT(ISBLANK(BB523)),NOT(ISBLANK(BC523)))),#N/A,
IF(ISBLANK(AZ523),"",
IF(AND(NOT(ISERROR(VLOOKUP(AZ523,MonsterTable!$A:$B,MATCH(MonsterTable!$B$1,MonsterTable!$A$1:$B$1,0),0))),OR(ISBLANK(BB523),ISBLANK(BC523))),#N/A,
IFERROR(VLOOKUP(AZ523,MonsterTable!$A:$B,MATCH(MonsterTable!$B$1,MonsterTable!$A$1:$B$1,0),0),
IF(OR(NOT(ISBLANK(BB523)),ISBLANK(BC523)),#N/A,
IF(AZ523="empty","empty",
VLOOKUP(AZ523,MonsterGroupTable!$A:$A,1,0)))))))</f>
        <v/>
      </c>
      <c r="BH523" s="2" t="str">
        <f>IF(AND(ISBLANK(BG523),OR(NOT(ISBLANK(BI523)),NOT(ISBLANK(BJ523)))),#N/A,
IF(ISBLANK(BG523),"",
IF(AND(NOT(ISERROR(VLOOKUP(BG523,MonsterTable!$A:$B,MATCH(MonsterTable!$B$1,MonsterTable!$A$1:$B$1,0),0))),OR(ISBLANK(BI523),ISBLANK(BJ523))),#N/A,
IFERROR(VLOOKUP(BG523,MonsterTable!$A:$B,MATCH(MonsterTable!$B$1,MonsterTable!$A$1:$B$1,0),0),
IF(OR(NOT(ISBLANK(BI523)),ISBLANK(BJ523)),#N/A,
IF(BG523="empty","empty",
VLOOKUP(BG523,MonsterGroupTable!$A:$A,1,0)))))))</f>
        <v/>
      </c>
      <c r="BO523" s="2" t="str">
        <f>IF(AND(ISBLANK(BN523),OR(NOT(ISBLANK(BP523)),NOT(ISBLANK(BQ523)))),#N/A,
IF(ISBLANK(BN523),"",
IF(AND(NOT(ISERROR(VLOOKUP(BN523,MonsterTable!$A:$B,MATCH(MonsterTable!$B$1,MonsterTable!$A$1:$B$1,0),0))),OR(ISBLANK(BP523),ISBLANK(BQ523))),#N/A,
IFERROR(VLOOKUP(BN523,MonsterTable!$A:$B,MATCH(MonsterTable!$B$1,MonsterTable!$A$1:$B$1,0),0),
IF(OR(NOT(ISBLANK(BP523)),ISBLANK(BQ523)),#N/A,
IF(BN523="empty","empty",
VLOOKUP(BN523,MonsterGroupTable!$A:$A,1,0)))))))</f>
        <v/>
      </c>
      <c r="BV523" s="2" t="str">
        <f>IF(AND(ISBLANK(BU523),OR(NOT(ISBLANK(BW523)),NOT(ISBLANK(BX523)))),#N/A,
IF(ISBLANK(BU523),"",
IF(AND(NOT(ISERROR(VLOOKUP(BU523,MonsterTable!$A:$B,MATCH(MonsterTable!$B$1,MonsterTable!$A$1:$B$1,0),0))),OR(ISBLANK(BW523),ISBLANK(BX523))),#N/A,
IFERROR(VLOOKUP(BU523,MonsterTable!$A:$B,MATCH(MonsterTable!$B$1,MonsterTable!$A$1:$B$1,0),0),
IF(OR(NOT(ISBLANK(BW523)),ISBLANK(BX523)),#N/A,
IF(BU523="empty","empty",
VLOOKUP(BU523,MonsterGroupTable!$A:$A,1,0)))))))</f>
        <v/>
      </c>
      <c r="CC523" s="2" t="str">
        <f>IF(AND(ISBLANK(CB523),OR(NOT(ISBLANK(CD523)),NOT(ISBLANK(CE523)))),#N/A,
IF(ISBLANK(CB523),"",
IF(AND(NOT(ISERROR(VLOOKUP(CB523,MonsterTable!$A:$B,MATCH(MonsterTable!$B$1,MonsterTable!$A$1:$B$1,0),0))),OR(ISBLANK(CD523),ISBLANK(CE523))),#N/A,
IFERROR(VLOOKUP(CB523,MonsterTable!$A:$B,MATCH(MonsterTable!$B$1,MonsterTable!$A$1:$B$1,0),0),
IF(OR(NOT(ISBLANK(CD523)),ISBLANK(CE523)),#N/A,
IF(CB523="empty","empty",
VLOOKUP(CB523,MonsterGroupTable!$A:$A,1,0)))))))</f>
        <v/>
      </c>
      <c r="CJ523" s="2" t="str">
        <f>IF(AND(ISBLANK(CI523),OR(NOT(ISBLANK(CK523)),NOT(ISBLANK(CL523)))),#N/A,
IF(ISBLANK(CI523),"",
IF(AND(NOT(ISERROR(VLOOKUP(CI523,MonsterTable!$A:$B,MATCH(MonsterTable!$B$1,MonsterTable!$A$1:$B$1,0),0))),OR(ISBLANK(CK523),ISBLANK(CL523))),#N/A,
IFERROR(VLOOKUP(CI523,MonsterTable!$A:$B,MATCH(MonsterTable!$B$1,MonsterTable!$A$1:$B$1,0),0),
IF(OR(NOT(ISBLANK(CK523)),ISBLANK(CL523)),#N/A,
IF(CI523="empty","empty",
VLOOKUP(CI523,MonsterGroupTable!$A:$A,1,0)))))))</f>
        <v/>
      </c>
    </row>
    <row r="524" spans="1:88">
      <c r="A524">
        <v>10523</v>
      </c>
      <c r="B524">
        <f t="shared" si="16"/>
        <v>1.1000000000000001</v>
      </c>
      <c r="C524">
        <f t="shared" si="16"/>
        <v>1.1000000000000001</v>
      </c>
      <c r="F524">
        <v>1680</v>
      </c>
      <c r="G524">
        <v>58191</v>
      </c>
      <c r="H524">
        <v>0</v>
      </c>
      <c r="I524">
        <v>0</v>
      </c>
      <c r="J524">
        <v>0</v>
      </c>
      <c r="K524" t="s">
        <v>28</v>
      </c>
      <c r="L524" t="s">
        <v>245</v>
      </c>
      <c r="M524" t="s">
        <v>79</v>
      </c>
      <c r="N524" t="s">
        <v>80</v>
      </c>
      <c r="O524">
        <v>0</v>
      </c>
      <c r="P524">
        <v>-4.75</v>
      </c>
      <c r="Q524">
        <v>-3.5</v>
      </c>
      <c r="R524">
        <v>4.75</v>
      </c>
      <c r="S524">
        <v>3</v>
      </c>
      <c r="T524">
        <v>-13.5</v>
      </c>
      <c r="U524">
        <v>2.5499999999999998</v>
      </c>
      <c r="V524">
        <v>-6.75</v>
      </c>
      <c r="W524" t="str">
        <f t="shared" si="17"/>
        <v>g113,5</v>
      </c>
      <c r="X524" s="1" t="s">
        <v>312</v>
      </c>
      <c r="Y524" s="2" t="str">
        <f>IF(AND(ISBLANK(X524),OR(NOT(ISBLANK(Z524)),NOT(ISBLANK(AA524)))),#N/A,
IF(ISBLANK(X524),"",
IF(AND(NOT(ISERROR(VLOOKUP(X524,MonsterTable!$A:$B,MATCH(MonsterTable!$B$1,MonsterTable!$A$1:$B$1,0),0))),OR(ISBLANK(Z524),ISBLANK(AA524))),#N/A,
IFERROR(VLOOKUP(X524,MonsterTable!$A:$B,MATCH(MonsterTable!$B$1,MonsterTable!$A$1:$B$1,0),0),
IF(OR(NOT(ISBLANK(Z524)),ISBLANK(AA524)),#N/A,
IF(X524="empty","empty",
VLOOKUP(X524,MonsterGroupTable!$A:$A,1,0)))))))</f>
        <v>g113</v>
      </c>
      <c r="AA524">
        <v>5</v>
      </c>
      <c r="AF524" s="2" t="str">
        <f>IF(AND(ISBLANK(AE524),OR(NOT(ISBLANK(AG524)),NOT(ISBLANK(AH524)))),#N/A,
IF(ISBLANK(AE524),"",
IF(AND(NOT(ISERROR(VLOOKUP(AE524,MonsterTable!$A:$B,MATCH(MonsterTable!$B$1,MonsterTable!$A$1:$B$1,0),0))),OR(ISBLANK(AG524),ISBLANK(AH524))),#N/A,
IFERROR(VLOOKUP(AE524,MonsterTable!$A:$B,MATCH(MonsterTable!$B$1,MonsterTable!$A$1:$B$1,0),0),
IF(OR(NOT(ISBLANK(AG524)),ISBLANK(AH524)),#N/A,
IF(AE524="empty","empty",
VLOOKUP(AE524,MonsterGroupTable!$A:$A,1,0)))))))</f>
        <v/>
      </c>
      <c r="AM524" s="2" t="str">
        <f>IF(AND(ISBLANK(AL524),OR(NOT(ISBLANK(AN524)),NOT(ISBLANK(AO524)))),#N/A,
IF(ISBLANK(AL524),"",
IF(AND(NOT(ISERROR(VLOOKUP(AL524,MonsterTable!$A:$B,MATCH(MonsterTable!$B$1,MonsterTable!$A$1:$B$1,0),0))),OR(ISBLANK(AN524),ISBLANK(AO524))),#N/A,
IFERROR(VLOOKUP(AL524,MonsterTable!$A:$B,MATCH(MonsterTable!$B$1,MonsterTable!$A$1:$B$1,0),0),
IF(OR(NOT(ISBLANK(AN524)),ISBLANK(AO524)),#N/A,
IF(AL524="empty","empty",
VLOOKUP(AL524,MonsterGroupTable!$A:$A,1,0)))))))</f>
        <v/>
      </c>
      <c r="AT524" s="2" t="str">
        <f>IF(AND(ISBLANK(AS524),OR(NOT(ISBLANK(AU524)),NOT(ISBLANK(AV524)))),#N/A,
IF(ISBLANK(AS524),"",
IF(AND(NOT(ISERROR(VLOOKUP(AS524,MonsterTable!$A:$B,MATCH(MonsterTable!$B$1,MonsterTable!$A$1:$B$1,0),0))),OR(ISBLANK(AU524),ISBLANK(AV524))),#N/A,
IFERROR(VLOOKUP(AS524,MonsterTable!$A:$B,MATCH(MonsterTable!$B$1,MonsterTable!$A$1:$B$1,0),0),
IF(OR(NOT(ISBLANK(AU524)),ISBLANK(AV524)),#N/A,
IF(AS524="empty","empty",
VLOOKUP(AS524,MonsterGroupTable!$A:$A,1,0)))))))</f>
        <v/>
      </c>
      <c r="BA524" s="2" t="str">
        <f>IF(AND(ISBLANK(AZ524),OR(NOT(ISBLANK(BB524)),NOT(ISBLANK(BC524)))),#N/A,
IF(ISBLANK(AZ524),"",
IF(AND(NOT(ISERROR(VLOOKUP(AZ524,MonsterTable!$A:$B,MATCH(MonsterTable!$B$1,MonsterTable!$A$1:$B$1,0),0))),OR(ISBLANK(BB524),ISBLANK(BC524))),#N/A,
IFERROR(VLOOKUP(AZ524,MonsterTable!$A:$B,MATCH(MonsterTable!$B$1,MonsterTable!$A$1:$B$1,0),0),
IF(OR(NOT(ISBLANK(BB524)),ISBLANK(BC524)),#N/A,
IF(AZ524="empty","empty",
VLOOKUP(AZ524,MonsterGroupTable!$A:$A,1,0)))))))</f>
        <v/>
      </c>
      <c r="BH524" s="2" t="str">
        <f>IF(AND(ISBLANK(BG524),OR(NOT(ISBLANK(BI524)),NOT(ISBLANK(BJ524)))),#N/A,
IF(ISBLANK(BG524),"",
IF(AND(NOT(ISERROR(VLOOKUP(BG524,MonsterTable!$A:$B,MATCH(MonsterTable!$B$1,MonsterTable!$A$1:$B$1,0),0))),OR(ISBLANK(BI524),ISBLANK(BJ524))),#N/A,
IFERROR(VLOOKUP(BG524,MonsterTable!$A:$B,MATCH(MonsterTable!$B$1,MonsterTable!$A$1:$B$1,0),0),
IF(OR(NOT(ISBLANK(BI524)),ISBLANK(BJ524)),#N/A,
IF(BG524="empty","empty",
VLOOKUP(BG524,MonsterGroupTable!$A:$A,1,0)))))))</f>
        <v/>
      </c>
      <c r="BO524" s="2" t="str">
        <f>IF(AND(ISBLANK(BN524),OR(NOT(ISBLANK(BP524)),NOT(ISBLANK(BQ524)))),#N/A,
IF(ISBLANK(BN524),"",
IF(AND(NOT(ISERROR(VLOOKUP(BN524,MonsterTable!$A:$B,MATCH(MonsterTable!$B$1,MonsterTable!$A$1:$B$1,0),0))),OR(ISBLANK(BP524),ISBLANK(BQ524))),#N/A,
IFERROR(VLOOKUP(BN524,MonsterTable!$A:$B,MATCH(MonsterTable!$B$1,MonsterTable!$A$1:$B$1,0),0),
IF(OR(NOT(ISBLANK(BP524)),ISBLANK(BQ524)),#N/A,
IF(BN524="empty","empty",
VLOOKUP(BN524,MonsterGroupTable!$A:$A,1,0)))))))</f>
        <v/>
      </c>
      <c r="BV524" s="2" t="str">
        <f>IF(AND(ISBLANK(BU524),OR(NOT(ISBLANK(BW524)),NOT(ISBLANK(BX524)))),#N/A,
IF(ISBLANK(BU524),"",
IF(AND(NOT(ISERROR(VLOOKUP(BU524,MonsterTable!$A:$B,MATCH(MonsterTable!$B$1,MonsterTable!$A$1:$B$1,0),0))),OR(ISBLANK(BW524),ISBLANK(BX524))),#N/A,
IFERROR(VLOOKUP(BU524,MonsterTable!$A:$B,MATCH(MonsterTable!$B$1,MonsterTable!$A$1:$B$1,0),0),
IF(OR(NOT(ISBLANK(BW524)),ISBLANK(BX524)),#N/A,
IF(BU524="empty","empty",
VLOOKUP(BU524,MonsterGroupTable!$A:$A,1,0)))))))</f>
        <v/>
      </c>
      <c r="CC524" s="2" t="str">
        <f>IF(AND(ISBLANK(CB524),OR(NOT(ISBLANK(CD524)),NOT(ISBLANK(CE524)))),#N/A,
IF(ISBLANK(CB524),"",
IF(AND(NOT(ISERROR(VLOOKUP(CB524,MonsterTable!$A:$B,MATCH(MonsterTable!$B$1,MonsterTable!$A$1:$B$1,0),0))),OR(ISBLANK(CD524),ISBLANK(CE524))),#N/A,
IFERROR(VLOOKUP(CB524,MonsterTable!$A:$B,MATCH(MonsterTable!$B$1,MonsterTable!$A$1:$B$1,0),0),
IF(OR(NOT(ISBLANK(CD524)),ISBLANK(CE524)),#N/A,
IF(CB524="empty","empty",
VLOOKUP(CB524,MonsterGroupTable!$A:$A,1,0)))))))</f>
        <v/>
      </c>
      <c r="CJ524" s="2" t="str">
        <f>IF(AND(ISBLANK(CI524),OR(NOT(ISBLANK(CK524)),NOT(ISBLANK(CL524)))),#N/A,
IF(ISBLANK(CI524),"",
IF(AND(NOT(ISERROR(VLOOKUP(CI524,MonsterTable!$A:$B,MATCH(MonsterTable!$B$1,MonsterTable!$A$1:$B$1,0),0))),OR(ISBLANK(CK524),ISBLANK(CL524))),#N/A,
IFERROR(VLOOKUP(CI524,MonsterTable!$A:$B,MATCH(MonsterTable!$B$1,MonsterTable!$A$1:$B$1,0),0),
IF(OR(NOT(ISBLANK(CK524)),ISBLANK(CL524)),#N/A,
IF(CI524="empty","empty",
VLOOKUP(CI524,MonsterGroupTable!$A:$A,1,0)))))))</f>
        <v/>
      </c>
    </row>
    <row r="525" spans="1:88">
      <c r="A525">
        <v>10524</v>
      </c>
      <c r="B525">
        <f t="shared" si="16"/>
        <v>1.1000000000000001</v>
      </c>
      <c r="C525">
        <f t="shared" si="16"/>
        <v>1.1000000000000001</v>
      </c>
      <c r="F525">
        <v>1680</v>
      </c>
      <c r="G525">
        <v>58443</v>
      </c>
      <c r="H525">
        <v>0</v>
      </c>
      <c r="I525">
        <v>0</v>
      </c>
      <c r="J525">
        <v>0</v>
      </c>
      <c r="K525" t="s">
        <v>28</v>
      </c>
      <c r="L525" t="s">
        <v>245</v>
      </c>
      <c r="M525" t="s">
        <v>79</v>
      </c>
      <c r="N525" t="s">
        <v>80</v>
      </c>
      <c r="O525">
        <v>0</v>
      </c>
      <c r="P525">
        <v>-4.75</v>
      </c>
      <c r="Q525">
        <v>-3.5</v>
      </c>
      <c r="R525">
        <v>4.75</v>
      </c>
      <c r="S525">
        <v>3</v>
      </c>
      <c r="T525">
        <v>-13.5</v>
      </c>
      <c r="U525">
        <v>2.5499999999999998</v>
      </c>
      <c r="V525">
        <v>-6.75</v>
      </c>
      <c r="W525" t="str">
        <f t="shared" si="17"/>
        <v>g113,5</v>
      </c>
      <c r="X525" s="1" t="s">
        <v>312</v>
      </c>
      <c r="Y525" s="2" t="str">
        <f>IF(AND(ISBLANK(X525),OR(NOT(ISBLANK(Z525)),NOT(ISBLANK(AA525)))),#N/A,
IF(ISBLANK(X525),"",
IF(AND(NOT(ISERROR(VLOOKUP(X525,MonsterTable!$A:$B,MATCH(MonsterTable!$B$1,MonsterTable!$A$1:$B$1,0),0))),OR(ISBLANK(Z525),ISBLANK(AA525))),#N/A,
IFERROR(VLOOKUP(X525,MonsterTable!$A:$B,MATCH(MonsterTable!$B$1,MonsterTable!$A$1:$B$1,0),0),
IF(OR(NOT(ISBLANK(Z525)),ISBLANK(AA525)),#N/A,
IF(X525="empty","empty",
VLOOKUP(X525,MonsterGroupTable!$A:$A,1,0)))))))</f>
        <v>g113</v>
      </c>
      <c r="AA525">
        <v>5</v>
      </c>
      <c r="AF525" s="2" t="str">
        <f>IF(AND(ISBLANK(AE525),OR(NOT(ISBLANK(AG525)),NOT(ISBLANK(AH525)))),#N/A,
IF(ISBLANK(AE525),"",
IF(AND(NOT(ISERROR(VLOOKUP(AE525,MonsterTable!$A:$B,MATCH(MonsterTable!$B$1,MonsterTable!$A$1:$B$1,0),0))),OR(ISBLANK(AG525),ISBLANK(AH525))),#N/A,
IFERROR(VLOOKUP(AE525,MonsterTable!$A:$B,MATCH(MonsterTable!$B$1,MonsterTable!$A$1:$B$1,0),0),
IF(OR(NOT(ISBLANK(AG525)),ISBLANK(AH525)),#N/A,
IF(AE525="empty","empty",
VLOOKUP(AE525,MonsterGroupTable!$A:$A,1,0)))))))</f>
        <v/>
      </c>
      <c r="AM525" s="2" t="str">
        <f>IF(AND(ISBLANK(AL525),OR(NOT(ISBLANK(AN525)),NOT(ISBLANK(AO525)))),#N/A,
IF(ISBLANK(AL525),"",
IF(AND(NOT(ISERROR(VLOOKUP(AL525,MonsterTable!$A:$B,MATCH(MonsterTable!$B$1,MonsterTable!$A$1:$B$1,0),0))),OR(ISBLANK(AN525),ISBLANK(AO525))),#N/A,
IFERROR(VLOOKUP(AL525,MonsterTable!$A:$B,MATCH(MonsterTable!$B$1,MonsterTable!$A$1:$B$1,0),0),
IF(OR(NOT(ISBLANK(AN525)),ISBLANK(AO525)),#N/A,
IF(AL525="empty","empty",
VLOOKUP(AL525,MonsterGroupTable!$A:$A,1,0)))))))</f>
        <v/>
      </c>
      <c r="AT525" s="2" t="str">
        <f>IF(AND(ISBLANK(AS525),OR(NOT(ISBLANK(AU525)),NOT(ISBLANK(AV525)))),#N/A,
IF(ISBLANK(AS525),"",
IF(AND(NOT(ISERROR(VLOOKUP(AS525,MonsterTable!$A:$B,MATCH(MonsterTable!$B$1,MonsterTable!$A$1:$B$1,0),0))),OR(ISBLANK(AU525),ISBLANK(AV525))),#N/A,
IFERROR(VLOOKUP(AS525,MonsterTable!$A:$B,MATCH(MonsterTable!$B$1,MonsterTable!$A$1:$B$1,0),0),
IF(OR(NOT(ISBLANK(AU525)),ISBLANK(AV525)),#N/A,
IF(AS525="empty","empty",
VLOOKUP(AS525,MonsterGroupTable!$A:$A,1,0)))))))</f>
        <v/>
      </c>
      <c r="BA525" s="2" t="str">
        <f>IF(AND(ISBLANK(AZ525),OR(NOT(ISBLANK(BB525)),NOT(ISBLANK(BC525)))),#N/A,
IF(ISBLANK(AZ525),"",
IF(AND(NOT(ISERROR(VLOOKUP(AZ525,MonsterTable!$A:$B,MATCH(MonsterTable!$B$1,MonsterTable!$A$1:$B$1,0),0))),OR(ISBLANK(BB525),ISBLANK(BC525))),#N/A,
IFERROR(VLOOKUP(AZ525,MonsterTable!$A:$B,MATCH(MonsterTable!$B$1,MonsterTable!$A$1:$B$1,0),0),
IF(OR(NOT(ISBLANK(BB525)),ISBLANK(BC525)),#N/A,
IF(AZ525="empty","empty",
VLOOKUP(AZ525,MonsterGroupTable!$A:$A,1,0)))))))</f>
        <v/>
      </c>
      <c r="BH525" s="2" t="str">
        <f>IF(AND(ISBLANK(BG525),OR(NOT(ISBLANK(BI525)),NOT(ISBLANK(BJ525)))),#N/A,
IF(ISBLANK(BG525),"",
IF(AND(NOT(ISERROR(VLOOKUP(BG525,MonsterTable!$A:$B,MATCH(MonsterTable!$B$1,MonsterTable!$A$1:$B$1,0),0))),OR(ISBLANK(BI525),ISBLANK(BJ525))),#N/A,
IFERROR(VLOOKUP(BG525,MonsterTable!$A:$B,MATCH(MonsterTable!$B$1,MonsterTable!$A$1:$B$1,0),0),
IF(OR(NOT(ISBLANK(BI525)),ISBLANK(BJ525)),#N/A,
IF(BG525="empty","empty",
VLOOKUP(BG525,MonsterGroupTable!$A:$A,1,0)))))))</f>
        <v/>
      </c>
      <c r="BO525" s="2" t="str">
        <f>IF(AND(ISBLANK(BN525),OR(NOT(ISBLANK(BP525)),NOT(ISBLANK(BQ525)))),#N/A,
IF(ISBLANK(BN525),"",
IF(AND(NOT(ISERROR(VLOOKUP(BN525,MonsterTable!$A:$B,MATCH(MonsterTable!$B$1,MonsterTable!$A$1:$B$1,0),0))),OR(ISBLANK(BP525),ISBLANK(BQ525))),#N/A,
IFERROR(VLOOKUP(BN525,MonsterTable!$A:$B,MATCH(MonsterTable!$B$1,MonsterTable!$A$1:$B$1,0),0),
IF(OR(NOT(ISBLANK(BP525)),ISBLANK(BQ525)),#N/A,
IF(BN525="empty","empty",
VLOOKUP(BN525,MonsterGroupTable!$A:$A,1,0)))))))</f>
        <v/>
      </c>
      <c r="BV525" s="2" t="str">
        <f>IF(AND(ISBLANK(BU525),OR(NOT(ISBLANK(BW525)),NOT(ISBLANK(BX525)))),#N/A,
IF(ISBLANK(BU525),"",
IF(AND(NOT(ISERROR(VLOOKUP(BU525,MonsterTable!$A:$B,MATCH(MonsterTable!$B$1,MonsterTable!$A$1:$B$1,0),0))),OR(ISBLANK(BW525),ISBLANK(BX525))),#N/A,
IFERROR(VLOOKUP(BU525,MonsterTable!$A:$B,MATCH(MonsterTable!$B$1,MonsterTable!$A$1:$B$1,0),0),
IF(OR(NOT(ISBLANK(BW525)),ISBLANK(BX525)),#N/A,
IF(BU525="empty","empty",
VLOOKUP(BU525,MonsterGroupTable!$A:$A,1,0)))))))</f>
        <v/>
      </c>
      <c r="CC525" s="2" t="str">
        <f>IF(AND(ISBLANK(CB525),OR(NOT(ISBLANK(CD525)),NOT(ISBLANK(CE525)))),#N/A,
IF(ISBLANK(CB525),"",
IF(AND(NOT(ISERROR(VLOOKUP(CB525,MonsterTable!$A:$B,MATCH(MonsterTable!$B$1,MonsterTable!$A$1:$B$1,0),0))),OR(ISBLANK(CD525),ISBLANK(CE525))),#N/A,
IFERROR(VLOOKUP(CB525,MonsterTable!$A:$B,MATCH(MonsterTable!$B$1,MonsterTable!$A$1:$B$1,0),0),
IF(OR(NOT(ISBLANK(CD525)),ISBLANK(CE525)),#N/A,
IF(CB525="empty","empty",
VLOOKUP(CB525,MonsterGroupTable!$A:$A,1,0)))))))</f>
        <v/>
      </c>
      <c r="CJ525" s="2" t="str">
        <f>IF(AND(ISBLANK(CI525),OR(NOT(ISBLANK(CK525)),NOT(ISBLANK(CL525)))),#N/A,
IF(ISBLANK(CI525),"",
IF(AND(NOT(ISERROR(VLOOKUP(CI525,MonsterTable!$A:$B,MATCH(MonsterTable!$B$1,MonsterTable!$A$1:$B$1,0),0))),OR(ISBLANK(CK525),ISBLANK(CL525))),#N/A,
IFERROR(VLOOKUP(CI525,MonsterTable!$A:$B,MATCH(MonsterTable!$B$1,MonsterTable!$A$1:$B$1,0),0),
IF(OR(NOT(ISBLANK(CK525)),ISBLANK(CL525)),#N/A,
IF(CI525="empty","empty",
VLOOKUP(CI525,MonsterGroupTable!$A:$A,1,0)))))))</f>
        <v/>
      </c>
    </row>
    <row r="526" spans="1:88">
      <c r="A526">
        <v>10525</v>
      </c>
      <c r="B526">
        <f t="shared" si="16"/>
        <v>1.1000000000000001</v>
      </c>
      <c r="C526">
        <f t="shared" si="16"/>
        <v>1.1000000000000001</v>
      </c>
      <c r="F526">
        <v>1680</v>
      </c>
      <c r="G526">
        <v>58695</v>
      </c>
      <c r="H526">
        <v>0</v>
      </c>
      <c r="I526">
        <v>0</v>
      </c>
      <c r="J526">
        <v>0</v>
      </c>
      <c r="K526" t="s">
        <v>28</v>
      </c>
      <c r="L526" t="s">
        <v>245</v>
      </c>
      <c r="M526" t="s">
        <v>79</v>
      </c>
      <c r="N526" t="s">
        <v>80</v>
      </c>
      <c r="O526">
        <v>0</v>
      </c>
      <c r="P526">
        <v>-4.75</v>
      </c>
      <c r="Q526">
        <v>-3.5</v>
      </c>
      <c r="R526">
        <v>4.75</v>
      </c>
      <c r="S526">
        <v>3</v>
      </c>
      <c r="T526">
        <v>-13.5</v>
      </c>
      <c r="U526">
        <v>2.5499999999999998</v>
      </c>
      <c r="V526">
        <v>-6.75</v>
      </c>
      <c r="W526" t="str">
        <f t="shared" si="17"/>
        <v>g113,5</v>
      </c>
      <c r="X526" s="1" t="s">
        <v>312</v>
      </c>
      <c r="Y526" s="2" t="str">
        <f>IF(AND(ISBLANK(X526),OR(NOT(ISBLANK(Z526)),NOT(ISBLANK(AA526)))),#N/A,
IF(ISBLANK(X526),"",
IF(AND(NOT(ISERROR(VLOOKUP(X526,MonsterTable!$A:$B,MATCH(MonsterTable!$B$1,MonsterTable!$A$1:$B$1,0),0))),OR(ISBLANK(Z526),ISBLANK(AA526))),#N/A,
IFERROR(VLOOKUP(X526,MonsterTable!$A:$B,MATCH(MonsterTable!$B$1,MonsterTable!$A$1:$B$1,0),0),
IF(OR(NOT(ISBLANK(Z526)),ISBLANK(AA526)),#N/A,
IF(X526="empty","empty",
VLOOKUP(X526,MonsterGroupTable!$A:$A,1,0)))))))</f>
        <v>g113</v>
      </c>
      <c r="AA526">
        <v>5</v>
      </c>
      <c r="AF526" s="2" t="str">
        <f>IF(AND(ISBLANK(AE526),OR(NOT(ISBLANK(AG526)),NOT(ISBLANK(AH526)))),#N/A,
IF(ISBLANK(AE526),"",
IF(AND(NOT(ISERROR(VLOOKUP(AE526,MonsterTable!$A:$B,MATCH(MonsterTable!$B$1,MonsterTable!$A$1:$B$1,0),0))),OR(ISBLANK(AG526),ISBLANK(AH526))),#N/A,
IFERROR(VLOOKUP(AE526,MonsterTable!$A:$B,MATCH(MonsterTable!$B$1,MonsterTable!$A$1:$B$1,0),0),
IF(OR(NOT(ISBLANK(AG526)),ISBLANK(AH526)),#N/A,
IF(AE526="empty","empty",
VLOOKUP(AE526,MonsterGroupTable!$A:$A,1,0)))))))</f>
        <v/>
      </c>
      <c r="AM526" s="2" t="str">
        <f>IF(AND(ISBLANK(AL526),OR(NOT(ISBLANK(AN526)),NOT(ISBLANK(AO526)))),#N/A,
IF(ISBLANK(AL526),"",
IF(AND(NOT(ISERROR(VLOOKUP(AL526,MonsterTable!$A:$B,MATCH(MonsterTable!$B$1,MonsterTable!$A$1:$B$1,0),0))),OR(ISBLANK(AN526),ISBLANK(AO526))),#N/A,
IFERROR(VLOOKUP(AL526,MonsterTable!$A:$B,MATCH(MonsterTable!$B$1,MonsterTable!$A$1:$B$1,0),0),
IF(OR(NOT(ISBLANK(AN526)),ISBLANK(AO526)),#N/A,
IF(AL526="empty","empty",
VLOOKUP(AL526,MonsterGroupTable!$A:$A,1,0)))))))</f>
        <v/>
      </c>
      <c r="AT526" s="2" t="str">
        <f>IF(AND(ISBLANK(AS526),OR(NOT(ISBLANK(AU526)),NOT(ISBLANK(AV526)))),#N/A,
IF(ISBLANK(AS526),"",
IF(AND(NOT(ISERROR(VLOOKUP(AS526,MonsterTable!$A:$B,MATCH(MonsterTable!$B$1,MonsterTable!$A$1:$B$1,0),0))),OR(ISBLANK(AU526),ISBLANK(AV526))),#N/A,
IFERROR(VLOOKUP(AS526,MonsterTable!$A:$B,MATCH(MonsterTable!$B$1,MonsterTable!$A$1:$B$1,0),0),
IF(OR(NOT(ISBLANK(AU526)),ISBLANK(AV526)),#N/A,
IF(AS526="empty","empty",
VLOOKUP(AS526,MonsterGroupTable!$A:$A,1,0)))))))</f>
        <v/>
      </c>
      <c r="BA526" s="2" t="str">
        <f>IF(AND(ISBLANK(AZ526),OR(NOT(ISBLANK(BB526)),NOT(ISBLANK(BC526)))),#N/A,
IF(ISBLANK(AZ526),"",
IF(AND(NOT(ISERROR(VLOOKUP(AZ526,MonsterTable!$A:$B,MATCH(MonsterTable!$B$1,MonsterTable!$A$1:$B$1,0),0))),OR(ISBLANK(BB526),ISBLANK(BC526))),#N/A,
IFERROR(VLOOKUP(AZ526,MonsterTable!$A:$B,MATCH(MonsterTable!$B$1,MonsterTable!$A$1:$B$1,0),0),
IF(OR(NOT(ISBLANK(BB526)),ISBLANK(BC526)),#N/A,
IF(AZ526="empty","empty",
VLOOKUP(AZ526,MonsterGroupTable!$A:$A,1,0)))))))</f>
        <v/>
      </c>
      <c r="BH526" s="2" t="str">
        <f>IF(AND(ISBLANK(BG526),OR(NOT(ISBLANK(BI526)),NOT(ISBLANK(BJ526)))),#N/A,
IF(ISBLANK(BG526),"",
IF(AND(NOT(ISERROR(VLOOKUP(BG526,MonsterTable!$A:$B,MATCH(MonsterTable!$B$1,MonsterTable!$A$1:$B$1,0),0))),OR(ISBLANK(BI526),ISBLANK(BJ526))),#N/A,
IFERROR(VLOOKUP(BG526,MonsterTable!$A:$B,MATCH(MonsterTable!$B$1,MonsterTable!$A$1:$B$1,0),0),
IF(OR(NOT(ISBLANK(BI526)),ISBLANK(BJ526)),#N/A,
IF(BG526="empty","empty",
VLOOKUP(BG526,MonsterGroupTable!$A:$A,1,0)))))))</f>
        <v/>
      </c>
      <c r="BO526" s="2" t="str">
        <f>IF(AND(ISBLANK(BN526),OR(NOT(ISBLANK(BP526)),NOT(ISBLANK(BQ526)))),#N/A,
IF(ISBLANK(BN526),"",
IF(AND(NOT(ISERROR(VLOOKUP(BN526,MonsterTable!$A:$B,MATCH(MonsterTable!$B$1,MonsterTable!$A$1:$B$1,0),0))),OR(ISBLANK(BP526),ISBLANK(BQ526))),#N/A,
IFERROR(VLOOKUP(BN526,MonsterTable!$A:$B,MATCH(MonsterTable!$B$1,MonsterTable!$A$1:$B$1,0),0),
IF(OR(NOT(ISBLANK(BP526)),ISBLANK(BQ526)),#N/A,
IF(BN526="empty","empty",
VLOOKUP(BN526,MonsterGroupTable!$A:$A,1,0)))))))</f>
        <v/>
      </c>
      <c r="BV526" s="2" t="str">
        <f>IF(AND(ISBLANK(BU526),OR(NOT(ISBLANK(BW526)),NOT(ISBLANK(BX526)))),#N/A,
IF(ISBLANK(BU526),"",
IF(AND(NOT(ISERROR(VLOOKUP(BU526,MonsterTable!$A:$B,MATCH(MonsterTable!$B$1,MonsterTable!$A$1:$B$1,0),0))),OR(ISBLANK(BW526),ISBLANK(BX526))),#N/A,
IFERROR(VLOOKUP(BU526,MonsterTable!$A:$B,MATCH(MonsterTable!$B$1,MonsterTable!$A$1:$B$1,0),0),
IF(OR(NOT(ISBLANK(BW526)),ISBLANK(BX526)),#N/A,
IF(BU526="empty","empty",
VLOOKUP(BU526,MonsterGroupTable!$A:$A,1,0)))))))</f>
        <v/>
      </c>
      <c r="CC526" s="2" t="str">
        <f>IF(AND(ISBLANK(CB526),OR(NOT(ISBLANK(CD526)),NOT(ISBLANK(CE526)))),#N/A,
IF(ISBLANK(CB526),"",
IF(AND(NOT(ISERROR(VLOOKUP(CB526,MonsterTable!$A:$B,MATCH(MonsterTable!$B$1,MonsterTable!$A$1:$B$1,0),0))),OR(ISBLANK(CD526),ISBLANK(CE526))),#N/A,
IFERROR(VLOOKUP(CB526,MonsterTable!$A:$B,MATCH(MonsterTable!$B$1,MonsterTable!$A$1:$B$1,0),0),
IF(OR(NOT(ISBLANK(CD526)),ISBLANK(CE526)),#N/A,
IF(CB526="empty","empty",
VLOOKUP(CB526,MonsterGroupTable!$A:$A,1,0)))))))</f>
        <v/>
      </c>
      <c r="CJ526" s="2" t="str">
        <f>IF(AND(ISBLANK(CI526),OR(NOT(ISBLANK(CK526)),NOT(ISBLANK(CL526)))),#N/A,
IF(ISBLANK(CI526),"",
IF(AND(NOT(ISERROR(VLOOKUP(CI526,MonsterTable!$A:$B,MATCH(MonsterTable!$B$1,MonsterTable!$A$1:$B$1,0),0))),OR(ISBLANK(CK526),ISBLANK(CL526))),#N/A,
IFERROR(VLOOKUP(CI526,MonsterTable!$A:$B,MATCH(MonsterTable!$B$1,MonsterTable!$A$1:$B$1,0),0),
IF(OR(NOT(ISBLANK(CK526)),ISBLANK(CL526)),#N/A,
IF(CI526="empty","empty",
VLOOKUP(CI526,MonsterGroupTable!$A:$A,1,0)))))))</f>
        <v/>
      </c>
    </row>
    <row r="527" spans="1:88">
      <c r="A527">
        <v>10526</v>
      </c>
      <c r="B527">
        <f t="shared" si="16"/>
        <v>1.1000000000000001</v>
      </c>
      <c r="C527">
        <f t="shared" si="16"/>
        <v>1.1000000000000001</v>
      </c>
      <c r="F527">
        <v>1760</v>
      </c>
      <c r="G527">
        <v>58947</v>
      </c>
      <c r="H527">
        <v>0</v>
      </c>
      <c r="I527">
        <v>0</v>
      </c>
      <c r="J527">
        <v>0</v>
      </c>
      <c r="K527" t="s">
        <v>28</v>
      </c>
      <c r="L527" t="s">
        <v>245</v>
      </c>
      <c r="M527" t="s">
        <v>79</v>
      </c>
      <c r="N527" t="s">
        <v>80</v>
      </c>
      <c r="O527">
        <v>0</v>
      </c>
      <c r="P527">
        <v>-4.75</v>
      </c>
      <c r="Q527">
        <v>-3.5</v>
      </c>
      <c r="R527">
        <v>4.75</v>
      </c>
      <c r="S527">
        <v>3</v>
      </c>
      <c r="T527">
        <v>-13.5</v>
      </c>
      <c r="U527">
        <v>2.5499999999999998</v>
      </c>
      <c r="V527">
        <v>-6.75</v>
      </c>
      <c r="W527" t="str">
        <f t="shared" si="17"/>
        <v>g113,5</v>
      </c>
      <c r="X527" s="1" t="s">
        <v>312</v>
      </c>
      <c r="Y527" s="2" t="str">
        <f>IF(AND(ISBLANK(X527),OR(NOT(ISBLANK(Z527)),NOT(ISBLANK(AA527)))),#N/A,
IF(ISBLANK(X527),"",
IF(AND(NOT(ISERROR(VLOOKUP(X527,MonsterTable!$A:$B,MATCH(MonsterTable!$B$1,MonsterTable!$A$1:$B$1,0),0))),OR(ISBLANK(Z527),ISBLANK(AA527))),#N/A,
IFERROR(VLOOKUP(X527,MonsterTable!$A:$B,MATCH(MonsterTable!$B$1,MonsterTable!$A$1:$B$1,0),0),
IF(OR(NOT(ISBLANK(Z527)),ISBLANK(AA527)),#N/A,
IF(X527="empty","empty",
VLOOKUP(X527,MonsterGroupTable!$A:$A,1,0)))))))</f>
        <v>g113</v>
      </c>
      <c r="AA527">
        <v>5</v>
      </c>
      <c r="AF527" s="2" t="str">
        <f>IF(AND(ISBLANK(AE527),OR(NOT(ISBLANK(AG527)),NOT(ISBLANK(AH527)))),#N/A,
IF(ISBLANK(AE527),"",
IF(AND(NOT(ISERROR(VLOOKUP(AE527,MonsterTable!$A:$B,MATCH(MonsterTable!$B$1,MonsterTable!$A$1:$B$1,0),0))),OR(ISBLANK(AG527),ISBLANK(AH527))),#N/A,
IFERROR(VLOOKUP(AE527,MonsterTable!$A:$B,MATCH(MonsterTable!$B$1,MonsterTable!$A$1:$B$1,0),0),
IF(OR(NOT(ISBLANK(AG527)),ISBLANK(AH527)),#N/A,
IF(AE527="empty","empty",
VLOOKUP(AE527,MonsterGroupTable!$A:$A,1,0)))))))</f>
        <v/>
      </c>
      <c r="AM527" s="2" t="str">
        <f>IF(AND(ISBLANK(AL527),OR(NOT(ISBLANK(AN527)),NOT(ISBLANK(AO527)))),#N/A,
IF(ISBLANK(AL527),"",
IF(AND(NOT(ISERROR(VLOOKUP(AL527,MonsterTable!$A:$B,MATCH(MonsterTable!$B$1,MonsterTable!$A$1:$B$1,0),0))),OR(ISBLANK(AN527),ISBLANK(AO527))),#N/A,
IFERROR(VLOOKUP(AL527,MonsterTable!$A:$B,MATCH(MonsterTable!$B$1,MonsterTable!$A$1:$B$1,0),0),
IF(OR(NOT(ISBLANK(AN527)),ISBLANK(AO527)),#N/A,
IF(AL527="empty","empty",
VLOOKUP(AL527,MonsterGroupTable!$A:$A,1,0)))))))</f>
        <v/>
      </c>
      <c r="AT527" s="2" t="str">
        <f>IF(AND(ISBLANK(AS527),OR(NOT(ISBLANK(AU527)),NOT(ISBLANK(AV527)))),#N/A,
IF(ISBLANK(AS527),"",
IF(AND(NOT(ISERROR(VLOOKUP(AS527,MonsterTable!$A:$B,MATCH(MonsterTable!$B$1,MonsterTable!$A$1:$B$1,0),0))),OR(ISBLANK(AU527),ISBLANK(AV527))),#N/A,
IFERROR(VLOOKUP(AS527,MonsterTable!$A:$B,MATCH(MonsterTable!$B$1,MonsterTable!$A$1:$B$1,0),0),
IF(OR(NOT(ISBLANK(AU527)),ISBLANK(AV527)),#N/A,
IF(AS527="empty","empty",
VLOOKUP(AS527,MonsterGroupTable!$A:$A,1,0)))))))</f>
        <v/>
      </c>
      <c r="BA527" s="2" t="str">
        <f>IF(AND(ISBLANK(AZ527),OR(NOT(ISBLANK(BB527)),NOT(ISBLANK(BC527)))),#N/A,
IF(ISBLANK(AZ527),"",
IF(AND(NOT(ISERROR(VLOOKUP(AZ527,MonsterTable!$A:$B,MATCH(MonsterTable!$B$1,MonsterTable!$A$1:$B$1,0),0))),OR(ISBLANK(BB527),ISBLANK(BC527))),#N/A,
IFERROR(VLOOKUP(AZ527,MonsterTable!$A:$B,MATCH(MonsterTable!$B$1,MonsterTable!$A$1:$B$1,0),0),
IF(OR(NOT(ISBLANK(BB527)),ISBLANK(BC527)),#N/A,
IF(AZ527="empty","empty",
VLOOKUP(AZ527,MonsterGroupTable!$A:$A,1,0)))))))</f>
        <v/>
      </c>
      <c r="BH527" s="2" t="str">
        <f>IF(AND(ISBLANK(BG527),OR(NOT(ISBLANK(BI527)),NOT(ISBLANK(BJ527)))),#N/A,
IF(ISBLANK(BG527),"",
IF(AND(NOT(ISERROR(VLOOKUP(BG527,MonsterTable!$A:$B,MATCH(MonsterTable!$B$1,MonsterTable!$A$1:$B$1,0),0))),OR(ISBLANK(BI527),ISBLANK(BJ527))),#N/A,
IFERROR(VLOOKUP(BG527,MonsterTable!$A:$B,MATCH(MonsterTable!$B$1,MonsterTable!$A$1:$B$1,0),0),
IF(OR(NOT(ISBLANK(BI527)),ISBLANK(BJ527)),#N/A,
IF(BG527="empty","empty",
VLOOKUP(BG527,MonsterGroupTable!$A:$A,1,0)))))))</f>
        <v/>
      </c>
      <c r="BO527" s="2" t="str">
        <f>IF(AND(ISBLANK(BN527),OR(NOT(ISBLANK(BP527)),NOT(ISBLANK(BQ527)))),#N/A,
IF(ISBLANK(BN527),"",
IF(AND(NOT(ISERROR(VLOOKUP(BN527,MonsterTable!$A:$B,MATCH(MonsterTable!$B$1,MonsterTable!$A$1:$B$1,0),0))),OR(ISBLANK(BP527),ISBLANK(BQ527))),#N/A,
IFERROR(VLOOKUP(BN527,MonsterTable!$A:$B,MATCH(MonsterTable!$B$1,MonsterTable!$A$1:$B$1,0),0),
IF(OR(NOT(ISBLANK(BP527)),ISBLANK(BQ527)),#N/A,
IF(BN527="empty","empty",
VLOOKUP(BN527,MonsterGroupTable!$A:$A,1,0)))))))</f>
        <v/>
      </c>
      <c r="BV527" s="2" t="str">
        <f>IF(AND(ISBLANK(BU527),OR(NOT(ISBLANK(BW527)),NOT(ISBLANK(BX527)))),#N/A,
IF(ISBLANK(BU527),"",
IF(AND(NOT(ISERROR(VLOOKUP(BU527,MonsterTable!$A:$B,MATCH(MonsterTable!$B$1,MonsterTable!$A$1:$B$1,0),0))),OR(ISBLANK(BW527),ISBLANK(BX527))),#N/A,
IFERROR(VLOOKUP(BU527,MonsterTable!$A:$B,MATCH(MonsterTable!$B$1,MonsterTable!$A$1:$B$1,0),0),
IF(OR(NOT(ISBLANK(BW527)),ISBLANK(BX527)),#N/A,
IF(BU527="empty","empty",
VLOOKUP(BU527,MonsterGroupTable!$A:$A,1,0)))))))</f>
        <v/>
      </c>
      <c r="CC527" s="2" t="str">
        <f>IF(AND(ISBLANK(CB527),OR(NOT(ISBLANK(CD527)),NOT(ISBLANK(CE527)))),#N/A,
IF(ISBLANK(CB527),"",
IF(AND(NOT(ISERROR(VLOOKUP(CB527,MonsterTable!$A:$B,MATCH(MonsterTable!$B$1,MonsterTable!$A$1:$B$1,0),0))),OR(ISBLANK(CD527),ISBLANK(CE527))),#N/A,
IFERROR(VLOOKUP(CB527,MonsterTable!$A:$B,MATCH(MonsterTable!$B$1,MonsterTable!$A$1:$B$1,0),0),
IF(OR(NOT(ISBLANK(CD527)),ISBLANK(CE527)),#N/A,
IF(CB527="empty","empty",
VLOOKUP(CB527,MonsterGroupTable!$A:$A,1,0)))))))</f>
        <v/>
      </c>
      <c r="CJ527" s="2" t="str">
        <f>IF(AND(ISBLANK(CI527),OR(NOT(ISBLANK(CK527)),NOT(ISBLANK(CL527)))),#N/A,
IF(ISBLANK(CI527),"",
IF(AND(NOT(ISERROR(VLOOKUP(CI527,MonsterTable!$A:$B,MATCH(MonsterTable!$B$1,MonsterTable!$A$1:$B$1,0),0))),OR(ISBLANK(CK527),ISBLANK(CL527))),#N/A,
IFERROR(VLOOKUP(CI527,MonsterTable!$A:$B,MATCH(MonsterTable!$B$1,MonsterTable!$A$1:$B$1,0),0),
IF(OR(NOT(ISBLANK(CK527)),ISBLANK(CL527)),#N/A,
IF(CI527="empty","empty",
VLOOKUP(CI527,MonsterGroupTable!$A:$A,1,0)))))))</f>
        <v/>
      </c>
    </row>
    <row r="528" spans="1:88">
      <c r="A528">
        <v>10527</v>
      </c>
      <c r="B528">
        <f t="shared" si="16"/>
        <v>1.1000000000000001</v>
      </c>
      <c r="C528">
        <f t="shared" si="16"/>
        <v>1.1000000000000001</v>
      </c>
      <c r="F528">
        <v>1840</v>
      </c>
      <c r="G528">
        <v>59199</v>
      </c>
      <c r="H528">
        <v>0</v>
      </c>
      <c r="I528">
        <v>0</v>
      </c>
      <c r="J528">
        <v>0</v>
      </c>
      <c r="K528" t="s">
        <v>28</v>
      </c>
      <c r="L528" t="s">
        <v>245</v>
      </c>
      <c r="M528" t="s">
        <v>79</v>
      </c>
      <c r="N528" t="s">
        <v>80</v>
      </c>
      <c r="O528">
        <v>0</v>
      </c>
      <c r="P528">
        <v>-4.75</v>
      </c>
      <c r="Q528">
        <v>-3.5</v>
      </c>
      <c r="R528">
        <v>4.75</v>
      </c>
      <c r="S528">
        <v>3</v>
      </c>
      <c r="T528">
        <v>-13.5</v>
      </c>
      <c r="U528">
        <v>2.5499999999999998</v>
      </c>
      <c r="V528">
        <v>-6.75</v>
      </c>
      <c r="W528" t="str">
        <f t="shared" si="17"/>
        <v>g113,5</v>
      </c>
      <c r="X528" s="1" t="s">
        <v>312</v>
      </c>
      <c r="Y528" s="2" t="str">
        <f>IF(AND(ISBLANK(X528),OR(NOT(ISBLANK(Z528)),NOT(ISBLANK(AA528)))),#N/A,
IF(ISBLANK(X528),"",
IF(AND(NOT(ISERROR(VLOOKUP(X528,MonsterTable!$A:$B,MATCH(MonsterTable!$B$1,MonsterTable!$A$1:$B$1,0),0))),OR(ISBLANK(Z528),ISBLANK(AA528))),#N/A,
IFERROR(VLOOKUP(X528,MonsterTable!$A:$B,MATCH(MonsterTable!$B$1,MonsterTable!$A$1:$B$1,0),0),
IF(OR(NOT(ISBLANK(Z528)),ISBLANK(AA528)),#N/A,
IF(X528="empty","empty",
VLOOKUP(X528,MonsterGroupTable!$A:$A,1,0)))))))</f>
        <v>g113</v>
      </c>
      <c r="AA528">
        <v>5</v>
      </c>
      <c r="AF528" s="2" t="str">
        <f>IF(AND(ISBLANK(AE528),OR(NOT(ISBLANK(AG528)),NOT(ISBLANK(AH528)))),#N/A,
IF(ISBLANK(AE528),"",
IF(AND(NOT(ISERROR(VLOOKUP(AE528,MonsterTable!$A:$B,MATCH(MonsterTable!$B$1,MonsterTable!$A$1:$B$1,0),0))),OR(ISBLANK(AG528),ISBLANK(AH528))),#N/A,
IFERROR(VLOOKUP(AE528,MonsterTable!$A:$B,MATCH(MonsterTable!$B$1,MonsterTable!$A$1:$B$1,0),0),
IF(OR(NOT(ISBLANK(AG528)),ISBLANK(AH528)),#N/A,
IF(AE528="empty","empty",
VLOOKUP(AE528,MonsterGroupTable!$A:$A,1,0)))))))</f>
        <v/>
      </c>
      <c r="AM528" s="2" t="str">
        <f>IF(AND(ISBLANK(AL528),OR(NOT(ISBLANK(AN528)),NOT(ISBLANK(AO528)))),#N/A,
IF(ISBLANK(AL528),"",
IF(AND(NOT(ISERROR(VLOOKUP(AL528,MonsterTable!$A:$B,MATCH(MonsterTable!$B$1,MonsterTable!$A$1:$B$1,0),0))),OR(ISBLANK(AN528),ISBLANK(AO528))),#N/A,
IFERROR(VLOOKUP(AL528,MonsterTable!$A:$B,MATCH(MonsterTable!$B$1,MonsterTable!$A$1:$B$1,0),0),
IF(OR(NOT(ISBLANK(AN528)),ISBLANK(AO528)),#N/A,
IF(AL528="empty","empty",
VLOOKUP(AL528,MonsterGroupTable!$A:$A,1,0)))))))</f>
        <v/>
      </c>
      <c r="AT528" s="2" t="str">
        <f>IF(AND(ISBLANK(AS528),OR(NOT(ISBLANK(AU528)),NOT(ISBLANK(AV528)))),#N/A,
IF(ISBLANK(AS528),"",
IF(AND(NOT(ISERROR(VLOOKUP(AS528,MonsterTable!$A:$B,MATCH(MonsterTable!$B$1,MonsterTable!$A$1:$B$1,0),0))),OR(ISBLANK(AU528),ISBLANK(AV528))),#N/A,
IFERROR(VLOOKUP(AS528,MonsterTable!$A:$B,MATCH(MonsterTable!$B$1,MonsterTable!$A$1:$B$1,0),0),
IF(OR(NOT(ISBLANK(AU528)),ISBLANK(AV528)),#N/A,
IF(AS528="empty","empty",
VLOOKUP(AS528,MonsterGroupTable!$A:$A,1,0)))))))</f>
        <v/>
      </c>
      <c r="BA528" s="2" t="str">
        <f>IF(AND(ISBLANK(AZ528),OR(NOT(ISBLANK(BB528)),NOT(ISBLANK(BC528)))),#N/A,
IF(ISBLANK(AZ528),"",
IF(AND(NOT(ISERROR(VLOOKUP(AZ528,MonsterTable!$A:$B,MATCH(MonsterTable!$B$1,MonsterTable!$A$1:$B$1,0),0))),OR(ISBLANK(BB528),ISBLANK(BC528))),#N/A,
IFERROR(VLOOKUP(AZ528,MonsterTable!$A:$B,MATCH(MonsterTable!$B$1,MonsterTable!$A$1:$B$1,0),0),
IF(OR(NOT(ISBLANK(BB528)),ISBLANK(BC528)),#N/A,
IF(AZ528="empty","empty",
VLOOKUP(AZ528,MonsterGroupTable!$A:$A,1,0)))))))</f>
        <v/>
      </c>
      <c r="BH528" s="2" t="str">
        <f>IF(AND(ISBLANK(BG528),OR(NOT(ISBLANK(BI528)),NOT(ISBLANK(BJ528)))),#N/A,
IF(ISBLANK(BG528),"",
IF(AND(NOT(ISERROR(VLOOKUP(BG528,MonsterTable!$A:$B,MATCH(MonsterTable!$B$1,MonsterTable!$A$1:$B$1,0),0))),OR(ISBLANK(BI528),ISBLANK(BJ528))),#N/A,
IFERROR(VLOOKUP(BG528,MonsterTable!$A:$B,MATCH(MonsterTable!$B$1,MonsterTable!$A$1:$B$1,0),0),
IF(OR(NOT(ISBLANK(BI528)),ISBLANK(BJ528)),#N/A,
IF(BG528="empty","empty",
VLOOKUP(BG528,MonsterGroupTable!$A:$A,1,0)))))))</f>
        <v/>
      </c>
      <c r="BO528" s="2" t="str">
        <f>IF(AND(ISBLANK(BN528),OR(NOT(ISBLANK(BP528)),NOT(ISBLANK(BQ528)))),#N/A,
IF(ISBLANK(BN528),"",
IF(AND(NOT(ISERROR(VLOOKUP(BN528,MonsterTable!$A:$B,MATCH(MonsterTable!$B$1,MonsterTable!$A$1:$B$1,0),0))),OR(ISBLANK(BP528),ISBLANK(BQ528))),#N/A,
IFERROR(VLOOKUP(BN528,MonsterTable!$A:$B,MATCH(MonsterTable!$B$1,MonsterTable!$A$1:$B$1,0),0),
IF(OR(NOT(ISBLANK(BP528)),ISBLANK(BQ528)),#N/A,
IF(BN528="empty","empty",
VLOOKUP(BN528,MonsterGroupTable!$A:$A,1,0)))))))</f>
        <v/>
      </c>
      <c r="BV528" s="2" t="str">
        <f>IF(AND(ISBLANK(BU528),OR(NOT(ISBLANK(BW528)),NOT(ISBLANK(BX528)))),#N/A,
IF(ISBLANK(BU528),"",
IF(AND(NOT(ISERROR(VLOOKUP(BU528,MonsterTable!$A:$B,MATCH(MonsterTable!$B$1,MonsterTable!$A$1:$B$1,0),0))),OR(ISBLANK(BW528),ISBLANK(BX528))),#N/A,
IFERROR(VLOOKUP(BU528,MonsterTable!$A:$B,MATCH(MonsterTable!$B$1,MonsterTable!$A$1:$B$1,0),0),
IF(OR(NOT(ISBLANK(BW528)),ISBLANK(BX528)),#N/A,
IF(BU528="empty","empty",
VLOOKUP(BU528,MonsterGroupTable!$A:$A,1,0)))))))</f>
        <v/>
      </c>
      <c r="CC528" s="2" t="str">
        <f>IF(AND(ISBLANK(CB528),OR(NOT(ISBLANK(CD528)),NOT(ISBLANK(CE528)))),#N/A,
IF(ISBLANK(CB528),"",
IF(AND(NOT(ISERROR(VLOOKUP(CB528,MonsterTable!$A:$B,MATCH(MonsterTable!$B$1,MonsterTable!$A$1:$B$1,0),0))),OR(ISBLANK(CD528),ISBLANK(CE528))),#N/A,
IFERROR(VLOOKUP(CB528,MonsterTable!$A:$B,MATCH(MonsterTable!$B$1,MonsterTable!$A$1:$B$1,0),0),
IF(OR(NOT(ISBLANK(CD528)),ISBLANK(CE528)),#N/A,
IF(CB528="empty","empty",
VLOOKUP(CB528,MonsterGroupTable!$A:$A,1,0)))))))</f>
        <v/>
      </c>
      <c r="CJ528" s="2" t="str">
        <f>IF(AND(ISBLANK(CI528),OR(NOT(ISBLANK(CK528)),NOT(ISBLANK(CL528)))),#N/A,
IF(ISBLANK(CI528),"",
IF(AND(NOT(ISERROR(VLOOKUP(CI528,MonsterTable!$A:$B,MATCH(MonsterTable!$B$1,MonsterTable!$A$1:$B$1,0),0))),OR(ISBLANK(CK528),ISBLANK(CL528))),#N/A,
IFERROR(VLOOKUP(CI528,MonsterTable!$A:$B,MATCH(MonsterTable!$B$1,MonsterTable!$A$1:$B$1,0),0),
IF(OR(NOT(ISBLANK(CK528)),ISBLANK(CL528)),#N/A,
IF(CI528="empty","empty",
VLOOKUP(CI528,MonsterGroupTable!$A:$A,1,0)))))))</f>
        <v/>
      </c>
    </row>
    <row r="529" spans="1:88">
      <c r="A529">
        <v>10528</v>
      </c>
      <c r="B529">
        <f t="shared" si="16"/>
        <v>1.1000000000000001</v>
      </c>
      <c r="C529">
        <f t="shared" si="16"/>
        <v>1.1000000000000001</v>
      </c>
      <c r="F529">
        <v>1920</v>
      </c>
      <c r="G529">
        <v>59451</v>
      </c>
      <c r="H529">
        <v>0</v>
      </c>
      <c r="I529">
        <v>0</v>
      </c>
      <c r="J529">
        <v>0</v>
      </c>
      <c r="K529" t="s">
        <v>28</v>
      </c>
      <c r="L529" t="s">
        <v>245</v>
      </c>
      <c r="M529" t="s">
        <v>79</v>
      </c>
      <c r="N529" t="s">
        <v>80</v>
      </c>
      <c r="O529">
        <v>0</v>
      </c>
      <c r="P529">
        <v>-4.75</v>
      </c>
      <c r="Q529">
        <v>-3.5</v>
      </c>
      <c r="R529">
        <v>4.75</v>
      </c>
      <c r="S529">
        <v>3</v>
      </c>
      <c r="T529">
        <v>-13.5</v>
      </c>
      <c r="U529">
        <v>2.5499999999999998</v>
      </c>
      <c r="V529">
        <v>-6.75</v>
      </c>
      <c r="W529" t="str">
        <f t="shared" si="17"/>
        <v>g113,5</v>
      </c>
      <c r="X529" s="1" t="s">
        <v>312</v>
      </c>
      <c r="Y529" s="2" t="str">
        <f>IF(AND(ISBLANK(X529),OR(NOT(ISBLANK(Z529)),NOT(ISBLANK(AA529)))),#N/A,
IF(ISBLANK(X529),"",
IF(AND(NOT(ISERROR(VLOOKUP(X529,MonsterTable!$A:$B,MATCH(MonsterTable!$B$1,MonsterTable!$A$1:$B$1,0),0))),OR(ISBLANK(Z529),ISBLANK(AA529))),#N/A,
IFERROR(VLOOKUP(X529,MonsterTable!$A:$B,MATCH(MonsterTable!$B$1,MonsterTable!$A$1:$B$1,0),0),
IF(OR(NOT(ISBLANK(Z529)),ISBLANK(AA529)),#N/A,
IF(X529="empty","empty",
VLOOKUP(X529,MonsterGroupTable!$A:$A,1,0)))))))</f>
        <v>g113</v>
      </c>
      <c r="AA529">
        <v>5</v>
      </c>
      <c r="AF529" s="2" t="str">
        <f>IF(AND(ISBLANK(AE529),OR(NOT(ISBLANK(AG529)),NOT(ISBLANK(AH529)))),#N/A,
IF(ISBLANK(AE529),"",
IF(AND(NOT(ISERROR(VLOOKUP(AE529,MonsterTable!$A:$B,MATCH(MonsterTable!$B$1,MonsterTable!$A$1:$B$1,0),0))),OR(ISBLANK(AG529),ISBLANK(AH529))),#N/A,
IFERROR(VLOOKUP(AE529,MonsterTable!$A:$B,MATCH(MonsterTable!$B$1,MonsterTable!$A$1:$B$1,0),0),
IF(OR(NOT(ISBLANK(AG529)),ISBLANK(AH529)),#N/A,
IF(AE529="empty","empty",
VLOOKUP(AE529,MonsterGroupTable!$A:$A,1,0)))))))</f>
        <v/>
      </c>
      <c r="AM529" s="2" t="str">
        <f>IF(AND(ISBLANK(AL529),OR(NOT(ISBLANK(AN529)),NOT(ISBLANK(AO529)))),#N/A,
IF(ISBLANK(AL529),"",
IF(AND(NOT(ISERROR(VLOOKUP(AL529,MonsterTable!$A:$B,MATCH(MonsterTable!$B$1,MonsterTable!$A$1:$B$1,0),0))),OR(ISBLANK(AN529),ISBLANK(AO529))),#N/A,
IFERROR(VLOOKUP(AL529,MonsterTable!$A:$B,MATCH(MonsterTable!$B$1,MonsterTable!$A$1:$B$1,0),0),
IF(OR(NOT(ISBLANK(AN529)),ISBLANK(AO529)),#N/A,
IF(AL529="empty","empty",
VLOOKUP(AL529,MonsterGroupTable!$A:$A,1,0)))))))</f>
        <v/>
      </c>
      <c r="AT529" s="2" t="str">
        <f>IF(AND(ISBLANK(AS529),OR(NOT(ISBLANK(AU529)),NOT(ISBLANK(AV529)))),#N/A,
IF(ISBLANK(AS529),"",
IF(AND(NOT(ISERROR(VLOOKUP(AS529,MonsterTable!$A:$B,MATCH(MonsterTable!$B$1,MonsterTable!$A$1:$B$1,0),0))),OR(ISBLANK(AU529),ISBLANK(AV529))),#N/A,
IFERROR(VLOOKUP(AS529,MonsterTable!$A:$B,MATCH(MonsterTable!$B$1,MonsterTable!$A$1:$B$1,0),0),
IF(OR(NOT(ISBLANK(AU529)),ISBLANK(AV529)),#N/A,
IF(AS529="empty","empty",
VLOOKUP(AS529,MonsterGroupTable!$A:$A,1,0)))))))</f>
        <v/>
      </c>
      <c r="BA529" s="2" t="str">
        <f>IF(AND(ISBLANK(AZ529),OR(NOT(ISBLANK(BB529)),NOT(ISBLANK(BC529)))),#N/A,
IF(ISBLANK(AZ529),"",
IF(AND(NOT(ISERROR(VLOOKUP(AZ529,MonsterTable!$A:$B,MATCH(MonsterTable!$B$1,MonsterTable!$A$1:$B$1,0),0))),OR(ISBLANK(BB529),ISBLANK(BC529))),#N/A,
IFERROR(VLOOKUP(AZ529,MonsterTable!$A:$B,MATCH(MonsterTable!$B$1,MonsterTable!$A$1:$B$1,0),0),
IF(OR(NOT(ISBLANK(BB529)),ISBLANK(BC529)),#N/A,
IF(AZ529="empty","empty",
VLOOKUP(AZ529,MonsterGroupTable!$A:$A,1,0)))))))</f>
        <v/>
      </c>
      <c r="BH529" s="2" t="str">
        <f>IF(AND(ISBLANK(BG529),OR(NOT(ISBLANK(BI529)),NOT(ISBLANK(BJ529)))),#N/A,
IF(ISBLANK(BG529),"",
IF(AND(NOT(ISERROR(VLOOKUP(BG529,MonsterTable!$A:$B,MATCH(MonsterTable!$B$1,MonsterTable!$A$1:$B$1,0),0))),OR(ISBLANK(BI529),ISBLANK(BJ529))),#N/A,
IFERROR(VLOOKUP(BG529,MonsterTable!$A:$B,MATCH(MonsterTable!$B$1,MonsterTable!$A$1:$B$1,0),0),
IF(OR(NOT(ISBLANK(BI529)),ISBLANK(BJ529)),#N/A,
IF(BG529="empty","empty",
VLOOKUP(BG529,MonsterGroupTable!$A:$A,1,0)))))))</f>
        <v/>
      </c>
      <c r="BO529" s="2" t="str">
        <f>IF(AND(ISBLANK(BN529),OR(NOT(ISBLANK(BP529)),NOT(ISBLANK(BQ529)))),#N/A,
IF(ISBLANK(BN529),"",
IF(AND(NOT(ISERROR(VLOOKUP(BN529,MonsterTable!$A:$B,MATCH(MonsterTable!$B$1,MonsterTable!$A$1:$B$1,0),0))),OR(ISBLANK(BP529),ISBLANK(BQ529))),#N/A,
IFERROR(VLOOKUP(BN529,MonsterTable!$A:$B,MATCH(MonsterTable!$B$1,MonsterTable!$A$1:$B$1,0),0),
IF(OR(NOT(ISBLANK(BP529)),ISBLANK(BQ529)),#N/A,
IF(BN529="empty","empty",
VLOOKUP(BN529,MonsterGroupTable!$A:$A,1,0)))))))</f>
        <v/>
      </c>
      <c r="BV529" s="2" t="str">
        <f>IF(AND(ISBLANK(BU529),OR(NOT(ISBLANK(BW529)),NOT(ISBLANK(BX529)))),#N/A,
IF(ISBLANK(BU529),"",
IF(AND(NOT(ISERROR(VLOOKUP(BU529,MonsterTable!$A:$B,MATCH(MonsterTable!$B$1,MonsterTable!$A$1:$B$1,0),0))),OR(ISBLANK(BW529),ISBLANK(BX529))),#N/A,
IFERROR(VLOOKUP(BU529,MonsterTable!$A:$B,MATCH(MonsterTable!$B$1,MonsterTable!$A$1:$B$1,0),0),
IF(OR(NOT(ISBLANK(BW529)),ISBLANK(BX529)),#N/A,
IF(BU529="empty","empty",
VLOOKUP(BU529,MonsterGroupTable!$A:$A,1,0)))))))</f>
        <v/>
      </c>
      <c r="CC529" s="2" t="str">
        <f>IF(AND(ISBLANK(CB529),OR(NOT(ISBLANK(CD529)),NOT(ISBLANK(CE529)))),#N/A,
IF(ISBLANK(CB529),"",
IF(AND(NOT(ISERROR(VLOOKUP(CB529,MonsterTable!$A:$B,MATCH(MonsterTable!$B$1,MonsterTable!$A$1:$B$1,0),0))),OR(ISBLANK(CD529),ISBLANK(CE529))),#N/A,
IFERROR(VLOOKUP(CB529,MonsterTable!$A:$B,MATCH(MonsterTable!$B$1,MonsterTable!$A$1:$B$1,0),0),
IF(OR(NOT(ISBLANK(CD529)),ISBLANK(CE529)),#N/A,
IF(CB529="empty","empty",
VLOOKUP(CB529,MonsterGroupTable!$A:$A,1,0)))))))</f>
        <v/>
      </c>
      <c r="CJ529" s="2" t="str">
        <f>IF(AND(ISBLANK(CI529),OR(NOT(ISBLANK(CK529)),NOT(ISBLANK(CL529)))),#N/A,
IF(ISBLANK(CI529),"",
IF(AND(NOT(ISERROR(VLOOKUP(CI529,MonsterTable!$A:$B,MATCH(MonsterTable!$B$1,MonsterTable!$A$1:$B$1,0),0))),OR(ISBLANK(CK529),ISBLANK(CL529))),#N/A,
IFERROR(VLOOKUP(CI529,MonsterTable!$A:$B,MATCH(MonsterTable!$B$1,MonsterTable!$A$1:$B$1,0),0),
IF(OR(NOT(ISBLANK(CK529)),ISBLANK(CL529)),#N/A,
IF(CI529="empty","empty",
VLOOKUP(CI529,MonsterGroupTable!$A:$A,1,0)))))))</f>
        <v/>
      </c>
    </row>
    <row r="530" spans="1:88">
      <c r="A530">
        <v>10529</v>
      </c>
      <c r="B530">
        <f t="shared" si="16"/>
        <v>1.1000000000000001</v>
      </c>
      <c r="C530">
        <f t="shared" si="16"/>
        <v>1.1000000000000001</v>
      </c>
      <c r="F530">
        <v>2000</v>
      </c>
      <c r="G530">
        <v>59703</v>
      </c>
      <c r="H530">
        <v>0</v>
      </c>
      <c r="I530">
        <v>0</v>
      </c>
      <c r="J530">
        <v>0</v>
      </c>
      <c r="K530" t="s">
        <v>28</v>
      </c>
      <c r="L530" t="s">
        <v>245</v>
      </c>
      <c r="M530" t="s">
        <v>79</v>
      </c>
      <c r="N530" t="s">
        <v>80</v>
      </c>
      <c r="O530">
        <v>0</v>
      </c>
      <c r="P530">
        <v>-4.75</v>
      </c>
      <c r="Q530">
        <v>-3.5</v>
      </c>
      <c r="R530">
        <v>4.75</v>
      </c>
      <c r="S530">
        <v>3</v>
      </c>
      <c r="T530">
        <v>-13.5</v>
      </c>
      <c r="U530">
        <v>2.5499999999999998</v>
      </c>
      <c r="V530">
        <v>-6.75</v>
      </c>
      <c r="W530" t="str">
        <f t="shared" si="17"/>
        <v>g113,5</v>
      </c>
      <c r="X530" s="1" t="s">
        <v>312</v>
      </c>
      <c r="Y530" s="2" t="str">
        <f>IF(AND(ISBLANK(X530),OR(NOT(ISBLANK(Z530)),NOT(ISBLANK(AA530)))),#N/A,
IF(ISBLANK(X530),"",
IF(AND(NOT(ISERROR(VLOOKUP(X530,MonsterTable!$A:$B,MATCH(MonsterTable!$B$1,MonsterTable!$A$1:$B$1,0),0))),OR(ISBLANK(Z530),ISBLANK(AA530))),#N/A,
IFERROR(VLOOKUP(X530,MonsterTable!$A:$B,MATCH(MonsterTable!$B$1,MonsterTable!$A$1:$B$1,0),0),
IF(OR(NOT(ISBLANK(Z530)),ISBLANK(AA530)),#N/A,
IF(X530="empty","empty",
VLOOKUP(X530,MonsterGroupTable!$A:$A,1,0)))))))</f>
        <v>g113</v>
      </c>
      <c r="AA530">
        <v>5</v>
      </c>
      <c r="AF530" s="2" t="str">
        <f>IF(AND(ISBLANK(AE530),OR(NOT(ISBLANK(AG530)),NOT(ISBLANK(AH530)))),#N/A,
IF(ISBLANK(AE530),"",
IF(AND(NOT(ISERROR(VLOOKUP(AE530,MonsterTable!$A:$B,MATCH(MonsterTable!$B$1,MonsterTable!$A$1:$B$1,0),0))),OR(ISBLANK(AG530),ISBLANK(AH530))),#N/A,
IFERROR(VLOOKUP(AE530,MonsterTable!$A:$B,MATCH(MonsterTable!$B$1,MonsterTable!$A$1:$B$1,0),0),
IF(OR(NOT(ISBLANK(AG530)),ISBLANK(AH530)),#N/A,
IF(AE530="empty","empty",
VLOOKUP(AE530,MonsterGroupTable!$A:$A,1,0)))))))</f>
        <v/>
      </c>
      <c r="AM530" s="2" t="str">
        <f>IF(AND(ISBLANK(AL530),OR(NOT(ISBLANK(AN530)),NOT(ISBLANK(AO530)))),#N/A,
IF(ISBLANK(AL530),"",
IF(AND(NOT(ISERROR(VLOOKUP(AL530,MonsterTable!$A:$B,MATCH(MonsterTable!$B$1,MonsterTable!$A$1:$B$1,0),0))),OR(ISBLANK(AN530),ISBLANK(AO530))),#N/A,
IFERROR(VLOOKUP(AL530,MonsterTable!$A:$B,MATCH(MonsterTable!$B$1,MonsterTable!$A$1:$B$1,0),0),
IF(OR(NOT(ISBLANK(AN530)),ISBLANK(AO530)),#N/A,
IF(AL530="empty","empty",
VLOOKUP(AL530,MonsterGroupTable!$A:$A,1,0)))))))</f>
        <v/>
      </c>
      <c r="AT530" s="2" t="str">
        <f>IF(AND(ISBLANK(AS530),OR(NOT(ISBLANK(AU530)),NOT(ISBLANK(AV530)))),#N/A,
IF(ISBLANK(AS530),"",
IF(AND(NOT(ISERROR(VLOOKUP(AS530,MonsterTable!$A:$B,MATCH(MonsterTable!$B$1,MonsterTable!$A$1:$B$1,0),0))),OR(ISBLANK(AU530),ISBLANK(AV530))),#N/A,
IFERROR(VLOOKUP(AS530,MonsterTable!$A:$B,MATCH(MonsterTable!$B$1,MonsterTable!$A$1:$B$1,0),0),
IF(OR(NOT(ISBLANK(AU530)),ISBLANK(AV530)),#N/A,
IF(AS530="empty","empty",
VLOOKUP(AS530,MonsterGroupTable!$A:$A,1,0)))))))</f>
        <v/>
      </c>
      <c r="BA530" s="2" t="str">
        <f>IF(AND(ISBLANK(AZ530),OR(NOT(ISBLANK(BB530)),NOT(ISBLANK(BC530)))),#N/A,
IF(ISBLANK(AZ530),"",
IF(AND(NOT(ISERROR(VLOOKUP(AZ530,MonsterTable!$A:$B,MATCH(MonsterTable!$B$1,MonsterTable!$A$1:$B$1,0),0))),OR(ISBLANK(BB530),ISBLANK(BC530))),#N/A,
IFERROR(VLOOKUP(AZ530,MonsterTable!$A:$B,MATCH(MonsterTable!$B$1,MonsterTable!$A$1:$B$1,0),0),
IF(OR(NOT(ISBLANK(BB530)),ISBLANK(BC530)),#N/A,
IF(AZ530="empty","empty",
VLOOKUP(AZ530,MonsterGroupTable!$A:$A,1,0)))))))</f>
        <v/>
      </c>
      <c r="BH530" s="2" t="str">
        <f>IF(AND(ISBLANK(BG530),OR(NOT(ISBLANK(BI530)),NOT(ISBLANK(BJ530)))),#N/A,
IF(ISBLANK(BG530),"",
IF(AND(NOT(ISERROR(VLOOKUP(BG530,MonsterTable!$A:$B,MATCH(MonsterTable!$B$1,MonsterTable!$A$1:$B$1,0),0))),OR(ISBLANK(BI530),ISBLANK(BJ530))),#N/A,
IFERROR(VLOOKUP(BG530,MonsterTable!$A:$B,MATCH(MonsterTable!$B$1,MonsterTable!$A$1:$B$1,0),0),
IF(OR(NOT(ISBLANK(BI530)),ISBLANK(BJ530)),#N/A,
IF(BG530="empty","empty",
VLOOKUP(BG530,MonsterGroupTable!$A:$A,1,0)))))))</f>
        <v/>
      </c>
      <c r="BO530" s="2" t="str">
        <f>IF(AND(ISBLANK(BN530),OR(NOT(ISBLANK(BP530)),NOT(ISBLANK(BQ530)))),#N/A,
IF(ISBLANK(BN530),"",
IF(AND(NOT(ISERROR(VLOOKUP(BN530,MonsterTable!$A:$B,MATCH(MonsterTable!$B$1,MonsterTable!$A$1:$B$1,0),0))),OR(ISBLANK(BP530),ISBLANK(BQ530))),#N/A,
IFERROR(VLOOKUP(BN530,MonsterTable!$A:$B,MATCH(MonsterTable!$B$1,MonsterTable!$A$1:$B$1,0),0),
IF(OR(NOT(ISBLANK(BP530)),ISBLANK(BQ530)),#N/A,
IF(BN530="empty","empty",
VLOOKUP(BN530,MonsterGroupTable!$A:$A,1,0)))))))</f>
        <v/>
      </c>
      <c r="BV530" s="2" t="str">
        <f>IF(AND(ISBLANK(BU530),OR(NOT(ISBLANK(BW530)),NOT(ISBLANK(BX530)))),#N/A,
IF(ISBLANK(BU530),"",
IF(AND(NOT(ISERROR(VLOOKUP(BU530,MonsterTable!$A:$B,MATCH(MonsterTable!$B$1,MonsterTable!$A$1:$B$1,0),0))),OR(ISBLANK(BW530),ISBLANK(BX530))),#N/A,
IFERROR(VLOOKUP(BU530,MonsterTable!$A:$B,MATCH(MonsterTable!$B$1,MonsterTable!$A$1:$B$1,0),0),
IF(OR(NOT(ISBLANK(BW530)),ISBLANK(BX530)),#N/A,
IF(BU530="empty","empty",
VLOOKUP(BU530,MonsterGroupTable!$A:$A,1,0)))))))</f>
        <v/>
      </c>
      <c r="CC530" s="2" t="str">
        <f>IF(AND(ISBLANK(CB530),OR(NOT(ISBLANK(CD530)),NOT(ISBLANK(CE530)))),#N/A,
IF(ISBLANK(CB530),"",
IF(AND(NOT(ISERROR(VLOOKUP(CB530,MonsterTable!$A:$B,MATCH(MonsterTable!$B$1,MonsterTable!$A$1:$B$1,0),0))),OR(ISBLANK(CD530),ISBLANK(CE530))),#N/A,
IFERROR(VLOOKUP(CB530,MonsterTable!$A:$B,MATCH(MonsterTable!$B$1,MonsterTable!$A$1:$B$1,0),0),
IF(OR(NOT(ISBLANK(CD530)),ISBLANK(CE530)),#N/A,
IF(CB530="empty","empty",
VLOOKUP(CB530,MonsterGroupTable!$A:$A,1,0)))))))</f>
        <v/>
      </c>
      <c r="CJ530" s="2" t="str">
        <f>IF(AND(ISBLANK(CI530),OR(NOT(ISBLANK(CK530)),NOT(ISBLANK(CL530)))),#N/A,
IF(ISBLANK(CI530),"",
IF(AND(NOT(ISERROR(VLOOKUP(CI530,MonsterTable!$A:$B,MATCH(MonsterTable!$B$1,MonsterTable!$A$1:$B$1,0),0))),OR(ISBLANK(CK530),ISBLANK(CL530))),#N/A,
IFERROR(VLOOKUP(CI530,MonsterTable!$A:$B,MATCH(MonsterTable!$B$1,MonsterTable!$A$1:$B$1,0),0),
IF(OR(NOT(ISBLANK(CK530)),ISBLANK(CL530)),#N/A,
IF(CI530="empty","empty",
VLOOKUP(CI530,MonsterGroupTable!$A:$A,1,0)))))))</f>
        <v/>
      </c>
    </row>
    <row r="531" spans="1:88">
      <c r="A531">
        <v>10530</v>
      </c>
      <c r="B531">
        <f t="shared" si="16"/>
        <v>1.2</v>
      </c>
      <c r="C531">
        <f t="shared" si="16"/>
        <v>1.1000000000000001</v>
      </c>
      <c r="F531">
        <v>2080</v>
      </c>
      <c r="G531">
        <v>59955</v>
      </c>
      <c r="H531">
        <v>0</v>
      </c>
      <c r="I531">
        <v>0</v>
      </c>
      <c r="J531">
        <v>0</v>
      </c>
      <c r="K531" t="s">
        <v>28</v>
      </c>
      <c r="L531" t="s">
        <v>245</v>
      </c>
      <c r="M531" t="s">
        <v>79</v>
      </c>
      <c r="N531" t="s">
        <v>80</v>
      </c>
      <c r="O531">
        <v>0</v>
      </c>
      <c r="P531">
        <v>-4.75</v>
      </c>
      <c r="Q531">
        <v>-3.5</v>
      </c>
      <c r="R531">
        <v>4.75</v>
      </c>
      <c r="S531">
        <v>3</v>
      </c>
      <c r="T531">
        <v>-13.5</v>
      </c>
      <c r="U531">
        <v>2.5499999999999998</v>
      </c>
      <c r="V531">
        <v>-6.75</v>
      </c>
      <c r="W531" t="str">
        <f t="shared" si="17"/>
        <v>g113,5</v>
      </c>
      <c r="X531" s="1" t="s">
        <v>312</v>
      </c>
      <c r="Y531" s="2" t="str">
        <f>IF(AND(ISBLANK(X531),OR(NOT(ISBLANK(Z531)),NOT(ISBLANK(AA531)))),#N/A,
IF(ISBLANK(X531),"",
IF(AND(NOT(ISERROR(VLOOKUP(X531,MonsterTable!$A:$B,MATCH(MonsterTable!$B$1,MonsterTable!$A$1:$B$1,0),0))),OR(ISBLANK(Z531),ISBLANK(AA531))),#N/A,
IFERROR(VLOOKUP(X531,MonsterTable!$A:$B,MATCH(MonsterTable!$B$1,MonsterTable!$A$1:$B$1,0),0),
IF(OR(NOT(ISBLANK(Z531)),ISBLANK(AA531)),#N/A,
IF(X531="empty","empty",
VLOOKUP(X531,MonsterGroupTable!$A:$A,1,0)))))))</f>
        <v>g113</v>
      </c>
      <c r="AA531">
        <v>5</v>
      </c>
      <c r="AF531" s="2" t="str">
        <f>IF(AND(ISBLANK(AE531),OR(NOT(ISBLANK(AG531)),NOT(ISBLANK(AH531)))),#N/A,
IF(ISBLANK(AE531),"",
IF(AND(NOT(ISERROR(VLOOKUP(AE531,MonsterTable!$A:$B,MATCH(MonsterTable!$B$1,MonsterTable!$A$1:$B$1,0),0))),OR(ISBLANK(AG531),ISBLANK(AH531))),#N/A,
IFERROR(VLOOKUP(AE531,MonsterTable!$A:$B,MATCH(MonsterTable!$B$1,MonsterTable!$A$1:$B$1,0),0),
IF(OR(NOT(ISBLANK(AG531)),ISBLANK(AH531)),#N/A,
IF(AE531="empty","empty",
VLOOKUP(AE531,MonsterGroupTable!$A:$A,1,0)))))))</f>
        <v/>
      </c>
      <c r="AM531" s="2" t="str">
        <f>IF(AND(ISBLANK(AL531),OR(NOT(ISBLANK(AN531)),NOT(ISBLANK(AO531)))),#N/A,
IF(ISBLANK(AL531),"",
IF(AND(NOT(ISERROR(VLOOKUP(AL531,MonsterTable!$A:$B,MATCH(MonsterTable!$B$1,MonsterTable!$A$1:$B$1,0),0))),OR(ISBLANK(AN531),ISBLANK(AO531))),#N/A,
IFERROR(VLOOKUP(AL531,MonsterTable!$A:$B,MATCH(MonsterTable!$B$1,MonsterTable!$A$1:$B$1,0),0),
IF(OR(NOT(ISBLANK(AN531)),ISBLANK(AO531)),#N/A,
IF(AL531="empty","empty",
VLOOKUP(AL531,MonsterGroupTable!$A:$A,1,0)))))))</f>
        <v/>
      </c>
      <c r="AT531" s="2" t="str">
        <f>IF(AND(ISBLANK(AS531),OR(NOT(ISBLANK(AU531)),NOT(ISBLANK(AV531)))),#N/A,
IF(ISBLANK(AS531),"",
IF(AND(NOT(ISERROR(VLOOKUP(AS531,MonsterTable!$A:$B,MATCH(MonsterTable!$B$1,MonsterTable!$A$1:$B$1,0),0))),OR(ISBLANK(AU531),ISBLANK(AV531))),#N/A,
IFERROR(VLOOKUP(AS531,MonsterTable!$A:$B,MATCH(MonsterTable!$B$1,MonsterTable!$A$1:$B$1,0),0),
IF(OR(NOT(ISBLANK(AU531)),ISBLANK(AV531)),#N/A,
IF(AS531="empty","empty",
VLOOKUP(AS531,MonsterGroupTable!$A:$A,1,0)))))))</f>
        <v/>
      </c>
      <c r="BA531" s="2" t="str">
        <f>IF(AND(ISBLANK(AZ531),OR(NOT(ISBLANK(BB531)),NOT(ISBLANK(BC531)))),#N/A,
IF(ISBLANK(AZ531),"",
IF(AND(NOT(ISERROR(VLOOKUP(AZ531,MonsterTable!$A:$B,MATCH(MonsterTable!$B$1,MonsterTable!$A$1:$B$1,0),0))),OR(ISBLANK(BB531),ISBLANK(BC531))),#N/A,
IFERROR(VLOOKUP(AZ531,MonsterTable!$A:$B,MATCH(MonsterTable!$B$1,MonsterTable!$A$1:$B$1,0),0),
IF(OR(NOT(ISBLANK(BB531)),ISBLANK(BC531)),#N/A,
IF(AZ531="empty","empty",
VLOOKUP(AZ531,MonsterGroupTable!$A:$A,1,0)))))))</f>
        <v/>
      </c>
      <c r="BH531" s="2" t="str">
        <f>IF(AND(ISBLANK(BG531),OR(NOT(ISBLANK(BI531)),NOT(ISBLANK(BJ531)))),#N/A,
IF(ISBLANK(BG531),"",
IF(AND(NOT(ISERROR(VLOOKUP(BG531,MonsterTable!$A:$B,MATCH(MonsterTable!$B$1,MonsterTable!$A$1:$B$1,0),0))),OR(ISBLANK(BI531),ISBLANK(BJ531))),#N/A,
IFERROR(VLOOKUP(BG531,MonsterTable!$A:$B,MATCH(MonsterTable!$B$1,MonsterTable!$A$1:$B$1,0),0),
IF(OR(NOT(ISBLANK(BI531)),ISBLANK(BJ531)),#N/A,
IF(BG531="empty","empty",
VLOOKUP(BG531,MonsterGroupTable!$A:$A,1,0)))))))</f>
        <v/>
      </c>
      <c r="BO531" s="2" t="str">
        <f>IF(AND(ISBLANK(BN531),OR(NOT(ISBLANK(BP531)),NOT(ISBLANK(BQ531)))),#N/A,
IF(ISBLANK(BN531),"",
IF(AND(NOT(ISERROR(VLOOKUP(BN531,MonsterTable!$A:$B,MATCH(MonsterTable!$B$1,MonsterTable!$A$1:$B$1,0),0))),OR(ISBLANK(BP531),ISBLANK(BQ531))),#N/A,
IFERROR(VLOOKUP(BN531,MonsterTable!$A:$B,MATCH(MonsterTable!$B$1,MonsterTable!$A$1:$B$1,0),0),
IF(OR(NOT(ISBLANK(BP531)),ISBLANK(BQ531)),#N/A,
IF(BN531="empty","empty",
VLOOKUP(BN531,MonsterGroupTable!$A:$A,1,0)))))))</f>
        <v/>
      </c>
      <c r="BV531" s="2" t="str">
        <f>IF(AND(ISBLANK(BU531),OR(NOT(ISBLANK(BW531)),NOT(ISBLANK(BX531)))),#N/A,
IF(ISBLANK(BU531),"",
IF(AND(NOT(ISERROR(VLOOKUP(BU531,MonsterTable!$A:$B,MATCH(MonsterTable!$B$1,MonsterTable!$A$1:$B$1,0),0))),OR(ISBLANK(BW531),ISBLANK(BX531))),#N/A,
IFERROR(VLOOKUP(BU531,MonsterTable!$A:$B,MATCH(MonsterTable!$B$1,MonsterTable!$A$1:$B$1,0),0),
IF(OR(NOT(ISBLANK(BW531)),ISBLANK(BX531)),#N/A,
IF(BU531="empty","empty",
VLOOKUP(BU531,MonsterGroupTable!$A:$A,1,0)))))))</f>
        <v/>
      </c>
      <c r="CC531" s="2" t="str">
        <f>IF(AND(ISBLANK(CB531),OR(NOT(ISBLANK(CD531)),NOT(ISBLANK(CE531)))),#N/A,
IF(ISBLANK(CB531),"",
IF(AND(NOT(ISERROR(VLOOKUP(CB531,MonsterTable!$A:$B,MATCH(MonsterTable!$B$1,MonsterTable!$A$1:$B$1,0),0))),OR(ISBLANK(CD531),ISBLANK(CE531))),#N/A,
IFERROR(VLOOKUP(CB531,MonsterTable!$A:$B,MATCH(MonsterTable!$B$1,MonsterTable!$A$1:$B$1,0),0),
IF(OR(NOT(ISBLANK(CD531)),ISBLANK(CE531)),#N/A,
IF(CB531="empty","empty",
VLOOKUP(CB531,MonsterGroupTable!$A:$A,1,0)))))))</f>
        <v/>
      </c>
      <c r="CJ531" s="2" t="str">
        <f>IF(AND(ISBLANK(CI531),OR(NOT(ISBLANK(CK531)),NOT(ISBLANK(CL531)))),#N/A,
IF(ISBLANK(CI531),"",
IF(AND(NOT(ISERROR(VLOOKUP(CI531,MonsterTable!$A:$B,MATCH(MonsterTable!$B$1,MonsterTable!$A$1:$B$1,0),0))),OR(ISBLANK(CK531),ISBLANK(CL531))),#N/A,
IFERROR(VLOOKUP(CI531,MonsterTable!$A:$B,MATCH(MonsterTable!$B$1,MonsterTable!$A$1:$B$1,0),0),
IF(OR(NOT(ISBLANK(CK531)),ISBLANK(CL531)),#N/A,
IF(CI531="empty","empty",
VLOOKUP(CI531,MonsterGroupTable!$A:$A,1,0)))))))</f>
        <v/>
      </c>
    </row>
    <row r="532" spans="1:88">
      <c r="A532">
        <v>10531</v>
      </c>
      <c r="B532">
        <f t="shared" si="16"/>
        <v>1.1000000000000001</v>
      </c>
      <c r="C532">
        <f t="shared" si="16"/>
        <v>1.1000000000000001</v>
      </c>
      <c r="F532">
        <v>2160</v>
      </c>
      <c r="G532">
        <v>60207</v>
      </c>
      <c r="H532">
        <v>0</v>
      </c>
      <c r="I532">
        <v>0</v>
      </c>
      <c r="J532">
        <v>0</v>
      </c>
      <c r="K532" t="s">
        <v>28</v>
      </c>
      <c r="L532" t="s">
        <v>247</v>
      </c>
      <c r="M532" t="s">
        <v>79</v>
      </c>
      <c r="N532" t="s">
        <v>80</v>
      </c>
      <c r="O532">
        <v>0</v>
      </c>
      <c r="P532">
        <v>-4.75</v>
      </c>
      <c r="Q532">
        <v>-3.5</v>
      </c>
      <c r="R532">
        <v>4.75</v>
      </c>
      <c r="S532">
        <v>3</v>
      </c>
      <c r="T532">
        <v>-13.5</v>
      </c>
      <c r="U532">
        <v>2.5499999999999998</v>
      </c>
      <c r="V532">
        <v>-6.75</v>
      </c>
      <c r="W532" t="str">
        <f t="shared" si="17"/>
        <v>g114,5</v>
      </c>
      <c r="X532" s="1" t="s">
        <v>313</v>
      </c>
      <c r="Y532" s="2" t="str">
        <f>IF(AND(ISBLANK(X532),OR(NOT(ISBLANK(Z532)),NOT(ISBLANK(AA532)))),#N/A,
IF(ISBLANK(X532),"",
IF(AND(NOT(ISERROR(VLOOKUP(X532,MonsterTable!$A:$B,MATCH(MonsterTable!$B$1,MonsterTable!$A$1:$B$1,0),0))),OR(ISBLANK(Z532),ISBLANK(AA532))),#N/A,
IFERROR(VLOOKUP(X532,MonsterTable!$A:$B,MATCH(MonsterTable!$B$1,MonsterTable!$A$1:$B$1,0),0),
IF(OR(NOT(ISBLANK(Z532)),ISBLANK(AA532)),#N/A,
IF(X532="empty","empty",
VLOOKUP(X532,MonsterGroupTable!$A:$A,1,0)))))))</f>
        <v>g114</v>
      </c>
      <c r="AA532">
        <v>5</v>
      </c>
      <c r="AF532" s="2" t="str">
        <f>IF(AND(ISBLANK(AE532),OR(NOT(ISBLANK(AG532)),NOT(ISBLANK(AH532)))),#N/A,
IF(ISBLANK(AE532),"",
IF(AND(NOT(ISERROR(VLOOKUP(AE532,MonsterTable!$A:$B,MATCH(MonsterTable!$B$1,MonsterTable!$A$1:$B$1,0),0))),OR(ISBLANK(AG532),ISBLANK(AH532))),#N/A,
IFERROR(VLOOKUP(AE532,MonsterTable!$A:$B,MATCH(MonsterTable!$B$1,MonsterTable!$A$1:$B$1,0),0),
IF(OR(NOT(ISBLANK(AG532)),ISBLANK(AH532)),#N/A,
IF(AE532="empty","empty",
VLOOKUP(AE532,MonsterGroupTable!$A:$A,1,0)))))))</f>
        <v/>
      </c>
      <c r="AM532" s="2" t="str">
        <f>IF(AND(ISBLANK(AL532),OR(NOT(ISBLANK(AN532)),NOT(ISBLANK(AO532)))),#N/A,
IF(ISBLANK(AL532),"",
IF(AND(NOT(ISERROR(VLOOKUP(AL532,MonsterTable!$A:$B,MATCH(MonsterTable!$B$1,MonsterTable!$A$1:$B$1,0),0))),OR(ISBLANK(AN532),ISBLANK(AO532))),#N/A,
IFERROR(VLOOKUP(AL532,MonsterTable!$A:$B,MATCH(MonsterTable!$B$1,MonsterTable!$A$1:$B$1,0),0),
IF(OR(NOT(ISBLANK(AN532)),ISBLANK(AO532)),#N/A,
IF(AL532="empty","empty",
VLOOKUP(AL532,MonsterGroupTable!$A:$A,1,0)))))))</f>
        <v/>
      </c>
      <c r="AT532" s="2" t="str">
        <f>IF(AND(ISBLANK(AS532),OR(NOT(ISBLANK(AU532)),NOT(ISBLANK(AV532)))),#N/A,
IF(ISBLANK(AS532),"",
IF(AND(NOT(ISERROR(VLOOKUP(AS532,MonsterTable!$A:$B,MATCH(MonsterTable!$B$1,MonsterTable!$A$1:$B$1,0),0))),OR(ISBLANK(AU532),ISBLANK(AV532))),#N/A,
IFERROR(VLOOKUP(AS532,MonsterTable!$A:$B,MATCH(MonsterTable!$B$1,MonsterTable!$A$1:$B$1,0),0),
IF(OR(NOT(ISBLANK(AU532)),ISBLANK(AV532)),#N/A,
IF(AS532="empty","empty",
VLOOKUP(AS532,MonsterGroupTable!$A:$A,1,0)))))))</f>
        <v/>
      </c>
      <c r="BA532" s="2" t="str">
        <f>IF(AND(ISBLANK(AZ532),OR(NOT(ISBLANK(BB532)),NOT(ISBLANK(BC532)))),#N/A,
IF(ISBLANK(AZ532),"",
IF(AND(NOT(ISERROR(VLOOKUP(AZ532,MonsterTable!$A:$B,MATCH(MonsterTable!$B$1,MonsterTable!$A$1:$B$1,0),0))),OR(ISBLANK(BB532),ISBLANK(BC532))),#N/A,
IFERROR(VLOOKUP(AZ532,MonsterTable!$A:$B,MATCH(MonsterTable!$B$1,MonsterTable!$A$1:$B$1,0),0),
IF(OR(NOT(ISBLANK(BB532)),ISBLANK(BC532)),#N/A,
IF(AZ532="empty","empty",
VLOOKUP(AZ532,MonsterGroupTable!$A:$A,1,0)))))))</f>
        <v/>
      </c>
      <c r="BH532" s="2" t="str">
        <f>IF(AND(ISBLANK(BG532),OR(NOT(ISBLANK(BI532)),NOT(ISBLANK(BJ532)))),#N/A,
IF(ISBLANK(BG532),"",
IF(AND(NOT(ISERROR(VLOOKUP(BG532,MonsterTable!$A:$B,MATCH(MonsterTable!$B$1,MonsterTable!$A$1:$B$1,0),0))),OR(ISBLANK(BI532),ISBLANK(BJ532))),#N/A,
IFERROR(VLOOKUP(BG532,MonsterTable!$A:$B,MATCH(MonsterTable!$B$1,MonsterTable!$A$1:$B$1,0),0),
IF(OR(NOT(ISBLANK(BI532)),ISBLANK(BJ532)),#N/A,
IF(BG532="empty","empty",
VLOOKUP(BG532,MonsterGroupTable!$A:$A,1,0)))))))</f>
        <v/>
      </c>
      <c r="BO532" s="2" t="str">
        <f>IF(AND(ISBLANK(BN532),OR(NOT(ISBLANK(BP532)),NOT(ISBLANK(BQ532)))),#N/A,
IF(ISBLANK(BN532),"",
IF(AND(NOT(ISERROR(VLOOKUP(BN532,MonsterTable!$A:$B,MATCH(MonsterTable!$B$1,MonsterTable!$A$1:$B$1,0),0))),OR(ISBLANK(BP532),ISBLANK(BQ532))),#N/A,
IFERROR(VLOOKUP(BN532,MonsterTable!$A:$B,MATCH(MonsterTable!$B$1,MonsterTable!$A$1:$B$1,0),0),
IF(OR(NOT(ISBLANK(BP532)),ISBLANK(BQ532)),#N/A,
IF(BN532="empty","empty",
VLOOKUP(BN532,MonsterGroupTable!$A:$A,1,0)))))))</f>
        <v/>
      </c>
      <c r="BV532" s="2" t="str">
        <f>IF(AND(ISBLANK(BU532),OR(NOT(ISBLANK(BW532)),NOT(ISBLANK(BX532)))),#N/A,
IF(ISBLANK(BU532),"",
IF(AND(NOT(ISERROR(VLOOKUP(BU532,MonsterTable!$A:$B,MATCH(MonsterTable!$B$1,MonsterTable!$A$1:$B$1,0),0))),OR(ISBLANK(BW532),ISBLANK(BX532))),#N/A,
IFERROR(VLOOKUP(BU532,MonsterTable!$A:$B,MATCH(MonsterTable!$B$1,MonsterTable!$A$1:$B$1,0),0),
IF(OR(NOT(ISBLANK(BW532)),ISBLANK(BX532)),#N/A,
IF(BU532="empty","empty",
VLOOKUP(BU532,MonsterGroupTable!$A:$A,1,0)))))))</f>
        <v/>
      </c>
      <c r="CC532" s="2" t="str">
        <f>IF(AND(ISBLANK(CB532),OR(NOT(ISBLANK(CD532)),NOT(ISBLANK(CE532)))),#N/A,
IF(ISBLANK(CB532),"",
IF(AND(NOT(ISERROR(VLOOKUP(CB532,MonsterTable!$A:$B,MATCH(MonsterTable!$B$1,MonsterTable!$A$1:$B$1,0),0))),OR(ISBLANK(CD532),ISBLANK(CE532))),#N/A,
IFERROR(VLOOKUP(CB532,MonsterTable!$A:$B,MATCH(MonsterTable!$B$1,MonsterTable!$A$1:$B$1,0),0),
IF(OR(NOT(ISBLANK(CD532)),ISBLANK(CE532)),#N/A,
IF(CB532="empty","empty",
VLOOKUP(CB532,MonsterGroupTable!$A:$A,1,0)))))))</f>
        <v/>
      </c>
      <c r="CJ532" s="2" t="str">
        <f>IF(AND(ISBLANK(CI532),OR(NOT(ISBLANK(CK532)),NOT(ISBLANK(CL532)))),#N/A,
IF(ISBLANK(CI532),"",
IF(AND(NOT(ISERROR(VLOOKUP(CI532,MonsterTable!$A:$B,MATCH(MonsterTable!$B$1,MonsterTable!$A$1:$B$1,0),0))),OR(ISBLANK(CK532),ISBLANK(CL532))),#N/A,
IFERROR(VLOOKUP(CI532,MonsterTable!$A:$B,MATCH(MonsterTable!$B$1,MonsterTable!$A$1:$B$1,0),0),
IF(OR(NOT(ISBLANK(CK532)),ISBLANK(CL532)),#N/A,
IF(CI532="empty","empty",
VLOOKUP(CI532,MonsterGroupTable!$A:$A,1,0)))))))</f>
        <v/>
      </c>
    </row>
    <row r="533" spans="1:88">
      <c r="A533">
        <v>10532</v>
      </c>
      <c r="B533">
        <f t="shared" si="16"/>
        <v>1.1000000000000001</v>
      </c>
      <c r="C533">
        <f t="shared" si="16"/>
        <v>1.1000000000000001</v>
      </c>
      <c r="F533">
        <v>2160</v>
      </c>
      <c r="G533">
        <v>60459</v>
      </c>
      <c r="H533">
        <v>0</v>
      </c>
      <c r="I533">
        <v>0</v>
      </c>
      <c r="J533">
        <v>0</v>
      </c>
      <c r="K533" t="s">
        <v>28</v>
      </c>
      <c r="L533" t="s">
        <v>247</v>
      </c>
      <c r="M533" t="s">
        <v>79</v>
      </c>
      <c r="N533" t="s">
        <v>80</v>
      </c>
      <c r="O533">
        <v>0</v>
      </c>
      <c r="P533">
        <v>-4.75</v>
      </c>
      <c r="Q533">
        <v>-3.5</v>
      </c>
      <c r="R533">
        <v>4.75</v>
      </c>
      <c r="S533">
        <v>3</v>
      </c>
      <c r="T533">
        <v>-13.5</v>
      </c>
      <c r="U533">
        <v>2.5499999999999998</v>
      </c>
      <c r="V533">
        <v>-6.75</v>
      </c>
      <c r="W533" t="str">
        <f t="shared" si="17"/>
        <v>g114,5</v>
      </c>
      <c r="X533" s="1" t="s">
        <v>313</v>
      </c>
      <c r="Y533" s="2" t="str">
        <f>IF(AND(ISBLANK(X533),OR(NOT(ISBLANK(Z533)),NOT(ISBLANK(AA533)))),#N/A,
IF(ISBLANK(X533),"",
IF(AND(NOT(ISERROR(VLOOKUP(X533,MonsterTable!$A:$B,MATCH(MonsterTable!$B$1,MonsterTable!$A$1:$B$1,0),0))),OR(ISBLANK(Z533),ISBLANK(AA533))),#N/A,
IFERROR(VLOOKUP(X533,MonsterTable!$A:$B,MATCH(MonsterTable!$B$1,MonsterTable!$A$1:$B$1,0),0),
IF(OR(NOT(ISBLANK(Z533)),ISBLANK(AA533)),#N/A,
IF(X533="empty","empty",
VLOOKUP(X533,MonsterGroupTable!$A:$A,1,0)))))))</f>
        <v>g114</v>
      </c>
      <c r="AA533">
        <v>5</v>
      </c>
      <c r="AF533" s="2" t="str">
        <f>IF(AND(ISBLANK(AE533),OR(NOT(ISBLANK(AG533)),NOT(ISBLANK(AH533)))),#N/A,
IF(ISBLANK(AE533),"",
IF(AND(NOT(ISERROR(VLOOKUP(AE533,MonsterTable!$A:$B,MATCH(MonsterTable!$B$1,MonsterTable!$A$1:$B$1,0),0))),OR(ISBLANK(AG533),ISBLANK(AH533))),#N/A,
IFERROR(VLOOKUP(AE533,MonsterTable!$A:$B,MATCH(MonsterTable!$B$1,MonsterTable!$A$1:$B$1,0),0),
IF(OR(NOT(ISBLANK(AG533)),ISBLANK(AH533)),#N/A,
IF(AE533="empty","empty",
VLOOKUP(AE533,MonsterGroupTable!$A:$A,1,0)))))))</f>
        <v/>
      </c>
      <c r="AM533" s="2" t="str">
        <f>IF(AND(ISBLANK(AL533),OR(NOT(ISBLANK(AN533)),NOT(ISBLANK(AO533)))),#N/A,
IF(ISBLANK(AL533),"",
IF(AND(NOT(ISERROR(VLOOKUP(AL533,MonsterTable!$A:$B,MATCH(MonsterTable!$B$1,MonsterTable!$A$1:$B$1,0),0))),OR(ISBLANK(AN533),ISBLANK(AO533))),#N/A,
IFERROR(VLOOKUP(AL533,MonsterTable!$A:$B,MATCH(MonsterTable!$B$1,MonsterTable!$A$1:$B$1,0),0),
IF(OR(NOT(ISBLANK(AN533)),ISBLANK(AO533)),#N/A,
IF(AL533="empty","empty",
VLOOKUP(AL533,MonsterGroupTable!$A:$A,1,0)))))))</f>
        <v/>
      </c>
      <c r="AT533" s="2" t="str">
        <f>IF(AND(ISBLANK(AS533),OR(NOT(ISBLANK(AU533)),NOT(ISBLANK(AV533)))),#N/A,
IF(ISBLANK(AS533),"",
IF(AND(NOT(ISERROR(VLOOKUP(AS533,MonsterTable!$A:$B,MATCH(MonsterTable!$B$1,MonsterTable!$A$1:$B$1,0),0))),OR(ISBLANK(AU533),ISBLANK(AV533))),#N/A,
IFERROR(VLOOKUP(AS533,MonsterTable!$A:$B,MATCH(MonsterTable!$B$1,MonsterTable!$A$1:$B$1,0),0),
IF(OR(NOT(ISBLANK(AU533)),ISBLANK(AV533)),#N/A,
IF(AS533="empty","empty",
VLOOKUP(AS533,MonsterGroupTable!$A:$A,1,0)))))))</f>
        <v/>
      </c>
      <c r="BA533" s="2" t="str">
        <f>IF(AND(ISBLANK(AZ533),OR(NOT(ISBLANK(BB533)),NOT(ISBLANK(BC533)))),#N/A,
IF(ISBLANK(AZ533),"",
IF(AND(NOT(ISERROR(VLOOKUP(AZ533,MonsterTable!$A:$B,MATCH(MonsterTable!$B$1,MonsterTable!$A$1:$B$1,0),0))),OR(ISBLANK(BB533),ISBLANK(BC533))),#N/A,
IFERROR(VLOOKUP(AZ533,MonsterTable!$A:$B,MATCH(MonsterTable!$B$1,MonsterTable!$A$1:$B$1,0),0),
IF(OR(NOT(ISBLANK(BB533)),ISBLANK(BC533)),#N/A,
IF(AZ533="empty","empty",
VLOOKUP(AZ533,MonsterGroupTable!$A:$A,1,0)))))))</f>
        <v/>
      </c>
      <c r="BH533" s="2" t="str">
        <f>IF(AND(ISBLANK(BG533),OR(NOT(ISBLANK(BI533)),NOT(ISBLANK(BJ533)))),#N/A,
IF(ISBLANK(BG533),"",
IF(AND(NOT(ISERROR(VLOOKUP(BG533,MonsterTable!$A:$B,MATCH(MonsterTable!$B$1,MonsterTable!$A$1:$B$1,0),0))),OR(ISBLANK(BI533),ISBLANK(BJ533))),#N/A,
IFERROR(VLOOKUP(BG533,MonsterTable!$A:$B,MATCH(MonsterTable!$B$1,MonsterTable!$A$1:$B$1,0),0),
IF(OR(NOT(ISBLANK(BI533)),ISBLANK(BJ533)),#N/A,
IF(BG533="empty","empty",
VLOOKUP(BG533,MonsterGroupTable!$A:$A,1,0)))))))</f>
        <v/>
      </c>
      <c r="BO533" s="2" t="str">
        <f>IF(AND(ISBLANK(BN533),OR(NOT(ISBLANK(BP533)),NOT(ISBLANK(BQ533)))),#N/A,
IF(ISBLANK(BN533),"",
IF(AND(NOT(ISERROR(VLOOKUP(BN533,MonsterTable!$A:$B,MATCH(MonsterTable!$B$1,MonsterTable!$A$1:$B$1,0),0))),OR(ISBLANK(BP533),ISBLANK(BQ533))),#N/A,
IFERROR(VLOOKUP(BN533,MonsterTable!$A:$B,MATCH(MonsterTable!$B$1,MonsterTable!$A$1:$B$1,0),0),
IF(OR(NOT(ISBLANK(BP533)),ISBLANK(BQ533)),#N/A,
IF(BN533="empty","empty",
VLOOKUP(BN533,MonsterGroupTable!$A:$A,1,0)))))))</f>
        <v/>
      </c>
      <c r="BV533" s="2" t="str">
        <f>IF(AND(ISBLANK(BU533),OR(NOT(ISBLANK(BW533)),NOT(ISBLANK(BX533)))),#N/A,
IF(ISBLANK(BU533),"",
IF(AND(NOT(ISERROR(VLOOKUP(BU533,MonsterTable!$A:$B,MATCH(MonsterTable!$B$1,MonsterTable!$A$1:$B$1,0),0))),OR(ISBLANK(BW533),ISBLANK(BX533))),#N/A,
IFERROR(VLOOKUP(BU533,MonsterTable!$A:$B,MATCH(MonsterTable!$B$1,MonsterTable!$A$1:$B$1,0),0),
IF(OR(NOT(ISBLANK(BW533)),ISBLANK(BX533)),#N/A,
IF(BU533="empty","empty",
VLOOKUP(BU533,MonsterGroupTable!$A:$A,1,0)))))))</f>
        <v/>
      </c>
      <c r="CC533" s="2" t="str">
        <f>IF(AND(ISBLANK(CB533),OR(NOT(ISBLANK(CD533)),NOT(ISBLANK(CE533)))),#N/A,
IF(ISBLANK(CB533),"",
IF(AND(NOT(ISERROR(VLOOKUP(CB533,MonsterTable!$A:$B,MATCH(MonsterTable!$B$1,MonsterTable!$A$1:$B$1,0),0))),OR(ISBLANK(CD533),ISBLANK(CE533))),#N/A,
IFERROR(VLOOKUP(CB533,MonsterTable!$A:$B,MATCH(MonsterTable!$B$1,MonsterTable!$A$1:$B$1,0),0),
IF(OR(NOT(ISBLANK(CD533)),ISBLANK(CE533)),#N/A,
IF(CB533="empty","empty",
VLOOKUP(CB533,MonsterGroupTable!$A:$A,1,0)))))))</f>
        <v/>
      </c>
      <c r="CJ533" s="2" t="str">
        <f>IF(AND(ISBLANK(CI533),OR(NOT(ISBLANK(CK533)),NOT(ISBLANK(CL533)))),#N/A,
IF(ISBLANK(CI533),"",
IF(AND(NOT(ISERROR(VLOOKUP(CI533,MonsterTable!$A:$B,MATCH(MonsterTable!$B$1,MonsterTable!$A$1:$B$1,0),0))),OR(ISBLANK(CK533),ISBLANK(CL533))),#N/A,
IFERROR(VLOOKUP(CI533,MonsterTable!$A:$B,MATCH(MonsterTable!$B$1,MonsterTable!$A$1:$B$1,0),0),
IF(OR(NOT(ISBLANK(CK533)),ISBLANK(CL533)),#N/A,
IF(CI533="empty","empty",
VLOOKUP(CI533,MonsterGroupTable!$A:$A,1,0)))))))</f>
        <v/>
      </c>
    </row>
    <row r="534" spans="1:88">
      <c r="A534">
        <v>10533</v>
      </c>
      <c r="B534">
        <f t="shared" si="16"/>
        <v>1.1000000000000001</v>
      </c>
      <c r="C534">
        <f t="shared" si="16"/>
        <v>1.1000000000000001</v>
      </c>
      <c r="F534">
        <v>2160</v>
      </c>
      <c r="G534">
        <v>60783</v>
      </c>
      <c r="H534">
        <v>0</v>
      </c>
      <c r="I534">
        <v>0</v>
      </c>
      <c r="J534">
        <v>0</v>
      </c>
      <c r="K534" t="s">
        <v>28</v>
      </c>
      <c r="L534" t="s">
        <v>247</v>
      </c>
      <c r="M534" t="s">
        <v>79</v>
      </c>
      <c r="N534" t="s">
        <v>80</v>
      </c>
      <c r="O534">
        <v>0</v>
      </c>
      <c r="P534">
        <v>-4.75</v>
      </c>
      <c r="Q534">
        <v>-3.5</v>
      </c>
      <c r="R534">
        <v>4.75</v>
      </c>
      <c r="S534">
        <v>3</v>
      </c>
      <c r="T534">
        <v>-13.5</v>
      </c>
      <c r="U534">
        <v>2.5499999999999998</v>
      </c>
      <c r="V534">
        <v>-6.75</v>
      </c>
      <c r="W534" t="str">
        <f t="shared" si="17"/>
        <v>g114,5</v>
      </c>
      <c r="X534" s="1" t="s">
        <v>313</v>
      </c>
      <c r="Y534" s="2" t="str">
        <f>IF(AND(ISBLANK(X534),OR(NOT(ISBLANK(Z534)),NOT(ISBLANK(AA534)))),#N/A,
IF(ISBLANK(X534),"",
IF(AND(NOT(ISERROR(VLOOKUP(X534,MonsterTable!$A:$B,MATCH(MonsterTable!$B$1,MonsterTable!$A$1:$B$1,0),0))),OR(ISBLANK(Z534),ISBLANK(AA534))),#N/A,
IFERROR(VLOOKUP(X534,MonsterTable!$A:$B,MATCH(MonsterTable!$B$1,MonsterTable!$A$1:$B$1,0),0),
IF(OR(NOT(ISBLANK(Z534)),ISBLANK(AA534)),#N/A,
IF(X534="empty","empty",
VLOOKUP(X534,MonsterGroupTable!$A:$A,1,0)))))))</f>
        <v>g114</v>
      </c>
      <c r="AA534">
        <v>5</v>
      </c>
      <c r="AF534" s="2" t="str">
        <f>IF(AND(ISBLANK(AE534),OR(NOT(ISBLANK(AG534)),NOT(ISBLANK(AH534)))),#N/A,
IF(ISBLANK(AE534),"",
IF(AND(NOT(ISERROR(VLOOKUP(AE534,MonsterTable!$A:$B,MATCH(MonsterTable!$B$1,MonsterTable!$A$1:$B$1,0),0))),OR(ISBLANK(AG534),ISBLANK(AH534))),#N/A,
IFERROR(VLOOKUP(AE534,MonsterTable!$A:$B,MATCH(MonsterTable!$B$1,MonsterTable!$A$1:$B$1,0),0),
IF(OR(NOT(ISBLANK(AG534)),ISBLANK(AH534)),#N/A,
IF(AE534="empty","empty",
VLOOKUP(AE534,MonsterGroupTable!$A:$A,1,0)))))))</f>
        <v/>
      </c>
      <c r="AM534" s="2" t="str">
        <f>IF(AND(ISBLANK(AL534),OR(NOT(ISBLANK(AN534)),NOT(ISBLANK(AO534)))),#N/A,
IF(ISBLANK(AL534),"",
IF(AND(NOT(ISERROR(VLOOKUP(AL534,MonsterTable!$A:$B,MATCH(MonsterTable!$B$1,MonsterTable!$A$1:$B$1,0),0))),OR(ISBLANK(AN534),ISBLANK(AO534))),#N/A,
IFERROR(VLOOKUP(AL534,MonsterTable!$A:$B,MATCH(MonsterTable!$B$1,MonsterTable!$A$1:$B$1,0),0),
IF(OR(NOT(ISBLANK(AN534)),ISBLANK(AO534)),#N/A,
IF(AL534="empty","empty",
VLOOKUP(AL534,MonsterGroupTable!$A:$A,1,0)))))))</f>
        <v/>
      </c>
      <c r="AT534" s="2" t="str">
        <f>IF(AND(ISBLANK(AS534),OR(NOT(ISBLANK(AU534)),NOT(ISBLANK(AV534)))),#N/A,
IF(ISBLANK(AS534),"",
IF(AND(NOT(ISERROR(VLOOKUP(AS534,MonsterTable!$A:$B,MATCH(MonsterTable!$B$1,MonsterTable!$A$1:$B$1,0),0))),OR(ISBLANK(AU534),ISBLANK(AV534))),#N/A,
IFERROR(VLOOKUP(AS534,MonsterTable!$A:$B,MATCH(MonsterTable!$B$1,MonsterTable!$A$1:$B$1,0),0),
IF(OR(NOT(ISBLANK(AU534)),ISBLANK(AV534)),#N/A,
IF(AS534="empty","empty",
VLOOKUP(AS534,MonsterGroupTable!$A:$A,1,0)))))))</f>
        <v/>
      </c>
      <c r="BA534" s="2" t="str">
        <f>IF(AND(ISBLANK(AZ534),OR(NOT(ISBLANK(BB534)),NOT(ISBLANK(BC534)))),#N/A,
IF(ISBLANK(AZ534),"",
IF(AND(NOT(ISERROR(VLOOKUP(AZ534,MonsterTable!$A:$B,MATCH(MonsterTable!$B$1,MonsterTable!$A$1:$B$1,0),0))),OR(ISBLANK(BB534),ISBLANK(BC534))),#N/A,
IFERROR(VLOOKUP(AZ534,MonsterTable!$A:$B,MATCH(MonsterTable!$B$1,MonsterTable!$A$1:$B$1,0),0),
IF(OR(NOT(ISBLANK(BB534)),ISBLANK(BC534)),#N/A,
IF(AZ534="empty","empty",
VLOOKUP(AZ534,MonsterGroupTable!$A:$A,1,0)))))))</f>
        <v/>
      </c>
      <c r="BH534" s="2" t="str">
        <f>IF(AND(ISBLANK(BG534),OR(NOT(ISBLANK(BI534)),NOT(ISBLANK(BJ534)))),#N/A,
IF(ISBLANK(BG534),"",
IF(AND(NOT(ISERROR(VLOOKUP(BG534,MonsterTable!$A:$B,MATCH(MonsterTable!$B$1,MonsterTable!$A$1:$B$1,0),0))),OR(ISBLANK(BI534),ISBLANK(BJ534))),#N/A,
IFERROR(VLOOKUP(BG534,MonsterTable!$A:$B,MATCH(MonsterTable!$B$1,MonsterTable!$A$1:$B$1,0),0),
IF(OR(NOT(ISBLANK(BI534)),ISBLANK(BJ534)),#N/A,
IF(BG534="empty","empty",
VLOOKUP(BG534,MonsterGroupTable!$A:$A,1,0)))))))</f>
        <v/>
      </c>
      <c r="BO534" s="2" t="str">
        <f>IF(AND(ISBLANK(BN534),OR(NOT(ISBLANK(BP534)),NOT(ISBLANK(BQ534)))),#N/A,
IF(ISBLANK(BN534),"",
IF(AND(NOT(ISERROR(VLOOKUP(BN534,MonsterTable!$A:$B,MATCH(MonsterTable!$B$1,MonsterTable!$A$1:$B$1,0),0))),OR(ISBLANK(BP534),ISBLANK(BQ534))),#N/A,
IFERROR(VLOOKUP(BN534,MonsterTable!$A:$B,MATCH(MonsterTable!$B$1,MonsterTable!$A$1:$B$1,0),0),
IF(OR(NOT(ISBLANK(BP534)),ISBLANK(BQ534)),#N/A,
IF(BN534="empty","empty",
VLOOKUP(BN534,MonsterGroupTable!$A:$A,1,0)))))))</f>
        <v/>
      </c>
      <c r="BV534" s="2" t="str">
        <f>IF(AND(ISBLANK(BU534),OR(NOT(ISBLANK(BW534)),NOT(ISBLANK(BX534)))),#N/A,
IF(ISBLANK(BU534),"",
IF(AND(NOT(ISERROR(VLOOKUP(BU534,MonsterTable!$A:$B,MATCH(MonsterTable!$B$1,MonsterTable!$A$1:$B$1,0),0))),OR(ISBLANK(BW534),ISBLANK(BX534))),#N/A,
IFERROR(VLOOKUP(BU534,MonsterTable!$A:$B,MATCH(MonsterTable!$B$1,MonsterTable!$A$1:$B$1,0),0),
IF(OR(NOT(ISBLANK(BW534)),ISBLANK(BX534)),#N/A,
IF(BU534="empty","empty",
VLOOKUP(BU534,MonsterGroupTable!$A:$A,1,0)))))))</f>
        <v/>
      </c>
      <c r="CC534" s="2" t="str">
        <f>IF(AND(ISBLANK(CB534),OR(NOT(ISBLANK(CD534)),NOT(ISBLANK(CE534)))),#N/A,
IF(ISBLANK(CB534),"",
IF(AND(NOT(ISERROR(VLOOKUP(CB534,MonsterTable!$A:$B,MATCH(MonsterTable!$B$1,MonsterTable!$A$1:$B$1,0),0))),OR(ISBLANK(CD534),ISBLANK(CE534))),#N/A,
IFERROR(VLOOKUP(CB534,MonsterTable!$A:$B,MATCH(MonsterTable!$B$1,MonsterTable!$A$1:$B$1,0),0),
IF(OR(NOT(ISBLANK(CD534)),ISBLANK(CE534)),#N/A,
IF(CB534="empty","empty",
VLOOKUP(CB534,MonsterGroupTable!$A:$A,1,0)))))))</f>
        <v/>
      </c>
      <c r="CJ534" s="2" t="str">
        <f>IF(AND(ISBLANK(CI534),OR(NOT(ISBLANK(CK534)),NOT(ISBLANK(CL534)))),#N/A,
IF(ISBLANK(CI534),"",
IF(AND(NOT(ISERROR(VLOOKUP(CI534,MonsterTable!$A:$B,MATCH(MonsterTable!$B$1,MonsterTable!$A$1:$B$1,0),0))),OR(ISBLANK(CK534),ISBLANK(CL534))),#N/A,
IFERROR(VLOOKUP(CI534,MonsterTable!$A:$B,MATCH(MonsterTable!$B$1,MonsterTable!$A$1:$B$1,0),0),
IF(OR(NOT(ISBLANK(CK534)),ISBLANK(CL534)),#N/A,
IF(CI534="empty","empty",
VLOOKUP(CI534,MonsterGroupTable!$A:$A,1,0)))))))</f>
        <v/>
      </c>
    </row>
    <row r="535" spans="1:88">
      <c r="A535">
        <v>10534</v>
      </c>
      <c r="B535">
        <f t="shared" si="16"/>
        <v>1.1000000000000001</v>
      </c>
      <c r="C535">
        <f t="shared" si="16"/>
        <v>1.1000000000000001</v>
      </c>
      <c r="F535">
        <v>2160</v>
      </c>
      <c r="G535">
        <v>61107</v>
      </c>
      <c r="H535">
        <v>0</v>
      </c>
      <c r="I535">
        <v>0</v>
      </c>
      <c r="J535">
        <v>0</v>
      </c>
      <c r="K535" t="s">
        <v>28</v>
      </c>
      <c r="L535" t="s">
        <v>247</v>
      </c>
      <c r="M535" t="s">
        <v>79</v>
      </c>
      <c r="N535" t="s">
        <v>80</v>
      </c>
      <c r="O535">
        <v>0</v>
      </c>
      <c r="P535">
        <v>-4.75</v>
      </c>
      <c r="Q535">
        <v>-3.5</v>
      </c>
      <c r="R535">
        <v>4.75</v>
      </c>
      <c r="S535">
        <v>3</v>
      </c>
      <c r="T535">
        <v>-13.5</v>
      </c>
      <c r="U535">
        <v>2.5499999999999998</v>
      </c>
      <c r="V535">
        <v>-6.75</v>
      </c>
      <c r="W535" t="str">
        <f t="shared" si="17"/>
        <v>g114,5</v>
      </c>
      <c r="X535" s="1" t="s">
        <v>313</v>
      </c>
      <c r="Y535" s="2" t="str">
        <f>IF(AND(ISBLANK(X535),OR(NOT(ISBLANK(Z535)),NOT(ISBLANK(AA535)))),#N/A,
IF(ISBLANK(X535),"",
IF(AND(NOT(ISERROR(VLOOKUP(X535,MonsterTable!$A:$B,MATCH(MonsterTable!$B$1,MonsterTable!$A$1:$B$1,0),0))),OR(ISBLANK(Z535),ISBLANK(AA535))),#N/A,
IFERROR(VLOOKUP(X535,MonsterTable!$A:$B,MATCH(MonsterTable!$B$1,MonsterTable!$A$1:$B$1,0),0),
IF(OR(NOT(ISBLANK(Z535)),ISBLANK(AA535)),#N/A,
IF(X535="empty","empty",
VLOOKUP(X535,MonsterGroupTable!$A:$A,1,0)))))))</f>
        <v>g114</v>
      </c>
      <c r="AA535">
        <v>5</v>
      </c>
      <c r="AF535" s="2" t="str">
        <f>IF(AND(ISBLANK(AE535),OR(NOT(ISBLANK(AG535)),NOT(ISBLANK(AH535)))),#N/A,
IF(ISBLANK(AE535),"",
IF(AND(NOT(ISERROR(VLOOKUP(AE535,MonsterTable!$A:$B,MATCH(MonsterTable!$B$1,MonsterTable!$A$1:$B$1,0),0))),OR(ISBLANK(AG535),ISBLANK(AH535))),#N/A,
IFERROR(VLOOKUP(AE535,MonsterTable!$A:$B,MATCH(MonsterTable!$B$1,MonsterTable!$A$1:$B$1,0),0),
IF(OR(NOT(ISBLANK(AG535)),ISBLANK(AH535)),#N/A,
IF(AE535="empty","empty",
VLOOKUP(AE535,MonsterGroupTable!$A:$A,1,0)))))))</f>
        <v/>
      </c>
      <c r="AM535" s="2" t="str">
        <f>IF(AND(ISBLANK(AL535),OR(NOT(ISBLANK(AN535)),NOT(ISBLANK(AO535)))),#N/A,
IF(ISBLANK(AL535),"",
IF(AND(NOT(ISERROR(VLOOKUP(AL535,MonsterTable!$A:$B,MATCH(MonsterTable!$B$1,MonsterTable!$A$1:$B$1,0),0))),OR(ISBLANK(AN535),ISBLANK(AO535))),#N/A,
IFERROR(VLOOKUP(AL535,MonsterTable!$A:$B,MATCH(MonsterTable!$B$1,MonsterTable!$A$1:$B$1,0),0),
IF(OR(NOT(ISBLANK(AN535)),ISBLANK(AO535)),#N/A,
IF(AL535="empty","empty",
VLOOKUP(AL535,MonsterGroupTable!$A:$A,1,0)))))))</f>
        <v/>
      </c>
      <c r="AT535" s="2" t="str">
        <f>IF(AND(ISBLANK(AS535),OR(NOT(ISBLANK(AU535)),NOT(ISBLANK(AV535)))),#N/A,
IF(ISBLANK(AS535),"",
IF(AND(NOT(ISERROR(VLOOKUP(AS535,MonsterTable!$A:$B,MATCH(MonsterTable!$B$1,MonsterTable!$A$1:$B$1,0),0))),OR(ISBLANK(AU535),ISBLANK(AV535))),#N/A,
IFERROR(VLOOKUP(AS535,MonsterTable!$A:$B,MATCH(MonsterTable!$B$1,MonsterTable!$A$1:$B$1,0),0),
IF(OR(NOT(ISBLANK(AU535)),ISBLANK(AV535)),#N/A,
IF(AS535="empty","empty",
VLOOKUP(AS535,MonsterGroupTable!$A:$A,1,0)))))))</f>
        <v/>
      </c>
      <c r="BA535" s="2" t="str">
        <f>IF(AND(ISBLANK(AZ535),OR(NOT(ISBLANK(BB535)),NOT(ISBLANK(BC535)))),#N/A,
IF(ISBLANK(AZ535),"",
IF(AND(NOT(ISERROR(VLOOKUP(AZ535,MonsterTable!$A:$B,MATCH(MonsterTable!$B$1,MonsterTable!$A$1:$B$1,0),0))),OR(ISBLANK(BB535),ISBLANK(BC535))),#N/A,
IFERROR(VLOOKUP(AZ535,MonsterTable!$A:$B,MATCH(MonsterTable!$B$1,MonsterTable!$A$1:$B$1,0),0),
IF(OR(NOT(ISBLANK(BB535)),ISBLANK(BC535)),#N/A,
IF(AZ535="empty","empty",
VLOOKUP(AZ535,MonsterGroupTable!$A:$A,1,0)))))))</f>
        <v/>
      </c>
      <c r="BH535" s="2" t="str">
        <f>IF(AND(ISBLANK(BG535),OR(NOT(ISBLANK(BI535)),NOT(ISBLANK(BJ535)))),#N/A,
IF(ISBLANK(BG535),"",
IF(AND(NOT(ISERROR(VLOOKUP(BG535,MonsterTable!$A:$B,MATCH(MonsterTable!$B$1,MonsterTable!$A$1:$B$1,0),0))),OR(ISBLANK(BI535),ISBLANK(BJ535))),#N/A,
IFERROR(VLOOKUP(BG535,MonsterTable!$A:$B,MATCH(MonsterTable!$B$1,MonsterTable!$A$1:$B$1,0),0),
IF(OR(NOT(ISBLANK(BI535)),ISBLANK(BJ535)),#N/A,
IF(BG535="empty","empty",
VLOOKUP(BG535,MonsterGroupTable!$A:$A,1,0)))))))</f>
        <v/>
      </c>
      <c r="BO535" s="2" t="str">
        <f>IF(AND(ISBLANK(BN535),OR(NOT(ISBLANK(BP535)),NOT(ISBLANK(BQ535)))),#N/A,
IF(ISBLANK(BN535),"",
IF(AND(NOT(ISERROR(VLOOKUP(BN535,MonsterTable!$A:$B,MATCH(MonsterTable!$B$1,MonsterTable!$A$1:$B$1,0),0))),OR(ISBLANK(BP535),ISBLANK(BQ535))),#N/A,
IFERROR(VLOOKUP(BN535,MonsterTable!$A:$B,MATCH(MonsterTable!$B$1,MonsterTable!$A$1:$B$1,0),0),
IF(OR(NOT(ISBLANK(BP535)),ISBLANK(BQ535)),#N/A,
IF(BN535="empty","empty",
VLOOKUP(BN535,MonsterGroupTable!$A:$A,1,0)))))))</f>
        <v/>
      </c>
      <c r="BV535" s="2" t="str">
        <f>IF(AND(ISBLANK(BU535),OR(NOT(ISBLANK(BW535)),NOT(ISBLANK(BX535)))),#N/A,
IF(ISBLANK(BU535),"",
IF(AND(NOT(ISERROR(VLOOKUP(BU535,MonsterTable!$A:$B,MATCH(MonsterTable!$B$1,MonsterTable!$A$1:$B$1,0),0))),OR(ISBLANK(BW535),ISBLANK(BX535))),#N/A,
IFERROR(VLOOKUP(BU535,MonsterTable!$A:$B,MATCH(MonsterTable!$B$1,MonsterTable!$A$1:$B$1,0),0),
IF(OR(NOT(ISBLANK(BW535)),ISBLANK(BX535)),#N/A,
IF(BU535="empty","empty",
VLOOKUP(BU535,MonsterGroupTable!$A:$A,1,0)))))))</f>
        <v/>
      </c>
      <c r="CC535" s="2" t="str">
        <f>IF(AND(ISBLANK(CB535),OR(NOT(ISBLANK(CD535)),NOT(ISBLANK(CE535)))),#N/A,
IF(ISBLANK(CB535),"",
IF(AND(NOT(ISERROR(VLOOKUP(CB535,MonsterTable!$A:$B,MATCH(MonsterTable!$B$1,MonsterTable!$A$1:$B$1,0),0))),OR(ISBLANK(CD535),ISBLANK(CE535))),#N/A,
IFERROR(VLOOKUP(CB535,MonsterTable!$A:$B,MATCH(MonsterTable!$B$1,MonsterTable!$A$1:$B$1,0),0),
IF(OR(NOT(ISBLANK(CD535)),ISBLANK(CE535)),#N/A,
IF(CB535="empty","empty",
VLOOKUP(CB535,MonsterGroupTable!$A:$A,1,0)))))))</f>
        <v/>
      </c>
      <c r="CJ535" s="2" t="str">
        <f>IF(AND(ISBLANK(CI535),OR(NOT(ISBLANK(CK535)),NOT(ISBLANK(CL535)))),#N/A,
IF(ISBLANK(CI535),"",
IF(AND(NOT(ISERROR(VLOOKUP(CI535,MonsterTable!$A:$B,MATCH(MonsterTable!$B$1,MonsterTable!$A$1:$B$1,0),0))),OR(ISBLANK(CK535),ISBLANK(CL535))),#N/A,
IFERROR(VLOOKUP(CI535,MonsterTable!$A:$B,MATCH(MonsterTable!$B$1,MonsterTable!$A$1:$B$1,0),0),
IF(OR(NOT(ISBLANK(CK535)),ISBLANK(CL535)),#N/A,
IF(CI535="empty","empty",
VLOOKUP(CI535,MonsterGroupTable!$A:$A,1,0)))))))</f>
        <v/>
      </c>
    </row>
    <row r="536" spans="1:88">
      <c r="A536">
        <v>10535</v>
      </c>
      <c r="B536">
        <f t="shared" si="16"/>
        <v>1.1000000000000001</v>
      </c>
      <c r="C536">
        <f t="shared" si="16"/>
        <v>1.1000000000000001</v>
      </c>
      <c r="F536">
        <v>2160</v>
      </c>
      <c r="G536">
        <v>61431</v>
      </c>
      <c r="H536">
        <v>0</v>
      </c>
      <c r="I536">
        <v>0</v>
      </c>
      <c r="J536">
        <v>0</v>
      </c>
      <c r="K536" t="s">
        <v>28</v>
      </c>
      <c r="L536" t="s">
        <v>247</v>
      </c>
      <c r="M536" t="s">
        <v>79</v>
      </c>
      <c r="N536" t="s">
        <v>80</v>
      </c>
      <c r="O536">
        <v>0</v>
      </c>
      <c r="P536">
        <v>-4.75</v>
      </c>
      <c r="Q536">
        <v>-3.5</v>
      </c>
      <c r="R536">
        <v>4.75</v>
      </c>
      <c r="S536">
        <v>3</v>
      </c>
      <c r="T536">
        <v>-13.5</v>
      </c>
      <c r="U536">
        <v>2.5499999999999998</v>
      </c>
      <c r="V536">
        <v>-6.75</v>
      </c>
      <c r="W536" t="str">
        <f t="shared" si="17"/>
        <v>g114,5</v>
      </c>
      <c r="X536" s="1" t="s">
        <v>313</v>
      </c>
      <c r="Y536" s="2" t="str">
        <f>IF(AND(ISBLANK(X536),OR(NOT(ISBLANK(Z536)),NOT(ISBLANK(AA536)))),#N/A,
IF(ISBLANK(X536),"",
IF(AND(NOT(ISERROR(VLOOKUP(X536,MonsterTable!$A:$B,MATCH(MonsterTable!$B$1,MonsterTable!$A$1:$B$1,0),0))),OR(ISBLANK(Z536),ISBLANK(AA536))),#N/A,
IFERROR(VLOOKUP(X536,MonsterTable!$A:$B,MATCH(MonsterTable!$B$1,MonsterTable!$A$1:$B$1,0),0),
IF(OR(NOT(ISBLANK(Z536)),ISBLANK(AA536)),#N/A,
IF(X536="empty","empty",
VLOOKUP(X536,MonsterGroupTable!$A:$A,1,0)))))))</f>
        <v>g114</v>
      </c>
      <c r="AA536">
        <v>5</v>
      </c>
      <c r="AF536" s="2" t="str">
        <f>IF(AND(ISBLANK(AE536),OR(NOT(ISBLANK(AG536)),NOT(ISBLANK(AH536)))),#N/A,
IF(ISBLANK(AE536),"",
IF(AND(NOT(ISERROR(VLOOKUP(AE536,MonsterTable!$A:$B,MATCH(MonsterTable!$B$1,MonsterTable!$A$1:$B$1,0),0))),OR(ISBLANK(AG536),ISBLANK(AH536))),#N/A,
IFERROR(VLOOKUP(AE536,MonsterTable!$A:$B,MATCH(MonsterTable!$B$1,MonsterTable!$A$1:$B$1,0),0),
IF(OR(NOT(ISBLANK(AG536)),ISBLANK(AH536)),#N/A,
IF(AE536="empty","empty",
VLOOKUP(AE536,MonsterGroupTable!$A:$A,1,0)))))))</f>
        <v/>
      </c>
      <c r="AM536" s="2" t="str">
        <f>IF(AND(ISBLANK(AL536),OR(NOT(ISBLANK(AN536)),NOT(ISBLANK(AO536)))),#N/A,
IF(ISBLANK(AL536),"",
IF(AND(NOT(ISERROR(VLOOKUP(AL536,MonsterTable!$A:$B,MATCH(MonsterTable!$B$1,MonsterTable!$A$1:$B$1,0),0))),OR(ISBLANK(AN536),ISBLANK(AO536))),#N/A,
IFERROR(VLOOKUP(AL536,MonsterTable!$A:$B,MATCH(MonsterTable!$B$1,MonsterTable!$A$1:$B$1,0),0),
IF(OR(NOT(ISBLANK(AN536)),ISBLANK(AO536)),#N/A,
IF(AL536="empty","empty",
VLOOKUP(AL536,MonsterGroupTable!$A:$A,1,0)))))))</f>
        <v/>
      </c>
      <c r="AT536" s="2" t="str">
        <f>IF(AND(ISBLANK(AS536),OR(NOT(ISBLANK(AU536)),NOT(ISBLANK(AV536)))),#N/A,
IF(ISBLANK(AS536),"",
IF(AND(NOT(ISERROR(VLOOKUP(AS536,MonsterTable!$A:$B,MATCH(MonsterTable!$B$1,MonsterTable!$A$1:$B$1,0),0))),OR(ISBLANK(AU536),ISBLANK(AV536))),#N/A,
IFERROR(VLOOKUP(AS536,MonsterTable!$A:$B,MATCH(MonsterTable!$B$1,MonsterTable!$A$1:$B$1,0),0),
IF(OR(NOT(ISBLANK(AU536)),ISBLANK(AV536)),#N/A,
IF(AS536="empty","empty",
VLOOKUP(AS536,MonsterGroupTable!$A:$A,1,0)))))))</f>
        <v/>
      </c>
      <c r="BA536" s="2" t="str">
        <f>IF(AND(ISBLANK(AZ536),OR(NOT(ISBLANK(BB536)),NOT(ISBLANK(BC536)))),#N/A,
IF(ISBLANK(AZ536),"",
IF(AND(NOT(ISERROR(VLOOKUP(AZ536,MonsterTable!$A:$B,MATCH(MonsterTable!$B$1,MonsterTable!$A$1:$B$1,0),0))),OR(ISBLANK(BB536),ISBLANK(BC536))),#N/A,
IFERROR(VLOOKUP(AZ536,MonsterTable!$A:$B,MATCH(MonsterTable!$B$1,MonsterTable!$A$1:$B$1,0),0),
IF(OR(NOT(ISBLANK(BB536)),ISBLANK(BC536)),#N/A,
IF(AZ536="empty","empty",
VLOOKUP(AZ536,MonsterGroupTable!$A:$A,1,0)))))))</f>
        <v/>
      </c>
      <c r="BH536" s="2" t="str">
        <f>IF(AND(ISBLANK(BG536),OR(NOT(ISBLANK(BI536)),NOT(ISBLANK(BJ536)))),#N/A,
IF(ISBLANK(BG536),"",
IF(AND(NOT(ISERROR(VLOOKUP(BG536,MonsterTable!$A:$B,MATCH(MonsterTable!$B$1,MonsterTable!$A$1:$B$1,0),0))),OR(ISBLANK(BI536),ISBLANK(BJ536))),#N/A,
IFERROR(VLOOKUP(BG536,MonsterTable!$A:$B,MATCH(MonsterTable!$B$1,MonsterTable!$A$1:$B$1,0),0),
IF(OR(NOT(ISBLANK(BI536)),ISBLANK(BJ536)),#N/A,
IF(BG536="empty","empty",
VLOOKUP(BG536,MonsterGroupTable!$A:$A,1,0)))))))</f>
        <v/>
      </c>
      <c r="BO536" s="2" t="str">
        <f>IF(AND(ISBLANK(BN536),OR(NOT(ISBLANK(BP536)),NOT(ISBLANK(BQ536)))),#N/A,
IF(ISBLANK(BN536),"",
IF(AND(NOT(ISERROR(VLOOKUP(BN536,MonsterTable!$A:$B,MATCH(MonsterTable!$B$1,MonsterTable!$A$1:$B$1,0),0))),OR(ISBLANK(BP536),ISBLANK(BQ536))),#N/A,
IFERROR(VLOOKUP(BN536,MonsterTable!$A:$B,MATCH(MonsterTable!$B$1,MonsterTable!$A$1:$B$1,0),0),
IF(OR(NOT(ISBLANK(BP536)),ISBLANK(BQ536)),#N/A,
IF(BN536="empty","empty",
VLOOKUP(BN536,MonsterGroupTable!$A:$A,1,0)))))))</f>
        <v/>
      </c>
      <c r="BV536" s="2" t="str">
        <f>IF(AND(ISBLANK(BU536),OR(NOT(ISBLANK(BW536)),NOT(ISBLANK(BX536)))),#N/A,
IF(ISBLANK(BU536),"",
IF(AND(NOT(ISERROR(VLOOKUP(BU536,MonsterTable!$A:$B,MATCH(MonsterTable!$B$1,MonsterTable!$A$1:$B$1,0),0))),OR(ISBLANK(BW536),ISBLANK(BX536))),#N/A,
IFERROR(VLOOKUP(BU536,MonsterTable!$A:$B,MATCH(MonsterTable!$B$1,MonsterTable!$A$1:$B$1,0),0),
IF(OR(NOT(ISBLANK(BW536)),ISBLANK(BX536)),#N/A,
IF(BU536="empty","empty",
VLOOKUP(BU536,MonsterGroupTable!$A:$A,1,0)))))))</f>
        <v/>
      </c>
      <c r="CC536" s="2" t="str">
        <f>IF(AND(ISBLANK(CB536),OR(NOT(ISBLANK(CD536)),NOT(ISBLANK(CE536)))),#N/A,
IF(ISBLANK(CB536),"",
IF(AND(NOT(ISERROR(VLOOKUP(CB536,MonsterTable!$A:$B,MATCH(MonsterTable!$B$1,MonsterTable!$A$1:$B$1,0),0))),OR(ISBLANK(CD536),ISBLANK(CE536))),#N/A,
IFERROR(VLOOKUP(CB536,MonsterTable!$A:$B,MATCH(MonsterTable!$B$1,MonsterTable!$A$1:$B$1,0),0),
IF(OR(NOT(ISBLANK(CD536)),ISBLANK(CE536)),#N/A,
IF(CB536="empty","empty",
VLOOKUP(CB536,MonsterGroupTable!$A:$A,1,0)))))))</f>
        <v/>
      </c>
      <c r="CJ536" s="2" t="str">
        <f>IF(AND(ISBLANK(CI536),OR(NOT(ISBLANK(CK536)),NOT(ISBLANK(CL536)))),#N/A,
IF(ISBLANK(CI536),"",
IF(AND(NOT(ISERROR(VLOOKUP(CI536,MonsterTable!$A:$B,MATCH(MonsterTable!$B$1,MonsterTable!$A$1:$B$1,0),0))),OR(ISBLANK(CK536),ISBLANK(CL536))),#N/A,
IFERROR(VLOOKUP(CI536,MonsterTable!$A:$B,MATCH(MonsterTable!$B$1,MonsterTable!$A$1:$B$1,0),0),
IF(OR(NOT(ISBLANK(CK536)),ISBLANK(CL536)),#N/A,
IF(CI536="empty","empty",
VLOOKUP(CI536,MonsterGroupTable!$A:$A,1,0)))))))</f>
        <v/>
      </c>
    </row>
    <row r="537" spans="1:88">
      <c r="A537">
        <v>10536</v>
      </c>
      <c r="B537">
        <f t="shared" si="16"/>
        <v>1.1000000000000001</v>
      </c>
      <c r="C537">
        <f t="shared" si="16"/>
        <v>1.1000000000000001</v>
      </c>
      <c r="F537">
        <v>2160</v>
      </c>
      <c r="G537">
        <v>61755</v>
      </c>
      <c r="H537">
        <v>0</v>
      </c>
      <c r="I537">
        <v>0</v>
      </c>
      <c r="J537">
        <v>0</v>
      </c>
      <c r="K537" t="s">
        <v>28</v>
      </c>
      <c r="L537" t="s">
        <v>247</v>
      </c>
      <c r="M537" t="s">
        <v>79</v>
      </c>
      <c r="N537" t="s">
        <v>80</v>
      </c>
      <c r="O537">
        <v>0</v>
      </c>
      <c r="P537">
        <v>-4.75</v>
      </c>
      <c r="Q537">
        <v>-3.5</v>
      </c>
      <c r="R537">
        <v>4.75</v>
      </c>
      <c r="S537">
        <v>3</v>
      </c>
      <c r="T537">
        <v>-13.5</v>
      </c>
      <c r="U537">
        <v>2.5499999999999998</v>
      </c>
      <c r="V537">
        <v>-6.75</v>
      </c>
      <c r="W537" t="str">
        <f t="shared" si="17"/>
        <v>g114,5</v>
      </c>
      <c r="X537" s="1" t="s">
        <v>313</v>
      </c>
      <c r="Y537" s="2" t="str">
        <f>IF(AND(ISBLANK(X537),OR(NOT(ISBLANK(Z537)),NOT(ISBLANK(AA537)))),#N/A,
IF(ISBLANK(X537),"",
IF(AND(NOT(ISERROR(VLOOKUP(X537,MonsterTable!$A:$B,MATCH(MonsterTable!$B$1,MonsterTable!$A$1:$B$1,0),0))),OR(ISBLANK(Z537),ISBLANK(AA537))),#N/A,
IFERROR(VLOOKUP(X537,MonsterTable!$A:$B,MATCH(MonsterTable!$B$1,MonsterTable!$A$1:$B$1,0),0),
IF(OR(NOT(ISBLANK(Z537)),ISBLANK(AA537)),#N/A,
IF(X537="empty","empty",
VLOOKUP(X537,MonsterGroupTable!$A:$A,1,0)))))))</f>
        <v>g114</v>
      </c>
      <c r="AA537">
        <v>5</v>
      </c>
      <c r="AF537" s="2" t="str">
        <f>IF(AND(ISBLANK(AE537),OR(NOT(ISBLANK(AG537)),NOT(ISBLANK(AH537)))),#N/A,
IF(ISBLANK(AE537),"",
IF(AND(NOT(ISERROR(VLOOKUP(AE537,MonsterTable!$A:$B,MATCH(MonsterTable!$B$1,MonsterTable!$A$1:$B$1,0),0))),OR(ISBLANK(AG537),ISBLANK(AH537))),#N/A,
IFERROR(VLOOKUP(AE537,MonsterTable!$A:$B,MATCH(MonsterTable!$B$1,MonsterTable!$A$1:$B$1,0),0),
IF(OR(NOT(ISBLANK(AG537)),ISBLANK(AH537)),#N/A,
IF(AE537="empty","empty",
VLOOKUP(AE537,MonsterGroupTable!$A:$A,1,0)))))))</f>
        <v/>
      </c>
      <c r="AM537" s="2" t="str">
        <f>IF(AND(ISBLANK(AL537),OR(NOT(ISBLANK(AN537)),NOT(ISBLANK(AO537)))),#N/A,
IF(ISBLANK(AL537),"",
IF(AND(NOT(ISERROR(VLOOKUP(AL537,MonsterTable!$A:$B,MATCH(MonsterTable!$B$1,MonsterTable!$A$1:$B$1,0),0))),OR(ISBLANK(AN537),ISBLANK(AO537))),#N/A,
IFERROR(VLOOKUP(AL537,MonsterTable!$A:$B,MATCH(MonsterTable!$B$1,MonsterTable!$A$1:$B$1,0),0),
IF(OR(NOT(ISBLANK(AN537)),ISBLANK(AO537)),#N/A,
IF(AL537="empty","empty",
VLOOKUP(AL537,MonsterGroupTable!$A:$A,1,0)))))))</f>
        <v/>
      </c>
      <c r="AT537" s="2" t="str">
        <f>IF(AND(ISBLANK(AS537),OR(NOT(ISBLANK(AU537)),NOT(ISBLANK(AV537)))),#N/A,
IF(ISBLANK(AS537),"",
IF(AND(NOT(ISERROR(VLOOKUP(AS537,MonsterTable!$A:$B,MATCH(MonsterTable!$B$1,MonsterTable!$A$1:$B$1,0),0))),OR(ISBLANK(AU537),ISBLANK(AV537))),#N/A,
IFERROR(VLOOKUP(AS537,MonsterTable!$A:$B,MATCH(MonsterTable!$B$1,MonsterTable!$A$1:$B$1,0),0),
IF(OR(NOT(ISBLANK(AU537)),ISBLANK(AV537)),#N/A,
IF(AS537="empty","empty",
VLOOKUP(AS537,MonsterGroupTable!$A:$A,1,0)))))))</f>
        <v/>
      </c>
      <c r="BA537" s="2" t="str">
        <f>IF(AND(ISBLANK(AZ537),OR(NOT(ISBLANK(BB537)),NOT(ISBLANK(BC537)))),#N/A,
IF(ISBLANK(AZ537),"",
IF(AND(NOT(ISERROR(VLOOKUP(AZ537,MonsterTable!$A:$B,MATCH(MonsterTable!$B$1,MonsterTable!$A$1:$B$1,0),0))),OR(ISBLANK(BB537),ISBLANK(BC537))),#N/A,
IFERROR(VLOOKUP(AZ537,MonsterTable!$A:$B,MATCH(MonsterTable!$B$1,MonsterTable!$A$1:$B$1,0),0),
IF(OR(NOT(ISBLANK(BB537)),ISBLANK(BC537)),#N/A,
IF(AZ537="empty","empty",
VLOOKUP(AZ537,MonsterGroupTable!$A:$A,1,0)))))))</f>
        <v/>
      </c>
      <c r="BH537" s="2" t="str">
        <f>IF(AND(ISBLANK(BG537),OR(NOT(ISBLANK(BI537)),NOT(ISBLANK(BJ537)))),#N/A,
IF(ISBLANK(BG537),"",
IF(AND(NOT(ISERROR(VLOOKUP(BG537,MonsterTable!$A:$B,MATCH(MonsterTable!$B$1,MonsterTable!$A$1:$B$1,0),0))),OR(ISBLANK(BI537),ISBLANK(BJ537))),#N/A,
IFERROR(VLOOKUP(BG537,MonsterTable!$A:$B,MATCH(MonsterTable!$B$1,MonsterTable!$A$1:$B$1,0),0),
IF(OR(NOT(ISBLANK(BI537)),ISBLANK(BJ537)),#N/A,
IF(BG537="empty","empty",
VLOOKUP(BG537,MonsterGroupTable!$A:$A,1,0)))))))</f>
        <v/>
      </c>
      <c r="BO537" s="2" t="str">
        <f>IF(AND(ISBLANK(BN537),OR(NOT(ISBLANK(BP537)),NOT(ISBLANK(BQ537)))),#N/A,
IF(ISBLANK(BN537),"",
IF(AND(NOT(ISERROR(VLOOKUP(BN537,MonsterTable!$A:$B,MATCH(MonsterTable!$B$1,MonsterTable!$A$1:$B$1,0),0))),OR(ISBLANK(BP537),ISBLANK(BQ537))),#N/A,
IFERROR(VLOOKUP(BN537,MonsterTable!$A:$B,MATCH(MonsterTable!$B$1,MonsterTable!$A$1:$B$1,0),0),
IF(OR(NOT(ISBLANK(BP537)),ISBLANK(BQ537)),#N/A,
IF(BN537="empty","empty",
VLOOKUP(BN537,MonsterGroupTable!$A:$A,1,0)))))))</f>
        <v/>
      </c>
      <c r="BV537" s="2" t="str">
        <f>IF(AND(ISBLANK(BU537),OR(NOT(ISBLANK(BW537)),NOT(ISBLANK(BX537)))),#N/A,
IF(ISBLANK(BU537),"",
IF(AND(NOT(ISERROR(VLOOKUP(BU537,MonsterTable!$A:$B,MATCH(MonsterTable!$B$1,MonsterTable!$A$1:$B$1,0),0))),OR(ISBLANK(BW537),ISBLANK(BX537))),#N/A,
IFERROR(VLOOKUP(BU537,MonsterTable!$A:$B,MATCH(MonsterTable!$B$1,MonsterTable!$A$1:$B$1,0),0),
IF(OR(NOT(ISBLANK(BW537)),ISBLANK(BX537)),#N/A,
IF(BU537="empty","empty",
VLOOKUP(BU537,MonsterGroupTable!$A:$A,1,0)))))))</f>
        <v/>
      </c>
      <c r="CC537" s="2" t="str">
        <f>IF(AND(ISBLANK(CB537),OR(NOT(ISBLANK(CD537)),NOT(ISBLANK(CE537)))),#N/A,
IF(ISBLANK(CB537),"",
IF(AND(NOT(ISERROR(VLOOKUP(CB537,MonsterTable!$A:$B,MATCH(MonsterTable!$B$1,MonsterTable!$A$1:$B$1,0),0))),OR(ISBLANK(CD537),ISBLANK(CE537))),#N/A,
IFERROR(VLOOKUP(CB537,MonsterTable!$A:$B,MATCH(MonsterTable!$B$1,MonsterTable!$A$1:$B$1,0),0),
IF(OR(NOT(ISBLANK(CD537)),ISBLANK(CE537)),#N/A,
IF(CB537="empty","empty",
VLOOKUP(CB537,MonsterGroupTable!$A:$A,1,0)))))))</f>
        <v/>
      </c>
      <c r="CJ537" s="2" t="str">
        <f>IF(AND(ISBLANK(CI537),OR(NOT(ISBLANK(CK537)),NOT(ISBLANK(CL537)))),#N/A,
IF(ISBLANK(CI537),"",
IF(AND(NOT(ISERROR(VLOOKUP(CI537,MonsterTable!$A:$B,MATCH(MonsterTable!$B$1,MonsterTable!$A$1:$B$1,0),0))),OR(ISBLANK(CK537),ISBLANK(CL537))),#N/A,
IFERROR(VLOOKUP(CI537,MonsterTable!$A:$B,MATCH(MonsterTable!$B$1,MonsterTable!$A$1:$B$1,0),0),
IF(OR(NOT(ISBLANK(CK537)),ISBLANK(CL537)),#N/A,
IF(CI537="empty","empty",
VLOOKUP(CI537,MonsterGroupTable!$A:$A,1,0)))))))</f>
        <v/>
      </c>
    </row>
    <row r="538" spans="1:88">
      <c r="A538">
        <v>10537</v>
      </c>
      <c r="B538">
        <f t="shared" si="16"/>
        <v>1.1000000000000001</v>
      </c>
      <c r="C538">
        <f t="shared" si="16"/>
        <v>1.1000000000000001</v>
      </c>
      <c r="F538">
        <v>2160</v>
      </c>
      <c r="G538">
        <v>62079</v>
      </c>
      <c r="H538">
        <v>0</v>
      </c>
      <c r="I538">
        <v>0</v>
      </c>
      <c r="J538">
        <v>0</v>
      </c>
      <c r="K538" t="s">
        <v>28</v>
      </c>
      <c r="L538" t="s">
        <v>247</v>
      </c>
      <c r="M538" t="s">
        <v>79</v>
      </c>
      <c r="N538" t="s">
        <v>80</v>
      </c>
      <c r="O538">
        <v>0</v>
      </c>
      <c r="P538">
        <v>-4.75</v>
      </c>
      <c r="Q538">
        <v>-3.5</v>
      </c>
      <c r="R538">
        <v>4.75</v>
      </c>
      <c r="S538">
        <v>3</v>
      </c>
      <c r="T538">
        <v>-13.5</v>
      </c>
      <c r="U538">
        <v>2.5499999999999998</v>
      </c>
      <c r="V538">
        <v>-6.75</v>
      </c>
      <c r="W538" t="str">
        <f t="shared" si="17"/>
        <v>g114,5</v>
      </c>
      <c r="X538" s="1" t="s">
        <v>313</v>
      </c>
      <c r="Y538" s="2" t="str">
        <f>IF(AND(ISBLANK(X538),OR(NOT(ISBLANK(Z538)),NOT(ISBLANK(AA538)))),#N/A,
IF(ISBLANK(X538),"",
IF(AND(NOT(ISERROR(VLOOKUP(X538,MonsterTable!$A:$B,MATCH(MonsterTable!$B$1,MonsterTable!$A$1:$B$1,0),0))),OR(ISBLANK(Z538),ISBLANK(AA538))),#N/A,
IFERROR(VLOOKUP(X538,MonsterTable!$A:$B,MATCH(MonsterTable!$B$1,MonsterTable!$A$1:$B$1,0),0),
IF(OR(NOT(ISBLANK(Z538)),ISBLANK(AA538)),#N/A,
IF(X538="empty","empty",
VLOOKUP(X538,MonsterGroupTable!$A:$A,1,0)))))))</f>
        <v>g114</v>
      </c>
      <c r="AA538">
        <v>5</v>
      </c>
      <c r="AF538" s="2" t="str">
        <f>IF(AND(ISBLANK(AE538),OR(NOT(ISBLANK(AG538)),NOT(ISBLANK(AH538)))),#N/A,
IF(ISBLANK(AE538),"",
IF(AND(NOT(ISERROR(VLOOKUP(AE538,MonsterTable!$A:$B,MATCH(MonsterTable!$B$1,MonsterTable!$A$1:$B$1,0),0))),OR(ISBLANK(AG538),ISBLANK(AH538))),#N/A,
IFERROR(VLOOKUP(AE538,MonsterTable!$A:$B,MATCH(MonsterTable!$B$1,MonsterTable!$A$1:$B$1,0),0),
IF(OR(NOT(ISBLANK(AG538)),ISBLANK(AH538)),#N/A,
IF(AE538="empty","empty",
VLOOKUP(AE538,MonsterGroupTable!$A:$A,1,0)))))))</f>
        <v/>
      </c>
      <c r="AM538" s="2" t="str">
        <f>IF(AND(ISBLANK(AL538),OR(NOT(ISBLANK(AN538)),NOT(ISBLANK(AO538)))),#N/A,
IF(ISBLANK(AL538),"",
IF(AND(NOT(ISERROR(VLOOKUP(AL538,MonsterTable!$A:$B,MATCH(MonsterTable!$B$1,MonsterTable!$A$1:$B$1,0),0))),OR(ISBLANK(AN538),ISBLANK(AO538))),#N/A,
IFERROR(VLOOKUP(AL538,MonsterTable!$A:$B,MATCH(MonsterTable!$B$1,MonsterTable!$A$1:$B$1,0),0),
IF(OR(NOT(ISBLANK(AN538)),ISBLANK(AO538)),#N/A,
IF(AL538="empty","empty",
VLOOKUP(AL538,MonsterGroupTable!$A:$A,1,0)))))))</f>
        <v/>
      </c>
      <c r="AT538" s="2" t="str">
        <f>IF(AND(ISBLANK(AS538),OR(NOT(ISBLANK(AU538)),NOT(ISBLANK(AV538)))),#N/A,
IF(ISBLANK(AS538),"",
IF(AND(NOT(ISERROR(VLOOKUP(AS538,MonsterTable!$A:$B,MATCH(MonsterTable!$B$1,MonsterTable!$A$1:$B$1,0),0))),OR(ISBLANK(AU538),ISBLANK(AV538))),#N/A,
IFERROR(VLOOKUP(AS538,MonsterTable!$A:$B,MATCH(MonsterTable!$B$1,MonsterTable!$A$1:$B$1,0),0),
IF(OR(NOT(ISBLANK(AU538)),ISBLANK(AV538)),#N/A,
IF(AS538="empty","empty",
VLOOKUP(AS538,MonsterGroupTable!$A:$A,1,0)))))))</f>
        <v/>
      </c>
      <c r="BA538" s="2" t="str">
        <f>IF(AND(ISBLANK(AZ538),OR(NOT(ISBLANK(BB538)),NOT(ISBLANK(BC538)))),#N/A,
IF(ISBLANK(AZ538),"",
IF(AND(NOT(ISERROR(VLOOKUP(AZ538,MonsterTable!$A:$B,MATCH(MonsterTable!$B$1,MonsterTable!$A$1:$B$1,0),0))),OR(ISBLANK(BB538),ISBLANK(BC538))),#N/A,
IFERROR(VLOOKUP(AZ538,MonsterTable!$A:$B,MATCH(MonsterTable!$B$1,MonsterTable!$A$1:$B$1,0),0),
IF(OR(NOT(ISBLANK(BB538)),ISBLANK(BC538)),#N/A,
IF(AZ538="empty","empty",
VLOOKUP(AZ538,MonsterGroupTable!$A:$A,1,0)))))))</f>
        <v/>
      </c>
      <c r="BH538" s="2" t="str">
        <f>IF(AND(ISBLANK(BG538),OR(NOT(ISBLANK(BI538)),NOT(ISBLANK(BJ538)))),#N/A,
IF(ISBLANK(BG538),"",
IF(AND(NOT(ISERROR(VLOOKUP(BG538,MonsterTable!$A:$B,MATCH(MonsterTable!$B$1,MonsterTable!$A$1:$B$1,0),0))),OR(ISBLANK(BI538),ISBLANK(BJ538))),#N/A,
IFERROR(VLOOKUP(BG538,MonsterTable!$A:$B,MATCH(MonsterTable!$B$1,MonsterTable!$A$1:$B$1,0),0),
IF(OR(NOT(ISBLANK(BI538)),ISBLANK(BJ538)),#N/A,
IF(BG538="empty","empty",
VLOOKUP(BG538,MonsterGroupTable!$A:$A,1,0)))))))</f>
        <v/>
      </c>
      <c r="BO538" s="2" t="str">
        <f>IF(AND(ISBLANK(BN538),OR(NOT(ISBLANK(BP538)),NOT(ISBLANK(BQ538)))),#N/A,
IF(ISBLANK(BN538),"",
IF(AND(NOT(ISERROR(VLOOKUP(BN538,MonsterTable!$A:$B,MATCH(MonsterTable!$B$1,MonsterTable!$A$1:$B$1,0),0))),OR(ISBLANK(BP538),ISBLANK(BQ538))),#N/A,
IFERROR(VLOOKUP(BN538,MonsterTable!$A:$B,MATCH(MonsterTable!$B$1,MonsterTable!$A$1:$B$1,0),0),
IF(OR(NOT(ISBLANK(BP538)),ISBLANK(BQ538)),#N/A,
IF(BN538="empty","empty",
VLOOKUP(BN538,MonsterGroupTable!$A:$A,1,0)))))))</f>
        <v/>
      </c>
      <c r="BV538" s="2" t="str">
        <f>IF(AND(ISBLANK(BU538),OR(NOT(ISBLANK(BW538)),NOT(ISBLANK(BX538)))),#N/A,
IF(ISBLANK(BU538),"",
IF(AND(NOT(ISERROR(VLOOKUP(BU538,MonsterTable!$A:$B,MATCH(MonsterTable!$B$1,MonsterTable!$A$1:$B$1,0),0))),OR(ISBLANK(BW538),ISBLANK(BX538))),#N/A,
IFERROR(VLOOKUP(BU538,MonsterTable!$A:$B,MATCH(MonsterTable!$B$1,MonsterTable!$A$1:$B$1,0),0),
IF(OR(NOT(ISBLANK(BW538)),ISBLANK(BX538)),#N/A,
IF(BU538="empty","empty",
VLOOKUP(BU538,MonsterGroupTable!$A:$A,1,0)))))))</f>
        <v/>
      </c>
      <c r="CC538" s="2" t="str">
        <f>IF(AND(ISBLANK(CB538),OR(NOT(ISBLANK(CD538)),NOT(ISBLANK(CE538)))),#N/A,
IF(ISBLANK(CB538),"",
IF(AND(NOT(ISERROR(VLOOKUP(CB538,MonsterTable!$A:$B,MATCH(MonsterTable!$B$1,MonsterTable!$A$1:$B$1,0),0))),OR(ISBLANK(CD538),ISBLANK(CE538))),#N/A,
IFERROR(VLOOKUP(CB538,MonsterTable!$A:$B,MATCH(MonsterTable!$B$1,MonsterTable!$A$1:$B$1,0),0),
IF(OR(NOT(ISBLANK(CD538)),ISBLANK(CE538)),#N/A,
IF(CB538="empty","empty",
VLOOKUP(CB538,MonsterGroupTable!$A:$A,1,0)))))))</f>
        <v/>
      </c>
      <c r="CJ538" s="2" t="str">
        <f>IF(AND(ISBLANK(CI538),OR(NOT(ISBLANK(CK538)),NOT(ISBLANK(CL538)))),#N/A,
IF(ISBLANK(CI538),"",
IF(AND(NOT(ISERROR(VLOOKUP(CI538,MonsterTable!$A:$B,MATCH(MonsterTable!$B$1,MonsterTable!$A$1:$B$1,0),0))),OR(ISBLANK(CK538),ISBLANK(CL538))),#N/A,
IFERROR(VLOOKUP(CI538,MonsterTable!$A:$B,MATCH(MonsterTable!$B$1,MonsterTable!$A$1:$B$1,0),0),
IF(OR(NOT(ISBLANK(CK538)),ISBLANK(CL538)),#N/A,
IF(CI538="empty","empty",
VLOOKUP(CI538,MonsterGroupTable!$A:$A,1,0)))))))</f>
        <v/>
      </c>
    </row>
    <row r="539" spans="1:88">
      <c r="A539">
        <v>10538</v>
      </c>
      <c r="B539">
        <f t="shared" si="16"/>
        <v>1.1000000000000001</v>
      </c>
      <c r="C539">
        <f t="shared" si="16"/>
        <v>1.1000000000000001</v>
      </c>
      <c r="F539">
        <v>2160</v>
      </c>
      <c r="G539">
        <v>62403</v>
      </c>
      <c r="H539">
        <v>0</v>
      </c>
      <c r="I539">
        <v>0</v>
      </c>
      <c r="J539">
        <v>0</v>
      </c>
      <c r="K539" t="s">
        <v>28</v>
      </c>
      <c r="L539" t="s">
        <v>247</v>
      </c>
      <c r="M539" t="s">
        <v>79</v>
      </c>
      <c r="N539" t="s">
        <v>80</v>
      </c>
      <c r="O539">
        <v>0</v>
      </c>
      <c r="P539">
        <v>-4.75</v>
      </c>
      <c r="Q539">
        <v>-3.5</v>
      </c>
      <c r="R539">
        <v>4.75</v>
      </c>
      <c r="S539">
        <v>3</v>
      </c>
      <c r="T539">
        <v>-13.5</v>
      </c>
      <c r="U539">
        <v>2.5499999999999998</v>
      </c>
      <c r="V539">
        <v>-6.75</v>
      </c>
      <c r="W539" t="str">
        <f t="shared" si="17"/>
        <v>g114,5</v>
      </c>
      <c r="X539" s="1" t="s">
        <v>313</v>
      </c>
      <c r="Y539" s="2" t="str">
        <f>IF(AND(ISBLANK(X539),OR(NOT(ISBLANK(Z539)),NOT(ISBLANK(AA539)))),#N/A,
IF(ISBLANK(X539),"",
IF(AND(NOT(ISERROR(VLOOKUP(X539,MonsterTable!$A:$B,MATCH(MonsterTable!$B$1,MonsterTable!$A$1:$B$1,0),0))),OR(ISBLANK(Z539),ISBLANK(AA539))),#N/A,
IFERROR(VLOOKUP(X539,MonsterTable!$A:$B,MATCH(MonsterTable!$B$1,MonsterTable!$A$1:$B$1,0),0),
IF(OR(NOT(ISBLANK(Z539)),ISBLANK(AA539)),#N/A,
IF(X539="empty","empty",
VLOOKUP(X539,MonsterGroupTable!$A:$A,1,0)))))))</f>
        <v>g114</v>
      </c>
      <c r="AA539">
        <v>5</v>
      </c>
      <c r="AF539" s="2" t="str">
        <f>IF(AND(ISBLANK(AE539),OR(NOT(ISBLANK(AG539)),NOT(ISBLANK(AH539)))),#N/A,
IF(ISBLANK(AE539),"",
IF(AND(NOT(ISERROR(VLOOKUP(AE539,MonsterTable!$A:$B,MATCH(MonsterTable!$B$1,MonsterTable!$A$1:$B$1,0),0))),OR(ISBLANK(AG539),ISBLANK(AH539))),#N/A,
IFERROR(VLOOKUP(AE539,MonsterTable!$A:$B,MATCH(MonsterTable!$B$1,MonsterTable!$A$1:$B$1,0),0),
IF(OR(NOT(ISBLANK(AG539)),ISBLANK(AH539)),#N/A,
IF(AE539="empty","empty",
VLOOKUP(AE539,MonsterGroupTable!$A:$A,1,0)))))))</f>
        <v/>
      </c>
      <c r="AM539" s="2" t="str">
        <f>IF(AND(ISBLANK(AL539),OR(NOT(ISBLANK(AN539)),NOT(ISBLANK(AO539)))),#N/A,
IF(ISBLANK(AL539),"",
IF(AND(NOT(ISERROR(VLOOKUP(AL539,MonsterTable!$A:$B,MATCH(MonsterTable!$B$1,MonsterTable!$A$1:$B$1,0),0))),OR(ISBLANK(AN539),ISBLANK(AO539))),#N/A,
IFERROR(VLOOKUP(AL539,MonsterTable!$A:$B,MATCH(MonsterTable!$B$1,MonsterTable!$A$1:$B$1,0),0),
IF(OR(NOT(ISBLANK(AN539)),ISBLANK(AO539)),#N/A,
IF(AL539="empty","empty",
VLOOKUP(AL539,MonsterGroupTable!$A:$A,1,0)))))))</f>
        <v/>
      </c>
      <c r="AT539" s="2" t="str">
        <f>IF(AND(ISBLANK(AS539),OR(NOT(ISBLANK(AU539)),NOT(ISBLANK(AV539)))),#N/A,
IF(ISBLANK(AS539),"",
IF(AND(NOT(ISERROR(VLOOKUP(AS539,MonsterTable!$A:$B,MATCH(MonsterTable!$B$1,MonsterTable!$A$1:$B$1,0),0))),OR(ISBLANK(AU539),ISBLANK(AV539))),#N/A,
IFERROR(VLOOKUP(AS539,MonsterTable!$A:$B,MATCH(MonsterTable!$B$1,MonsterTable!$A$1:$B$1,0),0),
IF(OR(NOT(ISBLANK(AU539)),ISBLANK(AV539)),#N/A,
IF(AS539="empty","empty",
VLOOKUP(AS539,MonsterGroupTable!$A:$A,1,0)))))))</f>
        <v/>
      </c>
      <c r="BA539" s="2" t="str">
        <f>IF(AND(ISBLANK(AZ539),OR(NOT(ISBLANK(BB539)),NOT(ISBLANK(BC539)))),#N/A,
IF(ISBLANK(AZ539),"",
IF(AND(NOT(ISERROR(VLOOKUP(AZ539,MonsterTable!$A:$B,MATCH(MonsterTable!$B$1,MonsterTable!$A$1:$B$1,0),0))),OR(ISBLANK(BB539),ISBLANK(BC539))),#N/A,
IFERROR(VLOOKUP(AZ539,MonsterTable!$A:$B,MATCH(MonsterTable!$B$1,MonsterTable!$A$1:$B$1,0),0),
IF(OR(NOT(ISBLANK(BB539)),ISBLANK(BC539)),#N/A,
IF(AZ539="empty","empty",
VLOOKUP(AZ539,MonsterGroupTable!$A:$A,1,0)))))))</f>
        <v/>
      </c>
      <c r="BH539" s="2" t="str">
        <f>IF(AND(ISBLANK(BG539),OR(NOT(ISBLANK(BI539)),NOT(ISBLANK(BJ539)))),#N/A,
IF(ISBLANK(BG539),"",
IF(AND(NOT(ISERROR(VLOOKUP(BG539,MonsterTable!$A:$B,MATCH(MonsterTable!$B$1,MonsterTable!$A$1:$B$1,0),0))),OR(ISBLANK(BI539),ISBLANK(BJ539))),#N/A,
IFERROR(VLOOKUP(BG539,MonsterTable!$A:$B,MATCH(MonsterTable!$B$1,MonsterTable!$A$1:$B$1,0),0),
IF(OR(NOT(ISBLANK(BI539)),ISBLANK(BJ539)),#N/A,
IF(BG539="empty","empty",
VLOOKUP(BG539,MonsterGroupTable!$A:$A,1,0)))))))</f>
        <v/>
      </c>
      <c r="BO539" s="2" t="str">
        <f>IF(AND(ISBLANK(BN539),OR(NOT(ISBLANK(BP539)),NOT(ISBLANK(BQ539)))),#N/A,
IF(ISBLANK(BN539),"",
IF(AND(NOT(ISERROR(VLOOKUP(BN539,MonsterTable!$A:$B,MATCH(MonsterTable!$B$1,MonsterTable!$A$1:$B$1,0),0))),OR(ISBLANK(BP539),ISBLANK(BQ539))),#N/A,
IFERROR(VLOOKUP(BN539,MonsterTable!$A:$B,MATCH(MonsterTable!$B$1,MonsterTable!$A$1:$B$1,0),0),
IF(OR(NOT(ISBLANK(BP539)),ISBLANK(BQ539)),#N/A,
IF(BN539="empty","empty",
VLOOKUP(BN539,MonsterGroupTable!$A:$A,1,0)))))))</f>
        <v/>
      </c>
      <c r="BV539" s="2" t="str">
        <f>IF(AND(ISBLANK(BU539),OR(NOT(ISBLANK(BW539)),NOT(ISBLANK(BX539)))),#N/A,
IF(ISBLANK(BU539),"",
IF(AND(NOT(ISERROR(VLOOKUP(BU539,MonsterTable!$A:$B,MATCH(MonsterTable!$B$1,MonsterTable!$A$1:$B$1,0),0))),OR(ISBLANK(BW539),ISBLANK(BX539))),#N/A,
IFERROR(VLOOKUP(BU539,MonsterTable!$A:$B,MATCH(MonsterTable!$B$1,MonsterTable!$A$1:$B$1,0),0),
IF(OR(NOT(ISBLANK(BW539)),ISBLANK(BX539)),#N/A,
IF(BU539="empty","empty",
VLOOKUP(BU539,MonsterGroupTable!$A:$A,1,0)))))))</f>
        <v/>
      </c>
      <c r="CC539" s="2" t="str">
        <f>IF(AND(ISBLANK(CB539),OR(NOT(ISBLANK(CD539)),NOT(ISBLANK(CE539)))),#N/A,
IF(ISBLANK(CB539),"",
IF(AND(NOT(ISERROR(VLOOKUP(CB539,MonsterTable!$A:$B,MATCH(MonsterTable!$B$1,MonsterTable!$A$1:$B$1,0),0))),OR(ISBLANK(CD539),ISBLANK(CE539))),#N/A,
IFERROR(VLOOKUP(CB539,MonsterTable!$A:$B,MATCH(MonsterTable!$B$1,MonsterTable!$A$1:$B$1,0),0),
IF(OR(NOT(ISBLANK(CD539)),ISBLANK(CE539)),#N/A,
IF(CB539="empty","empty",
VLOOKUP(CB539,MonsterGroupTable!$A:$A,1,0)))))))</f>
        <v/>
      </c>
      <c r="CJ539" s="2" t="str">
        <f>IF(AND(ISBLANK(CI539),OR(NOT(ISBLANK(CK539)),NOT(ISBLANK(CL539)))),#N/A,
IF(ISBLANK(CI539),"",
IF(AND(NOT(ISERROR(VLOOKUP(CI539,MonsterTable!$A:$B,MATCH(MonsterTable!$B$1,MonsterTable!$A$1:$B$1,0),0))),OR(ISBLANK(CK539),ISBLANK(CL539))),#N/A,
IFERROR(VLOOKUP(CI539,MonsterTable!$A:$B,MATCH(MonsterTable!$B$1,MonsterTable!$A$1:$B$1,0),0),
IF(OR(NOT(ISBLANK(CK539)),ISBLANK(CL539)),#N/A,
IF(CI539="empty","empty",
VLOOKUP(CI539,MonsterGroupTable!$A:$A,1,0)))))))</f>
        <v/>
      </c>
    </row>
    <row r="540" spans="1:88">
      <c r="A540">
        <v>10539</v>
      </c>
      <c r="B540">
        <f t="shared" si="16"/>
        <v>1.1000000000000001</v>
      </c>
      <c r="C540">
        <f t="shared" si="16"/>
        <v>1.1000000000000001</v>
      </c>
      <c r="F540">
        <v>2160</v>
      </c>
      <c r="G540">
        <v>62727</v>
      </c>
      <c r="H540">
        <v>0</v>
      </c>
      <c r="I540">
        <v>0</v>
      </c>
      <c r="J540">
        <v>0</v>
      </c>
      <c r="K540" t="s">
        <v>28</v>
      </c>
      <c r="L540" t="s">
        <v>247</v>
      </c>
      <c r="M540" t="s">
        <v>79</v>
      </c>
      <c r="N540" t="s">
        <v>80</v>
      </c>
      <c r="O540">
        <v>0</v>
      </c>
      <c r="P540">
        <v>-4.75</v>
      </c>
      <c r="Q540">
        <v>-3.5</v>
      </c>
      <c r="R540">
        <v>4.75</v>
      </c>
      <c r="S540">
        <v>3</v>
      </c>
      <c r="T540">
        <v>-13.5</v>
      </c>
      <c r="U540">
        <v>2.5499999999999998</v>
      </c>
      <c r="V540">
        <v>-6.75</v>
      </c>
      <c r="W540" t="str">
        <f t="shared" si="17"/>
        <v>g114,5</v>
      </c>
      <c r="X540" s="1" t="s">
        <v>313</v>
      </c>
      <c r="Y540" s="2" t="str">
        <f>IF(AND(ISBLANK(X540),OR(NOT(ISBLANK(Z540)),NOT(ISBLANK(AA540)))),#N/A,
IF(ISBLANK(X540),"",
IF(AND(NOT(ISERROR(VLOOKUP(X540,MonsterTable!$A:$B,MATCH(MonsterTable!$B$1,MonsterTable!$A$1:$B$1,0),0))),OR(ISBLANK(Z540),ISBLANK(AA540))),#N/A,
IFERROR(VLOOKUP(X540,MonsterTable!$A:$B,MATCH(MonsterTable!$B$1,MonsterTable!$A$1:$B$1,0),0),
IF(OR(NOT(ISBLANK(Z540)),ISBLANK(AA540)),#N/A,
IF(X540="empty","empty",
VLOOKUP(X540,MonsterGroupTable!$A:$A,1,0)))))))</f>
        <v>g114</v>
      </c>
      <c r="AA540">
        <v>5</v>
      </c>
      <c r="AF540" s="2" t="str">
        <f>IF(AND(ISBLANK(AE540),OR(NOT(ISBLANK(AG540)),NOT(ISBLANK(AH540)))),#N/A,
IF(ISBLANK(AE540),"",
IF(AND(NOT(ISERROR(VLOOKUP(AE540,MonsterTable!$A:$B,MATCH(MonsterTable!$B$1,MonsterTable!$A$1:$B$1,0),0))),OR(ISBLANK(AG540),ISBLANK(AH540))),#N/A,
IFERROR(VLOOKUP(AE540,MonsterTable!$A:$B,MATCH(MonsterTable!$B$1,MonsterTable!$A$1:$B$1,0),0),
IF(OR(NOT(ISBLANK(AG540)),ISBLANK(AH540)),#N/A,
IF(AE540="empty","empty",
VLOOKUP(AE540,MonsterGroupTable!$A:$A,1,0)))))))</f>
        <v/>
      </c>
      <c r="AM540" s="2" t="str">
        <f>IF(AND(ISBLANK(AL540),OR(NOT(ISBLANK(AN540)),NOT(ISBLANK(AO540)))),#N/A,
IF(ISBLANK(AL540),"",
IF(AND(NOT(ISERROR(VLOOKUP(AL540,MonsterTable!$A:$B,MATCH(MonsterTable!$B$1,MonsterTable!$A$1:$B$1,0),0))),OR(ISBLANK(AN540),ISBLANK(AO540))),#N/A,
IFERROR(VLOOKUP(AL540,MonsterTable!$A:$B,MATCH(MonsterTable!$B$1,MonsterTable!$A$1:$B$1,0),0),
IF(OR(NOT(ISBLANK(AN540)),ISBLANK(AO540)),#N/A,
IF(AL540="empty","empty",
VLOOKUP(AL540,MonsterGroupTable!$A:$A,1,0)))))))</f>
        <v/>
      </c>
      <c r="AT540" s="2" t="str">
        <f>IF(AND(ISBLANK(AS540),OR(NOT(ISBLANK(AU540)),NOT(ISBLANK(AV540)))),#N/A,
IF(ISBLANK(AS540),"",
IF(AND(NOT(ISERROR(VLOOKUP(AS540,MonsterTable!$A:$B,MATCH(MonsterTable!$B$1,MonsterTable!$A$1:$B$1,0),0))),OR(ISBLANK(AU540),ISBLANK(AV540))),#N/A,
IFERROR(VLOOKUP(AS540,MonsterTable!$A:$B,MATCH(MonsterTable!$B$1,MonsterTable!$A$1:$B$1,0),0),
IF(OR(NOT(ISBLANK(AU540)),ISBLANK(AV540)),#N/A,
IF(AS540="empty","empty",
VLOOKUP(AS540,MonsterGroupTable!$A:$A,1,0)))))))</f>
        <v/>
      </c>
      <c r="BA540" s="2" t="str">
        <f>IF(AND(ISBLANK(AZ540),OR(NOT(ISBLANK(BB540)),NOT(ISBLANK(BC540)))),#N/A,
IF(ISBLANK(AZ540),"",
IF(AND(NOT(ISERROR(VLOOKUP(AZ540,MonsterTable!$A:$B,MATCH(MonsterTable!$B$1,MonsterTable!$A$1:$B$1,0),0))),OR(ISBLANK(BB540),ISBLANK(BC540))),#N/A,
IFERROR(VLOOKUP(AZ540,MonsterTable!$A:$B,MATCH(MonsterTable!$B$1,MonsterTable!$A$1:$B$1,0),0),
IF(OR(NOT(ISBLANK(BB540)),ISBLANK(BC540)),#N/A,
IF(AZ540="empty","empty",
VLOOKUP(AZ540,MonsterGroupTable!$A:$A,1,0)))))))</f>
        <v/>
      </c>
      <c r="BH540" s="2" t="str">
        <f>IF(AND(ISBLANK(BG540),OR(NOT(ISBLANK(BI540)),NOT(ISBLANK(BJ540)))),#N/A,
IF(ISBLANK(BG540),"",
IF(AND(NOT(ISERROR(VLOOKUP(BG540,MonsterTable!$A:$B,MATCH(MonsterTable!$B$1,MonsterTable!$A$1:$B$1,0),0))),OR(ISBLANK(BI540),ISBLANK(BJ540))),#N/A,
IFERROR(VLOOKUP(BG540,MonsterTable!$A:$B,MATCH(MonsterTable!$B$1,MonsterTable!$A$1:$B$1,0),0),
IF(OR(NOT(ISBLANK(BI540)),ISBLANK(BJ540)),#N/A,
IF(BG540="empty","empty",
VLOOKUP(BG540,MonsterGroupTable!$A:$A,1,0)))))))</f>
        <v/>
      </c>
      <c r="BO540" s="2" t="str">
        <f>IF(AND(ISBLANK(BN540),OR(NOT(ISBLANK(BP540)),NOT(ISBLANK(BQ540)))),#N/A,
IF(ISBLANK(BN540),"",
IF(AND(NOT(ISERROR(VLOOKUP(BN540,MonsterTable!$A:$B,MATCH(MonsterTable!$B$1,MonsterTable!$A$1:$B$1,0),0))),OR(ISBLANK(BP540),ISBLANK(BQ540))),#N/A,
IFERROR(VLOOKUP(BN540,MonsterTable!$A:$B,MATCH(MonsterTable!$B$1,MonsterTable!$A$1:$B$1,0),0),
IF(OR(NOT(ISBLANK(BP540)),ISBLANK(BQ540)),#N/A,
IF(BN540="empty","empty",
VLOOKUP(BN540,MonsterGroupTable!$A:$A,1,0)))))))</f>
        <v/>
      </c>
      <c r="BV540" s="2" t="str">
        <f>IF(AND(ISBLANK(BU540),OR(NOT(ISBLANK(BW540)),NOT(ISBLANK(BX540)))),#N/A,
IF(ISBLANK(BU540),"",
IF(AND(NOT(ISERROR(VLOOKUP(BU540,MonsterTable!$A:$B,MATCH(MonsterTable!$B$1,MonsterTable!$A$1:$B$1,0),0))),OR(ISBLANK(BW540),ISBLANK(BX540))),#N/A,
IFERROR(VLOOKUP(BU540,MonsterTable!$A:$B,MATCH(MonsterTable!$B$1,MonsterTable!$A$1:$B$1,0),0),
IF(OR(NOT(ISBLANK(BW540)),ISBLANK(BX540)),#N/A,
IF(BU540="empty","empty",
VLOOKUP(BU540,MonsterGroupTable!$A:$A,1,0)))))))</f>
        <v/>
      </c>
      <c r="CC540" s="2" t="str">
        <f>IF(AND(ISBLANK(CB540),OR(NOT(ISBLANK(CD540)),NOT(ISBLANK(CE540)))),#N/A,
IF(ISBLANK(CB540),"",
IF(AND(NOT(ISERROR(VLOOKUP(CB540,MonsterTable!$A:$B,MATCH(MonsterTable!$B$1,MonsterTable!$A$1:$B$1,0),0))),OR(ISBLANK(CD540),ISBLANK(CE540))),#N/A,
IFERROR(VLOOKUP(CB540,MonsterTable!$A:$B,MATCH(MonsterTable!$B$1,MonsterTable!$A$1:$B$1,0),0),
IF(OR(NOT(ISBLANK(CD540)),ISBLANK(CE540)),#N/A,
IF(CB540="empty","empty",
VLOOKUP(CB540,MonsterGroupTable!$A:$A,1,0)))))))</f>
        <v/>
      </c>
      <c r="CJ540" s="2" t="str">
        <f>IF(AND(ISBLANK(CI540),OR(NOT(ISBLANK(CK540)),NOT(ISBLANK(CL540)))),#N/A,
IF(ISBLANK(CI540),"",
IF(AND(NOT(ISERROR(VLOOKUP(CI540,MonsterTable!$A:$B,MATCH(MonsterTable!$B$1,MonsterTable!$A$1:$B$1,0),0))),OR(ISBLANK(CK540),ISBLANK(CL540))),#N/A,
IFERROR(VLOOKUP(CI540,MonsterTable!$A:$B,MATCH(MonsterTable!$B$1,MonsterTable!$A$1:$B$1,0),0),
IF(OR(NOT(ISBLANK(CK540)),ISBLANK(CL540)),#N/A,
IF(CI540="empty","empty",
VLOOKUP(CI540,MonsterGroupTable!$A:$A,1,0)))))))</f>
        <v/>
      </c>
    </row>
    <row r="541" spans="1:88">
      <c r="A541">
        <v>10540</v>
      </c>
      <c r="B541">
        <f t="shared" si="16"/>
        <v>1.2</v>
      </c>
      <c r="C541">
        <f t="shared" si="16"/>
        <v>1.1000000000000001</v>
      </c>
      <c r="F541">
        <v>2160</v>
      </c>
      <c r="G541">
        <v>63051</v>
      </c>
      <c r="H541">
        <v>0</v>
      </c>
      <c r="I541">
        <v>0</v>
      </c>
      <c r="J541">
        <v>0</v>
      </c>
      <c r="K541" t="s">
        <v>28</v>
      </c>
      <c r="L541" t="s">
        <v>247</v>
      </c>
      <c r="M541" t="s">
        <v>79</v>
      </c>
      <c r="N541" t="s">
        <v>80</v>
      </c>
      <c r="O541">
        <v>0</v>
      </c>
      <c r="P541">
        <v>-4.75</v>
      </c>
      <c r="Q541">
        <v>-3.5</v>
      </c>
      <c r="R541">
        <v>4.75</v>
      </c>
      <c r="S541">
        <v>3</v>
      </c>
      <c r="T541">
        <v>-13.5</v>
      </c>
      <c r="U541">
        <v>2.5499999999999998</v>
      </c>
      <c r="V541">
        <v>-6.75</v>
      </c>
      <c r="W541" t="str">
        <f t="shared" si="17"/>
        <v>g114,5</v>
      </c>
      <c r="X541" s="1" t="s">
        <v>313</v>
      </c>
      <c r="Y541" s="2" t="str">
        <f>IF(AND(ISBLANK(X541),OR(NOT(ISBLANK(Z541)),NOT(ISBLANK(AA541)))),#N/A,
IF(ISBLANK(X541),"",
IF(AND(NOT(ISERROR(VLOOKUP(X541,MonsterTable!$A:$B,MATCH(MonsterTable!$B$1,MonsterTable!$A$1:$B$1,0),0))),OR(ISBLANK(Z541),ISBLANK(AA541))),#N/A,
IFERROR(VLOOKUP(X541,MonsterTable!$A:$B,MATCH(MonsterTable!$B$1,MonsterTable!$A$1:$B$1,0),0),
IF(OR(NOT(ISBLANK(Z541)),ISBLANK(AA541)),#N/A,
IF(X541="empty","empty",
VLOOKUP(X541,MonsterGroupTable!$A:$A,1,0)))))))</f>
        <v>g114</v>
      </c>
      <c r="AA541">
        <v>5</v>
      </c>
      <c r="AF541" s="2" t="str">
        <f>IF(AND(ISBLANK(AE541),OR(NOT(ISBLANK(AG541)),NOT(ISBLANK(AH541)))),#N/A,
IF(ISBLANK(AE541),"",
IF(AND(NOT(ISERROR(VLOOKUP(AE541,MonsterTable!$A:$B,MATCH(MonsterTable!$B$1,MonsterTable!$A$1:$B$1,0),0))),OR(ISBLANK(AG541),ISBLANK(AH541))),#N/A,
IFERROR(VLOOKUP(AE541,MonsterTable!$A:$B,MATCH(MonsterTable!$B$1,MonsterTable!$A$1:$B$1,0),0),
IF(OR(NOT(ISBLANK(AG541)),ISBLANK(AH541)),#N/A,
IF(AE541="empty","empty",
VLOOKUP(AE541,MonsterGroupTable!$A:$A,1,0)))))))</f>
        <v/>
      </c>
      <c r="AM541" s="2" t="str">
        <f>IF(AND(ISBLANK(AL541),OR(NOT(ISBLANK(AN541)),NOT(ISBLANK(AO541)))),#N/A,
IF(ISBLANK(AL541),"",
IF(AND(NOT(ISERROR(VLOOKUP(AL541,MonsterTable!$A:$B,MATCH(MonsterTable!$B$1,MonsterTable!$A$1:$B$1,0),0))),OR(ISBLANK(AN541),ISBLANK(AO541))),#N/A,
IFERROR(VLOOKUP(AL541,MonsterTable!$A:$B,MATCH(MonsterTable!$B$1,MonsterTable!$A$1:$B$1,0),0),
IF(OR(NOT(ISBLANK(AN541)),ISBLANK(AO541)),#N/A,
IF(AL541="empty","empty",
VLOOKUP(AL541,MonsterGroupTable!$A:$A,1,0)))))))</f>
        <v/>
      </c>
      <c r="AT541" s="2" t="str">
        <f>IF(AND(ISBLANK(AS541),OR(NOT(ISBLANK(AU541)),NOT(ISBLANK(AV541)))),#N/A,
IF(ISBLANK(AS541),"",
IF(AND(NOT(ISERROR(VLOOKUP(AS541,MonsterTable!$A:$B,MATCH(MonsterTable!$B$1,MonsterTable!$A$1:$B$1,0),0))),OR(ISBLANK(AU541),ISBLANK(AV541))),#N/A,
IFERROR(VLOOKUP(AS541,MonsterTable!$A:$B,MATCH(MonsterTable!$B$1,MonsterTable!$A$1:$B$1,0),0),
IF(OR(NOT(ISBLANK(AU541)),ISBLANK(AV541)),#N/A,
IF(AS541="empty","empty",
VLOOKUP(AS541,MonsterGroupTable!$A:$A,1,0)))))))</f>
        <v/>
      </c>
      <c r="BA541" s="2" t="str">
        <f>IF(AND(ISBLANK(AZ541),OR(NOT(ISBLANK(BB541)),NOT(ISBLANK(BC541)))),#N/A,
IF(ISBLANK(AZ541),"",
IF(AND(NOT(ISERROR(VLOOKUP(AZ541,MonsterTable!$A:$B,MATCH(MonsterTable!$B$1,MonsterTable!$A$1:$B$1,0),0))),OR(ISBLANK(BB541),ISBLANK(BC541))),#N/A,
IFERROR(VLOOKUP(AZ541,MonsterTable!$A:$B,MATCH(MonsterTable!$B$1,MonsterTable!$A$1:$B$1,0),0),
IF(OR(NOT(ISBLANK(BB541)),ISBLANK(BC541)),#N/A,
IF(AZ541="empty","empty",
VLOOKUP(AZ541,MonsterGroupTable!$A:$A,1,0)))))))</f>
        <v/>
      </c>
      <c r="BH541" s="2" t="str">
        <f>IF(AND(ISBLANK(BG541),OR(NOT(ISBLANK(BI541)),NOT(ISBLANK(BJ541)))),#N/A,
IF(ISBLANK(BG541),"",
IF(AND(NOT(ISERROR(VLOOKUP(BG541,MonsterTable!$A:$B,MATCH(MonsterTable!$B$1,MonsterTable!$A$1:$B$1,0),0))),OR(ISBLANK(BI541),ISBLANK(BJ541))),#N/A,
IFERROR(VLOOKUP(BG541,MonsterTable!$A:$B,MATCH(MonsterTable!$B$1,MonsterTable!$A$1:$B$1,0),0),
IF(OR(NOT(ISBLANK(BI541)),ISBLANK(BJ541)),#N/A,
IF(BG541="empty","empty",
VLOOKUP(BG541,MonsterGroupTable!$A:$A,1,0)))))))</f>
        <v/>
      </c>
      <c r="BO541" s="2" t="str">
        <f>IF(AND(ISBLANK(BN541),OR(NOT(ISBLANK(BP541)),NOT(ISBLANK(BQ541)))),#N/A,
IF(ISBLANK(BN541),"",
IF(AND(NOT(ISERROR(VLOOKUP(BN541,MonsterTable!$A:$B,MATCH(MonsterTable!$B$1,MonsterTable!$A$1:$B$1,0),0))),OR(ISBLANK(BP541),ISBLANK(BQ541))),#N/A,
IFERROR(VLOOKUP(BN541,MonsterTable!$A:$B,MATCH(MonsterTable!$B$1,MonsterTable!$A$1:$B$1,0),0),
IF(OR(NOT(ISBLANK(BP541)),ISBLANK(BQ541)),#N/A,
IF(BN541="empty","empty",
VLOOKUP(BN541,MonsterGroupTable!$A:$A,1,0)))))))</f>
        <v/>
      </c>
      <c r="BV541" s="2" t="str">
        <f>IF(AND(ISBLANK(BU541),OR(NOT(ISBLANK(BW541)),NOT(ISBLANK(BX541)))),#N/A,
IF(ISBLANK(BU541),"",
IF(AND(NOT(ISERROR(VLOOKUP(BU541,MonsterTable!$A:$B,MATCH(MonsterTable!$B$1,MonsterTable!$A$1:$B$1,0),0))),OR(ISBLANK(BW541),ISBLANK(BX541))),#N/A,
IFERROR(VLOOKUP(BU541,MonsterTable!$A:$B,MATCH(MonsterTable!$B$1,MonsterTable!$A$1:$B$1,0),0),
IF(OR(NOT(ISBLANK(BW541)),ISBLANK(BX541)),#N/A,
IF(BU541="empty","empty",
VLOOKUP(BU541,MonsterGroupTable!$A:$A,1,0)))))))</f>
        <v/>
      </c>
      <c r="CC541" s="2" t="str">
        <f>IF(AND(ISBLANK(CB541),OR(NOT(ISBLANK(CD541)),NOT(ISBLANK(CE541)))),#N/A,
IF(ISBLANK(CB541),"",
IF(AND(NOT(ISERROR(VLOOKUP(CB541,MonsterTable!$A:$B,MATCH(MonsterTable!$B$1,MonsterTable!$A$1:$B$1,0),0))),OR(ISBLANK(CD541),ISBLANK(CE541))),#N/A,
IFERROR(VLOOKUP(CB541,MonsterTable!$A:$B,MATCH(MonsterTable!$B$1,MonsterTable!$A$1:$B$1,0),0),
IF(OR(NOT(ISBLANK(CD541)),ISBLANK(CE541)),#N/A,
IF(CB541="empty","empty",
VLOOKUP(CB541,MonsterGroupTable!$A:$A,1,0)))))))</f>
        <v/>
      </c>
      <c r="CJ541" s="2" t="str">
        <f>IF(AND(ISBLANK(CI541),OR(NOT(ISBLANK(CK541)),NOT(ISBLANK(CL541)))),#N/A,
IF(ISBLANK(CI541),"",
IF(AND(NOT(ISERROR(VLOOKUP(CI541,MonsterTable!$A:$B,MATCH(MonsterTable!$B$1,MonsterTable!$A$1:$B$1,0),0))),OR(ISBLANK(CK541),ISBLANK(CL541))),#N/A,
IFERROR(VLOOKUP(CI541,MonsterTable!$A:$B,MATCH(MonsterTable!$B$1,MonsterTable!$A$1:$B$1,0),0),
IF(OR(NOT(ISBLANK(CK541)),ISBLANK(CL541)),#N/A,
IF(CI541="empty","empty",
VLOOKUP(CI541,MonsterGroupTable!$A:$A,1,0)))))))</f>
        <v/>
      </c>
    </row>
    <row r="542" spans="1:88">
      <c r="A542">
        <v>10541</v>
      </c>
      <c r="B542">
        <f t="shared" si="16"/>
        <v>1.1000000000000001</v>
      </c>
      <c r="C542">
        <f t="shared" si="16"/>
        <v>1.1000000000000001</v>
      </c>
      <c r="F542">
        <v>2160</v>
      </c>
      <c r="G542">
        <v>63375</v>
      </c>
      <c r="H542">
        <v>0</v>
      </c>
      <c r="I542">
        <v>0</v>
      </c>
      <c r="J542">
        <v>0</v>
      </c>
      <c r="K542" t="s">
        <v>28</v>
      </c>
      <c r="L542" t="s">
        <v>249</v>
      </c>
      <c r="M542" t="s">
        <v>79</v>
      </c>
      <c r="N542" t="s">
        <v>80</v>
      </c>
      <c r="O542">
        <v>0</v>
      </c>
      <c r="P542">
        <v>-4.75</v>
      </c>
      <c r="Q542">
        <v>-3.5</v>
      </c>
      <c r="R542">
        <v>4.75</v>
      </c>
      <c r="S542">
        <v>3</v>
      </c>
      <c r="T542">
        <v>-13.5</v>
      </c>
      <c r="U542">
        <v>2.5499999999999998</v>
      </c>
      <c r="V542">
        <v>-6.75</v>
      </c>
      <c r="W542" t="str">
        <f t="shared" si="17"/>
        <v>g115,5</v>
      </c>
      <c r="X542" s="1" t="s">
        <v>314</v>
      </c>
      <c r="Y542" s="2" t="str">
        <f>IF(AND(ISBLANK(X542),OR(NOT(ISBLANK(Z542)),NOT(ISBLANK(AA542)))),#N/A,
IF(ISBLANK(X542),"",
IF(AND(NOT(ISERROR(VLOOKUP(X542,MonsterTable!$A:$B,MATCH(MonsterTable!$B$1,MonsterTable!$A$1:$B$1,0),0))),OR(ISBLANK(Z542),ISBLANK(AA542))),#N/A,
IFERROR(VLOOKUP(X542,MonsterTable!$A:$B,MATCH(MonsterTable!$B$1,MonsterTable!$A$1:$B$1,0),0),
IF(OR(NOT(ISBLANK(Z542)),ISBLANK(AA542)),#N/A,
IF(X542="empty","empty",
VLOOKUP(X542,MonsterGroupTable!$A:$A,1,0)))))))</f>
        <v>g115</v>
      </c>
      <c r="AA542">
        <v>5</v>
      </c>
      <c r="AF542" s="2" t="str">
        <f>IF(AND(ISBLANK(AE542),OR(NOT(ISBLANK(AG542)),NOT(ISBLANK(AH542)))),#N/A,
IF(ISBLANK(AE542),"",
IF(AND(NOT(ISERROR(VLOOKUP(AE542,MonsterTable!$A:$B,MATCH(MonsterTable!$B$1,MonsterTable!$A$1:$B$1,0),0))),OR(ISBLANK(AG542),ISBLANK(AH542))),#N/A,
IFERROR(VLOOKUP(AE542,MonsterTable!$A:$B,MATCH(MonsterTable!$B$1,MonsterTable!$A$1:$B$1,0),0),
IF(OR(NOT(ISBLANK(AG542)),ISBLANK(AH542)),#N/A,
IF(AE542="empty","empty",
VLOOKUP(AE542,MonsterGroupTable!$A:$A,1,0)))))))</f>
        <v/>
      </c>
      <c r="AM542" s="2" t="str">
        <f>IF(AND(ISBLANK(AL542),OR(NOT(ISBLANK(AN542)),NOT(ISBLANK(AO542)))),#N/A,
IF(ISBLANK(AL542),"",
IF(AND(NOT(ISERROR(VLOOKUP(AL542,MonsterTable!$A:$B,MATCH(MonsterTable!$B$1,MonsterTable!$A$1:$B$1,0),0))),OR(ISBLANK(AN542),ISBLANK(AO542))),#N/A,
IFERROR(VLOOKUP(AL542,MonsterTable!$A:$B,MATCH(MonsterTable!$B$1,MonsterTable!$A$1:$B$1,0),0),
IF(OR(NOT(ISBLANK(AN542)),ISBLANK(AO542)),#N/A,
IF(AL542="empty","empty",
VLOOKUP(AL542,MonsterGroupTable!$A:$A,1,0)))))))</f>
        <v/>
      </c>
      <c r="AT542" s="2" t="str">
        <f>IF(AND(ISBLANK(AS542),OR(NOT(ISBLANK(AU542)),NOT(ISBLANK(AV542)))),#N/A,
IF(ISBLANK(AS542),"",
IF(AND(NOT(ISERROR(VLOOKUP(AS542,MonsterTable!$A:$B,MATCH(MonsterTable!$B$1,MonsterTable!$A$1:$B$1,0),0))),OR(ISBLANK(AU542),ISBLANK(AV542))),#N/A,
IFERROR(VLOOKUP(AS542,MonsterTable!$A:$B,MATCH(MonsterTable!$B$1,MonsterTable!$A$1:$B$1,0),0),
IF(OR(NOT(ISBLANK(AU542)),ISBLANK(AV542)),#N/A,
IF(AS542="empty","empty",
VLOOKUP(AS542,MonsterGroupTable!$A:$A,1,0)))))))</f>
        <v/>
      </c>
      <c r="BA542" s="2" t="str">
        <f>IF(AND(ISBLANK(AZ542),OR(NOT(ISBLANK(BB542)),NOT(ISBLANK(BC542)))),#N/A,
IF(ISBLANK(AZ542),"",
IF(AND(NOT(ISERROR(VLOOKUP(AZ542,MonsterTable!$A:$B,MATCH(MonsterTable!$B$1,MonsterTable!$A$1:$B$1,0),0))),OR(ISBLANK(BB542),ISBLANK(BC542))),#N/A,
IFERROR(VLOOKUP(AZ542,MonsterTable!$A:$B,MATCH(MonsterTable!$B$1,MonsterTable!$A$1:$B$1,0),0),
IF(OR(NOT(ISBLANK(BB542)),ISBLANK(BC542)),#N/A,
IF(AZ542="empty","empty",
VLOOKUP(AZ542,MonsterGroupTable!$A:$A,1,0)))))))</f>
        <v/>
      </c>
      <c r="BH542" s="2" t="str">
        <f>IF(AND(ISBLANK(BG542),OR(NOT(ISBLANK(BI542)),NOT(ISBLANK(BJ542)))),#N/A,
IF(ISBLANK(BG542),"",
IF(AND(NOT(ISERROR(VLOOKUP(BG542,MonsterTable!$A:$B,MATCH(MonsterTable!$B$1,MonsterTable!$A$1:$B$1,0),0))),OR(ISBLANK(BI542),ISBLANK(BJ542))),#N/A,
IFERROR(VLOOKUP(BG542,MonsterTable!$A:$B,MATCH(MonsterTable!$B$1,MonsterTable!$A$1:$B$1,0),0),
IF(OR(NOT(ISBLANK(BI542)),ISBLANK(BJ542)),#N/A,
IF(BG542="empty","empty",
VLOOKUP(BG542,MonsterGroupTable!$A:$A,1,0)))))))</f>
        <v/>
      </c>
      <c r="BO542" s="2" t="str">
        <f>IF(AND(ISBLANK(BN542),OR(NOT(ISBLANK(BP542)),NOT(ISBLANK(BQ542)))),#N/A,
IF(ISBLANK(BN542),"",
IF(AND(NOT(ISERROR(VLOOKUP(BN542,MonsterTable!$A:$B,MATCH(MonsterTable!$B$1,MonsterTable!$A$1:$B$1,0),0))),OR(ISBLANK(BP542),ISBLANK(BQ542))),#N/A,
IFERROR(VLOOKUP(BN542,MonsterTable!$A:$B,MATCH(MonsterTable!$B$1,MonsterTable!$A$1:$B$1,0),0),
IF(OR(NOT(ISBLANK(BP542)),ISBLANK(BQ542)),#N/A,
IF(BN542="empty","empty",
VLOOKUP(BN542,MonsterGroupTable!$A:$A,1,0)))))))</f>
        <v/>
      </c>
      <c r="BV542" s="2" t="str">
        <f>IF(AND(ISBLANK(BU542),OR(NOT(ISBLANK(BW542)),NOT(ISBLANK(BX542)))),#N/A,
IF(ISBLANK(BU542),"",
IF(AND(NOT(ISERROR(VLOOKUP(BU542,MonsterTable!$A:$B,MATCH(MonsterTable!$B$1,MonsterTable!$A$1:$B$1,0),0))),OR(ISBLANK(BW542),ISBLANK(BX542))),#N/A,
IFERROR(VLOOKUP(BU542,MonsterTable!$A:$B,MATCH(MonsterTable!$B$1,MonsterTable!$A$1:$B$1,0),0),
IF(OR(NOT(ISBLANK(BW542)),ISBLANK(BX542)),#N/A,
IF(BU542="empty","empty",
VLOOKUP(BU542,MonsterGroupTable!$A:$A,1,0)))))))</f>
        <v/>
      </c>
      <c r="CC542" s="2" t="str">
        <f>IF(AND(ISBLANK(CB542),OR(NOT(ISBLANK(CD542)),NOT(ISBLANK(CE542)))),#N/A,
IF(ISBLANK(CB542),"",
IF(AND(NOT(ISERROR(VLOOKUP(CB542,MonsterTable!$A:$B,MATCH(MonsterTable!$B$1,MonsterTable!$A$1:$B$1,0),0))),OR(ISBLANK(CD542),ISBLANK(CE542))),#N/A,
IFERROR(VLOOKUP(CB542,MonsterTable!$A:$B,MATCH(MonsterTable!$B$1,MonsterTable!$A$1:$B$1,0),0),
IF(OR(NOT(ISBLANK(CD542)),ISBLANK(CE542)),#N/A,
IF(CB542="empty","empty",
VLOOKUP(CB542,MonsterGroupTable!$A:$A,1,0)))))))</f>
        <v/>
      </c>
      <c r="CJ542" s="2" t="str">
        <f>IF(AND(ISBLANK(CI542),OR(NOT(ISBLANK(CK542)),NOT(ISBLANK(CL542)))),#N/A,
IF(ISBLANK(CI542),"",
IF(AND(NOT(ISERROR(VLOOKUP(CI542,MonsterTable!$A:$B,MATCH(MonsterTable!$B$1,MonsterTable!$A$1:$B$1,0),0))),OR(ISBLANK(CK542),ISBLANK(CL542))),#N/A,
IFERROR(VLOOKUP(CI542,MonsterTable!$A:$B,MATCH(MonsterTable!$B$1,MonsterTable!$A$1:$B$1,0),0),
IF(OR(NOT(ISBLANK(CK542)),ISBLANK(CL542)),#N/A,
IF(CI542="empty","empty",
VLOOKUP(CI542,MonsterGroupTable!$A:$A,1,0)))))))</f>
        <v/>
      </c>
    </row>
    <row r="543" spans="1:88">
      <c r="A543">
        <v>10542</v>
      </c>
      <c r="B543">
        <f t="shared" si="16"/>
        <v>1.1000000000000001</v>
      </c>
      <c r="C543">
        <f t="shared" si="16"/>
        <v>1.1000000000000001</v>
      </c>
      <c r="F543">
        <v>2160</v>
      </c>
      <c r="G543">
        <v>63699</v>
      </c>
      <c r="H543">
        <v>0</v>
      </c>
      <c r="I543">
        <v>0</v>
      </c>
      <c r="J543">
        <v>0</v>
      </c>
      <c r="K543" t="s">
        <v>28</v>
      </c>
      <c r="L543" t="s">
        <v>249</v>
      </c>
      <c r="M543" t="s">
        <v>79</v>
      </c>
      <c r="N543" t="s">
        <v>80</v>
      </c>
      <c r="O543">
        <v>0</v>
      </c>
      <c r="P543">
        <v>-4.75</v>
      </c>
      <c r="Q543">
        <v>-3.5</v>
      </c>
      <c r="R543">
        <v>4.75</v>
      </c>
      <c r="S543">
        <v>3</v>
      </c>
      <c r="T543">
        <v>-13.5</v>
      </c>
      <c r="U543">
        <v>2.5499999999999998</v>
      </c>
      <c r="V543">
        <v>-6.75</v>
      </c>
      <c r="W543" t="str">
        <f t="shared" si="17"/>
        <v>g115,5</v>
      </c>
      <c r="X543" s="1" t="s">
        <v>314</v>
      </c>
      <c r="Y543" s="2" t="str">
        <f>IF(AND(ISBLANK(X543),OR(NOT(ISBLANK(Z543)),NOT(ISBLANK(AA543)))),#N/A,
IF(ISBLANK(X543),"",
IF(AND(NOT(ISERROR(VLOOKUP(X543,MonsterTable!$A:$B,MATCH(MonsterTable!$B$1,MonsterTable!$A$1:$B$1,0),0))),OR(ISBLANK(Z543),ISBLANK(AA543))),#N/A,
IFERROR(VLOOKUP(X543,MonsterTable!$A:$B,MATCH(MonsterTable!$B$1,MonsterTable!$A$1:$B$1,0),0),
IF(OR(NOT(ISBLANK(Z543)),ISBLANK(AA543)),#N/A,
IF(X543="empty","empty",
VLOOKUP(X543,MonsterGroupTable!$A:$A,1,0)))))))</f>
        <v>g115</v>
      </c>
      <c r="AA543">
        <v>5</v>
      </c>
      <c r="AF543" s="2" t="str">
        <f>IF(AND(ISBLANK(AE543),OR(NOT(ISBLANK(AG543)),NOT(ISBLANK(AH543)))),#N/A,
IF(ISBLANK(AE543),"",
IF(AND(NOT(ISERROR(VLOOKUP(AE543,MonsterTable!$A:$B,MATCH(MonsterTable!$B$1,MonsterTable!$A$1:$B$1,0),0))),OR(ISBLANK(AG543),ISBLANK(AH543))),#N/A,
IFERROR(VLOOKUP(AE543,MonsterTable!$A:$B,MATCH(MonsterTable!$B$1,MonsterTable!$A$1:$B$1,0),0),
IF(OR(NOT(ISBLANK(AG543)),ISBLANK(AH543)),#N/A,
IF(AE543="empty","empty",
VLOOKUP(AE543,MonsterGroupTable!$A:$A,1,0)))))))</f>
        <v/>
      </c>
      <c r="AM543" s="2" t="str">
        <f>IF(AND(ISBLANK(AL543),OR(NOT(ISBLANK(AN543)),NOT(ISBLANK(AO543)))),#N/A,
IF(ISBLANK(AL543),"",
IF(AND(NOT(ISERROR(VLOOKUP(AL543,MonsterTable!$A:$B,MATCH(MonsterTable!$B$1,MonsterTable!$A$1:$B$1,0),0))),OR(ISBLANK(AN543),ISBLANK(AO543))),#N/A,
IFERROR(VLOOKUP(AL543,MonsterTable!$A:$B,MATCH(MonsterTable!$B$1,MonsterTable!$A$1:$B$1,0),0),
IF(OR(NOT(ISBLANK(AN543)),ISBLANK(AO543)),#N/A,
IF(AL543="empty","empty",
VLOOKUP(AL543,MonsterGroupTable!$A:$A,1,0)))))))</f>
        <v/>
      </c>
      <c r="AT543" s="2" t="str">
        <f>IF(AND(ISBLANK(AS543),OR(NOT(ISBLANK(AU543)),NOT(ISBLANK(AV543)))),#N/A,
IF(ISBLANK(AS543),"",
IF(AND(NOT(ISERROR(VLOOKUP(AS543,MonsterTable!$A:$B,MATCH(MonsterTable!$B$1,MonsterTable!$A$1:$B$1,0),0))),OR(ISBLANK(AU543),ISBLANK(AV543))),#N/A,
IFERROR(VLOOKUP(AS543,MonsterTable!$A:$B,MATCH(MonsterTable!$B$1,MonsterTable!$A$1:$B$1,0),0),
IF(OR(NOT(ISBLANK(AU543)),ISBLANK(AV543)),#N/A,
IF(AS543="empty","empty",
VLOOKUP(AS543,MonsterGroupTable!$A:$A,1,0)))))))</f>
        <v/>
      </c>
      <c r="BA543" s="2" t="str">
        <f>IF(AND(ISBLANK(AZ543),OR(NOT(ISBLANK(BB543)),NOT(ISBLANK(BC543)))),#N/A,
IF(ISBLANK(AZ543),"",
IF(AND(NOT(ISERROR(VLOOKUP(AZ543,MonsterTable!$A:$B,MATCH(MonsterTable!$B$1,MonsterTable!$A$1:$B$1,0),0))),OR(ISBLANK(BB543),ISBLANK(BC543))),#N/A,
IFERROR(VLOOKUP(AZ543,MonsterTable!$A:$B,MATCH(MonsterTable!$B$1,MonsterTable!$A$1:$B$1,0),0),
IF(OR(NOT(ISBLANK(BB543)),ISBLANK(BC543)),#N/A,
IF(AZ543="empty","empty",
VLOOKUP(AZ543,MonsterGroupTable!$A:$A,1,0)))))))</f>
        <v/>
      </c>
      <c r="BH543" s="2" t="str">
        <f>IF(AND(ISBLANK(BG543),OR(NOT(ISBLANK(BI543)),NOT(ISBLANK(BJ543)))),#N/A,
IF(ISBLANK(BG543),"",
IF(AND(NOT(ISERROR(VLOOKUP(BG543,MonsterTable!$A:$B,MATCH(MonsterTable!$B$1,MonsterTable!$A$1:$B$1,0),0))),OR(ISBLANK(BI543),ISBLANK(BJ543))),#N/A,
IFERROR(VLOOKUP(BG543,MonsterTable!$A:$B,MATCH(MonsterTable!$B$1,MonsterTable!$A$1:$B$1,0),0),
IF(OR(NOT(ISBLANK(BI543)),ISBLANK(BJ543)),#N/A,
IF(BG543="empty","empty",
VLOOKUP(BG543,MonsterGroupTable!$A:$A,1,0)))))))</f>
        <v/>
      </c>
      <c r="BO543" s="2" t="str">
        <f>IF(AND(ISBLANK(BN543),OR(NOT(ISBLANK(BP543)),NOT(ISBLANK(BQ543)))),#N/A,
IF(ISBLANK(BN543),"",
IF(AND(NOT(ISERROR(VLOOKUP(BN543,MonsterTable!$A:$B,MATCH(MonsterTable!$B$1,MonsterTable!$A$1:$B$1,0),0))),OR(ISBLANK(BP543),ISBLANK(BQ543))),#N/A,
IFERROR(VLOOKUP(BN543,MonsterTable!$A:$B,MATCH(MonsterTable!$B$1,MonsterTable!$A$1:$B$1,0),0),
IF(OR(NOT(ISBLANK(BP543)),ISBLANK(BQ543)),#N/A,
IF(BN543="empty","empty",
VLOOKUP(BN543,MonsterGroupTable!$A:$A,1,0)))))))</f>
        <v/>
      </c>
      <c r="BV543" s="2" t="str">
        <f>IF(AND(ISBLANK(BU543),OR(NOT(ISBLANK(BW543)),NOT(ISBLANK(BX543)))),#N/A,
IF(ISBLANK(BU543),"",
IF(AND(NOT(ISERROR(VLOOKUP(BU543,MonsterTable!$A:$B,MATCH(MonsterTable!$B$1,MonsterTable!$A$1:$B$1,0),0))),OR(ISBLANK(BW543),ISBLANK(BX543))),#N/A,
IFERROR(VLOOKUP(BU543,MonsterTable!$A:$B,MATCH(MonsterTable!$B$1,MonsterTable!$A$1:$B$1,0),0),
IF(OR(NOT(ISBLANK(BW543)),ISBLANK(BX543)),#N/A,
IF(BU543="empty","empty",
VLOOKUP(BU543,MonsterGroupTable!$A:$A,1,0)))))))</f>
        <v/>
      </c>
      <c r="CC543" s="2" t="str">
        <f>IF(AND(ISBLANK(CB543),OR(NOT(ISBLANK(CD543)),NOT(ISBLANK(CE543)))),#N/A,
IF(ISBLANK(CB543),"",
IF(AND(NOT(ISERROR(VLOOKUP(CB543,MonsterTable!$A:$B,MATCH(MonsterTable!$B$1,MonsterTable!$A$1:$B$1,0),0))),OR(ISBLANK(CD543),ISBLANK(CE543))),#N/A,
IFERROR(VLOOKUP(CB543,MonsterTable!$A:$B,MATCH(MonsterTable!$B$1,MonsterTable!$A$1:$B$1,0),0),
IF(OR(NOT(ISBLANK(CD543)),ISBLANK(CE543)),#N/A,
IF(CB543="empty","empty",
VLOOKUP(CB543,MonsterGroupTable!$A:$A,1,0)))))))</f>
        <v/>
      </c>
      <c r="CJ543" s="2" t="str">
        <f>IF(AND(ISBLANK(CI543),OR(NOT(ISBLANK(CK543)),NOT(ISBLANK(CL543)))),#N/A,
IF(ISBLANK(CI543),"",
IF(AND(NOT(ISERROR(VLOOKUP(CI543,MonsterTable!$A:$B,MATCH(MonsterTable!$B$1,MonsterTable!$A$1:$B$1,0),0))),OR(ISBLANK(CK543),ISBLANK(CL543))),#N/A,
IFERROR(VLOOKUP(CI543,MonsterTable!$A:$B,MATCH(MonsterTable!$B$1,MonsterTable!$A$1:$B$1,0),0),
IF(OR(NOT(ISBLANK(CK543)),ISBLANK(CL543)),#N/A,
IF(CI543="empty","empty",
VLOOKUP(CI543,MonsterGroupTable!$A:$A,1,0)))))))</f>
        <v/>
      </c>
    </row>
    <row r="544" spans="1:88">
      <c r="A544">
        <v>10543</v>
      </c>
      <c r="B544">
        <f t="shared" si="16"/>
        <v>1.1000000000000001</v>
      </c>
      <c r="C544">
        <f t="shared" si="16"/>
        <v>1.1000000000000001</v>
      </c>
      <c r="F544">
        <v>2160</v>
      </c>
      <c r="G544">
        <v>64023</v>
      </c>
      <c r="H544">
        <v>0</v>
      </c>
      <c r="I544">
        <v>0</v>
      </c>
      <c r="J544">
        <v>0</v>
      </c>
      <c r="K544" t="s">
        <v>28</v>
      </c>
      <c r="L544" t="s">
        <v>249</v>
      </c>
      <c r="M544" t="s">
        <v>79</v>
      </c>
      <c r="N544" t="s">
        <v>80</v>
      </c>
      <c r="O544">
        <v>0</v>
      </c>
      <c r="P544">
        <v>-4.75</v>
      </c>
      <c r="Q544">
        <v>-3.5</v>
      </c>
      <c r="R544">
        <v>4.75</v>
      </c>
      <c r="S544">
        <v>3</v>
      </c>
      <c r="T544">
        <v>-13.5</v>
      </c>
      <c r="U544">
        <v>2.5499999999999998</v>
      </c>
      <c r="V544">
        <v>-6.75</v>
      </c>
      <c r="W544" t="str">
        <f t="shared" si="17"/>
        <v>g115,5</v>
      </c>
      <c r="X544" s="1" t="s">
        <v>314</v>
      </c>
      <c r="Y544" s="2" t="str">
        <f>IF(AND(ISBLANK(X544),OR(NOT(ISBLANK(Z544)),NOT(ISBLANK(AA544)))),#N/A,
IF(ISBLANK(X544),"",
IF(AND(NOT(ISERROR(VLOOKUP(X544,MonsterTable!$A:$B,MATCH(MonsterTable!$B$1,MonsterTable!$A$1:$B$1,0),0))),OR(ISBLANK(Z544),ISBLANK(AA544))),#N/A,
IFERROR(VLOOKUP(X544,MonsterTable!$A:$B,MATCH(MonsterTable!$B$1,MonsterTable!$A$1:$B$1,0),0),
IF(OR(NOT(ISBLANK(Z544)),ISBLANK(AA544)),#N/A,
IF(X544="empty","empty",
VLOOKUP(X544,MonsterGroupTable!$A:$A,1,0)))))))</f>
        <v>g115</v>
      </c>
      <c r="AA544">
        <v>5</v>
      </c>
      <c r="AF544" s="2" t="str">
        <f>IF(AND(ISBLANK(AE544),OR(NOT(ISBLANK(AG544)),NOT(ISBLANK(AH544)))),#N/A,
IF(ISBLANK(AE544),"",
IF(AND(NOT(ISERROR(VLOOKUP(AE544,MonsterTable!$A:$B,MATCH(MonsterTable!$B$1,MonsterTable!$A$1:$B$1,0),0))),OR(ISBLANK(AG544),ISBLANK(AH544))),#N/A,
IFERROR(VLOOKUP(AE544,MonsterTable!$A:$B,MATCH(MonsterTable!$B$1,MonsterTable!$A$1:$B$1,0),0),
IF(OR(NOT(ISBLANK(AG544)),ISBLANK(AH544)),#N/A,
IF(AE544="empty","empty",
VLOOKUP(AE544,MonsterGroupTable!$A:$A,1,0)))))))</f>
        <v/>
      </c>
      <c r="AM544" s="2" t="str">
        <f>IF(AND(ISBLANK(AL544),OR(NOT(ISBLANK(AN544)),NOT(ISBLANK(AO544)))),#N/A,
IF(ISBLANK(AL544),"",
IF(AND(NOT(ISERROR(VLOOKUP(AL544,MonsterTable!$A:$B,MATCH(MonsterTable!$B$1,MonsterTable!$A$1:$B$1,0),0))),OR(ISBLANK(AN544),ISBLANK(AO544))),#N/A,
IFERROR(VLOOKUP(AL544,MonsterTable!$A:$B,MATCH(MonsterTable!$B$1,MonsterTable!$A$1:$B$1,0),0),
IF(OR(NOT(ISBLANK(AN544)),ISBLANK(AO544)),#N/A,
IF(AL544="empty","empty",
VLOOKUP(AL544,MonsterGroupTable!$A:$A,1,0)))))))</f>
        <v/>
      </c>
      <c r="AT544" s="2" t="str">
        <f>IF(AND(ISBLANK(AS544),OR(NOT(ISBLANK(AU544)),NOT(ISBLANK(AV544)))),#N/A,
IF(ISBLANK(AS544),"",
IF(AND(NOT(ISERROR(VLOOKUP(AS544,MonsterTable!$A:$B,MATCH(MonsterTable!$B$1,MonsterTable!$A$1:$B$1,0),0))),OR(ISBLANK(AU544),ISBLANK(AV544))),#N/A,
IFERROR(VLOOKUP(AS544,MonsterTable!$A:$B,MATCH(MonsterTable!$B$1,MonsterTable!$A$1:$B$1,0),0),
IF(OR(NOT(ISBLANK(AU544)),ISBLANK(AV544)),#N/A,
IF(AS544="empty","empty",
VLOOKUP(AS544,MonsterGroupTable!$A:$A,1,0)))))))</f>
        <v/>
      </c>
      <c r="BA544" s="2" t="str">
        <f>IF(AND(ISBLANK(AZ544),OR(NOT(ISBLANK(BB544)),NOT(ISBLANK(BC544)))),#N/A,
IF(ISBLANK(AZ544),"",
IF(AND(NOT(ISERROR(VLOOKUP(AZ544,MonsterTable!$A:$B,MATCH(MonsterTable!$B$1,MonsterTable!$A$1:$B$1,0),0))),OR(ISBLANK(BB544),ISBLANK(BC544))),#N/A,
IFERROR(VLOOKUP(AZ544,MonsterTable!$A:$B,MATCH(MonsterTable!$B$1,MonsterTable!$A$1:$B$1,0),0),
IF(OR(NOT(ISBLANK(BB544)),ISBLANK(BC544)),#N/A,
IF(AZ544="empty","empty",
VLOOKUP(AZ544,MonsterGroupTable!$A:$A,1,0)))))))</f>
        <v/>
      </c>
      <c r="BH544" s="2" t="str">
        <f>IF(AND(ISBLANK(BG544),OR(NOT(ISBLANK(BI544)),NOT(ISBLANK(BJ544)))),#N/A,
IF(ISBLANK(BG544),"",
IF(AND(NOT(ISERROR(VLOOKUP(BG544,MonsterTable!$A:$B,MATCH(MonsterTable!$B$1,MonsterTable!$A$1:$B$1,0),0))),OR(ISBLANK(BI544),ISBLANK(BJ544))),#N/A,
IFERROR(VLOOKUP(BG544,MonsterTable!$A:$B,MATCH(MonsterTable!$B$1,MonsterTable!$A$1:$B$1,0),0),
IF(OR(NOT(ISBLANK(BI544)),ISBLANK(BJ544)),#N/A,
IF(BG544="empty","empty",
VLOOKUP(BG544,MonsterGroupTable!$A:$A,1,0)))))))</f>
        <v/>
      </c>
      <c r="BO544" s="2" t="str">
        <f>IF(AND(ISBLANK(BN544),OR(NOT(ISBLANK(BP544)),NOT(ISBLANK(BQ544)))),#N/A,
IF(ISBLANK(BN544),"",
IF(AND(NOT(ISERROR(VLOOKUP(BN544,MonsterTable!$A:$B,MATCH(MonsterTable!$B$1,MonsterTable!$A$1:$B$1,0),0))),OR(ISBLANK(BP544),ISBLANK(BQ544))),#N/A,
IFERROR(VLOOKUP(BN544,MonsterTable!$A:$B,MATCH(MonsterTable!$B$1,MonsterTable!$A$1:$B$1,0),0),
IF(OR(NOT(ISBLANK(BP544)),ISBLANK(BQ544)),#N/A,
IF(BN544="empty","empty",
VLOOKUP(BN544,MonsterGroupTable!$A:$A,1,0)))))))</f>
        <v/>
      </c>
      <c r="BV544" s="2" t="str">
        <f>IF(AND(ISBLANK(BU544),OR(NOT(ISBLANK(BW544)),NOT(ISBLANK(BX544)))),#N/A,
IF(ISBLANK(BU544),"",
IF(AND(NOT(ISERROR(VLOOKUP(BU544,MonsterTable!$A:$B,MATCH(MonsterTable!$B$1,MonsterTable!$A$1:$B$1,0),0))),OR(ISBLANK(BW544),ISBLANK(BX544))),#N/A,
IFERROR(VLOOKUP(BU544,MonsterTable!$A:$B,MATCH(MonsterTable!$B$1,MonsterTable!$A$1:$B$1,0),0),
IF(OR(NOT(ISBLANK(BW544)),ISBLANK(BX544)),#N/A,
IF(BU544="empty","empty",
VLOOKUP(BU544,MonsterGroupTable!$A:$A,1,0)))))))</f>
        <v/>
      </c>
      <c r="CC544" s="2" t="str">
        <f>IF(AND(ISBLANK(CB544),OR(NOT(ISBLANK(CD544)),NOT(ISBLANK(CE544)))),#N/A,
IF(ISBLANK(CB544),"",
IF(AND(NOT(ISERROR(VLOOKUP(CB544,MonsterTable!$A:$B,MATCH(MonsterTable!$B$1,MonsterTable!$A$1:$B$1,0),0))),OR(ISBLANK(CD544),ISBLANK(CE544))),#N/A,
IFERROR(VLOOKUP(CB544,MonsterTable!$A:$B,MATCH(MonsterTable!$B$1,MonsterTable!$A$1:$B$1,0),0),
IF(OR(NOT(ISBLANK(CD544)),ISBLANK(CE544)),#N/A,
IF(CB544="empty","empty",
VLOOKUP(CB544,MonsterGroupTable!$A:$A,1,0)))))))</f>
        <v/>
      </c>
      <c r="CJ544" s="2" t="str">
        <f>IF(AND(ISBLANK(CI544),OR(NOT(ISBLANK(CK544)),NOT(ISBLANK(CL544)))),#N/A,
IF(ISBLANK(CI544),"",
IF(AND(NOT(ISERROR(VLOOKUP(CI544,MonsterTable!$A:$B,MATCH(MonsterTable!$B$1,MonsterTable!$A$1:$B$1,0),0))),OR(ISBLANK(CK544),ISBLANK(CL544))),#N/A,
IFERROR(VLOOKUP(CI544,MonsterTable!$A:$B,MATCH(MonsterTable!$B$1,MonsterTable!$A$1:$B$1,0),0),
IF(OR(NOT(ISBLANK(CK544)),ISBLANK(CL544)),#N/A,
IF(CI544="empty","empty",
VLOOKUP(CI544,MonsterGroupTable!$A:$A,1,0)))))))</f>
        <v/>
      </c>
    </row>
    <row r="545" spans="1:88">
      <c r="A545">
        <v>10544</v>
      </c>
      <c r="B545">
        <f t="shared" si="16"/>
        <v>1.1000000000000001</v>
      </c>
      <c r="C545">
        <f t="shared" si="16"/>
        <v>1.1000000000000001</v>
      </c>
      <c r="F545">
        <v>2160</v>
      </c>
      <c r="G545">
        <v>64347</v>
      </c>
      <c r="H545">
        <v>0</v>
      </c>
      <c r="I545">
        <v>0</v>
      </c>
      <c r="J545">
        <v>0</v>
      </c>
      <c r="K545" t="s">
        <v>28</v>
      </c>
      <c r="L545" t="s">
        <v>249</v>
      </c>
      <c r="M545" t="s">
        <v>79</v>
      </c>
      <c r="N545" t="s">
        <v>80</v>
      </c>
      <c r="O545">
        <v>0</v>
      </c>
      <c r="P545">
        <v>-4.75</v>
      </c>
      <c r="Q545">
        <v>-3.5</v>
      </c>
      <c r="R545">
        <v>4.75</v>
      </c>
      <c r="S545">
        <v>3</v>
      </c>
      <c r="T545">
        <v>-13.5</v>
      </c>
      <c r="U545">
        <v>2.5499999999999998</v>
      </c>
      <c r="V545">
        <v>-6.75</v>
      </c>
      <c r="W545" t="str">
        <f t="shared" si="17"/>
        <v>g115,5</v>
      </c>
      <c r="X545" s="1" t="s">
        <v>314</v>
      </c>
      <c r="Y545" s="2" t="str">
        <f>IF(AND(ISBLANK(X545),OR(NOT(ISBLANK(Z545)),NOT(ISBLANK(AA545)))),#N/A,
IF(ISBLANK(X545),"",
IF(AND(NOT(ISERROR(VLOOKUP(X545,MonsterTable!$A:$B,MATCH(MonsterTable!$B$1,MonsterTable!$A$1:$B$1,0),0))),OR(ISBLANK(Z545),ISBLANK(AA545))),#N/A,
IFERROR(VLOOKUP(X545,MonsterTable!$A:$B,MATCH(MonsterTable!$B$1,MonsterTable!$A$1:$B$1,0),0),
IF(OR(NOT(ISBLANK(Z545)),ISBLANK(AA545)),#N/A,
IF(X545="empty","empty",
VLOOKUP(X545,MonsterGroupTable!$A:$A,1,0)))))))</f>
        <v>g115</v>
      </c>
      <c r="AA545">
        <v>5</v>
      </c>
      <c r="AF545" s="2" t="str">
        <f>IF(AND(ISBLANK(AE545),OR(NOT(ISBLANK(AG545)),NOT(ISBLANK(AH545)))),#N/A,
IF(ISBLANK(AE545),"",
IF(AND(NOT(ISERROR(VLOOKUP(AE545,MonsterTable!$A:$B,MATCH(MonsterTable!$B$1,MonsterTable!$A$1:$B$1,0),0))),OR(ISBLANK(AG545),ISBLANK(AH545))),#N/A,
IFERROR(VLOOKUP(AE545,MonsterTable!$A:$B,MATCH(MonsterTable!$B$1,MonsterTable!$A$1:$B$1,0),0),
IF(OR(NOT(ISBLANK(AG545)),ISBLANK(AH545)),#N/A,
IF(AE545="empty","empty",
VLOOKUP(AE545,MonsterGroupTable!$A:$A,1,0)))))))</f>
        <v/>
      </c>
      <c r="AM545" s="2" t="str">
        <f>IF(AND(ISBLANK(AL545),OR(NOT(ISBLANK(AN545)),NOT(ISBLANK(AO545)))),#N/A,
IF(ISBLANK(AL545),"",
IF(AND(NOT(ISERROR(VLOOKUP(AL545,MonsterTable!$A:$B,MATCH(MonsterTable!$B$1,MonsterTable!$A$1:$B$1,0),0))),OR(ISBLANK(AN545),ISBLANK(AO545))),#N/A,
IFERROR(VLOOKUP(AL545,MonsterTable!$A:$B,MATCH(MonsterTable!$B$1,MonsterTable!$A$1:$B$1,0),0),
IF(OR(NOT(ISBLANK(AN545)),ISBLANK(AO545)),#N/A,
IF(AL545="empty","empty",
VLOOKUP(AL545,MonsterGroupTable!$A:$A,1,0)))))))</f>
        <v/>
      </c>
      <c r="AT545" s="2" t="str">
        <f>IF(AND(ISBLANK(AS545),OR(NOT(ISBLANK(AU545)),NOT(ISBLANK(AV545)))),#N/A,
IF(ISBLANK(AS545),"",
IF(AND(NOT(ISERROR(VLOOKUP(AS545,MonsterTable!$A:$B,MATCH(MonsterTable!$B$1,MonsterTable!$A$1:$B$1,0),0))),OR(ISBLANK(AU545),ISBLANK(AV545))),#N/A,
IFERROR(VLOOKUP(AS545,MonsterTable!$A:$B,MATCH(MonsterTable!$B$1,MonsterTable!$A$1:$B$1,0),0),
IF(OR(NOT(ISBLANK(AU545)),ISBLANK(AV545)),#N/A,
IF(AS545="empty","empty",
VLOOKUP(AS545,MonsterGroupTable!$A:$A,1,0)))))))</f>
        <v/>
      </c>
      <c r="BA545" s="2" t="str">
        <f>IF(AND(ISBLANK(AZ545),OR(NOT(ISBLANK(BB545)),NOT(ISBLANK(BC545)))),#N/A,
IF(ISBLANK(AZ545),"",
IF(AND(NOT(ISERROR(VLOOKUP(AZ545,MonsterTable!$A:$B,MATCH(MonsterTable!$B$1,MonsterTable!$A$1:$B$1,0),0))),OR(ISBLANK(BB545),ISBLANK(BC545))),#N/A,
IFERROR(VLOOKUP(AZ545,MonsterTable!$A:$B,MATCH(MonsterTable!$B$1,MonsterTable!$A$1:$B$1,0),0),
IF(OR(NOT(ISBLANK(BB545)),ISBLANK(BC545)),#N/A,
IF(AZ545="empty","empty",
VLOOKUP(AZ545,MonsterGroupTable!$A:$A,1,0)))))))</f>
        <v/>
      </c>
      <c r="BH545" s="2" t="str">
        <f>IF(AND(ISBLANK(BG545),OR(NOT(ISBLANK(BI545)),NOT(ISBLANK(BJ545)))),#N/A,
IF(ISBLANK(BG545),"",
IF(AND(NOT(ISERROR(VLOOKUP(BG545,MonsterTable!$A:$B,MATCH(MonsterTable!$B$1,MonsterTable!$A$1:$B$1,0),0))),OR(ISBLANK(BI545),ISBLANK(BJ545))),#N/A,
IFERROR(VLOOKUP(BG545,MonsterTable!$A:$B,MATCH(MonsterTable!$B$1,MonsterTable!$A$1:$B$1,0),0),
IF(OR(NOT(ISBLANK(BI545)),ISBLANK(BJ545)),#N/A,
IF(BG545="empty","empty",
VLOOKUP(BG545,MonsterGroupTable!$A:$A,1,0)))))))</f>
        <v/>
      </c>
      <c r="BO545" s="2" t="str">
        <f>IF(AND(ISBLANK(BN545),OR(NOT(ISBLANK(BP545)),NOT(ISBLANK(BQ545)))),#N/A,
IF(ISBLANK(BN545),"",
IF(AND(NOT(ISERROR(VLOOKUP(BN545,MonsterTable!$A:$B,MATCH(MonsterTable!$B$1,MonsterTable!$A$1:$B$1,0),0))),OR(ISBLANK(BP545),ISBLANK(BQ545))),#N/A,
IFERROR(VLOOKUP(BN545,MonsterTable!$A:$B,MATCH(MonsterTable!$B$1,MonsterTable!$A$1:$B$1,0),0),
IF(OR(NOT(ISBLANK(BP545)),ISBLANK(BQ545)),#N/A,
IF(BN545="empty","empty",
VLOOKUP(BN545,MonsterGroupTable!$A:$A,1,0)))))))</f>
        <v/>
      </c>
      <c r="BV545" s="2" t="str">
        <f>IF(AND(ISBLANK(BU545),OR(NOT(ISBLANK(BW545)),NOT(ISBLANK(BX545)))),#N/A,
IF(ISBLANK(BU545),"",
IF(AND(NOT(ISERROR(VLOOKUP(BU545,MonsterTable!$A:$B,MATCH(MonsterTable!$B$1,MonsterTable!$A$1:$B$1,0),0))),OR(ISBLANK(BW545),ISBLANK(BX545))),#N/A,
IFERROR(VLOOKUP(BU545,MonsterTable!$A:$B,MATCH(MonsterTable!$B$1,MonsterTable!$A$1:$B$1,0),0),
IF(OR(NOT(ISBLANK(BW545)),ISBLANK(BX545)),#N/A,
IF(BU545="empty","empty",
VLOOKUP(BU545,MonsterGroupTable!$A:$A,1,0)))))))</f>
        <v/>
      </c>
      <c r="CC545" s="2" t="str">
        <f>IF(AND(ISBLANK(CB545),OR(NOT(ISBLANK(CD545)),NOT(ISBLANK(CE545)))),#N/A,
IF(ISBLANK(CB545),"",
IF(AND(NOT(ISERROR(VLOOKUP(CB545,MonsterTable!$A:$B,MATCH(MonsterTable!$B$1,MonsterTable!$A$1:$B$1,0),0))),OR(ISBLANK(CD545),ISBLANK(CE545))),#N/A,
IFERROR(VLOOKUP(CB545,MonsterTable!$A:$B,MATCH(MonsterTable!$B$1,MonsterTable!$A$1:$B$1,0),0),
IF(OR(NOT(ISBLANK(CD545)),ISBLANK(CE545)),#N/A,
IF(CB545="empty","empty",
VLOOKUP(CB545,MonsterGroupTable!$A:$A,1,0)))))))</f>
        <v/>
      </c>
      <c r="CJ545" s="2" t="str">
        <f>IF(AND(ISBLANK(CI545),OR(NOT(ISBLANK(CK545)),NOT(ISBLANK(CL545)))),#N/A,
IF(ISBLANK(CI545),"",
IF(AND(NOT(ISERROR(VLOOKUP(CI545,MonsterTable!$A:$B,MATCH(MonsterTable!$B$1,MonsterTable!$A$1:$B$1,0),0))),OR(ISBLANK(CK545),ISBLANK(CL545))),#N/A,
IFERROR(VLOOKUP(CI545,MonsterTable!$A:$B,MATCH(MonsterTable!$B$1,MonsterTable!$A$1:$B$1,0),0),
IF(OR(NOT(ISBLANK(CK545)),ISBLANK(CL545)),#N/A,
IF(CI545="empty","empty",
VLOOKUP(CI545,MonsterGroupTable!$A:$A,1,0)))))))</f>
        <v/>
      </c>
    </row>
    <row r="546" spans="1:88">
      <c r="A546">
        <v>10545</v>
      </c>
      <c r="B546">
        <f t="shared" si="16"/>
        <v>1.1000000000000001</v>
      </c>
      <c r="C546">
        <f t="shared" si="16"/>
        <v>1.1000000000000001</v>
      </c>
      <c r="F546">
        <v>2160</v>
      </c>
      <c r="G546">
        <v>64671</v>
      </c>
      <c r="H546">
        <v>0</v>
      </c>
      <c r="I546">
        <v>0</v>
      </c>
      <c r="J546">
        <v>0</v>
      </c>
      <c r="K546" t="s">
        <v>28</v>
      </c>
      <c r="L546" t="s">
        <v>249</v>
      </c>
      <c r="M546" t="s">
        <v>79</v>
      </c>
      <c r="N546" t="s">
        <v>80</v>
      </c>
      <c r="O546">
        <v>0</v>
      </c>
      <c r="P546">
        <v>-4.75</v>
      </c>
      <c r="Q546">
        <v>-3.5</v>
      </c>
      <c r="R546">
        <v>4.75</v>
      </c>
      <c r="S546">
        <v>3</v>
      </c>
      <c r="T546">
        <v>-13.5</v>
      </c>
      <c r="U546">
        <v>2.5499999999999998</v>
      </c>
      <c r="V546">
        <v>-6.75</v>
      </c>
      <c r="W546" t="str">
        <f t="shared" si="17"/>
        <v>g115,5</v>
      </c>
      <c r="X546" s="1" t="s">
        <v>314</v>
      </c>
      <c r="Y546" s="2" t="str">
        <f>IF(AND(ISBLANK(X546),OR(NOT(ISBLANK(Z546)),NOT(ISBLANK(AA546)))),#N/A,
IF(ISBLANK(X546),"",
IF(AND(NOT(ISERROR(VLOOKUP(X546,MonsterTable!$A:$B,MATCH(MonsterTable!$B$1,MonsterTable!$A$1:$B$1,0),0))),OR(ISBLANK(Z546),ISBLANK(AA546))),#N/A,
IFERROR(VLOOKUP(X546,MonsterTable!$A:$B,MATCH(MonsterTable!$B$1,MonsterTable!$A$1:$B$1,0),0),
IF(OR(NOT(ISBLANK(Z546)),ISBLANK(AA546)),#N/A,
IF(X546="empty","empty",
VLOOKUP(X546,MonsterGroupTable!$A:$A,1,0)))))))</f>
        <v>g115</v>
      </c>
      <c r="AA546">
        <v>5</v>
      </c>
      <c r="AF546" s="2" t="str">
        <f>IF(AND(ISBLANK(AE546),OR(NOT(ISBLANK(AG546)),NOT(ISBLANK(AH546)))),#N/A,
IF(ISBLANK(AE546),"",
IF(AND(NOT(ISERROR(VLOOKUP(AE546,MonsterTable!$A:$B,MATCH(MonsterTable!$B$1,MonsterTable!$A$1:$B$1,0),0))),OR(ISBLANK(AG546),ISBLANK(AH546))),#N/A,
IFERROR(VLOOKUP(AE546,MonsterTable!$A:$B,MATCH(MonsterTable!$B$1,MonsterTable!$A$1:$B$1,0),0),
IF(OR(NOT(ISBLANK(AG546)),ISBLANK(AH546)),#N/A,
IF(AE546="empty","empty",
VLOOKUP(AE546,MonsterGroupTable!$A:$A,1,0)))))))</f>
        <v/>
      </c>
      <c r="AM546" s="2" t="str">
        <f>IF(AND(ISBLANK(AL546),OR(NOT(ISBLANK(AN546)),NOT(ISBLANK(AO546)))),#N/A,
IF(ISBLANK(AL546),"",
IF(AND(NOT(ISERROR(VLOOKUP(AL546,MonsterTable!$A:$B,MATCH(MonsterTable!$B$1,MonsterTable!$A$1:$B$1,0),0))),OR(ISBLANK(AN546),ISBLANK(AO546))),#N/A,
IFERROR(VLOOKUP(AL546,MonsterTable!$A:$B,MATCH(MonsterTable!$B$1,MonsterTable!$A$1:$B$1,0),0),
IF(OR(NOT(ISBLANK(AN546)),ISBLANK(AO546)),#N/A,
IF(AL546="empty","empty",
VLOOKUP(AL546,MonsterGroupTable!$A:$A,1,0)))))))</f>
        <v/>
      </c>
      <c r="AT546" s="2" t="str">
        <f>IF(AND(ISBLANK(AS546),OR(NOT(ISBLANK(AU546)),NOT(ISBLANK(AV546)))),#N/A,
IF(ISBLANK(AS546),"",
IF(AND(NOT(ISERROR(VLOOKUP(AS546,MonsterTable!$A:$B,MATCH(MonsterTable!$B$1,MonsterTable!$A$1:$B$1,0),0))),OR(ISBLANK(AU546),ISBLANK(AV546))),#N/A,
IFERROR(VLOOKUP(AS546,MonsterTable!$A:$B,MATCH(MonsterTable!$B$1,MonsterTable!$A$1:$B$1,0),0),
IF(OR(NOT(ISBLANK(AU546)),ISBLANK(AV546)),#N/A,
IF(AS546="empty","empty",
VLOOKUP(AS546,MonsterGroupTable!$A:$A,1,0)))))))</f>
        <v/>
      </c>
      <c r="BA546" s="2" t="str">
        <f>IF(AND(ISBLANK(AZ546),OR(NOT(ISBLANK(BB546)),NOT(ISBLANK(BC546)))),#N/A,
IF(ISBLANK(AZ546),"",
IF(AND(NOT(ISERROR(VLOOKUP(AZ546,MonsterTable!$A:$B,MATCH(MonsterTable!$B$1,MonsterTable!$A$1:$B$1,0),0))),OR(ISBLANK(BB546),ISBLANK(BC546))),#N/A,
IFERROR(VLOOKUP(AZ546,MonsterTable!$A:$B,MATCH(MonsterTable!$B$1,MonsterTable!$A$1:$B$1,0),0),
IF(OR(NOT(ISBLANK(BB546)),ISBLANK(BC546)),#N/A,
IF(AZ546="empty","empty",
VLOOKUP(AZ546,MonsterGroupTable!$A:$A,1,0)))))))</f>
        <v/>
      </c>
      <c r="BH546" s="2" t="str">
        <f>IF(AND(ISBLANK(BG546),OR(NOT(ISBLANK(BI546)),NOT(ISBLANK(BJ546)))),#N/A,
IF(ISBLANK(BG546),"",
IF(AND(NOT(ISERROR(VLOOKUP(BG546,MonsterTable!$A:$B,MATCH(MonsterTable!$B$1,MonsterTable!$A$1:$B$1,0),0))),OR(ISBLANK(BI546),ISBLANK(BJ546))),#N/A,
IFERROR(VLOOKUP(BG546,MonsterTable!$A:$B,MATCH(MonsterTable!$B$1,MonsterTable!$A$1:$B$1,0),0),
IF(OR(NOT(ISBLANK(BI546)),ISBLANK(BJ546)),#N/A,
IF(BG546="empty","empty",
VLOOKUP(BG546,MonsterGroupTable!$A:$A,1,0)))))))</f>
        <v/>
      </c>
      <c r="BO546" s="2" t="str">
        <f>IF(AND(ISBLANK(BN546),OR(NOT(ISBLANK(BP546)),NOT(ISBLANK(BQ546)))),#N/A,
IF(ISBLANK(BN546),"",
IF(AND(NOT(ISERROR(VLOOKUP(BN546,MonsterTable!$A:$B,MATCH(MonsterTable!$B$1,MonsterTable!$A$1:$B$1,0),0))),OR(ISBLANK(BP546),ISBLANK(BQ546))),#N/A,
IFERROR(VLOOKUP(BN546,MonsterTable!$A:$B,MATCH(MonsterTable!$B$1,MonsterTable!$A$1:$B$1,0),0),
IF(OR(NOT(ISBLANK(BP546)),ISBLANK(BQ546)),#N/A,
IF(BN546="empty","empty",
VLOOKUP(BN546,MonsterGroupTable!$A:$A,1,0)))))))</f>
        <v/>
      </c>
      <c r="BV546" s="2" t="str">
        <f>IF(AND(ISBLANK(BU546),OR(NOT(ISBLANK(BW546)),NOT(ISBLANK(BX546)))),#N/A,
IF(ISBLANK(BU546),"",
IF(AND(NOT(ISERROR(VLOOKUP(BU546,MonsterTable!$A:$B,MATCH(MonsterTable!$B$1,MonsterTable!$A$1:$B$1,0),0))),OR(ISBLANK(BW546),ISBLANK(BX546))),#N/A,
IFERROR(VLOOKUP(BU546,MonsterTable!$A:$B,MATCH(MonsterTable!$B$1,MonsterTable!$A$1:$B$1,0),0),
IF(OR(NOT(ISBLANK(BW546)),ISBLANK(BX546)),#N/A,
IF(BU546="empty","empty",
VLOOKUP(BU546,MonsterGroupTable!$A:$A,1,0)))))))</f>
        <v/>
      </c>
      <c r="CC546" s="2" t="str">
        <f>IF(AND(ISBLANK(CB546),OR(NOT(ISBLANK(CD546)),NOT(ISBLANK(CE546)))),#N/A,
IF(ISBLANK(CB546),"",
IF(AND(NOT(ISERROR(VLOOKUP(CB546,MonsterTable!$A:$B,MATCH(MonsterTable!$B$1,MonsterTable!$A$1:$B$1,0),0))),OR(ISBLANK(CD546),ISBLANK(CE546))),#N/A,
IFERROR(VLOOKUP(CB546,MonsterTable!$A:$B,MATCH(MonsterTable!$B$1,MonsterTable!$A$1:$B$1,0),0),
IF(OR(NOT(ISBLANK(CD546)),ISBLANK(CE546)),#N/A,
IF(CB546="empty","empty",
VLOOKUP(CB546,MonsterGroupTable!$A:$A,1,0)))))))</f>
        <v/>
      </c>
      <c r="CJ546" s="2" t="str">
        <f>IF(AND(ISBLANK(CI546),OR(NOT(ISBLANK(CK546)),NOT(ISBLANK(CL546)))),#N/A,
IF(ISBLANK(CI546),"",
IF(AND(NOT(ISERROR(VLOOKUP(CI546,MonsterTable!$A:$B,MATCH(MonsterTable!$B$1,MonsterTable!$A$1:$B$1,0),0))),OR(ISBLANK(CK546),ISBLANK(CL546))),#N/A,
IFERROR(VLOOKUP(CI546,MonsterTable!$A:$B,MATCH(MonsterTable!$B$1,MonsterTable!$A$1:$B$1,0),0),
IF(OR(NOT(ISBLANK(CK546)),ISBLANK(CL546)),#N/A,
IF(CI546="empty","empty",
VLOOKUP(CI546,MonsterGroupTable!$A:$A,1,0)))))))</f>
        <v/>
      </c>
    </row>
    <row r="547" spans="1:88">
      <c r="A547">
        <v>10546</v>
      </c>
      <c r="B547">
        <f t="shared" si="16"/>
        <v>1.1000000000000001</v>
      </c>
      <c r="C547">
        <f t="shared" si="16"/>
        <v>1.1000000000000001</v>
      </c>
      <c r="F547">
        <v>2160</v>
      </c>
      <c r="G547">
        <v>64995</v>
      </c>
      <c r="H547">
        <v>0</v>
      </c>
      <c r="I547">
        <v>0</v>
      </c>
      <c r="J547">
        <v>0</v>
      </c>
      <c r="K547" t="s">
        <v>28</v>
      </c>
      <c r="L547" t="s">
        <v>249</v>
      </c>
      <c r="M547" t="s">
        <v>79</v>
      </c>
      <c r="N547" t="s">
        <v>80</v>
      </c>
      <c r="O547">
        <v>0</v>
      </c>
      <c r="P547">
        <v>-4.75</v>
      </c>
      <c r="Q547">
        <v>-3.5</v>
      </c>
      <c r="R547">
        <v>4.75</v>
      </c>
      <c r="S547">
        <v>3</v>
      </c>
      <c r="T547">
        <v>-13.5</v>
      </c>
      <c r="U547">
        <v>2.5499999999999998</v>
      </c>
      <c r="V547">
        <v>-6.75</v>
      </c>
      <c r="W547" t="str">
        <f t="shared" si="17"/>
        <v>g115,5</v>
      </c>
      <c r="X547" s="1" t="s">
        <v>314</v>
      </c>
      <c r="Y547" s="2" t="str">
        <f>IF(AND(ISBLANK(X547),OR(NOT(ISBLANK(Z547)),NOT(ISBLANK(AA547)))),#N/A,
IF(ISBLANK(X547),"",
IF(AND(NOT(ISERROR(VLOOKUP(X547,MonsterTable!$A:$B,MATCH(MonsterTable!$B$1,MonsterTable!$A$1:$B$1,0),0))),OR(ISBLANK(Z547),ISBLANK(AA547))),#N/A,
IFERROR(VLOOKUP(X547,MonsterTable!$A:$B,MATCH(MonsterTable!$B$1,MonsterTable!$A$1:$B$1,0),0),
IF(OR(NOT(ISBLANK(Z547)),ISBLANK(AA547)),#N/A,
IF(X547="empty","empty",
VLOOKUP(X547,MonsterGroupTable!$A:$A,1,0)))))))</f>
        <v>g115</v>
      </c>
      <c r="AA547">
        <v>5</v>
      </c>
      <c r="AF547" s="2" t="str">
        <f>IF(AND(ISBLANK(AE547),OR(NOT(ISBLANK(AG547)),NOT(ISBLANK(AH547)))),#N/A,
IF(ISBLANK(AE547),"",
IF(AND(NOT(ISERROR(VLOOKUP(AE547,MonsterTable!$A:$B,MATCH(MonsterTable!$B$1,MonsterTable!$A$1:$B$1,0),0))),OR(ISBLANK(AG547),ISBLANK(AH547))),#N/A,
IFERROR(VLOOKUP(AE547,MonsterTable!$A:$B,MATCH(MonsterTable!$B$1,MonsterTable!$A$1:$B$1,0),0),
IF(OR(NOT(ISBLANK(AG547)),ISBLANK(AH547)),#N/A,
IF(AE547="empty","empty",
VLOOKUP(AE547,MonsterGroupTable!$A:$A,1,0)))))))</f>
        <v/>
      </c>
      <c r="AM547" s="2" t="str">
        <f>IF(AND(ISBLANK(AL547),OR(NOT(ISBLANK(AN547)),NOT(ISBLANK(AO547)))),#N/A,
IF(ISBLANK(AL547),"",
IF(AND(NOT(ISERROR(VLOOKUP(AL547,MonsterTable!$A:$B,MATCH(MonsterTable!$B$1,MonsterTable!$A$1:$B$1,0),0))),OR(ISBLANK(AN547),ISBLANK(AO547))),#N/A,
IFERROR(VLOOKUP(AL547,MonsterTable!$A:$B,MATCH(MonsterTable!$B$1,MonsterTable!$A$1:$B$1,0),0),
IF(OR(NOT(ISBLANK(AN547)),ISBLANK(AO547)),#N/A,
IF(AL547="empty","empty",
VLOOKUP(AL547,MonsterGroupTable!$A:$A,1,0)))))))</f>
        <v/>
      </c>
      <c r="AT547" s="2" t="str">
        <f>IF(AND(ISBLANK(AS547),OR(NOT(ISBLANK(AU547)),NOT(ISBLANK(AV547)))),#N/A,
IF(ISBLANK(AS547),"",
IF(AND(NOT(ISERROR(VLOOKUP(AS547,MonsterTable!$A:$B,MATCH(MonsterTable!$B$1,MonsterTable!$A$1:$B$1,0),0))),OR(ISBLANK(AU547),ISBLANK(AV547))),#N/A,
IFERROR(VLOOKUP(AS547,MonsterTable!$A:$B,MATCH(MonsterTable!$B$1,MonsterTable!$A$1:$B$1,0),0),
IF(OR(NOT(ISBLANK(AU547)),ISBLANK(AV547)),#N/A,
IF(AS547="empty","empty",
VLOOKUP(AS547,MonsterGroupTable!$A:$A,1,0)))))))</f>
        <v/>
      </c>
      <c r="BA547" s="2" t="str">
        <f>IF(AND(ISBLANK(AZ547),OR(NOT(ISBLANK(BB547)),NOT(ISBLANK(BC547)))),#N/A,
IF(ISBLANK(AZ547),"",
IF(AND(NOT(ISERROR(VLOOKUP(AZ547,MonsterTable!$A:$B,MATCH(MonsterTable!$B$1,MonsterTable!$A$1:$B$1,0),0))),OR(ISBLANK(BB547),ISBLANK(BC547))),#N/A,
IFERROR(VLOOKUP(AZ547,MonsterTable!$A:$B,MATCH(MonsterTable!$B$1,MonsterTable!$A$1:$B$1,0),0),
IF(OR(NOT(ISBLANK(BB547)),ISBLANK(BC547)),#N/A,
IF(AZ547="empty","empty",
VLOOKUP(AZ547,MonsterGroupTable!$A:$A,1,0)))))))</f>
        <v/>
      </c>
      <c r="BH547" s="2" t="str">
        <f>IF(AND(ISBLANK(BG547),OR(NOT(ISBLANK(BI547)),NOT(ISBLANK(BJ547)))),#N/A,
IF(ISBLANK(BG547),"",
IF(AND(NOT(ISERROR(VLOOKUP(BG547,MonsterTable!$A:$B,MATCH(MonsterTable!$B$1,MonsterTable!$A$1:$B$1,0),0))),OR(ISBLANK(BI547),ISBLANK(BJ547))),#N/A,
IFERROR(VLOOKUP(BG547,MonsterTable!$A:$B,MATCH(MonsterTable!$B$1,MonsterTable!$A$1:$B$1,0),0),
IF(OR(NOT(ISBLANK(BI547)),ISBLANK(BJ547)),#N/A,
IF(BG547="empty","empty",
VLOOKUP(BG547,MonsterGroupTable!$A:$A,1,0)))))))</f>
        <v/>
      </c>
      <c r="BO547" s="2" t="str">
        <f>IF(AND(ISBLANK(BN547),OR(NOT(ISBLANK(BP547)),NOT(ISBLANK(BQ547)))),#N/A,
IF(ISBLANK(BN547),"",
IF(AND(NOT(ISERROR(VLOOKUP(BN547,MonsterTable!$A:$B,MATCH(MonsterTable!$B$1,MonsterTable!$A$1:$B$1,0),0))),OR(ISBLANK(BP547),ISBLANK(BQ547))),#N/A,
IFERROR(VLOOKUP(BN547,MonsterTable!$A:$B,MATCH(MonsterTable!$B$1,MonsterTable!$A$1:$B$1,0),0),
IF(OR(NOT(ISBLANK(BP547)),ISBLANK(BQ547)),#N/A,
IF(BN547="empty","empty",
VLOOKUP(BN547,MonsterGroupTable!$A:$A,1,0)))))))</f>
        <v/>
      </c>
      <c r="BV547" s="2" t="str">
        <f>IF(AND(ISBLANK(BU547),OR(NOT(ISBLANK(BW547)),NOT(ISBLANK(BX547)))),#N/A,
IF(ISBLANK(BU547),"",
IF(AND(NOT(ISERROR(VLOOKUP(BU547,MonsterTable!$A:$B,MATCH(MonsterTable!$B$1,MonsterTable!$A$1:$B$1,0),0))),OR(ISBLANK(BW547),ISBLANK(BX547))),#N/A,
IFERROR(VLOOKUP(BU547,MonsterTable!$A:$B,MATCH(MonsterTable!$B$1,MonsterTable!$A$1:$B$1,0),0),
IF(OR(NOT(ISBLANK(BW547)),ISBLANK(BX547)),#N/A,
IF(BU547="empty","empty",
VLOOKUP(BU547,MonsterGroupTable!$A:$A,1,0)))))))</f>
        <v/>
      </c>
      <c r="CC547" s="2" t="str">
        <f>IF(AND(ISBLANK(CB547),OR(NOT(ISBLANK(CD547)),NOT(ISBLANK(CE547)))),#N/A,
IF(ISBLANK(CB547),"",
IF(AND(NOT(ISERROR(VLOOKUP(CB547,MonsterTable!$A:$B,MATCH(MonsterTable!$B$1,MonsterTable!$A$1:$B$1,0),0))),OR(ISBLANK(CD547),ISBLANK(CE547))),#N/A,
IFERROR(VLOOKUP(CB547,MonsterTable!$A:$B,MATCH(MonsterTable!$B$1,MonsterTable!$A$1:$B$1,0),0),
IF(OR(NOT(ISBLANK(CD547)),ISBLANK(CE547)),#N/A,
IF(CB547="empty","empty",
VLOOKUP(CB547,MonsterGroupTable!$A:$A,1,0)))))))</f>
        <v/>
      </c>
      <c r="CJ547" s="2" t="str">
        <f>IF(AND(ISBLANK(CI547),OR(NOT(ISBLANK(CK547)),NOT(ISBLANK(CL547)))),#N/A,
IF(ISBLANK(CI547),"",
IF(AND(NOT(ISERROR(VLOOKUP(CI547,MonsterTable!$A:$B,MATCH(MonsterTable!$B$1,MonsterTable!$A$1:$B$1,0),0))),OR(ISBLANK(CK547),ISBLANK(CL547))),#N/A,
IFERROR(VLOOKUP(CI547,MonsterTable!$A:$B,MATCH(MonsterTable!$B$1,MonsterTable!$A$1:$B$1,0),0),
IF(OR(NOT(ISBLANK(CK547)),ISBLANK(CL547)),#N/A,
IF(CI547="empty","empty",
VLOOKUP(CI547,MonsterGroupTable!$A:$A,1,0)))))))</f>
        <v/>
      </c>
    </row>
    <row r="548" spans="1:88">
      <c r="A548">
        <v>10547</v>
      </c>
      <c r="B548">
        <f t="shared" si="16"/>
        <v>1.1000000000000001</v>
      </c>
      <c r="C548">
        <f t="shared" si="16"/>
        <v>1.1000000000000001</v>
      </c>
      <c r="F548">
        <v>2160</v>
      </c>
      <c r="G548">
        <v>65319</v>
      </c>
      <c r="H548">
        <v>0</v>
      </c>
      <c r="I548">
        <v>0</v>
      </c>
      <c r="J548">
        <v>0</v>
      </c>
      <c r="K548" t="s">
        <v>28</v>
      </c>
      <c r="L548" t="s">
        <v>249</v>
      </c>
      <c r="M548" t="s">
        <v>79</v>
      </c>
      <c r="N548" t="s">
        <v>80</v>
      </c>
      <c r="O548">
        <v>0</v>
      </c>
      <c r="P548">
        <v>-4.75</v>
      </c>
      <c r="Q548">
        <v>-3.5</v>
      </c>
      <c r="R548">
        <v>4.75</v>
      </c>
      <c r="S548">
        <v>3</v>
      </c>
      <c r="T548">
        <v>-13.5</v>
      </c>
      <c r="U548">
        <v>2.5499999999999998</v>
      </c>
      <c r="V548">
        <v>-6.75</v>
      </c>
      <c r="W548" t="str">
        <f t="shared" si="17"/>
        <v>g115,5</v>
      </c>
      <c r="X548" s="1" t="s">
        <v>314</v>
      </c>
      <c r="Y548" s="2" t="str">
        <f>IF(AND(ISBLANK(X548),OR(NOT(ISBLANK(Z548)),NOT(ISBLANK(AA548)))),#N/A,
IF(ISBLANK(X548),"",
IF(AND(NOT(ISERROR(VLOOKUP(X548,MonsterTable!$A:$B,MATCH(MonsterTable!$B$1,MonsterTable!$A$1:$B$1,0),0))),OR(ISBLANK(Z548),ISBLANK(AA548))),#N/A,
IFERROR(VLOOKUP(X548,MonsterTable!$A:$B,MATCH(MonsterTable!$B$1,MonsterTable!$A$1:$B$1,0),0),
IF(OR(NOT(ISBLANK(Z548)),ISBLANK(AA548)),#N/A,
IF(X548="empty","empty",
VLOOKUP(X548,MonsterGroupTable!$A:$A,1,0)))))))</f>
        <v>g115</v>
      </c>
      <c r="AA548">
        <v>5</v>
      </c>
      <c r="AF548" s="2" t="str">
        <f>IF(AND(ISBLANK(AE548),OR(NOT(ISBLANK(AG548)),NOT(ISBLANK(AH548)))),#N/A,
IF(ISBLANK(AE548),"",
IF(AND(NOT(ISERROR(VLOOKUP(AE548,MonsterTable!$A:$B,MATCH(MonsterTable!$B$1,MonsterTable!$A$1:$B$1,0),0))),OR(ISBLANK(AG548),ISBLANK(AH548))),#N/A,
IFERROR(VLOOKUP(AE548,MonsterTable!$A:$B,MATCH(MonsterTable!$B$1,MonsterTable!$A$1:$B$1,0),0),
IF(OR(NOT(ISBLANK(AG548)),ISBLANK(AH548)),#N/A,
IF(AE548="empty","empty",
VLOOKUP(AE548,MonsterGroupTable!$A:$A,1,0)))))))</f>
        <v/>
      </c>
      <c r="AM548" s="2" t="str">
        <f>IF(AND(ISBLANK(AL548),OR(NOT(ISBLANK(AN548)),NOT(ISBLANK(AO548)))),#N/A,
IF(ISBLANK(AL548),"",
IF(AND(NOT(ISERROR(VLOOKUP(AL548,MonsterTable!$A:$B,MATCH(MonsterTable!$B$1,MonsterTable!$A$1:$B$1,0),0))),OR(ISBLANK(AN548),ISBLANK(AO548))),#N/A,
IFERROR(VLOOKUP(AL548,MonsterTable!$A:$B,MATCH(MonsterTable!$B$1,MonsterTable!$A$1:$B$1,0),0),
IF(OR(NOT(ISBLANK(AN548)),ISBLANK(AO548)),#N/A,
IF(AL548="empty","empty",
VLOOKUP(AL548,MonsterGroupTable!$A:$A,1,0)))))))</f>
        <v/>
      </c>
      <c r="AT548" s="2" t="str">
        <f>IF(AND(ISBLANK(AS548),OR(NOT(ISBLANK(AU548)),NOT(ISBLANK(AV548)))),#N/A,
IF(ISBLANK(AS548),"",
IF(AND(NOT(ISERROR(VLOOKUP(AS548,MonsterTable!$A:$B,MATCH(MonsterTable!$B$1,MonsterTable!$A$1:$B$1,0),0))),OR(ISBLANK(AU548),ISBLANK(AV548))),#N/A,
IFERROR(VLOOKUP(AS548,MonsterTable!$A:$B,MATCH(MonsterTable!$B$1,MonsterTable!$A$1:$B$1,0),0),
IF(OR(NOT(ISBLANK(AU548)),ISBLANK(AV548)),#N/A,
IF(AS548="empty","empty",
VLOOKUP(AS548,MonsterGroupTable!$A:$A,1,0)))))))</f>
        <v/>
      </c>
      <c r="BA548" s="2" t="str">
        <f>IF(AND(ISBLANK(AZ548),OR(NOT(ISBLANK(BB548)),NOT(ISBLANK(BC548)))),#N/A,
IF(ISBLANK(AZ548),"",
IF(AND(NOT(ISERROR(VLOOKUP(AZ548,MonsterTable!$A:$B,MATCH(MonsterTable!$B$1,MonsterTable!$A$1:$B$1,0),0))),OR(ISBLANK(BB548),ISBLANK(BC548))),#N/A,
IFERROR(VLOOKUP(AZ548,MonsterTable!$A:$B,MATCH(MonsterTable!$B$1,MonsterTable!$A$1:$B$1,0),0),
IF(OR(NOT(ISBLANK(BB548)),ISBLANK(BC548)),#N/A,
IF(AZ548="empty","empty",
VLOOKUP(AZ548,MonsterGroupTable!$A:$A,1,0)))))))</f>
        <v/>
      </c>
      <c r="BH548" s="2" t="str">
        <f>IF(AND(ISBLANK(BG548),OR(NOT(ISBLANK(BI548)),NOT(ISBLANK(BJ548)))),#N/A,
IF(ISBLANK(BG548),"",
IF(AND(NOT(ISERROR(VLOOKUP(BG548,MonsterTable!$A:$B,MATCH(MonsterTable!$B$1,MonsterTable!$A$1:$B$1,0),0))),OR(ISBLANK(BI548),ISBLANK(BJ548))),#N/A,
IFERROR(VLOOKUP(BG548,MonsterTable!$A:$B,MATCH(MonsterTable!$B$1,MonsterTable!$A$1:$B$1,0),0),
IF(OR(NOT(ISBLANK(BI548)),ISBLANK(BJ548)),#N/A,
IF(BG548="empty","empty",
VLOOKUP(BG548,MonsterGroupTable!$A:$A,1,0)))))))</f>
        <v/>
      </c>
      <c r="BO548" s="2" t="str">
        <f>IF(AND(ISBLANK(BN548),OR(NOT(ISBLANK(BP548)),NOT(ISBLANK(BQ548)))),#N/A,
IF(ISBLANK(BN548),"",
IF(AND(NOT(ISERROR(VLOOKUP(BN548,MonsterTable!$A:$B,MATCH(MonsterTable!$B$1,MonsterTable!$A$1:$B$1,0),0))),OR(ISBLANK(BP548),ISBLANK(BQ548))),#N/A,
IFERROR(VLOOKUP(BN548,MonsterTable!$A:$B,MATCH(MonsterTable!$B$1,MonsterTable!$A$1:$B$1,0),0),
IF(OR(NOT(ISBLANK(BP548)),ISBLANK(BQ548)),#N/A,
IF(BN548="empty","empty",
VLOOKUP(BN548,MonsterGroupTable!$A:$A,1,0)))))))</f>
        <v/>
      </c>
      <c r="BV548" s="2" t="str">
        <f>IF(AND(ISBLANK(BU548),OR(NOT(ISBLANK(BW548)),NOT(ISBLANK(BX548)))),#N/A,
IF(ISBLANK(BU548),"",
IF(AND(NOT(ISERROR(VLOOKUP(BU548,MonsterTable!$A:$B,MATCH(MonsterTable!$B$1,MonsterTable!$A$1:$B$1,0),0))),OR(ISBLANK(BW548),ISBLANK(BX548))),#N/A,
IFERROR(VLOOKUP(BU548,MonsterTable!$A:$B,MATCH(MonsterTable!$B$1,MonsterTable!$A$1:$B$1,0),0),
IF(OR(NOT(ISBLANK(BW548)),ISBLANK(BX548)),#N/A,
IF(BU548="empty","empty",
VLOOKUP(BU548,MonsterGroupTable!$A:$A,1,0)))))))</f>
        <v/>
      </c>
      <c r="CC548" s="2" t="str">
        <f>IF(AND(ISBLANK(CB548),OR(NOT(ISBLANK(CD548)),NOT(ISBLANK(CE548)))),#N/A,
IF(ISBLANK(CB548),"",
IF(AND(NOT(ISERROR(VLOOKUP(CB548,MonsterTable!$A:$B,MATCH(MonsterTable!$B$1,MonsterTable!$A$1:$B$1,0),0))),OR(ISBLANK(CD548),ISBLANK(CE548))),#N/A,
IFERROR(VLOOKUP(CB548,MonsterTable!$A:$B,MATCH(MonsterTable!$B$1,MonsterTable!$A$1:$B$1,0),0),
IF(OR(NOT(ISBLANK(CD548)),ISBLANK(CE548)),#N/A,
IF(CB548="empty","empty",
VLOOKUP(CB548,MonsterGroupTable!$A:$A,1,0)))))))</f>
        <v/>
      </c>
      <c r="CJ548" s="2" t="str">
        <f>IF(AND(ISBLANK(CI548),OR(NOT(ISBLANK(CK548)),NOT(ISBLANK(CL548)))),#N/A,
IF(ISBLANK(CI548),"",
IF(AND(NOT(ISERROR(VLOOKUP(CI548,MonsterTable!$A:$B,MATCH(MonsterTable!$B$1,MonsterTable!$A$1:$B$1,0),0))),OR(ISBLANK(CK548),ISBLANK(CL548))),#N/A,
IFERROR(VLOOKUP(CI548,MonsterTable!$A:$B,MATCH(MonsterTable!$B$1,MonsterTable!$A$1:$B$1,0),0),
IF(OR(NOT(ISBLANK(CK548)),ISBLANK(CL548)),#N/A,
IF(CI548="empty","empty",
VLOOKUP(CI548,MonsterGroupTable!$A:$A,1,0)))))))</f>
        <v/>
      </c>
    </row>
    <row r="549" spans="1:88">
      <c r="A549">
        <v>10548</v>
      </c>
      <c r="B549">
        <f t="shared" si="16"/>
        <v>1.1000000000000001</v>
      </c>
      <c r="C549">
        <f t="shared" si="16"/>
        <v>1.1000000000000001</v>
      </c>
      <c r="F549">
        <v>2160</v>
      </c>
      <c r="G549">
        <v>65643</v>
      </c>
      <c r="H549">
        <v>0</v>
      </c>
      <c r="I549">
        <v>0</v>
      </c>
      <c r="J549">
        <v>0</v>
      </c>
      <c r="K549" t="s">
        <v>28</v>
      </c>
      <c r="L549" t="s">
        <v>249</v>
      </c>
      <c r="M549" t="s">
        <v>79</v>
      </c>
      <c r="N549" t="s">
        <v>80</v>
      </c>
      <c r="O549">
        <v>0</v>
      </c>
      <c r="P549">
        <v>-4.75</v>
      </c>
      <c r="Q549">
        <v>-3.5</v>
      </c>
      <c r="R549">
        <v>4.75</v>
      </c>
      <c r="S549">
        <v>3</v>
      </c>
      <c r="T549">
        <v>-13.5</v>
      </c>
      <c r="U549">
        <v>2.5499999999999998</v>
      </c>
      <c r="V549">
        <v>-6.75</v>
      </c>
      <c r="W549" t="str">
        <f t="shared" si="17"/>
        <v>g115,5</v>
      </c>
      <c r="X549" s="1" t="s">
        <v>314</v>
      </c>
      <c r="Y549" s="2" t="str">
        <f>IF(AND(ISBLANK(X549),OR(NOT(ISBLANK(Z549)),NOT(ISBLANK(AA549)))),#N/A,
IF(ISBLANK(X549),"",
IF(AND(NOT(ISERROR(VLOOKUP(X549,MonsterTable!$A:$B,MATCH(MonsterTable!$B$1,MonsterTable!$A$1:$B$1,0),0))),OR(ISBLANK(Z549),ISBLANK(AA549))),#N/A,
IFERROR(VLOOKUP(X549,MonsterTable!$A:$B,MATCH(MonsterTable!$B$1,MonsterTable!$A$1:$B$1,0),0),
IF(OR(NOT(ISBLANK(Z549)),ISBLANK(AA549)),#N/A,
IF(X549="empty","empty",
VLOOKUP(X549,MonsterGroupTable!$A:$A,1,0)))))))</f>
        <v>g115</v>
      </c>
      <c r="AA549">
        <v>5</v>
      </c>
      <c r="AF549" s="2" t="str">
        <f>IF(AND(ISBLANK(AE549),OR(NOT(ISBLANK(AG549)),NOT(ISBLANK(AH549)))),#N/A,
IF(ISBLANK(AE549),"",
IF(AND(NOT(ISERROR(VLOOKUP(AE549,MonsterTable!$A:$B,MATCH(MonsterTable!$B$1,MonsterTable!$A$1:$B$1,0),0))),OR(ISBLANK(AG549),ISBLANK(AH549))),#N/A,
IFERROR(VLOOKUP(AE549,MonsterTable!$A:$B,MATCH(MonsterTable!$B$1,MonsterTable!$A$1:$B$1,0),0),
IF(OR(NOT(ISBLANK(AG549)),ISBLANK(AH549)),#N/A,
IF(AE549="empty","empty",
VLOOKUP(AE549,MonsterGroupTable!$A:$A,1,0)))))))</f>
        <v/>
      </c>
      <c r="AM549" s="2" t="str">
        <f>IF(AND(ISBLANK(AL549),OR(NOT(ISBLANK(AN549)),NOT(ISBLANK(AO549)))),#N/A,
IF(ISBLANK(AL549),"",
IF(AND(NOT(ISERROR(VLOOKUP(AL549,MonsterTable!$A:$B,MATCH(MonsterTable!$B$1,MonsterTable!$A$1:$B$1,0),0))),OR(ISBLANK(AN549),ISBLANK(AO549))),#N/A,
IFERROR(VLOOKUP(AL549,MonsterTable!$A:$B,MATCH(MonsterTable!$B$1,MonsterTable!$A$1:$B$1,0),0),
IF(OR(NOT(ISBLANK(AN549)),ISBLANK(AO549)),#N/A,
IF(AL549="empty","empty",
VLOOKUP(AL549,MonsterGroupTable!$A:$A,1,0)))))))</f>
        <v/>
      </c>
      <c r="AT549" s="2" t="str">
        <f>IF(AND(ISBLANK(AS549),OR(NOT(ISBLANK(AU549)),NOT(ISBLANK(AV549)))),#N/A,
IF(ISBLANK(AS549),"",
IF(AND(NOT(ISERROR(VLOOKUP(AS549,MonsterTable!$A:$B,MATCH(MonsterTable!$B$1,MonsterTable!$A$1:$B$1,0),0))),OR(ISBLANK(AU549),ISBLANK(AV549))),#N/A,
IFERROR(VLOOKUP(AS549,MonsterTable!$A:$B,MATCH(MonsterTable!$B$1,MonsterTable!$A$1:$B$1,0),0),
IF(OR(NOT(ISBLANK(AU549)),ISBLANK(AV549)),#N/A,
IF(AS549="empty","empty",
VLOOKUP(AS549,MonsterGroupTable!$A:$A,1,0)))))))</f>
        <v/>
      </c>
      <c r="BA549" s="2" t="str">
        <f>IF(AND(ISBLANK(AZ549),OR(NOT(ISBLANK(BB549)),NOT(ISBLANK(BC549)))),#N/A,
IF(ISBLANK(AZ549),"",
IF(AND(NOT(ISERROR(VLOOKUP(AZ549,MonsterTable!$A:$B,MATCH(MonsterTable!$B$1,MonsterTable!$A$1:$B$1,0),0))),OR(ISBLANK(BB549),ISBLANK(BC549))),#N/A,
IFERROR(VLOOKUP(AZ549,MonsterTable!$A:$B,MATCH(MonsterTable!$B$1,MonsterTable!$A$1:$B$1,0),0),
IF(OR(NOT(ISBLANK(BB549)),ISBLANK(BC549)),#N/A,
IF(AZ549="empty","empty",
VLOOKUP(AZ549,MonsterGroupTable!$A:$A,1,0)))))))</f>
        <v/>
      </c>
      <c r="BH549" s="2" t="str">
        <f>IF(AND(ISBLANK(BG549),OR(NOT(ISBLANK(BI549)),NOT(ISBLANK(BJ549)))),#N/A,
IF(ISBLANK(BG549),"",
IF(AND(NOT(ISERROR(VLOOKUP(BG549,MonsterTable!$A:$B,MATCH(MonsterTable!$B$1,MonsterTable!$A$1:$B$1,0),0))),OR(ISBLANK(BI549),ISBLANK(BJ549))),#N/A,
IFERROR(VLOOKUP(BG549,MonsterTable!$A:$B,MATCH(MonsterTable!$B$1,MonsterTable!$A$1:$B$1,0),0),
IF(OR(NOT(ISBLANK(BI549)),ISBLANK(BJ549)),#N/A,
IF(BG549="empty","empty",
VLOOKUP(BG549,MonsterGroupTable!$A:$A,1,0)))))))</f>
        <v/>
      </c>
      <c r="BO549" s="2" t="str">
        <f>IF(AND(ISBLANK(BN549),OR(NOT(ISBLANK(BP549)),NOT(ISBLANK(BQ549)))),#N/A,
IF(ISBLANK(BN549),"",
IF(AND(NOT(ISERROR(VLOOKUP(BN549,MonsterTable!$A:$B,MATCH(MonsterTable!$B$1,MonsterTable!$A$1:$B$1,0),0))),OR(ISBLANK(BP549),ISBLANK(BQ549))),#N/A,
IFERROR(VLOOKUP(BN549,MonsterTable!$A:$B,MATCH(MonsterTable!$B$1,MonsterTable!$A$1:$B$1,0),0),
IF(OR(NOT(ISBLANK(BP549)),ISBLANK(BQ549)),#N/A,
IF(BN549="empty","empty",
VLOOKUP(BN549,MonsterGroupTable!$A:$A,1,0)))))))</f>
        <v/>
      </c>
      <c r="BV549" s="2" t="str">
        <f>IF(AND(ISBLANK(BU549),OR(NOT(ISBLANK(BW549)),NOT(ISBLANK(BX549)))),#N/A,
IF(ISBLANK(BU549),"",
IF(AND(NOT(ISERROR(VLOOKUP(BU549,MonsterTable!$A:$B,MATCH(MonsterTable!$B$1,MonsterTable!$A$1:$B$1,0),0))),OR(ISBLANK(BW549),ISBLANK(BX549))),#N/A,
IFERROR(VLOOKUP(BU549,MonsterTable!$A:$B,MATCH(MonsterTable!$B$1,MonsterTable!$A$1:$B$1,0),0),
IF(OR(NOT(ISBLANK(BW549)),ISBLANK(BX549)),#N/A,
IF(BU549="empty","empty",
VLOOKUP(BU549,MonsterGroupTable!$A:$A,1,0)))))))</f>
        <v/>
      </c>
      <c r="CC549" s="2" t="str">
        <f>IF(AND(ISBLANK(CB549),OR(NOT(ISBLANK(CD549)),NOT(ISBLANK(CE549)))),#N/A,
IF(ISBLANK(CB549),"",
IF(AND(NOT(ISERROR(VLOOKUP(CB549,MonsterTable!$A:$B,MATCH(MonsterTable!$B$1,MonsterTable!$A$1:$B$1,0),0))),OR(ISBLANK(CD549),ISBLANK(CE549))),#N/A,
IFERROR(VLOOKUP(CB549,MonsterTable!$A:$B,MATCH(MonsterTable!$B$1,MonsterTable!$A$1:$B$1,0),0),
IF(OR(NOT(ISBLANK(CD549)),ISBLANK(CE549)),#N/A,
IF(CB549="empty","empty",
VLOOKUP(CB549,MonsterGroupTable!$A:$A,1,0)))))))</f>
        <v/>
      </c>
      <c r="CJ549" s="2" t="str">
        <f>IF(AND(ISBLANK(CI549),OR(NOT(ISBLANK(CK549)),NOT(ISBLANK(CL549)))),#N/A,
IF(ISBLANK(CI549),"",
IF(AND(NOT(ISERROR(VLOOKUP(CI549,MonsterTable!$A:$B,MATCH(MonsterTable!$B$1,MonsterTable!$A$1:$B$1,0),0))),OR(ISBLANK(CK549),ISBLANK(CL549))),#N/A,
IFERROR(VLOOKUP(CI549,MonsterTable!$A:$B,MATCH(MonsterTable!$B$1,MonsterTable!$A$1:$B$1,0),0),
IF(OR(NOT(ISBLANK(CK549)),ISBLANK(CL549)),#N/A,
IF(CI549="empty","empty",
VLOOKUP(CI549,MonsterGroupTable!$A:$A,1,0)))))))</f>
        <v/>
      </c>
    </row>
    <row r="550" spans="1:88">
      <c r="A550">
        <v>10549</v>
      </c>
      <c r="B550">
        <f t="shared" si="16"/>
        <v>1.1000000000000001</v>
      </c>
      <c r="C550">
        <f t="shared" si="16"/>
        <v>1.1000000000000001</v>
      </c>
      <c r="F550">
        <v>2160</v>
      </c>
      <c r="G550">
        <v>65967</v>
      </c>
      <c r="H550">
        <v>0</v>
      </c>
      <c r="I550">
        <v>0</v>
      </c>
      <c r="J550">
        <v>0</v>
      </c>
      <c r="K550" t="s">
        <v>28</v>
      </c>
      <c r="L550" t="s">
        <v>249</v>
      </c>
      <c r="M550" t="s">
        <v>79</v>
      </c>
      <c r="N550" t="s">
        <v>80</v>
      </c>
      <c r="O550">
        <v>0</v>
      </c>
      <c r="P550">
        <v>-4.75</v>
      </c>
      <c r="Q550">
        <v>-3.5</v>
      </c>
      <c r="R550">
        <v>4.75</v>
      </c>
      <c r="S550">
        <v>3</v>
      </c>
      <c r="T550">
        <v>-13.5</v>
      </c>
      <c r="U550">
        <v>2.5499999999999998</v>
      </c>
      <c r="V550">
        <v>-6.75</v>
      </c>
      <c r="W550" t="str">
        <f t="shared" si="17"/>
        <v>g115,5</v>
      </c>
      <c r="X550" s="1" t="s">
        <v>314</v>
      </c>
      <c r="Y550" s="2" t="str">
        <f>IF(AND(ISBLANK(X550),OR(NOT(ISBLANK(Z550)),NOT(ISBLANK(AA550)))),#N/A,
IF(ISBLANK(X550),"",
IF(AND(NOT(ISERROR(VLOOKUP(X550,MonsterTable!$A:$B,MATCH(MonsterTable!$B$1,MonsterTable!$A$1:$B$1,0),0))),OR(ISBLANK(Z550),ISBLANK(AA550))),#N/A,
IFERROR(VLOOKUP(X550,MonsterTable!$A:$B,MATCH(MonsterTable!$B$1,MonsterTable!$A$1:$B$1,0),0),
IF(OR(NOT(ISBLANK(Z550)),ISBLANK(AA550)),#N/A,
IF(X550="empty","empty",
VLOOKUP(X550,MonsterGroupTable!$A:$A,1,0)))))))</f>
        <v>g115</v>
      </c>
      <c r="AA550">
        <v>5</v>
      </c>
      <c r="AF550" s="2" t="str">
        <f>IF(AND(ISBLANK(AE550),OR(NOT(ISBLANK(AG550)),NOT(ISBLANK(AH550)))),#N/A,
IF(ISBLANK(AE550),"",
IF(AND(NOT(ISERROR(VLOOKUP(AE550,MonsterTable!$A:$B,MATCH(MonsterTable!$B$1,MonsterTable!$A$1:$B$1,0),0))),OR(ISBLANK(AG550),ISBLANK(AH550))),#N/A,
IFERROR(VLOOKUP(AE550,MonsterTable!$A:$B,MATCH(MonsterTable!$B$1,MonsterTable!$A$1:$B$1,0),0),
IF(OR(NOT(ISBLANK(AG550)),ISBLANK(AH550)),#N/A,
IF(AE550="empty","empty",
VLOOKUP(AE550,MonsterGroupTable!$A:$A,1,0)))))))</f>
        <v/>
      </c>
      <c r="AM550" s="2" t="str">
        <f>IF(AND(ISBLANK(AL550),OR(NOT(ISBLANK(AN550)),NOT(ISBLANK(AO550)))),#N/A,
IF(ISBLANK(AL550),"",
IF(AND(NOT(ISERROR(VLOOKUP(AL550,MonsterTable!$A:$B,MATCH(MonsterTable!$B$1,MonsterTable!$A$1:$B$1,0),0))),OR(ISBLANK(AN550),ISBLANK(AO550))),#N/A,
IFERROR(VLOOKUP(AL550,MonsterTable!$A:$B,MATCH(MonsterTable!$B$1,MonsterTable!$A$1:$B$1,0),0),
IF(OR(NOT(ISBLANK(AN550)),ISBLANK(AO550)),#N/A,
IF(AL550="empty","empty",
VLOOKUP(AL550,MonsterGroupTable!$A:$A,1,0)))))))</f>
        <v/>
      </c>
      <c r="AT550" s="2" t="str">
        <f>IF(AND(ISBLANK(AS550),OR(NOT(ISBLANK(AU550)),NOT(ISBLANK(AV550)))),#N/A,
IF(ISBLANK(AS550),"",
IF(AND(NOT(ISERROR(VLOOKUP(AS550,MonsterTable!$A:$B,MATCH(MonsterTable!$B$1,MonsterTable!$A$1:$B$1,0),0))),OR(ISBLANK(AU550),ISBLANK(AV550))),#N/A,
IFERROR(VLOOKUP(AS550,MonsterTable!$A:$B,MATCH(MonsterTable!$B$1,MonsterTable!$A$1:$B$1,0),0),
IF(OR(NOT(ISBLANK(AU550)),ISBLANK(AV550)),#N/A,
IF(AS550="empty","empty",
VLOOKUP(AS550,MonsterGroupTable!$A:$A,1,0)))))))</f>
        <v/>
      </c>
      <c r="BA550" s="2" t="str">
        <f>IF(AND(ISBLANK(AZ550),OR(NOT(ISBLANK(BB550)),NOT(ISBLANK(BC550)))),#N/A,
IF(ISBLANK(AZ550),"",
IF(AND(NOT(ISERROR(VLOOKUP(AZ550,MonsterTable!$A:$B,MATCH(MonsterTable!$B$1,MonsterTable!$A$1:$B$1,0),0))),OR(ISBLANK(BB550),ISBLANK(BC550))),#N/A,
IFERROR(VLOOKUP(AZ550,MonsterTable!$A:$B,MATCH(MonsterTable!$B$1,MonsterTable!$A$1:$B$1,0),0),
IF(OR(NOT(ISBLANK(BB550)),ISBLANK(BC550)),#N/A,
IF(AZ550="empty","empty",
VLOOKUP(AZ550,MonsterGroupTable!$A:$A,1,0)))))))</f>
        <v/>
      </c>
      <c r="BH550" s="2" t="str">
        <f>IF(AND(ISBLANK(BG550),OR(NOT(ISBLANK(BI550)),NOT(ISBLANK(BJ550)))),#N/A,
IF(ISBLANK(BG550),"",
IF(AND(NOT(ISERROR(VLOOKUP(BG550,MonsterTable!$A:$B,MATCH(MonsterTable!$B$1,MonsterTable!$A$1:$B$1,0),0))),OR(ISBLANK(BI550),ISBLANK(BJ550))),#N/A,
IFERROR(VLOOKUP(BG550,MonsterTable!$A:$B,MATCH(MonsterTable!$B$1,MonsterTable!$A$1:$B$1,0),0),
IF(OR(NOT(ISBLANK(BI550)),ISBLANK(BJ550)),#N/A,
IF(BG550="empty","empty",
VLOOKUP(BG550,MonsterGroupTable!$A:$A,1,0)))))))</f>
        <v/>
      </c>
      <c r="BO550" s="2" t="str">
        <f>IF(AND(ISBLANK(BN550),OR(NOT(ISBLANK(BP550)),NOT(ISBLANK(BQ550)))),#N/A,
IF(ISBLANK(BN550),"",
IF(AND(NOT(ISERROR(VLOOKUP(BN550,MonsterTable!$A:$B,MATCH(MonsterTable!$B$1,MonsterTable!$A$1:$B$1,0),0))),OR(ISBLANK(BP550),ISBLANK(BQ550))),#N/A,
IFERROR(VLOOKUP(BN550,MonsterTable!$A:$B,MATCH(MonsterTable!$B$1,MonsterTable!$A$1:$B$1,0),0),
IF(OR(NOT(ISBLANK(BP550)),ISBLANK(BQ550)),#N/A,
IF(BN550="empty","empty",
VLOOKUP(BN550,MonsterGroupTable!$A:$A,1,0)))))))</f>
        <v/>
      </c>
      <c r="BV550" s="2" t="str">
        <f>IF(AND(ISBLANK(BU550),OR(NOT(ISBLANK(BW550)),NOT(ISBLANK(BX550)))),#N/A,
IF(ISBLANK(BU550),"",
IF(AND(NOT(ISERROR(VLOOKUP(BU550,MonsterTable!$A:$B,MATCH(MonsterTable!$B$1,MonsterTable!$A$1:$B$1,0),0))),OR(ISBLANK(BW550),ISBLANK(BX550))),#N/A,
IFERROR(VLOOKUP(BU550,MonsterTable!$A:$B,MATCH(MonsterTable!$B$1,MonsterTable!$A$1:$B$1,0),0),
IF(OR(NOT(ISBLANK(BW550)),ISBLANK(BX550)),#N/A,
IF(BU550="empty","empty",
VLOOKUP(BU550,MonsterGroupTable!$A:$A,1,0)))))))</f>
        <v/>
      </c>
      <c r="CC550" s="2" t="str">
        <f>IF(AND(ISBLANK(CB550),OR(NOT(ISBLANK(CD550)),NOT(ISBLANK(CE550)))),#N/A,
IF(ISBLANK(CB550),"",
IF(AND(NOT(ISERROR(VLOOKUP(CB550,MonsterTable!$A:$B,MATCH(MonsterTable!$B$1,MonsterTable!$A$1:$B$1,0),0))),OR(ISBLANK(CD550),ISBLANK(CE550))),#N/A,
IFERROR(VLOOKUP(CB550,MonsterTable!$A:$B,MATCH(MonsterTable!$B$1,MonsterTable!$A$1:$B$1,0),0),
IF(OR(NOT(ISBLANK(CD550)),ISBLANK(CE550)),#N/A,
IF(CB550="empty","empty",
VLOOKUP(CB550,MonsterGroupTable!$A:$A,1,0)))))))</f>
        <v/>
      </c>
      <c r="CJ550" s="2" t="str">
        <f>IF(AND(ISBLANK(CI550),OR(NOT(ISBLANK(CK550)),NOT(ISBLANK(CL550)))),#N/A,
IF(ISBLANK(CI550),"",
IF(AND(NOT(ISERROR(VLOOKUP(CI550,MonsterTable!$A:$B,MATCH(MonsterTable!$B$1,MonsterTable!$A$1:$B$1,0),0))),OR(ISBLANK(CK550),ISBLANK(CL550))),#N/A,
IFERROR(VLOOKUP(CI550,MonsterTable!$A:$B,MATCH(MonsterTable!$B$1,MonsterTable!$A$1:$B$1,0),0),
IF(OR(NOT(ISBLANK(CK550)),ISBLANK(CL550)),#N/A,
IF(CI550="empty","empty",
VLOOKUP(CI550,MonsterGroupTable!$A:$A,1,0)))))))</f>
        <v/>
      </c>
    </row>
    <row r="551" spans="1:88">
      <c r="A551">
        <v>10550</v>
      </c>
      <c r="B551">
        <f t="shared" si="16"/>
        <v>1.2</v>
      </c>
      <c r="C551">
        <f t="shared" si="16"/>
        <v>1.1000000000000001</v>
      </c>
      <c r="F551">
        <v>2160</v>
      </c>
      <c r="G551">
        <v>66291</v>
      </c>
      <c r="H551">
        <v>0</v>
      </c>
      <c r="I551">
        <v>0</v>
      </c>
      <c r="J551">
        <v>0</v>
      </c>
      <c r="K551" t="s">
        <v>28</v>
      </c>
      <c r="L551" t="s">
        <v>249</v>
      </c>
      <c r="M551" t="s">
        <v>79</v>
      </c>
      <c r="N551" t="s">
        <v>80</v>
      </c>
      <c r="O551">
        <v>0</v>
      </c>
      <c r="P551">
        <v>-4.75</v>
      </c>
      <c r="Q551">
        <v>-3.5</v>
      </c>
      <c r="R551">
        <v>4.75</v>
      </c>
      <c r="S551">
        <v>3</v>
      </c>
      <c r="T551">
        <v>-13.5</v>
      </c>
      <c r="U551">
        <v>2.5499999999999998</v>
      </c>
      <c r="V551">
        <v>-6.75</v>
      </c>
      <c r="W551" t="str">
        <f t="shared" si="17"/>
        <v>g115,5</v>
      </c>
      <c r="X551" s="1" t="s">
        <v>314</v>
      </c>
      <c r="Y551" s="2" t="str">
        <f>IF(AND(ISBLANK(X551),OR(NOT(ISBLANK(Z551)),NOT(ISBLANK(AA551)))),#N/A,
IF(ISBLANK(X551),"",
IF(AND(NOT(ISERROR(VLOOKUP(X551,MonsterTable!$A:$B,MATCH(MonsterTable!$B$1,MonsterTable!$A$1:$B$1,0),0))),OR(ISBLANK(Z551),ISBLANK(AA551))),#N/A,
IFERROR(VLOOKUP(X551,MonsterTable!$A:$B,MATCH(MonsterTable!$B$1,MonsterTable!$A$1:$B$1,0),0),
IF(OR(NOT(ISBLANK(Z551)),ISBLANK(AA551)),#N/A,
IF(X551="empty","empty",
VLOOKUP(X551,MonsterGroupTable!$A:$A,1,0)))))))</f>
        <v>g115</v>
      </c>
      <c r="AA551">
        <v>5</v>
      </c>
      <c r="AF551" s="2" t="str">
        <f>IF(AND(ISBLANK(AE551),OR(NOT(ISBLANK(AG551)),NOT(ISBLANK(AH551)))),#N/A,
IF(ISBLANK(AE551),"",
IF(AND(NOT(ISERROR(VLOOKUP(AE551,MonsterTable!$A:$B,MATCH(MonsterTable!$B$1,MonsterTable!$A$1:$B$1,0),0))),OR(ISBLANK(AG551),ISBLANK(AH551))),#N/A,
IFERROR(VLOOKUP(AE551,MonsterTable!$A:$B,MATCH(MonsterTable!$B$1,MonsterTable!$A$1:$B$1,0),0),
IF(OR(NOT(ISBLANK(AG551)),ISBLANK(AH551)),#N/A,
IF(AE551="empty","empty",
VLOOKUP(AE551,MonsterGroupTable!$A:$A,1,0)))))))</f>
        <v/>
      </c>
      <c r="AM551" s="2" t="str">
        <f>IF(AND(ISBLANK(AL551),OR(NOT(ISBLANK(AN551)),NOT(ISBLANK(AO551)))),#N/A,
IF(ISBLANK(AL551),"",
IF(AND(NOT(ISERROR(VLOOKUP(AL551,MonsterTable!$A:$B,MATCH(MonsterTable!$B$1,MonsterTable!$A$1:$B$1,0),0))),OR(ISBLANK(AN551),ISBLANK(AO551))),#N/A,
IFERROR(VLOOKUP(AL551,MonsterTable!$A:$B,MATCH(MonsterTable!$B$1,MonsterTable!$A$1:$B$1,0),0),
IF(OR(NOT(ISBLANK(AN551)),ISBLANK(AO551)),#N/A,
IF(AL551="empty","empty",
VLOOKUP(AL551,MonsterGroupTable!$A:$A,1,0)))))))</f>
        <v/>
      </c>
      <c r="AT551" s="2" t="str">
        <f>IF(AND(ISBLANK(AS551),OR(NOT(ISBLANK(AU551)),NOT(ISBLANK(AV551)))),#N/A,
IF(ISBLANK(AS551),"",
IF(AND(NOT(ISERROR(VLOOKUP(AS551,MonsterTable!$A:$B,MATCH(MonsterTable!$B$1,MonsterTable!$A$1:$B$1,0),0))),OR(ISBLANK(AU551),ISBLANK(AV551))),#N/A,
IFERROR(VLOOKUP(AS551,MonsterTable!$A:$B,MATCH(MonsterTable!$B$1,MonsterTable!$A$1:$B$1,0),0),
IF(OR(NOT(ISBLANK(AU551)),ISBLANK(AV551)),#N/A,
IF(AS551="empty","empty",
VLOOKUP(AS551,MonsterGroupTable!$A:$A,1,0)))))))</f>
        <v/>
      </c>
      <c r="BA551" s="2" t="str">
        <f>IF(AND(ISBLANK(AZ551),OR(NOT(ISBLANK(BB551)),NOT(ISBLANK(BC551)))),#N/A,
IF(ISBLANK(AZ551),"",
IF(AND(NOT(ISERROR(VLOOKUP(AZ551,MonsterTable!$A:$B,MATCH(MonsterTable!$B$1,MonsterTable!$A$1:$B$1,0),0))),OR(ISBLANK(BB551),ISBLANK(BC551))),#N/A,
IFERROR(VLOOKUP(AZ551,MonsterTable!$A:$B,MATCH(MonsterTable!$B$1,MonsterTable!$A$1:$B$1,0),0),
IF(OR(NOT(ISBLANK(BB551)),ISBLANK(BC551)),#N/A,
IF(AZ551="empty","empty",
VLOOKUP(AZ551,MonsterGroupTable!$A:$A,1,0)))))))</f>
        <v/>
      </c>
      <c r="BH551" s="2" t="str">
        <f>IF(AND(ISBLANK(BG551),OR(NOT(ISBLANK(BI551)),NOT(ISBLANK(BJ551)))),#N/A,
IF(ISBLANK(BG551),"",
IF(AND(NOT(ISERROR(VLOOKUP(BG551,MonsterTable!$A:$B,MATCH(MonsterTable!$B$1,MonsterTable!$A$1:$B$1,0),0))),OR(ISBLANK(BI551),ISBLANK(BJ551))),#N/A,
IFERROR(VLOOKUP(BG551,MonsterTable!$A:$B,MATCH(MonsterTable!$B$1,MonsterTable!$A$1:$B$1,0),0),
IF(OR(NOT(ISBLANK(BI551)),ISBLANK(BJ551)),#N/A,
IF(BG551="empty","empty",
VLOOKUP(BG551,MonsterGroupTable!$A:$A,1,0)))))))</f>
        <v/>
      </c>
      <c r="BO551" s="2" t="str">
        <f>IF(AND(ISBLANK(BN551),OR(NOT(ISBLANK(BP551)),NOT(ISBLANK(BQ551)))),#N/A,
IF(ISBLANK(BN551),"",
IF(AND(NOT(ISERROR(VLOOKUP(BN551,MonsterTable!$A:$B,MATCH(MonsterTable!$B$1,MonsterTable!$A$1:$B$1,0),0))),OR(ISBLANK(BP551),ISBLANK(BQ551))),#N/A,
IFERROR(VLOOKUP(BN551,MonsterTable!$A:$B,MATCH(MonsterTable!$B$1,MonsterTable!$A$1:$B$1,0),0),
IF(OR(NOT(ISBLANK(BP551)),ISBLANK(BQ551)),#N/A,
IF(BN551="empty","empty",
VLOOKUP(BN551,MonsterGroupTable!$A:$A,1,0)))))))</f>
        <v/>
      </c>
      <c r="BV551" s="2" t="str">
        <f>IF(AND(ISBLANK(BU551),OR(NOT(ISBLANK(BW551)),NOT(ISBLANK(BX551)))),#N/A,
IF(ISBLANK(BU551),"",
IF(AND(NOT(ISERROR(VLOOKUP(BU551,MonsterTable!$A:$B,MATCH(MonsterTable!$B$1,MonsterTable!$A$1:$B$1,0),0))),OR(ISBLANK(BW551),ISBLANK(BX551))),#N/A,
IFERROR(VLOOKUP(BU551,MonsterTable!$A:$B,MATCH(MonsterTable!$B$1,MonsterTable!$A$1:$B$1,0),0),
IF(OR(NOT(ISBLANK(BW551)),ISBLANK(BX551)),#N/A,
IF(BU551="empty","empty",
VLOOKUP(BU551,MonsterGroupTable!$A:$A,1,0)))))))</f>
        <v/>
      </c>
      <c r="CC551" s="2" t="str">
        <f>IF(AND(ISBLANK(CB551),OR(NOT(ISBLANK(CD551)),NOT(ISBLANK(CE551)))),#N/A,
IF(ISBLANK(CB551),"",
IF(AND(NOT(ISERROR(VLOOKUP(CB551,MonsterTable!$A:$B,MATCH(MonsterTable!$B$1,MonsterTable!$A$1:$B$1,0),0))),OR(ISBLANK(CD551),ISBLANK(CE551))),#N/A,
IFERROR(VLOOKUP(CB551,MonsterTable!$A:$B,MATCH(MonsterTable!$B$1,MonsterTable!$A$1:$B$1,0),0),
IF(OR(NOT(ISBLANK(CD551)),ISBLANK(CE551)),#N/A,
IF(CB551="empty","empty",
VLOOKUP(CB551,MonsterGroupTable!$A:$A,1,0)))))))</f>
        <v/>
      </c>
      <c r="CJ551" s="2" t="str">
        <f>IF(AND(ISBLANK(CI551),OR(NOT(ISBLANK(CK551)),NOT(ISBLANK(CL551)))),#N/A,
IF(ISBLANK(CI551),"",
IF(AND(NOT(ISERROR(VLOOKUP(CI551,MonsterTable!$A:$B,MATCH(MonsterTable!$B$1,MonsterTable!$A$1:$B$1,0),0))),OR(ISBLANK(CK551),ISBLANK(CL551))),#N/A,
IFERROR(VLOOKUP(CI551,MonsterTable!$A:$B,MATCH(MonsterTable!$B$1,MonsterTable!$A$1:$B$1,0),0),
IF(OR(NOT(ISBLANK(CK551)),ISBLANK(CL551)),#N/A,
IF(CI551="empty","empty",
VLOOKUP(CI551,MonsterGroupTable!$A:$A,1,0)))))))</f>
        <v/>
      </c>
    </row>
    <row r="552" spans="1:88">
      <c r="A552">
        <v>10551</v>
      </c>
      <c r="B552">
        <f t="shared" si="16"/>
        <v>1.1000000000000001</v>
      </c>
      <c r="C552">
        <f t="shared" si="16"/>
        <v>1.1000000000000001</v>
      </c>
      <c r="F552">
        <v>2160</v>
      </c>
      <c r="G552">
        <v>67011</v>
      </c>
      <c r="H552">
        <v>0</v>
      </c>
      <c r="I552">
        <v>0</v>
      </c>
      <c r="J552">
        <v>0</v>
      </c>
      <c r="K552" t="s">
        <v>28</v>
      </c>
      <c r="L552" t="s">
        <v>251</v>
      </c>
      <c r="M552" t="s">
        <v>79</v>
      </c>
      <c r="N552" t="s">
        <v>80</v>
      </c>
      <c r="O552">
        <v>0</v>
      </c>
      <c r="P552">
        <v>-4.75</v>
      </c>
      <c r="Q552">
        <v>-3.5</v>
      </c>
      <c r="R552">
        <v>4.75</v>
      </c>
      <c r="S552">
        <v>3</v>
      </c>
      <c r="T552">
        <v>-13.5</v>
      </c>
      <c r="U552">
        <v>2.5499999999999998</v>
      </c>
      <c r="V552">
        <v>-6.75</v>
      </c>
      <c r="W552" t="str">
        <f t="shared" si="17"/>
        <v>g116,5</v>
      </c>
      <c r="X552" s="1" t="s">
        <v>315</v>
      </c>
      <c r="Y552" s="2" t="str">
        <f>IF(AND(ISBLANK(X552),OR(NOT(ISBLANK(Z552)),NOT(ISBLANK(AA552)))),#N/A,
IF(ISBLANK(X552),"",
IF(AND(NOT(ISERROR(VLOOKUP(X552,MonsterTable!$A:$B,MATCH(MonsterTable!$B$1,MonsterTable!$A$1:$B$1,0),0))),OR(ISBLANK(Z552),ISBLANK(AA552))),#N/A,
IFERROR(VLOOKUP(X552,MonsterTable!$A:$B,MATCH(MonsterTable!$B$1,MonsterTable!$A$1:$B$1,0),0),
IF(OR(NOT(ISBLANK(Z552)),ISBLANK(AA552)),#N/A,
IF(X552="empty","empty",
VLOOKUP(X552,MonsterGroupTable!$A:$A,1,0)))))))</f>
        <v>g116</v>
      </c>
      <c r="AA552">
        <v>5</v>
      </c>
      <c r="AF552" s="2" t="str">
        <f>IF(AND(ISBLANK(AE552),OR(NOT(ISBLANK(AG552)),NOT(ISBLANK(AH552)))),#N/A,
IF(ISBLANK(AE552),"",
IF(AND(NOT(ISERROR(VLOOKUP(AE552,MonsterTable!$A:$B,MATCH(MonsterTable!$B$1,MonsterTable!$A$1:$B$1,0),0))),OR(ISBLANK(AG552),ISBLANK(AH552))),#N/A,
IFERROR(VLOOKUP(AE552,MonsterTable!$A:$B,MATCH(MonsterTable!$B$1,MonsterTable!$A$1:$B$1,0),0),
IF(OR(NOT(ISBLANK(AG552)),ISBLANK(AH552)),#N/A,
IF(AE552="empty","empty",
VLOOKUP(AE552,MonsterGroupTable!$A:$A,1,0)))))))</f>
        <v/>
      </c>
      <c r="AM552" s="2" t="str">
        <f>IF(AND(ISBLANK(AL552),OR(NOT(ISBLANK(AN552)),NOT(ISBLANK(AO552)))),#N/A,
IF(ISBLANK(AL552),"",
IF(AND(NOT(ISERROR(VLOOKUP(AL552,MonsterTable!$A:$B,MATCH(MonsterTable!$B$1,MonsterTable!$A$1:$B$1,0),0))),OR(ISBLANK(AN552),ISBLANK(AO552))),#N/A,
IFERROR(VLOOKUP(AL552,MonsterTable!$A:$B,MATCH(MonsterTable!$B$1,MonsterTable!$A$1:$B$1,0),0),
IF(OR(NOT(ISBLANK(AN552)),ISBLANK(AO552)),#N/A,
IF(AL552="empty","empty",
VLOOKUP(AL552,MonsterGroupTable!$A:$A,1,0)))))))</f>
        <v/>
      </c>
      <c r="AT552" s="2" t="str">
        <f>IF(AND(ISBLANK(AS552),OR(NOT(ISBLANK(AU552)),NOT(ISBLANK(AV552)))),#N/A,
IF(ISBLANK(AS552),"",
IF(AND(NOT(ISERROR(VLOOKUP(AS552,MonsterTable!$A:$B,MATCH(MonsterTable!$B$1,MonsterTable!$A$1:$B$1,0),0))),OR(ISBLANK(AU552),ISBLANK(AV552))),#N/A,
IFERROR(VLOOKUP(AS552,MonsterTable!$A:$B,MATCH(MonsterTable!$B$1,MonsterTable!$A$1:$B$1,0),0),
IF(OR(NOT(ISBLANK(AU552)),ISBLANK(AV552)),#N/A,
IF(AS552="empty","empty",
VLOOKUP(AS552,MonsterGroupTable!$A:$A,1,0)))))))</f>
        <v/>
      </c>
      <c r="BA552" s="2" t="str">
        <f>IF(AND(ISBLANK(AZ552),OR(NOT(ISBLANK(BB552)),NOT(ISBLANK(BC552)))),#N/A,
IF(ISBLANK(AZ552),"",
IF(AND(NOT(ISERROR(VLOOKUP(AZ552,MonsterTable!$A:$B,MATCH(MonsterTable!$B$1,MonsterTable!$A$1:$B$1,0),0))),OR(ISBLANK(BB552),ISBLANK(BC552))),#N/A,
IFERROR(VLOOKUP(AZ552,MonsterTable!$A:$B,MATCH(MonsterTable!$B$1,MonsterTable!$A$1:$B$1,0),0),
IF(OR(NOT(ISBLANK(BB552)),ISBLANK(BC552)),#N/A,
IF(AZ552="empty","empty",
VLOOKUP(AZ552,MonsterGroupTable!$A:$A,1,0)))))))</f>
        <v/>
      </c>
      <c r="BH552" s="2" t="str">
        <f>IF(AND(ISBLANK(BG552),OR(NOT(ISBLANK(BI552)),NOT(ISBLANK(BJ552)))),#N/A,
IF(ISBLANK(BG552),"",
IF(AND(NOT(ISERROR(VLOOKUP(BG552,MonsterTable!$A:$B,MATCH(MonsterTable!$B$1,MonsterTable!$A$1:$B$1,0),0))),OR(ISBLANK(BI552),ISBLANK(BJ552))),#N/A,
IFERROR(VLOOKUP(BG552,MonsterTable!$A:$B,MATCH(MonsterTable!$B$1,MonsterTable!$A$1:$B$1,0),0),
IF(OR(NOT(ISBLANK(BI552)),ISBLANK(BJ552)),#N/A,
IF(BG552="empty","empty",
VLOOKUP(BG552,MonsterGroupTable!$A:$A,1,0)))))))</f>
        <v/>
      </c>
      <c r="BO552" s="2" t="str">
        <f>IF(AND(ISBLANK(BN552),OR(NOT(ISBLANK(BP552)),NOT(ISBLANK(BQ552)))),#N/A,
IF(ISBLANK(BN552),"",
IF(AND(NOT(ISERROR(VLOOKUP(BN552,MonsterTable!$A:$B,MATCH(MonsterTable!$B$1,MonsterTable!$A$1:$B$1,0),0))),OR(ISBLANK(BP552),ISBLANK(BQ552))),#N/A,
IFERROR(VLOOKUP(BN552,MonsterTable!$A:$B,MATCH(MonsterTable!$B$1,MonsterTable!$A$1:$B$1,0),0),
IF(OR(NOT(ISBLANK(BP552)),ISBLANK(BQ552)),#N/A,
IF(BN552="empty","empty",
VLOOKUP(BN552,MonsterGroupTable!$A:$A,1,0)))))))</f>
        <v/>
      </c>
      <c r="BV552" s="2" t="str">
        <f>IF(AND(ISBLANK(BU552),OR(NOT(ISBLANK(BW552)),NOT(ISBLANK(BX552)))),#N/A,
IF(ISBLANK(BU552),"",
IF(AND(NOT(ISERROR(VLOOKUP(BU552,MonsterTable!$A:$B,MATCH(MonsterTable!$B$1,MonsterTable!$A$1:$B$1,0),0))),OR(ISBLANK(BW552),ISBLANK(BX552))),#N/A,
IFERROR(VLOOKUP(BU552,MonsterTable!$A:$B,MATCH(MonsterTable!$B$1,MonsterTable!$A$1:$B$1,0),0),
IF(OR(NOT(ISBLANK(BW552)),ISBLANK(BX552)),#N/A,
IF(BU552="empty","empty",
VLOOKUP(BU552,MonsterGroupTable!$A:$A,1,0)))))))</f>
        <v/>
      </c>
      <c r="CC552" s="2" t="str">
        <f>IF(AND(ISBLANK(CB552),OR(NOT(ISBLANK(CD552)),NOT(ISBLANK(CE552)))),#N/A,
IF(ISBLANK(CB552),"",
IF(AND(NOT(ISERROR(VLOOKUP(CB552,MonsterTable!$A:$B,MATCH(MonsterTable!$B$1,MonsterTable!$A$1:$B$1,0),0))),OR(ISBLANK(CD552),ISBLANK(CE552))),#N/A,
IFERROR(VLOOKUP(CB552,MonsterTable!$A:$B,MATCH(MonsterTable!$B$1,MonsterTable!$A$1:$B$1,0),0),
IF(OR(NOT(ISBLANK(CD552)),ISBLANK(CE552)),#N/A,
IF(CB552="empty","empty",
VLOOKUP(CB552,MonsterGroupTable!$A:$A,1,0)))))))</f>
        <v/>
      </c>
      <c r="CJ552" s="2" t="str">
        <f>IF(AND(ISBLANK(CI552),OR(NOT(ISBLANK(CK552)),NOT(ISBLANK(CL552)))),#N/A,
IF(ISBLANK(CI552),"",
IF(AND(NOT(ISERROR(VLOOKUP(CI552,MonsterTable!$A:$B,MATCH(MonsterTable!$B$1,MonsterTable!$A$1:$B$1,0),0))),OR(ISBLANK(CK552),ISBLANK(CL552))),#N/A,
IFERROR(VLOOKUP(CI552,MonsterTable!$A:$B,MATCH(MonsterTable!$B$1,MonsterTable!$A$1:$B$1,0),0),
IF(OR(NOT(ISBLANK(CK552)),ISBLANK(CL552)),#N/A,
IF(CI552="empty","empty",
VLOOKUP(CI552,MonsterGroupTable!$A:$A,1,0)))))))</f>
        <v/>
      </c>
    </row>
    <row r="553" spans="1:88">
      <c r="A553">
        <v>10552</v>
      </c>
      <c r="B553">
        <f t="shared" si="16"/>
        <v>1.1000000000000001</v>
      </c>
      <c r="C553">
        <f t="shared" si="16"/>
        <v>1.1000000000000001</v>
      </c>
      <c r="F553">
        <v>2160</v>
      </c>
      <c r="G553">
        <v>67335</v>
      </c>
      <c r="H553">
        <v>0</v>
      </c>
      <c r="I553">
        <v>0</v>
      </c>
      <c r="J553">
        <v>0</v>
      </c>
      <c r="K553" t="s">
        <v>28</v>
      </c>
      <c r="L553" t="s">
        <v>251</v>
      </c>
      <c r="M553" t="s">
        <v>79</v>
      </c>
      <c r="N553" t="s">
        <v>80</v>
      </c>
      <c r="O553">
        <v>0</v>
      </c>
      <c r="P553">
        <v>-4.75</v>
      </c>
      <c r="Q553">
        <v>-3.5</v>
      </c>
      <c r="R553">
        <v>4.75</v>
      </c>
      <c r="S553">
        <v>3</v>
      </c>
      <c r="T553">
        <v>-13.5</v>
      </c>
      <c r="U553">
        <v>2.5499999999999998</v>
      </c>
      <c r="V553">
        <v>-6.75</v>
      </c>
      <c r="W553" t="str">
        <f t="shared" si="17"/>
        <v>g116,5</v>
      </c>
      <c r="X553" s="1" t="s">
        <v>315</v>
      </c>
      <c r="Y553" s="2" t="str">
        <f>IF(AND(ISBLANK(X553),OR(NOT(ISBLANK(Z553)),NOT(ISBLANK(AA553)))),#N/A,
IF(ISBLANK(X553),"",
IF(AND(NOT(ISERROR(VLOOKUP(X553,MonsterTable!$A:$B,MATCH(MonsterTable!$B$1,MonsterTable!$A$1:$B$1,0),0))),OR(ISBLANK(Z553),ISBLANK(AA553))),#N/A,
IFERROR(VLOOKUP(X553,MonsterTable!$A:$B,MATCH(MonsterTable!$B$1,MonsterTable!$A$1:$B$1,0),0),
IF(OR(NOT(ISBLANK(Z553)),ISBLANK(AA553)),#N/A,
IF(X553="empty","empty",
VLOOKUP(X553,MonsterGroupTable!$A:$A,1,0)))))))</f>
        <v>g116</v>
      </c>
      <c r="AA553">
        <v>5</v>
      </c>
      <c r="AF553" s="2" t="str">
        <f>IF(AND(ISBLANK(AE553),OR(NOT(ISBLANK(AG553)),NOT(ISBLANK(AH553)))),#N/A,
IF(ISBLANK(AE553),"",
IF(AND(NOT(ISERROR(VLOOKUP(AE553,MonsterTable!$A:$B,MATCH(MonsterTable!$B$1,MonsterTable!$A$1:$B$1,0),0))),OR(ISBLANK(AG553),ISBLANK(AH553))),#N/A,
IFERROR(VLOOKUP(AE553,MonsterTable!$A:$B,MATCH(MonsterTable!$B$1,MonsterTable!$A$1:$B$1,0),0),
IF(OR(NOT(ISBLANK(AG553)),ISBLANK(AH553)),#N/A,
IF(AE553="empty","empty",
VLOOKUP(AE553,MonsterGroupTable!$A:$A,1,0)))))))</f>
        <v/>
      </c>
      <c r="AM553" s="2" t="str">
        <f>IF(AND(ISBLANK(AL553),OR(NOT(ISBLANK(AN553)),NOT(ISBLANK(AO553)))),#N/A,
IF(ISBLANK(AL553),"",
IF(AND(NOT(ISERROR(VLOOKUP(AL553,MonsterTable!$A:$B,MATCH(MonsterTable!$B$1,MonsterTable!$A$1:$B$1,0),0))),OR(ISBLANK(AN553),ISBLANK(AO553))),#N/A,
IFERROR(VLOOKUP(AL553,MonsterTable!$A:$B,MATCH(MonsterTable!$B$1,MonsterTable!$A$1:$B$1,0),0),
IF(OR(NOT(ISBLANK(AN553)),ISBLANK(AO553)),#N/A,
IF(AL553="empty","empty",
VLOOKUP(AL553,MonsterGroupTable!$A:$A,1,0)))))))</f>
        <v/>
      </c>
      <c r="AT553" s="2" t="str">
        <f>IF(AND(ISBLANK(AS553),OR(NOT(ISBLANK(AU553)),NOT(ISBLANK(AV553)))),#N/A,
IF(ISBLANK(AS553),"",
IF(AND(NOT(ISERROR(VLOOKUP(AS553,MonsterTable!$A:$B,MATCH(MonsterTable!$B$1,MonsterTable!$A$1:$B$1,0),0))),OR(ISBLANK(AU553),ISBLANK(AV553))),#N/A,
IFERROR(VLOOKUP(AS553,MonsterTable!$A:$B,MATCH(MonsterTable!$B$1,MonsterTable!$A$1:$B$1,0),0),
IF(OR(NOT(ISBLANK(AU553)),ISBLANK(AV553)),#N/A,
IF(AS553="empty","empty",
VLOOKUP(AS553,MonsterGroupTable!$A:$A,1,0)))))))</f>
        <v/>
      </c>
      <c r="BA553" s="2" t="str">
        <f>IF(AND(ISBLANK(AZ553),OR(NOT(ISBLANK(BB553)),NOT(ISBLANK(BC553)))),#N/A,
IF(ISBLANK(AZ553),"",
IF(AND(NOT(ISERROR(VLOOKUP(AZ553,MonsterTable!$A:$B,MATCH(MonsterTable!$B$1,MonsterTable!$A$1:$B$1,0),0))),OR(ISBLANK(BB553),ISBLANK(BC553))),#N/A,
IFERROR(VLOOKUP(AZ553,MonsterTable!$A:$B,MATCH(MonsterTable!$B$1,MonsterTable!$A$1:$B$1,0),0),
IF(OR(NOT(ISBLANK(BB553)),ISBLANK(BC553)),#N/A,
IF(AZ553="empty","empty",
VLOOKUP(AZ553,MonsterGroupTable!$A:$A,1,0)))))))</f>
        <v/>
      </c>
      <c r="BH553" s="2" t="str">
        <f>IF(AND(ISBLANK(BG553),OR(NOT(ISBLANK(BI553)),NOT(ISBLANK(BJ553)))),#N/A,
IF(ISBLANK(BG553),"",
IF(AND(NOT(ISERROR(VLOOKUP(BG553,MonsterTable!$A:$B,MATCH(MonsterTable!$B$1,MonsterTable!$A$1:$B$1,0),0))),OR(ISBLANK(BI553),ISBLANK(BJ553))),#N/A,
IFERROR(VLOOKUP(BG553,MonsterTable!$A:$B,MATCH(MonsterTable!$B$1,MonsterTable!$A$1:$B$1,0),0),
IF(OR(NOT(ISBLANK(BI553)),ISBLANK(BJ553)),#N/A,
IF(BG553="empty","empty",
VLOOKUP(BG553,MonsterGroupTable!$A:$A,1,0)))))))</f>
        <v/>
      </c>
      <c r="BO553" s="2" t="str">
        <f>IF(AND(ISBLANK(BN553),OR(NOT(ISBLANK(BP553)),NOT(ISBLANK(BQ553)))),#N/A,
IF(ISBLANK(BN553),"",
IF(AND(NOT(ISERROR(VLOOKUP(BN553,MonsterTable!$A:$B,MATCH(MonsterTable!$B$1,MonsterTable!$A$1:$B$1,0),0))),OR(ISBLANK(BP553),ISBLANK(BQ553))),#N/A,
IFERROR(VLOOKUP(BN553,MonsterTable!$A:$B,MATCH(MonsterTable!$B$1,MonsterTable!$A$1:$B$1,0),0),
IF(OR(NOT(ISBLANK(BP553)),ISBLANK(BQ553)),#N/A,
IF(BN553="empty","empty",
VLOOKUP(BN553,MonsterGroupTable!$A:$A,1,0)))))))</f>
        <v/>
      </c>
      <c r="BV553" s="2" t="str">
        <f>IF(AND(ISBLANK(BU553),OR(NOT(ISBLANK(BW553)),NOT(ISBLANK(BX553)))),#N/A,
IF(ISBLANK(BU553),"",
IF(AND(NOT(ISERROR(VLOOKUP(BU553,MonsterTable!$A:$B,MATCH(MonsterTable!$B$1,MonsterTable!$A$1:$B$1,0),0))),OR(ISBLANK(BW553),ISBLANK(BX553))),#N/A,
IFERROR(VLOOKUP(BU553,MonsterTable!$A:$B,MATCH(MonsterTable!$B$1,MonsterTable!$A$1:$B$1,0),0),
IF(OR(NOT(ISBLANK(BW553)),ISBLANK(BX553)),#N/A,
IF(BU553="empty","empty",
VLOOKUP(BU553,MonsterGroupTable!$A:$A,1,0)))))))</f>
        <v/>
      </c>
      <c r="CC553" s="2" t="str">
        <f>IF(AND(ISBLANK(CB553),OR(NOT(ISBLANK(CD553)),NOT(ISBLANK(CE553)))),#N/A,
IF(ISBLANK(CB553),"",
IF(AND(NOT(ISERROR(VLOOKUP(CB553,MonsterTable!$A:$B,MATCH(MonsterTable!$B$1,MonsterTable!$A$1:$B$1,0),0))),OR(ISBLANK(CD553),ISBLANK(CE553))),#N/A,
IFERROR(VLOOKUP(CB553,MonsterTable!$A:$B,MATCH(MonsterTable!$B$1,MonsterTable!$A$1:$B$1,0),0),
IF(OR(NOT(ISBLANK(CD553)),ISBLANK(CE553)),#N/A,
IF(CB553="empty","empty",
VLOOKUP(CB553,MonsterGroupTable!$A:$A,1,0)))))))</f>
        <v/>
      </c>
      <c r="CJ553" s="2" t="str">
        <f>IF(AND(ISBLANK(CI553),OR(NOT(ISBLANK(CK553)),NOT(ISBLANK(CL553)))),#N/A,
IF(ISBLANK(CI553),"",
IF(AND(NOT(ISERROR(VLOOKUP(CI553,MonsterTable!$A:$B,MATCH(MonsterTable!$B$1,MonsterTable!$A$1:$B$1,0),0))),OR(ISBLANK(CK553),ISBLANK(CL553))),#N/A,
IFERROR(VLOOKUP(CI553,MonsterTable!$A:$B,MATCH(MonsterTable!$B$1,MonsterTable!$A$1:$B$1,0),0),
IF(OR(NOT(ISBLANK(CK553)),ISBLANK(CL553)),#N/A,
IF(CI553="empty","empty",
VLOOKUP(CI553,MonsterGroupTable!$A:$A,1,0)))))))</f>
        <v/>
      </c>
    </row>
    <row r="554" spans="1:88">
      <c r="A554">
        <v>10553</v>
      </c>
      <c r="B554">
        <f t="shared" si="16"/>
        <v>1.1000000000000001</v>
      </c>
      <c r="C554">
        <f t="shared" si="16"/>
        <v>1.1000000000000001</v>
      </c>
      <c r="F554">
        <v>2160</v>
      </c>
      <c r="G554">
        <v>67659</v>
      </c>
      <c r="H554">
        <v>0</v>
      </c>
      <c r="I554">
        <v>0</v>
      </c>
      <c r="J554">
        <v>0</v>
      </c>
      <c r="K554" t="s">
        <v>28</v>
      </c>
      <c r="L554" t="s">
        <v>251</v>
      </c>
      <c r="M554" t="s">
        <v>79</v>
      </c>
      <c r="N554" t="s">
        <v>80</v>
      </c>
      <c r="O554">
        <v>0</v>
      </c>
      <c r="P554">
        <v>-4.75</v>
      </c>
      <c r="Q554">
        <v>-3.5</v>
      </c>
      <c r="R554">
        <v>4.75</v>
      </c>
      <c r="S554">
        <v>3</v>
      </c>
      <c r="T554">
        <v>-13.5</v>
      </c>
      <c r="U554">
        <v>2.5499999999999998</v>
      </c>
      <c r="V554">
        <v>-6.75</v>
      </c>
      <c r="W554" t="str">
        <f t="shared" si="17"/>
        <v>g116,5</v>
      </c>
      <c r="X554" s="1" t="s">
        <v>315</v>
      </c>
      <c r="Y554" s="2" t="str">
        <f>IF(AND(ISBLANK(X554),OR(NOT(ISBLANK(Z554)),NOT(ISBLANK(AA554)))),#N/A,
IF(ISBLANK(X554),"",
IF(AND(NOT(ISERROR(VLOOKUP(X554,MonsterTable!$A:$B,MATCH(MonsterTable!$B$1,MonsterTable!$A$1:$B$1,0),0))),OR(ISBLANK(Z554),ISBLANK(AA554))),#N/A,
IFERROR(VLOOKUP(X554,MonsterTable!$A:$B,MATCH(MonsterTable!$B$1,MonsterTable!$A$1:$B$1,0),0),
IF(OR(NOT(ISBLANK(Z554)),ISBLANK(AA554)),#N/A,
IF(X554="empty","empty",
VLOOKUP(X554,MonsterGroupTable!$A:$A,1,0)))))))</f>
        <v>g116</v>
      </c>
      <c r="AA554">
        <v>5</v>
      </c>
      <c r="AF554" s="2" t="str">
        <f>IF(AND(ISBLANK(AE554),OR(NOT(ISBLANK(AG554)),NOT(ISBLANK(AH554)))),#N/A,
IF(ISBLANK(AE554),"",
IF(AND(NOT(ISERROR(VLOOKUP(AE554,MonsterTable!$A:$B,MATCH(MonsterTable!$B$1,MonsterTable!$A$1:$B$1,0),0))),OR(ISBLANK(AG554),ISBLANK(AH554))),#N/A,
IFERROR(VLOOKUP(AE554,MonsterTable!$A:$B,MATCH(MonsterTable!$B$1,MonsterTable!$A$1:$B$1,0),0),
IF(OR(NOT(ISBLANK(AG554)),ISBLANK(AH554)),#N/A,
IF(AE554="empty","empty",
VLOOKUP(AE554,MonsterGroupTable!$A:$A,1,0)))))))</f>
        <v/>
      </c>
      <c r="AM554" s="2" t="str">
        <f>IF(AND(ISBLANK(AL554),OR(NOT(ISBLANK(AN554)),NOT(ISBLANK(AO554)))),#N/A,
IF(ISBLANK(AL554),"",
IF(AND(NOT(ISERROR(VLOOKUP(AL554,MonsterTable!$A:$B,MATCH(MonsterTable!$B$1,MonsterTable!$A$1:$B$1,0),0))),OR(ISBLANK(AN554),ISBLANK(AO554))),#N/A,
IFERROR(VLOOKUP(AL554,MonsterTable!$A:$B,MATCH(MonsterTable!$B$1,MonsterTable!$A$1:$B$1,0),0),
IF(OR(NOT(ISBLANK(AN554)),ISBLANK(AO554)),#N/A,
IF(AL554="empty","empty",
VLOOKUP(AL554,MonsterGroupTable!$A:$A,1,0)))))))</f>
        <v/>
      </c>
      <c r="AT554" s="2" t="str">
        <f>IF(AND(ISBLANK(AS554),OR(NOT(ISBLANK(AU554)),NOT(ISBLANK(AV554)))),#N/A,
IF(ISBLANK(AS554),"",
IF(AND(NOT(ISERROR(VLOOKUP(AS554,MonsterTable!$A:$B,MATCH(MonsterTable!$B$1,MonsterTable!$A$1:$B$1,0),0))),OR(ISBLANK(AU554),ISBLANK(AV554))),#N/A,
IFERROR(VLOOKUP(AS554,MonsterTable!$A:$B,MATCH(MonsterTable!$B$1,MonsterTable!$A$1:$B$1,0),0),
IF(OR(NOT(ISBLANK(AU554)),ISBLANK(AV554)),#N/A,
IF(AS554="empty","empty",
VLOOKUP(AS554,MonsterGroupTable!$A:$A,1,0)))))))</f>
        <v/>
      </c>
      <c r="BA554" s="2" t="str">
        <f>IF(AND(ISBLANK(AZ554),OR(NOT(ISBLANK(BB554)),NOT(ISBLANK(BC554)))),#N/A,
IF(ISBLANK(AZ554),"",
IF(AND(NOT(ISERROR(VLOOKUP(AZ554,MonsterTable!$A:$B,MATCH(MonsterTable!$B$1,MonsterTable!$A$1:$B$1,0),0))),OR(ISBLANK(BB554),ISBLANK(BC554))),#N/A,
IFERROR(VLOOKUP(AZ554,MonsterTable!$A:$B,MATCH(MonsterTable!$B$1,MonsterTable!$A$1:$B$1,0),0),
IF(OR(NOT(ISBLANK(BB554)),ISBLANK(BC554)),#N/A,
IF(AZ554="empty","empty",
VLOOKUP(AZ554,MonsterGroupTable!$A:$A,1,0)))))))</f>
        <v/>
      </c>
      <c r="BH554" s="2" t="str">
        <f>IF(AND(ISBLANK(BG554),OR(NOT(ISBLANK(BI554)),NOT(ISBLANK(BJ554)))),#N/A,
IF(ISBLANK(BG554),"",
IF(AND(NOT(ISERROR(VLOOKUP(BG554,MonsterTable!$A:$B,MATCH(MonsterTable!$B$1,MonsterTable!$A$1:$B$1,0),0))),OR(ISBLANK(BI554),ISBLANK(BJ554))),#N/A,
IFERROR(VLOOKUP(BG554,MonsterTable!$A:$B,MATCH(MonsterTable!$B$1,MonsterTable!$A$1:$B$1,0),0),
IF(OR(NOT(ISBLANK(BI554)),ISBLANK(BJ554)),#N/A,
IF(BG554="empty","empty",
VLOOKUP(BG554,MonsterGroupTable!$A:$A,1,0)))))))</f>
        <v/>
      </c>
      <c r="BO554" s="2" t="str">
        <f>IF(AND(ISBLANK(BN554),OR(NOT(ISBLANK(BP554)),NOT(ISBLANK(BQ554)))),#N/A,
IF(ISBLANK(BN554),"",
IF(AND(NOT(ISERROR(VLOOKUP(BN554,MonsterTable!$A:$B,MATCH(MonsterTable!$B$1,MonsterTable!$A$1:$B$1,0),0))),OR(ISBLANK(BP554),ISBLANK(BQ554))),#N/A,
IFERROR(VLOOKUP(BN554,MonsterTable!$A:$B,MATCH(MonsterTable!$B$1,MonsterTable!$A$1:$B$1,0),0),
IF(OR(NOT(ISBLANK(BP554)),ISBLANK(BQ554)),#N/A,
IF(BN554="empty","empty",
VLOOKUP(BN554,MonsterGroupTable!$A:$A,1,0)))))))</f>
        <v/>
      </c>
      <c r="BV554" s="2" t="str">
        <f>IF(AND(ISBLANK(BU554),OR(NOT(ISBLANK(BW554)),NOT(ISBLANK(BX554)))),#N/A,
IF(ISBLANK(BU554),"",
IF(AND(NOT(ISERROR(VLOOKUP(BU554,MonsterTable!$A:$B,MATCH(MonsterTable!$B$1,MonsterTable!$A$1:$B$1,0),0))),OR(ISBLANK(BW554),ISBLANK(BX554))),#N/A,
IFERROR(VLOOKUP(BU554,MonsterTable!$A:$B,MATCH(MonsterTable!$B$1,MonsterTable!$A$1:$B$1,0),0),
IF(OR(NOT(ISBLANK(BW554)),ISBLANK(BX554)),#N/A,
IF(BU554="empty","empty",
VLOOKUP(BU554,MonsterGroupTable!$A:$A,1,0)))))))</f>
        <v/>
      </c>
      <c r="CC554" s="2" t="str">
        <f>IF(AND(ISBLANK(CB554),OR(NOT(ISBLANK(CD554)),NOT(ISBLANK(CE554)))),#N/A,
IF(ISBLANK(CB554),"",
IF(AND(NOT(ISERROR(VLOOKUP(CB554,MonsterTable!$A:$B,MATCH(MonsterTable!$B$1,MonsterTable!$A$1:$B$1,0),0))),OR(ISBLANK(CD554),ISBLANK(CE554))),#N/A,
IFERROR(VLOOKUP(CB554,MonsterTable!$A:$B,MATCH(MonsterTable!$B$1,MonsterTable!$A$1:$B$1,0),0),
IF(OR(NOT(ISBLANK(CD554)),ISBLANK(CE554)),#N/A,
IF(CB554="empty","empty",
VLOOKUP(CB554,MonsterGroupTable!$A:$A,1,0)))))))</f>
        <v/>
      </c>
      <c r="CJ554" s="2" t="str">
        <f>IF(AND(ISBLANK(CI554),OR(NOT(ISBLANK(CK554)),NOT(ISBLANK(CL554)))),#N/A,
IF(ISBLANK(CI554),"",
IF(AND(NOT(ISERROR(VLOOKUP(CI554,MonsterTable!$A:$B,MATCH(MonsterTable!$B$1,MonsterTable!$A$1:$B$1,0),0))),OR(ISBLANK(CK554),ISBLANK(CL554))),#N/A,
IFERROR(VLOOKUP(CI554,MonsterTable!$A:$B,MATCH(MonsterTable!$B$1,MonsterTable!$A$1:$B$1,0),0),
IF(OR(NOT(ISBLANK(CK554)),ISBLANK(CL554)),#N/A,
IF(CI554="empty","empty",
VLOOKUP(CI554,MonsterGroupTable!$A:$A,1,0)))))))</f>
        <v/>
      </c>
    </row>
    <row r="555" spans="1:88">
      <c r="A555">
        <v>10554</v>
      </c>
      <c r="B555">
        <f t="shared" si="16"/>
        <v>1.1000000000000001</v>
      </c>
      <c r="C555">
        <f t="shared" si="16"/>
        <v>1.1000000000000001</v>
      </c>
      <c r="F555">
        <v>2160</v>
      </c>
      <c r="G555">
        <v>67983</v>
      </c>
      <c r="H555">
        <v>0</v>
      </c>
      <c r="I555">
        <v>0</v>
      </c>
      <c r="J555">
        <v>0</v>
      </c>
      <c r="K555" t="s">
        <v>28</v>
      </c>
      <c r="L555" t="s">
        <v>251</v>
      </c>
      <c r="M555" t="s">
        <v>79</v>
      </c>
      <c r="N555" t="s">
        <v>80</v>
      </c>
      <c r="O555">
        <v>0</v>
      </c>
      <c r="P555">
        <v>-4.75</v>
      </c>
      <c r="Q555">
        <v>-3.5</v>
      </c>
      <c r="R555">
        <v>4.75</v>
      </c>
      <c r="S555">
        <v>3</v>
      </c>
      <c r="T555">
        <v>-13.5</v>
      </c>
      <c r="U555">
        <v>2.5499999999999998</v>
      </c>
      <c r="V555">
        <v>-6.75</v>
      </c>
      <c r="W555" t="str">
        <f t="shared" si="17"/>
        <v>g116,5</v>
      </c>
      <c r="X555" s="1" t="s">
        <v>315</v>
      </c>
      <c r="Y555" s="2" t="str">
        <f>IF(AND(ISBLANK(X555),OR(NOT(ISBLANK(Z555)),NOT(ISBLANK(AA555)))),#N/A,
IF(ISBLANK(X555),"",
IF(AND(NOT(ISERROR(VLOOKUP(X555,MonsterTable!$A:$B,MATCH(MonsterTable!$B$1,MonsterTable!$A$1:$B$1,0),0))),OR(ISBLANK(Z555),ISBLANK(AA555))),#N/A,
IFERROR(VLOOKUP(X555,MonsterTable!$A:$B,MATCH(MonsterTable!$B$1,MonsterTable!$A$1:$B$1,0),0),
IF(OR(NOT(ISBLANK(Z555)),ISBLANK(AA555)),#N/A,
IF(X555="empty","empty",
VLOOKUP(X555,MonsterGroupTable!$A:$A,1,0)))))))</f>
        <v>g116</v>
      </c>
      <c r="AA555">
        <v>5</v>
      </c>
      <c r="AF555" s="2" t="str">
        <f>IF(AND(ISBLANK(AE555),OR(NOT(ISBLANK(AG555)),NOT(ISBLANK(AH555)))),#N/A,
IF(ISBLANK(AE555),"",
IF(AND(NOT(ISERROR(VLOOKUP(AE555,MonsterTable!$A:$B,MATCH(MonsterTable!$B$1,MonsterTable!$A$1:$B$1,0),0))),OR(ISBLANK(AG555),ISBLANK(AH555))),#N/A,
IFERROR(VLOOKUP(AE555,MonsterTable!$A:$B,MATCH(MonsterTable!$B$1,MonsterTable!$A$1:$B$1,0),0),
IF(OR(NOT(ISBLANK(AG555)),ISBLANK(AH555)),#N/A,
IF(AE555="empty","empty",
VLOOKUP(AE555,MonsterGroupTable!$A:$A,1,0)))))))</f>
        <v/>
      </c>
      <c r="AM555" s="2" t="str">
        <f>IF(AND(ISBLANK(AL555),OR(NOT(ISBLANK(AN555)),NOT(ISBLANK(AO555)))),#N/A,
IF(ISBLANK(AL555),"",
IF(AND(NOT(ISERROR(VLOOKUP(AL555,MonsterTable!$A:$B,MATCH(MonsterTable!$B$1,MonsterTable!$A$1:$B$1,0),0))),OR(ISBLANK(AN555),ISBLANK(AO555))),#N/A,
IFERROR(VLOOKUP(AL555,MonsterTable!$A:$B,MATCH(MonsterTable!$B$1,MonsterTable!$A$1:$B$1,0),0),
IF(OR(NOT(ISBLANK(AN555)),ISBLANK(AO555)),#N/A,
IF(AL555="empty","empty",
VLOOKUP(AL555,MonsterGroupTable!$A:$A,1,0)))))))</f>
        <v/>
      </c>
      <c r="AT555" s="2" t="str">
        <f>IF(AND(ISBLANK(AS555),OR(NOT(ISBLANK(AU555)),NOT(ISBLANK(AV555)))),#N/A,
IF(ISBLANK(AS555),"",
IF(AND(NOT(ISERROR(VLOOKUP(AS555,MonsterTable!$A:$B,MATCH(MonsterTable!$B$1,MonsterTable!$A$1:$B$1,0),0))),OR(ISBLANK(AU555),ISBLANK(AV555))),#N/A,
IFERROR(VLOOKUP(AS555,MonsterTable!$A:$B,MATCH(MonsterTable!$B$1,MonsterTable!$A$1:$B$1,0),0),
IF(OR(NOT(ISBLANK(AU555)),ISBLANK(AV555)),#N/A,
IF(AS555="empty","empty",
VLOOKUP(AS555,MonsterGroupTable!$A:$A,1,0)))))))</f>
        <v/>
      </c>
      <c r="BA555" s="2" t="str">
        <f>IF(AND(ISBLANK(AZ555),OR(NOT(ISBLANK(BB555)),NOT(ISBLANK(BC555)))),#N/A,
IF(ISBLANK(AZ555),"",
IF(AND(NOT(ISERROR(VLOOKUP(AZ555,MonsterTable!$A:$B,MATCH(MonsterTable!$B$1,MonsterTable!$A$1:$B$1,0),0))),OR(ISBLANK(BB555),ISBLANK(BC555))),#N/A,
IFERROR(VLOOKUP(AZ555,MonsterTable!$A:$B,MATCH(MonsterTable!$B$1,MonsterTable!$A$1:$B$1,0),0),
IF(OR(NOT(ISBLANK(BB555)),ISBLANK(BC555)),#N/A,
IF(AZ555="empty","empty",
VLOOKUP(AZ555,MonsterGroupTable!$A:$A,1,0)))))))</f>
        <v/>
      </c>
      <c r="BH555" s="2" t="str">
        <f>IF(AND(ISBLANK(BG555),OR(NOT(ISBLANK(BI555)),NOT(ISBLANK(BJ555)))),#N/A,
IF(ISBLANK(BG555),"",
IF(AND(NOT(ISERROR(VLOOKUP(BG555,MonsterTable!$A:$B,MATCH(MonsterTable!$B$1,MonsterTable!$A$1:$B$1,0),0))),OR(ISBLANK(BI555),ISBLANK(BJ555))),#N/A,
IFERROR(VLOOKUP(BG555,MonsterTable!$A:$B,MATCH(MonsterTable!$B$1,MonsterTable!$A$1:$B$1,0),0),
IF(OR(NOT(ISBLANK(BI555)),ISBLANK(BJ555)),#N/A,
IF(BG555="empty","empty",
VLOOKUP(BG555,MonsterGroupTable!$A:$A,1,0)))))))</f>
        <v/>
      </c>
      <c r="BO555" s="2" t="str">
        <f>IF(AND(ISBLANK(BN555),OR(NOT(ISBLANK(BP555)),NOT(ISBLANK(BQ555)))),#N/A,
IF(ISBLANK(BN555),"",
IF(AND(NOT(ISERROR(VLOOKUP(BN555,MonsterTable!$A:$B,MATCH(MonsterTable!$B$1,MonsterTable!$A$1:$B$1,0),0))),OR(ISBLANK(BP555),ISBLANK(BQ555))),#N/A,
IFERROR(VLOOKUP(BN555,MonsterTable!$A:$B,MATCH(MonsterTable!$B$1,MonsterTable!$A$1:$B$1,0),0),
IF(OR(NOT(ISBLANK(BP555)),ISBLANK(BQ555)),#N/A,
IF(BN555="empty","empty",
VLOOKUP(BN555,MonsterGroupTable!$A:$A,1,0)))))))</f>
        <v/>
      </c>
      <c r="BV555" s="2" t="str">
        <f>IF(AND(ISBLANK(BU555),OR(NOT(ISBLANK(BW555)),NOT(ISBLANK(BX555)))),#N/A,
IF(ISBLANK(BU555),"",
IF(AND(NOT(ISERROR(VLOOKUP(BU555,MonsterTable!$A:$B,MATCH(MonsterTable!$B$1,MonsterTable!$A$1:$B$1,0),0))),OR(ISBLANK(BW555),ISBLANK(BX555))),#N/A,
IFERROR(VLOOKUP(BU555,MonsterTable!$A:$B,MATCH(MonsterTable!$B$1,MonsterTable!$A$1:$B$1,0),0),
IF(OR(NOT(ISBLANK(BW555)),ISBLANK(BX555)),#N/A,
IF(BU555="empty","empty",
VLOOKUP(BU555,MonsterGroupTable!$A:$A,1,0)))))))</f>
        <v/>
      </c>
      <c r="CC555" s="2" t="str">
        <f>IF(AND(ISBLANK(CB555),OR(NOT(ISBLANK(CD555)),NOT(ISBLANK(CE555)))),#N/A,
IF(ISBLANK(CB555),"",
IF(AND(NOT(ISERROR(VLOOKUP(CB555,MonsterTable!$A:$B,MATCH(MonsterTable!$B$1,MonsterTable!$A$1:$B$1,0),0))),OR(ISBLANK(CD555),ISBLANK(CE555))),#N/A,
IFERROR(VLOOKUP(CB555,MonsterTable!$A:$B,MATCH(MonsterTable!$B$1,MonsterTable!$A$1:$B$1,0),0),
IF(OR(NOT(ISBLANK(CD555)),ISBLANK(CE555)),#N/A,
IF(CB555="empty","empty",
VLOOKUP(CB555,MonsterGroupTable!$A:$A,1,0)))))))</f>
        <v/>
      </c>
      <c r="CJ555" s="2" t="str">
        <f>IF(AND(ISBLANK(CI555),OR(NOT(ISBLANK(CK555)),NOT(ISBLANK(CL555)))),#N/A,
IF(ISBLANK(CI555),"",
IF(AND(NOT(ISERROR(VLOOKUP(CI555,MonsterTable!$A:$B,MATCH(MonsterTable!$B$1,MonsterTable!$A$1:$B$1,0),0))),OR(ISBLANK(CK555),ISBLANK(CL555))),#N/A,
IFERROR(VLOOKUP(CI555,MonsterTable!$A:$B,MATCH(MonsterTable!$B$1,MonsterTable!$A$1:$B$1,0),0),
IF(OR(NOT(ISBLANK(CK555)),ISBLANK(CL555)),#N/A,
IF(CI555="empty","empty",
VLOOKUP(CI555,MonsterGroupTable!$A:$A,1,0)))))))</f>
        <v/>
      </c>
    </row>
    <row r="556" spans="1:88">
      <c r="A556">
        <v>10555</v>
      </c>
      <c r="B556">
        <f t="shared" si="16"/>
        <v>1.1000000000000001</v>
      </c>
      <c r="C556">
        <f t="shared" si="16"/>
        <v>1.1000000000000001</v>
      </c>
      <c r="F556">
        <v>2160</v>
      </c>
      <c r="G556">
        <v>68307</v>
      </c>
      <c r="H556">
        <v>0</v>
      </c>
      <c r="I556">
        <v>0</v>
      </c>
      <c r="J556">
        <v>0</v>
      </c>
      <c r="K556" t="s">
        <v>28</v>
      </c>
      <c r="L556" t="s">
        <v>251</v>
      </c>
      <c r="M556" t="s">
        <v>79</v>
      </c>
      <c r="N556" t="s">
        <v>80</v>
      </c>
      <c r="O556">
        <v>0</v>
      </c>
      <c r="P556">
        <v>-4.75</v>
      </c>
      <c r="Q556">
        <v>-3.5</v>
      </c>
      <c r="R556">
        <v>4.75</v>
      </c>
      <c r="S556">
        <v>3</v>
      </c>
      <c r="T556">
        <v>-13.5</v>
      </c>
      <c r="U556">
        <v>2.5499999999999998</v>
      </c>
      <c r="V556">
        <v>-6.75</v>
      </c>
      <c r="W556" t="str">
        <f t="shared" si="17"/>
        <v>g116,5</v>
      </c>
      <c r="X556" s="1" t="s">
        <v>315</v>
      </c>
      <c r="Y556" s="2" t="str">
        <f>IF(AND(ISBLANK(X556),OR(NOT(ISBLANK(Z556)),NOT(ISBLANK(AA556)))),#N/A,
IF(ISBLANK(X556),"",
IF(AND(NOT(ISERROR(VLOOKUP(X556,MonsterTable!$A:$B,MATCH(MonsterTable!$B$1,MonsterTable!$A$1:$B$1,0),0))),OR(ISBLANK(Z556),ISBLANK(AA556))),#N/A,
IFERROR(VLOOKUP(X556,MonsterTable!$A:$B,MATCH(MonsterTable!$B$1,MonsterTable!$A$1:$B$1,0),0),
IF(OR(NOT(ISBLANK(Z556)),ISBLANK(AA556)),#N/A,
IF(X556="empty","empty",
VLOOKUP(X556,MonsterGroupTable!$A:$A,1,0)))))))</f>
        <v>g116</v>
      </c>
      <c r="AA556">
        <v>5</v>
      </c>
      <c r="AF556" s="2" t="str">
        <f>IF(AND(ISBLANK(AE556),OR(NOT(ISBLANK(AG556)),NOT(ISBLANK(AH556)))),#N/A,
IF(ISBLANK(AE556),"",
IF(AND(NOT(ISERROR(VLOOKUP(AE556,MonsterTable!$A:$B,MATCH(MonsterTable!$B$1,MonsterTable!$A$1:$B$1,0),0))),OR(ISBLANK(AG556),ISBLANK(AH556))),#N/A,
IFERROR(VLOOKUP(AE556,MonsterTable!$A:$B,MATCH(MonsterTable!$B$1,MonsterTable!$A$1:$B$1,0),0),
IF(OR(NOT(ISBLANK(AG556)),ISBLANK(AH556)),#N/A,
IF(AE556="empty","empty",
VLOOKUP(AE556,MonsterGroupTable!$A:$A,1,0)))))))</f>
        <v/>
      </c>
      <c r="AM556" s="2" t="str">
        <f>IF(AND(ISBLANK(AL556),OR(NOT(ISBLANK(AN556)),NOT(ISBLANK(AO556)))),#N/A,
IF(ISBLANK(AL556),"",
IF(AND(NOT(ISERROR(VLOOKUP(AL556,MonsterTable!$A:$B,MATCH(MonsterTable!$B$1,MonsterTable!$A$1:$B$1,0),0))),OR(ISBLANK(AN556),ISBLANK(AO556))),#N/A,
IFERROR(VLOOKUP(AL556,MonsterTable!$A:$B,MATCH(MonsterTable!$B$1,MonsterTable!$A$1:$B$1,0),0),
IF(OR(NOT(ISBLANK(AN556)),ISBLANK(AO556)),#N/A,
IF(AL556="empty","empty",
VLOOKUP(AL556,MonsterGroupTable!$A:$A,1,0)))))))</f>
        <v/>
      </c>
      <c r="AT556" s="2" t="str">
        <f>IF(AND(ISBLANK(AS556),OR(NOT(ISBLANK(AU556)),NOT(ISBLANK(AV556)))),#N/A,
IF(ISBLANK(AS556),"",
IF(AND(NOT(ISERROR(VLOOKUP(AS556,MonsterTable!$A:$B,MATCH(MonsterTable!$B$1,MonsterTable!$A$1:$B$1,0),0))),OR(ISBLANK(AU556),ISBLANK(AV556))),#N/A,
IFERROR(VLOOKUP(AS556,MonsterTable!$A:$B,MATCH(MonsterTable!$B$1,MonsterTable!$A$1:$B$1,0),0),
IF(OR(NOT(ISBLANK(AU556)),ISBLANK(AV556)),#N/A,
IF(AS556="empty","empty",
VLOOKUP(AS556,MonsterGroupTable!$A:$A,1,0)))))))</f>
        <v/>
      </c>
      <c r="BA556" s="2" t="str">
        <f>IF(AND(ISBLANK(AZ556),OR(NOT(ISBLANK(BB556)),NOT(ISBLANK(BC556)))),#N/A,
IF(ISBLANK(AZ556),"",
IF(AND(NOT(ISERROR(VLOOKUP(AZ556,MonsterTable!$A:$B,MATCH(MonsterTable!$B$1,MonsterTable!$A$1:$B$1,0),0))),OR(ISBLANK(BB556),ISBLANK(BC556))),#N/A,
IFERROR(VLOOKUP(AZ556,MonsterTable!$A:$B,MATCH(MonsterTable!$B$1,MonsterTable!$A$1:$B$1,0),0),
IF(OR(NOT(ISBLANK(BB556)),ISBLANK(BC556)),#N/A,
IF(AZ556="empty","empty",
VLOOKUP(AZ556,MonsterGroupTable!$A:$A,1,0)))))))</f>
        <v/>
      </c>
      <c r="BH556" s="2" t="str">
        <f>IF(AND(ISBLANK(BG556),OR(NOT(ISBLANK(BI556)),NOT(ISBLANK(BJ556)))),#N/A,
IF(ISBLANK(BG556),"",
IF(AND(NOT(ISERROR(VLOOKUP(BG556,MonsterTable!$A:$B,MATCH(MonsterTable!$B$1,MonsterTable!$A$1:$B$1,0),0))),OR(ISBLANK(BI556),ISBLANK(BJ556))),#N/A,
IFERROR(VLOOKUP(BG556,MonsterTable!$A:$B,MATCH(MonsterTable!$B$1,MonsterTable!$A$1:$B$1,0),0),
IF(OR(NOT(ISBLANK(BI556)),ISBLANK(BJ556)),#N/A,
IF(BG556="empty","empty",
VLOOKUP(BG556,MonsterGroupTable!$A:$A,1,0)))))))</f>
        <v/>
      </c>
      <c r="BO556" s="2" t="str">
        <f>IF(AND(ISBLANK(BN556),OR(NOT(ISBLANK(BP556)),NOT(ISBLANK(BQ556)))),#N/A,
IF(ISBLANK(BN556),"",
IF(AND(NOT(ISERROR(VLOOKUP(BN556,MonsterTable!$A:$B,MATCH(MonsterTable!$B$1,MonsterTable!$A$1:$B$1,0),0))),OR(ISBLANK(BP556),ISBLANK(BQ556))),#N/A,
IFERROR(VLOOKUP(BN556,MonsterTable!$A:$B,MATCH(MonsterTable!$B$1,MonsterTable!$A$1:$B$1,0),0),
IF(OR(NOT(ISBLANK(BP556)),ISBLANK(BQ556)),#N/A,
IF(BN556="empty","empty",
VLOOKUP(BN556,MonsterGroupTable!$A:$A,1,0)))))))</f>
        <v/>
      </c>
      <c r="BV556" s="2" t="str">
        <f>IF(AND(ISBLANK(BU556),OR(NOT(ISBLANK(BW556)),NOT(ISBLANK(BX556)))),#N/A,
IF(ISBLANK(BU556),"",
IF(AND(NOT(ISERROR(VLOOKUP(BU556,MonsterTable!$A:$B,MATCH(MonsterTable!$B$1,MonsterTable!$A$1:$B$1,0),0))),OR(ISBLANK(BW556),ISBLANK(BX556))),#N/A,
IFERROR(VLOOKUP(BU556,MonsterTable!$A:$B,MATCH(MonsterTable!$B$1,MonsterTable!$A$1:$B$1,0),0),
IF(OR(NOT(ISBLANK(BW556)),ISBLANK(BX556)),#N/A,
IF(BU556="empty","empty",
VLOOKUP(BU556,MonsterGroupTable!$A:$A,1,0)))))))</f>
        <v/>
      </c>
      <c r="CC556" s="2" t="str">
        <f>IF(AND(ISBLANK(CB556),OR(NOT(ISBLANK(CD556)),NOT(ISBLANK(CE556)))),#N/A,
IF(ISBLANK(CB556),"",
IF(AND(NOT(ISERROR(VLOOKUP(CB556,MonsterTable!$A:$B,MATCH(MonsterTable!$B$1,MonsterTable!$A$1:$B$1,0),0))),OR(ISBLANK(CD556),ISBLANK(CE556))),#N/A,
IFERROR(VLOOKUP(CB556,MonsterTable!$A:$B,MATCH(MonsterTable!$B$1,MonsterTable!$A$1:$B$1,0),0),
IF(OR(NOT(ISBLANK(CD556)),ISBLANK(CE556)),#N/A,
IF(CB556="empty","empty",
VLOOKUP(CB556,MonsterGroupTable!$A:$A,1,0)))))))</f>
        <v/>
      </c>
      <c r="CJ556" s="2" t="str">
        <f>IF(AND(ISBLANK(CI556),OR(NOT(ISBLANK(CK556)),NOT(ISBLANK(CL556)))),#N/A,
IF(ISBLANK(CI556),"",
IF(AND(NOT(ISERROR(VLOOKUP(CI556,MonsterTable!$A:$B,MATCH(MonsterTable!$B$1,MonsterTable!$A$1:$B$1,0),0))),OR(ISBLANK(CK556),ISBLANK(CL556))),#N/A,
IFERROR(VLOOKUP(CI556,MonsterTable!$A:$B,MATCH(MonsterTable!$B$1,MonsterTable!$A$1:$B$1,0),0),
IF(OR(NOT(ISBLANK(CK556)),ISBLANK(CL556)),#N/A,
IF(CI556="empty","empty",
VLOOKUP(CI556,MonsterGroupTable!$A:$A,1,0)))))))</f>
        <v/>
      </c>
    </row>
    <row r="557" spans="1:88">
      <c r="A557">
        <v>10556</v>
      </c>
      <c r="B557">
        <f t="shared" si="16"/>
        <v>1.1000000000000001</v>
      </c>
      <c r="C557">
        <f t="shared" si="16"/>
        <v>1.1000000000000001</v>
      </c>
      <c r="F557">
        <v>2160</v>
      </c>
      <c r="G557">
        <v>68631</v>
      </c>
      <c r="H557">
        <v>0</v>
      </c>
      <c r="I557">
        <v>0</v>
      </c>
      <c r="J557">
        <v>0</v>
      </c>
      <c r="K557" t="s">
        <v>28</v>
      </c>
      <c r="L557" t="s">
        <v>251</v>
      </c>
      <c r="M557" t="s">
        <v>79</v>
      </c>
      <c r="N557" t="s">
        <v>80</v>
      </c>
      <c r="O557">
        <v>0</v>
      </c>
      <c r="P557">
        <v>-4.75</v>
      </c>
      <c r="Q557">
        <v>-3.5</v>
      </c>
      <c r="R557">
        <v>4.75</v>
      </c>
      <c r="S557">
        <v>3</v>
      </c>
      <c r="T557">
        <v>-13.5</v>
      </c>
      <c r="U557">
        <v>2.5499999999999998</v>
      </c>
      <c r="V557">
        <v>-6.75</v>
      </c>
      <c r="W557" t="str">
        <f t="shared" si="17"/>
        <v>g116,5</v>
      </c>
      <c r="X557" s="1" t="s">
        <v>315</v>
      </c>
      <c r="Y557" s="2" t="str">
        <f>IF(AND(ISBLANK(X557),OR(NOT(ISBLANK(Z557)),NOT(ISBLANK(AA557)))),#N/A,
IF(ISBLANK(X557),"",
IF(AND(NOT(ISERROR(VLOOKUP(X557,MonsterTable!$A:$B,MATCH(MonsterTable!$B$1,MonsterTable!$A$1:$B$1,0),0))),OR(ISBLANK(Z557),ISBLANK(AA557))),#N/A,
IFERROR(VLOOKUP(X557,MonsterTable!$A:$B,MATCH(MonsterTable!$B$1,MonsterTable!$A$1:$B$1,0),0),
IF(OR(NOT(ISBLANK(Z557)),ISBLANK(AA557)),#N/A,
IF(X557="empty","empty",
VLOOKUP(X557,MonsterGroupTable!$A:$A,1,0)))))))</f>
        <v>g116</v>
      </c>
      <c r="AA557">
        <v>5</v>
      </c>
      <c r="AF557" s="2" t="str">
        <f>IF(AND(ISBLANK(AE557),OR(NOT(ISBLANK(AG557)),NOT(ISBLANK(AH557)))),#N/A,
IF(ISBLANK(AE557),"",
IF(AND(NOT(ISERROR(VLOOKUP(AE557,MonsterTable!$A:$B,MATCH(MonsterTable!$B$1,MonsterTable!$A$1:$B$1,0),0))),OR(ISBLANK(AG557),ISBLANK(AH557))),#N/A,
IFERROR(VLOOKUP(AE557,MonsterTable!$A:$B,MATCH(MonsterTable!$B$1,MonsterTable!$A$1:$B$1,0),0),
IF(OR(NOT(ISBLANK(AG557)),ISBLANK(AH557)),#N/A,
IF(AE557="empty","empty",
VLOOKUP(AE557,MonsterGroupTable!$A:$A,1,0)))))))</f>
        <v/>
      </c>
      <c r="AM557" s="2" t="str">
        <f>IF(AND(ISBLANK(AL557),OR(NOT(ISBLANK(AN557)),NOT(ISBLANK(AO557)))),#N/A,
IF(ISBLANK(AL557),"",
IF(AND(NOT(ISERROR(VLOOKUP(AL557,MonsterTable!$A:$B,MATCH(MonsterTable!$B$1,MonsterTable!$A$1:$B$1,0),0))),OR(ISBLANK(AN557),ISBLANK(AO557))),#N/A,
IFERROR(VLOOKUP(AL557,MonsterTable!$A:$B,MATCH(MonsterTable!$B$1,MonsterTable!$A$1:$B$1,0),0),
IF(OR(NOT(ISBLANK(AN557)),ISBLANK(AO557)),#N/A,
IF(AL557="empty","empty",
VLOOKUP(AL557,MonsterGroupTable!$A:$A,1,0)))))))</f>
        <v/>
      </c>
      <c r="AT557" s="2" t="str">
        <f>IF(AND(ISBLANK(AS557),OR(NOT(ISBLANK(AU557)),NOT(ISBLANK(AV557)))),#N/A,
IF(ISBLANK(AS557),"",
IF(AND(NOT(ISERROR(VLOOKUP(AS557,MonsterTable!$A:$B,MATCH(MonsterTable!$B$1,MonsterTable!$A$1:$B$1,0),0))),OR(ISBLANK(AU557),ISBLANK(AV557))),#N/A,
IFERROR(VLOOKUP(AS557,MonsterTable!$A:$B,MATCH(MonsterTable!$B$1,MonsterTable!$A$1:$B$1,0),0),
IF(OR(NOT(ISBLANK(AU557)),ISBLANK(AV557)),#N/A,
IF(AS557="empty","empty",
VLOOKUP(AS557,MonsterGroupTable!$A:$A,1,0)))))))</f>
        <v/>
      </c>
      <c r="BA557" s="2" t="str">
        <f>IF(AND(ISBLANK(AZ557),OR(NOT(ISBLANK(BB557)),NOT(ISBLANK(BC557)))),#N/A,
IF(ISBLANK(AZ557),"",
IF(AND(NOT(ISERROR(VLOOKUP(AZ557,MonsterTable!$A:$B,MATCH(MonsterTable!$B$1,MonsterTable!$A$1:$B$1,0),0))),OR(ISBLANK(BB557),ISBLANK(BC557))),#N/A,
IFERROR(VLOOKUP(AZ557,MonsterTable!$A:$B,MATCH(MonsterTable!$B$1,MonsterTable!$A$1:$B$1,0),0),
IF(OR(NOT(ISBLANK(BB557)),ISBLANK(BC557)),#N/A,
IF(AZ557="empty","empty",
VLOOKUP(AZ557,MonsterGroupTable!$A:$A,1,0)))))))</f>
        <v/>
      </c>
      <c r="BH557" s="2" t="str">
        <f>IF(AND(ISBLANK(BG557),OR(NOT(ISBLANK(BI557)),NOT(ISBLANK(BJ557)))),#N/A,
IF(ISBLANK(BG557),"",
IF(AND(NOT(ISERROR(VLOOKUP(BG557,MonsterTable!$A:$B,MATCH(MonsterTable!$B$1,MonsterTable!$A$1:$B$1,0),0))),OR(ISBLANK(BI557),ISBLANK(BJ557))),#N/A,
IFERROR(VLOOKUP(BG557,MonsterTable!$A:$B,MATCH(MonsterTable!$B$1,MonsterTable!$A$1:$B$1,0),0),
IF(OR(NOT(ISBLANK(BI557)),ISBLANK(BJ557)),#N/A,
IF(BG557="empty","empty",
VLOOKUP(BG557,MonsterGroupTable!$A:$A,1,0)))))))</f>
        <v/>
      </c>
      <c r="BO557" s="2" t="str">
        <f>IF(AND(ISBLANK(BN557),OR(NOT(ISBLANK(BP557)),NOT(ISBLANK(BQ557)))),#N/A,
IF(ISBLANK(BN557),"",
IF(AND(NOT(ISERROR(VLOOKUP(BN557,MonsterTable!$A:$B,MATCH(MonsterTable!$B$1,MonsterTable!$A$1:$B$1,0),0))),OR(ISBLANK(BP557),ISBLANK(BQ557))),#N/A,
IFERROR(VLOOKUP(BN557,MonsterTable!$A:$B,MATCH(MonsterTable!$B$1,MonsterTable!$A$1:$B$1,0),0),
IF(OR(NOT(ISBLANK(BP557)),ISBLANK(BQ557)),#N/A,
IF(BN557="empty","empty",
VLOOKUP(BN557,MonsterGroupTable!$A:$A,1,0)))))))</f>
        <v/>
      </c>
      <c r="BV557" s="2" t="str">
        <f>IF(AND(ISBLANK(BU557),OR(NOT(ISBLANK(BW557)),NOT(ISBLANK(BX557)))),#N/A,
IF(ISBLANK(BU557),"",
IF(AND(NOT(ISERROR(VLOOKUP(BU557,MonsterTable!$A:$B,MATCH(MonsterTable!$B$1,MonsterTable!$A$1:$B$1,0),0))),OR(ISBLANK(BW557),ISBLANK(BX557))),#N/A,
IFERROR(VLOOKUP(BU557,MonsterTable!$A:$B,MATCH(MonsterTable!$B$1,MonsterTable!$A$1:$B$1,0),0),
IF(OR(NOT(ISBLANK(BW557)),ISBLANK(BX557)),#N/A,
IF(BU557="empty","empty",
VLOOKUP(BU557,MonsterGroupTable!$A:$A,1,0)))))))</f>
        <v/>
      </c>
      <c r="CC557" s="2" t="str">
        <f>IF(AND(ISBLANK(CB557),OR(NOT(ISBLANK(CD557)),NOT(ISBLANK(CE557)))),#N/A,
IF(ISBLANK(CB557),"",
IF(AND(NOT(ISERROR(VLOOKUP(CB557,MonsterTable!$A:$B,MATCH(MonsterTable!$B$1,MonsterTable!$A$1:$B$1,0),0))),OR(ISBLANK(CD557),ISBLANK(CE557))),#N/A,
IFERROR(VLOOKUP(CB557,MonsterTable!$A:$B,MATCH(MonsterTable!$B$1,MonsterTable!$A$1:$B$1,0),0),
IF(OR(NOT(ISBLANK(CD557)),ISBLANK(CE557)),#N/A,
IF(CB557="empty","empty",
VLOOKUP(CB557,MonsterGroupTable!$A:$A,1,0)))))))</f>
        <v/>
      </c>
      <c r="CJ557" s="2" t="str">
        <f>IF(AND(ISBLANK(CI557),OR(NOT(ISBLANK(CK557)),NOT(ISBLANK(CL557)))),#N/A,
IF(ISBLANK(CI557),"",
IF(AND(NOT(ISERROR(VLOOKUP(CI557,MonsterTable!$A:$B,MATCH(MonsterTable!$B$1,MonsterTable!$A$1:$B$1,0),0))),OR(ISBLANK(CK557),ISBLANK(CL557))),#N/A,
IFERROR(VLOOKUP(CI557,MonsterTable!$A:$B,MATCH(MonsterTable!$B$1,MonsterTable!$A$1:$B$1,0),0),
IF(OR(NOT(ISBLANK(CK557)),ISBLANK(CL557)),#N/A,
IF(CI557="empty","empty",
VLOOKUP(CI557,MonsterGroupTable!$A:$A,1,0)))))))</f>
        <v/>
      </c>
    </row>
    <row r="558" spans="1:88">
      <c r="A558">
        <v>10557</v>
      </c>
      <c r="B558">
        <f t="shared" si="16"/>
        <v>1.1000000000000001</v>
      </c>
      <c r="C558">
        <f t="shared" si="16"/>
        <v>1.1000000000000001</v>
      </c>
      <c r="F558">
        <v>2160</v>
      </c>
      <c r="G558">
        <v>68955</v>
      </c>
      <c r="H558">
        <v>0</v>
      </c>
      <c r="I558">
        <v>0</v>
      </c>
      <c r="J558">
        <v>0</v>
      </c>
      <c r="K558" t="s">
        <v>28</v>
      </c>
      <c r="L558" t="s">
        <v>251</v>
      </c>
      <c r="M558" t="s">
        <v>79</v>
      </c>
      <c r="N558" t="s">
        <v>80</v>
      </c>
      <c r="O558">
        <v>0</v>
      </c>
      <c r="P558">
        <v>-4.75</v>
      </c>
      <c r="Q558">
        <v>-3.5</v>
      </c>
      <c r="R558">
        <v>4.75</v>
      </c>
      <c r="S558">
        <v>3</v>
      </c>
      <c r="T558">
        <v>-13.5</v>
      </c>
      <c r="U558">
        <v>2.5499999999999998</v>
      </c>
      <c r="V558">
        <v>-6.75</v>
      </c>
      <c r="W558" t="str">
        <f t="shared" si="17"/>
        <v>g116,5</v>
      </c>
      <c r="X558" s="1" t="s">
        <v>315</v>
      </c>
      <c r="Y558" s="2" t="str">
        <f>IF(AND(ISBLANK(X558),OR(NOT(ISBLANK(Z558)),NOT(ISBLANK(AA558)))),#N/A,
IF(ISBLANK(X558),"",
IF(AND(NOT(ISERROR(VLOOKUP(X558,MonsterTable!$A:$B,MATCH(MonsterTable!$B$1,MonsterTable!$A$1:$B$1,0),0))),OR(ISBLANK(Z558),ISBLANK(AA558))),#N/A,
IFERROR(VLOOKUP(X558,MonsterTable!$A:$B,MATCH(MonsterTable!$B$1,MonsterTable!$A$1:$B$1,0),0),
IF(OR(NOT(ISBLANK(Z558)),ISBLANK(AA558)),#N/A,
IF(X558="empty","empty",
VLOOKUP(X558,MonsterGroupTable!$A:$A,1,0)))))))</f>
        <v>g116</v>
      </c>
      <c r="AA558">
        <v>5</v>
      </c>
      <c r="AF558" s="2" t="str">
        <f>IF(AND(ISBLANK(AE558),OR(NOT(ISBLANK(AG558)),NOT(ISBLANK(AH558)))),#N/A,
IF(ISBLANK(AE558),"",
IF(AND(NOT(ISERROR(VLOOKUP(AE558,MonsterTable!$A:$B,MATCH(MonsterTable!$B$1,MonsterTable!$A$1:$B$1,0),0))),OR(ISBLANK(AG558),ISBLANK(AH558))),#N/A,
IFERROR(VLOOKUP(AE558,MonsterTable!$A:$B,MATCH(MonsterTable!$B$1,MonsterTable!$A$1:$B$1,0),0),
IF(OR(NOT(ISBLANK(AG558)),ISBLANK(AH558)),#N/A,
IF(AE558="empty","empty",
VLOOKUP(AE558,MonsterGroupTable!$A:$A,1,0)))))))</f>
        <v/>
      </c>
      <c r="AM558" s="2" t="str">
        <f>IF(AND(ISBLANK(AL558),OR(NOT(ISBLANK(AN558)),NOT(ISBLANK(AO558)))),#N/A,
IF(ISBLANK(AL558),"",
IF(AND(NOT(ISERROR(VLOOKUP(AL558,MonsterTable!$A:$B,MATCH(MonsterTable!$B$1,MonsterTable!$A$1:$B$1,0),0))),OR(ISBLANK(AN558),ISBLANK(AO558))),#N/A,
IFERROR(VLOOKUP(AL558,MonsterTable!$A:$B,MATCH(MonsterTable!$B$1,MonsterTable!$A$1:$B$1,0),0),
IF(OR(NOT(ISBLANK(AN558)),ISBLANK(AO558)),#N/A,
IF(AL558="empty","empty",
VLOOKUP(AL558,MonsterGroupTable!$A:$A,1,0)))))))</f>
        <v/>
      </c>
      <c r="AT558" s="2" t="str">
        <f>IF(AND(ISBLANK(AS558),OR(NOT(ISBLANK(AU558)),NOT(ISBLANK(AV558)))),#N/A,
IF(ISBLANK(AS558),"",
IF(AND(NOT(ISERROR(VLOOKUP(AS558,MonsterTable!$A:$B,MATCH(MonsterTable!$B$1,MonsterTable!$A$1:$B$1,0),0))),OR(ISBLANK(AU558),ISBLANK(AV558))),#N/A,
IFERROR(VLOOKUP(AS558,MonsterTable!$A:$B,MATCH(MonsterTable!$B$1,MonsterTable!$A$1:$B$1,0),0),
IF(OR(NOT(ISBLANK(AU558)),ISBLANK(AV558)),#N/A,
IF(AS558="empty","empty",
VLOOKUP(AS558,MonsterGroupTable!$A:$A,1,0)))))))</f>
        <v/>
      </c>
      <c r="BA558" s="2" t="str">
        <f>IF(AND(ISBLANK(AZ558),OR(NOT(ISBLANK(BB558)),NOT(ISBLANK(BC558)))),#N/A,
IF(ISBLANK(AZ558),"",
IF(AND(NOT(ISERROR(VLOOKUP(AZ558,MonsterTable!$A:$B,MATCH(MonsterTable!$B$1,MonsterTable!$A$1:$B$1,0),0))),OR(ISBLANK(BB558),ISBLANK(BC558))),#N/A,
IFERROR(VLOOKUP(AZ558,MonsterTable!$A:$B,MATCH(MonsterTable!$B$1,MonsterTable!$A$1:$B$1,0),0),
IF(OR(NOT(ISBLANK(BB558)),ISBLANK(BC558)),#N/A,
IF(AZ558="empty","empty",
VLOOKUP(AZ558,MonsterGroupTable!$A:$A,1,0)))))))</f>
        <v/>
      </c>
      <c r="BH558" s="2" t="str">
        <f>IF(AND(ISBLANK(BG558),OR(NOT(ISBLANK(BI558)),NOT(ISBLANK(BJ558)))),#N/A,
IF(ISBLANK(BG558),"",
IF(AND(NOT(ISERROR(VLOOKUP(BG558,MonsterTable!$A:$B,MATCH(MonsterTable!$B$1,MonsterTable!$A$1:$B$1,0),0))),OR(ISBLANK(BI558),ISBLANK(BJ558))),#N/A,
IFERROR(VLOOKUP(BG558,MonsterTable!$A:$B,MATCH(MonsterTable!$B$1,MonsterTable!$A$1:$B$1,0),0),
IF(OR(NOT(ISBLANK(BI558)),ISBLANK(BJ558)),#N/A,
IF(BG558="empty","empty",
VLOOKUP(BG558,MonsterGroupTable!$A:$A,1,0)))))))</f>
        <v/>
      </c>
      <c r="BO558" s="2" t="str">
        <f>IF(AND(ISBLANK(BN558),OR(NOT(ISBLANK(BP558)),NOT(ISBLANK(BQ558)))),#N/A,
IF(ISBLANK(BN558),"",
IF(AND(NOT(ISERROR(VLOOKUP(BN558,MonsterTable!$A:$B,MATCH(MonsterTable!$B$1,MonsterTable!$A$1:$B$1,0),0))),OR(ISBLANK(BP558),ISBLANK(BQ558))),#N/A,
IFERROR(VLOOKUP(BN558,MonsterTable!$A:$B,MATCH(MonsterTable!$B$1,MonsterTable!$A$1:$B$1,0),0),
IF(OR(NOT(ISBLANK(BP558)),ISBLANK(BQ558)),#N/A,
IF(BN558="empty","empty",
VLOOKUP(BN558,MonsterGroupTable!$A:$A,1,0)))))))</f>
        <v/>
      </c>
      <c r="BV558" s="2" t="str">
        <f>IF(AND(ISBLANK(BU558),OR(NOT(ISBLANK(BW558)),NOT(ISBLANK(BX558)))),#N/A,
IF(ISBLANK(BU558),"",
IF(AND(NOT(ISERROR(VLOOKUP(BU558,MonsterTable!$A:$B,MATCH(MonsterTable!$B$1,MonsterTable!$A$1:$B$1,0),0))),OR(ISBLANK(BW558),ISBLANK(BX558))),#N/A,
IFERROR(VLOOKUP(BU558,MonsterTable!$A:$B,MATCH(MonsterTable!$B$1,MonsterTable!$A$1:$B$1,0),0),
IF(OR(NOT(ISBLANK(BW558)),ISBLANK(BX558)),#N/A,
IF(BU558="empty","empty",
VLOOKUP(BU558,MonsterGroupTable!$A:$A,1,0)))))))</f>
        <v/>
      </c>
      <c r="CC558" s="2" t="str">
        <f>IF(AND(ISBLANK(CB558),OR(NOT(ISBLANK(CD558)),NOT(ISBLANK(CE558)))),#N/A,
IF(ISBLANK(CB558),"",
IF(AND(NOT(ISERROR(VLOOKUP(CB558,MonsterTable!$A:$B,MATCH(MonsterTable!$B$1,MonsterTable!$A$1:$B$1,0),0))),OR(ISBLANK(CD558),ISBLANK(CE558))),#N/A,
IFERROR(VLOOKUP(CB558,MonsterTable!$A:$B,MATCH(MonsterTable!$B$1,MonsterTable!$A$1:$B$1,0),0),
IF(OR(NOT(ISBLANK(CD558)),ISBLANK(CE558)),#N/A,
IF(CB558="empty","empty",
VLOOKUP(CB558,MonsterGroupTable!$A:$A,1,0)))))))</f>
        <v/>
      </c>
      <c r="CJ558" s="2" t="str">
        <f>IF(AND(ISBLANK(CI558),OR(NOT(ISBLANK(CK558)),NOT(ISBLANK(CL558)))),#N/A,
IF(ISBLANK(CI558),"",
IF(AND(NOT(ISERROR(VLOOKUP(CI558,MonsterTable!$A:$B,MATCH(MonsterTable!$B$1,MonsterTable!$A$1:$B$1,0),0))),OR(ISBLANK(CK558),ISBLANK(CL558))),#N/A,
IFERROR(VLOOKUP(CI558,MonsterTable!$A:$B,MATCH(MonsterTable!$B$1,MonsterTable!$A$1:$B$1,0),0),
IF(OR(NOT(ISBLANK(CK558)),ISBLANK(CL558)),#N/A,
IF(CI558="empty","empty",
VLOOKUP(CI558,MonsterGroupTable!$A:$A,1,0)))))))</f>
        <v/>
      </c>
    </row>
    <row r="559" spans="1:88">
      <c r="A559">
        <v>10558</v>
      </c>
      <c r="B559">
        <f t="shared" si="16"/>
        <v>1.1000000000000001</v>
      </c>
      <c r="C559">
        <f t="shared" si="16"/>
        <v>1.1000000000000001</v>
      </c>
      <c r="F559">
        <v>2160</v>
      </c>
      <c r="G559">
        <v>69279</v>
      </c>
      <c r="H559">
        <v>0</v>
      </c>
      <c r="I559">
        <v>0</v>
      </c>
      <c r="J559">
        <v>0</v>
      </c>
      <c r="K559" t="s">
        <v>28</v>
      </c>
      <c r="L559" t="s">
        <v>251</v>
      </c>
      <c r="M559" t="s">
        <v>79</v>
      </c>
      <c r="N559" t="s">
        <v>80</v>
      </c>
      <c r="O559">
        <v>0</v>
      </c>
      <c r="P559">
        <v>-4.75</v>
      </c>
      <c r="Q559">
        <v>-3.5</v>
      </c>
      <c r="R559">
        <v>4.75</v>
      </c>
      <c r="S559">
        <v>3</v>
      </c>
      <c r="T559">
        <v>-13.5</v>
      </c>
      <c r="U559">
        <v>2.5499999999999998</v>
      </c>
      <c r="V559">
        <v>-6.75</v>
      </c>
      <c r="W559" t="str">
        <f t="shared" si="17"/>
        <v>g116,5</v>
      </c>
      <c r="X559" s="1" t="s">
        <v>315</v>
      </c>
      <c r="Y559" s="2" t="str">
        <f>IF(AND(ISBLANK(X559),OR(NOT(ISBLANK(Z559)),NOT(ISBLANK(AA559)))),#N/A,
IF(ISBLANK(X559),"",
IF(AND(NOT(ISERROR(VLOOKUP(X559,MonsterTable!$A:$B,MATCH(MonsterTable!$B$1,MonsterTable!$A$1:$B$1,0),0))),OR(ISBLANK(Z559),ISBLANK(AA559))),#N/A,
IFERROR(VLOOKUP(X559,MonsterTable!$A:$B,MATCH(MonsterTable!$B$1,MonsterTable!$A$1:$B$1,0),0),
IF(OR(NOT(ISBLANK(Z559)),ISBLANK(AA559)),#N/A,
IF(X559="empty","empty",
VLOOKUP(X559,MonsterGroupTable!$A:$A,1,0)))))))</f>
        <v>g116</v>
      </c>
      <c r="AA559">
        <v>5</v>
      </c>
      <c r="AF559" s="2" t="str">
        <f>IF(AND(ISBLANK(AE559),OR(NOT(ISBLANK(AG559)),NOT(ISBLANK(AH559)))),#N/A,
IF(ISBLANK(AE559),"",
IF(AND(NOT(ISERROR(VLOOKUP(AE559,MonsterTable!$A:$B,MATCH(MonsterTable!$B$1,MonsterTable!$A$1:$B$1,0),0))),OR(ISBLANK(AG559),ISBLANK(AH559))),#N/A,
IFERROR(VLOOKUP(AE559,MonsterTable!$A:$B,MATCH(MonsterTable!$B$1,MonsterTable!$A$1:$B$1,0),0),
IF(OR(NOT(ISBLANK(AG559)),ISBLANK(AH559)),#N/A,
IF(AE559="empty","empty",
VLOOKUP(AE559,MonsterGroupTable!$A:$A,1,0)))))))</f>
        <v/>
      </c>
      <c r="AM559" s="2" t="str">
        <f>IF(AND(ISBLANK(AL559),OR(NOT(ISBLANK(AN559)),NOT(ISBLANK(AO559)))),#N/A,
IF(ISBLANK(AL559),"",
IF(AND(NOT(ISERROR(VLOOKUP(AL559,MonsterTable!$A:$B,MATCH(MonsterTable!$B$1,MonsterTable!$A$1:$B$1,0),0))),OR(ISBLANK(AN559),ISBLANK(AO559))),#N/A,
IFERROR(VLOOKUP(AL559,MonsterTable!$A:$B,MATCH(MonsterTable!$B$1,MonsterTable!$A$1:$B$1,0),0),
IF(OR(NOT(ISBLANK(AN559)),ISBLANK(AO559)),#N/A,
IF(AL559="empty","empty",
VLOOKUP(AL559,MonsterGroupTable!$A:$A,1,0)))))))</f>
        <v/>
      </c>
      <c r="AT559" s="2" t="str">
        <f>IF(AND(ISBLANK(AS559),OR(NOT(ISBLANK(AU559)),NOT(ISBLANK(AV559)))),#N/A,
IF(ISBLANK(AS559),"",
IF(AND(NOT(ISERROR(VLOOKUP(AS559,MonsterTable!$A:$B,MATCH(MonsterTable!$B$1,MonsterTable!$A$1:$B$1,0),0))),OR(ISBLANK(AU559),ISBLANK(AV559))),#N/A,
IFERROR(VLOOKUP(AS559,MonsterTable!$A:$B,MATCH(MonsterTable!$B$1,MonsterTable!$A$1:$B$1,0),0),
IF(OR(NOT(ISBLANK(AU559)),ISBLANK(AV559)),#N/A,
IF(AS559="empty","empty",
VLOOKUP(AS559,MonsterGroupTable!$A:$A,1,0)))))))</f>
        <v/>
      </c>
      <c r="BA559" s="2" t="str">
        <f>IF(AND(ISBLANK(AZ559),OR(NOT(ISBLANK(BB559)),NOT(ISBLANK(BC559)))),#N/A,
IF(ISBLANK(AZ559),"",
IF(AND(NOT(ISERROR(VLOOKUP(AZ559,MonsterTable!$A:$B,MATCH(MonsterTable!$B$1,MonsterTable!$A$1:$B$1,0),0))),OR(ISBLANK(BB559),ISBLANK(BC559))),#N/A,
IFERROR(VLOOKUP(AZ559,MonsterTable!$A:$B,MATCH(MonsterTable!$B$1,MonsterTable!$A$1:$B$1,0),0),
IF(OR(NOT(ISBLANK(BB559)),ISBLANK(BC559)),#N/A,
IF(AZ559="empty","empty",
VLOOKUP(AZ559,MonsterGroupTable!$A:$A,1,0)))))))</f>
        <v/>
      </c>
      <c r="BH559" s="2" t="str">
        <f>IF(AND(ISBLANK(BG559),OR(NOT(ISBLANK(BI559)),NOT(ISBLANK(BJ559)))),#N/A,
IF(ISBLANK(BG559),"",
IF(AND(NOT(ISERROR(VLOOKUP(BG559,MonsterTable!$A:$B,MATCH(MonsterTable!$B$1,MonsterTable!$A$1:$B$1,0),0))),OR(ISBLANK(BI559),ISBLANK(BJ559))),#N/A,
IFERROR(VLOOKUP(BG559,MonsterTable!$A:$B,MATCH(MonsterTable!$B$1,MonsterTable!$A$1:$B$1,0),0),
IF(OR(NOT(ISBLANK(BI559)),ISBLANK(BJ559)),#N/A,
IF(BG559="empty","empty",
VLOOKUP(BG559,MonsterGroupTable!$A:$A,1,0)))))))</f>
        <v/>
      </c>
      <c r="BO559" s="2" t="str">
        <f>IF(AND(ISBLANK(BN559),OR(NOT(ISBLANK(BP559)),NOT(ISBLANK(BQ559)))),#N/A,
IF(ISBLANK(BN559),"",
IF(AND(NOT(ISERROR(VLOOKUP(BN559,MonsterTable!$A:$B,MATCH(MonsterTable!$B$1,MonsterTable!$A$1:$B$1,0),0))),OR(ISBLANK(BP559),ISBLANK(BQ559))),#N/A,
IFERROR(VLOOKUP(BN559,MonsterTable!$A:$B,MATCH(MonsterTable!$B$1,MonsterTable!$A$1:$B$1,0),0),
IF(OR(NOT(ISBLANK(BP559)),ISBLANK(BQ559)),#N/A,
IF(BN559="empty","empty",
VLOOKUP(BN559,MonsterGroupTable!$A:$A,1,0)))))))</f>
        <v/>
      </c>
      <c r="BV559" s="2" t="str">
        <f>IF(AND(ISBLANK(BU559),OR(NOT(ISBLANK(BW559)),NOT(ISBLANK(BX559)))),#N/A,
IF(ISBLANK(BU559),"",
IF(AND(NOT(ISERROR(VLOOKUP(BU559,MonsterTable!$A:$B,MATCH(MonsterTable!$B$1,MonsterTable!$A$1:$B$1,0),0))),OR(ISBLANK(BW559),ISBLANK(BX559))),#N/A,
IFERROR(VLOOKUP(BU559,MonsterTable!$A:$B,MATCH(MonsterTable!$B$1,MonsterTable!$A$1:$B$1,0),0),
IF(OR(NOT(ISBLANK(BW559)),ISBLANK(BX559)),#N/A,
IF(BU559="empty","empty",
VLOOKUP(BU559,MonsterGroupTable!$A:$A,1,0)))))))</f>
        <v/>
      </c>
      <c r="CC559" s="2" t="str">
        <f>IF(AND(ISBLANK(CB559),OR(NOT(ISBLANK(CD559)),NOT(ISBLANK(CE559)))),#N/A,
IF(ISBLANK(CB559),"",
IF(AND(NOT(ISERROR(VLOOKUP(CB559,MonsterTable!$A:$B,MATCH(MonsterTable!$B$1,MonsterTable!$A$1:$B$1,0),0))),OR(ISBLANK(CD559),ISBLANK(CE559))),#N/A,
IFERROR(VLOOKUP(CB559,MonsterTable!$A:$B,MATCH(MonsterTable!$B$1,MonsterTable!$A$1:$B$1,0),0),
IF(OR(NOT(ISBLANK(CD559)),ISBLANK(CE559)),#N/A,
IF(CB559="empty","empty",
VLOOKUP(CB559,MonsterGroupTable!$A:$A,1,0)))))))</f>
        <v/>
      </c>
      <c r="CJ559" s="2" t="str">
        <f>IF(AND(ISBLANK(CI559),OR(NOT(ISBLANK(CK559)),NOT(ISBLANK(CL559)))),#N/A,
IF(ISBLANK(CI559),"",
IF(AND(NOT(ISERROR(VLOOKUP(CI559,MonsterTable!$A:$B,MATCH(MonsterTable!$B$1,MonsterTable!$A$1:$B$1,0),0))),OR(ISBLANK(CK559),ISBLANK(CL559))),#N/A,
IFERROR(VLOOKUP(CI559,MonsterTable!$A:$B,MATCH(MonsterTable!$B$1,MonsterTable!$A$1:$B$1,0),0),
IF(OR(NOT(ISBLANK(CK559)),ISBLANK(CL559)),#N/A,
IF(CI559="empty","empty",
VLOOKUP(CI559,MonsterGroupTable!$A:$A,1,0)))))))</f>
        <v/>
      </c>
    </row>
    <row r="560" spans="1:88">
      <c r="A560">
        <v>10559</v>
      </c>
      <c r="B560">
        <f t="shared" si="16"/>
        <v>1.1000000000000001</v>
      </c>
      <c r="C560">
        <f t="shared" si="16"/>
        <v>1.1000000000000001</v>
      </c>
      <c r="F560">
        <v>2160</v>
      </c>
      <c r="G560">
        <v>69603</v>
      </c>
      <c r="H560">
        <v>0</v>
      </c>
      <c r="I560">
        <v>0</v>
      </c>
      <c r="J560">
        <v>0</v>
      </c>
      <c r="K560" t="s">
        <v>28</v>
      </c>
      <c r="L560" t="s">
        <v>251</v>
      </c>
      <c r="M560" t="s">
        <v>79</v>
      </c>
      <c r="N560" t="s">
        <v>80</v>
      </c>
      <c r="O560">
        <v>0</v>
      </c>
      <c r="P560">
        <v>-4.75</v>
      </c>
      <c r="Q560">
        <v>-3.5</v>
      </c>
      <c r="R560">
        <v>4.75</v>
      </c>
      <c r="S560">
        <v>3</v>
      </c>
      <c r="T560">
        <v>-13.5</v>
      </c>
      <c r="U560">
        <v>2.5499999999999998</v>
      </c>
      <c r="V560">
        <v>-6.75</v>
      </c>
      <c r="W560" t="str">
        <f t="shared" si="17"/>
        <v>g116,5</v>
      </c>
      <c r="X560" s="1" t="s">
        <v>315</v>
      </c>
      <c r="Y560" s="2" t="str">
        <f>IF(AND(ISBLANK(X560),OR(NOT(ISBLANK(Z560)),NOT(ISBLANK(AA560)))),#N/A,
IF(ISBLANK(X560),"",
IF(AND(NOT(ISERROR(VLOOKUP(X560,MonsterTable!$A:$B,MATCH(MonsterTable!$B$1,MonsterTable!$A$1:$B$1,0),0))),OR(ISBLANK(Z560),ISBLANK(AA560))),#N/A,
IFERROR(VLOOKUP(X560,MonsterTable!$A:$B,MATCH(MonsterTable!$B$1,MonsterTable!$A$1:$B$1,0),0),
IF(OR(NOT(ISBLANK(Z560)),ISBLANK(AA560)),#N/A,
IF(X560="empty","empty",
VLOOKUP(X560,MonsterGroupTable!$A:$A,1,0)))))))</f>
        <v>g116</v>
      </c>
      <c r="AA560">
        <v>5</v>
      </c>
      <c r="AF560" s="2" t="str">
        <f>IF(AND(ISBLANK(AE560),OR(NOT(ISBLANK(AG560)),NOT(ISBLANK(AH560)))),#N/A,
IF(ISBLANK(AE560),"",
IF(AND(NOT(ISERROR(VLOOKUP(AE560,MonsterTable!$A:$B,MATCH(MonsterTable!$B$1,MonsterTable!$A$1:$B$1,0),0))),OR(ISBLANK(AG560),ISBLANK(AH560))),#N/A,
IFERROR(VLOOKUP(AE560,MonsterTable!$A:$B,MATCH(MonsterTable!$B$1,MonsterTable!$A$1:$B$1,0),0),
IF(OR(NOT(ISBLANK(AG560)),ISBLANK(AH560)),#N/A,
IF(AE560="empty","empty",
VLOOKUP(AE560,MonsterGroupTable!$A:$A,1,0)))))))</f>
        <v/>
      </c>
      <c r="AM560" s="2" t="str">
        <f>IF(AND(ISBLANK(AL560),OR(NOT(ISBLANK(AN560)),NOT(ISBLANK(AO560)))),#N/A,
IF(ISBLANK(AL560),"",
IF(AND(NOT(ISERROR(VLOOKUP(AL560,MonsterTable!$A:$B,MATCH(MonsterTable!$B$1,MonsterTable!$A$1:$B$1,0),0))),OR(ISBLANK(AN560),ISBLANK(AO560))),#N/A,
IFERROR(VLOOKUP(AL560,MonsterTable!$A:$B,MATCH(MonsterTable!$B$1,MonsterTable!$A$1:$B$1,0),0),
IF(OR(NOT(ISBLANK(AN560)),ISBLANK(AO560)),#N/A,
IF(AL560="empty","empty",
VLOOKUP(AL560,MonsterGroupTable!$A:$A,1,0)))))))</f>
        <v/>
      </c>
      <c r="AT560" s="2" t="str">
        <f>IF(AND(ISBLANK(AS560),OR(NOT(ISBLANK(AU560)),NOT(ISBLANK(AV560)))),#N/A,
IF(ISBLANK(AS560),"",
IF(AND(NOT(ISERROR(VLOOKUP(AS560,MonsterTable!$A:$B,MATCH(MonsterTable!$B$1,MonsterTable!$A$1:$B$1,0),0))),OR(ISBLANK(AU560),ISBLANK(AV560))),#N/A,
IFERROR(VLOOKUP(AS560,MonsterTable!$A:$B,MATCH(MonsterTable!$B$1,MonsterTable!$A$1:$B$1,0),0),
IF(OR(NOT(ISBLANK(AU560)),ISBLANK(AV560)),#N/A,
IF(AS560="empty","empty",
VLOOKUP(AS560,MonsterGroupTable!$A:$A,1,0)))))))</f>
        <v/>
      </c>
      <c r="BA560" s="2" t="str">
        <f>IF(AND(ISBLANK(AZ560),OR(NOT(ISBLANK(BB560)),NOT(ISBLANK(BC560)))),#N/A,
IF(ISBLANK(AZ560),"",
IF(AND(NOT(ISERROR(VLOOKUP(AZ560,MonsterTable!$A:$B,MATCH(MonsterTable!$B$1,MonsterTable!$A$1:$B$1,0),0))),OR(ISBLANK(BB560),ISBLANK(BC560))),#N/A,
IFERROR(VLOOKUP(AZ560,MonsterTable!$A:$B,MATCH(MonsterTable!$B$1,MonsterTable!$A$1:$B$1,0),0),
IF(OR(NOT(ISBLANK(BB560)),ISBLANK(BC560)),#N/A,
IF(AZ560="empty","empty",
VLOOKUP(AZ560,MonsterGroupTable!$A:$A,1,0)))))))</f>
        <v/>
      </c>
      <c r="BH560" s="2" t="str">
        <f>IF(AND(ISBLANK(BG560),OR(NOT(ISBLANK(BI560)),NOT(ISBLANK(BJ560)))),#N/A,
IF(ISBLANK(BG560),"",
IF(AND(NOT(ISERROR(VLOOKUP(BG560,MonsterTable!$A:$B,MATCH(MonsterTable!$B$1,MonsterTable!$A$1:$B$1,0),0))),OR(ISBLANK(BI560),ISBLANK(BJ560))),#N/A,
IFERROR(VLOOKUP(BG560,MonsterTable!$A:$B,MATCH(MonsterTable!$B$1,MonsterTable!$A$1:$B$1,0),0),
IF(OR(NOT(ISBLANK(BI560)),ISBLANK(BJ560)),#N/A,
IF(BG560="empty","empty",
VLOOKUP(BG560,MonsterGroupTable!$A:$A,1,0)))))))</f>
        <v/>
      </c>
      <c r="BO560" s="2" t="str">
        <f>IF(AND(ISBLANK(BN560),OR(NOT(ISBLANK(BP560)),NOT(ISBLANK(BQ560)))),#N/A,
IF(ISBLANK(BN560),"",
IF(AND(NOT(ISERROR(VLOOKUP(BN560,MonsterTable!$A:$B,MATCH(MonsterTable!$B$1,MonsterTable!$A$1:$B$1,0),0))),OR(ISBLANK(BP560),ISBLANK(BQ560))),#N/A,
IFERROR(VLOOKUP(BN560,MonsterTable!$A:$B,MATCH(MonsterTable!$B$1,MonsterTable!$A$1:$B$1,0),0),
IF(OR(NOT(ISBLANK(BP560)),ISBLANK(BQ560)),#N/A,
IF(BN560="empty","empty",
VLOOKUP(BN560,MonsterGroupTable!$A:$A,1,0)))))))</f>
        <v/>
      </c>
      <c r="BV560" s="2" t="str">
        <f>IF(AND(ISBLANK(BU560),OR(NOT(ISBLANK(BW560)),NOT(ISBLANK(BX560)))),#N/A,
IF(ISBLANK(BU560),"",
IF(AND(NOT(ISERROR(VLOOKUP(BU560,MonsterTable!$A:$B,MATCH(MonsterTable!$B$1,MonsterTable!$A$1:$B$1,0),0))),OR(ISBLANK(BW560),ISBLANK(BX560))),#N/A,
IFERROR(VLOOKUP(BU560,MonsterTable!$A:$B,MATCH(MonsterTable!$B$1,MonsterTable!$A$1:$B$1,0),0),
IF(OR(NOT(ISBLANK(BW560)),ISBLANK(BX560)),#N/A,
IF(BU560="empty","empty",
VLOOKUP(BU560,MonsterGroupTable!$A:$A,1,0)))))))</f>
        <v/>
      </c>
      <c r="CC560" s="2" t="str">
        <f>IF(AND(ISBLANK(CB560),OR(NOT(ISBLANK(CD560)),NOT(ISBLANK(CE560)))),#N/A,
IF(ISBLANK(CB560),"",
IF(AND(NOT(ISERROR(VLOOKUP(CB560,MonsterTable!$A:$B,MATCH(MonsterTable!$B$1,MonsterTable!$A$1:$B$1,0),0))),OR(ISBLANK(CD560),ISBLANK(CE560))),#N/A,
IFERROR(VLOOKUP(CB560,MonsterTable!$A:$B,MATCH(MonsterTable!$B$1,MonsterTable!$A$1:$B$1,0),0),
IF(OR(NOT(ISBLANK(CD560)),ISBLANK(CE560)),#N/A,
IF(CB560="empty","empty",
VLOOKUP(CB560,MonsterGroupTable!$A:$A,1,0)))))))</f>
        <v/>
      </c>
      <c r="CJ560" s="2" t="str">
        <f>IF(AND(ISBLANK(CI560),OR(NOT(ISBLANK(CK560)),NOT(ISBLANK(CL560)))),#N/A,
IF(ISBLANK(CI560),"",
IF(AND(NOT(ISERROR(VLOOKUP(CI560,MonsterTable!$A:$B,MATCH(MonsterTable!$B$1,MonsterTable!$A$1:$B$1,0),0))),OR(ISBLANK(CK560),ISBLANK(CL560))),#N/A,
IFERROR(VLOOKUP(CI560,MonsterTable!$A:$B,MATCH(MonsterTable!$B$1,MonsterTable!$A$1:$B$1,0),0),
IF(OR(NOT(ISBLANK(CK560)),ISBLANK(CL560)),#N/A,
IF(CI560="empty","empty",
VLOOKUP(CI560,MonsterGroupTable!$A:$A,1,0)))))))</f>
        <v/>
      </c>
    </row>
    <row r="561" spans="1:88">
      <c r="A561">
        <v>10560</v>
      </c>
      <c r="B561">
        <f t="shared" si="16"/>
        <v>1.2</v>
      </c>
      <c r="C561">
        <f t="shared" si="16"/>
        <v>1.1000000000000001</v>
      </c>
      <c r="F561">
        <v>2160</v>
      </c>
      <c r="G561">
        <v>69927</v>
      </c>
      <c r="H561">
        <v>0</v>
      </c>
      <c r="I561">
        <v>0</v>
      </c>
      <c r="J561">
        <v>0</v>
      </c>
      <c r="K561" t="s">
        <v>28</v>
      </c>
      <c r="L561" t="s">
        <v>251</v>
      </c>
      <c r="M561" t="s">
        <v>79</v>
      </c>
      <c r="N561" t="s">
        <v>80</v>
      </c>
      <c r="O561">
        <v>0</v>
      </c>
      <c r="P561">
        <v>-4.75</v>
      </c>
      <c r="Q561">
        <v>-3.5</v>
      </c>
      <c r="R561">
        <v>4.75</v>
      </c>
      <c r="S561">
        <v>3</v>
      </c>
      <c r="T561">
        <v>-13.5</v>
      </c>
      <c r="U561">
        <v>2.5499999999999998</v>
      </c>
      <c r="V561">
        <v>-6.75</v>
      </c>
      <c r="W561" t="str">
        <f t="shared" si="17"/>
        <v>g116,5</v>
      </c>
      <c r="X561" s="1" t="s">
        <v>315</v>
      </c>
      <c r="Y561" s="2" t="str">
        <f>IF(AND(ISBLANK(X561),OR(NOT(ISBLANK(Z561)),NOT(ISBLANK(AA561)))),#N/A,
IF(ISBLANK(X561),"",
IF(AND(NOT(ISERROR(VLOOKUP(X561,MonsterTable!$A:$B,MATCH(MonsterTable!$B$1,MonsterTable!$A$1:$B$1,0),0))),OR(ISBLANK(Z561),ISBLANK(AA561))),#N/A,
IFERROR(VLOOKUP(X561,MonsterTable!$A:$B,MATCH(MonsterTable!$B$1,MonsterTable!$A$1:$B$1,0),0),
IF(OR(NOT(ISBLANK(Z561)),ISBLANK(AA561)),#N/A,
IF(X561="empty","empty",
VLOOKUP(X561,MonsterGroupTable!$A:$A,1,0)))))))</f>
        <v>g116</v>
      </c>
      <c r="AA561">
        <v>5</v>
      </c>
      <c r="AF561" s="2" t="str">
        <f>IF(AND(ISBLANK(AE561),OR(NOT(ISBLANK(AG561)),NOT(ISBLANK(AH561)))),#N/A,
IF(ISBLANK(AE561),"",
IF(AND(NOT(ISERROR(VLOOKUP(AE561,MonsterTable!$A:$B,MATCH(MonsterTable!$B$1,MonsterTable!$A$1:$B$1,0),0))),OR(ISBLANK(AG561),ISBLANK(AH561))),#N/A,
IFERROR(VLOOKUP(AE561,MonsterTable!$A:$B,MATCH(MonsterTable!$B$1,MonsterTable!$A$1:$B$1,0),0),
IF(OR(NOT(ISBLANK(AG561)),ISBLANK(AH561)),#N/A,
IF(AE561="empty","empty",
VLOOKUP(AE561,MonsterGroupTable!$A:$A,1,0)))))))</f>
        <v/>
      </c>
      <c r="AM561" s="2" t="str">
        <f>IF(AND(ISBLANK(AL561),OR(NOT(ISBLANK(AN561)),NOT(ISBLANK(AO561)))),#N/A,
IF(ISBLANK(AL561),"",
IF(AND(NOT(ISERROR(VLOOKUP(AL561,MonsterTable!$A:$B,MATCH(MonsterTable!$B$1,MonsterTable!$A$1:$B$1,0),0))),OR(ISBLANK(AN561),ISBLANK(AO561))),#N/A,
IFERROR(VLOOKUP(AL561,MonsterTable!$A:$B,MATCH(MonsterTable!$B$1,MonsterTable!$A$1:$B$1,0),0),
IF(OR(NOT(ISBLANK(AN561)),ISBLANK(AO561)),#N/A,
IF(AL561="empty","empty",
VLOOKUP(AL561,MonsterGroupTable!$A:$A,1,0)))))))</f>
        <v/>
      </c>
      <c r="AT561" s="2" t="str">
        <f>IF(AND(ISBLANK(AS561),OR(NOT(ISBLANK(AU561)),NOT(ISBLANK(AV561)))),#N/A,
IF(ISBLANK(AS561),"",
IF(AND(NOT(ISERROR(VLOOKUP(AS561,MonsterTable!$A:$B,MATCH(MonsterTable!$B$1,MonsterTable!$A$1:$B$1,0),0))),OR(ISBLANK(AU561),ISBLANK(AV561))),#N/A,
IFERROR(VLOOKUP(AS561,MonsterTable!$A:$B,MATCH(MonsterTable!$B$1,MonsterTable!$A$1:$B$1,0),0),
IF(OR(NOT(ISBLANK(AU561)),ISBLANK(AV561)),#N/A,
IF(AS561="empty","empty",
VLOOKUP(AS561,MonsterGroupTable!$A:$A,1,0)))))))</f>
        <v/>
      </c>
      <c r="BA561" s="2" t="str">
        <f>IF(AND(ISBLANK(AZ561),OR(NOT(ISBLANK(BB561)),NOT(ISBLANK(BC561)))),#N/A,
IF(ISBLANK(AZ561),"",
IF(AND(NOT(ISERROR(VLOOKUP(AZ561,MonsterTable!$A:$B,MATCH(MonsterTable!$B$1,MonsterTable!$A$1:$B$1,0),0))),OR(ISBLANK(BB561),ISBLANK(BC561))),#N/A,
IFERROR(VLOOKUP(AZ561,MonsterTable!$A:$B,MATCH(MonsterTable!$B$1,MonsterTable!$A$1:$B$1,0),0),
IF(OR(NOT(ISBLANK(BB561)),ISBLANK(BC561)),#N/A,
IF(AZ561="empty","empty",
VLOOKUP(AZ561,MonsterGroupTable!$A:$A,1,0)))))))</f>
        <v/>
      </c>
      <c r="BH561" s="2" t="str">
        <f>IF(AND(ISBLANK(BG561),OR(NOT(ISBLANK(BI561)),NOT(ISBLANK(BJ561)))),#N/A,
IF(ISBLANK(BG561),"",
IF(AND(NOT(ISERROR(VLOOKUP(BG561,MonsterTable!$A:$B,MATCH(MonsterTable!$B$1,MonsterTable!$A$1:$B$1,0),0))),OR(ISBLANK(BI561),ISBLANK(BJ561))),#N/A,
IFERROR(VLOOKUP(BG561,MonsterTable!$A:$B,MATCH(MonsterTable!$B$1,MonsterTable!$A$1:$B$1,0),0),
IF(OR(NOT(ISBLANK(BI561)),ISBLANK(BJ561)),#N/A,
IF(BG561="empty","empty",
VLOOKUP(BG561,MonsterGroupTable!$A:$A,1,0)))))))</f>
        <v/>
      </c>
      <c r="BO561" s="2" t="str">
        <f>IF(AND(ISBLANK(BN561),OR(NOT(ISBLANK(BP561)),NOT(ISBLANK(BQ561)))),#N/A,
IF(ISBLANK(BN561),"",
IF(AND(NOT(ISERROR(VLOOKUP(BN561,MonsterTable!$A:$B,MATCH(MonsterTable!$B$1,MonsterTable!$A$1:$B$1,0),0))),OR(ISBLANK(BP561),ISBLANK(BQ561))),#N/A,
IFERROR(VLOOKUP(BN561,MonsterTable!$A:$B,MATCH(MonsterTable!$B$1,MonsterTable!$A$1:$B$1,0),0),
IF(OR(NOT(ISBLANK(BP561)),ISBLANK(BQ561)),#N/A,
IF(BN561="empty","empty",
VLOOKUP(BN561,MonsterGroupTable!$A:$A,1,0)))))))</f>
        <v/>
      </c>
      <c r="BV561" s="2" t="str">
        <f>IF(AND(ISBLANK(BU561),OR(NOT(ISBLANK(BW561)),NOT(ISBLANK(BX561)))),#N/A,
IF(ISBLANK(BU561),"",
IF(AND(NOT(ISERROR(VLOOKUP(BU561,MonsterTable!$A:$B,MATCH(MonsterTable!$B$1,MonsterTable!$A$1:$B$1,0),0))),OR(ISBLANK(BW561),ISBLANK(BX561))),#N/A,
IFERROR(VLOOKUP(BU561,MonsterTable!$A:$B,MATCH(MonsterTable!$B$1,MonsterTable!$A$1:$B$1,0),0),
IF(OR(NOT(ISBLANK(BW561)),ISBLANK(BX561)),#N/A,
IF(BU561="empty","empty",
VLOOKUP(BU561,MonsterGroupTable!$A:$A,1,0)))))))</f>
        <v/>
      </c>
      <c r="CC561" s="2" t="str">
        <f>IF(AND(ISBLANK(CB561),OR(NOT(ISBLANK(CD561)),NOT(ISBLANK(CE561)))),#N/A,
IF(ISBLANK(CB561),"",
IF(AND(NOT(ISERROR(VLOOKUP(CB561,MonsterTable!$A:$B,MATCH(MonsterTable!$B$1,MonsterTable!$A$1:$B$1,0),0))),OR(ISBLANK(CD561),ISBLANK(CE561))),#N/A,
IFERROR(VLOOKUP(CB561,MonsterTable!$A:$B,MATCH(MonsterTable!$B$1,MonsterTable!$A$1:$B$1,0),0),
IF(OR(NOT(ISBLANK(CD561)),ISBLANK(CE561)),#N/A,
IF(CB561="empty","empty",
VLOOKUP(CB561,MonsterGroupTable!$A:$A,1,0)))))))</f>
        <v/>
      </c>
      <c r="CJ561" s="2" t="str">
        <f>IF(AND(ISBLANK(CI561),OR(NOT(ISBLANK(CK561)),NOT(ISBLANK(CL561)))),#N/A,
IF(ISBLANK(CI561),"",
IF(AND(NOT(ISERROR(VLOOKUP(CI561,MonsterTable!$A:$B,MATCH(MonsterTable!$B$1,MonsterTable!$A$1:$B$1,0),0))),OR(ISBLANK(CK561),ISBLANK(CL561))),#N/A,
IFERROR(VLOOKUP(CI561,MonsterTable!$A:$B,MATCH(MonsterTable!$B$1,MonsterTable!$A$1:$B$1,0),0),
IF(OR(NOT(ISBLANK(CK561)),ISBLANK(CL561)),#N/A,
IF(CI561="empty","empty",
VLOOKUP(CI561,MonsterGroupTable!$A:$A,1,0)))))))</f>
        <v/>
      </c>
    </row>
    <row r="562" spans="1:88">
      <c r="A562">
        <v>10561</v>
      </c>
      <c r="B562">
        <f t="shared" si="16"/>
        <v>1.1000000000000001</v>
      </c>
      <c r="C562">
        <f t="shared" si="16"/>
        <v>1.1000000000000001</v>
      </c>
      <c r="F562">
        <v>2160</v>
      </c>
      <c r="G562">
        <v>70251</v>
      </c>
      <c r="H562">
        <v>0</v>
      </c>
      <c r="I562">
        <v>0</v>
      </c>
      <c r="J562">
        <v>0</v>
      </c>
      <c r="K562" t="s">
        <v>28</v>
      </c>
      <c r="L562" t="s">
        <v>253</v>
      </c>
      <c r="M562" t="s">
        <v>79</v>
      </c>
      <c r="N562" t="s">
        <v>80</v>
      </c>
      <c r="O562">
        <v>0</v>
      </c>
      <c r="P562">
        <v>-4.75</v>
      </c>
      <c r="Q562">
        <v>-3.5</v>
      </c>
      <c r="R562">
        <v>4.75</v>
      </c>
      <c r="S562">
        <v>3</v>
      </c>
      <c r="T562">
        <v>-13.5</v>
      </c>
      <c r="U562">
        <v>2.5499999999999998</v>
      </c>
      <c r="V562">
        <v>-6.75</v>
      </c>
      <c r="W562" t="str">
        <f t="shared" si="17"/>
        <v>g117,5</v>
      </c>
      <c r="X562" s="1" t="s">
        <v>316</v>
      </c>
      <c r="Y562" s="2" t="str">
        <f>IF(AND(ISBLANK(X562),OR(NOT(ISBLANK(Z562)),NOT(ISBLANK(AA562)))),#N/A,
IF(ISBLANK(X562),"",
IF(AND(NOT(ISERROR(VLOOKUP(X562,MonsterTable!$A:$B,MATCH(MonsterTable!$B$1,MonsterTable!$A$1:$B$1,0),0))),OR(ISBLANK(Z562),ISBLANK(AA562))),#N/A,
IFERROR(VLOOKUP(X562,MonsterTable!$A:$B,MATCH(MonsterTable!$B$1,MonsterTable!$A$1:$B$1,0),0),
IF(OR(NOT(ISBLANK(Z562)),ISBLANK(AA562)),#N/A,
IF(X562="empty","empty",
VLOOKUP(X562,MonsterGroupTable!$A:$A,1,0)))))))</f>
        <v>g117</v>
      </c>
      <c r="AA562">
        <v>5</v>
      </c>
      <c r="AF562" s="2" t="str">
        <f>IF(AND(ISBLANK(AE562),OR(NOT(ISBLANK(AG562)),NOT(ISBLANK(AH562)))),#N/A,
IF(ISBLANK(AE562),"",
IF(AND(NOT(ISERROR(VLOOKUP(AE562,MonsterTable!$A:$B,MATCH(MonsterTable!$B$1,MonsterTable!$A$1:$B$1,0),0))),OR(ISBLANK(AG562),ISBLANK(AH562))),#N/A,
IFERROR(VLOOKUP(AE562,MonsterTable!$A:$B,MATCH(MonsterTable!$B$1,MonsterTable!$A$1:$B$1,0),0),
IF(OR(NOT(ISBLANK(AG562)),ISBLANK(AH562)),#N/A,
IF(AE562="empty","empty",
VLOOKUP(AE562,MonsterGroupTable!$A:$A,1,0)))))))</f>
        <v/>
      </c>
      <c r="AM562" s="2" t="str">
        <f>IF(AND(ISBLANK(AL562),OR(NOT(ISBLANK(AN562)),NOT(ISBLANK(AO562)))),#N/A,
IF(ISBLANK(AL562),"",
IF(AND(NOT(ISERROR(VLOOKUP(AL562,MonsterTable!$A:$B,MATCH(MonsterTable!$B$1,MonsterTable!$A$1:$B$1,0),0))),OR(ISBLANK(AN562),ISBLANK(AO562))),#N/A,
IFERROR(VLOOKUP(AL562,MonsterTable!$A:$B,MATCH(MonsterTable!$B$1,MonsterTable!$A$1:$B$1,0),0),
IF(OR(NOT(ISBLANK(AN562)),ISBLANK(AO562)),#N/A,
IF(AL562="empty","empty",
VLOOKUP(AL562,MonsterGroupTable!$A:$A,1,0)))))))</f>
        <v/>
      </c>
      <c r="AT562" s="2" t="str">
        <f>IF(AND(ISBLANK(AS562),OR(NOT(ISBLANK(AU562)),NOT(ISBLANK(AV562)))),#N/A,
IF(ISBLANK(AS562),"",
IF(AND(NOT(ISERROR(VLOOKUP(AS562,MonsterTable!$A:$B,MATCH(MonsterTable!$B$1,MonsterTable!$A$1:$B$1,0),0))),OR(ISBLANK(AU562),ISBLANK(AV562))),#N/A,
IFERROR(VLOOKUP(AS562,MonsterTable!$A:$B,MATCH(MonsterTable!$B$1,MonsterTable!$A$1:$B$1,0),0),
IF(OR(NOT(ISBLANK(AU562)),ISBLANK(AV562)),#N/A,
IF(AS562="empty","empty",
VLOOKUP(AS562,MonsterGroupTable!$A:$A,1,0)))))))</f>
        <v/>
      </c>
      <c r="BA562" s="2" t="str">
        <f>IF(AND(ISBLANK(AZ562),OR(NOT(ISBLANK(BB562)),NOT(ISBLANK(BC562)))),#N/A,
IF(ISBLANK(AZ562),"",
IF(AND(NOT(ISERROR(VLOOKUP(AZ562,MonsterTable!$A:$B,MATCH(MonsterTable!$B$1,MonsterTable!$A$1:$B$1,0),0))),OR(ISBLANK(BB562),ISBLANK(BC562))),#N/A,
IFERROR(VLOOKUP(AZ562,MonsterTable!$A:$B,MATCH(MonsterTable!$B$1,MonsterTable!$A$1:$B$1,0),0),
IF(OR(NOT(ISBLANK(BB562)),ISBLANK(BC562)),#N/A,
IF(AZ562="empty","empty",
VLOOKUP(AZ562,MonsterGroupTable!$A:$A,1,0)))))))</f>
        <v/>
      </c>
      <c r="BH562" s="2" t="str">
        <f>IF(AND(ISBLANK(BG562),OR(NOT(ISBLANK(BI562)),NOT(ISBLANK(BJ562)))),#N/A,
IF(ISBLANK(BG562),"",
IF(AND(NOT(ISERROR(VLOOKUP(BG562,MonsterTable!$A:$B,MATCH(MonsterTable!$B$1,MonsterTable!$A$1:$B$1,0),0))),OR(ISBLANK(BI562),ISBLANK(BJ562))),#N/A,
IFERROR(VLOOKUP(BG562,MonsterTable!$A:$B,MATCH(MonsterTable!$B$1,MonsterTable!$A$1:$B$1,0),0),
IF(OR(NOT(ISBLANK(BI562)),ISBLANK(BJ562)),#N/A,
IF(BG562="empty","empty",
VLOOKUP(BG562,MonsterGroupTable!$A:$A,1,0)))))))</f>
        <v/>
      </c>
      <c r="BO562" s="2" t="str">
        <f>IF(AND(ISBLANK(BN562),OR(NOT(ISBLANK(BP562)),NOT(ISBLANK(BQ562)))),#N/A,
IF(ISBLANK(BN562),"",
IF(AND(NOT(ISERROR(VLOOKUP(BN562,MonsterTable!$A:$B,MATCH(MonsterTable!$B$1,MonsterTable!$A$1:$B$1,0),0))),OR(ISBLANK(BP562),ISBLANK(BQ562))),#N/A,
IFERROR(VLOOKUP(BN562,MonsterTable!$A:$B,MATCH(MonsterTable!$B$1,MonsterTable!$A$1:$B$1,0),0),
IF(OR(NOT(ISBLANK(BP562)),ISBLANK(BQ562)),#N/A,
IF(BN562="empty","empty",
VLOOKUP(BN562,MonsterGroupTable!$A:$A,1,0)))))))</f>
        <v/>
      </c>
      <c r="BV562" s="2" t="str">
        <f>IF(AND(ISBLANK(BU562),OR(NOT(ISBLANK(BW562)),NOT(ISBLANK(BX562)))),#N/A,
IF(ISBLANK(BU562),"",
IF(AND(NOT(ISERROR(VLOOKUP(BU562,MonsterTable!$A:$B,MATCH(MonsterTable!$B$1,MonsterTable!$A$1:$B$1,0),0))),OR(ISBLANK(BW562),ISBLANK(BX562))),#N/A,
IFERROR(VLOOKUP(BU562,MonsterTable!$A:$B,MATCH(MonsterTable!$B$1,MonsterTable!$A$1:$B$1,0),0),
IF(OR(NOT(ISBLANK(BW562)),ISBLANK(BX562)),#N/A,
IF(BU562="empty","empty",
VLOOKUP(BU562,MonsterGroupTable!$A:$A,1,0)))))))</f>
        <v/>
      </c>
      <c r="CC562" s="2" t="str">
        <f>IF(AND(ISBLANK(CB562),OR(NOT(ISBLANK(CD562)),NOT(ISBLANK(CE562)))),#N/A,
IF(ISBLANK(CB562),"",
IF(AND(NOT(ISERROR(VLOOKUP(CB562,MonsterTable!$A:$B,MATCH(MonsterTable!$B$1,MonsterTable!$A$1:$B$1,0),0))),OR(ISBLANK(CD562),ISBLANK(CE562))),#N/A,
IFERROR(VLOOKUP(CB562,MonsterTable!$A:$B,MATCH(MonsterTable!$B$1,MonsterTable!$A$1:$B$1,0),0),
IF(OR(NOT(ISBLANK(CD562)),ISBLANK(CE562)),#N/A,
IF(CB562="empty","empty",
VLOOKUP(CB562,MonsterGroupTable!$A:$A,1,0)))))))</f>
        <v/>
      </c>
      <c r="CJ562" s="2" t="str">
        <f>IF(AND(ISBLANK(CI562),OR(NOT(ISBLANK(CK562)),NOT(ISBLANK(CL562)))),#N/A,
IF(ISBLANK(CI562),"",
IF(AND(NOT(ISERROR(VLOOKUP(CI562,MonsterTable!$A:$B,MATCH(MonsterTable!$B$1,MonsterTable!$A$1:$B$1,0),0))),OR(ISBLANK(CK562),ISBLANK(CL562))),#N/A,
IFERROR(VLOOKUP(CI562,MonsterTable!$A:$B,MATCH(MonsterTable!$B$1,MonsterTable!$A$1:$B$1,0),0),
IF(OR(NOT(ISBLANK(CK562)),ISBLANK(CL562)),#N/A,
IF(CI562="empty","empty",
VLOOKUP(CI562,MonsterGroupTable!$A:$A,1,0)))))))</f>
        <v/>
      </c>
    </row>
    <row r="563" spans="1:88">
      <c r="A563">
        <v>10562</v>
      </c>
      <c r="B563">
        <f t="shared" si="16"/>
        <v>1.1000000000000001</v>
      </c>
      <c r="C563">
        <f t="shared" si="16"/>
        <v>1.1000000000000001</v>
      </c>
      <c r="F563">
        <v>2160</v>
      </c>
      <c r="G563">
        <v>70575</v>
      </c>
      <c r="H563">
        <v>0</v>
      </c>
      <c r="I563">
        <v>0</v>
      </c>
      <c r="J563">
        <v>0</v>
      </c>
      <c r="K563" t="s">
        <v>28</v>
      </c>
      <c r="L563" t="s">
        <v>253</v>
      </c>
      <c r="M563" t="s">
        <v>79</v>
      </c>
      <c r="N563" t="s">
        <v>80</v>
      </c>
      <c r="O563">
        <v>0</v>
      </c>
      <c r="P563">
        <v>-4.75</v>
      </c>
      <c r="Q563">
        <v>-3.5</v>
      </c>
      <c r="R563">
        <v>4.75</v>
      </c>
      <c r="S563">
        <v>3</v>
      </c>
      <c r="T563">
        <v>-13.5</v>
      </c>
      <c r="U563">
        <v>2.5499999999999998</v>
      </c>
      <c r="V563">
        <v>-6.75</v>
      </c>
      <c r="W563" t="str">
        <f t="shared" si="17"/>
        <v>g117,5</v>
      </c>
      <c r="X563" s="1" t="s">
        <v>316</v>
      </c>
      <c r="Y563" s="2" t="str">
        <f>IF(AND(ISBLANK(X563),OR(NOT(ISBLANK(Z563)),NOT(ISBLANK(AA563)))),#N/A,
IF(ISBLANK(X563),"",
IF(AND(NOT(ISERROR(VLOOKUP(X563,MonsterTable!$A:$B,MATCH(MonsterTable!$B$1,MonsterTable!$A$1:$B$1,0),0))),OR(ISBLANK(Z563),ISBLANK(AA563))),#N/A,
IFERROR(VLOOKUP(X563,MonsterTable!$A:$B,MATCH(MonsterTable!$B$1,MonsterTable!$A$1:$B$1,0),0),
IF(OR(NOT(ISBLANK(Z563)),ISBLANK(AA563)),#N/A,
IF(X563="empty","empty",
VLOOKUP(X563,MonsterGroupTable!$A:$A,1,0)))))))</f>
        <v>g117</v>
      </c>
      <c r="AA563">
        <v>5</v>
      </c>
      <c r="AF563" s="2" t="str">
        <f>IF(AND(ISBLANK(AE563),OR(NOT(ISBLANK(AG563)),NOT(ISBLANK(AH563)))),#N/A,
IF(ISBLANK(AE563),"",
IF(AND(NOT(ISERROR(VLOOKUP(AE563,MonsterTable!$A:$B,MATCH(MonsterTable!$B$1,MonsterTable!$A$1:$B$1,0),0))),OR(ISBLANK(AG563),ISBLANK(AH563))),#N/A,
IFERROR(VLOOKUP(AE563,MonsterTable!$A:$B,MATCH(MonsterTable!$B$1,MonsterTable!$A$1:$B$1,0),0),
IF(OR(NOT(ISBLANK(AG563)),ISBLANK(AH563)),#N/A,
IF(AE563="empty","empty",
VLOOKUP(AE563,MonsterGroupTable!$A:$A,1,0)))))))</f>
        <v/>
      </c>
      <c r="AM563" s="2" t="str">
        <f>IF(AND(ISBLANK(AL563),OR(NOT(ISBLANK(AN563)),NOT(ISBLANK(AO563)))),#N/A,
IF(ISBLANK(AL563),"",
IF(AND(NOT(ISERROR(VLOOKUP(AL563,MonsterTable!$A:$B,MATCH(MonsterTable!$B$1,MonsterTable!$A$1:$B$1,0),0))),OR(ISBLANK(AN563),ISBLANK(AO563))),#N/A,
IFERROR(VLOOKUP(AL563,MonsterTable!$A:$B,MATCH(MonsterTable!$B$1,MonsterTable!$A$1:$B$1,0),0),
IF(OR(NOT(ISBLANK(AN563)),ISBLANK(AO563)),#N/A,
IF(AL563="empty","empty",
VLOOKUP(AL563,MonsterGroupTable!$A:$A,1,0)))))))</f>
        <v/>
      </c>
      <c r="AT563" s="2" t="str">
        <f>IF(AND(ISBLANK(AS563),OR(NOT(ISBLANK(AU563)),NOT(ISBLANK(AV563)))),#N/A,
IF(ISBLANK(AS563),"",
IF(AND(NOT(ISERROR(VLOOKUP(AS563,MonsterTable!$A:$B,MATCH(MonsterTable!$B$1,MonsterTable!$A$1:$B$1,0),0))),OR(ISBLANK(AU563),ISBLANK(AV563))),#N/A,
IFERROR(VLOOKUP(AS563,MonsterTable!$A:$B,MATCH(MonsterTable!$B$1,MonsterTable!$A$1:$B$1,0),0),
IF(OR(NOT(ISBLANK(AU563)),ISBLANK(AV563)),#N/A,
IF(AS563="empty","empty",
VLOOKUP(AS563,MonsterGroupTable!$A:$A,1,0)))))))</f>
        <v/>
      </c>
      <c r="BA563" s="2" t="str">
        <f>IF(AND(ISBLANK(AZ563),OR(NOT(ISBLANK(BB563)),NOT(ISBLANK(BC563)))),#N/A,
IF(ISBLANK(AZ563),"",
IF(AND(NOT(ISERROR(VLOOKUP(AZ563,MonsterTable!$A:$B,MATCH(MonsterTable!$B$1,MonsterTable!$A$1:$B$1,0),0))),OR(ISBLANK(BB563),ISBLANK(BC563))),#N/A,
IFERROR(VLOOKUP(AZ563,MonsterTable!$A:$B,MATCH(MonsterTable!$B$1,MonsterTable!$A$1:$B$1,0),0),
IF(OR(NOT(ISBLANK(BB563)),ISBLANK(BC563)),#N/A,
IF(AZ563="empty","empty",
VLOOKUP(AZ563,MonsterGroupTable!$A:$A,1,0)))))))</f>
        <v/>
      </c>
      <c r="BH563" s="2" t="str">
        <f>IF(AND(ISBLANK(BG563),OR(NOT(ISBLANK(BI563)),NOT(ISBLANK(BJ563)))),#N/A,
IF(ISBLANK(BG563),"",
IF(AND(NOT(ISERROR(VLOOKUP(BG563,MonsterTable!$A:$B,MATCH(MonsterTable!$B$1,MonsterTable!$A$1:$B$1,0),0))),OR(ISBLANK(BI563),ISBLANK(BJ563))),#N/A,
IFERROR(VLOOKUP(BG563,MonsterTable!$A:$B,MATCH(MonsterTable!$B$1,MonsterTable!$A$1:$B$1,0),0),
IF(OR(NOT(ISBLANK(BI563)),ISBLANK(BJ563)),#N/A,
IF(BG563="empty","empty",
VLOOKUP(BG563,MonsterGroupTable!$A:$A,1,0)))))))</f>
        <v/>
      </c>
      <c r="BO563" s="2" t="str">
        <f>IF(AND(ISBLANK(BN563),OR(NOT(ISBLANK(BP563)),NOT(ISBLANK(BQ563)))),#N/A,
IF(ISBLANK(BN563),"",
IF(AND(NOT(ISERROR(VLOOKUP(BN563,MonsterTable!$A:$B,MATCH(MonsterTable!$B$1,MonsterTable!$A$1:$B$1,0),0))),OR(ISBLANK(BP563),ISBLANK(BQ563))),#N/A,
IFERROR(VLOOKUP(BN563,MonsterTable!$A:$B,MATCH(MonsterTable!$B$1,MonsterTable!$A$1:$B$1,0),0),
IF(OR(NOT(ISBLANK(BP563)),ISBLANK(BQ563)),#N/A,
IF(BN563="empty","empty",
VLOOKUP(BN563,MonsterGroupTable!$A:$A,1,0)))))))</f>
        <v/>
      </c>
      <c r="BV563" s="2" t="str">
        <f>IF(AND(ISBLANK(BU563),OR(NOT(ISBLANK(BW563)),NOT(ISBLANK(BX563)))),#N/A,
IF(ISBLANK(BU563),"",
IF(AND(NOT(ISERROR(VLOOKUP(BU563,MonsterTable!$A:$B,MATCH(MonsterTable!$B$1,MonsterTable!$A$1:$B$1,0),0))),OR(ISBLANK(BW563),ISBLANK(BX563))),#N/A,
IFERROR(VLOOKUP(BU563,MonsterTable!$A:$B,MATCH(MonsterTable!$B$1,MonsterTable!$A$1:$B$1,0),0),
IF(OR(NOT(ISBLANK(BW563)),ISBLANK(BX563)),#N/A,
IF(BU563="empty","empty",
VLOOKUP(BU563,MonsterGroupTable!$A:$A,1,0)))))))</f>
        <v/>
      </c>
      <c r="CC563" s="2" t="str">
        <f>IF(AND(ISBLANK(CB563),OR(NOT(ISBLANK(CD563)),NOT(ISBLANK(CE563)))),#N/A,
IF(ISBLANK(CB563),"",
IF(AND(NOT(ISERROR(VLOOKUP(CB563,MonsterTable!$A:$B,MATCH(MonsterTable!$B$1,MonsterTable!$A$1:$B$1,0),0))),OR(ISBLANK(CD563),ISBLANK(CE563))),#N/A,
IFERROR(VLOOKUP(CB563,MonsterTable!$A:$B,MATCH(MonsterTable!$B$1,MonsterTable!$A$1:$B$1,0),0),
IF(OR(NOT(ISBLANK(CD563)),ISBLANK(CE563)),#N/A,
IF(CB563="empty","empty",
VLOOKUP(CB563,MonsterGroupTable!$A:$A,1,0)))))))</f>
        <v/>
      </c>
      <c r="CJ563" s="2" t="str">
        <f>IF(AND(ISBLANK(CI563),OR(NOT(ISBLANK(CK563)),NOT(ISBLANK(CL563)))),#N/A,
IF(ISBLANK(CI563),"",
IF(AND(NOT(ISERROR(VLOOKUP(CI563,MonsterTable!$A:$B,MATCH(MonsterTable!$B$1,MonsterTable!$A$1:$B$1,0),0))),OR(ISBLANK(CK563),ISBLANK(CL563))),#N/A,
IFERROR(VLOOKUP(CI563,MonsterTable!$A:$B,MATCH(MonsterTable!$B$1,MonsterTable!$A$1:$B$1,0),0),
IF(OR(NOT(ISBLANK(CK563)),ISBLANK(CL563)),#N/A,
IF(CI563="empty","empty",
VLOOKUP(CI563,MonsterGroupTable!$A:$A,1,0)))))))</f>
        <v/>
      </c>
    </row>
    <row r="564" spans="1:88">
      <c r="A564">
        <v>10563</v>
      </c>
      <c r="B564">
        <f t="shared" si="16"/>
        <v>1.1000000000000001</v>
      </c>
      <c r="C564">
        <f t="shared" si="16"/>
        <v>1.1000000000000001</v>
      </c>
      <c r="F564">
        <v>2160</v>
      </c>
      <c r="G564">
        <v>70899</v>
      </c>
      <c r="H564">
        <v>0</v>
      </c>
      <c r="I564">
        <v>0</v>
      </c>
      <c r="J564">
        <v>0</v>
      </c>
      <c r="K564" t="s">
        <v>28</v>
      </c>
      <c r="L564" t="s">
        <v>253</v>
      </c>
      <c r="M564" t="s">
        <v>79</v>
      </c>
      <c r="N564" t="s">
        <v>80</v>
      </c>
      <c r="O564">
        <v>0</v>
      </c>
      <c r="P564">
        <v>-4.75</v>
      </c>
      <c r="Q564">
        <v>-3.5</v>
      </c>
      <c r="R564">
        <v>4.75</v>
      </c>
      <c r="S564">
        <v>3</v>
      </c>
      <c r="T564">
        <v>-13.5</v>
      </c>
      <c r="U564">
        <v>2.5499999999999998</v>
      </c>
      <c r="V564">
        <v>-6.75</v>
      </c>
      <c r="W564" t="str">
        <f t="shared" si="17"/>
        <v>g117,5</v>
      </c>
      <c r="X564" s="1" t="s">
        <v>316</v>
      </c>
      <c r="Y564" s="2" t="str">
        <f>IF(AND(ISBLANK(X564),OR(NOT(ISBLANK(Z564)),NOT(ISBLANK(AA564)))),#N/A,
IF(ISBLANK(X564),"",
IF(AND(NOT(ISERROR(VLOOKUP(X564,MonsterTable!$A:$B,MATCH(MonsterTable!$B$1,MonsterTable!$A$1:$B$1,0),0))),OR(ISBLANK(Z564),ISBLANK(AA564))),#N/A,
IFERROR(VLOOKUP(X564,MonsterTable!$A:$B,MATCH(MonsterTable!$B$1,MonsterTable!$A$1:$B$1,0),0),
IF(OR(NOT(ISBLANK(Z564)),ISBLANK(AA564)),#N/A,
IF(X564="empty","empty",
VLOOKUP(X564,MonsterGroupTable!$A:$A,1,0)))))))</f>
        <v>g117</v>
      </c>
      <c r="AA564">
        <v>5</v>
      </c>
      <c r="AF564" s="2" t="str">
        <f>IF(AND(ISBLANK(AE564),OR(NOT(ISBLANK(AG564)),NOT(ISBLANK(AH564)))),#N/A,
IF(ISBLANK(AE564),"",
IF(AND(NOT(ISERROR(VLOOKUP(AE564,MonsterTable!$A:$B,MATCH(MonsterTable!$B$1,MonsterTable!$A$1:$B$1,0),0))),OR(ISBLANK(AG564),ISBLANK(AH564))),#N/A,
IFERROR(VLOOKUP(AE564,MonsterTable!$A:$B,MATCH(MonsterTable!$B$1,MonsterTable!$A$1:$B$1,0),0),
IF(OR(NOT(ISBLANK(AG564)),ISBLANK(AH564)),#N/A,
IF(AE564="empty","empty",
VLOOKUP(AE564,MonsterGroupTable!$A:$A,1,0)))))))</f>
        <v/>
      </c>
      <c r="AM564" s="2" t="str">
        <f>IF(AND(ISBLANK(AL564),OR(NOT(ISBLANK(AN564)),NOT(ISBLANK(AO564)))),#N/A,
IF(ISBLANK(AL564),"",
IF(AND(NOT(ISERROR(VLOOKUP(AL564,MonsterTable!$A:$B,MATCH(MonsterTable!$B$1,MonsterTable!$A$1:$B$1,0),0))),OR(ISBLANK(AN564),ISBLANK(AO564))),#N/A,
IFERROR(VLOOKUP(AL564,MonsterTable!$A:$B,MATCH(MonsterTable!$B$1,MonsterTable!$A$1:$B$1,0),0),
IF(OR(NOT(ISBLANK(AN564)),ISBLANK(AO564)),#N/A,
IF(AL564="empty","empty",
VLOOKUP(AL564,MonsterGroupTable!$A:$A,1,0)))))))</f>
        <v/>
      </c>
      <c r="AT564" s="2" t="str">
        <f>IF(AND(ISBLANK(AS564),OR(NOT(ISBLANK(AU564)),NOT(ISBLANK(AV564)))),#N/A,
IF(ISBLANK(AS564),"",
IF(AND(NOT(ISERROR(VLOOKUP(AS564,MonsterTable!$A:$B,MATCH(MonsterTable!$B$1,MonsterTable!$A$1:$B$1,0),0))),OR(ISBLANK(AU564),ISBLANK(AV564))),#N/A,
IFERROR(VLOOKUP(AS564,MonsterTable!$A:$B,MATCH(MonsterTable!$B$1,MonsterTable!$A$1:$B$1,0),0),
IF(OR(NOT(ISBLANK(AU564)),ISBLANK(AV564)),#N/A,
IF(AS564="empty","empty",
VLOOKUP(AS564,MonsterGroupTable!$A:$A,1,0)))))))</f>
        <v/>
      </c>
      <c r="BA564" s="2" t="str">
        <f>IF(AND(ISBLANK(AZ564),OR(NOT(ISBLANK(BB564)),NOT(ISBLANK(BC564)))),#N/A,
IF(ISBLANK(AZ564),"",
IF(AND(NOT(ISERROR(VLOOKUP(AZ564,MonsterTable!$A:$B,MATCH(MonsterTable!$B$1,MonsterTable!$A$1:$B$1,0),0))),OR(ISBLANK(BB564),ISBLANK(BC564))),#N/A,
IFERROR(VLOOKUP(AZ564,MonsterTable!$A:$B,MATCH(MonsterTable!$B$1,MonsterTable!$A$1:$B$1,0),0),
IF(OR(NOT(ISBLANK(BB564)),ISBLANK(BC564)),#N/A,
IF(AZ564="empty","empty",
VLOOKUP(AZ564,MonsterGroupTable!$A:$A,1,0)))))))</f>
        <v/>
      </c>
      <c r="BH564" s="2" t="str">
        <f>IF(AND(ISBLANK(BG564),OR(NOT(ISBLANK(BI564)),NOT(ISBLANK(BJ564)))),#N/A,
IF(ISBLANK(BG564),"",
IF(AND(NOT(ISERROR(VLOOKUP(BG564,MonsterTable!$A:$B,MATCH(MonsterTable!$B$1,MonsterTable!$A$1:$B$1,0),0))),OR(ISBLANK(BI564),ISBLANK(BJ564))),#N/A,
IFERROR(VLOOKUP(BG564,MonsterTable!$A:$B,MATCH(MonsterTable!$B$1,MonsterTable!$A$1:$B$1,0),0),
IF(OR(NOT(ISBLANK(BI564)),ISBLANK(BJ564)),#N/A,
IF(BG564="empty","empty",
VLOOKUP(BG564,MonsterGroupTable!$A:$A,1,0)))))))</f>
        <v/>
      </c>
      <c r="BO564" s="2" t="str">
        <f>IF(AND(ISBLANK(BN564),OR(NOT(ISBLANK(BP564)),NOT(ISBLANK(BQ564)))),#N/A,
IF(ISBLANK(BN564),"",
IF(AND(NOT(ISERROR(VLOOKUP(BN564,MonsterTable!$A:$B,MATCH(MonsterTable!$B$1,MonsterTable!$A$1:$B$1,0),0))),OR(ISBLANK(BP564),ISBLANK(BQ564))),#N/A,
IFERROR(VLOOKUP(BN564,MonsterTable!$A:$B,MATCH(MonsterTable!$B$1,MonsterTable!$A$1:$B$1,0),0),
IF(OR(NOT(ISBLANK(BP564)),ISBLANK(BQ564)),#N/A,
IF(BN564="empty","empty",
VLOOKUP(BN564,MonsterGroupTable!$A:$A,1,0)))))))</f>
        <v/>
      </c>
      <c r="BV564" s="2" t="str">
        <f>IF(AND(ISBLANK(BU564),OR(NOT(ISBLANK(BW564)),NOT(ISBLANK(BX564)))),#N/A,
IF(ISBLANK(BU564),"",
IF(AND(NOT(ISERROR(VLOOKUP(BU564,MonsterTable!$A:$B,MATCH(MonsterTable!$B$1,MonsterTable!$A$1:$B$1,0),0))),OR(ISBLANK(BW564),ISBLANK(BX564))),#N/A,
IFERROR(VLOOKUP(BU564,MonsterTable!$A:$B,MATCH(MonsterTable!$B$1,MonsterTable!$A$1:$B$1,0),0),
IF(OR(NOT(ISBLANK(BW564)),ISBLANK(BX564)),#N/A,
IF(BU564="empty","empty",
VLOOKUP(BU564,MonsterGroupTable!$A:$A,1,0)))))))</f>
        <v/>
      </c>
      <c r="CC564" s="2" t="str">
        <f>IF(AND(ISBLANK(CB564),OR(NOT(ISBLANK(CD564)),NOT(ISBLANK(CE564)))),#N/A,
IF(ISBLANK(CB564),"",
IF(AND(NOT(ISERROR(VLOOKUP(CB564,MonsterTable!$A:$B,MATCH(MonsterTable!$B$1,MonsterTable!$A$1:$B$1,0),0))),OR(ISBLANK(CD564),ISBLANK(CE564))),#N/A,
IFERROR(VLOOKUP(CB564,MonsterTable!$A:$B,MATCH(MonsterTable!$B$1,MonsterTable!$A$1:$B$1,0),0),
IF(OR(NOT(ISBLANK(CD564)),ISBLANK(CE564)),#N/A,
IF(CB564="empty","empty",
VLOOKUP(CB564,MonsterGroupTable!$A:$A,1,0)))))))</f>
        <v/>
      </c>
      <c r="CJ564" s="2" t="str">
        <f>IF(AND(ISBLANK(CI564),OR(NOT(ISBLANK(CK564)),NOT(ISBLANK(CL564)))),#N/A,
IF(ISBLANK(CI564),"",
IF(AND(NOT(ISERROR(VLOOKUP(CI564,MonsterTable!$A:$B,MATCH(MonsterTable!$B$1,MonsterTable!$A$1:$B$1,0),0))),OR(ISBLANK(CK564),ISBLANK(CL564))),#N/A,
IFERROR(VLOOKUP(CI564,MonsterTable!$A:$B,MATCH(MonsterTable!$B$1,MonsterTable!$A$1:$B$1,0),0),
IF(OR(NOT(ISBLANK(CK564)),ISBLANK(CL564)),#N/A,
IF(CI564="empty","empty",
VLOOKUP(CI564,MonsterGroupTable!$A:$A,1,0)))))))</f>
        <v/>
      </c>
    </row>
    <row r="565" spans="1:88">
      <c r="A565">
        <v>10564</v>
      </c>
      <c r="B565">
        <f t="shared" si="16"/>
        <v>1.1000000000000001</v>
      </c>
      <c r="C565">
        <f t="shared" si="16"/>
        <v>1.1000000000000001</v>
      </c>
      <c r="F565">
        <v>2160</v>
      </c>
      <c r="G565">
        <v>71223</v>
      </c>
      <c r="H565">
        <v>0</v>
      </c>
      <c r="I565">
        <v>0</v>
      </c>
      <c r="J565">
        <v>0</v>
      </c>
      <c r="K565" t="s">
        <v>28</v>
      </c>
      <c r="L565" t="s">
        <v>253</v>
      </c>
      <c r="M565" t="s">
        <v>79</v>
      </c>
      <c r="N565" t="s">
        <v>80</v>
      </c>
      <c r="O565">
        <v>0</v>
      </c>
      <c r="P565">
        <v>-4.75</v>
      </c>
      <c r="Q565">
        <v>-3.5</v>
      </c>
      <c r="R565">
        <v>4.75</v>
      </c>
      <c r="S565">
        <v>3</v>
      </c>
      <c r="T565">
        <v>-13.5</v>
      </c>
      <c r="U565">
        <v>2.5499999999999998</v>
      </c>
      <c r="V565">
        <v>-6.75</v>
      </c>
      <c r="W565" t="str">
        <f t="shared" si="17"/>
        <v>g117,5</v>
      </c>
      <c r="X565" s="1" t="s">
        <v>316</v>
      </c>
      <c r="Y565" s="2" t="str">
        <f>IF(AND(ISBLANK(X565),OR(NOT(ISBLANK(Z565)),NOT(ISBLANK(AA565)))),#N/A,
IF(ISBLANK(X565),"",
IF(AND(NOT(ISERROR(VLOOKUP(X565,MonsterTable!$A:$B,MATCH(MonsterTable!$B$1,MonsterTable!$A$1:$B$1,0),0))),OR(ISBLANK(Z565),ISBLANK(AA565))),#N/A,
IFERROR(VLOOKUP(X565,MonsterTable!$A:$B,MATCH(MonsterTable!$B$1,MonsterTable!$A$1:$B$1,0),0),
IF(OR(NOT(ISBLANK(Z565)),ISBLANK(AA565)),#N/A,
IF(X565="empty","empty",
VLOOKUP(X565,MonsterGroupTable!$A:$A,1,0)))))))</f>
        <v>g117</v>
      </c>
      <c r="AA565">
        <v>5</v>
      </c>
      <c r="AF565" s="2" t="str">
        <f>IF(AND(ISBLANK(AE565),OR(NOT(ISBLANK(AG565)),NOT(ISBLANK(AH565)))),#N/A,
IF(ISBLANK(AE565),"",
IF(AND(NOT(ISERROR(VLOOKUP(AE565,MonsterTable!$A:$B,MATCH(MonsterTable!$B$1,MonsterTable!$A$1:$B$1,0),0))),OR(ISBLANK(AG565),ISBLANK(AH565))),#N/A,
IFERROR(VLOOKUP(AE565,MonsterTable!$A:$B,MATCH(MonsterTable!$B$1,MonsterTable!$A$1:$B$1,0),0),
IF(OR(NOT(ISBLANK(AG565)),ISBLANK(AH565)),#N/A,
IF(AE565="empty","empty",
VLOOKUP(AE565,MonsterGroupTable!$A:$A,1,0)))))))</f>
        <v/>
      </c>
      <c r="AM565" s="2" t="str">
        <f>IF(AND(ISBLANK(AL565),OR(NOT(ISBLANK(AN565)),NOT(ISBLANK(AO565)))),#N/A,
IF(ISBLANK(AL565),"",
IF(AND(NOT(ISERROR(VLOOKUP(AL565,MonsterTable!$A:$B,MATCH(MonsterTable!$B$1,MonsterTable!$A$1:$B$1,0),0))),OR(ISBLANK(AN565),ISBLANK(AO565))),#N/A,
IFERROR(VLOOKUP(AL565,MonsterTable!$A:$B,MATCH(MonsterTable!$B$1,MonsterTable!$A$1:$B$1,0),0),
IF(OR(NOT(ISBLANK(AN565)),ISBLANK(AO565)),#N/A,
IF(AL565="empty","empty",
VLOOKUP(AL565,MonsterGroupTable!$A:$A,1,0)))))))</f>
        <v/>
      </c>
      <c r="AT565" s="2" t="str">
        <f>IF(AND(ISBLANK(AS565),OR(NOT(ISBLANK(AU565)),NOT(ISBLANK(AV565)))),#N/A,
IF(ISBLANK(AS565),"",
IF(AND(NOT(ISERROR(VLOOKUP(AS565,MonsterTable!$A:$B,MATCH(MonsterTable!$B$1,MonsterTable!$A$1:$B$1,0),0))),OR(ISBLANK(AU565),ISBLANK(AV565))),#N/A,
IFERROR(VLOOKUP(AS565,MonsterTable!$A:$B,MATCH(MonsterTable!$B$1,MonsterTable!$A$1:$B$1,0),0),
IF(OR(NOT(ISBLANK(AU565)),ISBLANK(AV565)),#N/A,
IF(AS565="empty","empty",
VLOOKUP(AS565,MonsterGroupTable!$A:$A,1,0)))))))</f>
        <v/>
      </c>
      <c r="BA565" s="2" t="str">
        <f>IF(AND(ISBLANK(AZ565),OR(NOT(ISBLANK(BB565)),NOT(ISBLANK(BC565)))),#N/A,
IF(ISBLANK(AZ565),"",
IF(AND(NOT(ISERROR(VLOOKUP(AZ565,MonsterTable!$A:$B,MATCH(MonsterTable!$B$1,MonsterTable!$A$1:$B$1,0),0))),OR(ISBLANK(BB565),ISBLANK(BC565))),#N/A,
IFERROR(VLOOKUP(AZ565,MonsterTable!$A:$B,MATCH(MonsterTable!$B$1,MonsterTable!$A$1:$B$1,0),0),
IF(OR(NOT(ISBLANK(BB565)),ISBLANK(BC565)),#N/A,
IF(AZ565="empty","empty",
VLOOKUP(AZ565,MonsterGroupTable!$A:$A,1,0)))))))</f>
        <v/>
      </c>
      <c r="BH565" s="2" t="str">
        <f>IF(AND(ISBLANK(BG565),OR(NOT(ISBLANK(BI565)),NOT(ISBLANK(BJ565)))),#N/A,
IF(ISBLANK(BG565),"",
IF(AND(NOT(ISERROR(VLOOKUP(BG565,MonsterTable!$A:$B,MATCH(MonsterTable!$B$1,MonsterTable!$A$1:$B$1,0),0))),OR(ISBLANK(BI565),ISBLANK(BJ565))),#N/A,
IFERROR(VLOOKUP(BG565,MonsterTable!$A:$B,MATCH(MonsterTable!$B$1,MonsterTable!$A$1:$B$1,0),0),
IF(OR(NOT(ISBLANK(BI565)),ISBLANK(BJ565)),#N/A,
IF(BG565="empty","empty",
VLOOKUP(BG565,MonsterGroupTable!$A:$A,1,0)))))))</f>
        <v/>
      </c>
      <c r="BO565" s="2" t="str">
        <f>IF(AND(ISBLANK(BN565),OR(NOT(ISBLANK(BP565)),NOT(ISBLANK(BQ565)))),#N/A,
IF(ISBLANK(BN565),"",
IF(AND(NOT(ISERROR(VLOOKUP(BN565,MonsterTable!$A:$B,MATCH(MonsterTable!$B$1,MonsterTable!$A$1:$B$1,0),0))),OR(ISBLANK(BP565),ISBLANK(BQ565))),#N/A,
IFERROR(VLOOKUP(BN565,MonsterTable!$A:$B,MATCH(MonsterTable!$B$1,MonsterTable!$A$1:$B$1,0),0),
IF(OR(NOT(ISBLANK(BP565)),ISBLANK(BQ565)),#N/A,
IF(BN565="empty","empty",
VLOOKUP(BN565,MonsterGroupTable!$A:$A,1,0)))))))</f>
        <v/>
      </c>
      <c r="BV565" s="2" t="str">
        <f>IF(AND(ISBLANK(BU565),OR(NOT(ISBLANK(BW565)),NOT(ISBLANK(BX565)))),#N/A,
IF(ISBLANK(BU565),"",
IF(AND(NOT(ISERROR(VLOOKUP(BU565,MonsterTable!$A:$B,MATCH(MonsterTable!$B$1,MonsterTable!$A$1:$B$1,0),0))),OR(ISBLANK(BW565),ISBLANK(BX565))),#N/A,
IFERROR(VLOOKUP(BU565,MonsterTable!$A:$B,MATCH(MonsterTable!$B$1,MonsterTable!$A$1:$B$1,0),0),
IF(OR(NOT(ISBLANK(BW565)),ISBLANK(BX565)),#N/A,
IF(BU565="empty","empty",
VLOOKUP(BU565,MonsterGroupTable!$A:$A,1,0)))))))</f>
        <v/>
      </c>
      <c r="CC565" s="2" t="str">
        <f>IF(AND(ISBLANK(CB565),OR(NOT(ISBLANK(CD565)),NOT(ISBLANK(CE565)))),#N/A,
IF(ISBLANK(CB565),"",
IF(AND(NOT(ISERROR(VLOOKUP(CB565,MonsterTable!$A:$B,MATCH(MonsterTable!$B$1,MonsterTable!$A$1:$B$1,0),0))),OR(ISBLANK(CD565),ISBLANK(CE565))),#N/A,
IFERROR(VLOOKUP(CB565,MonsterTable!$A:$B,MATCH(MonsterTable!$B$1,MonsterTable!$A$1:$B$1,0),0),
IF(OR(NOT(ISBLANK(CD565)),ISBLANK(CE565)),#N/A,
IF(CB565="empty","empty",
VLOOKUP(CB565,MonsterGroupTable!$A:$A,1,0)))))))</f>
        <v/>
      </c>
      <c r="CJ565" s="2" t="str">
        <f>IF(AND(ISBLANK(CI565),OR(NOT(ISBLANK(CK565)),NOT(ISBLANK(CL565)))),#N/A,
IF(ISBLANK(CI565),"",
IF(AND(NOT(ISERROR(VLOOKUP(CI565,MonsterTable!$A:$B,MATCH(MonsterTable!$B$1,MonsterTable!$A$1:$B$1,0),0))),OR(ISBLANK(CK565),ISBLANK(CL565))),#N/A,
IFERROR(VLOOKUP(CI565,MonsterTable!$A:$B,MATCH(MonsterTable!$B$1,MonsterTable!$A$1:$B$1,0),0),
IF(OR(NOT(ISBLANK(CK565)),ISBLANK(CL565)),#N/A,
IF(CI565="empty","empty",
VLOOKUP(CI565,MonsterGroupTable!$A:$A,1,0)))))))</f>
        <v/>
      </c>
    </row>
    <row r="566" spans="1:88">
      <c r="A566">
        <v>10565</v>
      </c>
      <c r="B566">
        <f t="shared" si="16"/>
        <v>1.1000000000000001</v>
      </c>
      <c r="C566">
        <f t="shared" si="16"/>
        <v>1.1000000000000001</v>
      </c>
      <c r="F566">
        <v>2160</v>
      </c>
      <c r="G566">
        <v>71547</v>
      </c>
      <c r="H566">
        <v>0</v>
      </c>
      <c r="I566">
        <v>0</v>
      </c>
      <c r="J566">
        <v>0</v>
      </c>
      <c r="K566" t="s">
        <v>28</v>
      </c>
      <c r="L566" t="s">
        <v>253</v>
      </c>
      <c r="M566" t="s">
        <v>79</v>
      </c>
      <c r="N566" t="s">
        <v>80</v>
      </c>
      <c r="O566">
        <v>0</v>
      </c>
      <c r="P566">
        <v>-4.75</v>
      </c>
      <c r="Q566">
        <v>-3.5</v>
      </c>
      <c r="R566">
        <v>4.75</v>
      </c>
      <c r="S566">
        <v>3</v>
      </c>
      <c r="T566">
        <v>-13.5</v>
      </c>
      <c r="U566">
        <v>2.5499999999999998</v>
      </c>
      <c r="V566">
        <v>-6.75</v>
      </c>
      <c r="W566" t="str">
        <f t="shared" si="17"/>
        <v>g117,5</v>
      </c>
      <c r="X566" s="1" t="s">
        <v>316</v>
      </c>
      <c r="Y566" s="2" t="str">
        <f>IF(AND(ISBLANK(X566),OR(NOT(ISBLANK(Z566)),NOT(ISBLANK(AA566)))),#N/A,
IF(ISBLANK(X566),"",
IF(AND(NOT(ISERROR(VLOOKUP(X566,MonsterTable!$A:$B,MATCH(MonsterTable!$B$1,MonsterTable!$A$1:$B$1,0),0))),OR(ISBLANK(Z566),ISBLANK(AA566))),#N/A,
IFERROR(VLOOKUP(X566,MonsterTable!$A:$B,MATCH(MonsterTable!$B$1,MonsterTable!$A$1:$B$1,0),0),
IF(OR(NOT(ISBLANK(Z566)),ISBLANK(AA566)),#N/A,
IF(X566="empty","empty",
VLOOKUP(X566,MonsterGroupTable!$A:$A,1,0)))))))</f>
        <v>g117</v>
      </c>
      <c r="AA566">
        <v>5</v>
      </c>
      <c r="AF566" s="2" t="str">
        <f>IF(AND(ISBLANK(AE566),OR(NOT(ISBLANK(AG566)),NOT(ISBLANK(AH566)))),#N/A,
IF(ISBLANK(AE566),"",
IF(AND(NOT(ISERROR(VLOOKUP(AE566,MonsterTable!$A:$B,MATCH(MonsterTable!$B$1,MonsterTable!$A$1:$B$1,0),0))),OR(ISBLANK(AG566),ISBLANK(AH566))),#N/A,
IFERROR(VLOOKUP(AE566,MonsterTable!$A:$B,MATCH(MonsterTable!$B$1,MonsterTable!$A$1:$B$1,0),0),
IF(OR(NOT(ISBLANK(AG566)),ISBLANK(AH566)),#N/A,
IF(AE566="empty","empty",
VLOOKUP(AE566,MonsterGroupTable!$A:$A,1,0)))))))</f>
        <v/>
      </c>
      <c r="AM566" s="2" t="str">
        <f>IF(AND(ISBLANK(AL566),OR(NOT(ISBLANK(AN566)),NOT(ISBLANK(AO566)))),#N/A,
IF(ISBLANK(AL566),"",
IF(AND(NOT(ISERROR(VLOOKUP(AL566,MonsterTable!$A:$B,MATCH(MonsterTable!$B$1,MonsterTable!$A$1:$B$1,0),0))),OR(ISBLANK(AN566),ISBLANK(AO566))),#N/A,
IFERROR(VLOOKUP(AL566,MonsterTable!$A:$B,MATCH(MonsterTable!$B$1,MonsterTable!$A$1:$B$1,0),0),
IF(OR(NOT(ISBLANK(AN566)),ISBLANK(AO566)),#N/A,
IF(AL566="empty","empty",
VLOOKUP(AL566,MonsterGroupTable!$A:$A,1,0)))))))</f>
        <v/>
      </c>
      <c r="AT566" s="2" t="str">
        <f>IF(AND(ISBLANK(AS566),OR(NOT(ISBLANK(AU566)),NOT(ISBLANK(AV566)))),#N/A,
IF(ISBLANK(AS566),"",
IF(AND(NOT(ISERROR(VLOOKUP(AS566,MonsterTable!$A:$B,MATCH(MonsterTable!$B$1,MonsterTable!$A$1:$B$1,0),0))),OR(ISBLANK(AU566),ISBLANK(AV566))),#N/A,
IFERROR(VLOOKUP(AS566,MonsterTable!$A:$B,MATCH(MonsterTable!$B$1,MonsterTable!$A$1:$B$1,0),0),
IF(OR(NOT(ISBLANK(AU566)),ISBLANK(AV566)),#N/A,
IF(AS566="empty","empty",
VLOOKUP(AS566,MonsterGroupTable!$A:$A,1,0)))))))</f>
        <v/>
      </c>
      <c r="BA566" s="2" t="str">
        <f>IF(AND(ISBLANK(AZ566),OR(NOT(ISBLANK(BB566)),NOT(ISBLANK(BC566)))),#N/A,
IF(ISBLANK(AZ566),"",
IF(AND(NOT(ISERROR(VLOOKUP(AZ566,MonsterTable!$A:$B,MATCH(MonsterTable!$B$1,MonsterTable!$A$1:$B$1,0),0))),OR(ISBLANK(BB566),ISBLANK(BC566))),#N/A,
IFERROR(VLOOKUP(AZ566,MonsterTable!$A:$B,MATCH(MonsterTable!$B$1,MonsterTable!$A$1:$B$1,0),0),
IF(OR(NOT(ISBLANK(BB566)),ISBLANK(BC566)),#N/A,
IF(AZ566="empty","empty",
VLOOKUP(AZ566,MonsterGroupTable!$A:$A,1,0)))))))</f>
        <v/>
      </c>
      <c r="BH566" s="2" t="str">
        <f>IF(AND(ISBLANK(BG566),OR(NOT(ISBLANK(BI566)),NOT(ISBLANK(BJ566)))),#N/A,
IF(ISBLANK(BG566),"",
IF(AND(NOT(ISERROR(VLOOKUP(BG566,MonsterTable!$A:$B,MATCH(MonsterTable!$B$1,MonsterTable!$A$1:$B$1,0),0))),OR(ISBLANK(BI566),ISBLANK(BJ566))),#N/A,
IFERROR(VLOOKUP(BG566,MonsterTable!$A:$B,MATCH(MonsterTable!$B$1,MonsterTable!$A$1:$B$1,0),0),
IF(OR(NOT(ISBLANK(BI566)),ISBLANK(BJ566)),#N/A,
IF(BG566="empty","empty",
VLOOKUP(BG566,MonsterGroupTable!$A:$A,1,0)))))))</f>
        <v/>
      </c>
      <c r="BO566" s="2" t="str">
        <f>IF(AND(ISBLANK(BN566),OR(NOT(ISBLANK(BP566)),NOT(ISBLANK(BQ566)))),#N/A,
IF(ISBLANK(BN566),"",
IF(AND(NOT(ISERROR(VLOOKUP(BN566,MonsterTable!$A:$B,MATCH(MonsterTable!$B$1,MonsterTable!$A$1:$B$1,0),0))),OR(ISBLANK(BP566),ISBLANK(BQ566))),#N/A,
IFERROR(VLOOKUP(BN566,MonsterTable!$A:$B,MATCH(MonsterTable!$B$1,MonsterTable!$A$1:$B$1,0),0),
IF(OR(NOT(ISBLANK(BP566)),ISBLANK(BQ566)),#N/A,
IF(BN566="empty","empty",
VLOOKUP(BN566,MonsterGroupTable!$A:$A,1,0)))))))</f>
        <v/>
      </c>
      <c r="BV566" s="2" t="str">
        <f>IF(AND(ISBLANK(BU566),OR(NOT(ISBLANK(BW566)),NOT(ISBLANK(BX566)))),#N/A,
IF(ISBLANK(BU566),"",
IF(AND(NOT(ISERROR(VLOOKUP(BU566,MonsterTable!$A:$B,MATCH(MonsterTable!$B$1,MonsterTable!$A$1:$B$1,0),0))),OR(ISBLANK(BW566),ISBLANK(BX566))),#N/A,
IFERROR(VLOOKUP(BU566,MonsterTable!$A:$B,MATCH(MonsterTable!$B$1,MonsterTable!$A$1:$B$1,0),0),
IF(OR(NOT(ISBLANK(BW566)),ISBLANK(BX566)),#N/A,
IF(BU566="empty","empty",
VLOOKUP(BU566,MonsterGroupTable!$A:$A,1,0)))))))</f>
        <v/>
      </c>
      <c r="CC566" s="2" t="str">
        <f>IF(AND(ISBLANK(CB566),OR(NOT(ISBLANK(CD566)),NOT(ISBLANK(CE566)))),#N/A,
IF(ISBLANK(CB566),"",
IF(AND(NOT(ISERROR(VLOOKUP(CB566,MonsterTable!$A:$B,MATCH(MonsterTable!$B$1,MonsterTable!$A$1:$B$1,0),0))),OR(ISBLANK(CD566),ISBLANK(CE566))),#N/A,
IFERROR(VLOOKUP(CB566,MonsterTable!$A:$B,MATCH(MonsterTable!$B$1,MonsterTable!$A$1:$B$1,0),0),
IF(OR(NOT(ISBLANK(CD566)),ISBLANK(CE566)),#N/A,
IF(CB566="empty","empty",
VLOOKUP(CB566,MonsterGroupTable!$A:$A,1,0)))))))</f>
        <v/>
      </c>
      <c r="CJ566" s="2" t="str">
        <f>IF(AND(ISBLANK(CI566),OR(NOT(ISBLANK(CK566)),NOT(ISBLANK(CL566)))),#N/A,
IF(ISBLANK(CI566),"",
IF(AND(NOT(ISERROR(VLOOKUP(CI566,MonsterTable!$A:$B,MATCH(MonsterTable!$B$1,MonsterTable!$A$1:$B$1,0),0))),OR(ISBLANK(CK566),ISBLANK(CL566))),#N/A,
IFERROR(VLOOKUP(CI566,MonsterTable!$A:$B,MATCH(MonsterTable!$B$1,MonsterTable!$A$1:$B$1,0),0),
IF(OR(NOT(ISBLANK(CK566)),ISBLANK(CL566)),#N/A,
IF(CI566="empty","empty",
VLOOKUP(CI566,MonsterGroupTable!$A:$A,1,0)))))))</f>
        <v/>
      </c>
    </row>
    <row r="567" spans="1:88">
      <c r="A567">
        <v>10566</v>
      </c>
      <c r="B567">
        <f t="shared" si="16"/>
        <v>1.1000000000000001</v>
      </c>
      <c r="C567">
        <f t="shared" si="16"/>
        <v>1.1000000000000001</v>
      </c>
      <c r="F567">
        <v>2160</v>
      </c>
      <c r="G567">
        <v>71871</v>
      </c>
      <c r="H567">
        <v>0</v>
      </c>
      <c r="I567">
        <v>0</v>
      </c>
      <c r="J567">
        <v>0</v>
      </c>
      <c r="K567" t="s">
        <v>28</v>
      </c>
      <c r="L567" t="s">
        <v>253</v>
      </c>
      <c r="M567" t="s">
        <v>79</v>
      </c>
      <c r="N567" t="s">
        <v>80</v>
      </c>
      <c r="O567">
        <v>0</v>
      </c>
      <c r="P567">
        <v>-4.75</v>
      </c>
      <c r="Q567">
        <v>-3.5</v>
      </c>
      <c r="R567">
        <v>4.75</v>
      </c>
      <c r="S567">
        <v>3</v>
      </c>
      <c r="T567">
        <v>-13.5</v>
      </c>
      <c r="U567">
        <v>2.5499999999999998</v>
      </c>
      <c r="V567">
        <v>-6.75</v>
      </c>
      <c r="W567" t="str">
        <f t="shared" si="17"/>
        <v>g117,5</v>
      </c>
      <c r="X567" s="1" t="s">
        <v>316</v>
      </c>
      <c r="Y567" s="2" t="str">
        <f>IF(AND(ISBLANK(X567),OR(NOT(ISBLANK(Z567)),NOT(ISBLANK(AA567)))),#N/A,
IF(ISBLANK(X567),"",
IF(AND(NOT(ISERROR(VLOOKUP(X567,MonsterTable!$A:$B,MATCH(MonsterTable!$B$1,MonsterTable!$A$1:$B$1,0),0))),OR(ISBLANK(Z567),ISBLANK(AA567))),#N/A,
IFERROR(VLOOKUP(X567,MonsterTable!$A:$B,MATCH(MonsterTable!$B$1,MonsterTable!$A$1:$B$1,0),0),
IF(OR(NOT(ISBLANK(Z567)),ISBLANK(AA567)),#N/A,
IF(X567="empty","empty",
VLOOKUP(X567,MonsterGroupTable!$A:$A,1,0)))))))</f>
        <v>g117</v>
      </c>
      <c r="AA567">
        <v>5</v>
      </c>
      <c r="AF567" s="2" t="str">
        <f>IF(AND(ISBLANK(AE567),OR(NOT(ISBLANK(AG567)),NOT(ISBLANK(AH567)))),#N/A,
IF(ISBLANK(AE567),"",
IF(AND(NOT(ISERROR(VLOOKUP(AE567,MonsterTable!$A:$B,MATCH(MonsterTable!$B$1,MonsterTable!$A$1:$B$1,0),0))),OR(ISBLANK(AG567),ISBLANK(AH567))),#N/A,
IFERROR(VLOOKUP(AE567,MonsterTable!$A:$B,MATCH(MonsterTable!$B$1,MonsterTable!$A$1:$B$1,0),0),
IF(OR(NOT(ISBLANK(AG567)),ISBLANK(AH567)),#N/A,
IF(AE567="empty","empty",
VLOOKUP(AE567,MonsterGroupTable!$A:$A,1,0)))))))</f>
        <v/>
      </c>
      <c r="AM567" s="2" t="str">
        <f>IF(AND(ISBLANK(AL567),OR(NOT(ISBLANK(AN567)),NOT(ISBLANK(AO567)))),#N/A,
IF(ISBLANK(AL567),"",
IF(AND(NOT(ISERROR(VLOOKUP(AL567,MonsterTable!$A:$B,MATCH(MonsterTable!$B$1,MonsterTable!$A$1:$B$1,0),0))),OR(ISBLANK(AN567),ISBLANK(AO567))),#N/A,
IFERROR(VLOOKUP(AL567,MonsterTable!$A:$B,MATCH(MonsterTable!$B$1,MonsterTable!$A$1:$B$1,0),0),
IF(OR(NOT(ISBLANK(AN567)),ISBLANK(AO567)),#N/A,
IF(AL567="empty","empty",
VLOOKUP(AL567,MonsterGroupTable!$A:$A,1,0)))))))</f>
        <v/>
      </c>
      <c r="AT567" s="2" t="str">
        <f>IF(AND(ISBLANK(AS567),OR(NOT(ISBLANK(AU567)),NOT(ISBLANK(AV567)))),#N/A,
IF(ISBLANK(AS567),"",
IF(AND(NOT(ISERROR(VLOOKUP(AS567,MonsterTable!$A:$B,MATCH(MonsterTable!$B$1,MonsterTable!$A$1:$B$1,0),0))),OR(ISBLANK(AU567),ISBLANK(AV567))),#N/A,
IFERROR(VLOOKUP(AS567,MonsterTable!$A:$B,MATCH(MonsterTable!$B$1,MonsterTable!$A$1:$B$1,0),0),
IF(OR(NOT(ISBLANK(AU567)),ISBLANK(AV567)),#N/A,
IF(AS567="empty","empty",
VLOOKUP(AS567,MonsterGroupTable!$A:$A,1,0)))))))</f>
        <v/>
      </c>
      <c r="BA567" s="2" t="str">
        <f>IF(AND(ISBLANK(AZ567),OR(NOT(ISBLANK(BB567)),NOT(ISBLANK(BC567)))),#N/A,
IF(ISBLANK(AZ567),"",
IF(AND(NOT(ISERROR(VLOOKUP(AZ567,MonsterTable!$A:$B,MATCH(MonsterTable!$B$1,MonsterTable!$A$1:$B$1,0),0))),OR(ISBLANK(BB567),ISBLANK(BC567))),#N/A,
IFERROR(VLOOKUP(AZ567,MonsterTable!$A:$B,MATCH(MonsterTable!$B$1,MonsterTable!$A$1:$B$1,0),0),
IF(OR(NOT(ISBLANK(BB567)),ISBLANK(BC567)),#N/A,
IF(AZ567="empty","empty",
VLOOKUP(AZ567,MonsterGroupTable!$A:$A,1,0)))))))</f>
        <v/>
      </c>
      <c r="BH567" s="2" t="str">
        <f>IF(AND(ISBLANK(BG567),OR(NOT(ISBLANK(BI567)),NOT(ISBLANK(BJ567)))),#N/A,
IF(ISBLANK(BG567),"",
IF(AND(NOT(ISERROR(VLOOKUP(BG567,MonsterTable!$A:$B,MATCH(MonsterTable!$B$1,MonsterTable!$A$1:$B$1,0),0))),OR(ISBLANK(BI567),ISBLANK(BJ567))),#N/A,
IFERROR(VLOOKUP(BG567,MonsterTable!$A:$B,MATCH(MonsterTable!$B$1,MonsterTable!$A$1:$B$1,0),0),
IF(OR(NOT(ISBLANK(BI567)),ISBLANK(BJ567)),#N/A,
IF(BG567="empty","empty",
VLOOKUP(BG567,MonsterGroupTable!$A:$A,1,0)))))))</f>
        <v/>
      </c>
      <c r="BO567" s="2" t="str">
        <f>IF(AND(ISBLANK(BN567),OR(NOT(ISBLANK(BP567)),NOT(ISBLANK(BQ567)))),#N/A,
IF(ISBLANK(BN567),"",
IF(AND(NOT(ISERROR(VLOOKUP(BN567,MonsterTable!$A:$B,MATCH(MonsterTable!$B$1,MonsterTable!$A$1:$B$1,0),0))),OR(ISBLANK(BP567),ISBLANK(BQ567))),#N/A,
IFERROR(VLOOKUP(BN567,MonsterTable!$A:$B,MATCH(MonsterTable!$B$1,MonsterTable!$A$1:$B$1,0),0),
IF(OR(NOT(ISBLANK(BP567)),ISBLANK(BQ567)),#N/A,
IF(BN567="empty","empty",
VLOOKUP(BN567,MonsterGroupTable!$A:$A,1,0)))))))</f>
        <v/>
      </c>
      <c r="BV567" s="2" t="str">
        <f>IF(AND(ISBLANK(BU567),OR(NOT(ISBLANK(BW567)),NOT(ISBLANK(BX567)))),#N/A,
IF(ISBLANK(BU567),"",
IF(AND(NOT(ISERROR(VLOOKUP(BU567,MonsterTable!$A:$B,MATCH(MonsterTable!$B$1,MonsterTable!$A$1:$B$1,0),0))),OR(ISBLANK(BW567),ISBLANK(BX567))),#N/A,
IFERROR(VLOOKUP(BU567,MonsterTable!$A:$B,MATCH(MonsterTable!$B$1,MonsterTable!$A$1:$B$1,0),0),
IF(OR(NOT(ISBLANK(BW567)),ISBLANK(BX567)),#N/A,
IF(BU567="empty","empty",
VLOOKUP(BU567,MonsterGroupTable!$A:$A,1,0)))))))</f>
        <v/>
      </c>
      <c r="CC567" s="2" t="str">
        <f>IF(AND(ISBLANK(CB567),OR(NOT(ISBLANK(CD567)),NOT(ISBLANK(CE567)))),#N/A,
IF(ISBLANK(CB567),"",
IF(AND(NOT(ISERROR(VLOOKUP(CB567,MonsterTable!$A:$B,MATCH(MonsterTable!$B$1,MonsterTable!$A$1:$B$1,0),0))),OR(ISBLANK(CD567),ISBLANK(CE567))),#N/A,
IFERROR(VLOOKUP(CB567,MonsterTable!$A:$B,MATCH(MonsterTable!$B$1,MonsterTable!$A$1:$B$1,0),0),
IF(OR(NOT(ISBLANK(CD567)),ISBLANK(CE567)),#N/A,
IF(CB567="empty","empty",
VLOOKUP(CB567,MonsterGroupTable!$A:$A,1,0)))))))</f>
        <v/>
      </c>
      <c r="CJ567" s="2" t="str">
        <f>IF(AND(ISBLANK(CI567),OR(NOT(ISBLANK(CK567)),NOT(ISBLANK(CL567)))),#N/A,
IF(ISBLANK(CI567),"",
IF(AND(NOT(ISERROR(VLOOKUP(CI567,MonsterTable!$A:$B,MATCH(MonsterTable!$B$1,MonsterTable!$A$1:$B$1,0),0))),OR(ISBLANK(CK567),ISBLANK(CL567))),#N/A,
IFERROR(VLOOKUP(CI567,MonsterTable!$A:$B,MATCH(MonsterTable!$B$1,MonsterTable!$A$1:$B$1,0),0),
IF(OR(NOT(ISBLANK(CK567)),ISBLANK(CL567)),#N/A,
IF(CI567="empty","empty",
VLOOKUP(CI567,MonsterGroupTable!$A:$A,1,0)))))))</f>
        <v/>
      </c>
    </row>
    <row r="568" spans="1:88">
      <c r="A568">
        <v>10567</v>
      </c>
      <c r="B568">
        <f t="shared" si="16"/>
        <v>1.1000000000000001</v>
      </c>
      <c r="C568">
        <f t="shared" si="16"/>
        <v>1.1000000000000001</v>
      </c>
      <c r="F568">
        <v>2160</v>
      </c>
      <c r="G568">
        <v>72195</v>
      </c>
      <c r="H568">
        <v>0</v>
      </c>
      <c r="I568">
        <v>0</v>
      </c>
      <c r="J568">
        <v>0</v>
      </c>
      <c r="K568" t="s">
        <v>28</v>
      </c>
      <c r="L568" t="s">
        <v>253</v>
      </c>
      <c r="M568" t="s">
        <v>79</v>
      </c>
      <c r="N568" t="s">
        <v>80</v>
      </c>
      <c r="O568">
        <v>0</v>
      </c>
      <c r="P568">
        <v>-4.75</v>
      </c>
      <c r="Q568">
        <v>-3.5</v>
      </c>
      <c r="R568">
        <v>4.75</v>
      </c>
      <c r="S568">
        <v>3</v>
      </c>
      <c r="T568">
        <v>-13.5</v>
      </c>
      <c r="U568">
        <v>2.5499999999999998</v>
      </c>
      <c r="V568">
        <v>-6.75</v>
      </c>
      <c r="W568" t="str">
        <f t="shared" si="17"/>
        <v>g117,5</v>
      </c>
      <c r="X568" s="1" t="s">
        <v>316</v>
      </c>
      <c r="Y568" s="2" t="str">
        <f>IF(AND(ISBLANK(X568),OR(NOT(ISBLANK(Z568)),NOT(ISBLANK(AA568)))),#N/A,
IF(ISBLANK(X568),"",
IF(AND(NOT(ISERROR(VLOOKUP(X568,MonsterTable!$A:$B,MATCH(MonsterTable!$B$1,MonsterTable!$A$1:$B$1,0),0))),OR(ISBLANK(Z568),ISBLANK(AA568))),#N/A,
IFERROR(VLOOKUP(X568,MonsterTable!$A:$B,MATCH(MonsterTable!$B$1,MonsterTable!$A$1:$B$1,0),0),
IF(OR(NOT(ISBLANK(Z568)),ISBLANK(AA568)),#N/A,
IF(X568="empty","empty",
VLOOKUP(X568,MonsterGroupTable!$A:$A,1,0)))))))</f>
        <v>g117</v>
      </c>
      <c r="AA568">
        <v>5</v>
      </c>
      <c r="AF568" s="2" t="str">
        <f>IF(AND(ISBLANK(AE568),OR(NOT(ISBLANK(AG568)),NOT(ISBLANK(AH568)))),#N/A,
IF(ISBLANK(AE568),"",
IF(AND(NOT(ISERROR(VLOOKUP(AE568,MonsterTable!$A:$B,MATCH(MonsterTable!$B$1,MonsterTable!$A$1:$B$1,0),0))),OR(ISBLANK(AG568),ISBLANK(AH568))),#N/A,
IFERROR(VLOOKUP(AE568,MonsterTable!$A:$B,MATCH(MonsterTable!$B$1,MonsterTable!$A$1:$B$1,0),0),
IF(OR(NOT(ISBLANK(AG568)),ISBLANK(AH568)),#N/A,
IF(AE568="empty","empty",
VLOOKUP(AE568,MonsterGroupTable!$A:$A,1,0)))))))</f>
        <v/>
      </c>
      <c r="AM568" s="2" t="str">
        <f>IF(AND(ISBLANK(AL568),OR(NOT(ISBLANK(AN568)),NOT(ISBLANK(AO568)))),#N/A,
IF(ISBLANK(AL568),"",
IF(AND(NOT(ISERROR(VLOOKUP(AL568,MonsterTable!$A:$B,MATCH(MonsterTable!$B$1,MonsterTable!$A$1:$B$1,0),0))),OR(ISBLANK(AN568),ISBLANK(AO568))),#N/A,
IFERROR(VLOOKUP(AL568,MonsterTable!$A:$B,MATCH(MonsterTable!$B$1,MonsterTable!$A$1:$B$1,0),0),
IF(OR(NOT(ISBLANK(AN568)),ISBLANK(AO568)),#N/A,
IF(AL568="empty","empty",
VLOOKUP(AL568,MonsterGroupTable!$A:$A,1,0)))))))</f>
        <v/>
      </c>
      <c r="AT568" s="2" t="str">
        <f>IF(AND(ISBLANK(AS568),OR(NOT(ISBLANK(AU568)),NOT(ISBLANK(AV568)))),#N/A,
IF(ISBLANK(AS568),"",
IF(AND(NOT(ISERROR(VLOOKUP(AS568,MonsterTable!$A:$B,MATCH(MonsterTable!$B$1,MonsterTable!$A$1:$B$1,0),0))),OR(ISBLANK(AU568),ISBLANK(AV568))),#N/A,
IFERROR(VLOOKUP(AS568,MonsterTable!$A:$B,MATCH(MonsterTable!$B$1,MonsterTable!$A$1:$B$1,0),0),
IF(OR(NOT(ISBLANK(AU568)),ISBLANK(AV568)),#N/A,
IF(AS568="empty","empty",
VLOOKUP(AS568,MonsterGroupTable!$A:$A,1,0)))))))</f>
        <v/>
      </c>
      <c r="BA568" s="2" t="str">
        <f>IF(AND(ISBLANK(AZ568),OR(NOT(ISBLANK(BB568)),NOT(ISBLANK(BC568)))),#N/A,
IF(ISBLANK(AZ568),"",
IF(AND(NOT(ISERROR(VLOOKUP(AZ568,MonsterTable!$A:$B,MATCH(MonsterTable!$B$1,MonsterTable!$A$1:$B$1,0),0))),OR(ISBLANK(BB568),ISBLANK(BC568))),#N/A,
IFERROR(VLOOKUP(AZ568,MonsterTable!$A:$B,MATCH(MonsterTable!$B$1,MonsterTable!$A$1:$B$1,0),0),
IF(OR(NOT(ISBLANK(BB568)),ISBLANK(BC568)),#N/A,
IF(AZ568="empty","empty",
VLOOKUP(AZ568,MonsterGroupTable!$A:$A,1,0)))))))</f>
        <v/>
      </c>
      <c r="BH568" s="2" t="str">
        <f>IF(AND(ISBLANK(BG568),OR(NOT(ISBLANK(BI568)),NOT(ISBLANK(BJ568)))),#N/A,
IF(ISBLANK(BG568),"",
IF(AND(NOT(ISERROR(VLOOKUP(BG568,MonsterTable!$A:$B,MATCH(MonsterTable!$B$1,MonsterTable!$A$1:$B$1,0),0))),OR(ISBLANK(BI568),ISBLANK(BJ568))),#N/A,
IFERROR(VLOOKUP(BG568,MonsterTable!$A:$B,MATCH(MonsterTable!$B$1,MonsterTable!$A$1:$B$1,0),0),
IF(OR(NOT(ISBLANK(BI568)),ISBLANK(BJ568)),#N/A,
IF(BG568="empty","empty",
VLOOKUP(BG568,MonsterGroupTable!$A:$A,1,0)))))))</f>
        <v/>
      </c>
      <c r="BO568" s="2" t="str">
        <f>IF(AND(ISBLANK(BN568),OR(NOT(ISBLANK(BP568)),NOT(ISBLANK(BQ568)))),#N/A,
IF(ISBLANK(BN568),"",
IF(AND(NOT(ISERROR(VLOOKUP(BN568,MonsterTable!$A:$B,MATCH(MonsterTable!$B$1,MonsterTable!$A$1:$B$1,0),0))),OR(ISBLANK(BP568),ISBLANK(BQ568))),#N/A,
IFERROR(VLOOKUP(BN568,MonsterTable!$A:$B,MATCH(MonsterTable!$B$1,MonsterTable!$A$1:$B$1,0),0),
IF(OR(NOT(ISBLANK(BP568)),ISBLANK(BQ568)),#N/A,
IF(BN568="empty","empty",
VLOOKUP(BN568,MonsterGroupTable!$A:$A,1,0)))))))</f>
        <v/>
      </c>
      <c r="BV568" s="2" t="str">
        <f>IF(AND(ISBLANK(BU568),OR(NOT(ISBLANK(BW568)),NOT(ISBLANK(BX568)))),#N/A,
IF(ISBLANK(BU568),"",
IF(AND(NOT(ISERROR(VLOOKUP(BU568,MonsterTable!$A:$B,MATCH(MonsterTable!$B$1,MonsterTable!$A$1:$B$1,0),0))),OR(ISBLANK(BW568),ISBLANK(BX568))),#N/A,
IFERROR(VLOOKUP(BU568,MonsterTable!$A:$B,MATCH(MonsterTable!$B$1,MonsterTable!$A$1:$B$1,0),0),
IF(OR(NOT(ISBLANK(BW568)),ISBLANK(BX568)),#N/A,
IF(BU568="empty","empty",
VLOOKUP(BU568,MonsterGroupTable!$A:$A,1,0)))))))</f>
        <v/>
      </c>
      <c r="CC568" s="2" t="str">
        <f>IF(AND(ISBLANK(CB568),OR(NOT(ISBLANK(CD568)),NOT(ISBLANK(CE568)))),#N/A,
IF(ISBLANK(CB568),"",
IF(AND(NOT(ISERROR(VLOOKUP(CB568,MonsterTable!$A:$B,MATCH(MonsterTable!$B$1,MonsterTable!$A$1:$B$1,0),0))),OR(ISBLANK(CD568),ISBLANK(CE568))),#N/A,
IFERROR(VLOOKUP(CB568,MonsterTable!$A:$B,MATCH(MonsterTable!$B$1,MonsterTable!$A$1:$B$1,0),0),
IF(OR(NOT(ISBLANK(CD568)),ISBLANK(CE568)),#N/A,
IF(CB568="empty","empty",
VLOOKUP(CB568,MonsterGroupTable!$A:$A,1,0)))))))</f>
        <v/>
      </c>
      <c r="CJ568" s="2" t="str">
        <f>IF(AND(ISBLANK(CI568),OR(NOT(ISBLANK(CK568)),NOT(ISBLANK(CL568)))),#N/A,
IF(ISBLANK(CI568),"",
IF(AND(NOT(ISERROR(VLOOKUP(CI568,MonsterTable!$A:$B,MATCH(MonsterTable!$B$1,MonsterTable!$A$1:$B$1,0),0))),OR(ISBLANK(CK568),ISBLANK(CL568))),#N/A,
IFERROR(VLOOKUP(CI568,MonsterTable!$A:$B,MATCH(MonsterTable!$B$1,MonsterTable!$A$1:$B$1,0),0),
IF(OR(NOT(ISBLANK(CK568)),ISBLANK(CL568)),#N/A,
IF(CI568="empty","empty",
VLOOKUP(CI568,MonsterGroupTable!$A:$A,1,0)))))))</f>
        <v/>
      </c>
    </row>
    <row r="569" spans="1:88">
      <c r="A569">
        <v>10568</v>
      </c>
      <c r="B569">
        <f t="shared" si="16"/>
        <v>1.1000000000000001</v>
      </c>
      <c r="C569">
        <f t="shared" si="16"/>
        <v>1.1000000000000001</v>
      </c>
      <c r="F569">
        <v>2160</v>
      </c>
      <c r="G569">
        <v>72519</v>
      </c>
      <c r="H569">
        <v>0</v>
      </c>
      <c r="I569">
        <v>0</v>
      </c>
      <c r="J569">
        <v>0</v>
      </c>
      <c r="K569" t="s">
        <v>28</v>
      </c>
      <c r="L569" t="s">
        <v>253</v>
      </c>
      <c r="M569" t="s">
        <v>79</v>
      </c>
      <c r="N569" t="s">
        <v>80</v>
      </c>
      <c r="O569">
        <v>0</v>
      </c>
      <c r="P569">
        <v>-4.75</v>
      </c>
      <c r="Q569">
        <v>-3.5</v>
      </c>
      <c r="R569">
        <v>4.75</v>
      </c>
      <c r="S569">
        <v>3</v>
      </c>
      <c r="T569">
        <v>-13.5</v>
      </c>
      <c r="U569">
        <v>2.5499999999999998</v>
      </c>
      <c r="V569">
        <v>-6.75</v>
      </c>
      <c r="W569" t="str">
        <f t="shared" si="17"/>
        <v>g117,5</v>
      </c>
      <c r="X569" s="1" t="s">
        <v>316</v>
      </c>
      <c r="Y569" s="2" t="str">
        <f>IF(AND(ISBLANK(X569),OR(NOT(ISBLANK(Z569)),NOT(ISBLANK(AA569)))),#N/A,
IF(ISBLANK(X569),"",
IF(AND(NOT(ISERROR(VLOOKUP(X569,MonsterTable!$A:$B,MATCH(MonsterTable!$B$1,MonsterTable!$A$1:$B$1,0),0))),OR(ISBLANK(Z569),ISBLANK(AA569))),#N/A,
IFERROR(VLOOKUP(X569,MonsterTable!$A:$B,MATCH(MonsterTable!$B$1,MonsterTable!$A$1:$B$1,0),0),
IF(OR(NOT(ISBLANK(Z569)),ISBLANK(AA569)),#N/A,
IF(X569="empty","empty",
VLOOKUP(X569,MonsterGroupTable!$A:$A,1,0)))))))</f>
        <v>g117</v>
      </c>
      <c r="AA569">
        <v>5</v>
      </c>
      <c r="AF569" s="2" t="str">
        <f>IF(AND(ISBLANK(AE569),OR(NOT(ISBLANK(AG569)),NOT(ISBLANK(AH569)))),#N/A,
IF(ISBLANK(AE569),"",
IF(AND(NOT(ISERROR(VLOOKUP(AE569,MonsterTable!$A:$B,MATCH(MonsterTable!$B$1,MonsterTable!$A$1:$B$1,0),0))),OR(ISBLANK(AG569),ISBLANK(AH569))),#N/A,
IFERROR(VLOOKUP(AE569,MonsterTable!$A:$B,MATCH(MonsterTable!$B$1,MonsterTable!$A$1:$B$1,0),0),
IF(OR(NOT(ISBLANK(AG569)),ISBLANK(AH569)),#N/A,
IF(AE569="empty","empty",
VLOOKUP(AE569,MonsterGroupTable!$A:$A,1,0)))))))</f>
        <v/>
      </c>
      <c r="AM569" s="2" t="str">
        <f>IF(AND(ISBLANK(AL569),OR(NOT(ISBLANK(AN569)),NOT(ISBLANK(AO569)))),#N/A,
IF(ISBLANK(AL569),"",
IF(AND(NOT(ISERROR(VLOOKUP(AL569,MonsterTable!$A:$B,MATCH(MonsterTable!$B$1,MonsterTable!$A$1:$B$1,0),0))),OR(ISBLANK(AN569),ISBLANK(AO569))),#N/A,
IFERROR(VLOOKUP(AL569,MonsterTable!$A:$B,MATCH(MonsterTable!$B$1,MonsterTable!$A$1:$B$1,0),0),
IF(OR(NOT(ISBLANK(AN569)),ISBLANK(AO569)),#N/A,
IF(AL569="empty","empty",
VLOOKUP(AL569,MonsterGroupTable!$A:$A,1,0)))))))</f>
        <v/>
      </c>
      <c r="AT569" s="2" t="str">
        <f>IF(AND(ISBLANK(AS569),OR(NOT(ISBLANK(AU569)),NOT(ISBLANK(AV569)))),#N/A,
IF(ISBLANK(AS569),"",
IF(AND(NOT(ISERROR(VLOOKUP(AS569,MonsterTable!$A:$B,MATCH(MonsterTable!$B$1,MonsterTable!$A$1:$B$1,0),0))),OR(ISBLANK(AU569),ISBLANK(AV569))),#N/A,
IFERROR(VLOOKUP(AS569,MonsterTable!$A:$B,MATCH(MonsterTable!$B$1,MonsterTable!$A$1:$B$1,0),0),
IF(OR(NOT(ISBLANK(AU569)),ISBLANK(AV569)),#N/A,
IF(AS569="empty","empty",
VLOOKUP(AS569,MonsterGroupTable!$A:$A,1,0)))))))</f>
        <v/>
      </c>
      <c r="BA569" s="2" t="str">
        <f>IF(AND(ISBLANK(AZ569),OR(NOT(ISBLANK(BB569)),NOT(ISBLANK(BC569)))),#N/A,
IF(ISBLANK(AZ569),"",
IF(AND(NOT(ISERROR(VLOOKUP(AZ569,MonsterTable!$A:$B,MATCH(MonsterTable!$B$1,MonsterTable!$A$1:$B$1,0),0))),OR(ISBLANK(BB569),ISBLANK(BC569))),#N/A,
IFERROR(VLOOKUP(AZ569,MonsterTable!$A:$B,MATCH(MonsterTable!$B$1,MonsterTable!$A$1:$B$1,0),0),
IF(OR(NOT(ISBLANK(BB569)),ISBLANK(BC569)),#N/A,
IF(AZ569="empty","empty",
VLOOKUP(AZ569,MonsterGroupTable!$A:$A,1,0)))))))</f>
        <v/>
      </c>
      <c r="BH569" s="2" t="str">
        <f>IF(AND(ISBLANK(BG569),OR(NOT(ISBLANK(BI569)),NOT(ISBLANK(BJ569)))),#N/A,
IF(ISBLANK(BG569),"",
IF(AND(NOT(ISERROR(VLOOKUP(BG569,MonsterTable!$A:$B,MATCH(MonsterTable!$B$1,MonsterTable!$A$1:$B$1,0),0))),OR(ISBLANK(BI569),ISBLANK(BJ569))),#N/A,
IFERROR(VLOOKUP(BG569,MonsterTable!$A:$B,MATCH(MonsterTable!$B$1,MonsterTable!$A$1:$B$1,0),0),
IF(OR(NOT(ISBLANK(BI569)),ISBLANK(BJ569)),#N/A,
IF(BG569="empty","empty",
VLOOKUP(BG569,MonsterGroupTable!$A:$A,1,0)))))))</f>
        <v/>
      </c>
      <c r="BO569" s="2" t="str">
        <f>IF(AND(ISBLANK(BN569),OR(NOT(ISBLANK(BP569)),NOT(ISBLANK(BQ569)))),#N/A,
IF(ISBLANK(BN569),"",
IF(AND(NOT(ISERROR(VLOOKUP(BN569,MonsterTable!$A:$B,MATCH(MonsterTable!$B$1,MonsterTable!$A$1:$B$1,0),0))),OR(ISBLANK(BP569),ISBLANK(BQ569))),#N/A,
IFERROR(VLOOKUP(BN569,MonsterTable!$A:$B,MATCH(MonsterTable!$B$1,MonsterTable!$A$1:$B$1,0),0),
IF(OR(NOT(ISBLANK(BP569)),ISBLANK(BQ569)),#N/A,
IF(BN569="empty","empty",
VLOOKUP(BN569,MonsterGroupTable!$A:$A,1,0)))))))</f>
        <v/>
      </c>
      <c r="BV569" s="2" t="str">
        <f>IF(AND(ISBLANK(BU569),OR(NOT(ISBLANK(BW569)),NOT(ISBLANK(BX569)))),#N/A,
IF(ISBLANK(BU569),"",
IF(AND(NOT(ISERROR(VLOOKUP(BU569,MonsterTable!$A:$B,MATCH(MonsterTable!$B$1,MonsterTable!$A$1:$B$1,0),0))),OR(ISBLANK(BW569),ISBLANK(BX569))),#N/A,
IFERROR(VLOOKUP(BU569,MonsterTable!$A:$B,MATCH(MonsterTable!$B$1,MonsterTable!$A$1:$B$1,0),0),
IF(OR(NOT(ISBLANK(BW569)),ISBLANK(BX569)),#N/A,
IF(BU569="empty","empty",
VLOOKUP(BU569,MonsterGroupTable!$A:$A,1,0)))))))</f>
        <v/>
      </c>
      <c r="CC569" s="2" t="str">
        <f>IF(AND(ISBLANK(CB569),OR(NOT(ISBLANK(CD569)),NOT(ISBLANK(CE569)))),#N/A,
IF(ISBLANK(CB569),"",
IF(AND(NOT(ISERROR(VLOOKUP(CB569,MonsterTable!$A:$B,MATCH(MonsterTable!$B$1,MonsterTable!$A$1:$B$1,0),0))),OR(ISBLANK(CD569),ISBLANK(CE569))),#N/A,
IFERROR(VLOOKUP(CB569,MonsterTable!$A:$B,MATCH(MonsterTable!$B$1,MonsterTable!$A$1:$B$1,0),0),
IF(OR(NOT(ISBLANK(CD569)),ISBLANK(CE569)),#N/A,
IF(CB569="empty","empty",
VLOOKUP(CB569,MonsterGroupTable!$A:$A,1,0)))))))</f>
        <v/>
      </c>
      <c r="CJ569" s="2" t="str">
        <f>IF(AND(ISBLANK(CI569),OR(NOT(ISBLANK(CK569)),NOT(ISBLANK(CL569)))),#N/A,
IF(ISBLANK(CI569),"",
IF(AND(NOT(ISERROR(VLOOKUP(CI569,MonsterTable!$A:$B,MATCH(MonsterTable!$B$1,MonsterTable!$A$1:$B$1,0),0))),OR(ISBLANK(CK569),ISBLANK(CL569))),#N/A,
IFERROR(VLOOKUP(CI569,MonsterTable!$A:$B,MATCH(MonsterTable!$B$1,MonsterTable!$A$1:$B$1,0),0),
IF(OR(NOT(ISBLANK(CK569)),ISBLANK(CL569)),#N/A,
IF(CI569="empty","empty",
VLOOKUP(CI569,MonsterGroupTable!$A:$A,1,0)))))))</f>
        <v/>
      </c>
    </row>
    <row r="570" spans="1:88">
      <c r="A570">
        <v>10569</v>
      </c>
      <c r="B570">
        <f t="shared" si="16"/>
        <v>1.1000000000000001</v>
      </c>
      <c r="C570">
        <f t="shared" si="16"/>
        <v>1.1000000000000001</v>
      </c>
      <c r="F570">
        <v>2160</v>
      </c>
      <c r="G570">
        <v>72843</v>
      </c>
      <c r="H570">
        <v>0</v>
      </c>
      <c r="I570">
        <v>0</v>
      </c>
      <c r="J570">
        <v>0</v>
      </c>
      <c r="K570" t="s">
        <v>28</v>
      </c>
      <c r="L570" t="s">
        <v>253</v>
      </c>
      <c r="M570" t="s">
        <v>79</v>
      </c>
      <c r="N570" t="s">
        <v>80</v>
      </c>
      <c r="O570">
        <v>0</v>
      </c>
      <c r="P570">
        <v>-4.75</v>
      </c>
      <c r="Q570">
        <v>-3.5</v>
      </c>
      <c r="R570">
        <v>4.75</v>
      </c>
      <c r="S570">
        <v>3</v>
      </c>
      <c r="T570">
        <v>-13.5</v>
      </c>
      <c r="U570">
        <v>2.5499999999999998</v>
      </c>
      <c r="V570">
        <v>-6.75</v>
      </c>
      <c r="W570" t="str">
        <f t="shared" si="17"/>
        <v>g117,5</v>
      </c>
      <c r="X570" s="1" t="s">
        <v>316</v>
      </c>
      <c r="Y570" s="2" t="str">
        <f>IF(AND(ISBLANK(X570),OR(NOT(ISBLANK(Z570)),NOT(ISBLANK(AA570)))),#N/A,
IF(ISBLANK(X570),"",
IF(AND(NOT(ISERROR(VLOOKUP(X570,MonsterTable!$A:$B,MATCH(MonsterTable!$B$1,MonsterTable!$A$1:$B$1,0),0))),OR(ISBLANK(Z570),ISBLANK(AA570))),#N/A,
IFERROR(VLOOKUP(X570,MonsterTable!$A:$B,MATCH(MonsterTable!$B$1,MonsterTable!$A$1:$B$1,0),0),
IF(OR(NOT(ISBLANK(Z570)),ISBLANK(AA570)),#N/A,
IF(X570="empty","empty",
VLOOKUP(X570,MonsterGroupTable!$A:$A,1,0)))))))</f>
        <v>g117</v>
      </c>
      <c r="AA570">
        <v>5</v>
      </c>
      <c r="AF570" s="2" t="str">
        <f>IF(AND(ISBLANK(AE570),OR(NOT(ISBLANK(AG570)),NOT(ISBLANK(AH570)))),#N/A,
IF(ISBLANK(AE570),"",
IF(AND(NOT(ISERROR(VLOOKUP(AE570,MonsterTable!$A:$B,MATCH(MonsterTable!$B$1,MonsterTable!$A$1:$B$1,0),0))),OR(ISBLANK(AG570),ISBLANK(AH570))),#N/A,
IFERROR(VLOOKUP(AE570,MonsterTable!$A:$B,MATCH(MonsterTable!$B$1,MonsterTable!$A$1:$B$1,0),0),
IF(OR(NOT(ISBLANK(AG570)),ISBLANK(AH570)),#N/A,
IF(AE570="empty","empty",
VLOOKUP(AE570,MonsterGroupTable!$A:$A,1,0)))))))</f>
        <v/>
      </c>
      <c r="AM570" s="2" t="str">
        <f>IF(AND(ISBLANK(AL570),OR(NOT(ISBLANK(AN570)),NOT(ISBLANK(AO570)))),#N/A,
IF(ISBLANK(AL570),"",
IF(AND(NOT(ISERROR(VLOOKUP(AL570,MonsterTable!$A:$B,MATCH(MonsterTable!$B$1,MonsterTable!$A$1:$B$1,0),0))),OR(ISBLANK(AN570),ISBLANK(AO570))),#N/A,
IFERROR(VLOOKUP(AL570,MonsterTable!$A:$B,MATCH(MonsterTable!$B$1,MonsterTable!$A$1:$B$1,0),0),
IF(OR(NOT(ISBLANK(AN570)),ISBLANK(AO570)),#N/A,
IF(AL570="empty","empty",
VLOOKUP(AL570,MonsterGroupTable!$A:$A,1,0)))))))</f>
        <v/>
      </c>
      <c r="AT570" s="2" t="str">
        <f>IF(AND(ISBLANK(AS570),OR(NOT(ISBLANK(AU570)),NOT(ISBLANK(AV570)))),#N/A,
IF(ISBLANK(AS570),"",
IF(AND(NOT(ISERROR(VLOOKUP(AS570,MonsterTable!$A:$B,MATCH(MonsterTable!$B$1,MonsterTable!$A$1:$B$1,0),0))),OR(ISBLANK(AU570),ISBLANK(AV570))),#N/A,
IFERROR(VLOOKUP(AS570,MonsterTable!$A:$B,MATCH(MonsterTable!$B$1,MonsterTable!$A$1:$B$1,0),0),
IF(OR(NOT(ISBLANK(AU570)),ISBLANK(AV570)),#N/A,
IF(AS570="empty","empty",
VLOOKUP(AS570,MonsterGroupTable!$A:$A,1,0)))))))</f>
        <v/>
      </c>
      <c r="BA570" s="2" t="str">
        <f>IF(AND(ISBLANK(AZ570),OR(NOT(ISBLANK(BB570)),NOT(ISBLANK(BC570)))),#N/A,
IF(ISBLANK(AZ570),"",
IF(AND(NOT(ISERROR(VLOOKUP(AZ570,MonsterTable!$A:$B,MATCH(MonsterTable!$B$1,MonsterTable!$A$1:$B$1,0),0))),OR(ISBLANK(BB570),ISBLANK(BC570))),#N/A,
IFERROR(VLOOKUP(AZ570,MonsterTable!$A:$B,MATCH(MonsterTable!$B$1,MonsterTable!$A$1:$B$1,0),0),
IF(OR(NOT(ISBLANK(BB570)),ISBLANK(BC570)),#N/A,
IF(AZ570="empty","empty",
VLOOKUP(AZ570,MonsterGroupTable!$A:$A,1,0)))))))</f>
        <v/>
      </c>
      <c r="BH570" s="2" t="str">
        <f>IF(AND(ISBLANK(BG570),OR(NOT(ISBLANK(BI570)),NOT(ISBLANK(BJ570)))),#N/A,
IF(ISBLANK(BG570),"",
IF(AND(NOT(ISERROR(VLOOKUP(BG570,MonsterTable!$A:$B,MATCH(MonsterTable!$B$1,MonsterTable!$A$1:$B$1,0),0))),OR(ISBLANK(BI570),ISBLANK(BJ570))),#N/A,
IFERROR(VLOOKUP(BG570,MonsterTable!$A:$B,MATCH(MonsterTable!$B$1,MonsterTable!$A$1:$B$1,0),0),
IF(OR(NOT(ISBLANK(BI570)),ISBLANK(BJ570)),#N/A,
IF(BG570="empty","empty",
VLOOKUP(BG570,MonsterGroupTable!$A:$A,1,0)))))))</f>
        <v/>
      </c>
      <c r="BO570" s="2" t="str">
        <f>IF(AND(ISBLANK(BN570),OR(NOT(ISBLANK(BP570)),NOT(ISBLANK(BQ570)))),#N/A,
IF(ISBLANK(BN570),"",
IF(AND(NOT(ISERROR(VLOOKUP(BN570,MonsterTable!$A:$B,MATCH(MonsterTable!$B$1,MonsterTable!$A$1:$B$1,0),0))),OR(ISBLANK(BP570),ISBLANK(BQ570))),#N/A,
IFERROR(VLOOKUP(BN570,MonsterTable!$A:$B,MATCH(MonsterTable!$B$1,MonsterTable!$A$1:$B$1,0),0),
IF(OR(NOT(ISBLANK(BP570)),ISBLANK(BQ570)),#N/A,
IF(BN570="empty","empty",
VLOOKUP(BN570,MonsterGroupTable!$A:$A,1,0)))))))</f>
        <v/>
      </c>
      <c r="BV570" s="2" t="str">
        <f>IF(AND(ISBLANK(BU570),OR(NOT(ISBLANK(BW570)),NOT(ISBLANK(BX570)))),#N/A,
IF(ISBLANK(BU570),"",
IF(AND(NOT(ISERROR(VLOOKUP(BU570,MonsterTable!$A:$B,MATCH(MonsterTable!$B$1,MonsterTable!$A$1:$B$1,0),0))),OR(ISBLANK(BW570),ISBLANK(BX570))),#N/A,
IFERROR(VLOOKUP(BU570,MonsterTable!$A:$B,MATCH(MonsterTable!$B$1,MonsterTable!$A$1:$B$1,0),0),
IF(OR(NOT(ISBLANK(BW570)),ISBLANK(BX570)),#N/A,
IF(BU570="empty","empty",
VLOOKUP(BU570,MonsterGroupTable!$A:$A,1,0)))))))</f>
        <v/>
      </c>
      <c r="CC570" s="2" t="str">
        <f>IF(AND(ISBLANK(CB570),OR(NOT(ISBLANK(CD570)),NOT(ISBLANK(CE570)))),#N/A,
IF(ISBLANK(CB570),"",
IF(AND(NOT(ISERROR(VLOOKUP(CB570,MonsterTable!$A:$B,MATCH(MonsterTable!$B$1,MonsterTable!$A$1:$B$1,0),0))),OR(ISBLANK(CD570),ISBLANK(CE570))),#N/A,
IFERROR(VLOOKUP(CB570,MonsterTable!$A:$B,MATCH(MonsterTable!$B$1,MonsterTable!$A$1:$B$1,0),0),
IF(OR(NOT(ISBLANK(CD570)),ISBLANK(CE570)),#N/A,
IF(CB570="empty","empty",
VLOOKUP(CB570,MonsterGroupTable!$A:$A,1,0)))))))</f>
        <v/>
      </c>
      <c r="CJ570" s="2" t="str">
        <f>IF(AND(ISBLANK(CI570),OR(NOT(ISBLANK(CK570)),NOT(ISBLANK(CL570)))),#N/A,
IF(ISBLANK(CI570),"",
IF(AND(NOT(ISERROR(VLOOKUP(CI570,MonsterTable!$A:$B,MATCH(MonsterTable!$B$1,MonsterTable!$A$1:$B$1,0),0))),OR(ISBLANK(CK570),ISBLANK(CL570))),#N/A,
IFERROR(VLOOKUP(CI570,MonsterTable!$A:$B,MATCH(MonsterTable!$B$1,MonsterTable!$A$1:$B$1,0),0),
IF(OR(NOT(ISBLANK(CK570)),ISBLANK(CL570)),#N/A,
IF(CI570="empty","empty",
VLOOKUP(CI570,MonsterGroupTable!$A:$A,1,0)))))))</f>
        <v/>
      </c>
    </row>
    <row r="571" spans="1:88">
      <c r="A571">
        <v>10570</v>
      </c>
      <c r="B571">
        <f t="shared" si="16"/>
        <v>1.2</v>
      </c>
      <c r="C571">
        <f t="shared" si="16"/>
        <v>1.1000000000000001</v>
      </c>
      <c r="F571">
        <v>2160</v>
      </c>
      <c r="G571">
        <v>73167</v>
      </c>
      <c r="H571">
        <v>0</v>
      </c>
      <c r="I571">
        <v>0</v>
      </c>
      <c r="J571">
        <v>0</v>
      </c>
      <c r="K571" t="s">
        <v>28</v>
      </c>
      <c r="L571" t="s">
        <v>253</v>
      </c>
      <c r="M571" t="s">
        <v>79</v>
      </c>
      <c r="N571" t="s">
        <v>80</v>
      </c>
      <c r="O571">
        <v>0</v>
      </c>
      <c r="P571">
        <v>-4.75</v>
      </c>
      <c r="Q571">
        <v>-3.5</v>
      </c>
      <c r="R571">
        <v>4.75</v>
      </c>
      <c r="S571">
        <v>3</v>
      </c>
      <c r="T571">
        <v>-13.5</v>
      </c>
      <c r="U571">
        <v>2.5499999999999998</v>
      </c>
      <c r="V571">
        <v>-6.75</v>
      </c>
      <c r="W571" t="str">
        <f t="shared" si="17"/>
        <v>g117,5</v>
      </c>
      <c r="X571" s="1" t="s">
        <v>316</v>
      </c>
      <c r="Y571" s="2" t="str">
        <f>IF(AND(ISBLANK(X571),OR(NOT(ISBLANK(Z571)),NOT(ISBLANK(AA571)))),#N/A,
IF(ISBLANK(X571),"",
IF(AND(NOT(ISERROR(VLOOKUP(X571,MonsterTable!$A:$B,MATCH(MonsterTable!$B$1,MonsterTable!$A$1:$B$1,0),0))),OR(ISBLANK(Z571),ISBLANK(AA571))),#N/A,
IFERROR(VLOOKUP(X571,MonsterTable!$A:$B,MATCH(MonsterTable!$B$1,MonsterTable!$A$1:$B$1,0),0),
IF(OR(NOT(ISBLANK(Z571)),ISBLANK(AA571)),#N/A,
IF(X571="empty","empty",
VLOOKUP(X571,MonsterGroupTable!$A:$A,1,0)))))))</f>
        <v>g117</v>
      </c>
      <c r="AA571">
        <v>5</v>
      </c>
      <c r="AF571" s="2" t="str">
        <f>IF(AND(ISBLANK(AE571),OR(NOT(ISBLANK(AG571)),NOT(ISBLANK(AH571)))),#N/A,
IF(ISBLANK(AE571),"",
IF(AND(NOT(ISERROR(VLOOKUP(AE571,MonsterTable!$A:$B,MATCH(MonsterTable!$B$1,MonsterTable!$A$1:$B$1,0),0))),OR(ISBLANK(AG571),ISBLANK(AH571))),#N/A,
IFERROR(VLOOKUP(AE571,MonsterTable!$A:$B,MATCH(MonsterTable!$B$1,MonsterTable!$A$1:$B$1,0),0),
IF(OR(NOT(ISBLANK(AG571)),ISBLANK(AH571)),#N/A,
IF(AE571="empty","empty",
VLOOKUP(AE571,MonsterGroupTable!$A:$A,1,0)))))))</f>
        <v/>
      </c>
      <c r="AM571" s="2" t="str">
        <f>IF(AND(ISBLANK(AL571),OR(NOT(ISBLANK(AN571)),NOT(ISBLANK(AO571)))),#N/A,
IF(ISBLANK(AL571),"",
IF(AND(NOT(ISERROR(VLOOKUP(AL571,MonsterTable!$A:$B,MATCH(MonsterTable!$B$1,MonsterTable!$A$1:$B$1,0),0))),OR(ISBLANK(AN571),ISBLANK(AO571))),#N/A,
IFERROR(VLOOKUP(AL571,MonsterTable!$A:$B,MATCH(MonsterTable!$B$1,MonsterTable!$A$1:$B$1,0),0),
IF(OR(NOT(ISBLANK(AN571)),ISBLANK(AO571)),#N/A,
IF(AL571="empty","empty",
VLOOKUP(AL571,MonsterGroupTable!$A:$A,1,0)))))))</f>
        <v/>
      </c>
      <c r="AT571" s="2" t="str">
        <f>IF(AND(ISBLANK(AS571),OR(NOT(ISBLANK(AU571)),NOT(ISBLANK(AV571)))),#N/A,
IF(ISBLANK(AS571),"",
IF(AND(NOT(ISERROR(VLOOKUP(AS571,MonsterTable!$A:$B,MATCH(MonsterTable!$B$1,MonsterTable!$A$1:$B$1,0),0))),OR(ISBLANK(AU571),ISBLANK(AV571))),#N/A,
IFERROR(VLOOKUP(AS571,MonsterTable!$A:$B,MATCH(MonsterTable!$B$1,MonsterTable!$A$1:$B$1,0),0),
IF(OR(NOT(ISBLANK(AU571)),ISBLANK(AV571)),#N/A,
IF(AS571="empty","empty",
VLOOKUP(AS571,MonsterGroupTable!$A:$A,1,0)))))))</f>
        <v/>
      </c>
      <c r="BA571" s="2" t="str">
        <f>IF(AND(ISBLANK(AZ571),OR(NOT(ISBLANK(BB571)),NOT(ISBLANK(BC571)))),#N/A,
IF(ISBLANK(AZ571),"",
IF(AND(NOT(ISERROR(VLOOKUP(AZ571,MonsterTable!$A:$B,MATCH(MonsterTable!$B$1,MonsterTable!$A$1:$B$1,0),0))),OR(ISBLANK(BB571),ISBLANK(BC571))),#N/A,
IFERROR(VLOOKUP(AZ571,MonsterTable!$A:$B,MATCH(MonsterTable!$B$1,MonsterTable!$A$1:$B$1,0),0),
IF(OR(NOT(ISBLANK(BB571)),ISBLANK(BC571)),#N/A,
IF(AZ571="empty","empty",
VLOOKUP(AZ571,MonsterGroupTable!$A:$A,1,0)))))))</f>
        <v/>
      </c>
      <c r="BH571" s="2" t="str">
        <f>IF(AND(ISBLANK(BG571),OR(NOT(ISBLANK(BI571)),NOT(ISBLANK(BJ571)))),#N/A,
IF(ISBLANK(BG571),"",
IF(AND(NOT(ISERROR(VLOOKUP(BG571,MonsterTable!$A:$B,MATCH(MonsterTable!$B$1,MonsterTable!$A$1:$B$1,0),0))),OR(ISBLANK(BI571),ISBLANK(BJ571))),#N/A,
IFERROR(VLOOKUP(BG571,MonsterTable!$A:$B,MATCH(MonsterTable!$B$1,MonsterTable!$A$1:$B$1,0),0),
IF(OR(NOT(ISBLANK(BI571)),ISBLANK(BJ571)),#N/A,
IF(BG571="empty","empty",
VLOOKUP(BG571,MonsterGroupTable!$A:$A,1,0)))))))</f>
        <v/>
      </c>
      <c r="BO571" s="2" t="str">
        <f>IF(AND(ISBLANK(BN571),OR(NOT(ISBLANK(BP571)),NOT(ISBLANK(BQ571)))),#N/A,
IF(ISBLANK(BN571),"",
IF(AND(NOT(ISERROR(VLOOKUP(BN571,MonsterTable!$A:$B,MATCH(MonsterTable!$B$1,MonsterTable!$A$1:$B$1,0),0))),OR(ISBLANK(BP571),ISBLANK(BQ571))),#N/A,
IFERROR(VLOOKUP(BN571,MonsterTable!$A:$B,MATCH(MonsterTable!$B$1,MonsterTable!$A$1:$B$1,0),0),
IF(OR(NOT(ISBLANK(BP571)),ISBLANK(BQ571)),#N/A,
IF(BN571="empty","empty",
VLOOKUP(BN571,MonsterGroupTable!$A:$A,1,0)))))))</f>
        <v/>
      </c>
      <c r="BV571" s="2" t="str">
        <f>IF(AND(ISBLANK(BU571),OR(NOT(ISBLANK(BW571)),NOT(ISBLANK(BX571)))),#N/A,
IF(ISBLANK(BU571),"",
IF(AND(NOT(ISERROR(VLOOKUP(BU571,MonsterTable!$A:$B,MATCH(MonsterTable!$B$1,MonsterTable!$A$1:$B$1,0),0))),OR(ISBLANK(BW571),ISBLANK(BX571))),#N/A,
IFERROR(VLOOKUP(BU571,MonsterTable!$A:$B,MATCH(MonsterTable!$B$1,MonsterTable!$A$1:$B$1,0),0),
IF(OR(NOT(ISBLANK(BW571)),ISBLANK(BX571)),#N/A,
IF(BU571="empty","empty",
VLOOKUP(BU571,MonsterGroupTable!$A:$A,1,0)))))))</f>
        <v/>
      </c>
      <c r="CC571" s="2" t="str">
        <f>IF(AND(ISBLANK(CB571),OR(NOT(ISBLANK(CD571)),NOT(ISBLANK(CE571)))),#N/A,
IF(ISBLANK(CB571),"",
IF(AND(NOT(ISERROR(VLOOKUP(CB571,MonsterTable!$A:$B,MATCH(MonsterTable!$B$1,MonsterTable!$A$1:$B$1,0),0))),OR(ISBLANK(CD571),ISBLANK(CE571))),#N/A,
IFERROR(VLOOKUP(CB571,MonsterTable!$A:$B,MATCH(MonsterTable!$B$1,MonsterTable!$A$1:$B$1,0),0),
IF(OR(NOT(ISBLANK(CD571)),ISBLANK(CE571)),#N/A,
IF(CB571="empty","empty",
VLOOKUP(CB571,MonsterGroupTable!$A:$A,1,0)))))))</f>
        <v/>
      </c>
      <c r="CJ571" s="2" t="str">
        <f>IF(AND(ISBLANK(CI571),OR(NOT(ISBLANK(CK571)),NOT(ISBLANK(CL571)))),#N/A,
IF(ISBLANK(CI571),"",
IF(AND(NOT(ISERROR(VLOOKUP(CI571,MonsterTable!$A:$B,MATCH(MonsterTable!$B$1,MonsterTable!$A$1:$B$1,0),0))),OR(ISBLANK(CK571),ISBLANK(CL571))),#N/A,
IFERROR(VLOOKUP(CI571,MonsterTable!$A:$B,MATCH(MonsterTable!$B$1,MonsterTable!$A$1:$B$1,0),0),
IF(OR(NOT(ISBLANK(CK571)),ISBLANK(CL571)),#N/A,
IF(CI571="empty","empty",
VLOOKUP(CI571,MonsterGroupTable!$A:$A,1,0)))))))</f>
        <v/>
      </c>
    </row>
    <row r="572" spans="1:88">
      <c r="A572">
        <v>10571</v>
      </c>
      <c r="B572">
        <f t="shared" si="16"/>
        <v>1.1000000000000001</v>
      </c>
      <c r="C572">
        <f t="shared" si="16"/>
        <v>1.1000000000000001</v>
      </c>
      <c r="F572">
        <v>2160</v>
      </c>
      <c r="G572">
        <v>73491</v>
      </c>
      <c r="H572">
        <v>0</v>
      </c>
      <c r="I572">
        <v>0</v>
      </c>
      <c r="J572">
        <v>0</v>
      </c>
      <c r="K572" t="s">
        <v>28</v>
      </c>
      <c r="L572" t="s">
        <v>254</v>
      </c>
      <c r="M572" t="s">
        <v>79</v>
      </c>
      <c r="N572" t="s">
        <v>80</v>
      </c>
      <c r="O572">
        <v>0</v>
      </c>
      <c r="P572">
        <v>-4.75</v>
      </c>
      <c r="Q572">
        <v>-3.5</v>
      </c>
      <c r="R572">
        <v>4.75</v>
      </c>
      <c r="S572">
        <v>3</v>
      </c>
      <c r="T572">
        <v>-13.5</v>
      </c>
      <c r="U572">
        <v>2.5499999999999998</v>
      </c>
      <c r="V572">
        <v>-6.75</v>
      </c>
      <c r="W572" t="str">
        <f t="shared" si="17"/>
        <v>g118,5</v>
      </c>
      <c r="X572" s="1" t="s">
        <v>317</v>
      </c>
      <c r="Y572" s="2" t="str">
        <f>IF(AND(ISBLANK(X572),OR(NOT(ISBLANK(Z572)),NOT(ISBLANK(AA572)))),#N/A,
IF(ISBLANK(X572),"",
IF(AND(NOT(ISERROR(VLOOKUP(X572,MonsterTable!$A:$B,MATCH(MonsterTable!$B$1,MonsterTable!$A$1:$B$1,0),0))),OR(ISBLANK(Z572),ISBLANK(AA572))),#N/A,
IFERROR(VLOOKUP(X572,MonsterTable!$A:$B,MATCH(MonsterTable!$B$1,MonsterTable!$A$1:$B$1,0),0),
IF(OR(NOT(ISBLANK(Z572)),ISBLANK(AA572)),#N/A,
IF(X572="empty","empty",
VLOOKUP(X572,MonsterGroupTable!$A:$A,1,0)))))))</f>
        <v>g118</v>
      </c>
      <c r="AA572">
        <v>5</v>
      </c>
      <c r="AF572" s="2" t="str">
        <f>IF(AND(ISBLANK(AE572),OR(NOT(ISBLANK(AG572)),NOT(ISBLANK(AH572)))),#N/A,
IF(ISBLANK(AE572),"",
IF(AND(NOT(ISERROR(VLOOKUP(AE572,MonsterTable!$A:$B,MATCH(MonsterTable!$B$1,MonsterTable!$A$1:$B$1,0),0))),OR(ISBLANK(AG572),ISBLANK(AH572))),#N/A,
IFERROR(VLOOKUP(AE572,MonsterTable!$A:$B,MATCH(MonsterTable!$B$1,MonsterTable!$A$1:$B$1,0),0),
IF(OR(NOT(ISBLANK(AG572)),ISBLANK(AH572)),#N/A,
IF(AE572="empty","empty",
VLOOKUP(AE572,MonsterGroupTable!$A:$A,1,0)))))))</f>
        <v/>
      </c>
      <c r="AM572" s="2" t="str">
        <f>IF(AND(ISBLANK(AL572),OR(NOT(ISBLANK(AN572)),NOT(ISBLANK(AO572)))),#N/A,
IF(ISBLANK(AL572),"",
IF(AND(NOT(ISERROR(VLOOKUP(AL572,MonsterTable!$A:$B,MATCH(MonsterTable!$B$1,MonsterTable!$A$1:$B$1,0),0))),OR(ISBLANK(AN572),ISBLANK(AO572))),#N/A,
IFERROR(VLOOKUP(AL572,MonsterTable!$A:$B,MATCH(MonsterTable!$B$1,MonsterTable!$A$1:$B$1,0),0),
IF(OR(NOT(ISBLANK(AN572)),ISBLANK(AO572)),#N/A,
IF(AL572="empty","empty",
VLOOKUP(AL572,MonsterGroupTable!$A:$A,1,0)))))))</f>
        <v/>
      </c>
      <c r="AT572" s="2" t="str">
        <f>IF(AND(ISBLANK(AS572),OR(NOT(ISBLANK(AU572)),NOT(ISBLANK(AV572)))),#N/A,
IF(ISBLANK(AS572),"",
IF(AND(NOT(ISERROR(VLOOKUP(AS572,MonsterTable!$A:$B,MATCH(MonsterTable!$B$1,MonsterTable!$A$1:$B$1,0),0))),OR(ISBLANK(AU572),ISBLANK(AV572))),#N/A,
IFERROR(VLOOKUP(AS572,MonsterTable!$A:$B,MATCH(MonsterTable!$B$1,MonsterTable!$A$1:$B$1,0),0),
IF(OR(NOT(ISBLANK(AU572)),ISBLANK(AV572)),#N/A,
IF(AS572="empty","empty",
VLOOKUP(AS572,MonsterGroupTable!$A:$A,1,0)))))))</f>
        <v/>
      </c>
      <c r="BA572" s="2" t="str">
        <f>IF(AND(ISBLANK(AZ572),OR(NOT(ISBLANK(BB572)),NOT(ISBLANK(BC572)))),#N/A,
IF(ISBLANK(AZ572),"",
IF(AND(NOT(ISERROR(VLOOKUP(AZ572,MonsterTable!$A:$B,MATCH(MonsterTable!$B$1,MonsterTable!$A$1:$B$1,0),0))),OR(ISBLANK(BB572),ISBLANK(BC572))),#N/A,
IFERROR(VLOOKUP(AZ572,MonsterTable!$A:$B,MATCH(MonsterTable!$B$1,MonsterTable!$A$1:$B$1,0),0),
IF(OR(NOT(ISBLANK(BB572)),ISBLANK(BC572)),#N/A,
IF(AZ572="empty","empty",
VLOOKUP(AZ572,MonsterGroupTable!$A:$A,1,0)))))))</f>
        <v/>
      </c>
      <c r="BH572" s="2" t="str">
        <f>IF(AND(ISBLANK(BG572),OR(NOT(ISBLANK(BI572)),NOT(ISBLANK(BJ572)))),#N/A,
IF(ISBLANK(BG572),"",
IF(AND(NOT(ISERROR(VLOOKUP(BG572,MonsterTable!$A:$B,MATCH(MonsterTable!$B$1,MonsterTable!$A$1:$B$1,0),0))),OR(ISBLANK(BI572),ISBLANK(BJ572))),#N/A,
IFERROR(VLOOKUP(BG572,MonsterTable!$A:$B,MATCH(MonsterTable!$B$1,MonsterTable!$A$1:$B$1,0),0),
IF(OR(NOT(ISBLANK(BI572)),ISBLANK(BJ572)),#N/A,
IF(BG572="empty","empty",
VLOOKUP(BG572,MonsterGroupTable!$A:$A,1,0)))))))</f>
        <v/>
      </c>
      <c r="BO572" s="2" t="str">
        <f>IF(AND(ISBLANK(BN572),OR(NOT(ISBLANK(BP572)),NOT(ISBLANK(BQ572)))),#N/A,
IF(ISBLANK(BN572),"",
IF(AND(NOT(ISERROR(VLOOKUP(BN572,MonsterTable!$A:$B,MATCH(MonsterTable!$B$1,MonsterTable!$A$1:$B$1,0),0))),OR(ISBLANK(BP572),ISBLANK(BQ572))),#N/A,
IFERROR(VLOOKUP(BN572,MonsterTable!$A:$B,MATCH(MonsterTable!$B$1,MonsterTable!$A$1:$B$1,0),0),
IF(OR(NOT(ISBLANK(BP572)),ISBLANK(BQ572)),#N/A,
IF(BN572="empty","empty",
VLOOKUP(BN572,MonsterGroupTable!$A:$A,1,0)))))))</f>
        <v/>
      </c>
      <c r="BV572" s="2" t="str">
        <f>IF(AND(ISBLANK(BU572),OR(NOT(ISBLANK(BW572)),NOT(ISBLANK(BX572)))),#N/A,
IF(ISBLANK(BU572),"",
IF(AND(NOT(ISERROR(VLOOKUP(BU572,MonsterTable!$A:$B,MATCH(MonsterTable!$B$1,MonsterTable!$A$1:$B$1,0),0))),OR(ISBLANK(BW572),ISBLANK(BX572))),#N/A,
IFERROR(VLOOKUP(BU572,MonsterTable!$A:$B,MATCH(MonsterTable!$B$1,MonsterTable!$A$1:$B$1,0),0),
IF(OR(NOT(ISBLANK(BW572)),ISBLANK(BX572)),#N/A,
IF(BU572="empty","empty",
VLOOKUP(BU572,MonsterGroupTable!$A:$A,1,0)))))))</f>
        <v/>
      </c>
      <c r="CC572" s="2" t="str">
        <f>IF(AND(ISBLANK(CB572),OR(NOT(ISBLANK(CD572)),NOT(ISBLANK(CE572)))),#N/A,
IF(ISBLANK(CB572),"",
IF(AND(NOT(ISERROR(VLOOKUP(CB572,MonsterTable!$A:$B,MATCH(MonsterTable!$B$1,MonsterTable!$A$1:$B$1,0),0))),OR(ISBLANK(CD572),ISBLANK(CE572))),#N/A,
IFERROR(VLOOKUP(CB572,MonsterTable!$A:$B,MATCH(MonsterTable!$B$1,MonsterTable!$A$1:$B$1,0),0),
IF(OR(NOT(ISBLANK(CD572)),ISBLANK(CE572)),#N/A,
IF(CB572="empty","empty",
VLOOKUP(CB572,MonsterGroupTable!$A:$A,1,0)))))))</f>
        <v/>
      </c>
      <c r="CJ572" s="2" t="str">
        <f>IF(AND(ISBLANK(CI572),OR(NOT(ISBLANK(CK572)),NOT(ISBLANK(CL572)))),#N/A,
IF(ISBLANK(CI572),"",
IF(AND(NOT(ISERROR(VLOOKUP(CI572,MonsterTable!$A:$B,MATCH(MonsterTable!$B$1,MonsterTable!$A$1:$B$1,0),0))),OR(ISBLANK(CK572),ISBLANK(CL572))),#N/A,
IFERROR(VLOOKUP(CI572,MonsterTable!$A:$B,MATCH(MonsterTable!$B$1,MonsterTable!$A$1:$B$1,0),0),
IF(OR(NOT(ISBLANK(CK572)),ISBLANK(CL572)),#N/A,
IF(CI572="empty","empty",
VLOOKUP(CI572,MonsterGroupTable!$A:$A,1,0)))))))</f>
        <v/>
      </c>
    </row>
    <row r="573" spans="1:88">
      <c r="A573">
        <v>10572</v>
      </c>
      <c r="B573">
        <f t="shared" si="16"/>
        <v>1.1000000000000001</v>
      </c>
      <c r="C573">
        <f t="shared" si="16"/>
        <v>1.1000000000000001</v>
      </c>
      <c r="F573">
        <v>2160</v>
      </c>
      <c r="G573">
        <v>73815</v>
      </c>
      <c r="H573">
        <v>0</v>
      </c>
      <c r="I573">
        <v>0</v>
      </c>
      <c r="J573">
        <v>0</v>
      </c>
      <c r="K573" t="s">
        <v>28</v>
      </c>
      <c r="L573" t="s">
        <v>254</v>
      </c>
      <c r="M573" t="s">
        <v>79</v>
      </c>
      <c r="N573" t="s">
        <v>80</v>
      </c>
      <c r="O573">
        <v>0</v>
      </c>
      <c r="P573">
        <v>-4.75</v>
      </c>
      <c r="Q573">
        <v>-3.5</v>
      </c>
      <c r="R573">
        <v>4.75</v>
      </c>
      <c r="S573">
        <v>3</v>
      </c>
      <c r="T573">
        <v>-13.5</v>
      </c>
      <c r="U573">
        <v>2.5499999999999998</v>
      </c>
      <c r="V573">
        <v>-6.75</v>
      </c>
      <c r="W573" t="str">
        <f t="shared" si="17"/>
        <v>g118,5</v>
      </c>
      <c r="X573" s="1" t="s">
        <v>317</v>
      </c>
      <c r="Y573" s="2" t="str">
        <f>IF(AND(ISBLANK(X573),OR(NOT(ISBLANK(Z573)),NOT(ISBLANK(AA573)))),#N/A,
IF(ISBLANK(X573),"",
IF(AND(NOT(ISERROR(VLOOKUP(X573,MonsterTable!$A:$B,MATCH(MonsterTable!$B$1,MonsterTable!$A$1:$B$1,0),0))),OR(ISBLANK(Z573),ISBLANK(AA573))),#N/A,
IFERROR(VLOOKUP(X573,MonsterTable!$A:$B,MATCH(MonsterTable!$B$1,MonsterTable!$A$1:$B$1,0),0),
IF(OR(NOT(ISBLANK(Z573)),ISBLANK(AA573)),#N/A,
IF(X573="empty","empty",
VLOOKUP(X573,MonsterGroupTable!$A:$A,1,0)))))))</f>
        <v>g118</v>
      </c>
      <c r="AA573">
        <v>5</v>
      </c>
      <c r="AF573" s="2" t="str">
        <f>IF(AND(ISBLANK(AE573),OR(NOT(ISBLANK(AG573)),NOT(ISBLANK(AH573)))),#N/A,
IF(ISBLANK(AE573),"",
IF(AND(NOT(ISERROR(VLOOKUP(AE573,MonsterTable!$A:$B,MATCH(MonsterTable!$B$1,MonsterTable!$A$1:$B$1,0),0))),OR(ISBLANK(AG573),ISBLANK(AH573))),#N/A,
IFERROR(VLOOKUP(AE573,MonsterTable!$A:$B,MATCH(MonsterTable!$B$1,MonsterTable!$A$1:$B$1,0),0),
IF(OR(NOT(ISBLANK(AG573)),ISBLANK(AH573)),#N/A,
IF(AE573="empty","empty",
VLOOKUP(AE573,MonsterGroupTable!$A:$A,1,0)))))))</f>
        <v/>
      </c>
      <c r="AM573" s="2" t="str">
        <f>IF(AND(ISBLANK(AL573),OR(NOT(ISBLANK(AN573)),NOT(ISBLANK(AO573)))),#N/A,
IF(ISBLANK(AL573),"",
IF(AND(NOT(ISERROR(VLOOKUP(AL573,MonsterTable!$A:$B,MATCH(MonsterTable!$B$1,MonsterTable!$A$1:$B$1,0),0))),OR(ISBLANK(AN573),ISBLANK(AO573))),#N/A,
IFERROR(VLOOKUP(AL573,MonsterTable!$A:$B,MATCH(MonsterTable!$B$1,MonsterTable!$A$1:$B$1,0),0),
IF(OR(NOT(ISBLANK(AN573)),ISBLANK(AO573)),#N/A,
IF(AL573="empty","empty",
VLOOKUP(AL573,MonsterGroupTable!$A:$A,1,0)))))))</f>
        <v/>
      </c>
      <c r="AT573" s="2" t="str">
        <f>IF(AND(ISBLANK(AS573),OR(NOT(ISBLANK(AU573)),NOT(ISBLANK(AV573)))),#N/A,
IF(ISBLANK(AS573),"",
IF(AND(NOT(ISERROR(VLOOKUP(AS573,MonsterTable!$A:$B,MATCH(MonsterTable!$B$1,MonsterTable!$A$1:$B$1,0),0))),OR(ISBLANK(AU573),ISBLANK(AV573))),#N/A,
IFERROR(VLOOKUP(AS573,MonsterTable!$A:$B,MATCH(MonsterTable!$B$1,MonsterTable!$A$1:$B$1,0),0),
IF(OR(NOT(ISBLANK(AU573)),ISBLANK(AV573)),#N/A,
IF(AS573="empty","empty",
VLOOKUP(AS573,MonsterGroupTable!$A:$A,1,0)))))))</f>
        <v/>
      </c>
      <c r="BA573" s="2" t="str">
        <f>IF(AND(ISBLANK(AZ573),OR(NOT(ISBLANK(BB573)),NOT(ISBLANK(BC573)))),#N/A,
IF(ISBLANK(AZ573),"",
IF(AND(NOT(ISERROR(VLOOKUP(AZ573,MonsterTable!$A:$B,MATCH(MonsterTable!$B$1,MonsterTable!$A$1:$B$1,0),0))),OR(ISBLANK(BB573),ISBLANK(BC573))),#N/A,
IFERROR(VLOOKUP(AZ573,MonsterTable!$A:$B,MATCH(MonsterTable!$B$1,MonsterTable!$A$1:$B$1,0),0),
IF(OR(NOT(ISBLANK(BB573)),ISBLANK(BC573)),#N/A,
IF(AZ573="empty","empty",
VLOOKUP(AZ573,MonsterGroupTable!$A:$A,1,0)))))))</f>
        <v/>
      </c>
      <c r="BH573" s="2" t="str">
        <f>IF(AND(ISBLANK(BG573),OR(NOT(ISBLANK(BI573)),NOT(ISBLANK(BJ573)))),#N/A,
IF(ISBLANK(BG573),"",
IF(AND(NOT(ISERROR(VLOOKUP(BG573,MonsterTable!$A:$B,MATCH(MonsterTable!$B$1,MonsterTable!$A$1:$B$1,0),0))),OR(ISBLANK(BI573),ISBLANK(BJ573))),#N/A,
IFERROR(VLOOKUP(BG573,MonsterTable!$A:$B,MATCH(MonsterTable!$B$1,MonsterTable!$A$1:$B$1,0),0),
IF(OR(NOT(ISBLANK(BI573)),ISBLANK(BJ573)),#N/A,
IF(BG573="empty","empty",
VLOOKUP(BG573,MonsterGroupTable!$A:$A,1,0)))))))</f>
        <v/>
      </c>
      <c r="BO573" s="2" t="str">
        <f>IF(AND(ISBLANK(BN573),OR(NOT(ISBLANK(BP573)),NOT(ISBLANK(BQ573)))),#N/A,
IF(ISBLANK(BN573),"",
IF(AND(NOT(ISERROR(VLOOKUP(BN573,MonsterTable!$A:$B,MATCH(MonsterTable!$B$1,MonsterTable!$A$1:$B$1,0),0))),OR(ISBLANK(BP573),ISBLANK(BQ573))),#N/A,
IFERROR(VLOOKUP(BN573,MonsterTable!$A:$B,MATCH(MonsterTable!$B$1,MonsterTable!$A$1:$B$1,0),0),
IF(OR(NOT(ISBLANK(BP573)),ISBLANK(BQ573)),#N/A,
IF(BN573="empty","empty",
VLOOKUP(BN573,MonsterGroupTable!$A:$A,1,0)))))))</f>
        <v/>
      </c>
      <c r="BV573" s="2" t="str">
        <f>IF(AND(ISBLANK(BU573),OR(NOT(ISBLANK(BW573)),NOT(ISBLANK(BX573)))),#N/A,
IF(ISBLANK(BU573),"",
IF(AND(NOT(ISERROR(VLOOKUP(BU573,MonsterTable!$A:$B,MATCH(MonsterTable!$B$1,MonsterTable!$A$1:$B$1,0),0))),OR(ISBLANK(BW573),ISBLANK(BX573))),#N/A,
IFERROR(VLOOKUP(BU573,MonsterTable!$A:$B,MATCH(MonsterTable!$B$1,MonsterTable!$A$1:$B$1,0),0),
IF(OR(NOT(ISBLANK(BW573)),ISBLANK(BX573)),#N/A,
IF(BU573="empty","empty",
VLOOKUP(BU573,MonsterGroupTable!$A:$A,1,0)))))))</f>
        <v/>
      </c>
      <c r="CC573" s="2" t="str">
        <f>IF(AND(ISBLANK(CB573),OR(NOT(ISBLANK(CD573)),NOT(ISBLANK(CE573)))),#N/A,
IF(ISBLANK(CB573),"",
IF(AND(NOT(ISERROR(VLOOKUP(CB573,MonsterTable!$A:$B,MATCH(MonsterTable!$B$1,MonsterTable!$A$1:$B$1,0),0))),OR(ISBLANK(CD573),ISBLANK(CE573))),#N/A,
IFERROR(VLOOKUP(CB573,MonsterTable!$A:$B,MATCH(MonsterTable!$B$1,MonsterTable!$A$1:$B$1,0),0),
IF(OR(NOT(ISBLANK(CD573)),ISBLANK(CE573)),#N/A,
IF(CB573="empty","empty",
VLOOKUP(CB573,MonsterGroupTable!$A:$A,1,0)))))))</f>
        <v/>
      </c>
      <c r="CJ573" s="2" t="str">
        <f>IF(AND(ISBLANK(CI573),OR(NOT(ISBLANK(CK573)),NOT(ISBLANK(CL573)))),#N/A,
IF(ISBLANK(CI573),"",
IF(AND(NOT(ISERROR(VLOOKUP(CI573,MonsterTable!$A:$B,MATCH(MonsterTable!$B$1,MonsterTable!$A$1:$B$1,0),0))),OR(ISBLANK(CK573),ISBLANK(CL573))),#N/A,
IFERROR(VLOOKUP(CI573,MonsterTable!$A:$B,MATCH(MonsterTable!$B$1,MonsterTable!$A$1:$B$1,0),0),
IF(OR(NOT(ISBLANK(CK573)),ISBLANK(CL573)),#N/A,
IF(CI573="empty","empty",
VLOOKUP(CI573,MonsterGroupTable!$A:$A,1,0)))))))</f>
        <v/>
      </c>
    </row>
    <row r="574" spans="1:88">
      <c r="A574">
        <v>10573</v>
      </c>
      <c r="B574">
        <f t="shared" si="16"/>
        <v>1.1000000000000001</v>
      </c>
      <c r="C574">
        <f t="shared" si="16"/>
        <v>1.1000000000000001</v>
      </c>
      <c r="F574">
        <v>2160</v>
      </c>
      <c r="G574">
        <v>74139</v>
      </c>
      <c r="H574">
        <v>0</v>
      </c>
      <c r="I574">
        <v>0</v>
      </c>
      <c r="J574">
        <v>0</v>
      </c>
      <c r="K574" t="s">
        <v>28</v>
      </c>
      <c r="L574" t="s">
        <v>254</v>
      </c>
      <c r="M574" t="s">
        <v>79</v>
      </c>
      <c r="N574" t="s">
        <v>80</v>
      </c>
      <c r="O574">
        <v>0</v>
      </c>
      <c r="P574">
        <v>-4.75</v>
      </c>
      <c r="Q574">
        <v>-3.5</v>
      </c>
      <c r="R574">
        <v>4.75</v>
      </c>
      <c r="S574">
        <v>3</v>
      </c>
      <c r="T574">
        <v>-13.5</v>
      </c>
      <c r="U574">
        <v>2.5499999999999998</v>
      </c>
      <c r="V574">
        <v>-6.75</v>
      </c>
      <c r="W574" t="str">
        <f t="shared" si="17"/>
        <v>g118,5</v>
      </c>
      <c r="X574" s="1" t="s">
        <v>317</v>
      </c>
      <c r="Y574" s="2" t="str">
        <f>IF(AND(ISBLANK(X574),OR(NOT(ISBLANK(Z574)),NOT(ISBLANK(AA574)))),#N/A,
IF(ISBLANK(X574),"",
IF(AND(NOT(ISERROR(VLOOKUP(X574,MonsterTable!$A:$B,MATCH(MonsterTable!$B$1,MonsterTable!$A$1:$B$1,0),0))),OR(ISBLANK(Z574),ISBLANK(AA574))),#N/A,
IFERROR(VLOOKUP(X574,MonsterTable!$A:$B,MATCH(MonsterTable!$B$1,MonsterTable!$A$1:$B$1,0),0),
IF(OR(NOT(ISBLANK(Z574)),ISBLANK(AA574)),#N/A,
IF(X574="empty","empty",
VLOOKUP(X574,MonsterGroupTable!$A:$A,1,0)))))))</f>
        <v>g118</v>
      </c>
      <c r="AA574">
        <v>5</v>
      </c>
      <c r="AF574" s="2" t="str">
        <f>IF(AND(ISBLANK(AE574),OR(NOT(ISBLANK(AG574)),NOT(ISBLANK(AH574)))),#N/A,
IF(ISBLANK(AE574),"",
IF(AND(NOT(ISERROR(VLOOKUP(AE574,MonsterTable!$A:$B,MATCH(MonsterTable!$B$1,MonsterTable!$A$1:$B$1,0),0))),OR(ISBLANK(AG574),ISBLANK(AH574))),#N/A,
IFERROR(VLOOKUP(AE574,MonsterTable!$A:$B,MATCH(MonsterTable!$B$1,MonsterTable!$A$1:$B$1,0),0),
IF(OR(NOT(ISBLANK(AG574)),ISBLANK(AH574)),#N/A,
IF(AE574="empty","empty",
VLOOKUP(AE574,MonsterGroupTable!$A:$A,1,0)))))))</f>
        <v/>
      </c>
      <c r="AM574" s="2" t="str">
        <f>IF(AND(ISBLANK(AL574),OR(NOT(ISBLANK(AN574)),NOT(ISBLANK(AO574)))),#N/A,
IF(ISBLANK(AL574),"",
IF(AND(NOT(ISERROR(VLOOKUP(AL574,MonsterTable!$A:$B,MATCH(MonsterTable!$B$1,MonsterTable!$A$1:$B$1,0),0))),OR(ISBLANK(AN574),ISBLANK(AO574))),#N/A,
IFERROR(VLOOKUP(AL574,MonsterTable!$A:$B,MATCH(MonsterTable!$B$1,MonsterTable!$A$1:$B$1,0),0),
IF(OR(NOT(ISBLANK(AN574)),ISBLANK(AO574)),#N/A,
IF(AL574="empty","empty",
VLOOKUP(AL574,MonsterGroupTable!$A:$A,1,0)))))))</f>
        <v/>
      </c>
      <c r="AT574" s="2" t="str">
        <f>IF(AND(ISBLANK(AS574),OR(NOT(ISBLANK(AU574)),NOT(ISBLANK(AV574)))),#N/A,
IF(ISBLANK(AS574),"",
IF(AND(NOT(ISERROR(VLOOKUP(AS574,MonsterTable!$A:$B,MATCH(MonsterTable!$B$1,MonsterTable!$A$1:$B$1,0),0))),OR(ISBLANK(AU574),ISBLANK(AV574))),#N/A,
IFERROR(VLOOKUP(AS574,MonsterTable!$A:$B,MATCH(MonsterTable!$B$1,MonsterTable!$A$1:$B$1,0),0),
IF(OR(NOT(ISBLANK(AU574)),ISBLANK(AV574)),#N/A,
IF(AS574="empty","empty",
VLOOKUP(AS574,MonsterGroupTable!$A:$A,1,0)))))))</f>
        <v/>
      </c>
      <c r="BA574" s="2" t="str">
        <f>IF(AND(ISBLANK(AZ574),OR(NOT(ISBLANK(BB574)),NOT(ISBLANK(BC574)))),#N/A,
IF(ISBLANK(AZ574),"",
IF(AND(NOT(ISERROR(VLOOKUP(AZ574,MonsterTable!$A:$B,MATCH(MonsterTable!$B$1,MonsterTable!$A$1:$B$1,0),0))),OR(ISBLANK(BB574),ISBLANK(BC574))),#N/A,
IFERROR(VLOOKUP(AZ574,MonsterTable!$A:$B,MATCH(MonsterTable!$B$1,MonsterTable!$A$1:$B$1,0),0),
IF(OR(NOT(ISBLANK(BB574)),ISBLANK(BC574)),#N/A,
IF(AZ574="empty","empty",
VLOOKUP(AZ574,MonsterGroupTable!$A:$A,1,0)))))))</f>
        <v/>
      </c>
      <c r="BH574" s="2" t="str">
        <f>IF(AND(ISBLANK(BG574),OR(NOT(ISBLANK(BI574)),NOT(ISBLANK(BJ574)))),#N/A,
IF(ISBLANK(BG574),"",
IF(AND(NOT(ISERROR(VLOOKUP(BG574,MonsterTable!$A:$B,MATCH(MonsterTable!$B$1,MonsterTable!$A$1:$B$1,0),0))),OR(ISBLANK(BI574),ISBLANK(BJ574))),#N/A,
IFERROR(VLOOKUP(BG574,MonsterTable!$A:$B,MATCH(MonsterTable!$B$1,MonsterTable!$A$1:$B$1,0),0),
IF(OR(NOT(ISBLANK(BI574)),ISBLANK(BJ574)),#N/A,
IF(BG574="empty","empty",
VLOOKUP(BG574,MonsterGroupTable!$A:$A,1,0)))))))</f>
        <v/>
      </c>
      <c r="BO574" s="2" t="str">
        <f>IF(AND(ISBLANK(BN574),OR(NOT(ISBLANK(BP574)),NOT(ISBLANK(BQ574)))),#N/A,
IF(ISBLANK(BN574),"",
IF(AND(NOT(ISERROR(VLOOKUP(BN574,MonsterTable!$A:$B,MATCH(MonsterTable!$B$1,MonsterTable!$A$1:$B$1,0),0))),OR(ISBLANK(BP574),ISBLANK(BQ574))),#N/A,
IFERROR(VLOOKUP(BN574,MonsterTable!$A:$B,MATCH(MonsterTable!$B$1,MonsterTable!$A$1:$B$1,0),0),
IF(OR(NOT(ISBLANK(BP574)),ISBLANK(BQ574)),#N/A,
IF(BN574="empty","empty",
VLOOKUP(BN574,MonsterGroupTable!$A:$A,1,0)))))))</f>
        <v/>
      </c>
      <c r="BV574" s="2" t="str">
        <f>IF(AND(ISBLANK(BU574),OR(NOT(ISBLANK(BW574)),NOT(ISBLANK(BX574)))),#N/A,
IF(ISBLANK(BU574),"",
IF(AND(NOT(ISERROR(VLOOKUP(BU574,MonsterTable!$A:$B,MATCH(MonsterTable!$B$1,MonsterTable!$A$1:$B$1,0),0))),OR(ISBLANK(BW574),ISBLANK(BX574))),#N/A,
IFERROR(VLOOKUP(BU574,MonsterTable!$A:$B,MATCH(MonsterTable!$B$1,MonsterTable!$A$1:$B$1,0),0),
IF(OR(NOT(ISBLANK(BW574)),ISBLANK(BX574)),#N/A,
IF(BU574="empty","empty",
VLOOKUP(BU574,MonsterGroupTable!$A:$A,1,0)))))))</f>
        <v/>
      </c>
      <c r="CC574" s="2" t="str">
        <f>IF(AND(ISBLANK(CB574),OR(NOT(ISBLANK(CD574)),NOT(ISBLANK(CE574)))),#N/A,
IF(ISBLANK(CB574),"",
IF(AND(NOT(ISERROR(VLOOKUP(CB574,MonsterTable!$A:$B,MATCH(MonsterTable!$B$1,MonsterTable!$A$1:$B$1,0),0))),OR(ISBLANK(CD574),ISBLANK(CE574))),#N/A,
IFERROR(VLOOKUP(CB574,MonsterTable!$A:$B,MATCH(MonsterTable!$B$1,MonsterTable!$A$1:$B$1,0),0),
IF(OR(NOT(ISBLANK(CD574)),ISBLANK(CE574)),#N/A,
IF(CB574="empty","empty",
VLOOKUP(CB574,MonsterGroupTable!$A:$A,1,0)))))))</f>
        <v/>
      </c>
      <c r="CJ574" s="2" t="str">
        <f>IF(AND(ISBLANK(CI574),OR(NOT(ISBLANK(CK574)),NOT(ISBLANK(CL574)))),#N/A,
IF(ISBLANK(CI574),"",
IF(AND(NOT(ISERROR(VLOOKUP(CI574,MonsterTable!$A:$B,MATCH(MonsterTable!$B$1,MonsterTable!$A$1:$B$1,0),0))),OR(ISBLANK(CK574),ISBLANK(CL574))),#N/A,
IFERROR(VLOOKUP(CI574,MonsterTable!$A:$B,MATCH(MonsterTable!$B$1,MonsterTable!$A$1:$B$1,0),0),
IF(OR(NOT(ISBLANK(CK574)),ISBLANK(CL574)),#N/A,
IF(CI574="empty","empty",
VLOOKUP(CI574,MonsterGroupTable!$A:$A,1,0)))))))</f>
        <v/>
      </c>
    </row>
    <row r="575" spans="1:88">
      <c r="A575">
        <v>10574</v>
      </c>
      <c r="B575">
        <f t="shared" si="16"/>
        <v>1.1000000000000001</v>
      </c>
      <c r="C575">
        <f t="shared" si="16"/>
        <v>1.1000000000000001</v>
      </c>
      <c r="F575">
        <v>2160</v>
      </c>
      <c r="G575">
        <v>74463</v>
      </c>
      <c r="H575">
        <v>0</v>
      </c>
      <c r="I575">
        <v>0</v>
      </c>
      <c r="J575">
        <v>0</v>
      </c>
      <c r="K575" t="s">
        <v>28</v>
      </c>
      <c r="L575" t="s">
        <v>254</v>
      </c>
      <c r="M575" t="s">
        <v>79</v>
      </c>
      <c r="N575" t="s">
        <v>80</v>
      </c>
      <c r="O575">
        <v>0</v>
      </c>
      <c r="P575">
        <v>-4.75</v>
      </c>
      <c r="Q575">
        <v>-3.5</v>
      </c>
      <c r="R575">
        <v>4.75</v>
      </c>
      <c r="S575">
        <v>3</v>
      </c>
      <c r="T575">
        <v>-13.5</v>
      </c>
      <c r="U575">
        <v>2.5499999999999998</v>
      </c>
      <c r="V575">
        <v>-6.75</v>
      </c>
      <c r="W575" t="str">
        <f t="shared" si="17"/>
        <v>g118,5</v>
      </c>
      <c r="X575" s="1" t="s">
        <v>317</v>
      </c>
      <c r="Y575" s="2" t="str">
        <f>IF(AND(ISBLANK(X575),OR(NOT(ISBLANK(Z575)),NOT(ISBLANK(AA575)))),#N/A,
IF(ISBLANK(X575),"",
IF(AND(NOT(ISERROR(VLOOKUP(X575,MonsterTable!$A:$B,MATCH(MonsterTable!$B$1,MonsterTable!$A$1:$B$1,0),0))),OR(ISBLANK(Z575),ISBLANK(AA575))),#N/A,
IFERROR(VLOOKUP(X575,MonsterTable!$A:$B,MATCH(MonsterTable!$B$1,MonsterTable!$A$1:$B$1,0),0),
IF(OR(NOT(ISBLANK(Z575)),ISBLANK(AA575)),#N/A,
IF(X575="empty","empty",
VLOOKUP(X575,MonsterGroupTable!$A:$A,1,0)))))))</f>
        <v>g118</v>
      </c>
      <c r="AA575">
        <v>5</v>
      </c>
      <c r="AF575" s="2" t="str">
        <f>IF(AND(ISBLANK(AE575),OR(NOT(ISBLANK(AG575)),NOT(ISBLANK(AH575)))),#N/A,
IF(ISBLANK(AE575),"",
IF(AND(NOT(ISERROR(VLOOKUP(AE575,MonsterTable!$A:$B,MATCH(MonsterTable!$B$1,MonsterTable!$A$1:$B$1,0),0))),OR(ISBLANK(AG575),ISBLANK(AH575))),#N/A,
IFERROR(VLOOKUP(AE575,MonsterTable!$A:$B,MATCH(MonsterTable!$B$1,MonsterTable!$A$1:$B$1,0),0),
IF(OR(NOT(ISBLANK(AG575)),ISBLANK(AH575)),#N/A,
IF(AE575="empty","empty",
VLOOKUP(AE575,MonsterGroupTable!$A:$A,1,0)))))))</f>
        <v/>
      </c>
      <c r="AM575" s="2" t="str">
        <f>IF(AND(ISBLANK(AL575),OR(NOT(ISBLANK(AN575)),NOT(ISBLANK(AO575)))),#N/A,
IF(ISBLANK(AL575),"",
IF(AND(NOT(ISERROR(VLOOKUP(AL575,MonsterTable!$A:$B,MATCH(MonsterTable!$B$1,MonsterTable!$A$1:$B$1,0),0))),OR(ISBLANK(AN575),ISBLANK(AO575))),#N/A,
IFERROR(VLOOKUP(AL575,MonsterTable!$A:$B,MATCH(MonsterTable!$B$1,MonsterTable!$A$1:$B$1,0),0),
IF(OR(NOT(ISBLANK(AN575)),ISBLANK(AO575)),#N/A,
IF(AL575="empty","empty",
VLOOKUP(AL575,MonsterGroupTable!$A:$A,1,0)))))))</f>
        <v/>
      </c>
      <c r="AT575" s="2" t="str">
        <f>IF(AND(ISBLANK(AS575),OR(NOT(ISBLANK(AU575)),NOT(ISBLANK(AV575)))),#N/A,
IF(ISBLANK(AS575),"",
IF(AND(NOT(ISERROR(VLOOKUP(AS575,MonsterTable!$A:$B,MATCH(MonsterTable!$B$1,MonsterTable!$A$1:$B$1,0),0))),OR(ISBLANK(AU575),ISBLANK(AV575))),#N/A,
IFERROR(VLOOKUP(AS575,MonsterTable!$A:$B,MATCH(MonsterTable!$B$1,MonsterTable!$A$1:$B$1,0),0),
IF(OR(NOT(ISBLANK(AU575)),ISBLANK(AV575)),#N/A,
IF(AS575="empty","empty",
VLOOKUP(AS575,MonsterGroupTable!$A:$A,1,0)))))))</f>
        <v/>
      </c>
      <c r="BA575" s="2" t="str">
        <f>IF(AND(ISBLANK(AZ575),OR(NOT(ISBLANK(BB575)),NOT(ISBLANK(BC575)))),#N/A,
IF(ISBLANK(AZ575),"",
IF(AND(NOT(ISERROR(VLOOKUP(AZ575,MonsterTable!$A:$B,MATCH(MonsterTable!$B$1,MonsterTable!$A$1:$B$1,0),0))),OR(ISBLANK(BB575),ISBLANK(BC575))),#N/A,
IFERROR(VLOOKUP(AZ575,MonsterTable!$A:$B,MATCH(MonsterTable!$B$1,MonsterTable!$A$1:$B$1,0),0),
IF(OR(NOT(ISBLANK(BB575)),ISBLANK(BC575)),#N/A,
IF(AZ575="empty","empty",
VLOOKUP(AZ575,MonsterGroupTable!$A:$A,1,0)))))))</f>
        <v/>
      </c>
      <c r="BH575" s="2" t="str">
        <f>IF(AND(ISBLANK(BG575),OR(NOT(ISBLANK(BI575)),NOT(ISBLANK(BJ575)))),#N/A,
IF(ISBLANK(BG575),"",
IF(AND(NOT(ISERROR(VLOOKUP(BG575,MonsterTable!$A:$B,MATCH(MonsterTable!$B$1,MonsterTable!$A$1:$B$1,0),0))),OR(ISBLANK(BI575),ISBLANK(BJ575))),#N/A,
IFERROR(VLOOKUP(BG575,MonsterTable!$A:$B,MATCH(MonsterTable!$B$1,MonsterTable!$A$1:$B$1,0),0),
IF(OR(NOT(ISBLANK(BI575)),ISBLANK(BJ575)),#N/A,
IF(BG575="empty","empty",
VLOOKUP(BG575,MonsterGroupTable!$A:$A,1,0)))))))</f>
        <v/>
      </c>
      <c r="BO575" s="2" t="str">
        <f>IF(AND(ISBLANK(BN575),OR(NOT(ISBLANK(BP575)),NOT(ISBLANK(BQ575)))),#N/A,
IF(ISBLANK(BN575),"",
IF(AND(NOT(ISERROR(VLOOKUP(BN575,MonsterTable!$A:$B,MATCH(MonsterTable!$B$1,MonsterTable!$A$1:$B$1,0),0))),OR(ISBLANK(BP575),ISBLANK(BQ575))),#N/A,
IFERROR(VLOOKUP(BN575,MonsterTable!$A:$B,MATCH(MonsterTable!$B$1,MonsterTable!$A$1:$B$1,0),0),
IF(OR(NOT(ISBLANK(BP575)),ISBLANK(BQ575)),#N/A,
IF(BN575="empty","empty",
VLOOKUP(BN575,MonsterGroupTable!$A:$A,1,0)))))))</f>
        <v/>
      </c>
      <c r="BV575" s="2" t="str">
        <f>IF(AND(ISBLANK(BU575),OR(NOT(ISBLANK(BW575)),NOT(ISBLANK(BX575)))),#N/A,
IF(ISBLANK(BU575),"",
IF(AND(NOT(ISERROR(VLOOKUP(BU575,MonsterTable!$A:$B,MATCH(MonsterTable!$B$1,MonsterTable!$A$1:$B$1,0),0))),OR(ISBLANK(BW575),ISBLANK(BX575))),#N/A,
IFERROR(VLOOKUP(BU575,MonsterTable!$A:$B,MATCH(MonsterTable!$B$1,MonsterTable!$A$1:$B$1,0),0),
IF(OR(NOT(ISBLANK(BW575)),ISBLANK(BX575)),#N/A,
IF(BU575="empty","empty",
VLOOKUP(BU575,MonsterGroupTable!$A:$A,1,0)))))))</f>
        <v/>
      </c>
      <c r="CC575" s="2" t="str">
        <f>IF(AND(ISBLANK(CB575),OR(NOT(ISBLANK(CD575)),NOT(ISBLANK(CE575)))),#N/A,
IF(ISBLANK(CB575),"",
IF(AND(NOT(ISERROR(VLOOKUP(CB575,MonsterTable!$A:$B,MATCH(MonsterTable!$B$1,MonsterTable!$A$1:$B$1,0),0))),OR(ISBLANK(CD575),ISBLANK(CE575))),#N/A,
IFERROR(VLOOKUP(CB575,MonsterTable!$A:$B,MATCH(MonsterTable!$B$1,MonsterTable!$A$1:$B$1,0),0),
IF(OR(NOT(ISBLANK(CD575)),ISBLANK(CE575)),#N/A,
IF(CB575="empty","empty",
VLOOKUP(CB575,MonsterGroupTable!$A:$A,1,0)))))))</f>
        <v/>
      </c>
      <c r="CJ575" s="2" t="str">
        <f>IF(AND(ISBLANK(CI575),OR(NOT(ISBLANK(CK575)),NOT(ISBLANK(CL575)))),#N/A,
IF(ISBLANK(CI575),"",
IF(AND(NOT(ISERROR(VLOOKUP(CI575,MonsterTable!$A:$B,MATCH(MonsterTable!$B$1,MonsterTable!$A$1:$B$1,0),0))),OR(ISBLANK(CK575),ISBLANK(CL575))),#N/A,
IFERROR(VLOOKUP(CI575,MonsterTable!$A:$B,MATCH(MonsterTable!$B$1,MonsterTable!$A$1:$B$1,0),0),
IF(OR(NOT(ISBLANK(CK575)),ISBLANK(CL575)),#N/A,
IF(CI575="empty","empty",
VLOOKUP(CI575,MonsterGroupTable!$A:$A,1,0)))))))</f>
        <v/>
      </c>
    </row>
    <row r="576" spans="1:88">
      <c r="A576">
        <v>10575</v>
      </c>
      <c r="B576">
        <f t="shared" si="16"/>
        <v>1.1000000000000001</v>
      </c>
      <c r="C576">
        <f t="shared" si="16"/>
        <v>1.1000000000000001</v>
      </c>
      <c r="F576">
        <v>2160</v>
      </c>
      <c r="G576">
        <v>74787</v>
      </c>
      <c r="H576">
        <v>0</v>
      </c>
      <c r="I576">
        <v>0</v>
      </c>
      <c r="J576">
        <v>0</v>
      </c>
      <c r="K576" t="s">
        <v>28</v>
      </c>
      <c r="L576" t="s">
        <v>254</v>
      </c>
      <c r="M576" t="s">
        <v>79</v>
      </c>
      <c r="N576" t="s">
        <v>80</v>
      </c>
      <c r="O576">
        <v>0</v>
      </c>
      <c r="P576">
        <v>-4.75</v>
      </c>
      <c r="Q576">
        <v>-3.5</v>
      </c>
      <c r="R576">
        <v>4.75</v>
      </c>
      <c r="S576">
        <v>3</v>
      </c>
      <c r="T576">
        <v>-13.5</v>
      </c>
      <c r="U576">
        <v>2.5499999999999998</v>
      </c>
      <c r="V576">
        <v>-6.75</v>
      </c>
      <c r="W576" t="str">
        <f t="shared" si="17"/>
        <v>g118,5</v>
      </c>
      <c r="X576" s="1" t="s">
        <v>317</v>
      </c>
      <c r="Y576" s="2" t="str">
        <f>IF(AND(ISBLANK(X576),OR(NOT(ISBLANK(Z576)),NOT(ISBLANK(AA576)))),#N/A,
IF(ISBLANK(X576),"",
IF(AND(NOT(ISERROR(VLOOKUP(X576,MonsterTable!$A:$B,MATCH(MonsterTable!$B$1,MonsterTable!$A$1:$B$1,0),0))),OR(ISBLANK(Z576),ISBLANK(AA576))),#N/A,
IFERROR(VLOOKUP(X576,MonsterTable!$A:$B,MATCH(MonsterTable!$B$1,MonsterTable!$A$1:$B$1,0),0),
IF(OR(NOT(ISBLANK(Z576)),ISBLANK(AA576)),#N/A,
IF(X576="empty","empty",
VLOOKUP(X576,MonsterGroupTable!$A:$A,1,0)))))))</f>
        <v>g118</v>
      </c>
      <c r="AA576">
        <v>5</v>
      </c>
      <c r="AF576" s="2" t="str">
        <f>IF(AND(ISBLANK(AE576),OR(NOT(ISBLANK(AG576)),NOT(ISBLANK(AH576)))),#N/A,
IF(ISBLANK(AE576),"",
IF(AND(NOT(ISERROR(VLOOKUP(AE576,MonsterTable!$A:$B,MATCH(MonsterTable!$B$1,MonsterTable!$A$1:$B$1,0),0))),OR(ISBLANK(AG576),ISBLANK(AH576))),#N/A,
IFERROR(VLOOKUP(AE576,MonsterTable!$A:$B,MATCH(MonsterTable!$B$1,MonsterTable!$A$1:$B$1,0),0),
IF(OR(NOT(ISBLANK(AG576)),ISBLANK(AH576)),#N/A,
IF(AE576="empty","empty",
VLOOKUP(AE576,MonsterGroupTable!$A:$A,1,0)))))))</f>
        <v/>
      </c>
      <c r="AM576" s="2" t="str">
        <f>IF(AND(ISBLANK(AL576),OR(NOT(ISBLANK(AN576)),NOT(ISBLANK(AO576)))),#N/A,
IF(ISBLANK(AL576),"",
IF(AND(NOT(ISERROR(VLOOKUP(AL576,MonsterTable!$A:$B,MATCH(MonsterTable!$B$1,MonsterTable!$A$1:$B$1,0),0))),OR(ISBLANK(AN576),ISBLANK(AO576))),#N/A,
IFERROR(VLOOKUP(AL576,MonsterTable!$A:$B,MATCH(MonsterTable!$B$1,MonsterTable!$A$1:$B$1,0),0),
IF(OR(NOT(ISBLANK(AN576)),ISBLANK(AO576)),#N/A,
IF(AL576="empty","empty",
VLOOKUP(AL576,MonsterGroupTable!$A:$A,1,0)))))))</f>
        <v/>
      </c>
      <c r="AT576" s="2" t="str">
        <f>IF(AND(ISBLANK(AS576),OR(NOT(ISBLANK(AU576)),NOT(ISBLANK(AV576)))),#N/A,
IF(ISBLANK(AS576),"",
IF(AND(NOT(ISERROR(VLOOKUP(AS576,MonsterTable!$A:$B,MATCH(MonsterTable!$B$1,MonsterTable!$A$1:$B$1,0),0))),OR(ISBLANK(AU576),ISBLANK(AV576))),#N/A,
IFERROR(VLOOKUP(AS576,MonsterTable!$A:$B,MATCH(MonsterTable!$B$1,MonsterTable!$A$1:$B$1,0),0),
IF(OR(NOT(ISBLANK(AU576)),ISBLANK(AV576)),#N/A,
IF(AS576="empty","empty",
VLOOKUP(AS576,MonsterGroupTable!$A:$A,1,0)))))))</f>
        <v/>
      </c>
      <c r="BA576" s="2" t="str">
        <f>IF(AND(ISBLANK(AZ576),OR(NOT(ISBLANK(BB576)),NOT(ISBLANK(BC576)))),#N/A,
IF(ISBLANK(AZ576),"",
IF(AND(NOT(ISERROR(VLOOKUP(AZ576,MonsterTable!$A:$B,MATCH(MonsterTable!$B$1,MonsterTable!$A$1:$B$1,0),0))),OR(ISBLANK(BB576),ISBLANK(BC576))),#N/A,
IFERROR(VLOOKUP(AZ576,MonsterTable!$A:$B,MATCH(MonsterTable!$B$1,MonsterTable!$A$1:$B$1,0),0),
IF(OR(NOT(ISBLANK(BB576)),ISBLANK(BC576)),#N/A,
IF(AZ576="empty","empty",
VLOOKUP(AZ576,MonsterGroupTable!$A:$A,1,0)))))))</f>
        <v/>
      </c>
      <c r="BH576" s="2" t="str">
        <f>IF(AND(ISBLANK(BG576),OR(NOT(ISBLANK(BI576)),NOT(ISBLANK(BJ576)))),#N/A,
IF(ISBLANK(BG576),"",
IF(AND(NOT(ISERROR(VLOOKUP(BG576,MonsterTable!$A:$B,MATCH(MonsterTable!$B$1,MonsterTable!$A$1:$B$1,0),0))),OR(ISBLANK(BI576),ISBLANK(BJ576))),#N/A,
IFERROR(VLOOKUP(BG576,MonsterTable!$A:$B,MATCH(MonsterTable!$B$1,MonsterTable!$A$1:$B$1,0),0),
IF(OR(NOT(ISBLANK(BI576)),ISBLANK(BJ576)),#N/A,
IF(BG576="empty","empty",
VLOOKUP(BG576,MonsterGroupTable!$A:$A,1,0)))))))</f>
        <v/>
      </c>
      <c r="BO576" s="2" t="str">
        <f>IF(AND(ISBLANK(BN576),OR(NOT(ISBLANK(BP576)),NOT(ISBLANK(BQ576)))),#N/A,
IF(ISBLANK(BN576),"",
IF(AND(NOT(ISERROR(VLOOKUP(BN576,MonsterTable!$A:$B,MATCH(MonsterTable!$B$1,MonsterTable!$A$1:$B$1,0),0))),OR(ISBLANK(BP576),ISBLANK(BQ576))),#N/A,
IFERROR(VLOOKUP(BN576,MonsterTable!$A:$B,MATCH(MonsterTable!$B$1,MonsterTable!$A$1:$B$1,0),0),
IF(OR(NOT(ISBLANK(BP576)),ISBLANK(BQ576)),#N/A,
IF(BN576="empty","empty",
VLOOKUP(BN576,MonsterGroupTable!$A:$A,1,0)))))))</f>
        <v/>
      </c>
      <c r="BV576" s="2" t="str">
        <f>IF(AND(ISBLANK(BU576),OR(NOT(ISBLANK(BW576)),NOT(ISBLANK(BX576)))),#N/A,
IF(ISBLANK(BU576),"",
IF(AND(NOT(ISERROR(VLOOKUP(BU576,MonsterTable!$A:$B,MATCH(MonsterTable!$B$1,MonsterTable!$A$1:$B$1,0),0))),OR(ISBLANK(BW576),ISBLANK(BX576))),#N/A,
IFERROR(VLOOKUP(BU576,MonsterTable!$A:$B,MATCH(MonsterTable!$B$1,MonsterTable!$A$1:$B$1,0),0),
IF(OR(NOT(ISBLANK(BW576)),ISBLANK(BX576)),#N/A,
IF(BU576="empty","empty",
VLOOKUP(BU576,MonsterGroupTable!$A:$A,1,0)))))))</f>
        <v/>
      </c>
      <c r="CC576" s="2" t="str">
        <f>IF(AND(ISBLANK(CB576),OR(NOT(ISBLANK(CD576)),NOT(ISBLANK(CE576)))),#N/A,
IF(ISBLANK(CB576),"",
IF(AND(NOT(ISERROR(VLOOKUP(CB576,MonsterTable!$A:$B,MATCH(MonsterTable!$B$1,MonsterTable!$A$1:$B$1,0),0))),OR(ISBLANK(CD576),ISBLANK(CE576))),#N/A,
IFERROR(VLOOKUP(CB576,MonsterTable!$A:$B,MATCH(MonsterTable!$B$1,MonsterTable!$A$1:$B$1,0),0),
IF(OR(NOT(ISBLANK(CD576)),ISBLANK(CE576)),#N/A,
IF(CB576="empty","empty",
VLOOKUP(CB576,MonsterGroupTable!$A:$A,1,0)))))))</f>
        <v/>
      </c>
      <c r="CJ576" s="2" t="str">
        <f>IF(AND(ISBLANK(CI576),OR(NOT(ISBLANK(CK576)),NOT(ISBLANK(CL576)))),#N/A,
IF(ISBLANK(CI576),"",
IF(AND(NOT(ISERROR(VLOOKUP(CI576,MonsterTable!$A:$B,MATCH(MonsterTable!$B$1,MonsterTable!$A$1:$B$1,0),0))),OR(ISBLANK(CK576),ISBLANK(CL576))),#N/A,
IFERROR(VLOOKUP(CI576,MonsterTable!$A:$B,MATCH(MonsterTable!$B$1,MonsterTable!$A$1:$B$1,0),0),
IF(OR(NOT(ISBLANK(CK576)),ISBLANK(CL576)),#N/A,
IF(CI576="empty","empty",
VLOOKUP(CI576,MonsterGroupTable!$A:$A,1,0)))))))</f>
        <v/>
      </c>
    </row>
    <row r="577" spans="1:88">
      <c r="A577">
        <v>10576</v>
      </c>
      <c r="B577">
        <f t="shared" si="16"/>
        <v>1.1000000000000001</v>
      </c>
      <c r="C577">
        <f t="shared" si="16"/>
        <v>1.1000000000000001</v>
      </c>
      <c r="F577">
        <v>2160</v>
      </c>
      <c r="G577">
        <v>75111</v>
      </c>
      <c r="H577">
        <v>0</v>
      </c>
      <c r="I577">
        <v>0</v>
      </c>
      <c r="J577">
        <v>0</v>
      </c>
      <c r="K577" t="s">
        <v>28</v>
      </c>
      <c r="L577" t="s">
        <v>254</v>
      </c>
      <c r="M577" t="s">
        <v>79</v>
      </c>
      <c r="N577" t="s">
        <v>80</v>
      </c>
      <c r="O577">
        <v>0</v>
      </c>
      <c r="P577">
        <v>-4.75</v>
      </c>
      <c r="Q577">
        <v>-3.5</v>
      </c>
      <c r="R577">
        <v>4.75</v>
      </c>
      <c r="S577">
        <v>3</v>
      </c>
      <c r="T577">
        <v>-13.5</v>
      </c>
      <c r="U577">
        <v>2.5499999999999998</v>
      </c>
      <c r="V577">
        <v>-6.75</v>
      </c>
      <c r="W577" t="str">
        <f t="shared" si="17"/>
        <v>g118,5</v>
      </c>
      <c r="X577" s="1" t="s">
        <v>317</v>
      </c>
      <c r="Y577" s="2" t="str">
        <f>IF(AND(ISBLANK(X577),OR(NOT(ISBLANK(Z577)),NOT(ISBLANK(AA577)))),#N/A,
IF(ISBLANK(X577),"",
IF(AND(NOT(ISERROR(VLOOKUP(X577,MonsterTable!$A:$B,MATCH(MonsterTable!$B$1,MonsterTable!$A$1:$B$1,0),0))),OR(ISBLANK(Z577),ISBLANK(AA577))),#N/A,
IFERROR(VLOOKUP(X577,MonsterTable!$A:$B,MATCH(MonsterTable!$B$1,MonsterTable!$A$1:$B$1,0),0),
IF(OR(NOT(ISBLANK(Z577)),ISBLANK(AA577)),#N/A,
IF(X577="empty","empty",
VLOOKUP(X577,MonsterGroupTable!$A:$A,1,0)))))))</f>
        <v>g118</v>
      </c>
      <c r="AA577">
        <v>5</v>
      </c>
      <c r="AF577" s="2" t="str">
        <f>IF(AND(ISBLANK(AE577),OR(NOT(ISBLANK(AG577)),NOT(ISBLANK(AH577)))),#N/A,
IF(ISBLANK(AE577),"",
IF(AND(NOT(ISERROR(VLOOKUP(AE577,MonsterTable!$A:$B,MATCH(MonsterTable!$B$1,MonsterTable!$A$1:$B$1,0),0))),OR(ISBLANK(AG577),ISBLANK(AH577))),#N/A,
IFERROR(VLOOKUP(AE577,MonsterTable!$A:$B,MATCH(MonsterTable!$B$1,MonsterTable!$A$1:$B$1,0),0),
IF(OR(NOT(ISBLANK(AG577)),ISBLANK(AH577)),#N/A,
IF(AE577="empty","empty",
VLOOKUP(AE577,MonsterGroupTable!$A:$A,1,0)))))))</f>
        <v/>
      </c>
      <c r="AM577" s="2" t="str">
        <f>IF(AND(ISBLANK(AL577),OR(NOT(ISBLANK(AN577)),NOT(ISBLANK(AO577)))),#N/A,
IF(ISBLANK(AL577),"",
IF(AND(NOT(ISERROR(VLOOKUP(AL577,MonsterTable!$A:$B,MATCH(MonsterTable!$B$1,MonsterTable!$A$1:$B$1,0),0))),OR(ISBLANK(AN577),ISBLANK(AO577))),#N/A,
IFERROR(VLOOKUP(AL577,MonsterTable!$A:$B,MATCH(MonsterTable!$B$1,MonsterTable!$A$1:$B$1,0),0),
IF(OR(NOT(ISBLANK(AN577)),ISBLANK(AO577)),#N/A,
IF(AL577="empty","empty",
VLOOKUP(AL577,MonsterGroupTable!$A:$A,1,0)))))))</f>
        <v/>
      </c>
      <c r="AT577" s="2" t="str">
        <f>IF(AND(ISBLANK(AS577),OR(NOT(ISBLANK(AU577)),NOT(ISBLANK(AV577)))),#N/A,
IF(ISBLANK(AS577),"",
IF(AND(NOT(ISERROR(VLOOKUP(AS577,MonsterTable!$A:$B,MATCH(MonsterTable!$B$1,MonsterTable!$A$1:$B$1,0),0))),OR(ISBLANK(AU577),ISBLANK(AV577))),#N/A,
IFERROR(VLOOKUP(AS577,MonsterTable!$A:$B,MATCH(MonsterTable!$B$1,MonsterTable!$A$1:$B$1,0),0),
IF(OR(NOT(ISBLANK(AU577)),ISBLANK(AV577)),#N/A,
IF(AS577="empty","empty",
VLOOKUP(AS577,MonsterGroupTable!$A:$A,1,0)))))))</f>
        <v/>
      </c>
      <c r="BA577" s="2" t="str">
        <f>IF(AND(ISBLANK(AZ577),OR(NOT(ISBLANK(BB577)),NOT(ISBLANK(BC577)))),#N/A,
IF(ISBLANK(AZ577),"",
IF(AND(NOT(ISERROR(VLOOKUP(AZ577,MonsterTable!$A:$B,MATCH(MonsterTable!$B$1,MonsterTable!$A$1:$B$1,0),0))),OR(ISBLANK(BB577),ISBLANK(BC577))),#N/A,
IFERROR(VLOOKUP(AZ577,MonsterTable!$A:$B,MATCH(MonsterTable!$B$1,MonsterTable!$A$1:$B$1,0),0),
IF(OR(NOT(ISBLANK(BB577)),ISBLANK(BC577)),#N/A,
IF(AZ577="empty","empty",
VLOOKUP(AZ577,MonsterGroupTable!$A:$A,1,0)))))))</f>
        <v/>
      </c>
      <c r="BH577" s="2" t="str">
        <f>IF(AND(ISBLANK(BG577),OR(NOT(ISBLANK(BI577)),NOT(ISBLANK(BJ577)))),#N/A,
IF(ISBLANK(BG577),"",
IF(AND(NOT(ISERROR(VLOOKUP(BG577,MonsterTable!$A:$B,MATCH(MonsterTable!$B$1,MonsterTable!$A$1:$B$1,0),0))),OR(ISBLANK(BI577),ISBLANK(BJ577))),#N/A,
IFERROR(VLOOKUP(BG577,MonsterTable!$A:$B,MATCH(MonsterTable!$B$1,MonsterTable!$A$1:$B$1,0),0),
IF(OR(NOT(ISBLANK(BI577)),ISBLANK(BJ577)),#N/A,
IF(BG577="empty","empty",
VLOOKUP(BG577,MonsterGroupTable!$A:$A,1,0)))))))</f>
        <v/>
      </c>
      <c r="BO577" s="2" t="str">
        <f>IF(AND(ISBLANK(BN577),OR(NOT(ISBLANK(BP577)),NOT(ISBLANK(BQ577)))),#N/A,
IF(ISBLANK(BN577),"",
IF(AND(NOT(ISERROR(VLOOKUP(BN577,MonsterTable!$A:$B,MATCH(MonsterTable!$B$1,MonsterTable!$A$1:$B$1,0),0))),OR(ISBLANK(BP577),ISBLANK(BQ577))),#N/A,
IFERROR(VLOOKUP(BN577,MonsterTable!$A:$B,MATCH(MonsterTable!$B$1,MonsterTable!$A$1:$B$1,0),0),
IF(OR(NOT(ISBLANK(BP577)),ISBLANK(BQ577)),#N/A,
IF(BN577="empty","empty",
VLOOKUP(BN577,MonsterGroupTable!$A:$A,1,0)))))))</f>
        <v/>
      </c>
      <c r="BV577" s="2" t="str">
        <f>IF(AND(ISBLANK(BU577),OR(NOT(ISBLANK(BW577)),NOT(ISBLANK(BX577)))),#N/A,
IF(ISBLANK(BU577),"",
IF(AND(NOT(ISERROR(VLOOKUP(BU577,MonsterTable!$A:$B,MATCH(MonsterTable!$B$1,MonsterTable!$A$1:$B$1,0),0))),OR(ISBLANK(BW577),ISBLANK(BX577))),#N/A,
IFERROR(VLOOKUP(BU577,MonsterTable!$A:$B,MATCH(MonsterTable!$B$1,MonsterTable!$A$1:$B$1,0),0),
IF(OR(NOT(ISBLANK(BW577)),ISBLANK(BX577)),#N/A,
IF(BU577="empty","empty",
VLOOKUP(BU577,MonsterGroupTable!$A:$A,1,0)))))))</f>
        <v/>
      </c>
      <c r="CC577" s="2" t="str">
        <f>IF(AND(ISBLANK(CB577),OR(NOT(ISBLANK(CD577)),NOT(ISBLANK(CE577)))),#N/A,
IF(ISBLANK(CB577),"",
IF(AND(NOT(ISERROR(VLOOKUP(CB577,MonsterTable!$A:$B,MATCH(MonsterTable!$B$1,MonsterTable!$A$1:$B$1,0),0))),OR(ISBLANK(CD577),ISBLANK(CE577))),#N/A,
IFERROR(VLOOKUP(CB577,MonsterTable!$A:$B,MATCH(MonsterTable!$B$1,MonsterTable!$A$1:$B$1,0),0),
IF(OR(NOT(ISBLANK(CD577)),ISBLANK(CE577)),#N/A,
IF(CB577="empty","empty",
VLOOKUP(CB577,MonsterGroupTable!$A:$A,1,0)))))))</f>
        <v/>
      </c>
      <c r="CJ577" s="2" t="str">
        <f>IF(AND(ISBLANK(CI577),OR(NOT(ISBLANK(CK577)),NOT(ISBLANK(CL577)))),#N/A,
IF(ISBLANK(CI577),"",
IF(AND(NOT(ISERROR(VLOOKUP(CI577,MonsterTable!$A:$B,MATCH(MonsterTable!$B$1,MonsterTable!$A$1:$B$1,0),0))),OR(ISBLANK(CK577),ISBLANK(CL577))),#N/A,
IFERROR(VLOOKUP(CI577,MonsterTable!$A:$B,MATCH(MonsterTable!$B$1,MonsterTable!$A$1:$B$1,0),0),
IF(OR(NOT(ISBLANK(CK577)),ISBLANK(CL577)),#N/A,
IF(CI577="empty","empty",
VLOOKUP(CI577,MonsterGroupTable!$A:$A,1,0)))))))</f>
        <v/>
      </c>
    </row>
    <row r="578" spans="1:88">
      <c r="A578">
        <v>10577</v>
      </c>
      <c r="B578">
        <f t="shared" si="16"/>
        <v>1.1000000000000001</v>
      </c>
      <c r="C578">
        <f t="shared" si="16"/>
        <v>1.1000000000000001</v>
      </c>
      <c r="F578">
        <v>2160</v>
      </c>
      <c r="G578">
        <v>75435</v>
      </c>
      <c r="H578">
        <v>0</v>
      </c>
      <c r="I578">
        <v>0</v>
      </c>
      <c r="J578">
        <v>0</v>
      </c>
      <c r="K578" t="s">
        <v>28</v>
      </c>
      <c r="L578" t="s">
        <v>254</v>
      </c>
      <c r="M578" t="s">
        <v>79</v>
      </c>
      <c r="N578" t="s">
        <v>80</v>
      </c>
      <c r="O578">
        <v>0</v>
      </c>
      <c r="P578">
        <v>-4.75</v>
      </c>
      <c r="Q578">
        <v>-3.5</v>
      </c>
      <c r="R578">
        <v>4.75</v>
      </c>
      <c r="S578">
        <v>3</v>
      </c>
      <c r="T578">
        <v>-13.5</v>
      </c>
      <c r="U578">
        <v>2.5499999999999998</v>
      </c>
      <c r="V578">
        <v>-6.75</v>
      </c>
      <c r="W578" t="str">
        <f t="shared" si="17"/>
        <v>g118,5</v>
      </c>
      <c r="X578" s="1" t="s">
        <v>317</v>
      </c>
      <c r="Y578" s="2" t="str">
        <f>IF(AND(ISBLANK(X578),OR(NOT(ISBLANK(Z578)),NOT(ISBLANK(AA578)))),#N/A,
IF(ISBLANK(X578),"",
IF(AND(NOT(ISERROR(VLOOKUP(X578,MonsterTable!$A:$B,MATCH(MonsterTable!$B$1,MonsterTable!$A$1:$B$1,0),0))),OR(ISBLANK(Z578),ISBLANK(AA578))),#N/A,
IFERROR(VLOOKUP(X578,MonsterTable!$A:$B,MATCH(MonsterTable!$B$1,MonsterTable!$A$1:$B$1,0),0),
IF(OR(NOT(ISBLANK(Z578)),ISBLANK(AA578)),#N/A,
IF(X578="empty","empty",
VLOOKUP(X578,MonsterGroupTable!$A:$A,1,0)))))))</f>
        <v>g118</v>
      </c>
      <c r="AA578">
        <v>5</v>
      </c>
      <c r="AF578" s="2" t="str">
        <f>IF(AND(ISBLANK(AE578),OR(NOT(ISBLANK(AG578)),NOT(ISBLANK(AH578)))),#N/A,
IF(ISBLANK(AE578),"",
IF(AND(NOT(ISERROR(VLOOKUP(AE578,MonsterTable!$A:$B,MATCH(MonsterTable!$B$1,MonsterTable!$A$1:$B$1,0),0))),OR(ISBLANK(AG578),ISBLANK(AH578))),#N/A,
IFERROR(VLOOKUP(AE578,MonsterTable!$A:$B,MATCH(MonsterTable!$B$1,MonsterTable!$A$1:$B$1,0),0),
IF(OR(NOT(ISBLANK(AG578)),ISBLANK(AH578)),#N/A,
IF(AE578="empty","empty",
VLOOKUP(AE578,MonsterGroupTable!$A:$A,1,0)))))))</f>
        <v/>
      </c>
      <c r="AM578" s="2" t="str">
        <f>IF(AND(ISBLANK(AL578),OR(NOT(ISBLANK(AN578)),NOT(ISBLANK(AO578)))),#N/A,
IF(ISBLANK(AL578),"",
IF(AND(NOT(ISERROR(VLOOKUP(AL578,MonsterTable!$A:$B,MATCH(MonsterTable!$B$1,MonsterTable!$A$1:$B$1,0),0))),OR(ISBLANK(AN578),ISBLANK(AO578))),#N/A,
IFERROR(VLOOKUP(AL578,MonsterTable!$A:$B,MATCH(MonsterTable!$B$1,MonsterTable!$A$1:$B$1,0),0),
IF(OR(NOT(ISBLANK(AN578)),ISBLANK(AO578)),#N/A,
IF(AL578="empty","empty",
VLOOKUP(AL578,MonsterGroupTable!$A:$A,1,0)))))))</f>
        <v/>
      </c>
      <c r="AT578" s="2" t="str">
        <f>IF(AND(ISBLANK(AS578),OR(NOT(ISBLANK(AU578)),NOT(ISBLANK(AV578)))),#N/A,
IF(ISBLANK(AS578),"",
IF(AND(NOT(ISERROR(VLOOKUP(AS578,MonsterTable!$A:$B,MATCH(MonsterTable!$B$1,MonsterTable!$A$1:$B$1,0),0))),OR(ISBLANK(AU578),ISBLANK(AV578))),#N/A,
IFERROR(VLOOKUP(AS578,MonsterTable!$A:$B,MATCH(MonsterTable!$B$1,MonsterTable!$A$1:$B$1,0),0),
IF(OR(NOT(ISBLANK(AU578)),ISBLANK(AV578)),#N/A,
IF(AS578="empty","empty",
VLOOKUP(AS578,MonsterGroupTable!$A:$A,1,0)))))))</f>
        <v/>
      </c>
      <c r="BA578" s="2" t="str">
        <f>IF(AND(ISBLANK(AZ578),OR(NOT(ISBLANK(BB578)),NOT(ISBLANK(BC578)))),#N/A,
IF(ISBLANK(AZ578),"",
IF(AND(NOT(ISERROR(VLOOKUP(AZ578,MonsterTable!$A:$B,MATCH(MonsterTable!$B$1,MonsterTable!$A$1:$B$1,0),0))),OR(ISBLANK(BB578),ISBLANK(BC578))),#N/A,
IFERROR(VLOOKUP(AZ578,MonsterTable!$A:$B,MATCH(MonsterTable!$B$1,MonsterTable!$A$1:$B$1,0),0),
IF(OR(NOT(ISBLANK(BB578)),ISBLANK(BC578)),#N/A,
IF(AZ578="empty","empty",
VLOOKUP(AZ578,MonsterGroupTable!$A:$A,1,0)))))))</f>
        <v/>
      </c>
      <c r="BH578" s="2" t="str">
        <f>IF(AND(ISBLANK(BG578),OR(NOT(ISBLANK(BI578)),NOT(ISBLANK(BJ578)))),#N/A,
IF(ISBLANK(BG578),"",
IF(AND(NOT(ISERROR(VLOOKUP(BG578,MonsterTable!$A:$B,MATCH(MonsterTable!$B$1,MonsterTable!$A$1:$B$1,0),0))),OR(ISBLANK(BI578),ISBLANK(BJ578))),#N/A,
IFERROR(VLOOKUP(BG578,MonsterTable!$A:$B,MATCH(MonsterTable!$B$1,MonsterTable!$A$1:$B$1,0),0),
IF(OR(NOT(ISBLANK(BI578)),ISBLANK(BJ578)),#N/A,
IF(BG578="empty","empty",
VLOOKUP(BG578,MonsterGroupTable!$A:$A,1,0)))))))</f>
        <v/>
      </c>
      <c r="BO578" s="2" t="str">
        <f>IF(AND(ISBLANK(BN578),OR(NOT(ISBLANK(BP578)),NOT(ISBLANK(BQ578)))),#N/A,
IF(ISBLANK(BN578),"",
IF(AND(NOT(ISERROR(VLOOKUP(BN578,MonsterTable!$A:$B,MATCH(MonsterTable!$B$1,MonsterTable!$A$1:$B$1,0),0))),OR(ISBLANK(BP578),ISBLANK(BQ578))),#N/A,
IFERROR(VLOOKUP(BN578,MonsterTable!$A:$B,MATCH(MonsterTable!$B$1,MonsterTable!$A$1:$B$1,0),0),
IF(OR(NOT(ISBLANK(BP578)),ISBLANK(BQ578)),#N/A,
IF(BN578="empty","empty",
VLOOKUP(BN578,MonsterGroupTable!$A:$A,1,0)))))))</f>
        <v/>
      </c>
      <c r="BV578" s="2" t="str">
        <f>IF(AND(ISBLANK(BU578),OR(NOT(ISBLANK(BW578)),NOT(ISBLANK(BX578)))),#N/A,
IF(ISBLANK(BU578),"",
IF(AND(NOT(ISERROR(VLOOKUP(BU578,MonsterTable!$A:$B,MATCH(MonsterTable!$B$1,MonsterTable!$A$1:$B$1,0),0))),OR(ISBLANK(BW578),ISBLANK(BX578))),#N/A,
IFERROR(VLOOKUP(BU578,MonsterTable!$A:$B,MATCH(MonsterTable!$B$1,MonsterTable!$A$1:$B$1,0),0),
IF(OR(NOT(ISBLANK(BW578)),ISBLANK(BX578)),#N/A,
IF(BU578="empty","empty",
VLOOKUP(BU578,MonsterGroupTable!$A:$A,1,0)))))))</f>
        <v/>
      </c>
      <c r="CC578" s="2" t="str">
        <f>IF(AND(ISBLANK(CB578),OR(NOT(ISBLANK(CD578)),NOT(ISBLANK(CE578)))),#N/A,
IF(ISBLANK(CB578),"",
IF(AND(NOT(ISERROR(VLOOKUP(CB578,MonsterTable!$A:$B,MATCH(MonsterTable!$B$1,MonsterTable!$A$1:$B$1,0),0))),OR(ISBLANK(CD578),ISBLANK(CE578))),#N/A,
IFERROR(VLOOKUP(CB578,MonsterTable!$A:$B,MATCH(MonsterTable!$B$1,MonsterTable!$A$1:$B$1,0),0),
IF(OR(NOT(ISBLANK(CD578)),ISBLANK(CE578)),#N/A,
IF(CB578="empty","empty",
VLOOKUP(CB578,MonsterGroupTable!$A:$A,1,0)))))))</f>
        <v/>
      </c>
      <c r="CJ578" s="2" t="str">
        <f>IF(AND(ISBLANK(CI578),OR(NOT(ISBLANK(CK578)),NOT(ISBLANK(CL578)))),#N/A,
IF(ISBLANK(CI578),"",
IF(AND(NOT(ISERROR(VLOOKUP(CI578,MonsterTable!$A:$B,MATCH(MonsterTable!$B$1,MonsterTable!$A$1:$B$1,0),0))),OR(ISBLANK(CK578),ISBLANK(CL578))),#N/A,
IFERROR(VLOOKUP(CI578,MonsterTable!$A:$B,MATCH(MonsterTable!$B$1,MonsterTable!$A$1:$B$1,0),0),
IF(OR(NOT(ISBLANK(CK578)),ISBLANK(CL578)),#N/A,
IF(CI578="empty","empty",
VLOOKUP(CI578,MonsterGroupTable!$A:$A,1,0)))))))</f>
        <v/>
      </c>
    </row>
    <row r="579" spans="1:88">
      <c r="A579">
        <v>10578</v>
      </c>
      <c r="B579">
        <f t="shared" ref="B579:C642" si="18">IF(MOD(A579,10)=0,1.2,1.1)</f>
        <v>1.1000000000000001</v>
      </c>
      <c r="C579">
        <f t="shared" si="18"/>
        <v>1.1000000000000001</v>
      </c>
      <c r="F579">
        <v>2160</v>
      </c>
      <c r="G579">
        <v>75759</v>
      </c>
      <c r="H579">
        <v>0</v>
      </c>
      <c r="I579">
        <v>0</v>
      </c>
      <c r="J579">
        <v>0</v>
      </c>
      <c r="K579" t="s">
        <v>28</v>
      </c>
      <c r="L579" t="s">
        <v>254</v>
      </c>
      <c r="M579" t="s">
        <v>79</v>
      </c>
      <c r="N579" t="s">
        <v>80</v>
      </c>
      <c r="O579">
        <v>0</v>
      </c>
      <c r="P579">
        <v>-4.75</v>
      </c>
      <c r="Q579">
        <v>-3.5</v>
      </c>
      <c r="R579">
        <v>4.75</v>
      </c>
      <c r="S579">
        <v>3</v>
      </c>
      <c r="T579">
        <v>-13.5</v>
      </c>
      <c r="U579">
        <v>2.5499999999999998</v>
      </c>
      <c r="V579">
        <v>-6.75</v>
      </c>
      <c r="W579" t="str">
        <f t="shared" ref="W579:W642" si="19">Y579&amp;IF(ISBLANK(Z579),"",","&amp;Z579)&amp;IF(ISBLANK(AA579),"",","&amp;AA579)&amp;IF(ISBLANK(AB579),"",","&amp;AB579)&amp;IF(ISBLANK(AC579),"",","&amp;AC579)&amp;IF(ISBLANK(AD579),"",","&amp;AD579)
&amp;IF(LEN(AF579)=0,"",","&amp;AF579)&amp;IF(ISBLANK(AG579),"",","&amp;AG579)&amp;IF(ISBLANK(AH579),"",","&amp;AH579)&amp;IF(ISBLANK(AI579),"",","&amp;AI579)&amp;IF(ISBLANK(AJ579),"",","&amp;AJ579)&amp;IF(ISBLANK(AK579),"",","&amp;AK579)
&amp;IF(LEN(AM579)=0,"",","&amp;AM579)&amp;IF(ISBLANK(AN579),"",","&amp;AN579)&amp;IF(ISBLANK(AO579),"",","&amp;AO579)&amp;IF(ISBLANK(AP579),"",","&amp;AP579)&amp;IF(ISBLANK(AQ579),"",","&amp;AQ579)&amp;IF(ISBLANK(AR579),"",","&amp;AR579)
&amp;IF(LEN(AT579)=0,"",","&amp;AT579)&amp;IF(ISBLANK(AU579),"",","&amp;AU579)&amp;IF(ISBLANK(AV579),"",","&amp;AV579)&amp;IF(ISBLANK(AW579),"",","&amp;AW579)&amp;IF(ISBLANK(AX579),"",","&amp;AX579)&amp;IF(ISBLANK(AY579),"",","&amp;AY579)
&amp;IF(LEN(BA579)=0,"",","&amp;BA579)&amp;IF(ISBLANK(BB579),"",","&amp;BB579)&amp;IF(ISBLANK(BC579),"",","&amp;BC579)&amp;IF(ISBLANK(BD579),"",","&amp;BD579)&amp;IF(ISBLANK(BE579),"",","&amp;BE579)&amp;IF(ISBLANK(BF579),"",","&amp;BF579)
&amp;IF(LEN(BH579)=0,"",","&amp;BH579)&amp;IF(ISBLANK(BI579),"",","&amp;BI579)&amp;IF(ISBLANK(BJ579),"",","&amp;BJ579)&amp;IF(ISBLANK(BK579),"",","&amp;BK579)&amp;IF(ISBLANK(BL579),"",","&amp;BL579)&amp;IF(ISBLANK(BM579),"",","&amp;BM579)
&amp;IF(LEN(BO579)=0,"",","&amp;BO579)&amp;IF(ISBLANK(BP579),"",","&amp;BP579)&amp;IF(ISBLANK(BQ579),"",","&amp;BQ579)&amp;IF(ISBLANK(BR579),"",","&amp;BR579)&amp;IF(ISBLANK(BS579),"",","&amp;BS579)&amp;IF(ISBLANK(BT579),"",","&amp;BT579)
&amp;IF(LEN(BV579)=0,"",","&amp;BV579)&amp;IF(ISBLANK(BW579),"",","&amp;BW579)&amp;IF(ISBLANK(BX579),"",","&amp;BX579)&amp;IF(ISBLANK(BY579),"",","&amp;BY579)&amp;IF(ISBLANK(BZ579),"",","&amp;BZ579)&amp;IF(ISBLANK(CA579),"",","&amp;CA579)
&amp;IF(LEN(CC579)=0,"",","&amp;CC579)&amp;IF(ISBLANK(CD579),"",","&amp;CD579)&amp;IF(ISBLANK(CE579),"",","&amp;CE579)&amp;IF(ISBLANK(CF579),"",","&amp;CF579)&amp;IF(ISBLANK(CG579),"",","&amp;CG579)&amp;IF(ISBLANK(CH579),"",","&amp;CH579)
&amp;IF(LEN(CJ579)=0,"",","&amp;CJ579)&amp;IF(ISBLANK(CK579),"",","&amp;CK579)&amp;IF(ISBLANK(CL579),"",","&amp;CL579)&amp;IF(ISBLANK(CM579),"",","&amp;CM579)&amp;IF(ISBLANK(CN579),"",","&amp;CN579)&amp;IF(ISBLANK(CO579),"",","&amp;CO579)</f>
        <v>g118,5</v>
      </c>
      <c r="X579" s="1" t="s">
        <v>317</v>
      </c>
      <c r="Y579" s="2" t="str">
        <f>IF(AND(ISBLANK(X579),OR(NOT(ISBLANK(Z579)),NOT(ISBLANK(AA579)))),#N/A,
IF(ISBLANK(X579),"",
IF(AND(NOT(ISERROR(VLOOKUP(X579,MonsterTable!$A:$B,MATCH(MonsterTable!$B$1,MonsterTable!$A$1:$B$1,0),0))),OR(ISBLANK(Z579),ISBLANK(AA579))),#N/A,
IFERROR(VLOOKUP(X579,MonsterTable!$A:$B,MATCH(MonsterTable!$B$1,MonsterTable!$A$1:$B$1,0),0),
IF(OR(NOT(ISBLANK(Z579)),ISBLANK(AA579)),#N/A,
IF(X579="empty","empty",
VLOOKUP(X579,MonsterGroupTable!$A:$A,1,0)))))))</f>
        <v>g118</v>
      </c>
      <c r="AA579">
        <v>5</v>
      </c>
      <c r="AF579" s="2" t="str">
        <f>IF(AND(ISBLANK(AE579),OR(NOT(ISBLANK(AG579)),NOT(ISBLANK(AH579)))),#N/A,
IF(ISBLANK(AE579),"",
IF(AND(NOT(ISERROR(VLOOKUP(AE579,MonsterTable!$A:$B,MATCH(MonsterTable!$B$1,MonsterTable!$A$1:$B$1,0),0))),OR(ISBLANK(AG579),ISBLANK(AH579))),#N/A,
IFERROR(VLOOKUP(AE579,MonsterTable!$A:$B,MATCH(MonsterTable!$B$1,MonsterTable!$A$1:$B$1,0),0),
IF(OR(NOT(ISBLANK(AG579)),ISBLANK(AH579)),#N/A,
IF(AE579="empty","empty",
VLOOKUP(AE579,MonsterGroupTable!$A:$A,1,0)))))))</f>
        <v/>
      </c>
      <c r="AM579" s="2" t="str">
        <f>IF(AND(ISBLANK(AL579),OR(NOT(ISBLANK(AN579)),NOT(ISBLANK(AO579)))),#N/A,
IF(ISBLANK(AL579),"",
IF(AND(NOT(ISERROR(VLOOKUP(AL579,MonsterTable!$A:$B,MATCH(MonsterTable!$B$1,MonsterTable!$A$1:$B$1,0),0))),OR(ISBLANK(AN579),ISBLANK(AO579))),#N/A,
IFERROR(VLOOKUP(AL579,MonsterTable!$A:$B,MATCH(MonsterTable!$B$1,MonsterTable!$A$1:$B$1,0),0),
IF(OR(NOT(ISBLANK(AN579)),ISBLANK(AO579)),#N/A,
IF(AL579="empty","empty",
VLOOKUP(AL579,MonsterGroupTable!$A:$A,1,0)))))))</f>
        <v/>
      </c>
      <c r="AT579" s="2" t="str">
        <f>IF(AND(ISBLANK(AS579),OR(NOT(ISBLANK(AU579)),NOT(ISBLANK(AV579)))),#N/A,
IF(ISBLANK(AS579),"",
IF(AND(NOT(ISERROR(VLOOKUP(AS579,MonsterTable!$A:$B,MATCH(MonsterTable!$B$1,MonsterTable!$A$1:$B$1,0),0))),OR(ISBLANK(AU579),ISBLANK(AV579))),#N/A,
IFERROR(VLOOKUP(AS579,MonsterTable!$A:$B,MATCH(MonsterTable!$B$1,MonsterTable!$A$1:$B$1,0),0),
IF(OR(NOT(ISBLANK(AU579)),ISBLANK(AV579)),#N/A,
IF(AS579="empty","empty",
VLOOKUP(AS579,MonsterGroupTable!$A:$A,1,0)))))))</f>
        <v/>
      </c>
      <c r="BA579" s="2" t="str">
        <f>IF(AND(ISBLANK(AZ579),OR(NOT(ISBLANK(BB579)),NOT(ISBLANK(BC579)))),#N/A,
IF(ISBLANK(AZ579),"",
IF(AND(NOT(ISERROR(VLOOKUP(AZ579,MonsterTable!$A:$B,MATCH(MonsterTable!$B$1,MonsterTable!$A$1:$B$1,0),0))),OR(ISBLANK(BB579),ISBLANK(BC579))),#N/A,
IFERROR(VLOOKUP(AZ579,MonsterTable!$A:$B,MATCH(MonsterTable!$B$1,MonsterTable!$A$1:$B$1,0),0),
IF(OR(NOT(ISBLANK(BB579)),ISBLANK(BC579)),#N/A,
IF(AZ579="empty","empty",
VLOOKUP(AZ579,MonsterGroupTable!$A:$A,1,0)))))))</f>
        <v/>
      </c>
      <c r="BH579" s="2" t="str">
        <f>IF(AND(ISBLANK(BG579),OR(NOT(ISBLANK(BI579)),NOT(ISBLANK(BJ579)))),#N/A,
IF(ISBLANK(BG579),"",
IF(AND(NOT(ISERROR(VLOOKUP(BG579,MonsterTable!$A:$B,MATCH(MonsterTable!$B$1,MonsterTable!$A$1:$B$1,0),0))),OR(ISBLANK(BI579),ISBLANK(BJ579))),#N/A,
IFERROR(VLOOKUP(BG579,MonsterTable!$A:$B,MATCH(MonsterTable!$B$1,MonsterTable!$A$1:$B$1,0),0),
IF(OR(NOT(ISBLANK(BI579)),ISBLANK(BJ579)),#N/A,
IF(BG579="empty","empty",
VLOOKUP(BG579,MonsterGroupTable!$A:$A,1,0)))))))</f>
        <v/>
      </c>
      <c r="BO579" s="2" t="str">
        <f>IF(AND(ISBLANK(BN579),OR(NOT(ISBLANK(BP579)),NOT(ISBLANK(BQ579)))),#N/A,
IF(ISBLANK(BN579),"",
IF(AND(NOT(ISERROR(VLOOKUP(BN579,MonsterTable!$A:$B,MATCH(MonsterTable!$B$1,MonsterTable!$A$1:$B$1,0),0))),OR(ISBLANK(BP579),ISBLANK(BQ579))),#N/A,
IFERROR(VLOOKUP(BN579,MonsterTable!$A:$B,MATCH(MonsterTable!$B$1,MonsterTable!$A$1:$B$1,0),0),
IF(OR(NOT(ISBLANK(BP579)),ISBLANK(BQ579)),#N/A,
IF(BN579="empty","empty",
VLOOKUP(BN579,MonsterGroupTable!$A:$A,1,0)))))))</f>
        <v/>
      </c>
      <c r="BV579" s="2" t="str">
        <f>IF(AND(ISBLANK(BU579),OR(NOT(ISBLANK(BW579)),NOT(ISBLANK(BX579)))),#N/A,
IF(ISBLANK(BU579),"",
IF(AND(NOT(ISERROR(VLOOKUP(BU579,MonsterTable!$A:$B,MATCH(MonsterTable!$B$1,MonsterTable!$A$1:$B$1,0),0))),OR(ISBLANK(BW579),ISBLANK(BX579))),#N/A,
IFERROR(VLOOKUP(BU579,MonsterTable!$A:$B,MATCH(MonsterTable!$B$1,MonsterTable!$A$1:$B$1,0),0),
IF(OR(NOT(ISBLANK(BW579)),ISBLANK(BX579)),#N/A,
IF(BU579="empty","empty",
VLOOKUP(BU579,MonsterGroupTable!$A:$A,1,0)))))))</f>
        <v/>
      </c>
      <c r="CC579" s="2" t="str">
        <f>IF(AND(ISBLANK(CB579),OR(NOT(ISBLANK(CD579)),NOT(ISBLANK(CE579)))),#N/A,
IF(ISBLANK(CB579),"",
IF(AND(NOT(ISERROR(VLOOKUP(CB579,MonsterTable!$A:$B,MATCH(MonsterTable!$B$1,MonsterTable!$A$1:$B$1,0),0))),OR(ISBLANK(CD579),ISBLANK(CE579))),#N/A,
IFERROR(VLOOKUP(CB579,MonsterTable!$A:$B,MATCH(MonsterTable!$B$1,MonsterTable!$A$1:$B$1,0),0),
IF(OR(NOT(ISBLANK(CD579)),ISBLANK(CE579)),#N/A,
IF(CB579="empty","empty",
VLOOKUP(CB579,MonsterGroupTable!$A:$A,1,0)))))))</f>
        <v/>
      </c>
      <c r="CJ579" s="2" t="str">
        <f>IF(AND(ISBLANK(CI579),OR(NOT(ISBLANK(CK579)),NOT(ISBLANK(CL579)))),#N/A,
IF(ISBLANK(CI579),"",
IF(AND(NOT(ISERROR(VLOOKUP(CI579,MonsterTable!$A:$B,MATCH(MonsterTable!$B$1,MonsterTable!$A$1:$B$1,0),0))),OR(ISBLANK(CK579),ISBLANK(CL579))),#N/A,
IFERROR(VLOOKUP(CI579,MonsterTable!$A:$B,MATCH(MonsterTable!$B$1,MonsterTable!$A$1:$B$1,0),0),
IF(OR(NOT(ISBLANK(CK579)),ISBLANK(CL579)),#N/A,
IF(CI579="empty","empty",
VLOOKUP(CI579,MonsterGroupTable!$A:$A,1,0)))))))</f>
        <v/>
      </c>
    </row>
    <row r="580" spans="1:88">
      <c r="A580">
        <v>10579</v>
      </c>
      <c r="B580">
        <f t="shared" si="18"/>
        <v>1.1000000000000001</v>
      </c>
      <c r="C580">
        <f t="shared" si="18"/>
        <v>1.1000000000000001</v>
      </c>
      <c r="F580">
        <v>2160</v>
      </c>
      <c r="G580">
        <v>76083</v>
      </c>
      <c r="H580">
        <v>0</v>
      </c>
      <c r="I580">
        <v>0</v>
      </c>
      <c r="J580">
        <v>0</v>
      </c>
      <c r="K580" t="s">
        <v>28</v>
      </c>
      <c r="L580" t="s">
        <v>254</v>
      </c>
      <c r="M580" t="s">
        <v>79</v>
      </c>
      <c r="N580" t="s">
        <v>80</v>
      </c>
      <c r="O580">
        <v>0</v>
      </c>
      <c r="P580">
        <v>-4.75</v>
      </c>
      <c r="Q580">
        <v>-3.5</v>
      </c>
      <c r="R580">
        <v>4.75</v>
      </c>
      <c r="S580">
        <v>3</v>
      </c>
      <c r="T580">
        <v>-13.5</v>
      </c>
      <c r="U580">
        <v>2.5499999999999998</v>
      </c>
      <c r="V580">
        <v>-6.75</v>
      </c>
      <c r="W580" t="str">
        <f t="shared" si="19"/>
        <v>g118,5</v>
      </c>
      <c r="X580" s="1" t="s">
        <v>317</v>
      </c>
      <c r="Y580" s="2" t="str">
        <f>IF(AND(ISBLANK(X580),OR(NOT(ISBLANK(Z580)),NOT(ISBLANK(AA580)))),#N/A,
IF(ISBLANK(X580),"",
IF(AND(NOT(ISERROR(VLOOKUP(X580,MonsterTable!$A:$B,MATCH(MonsterTable!$B$1,MonsterTable!$A$1:$B$1,0),0))),OR(ISBLANK(Z580),ISBLANK(AA580))),#N/A,
IFERROR(VLOOKUP(X580,MonsterTable!$A:$B,MATCH(MonsterTable!$B$1,MonsterTable!$A$1:$B$1,0),0),
IF(OR(NOT(ISBLANK(Z580)),ISBLANK(AA580)),#N/A,
IF(X580="empty","empty",
VLOOKUP(X580,MonsterGroupTable!$A:$A,1,0)))))))</f>
        <v>g118</v>
      </c>
      <c r="AA580">
        <v>5</v>
      </c>
      <c r="AF580" s="2" t="str">
        <f>IF(AND(ISBLANK(AE580),OR(NOT(ISBLANK(AG580)),NOT(ISBLANK(AH580)))),#N/A,
IF(ISBLANK(AE580),"",
IF(AND(NOT(ISERROR(VLOOKUP(AE580,MonsterTable!$A:$B,MATCH(MonsterTable!$B$1,MonsterTable!$A$1:$B$1,0),0))),OR(ISBLANK(AG580),ISBLANK(AH580))),#N/A,
IFERROR(VLOOKUP(AE580,MonsterTable!$A:$B,MATCH(MonsterTable!$B$1,MonsterTable!$A$1:$B$1,0),0),
IF(OR(NOT(ISBLANK(AG580)),ISBLANK(AH580)),#N/A,
IF(AE580="empty","empty",
VLOOKUP(AE580,MonsterGroupTable!$A:$A,1,0)))))))</f>
        <v/>
      </c>
      <c r="AM580" s="2" t="str">
        <f>IF(AND(ISBLANK(AL580),OR(NOT(ISBLANK(AN580)),NOT(ISBLANK(AO580)))),#N/A,
IF(ISBLANK(AL580),"",
IF(AND(NOT(ISERROR(VLOOKUP(AL580,MonsterTable!$A:$B,MATCH(MonsterTable!$B$1,MonsterTable!$A$1:$B$1,0),0))),OR(ISBLANK(AN580),ISBLANK(AO580))),#N/A,
IFERROR(VLOOKUP(AL580,MonsterTable!$A:$B,MATCH(MonsterTable!$B$1,MonsterTable!$A$1:$B$1,0),0),
IF(OR(NOT(ISBLANK(AN580)),ISBLANK(AO580)),#N/A,
IF(AL580="empty","empty",
VLOOKUP(AL580,MonsterGroupTable!$A:$A,1,0)))))))</f>
        <v/>
      </c>
      <c r="AT580" s="2" t="str">
        <f>IF(AND(ISBLANK(AS580),OR(NOT(ISBLANK(AU580)),NOT(ISBLANK(AV580)))),#N/A,
IF(ISBLANK(AS580),"",
IF(AND(NOT(ISERROR(VLOOKUP(AS580,MonsterTable!$A:$B,MATCH(MonsterTable!$B$1,MonsterTable!$A$1:$B$1,0),0))),OR(ISBLANK(AU580),ISBLANK(AV580))),#N/A,
IFERROR(VLOOKUP(AS580,MonsterTable!$A:$B,MATCH(MonsterTable!$B$1,MonsterTable!$A$1:$B$1,0),0),
IF(OR(NOT(ISBLANK(AU580)),ISBLANK(AV580)),#N/A,
IF(AS580="empty","empty",
VLOOKUP(AS580,MonsterGroupTable!$A:$A,1,0)))))))</f>
        <v/>
      </c>
      <c r="BA580" s="2" t="str">
        <f>IF(AND(ISBLANK(AZ580),OR(NOT(ISBLANK(BB580)),NOT(ISBLANK(BC580)))),#N/A,
IF(ISBLANK(AZ580),"",
IF(AND(NOT(ISERROR(VLOOKUP(AZ580,MonsterTable!$A:$B,MATCH(MonsterTable!$B$1,MonsterTable!$A$1:$B$1,0),0))),OR(ISBLANK(BB580),ISBLANK(BC580))),#N/A,
IFERROR(VLOOKUP(AZ580,MonsterTable!$A:$B,MATCH(MonsterTable!$B$1,MonsterTable!$A$1:$B$1,0),0),
IF(OR(NOT(ISBLANK(BB580)),ISBLANK(BC580)),#N/A,
IF(AZ580="empty","empty",
VLOOKUP(AZ580,MonsterGroupTable!$A:$A,1,0)))))))</f>
        <v/>
      </c>
      <c r="BH580" s="2" t="str">
        <f>IF(AND(ISBLANK(BG580),OR(NOT(ISBLANK(BI580)),NOT(ISBLANK(BJ580)))),#N/A,
IF(ISBLANK(BG580),"",
IF(AND(NOT(ISERROR(VLOOKUP(BG580,MonsterTable!$A:$B,MATCH(MonsterTable!$B$1,MonsterTable!$A$1:$B$1,0),0))),OR(ISBLANK(BI580),ISBLANK(BJ580))),#N/A,
IFERROR(VLOOKUP(BG580,MonsterTable!$A:$B,MATCH(MonsterTable!$B$1,MonsterTable!$A$1:$B$1,0),0),
IF(OR(NOT(ISBLANK(BI580)),ISBLANK(BJ580)),#N/A,
IF(BG580="empty","empty",
VLOOKUP(BG580,MonsterGroupTable!$A:$A,1,0)))))))</f>
        <v/>
      </c>
      <c r="BO580" s="2" t="str">
        <f>IF(AND(ISBLANK(BN580),OR(NOT(ISBLANK(BP580)),NOT(ISBLANK(BQ580)))),#N/A,
IF(ISBLANK(BN580),"",
IF(AND(NOT(ISERROR(VLOOKUP(BN580,MonsterTable!$A:$B,MATCH(MonsterTable!$B$1,MonsterTable!$A$1:$B$1,0),0))),OR(ISBLANK(BP580),ISBLANK(BQ580))),#N/A,
IFERROR(VLOOKUP(BN580,MonsterTable!$A:$B,MATCH(MonsterTable!$B$1,MonsterTable!$A$1:$B$1,0),0),
IF(OR(NOT(ISBLANK(BP580)),ISBLANK(BQ580)),#N/A,
IF(BN580="empty","empty",
VLOOKUP(BN580,MonsterGroupTable!$A:$A,1,0)))))))</f>
        <v/>
      </c>
      <c r="BV580" s="2" t="str">
        <f>IF(AND(ISBLANK(BU580),OR(NOT(ISBLANK(BW580)),NOT(ISBLANK(BX580)))),#N/A,
IF(ISBLANK(BU580),"",
IF(AND(NOT(ISERROR(VLOOKUP(BU580,MonsterTable!$A:$B,MATCH(MonsterTable!$B$1,MonsterTable!$A$1:$B$1,0),0))),OR(ISBLANK(BW580),ISBLANK(BX580))),#N/A,
IFERROR(VLOOKUP(BU580,MonsterTable!$A:$B,MATCH(MonsterTable!$B$1,MonsterTable!$A$1:$B$1,0),0),
IF(OR(NOT(ISBLANK(BW580)),ISBLANK(BX580)),#N/A,
IF(BU580="empty","empty",
VLOOKUP(BU580,MonsterGroupTable!$A:$A,1,0)))))))</f>
        <v/>
      </c>
      <c r="CC580" s="2" t="str">
        <f>IF(AND(ISBLANK(CB580),OR(NOT(ISBLANK(CD580)),NOT(ISBLANK(CE580)))),#N/A,
IF(ISBLANK(CB580),"",
IF(AND(NOT(ISERROR(VLOOKUP(CB580,MonsterTable!$A:$B,MATCH(MonsterTable!$B$1,MonsterTable!$A$1:$B$1,0),0))),OR(ISBLANK(CD580),ISBLANK(CE580))),#N/A,
IFERROR(VLOOKUP(CB580,MonsterTable!$A:$B,MATCH(MonsterTable!$B$1,MonsterTable!$A$1:$B$1,0),0),
IF(OR(NOT(ISBLANK(CD580)),ISBLANK(CE580)),#N/A,
IF(CB580="empty","empty",
VLOOKUP(CB580,MonsterGroupTable!$A:$A,1,0)))))))</f>
        <v/>
      </c>
      <c r="CJ580" s="2" t="str">
        <f>IF(AND(ISBLANK(CI580),OR(NOT(ISBLANK(CK580)),NOT(ISBLANK(CL580)))),#N/A,
IF(ISBLANK(CI580),"",
IF(AND(NOT(ISERROR(VLOOKUP(CI580,MonsterTable!$A:$B,MATCH(MonsterTable!$B$1,MonsterTable!$A$1:$B$1,0),0))),OR(ISBLANK(CK580),ISBLANK(CL580))),#N/A,
IFERROR(VLOOKUP(CI580,MonsterTable!$A:$B,MATCH(MonsterTable!$B$1,MonsterTable!$A$1:$B$1,0),0),
IF(OR(NOT(ISBLANK(CK580)),ISBLANK(CL580)),#N/A,
IF(CI580="empty","empty",
VLOOKUP(CI580,MonsterGroupTable!$A:$A,1,0)))))))</f>
        <v/>
      </c>
    </row>
    <row r="581" spans="1:88">
      <c r="A581">
        <v>10580</v>
      </c>
      <c r="B581">
        <f t="shared" si="18"/>
        <v>1.2</v>
      </c>
      <c r="C581">
        <f t="shared" si="18"/>
        <v>1.1000000000000001</v>
      </c>
      <c r="F581">
        <v>2160</v>
      </c>
      <c r="G581">
        <v>76407</v>
      </c>
      <c r="H581">
        <v>0</v>
      </c>
      <c r="I581">
        <v>0</v>
      </c>
      <c r="J581">
        <v>0</v>
      </c>
      <c r="K581" t="s">
        <v>28</v>
      </c>
      <c r="L581" t="s">
        <v>254</v>
      </c>
      <c r="M581" t="s">
        <v>79</v>
      </c>
      <c r="N581" t="s">
        <v>80</v>
      </c>
      <c r="O581">
        <v>0</v>
      </c>
      <c r="P581">
        <v>-4.75</v>
      </c>
      <c r="Q581">
        <v>-3.5</v>
      </c>
      <c r="R581">
        <v>4.75</v>
      </c>
      <c r="S581">
        <v>3</v>
      </c>
      <c r="T581">
        <v>-13.5</v>
      </c>
      <c r="U581">
        <v>2.5499999999999998</v>
      </c>
      <c r="V581">
        <v>-6.75</v>
      </c>
      <c r="W581" t="str">
        <f t="shared" si="19"/>
        <v>g118,5</v>
      </c>
      <c r="X581" s="1" t="s">
        <v>317</v>
      </c>
      <c r="Y581" s="2" t="str">
        <f>IF(AND(ISBLANK(X581),OR(NOT(ISBLANK(Z581)),NOT(ISBLANK(AA581)))),#N/A,
IF(ISBLANK(X581),"",
IF(AND(NOT(ISERROR(VLOOKUP(X581,MonsterTable!$A:$B,MATCH(MonsterTable!$B$1,MonsterTable!$A$1:$B$1,0),0))),OR(ISBLANK(Z581),ISBLANK(AA581))),#N/A,
IFERROR(VLOOKUP(X581,MonsterTable!$A:$B,MATCH(MonsterTable!$B$1,MonsterTable!$A$1:$B$1,0),0),
IF(OR(NOT(ISBLANK(Z581)),ISBLANK(AA581)),#N/A,
IF(X581="empty","empty",
VLOOKUP(X581,MonsterGroupTable!$A:$A,1,0)))))))</f>
        <v>g118</v>
      </c>
      <c r="AA581">
        <v>5</v>
      </c>
      <c r="AF581" s="2" t="str">
        <f>IF(AND(ISBLANK(AE581),OR(NOT(ISBLANK(AG581)),NOT(ISBLANK(AH581)))),#N/A,
IF(ISBLANK(AE581),"",
IF(AND(NOT(ISERROR(VLOOKUP(AE581,MonsterTable!$A:$B,MATCH(MonsterTable!$B$1,MonsterTable!$A$1:$B$1,0),0))),OR(ISBLANK(AG581),ISBLANK(AH581))),#N/A,
IFERROR(VLOOKUP(AE581,MonsterTable!$A:$B,MATCH(MonsterTable!$B$1,MonsterTable!$A$1:$B$1,0),0),
IF(OR(NOT(ISBLANK(AG581)),ISBLANK(AH581)),#N/A,
IF(AE581="empty","empty",
VLOOKUP(AE581,MonsterGroupTable!$A:$A,1,0)))))))</f>
        <v/>
      </c>
      <c r="AM581" s="2" t="str">
        <f>IF(AND(ISBLANK(AL581),OR(NOT(ISBLANK(AN581)),NOT(ISBLANK(AO581)))),#N/A,
IF(ISBLANK(AL581),"",
IF(AND(NOT(ISERROR(VLOOKUP(AL581,MonsterTable!$A:$B,MATCH(MonsterTable!$B$1,MonsterTable!$A$1:$B$1,0),0))),OR(ISBLANK(AN581),ISBLANK(AO581))),#N/A,
IFERROR(VLOOKUP(AL581,MonsterTable!$A:$B,MATCH(MonsterTable!$B$1,MonsterTable!$A$1:$B$1,0),0),
IF(OR(NOT(ISBLANK(AN581)),ISBLANK(AO581)),#N/A,
IF(AL581="empty","empty",
VLOOKUP(AL581,MonsterGroupTable!$A:$A,1,0)))))))</f>
        <v/>
      </c>
      <c r="AT581" s="2" t="str">
        <f>IF(AND(ISBLANK(AS581),OR(NOT(ISBLANK(AU581)),NOT(ISBLANK(AV581)))),#N/A,
IF(ISBLANK(AS581),"",
IF(AND(NOT(ISERROR(VLOOKUP(AS581,MonsterTable!$A:$B,MATCH(MonsterTable!$B$1,MonsterTable!$A$1:$B$1,0),0))),OR(ISBLANK(AU581),ISBLANK(AV581))),#N/A,
IFERROR(VLOOKUP(AS581,MonsterTable!$A:$B,MATCH(MonsterTable!$B$1,MonsterTable!$A$1:$B$1,0),0),
IF(OR(NOT(ISBLANK(AU581)),ISBLANK(AV581)),#N/A,
IF(AS581="empty","empty",
VLOOKUP(AS581,MonsterGroupTable!$A:$A,1,0)))))))</f>
        <v/>
      </c>
      <c r="BA581" s="2" t="str">
        <f>IF(AND(ISBLANK(AZ581),OR(NOT(ISBLANK(BB581)),NOT(ISBLANK(BC581)))),#N/A,
IF(ISBLANK(AZ581),"",
IF(AND(NOT(ISERROR(VLOOKUP(AZ581,MonsterTable!$A:$B,MATCH(MonsterTable!$B$1,MonsterTable!$A$1:$B$1,0),0))),OR(ISBLANK(BB581),ISBLANK(BC581))),#N/A,
IFERROR(VLOOKUP(AZ581,MonsterTable!$A:$B,MATCH(MonsterTable!$B$1,MonsterTable!$A$1:$B$1,0),0),
IF(OR(NOT(ISBLANK(BB581)),ISBLANK(BC581)),#N/A,
IF(AZ581="empty","empty",
VLOOKUP(AZ581,MonsterGroupTable!$A:$A,1,0)))))))</f>
        <v/>
      </c>
      <c r="BH581" s="2" t="str">
        <f>IF(AND(ISBLANK(BG581),OR(NOT(ISBLANK(BI581)),NOT(ISBLANK(BJ581)))),#N/A,
IF(ISBLANK(BG581),"",
IF(AND(NOT(ISERROR(VLOOKUP(BG581,MonsterTable!$A:$B,MATCH(MonsterTable!$B$1,MonsterTable!$A$1:$B$1,0),0))),OR(ISBLANK(BI581),ISBLANK(BJ581))),#N/A,
IFERROR(VLOOKUP(BG581,MonsterTable!$A:$B,MATCH(MonsterTable!$B$1,MonsterTable!$A$1:$B$1,0),0),
IF(OR(NOT(ISBLANK(BI581)),ISBLANK(BJ581)),#N/A,
IF(BG581="empty","empty",
VLOOKUP(BG581,MonsterGroupTable!$A:$A,1,0)))))))</f>
        <v/>
      </c>
      <c r="BO581" s="2" t="str">
        <f>IF(AND(ISBLANK(BN581),OR(NOT(ISBLANK(BP581)),NOT(ISBLANK(BQ581)))),#N/A,
IF(ISBLANK(BN581),"",
IF(AND(NOT(ISERROR(VLOOKUP(BN581,MonsterTable!$A:$B,MATCH(MonsterTable!$B$1,MonsterTable!$A$1:$B$1,0),0))),OR(ISBLANK(BP581),ISBLANK(BQ581))),#N/A,
IFERROR(VLOOKUP(BN581,MonsterTable!$A:$B,MATCH(MonsterTable!$B$1,MonsterTable!$A$1:$B$1,0),0),
IF(OR(NOT(ISBLANK(BP581)),ISBLANK(BQ581)),#N/A,
IF(BN581="empty","empty",
VLOOKUP(BN581,MonsterGroupTable!$A:$A,1,0)))))))</f>
        <v/>
      </c>
      <c r="BV581" s="2" t="str">
        <f>IF(AND(ISBLANK(BU581),OR(NOT(ISBLANK(BW581)),NOT(ISBLANK(BX581)))),#N/A,
IF(ISBLANK(BU581),"",
IF(AND(NOT(ISERROR(VLOOKUP(BU581,MonsterTable!$A:$B,MATCH(MonsterTable!$B$1,MonsterTable!$A$1:$B$1,0),0))),OR(ISBLANK(BW581),ISBLANK(BX581))),#N/A,
IFERROR(VLOOKUP(BU581,MonsterTable!$A:$B,MATCH(MonsterTable!$B$1,MonsterTable!$A$1:$B$1,0),0),
IF(OR(NOT(ISBLANK(BW581)),ISBLANK(BX581)),#N/A,
IF(BU581="empty","empty",
VLOOKUP(BU581,MonsterGroupTable!$A:$A,1,0)))))))</f>
        <v/>
      </c>
      <c r="CC581" s="2" t="str">
        <f>IF(AND(ISBLANK(CB581),OR(NOT(ISBLANK(CD581)),NOT(ISBLANK(CE581)))),#N/A,
IF(ISBLANK(CB581),"",
IF(AND(NOT(ISERROR(VLOOKUP(CB581,MonsterTable!$A:$B,MATCH(MonsterTable!$B$1,MonsterTable!$A$1:$B$1,0),0))),OR(ISBLANK(CD581),ISBLANK(CE581))),#N/A,
IFERROR(VLOOKUP(CB581,MonsterTable!$A:$B,MATCH(MonsterTable!$B$1,MonsterTable!$A$1:$B$1,0),0),
IF(OR(NOT(ISBLANK(CD581)),ISBLANK(CE581)),#N/A,
IF(CB581="empty","empty",
VLOOKUP(CB581,MonsterGroupTable!$A:$A,1,0)))))))</f>
        <v/>
      </c>
      <c r="CJ581" s="2" t="str">
        <f>IF(AND(ISBLANK(CI581),OR(NOT(ISBLANK(CK581)),NOT(ISBLANK(CL581)))),#N/A,
IF(ISBLANK(CI581),"",
IF(AND(NOT(ISERROR(VLOOKUP(CI581,MonsterTable!$A:$B,MATCH(MonsterTable!$B$1,MonsterTable!$A$1:$B$1,0),0))),OR(ISBLANK(CK581),ISBLANK(CL581))),#N/A,
IFERROR(VLOOKUP(CI581,MonsterTable!$A:$B,MATCH(MonsterTable!$B$1,MonsterTable!$A$1:$B$1,0),0),
IF(OR(NOT(ISBLANK(CK581)),ISBLANK(CL581)),#N/A,
IF(CI581="empty","empty",
VLOOKUP(CI581,MonsterGroupTable!$A:$A,1,0)))))))</f>
        <v/>
      </c>
    </row>
    <row r="582" spans="1:88">
      <c r="A582">
        <v>10581</v>
      </c>
      <c r="B582">
        <f t="shared" si="18"/>
        <v>1.1000000000000001</v>
      </c>
      <c r="C582">
        <f t="shared" si="18"/>
        <v>1.1000000000000001</v>
      </c>
      <c r="F582">
        <v>2160</v>
      </c>
      <c r="G582">
        <v>76731</v>
      </c>
      <c r="H582">
        <v>0</v>
      </c>
      <c r="I582">
        <v>0</v>
      </c>
      <c r="J582">
        <v>0</v>
      </c>
      <c r="K582" t="s">
        <v>28</v>
      </c>
      <c r="L582" t="s">
        <v>255</v>
      </c>
      <c r="M582" t="s">
        <v>79</v>
      </c>
      <c r="N582" t="s">
        <v>80</v>
      </c>
      <c r="O582">
        <v>0</v>
      </c>
      <c r="P582">
        <v>-4.75</v>
      </c>
      <c r="Q582">
        <v>-3.5</v>
      </c>
      <c r="R582">
        <v>4.75</v>
      </c>
      <c r="S582">
        <v>3</v>
      </c>
      <c r="T582">
        <v>-13.5</v>
      </c>
      <c r="U582">
        <v>2.5499999999999998</v>
      </c>
      <c r="V582">
        <v>-6.75</v>
      </c>
      <c r="W582" t="str">
        <f t="shared" si="19"/>
        <v>g119,5</v>
      </c>
      <c r="X582" s="1" t="s">
        <v>318</v>
      </c>
      <c r="Y582" s="2" t="str">
        <f>IF(AND(ISBLANK(X582),OR(NOT(ISBLANK(Z582)),NOT(ISBLANK(AA582)))),#N/A,
IF(ISBLANK(X582),"",
IF(AND(NOT(ISERROR(VLOOKUP(X582,MonsterTable!$A:$B,MATCH(MonsterTable!$B$1,MonsterTable!$A$1:$B$1,0),0))),OR(ISBLANK(Z582),ISBLANK(AA582))),#N/A,
IFERROR(VLOOKUP(X582,MonsterTable!$A:$B,MATCH(MonsterTable!$B$1,MonsterTable!$A$1:$B$1,0),0),
IF(OR(NOT(ISBLANK(Z582)),ISBLANK(AA582)),#N/A,
IF(X582="empty","empty",
VLOOKUP(X582,MonsterGroupTable!$A:$A,1,0)))))))</f>
        <v>g119</v>
      </c>
      <c r="AA582">
        <v>5</v>
      </c>
      <c r="AF582" s="2" t="str">
        <f>IF(AND(ISBLANK(AE582),OR(NOT(ISBLANK(AG582)),NOT(ISBLANK(AH582)))),#N/A,
IF(ISBLANK(AE582),"",
IF(AND(NOT(ISERROR(VLOOKUP(AE582,MonsterTable!$A:$B,MATCH(MonsterTable!$B$1,MonsterTable!$A$1:$B$1,0),0))),OR(ISBLANK(AG582),ISBLANK(AH582))),#N/A,
IFERROR(VLOOKUP(AE582,MonsterTable!$A:$B,MATCH(MonsterTable!$B$1,MonsterTable!$A$1:$B$1,0),0),
IF(OR(NOT(ISBLANK(AG582)),ISBLANK(AH582)),#N/A,
IF(AE582="empty","empty",
VLOOKUP(AE582,MonsterGroupTable!$A:$A,1,0)))))))</f>
        <v/>
      </c>
      <c r="AM582" s="2" t="str">
        <f>IF(AND(ISBLANK(AL582),OR(NOT(ISBLANK(AN582)),NOT(ISBLANK(AO582)))),#N/A,
IF(ISBLANK(AL582),"",
IF(AND(NOT(ISERROR(VLOOKUP(AL582,MonsterTable!$A:$B,MATCH(MonsterTable!$B$1,MonsterTable!$A$1:$B$1,0),0))),OR(ISBLANK(AN582),ISBLANK(AO582))),#N/A,
IFERROR(VLOOKUP(AL582,MonsterTable!$A:$B,MATCH(MonsterTable!$B$1,MonsterTable!$A$1:$B$1,0),0),
IF(OR(NOT(ISBLANK(AN582)),ISBLANK(AO582)),#N/A,
IF(AL582="empty","empty",
VLOOKUP(AL582,MonsterGroupTable!$A:$A,1,0)))))))</f>
        <v/>
      </c>
      <c r="AT582" s="2" t="str">
        <f>IF(AND(ISBLANK(AS582),OR(NOT(ISBLANK(AU582)),NOT(ISBLANK(AV582)))),#N/A,
IF(ISBLANK(AS582),"",
IF(AND(NOT(ISERROR(VLOOKUP(AS582,MonsterTable!$A:$B,MATCH(MonsterTable!$B$1,MonsterTable!$A$1:$B$1,0),0))),OR(ISBLANK(AU582),ISBLANK(AV582))),#N/A,
IFERROR(VLOOKUP(AS582,MonsterTable!$A:$B,MATCH(MonsterTable!$B$1,MonsterTable!$A$1:$B$1,0),0),
IF(OR(NOT(ISBLANK(AU582)),ISBLANK(AV582)),#N/A,
IF(AS582="empty","empty",
VLOOKUP(AS582,MonsterGroupTable!$A:$A,1,0)))))))</f>
        <v/>
      </c>
      <c r="BA582" s="2" t="str">
        <f>IF(AND(ISBLANK(AZ582),OR(NOT(ISBLANK(BB582)),NOT(ISBLANK(BC582)))),#N/A,
IF(ISBLANK(AZ582),"",
IF(AND(NOT(ISERROR(VLOOKUP(AZ582,MonsterTable!$A:$B,MATCH(MonsterTable!$B$1,MonsterTable!$A$1:$B$1,0),0))),OR(ISBLANK(BB582),ISBLANK(BC582))),#N/A,
IFERROR(VLOOKUP(AZ582,MonsterTable!$A:$B,MATCH(MonsterTable!$B$1,MonsterTable!$A$1:$B$1,0),0),
IF(OR(NOT(ISBLANK(BB582)),ISBLANK(BC582)),#N/A,
IF(AZ582="empty","empty",
VLOOKUP(AZ582,MonsterGroupTable!$A:$A,1,0)))))))</f>
        <v/>
      </c>
      <c r="BH582" s="2" t="str">
        <f>IF(AND(ISBLANK(BG582),OR(NOT(ISBLANK(BI582)),NOT(ISBLANK(BJ582)))),#N/A,
IF(ISBLANK(BG582),"",
IF(AND(NOT(ISERROR(VLOOKUP(BG582,MonsterTable!$A:$B,MATCH(MonsterTable!$B$1,MonsterTable!$A$1:$B$1,0),0))),OR(ISBLANK(BI582),ISBLANK(BJ582))),#N/A,
IFERROR(VLOOKUP(BG582,MonsterTable!$A:$B,MATCH(MonsterTable!$B$1,MonsterTable!$A$1:$B$1,0),0),
IF(OR(NOT(ISBLANK(BI582)),ISBLANK(BJ582)),#N/A,
IF(BG582="empty","empty",
VLOOKUP(BG582,MonsterGroupTable!$A:$A,1,0)))))))</f>
        <v/>
      </c>
      <c r="BO582" s="2" t="str">
        <f>IF(AND(ISBLANK(BN582),OR(NOT(ISBLANK(BP582)),NOT(ISBLANK(BQ582)))),#N/A,
IF(ISBLANK(BN582),"",
IF(AND(NOT(ISERROR(VLOOKUP(BN582,MonsterTable!$A:$B,MATCH(MonsterTable!$B$1,MonsterTable!$A$1:$B$1,0),0))),OR(ISBLANK(BP582),ISBLANK(BQ582))),#N/A,
IFERROR(VLOOKUP(BN582,MonsterTable!$A:$B,MATCH(MonsterTable!$B$1,MonsterTable!$A$1:$B$1,0),0),
IF(OR(NOT(ISBLANK(BP582)),ISBLANK(BQ582)),#N/A,
IF(BN582="empty","empty",
VLOOKUP(BN582,MonsterGroupTable!$A:$A,1,0)))))))</f>
        <v/>
      </c>
      <c r="BV582" s="2" t="str">
        <f>IF(AND(ISBLANK(BU582),OR(NOT(ISBLANK(BW582)),NOT(ISBLANK(BX582)))),#N/A,
IF(ISBLANK(BU582),"",
IF(AND(NOT(ISERROR(VLOOKUP(BU582,MonsterTable!$A:$B,MATCH(MonsterTable!$B$1,MonsterTable!$A$1:$B$1,0),0))),OR(ISBLANK(BW582),ISBLANK(BX582))),#N/A,
IFERROR(VLOOKUP(BU582,MonsterTable!$A:$B,MATCH(MonsterTable!$B$1,MonsterTable!$A$1:$B$1,0),0),
IF(OR(NOT(ISBLANK(BW582)),ISBLANK(BX582)),#N/A,
IF(BU582="empty","empty",
VLOOKUP(BU582,MonsterGroupTable!$A:$A,1,0)))))))</f>
        <v/>
      </c>
      <c r="CC582" s="2" t="str">
        <f>IF(AND(ISBLANK(CB582),OR(NOT(ISBLANK(CD582)),NOT(ISBLANK(CE582)))),#N/A,
IF(ISBLANK(CB582),"",
IF(AND(NOT(ISERROR(VLOOKUP(CB582,MonsterTable!$A:$B,MATCH(MonsterTable!$B$1,MonsterTable!$A$1:$B$1,0),0))),OR(ISBLANK(CD582),ISBLANK(CE582))),#N/A,
IFERROR(VLOOKUP(CB582,MonsterTable!$A:$B,MATCH(MonsterTable!$B$1,MonsterTable!$A$1:$B$1,0),0),
IF(OR(NOT(ISBLANK(CD582)),ISBLANK(CE582)),#N/A,
IF(CB582="empty","empty",
VLOOKUP(CB582,MonsterGroupTable!$A:$A,1,0)))))))</f>
        <v/>
      </c>
      <c r="CJ582" s="2" t="str">
        <f>IF(AND(ISBLANK(CI582),OR(NOT(ISBLANK(CK582)),NOT(ISBLANK(CL582)))),#N/A,
IF(ISBLANK(CI582),"",
IF(AND(NOT(ISERROR(VLOOKUP(CI582,MonsterTable!$A:$B,MATCH(MonsterTable!$B$1,MonsterTable!$A$1:$B$1,0),0))),OR(ISBLANK(CK582),ISBLANK(CL582))),#N/A,
IFERROR(VLOOKUP(CI582,MonsterTable!$A:$B,MATCH(MonsterTable!$B$1,MonsterTable!$A$1:$B$1,0),0),
IF(OR(NOT(ISBLANK(CK582)),ISBLANK(CL582)),#N/A,
IF(CI582="empty","empty",
VLOOKUP(CI582,MonsterGroupTable!$A:$A,1,0)))))))</f>
        <v/>
      </c>
    </row>
    <row r="583" spans="1:88">
      <c r="A583">
        <v>10582</v>
      </c>
      <c r="B583">
        <f t="shared" si="18"/>
        <v>1.1000000000000001</v>
      </c>
      <c r="C583">
        <f t="shared" si="18"/>
        <v>1.1000000000000001</v>
      </c>
      <c r="F583">
        <v>2160</v>
      </c>
      <c r="G583">
        <v>77055</v>
      </c>
      <c r="H583">
        <v>0</v>
      </c>
      <c r="I583">
        <v>0</v>
      </c>
      <c r="J583">
        <v>0</v>
      </c>
      <c r="K583" t="s">
        <v>28</v>
      </c>
      <c r="L583" t="s">
        <v>255</v>
      </c>
      <c r="M583" t="s">
        <v>79</v>
      </c>
      <c r="N583" t="s">
        <v>80</v>
      </c>
      <c r="O583">
        <v>0</v>
      </c>
      <c r="P583">
        <v>-4.75</v>
      </c>
      <c r="Q583">
        <v>-3.5</v>
      </c>
      <c r="R583">
        <v>4.75</v>
      </c>
      <c r="S583">
        <v>3</v>
      </c>
      <c r="T583">
        <v>-13.5</v>
      </c>
      <c r="U583">
        <v>2.5499999999999998</v>
      </c>
      <c r="V583">
        <v>-6.75</v>
      </c>
      <c r="W583" t="str">
        <f t="shared" si="19"/>
        <v>g119,5</v>
      </c>
      <c r="X583" s="1" t="s">
        <v>318</v>
      </c>
      <c r="Y583" s="2" t="str">
        <f>IF(AND(ISBLANK(X583),OR(NOT(ISBLANK(Z583)),NOT(ISBLANK(AA583)))),#N/A,
IF(ISBLANK(X583),"",
IF(AND(NOT(ISERROR(VLOOKUP(X583,MonsterTable!$A:$B,MATCH(MonsterTable!$B$1,MonsterTable!$A$1:$B$1,0),0))),OR(ISBLANK(Z583),ISBLANK(AA583))),#N/A,
IFERROR(VLOOKUP(X583,MonsterTable!$A:$B,MATCH(MonsterTable!$B$1,MonsterTable!$A$1:$B$1,0),0),
IF(OR(NOT(ISBLANK(Z583)),ISBLANK(AA583)),#N/A,
IF(X583="empty","empty",
VLOOKUP(X583,MonsterGroupTable!$A:$A,1,0)))))))</f>
        <v>g119</v>
      </c>
      <c r="AA583">
        <v>5</v>
      </c>
      <c r="AF583" s="2" t="str">
        <f>IF(AND(ISBLANK(AE583),OR(NOT(ISBLANK(AG583)),NOT(ISBLANK(AH583)))),#N/A,
IF(ISBLANK(AE583),"",
IF(AND(NOT(ISERROR(VLOOKUP(AE583,MonsterTable!$A:$B,MATCH(MonsterTable!$B$1,MonsterTable!$A$1:$B$1,0),0))),OR(ISBLANK(AG583),ISBLANK(AH583))),#N/A,
IFERROR(VLOOKUP(AE583,MonsterTable!$A:$B,MATCH(MonsterTable!$B$1,MonsterTable!$A$1:$B$1,0),0),
IF(OR(NOT(ISBLANK(AG583)),ISBLANK(AH583)),#N/A,
IF(AE583="empty","empty",
VLOOKUP(AE583,MonsterGroupTable!$A:$A,1,0)))))))</f>
        <v/>
      </c>
      <c r="AM583" s="2" t="str">
        <f>IF(AND(ISBLANK(AL583),OR(NOT(ISBLANK(AN583)),NOT(ISBLANK(AO583)))),#N/A,
IF(ISBLANK(AL583),"",
IF(AND(NOT(ISERROR(VLOOKUP(AL583,MonsterTable!$A:$B,MATCH(MonsterTable!$B$1,MonsterTable!$A$1:$B$1,0),0))),OR(ISBLANK(AN583),ISBLANK(AO583))),#N/A,
IFERROR(VLOOKUP(AL583,MonsterTable!$A:$B,MATCH(MonsterTable!$B$1,MonsterTable!$A$1:$B$1,0),0),
IF(OR(NOT(ISBLANK(AN583)),ISBLANK(AO583)),#N/A,
IF(AL583="empty","empty",
VLOOKUP(AL583,MonsterGroupTable!$A:$A,1,0)))))))</f>
        <v/>
      </c>
      <c r="AT583" s="2" t="str">
        <f>IF(AND(ISBLANK(AS583),OR(NOT(ISBLANK(AU583)),NOT(ISBLANK(AV583)))),#N/A,
IF(ISBLANK(AS583),"",
IF(AND(NOT(ISERROR(VLOOKUP(AS583,MonsterTable!$A:$B,MATCH(MonsterTable!$B$1,MonsterTable!$A$1:$B$1,0),0))),OR(ISBLANK(AU583),ISBLANK(AV583))),#N/A,
IFERROR(VLOOKUP(AS583,MonsterTable!$A:$B,MATCH(MonsterTable!$B$1,MonsterTable!$A$1:$B$1,0),0),
IF(OR(NOT(ISBLANK(AU583)),ISBLANK(AV583)),#N/A,
IF(AS583="empty","empty",
VLOOKUP(AS583,MonsterGroupTable!$A:$A,1,0)))))))</f>
        <v/>
      </c>
      <c r="BA583" s="2" t="str">
        <f>IF(AND(ISBLANK(AZ583),OR(NOT(ISBLANK(BB583)),NOT(ISBLANK(BC583)))),#N/A,
IF(ISBLANK(AZ583),"",
IF(AND(NOT(ISERROR(VLOOKUP(AZ583,MonsterTable!$A:$B,MATCH(MonsterTable!$B$1,MonsterTable!$A$1:$B$1,0),0))),OR(ISBLANK(BB583),ISBLANK(BC583))),#N/A,
IFERROR(VLOOKUP(AZ583,MonsterTable!$A:$B,MATCH(MonsterTable!$B$1,MonsterTable!$A$1:$B$1,0),0),
IF(OR(NOT(ISBLANK(BB583)),ISBLANK(BC583)),#N/A,
IF(AZ583="empty","empty",
VLOOKUP(AZ583,MonsterGroupTable!$A:$A,1,0)))))))</f>
        <v/>
      </c>
      <c r="BH583" s="2" t="str">
        <f>IF(AND(ISBLANK(BG583),OR(NOT(ISBLANK(BI583)),NOT(ISBLANK(BJ583)))),#N/A,
IF(ISBLANK(BG583),"",
IF(AND(NOT(ISERROR(VLOOKUP(BG583,MonsterTable!$A:$B,MATCH(MonsterTable!$B$1,MonsterTable!$A$1:$B$1,0),0))),OR(ISBLANK(BI583),ISBLANK(BJ583))),#N/A,
IFERROR(VLOOKUP(BG583,MonsterTable!$A:$B,MATCH(MonsterTable!$B$1,MonsterTable!$A$1:$B$1,0),0),
IF(OR(NOT(ISBLANK(BI583)),ISBLANK(BJ583)),#N/A,
IF(BG583="empty","empty",
VLOOKUP(BG583,MonsterGroupTable!$A:$A,1,0)))))))</f>
        <v/>
      </c>
      <c r="BO583" s="2" t="str">
        <f>IF(AND(ISBLANK(BN583),OR(NOT(ISBLANK(BP583)),NOT(ISBLANK(BQ583)))),#N/A,
IF(ISBLANK(BN583),"",
IF(AND(NOT(ISERROR(VLOOKUP(BN583,MonsterTable!$A:$B,MATCH(MonsterTable!$B$1,MonsterTable!$A$1:$B$1,0),0))),OR(ISBLANK(BP583),ISBLANK(BQ583))),#N/A,
IFERROR(VLOOKUP(BN583,MonsterTable!$A:$B,MATCH(MonsterTable!$B$1,MonsterTable!$A$1:$B$1,0),0),
IF(OR(NOT(ISBLANK(BP583)),ISBLANK(BQ583)),#N/A,
IF(BN583="empty","empty",
VLOOKUP(BN583,MonsterGroupTable!$A:$A,1,0)))))))</f>
        <v/>
      </c>
      <c r="BV583" s="2" t="str">
        <f>IF(AND(ISBLANK(BU583),OR(NOT(ISBLANK(BW583)),NOT(ISBLANK(BX583)))),#N/A,
IF(ISBLANK(BU583),"",
IF(AND(NOT(ISERROR(VLOOKUP(BU583,MonsterTable!$A:$B,MATCH(MonsterTable!$B$1,MonsterTable!$A$1:$B$1,0),0))),OR(ISBLANK(BW583),ISBLANK(BX583))),#N/A,
IFERROR(VLOOKUP(BU583,MonsterTable!$A:$B,MATCH(MonsterTable!$B$1,MonsterTable!$A$1:$B$1,0),0),
IF(OR(NOT(ISBLANK(BW583)),ISBLANK(BX583)),#N/A,
IF(BU583="empty","empty",
VLOOKUP(BU583,MonsterGroupTable!$A:$A,1,0)))))))</f>
        <v/>
      </c>
      <c r="CC583" s="2" t="str">
        <f>IF(AND(ISBLANK(CB583),OR(NOT(ISBLANK(CD583)),NOT(ISBLANK(CE583)))),#N/A,
IF(ISBLANK(CB583),"",
IF(AND(NOT(ISERROR(VLOOKUP(CB583,MonsterTable!$A:$B,MATCH(MonsterTable!$B$1,MonsterTable!$A$1:$B$1,0),0))),OR(ISBLANK(CD583),ISBLANK(CE583))),#N/A,
IFERROR(VLOOKUP(CB583,MonsterTable!$A:$B,MATCH(MonsterTable!$B$1,MonsterTable!$A$1:$B$1,0),0),
IF(OR(NOT(ISBLANK(CD583)),ISBLANK(CE583)),#N/A,
IF(CB583="empty","empty",
VLOOKUP(CB583,MonsterGroupTable!$A:$A,1,0)))))))</f>
        <v/>
      </c>
      <c r="CJ583" s="2" t="str">
        <f>IF(AND(ISBLANK(CI583),OR(NOT(ISBLANK(CK583)),NOT(ISBLANK(CL583)))),#N/A,
IF(ISBLANK(CI583),"",
IF(AND(NOT(ISERROR(VLOOKUP(CI583,MonsterTable!$A:$B,MATCH(MonsterTable!$B$1,MonsterTable!$A$1:$B$1,0),0))),OR(ISBLANK(CK583),ISBLANK(CL583))),#N/A,
IFERROR(VLOOKUP(CI583,MonsterTable!$A:$B,MATCH(MonsterTable!$B$1,MonsterTable!$A$1:$B$1,0),0),
IF(OR(NOT(ISBLANK(CK583)),ISBLANK(CL583)),#N/A,
IF(CI583="empty","empty",
VLOOKUP(CI583,MonsterGroupTable!$A:$A,1,0)))))))</f>
        <v/>
      </c>
    </row>
    <row r="584" spans="1:88">
      <c r="A584">
        <v>10583</v>
      </c>
      <c r="B584">
        <f t="shared" si="18"/>
        <v>1.1000000000000001</v>
      </c>
      <c r="C584">
        <f t="shared" si="18"/>
        <v>1.1000000000000001</v>
      </c>
      <c r="F584">
        <v>2160</v>
      </c>
      <c r="G584">
        <v>77379</v>
      </c>
      <c r="H584">
        <v>0</v>
      </c>
      <c r="I584">
        <v>0</v>
      </c>
      <c r="J584">
        <v>0</v>
      </c>
      <c r="K584" t="s">
        <v>28</v>
      </c>
      <c r="L584" t="s">
        <v>255</v>
      </c>
      <c r="M584" t="s">
        <v>79</v>
      </c>
      <c r="N584" t="s">
        <v>80</v>
      </c>
      <c r="O584">
        <v>0</v>
      </c>
      <c r="P584">
        <v>-4.75</v>
      </c>
      <c r="Q584">
        <v>-3.5</v>
      </c>
      <c r="R584">
        <v>4.75</v>
      </c>
      <c r="S584">
        <v>3</v>
      </c>
      <c r="T584">
        <v>-13.5</v>
      </c>
      <c r="U584">
        <v>2.5499999999999998</v>
      </c>
      <c r="V584">
        <v>-6.75</v>
      </c>
      <c r="W584" t="str">
        <f t="shared" si="19"/>
        <v>g119,5</v>
      </c>
      <c r="X584" s="1" t="s">
        <v>318</v>
      </c>
      <c r="Y584" s="2" t="str">
        <f>IF(AND(ISBLANK(X584),OR(NOT(ISBLANK(Z584)),NOT(ISBLANK(AA584)))),#N/A,
IF(ISBLANK(X584),"",
IF(AND(NOT(ISERROR(VLOOKUP(X584,MonsterTable!$A:$B,MATCH(MonsterTable!$B$1,MonsterTable!$A$1:$B$1,0),0))),OR(ISBLANK(Z584),ISBLANK(AA584))),#N/A,
IFERROR(VLOOKUP(X584,MonsterTable!$A:$B,MATCH(MonsterTable!$B$1,MonsterTable!$A$1:$B$1,0),0),
IF(OR(NOT(ISBLANK(Z584)),ISBLANK(AA584)),#N/A,
IF(X584="empty","empty",
VLOOKUP(X584,MonsterGroupTable!$A:$A,1,0)))))))</f>
        <v>g119</v>
      </c>
      <c r="AA584">
        <v>5</v>
      </c>
      <c r="AF584" s="2" t="str">
        <f>IF(AND(ISBLANK(AE584),OR(NOT(ISBLANK(AG584)),NOT(ISBLANK(AH584)))),#N/A,
IF(ISBLANK(AE584),"",
IF(AND(NOT(ISERROR(VLOOKUP(AE584,MonsterTable!$A:$B,MATCH(MonsterTable!$B$1,MonsterTable!$A$1:$B$1,0),0))),OR(ISBLANK(AG584),ISBLANK(AH584))),#N/A,
IFERROR(VLOOKUP(AE584,MonsterTable!$A:$B,MATCH(MonsterTable!$B$1,MonsterTable!$A$1:$B$1,0),0),
IF(OR(NOT(ISBLANK(AG584)),ISBLANK(AH584)),#N/A,
IF(AE584="empty","empty",
VLOOKUP(AE584,MonsterGroupTable!$A:$A,1,0)))))))</f>
        <v/>
      </c>
      <c r="AM584" s="2" t="str">
        <f>IF(AND(ISBLANK(AL584),OR(NOT(ISBLANK(AN584)),NOT(ISBLANK(AO584)))),#N/A,
IF(ISBLANK(AL584),"",
IF(AND(NOT(ISERROR(VLOOKUP(AL584,MonsterTable!$A:$B,MATCH(MonsterTable!$B$1,MonsterTable!$A$1:$B$1,0),0))),OR(ISBLANK(AN584),ISBLANK(AO584))),#N/A,
IFERROR(VLOOKUP(AL584,MonsterTable!$A:$B,MATCH(MonsterTable!$B$1,MonsterTable!$A$1:$B$1,0),0),
IF(OR(NOT(ISBLANK(AN584)),ISBLANK(AO584)),#N/A,
IF(AL584="empty","empty",
VLOOKUP(AL584,MonsterGroupTable!$A:$A,1,0)))))))</f>
        <v/>
      </c>
      <c r="AT584" s="2" t="str">
        <f>IF(AND(ISBLANK(AS584),OR(NOT(ISBLANK(AU584)),NOT(ISBLANK(AV584)))),#N/A,
IF(ISBLANK(AS584),"",
IF(AND(NOT(ISERROR(VLOOKUP(AS584,MonsterTable!$A:$B,MATCH(MonsterTable!$B$1,MonsterTable!$A$1:$B$1,0),0))),OR(ISBLANK(AU584),ISBLANK(AV584))),#N/A,
IFERROR(VLOOKUP(AS584,MonsterTable!$A:$B,MATCH(MonsterTable!$B$1,MonsterTable!$A$1:$B$1,0),0),
IF(OR(NOT(ISBLANK(AU584)),ISBLANK(AV584)),#N/A,
IF(AS584="empty","empty",
VLOOKUP(AS584,MonsterGroupTable!$A:$A,1,0)))))))</f>
        <v/>
      </c>
      <c r="BA584" s="2" t="str">
        <f>IF(AND(ISBLANK(AZ584),OR(NOT(ISBLANK(BB584)),NOT(ISBLANK(BC584)))),#N/A,
IF(ISBLANK(AZ584),"",
IF(AND(NOT(ISERROR(VLOOKUP(AZ584,MonsterTable!$A:$B,MATCH(MonsterTable!$B$1,MonsterTable!$A$1:$B$1,0),0))),OR(ISBLANK(BB584),ISBLANK(BC584))),#N/A,
IFERROR(VLOOKUP(AZ584,MonsterTable!$A:$B,MATCH(MonsterTable!$B$1,MonsterTable!$A$1:$B$1,0),0),
IF(OR(NOT(ISBLANK(BB584)),ISBLANK(BC584)),#N/A,
IF(AZ584="empty","empty",
VLOOKUP(AZ584,MonsterGroupTable!$A:$A,1,0)))))))</f>
        <v/>
      </c>
      <c r="BH584" s="2" t="str">
        <f>IF(AND(ISBLANK(BG584),OR(NOT(ISBLANK(BI584)),NOT(ISBLANK(BJ584)))),#N/A,
IF(ISBLANK(BG584),"",
IF(AND(NOT(ISERROR(VLOOKUP(BG584,MonsterTable!$A:$B,MATCH(MonsterTable!$B$1,MonsterTable!$A$1:$B$1,0),0))),OR(ISBLANK(BI584),ISBLANK(BJ584))),#N/A,
IFERROR(VLOOKUP(BG584,MonsterTable!$A:$B,MATCH(MonsterTable!$B$1,MonsterTable!$A$1:$B$1,0),0),
IF(OR(NOT(ISBLANK(BI584)),ISBLANK(BJ584)),#N/A,
IF(BG584="empty","empty",
VLOOKUP(BG584,MonsterGroupTable!$A:$A,1,0)))))))</f>
        <v/>
      </c>
      <c r="BO584" s="2" t="str">
        <f>IF(AND(ISBLANK(BN584),OR(NOT(ISBLANK(BP584)),NOT(ISBLANK(BQ584)))),#N/A,
IF(ISBLANK(BN584),"",
IF(AND(NOT(ISERROR(VLOOKUP(BN584,MonsterTable!$A:$B,MATCH(MonsterTable!$B$1,MonsterTable!$A$1:$B$1,0),0))),OR(ISBLANK(BP584),ISBLANK(BQ584))),#N/A,
IFERROR(VLOOKUP(BN584,MonsterTable!$A:$B,MATCH(MonsterTable!$B$1,MonsterTable!$A$1:$B$1,0),0),
IF(OR(NOT(ISBLANK(BP584)),ISBLANK(BQ584)),#N/A,
IF(BN584="empty","empty",
VLOOKUP(BN584,MonsterGroupTable!$A:$A,1,0)))))))</f>
        <v/>
      </c>
      <c r="BV584" s="2" t="str">
        <f>IF(AND(ISBLANK(BU584),OR(NOT(ISBLANK(BW584)),NOT(ISBLANK(BX584)))),#N/A,
IF(ISBLANK(BU584),"",
IF(AND(NOT(ISERROR(VLOOKUP(BU584,MonsterTable!$A:$B,MATCH(MonsterTable!$B$1,MonsterTable!$A$1:$B$1,0),0))),OR(ISBLANK(BW584),ISBLANK(BX584))),#N/A,
IFERROR(VLOOKUP(BU584,MonsterTable!$A:$B,MATCH(MonsterTable!$B$1,MonsterTable!$A$1:$B$1,0),0),
IF(OR(NOT(ISBLANK(BW584)),ISBLANK(BX584)),#N/A,
IF(BU584="empty","empty",
VLOOKUP(BU584,MonsterGroupTable!$A:$A,1,0)))))))</f>
        <v/>
      </c>
      <c r="CC584" s="2" t="str">
        <f>IF(AND(ISBLANK(CB584),OR(NOT(ISBLANK(CD584)),NOT(ISBLANK(CE584)))),#N/A,
IF(ISBLANK(CB584),"",
IF(AND(NOT(ISERROR(VLOOKUP(CB584,MonsterTable!$A:$B,MATCH(MonsterTable!$B$1,MonsterTable!$A$1:$B$1,0),0))),OR(ISBLANK(CD584),ISBLANK(CE584))),#N/A,
IFERROR(VLOOKUP(CB584,MonsterTable!$A:$B,MATCH(MonsterTable!$B$1,MonsterTable!$A$1:$B$1,0),0),
IF(OR(NOT(ISBLANK(CD584)),ISBLANK(CE584)),#N/A,
IF(CB584="empty","empty",
VLOOKUP(CB584,MonsterGroupTable!$A:$A,1,0)))))))</f>
        <v/>
      </c>
      <c r="CJ584" s="2" t="str">
        <f>IF(AND(ISBLANK(CI584),OR(NOT(ISBLANK(CK584)),NOT(ISBLANK(CL584)))),#N/A,
IF(ISBLANK(CI584),"",
IF(AND(NOT(ISERROR(VLOOKUP(CI584,MonsterTable!$A:$B,MATCH(MonsterTable!$B$1,MonsterTable!$A$1:$B$1,0),0))),OR(ISBLANK(CK584),ISBLANK(CL584))),#N/A,
IFERROR(VLOOKUP(CI584,MonsterTable!$A:$B,MATCH(MonsterTable!$B$1,MonsterTable!$A$1:$B$1,0),0),
IF(OR(NOT(ISBLANK(CK584)),ISBLANK(CL584)),#N/A,
IF(CI584="empty","empty",
VLOOKUP(CI584,MonsterGroupTable!$A:$A,1,0)))))))</f>
        <v/>
      </c>
    </row>
    <row r="585" spans="1:88">
      <c r="A585">
        <v>10584</v>
      </c>
      <c r="B585">
        <f t="shared" si="18"/>
        <v>1.1000000000000001</v>
      </c>
      <c r="C585">
        <f t="shared" si="18"/>
        <v>1.1000000000000001</v>
      </c>
      <c r="F585">
        <v>2160</v>
      </c>
      <c r="G585">
        <v>77703</v>
      </c>
      <c r="H585">
        <v>0</v>
      </c>
      <c r="I585">
        <v>0</v>
      </c>
      <c r="J585">
        <v>0</v>
      </c>
      <c r="K585" t="s">
        <v>28</v>
      </c>
      <c r="L585" t="s">
        <v>255</v>
      </c>
      <c r="M585" t="s">
        <v>79</v>
      </c>
      <c r="N585" t="s">
        <v>80</v>
      </c>
      <c r="O585">
        <v>0</v>
      </c>
      <c r="P585">
        <v>-4.75</v>
      </c>
      <c r="Q585">
        <v>-3.5</v>
      </c>
      <c r="R585">
        <v>4.75</v>
      </c>
      <c r="S585">
        <v>3</v>
      </c>
      <c r="T585">
        <v>-13.5</v>
      </c>
      <c r="U585">
        <v>2.5499999999999998</v>
      </c>
      <c r="V585">
        <v>-6.75</v>
      </c>
      <c r="W585" t="str">
        <f t="shared" si="19"/>
        <v>g119,5</v>
      </c>
      <c r="X585" s="1" t="s">
        <v>318</v>
      </c>
      <c r="Y585" s="2" t="str">
        <f>IF(AND(ISBLANK(X585),OR(NOT(ISBLANK(Z585)),NOT(ISBLANK(AA585)))),#N/A,
IF(ISBLANK(X585),"",
IF(AND(NOT(ISERROR(VLOOKUP(X585,MonsterTable!$A:$B,MATCH(MonsterTable!$B$1,MonsterTable!$A$1:$B$1,0),0))),OR(ISBLANK(Z585),ISBLANK(AA585))),#N/A,
IFERROR(VLOOKUP(X585,MonsterTable!$A:$B,MATCH(MonsterTable!$B$1,MonsterTable!$A$1:$B$1,0),0),
IF(OR(NOT(ISBLANK(Z585)),ISBLANK(AA585)),#N/A,
IF(X585="empty","empty",
VLOOKUP(X585,MonsterGroupTable!$A:$A,1,0)))))))</f>
        <v>g119</v>
      </c>
      <c r="AA585">
        <v>5</v>
      </c>
      <c r="AF585" s="2" t="str">
        <f>IF(AND(ISBLANK(AE585),OR(NOT(ISBLANK(AG585)),NOT(ISBLANK(AH585)))),#N/A,
IF(ISBLANK(AE585),"",
IF(AND(NOT(ISERROR(VLOOKUP(AE585,MonsterTable!$A:$B,MATCH(MonsterTable!$B$1,MonsterTable!$A$1:$B$1,0),0))),OR(ISBLANK(AG585),ISBLANK(AH585))),#N/A,
IFERROR(VLOOKUP(AE585,MonsterTable!$A:$B,MATCH(MonsterTable!$B$1,MonsterTable!$A$1:$B$1,0),0),
IF(OR(NOT(ISBLANK(AG585)),ISBLANK(AH585)),#N/A,
IF(AE585="empty","empty",
VLOOKUP(AE585,MonsterGroupTable!$A:$A,1,0)))))))</f>
        <v/>
      </c>
      <c r="AM585" s="2" t="str">
        <f>IF(AND(ISBLANK(AL585),OR(NOT(ISBLANK(AN585)),NOT(ISBLANK(AO585)))),#N/A,
IF(ISBLANK(AL585),"",
IF(AND(NOT(ISERROR(VLOOKUP(AL585,MonsterTable!$A:$B,MATCH(MonsterTable!$B$1,MonsterTable!$A$1:$B$1,0),0))),OR(ISBLANK(AN585),ISBLANK(AO585))),#N/A,
IFERROR(VLOOKUP(AL585,MonsterTable!$A:$B,MATCH(MonsterTable!$B$1,MonsterTable!$A$1:$B$1,0),0),
IF(OR(NOT(ISBLANK(AN585)),ISBLANK(AO585)),#N/A,
IF(AL585="empty","empty",
VLOOKUP(AL585,MonsterGroupTable!$A:$A,1,0)))))))</f>
        <v/>
      </c>
      <c r="AT585" s="2" t="str">
        <f>IF(AND(ISBLANK(AS585),OR(NOT(ISBLANK(AU585)),NOT(ISBLANK(AV585)))),#N/A,
IF(ISBLANK(AS585),"",
IF(AND(NOT(ISERROR(VLOOKUP(AS585,MonsterTable!$A:$B,MATCH(MonsterTable!$B$1,MonsterTable!$A$1:$B$1,0),0))),OR(ISBLANK(AU585),ISBLANK(AV585))),#N/A,
IFERROR(VLOOKUP(AS585,MonsterTable!$A:$B,MATCH(MonsterTable!$B$1,MonsterTable!$A$1:$B$1,0),0),
IF(OR(NOT(ISBLANK(AU585)),ISBLANK(AV585)),#N/A,
IF(AS585="empty","empty",
VLOOKUP(AS585,MonsterGroupTable!$A:$A,1,0)))))))</f>
        <v/>
      </c>
      <c r="BA585" s="2" t="str">
        <f>IF(AND(ISBLANK(AZ585),OR(NOT(ISBLANK(BB585)),NOT(ISBLANK(BC585)))),#N/A,
IF(ISBLANK(AZ585),"",
IF(AND(NOT(ISERROR(VLOOKUP(AZ585,MonsterTable!$A:$B,MATCH(MonsterTable!$B$1,MonsterTable!$A$1:$B$1,0),0))),OR(ISBLANK(BB585),ISBLANK(BC585))),#N/A,
IFERROR(VLOOKUP(AZ585,MonsterTable!$A:$B,MATCH(MonsterTable!$B$1,MonsterTable!$A$1:$B$1,0),0),
IF(OR(NOT(ISBLANK(BB585)),ISBLANK(BC585)),#N/A,
IF(AZ585="empty","empty",
VLOOKUP(AZ585,MonsterGroupTable!$A:$A,1,0)))))))</f>
        <v/>
      </c>
      <c r="BH585" s="2" t="str">
        <f>IF(AND(ISBLANK(BG585),OR(NOT(ISBLANK(BI585)),NOT(ISBLANK(BJ585)))),#N/A,
IF(ISBLANK(BG585),"",
IF(AND(NOT(ISERROR(VLOOKUP(BG585,MonsterTable!$A:$B,MATCH(MonsterTable!$B$1,MonsterTable!$A$1:$B$1,0),0))),OR(ISBLANK(BI585),ISBLANK(BJ585))),#N/A,
IFERROR(VLOOKUP(BG585,MonsterTable!$A:$B,MATCH(MonsterTable!$B$1,MonsterTable!$A$1:$B$1,0),0),
IF(OR(NOT(ISBLANK(BI585)),ISBLANK(BJ585)),#N/A,
IF(BG585="empty","empty",
VLOOKUP(BG585,MonsterGroupTable!$A:$A,1,0)))))))</f>
        <v/>
      </c>
      <c r="BO585" s="2" t="str">
        <f>IF(AND(ISBLANK(BN585),OR(NOT(ISBLANK(BP585)),NOT(ISBLANK(BQ585)))),#N/A,
IF(ISBLANK(BN585),"",
IF(AND(NOT(ISERROR(VLOOKUP(BN585,MonsterTable!$A:$B,MATCH(MonsterTable!$B$1,MonsterTable!$A$1:$B$1,0),0))),OR(ISBLANK(BP585),ISBLANK(BQ585))),#N/A,
IFERROR(VLOOKUP(BN585,MonsterTable!$A:$B,MATCH(MonsterTable!$B$1,MonsterTable!$A$1:$B$1,0),0),
IF(OR(NOT(ISBLANK(BP585)),ISBLANK(BQ585)),#N/A,
IF(BN585="empty","empty",
VLOOKUP(BN585,MonsterGroupTable!$A:$A,1,0)))))))</f>
        <v/>
      </c>
      <c r="BV585" s="2" t="str">
        <f>IF(AND(ISBLANK(BU585),OR(NOT(ISBLANK(BW585)),NOT(ISBLANK(BX585)))),#N/A,
IF(ISBLANK(BU585),"",
IF(AND(NOT(ISERROR(VLOOKUP(BU585,MonsterTable!$A:$B,MATCH(MonsterTable!$B$1,MonsterTable!$A$1:$B$1,0),0))),OR(ISBLANK(BW585),ISBLANK(BX585))),#N/A,
IFERROR(VLOOKUP(BU585,MonsterTable!$A:$B,MATCH(MonsterTable!$B$1,MonsterTable!$A$1:$B$1,0),0),
IF(OR(NOT(ISBLANK(BW585)),ISBLANK(BX585)),#N/A,
IF(BU585="empty","empty",
VLOOKUP(BU585,MonsterGroupTable!$A:$A,1,0)))))))</f>
        <v/>
      </c>
      <c r="CC585" s="2" t="str">
        <f>IF(AND(ISBLANK(CB585),OR(NOT(ISBLANK(CD585)),NOT(ISBLANK(CE585)))),#N/A,
IF(ISBLANK(CB585),"",
IF(AND(NOT(ISERROR(VLOOKUP(CB585,MonsterTable!$A:$B,MATCH(MonsterTable!$B$1,MonsterTable!$A$1:$B$1,0),0))),OR(ISBLANK(CD585),ISBLANK(CE585))),#N/A,
IFERROR(VLOOKUP(CB585,MonsterTable!$A:$B,MATCH(MonsterTable!$B$1,MonsterTable!$A$1:$B$1,0),0),
IF(OR(NOT(ISBLANK(CD585)),ISBLANK(CE585)),#N/A,
IF(CB585="empty","empty",
VLOOKUP(CB585,MonsterGroupTable!$A:$A,1,0)))))))</f>
        <v/>
      </c>
      <c r="CJ585" s="2" t="str">
        <f>IF(AND(ISBLANK(CI585),OR(NOT(ISBLANK(CK585)),NOT(ISBLANK(CL585)))),#N/A,
IF(ISBLANK(CI585),"",
IF(AND(NOT(ISERROR(VLOOKUP(CI585,MonsterTable!$A:$B,MATCH(MonsterTable!$B$1,MonsterTable!$A$1:$B$1,0),0))),OR(ISBLANK(CK585),ISBLANK(CL585))),#N/A,
IFERROR(VLOOKUP(CI585,MonsterTable!$A:$B,MATCH(MonsterTable!$B$1,MonsterTable!$A$1:$B$1,0),0),
IF(OR(NOT(ISBLANK(CK585)),ISBLANK(CL585)),#N/A,
IF(CI585="empty","empty",
VLOOKUP(CI585,MonsterGroupTable!$A:$A,1,0)))))))</f>
        <v/>
      </c>
    </row>
    <row r="586" spans="1:88">
      <c r="A586">
        <v>10585</v>
      </c>
      <c r="B586">
        <f t="shared" si="18"/>
        <v>1.1000000000000001</v>
      </c>
      <c r="C586">
        <f t="shared" si="18"/>
        <v>1.1000000000000001</v>
      </c>
      <c r="F586">
        <v>2160</v>
      </c>
      <c r="G586">
        <v>78027</v>
      </c>
      <c r="H586">
        <v>0</v>
      </c>
      <c r="I586">
        <v>0</v>
      </c>
      <c r="J586">
        <v>0</v>
      </c>
      <c r="K586" t="s">
        <v>28</v>
      </c>
      <c r="L586" t="s">
        <v>255</v>
      </c>
      <c r="M586" t="s">
        <v>79</v>
      </c>
      <c r="N586" t="s">
        <v>80</v>
      </c>
      <c r="O586">
        <v>0</v>
      </c>
      <c r="P586">
        <v>-4.75</v>
      </c>
      <c r="Q586">
        <v>-3.5</v>
      </c>
      <c r="R586">
        <v>4.75</v>
      </c>
      <c r="S586">
        <v>3</v>
      </c>
      <c r="T586">
        <v>-13.5</v>
      </c>
      <c r="U586">
        <v>2.5499999999999998</v>
      </c>
      <c r="V586">
        <v>-6.75</v>
      </c>
      <c r="W586" t="str">
        <f t="shared" si="19"/>
        <v>g119,5</v>
      </c>
      <c r="X586" s="1" t="s">
        <v>318</v>
      </c>
      <c r="Y586" s="2" t="str">
        <f>IF(AND(ISBLANK(X586),OR(NOT(ISBLANK(Z586)),NOT(ISBLANK(AA586)))),#N/A,
IF(ISBLANK(X586),"",
IF(AND(NOT(ISERROR(VLOOKUP(X586,MonsterTable!$A:$B,MATCH(MonsterTable!$B$1,MonsterTable!$A$1:$B$1,0),0))),OR(ISBLANK(Z586),ISBLANK(AA586))),#N/A,
IFERROR(VLOOKUP(X586,MonsterTable!$A:$B,MATCH(MonsterTable!$B$1,MonsterTable!$A$1:$B$1,0),0),
IF(OR(NOT(ISBLANK(Z586)),ISBLANK(AA586)),#N/A,
IF(X586="empty","empty",
VLOOKUP(X586,MonsterGroupTable!$A:$A,1,0)))))))</f>
        <v>g119</v>
      </c>
      <c r="AA586">
        <v>5</v>
      </c>
      <c r="AF586" s="2" t="str">
        <f>IF(AND(ISBLANK(AE586),OR(NOT(ISBLANK(AG586)),NOT(ISBLANK(AH586)))),#N/A,
IF(ISBLANK(AE586),"",
IF(AND(NOT(ISERROR(VLOOKUP(AE586,MonsterTable!$A:$B,MATCH(MonsterTable!$B$1,MonsterTable!$A$1:$B$1,0),0))),OR(ISBLANK(AG586),ISBLANK(AH586))),#N/A,
IFERROR(VLOOKUP(AE586,MonsterTable!$A:$B,MATCH(MonsterTable!$B$1,MonsterTable!$A$1:$B$1,0),0),
IF(OR(NOT(ISBLANK(AG586)),ISBLANK(AH586)),#N/A,
IF(AE586="empty","empty",
VLOOKUP(AE586,MonsterGroupTable!$A:$A,1,0)))))))</f>
        <v/>
      </c>
      <c r="AM586" s="2" t="str">
        <f>IF(AND(ISBLANK(AL586),OR(NOT(ISBLANK(AN586)),NOT(ISBLANK(AO586)))),#N/A,
IF(ISBLANK(AL586),"",
IF(AND(NOT(ISERROR(VLOOKUP(AL586,MonsterTable!$A:$B,MATCH(MonsterTable!$B$1,MonsterTable!$A$1:$B$1,0),0))),OR(ISBLANK(AN586),ISBLANK(AO586))),#N/A,
IFERROR(VLOOKUP(AL586,MonsterTable!$A:$B,MATCH(MonsterTable!$B$1,MonsterTable!$A$1:$B$1,0),0),
IF(OR(NOT(ISBLANK(AN586)),ISBLANK(AO586)),#N/A,
IF(AL586="empty","empty",
VLOOKUP(AL586,MonsterGroupTable!$A:$A,1,0)))))))</f>
        <v/>
      </c>
      <c r="AT586" s="2" t="str">
        <f>IF(AND(ISBLANK(AS586),OR(NOT(ISBLANK(AU586)),NOT(ISBLANK(AV586)))),#N/A,
IF(ISBLANK(AS586),"",
IF(AND(NOT(ISERROR(VLOOKUP(AS586,MonsterTable!$A:$B,MATCH(MonsterTable!$B$1,MonsterTable!$A$1:$B$1,0),0))),OR(ISBLANK(AU586),ISBLANK(AV586))),#N/A,
IFERROR(VLOOKUP(AS586,MonsterTable!$A:$B,MATCH(MonsterTable!$B$1,MonsterTable!$A$1:$B$1,0),0),
IF(OR(NOT(ISBLANK(AU586)),ISBLANK(AV586)),#N/A,
IF(AS586="empty","empty",
VLOOKUP(AS586,MonsterGroupTable!$A:$A,1,0)))))))</f>
        <v/>
      </c>
      <c r="BA586" s="2" t="str">
        <f>IF(AND(ISBLANK(AZ586),OR(NOT(ISBLANK(BB586)),NOT(ISBLANK(BC586)))),#N/A,
IF(ISBLANK(AZ586),"",
IF(AND(NOT(ISERROR(VLOOKUP(AZ586,MonsterTable!$A:$B,MATCH(MonsterTable!$B$1,MonsterTable!$A$1:$B$1,0),0))),OR(ISBLANK(BB586),ISBLANK(BC586))),#N/A,
IFERROR(VLOOKUP(AZ586,MonsterTable!$A:$B,MATCH(MonsterTable!$B$1,MonsterTable!$A$1:$B$1,0),0),
IF(OR(NOT(ISBLANK(BB586)),ISBLANK(BC586)),#N/A,
IF(AZ586="empty","empty",
VLOOKUP(AZ586,MonsterGroupTable!$A:$A,1,0)))))))</f>
        <v/>
      </c>
      <c r="BH586" s="2" t="str">
        <f>IF(AND(ISBLANK(BG586),OR(NOT(ISBLANK(BI586)),NOT(ISBLANK(BJ586)))),#N/A,
IF(ISBLANK(BG586),"",
IF(AND(NOT(ISERROR(VLOOKUP(BG586,MonsterTable!$A:$B,MATCH(MonsterTable!$B$1,MonsterTable!$A$1:$B$1,0),0))),OR(ISBLANK(BI586),ISBLANK(BJ586))),#N/A,
IFERROR(VLOOKUP(BG586,MonsterTable!$A:$B,MATCH(MonsterTable!$B$1,MonsterTable!$A$1:$B$1,0),0),
IF(OR(NOT(ISBLANK(BI586)),ISBLANK(BJ586)),#N/A,
IF(BG586="empty","empty",
VLOOKUP(BG586,MonsterGroupTable!$A:$A,1,0)))))))</f>
        <v/>
      </c>
      <c r="BO586" s="2" t="str">
        <f>IF(AND(ISBLANK(BN586),OR(NOT(ISBLANK(BP586)),NOT(ISBLANK(BQ586)))),#N/A,
IF(ISBLANK(BN586),"",
IF(AND(NOT(ISERROR(VLOOKUP(BN586,MonsterTable!$A:$B,MATCH(MonsterTable!$B$1,MonsterTable!$A$1:$B$1,0),0))),OR(ISBLANK(BP586),ISBLANK(BQ586))),#N/A,
IFERROR(VLOOKUP(BN586,MonsterTable!$A:$B,MATCH(MonsterTable!$B$1,MonsterTable!$A$1:$B$1,0),0),
IF(OR(NOT(ISBLANK(BP586)),ISBLANK(BQ586)),#N/A,
IF(BN586="empty","empty",
VLOOKUP(BN586,MonsterGroupTable!$A:$A,1,0)))))))</f>
        <v/>
      </c>
      <c r="BV586" s="2" t="str">
        <f>IF(AND(ISBLANK(BU586),OR(NOT(ISBLANK(BW586)),NOT(ISBLANK(BX586)))),#N/A,
IF(ISBLANK(BU586),"",
IF(AND(NOT(ISERROR(VLOOKUP(BU586,MonsterTable!$A:$B,MATCH(MonsterTable!$B$1,MonsterTable!$A$1:$B$1,0),0))),OR(ISBLANK(BW586),ISBLANK(BX586))),#N/A,
IFERROR(VLOOKUP(BU586,MonsterTable!$A:$B,MATCH(MonsterTable!$B$1,MonsterTable!$A$1:$B$1,0),0),
IF(OR(NOT(ISBLANK(BW586)),ISBLANK(BX586)),#N/A,
IF(BU586="empty","empty",
VLOOKUP(BU586,MonsterGroupTable!$A:$A,1,0)))))))</f>
        <v/>
      </c>
      <c r="CC586" s="2" t="str">
        <f>IF(AND(ISBLANK(CB586),OR(NOT(ISBLANK(CD586)),NOT(ISBLANK(CE586)))),#N/A,
IF(ISBLANK(CB586),"",
IF(AND(NOT(ISERROR(VLOOKUP(CB586,MonsterTable!$A:$B,MATCH(MonsterTable!$B$1,MonsterTable!$A$1:$B$1,0),0))),OR(ISBLANK(CD586),ISBLANK(CE586))),#N/A,
IFERROR(VLOOKUP(CB586,MonsterTable!$A:$B,MATCH(MonsterTable!$B$1,MonsterTable!$A$1:$B$1,0),0),
IF(OR(NOT(ISBLANK(CD586)),ISBLANK(CE586)),#N/A,
IF(CB586="empty","empty",
VLOOKUP(CB586,MonsterGroupTable!$A:$A,1,0)))))))</f>
        <v/>
      </c>
      <c r="CJ586" s="2" t="str">
        <f>IF(AND(ISBLANK(CI586),OR(NOT(ISBLANK(CK586)),NOT(ISBLANK(CL586)))),#N/A,
IF(ISBLANK(CI586),"",
IF(AND(NOT(ISERROR(VLOOKUP(CI586,MonsterTable!$A:$B,MATCH(MonsterTable!$B$1,MonsterTable!$A$1:$B$1,0),0))),OR(ISBLANK(CK586),ISBLANK(CL586))),#N/A,
IFERROR(VLOOKUP(CI586,MonsterTable!$A:$B,MATCH(MonsterTable!$B$1,MonsterTable!$A$1:$B$1,0),0),
IF(OR(NOT(ISBLANK(CK586)),ISBLANK(CL586)),#N/A,
IF(CI586="empty","empty",
VLOOKUP(CI586,MonsterGroupTable!$A:$A,1,0)))))))</f>
        <v/>
      </c>
    </row>
    <row r="587" spans="1:88">
      <c r="A587">
        <v>10586</v>
      </c>
      <c r="B587">
        <f t="shared" si="18"/>
        <v>1.1000000000000001</v>
      </c>
      <c r="C587">
        <f t="shared" si="18"/>
        <v>1.1000000000000001</v>
      </c>
      <c r="F587">
        <v>2160</v>
      </c>
      <c r="G587">
        <v>78351</v>
      </c>
      <c r="H587">
        <v>0</v>
      </c>
      <c r="I587">
        <v>0</v>
      </c>
      <c r="J587">
        <v>0</v>
      </c>
      <c r="K587" t="s">
        <v>28</v>
      </c>
      <c r="L587" t="s">
        <v>255</v>
      </c>
      <c r="M587" t="s">
        <v>79</v>
      </c>
      <c r="N587" t="s">
        <v>80</v>
      </c>
      <c r="O587">
        <v>0</v>
      </c>
      <c r="P587">
        <v>-4.75</v>
      </c>
      <c r="Q587">
        <v>-3.5</v>
      </c>
      <c r="R587">
        <v>4.75</v>
      </c>
      <c r="S587">
        <v>3</v>
      </c>
      <c r="T587">
        <v>-13.5</v>
      </c>
      <c r="U587">
        <v>2.5499999999999998</v>
      </c>
      <c r="V587">
        <v>-6.75</v>
      </c>
      <c r="W587" t="str">
        <f t="shared" si="19"/>
        <v>g119,5</v>
      </c>
      <c r="X587" s="1" t="s">
        <v>318</v>
      </c>
      <c r="Y587" s="2" t="str">
        <f>IF(AND(ISBLANK(X587),OR(NOT(ISBLANK(Z587)),NOT(ISBLANK(AA587)))),#N/A,
IF(ISBLANK(X587),"",
IF(AND(NOT(ISERROR(VLOOKUP(X587,MonsterTable!$A:$B,MATCH(MonsterTable!$B$1,MonsterTable!$A$1:$B$1,0),0))),OR(ISBLANK(Z587),ISBLANK(AA587))),#N/A,
IFERROR(VLOOKUP(X587,MonsterTable!$A:$B,MATCH(MonsterTable!$B$1,MonsterTable!$A$1:$B$1,0),0),
IF(OR(NOT(ISBLANK(Z587)),ISBLANK(AA587)),#N/A,
IF(X587="empty","empty",
VLOOKUP(X587,MonsterGroupTable!$A:$A,1,0)))))))</f>
        <v>g119</v>
      </c>
      <c r="AA587">
        <v>5</v>
      </c>
      <c r="AF587" s="2" t="str">
        <f>IF(AND(ISBLANK(AE587),OR(NOT(ISBLANK(AG587)),NOT(ISBLANK(AH587)))),#N/A,
IF(ISBLANK(AE587),"",
IF(AND(NOT(ISERROR(VLOOKUP(AE587,MonsterTable!$A:$B,MATCH(MonsterTable!$B$1,MonsterTable!$A$1:$B$1,0),0))),OR(ISBLANK(AG587),ISBLANK(AH587))),#N/A,
IFERROR(VLOOKUP(AE587,MonsterTable!$A:$B,MATCH(MonsterTable!$B$1,MonsterTable!$A$1:$B$1,0),0),
IF(OR(NOT(ISBLANK(AG587)),ISBLANK(AH587)),#N/A,
IF(AE587="empty","empty",
VLOOKUP(AE587,MonsterGroupTable!$A:$A,1,0)))))))</f>
        <v/>
      </c>
      <c r="AM587" s="2" t="str">
        <f>IF(AND(ISBLANK(AL587),OR(NOT(ISBLANK(AN587)),NOT(ISBLANK(AO587)))),#N/A,
IF(ISBLANK(AL587),"",
IF(AND(NOT(ISERROR(VLOOKUP(AL587,MonsterTable!$A:$B,MATCH(MonsterTable!$B$1,MonsterTable!$A$1:$B$1,0),0))),OR(ISBLANK(AN587),ISBLANK(AO587))),#N/A,
IFERROR(VLOOKUP(AL587,MonsterTable!$A:$B,MATCH(MonsterTable!$B$1,MonsterTable!$A$1:$B$1,0),0),
IF(OR(NOT(ISBLANK(AN587)),ISBLANK(AO587)),#N/A,
IF(AL587="empty","empty",
VLOOKUP(AL587,MonsterGroupTable!$A:$A,1,0)))))))</f>
        <v/>
      </c>
      <c r="AT587" s="2" t="str">
        <f>IF(AND(ISBLANK(AS587),OR(NOT(ISBLANK(AU587)),NOT(ISBLANK(AV587)))),#N/A,
IF(ISBLANK(AS587),"",
IF(AND(NOT(ISERROR(VLOOKUP(AS587,MonsterTable!$A:$B,MATCH(MonsterTable!$B$1,MonsterTable!$A$1:$B$1,0),0))),OR(ISBLANK(AU587),ISBLANK(AV587))),#N/A,
IFERROR(VLOOKUP(AS587,MonsterTable!$A:$B,MATCH(MonsterTable!$B$1,MonsterTable!$A$1:$B$1,0),0),
IF(OR(NOT(ISBLANK(AU587)),ISBLANK(AV587)),#N/A,
IF(AS587="empty","empty",
VLOOKUP(AS587,MonsterGroupTable!$A:$A,1,0)))))))</f>
        <v/>
      </c>
      <c r="BA587" s="2" t="str">
        <f>IF(AND(ISBLANK(AZ587),OR(NOT(ISBLANK(BB587)),NOT(ISBLANK(BC587)))),#N/A,
IF(ISBLANK(AZ587),"",
IF(AND(NOT(ISERROR(VLOOKUP(AZ587,MonsterTable!$A:$B,MATCH(MonsterTable!$B$1,MonsterTable!$A$1:$B$1,0),0))),OR(ISBLANK(BB587),ISBLANK(BC587))),#N/A,
IFERROR(VLOOKUP(AZ587,MonsterTable!$A:$B,MATCH(MonsterTable!$B$1,MonsterTable!$A$1:$B$1,0),0),
IF(OR(NOT(ISBLANK(BB587)),ISBLANK(BC587)),#N/A,
IF(AZ587="empty","empty",
VLOOKUP(AZ587,MonsterGroupTable!$A:$A,1,0)))))))</f>
        <v/>
      </c>
      <c r="BH587" s="2" t="str">
        <f>IF(AND(ISBLANK(BG587),OR(NOT(ISBLANK(BI587)),NOT(ISBLANK(BJ587)))),#N/A,
IF(ISBLANK(BG587),"",
IF(AND(NOT(ISERROR(VLOOKUP(BG587,MonsterTable!$A:$B,MATCH(MonsterTable!$B$1,MonsterTable!$A$1:$B$1,0),0))),OR(ISBLANK(BI587),ISBLANK(BJ587))),#N/A,
IFERROR(VLOOKUP(BG587,MonsterTable!$A:$B,MATCH(MonsterTable!$B$1,MonsterTable!$A$1:$B$1,0),0),
IF(OR(NOT(ISBLANK(BI587)),ISBLANK(BJ587)),#N/A,
IF(BG587="empty","empty",
VLOOKUP(BG587,MonsterGroupTable!$A:$A,1,0)))))))</f>
        <v/>
      </c>
      <c r="BO587" s="2" t="str">
        <f>IF(AND(ISBLANK(BN587),OR(NOT(ISBLANK(BP587)),NOT(ISBLANK(BQ587)))),#N/A,
IF(ISBLANK(BN587),"",
IF(AND(NOT(ISERROR(VLOOKUP(BN587,MonsterTable!$A:$B,MATCH(MonsterTable!$B$1,MonsterTable!$A$1:$B$1,0),0))),OR(ISBLANK(BP587),ISBLANK(BQ587))),#N/A,
IFERROR(VLOOKUP(BN587,MonsterTable!$A:$B,MATCH(MonsterTable!$B$1,MonsterTable!$A$1:$B$1,0),0),
IF(OR(NOT(ISBLANK(BP587)),ISBLANK(BQ587)),#N/A,
IF(BN587="empty","empty",
VLOOKUP(BN587,MonsterGroupTable!$A:$A,1,0)))))))</f>
        <v/>
      </c>
      <c r="BV587" s="2" t="str">
        <f>IF(AND(ISBLANK(BU587),OR(NOT(ISBLANK(BW587)),NOT(ISBLANK(BX587)))),#N/A,
IF(ISBLANK(BU587),"",
IF(AND(NOT(ISERROR(VLOOKUP(BU587,MonsterTable!$A:$B,MATCH(MonsterTable!$B$1,MonsterTable!$A$1:$B$1,0),0))),OR(ISBLANK(BW587),ISBLANK(BX587))),#N/A,
IFERROR(VLOOKUP(BU587,MonsterTable!$A:$B,MATCH(MonsterTable!$B$1,MonsterTable!$A$1:$B$1,0),0),
IF(OR(NOT(ISBLANK(BW587)),ISBLANK(BX587)),#N/A,
IF(BU587="empty","empty",
VLOOKUP(BU587,MonsterGroupTable!$A:$A,1,0)))))))</f>
        <v/>
      </c>
      <c r="CC587" s="2" t="str">
        <f>IF(AND(ISBLANK(CB587),OR(NOT(ISBLANK(CD587)),NOT(ISBLANK(CE587)))),#N/A,
IF(ISBLANK(CB587),"",
IF(AND(NOT(ISERROR(VLOOKUP(CB587,MonsterTable!$A:$B,MATCH(MonsterTable!$B$1,MonsterTable!$A$1:$B$1,0),0))),OR(ISBLANK(CD587),ISBLANK(CE587))),#N/A,
IFERROR(VLOOKUP(CB587,MonsterTable!$A:$B,MATCH(MonsterTable!$B$1,MonsterTable!$A$1:$B$1,0),0),
IF(OR(NOT(ISBLANK(CD587)),ISBLANK(CE587)),#N/A,
IF(CB587="empty","empty",
VLOOKUP(CB587,MonsterGroupTable!$A:$A,1,0)))))))</f>
        <v/>
      </c>
      <c r="CJ587" s="2" t="str">
        <f>IF(AND(ISBLANK(CI587),OR(NOT(ISBLANK(CK587)),NOT(ISBLANK(CL587)))),#N/A,
IF(ISBLANK(CI587),"",
IF(AND(NOT(ISERROR(VLOOKUP(CI587,MonsterTable!$A:$B,MATCH(MonsterTable!$B$1,MonsterTable!$A$1:$B$1,0),0))),OR(ISBLANK(CK587),ISBLANK(CL587))),#N/A,
IFERROR(VLOOKUP(CI587,MonsterTable!$A:$B,MATCH(MonsterTable!$B$1,MonsterTable!$A$1:$B$1,0),0),
IF(OR(NOT(ISBLANK(CK587)),ISBLANK(CL587)),#N/A,
IF(CI587="empty","empty",
VLOOKUP(CI587,MonsterGroupTable!$A:$A,1,0)))))))</f>
        <v/>
      </c>
    </row>
    <row r="588" spans="1:88">
      <c r="A588">
        <v>10587</v>
      </c>
      <c r="B588">
        <f t="shared" si="18"/>
        <v>1.1000000000000001</v>
      </c>
      <c r="C588">
        <f t="shared" si="18"/>
        <v>1.1000000000000001</v>
      </c>
      <c r="F588">
        <v>2160</v>
      </c>
      <c r="G588">
        <v>78675</v>
      </c>
      <c r="H588">
        <v>0</v>
      </c>
      <c r="I588">
        <v>0</v>
      </c>
      <c r="J588">
        <v>0</v>
      </c>
      <c r="K588" t="s">
        <v>28</v>
      </c>
      <c r="L588" t="s">
        <v>255</v>
      </c>
      <c r="M588" t="s">
        <v>79</v>
      </c>
      <c r="N588" t="s">
        <v>80</v>
      </c>
      <c r="O588">
        <v>0</v>
      </c>
      <c r="P588">
        <v>-4.75</v>
      </c>
      <c r="Q588">
        <v>-3.5</v>
      </c>
      <c r="R588">
        <v>4.75</v>
      </c>
      <c r="S588">
        <v>3</v>
      </c>
      <c r="T588">
        <v>-13.5</v>
      </c>
      <c r="U588">
        <v>2.5499999999999998</v>
      </c>
      <c r="V588">
        <v>-6.75</v>
      </c>
      <c r="W588" t="str">
        <f t="shared" si="19"/>
        <v>g119,5</v>
      </c>
      <c r="X588" s="1" t="s">
        <v>318</v>
      </c>
      <c r="Y588" s="2" t="str">
        <f>IF(AND(ISBLANK(X588),OR(NOT(ISBLANK(Z588)),NOT(ISBLANK(AA588)))),#N/A,
IF(ISBLANK(X588),"",
IF(AND(NOT(ISERROR(VLOOKUP(X588,MonsterTable!$A:$B,MATCH(MonsterTable!$B$1,MonsterTable!$A$1:$B$1,0),0))),OR(ISBLANK(Z588),ISBLANK(AA588))),#N/A,
IFERROR(VLOOKUP(X588,MonsterTable!$A:$B,MATCH(MonsterTable!$B$1,MonsterTable!$A$1:$B$1,0),0),
IF(OR(NOT(ISBLANK(Z588)),ISBLANK(AA588)),#N/A,
IF(X588="empty","empty",
VLOOKUP(X588,MonsterGroupTable!$A:$A,1,0)))))))</f>
        <v>g119</v>
      </c>
      <c r="AA588">
        <v>5</v>
      </c>
      <c r="AF588" s="2" t="str">
        <f>IF(AND(ISBLANK(AE588),OR(NOT(ISBLANK(AG588)),NOT(ISBLANK(AH588)))),#N/A,
IF(ISBLANK(AE588),"",
IF(AND(NOT(ISERROR(VLOOKUP(AE588,MonsterTable!$A:$B,MATCH(MonsterTable!$B$1,MonsterTable!$A$1:$B$1,0),0))),OR(ISBLANK(AG588),ISBLANK(AH588))),#N/A,
IFERROR(VLOOKUP(AE588,MonsterTable!$A:$B,MATCH(MonsterTable!$B$1,MonsterTable!$A$1:$B$1,0),0),
IF(OR(NOT(ISBLANK(AG588)),ISBLANK(AH588)),#N/A,
IF(AE588="empty","empty",
VLOOKUP(AE588,MonsterGroupTable!$A:$A,1,0)))))))</f>
        <v/>
      </c>
      <c r="AM588" s="2" t="str">
        <f>IF(AND(ISBLANK(AL588),OR(NOT(ISBLANK(AN588)),NOT(ISBLANK(AO588)))),#N/A,
IF(ISBLANK(AL588),"",
IF(AND(NOT(ISERROR(VLOOKUP(AL588,MonsterTable!$A:$B,MATCH(MonsterTable!$B$1,MonsterTable!$A$1:$B$1,0),0))),OR(ISBLANK(AN588),ISBLANK(AO588))),#N/A,
IFERROR(VLOOKUP(AL588,MonsterTable!$A:$B,MATCH(MonsterTable!$B$1,MonsterTable!$A$1:$B$1,0),0),
IF(OR(NOT(ISBLANK(AN588)),ISBLANK(AO588)),#N/A,
IF(AL588="empty","empty",
VLOOKUP(AL588,MonsterGroupTable!$A:$A,1,0)))))))</f>
        <v/>
      </c>
      <c r="AT588" s="2" t="str">
        <f>IF(AND(ISBLANK(AS588),OR(NOT(ISBLANK(AU588)),NOT(ISBLANK(AV588)))),#N/A,
IF(ISBLANK(AS588),"",
IF(AND(NOT(ISERROR(VLOOKUP(AS588,MonsterTable!$A:$B,MATCH(MonsterTable!$B$1,MonsterTable!$A$1:$B$1,0),0))),OR(ISBLANK(AU588),ISBLANK(AV588))),#N/A,
IFERROR(VLOOKUP(AS588,MonsterTable!$A:$B,MATCH(MonsterTable!$B$1,MonsterTable!$A$1:$B$1,0),0),
IF(OR(NOT(ISBLANK(AU588)),ISBLANK(AV588)),#N/A,
IF(AS588="empty","empty",
VLOOKUP(AS588,MonsterGroupTable!$A:$A,1,0)))))))</f>
        <v/>
      </c>
      <c r="BA588" s="2" t="str">
        <f>IF(AND(ISBLANK(AZ588),OR(NOT(ISBLANK(BB588)),NOT(ISBLANK(BC588)))),#N/A,
IF(ISBLANK(AZ588),"",
IF(AND(NOT(ISERROR(VLOOKUP(AZ588,MonsterTable!$A:$B,MATCH(MonsterTable!$B$1,MonsterTable!$A$1:$B$1,0),0))),OR(ISBLANK(BB588),ISBLANK(BC588))),#N/A,
IFERROR(VLOOKUP(AZ588,MonsterTable!$A:$B,MATCH(MonsterTable!$B$1,MonsterTable!$A$1:$B$1,0),0),
IF(OR(NOT(ISBLANK(BB588)),ISBLANK(BC588)),#N/A,
IF(AZ588="empty","empty",
VLOOKUP(AZ588,MonsterGroupTable!$A:$A,1,0)))))))</f>
        <v/>
      </c>
      <c r="BH588" s="2" t="str">
        <f>IF(AND(ISBLANK(BG588),OR(NOT(ISBLANK(BI588)),NOT(ISBLANK(BJ588)))),#N/A,
IF(ISBLANK(BG588),"",
IF(AND(NOT(ISERROR(VLOOKUP(BG588,MonsterTable!$A:$B,MATCH(MonsterTable!$B$1,MonsterTable!$A$1:$B$1,0),0))),OR(ISBLANK(BI588),ISBLANK(BJ588))),#N/A,
IFERROR(VLOOKUP(BG588,MonsterTable!$A:$B,MATCH(MonsterTable!$B$1,MonsterTable!$A$1:$B$1,0),0),
IF(OR(NOT(ISBLANK(BI588)),ISBLANK(BJ588)),#N/A,
IF(BG588="empty","empty",
VLOOKUP(BG588,MonsterGroupTable!$A:$A,1,0)))))))</f>
        <v/>
      </c>
      <c r="BO588" s="2" t="str">
        <f>IF(AND(ISBLANK(BN588),OR(NOT(ISBLANK(BP588)),NOT(ISBLANK(BQ588)))),#N/A,
IF(ISBLANK(BN588),"",
IF(AND(NOT(ISERROR(VLOOKUP(BN588,MonsterTable!$A:$B,MATCH(MonsterTable!$B$1,MonsterTable!$A$1:$B$1,0),0))),OR(ISBLANK(BP588),ISBLANK(BQ588))),#N/A,
IFERROR(VLOOKUP(BN588,MonsterTable!$A:$B,MATCH(MonsterTable!$B$1,MonsterTable!$A$1:$B$1,0),0),
IF(OR(NOT(ISBLANK(BP588)),ISBLANK(BQ588)),#N/A,
IF(BN588="empty","empty",
VLOOKUP(BN588,MonsterGroupTable!$A:$A,1,0)))))))</f>
        <v/>
      </c>
      <c r="BV588" s="2" t="str">
        <f>IF(AND(ISBLANK(BU588),OR(NOT(ISBLANK(BW588)),NOT(ISBLANK(BX588)))),#N/A,
IF(ISBLANK(BU588),"",
IF(AND(NOT(ISERROR(VLOOKUP(BU588,MonsterTable!$A:$B,MATCH(MonsterTable!$B$1,MonsterTable!$A$1:$B$1,0),0))),OR(ISBLANK(BW588),ISBLANK(BX588))),#N/A,
IFERROR(VLOOKUP(BU588,MonsterTable!$A:$B,MATCH(MonsterTable!$B$1,MonsterTable!$A$1:$B$1,0),0),
IF(OR(NOT(ISBLANK(BW588)),ISBLANK(BX588)),#N/A,
IF(BU588="empty","empty",
VLOOKUP(BU588,MonsterGroupTable!$A:$A,1,0)))))))</f>
        <v/>
      </c>
      <c r="CC588" s="2" t="str">
        <f>IF(AND(ISBLANK(CB588),OR(NOT(ISBLANK(CD588)),NOT(ISBLANK(CE588)))),#N/A,
IF(ISBLANK(CB588),"",
IF(AND(NOT(ISERROR(VLOOKUP(CB588,MonsterTable!$A:$B,MATCH(MonsterTable!$B$1,MonsterTable!$A$1:$B$1,0),0))),OR(ISBLANK(CD588),ISBLANK(CE588))),#N/A,
IFERROR(VLOOKUP(CB588,MonsterTable!$A:$B,MATCH(MonsterTable!$B$1,MonsterTable!$A$1:$B$1,0),0),
IF(OR(NOT(ISBLANK(CD588)),ISBLANK(CE588)),#N/A,
IF(CB588="empty","empty",
VLOOKUP(CB588,MonsterGroupTable!$A:$A,1,0)))))))</f>
        <v/>
      </c>
      <c r="CJ588" s="2" t="str">
        <f>IF(AND(ISBLANK(CI588),OR(NOT(ISBLANK(CK588)),NOT(ISBLANK(CL588)))),#N/A,
IF(ISBLANK(CI588),"",
IF(AND(NOT(ISERROR(VLOOKUP(CI588,MonsterTable!$A:$B,MATCH(MonsterTable!$B$1,MonsterTable!$A$1:$B$1,0),0))),OR(ISBLANK(CK588),ISBLANK(CL588))),#N/A,
IFERROR(VLOOKUP(CI588,MonsterTable!$A:$B,MATCH(MonsterTable!$B$1,MonsterTable!$A$1:$B$1,0),0),
IF(OR(NOT(ISBLANK(CK588)),ISBLANK(CL588)),#N/A,
IF(CI588="empty","empty",
VLOOKUP(CI588,MonsterGroupTable!$A:$A,1,0)))))))</f>
        <v/>
      </c>
    </row>
    <row r="589" spans="1:88">
      <c r="A589">
        <v>10588</v>
      </c>
      <c r="B589">
        <f t="shared" si="18"/>
        <v>1.1000000000000001</v>
      </c>
      <c r="C589">
        <f t="shared" si="18"/>
        <v>1.1000000000000001</v>
      </c>
      <c r="F589">
        <v>2160</v>
      </c>
      <c r="G589">
        <v>78999</v>
      </c>
      <c r="H589">
        <v>0</v>
      </c>
      <c r="I589">
        <v>0</v>
      </c>
      <c r="J589">
        <v>0</v>
      </c>
      <c r="K589" t="s">
        <v>28</v>
      </c>
      <c r="L589" t="s">
        <v>255</v>
      </c>
      <c r="M589" t="s">
        <v>79</v>
      </c>
      <c r="N589" t="s">
        <v>80</v>
      </c>
      <c r="O589">
        <v>0</v>
      </c>
      <c r="P589">
        <v>-4.75</v>
      </c>
      <c r="Q589">
        <v>-3.5</v>
      </c>
      <c r="R589">
        <v>4.75</v>
      </c>
      <c r="S589">
        <v>3</v>
      </c>
      <c r="T589">
        <v>-13.5</v>
      </c>
      <c r="U589">
        <v>2.5499999999999998</v>
      </c>
      <c r="V589">
        <v>-6.75</v>
      </c>
      <c r="W589" t="str">
        <f t="shared" si="19"/>
        <v>g119,5</v>
      </c>
      <c r="X589" s="1" t="s">
        <v>318</v>
      </c>
      <c r="Y589" s="2" t="str">
        <f>IF(AND(ISBLANK(X589),OR(NOT(ISBLANK(Z589)),NOT(ISBLANK(AA589)))),#N/A,
IF(ISBLANK(X589),"",
IF(AND(NOT(ISERROR(VLOOKUP(X589,MonsterTable!$A:$B,MATCH(MonsterTable!$B$1,MonsterTable!$A$1:$B$1,0),0))),OR(ISBLANK(Z589),ISBLANK(AA589))),#N/A,
IFERROR(VLOOKUP(X589,MonsterTable!$A:$B,MATCH(MonsterTable!$B$1,MonsterTable!$A$1:$B$1,0),0),
IF(OR(NOT(ISBLANK(Z589)),ISBLANK(AA589)),#N/A,
IF(X589="empty","empty",
VLOOKUP(X589,MonsterGroupTable!$A:$A,1,0)))))))</f>
        <v>g119</v>
      </c>
      <c r="AA589">
        <v>5</v>
      </c>
      <c r="AF589" s="2" t="str">
        <f>IF(AND(ISBLANK(AE589),OR(NOT(ISBLANK(AG589)),NOT(ISBLANK(AH589)))),#N/A,
IF(ISBLANK(AE589),"",
IF(AND(NOT(ISERROR(VLOOKUP(AE589,MonsterTable!$A:$B,MATCH(MonsterTable!$B$1,MonsterTable!$A$1:$B$1,0),0))),OR(ISBLANK(AG589),ISBLANK(AH589))),#N/A,
IFERROR(VLOOKUP(AE589,MonsterTable!$A:$B,MATCH(MonsterTable!$B$1,MonsterTable!$A$1:$B$1,0),0),
IF(OR(NOT(ISBLANK(AG589)),ISBLANK(AH589)),#N/A,
IF(AE589="empty","empty",
VLOOKUP(AE589,MonsterGroupTable!$A:$A,1,0)))))))</f>
        <v/>
      </c>
      <c r="AM589" s="2" t="str">
        <f>IF(AND(ISBLANK(AL589),OR(NOT(ISBLANK(AN589)),NOT(ISBLANK(AO589)))),#N/A,
IF(ISBLANK(AL589),"",
IF(AND(NOT(ISERROR(VLOOKUP(AL589,MonsterTable!$A:$B,MATCH(MonsterTable!$B$1,MonsterTable!$A$1:$B$1,0),0))),OR(ISBLANK(AN589),ISBLANK(AO589))),#N/A,
IFERROR(VLOOKUP(AL589,MonsterTable!$A:$B,MATCH(MonsterTable!$B$1,MonsterTable!$A$1:$B$1,0),0),
IF(OR(NOT(ISBLANK(AN589)),ISBLANK(AO589)),#N/A,
IF(AL589="empty","empty",
VLOOKUP(AL589,MonsterGroupTable!$A:$A,1,0)))))))</f>
        <v/>
      </c>
      <c r="AT589" s="2" t="str">
        <f>IF(AND(ISBLANK(AS589),OR(NOT(ISBLANK(AU589)),NOT(ISBLANK(AV589)))),#N/A,
IF(ISBLANK(AS589),"",
IF(AND(NOT(ISERROR(VLOOKUP(AS589,MonsterTable!$A:$B,MATCH(MonsterTable!$B$1,MonsterTable!$A$1:$B$1,0),0))),OR(ISBLANK(AU589),ISBLANK(AV589))),#N/A,
IFERROR(VLOOKUP(AS589,MonsterTable!$A:$B,MATCH(MonsterTable!$B$1,MonsterTable!$A$1:$B$1,0),0),
IF(OR(NOT(ISBLANK(AU589)),ISBLANK(AV589)),#N/A,
IF(AS589="empty","empty",
VLOOKUP(AS589,MonsterGroupTable!$A:$A,1,0)))))))</f>
        <v/>
      </c>
      <c r="BA589" s="2" t="str">
        <f>IF(AND(ISBLANK(AZ589),OR(NOT(ISBLANK(BB589)),NOT(ISBLANK(BC589)))),#N/A,
IF(ISBLANK(AZ589),"",
IF(AND(NOT(ISERROR(VLOOKUP(AZ589,MonsterTable!$A:$B,MATCH(MonsterTable!$B$1,MonsterTable!$A$1:$B$1,0),0))),OR(ISBLANK(BB589),ISBLANK(BC589))),#N/A,
IFERROR(VLOOKUP(AZ589,MonsterTable!$A:$B,MATCH(MonsterTable!$B$1,MonsterTable!$A$1:$B$1,0),0),
IF(OR(NOT(ISBLANK(BB589)),ISBLANK(BC589)),#N/A,
IF(AZ589="empty","empty",
VLOOKUP(AZ589,MonsterGroupTable!$A:$A,1,0)))))))</f>
        <v/>
      </c>
      <c r="BH589" s="2" t="str">
        <f>IF(AND(ISBLANK(BG589),OR(NOT(ISBLANK(BI589)),NOT(ISBLANK(BJ589)))),#N/A,
IF(ISBLANK(BG589),"",
IF(AND(NOT(ISERROR(VLOOKUP(BG589,MonsterTable!$A:$B,MATCH(MonsterTable!$B$1,MonsterTable!$A$1:$B$1,0),0))),OR(ISBLANK(BI589),ISBLANK(BJ589))),#N/A,
IFERROR(VLOOKUP(BG589,MonsterTable!$A:$B,MATCH(MonsterTable!$B$1,MonsterTable!$A$1:$B$1,0),0),
IF(OR(NOT(ISBLANK(BI589)),ISBLANK(BJ589)),#N/A,
IF(BG589="empty","empty",
VLOOKUP(BG589,MonsterGroupTable!$A:$A,1,0)))))))</f>
        <v/>
      </c>
      <c r="BO589" s="2" t="str">
        <f>IF(AND(ISBLANK(BN589),OR(NOT(ISBLANK(BP589)),NOT(ISBLANK(BQ589)))),#N/A,
IF(ISBLANK(BN589),"",
IF(AND(NOT(ISERROR(VLOOKUP(BN589,MonsterTable!$A:$B,MATCH(MonsterTable!$B$1,MonsterTable!$A$1:$B$1,0),0))),OR(ISBLANK(BP589),ISBLANK(BQ589))),#N/A,
IFERROR(VLOOKUP(BN589,MonsterTable!$A:$B,MATCH(MonsterTable!$B$1,MonsterTable!$A$1:$B$1,0),0),
IF(OR(NOT(ISBLANK(BP589)),ISBLANK(BQ589)),#N/A,
IF(BN589="empty","empty",
VLOOKUP(BN589,MonsterGroupTable!$A:$A,1,0)))))))</f>
        <v/>
      </c>
      <c r="BV589" s="2" t="str">
        <f>IF(AND(ISBLANK(BU589),OR(NOT(ISBLANK(BW589)),NOT(ISBLANK(BX589)))),#N/A,
IF(ISBLANK(BU589),"",
IF(AND(NOT(ISERROR(VLOOKUP(BU589,MonsterTable!$A:$B,MATCH(MonsterTable!$B$1,MonsterTable!$A$1:$B$1,0),0))),OR(ISBLANK(BW589),ISBLANK(BX589))),#N/A,
IFERROR(VLOOKUP(BU589,MonsterTable!$A:$B,MATCH(MonsterTable!$B$1,MonsterTable!$A$1:$B$1,0),0),
IF(OR(NOT(ISBLANK(BW589)),ISBLANK(BX589)),#N/A,
IF(BU589="empty","empty",
VLOOKUP(BU589,MonsterGroupTable!$A:$A,1,0)))))))</f>
        <v/>
      </c>
      <c r="CC589" s="2" t="str">
        <f>IF(AND(ISBLANK(CB589),OR(NOT(ISBLANK(CD589)),NOT(ISBLANK(CE589)))),#N/A,
IF(ISBLANK(CB589),"",
IF(AND(NOT(ISERROR(VLOOKUP(CB589,MonsterTable!$A:$B,MATCH(MonsterTable!$B$1,MonsterTable!$A$1:$B$1,0),0))),OR(ISBLANK(CD589),ISBLANK(CE589))),#N/A,
IFERROR(VLOOKUP(CB589,MonsterTable!$A:$B,MATCH(MonsterTable!$B$1,MonsterTable!$A$1:$B$1,0),0),
IF(OR(NOT(ISBLANK(CD589)),ISBLANK(CE589)),#N/A,
IF(CB589="empty","empty",
VLOOKUP(CB589,MonsterGroupTable!$A:$A,1,0)))))))</f>
        <v/>
      </c>
      <c r="CJ589" s="2" t="str">
        <f>IF(AND(ISBLANK(CI589),OR(NOT(ISBLANK(CK589)),NOT(ISBLANK(CL589)))),#N/A,
IF(ISBLANK(CI589),"",
IF(AND(NOT(ISERROR(VLOOKUP(CI589,MonsterTable!$A:$B,MATCH(MonsterTable!$B$1,MonsterTable!$A$1:$B$1,0),0))),OR(ISBLANK(CK589),ISBLANK(CL589))),#N/A,
IFERROR(VLOOKUP(CI589,MonsterTable!$A:$B,MATCH(MonsterTable!$B$1,MonsterTable!$A$1:$B$1,0),0),
IF(OR(NOT(ISBLANK(CK589)),ISBLANK(CL589)),#N/A,
IF(CI589="empty","empty",
VLOOKUP(CI589,MonsterGroupTable!$A:$A,1,0)))))))</f>
        <v/>
      </c>
    </row>
    <row r="590" spans="1:88">
      <c r="A590">
        <v>10589</v>
      </c>
      <c r="B590">
        <f t="shared" si="18"/>
        <v>1.1000000000000001</v>
      </c>
      <c r="C590">
        <f t="shared" si="18"/>
        <v>1.1000000000000001</v>
      </c>
      <c r="F590">
        <v>2160</v>
      </c>
      <c r="G590">
        <v>79323</v>
      </c>
      <c r="H590">
        <v>0</v>
      </c>
      <c r="I590">
        <v>0</v>
      </c>
      <c r="J590">
        <v>0</v>
      </c>
      <c r="K590" t="s">
        <v>28</v>
      </c>
      <c r="L590" t="s">
        <v>255</v>
      </c>
      <c r="M590" t="s">
        <v>79</v>
      </c>
      <c r="N590" t="s">
        <v>80</v>
      </c>
      <c r="O590">
        <v>0</v>
      </c>
      <c r="P590">
        <v>-4.75</v>
      </c>
      <c r="Q590">
        <v>-3.5</v>
      </c>
      <c r="R590">
        <v>4.75</v>
      </c>
      <c r="S590">
        <v>3</v>
      </c>
      <c r="T590">
        <v>-13.5</v>
      </c>
      <c r="U590">
        <v>2.5499999999999998</v>
      </c>
      <c r="V590">
        <v>-6.75</v>
      </c>
      <c r="W590" t="str">
        <f t="shared" si="19"/>
        <v>g119,5</v>
      </c>
      <c r="X590" s="1" t="s">
        <v>318</v>
      </c>
      <c r="Y590" s="2" t="str">
        <f>IF(AND(ISBLANK(X590),OR(NOT(ISBLANK(Z590)),NOT(ISBLANK(AA590)))),#N/A,
IF(ISBLANK(X590),"",
IF(AND(NOT(ISERROR(VLOOKUP(X590,MonsterTable!$A:$B,MATCH(MonsterTable!$B$1,MonsterTable!$A$1:$B$1,0),0))),OR(ISBLANK(Z590),ISBLANK(AA590))),#N/A,
IFERROR(VLOOKUP(X590,MonsterTable!$A:$B,MATCH(MonsterTable!$B$1,MonsterTable!$A$1:$B$1,0),0),
IF(OR(NOT(ISBLANK(Z590)),ISBLANK(AA590)),#N/A,
IF(X590="empty","empty",
VLOOKUP(X590,MonsterGroupTable!$A:$A,1,0)))))))</f>
        <v>g119</v>
      </c>
      <c r="AA590">
        <v>5</v>
      </c>
      <c r="AF590" s="2" t="str">
        <f>IF(AND(ISBLANK(AE590),OR(NOT(ISBLANK(AG590)),NOT(ISBLANK(AH590)))),#N/A,
IF(ISBLANK(AE590),"",
IF(AND(NOT(ISERROR(VLOOKUP(AE590,MonsterTable!$A:$B,MATCH(MonsterTable!$B$1,MonsterTable!$A$1:$B$1,0),0))),OR(ISBLANK(AG590),ISBLANK(AH590))),#N/A,
IFERROR(VLOOKUP(AE590,MonsterTable!$A:$B,MATCH(MonsterTable!$B$1,MonsterTable!$A$1:$B$1,0),0),
IF(OR(NOT(ISBLANK(AG590)),ISBLANK(AH590)),#N/A,
IF(AE590="empty","empty",
VLOOKUP(AE590,MonsterGroupTable!$A:$A,1,0)))))))</f>
        <v/>
      </c>
      <c r="AM590" s="2" t="str">
        <f>IF(AND(ISBLANK(AL590),OR(NOT(ISBLANK(AN590)),NOT(ISBLANK(AO590)))),#N/A,
IF(ISBLANK(AL590),"",
IF(AND(NOT(ISERROR(VLOOKUP(AL590,MonsterTable!$A:$B,MATCH(MonsterTable!$B$1,MonsterTable!$A$1:$B$1,0),0))),OR(ISBLANK(AN590),ISBLANK(AO590))),#N/A,
IFERROR(VLOOKUP(AL590,MonsterTable!$A:$B,MATCH(MonsterTable!$B$1,MonsterTable!$A$1:$B$1,0),0),
IF(OR(NOT(ISBLANK(AN590)),ISBLANK(AO590)),#N/A,
IF(AL590="empty","empty",
VLOOKUP(AL590,MonsterGroupTable!$A:$A,1,0)))))))</f>
        <v/>
      </c>
      <c r="AT590" s="2" t="str">
        <f>IF(AND(ISBLANK(AS590),OR(NOT(ISBLANK(AU590)),NOT(ISBLANK(AV590)))),#N/A,
IF(ISBLANK(AS590),"",
IF(AND(NOT(ISERROR(VLOOKUP(AS590,MonsterTable!$A:$B,MATCH(MonsterTable!$B$1,MonsterTable!$A$1:$B$1,0),0))),OR(ISBLANK(AU590),ISBLANK(AV590))),#N/A,
IFERROR(VLOOKUP(AS590,MonsterTable!$A:$B,MATCH(MonsterTable!$B$1,MonsterTable!$A$1:$B$1,0),0),
IF(OR(NOT(ISBLANK(AU590)),ISBLANK(AV590)),#N/A,
IF(AS590="empty","empty",
VLOOKUP(AS590,MonsterGroupTable!$A:$A,1,0)))))))</f>
        <v/>
      </c>
      <c r="BA590" s="2" t="str">
        <f>IF(AND(ISBLANK(AZ590),OR(NOT(ISBLANK(BB590)),NOT(ISBLANK(BC590)))),#N/A,
IF(ISBLANK(AZ590),"",
IF(AND(NOT(ISERROR(VLOOKUP(AZ590,MonsterTable!$A:$B,MATCH(MonsterTable!$B$1,MonsterTable!$A$1:$B$1,0),0))),OR(ISBLANK(BB590),ISBLANK(BC590))),#N/A,
IFERROR(VLOOKUP(AZ590,MonsterTable!$A:$B,MATCH(MonsterTable!$B$1,MonsterTable!$A$1:$B$1,0),0),
IF(OR(NOT(ISBLANK(BB590)),ISBLANK(BC590)),#N/A,
IF(AZ590="empty","empty",
VLOOKUP(AZ590,MonsterGroupTable!$A:$A,1,0)))))))</f>
        <v/>
      </c>
      <c r="BH590" s="2" t="str">
        <f>IF(AND(ISBLANK(BG590),OR(NOT(ISBLANK(BI590)),NOT(ISBLANK(BJ590)))),#N/A,
IF(ISBLANK(BG590),"",
IF(AND(NOT(ISERROR(VLOOKUP(BG590,MonsterTable!$A:$B,MATCH(MonsterTable!$B$1,MonsterTable!$A$1:$B$1,0),0))),OR(ISBLANK(BI590),ISBLANK(BJ590))),#N/A,
IFERROR(VLOOKUP(BG590,MonsterTable!$A:$B,MATCH(MonsterTable!$B$1,MonsterTable!$A$1:$B$1,0),0),
IF(OR(NOT(ISBLANK(BI590)),ISBLANK(BJ590)),#N/A,
IF(BG590="empty","empty",
VLOOKUP(BG590,MonsterGroupTable!$A:$A,1,0)))))))</f>
        <v/>
      </c>
      <c r="BO590" s="2" t="str">
        <f>IF(AND(ISBLANK(BN590),OR(NOT(ISBLANK(BP590)),NOT(ISBLANK(BQ590)))),#N/A,
IF(ISBLANK(BN590),"",
IF(AND(NOT(ISERROR(VLOOKUP(BN590,MonsterTable!$A:$B,MATCH(MonsterTable!$B$1,MonsterTable!$A$1:$B$1,0),0))),OR(ISBLANK(BP590),ISBLANK(BQ590))),#N/A,
IFERROR(VLOOKUP(BN590,MonsterTable!$A:$B,MATCH(MonsterTable!$B$1,MonsterTable!$A$1:$B$1,0),0),
IF(OR(NOT(ISBLANK(BP590)),ISBLANK(BQ590)),#N/A,
IF(BN590="empty","empty",
VLOOKUP(BN590,MonsterGroupTable!$A:$A,1,0)))))))</f>
        <v/>
      </c>
      <c r="BV590" s="2" t="str">
        <f>IF(AND(ISBLANK(BU590),OR(NOT(ISBLANK(BW590)),NOT(ISBLANK(BX590)))),#N/A,
IF(ISBLANK(BU590),"",
IF(AND(NOT(ISERROR(VLOOKUP(BU590,MonsterTable!$A:$B,MATCH(MonsterTable!$B$1,MonsterTable!$A$1:$B$1,0),0))),OR(ISBLANK(BW590),ISBLANK(BX590))),#N/A,
IFERROR(VLOOKUP(BU590,MonsterTable!$A:$B,MATCH(MonsterTable!$B$1,MonsterTable!$A$1:$B$1,0),0),
IF(OR(NOT(ISBLANK(BW590)),ISBLANK(BX590)),#N/A,
IF(BU590="empty","empty",
VLOOKUP(BU590,MonsterGroupTable!$A:$A,1,0)))))))</f>
        <v/>
      </c>
      <c r="CC590" s="2" t="str">
        <f>IF(AND(ISBLANK(CB590),OR(NOT(ISBLANK(CD590)),NOT(ISBLANK(CE590)))),#N/A,
IF(ISBLANK(CB590),"",
IF(AND(NOT(ISERROR(VLOOKUP(CB590,MonsterTable!$A:$B,MATCH(MonsterTable!$B$1,MonsterTable!$A$1:$B$1,0),0))),OR(ISBLANK(CD590),ISBLANK(CE590))),#N/A,
IFERROR(VLOOKUP(CB590,MonsterTable!$A:$B,MATCH(MonsterTable!$B$1,MonsterTable!$A$1:$B$1,0),0),
IF(OR(NOT(ISBLANK(CD590)),ISBLANK(CE590)),#N/A,
IF(CB590="empty","empty",
VLOOKUP(CB590,MonsterGroupTable!$A:$A,1,0)))))))</f>
        <v/>
      </c>
      <c r="CJ590" s="2" t="str">
        <f>IF(AND(ISBLANK(CI590),OR(NOT(ISBLANK(CK590)),NOT(ISBLANK(CL590)))),#N/A,
IF(ISBLANK(CI590),"",
IF(AND(NOT(ISERROR(VLOOKUP(CI590,MonsterTable!$A:$B,MATCH(MonsterTable!$B$1,MonsterTable!$A$1:$B$1,0),0))),OR(ISBLANK(CK590),ISBLANK(CL590))),#N/A,
IFERROR(VLOOKUP(CI590,MonsterTable!$A:$B,MATCH(MonsterTable!$B$1,MonsterTable!$A$1:$B$1,0),0),
IF(OR(NOT(ISBLANK(CK590)),ISBLANK(CL590)),#N/A,
IF(CI590="empty","empty",
VLOOKUP(CI590,MonsterGroupTable!$A:$A,1,0)))))))</f>
        <v/>
      </c>
    </row>
    <row r="591" spans="1:88">
      <c r="A591">
        <v>10590</v>
      </c>
      <c r="B591">
        <f t="shared" si="18"/>
        <v>1.2</v>
      </c>
      <c r="C591">
        <f t="shared" si="18"/>
        <v>1.1000000000000001</v>
      </c>
      <c r="F591">
        <v>2160</v>
      </c>
      <c r="G591">
        <v>79647</v>
      </c>
      <c r="H591">
        <v>0</v>
      </c>
      <c r="I591">
        <v>0</v>
      </c>
      <c r="J591">
        <v>0</v>
      </c>
      <c r="K591" t="s">
        <v>28</v>
      </c>
      <c r="L591" t="s">
        <v>255</v>
      </c>
      <c r="M591" t="s">
        <v>79</v>
      </c>
      <c r="N591" t="s">
        <v>80</v>
      </c>
      <c r="O591">
        <v>0</v>
      </c>
      <c r="P591">
        <v>-4.75</v>
      </c>
      <c r="Q591">
        <v>-3.5</v>
      </c>
      <c r="R591">
        <v>4.75</v>
      </c>
      <c r="S591">
        <v>3</v>
      </c>
      <c r="T591">
        <v>-13.5</v>
      </c>
      <c r="U591">
        <v>2.5499999999999998</v>
      </c>
      <c r="V591">
        <v>-6.75</v>
      </c>
      <c r="W591" t="str">
        <f t="shared" si="19"/>
        <v>g119,5</v>
      </c>
      <c r="X591" s="1" t="s">
        <v>318</v>
      </c>
      <c r="Y591" s="2" t="str">
        <f>IF(AND(ISBLANK(X591),OR(NOT(ISBLANK(Z591)),NOT(ISBLANK(AA591)))),#N/A,
IF(ISBLANK(X591),"",
IF(AND(NOT(ISERROR(VLOOKUP(X591,MonsterTable!$A:$B,MATCH(MonsterTable!$B$1,MonsterTable!$A$1:$B$1,0),0))),OR(ISBLANK(Z591),ISBLANK(AA591))),#N/A,
IFERROR(VLOOKUP(X591,MonsterTable!$A:$B,MATCH(MonsterTable!$B$1,MonsterTable!$A$1:$B$1,0),0),
IF(OR(NOT(ISBLANK(Z591)),ISBLANK(AA591)),#N/A,
IF(X591="empty","empty",
VLOOKUP(X591,MonsterGroupTable!$A:$A,1,0)))))))</f>
        <v>g119</v>
      </c>
      <c r="AA591">
        <v>5</v>
      </c>
      <c r="AF591" s="2" t="str">
        <f>IF(AND(ISBLANK(AE591),OR(NOT(ISBLANK(AG591)),NOT(ISBLANK(AH591)))),#N/A,
IF(ISBLANK(AE591),"",
IF(AND(NOT(ISERROR(VLOOKUP(AE591,MonsterTable!$A:$B,MATCH(MonsterTable!$B$1,MonsterTable!$A$1:$B$1,0),0))),OR(ISBLANK(AG591),ISBLANK(AH591))),#N/A,
IFERROR(VLOOKUP(AE591,MonsterTable!$A:$B,MATCH(MonsterTable!$B$1,MonsterTable!$A$1:$B$1,0),0),
IF(OR(NOT(ISBLANK(AG591)),ISBLANK(AH591)),#N/A,
IF(AE591="empty","empty",
VLOOKUP(AE591,MonsterGroupTable!$A:$A,1,0)))))))</f>
        <v/>
      </c>
      <c r="AM591" s="2" t="str">
        <f>IF(AND(ISBLANK(AL591),OR(NOT(ISBLANK(AN591)),NOT(ISBLANK(AO591)))),#N/A,
IF(ISBLANK(AL591),"",
IF(AND(NOT(ISERROR(VLOOKUP(AL591,MonsterTable!$A:$B,MATCH(MonsterTable!$B$1,MonsterTable!$A$1:$B$1,0),0))),OR(ISBLANK(AN591),ISBLANK(AO591))),#N/A,
IFERROR(VLOOKUP(AL591,MonsterTable!$A:$B,MATCH(MonsterTable!$B$1,MonsterTable!$A$1:$B$1,0),0),
IF(OR(NOT(ISBLANK(AN591)),ISBLANK(AO591)),#N/A,
IF(AL591="empty","empty",
VLOOKUP(AL591,MonsterGroupTable!$A:$A,1,0)))))))</f>
        <v/>
      </c>
      <c r="AT591" s="2" t="str">
        <f>IF(AND(ISBLANK(AS591),OR(NOT(ISBLANK(AU591)),NOT(ISBLANK(AV591)))),#N/A,
IF(ISBLANK(AS591),"",
IF(AND(NOT(ISERROR(VLOOKUP(AS591,MonsterTable!$A:$B,MATCH(MonsterTable!$B$1,MonsterTable!$A$1:$B$1,0),0))),OR(ISBLANK(AU591),ISBLANK(AV591))),#N/A,
IFERROR(VLOOKUP(AS591,MonsterTable!$A:$B,MATCH(MonsterTable!$B$1,MonsterTable!$A$1:$B$1,0),0),
IF(OR(NOT(ISBLANK(AU591)),ISBLANK(AV591)),#N/A,
IF(AS591="empty","empty",
VLOOKUP(AS591,MonsterGroupTable!$A:$A,1,0)))))))</f>
        <v/>
      </c>
      <c r="BA591" s="2" t="str">
        <f>IF(AND(ISBLANK(AZ591),OR(NOT(ISBLANK(BB591)),NOT(ISBLANK(BC591)))),#N/A,
IF(ISBLANK(AZ591),"",
IF(AND(NOT(ISERROR(VLOOKUP(AZ591,MonsterTable!$A:$B,MATCH(MonsterTable!$B$1,MonsterTable!$A$1:$B$1,0),0))),OR(ISBLANK(BB591),ISBLANK(BC591))),#N/A,
IFERROR(VLOOKUP(AZ591,MonsterTable!$A:$B,MATCH(MonsterTable!$B$1,MonsterTable!$A$1:$B$1,0),0),
IF(OR(NOT(ISBLANK(BB591)),ISBLANK(BC591)),#N/A,
IF(AZ591="empty","empty",
VLOOKUP(AZ591,MonsterGroupTable!$A:$A,1,0)))))))</f>
        <v/>
      </c>
      <c r="BH591" s="2" t="str">
        <f>IF(AND(ISBLANK(BG591),OR(NOT(ISBLANK(BI591)),NOT(ISBLANK(BJ591)))),#N/A,
IF(ISBLANK(BG591),"",
IF(AND(NOT(ISERROR(VLOOKUP(BG591,MonsterTable!$A:$B,MATCH(MonsterTable!$B$1,MonsterTable!$A$1:$B$1,0),0))),OR(ISBLANK(BI591),ISBLANK(BJ591))),#N/A,
IFERROR(VLOOKUP(BG591,MonsterTable!$A:$B,MATCH(MonsterTable!$B$1,MonsterTable!$A$1:$B$1,0),0),
IF(OR(NOT(ISBLANK(BI591)),ISBLANK(BJ591)),#N/A,
IF(BG591="empty","empty",
VLOOKUP(BG591,MonsterGroupTable!$A:$A,1,0)))))))</f>
        <v/>
      </c>
      <c r="BO591" s="2" t="str">
        <f>IF(AND(ISBLANK(BN591),OR(NOT(ISBLANK(BP591)),NOT(ISBLANK(BQ591)))),#N/A,
IF(ISBLANK(BN591),"",
IF(AND(NOT(ISERROR(VLOOKUP(BN591,MonsterTable!$A:$B,MATCH(MonsterTable!$B$1,MonsterTable!$A$1:$B$1,0),0))),OR(ISBLANK(BP591),ISBLANK(BQ591))),#N/A,
IFERROR(VLOOKUP(BN591,MonsterTable!$A:$B,MATCH(MonsterTable!$B$1,MonsterTable!$A$1:$B$1,0),0),
IF(OR(NOT(ISBLANK(BP591)),ISBLANK(BQ591)),#N/A,
IF(BN591="empty","empty",
VLOOKUP(BN591,MonsterGroupTable!$A:$A,1,0)))))))</f>
        <v/>
      </c>
      <c r="BV591" s="2" t="str">
        <f>IF(AND(ISBLANK(BU591),OR(NOT(ISBLANK(BW591)),NOT(ISBLANK(BX591)))),#N/A,
IF(ISBLANK(BU591),"",
IF(AND(NOT(ISERROR(VLOOKUP(BU591,MonsterTable!$A:$B,MATCH(MonsterTable!$B$1,MonsterTable!$A$1:$B$1,0),0))),OR(ISBLANK(BW591),ISBLANK(BX591))),#N/A,
IFERROR(VLOOKUP(BU591,MonsterTable!$A:$B,MATCH(MonsterTable!$B$1,MonsterTable!$A$1:$B$1,0),0),
IF(OR(NOT(ISBLANK(BW591)),ISBLANK(BX591)),#N/A,
IF(BU591="empty","empty",
VLOOKUP(BU591,MonsterGroupTable!$A:$A,1,0)))))))</f>
        <v/>
      </c>
      <c r="CC591" s="2" t="str">
        <f>IF(AND(ISBLANK(CB591),OR(NOT(ISBLANK(CD591)),NOT(ISBLANK(CE591)))),#N/A,
IF(ISBLANK(CB591),"",
IF(AND(NOT(ISERROR(VLOOKUP(CB591,MonsterTable!$A:$B,MATCH(MonsterTable!$B$1,MonsterTable!$A$1:$B$1,0),0))),OR(ISBLANK(CD591),ISBLANK(CE591))),#N/A,
IFERROR(VLOOKUP(CB591,MonsterTable!$A:$B,MATCH(MonsterTable!$B$1,MonsterTable!$A$1:$B$1,0),0),
IF(OR(NOT(ISBLANK(CD591)),ISBLANK(CE591)),#N/A,
IF(CB591="empty","empty",
VLOOKUP(CB591,MonsterGroupTable!$A:$A,1,0)))))))</f>
        <v/>
      </c>
      <c r="CJ591" s="2" t="str">
        <f>IF(AND(ISBLANK(CI591),OR(NOT(ISBLANK(CK591)),NOT(ISBLANK(CL591)))),#N/A,
IF(ISBLANK(CI591),"",
IF(AND(NOT(ISERROR(VLOOKUP(CI591,MonsterTable!$A:$B,MATCH(MonsterTable!$B$1,MonsterTable!$A$1:$B$1,0),0))),OR(ISBLANK(CK591),ISBLANK(CL591))),#N/A,
IFERROR(VLOOKUP(CI591,MonsterTable!$A:$B,MATCH(MonsterTable!$B$1,MonsterTable!$A$1:$B$1,0),0),
IF(OR(NOT(ISBLANK(CK591)),ISBLANK(CL591)),#N/A,
IF(CI591="empty","empty",
VLOOKUP(CI591,MonsterGroupTable!$A:$A,1,0)))))))</f>
        <v/>
      </c>
    </row>
    <row r="592" spans="1:88">
      <c r="A592">
        <v>10591</v>
      </c>
      <c r="B592">
        <f t="shared" si="18"/>
        <v>1.1000000000000001</v>
      </c>
      <c r="C592">
        <f t="shared" si="18"/>
        <v>1.1000000000000001</v>
      </c>
      <c r="F592">
        <v>2160</v>
      </c>
      <c r="G592">
        <v>79971</v>
      </c>
      <c r="H592">
        <v>0</v>
      </c>
      <c r="I592">
        <v>0</v>
      </c>
      <c r="J592">
        <v>0</v>
      </c>
      <c r="K592" t="s">
        <v>28</v>
      </c>
      <c r="L592" t="s">
        <v>256</v>
      </c>
      <c r="M592" t="s">
        <v>79</v>
      </c>
      <c r="N592" t="s">
        <v>80</v>
      </c>
      <c r="O592">
        <v>0</v>
      </c>
      <c r="P592">
        <v>-4.75</v>
      </c>
      <c r="Q592">
        <v>-3.5</v>
      </c>
      <c r="R592">
        <v>4.75</v>
      </c>
      <c r="S592">
        <v>3</v>
      </c>
      <c r="T592">
        <v>-13.5</v>
      </c>
      <c r="U592">
        <v>2.5499999999999998</v>
      </c>
      <c r="V592">
        <v>-6.75</v>
      </c>
      <c r="W592" t="str">
        <f t="shared" si="19"/>
        <v>g120,5</v>
      </c>
      <c r="X592" s="1" t="s">
        <v>319</v>
      </c>
      <c r="Y592" s="2" t="str">
        <f>IF(AND(ISBLANK(X592),OR(NOT(ISBLANK(Z592)),NOT(ISBLANK(AA592)))),#N/A,
IF(ISBLANK(X592),"",
IF(AND(NOT(ISERROR(VLOOKUP(X592,MonsterTable!$A:$B,MATCH(MonsterTable!$B$1,MonsterTable!$A$1:$B$1,0),0))),OR(ISBLANK(Z592),ISBLANK(AA592))),#N/A,
IFERROR(VLOOKUP(X592,MonsterTable!$A:$B,MATCH(MonsterTable!$B$1,MonsterTable!$A$1:$B$1,0),0),
IF(OR(NOT(ISBLANK(Z592)),ISBLANK(AA592)),#N/A,
IF(X592="empty","empty",
VLOOKUP(X592,MonsterGroupTable!$A:$A,1,0)))))))</f>
        <v>g120</v>
      </c>
      <c r="AA592">
        <v>5</v>
      </c>
      <c r="AF592" s="2" t="str">
        <f>IF(AND(ISBLANK(AE592),OR(NOT(ISBLANK(AG592)),NOT(ISBLANK(AH592)))),#N/A,
IF(ISBLANK(AE592),"",
IF(AND(NOT(ISERROR(VLOOKUP(AE592,MonsterTable!$A:$B,MATCH(MonsterTable!$B$1,MonsterTable!$A$1:$B$1,0),0))),OR(ISBLANK(AG592),ISBLANK(AH592))),#N/A,
IFERROR(VLOOKUP(AE592,MonsterTable!$A:$B,MATCH(MonsterTable!$B$1,MonsterTable!$A$1:$B$1,0),0),
IF(OR(NOT(ISBLANK(AG592)),ISBLANK(AH592)),#N/A,
IF(AE592="empty","empty",
VLOOKUP(AE592,MonsterGroupTable!$A:$A,1,0)))))))</f>
        <v/>
      </c>
      <c r="AM592" s="2" t="str">
        <f>IF(AND(ISBLANK(AL592),OR(NOT(ISBLANK(AN592)),NOT(ISBLANK(AO592)))),#N/A,
IF(ISBLANK(AL592),"",
IF(AND(NOT(ISERROR(VLOOKUP(AL592,MonsterTable!$A:$B,MATCH(MonsterTable!$B$1,MonsterTable!$A$1:$B$1,0),0))),OR(ISBLANK(AN592),ISBLANK(AO592))),#N/A,
IFERROR(VLOOKUP(AL592,MonsterTable!$A:$B,MATCH(MonsterTable!$B$1,MonsterTable!$A$1:$B$1,0),0),
IF(OR(NOT(ISBLANK(AN592)),ISBLANK(AO592)),#N/A,
IF(AL592="empty","empty",
VLOOKUP(AL592,MonsterGroupTable!$A:$A,1,0)))))))</f>
        <v/>
      </c>
      <c r="AT592" s="2" t="str">
        <f>IF(AND(ISBLANK(AS592),OR(NOT(ISBLANK(AU592)),NOT(ISBLANK(AV592)))),#N/A,
IF(ISBLANK(AS592),"",
IF(AND(NOT(ISERROR(VLOOKUP(AS592,MonsterTable!$A:$B,MATCH(MonsterTable!$B$1,MonsterTable!$A$1:$B$1,0),0))),OR(ISBLANK(AU592),ISBLANK(AV592))),#N/A,
IFERROR(VLOOKUP(AS592,MonsterTable!$A:$B,MATCH(MonsterTable!$B$1,MonsterTable!$A$1:$B$1,0),0),
IF(OR(NOT(ISBLANK(AU592)),ISBLANK(AV592)),#N/A,
IF(AS592="empty","empty",
VLOOKUP(AS592,MonsterGroupTable!$A:$A,1,0)))))))</f>
        <v/>
      </c>
      <c r="BA592" s="2" t="str">
        <f>IF(AND(ISBLANK(AZ592),OR(NOT(ISBLANK(BB592)),NOT(ISBLANK(BC592)))),#N/A,
IF(ISBLANK(AZ592),"",
IF(AND(NOT(ISERROR(VLOOKUP(AZ592,MonsterTable!$A:$B,MATCH(MonsterTable!$B$1,MonsterTable!$A$1:$B$1,0),0))),OR(ISBLANK(BB592),ISBLANK(BC592))),#N/A,
IFERROR(VLOOKUP(AZ592,MonsterTable!$A:$B,MATCH(MonsterTable!$B$1,MonsterTable!$A$1:$B$1,0),0),
IF(OR(NOT(ISBLANK(BB592)),ISBLANK(BC592)),#N/A,
IF(AZ592="empty","empty",
VLOOKUP(AZ592,MonsterGroupTable!$A:$A,1,0)))))))</f>
        <v/>
      </c>
      <c r="BH592" s="2" t="str">
        <f>IF(AND(ISBLANK(BG592),OR(NOT(ISBLANK(BI592)),NOT(ISBLANK(BJ592)))),#N/A,
IF(ISBLANK(BG592),"",
IF(AND(NOT(ISERROR(VLOOKUP(BG592,MonsterTable!$A:$B,MATCH(MonsterTable!$B$1,MonsterTable!$A$1:$B$1,0),0))),OR(ISBLANK(BI592),ISBLANK(BJ592))),#N/A,
IFERROR(VLOOKUP(BG592,MonsterTable!$A:$B,MATCH(MonsterTable!$B$1,MonsterTable!$A$1:$B$1,0),0),
IF(OR(NOT(ISBLANK(BI592)),ISBLANK(BJ592)),#N/A,
IF(BG592="empty","empty",
VLOOKUP(BG592,MonsterGroupTable!$A:$A,1,0)))))))</f>
        <v/>
      </c>
      <c r="BO592" s="2" t="str">
        <f>IF(AND(ISBLANK(BN592),OR(NOT(ISBLANK(BP592)),NOT(ISBLANK(BQ592)))),#N/A,
IF(ISBLANK(BN592),"",
IF(AND(NOT(ISERROR(VLOOKUP(BN592,MonsterTable!$A:$B,MATCH(MonsterTable!$B$1,MonsterTable!$A$1:$B$1,0),0))),OR(ISBLANK(BP592),ISBLANK(BQ592))),#N/A,
IFERROR(VLOOKUP(BN592,MonsterTable!$A:$B,MATCH(MonsterTable!$B$1,MonsterTable!$A$1:$B$1,0),0),
IF(OR(NOT(ISBLANK(BP592)),ISBLANK(BQ592)),#N/A,
IF(BN592="empty","empty",
VLOOKUP(BN592,MonsterGroupTable!$A:$A,1,0)))))))</f>
        <v/>
      </c>
      <c r="BV592" s="2" t="str">
        <f>IF(AND(ISBLANK(BU592),OR(NOT(ISBLANK(BW592)),NOT(ISBLANK(BX592)))),#N/A,
IF(ISBLANK(BU592),"",
IF(AND(NOT(ISERROR(VLOOKUP(BU592,MonsterTable!$A:$B,MATCH(MonsterTable!$B$1,MonsterTable!$A$1:$B$1,0),0))),OR(ISBLANK(BW592),ISBLANK(BX592))),#N/A,
IFERROR(VLOOKUP(BU592,MonsterTable!$A:$B,MATCH(MonsterTable!$B$1,MonsterTable!$A$1:$B$1,0),0),
IF(OR(NOT(ISBLANK(BW592)),ISBLANK(BX592)),#N/A,
IF(BU592="empty","empty",
VLOOKUP(BU592,MonsterGroupTable!$A:$A,1,0)))))))</f>
        <v/>
      </c>
      <c r="CC592" s="2" t="str">
        <f>IF(AND(ISBLANK(CB592),OR(NOT(ISBLANK(CD592)),NOT(ISBLANK(CE592)))),#N/A,
IF(ISBLANK(CB592),"",
IF(AND(NOT(ISERROR(VLOOKUP(CB592,MonsterTable!$A:$B,MATCH(MonsterTable!$B$1,MonsterTable!$A$1:$B$1,0),0))),OR(ISBLANK(CD592),ISBLANK(CE592))),#N/A,
IFERROR(VLOOKUP(CB592,MonsterTable!$A:$B,MATCH(MonsterTable!$B$1,MonsterTable!$A$1:$B$1,0),0),
IF(OR(NOT(ISBLANK(CD592)),ISBLANK(CE592)),#N/A,
IF(CB592="empty","empty",
VLOOKUP(CB592,MonsterGroupTable!$A:$A,1,0)))))))</f>
        <v/>
      </c>
      <c r="CJ592" s="2" t="str">
        <f>IF(AND(ISBLANK(CI592),OR(NOT(ISBLANK(CK592)),NOT(ISBLANK(CL592)))),#N/A,
IF(ISBLANK(CI592),"",
IF(AND(NOT(ISERROR(VLOOKUP(CI592,MonsterTable!$A:$B,MATCH(MonsterTable!$B$1,MonsterTable!$A$1:$B$1,0),0))),OR(ISBLANK(CK592),ISBLANK(CL592))),#N/A,
IFERROR(VLOOKUP(CI592,MonsterTable!$A:$B,MATCH(MonsterTable!$B$1,MonsterTable!$A$1:$B$1,0),0),
IF(OR(NOT(ISBLANK(CK592)),ISBLANK(CL592)),#N/A,
IF(CI592="empty","empty",
VLOOKUP(CI592,MonsterGroupTable!$A:$A,1,0)))))))</f>
        <v/>
      </c>
    </row>
    <row r="593" spans="1:88">
      <c r="A593">
        <v>10592</v>
      </c>
      <c r="B593">
        <f t="shared" si="18"/>
        <v>1.1000000000000001</v>
      </c>
      <c r="C593">
        <f t="shared" si="18"/>
        <v>1.1000000000000001</v>
      </c>
      <c r="F593">
        <v>2160</v>
      </c>
      <c r="G593">
        <v>80295</v>
      </c>
      <c r="H593">
        <v>0</v>
      </c>
      <c r="I593">
        <v>0</v>
      </c>
      <c r="J593">
        <v>0</v>
      </c>
      <c r="K593" t="s">
        <v>28</v>
      </c>
      <c r="L593" t="s">
        <v>256</v>
      </c>
      <c r="M593" t="s">
        <v>79</v>
      </c>
      <c r="N593" t="s">
        <v>80</v>
      </c>
      <c r="O593">
        <v>0</v>
      </c>
      <c r="P593">
        <v>-4.75</v>
      </c>
      <c r="Q593">
        <v>-3.5</v>
      </c>
      <c r="R593">
        <v>4.75</v>
      </c>
      <c r="S593">
        <v>3</v>
      </c>
      <c r="T593">
        <v>-13.5</v>
      </c>
      <c r="U593">
        <v>2.5499999999999998</v>
      </c>
      <c r="V593">
        <v>-6.75</v>
      </c>
      <c r="W593" t="str">
        <f t="shared" si="19"/>
        <v>g120,5</v>
      </c>
      <c r="X593" s="1" t="s">
        <v>319</v>
      </c>
      <c r="Y593" s="2" t="str">
        <f>IF(AND(ISBLANK(X593),OR(NOT(ISBLANK(Z593)),NOT(ISBLANK(AA593)))),#N/A,
IF(ISBLANK(X593),"",
IF(AND(NOT(ISERROR(VLOOKUP(X593,MonsterTable!$A:$B,MATCH(MonsterTable!$B$1,MonsterTable!$A$1:$B$1,0),0))),OR(ISBLANK(Z593),ISBLANK(AA593))),#N/A,
IFERROR(VLOOKUP(X593,MonsterTable!$A:$B,MATCH(MonsterTable!$B$1,MonsterTable!$A$1:$B$1,0),0),
IF(OR(NOT(ISBLANK(Z593)),ISBLANK(AA593)),#N/A,
IF(X593="empty","empty",
VLOOKUP(X593,MonsterGroupTable!$A:$A,1,0)))))))</f>
        <v>g120</v>
      </c>
      <c r="AA593">
        <v>5</v>
      </c>
      <c r="AF593" s="2" t="str">
        <f>IF(AND(ISBLANK(AE593),OR(NOT(ISBLANK(AG593)),NOT(ISBLANK(AH593)))),#N/A,
IF(ISBLANK(AE593),"",
IF(AND(NOT(ISERROR(VLOOKUP(AE593,MonsterTable!$A:$B,MATCH(MonsterTable!$B$1,MonsterTable!$A$1:$B$1,0),0))),OR(ISBLANK(AG593),ISBLANK(AH593))),#N/A,
IFERROR(VLOOKUP(AE593,MonsterTable!$A:$B,MATCH(MonsterTable!$B$1,MonsterTable!$A$1:$B$1,0),0),
IF(OR(NOT(ISBLANK(AG593)),ISBLANK(AH593)),#N/A,
IF(AE593="empty","empty",
VLOOKUP(AE593,MonsterGroupTable!$A:$A,1,0)))))))</f>
        <v/>
      </c>
      <c r="AM593" s="2" t="str">
        <f>IF(AND(ISBLANK(AL593),OR(NOT(ISBLANK(AN593)),NOT(ISBLANK(AO593)))),#N/A,
IF(ISBLANK(AL593),"",
IF(AND(NOT(ISERROR(VLOOKUP(AL593,MonsterTable!$A:$B,MATCH(MonsterTable!$B$1,MonsterTable!$A$1:$B$1,0),0))),OR(ISBLANK(AN593),ISBLANK(AO593))),#N/A,
IFERROR(VLOOKUP(AL593,MonsterTable!$A:$B,MATCH(MonsterTable!$B$1,MonsterTable!$A$1:$B$1,0),0),
IF(OR(NOT(ISBLANK(AN593)),ISBLANK(AO593)),#N/A,
IF(AL593="empty","empty",
VLOOKUP(AL593,MonsterGroupTable!$A:$A,1,0)))))))</f>
        <v/>
      </c>
      <c r="AT593" s="2" t="str">
        <f>IF(AND(ISBLANK(AS593),OR(NOT(ISBLANK(AU593)),NOT(ISBLANK(AV593)))),#N/A,
IF(ISBLANK(AS593),"",
IF(AND(NOT(ISERROR(VLOOKUP(AS593,MonsterTable!$A:$B,MATCH(MonsterTable!$B$1,MonsterTable!$A$1:$B$1,0),0))),OR(ISBLANK(AU593),ISBLANK(AV593))),#N/A,
IFERROR(VLOOKUP(AS593,MonsterTable!$A:$B,MATCH(MonsterTable!$B$1,MonsterTable!$A$1:$B$1,0),0),
IF(OR(NOT(ISBLANK(AU593)),ISBLANK(AV593)),#N/A,
IF(AS593="empty","empty",
VLOOKUP(AS593,MonsterGroupTable!$A:$A,1,0)))))))</f>
        <v/>
      </c>
      <c r="BA593" s="2" t="str">
        <f>IF(AND(ISBLANK(AZ593),OR(NOT(ISBLANK(BB593)),NOT(ISBLANK(BC593)))),#N/A,
IF(ISBLANK(AZ593),"",
IF(AND(NOT(ISERROR(VLOOKUP(AZ593,MonsterTable!$A:$B,MATCH(MonsterTable!$B$1,MonsterTable!$A$1:$B$1,0),0))),OR(ISBLANK(BB593),ISBLANK(BC593))),#N/A,
IFERROR(VLOOKUP(AZ593,MonsterTable!$A:$B,MATCH(MonsterTable!$B$1,MonsterTable!$A$1:$B$1,0),0),
IF(OR(NOT(ISBLANK(BB593)),ISBLANK(BC593)),#N/A,
IF(AZ593="empty","empty",
VLOOKUP(AZ593,MonsterGroupTable!$A:$A,1,0)))))))</f>
        <v/>
      </c>
      <c r="BH593" s="2" t="str">
        <f>IF(AND(ISBLANK(BG593),OR(NOT(ISBLANK(BI593)),NOT(ISBLANK(BJ593)))),#N/A,
IF(ISBLANK(BG593),"",
IF(AND(NOT(ISERROR(VLOOKUP(BG593,MonsterTable!$A:$B,MATCH(MonsterTable!$B$1,MonsterTable!$A$1:$B$1,0),0))),OR(ISBLANK(BI593),ISBLANK(BJ593))),#N/A,
IFERROR(VLOOKUP(BG593,MonsterTable!$A:$B,MATCH(MonsterTable!$B$1,MonsterTable!$A$1:$B$1,0),0),
IF(OR(NOT(ISBLANK(BI593)),ISBLANK(BJ593)),#N/A,
IF(BG593="empty","empty",
VLOOKUP(BG593,MonsterGroupTable!$A:$A,1,0)))))))</f>
        <v/>
      </c>
      <c r="BO593" s="2" t="str">
        <f>IF(AND(ISBLANK(BN593),OR(NOT(ISBLANK(BP593)),NOT(ISBLANK(BQ593)))),#N/A,
IF(ISBLANK(BN593),"",
IF(AND(NOT(ISERROR(VLOOKUP(BN593,MonsterTable!$A:$B,MATCH(MonsterTable!$B$1,MonsterTable!$A$1:$B$1,0),0))),OR(ISBLANK(BP593),ISBLANK(BQ593))),#N/A,
IFERROR(VLOOKUP(BN593,MonsterTable!$A:$B,MATCH(MonsterTable!$B$1,MonsterTable!$A$1:$B$1,0),0),
IF(OR(NOT(ISBLANK(BP593)),ISBLANK(BQ593)),#N/A,
IF(BN593="empty","empty",
VLOOKUP(BN593,MonsterGroupTable!$A:$A,1,0)))))))</f>
        <v/>
      </c>
      <c r="BV593" s="2" t="str">
        <f>IF(AND(ISBLANK(BU593),OR(NOT(ISBLANK(BW593)),NOT(ISBLANK(BX593)))),#N/A,
IF(ISBLANK(BU593),"",
IF(AND(NOT(ISERROR(VLOOKUP(BU593,MonsterTable!$A:$B,MATCH(MonsterTable!$B$1,MonsterTable!$A$1:$B$1,0),0))),OR(ISBLANK(BW593),ISBLANK(BX593))),#N/A,
IFERROR(VLOOKUP(BU593,MonsterTable!$A:$B,MATCH(MonsterTable!$B$1,MonsterTable!$A$1:$B$1,0),0),
IF(OR(NOT(ISBLANK(BW593)),ISBLANK(BX593)),#N/A,
IF(BU593="empty","empty",
VLOOKUP(BU593,MonsterGroupTable!$A:$A,1,0)))))))</f>
        <v/>
      </c>
      <c r="CC593" s="2" t="str">
        <f>IF(AND(ISBLANK(CB593),OR(NOT(ISBLANK(CD593)),NOT(ISBLANK(CE593)))),#N/A,
IF(ISBLANK(CB593),"",
IF(AND(NOT(ISERROR(VLOOKUP(CB593,MonsterTable!$A:$B,MATCH(MonsterTable!$B$1,MonsterTable!$A$1:$B$1,0),0))),OR(ISBLANK(CD593),ISBLANK(CE593))),#N/A,
IFERROR(VLOOKUP(CB593,MonsterTable!$A:$B,MATCH(MonsterTable!$B$1,MonsterTable!$A$1:$B$1,0),0),
IF(OR(NOT(ISBLANK(CD593)),ISBLANK(CE593)),#N/A,
IF(CB593="empty","empty",
VLOOKUP(CB593,MonsterGroupTable!$A:$A,1,0)))))))</f>
        <v/>
      </c>
      <c r="CJ593" s="2" t="str">
        <f>IF(AND(ISBLANK(CI593),OR(NOT(ISBLANK(CK593)),NOT(ISBLANK(CL593)))),#N/A,
IF(ISBLANK(CI593),"",
IF(AND(NOT(ISERROR(VLOOKUP(CI593,MonsterTable!$A:$B,MATCH(MonsterTable!$B$1,MonsterTable!$A$1:$B$1,0),0))),OR(ISBLANK(CK593),ISBLANK(CL593))),#N/A,
IFERROR(VLOOKUP(CI593,MonsterTable!$A:$B,MATCH(MonsterTable!$B$1,MonsterTable!$A$1:$B$1,0),0),
IF(OR(NOT(ISBLANK(CK593)),ISBLANK(CL593)),#N/A,
IF(CI593="empty","empty",
VLOOKUP(CI593,MonsterGroupTable!$A:$A,1,0)))))))</f>
        <v/>
      </c>
    </row>
    <row r="594" spans="1:88">
      <c r="A594">
        <v>10593</v>
      </c>
      <c r="B594">
        <f t="shared" si="18"/>
        <v>1.1000000000000001</v>
      </c>
      <c r="C594">
        <f t="shared" si="18"/>
        <v>1.1000000000000001</v>
      </c>
      <c r="F594">
        <v>2160</v>
      </c>
      <c r="G594">
        <v>80619</v>
      </c>
      <c r="H594">
        <v>0</v>
      </c>
      <c r="I594">
        <v>0</v>
      </c>
      <c r="J594">
        <v>0</v>
      </c>
      <c r="K594" t="s">
        <v>28</v>
      </c>
      <c r="L594" t="s">
        <v>256</v>
      </c>
      <c r="M594" t="s">
        <v>79</v>
      </c>
      <c r="N594" t="s">
        <v>80</v>
      </c>
      <c r="O594">
        <v>0</v>
      </c>
      <c r="P594">
        <v>-4.75</v>
      </c>
      <c r="Q594">
        <v>-3.5</v>
      </c>
      <c r="R594">
        <v>4.75</v>
      </c>
      <c r="S594">
        <v>3</v>
      </c>
      <c r="T594">
        <v>-13.5</v>
      </c>
      <c r="U594">
        <v>2.5499999999999998</v>
      </c>
      <c r="V594">
        <v>-6.75</v>
      </c>
      <c r="W594" t="str">
        <f t="shared" si="19"/>
        <v>g120,5</v>
      </c>
      <c r="X594" s="1" t="s">
        <v>319</v>
      </c>
      <c r="Y594" s="2" t="str">
        <f>IF(AND(ISBLANK(X594),OR(NOT(ISBLANK(Z594)),NOT(ISBLANK(AA594)))),#N/A,
IF(ISBLANK(X594),"",
IF(AND(NOT(ISERROR(VLOOKUP(X594,MonsterTable!$A:$B,MATCH(MonsterTable!$B$1,MonsterTable!$A$1:$B$1,0),0))),OR(ISBLANK(Z594),ISBLANK(AA594))),#N/A,
IFERROR(VLOOKUP(X594,MonsterTable!$A:$B,MATCH(MonsterTable!$B$1,MonsterTable!$A$1:$B$1,0),0),
IF(OR(NOT(ISBLANK(Z594)),ISBLANK(AA594)),#N/A,
IF(X594="empty","empty",
VLOOKUP(X594,MonsterGroupTable!$A:$A,1,0)))))))</f>
        <v>g120</v>
      </c>
      <c r="AA594">
        <v>5</v>
      </c>
      <c r="AF594" s="2" t="str">
        <f>IF(AND(ISBLANK(AE594),OR(NOT(ISBLANK(AG594)),NOT(ISBLANK(AH594)))),#N/A,
IF(ISBLANK(AE594),"",
IF(AND(NOT(ISERROR(VLOOKUP(AE594,MonsterTable!$A:$B,MATCH(MonsterTable!$B$1,MonsterTable!$A$1:$B$1,0),0))),OR(ISBLANK(AG594),ISBLANK(AH594))),#N/A,
IFERROR(VLOOKUP(AE594,MonsterTable!$A:$B,MATCH(MonsterTable!$B$1,MonsterTable!$A$1:$B$1,0),0),
IF(OR(NOT(ISBLANK(AG594)),ISBLANK(AH594)),#N/A,
IF(AE594="empty","empty",
VLOOKUP(AE594,MonsterGroupTable!$A:$A,1,0)))))))</f>
        <v/>
      </c>
      <c r="AM594" s="2" t="str">
        <f>IF(AND(ISBLANK(AL594),OR(NOT(ISBLANK(AN594)),NOT(ISBLANK(AO594)))),#N/A,
IF(ISBLANK(AL594),"",
IF(AND(NOT(ISERROR(VLOOKUP(AL594,MonsterTable!$A:$B,MATCH(MonsterTable!$B$1,MonsterTable!$A$1:$B$1,0),0))),OR(ISBLANK(AN594),ISBLANK(AO594))),#N/A,
IFERROR(VLOOKUP(AL594,MonsterTable!$A:$B,MATCH(MonsterTable!$B$1,MonsterTable!$A$1:$B$1,0),0),
IF(OR(NOT(ISBLANK(AN594)),ISBLANK(AO594)),#N/A,
IF(AL594="empty","empty",
VLOOKUP(AL594,MonsterGroupTable!$A:$A,1,0)))))))</f>
        <v/>
      </c>
      <c r="AT594" s="2" t="str">
        <f>IF(AND(ISBLANK(AS594),OR(NOT(ISBLANK(AU594)),NOT(ISBLANK(AV594)))),#N/A,
IF(ISBLANK(AS594),"",
IF(AND(NOT(ISERROR(VLOOKUP(AS594,MonsterTable!$A:$B,MATCH(MonsterTable!$B$1,MonsterTable!$A$1:$B$1,0),0))),OR(ISBLANK(AU594),ISBLANK(AV594))),#N/A,
IFERROR(VLOOKUP(AS594,MonsterTable!$A:$B,MATCH(MonsterTable!$B$1,MonsterTable!$A$1:$B$1,0),0),
IF(OR(NOT(ISBLANK(AU594)),ISBLANK(AV594)),#N/A,
IF(AS594="empty","empty",
VLOOKUP(AS594,MonsterGroupTable!$A:$A,1,0)))))))</f>
        <v/>
      </c>
      <c r="BA594" s="2" t="str">
        <f>IF(AND(ISBLANK(AZ594),OR(NOT(ISBLANK(BB594)),NOT(ISBLANK(BC594)))),#N/A,
IF(ISBLANK(AZ594),"",
IF(AND(NOT(ISERROR(VLOOKUP(AZ594,MonsterTable!$A:$B,MATCH(MonsterTable!$B$1,MonsterTable!$A$1:$B$1,0),0))),OR(ISBLANK(BB594),ISBLANK(BC594))),#N/A,
IFERROR(VLOOKUP(AZ594,MonsterTable!$A:$B,MATCH(MonsterTable!$B$1,MonsterTable!$A$1:$B$1,0),0),
IF(OR(NOT(ISBLANK(BB594)),ISBLANK(BC594)),#N/A,
IF(AZ594="empty","empty",
VLOOKUP(AZ594,MonsterGroupTable!$A:$A,1,0)))))))</f>
        <v/>
      </c>
      <c r="BH594" s="2" t="str">
        <f>IF(AND(ISBLANK(BG594),OR(NOT(ISBLANK(BI594)),NOT(ISBLANK(BJ594)))),#N/A,
IF(ISBLANK(BG594),"",
IF(AND(NOT(ISERROR(VLOOKUP(BG594,MonsterTable!$A:$B,MATCH(MonsterTable!$B$1,MonsterTable!$A$1:$B$1,0),0))),OR(ISBLANK(BI594),ISBLANK(BJ594))),#N/A,
IFERROR(VLOOKUP(BG594,MonsterTable!$A:$B,MATCH(MonsterTable!$B$1,MonsterTable!$A$1:$B$1,0),0),
IF(OR(NOT(ISBLANK(BI594)),ISBLANK(BJ594)),#N/A,
IF(BG594="empty","empty",
VLOOKUP(BG594,MonsterGroupTable!$A:$A,1,0)))))))</f>
        <v/>
      </c>
      <c r="BO594" s="2" t="str">
        <f>IF(AND(ISBLANK(BN594),OR(NOT(ISBLANK(BP594)),NOT(ISBLANK(BQ594)))),#N/A,
IF(ISBLANK(BN594),"",
IF(AND(NOT(ISERROR(VLOOKUP(BN594,MonsterTable!$A:$B,MATCH(MonsterTable!$B$1,MonsterTable!$A$1:$B$1,0),0))),OR(ISBLANK(BP594),ISBLANK(BQ594))),#N/A,
IFERROR(VLOOKUP(BN594,MonsterTable!$A:$B,MATCH(MonsterTable!$B$1,MonsterTable!$A$1:$B$1,0),0),
IF(OR(NOT(ISBLANK(BP594)),ISBLANK(BQ594)),#N/A,
IF(BN594="empty","empty",
VLOOKUP(BN594,MonsterGroupTable!$A:$A,1,0)))))))</f>
        <v/>
      </c>
      <c r="BV594" s="2" t="str">
        <f>IF(AND(ISBLANK(BU594),OR(NOT(ISBLANK(BW594)),NOT(ISBLANK(BX594)))),#N/A,
IF(ISBLANK(BU594),"",
IF(AND(NOT(ISERROR(VLOOKUP(BU594,MonsterTable!$A:$B,MATCH(MonsterTable!$B$1,MonsterTable!$A$1:$B$1,0),0))),OR(ISBLANK(BW594),ISBLANK(BX594))),#N/A,
IFERROR(VLOOKUP(BU594,MonsterTable!$A:$B,MATCH(MonsterTable!$B$1,MonsterTable!$A$1:$B$1,0),0),
IF(OR(NOT(ISBLANK(BW594)),ISBLANK(BX594)),#N/A,
IF(BU594="empty","empty",
VLOOKUP(BU594,MonsterGroupTable!$A:$A,1,0)))))))</f>
        <v/>
      </c>
      <c r="CC594" s="2" t="str">
        <f>IF(AND(ISBLANK(CB594),OR(NOT(ISBLANK(CD594)),NOT(ISBLANK(CE594)))),#N/A,
IF(ISBLANK(CB594),"",
IF(AND(NOT(ISERROR(VLOOKUP(CB594,MonsterTable!$A:$B,MATCH(MonsterTable!$B$1,MonsterTable!$A$1:$B$1,0),0))),OR(ISBLANK(CD594),ISBLANK(CE594))),#N/A,
IFERROR(VLOOKUP(CB594,MonsterTable!$A:$B,MATCH(MonsterTable!$B$1,MonsterTable!$A$1:$B$1,0),0),
IF(OR(NOT(ISBLANK(CD594)),ISBLANK(CE594)),#N/A,
IF(CB594="empty","empty",
VLOOKUP(CB594,MonsterGroupTable!$A:$A,1,0)))))))</f>
        <v/>
      </c>
      <c r="CJ594" s="2" t="str">
        <f>IF(AND(ISBLANK(CI594),OR(NOT(ISBLANK(CK594)),NOT(ISBLANK(CL594)))),#N/A,
IF(ISBLANK(CI594),"",
IF(AND(NOT(ISERROR(VLOOKUP(CI594,MonsterTable!$A:$B,MATCH(MonsterTable!$B$1,MonsterTable!$A$1:$B$1,0),0))),OR(ISBLANK(CK594),ISBLANK(CL594))),#N/A,
IFERROR(VLOOKUP(CI594,MonsterTable!$A:$B,MATCH(MonsterTable!$B$1,MonsterTable!$A$1:$B$1,0),0),
IF(OR(NOT(ISBLANK(CK594)),ISBLANK(CL594)),#N/A,
IF(CI594="empty","empty",
VLOOKUP(CI594,MonsterGroupTable!$A:$A,1,0)))))))</f>
        <v/>
      </c>
    </row>
    <row r="595" spans="1:88">
      <c r="A595">
        <v>10594</v>
      </c>
      <c r="B595">
        <f t="shared" si="18"/>
        <v>1.1000000000000001</v>
      </c>
      <c r="C595">
        <f t="shared" si="18"/>
        <v>1.1000000000000001</v>
      </c>
      <c r="F595">
        <v>2160</v>
      </c>
      <c r="G595">
        <v>80943</v>
      </c>
      <c r="H595">
        <v>0</v>
      </c>
      <c r="I595">
        <v>0</v>
      </c>
      <c r="J595">
        <v>0</v>
      </c>
      <c r="K595" t="s">
        <v>28</v>
      </c>
      <c r="L595" t="s">
        <v>256</v>
      </c>
      <c r="M595" t="s">
        <v>79</v>
      </c>
      <c r="N595" t="s">
        <v>80</v>
      </c>
      <c r="O595">
        <v>0</v>
      </c>
      <c r="P595">
        <v>-4.75</v>
      </c>
      <c r="Q595">
        <v>-3.5</v>
      </c>
      <c r="R595">
        <v>4.75</v>
      </c>
      <c r="S595">
        <v>3</v>
      </c>
      <c r="T595">
        <v>-13.5</v>
      </c>
      <c r="U595">
        <v>2.5499999999999998</v>
      </c>
      <c r="V595">
        <v>-6.75</v>
      </c>
      <c r="W595" t="str">
        <f t="shared" si="19"/>
        <v>g120,5</v>
      </c>
      <c r="X595" s="1" t="s">
        <v>319</v>
      </c>
      <c r="Y595" s="2" t="str">
        <f>IF(AND(ISBLANK(X595),OR(NOT(ISBLANK(Z595)),NOT(ISBLANK(AA595)))),#N/A,
IF(ISBLANK(X595),"",
IF(AND(NOT(ISERROR(VLOOKUP(X595,MonsterTable!$A:$B,MATCH(MonsterTable!$B$1,MonsterTable!$A$1:$B$1,0),0))),OR(ISBLANK(Z595),ISBLANK(AA595))),#N/A,
IFERROR(VLOOKUP(X595,MonsterTable!$A:$B,MATCH(MonsterTable!$B$1,MonsterTable!$A$1:$B$1,0),0),
IF(OR(NOT(ISBLANK(Z595)),ISBLANK(AA595)),#N/A,
IF(X595="empty","empty",
VLOOKUP(X595,MonsterGroupTable!$A:$A,1,0)))))))</f>
        <v>g120</v>
      </c>
      <c r="AA595">
        <v>5</v>
      </c>
      <c r="AF595" s="2" t="str">
        <f>IF(AND(ISBLANK(AE595),OR(NOT(ISBLANK(AG595)),NOT(ISBLANK(AH595)))),#N/A,
IF(ISBLANK(AE595),"",
IF(AND(NOT(ISERROR(VLOOKUP(AE595,MonsterTable!$A:$B,MATCH(MonsterTable!$B$1,MonsterTable!$A$1:$B$1,0),0))),OR(ISBLANK(AG595),ISBLANK(AH595))),#N/A,
IFERROR(VLOOKUP(AE595,MonsterTable!$A:$B,MATCH(MonsterTable!$B$1,MonsterTable!$A$1:$B$1,0),0),
IF(OR(NOT(ISBLANK(AG595)),ISBLANK(AH595)),#N/A,
IF(AE595="empty","empty",
VLOOKUP(AE595,MonsterGroupTable!$A:$A,1,0)))))))</f>
        <v/>
      </c>
      <c r="AM595" s="2" t="str">
        <f>IF(AND(ISBLANK(AL595),OR(NOT(ISBLANK(AN595)),NOT(ISBLANK(AO595)))),#N/A,
IF(ISBLANK(AL595),"",
IF(AND(NOT(ISERROR(VLOOKUP(AL595,MonsterTable!$A:$B,MATCH(MonsterTable!$B$1,MonsterTable!$A$1:$B$1,0),0))),OR(ISBLANK(AN595),ISBLANK(AO595))),#N/A,
IFERROR(VLOOKUP(AL595,MonsterTable!$A:$B,MATCH(MonsterTable!$B$1,MonsterTable!$A$1:$B$1,0),0),
IF(OR(NOT(ISBLANK(AN595)),ISBLANK(AO595)),#N/A,
IF(AL595="empty","empty",
VLOOKUP(AL595,MonsterGroupTable!$A:$A,1,0)))))))</f>
        <v/>
      </c>
      <c r="AT595" s="2" t="str">
        <f>IF(AND(ISBLANK(AS595),OR(NOT(ISBLANK(AU595)),NOT(ISBLANK(AV595)))),#N/A,
IF(ISBLANK(AS595),"",
IF(AND(NOT(ISERROR(VLOOKUP(AS595,MonsterTable!$A:$B,MATCH(MonsterTable!$B$1,MonsterTable!$A$1:$B$1,0),0))),OR(ISBLANK(AU595),ISBLANK(AV595))),#N/A,
IFERROR(VLOOKUP(AS595,MonsterTable!$A:$B,MATCH(MonsterTable!$B$1,MonsterTable!$A$1:$B$1,0),0),
IF(OR(NOT(ISBLANK(AU595)),ISBLANK(AV595)),#N/A,
IF(AS595="empty","empty",
VLOOKUP(AS595,MonsterGroupTable!$A:$A,1,0)))))))</f>
        <v/>
      </c>
      <c r="BA595" s="2" t="str">
        <f>IF(AND(ISBLANK(AZ595),OR(NOT(ISBLANK(BB595)),NOT(ISBLANK(BC595)))),#N/A,
IF(ISBLANK(AZ595),"",
IF(AND(NOT(ISERROR(VLOOKUP(AZ595,MonsterTable!$A:$B,MATCH(MonsterTable!$B$1,MonsterTable!$A$1:$B$1,0),0))),OR(ISBLANK(BB595),ISBLANK(BC595))),#N/A,
IFERROR(VLOOKUP(AZ595,MonsterTable!$A:$B,MATCH(MonsterTable!$B$1,MonsterTable!$A$1:$B$1,0),0),
IF(OR(NOT(ISBLANK(BB595)),ISBLANK(BC595)),#N/A,
IF(AZ595="empty","empty",
VLOOKUP(AZ595,MonsterGroupTable!$A:$A,1,0)))))))</f>
        <v/>
      </c>
      <c r="BH595" s="2" t="str">
        <f>IF(AND(ISBLANK(BG595),OR(NOT(ISBLANK(BI595)),NOT(ISBLANK(BJ595)))),#N/A,
IF(ISBLANK(BG595),"",
IF(AND(NOT(ISERROR(VLOOKUP(BG595,MonsterTable!$A:$B,MATCH(MonsterTable!$B$1,MonsterTable!$A$1:$B$1,0),0))),OR(ISBLANK(BI595),ISBLANK(BJ595))),#N/A,
IFERROR(VLOOKUP(BG595,MonsterTable!$A:$B,MATCH(MonsterTable!$B$1,MonsterTable!$A$1:$B$1,0),0),
IF(OR(NOT(ISBLANK(BI595)),ISBLANK(BJ595)),#N/A,
IF(BG595="empty","empty",
VLOOKUP(BG595,MonsterGroupTable!$A:$A,1,0)))))))</f>
        <v/>
      </c>
      <c r="BO595" s="2" t="str">
        <f>IF(AND(ISBLANK(BN595),OR(NOT(ISBLANK(BP595)),NOT(ISBLANK(BQ595)))),#N/A,
IF(ISBLANK(BN595),"",
IF(AND(NOT(ISERROR(VLOOKUP(BN595,MonsterTable!$A:$B,MATCH(MonsterTable!$B$1,MonsterTable!$A$1:$B$1,0),0))),OR(ISBLANK(BP595),ISBLANK(BQ595))),#N/A,
IFERROR(VLOOKUP(BN595,MonsterTable!$A:$B,MATCH(MonsterTable!$B$1,MonsterTable!$A$1:$B$1,0),0),
IF(OR(NOT(ISBLANK(BP595)),ISBLANK(BQ595)),#N/A,
IF(BN595="empty","empty",
VLOOKUP(BN595,MonsterGroupTable!$A:$A,1,0)))))))</f>
        <v/>
      </c>
      <c r="BV595" s="2" t="str">
        <f>IF(AND(ISBLANK(BU595),OR(NOT(ISBLANK(BW595)),NOT(ISBLANK(BX595)))),#N/A,
IF(ISBLANK(BU595),"",
IF(AND(NOT(ISERROR(VLOOKUP(BU595,MonsterTable!$A:$B,MATCH(MonsterTable!$B$1,MonsterTable!$A$1:$B$1,0),0))),OR(ISBLANK(BW595),ISBLANK(BX595))),#N/A,
IFERROR(VLOOKUP(BU595,MonsterTable!$A:$B,MATCH(MonsterTable!$B$1,MonsterTable!$A$1:$B$1,0),0),
IF(OR(NOT(ISBLANK(BW595)),ISBLANK(BX595)),#N/A,
IF(BU595="empty","empty",
VLOOKUP(BU595,MonsterGroupTable!$A:$A,1,0)))))))</f>
        <v/>
      </c>
      <c r="CC595" s="2" t="str">
        <f>IF(AND(ISBLANK(CB595),OR(NOT(ISBLANK(CD595)),NOT(ISBLANK(CE595)))),#N/A,
IF(ISBLANK(CB595),"",
IF(AND(NOT(ISERROR(VLOOKUP(CB595,MonsterTable!$A:$B,MATCH(MonsterTable!$B$1,MonsterTable!$A$1:$B$1,0),0))),OR(ISBLANK(CD595),ISBLANK(CE595))),#N/A,
IFERROR(VLOOKUP(CB595,MonsterTable!$A:$B,MATCH(MonsterTable!$B$1,MonsterTable!$A$1:$B$1,0),0),
IF(OR(NOT(ISBLANK(CD595)),ISBLANK(CE595)),#N/A,
IF(CB595="empty","empty",
VLOOKUP(CB595,MonsterGroupTable!$A:$A,1,0)))))))</f>
        <v/>
      </c>
      <c r="CJ595" s="2" t="str">
        <f>IF(AND(ISBLANK(CI595),OR(NOT(ISBLANK(CK595)),NOT(ISBLANK(CL595)))),#N/A,
IF(ISBLANK(CI595),"",
IF(AND(NOT(ISERROR(VLOOKUP(CI595,MonsterTable!$A:$B,MATCH(MonsterTable!$B$1,MonsterTable!$A$1:$B$1,0),0))),OR(ISBLANK(CK595),ISBLANK(CL595))),#N/A,
IFERROR(VLOOKUP(CI595,MonsterTable!$A:$B,MATCH(MonsterTable!$B$1,MonsterTable!$A$1:$B$1,0),0),
IF(OR(NOT(ISBLANK(CK595)),ISBLANK(CL595)),#N/A,
IF(CI595="empty","empty",
VLOOKUP(CI595,MonsterGroupTable!$A:$A,1,0)))))))</f>
        <v/>
      </c>
    </row>
    <row r="596" spans="1:88">
      <c r="A596">
        <v>10595</v>
      </c>
      <c r="B596">
        <f t="shared" si="18"/>
        <v>1.1000000000000001</v>
      </c>
      <c r="C596">
        <f t="shared" si="18"/>
        <v>1.1000000000000001</v>
      </c>
      <c r="F596">
        <v>2160</v>
      </c>
      <c r="G596">
        <v>81267</v>
      </c>
      <c r="H596">
        <v>0</v>
      </c>
      <c r="I596">
        <v>0</v>
      </c>
      <c r="J596">
        <v>0</v>
      </c>
      <c r="K596" t="s">
        <v>28</v>
      </c>
      <c r="L596" t="s">
        <v>256</v>
      </c>
      <c r="M596" t="s">
        <v>79</v>
      </c>
      <c r="N596" t="s">
        <v>80</v>
      </c>
      <c r="O596">
        <v>0</v>
      </c>
      <c r="P596">
        <v>-4.75</v>
      </c>
      <c r="Q596">
        <v>-3.5</v>
      </c>
      <c r="R596">
        <v>4.75</v>
      </c>
      <c r="S596">
        <v>3</v>
      </c>
      <c r="T596">
        <v>-13.5</v>
      </c>
      <c r="U596">
        <v>2.5499999999999998</v>
      </c>
      <c r="V596">
        <v>-6.75</v>
      </c>
      <c r="W596" t="str">
        <f t="shared" si="19"/>
        <v>g120,5</v>
      </c>
      <c r="X596" s="1" t="s">
        <v>319</v>
      </c>
      <c r="Y596" s="2" t="str">
        <f>IF(AND(ISBLANK(X596),OR(NOT(ISBLANK(Z596)),NOT(ISBLANK(AA596)))),#N/A,
IF(ISBLANK(X596),"",
IF(AND(NOT(ISERROR(VLOOKUP(X596,MonsterTable!$A:$B,MATCH(MonsterTable!$B$1,MonsterTable!$A$1:$B$1,0),0))),OR(ISBLANK(Z596),ISBLANK(AA596))),#N/A,
IFERROR(VLOOKUP(X596,MonsterTable!$A:$B,MATCH(MonsterTable!$B$1,MonsterTable!$A$1:$B$1,0),0),
IF(OR(NOT(ISBLANK(Z596)),ISBLANK(AA596)),#N/A,
IF(X596="empty","empty",
VLOOKUP(X596,MonsterGroupTable!$A:$A,1,0)))))))</f>
        <v>g120</v>
      </c>
      <c r="AA596">
        <v>5</v>
      </c>
      <c r="AF596" s="2" t="str">
        <f>IF(AND(ISBLANK(AE596),OR(NOT(ISBLANK(AG596)),NOT(ISBLANK(AH596)))),#N/A,
IF(ISBLANK(AE596),"",
IF(AND(NOT(ISERROR(VLOOKUP(AE596,MonsterTable!$A:$B,MATCH(MonsterTable!$B$1,MonsterTable!$A$1:$B$1,0),0))),OR(ISBLANK(AG596),ISBLANK(AH596))),#N/A,
IFERROR(VLOOKUP(AE596,MonsterTable!$A:$B,MATCH(MonsterTable!$B$1,MonsterTable!$A$1:$B$1,0),0),
IF(OR(NOT(ISBLANK(AG596)),ISBLANK(AH596)),#N/A,
IF(AE596="empty","empty",
VLOOKUP(AE596,MonsterGroupTable!$A:$A,1,0)))))))</f>
        <v/>
      </c>
      <c r="AM596" s="2" t="str">
        <f>IF(AND(ISBLANK(AL596),OR(NOT(ISBLANK(AN596)),NOT(ISBLANK(AO596)))),#N/A,
IF(ISBLANK(AL596),"",
IF(AND(NOT(ISERROR(VLOOKUP(AL596,MonsterTable!$A:$B,MATCH(MonsterTable!$B$1,MonsterTable!$A$1:$B$1,0),0))),OR(ISBLANK(AN596),ISBLANK(AO596))),#N/A,
IFERROR(VLOOKUP(AL596,MonsterTable!$A:$B,MATCH(MonsterTable!$B$1,MonsterTable!$A$1:$B$1,0),0),
IF(OR(NOT(ISBLANK(AN596)),ISBLANK(AO596)),#N/A,
IF(AL596="empty","empty",
VLOOKUP(AL596,MonsterGroupTable!$A:$A,1,0)))))))</f>
        <v/>
      </c>
      <c r="AT596" s="2" t="str">
        <f>IF(AND(ISBLANK(AS596),OR(NOT(ISBLANK(AU596)),NOT(ISBLANK(AV596)))),#N/A,
IF(ISBLANK(AS596),"",
IF(AND(NOT(ISERROR(VLOOKUP(AS596,MonsterTable!$A:$B,MATCH(MonsterTable!$B$1,MonsterTable!$A$1:$B$1,0),0))),OR(ISBLANK(AU596),ISBLANK(AV596))),#N/A,
IFERROR(VLOOKUP(AS596,MonsterTable!$A:$B,MATCH(MonsterTable!$B$1,MonsterTable!$A$1:$B$1,0),0),
IF(OR(NOT(ISBLANK(AU596)),ISBLANK(AV596)),#N/A,
IF(AS596="empty","empty",
VLOOKUP(AS596,MonsterGroupTable!$A:$A,1,0)))))))</f>
        <v/>
      </c>
      <c r="BA596" s="2" t="str">
        <f>IF(AND(ISBLANK(AZ596),OR(NOT(ISBLANK(BB596)),NOT(ISBLANK(BC596)))),#N/A,
IF(ISBLANK(AZ596),"",
IF(AND(NOT(ISERROR(VLOOKUP(AZ596,MonsterTable!$A:$B,MATCH(MonsterTable!$B$1,MonsterTable!$A$1:$B$1,0),0))),OR(ISBLANK(BB596),ISBLANK(BC596))),#N/A,
IFERROR(VLOOKUP(AZ596,MonsterTable!$A:$B,MATCH(MonsterTable!$B$1,MonsterTable!$A$1:$B$1,0),0),
IF(OR(NOT(ISBLANK(BB596)),ISBLANK(BC596)),#N/A,
IF(AZ596="empty","empty",
VLOOKUP(AZ596,MonsterGroupTable!$A:$A,1,0)))))))</f>
        <v/>
      </c>
      <c r="BH596" s="2" t="str">
        <f>IF(AND(ISBLANK(BG596),OR(NOT(ISBLANK(BI596)),NOT(ISBLANK(BJ596)))),#N/A,
IF(ISBLANK(BG596),"",
IF(AND(NOT(ISERROR(VLOOKUP(BG596,MonsterTable!$A:$B,MATCH(MonsterTable!$B$1,MonsterTable!$A$1:$B$1,0),0))),OR(ISBLANK(BI596),ISBLANK(BJ596))),#N/A,
IFERROR(VLOOKUP(BG596,MonsterTable!$A:$B,MATCH(MonsterTable!$B$1,MonsterTable!$A$1:$B$1,0),0),
IF(OR(NOT(ISBLANK(BI596)),ISBLANK(BJ596)),#N/A,
IF(BG596="empty","empty",
VLOOKUP(BG596,MonsterGroupTable!$A:$A,1,0)))))))</f>
        <v/>
      </c>
      <c r="BO596" s="2" t="str">
        <f>IF(AND(ISBLANK(BN596),OR(NOT(ISBLANK(BP596)),NOT(ISBLANK(BQ596)))),#N/A,
IF(ISBLANK(BN596),"",
IF(AND(NOT(ISERROR(VLOOKUP(BN596,MonsterTable!$A:$B,MATCH(MonsterTable!$B$1,MonsterTable!$A$1:$B$1,0),0))),OR(ISBLANK(BP596),ISBLANK(BQ596))),#N/A,
IFERROR(VLOOKUP(BN596,MonsterTable!$A:$B,MATCH(MonsterTable!$B$1,MonsterTable!$A$1:$B$1,0),0),
IF(OR(NOT(ISBLANK(BP596)),ISBLANK(BQ596)),#N/A,
IF(BN596="empty","empty",
VLOOKUP(BN596,MonsterGroupTable!$A:$A,1,0)))))))</f>
        <v/>
      </c>
      <c r="BV596" s="2" t="str">
        <f>IF(AND(ISBLANK(BU596),OR(NOT(ISBLANK(BW596)),NOT(ISBLANK(BX596)))),#N/A,
IF(ISBLANK(BU596),"",
IF(AND(NOT(ISERROR(VLOOKUP(BU596,MonsterTable!$A:$B,MATCH(MonsterTable!$B$1,MonsterTable!$A$1:$B$1,0),0))),OR(ISBLANK(BW596),ISBLANK(BX596))),#N/A,
IFERROR(VLOOKUP(BU596,MonsterTable!$A:$B,MATCH(MonsterTable!$B$1,MonsterTable!$A$1:$B$1,0),0),
IF(OR(NOT(ISBLANK(BW596)),ISBLANK(BX596)),#N/A,
IF(BU596="empty","empty",
VLOOKUP(BU596,MonsterGroupTable!$A:$A,1,0)))))))</f>
        <v/>
      </c>
      <c r="CC596" s="2" t="str">
        <f>IF(AND(ISBLANK(CB596),OR(NOT(ISBLANK(CD596)),NOT(ISBLANK(CE596)))),#N/A,
IF(ISBLANK(CB596),"",
IF(AND(NOT(ISERROR(VLOOKUP(CB596,MonsterTable!$A:$B,MATCH(MonsterTable!$B$1,MonsterTable!$A$1:$B$1,0),0))),OR(ISBLANK(CD596),ISBLANK(CE596))),#N/A,
IFERROR(VLOOKUP(CB596,MonsterTable!$A:$B,MATCH(MonsterTable!$B$1,MonsterTable!$A$1:$B$1,0),0),
IF(OR(NOT(ISBLANK(CD596)),ISBLANK(CE596)),#N/A,
IF(CB596="empty","empty",
VLOOKUP(CB596,MonsterGroupTable!$A:$A,1,0)))))))</f>
        <v/>
      </c>
      <c r="CJ596" s="2" t="str">
        <f>IF(AND(ISBLANK(CI596),OR(NOT(ISBLANK(CK596)),NOT(ISBLANK(CL596)))),#N/A,
IF(ISBLANK(CI596),"",
IF(AND(NOT(ISERROR(VLOOKUP(CI596,MonsterTable!$A:$B,MATCH(MonsterTable!$B$1,MonsterTable!$A$1:$B$1,0),0))),OR(ISBLANK(CK596),ISBLANK(CL596))),#N/A,
IFERROR(VLOOKUP(CI596,MonsterTable!$A:$B,MATCH(MonsterTable!$B$1,MonsterTable!$A$1:$B$1,0),0),
IF(OR(NOT(ISBLANK(CK596)),ISBLANK(CL596)),#N/A,
IF(CI596="empty","empty",
VLOOKUP(CI596,MonsterGroupTable!$A:$A,1,0)))))))</f>
        <v/>
      </c>
    </row>
    <row r="597" spans="1:88">
      <c r="A597">
        <v>10596</v>
      </c>
      <c r="B597">
        <f t="shared" si="18"/>
        <v>1.1000000000000001</v>
      </c>
      <c r="C597">
        <f t="shared" si="18"/>
        <v>1.1000000000000001</v>
      </c>
      <c r="F597">
        <v>2160</v>
      </c>
      <c r="G597">
        <v>81591</v>
      </c>
      <c r="H597">
        <v>0</v>
      </c>
      <c r="I597">
        <v>0</v>
      </c>
      <c r="J597">
        <v>0</v>
      </c>
      <c r="K597" t="s">
        <v>28</v>
      </c>
      <c r="L597" t="s">
        <v>256</v>
      </c>
      <c r="M597" t="s">
        <v>79</v>
      </c>
      <c r="N597" t="s">
        <v>80</v>
      </c>
      <c r="O597">
        <v>0</v>
      </c>
      <c r="P597">
        <v>-4.75</v>
      </c>
      <c r="Q597">
        <v>-3.5</v>
      </c>
      <c r="R597">
        <v>4.75</v>
      </c>
      <c r="S597">
        <v>3</v>
      </c>
      <c r="T597">
        <v>-13.5</v>
      </c>
      <c r="U597">
        <v>2.5499999999999998</v>
      </c>
      <c r="V597">
        <v>-6.75</v>
      </c>
      <c r="W597" t="str">
        <f t="shared" si="19"/>
        <v>g120,5</v>
      </c>
      <c r="X597" s="1" t="s">
        <v>319</v>
      </c>
      <c r="Y597" s="2" t="str">
        <f>IF(AND(ISBLANK(X597),OR(NOT(ISBLANK(Z597)),NOT(ISBLANK(AA597)))),#N/A,
IF(ISBLANK(X597),"",
IF(AND(NOT(ISERROR(VLOOKUP(X597,MonsterTable!$A:$B,MATCH(MonsterTable!$B$1,MonsterTable!$A$1:$B$1,0),0))),OR(ISBLANK(Z597),ISBLANK(AA597))),#N/A,
IFERROR(VLOOKUP(X597,MonsterTable!$A:$B,MATCH(MonsterTable!$B$1,MonsterTable!$A$1:$B$1,0),0),
IF(OR(NOT(ISBLANK(Z597)),ISBLANK(AA597)),#N/A,
IF(X597="empty","empty",
VLOOKUP(X597,MonsterGroupTable!$A:$A,1,0)))))))</f>
        <v>g120</v>
      </c>
      <c r="AA597">
        <v>5</v>
      </c>
      <c r="AF597" s="2" t="str">
        <f>IF(AND(ISBLANK(AE597),OR(NOT(ISBLANK(AG597)),NOT(ISBLANK(AH597)))),#N/A,
IF(ISBLANK(AE597),"",
IF(AND(NOT(ISERROR(VLOOKUP(AE597,MonsterTable!$A:$B,MATCH(MonsterTable!$B$1,MonsterTable!$A$1:$B$1,0),0))),OR(ISBLANK(AG597),ISBLANK(AH597))),#N/A,
IFERROR(VLOOKUP(AE597,MonsterTable!$A:$B,MATCH(MonsterTable!$B$1,MonsterTable!$A$1:$B$1,0),0),
IF(OR(NOT(ISBLANK(AG597)),ISBLANK(AH597)),#N/A,
IF(AE597="empty","empty",
VLOOKUP(AE597,MonsterGroupTable!$A:$A,1,0)))))))</f>
        <v/>
      </c>
      <c r="AM597" s="2" t="str">
        <f>IF(AND(ISBLANK(AL597),OR(NOT(ISBLANK(AN597)),NOT(ISBLANK(AO597)))),#N/A,
IF(ISBLANK(AL597),"",
IF(AND(NOT(ISERROR(VLOOKUP(AL597,MonsterTable!$A:$B,MATCH(MonsterTable!$B$1,MonsterTable!$A$1:$B$1,0),0))),OR(ISBLANK(AN597),ISBLANK(AO597))),#N/A,
IFERROR(VLOOKUP(AL597,MonsterTable!$A:$B,MATCH(MonsterTable!$B$1,MonsterTable!$A$1:$B$1,0),0),
IF(OR(NOT(ISBLANK(AN597)),ISBLANK(AO597)),#N/A,
IF(AL597="empty","empty",
VLOOKUP(AL597,MonsterGroupTable!$A:$A,1,0)))))))</f>
        <v/>
      </c>
      <c r="AT597" s="2" t="str">
        <f>IF(AND(ISBLANK(AS597),OR(NOT(ISBLANK(AU597)),NOT(ISBLANK(AV597)))),#N/A,
IF(ISBLANK(AS597),"",
IF(AND(NOT(ISERROR(VLOOKUP(AS597,MonsterTable!$A:$B,MATCH(MonsterTable!$B$1,MonsterTable!$A$1:$B$1,0),0))),OR(ISBLANK(AU597),ISBLANK(AV597))),#N/A,
IFERROR(VLOOKUP(AS597,MonsterTable!$A:$B,MATCH(MonsterTable!$B$1,MonsterTable!$A$1:$B$1,0),0),
IF(OR(NOT(ISBLANK(AU597)),ISBLANK(AV597)),#N/A,
IF(AS597="empty","empty",
VLOOKUP(AS597,MonsterGroupTable!$A:$A,1,0)))))))</f>
        <v/>
      </c>
      <c r="BA597" s="2" t="str">
        <f>IF(AND(ISBLANK(AZ597),OR(NOT(ISBLANK(BB597)),NOT(ISBLANK(BC597)))),#N/A,
IF(ISBLANK(AZ597),"",
IF(AND(NOT(ISERROR(VLOOKUP(AZ597,MonsterTable!$A:$B,MATCH(MonsterTable!$B$1,MonsterTable!$A$1:$B$1,0),0))),OR(ISBLANK(BB597),ISBLANK(BC597))),#N/A,
IFERROR(VLOOKUP(AZ597,MonsterTable!$A:$B,MATCH(MonsterTable!$B$1,MonsterTable!$A$1:$B$1,0),0),
IF(OR(NOT(ISBLANK(BB597)),ISBLANK(BC597)),#N/A,
IF(AZ597="empty","empty",
VLOOKUP(AZ597,MonsterGroupTable!$A:$A,1,0)))))))</f>
        <v/>
      </c>
      <c r="BH597" s="2" t="str">
        <f>IF(AND(ISBLANK(BG597),OR(NOT(ISBLANK(BI597)),NOT(ISBLANK(BJ597)))),#N/A,
IF(ISBLANK(BG597),"",
IF(AND(NOT(ISERROR(VLOOKUP(BG597,MonsterTable!$A:$B,MATCH(MonsterTable!$B$1,MonsterTable!$A$1:$B$1,0),0))),OR(ISBLANK(BI597),ISBLANK(BJ597))),#N/A,
IFERROR(VLOOKUP(BG597,MonsterTable!$A:$B,MATCH(MonsterTable!$B$1,MonsterTable!$A$1:$B$1,0),0),
IF(OR(NOT(ISBLANK(BI597)),ISBLANK(BJ597)),#N/A,
IF(BG597="empty","empty",
VLOOKUP(BG597,MonsterGroupTable!$A:$A,1,0)))))))</f>
        <v/>
      </c>
      <c r="BO597" s="2" t="str">
        <f>IF(AND(ISBLANK(BN597),OR(NOT(ISBLANK(BP597)),NOT(ISBLANK(BQ597)))),#N/A,
IF(ISBLANK(BN597),"",
IF(AND(NOT(ISERROR(VLOOKUP(BN597,MonsterTable!$A:$B,MATCH(MonsterTable!$B$1,MonsterTable!$A$1:$B$1,0),0))),OR(ISBLANK(BP597),ISBLANK(BQ597))),#N/A,
IFERROR(VLOOKUP(BN597,MonsterTable!$A:$B,MATCH(MonsterTable!$B$1,MonsterTable!$A$1:$B$1,0),0),
IF(OR(NOT(ISBLANK(BP597)),ISBLANK(BQ597)),#N/A,
IF(BN597="empty","empty",
VLOOKUP(BN597,MonsterGroupTable!$A:$A,1,0)))))))</f>
        <v/>
      </c>
      <c r="BV597" s="2" t="str">
        <f>IF(AND(ISBLANK(BU597),OR(NOT(ISBLANK(BW597)),NOT(ISBLANK(BX597)))),#N/A,
IF(ISBLANK(BU597),"",
IF(AND(NOT(ISERROR(VLOOKUP(BU597,MonsterTable!$A:$B,MATCH(MonsterTable!$B$1,MonsterTable!$A$1:$B$1,0),0))),OR(ISBLANK(BW597),ISBLANK(BX597))),#N/A,
IFERROR(VLOOKUP(BU597,MonsterTable!$A:$B,MATCH(MonsterTable!$B$1,MonsterTable!$A$1:$B$1,0),0),
IF(OR(NOT(ISBLANK(BW597)),ISBLANK(BX597)),#N/A,
IF(BU597="empty","empty",
VLOOKUP(BU597,MonsterGroupTable!$A:$A,1,0)))))))</f>
        <v/>
      </c>
      <c r="CC597" s="2" t="str">
        <f>IF(AND(ISBLANK(CB597),OR(NOT(ISBLANK(CD597)),NOT(ISBLANK(CE597)))),#N/A,
IF(ISBLANK(CB597),"",
IF(AND(NOT(ISERROR(VLOOKUP(CB597,MonsterTable!$A:$B,MATCH(MonsterTable!$B$1,MonsterTable!$A$1:$B$1,0),0))),OR(ISBLANK(CD597),ISBLANK(CE597))),#N/A,
IFERROR(VLOOKUP(CB597,MonsterTable!$A:$B,MATCH(MonsterTable!$B$1,MonsterTable!$A$1:$B$1,0),0),
IF(OR(NOT(ISBLANK(CD597)),ISBLANK(CE597)),#N/A,
IF(CB597="empty","empty",
VLOOKUP(CB597,MonsterGroupTable!$A:$A,1,0)))))))</f>
        <v/>
      </c>
      <c r="CJ597" s="2" t="str">
        <f>IF(AND(ISBLANK(CI597),OR(NOT(ISBLANK(CK597)),NOT(ISBLANK(CL597)))),#N/A,
IF(ISBLANK(CI597),"",
IF(AND(NOT(ISERROR(VLOOKUP(CI597,MonsterTable!$A:$B,MATCH(MonsterTable!$B$1,MonsterTable!$A$1:$B$1,0),0))),OR(ISBLANK(CK597),ISBLANK(CL597))),#N/A,
IFERROR(VLOOKUP(CI597,MonsterTable!$A:$B,MATCH(MonsterTable!$B$1,MonsterTable!$A$1:$B$1,0),0),
IF(OR(NOT(ISBLANK(CK597)),ISBLANK(CL597)),#N/A,
IF(CI597="empty","empty",
VLOOKUP(CI597,MonsterGroupTable!$A:$A,1,0)))))))</f>
        <v/>
      </c>
    </row>
    <row r="598" spans="1:88">
      <c r="A598">
        <v>10597</v>
      </c>
      <c r="B598">
        <f t="shared" si="18"/>
        <v>1.1000000000000001</v>
      </c>
      <c r="C598">
        <f t="shared" si="18"/>
        <v>1.1000000000000001</v>
      </c>
      <c r="F598">
        <v>2160</v>
      </c>
      <c r="G598">
        <v>81915</v>
      </c>
      <c r="H598">
        <v>0</v>
      </c>
      <c r="I598">
        <v>0</v>
      </c>
      <c r="J598">
        <v>0</v>
      </c>
      <c r="K598" t="s">
        <v>28</v>
      </c>
      <c r="L598" t="s">
        <v>256</v>
      </c>
      <c r="M598" t="s">
        <v>79</v>
      </c>
      <c r="N598" t="s">
        <v>80</v>
      </c>
      <c r="O598">
        <v>0</v>
      </c>
      <c r="P598">
        <v>-4.75</v>
      </c>
      <c r="Q598">
        <v>-3.5</v>
      </c>
      <c r="R598">
        <v>4.75</v>
      </c>
      <c r="S598">
        <v>3</v>
      </c>
      <c r="T598">
        <v>-13.5</v>
      </c>
      <c r="U598">
        <v>2.5499999999999998</v>
      </c>
      <c r="V598">
        <v>-6.75</v>
      </c>
      <c r="W598" t="str">
        <f t="shared" si="19"/>
        <v>g120,5</v>
      </c>
      <c r="X598" s="1" t="s">
        <v>319</v>
      </c>
      <c r="Y598" s="2" t="str">
        <f>IF(AND(ISBLANK(X598),OR(NOT(ISBLANK(Z598)),NOT(ISBLANK(AA598)))),#N/A,
IF(ISBLANK(X598),"",
IF(AND(NOT(ISERROR(VLOOKUP(X598,MonsterTable!$A:$B,MATCH(MonsterTable!$B$1,MonsterTable!$A$1:$B$1,0),0))),OR(ISBLANK(Z598),ISBLANK(AA598))),#N/A,
IFERROR(VLOOKUP(X598,MonsterTable!$A:$B,MATCH(MonsterTable!$B$1,MonsterTable!$A$1:$B$1,0),0),
IF(OR(NOT(ISBLANK(Z598)),ISBLANK(AA598)),#N/A,
IF(X598="empty","empty",
VLOOKUP(X598,MonsterGroupTable!$A:$A,1,0)))))))</f>
        <v>g120</v>
      </c>
      <c r="AA598">
        <v>5</v>
      </c>
      <c r="AF598" s="2" t="str">
        <f>IF(AND(ISBLANK(AE598),OR(NOT(ISBLANK(AG598)),NOT(ISBLANK(AH598)))),#N/A,
IF(ISBLANK(AE598),"",
IF(AND(NOT(ISERROR(VLOOKUP(AE598,MonsterTable!$A:$B,MATCH(MonsterTable!$B$1,MonsterTable!$A$1:$B$1,0),0))),OR(ISBLANK(AG598),ISBLANK(AH598))),#N/A,
IFERROR(VLOOKUP(AE598,MonsterTable!$A:$B,MATCH(MonsterTable!$B$1,MonsterTable!$A$1:$B$1,0),0),
IF(OR(NOT(ISBLANK(AG598)),ISBLANK(AH598)),#N/A,
IF(AE598="empty","empty",
VLOOKUP(AE598,MonsterGroupTable!$A:$A,1,0)))))))</f>
        <v/>
      </c>
      <c r="AM598" s="2" t="str">
        <f>IF(AND(ISBLANK(AL598),OR(NOT(ISBLANK(AN598)),NOT(ISBLANK(AO598)))),#N/A,
IF(ISBLANK(AL598),"",
IF(AND(NOT(ISERROR(VLOOKUP(AL598,MonsterTable!$A:$B,MATCH(MonsterTable!$B$1,MonsterTable!$A$1:$B$1,0),0))),OR(ISBLANK(AN598),ISBLANK(AO598))),#N/A,
IFERROR(VLOOKUP(AL598,MonsterTable!$A:$B,MATCH(MonsterTable!$B$1,MonsterTable!$A$1:$B$1,0),0),
IF(OR(NOT(ISBLANK(AN598)),ISBLANK(AO598)),#N/A,
IF(AL598="empty","empty",
VLOOKUP(AL598,MonsterGroupTable!$A:$A,1,0)))))))</f>
        <v/>
      </c>
      <c r="AT598" s="2" t="str">
        <f>IF(AND(ISBLANK(AS598),OR(NOT(ISBLANK(AU598)),NOT(ISBLANK(AV598)))),#N/A,
IF(ISBLANK(AS598),"",
IF(AND(NOT(ISERROR(VLOOKUP(AS598,MonsterTable!$A:$B,MATCH(MonsterTable!$B$1,MonsterTable!$A$1:$B$1,0),0))),OR(ISBLANK(AU598),ISBLANK(AV598))),#N/A,
IFERROR(VLOOKUP(AS598,MonsterTable!$A:$B,MATCH(MonsterTable!$B$1,MonsterTable!$A$1:$B$1,0),0),
IF(OR(NOT(ISBLANK(AU598)),ISBLANK(AV598)),#N/A,
IF(AS598="empty","empty",
VLOOKUP(AS598,MonsterGroupTable!$A:$A,1,0)))))))</f>
        <v/>
      </c>
      <c r="BA598" s="2" t="str">
        <f>IF(AND(ISBLANK(AZ598),OR(NOT(ISBLANK(BB598)),NOT(ISBLANK(BC598)))),#N/A,
IF(ISBLANK(AZ598),"",
IF(AND(NOT(ISERROR(VLOOKUP(AZ598,MonsterTable!$A:$B,MATCH(MonsterTable!$B$1,MonsterTable!$A$1:$B$1,0),0))),OR(ISBLANK(BB598),ISBLANK(BC598))),#N/A,
IFERROR(VLOOKUP(AZ598,MonsterTable!$A:$B,MATCH(MonsterTable!$B$1,MonsterTable!$A$1:$B$1,0),0),
IF(OR(NOT(ISBLANK(BB598)),ISBLANK(BC598)),#N/A,
IF(AZ598="empty","empty",
VLOOKUP(AZ598,MonsterGroupTable!$A:$A,1,0)))))))</f>
        <v/>
      </c>
      <c r="BH598" s="2" t="str">
        <f>IF(AND(ISBLANK(BG598),OR(NOT(ISBLANK(BI598)),NOT(ISBLANK(BJ598)))),#N/A,
IF(ISBLANK(BG598),"",
IF(AND(NOT(ISERROR(VLOOKUP(BG598,MonsterTable!$A:$B,MATCH(MonsterTable!$B$1,MonsterTable!$A$1:$B$1,0),0))),OR(ISBLANK(BI598),ISBLANK(BJ598))),#N/A,
IFERROR(VLOOKUP(BG598,MonsterTable!$A:$B,MATCH(MonsterTable!$B$1,MonsterTable!$A$1:$B$1,0),0),
IF(OR(NOT(ISBLANK(BI598)),ISBLANK(BJ598)),#N/A,
IF(BG598="empty","empty",
VLOOKUP(BG598,MonsterGroupTable!$A:$A,1,0)))))))</f>
        <v/>
      </c>
      <c r="BO598" s="2" t="str">
        <f>IF(AND(ISBLANK(BN598),OR(NOT(ISBLANK(BP598)),NOT(ISBLANK(BQ598)))),#N/A,
IF(ISBLANK(BN598),"",
IF(AND(NOT(ISERROR(VLOOKUP(BN598,MonsterTable!$A:$B,MATCH(MonsterTable!$B$1,MonsterTable!$A$1:$B$1,0),0))),OR(ISBLANK(BP598),ISBLANK(BQ598))),#N/A,
IFERROR(VLOOKUP(BN598,MonsterTable!$A:$B,MATCH(MonsterTable!$B$1,MonsterTable!$A$1:$B$1,0),0),
IF(OR(NOT(ISBLANK(BP598)),ISBLANK(BQ598)),#N/A,
IF(BN598="empty","empty",
VLOOKUP(BN598,MonsterGroupTable!$A:$A,1,0)))))))</f>
        <v/>
      </c>
      <c r="BV598" s="2" t="str">
        <f>IF(AND(ISBLANK(BU598),OR(NOT(ISBLANK(BW598)),NOT(ISBLANK(BX598)))),#N/A,
IF(ISBLANK(BU598),"",
IF(AND(NOT(ISERROR(VLOOKUP(BU598,MonsterTable!$A:$B,MATCH(MonsterTable!$B$1,MonsterTable!$A$1:$B$1,0),0))),OR(ISBLANK(BW598),ISBLANK(BX598))),#N/A,
IFERROR(VLOOKUP(BU598,MonsterTable!$A:$B,MATCH(MonsterTable!$B$1,MonsterTable!$A$1:$B$1,0),0),
IF(OR(NOT(ISBLANK(BW598)),ISBLANK(BX598)),#N/A,
IF(BU598="empty","empty",
VLOOKUP(BU598,MonsterGroupTable!$A:$A,1,0)))))))</f>
        <v/>
      </c>
      <c r="CC598" s="2" t="str">
        <f>IF(AND(ISBLANK(CB598),OR(NOT(ISBLANK(CD598)),NOT(ISBLANK(CE598)))),#N/A,
IF(ISBLANK(CB598),"",
IF(AND(NOT(ISERROR(VLOOKUP(CB598,MonsterTable!$A:$B,MATCH(MonsterTable!$B$1,MonsterTable!$A$1:$B$1,0),0))),OR(ISBLANK(CD598),ISBLANK(CE598))),#N/A,
IFERROR(VLOOKUP(CB598,MonsterTable!$A:$B,MATCH(MonsterTable!$B$1,MonsterTable!$A$1:$B$1,0),0),
IF(OR(NOT(ISBLANK(CD598)),ISBLANK(CE598)),#N/A,
IF(CB598="empty","empty",
VLOOKUP(CB598,MonsterGroupTable!$A:$A,1,0)))))))</f>
        <v/>
      </c>
      <c r="CJ598" s="2" t="str">
        <f>IF(AND(ISBLANK(CI598),OR(NOT(ISBLANK(CK598)),NOT(ISBLANK(CL598)))),#N/A,
IF(ISBLANK(CI598),"",
IF(AND(NOT(ISERROR(VLOOKUP(CI598,MonsterTable!$A:$B,MATCH(MonsterTable!$B$1,MonsterTable!$A$1:$B$1,0),0))),OR(ISBLANK(CK598),ISBLANK(CL598))),#N/A,
IFERROR(VLOOKUP(CI598,MonsterTable!$A:$B,MATCH(MonsterTable!$B$1,MonsterTable!$A$1:$B$1,0),0),
IF(OR(NOT(ISBLANK(CK598)),ISBLANK(CL598)),#N/A,
IF(CI598="empty","empty",
VLOOKUP(CI598,MonsterGroupTable!$A:$A,1,0)))))))</f>
        <v/>
      </c>
    </row>
    <row r="599" spans="1:88">
      <c r="A599">
        <v>10598</v>
      </c>
      <c r="B599">
        <f t="shared" si="18"/>
        <v>1.1000000000000001</v>
      </c>
      <c r="C599">
        <f t="shared" si="18"/>
        <v>1.1000000000000001</v>
      </c>
      <c r="F599">
        <v>2160</v>
      </c>
      <c r="G599">
        <v>82239</v>
      </c>
      <c r="H599">
        <v>0</v>
      </c>
      <c r="I599">
        <v>0</v>
      </c>
      <c r="J599">
        <v>0</v>
      </c>
      <c r="K599" t="s">
        <v>28</v>
      </c>
      <c r="L599" t="s">
        <v>256</v>
      </c>
      <c r="M599" t="s">
        <v>79</v>
      </c>
      <c r="N599" t="s">
        <v>80</v>
      </c>
      <c r="O599">
        <v>0</v>
      </c>
      <c r="P599">
        <v>-4.75</v>
      </c>
      <c r="Q599">
        <v>-3.5</v>
      </c>
      <c r="R599">
        <v>4.75</v>
      </c>
      <c r="S599">
        <v>3</v>
      </c>
      <c r="T599">
        <v>-13.5</v>
      </c>
      <c r="U599">
        <v>2.5499999999999998</v>
      </c>
      <c r="V599">
        <v>-6.75</v>
      </c>
      <c r="W599" t="str">
        <f t="shared" si="19"/>
        <v>g120,5</v>
      </c>
      <c r="X599" s="1" t="s">
        <v>319</v>
      </c>
      <c r="Y599" s="2" t="str">
        <f>IF(AND(ISBLANK(X599),OR(NOT(ISBLANK(Z599)),NOT(ISBLANK(AA599)))),#N/A,
IF(ISBLANK(X599),"",
IF(AND(NOT(ISERROR(VLOOKUP(X599,MonsterTable!$A:$B,MATCH(MonsterTable!$B$1,MonsterTable!$A$1:$B$1,0),0))),OR(ISBLANK(Z599),ISBLANK(AA599))),#N/A,
IFERROR(VLOOKUP(X599,MonsterTable!$A:$B,MATCH(MonsterTable!$B$1,MonsterTable!$A$1:$B$1,0),0),
IF(OR(NOT(ISBLANK(Z599)),ISBLANK(AA599)),#N/A,
IF(X599="empty","empty",
VLOOKUP(X599,MonsterGroupTable!$A:$A,1,0)))))))</f>
        <v>g120</v>
      </c>
      <c r="AA599">
        <v>5</v>
      </c>
      <c r="AF599" s="2" t="str">
        <f>IF(AND(ISBLANK(AE599),OR(NOT(ISBLANK(AG599)),NOT(ISBLANK(AH599)))),#N/A,
IF(ISBLANK(AE599),"",
IF(AND(NOT(ISERROR(VLOOKUP(AE599,MonsterTable!$A:$B,MATCH(MonsterTable!$B$1,MonsterTable!$A$1:$B$1,0),0))),OR(ISBLANK(AG599),ISBLANK(AH599))),#N/A,
IFERROR(VLOOKUP(AE599,MonsterTable!$A:$B,MATCH(MonsterTable!$B$1,MonsterTable!$A$1:$B$1,0),0),
IF(OR(NOT(ISBLANK(AG599)),ISBLANK(AH599)),#N/A,
IF(AE599="empty","empty",
VLOOKUP(AE599,MonsterGroupTable!$A:$A,1,0)))))))</f>
        <v/>
      </c>
      <c r="AM599" s="2" t="str">
        <f>IF(AND(ISBLANK(AL599),OR(NOT(ISBLANK(AN599)),NOT(ISBLANK(AO599)))),#N/A,
IF(ISBLANK(AL599),"",
IF(AND(NOT(ISERROR(VLOOKUP(AL599,MonsterTable!$A:$B,MATCH(MonsterTable!$B$1,MonsterTable!$A$1:$B$1,0),0))),OR(ISBLANK(AN599),ISBLANK(AO599))),#N/A,
IFERROR(VLOOKUP(AL599,MonsterTable!$A:$B,MATCH(MonsterTable!$B$1,MonsterTable!$A$1:$B$1,0),0),
IF(OR(NOT(ISBLANK(AN599)),ISBLANK(AO599)),#N/A,
IF(AL599="empty","empty",
VLOOKUP(AL599,MonsterGroupTable!$A:$A,1,0)))))))</f>
        <v/>
      </c>
      <c r="AT599" s="2" t="str">
        <f>IF(AND(ISBLANK(AS599),OR(NOT(ISBLANK(AU599)),NOT(ISBLANK(AV599)))),#N/A,
IF(ISBLANK(AS599),"",
IF(AND(NOT(ISERROR(VLOOKUP(AS599,MonsterTable!$A:$B,MATCH(MonsterTable!$B$1,MonsterTable!$A$1:$B$1,0),0))),OR(ISBLANK(AU599),ISBLANK(AV599))),#N/A,
IFERROR(VLOOKUP(AS599,MonsterTable!$A:$B,MATCH(MonsterTable!$B$1,MonsterTable!$A$1:$B$1,0),0),
IF(OR(NOT(ISBLANK(AU599)),ISBLANK(AV599)),#N/A,
IF(AS599="empty","empty",
VLOOKUP(AS599,MonsterGroupTable!$A:$A,1,0)))))))</f>
        <v/>
      </c>
      <c r="BA599" s="2" t="str">
        <f>IF(AND(ISBLANK(AZ599),OR(NOT(ISBLANK(BB599)),NOT(ISBLANK(BC599)))),#N/A,
IF(ISBLANK(AZ599),"",
IF(AND(NOT(ISERROR(VLOOKUP(AZ599,MonsterTable!$A:$B,MATCH(MonsterTable!$B$1,MonsterTable!$A$1:$B$1,0),0))),OR(ISBLANK(BB599),ISBLANK(BC599))),#N/A,
IFERROR(VLOOKUP(AZ599,MonsterTable!$A:$B,MATCH(MonsterTable!$B$1,MonsterTable!$A$1:$B$1,0),0),
IF(OR(NOT(ISBLANK(BB599)),ISBLANK(BC599)),#N/A,
IF(AZ599="empty","empty",
VLOOKUP(AZ599,MonsterGroupTable!$A:$A,1,0)))))))</f>
        <v/>
      </c>
      <c r="BH599" s="2" t="str">
        <f>IF(AND(ISBLANK(BG599),OR(NOT(ISBLANK(BI599)),NOT(ISBLANK(BJ599)))),#N/A,
IF(ISBLANK(BG599),"",
IF(AND(NOT(ISERROR(VLOOKUP(BG599,MonsterTable!$A:$B,MATCH(MonsterTable!$B$1,MonsterTable!$A$1:$B$1,0),0))),OR(ISBLANK(BI599),ISBLANK(BJ599))),#N/A,
IFERROR(VLOOKUP(BG599,MonsterTable!$A:$B,MATCH(MonsterTable!$B$1,MonsterTable!$A$1:$B$1,0),0),
IF(OR(NOT(ISBLANK(BI599)),ISBLANK(BJ599)),#N/A,
IF(BG599="empty","empty",
VLOOKUP(BG599,MonsterGroupTable!$A:$A,1,0)))))))</f>
        <v/>
      </c>
      <c r="BO599" s="2" t="str">
        <f>IF(AND(ISBLANK(BN599),OR(NOT(ISBLANK(BP599)),NOT(ISBLANK(BQ599)))),#N/A,
IF(ISBLANK(BN599),"",
IF(AND(NOT(ISERROR(VLOOKUP(BN599,MonsterTable!$A:$B,MATCH(MonsterTable!$B$1,MonsterTable!$A$1:$B$1,0),0))),OR(ISBLANK(BP599),ISBLANK(BQ599))),#N/A,
IFERROR(VLOOKUP(BN599,MonsterTable!$A:$B,MATCH(MonsterTable!$B$1,MonsterTable!$A$1:$B$1,0),0),
IF(OR(NOT(ISBLANK(BP599)),ISBLANK(BQ599)),#N/A,
IF(BN599="empty","empty",
VLOOKUP(BN599,MonsterGroupTable!$A:$A,1,0)))))))</f>
        <v/>
      </c>
      <c r="BV599" s="2" t="str">
        <f>IF(AND(ISBLANK(BU599),OR(NOT(ISBLANK(BW599)),NOT(ISBLANK(BX599)))),#N/A,
IF(ISBLANK(BU599),"",
IF(AND(NOT(ISERROR(VLOOKUP(BU599,MonsterTable!$A:$B,MATCH(MonsterTable!$B$1,MonsterTable!$A$1:$B$1,0),0))),OR(ISBLANK(BW599),ISBLANK(BX599))),#N/A,
IFERROR(VLOOKUP(BU599,MonsterTable!$A:$B,MATCH(MonsterTable!$B$1,MonsterTable!$A$1:$B$1,0),0),
IF(OR(NOT(ISBLANK(BW599)),ISBLANK(BX599)),#N/A,
IF(BU599="empty","empty",
VLOOKUP(BU599,MonsterGroupTable!$A:$A,1,0)))))))</f>
        <v/>
      </c>
      <c r="CC599" s="2" t="str">
        <f>IF(AND(ISBLANK(CB599),OR(NOT(ISBLANK(CD599)),NOT(ISBLANK(CE599)))),#N/A,
IF(ISBLANK(CB599),"",
IF(AND(NOT(ISERROR(VLOOKUP(CB599,MonsterTable!$A:$B,MATCH(MonsterTable!$B$1,MonsterTable!$A$1:$B$1,0),0))),OR(ISBLANK(CD599),ISBLANK(CE599))),#N/A,
IFERROR(VLOOKUP(CB599,MonsterTable!$A:$B,MATCH(MonsterTable!$B$1,MonsterTable!$A$1:$B$1,0),0),
IF(OR(NOT(ISBLANK(CD599)),ISBLANK(CE599)),#N/A,
IF(CB599="empty","empty",
VLOOKUP(CB599,MonsterGroupTable!$A:$A,1,0)))))))</f>
        <v/>
      </c>
      <c r="CJ599" s="2" t="str">
        <f>IF(AND(ISBLANK(CI599),OR(NOT(ISBLANK(CK599)),NOT(ISBLANK(CL599)))),#N/A,
IF(ISBLANK(CI599),"",
IF(AND(NOT(ISERROR(VLOOKUP(CI599,MonsterTable!$A:$B,MATCH(MonsterTable!$B$1,MonsterTable!$A$1:$B$1,0),0))),OR(ISBLANK(CK599),ISBLANK(CL599))),#N/A,
IFERROR(VLOOKUP(CI599,MonsterTable!$A:$B,MATCH(MonsterTable!$B$1,MonsterTable!$A$1:$B$1,0),0),
IF(OR(NOT(ISBLANK(CK599)),ISBLANK(CL599)),#N/A,
IF(CI599="empty","empty",
VLOOKUP(CI599,MonsterGroupTable!$A:$A,1,0)))))))</f>
        <v/>
      </c>
    </row>
    <row r="600" spans="1:88">
      <c r="A600">
        <v>10599</v>
      </c>
      <c r="B600">
        <f t="shared" si="18"/>
        <v>1.1000000000000001</v>
      </c>
      <c r="C600">
        <f t="shared" si="18"/>
        <v>1.1000000000000001</v>
      </c>
      <c r="F600">
        <v>2160</v>
      </c>
      <c r="G600">
        <v>82563</v>
      </c>
      <c r="H600">
        <v>0</v>
      </c>
      <c r="I600">
        <v>0</v>
      </c>
      <c r="J600">
        <v>0</v>
      </c>
      <c r="K600" t="s">
        <v>28</v>
      </c>
      <c r="L600" t="s">
        <v>256</v>
      </c>
      <c r="M600" t="s">
        <v>79</v>
      </c>
      <c r="N600" t="s">
        <v>80</v>
      </c>
      <c r="O600">
        <v>0</v>
      </c>
      <c r="P600">
        <v>-4.75</v>
      </c>
      <c r="Q600">
        <v>-3.5</v>
      </c>
      <c r="R600">
        <v>4.75</v>
      </c>
      <c r="S600">
        <v>3</v>
      </c>
      <c r="T600">
        <v>-13.5</v>
      </c>
      <c r="U600">
        <v>2.5499999999999998</v>
      </c>
      <c r="V600">
        <v>-6.75</v>
      </c>
      <c r="W600" t="str">
        <f t="shared" si="19"/>
        <v>g120,5</v>
      </c>
      <c r="X600" s="1" t="s">
        <v>319</v>
      </c>
      <c r="Y600" s="2" t="str">
        <f>IF(AND(ISBLANK(X600),OR(NOT(ISBLANK(Z600)),NOT(ISBLANK(AA600)))),#N/A,
IF(ISBLANK(X600),"",
IF(AND(NOT(ISERROR(VLOOKUP(X600,MonsterTable!$A:$B,MATCH(MonsterTable!$B$1,MonsterTable!$A$1:$B$1,0),0))),OR(ISBLANK(Z600),ISBLANK(AA600))),#N/A,
IFERROR(VLOOKUP(X600,MonsterTable!$A:$B,MATCH(MonsterTable!$B$1,MonsterTable!$A$1:$B$1,0),0),
IF(OR(NOT(ISBLANK(Z600)),ISBLANK(AA600)),#N/A,
IF(X600="empty","empty",
VLOOKUP(X600,MonsterGroupTable!$A:$A,1,0)))))))</f>
        <v>g120</v>
      </c>
      <c r="AA600">
        <v>5</v>
      </c>
      <c r="AF600" s="2" t="str">
        <f>IF(AND(ISBLANK(AE600),OR(NOT(ISBLANK(AG600)),NOT(ISBLANK(AH600)))),#N/A,
IF(ISBLANK(AE600),"",
IF(AND(NOT(ISERROR(VLOOKUP(AE600,MonsterTable!$A:$B,MATCH(MonsterTable!$B$1,MonsterTable!$A$1:$B$1,0),0))),OR(ISBLANK(AG600),ISBLANK(AH600))),#N/A,
IFERROR(VLOOKUP(AE600,MonsterTable!$A:$B,MATCH(MonsterTable!$B$1,MonsterTable!$A$1:$B$1,0),0),
IF(OR(NOT(ISBLANK(AG600)),ISBLANK(AH600)),#N/A,
IF(AE600="empty","empty",
VLOOKUP(AE600,MonsterGroupTable!$A:$A,1,0)))))))</f>
        <v/>
      </c>
      <c r="AM600" s="2" t="str">
        <f>IF(AND(ISBLANK(AL600),OR(NOT(ISBLANK(AN600)),NOT(ISBLANK(AO600)))),#N/A,
IF(ISBLANK(AL600),"",
IF(AND(NOT(ISERROR(VLOOKUP(AL600,MonsterTable!$A:$B,MATCH(MonsterTable!$B$1,MonsterTable!$A$1:$B$1,0),0))),OR(ISBLANK(AN600),ISBLANK(AO600))),#N/A,
IFERROR(VLOOKUP(AL600,MonsterTable!$A:$B,MATCH(MonsterTable!$B$1,MonsterTable!$A$1:$B$1,0),0),
IF(OR(NOT(ISBLANK(AN600)),ISBLANK(AO600)),#N/A,
IF(AL600="empty","empty",
VLOOKUP(AL600,MonsterGroupTable!$A:$A,1,0)))))))</f>
        <v/>
      </c>
      <c r="AT600" s="2" t="str">
        <f>IF(AND(ISBLANK(AS600),OR(NOT(ISBLANK(AU600)),NOT(ISBLANK(AV600)))),#N/A,
IF(ISBLANK(AS600),"",
IF(AND(NOT(ISERROR(VLOOKUP(AS600,MonsterTable!$A:$B,MATCH(MonsterTable!$B$1,MonsterTable!$A$1:$B$1,0),0))),OR(ISBLANK(AU600),ISBLANK(AV600))),#N/A,
IFERROR(VLOOKUP(AS600,MonsterTable!$A:$B,MATCH(MonsterTable!$B$1,MonsterTable!$A$1:$B$1,0),0),
IF(OR(NOT(ISBLANK(AU600)),ISBLANK(AV600)),#N/A,
IF(AS600="empty","empty",
VLOOKUP(AS600,MonsterGroupTable!$A:$A,1,0)))))))</f>
        <v/>
      </c>
      <c r="BA600" s="2" t="str">
        <f>IF(AND(ISBLANK(AZ600),OR(NOT(ISBLANK(BB600)),NOT(ISBLANK(BC600)))),#N/A,
IF(ISBLANK(AZ600),"",
IF(AND(NOT(ISERROR(VLOOKUP(AZ600,MonsterTable!$A:$B,MATCH(MonsterTable!$B$1,MonsterTable!$A$1:$B$1,0),0))),OR(ISBLANK(BB600),ISBLANK(BC600))),#N/A,
IFERROR(VLOOKUP(AZ600,MonsterTable!$A:$B,MATCH(MonsterTable!$B$1,MonsterTable!$A$1:$B$1,0),0),
IF(OR(NOT(ISBLANK(BB600)),ISBLANK(BC600)),#N/A,
IF(AZ600="empty","empty",
VLOOKUP(AZ600,MonsterGroupTable!$A:$A,1,0)))))))</f>
        <v/>
      </c>
      <c r="BH600" s="2" t="str">
        <f>IF(AND(ISBLANK(BG600),OR(NOT(ISBLANK(BI600)),NOT(ISBLANK(BJ600)))),#N/A,
IF(ISBLANK(BG600),"",
IF(AND(NOT(ISERROR(VLOOKUP(BG600,MonsterTable!$A:$B,MATCH(MonsterTable!$B$1,MonsterTable!$A$1:$B$1,0),0))),OR(ISBLANK(BI600),ISBLANK(BJ600))),#N/A,
IFERROR(VLOOKUP(BG600,MonsterTable!$A:$B,MATCH(MonsterTable!$B$1,MonsterTable!$A$1:$B$1,0),0),
IF(OR(NOT(ISBLANK(BI600)),ISBLANK(BJ600)),#N/A,
IF(BG600="empty","empty",
VLOOKUP(BG600,MonsterGroupTable!$A:$A,1,0)))))))</f>
        <v/>
      </c>
      <c r="BO600" s="2" t="str">
        <f>IF(AND(ISBLANK(BN600),OR(NOT(ISBLANK(BP600)),NOT(ISBLANK(BQ600)))),#N/A,
IF(ISBLANK(BN600),"",
IF(AND(NOT(ISERROR(VLOOKUP(BN600,MonsterTable!$A:$B,MATCH(MonsterTable!$B$1,MonsterTable!$A$1:$B$1,0),0))),OR(ISBLANK(BP600),ISBLANK(BQ600))),#N/A,
IFERROR(VLOOKUP(BN600,MonsterTable!$A:$B,MATCH(MonsterTable!$B$1,MonsterTable!$A$1:$B$1,0),0),
IF(OR(NOT(ISBLANK(BP600)),ISBLANK(BQ600)),#N/A,
IF(BN600="empty","empty",
VLOOKUP(BN600,MonsterGroupTable!$A:$A,1,0)))))))</f>
        <v/>
      </c>
      <c r="BV600" s="2" t="str">
        <f>IF(AND(ISBLANK(BU600),OR(NOT(ISBLANK(BW600)),NOT(ISBLANK(BX600)))),#N/A,
IF(ISBLANK(BU600),"",
IF(AND(NOT(ISERROR(VLOOKUP(BU600,MonsterTable!$A:$B,MATCH(MonsterTable!$B$1,MonsterTable!$A$1:$B$1,0),0))),OR(ISBLANK(BW600),ISBLANK(BX600))),#N/A,
IFERROR(VLOOKUP(BU600,MonsterTable!$A:$B,MATCH(MonsterTable!$B$1,MonsterTable!$A$1:$B$1,0),0),
IF(OR(NOT(ISBLANK(BW600)),ISBLANK(BX600)),#N/A,
IF(BU600="empty","empty",
VLOOKUP(BU600,MonsterGroupTable!$A:$A,1,0)))))))</f>
        <v/>
      </c>
      <c r="CC600" s="2" t="str">
        <f>IF(AND(ISBLANK(CB600),OR(NOT(ISBLANK(CD600)),NOT(ISBLANK(CE600)))),#N/A,
IF(ISBLANK(CB600),"",
IF(AND(NOT(ISERROR(VLOOKUP(CB600,MonsterTable!$A:$B,MATCH(MonsterTable!$B$1,MonsterTable!$A$1:$B$1,0),0))),OR(ISBLANK(CD600),ISBLANK(CE600))),#N/A,
IFERROR(VLOOKUP(CB600,MonsterTable!$A:$B,MATCH(MonsterTable!$B$1,MonsterTable!$A$1:$B$1,0),0),
IF(OR(NOT(ISBLANK(CD600)),ISBLANK(CE600)),#N/A,
IF(CB600="empty","empty",
VLOOKUP(CB600,MonsterGroupTable!$A:$A,1,0)))))))</f>
        <v/>
      </c>
      <c r="CJ600" s="2" t="str">
        <f>IF(AND(ISBLANK(CI600),OR(NOT(ISBLANK(CK600)),NOT(ISBLANK(CL600)))),#N/A,
IF(ISBLANK(CI600),"",
IF(AND(NOT(ISERROR(VLOOKUP(CI600,MonsterTable!$A:$B,MATCH(MonsterTable!$B$1,MonsterTable!$A$1:$B$1,0),0))),OR(ISBLANK(CK600),ISBLANK(CL600))),#N/A,
IFERROR(VLOOKUP(CI600,MonsterTable!$A:$B,MATCH(MonsterTable!$B$1,MonsterTable!$A$1:$B$1,0),0),
IF(OR(NOT(ISBLANK(CK600)),ISBLANK(CL600)),#N/A,
IF(CI600="empty","empty",
VLOOKUP(CI600,MonsterGroupTable!$A:$A,1,0)))))))</f>
        <v/>
      </c>
    </row>
    <row r="601" spans="1:88">
      <c r="A601">
        <v>10600</v>
      </c>
      <c r="B601">
        <f t="shared" si="18"/>
        <v>1.2</v>
      </c>
      <c r="C601">
        <f t="shared" si="18"/>
        <v>1.1000000000000001</v>
      </c>
      <c r="F601">
        <v>2160</v>
      </c>
      <c r="G601">
        <v>82887</v>
      </c>
      <c r="H601">
        <v>0</v>
      </c>
      <c r="I601">
        <v>0</v>
      </c>
      <c r="J601">
        <v>0</v>
      </c>
      <c r="K601" t="s">
        <v>28</v>
      </c>
      <c r="L601" t="s">
        <v>258</v>
      </c>
      <c r="M601" t="s">
        <v>79</v>
      </c>
      <c r="N601" t="s">
        <v>80</v>
      </c>
      <c r="O601">
        <v>0</v>
      </c>
      <c r="P601">
        <v>-4.75</v>
      </c>
      <c r="Q601">
        <v>-3.5</v>
      </c>
      <c r="R601">
        <v>4.75</v>
      </c>
      <c r="S601">
        <v>3</v>
      </c>
      <c r="T601">
        <v>-13.5</v>
      </c>
      <c r="U601">
        <v>2.5499999999999998</v>
      </c>
      <c r="V601">
        <v>-6.75</v>
      </c>
      <c r="W601" t="str">
        <f t="shared" si="19"/>
        <v>g120,5</v>
      </c>
      <c r="X601" s="1" t="s">
        <v>319</v>
      </c>
      <c r="Y601" s="2" t="str">
        <f>IF(AND(ISBLANK(X601),OR(NOT(ISBLANK(Z601)),NOT(ISBLANK(AA601)))),#N/A,
IF(ISBLANK(X601),"",
IF(AND(NOT(ISERROR(VLOOKUP(X601,MonsterTable!$A:$B,MATCH(MonsterTable!$B$1,MonsterTable!$A$1:$B$1,0),0))),OR(ISBLANK(Z601),ISBLANK(AA601))),#N/A,
IFERROR(VLOOKUP(X601,MonsterTable!$A:$B,MATCH(MonsterTable!$B$1,MonsterTable!$A$1:$B$1,0),0),
IF(OR(NOT(ISBLANK(Z601)),ISBLANK(AA601)),#N/A,
IF(X601="empty","empty",
VLOOKUP(X601,MonsterGroupTable!$A:$A,1,0)))))))</f>
        <v>g120</v>
      </c>
      <c r="AA601">
        <v>5</v>
      </c>
      <c r="AF601" s="2" t="str">
        <f>IF(AND(ISBLANK(AE601),OR(NOT(ISBLANK(AG601)),NOT(ISBLANK(AH601)))),#N/A,
IF(ISBLANK(AE601),"",
IF(AND(NOT(ISERROR(VLOOKUP(AE601,MonsterTable!$A:$B,MATCH(MonsterTable!$B$1,MonsterTable!$A$1:$B$1,0),0))),OR(ISBLANK(AG601),ISBLANK(AH601))),#N/A,
IFERROR(VLOOKUP(AE601,MonsterTable!$A:$B,MATCH(MonsterTable!$B$1,MonsterTable!$A$1:$B$1,0),0),
IF(OR(NOT(ISBLANK(AG601)),ISBLANK(AH601)),#N/A,
IF(AE601="empty","empty",
VLOOKUP(AE601,MonsterGroupTable!$A:$A,1,0)))))))</f>
        <v/>
      </c>
      <c r="AM601" s="2" t="str">
        <f>IF(AND(ISBLANK(AL601),OR(NOT(ISBLANK(AN601)),NOT(ISBLANK(AO601)))),#N/A,
IF(ISBLANK(AL601),"",
IF(AND(NOT(ISERROR(VLOOKUP(AL601,MonsterTable!$A:$B,MATCH(MonsterTable!$B$1,MonsterTable!$A$1:$B$1,0),0))),OR(ISBLANK(AN601),ISBLANK(AO601))),#N/A,
IFERROR(VLOOKUP(AL601,MonsterTable!$A:$B,MATCH(MonsterTable!$B$1,MonsterTable!$A$1:$B$1,0),0),
IF(OR(NOT(ISBLANK(AN601)),ISBLANK(AO601)),#N/A,
IF(AL601="empty","empty",
VLOOKUP(AL601,MonsterGroupTable!$A:$A,1,0)))))))</f>
        <v/>
      </c>
      <c r="AT601" s="2" t="str">
        <f>IF(AND(ISBLANK(AS601),OR(NOT(ISBLANK(AU601)),NOT(ISBLANK(AV601)))),#N/A,
IF(ISBLANK(AS601),"",
IF(AND(NOT(ISERROR(VLOOKUP(AS601,MonsterTable!$A:$B,MATCH(MonsterTable!$B$1,MonsterTable!$A$1:$B$1,0),0))),OR(ISBLANK(AU601),ISBLANK(AV601))),#N/A,
IFERROR(VLOOKUP(AS601,MonsterTable!$A:$B,MATCH(MonsterTable!$B$1,MonsterTable!$A$1:$B$1,0),0),
IF(OR(NOT(ISBLANK(AU601)),ISBLANK(AV601)),#N/A,
IF(AS601="empty","empty",
VLOOKUP(AS601,MonsterGroupTable!$A:$A,1,0)))))))</f>
        <v/>
      </c>
      <c r="BA601" s="2" t="str">
        <f>IF(AND(ISBLANK(AZ601),OR(NOT(ISBLANK(BB601)),NOT(ISBLANK(BC601)))),#N/A,
IF(ISBLANK(AZ601),"",
IF(AND(NOT(ISERROR(VLOOKUP(AZ601,MonsterTable!$A:$B,MATCH(MonsterTable!$B$1,MonsterTable!$A$1:$B$1,0),0))),OR(ISBLANK(BB601),ISBLANK(BC601))),#N/A,
IFERROR(VLOOKUP(AZ601,MonsterTable!$A:$B,MATCH(MonsterTable!$B$1,MonsterTable!$A$1:$B$1,0),0),
IF(OR(NOT(ISBLANK(BB601)),ISBLANK(BC601)),#N/A,
IF(AZ601="empty","empty",
VLOOKUP(AZ601,MonsterGroupTable!$A:$A,1,0)))))))</f>
        <v/>
      </c>
      <c r="BH601" s="2" t="str">
        <f>IF(AND(ISBLANK(BG601),OR(NOT(ISBLANK(BI601)),NOT(ISBLANK(BJ601)))),#N/A,
IF(ISBLANK(BG601),"",
IF(AND(NOT(ISERROR(VLOOKUP(BG601,MonsterTable!$A:$B,MATCH(MonsterTable!$B$1,MonsterTable!$A$1:$B$1,0),0))),OR(ISBLANK(BI601),ISBLANK(BJ601))),#N/A,
IFERROR(VLOOKUP(BG601,MonsterTable!$A:$B,MATCH(MonsterTable!$B$1,MonsterTable!$A$1:$B$1,0),0),
IF(OR(NOT(ISBLANK(BI601)),ISBLANK(BJ601)),#N/A,
IF(BG601="empty","empty",
VLOOKUP(BG601,MonsterGroupTable!$A:$A,1,0)))))))</f>
        <v/>
      </c>
      <c r="BO601" s="2" t="str">
        <f>IF(AND(ISBLANK(BN601),OR(NOT(ISBLANK(BP601)),NOT(ISBLANK(BQ601)))),#N/A,
IF(ISBLANK(BN601),"",
IF(AND(NOT(ISERROR(VLOOKUP(BN601,MonsterTable!$A:$B,MATCH(MonsterTable!$B$1,MonsterTable!$A$1:$B$1,0),0))),OR(ISBLANK(BP601),ISBLANK(BQ601))),#N/A,
IFERROR(VLOOKUP(BN601,MonsterTable!$A:$B,MATCH(MonsterTable!$B$1,MonsterTable!$A$1:$B$1,0),0),
IF(OR(NOT(ISBLANK(BP601)),ISBLANK(BQ601)),#N/A,
IF(BN601="empty","empty",
VLOOKUP(BN601,MonsterGroupTable!$A:$A,1,0)))))))</f>
        <v/>
      </c>
      <c r="BV601" s="2" t="str">
        <f>IF(AND(ISBLANK(BU601),OR(NOT(ISBLANK(BW601)),NOT(ISBLANK(BX601)))),#N/A,
IF(ISBLANK(BU601),"",
IF(AND(NOT(ISERROR(VLOOKUP(BU601,MonsterTable!$A:$B,MATCH(MonsterTable!$B$1,MonsterTable!$A$1:$B$1,0),0))),OR(ISBLANK(BW601),ISBLANK(BX601))),#N/A,
IFERROR(VLOOKUP(BU601,MonsterTable!$A:$B,MATCH(MonsterTable!$B$1,MonsterTable!$A$1:$B$1,0),0),
IF(OR(NOT(ISBLANK(BW601)),ISBLANK(BX601)),#N/A,
IF(BU601="empty","empty",
VLOOKUP(BU601,MonsterGroupTable!$A:$A,1,0)))))))</f>
        <v/>
      </c>
      <c r="CC601" s="2" t="str">
        <f>IF(AND(ISBLANK(CB601),OR(NOT(ISBLANK(CD601)),NOT(ISBLANK(CE601)))),#N/A,
IF(ISBLANK(CB601),"",
IF(AND(NOT(ISERROR(VLOOKUP(CB601,MonsterTable!$A:$B,MATCH(MonsterTable!$B$1,MonsterTable!$A$1:$B$1,0),0))),OR(ISBLANK(CD601),ISBLANK(CE601))),#N/A,
IFERROR(VLOOKUP(CB601,MonsterTable!$A:$B,MATCH(MonsterTable!$B$1,MonsterTable!$A$1:$B$1,0),0),
IF(OR(NOT(ISBLANK(CD601)),ISBLANK(CE601)),#N/A,
IF(CB601="empty","empty",
VLOOKUP(CB601,MonsterGroupTable!$A:$A,1,0)))))))</f>
        <v/>
      </c>
      <c r="CJ601" s="2" t="str">
        <f>IF(AND(ISBLANK(CI601),OR(NOT(ISBLANK(CK601)),NOT(ISBLANK(CL601)))),#N/A,
IF(ISBLANK(CI601),"",
IF(AND(NOT(ISERROR(VLOOKUP(CI601,MonsterTable!$A:$B,MATCH(MonsterTable!$B$1,MonsterTable!$A$1:$B$1,0),0))),OR(ISBLANK(CK601),ISBLANK(CL601))),#N/A,
IFERROR(VLOOKUP(CI601,MonsterTable!$A:$B,MATCH(MonsterTable!$B$1,MonsterTable!$A$1:$B$1,0),0),
IF(OR(NOT(ISBLANK(CK601)),ISBLANK(CL601)),#N/A,
IF(CI601="empty","empty",
VLOOKUP(CI601,MonsterGroupTable!$A:$A,1,0)))))))</f>
        <v/>
      </c>
    </row>
    <row r="602" spans="1:88">
      <c r="A602">
        <v>10601</v>
      </c>
      <c r="B602">
        <f t="shared" si="18"/>
        <v>1.1000000000000001</v>
      </c>
      <c r="C602">
        <f t="shared" si="18"/>
        <v>1.1000000000000001</v>
      </c>
      <c r="F602">
        <v>2250</v>
      </c>
      <c r="G602">
        <v>83967</v>
      </c>
      <c r="H602">
        <v>0</v>
      </c>
      <c r="I602">
        <v>0</v>
      </c>
      <c r="J602">
        <v>0</v>
      </c>
      <c r="K602" t="s">
        <v>28</v>
      </c>
      <c r="L602" t="s">
        <v>260</v>
      </c>
      <c r="M602" t="s">
        <v>79</v>
      </c>
      <c r="N602" t="s">
        <v>80</v>
      </c>
      <c r="O602">
        <v>0</v>
      </c>
      <c r="P602">
        <v>-4.75</v>
      </c>
      <c r="Q602">
        <v>-3.5</v>
      </c>
      <c r="R602">
        <v>4.75</v>
      </c>
      <c r="S602">
        <v>3</v>
      </c>
      <c r="T602">
        <v>-13.5</v>
      </c>
      <c r="U602">
        <v>2.5499999999999998</v>
      </c>
      <c r="V602">
        <v>-6.75</v>
      </c>
      <c r="W602" t="str">
        <f t="shared" si="19"/>
        <v>g101,5</v>
      </c>
      <c r="X602" s="1" t="s">
        <v>445</v>
      </c>
      <c r="Y602" s="2" t="str">
        <f>IF(AND(ISBLANK(X602),OR(NOT(ISBLANK(Z602)),NOT(ISBLANK(AA602)))),#N/A,
IF(ISBLANK(X602),"",
IF(AND(NOT(ISERROR(VLOOKUP(X602,MonsterTable!$A:$B,MATCH(MonsterTable!$B$1,MonsterTable!$A$1:$B$1,0),0))),OR(ISBLANK(Z602),ISBLANK(AA602))),#N/A,
IFERROR(VLOOKUP(X602,MonsterTable!$A:$B,MATCH(MonsterTable!$B$1,MonsterTable!$A$1:$B$1,0),0),
IF(OR(NOT(ISBLANK(Z602)),ISBLANK(AA602)),#N/A,
IF(X602="empty","empty",
VLOOKUP(X602,MonsterGroupTable!$A:$A,1,0)))))))</f>
        <v>g101</v>
      </c>
      <c r="AA602">
        <v>5</v>
      </c>
      <c r="AF602" s="2" t="str">
        <f>IF(AND(ISBLANK(AE602),OR(NOT(ISBLANK(AG602)),NOT(ISBLANK(AH602)))),#N/A,
IF(ISBLANK(AE602),"",
IF(AND(NOT(ISERROR(VLOOKUP(AE602,MonsterTable!$A:$B,MATCH(MonsterTable!$B$1,MonsterTable!$A$1:$B$1,0),0))),OR(ISBLANK(AG602),ISBLANK(AH602))),#N/A,
IFERROR(VLOOKUP(AE602,MonsterTable!$A:$B,MATCH(MonsterTable!$B$1,MonsterTable!$A$1:$B$1,0),0),
IF(OR(NOT(ISBLANK(AG602)),ISBLANK(AH602)),#N/A,
IF(AE602="empty","empty",
VLOOKUP(AE602,MonsterGroupTable!$A:$A,1,0)))))))</f>
        <v/>
      </c>
      <c r="AM602" s="2" t="str">
        <f>IF(AND(ISBLANK(AL602),OR(NOT(ISBLANK(AN602)),NOT(ISBLANK(AO602)))),#N/A,
IF(ISBLANK(AL602),"",
IF(AND(NOT(ISERROR(VLOOKUP(AL602,MonsterTable!$A:$B,MATCH(MonsterTable!$B$1,MonsterTable!$A$1:$B$1,0),0))),OR(ISBLANK(AN602),ISBLANK(AO602))),#N/A,
IFERROR(VLOOKUP(AL602,MonsterTable!$A:$B,MATCH(MonsterTable!$B$1,MonsterTable!$A$1:$B$1,0),0),
IF(OR(NOT(ISBLANK(AN602)),ISBLANK(AO602)),#N/A,
IF(AL602="empty","empty",
VLOOKUP(AL602,MonsterGroupTable!$A:$A,1,0)))))))</f>
        <v/>
      </c>
      <c r="AT602" s="2" t="str">
        <f>IF(AND(ISBLANK(AS602),OR(NOT(ISBLANK(AU602)),NOT(ISBLANK(AV602)))),#N/A,
IF(ISBLANK(AS602),"",
IF(AND(NOT(ISERROR(VLOOKUP(AS602,MonsterTable!$A:$B,MATCH(MonsterTable!$B$1,MonsterTable!$A$1:$B$1,0),0))),OR(ISBLANK(AU602),ISBLANK(AV602))),#N/A,
IFERROR(VLOOKUP(AS602,MonsterTable!$A:$B,MATCH(MonsterTable!$B$1,MonsterTable!$A$1:$B$1,0),0),
IF(OR(NOT(ISBLANK(AU602)),ISBLANK(AV602)),#N/A,
IF(AS602="empty","empty",
VLOOKUP(AS602,MonsterGroupTable!$A:$A,1,0)))))))</f>
        <v/>
      </c>
      <c r="BA602" s="2" t="str">
        <f>IF(AND(ISBLANK(AZ602),OR(NOT(ISBLANK(BB602)),NOT(ISBLANK(BC602)))),#N/A,
IF(ISBLANK(AZ602),"",
IF(AND(NOT(ISERROR(VLOOKUP(AZ602,MonsterTable!$A:$B,MATCH(MonsterTable!$B$1,MonsterTable!$A$1:$B$1,0),0))),OR(ISBLANK(BB602),ISBLANK(BC602))),#N/A,
IFERROR(VLOOKUP(AZ602,MonsterTable!$A:$B,MATCH(MonsterTable!$B$1,MonsterTable!$A$1:$B$1,0),0),
IF(OR(NOT(ISBLANK(BB602)),ISBLANK(BC602)),#N/A,
IF(AZ602="empty","empty",
VLOOKUP(AZ602,MonsterGroupTable!$A:$A,1,0)))))))</f>
        <v/>
      </c>
      <c r="BH602" s="2" t="str">
        <f>IF(AND(ISBLANK(BG602),OR(NOT(ISBLANK(BI602)),NOT(ISBLANK(BJ602)))),#N/A,
IF(ISBLANK(BG602),"",
IF(AND(NOT(ISERROR(VLOOKUP(BG602,MonsterTable!$A:$B,MATCH(MonsterTable!$B$1,MonsterTable!$A$1:$B$1,0),0))),OR(ISBLANK(BI602),ISBLANK(BJ602))),#N/A,
IFERROR(VLOOKUP(BG602,MonsterTable!$A:$B,MATCH(MonsterTable!$B$1,MonsterTable!$A$1:$B$1,0),0),
IF(OR(NOT(ISBLANK(BI602)),ISBLANK(BJ602)),#N/A,
IF(BG602="empty","empty",
VLOOKUP(BG602,MonsterGroupTable!$A:$A,1,0)))))))</f>
        <v/>
      </c>
      <c r="BO602" s="2" t="str">
        <f>IF(AND(ISBLANK(BN602),OR(NOT(ISBLANK(BP602)),NOT(ISBLANK(BQ602)))),#N/A,
IF(ISBLANK(BN602),"",
IF(AND(NOT(ISERROR(VLOOKUP(BN602,MonsterTable!$A:$B,MATCH(MonsterTable!$B$1,MonsterTable!$A$1:$B$1,0),0))),OR(ISBLANK(BP602),ISBLANK(BQ602))),#N/A,
IFERROR(VLOOKUP(BN602,MonsterTable!$A:$B,MATCH(MonsterTable!$B$1,MonsterTable!$A$1:$B$1,0),0),
IF(OR(NOT(ISBLANK(BP602)),ISBLANK(BQ602)),#N/A,
IF(BN602="empty","empty",
VLOOKUP(BN602,MonsterGroupTable!$A:$A,1,0)))))))</f>
        <v/>
      </c>
      <c r="BV602" s="2" t="str">
        <f>IF(AND(ISBLANK(BU602),OR(NOT(ISBLANK(BW602)),NOT(ISBLANK(BX602)))),#N/A,
IF(ISBLANK(BU602),"",
IF(AND(NOT(ISERROR(VLOOKUP(BU602,MonsterTable!$A:$B,MATCH(MonsterTable!$B$1,MonsterTable!$A$1:$B$1,0),0))),OR(ISBLANK(BW602),ISBLANK(BX602))),#N/A,
IFERROR(VLOOKUP(BU602,MonsterTable!$A:$B,MATCH(MonsterTable!$B$1,MonsterTable!$A$1:$B$1,0),0),
IF(OR(NOT(ISBLANK(BW602)),ISBLANK(BX602)),#N/A,
IF(BU602="empty","empty",
VLOOKUP(BU602,MonsterGroupTable!$A:$A,1,0)))))))</f>
        <v/>
      </c>
      <c r="CC602" s="2" t="str">
        <f>IF(AND(ISBLANK(CB602),OR(NOT(ISBLANK(CD602)),NOT(ISBLANK(CE602)))),#N/A,
IF(ISBLANK(CB602),"",
IF(AND(NOT(ISERROR(VLOOKUP(CB602,MonsterTable!$A:$B,MATCH(MonsterTable!$B$1,MonsterTable!$A$1:$B$1,0),0))),OR(ISBLANK(CD602),ISBLANK(CE602))),#N/A,
IFERROR(VLOOKUP(CB602,MonsterTable!$A:$B,MATCH(MonsterTable!$B$1,MonsterTable!$A$1:$B$1,0),0),
IF(OR(NOT(ISBLANK(CD602)),ISBLANK(CE602)),#N/A,
IF(CB602="empty","empty",
VLOOKUP(CB602,MonsterGroupTable!$A:$A,1,0)))))))</f>
        <v/>
      </c>
      <c r="CJ602" s="2" t="str">
        <f>IF(AND(ISBLANK(CI602),OR(NOT(ISBLANK(CK602)),NOT(ISBLANK(CL602)))),#N/A,
IF(ISBLANK(CI602),"",
IF(AND(NOT(ISERROR(VLOOKUP(CI602,MonsterTable!$A:$B,MATCH(MonsterTable!$B$1,MonsterTable!$A$1:$B$1,0),0))),OR(ISBLANK(CK602),ISBLANK(CL602))),#N/A,
IFERROR(VLOOKUP(CI602,MonsterTable!$A:$B,MATCH(MonsterTable!$B$1,MonsterTable!$A$1:$B$1,0),0),
IF(OR(NOT(ISBLANK(CK602)),ISBLANK(CL602)),#N/A,
IF(CI602="empty","empty",
VLOOKUP(CI602,MonsterGroupTable!$A:$A,1,0)))))))</f>
        <v/>
      </c>
    </row>
    <row r="603" spans="1:88">
      <c r="A603">
        <v>10602</v>
      </c>
      <c r="B603">
        <f t="shared" si="18"/>
        <v>1.1000000000000001</v>
      </c>
      <c r="C603">
        <f t="shared" si="18"/>
        <v>1.1000000000000001</v>
      </c>
      <c r="F603">
        <v>2340</v>
      </c>
      <c r="G603">
        <v>84291</v>
      </c>
      <c r="H603">
        <v>0</v>
      </c>
      <c r="I603">
        <v>0</v>
      </c>
      <c r="J603">
        <v>0</v>
      </c>
      <c r="K603" t="s">
        <v>28</v>
      </c>
      <c r="L603" t="s">
        <v>260</v>
      </c>
      <c r="M603" t="s">
        <v>79</v>
      </c>
      <c r="N603" t="s">
        <v>80</v>
      </c>
      <c r="O603">
        <v>0</v>
      </c>
      <c r="P603">
        <v>-4.75</v>
      </c>
      <c r="Q603">
        <v>-3.5</v>
      </c>
      <c r="R603">
        <v>4.75</v>
      </c>
      <c r="S603">
        <v>3</v>
      </c>
      <c r="T603">
        <v>-13.5</v>
      </c>
      <c r="U603">
        <v>2.5499999999999998</v>
      </c>
      <c r="V603">
        <v>-6.75</v>
      </c>
      <c r="W603" t="str">
        <f t="shared" si="19"/>
        <v>g101,5</v>
      </c>
      <c r="X603" s="1" t="s">
        <v>445</v>
      </c>
      <c r="Y603" s="2" t="str">
        <f>IF(AND(ISBLANK(X603),OR(NOT(ISBLANK(Z603)),NOT(ISBLANK(AA603)))),#N/A,
IF(ISBLANK(X603),"",
IF(AND(NOT(ISERROR(VLOOKUP(X603,MonsterTable!$A:$B,MATCH(MonsterTable!$B$1,MonsterTable!$A$1:$B$1,0),0))),OR(ISBLANK(Z603),ISBLANK(AA603))),#N/A,
IFERROR(VLOOKUP(X603,MonsterTable!$A:$B,MATCH(MonsterTable!$B$1,MonsterTable!$A$1:$B$1,0),0),
IF(OR(NOT(ISBLANK(Z603)),ISBLANK(AA603)),#N/A,
IF(X603="empty","empty",
VLOOKUP(X603,MonsterGroupTable!$A:$A,1,0)))))))</f>
        <v>g101</v>
      </c>
      <c r="AA603">
        <v>5</v>
      </c>
      <c r="AF603" s="2" t="str">
        <f>IF(AND(ISBLANK(AE603),OR(NOT(ISBLANK(AG603)),NOT(ISBLANK(AH603)))),#N/A,
IF(ISBLANK(AE603),"",
IF(AND(NOT(ISERROR(VLOOKUP(AE603,MonsterTable!$A:$B,MATCH(MonsterTable!$B$1,MonsterTable!$A$1:$B$1,0),0))),OR(ISBLANK(AG603),ISBLANK(AH603))),#N/A,
IFERROR(VLOOKUP(AE603,MonsterTable!$A:$B,MATCH(MonsterTable!$B$1,MonsterTable!$A$1:$B$1,0),0),
IF(OR(NOT(ISBLANK(AG603)),ISBLANK(AH603)),#N/A,
IF(AE603="empty","empty",
VLOOKUP(AE603,MonsterGroupTable!$A:$A,1,0)))))))</f>
        <v/>
      </c>
      <c r="AM603" s="2" t="str">
        <f>IF(AND(ISBLANK(AL603),OR(NOT(ISBLANK(AN603)),NOT(ISBLANK(AO603)))),#N/A,
IF(ISBLANK(AL603),"",
IF(AND(NOT(ISERROR(VLOOKUP(AL603,MonsterTable!$A:$B,MATCH(MonsterTable!$B$1,MonsterTable!$A$1:$B$1,0),0))),OR(ISBLANK(AN603),ISBLANK(AO603))),#N/A,
IFERROR(VLOOKUP(AL603,MonsterTable!$A:$B,MATCH(MonsterTable!$B$1,MonsterTable!$A$1:$B$1,0),0),
IF(OR(NOT(ISBLANK(AN603)),ISBLANK(AO603)),#N/A,
IF(AL603="empty","empty",
VLOOKUP(AL603,MonsterGroupTable!$A:$A,1,0)))))))</f>
        <v/>
      </c>
      <c r="AT603" s="2" t="str">
        <f>IF(AND(ISBLANK(AS603),OR(NOT(ISBLANK(AU603)),NOT(ISBLANK(AV603)))),#N/A,
IF(ISBLANK(AS603),"",
IF(AND(NOT(ISERROR(VLOOKUP(AS603,MonsterTable!$A:$B,MATCH(MonsterTable!$B$1,MonsterTable!$A$1:$B$1,0),0))),OR(ISBLANK(AU603),ISBLANK(AV603))),#N/A,
IFERROR(VLOOKUP(AS603,MonsterTable!$A:$B,MATCH(MonsterTable!$B$1,MonsterTable!$A$1:$B$1,0),0),
IF(OR(NOT(ISBLANK(AU603)),ISBLANK(AV603)),#N/A,
IF(AS603="empty","empty",
VLOOKUP(AS603,MonsterGroupTable!$A:$A,1,0)))))))</f>
        <v/>
      </c>
      <c r="BA603" s="2" t="str">
        <f>IF(AND(ISBLANK(AZ603),OR(NOT(ISBLANK(BB603)),NOT(ISBLANK(BC603)))),#N/A,
IF(ISBLANK(AZ603),"",
IF(AND(NOT(ISERROR(VLOOKUP(AZ603,MonsterTable!$A:$B,MATCH(MonsterTable!$B$1,MonsterTable!$A$1:$B$1,0),0))),OR(ISBLANK(BB603),ISBLANK(BC603))),#N/A,
IFERROR(VLOOKUP(AZ603,MonsterTable!$A:$B,MATCH(MonsterTable!$B$1,MonsterTable!$A$1:$B$1,0),0),
IF(OR(NOT(ISBLANK(BB603)),ISBLANK(BC603)),#N/A,
IF(AZ603="empty","empty",
VLOOKUP(AZ603,MonsterGroupTable!$A:$A,1,0)))))))</f>
        <v/>
      </c>
      <c r="BH603" s="2" t="str">
        <f>IF(AND(ISBLANK(BG603),OR(NOT(ISBLANK(BI603)),NOT(ISBLANK(BJ603)))),#N/A,
IF(ISBLANK(BG603),"",
IF(AND(NOT(ISERROR(VLOOKUP(BG603,MonsterTable!$A:$B,MATCH(MonsterTable!$B$1,MonsterTable!$A$1:$B$1,0),0))),OR(ISBLANK(BI603),ISBLANK(BJ603))),#N/A,
IFERROR(VLOOKUP(BG603,MonsterTable!$A:$B,MATCH(MonsterTable!$B$1,MonsterTable!$A$1:$B$1,0),0),
IF(OR(NOT(ISBLANK(BI603)),ISBLANK(BJ603)),#N/A,
IF(BG603="empty","empty",
VLOOKUP(BG603,MonsterGroupTable!$A:$A,1,0)))))))</f>
        <v/>
      </c>
      <c r="BO603" s="2" t="str">
        <f>IF(AND(ISBLANK(BN603),OR(NOT(ISBLANK(BP603)),NOT(ISBLANK(BQ603)))),#N/A,
IF(ISBLANK(BN603),"",
IF(AND(NOT(ISERROR(VLOOKUP(BN603,MonsterTable!$A:$B,MATCH(MonsterTable!$B$1,MonsterTable!$A$1:$B$1,0),0))),OR(ISBLANK(BP603),ISBLANK(BQ603))),#N/A,
IFERROR(VLOOKUP(BN603,MonsterTable!$A:$B,MATCH(MonsterTable!$B$1,MonsterTable!$A$1:$B$1,0),0),
IF(OR(NOT(ISBLANK(BP603)),ISBLANK(BQ603)),#N/A,
IF(BN603="empty","empty",
VLOOKUP(BN603,MonsterGroupTable!$A:$A,1,0)))))))</f>
        <v/>
      </c>
      <c r="BV603" s="2" t="str">
        <f>IF(AND(ISBLANK(BU603),OR(NOT(ISBLANK(BW603)),NOT(ISBLANK(BX603)))),#N/A,
IF(ISBLANK(BU603),"",
IF(AND(NOT(ISERROR(VLOOKUP(BU603,MonsterTable!$A:$B,MATCH(MonsterTable!$B$1,MonsterTable!$A$1:$B$1,0),0))),OR(ISBLANK(BW603),ISBLANK(BX603))),#N/A,
IFERROR(VLOOKUP(BU603,MonsterTable!$A:$B,MATCH(MonsterTable!$B$1,MonsterTable!$A$1:$B$1,0),0),
IF(OR(NOT(ISBLANK(BW603)),ISBLANK(BX603)),#N/A,
IF(BU603="empty","empty",
VLOOKUP(BU603,MonsterGroupTable!$A:$A,1,0)))))))</f>
        <v/>
      </c>
      <c r="CC603" s="2" t="str">
        <f>IF(AND(ISBLANK(CB603),OR(NOT(ISBLANK(CD603)),NOT(ISBLANK(CE603)))),#N/A,
IF(ISBLANK(CB603),"",
IF(AND(NOT(ISERROR(VLOOKUP(CB603,MonsterTable!$A:$B,MATCH(MonsterTable!$B$1,MonsterTable!$A$1:$B$1,0),0))),OR(ISBLANK(CD603),ISBLANK(CE603))),#N/A,
IFERROR(VLOOKUP(CB603,MonsterTable!$A:$B,MATCH(MonsterTable!$B$1,MonsterTable!$A$1:$B$1,0),0),
IF(OR(NOT(ISBLANK(CD603)),ISBLANK(CE603)),#N/A,
IF(CB603="empty","empty",
VLOOKUP(CB603,MonsterGroupTable!$A:$A,1,0)))))))</f>
        <v/>
      </c>
      <c r="CJ603" s="2" t="str">
        <f>IF(AND(ISBLANK(CI603),OR(NOT(ISBLANK(CK603)),NOT(ISBLANK(CL603)))),#N/A,
IF(ISBLANK(CI603),"",
IF(AND(NOT(ISERROR(VLOOKUP(CI603,MonsterTable!$A:$B,MATCH(MonsterTable!$B$1,MonsterTable!$A$1:$B$1,0),0))),OR(ISBLANK(CK603),ISBLANK(CL603))),#N/A,
IFERROR(VLOOKUP(CI603,MonsterTable!$A:$B,MATCH(MonsterTable!$B$1,MonsterTable!$A$1:$B$1,0),0),
IF(OR(NOT(ISBLANK(CK603)),ISBLANK(CL603)),#N/A,
IF(CI603="empty","empty",
VLOOKUP(CI603,MonsterGroupTable!$A:$A,1,0)))))))</f>
        <v/>
      </c>
    </row>
    <row r="604" spans="1:88">
      <c r="A604">
        <v>10603</v>
      </c>
      <c r="B604">
        <f t="shared" si="18"/>
        <v>1.1000000000000001</v>
      </c>
      <c r="C604">
        <f t="shared" si="18"/>
        <v>1.1000000000000001</v>
      </c>
      <c r="F604">
        <v>2430</v>
      </c>
      <c r="G604">
        <v>84615</v>
      </c>
      <c r="H604">
        <v>0</v>
      </c>
      <c r="I604">
        <v>0</v>
      </c>
      <c r="J604">
        <v>0</v>
      </c>
      <c r="K604" t="s">
        <v>28</v>
      </c>
      <c r="L604" t="s">
        <v>260</v>
      </c>
      <c r="M604" t="s">
        <v>79</v>
      </c>
      <c r="N604" t="s">
        <v>80</v>
      </c>
      <c r="O604">
        <v>0</v>
      </c>
      <c r="P604">
        <v>-4.75</v>
      </c>
      <c r="Q604">
        <v>-3.5</v>
      </c>
      <c r="R604">
        <v>4.75</v>
      </c>
      <c r="S604">
        <v>3</v>
      </c>
      <c r="T604">
        <v>-13.5</v>
      </c>
      <c r="U604">
        <v>2.5499999999999998</v>
      </c>
      <c r="V604">
        <v>-6.75</v>
      </c>
      <c r="W604" t="str">
        <f t="shared" si="19"/>
        <v>g101,5</v>
      </c>
      <c r="X604" s="1" t="s">
        <v>445</v>
      </c>
      <c r="Y604" s="2" t="str">
        <f>IF(AND(ISBLANK(X604),OR(NOT(ISBLANK(Z604)),NOT(ISBLANK(AA604)))),#N/A,
IF(ISBLANK(X604),"",
IF(AND(NOT(ISERROR(VLOOKUP(X604,MonsterTable!$A:$B,MATCH(MonsterTable!$B$1,MonsterTable!$A$1:$B$1,0),0))),OR(ISBLANK(Z604),ISBLANK(AA604))),#N/A,
IFERROR(VLOOKUP(X604,MonsterTable!$A:$B,MATCH(MonsterTable!$B$1,MonsterTable!$A$1:$B$1,0),0),
IF(OR(NOT(ISBLANK(Z604)),ISBLANK(AA604)),#N/A,
IF(X604="empty","empty",
VLOOKUP(X604,MonsterGroupTable!$A:$A,1,0)))))))</f>
        <v>g101</v>
      </c>
      <c r="AA604">
        <v>5</v>
      </c>
      <c r="AF604" s="2" t="str">
        <f>IF(AND(ISBLANK(AE604),OR(NOT(ISBLANK(AG604)),NOT(ISBLANK(AH604)))),#N/A,
IF(ISBLANK(AE604),"",
IF(AND(NOT(ISERROR(VLOOKUP(AE604,MonsterTable!$A:$B,MATCH(MonsterTable!$B$1,MonsterTable!$A$1:$B$1,0),0))),OR(ISBLANK(AG604),ISBLANK(AH604))),#N/A,
IFERROR(VLOOKUP(AE604,MonsterTable!$A:$B,MATCH(MonsterTable!$B$1,MonsterTable!$A$1:$B$1,0),0),
IF(OR(NOT(ISBLANK(AG604)),ISBLANK(AH604)),#N/A,
IF(AE604="empty","empty",
VLOOKUP(AE604,MonsterGroupTable!$A:$A,1,0)))))))</f>
        <v/>
      </c>
      <c r="AM604" s="2" t="str">
        <f>IF(AND(ISBLANK(AL604),OR(NOT(ISBLANK(AN604)),NOT(ISBLANK(AO604)))),#N/A,
IF(ISBLANK(AL604),"",
IF(AND(NOT(ISERROR(VLOOKUP(AL604,MonsterTable!$A:$B,MATCH(MonsterTable!$B$1,MonsterTable!$A$1:$B$1,0),0))),OR(ISBLANK(AN604),ISBLANK(AO604))),#N/A,
IFERROR(VLOOKUP(AL604,MonsterTable!$A:$B,MATCH(MonsterTable!$B$1,MonsterTable!$A$1:$B$1,0),0),
IF(OR(NOT(ISBLANK(AN604)),ISBLANK(AO604)),#N/A,
IF(AL604="empty","empty",
VLOOKUP(AL604,MonsterGroupTable!$A:$A,1,0)))))))</f>
        <v/>
      </c>
      <c r="AT604" s="2" t="str">
        <f>IF(AND(ISBLANK(AS604),OR(NOT(ISBLANK(AU604)),NOT(ISBLANK(AV604)))),#N/A,
IF(ISBLANK(AS604),"",
IF(AND(NOT(ISERROR(VLOOKUP(AS604,MonsterTable!$A:$B,MATCH(MonsterTable!$B$1,MonsterTable!$A$1:$B$1,0),0))),OR(ISBLANK(AU604),ISBLANK(AV604))),#N/A,
IFERROR(VLOOKUP(AS604,MonsterTable!$A:$B,MATCH(MonsterTable!$B$1,MonsterTable!$A$1:$B$1,0),0),
IF(OR(NOT(ISBLANK(AU604)),ISBLANK(AV604)),#N/A,
IF(AS604="empty","empty",
VLOOKUP(AS604,MonsterGroupTable!$A:$A,1,0)))))))</f>
        <v/>
      </c>
      <c r="BA604" s="2" t="str">
        <f>IF(AND(ISBLANK(AZ604),OR(NOT(ISBLANK(BB604)),NOT(ISBLANK(BC604)))),#N/A,
IF(ISBLANK(AZ604),"",
IF(AND(NOT(ISERROR(VLOOKUP(AZ604,MonsterTable!$A:$B,MATCH(MonsterTable!$B$1,MonsterTable!$A$1:$B$1,0),0))),OR(ISBLANK(BB604),ISBLANK(BC604))),#N/A,
IFERROR(VLOOKUP(AZ604,MonsterTable!$A:$B,MATCH(MonsterTable!$B$1,MonsterTable!$A$1:$B$1,0),0),
IF(OR(NOT(ISBLANK(BB604)),ISBLANK(BC604)),#N/A,
IF(AZ604="empty","empty",
VLOOKUP(AZ604,MonsterGroupTable!$A:$A,1,0)))))))</f>
        <v/>
      </c>
      <c r="BH604" s="2" t="str">
        <f>IF(AND(ISBLANK(BG604),OR(NOT(ISBLANK(BI604)),NOT(ISBLANK(BJ604)))),#N/A,
IF(ISBLANK(BG604),"",
IF(AND(NOT(ISERROR(VLOOKUP(BG604,MonsterTable!$A:$B,MATCH(MonsterTable!$B$1,MonsterTable!$A$1:$B$1,0),0))),OR(ISBLANK(BI604),ISBLANK(BJ604))),#N/A,
IFERROR(VLOOKUP(BG604,MonsterTable!$A:$B,MATCH(MonsterTable!$B$1,MonsterTable!$A$1:$B$1,0),0),
IF(OR(NOT(ISBLANK(BI604)),ISBLANK(BJ604)),#N/A,
IF(BG604="empty","empty",
VLOOKUP(BG604,MonsterGroupTable!$A:$A,1,0)))))))</f>
        <v/>
      </c>
      <c r="BO604" s="2" t="str">
        <f>IF(AND(ISBLANK(BN604),OR(NOT(ISBLANK(BP604)),NOT(ISBLANK(BQ604)))),#N/A,
IF(ISBLANK(BN604),"",
IF(AND(NOT(ISERROR(VLOOKUP(BN604,MonsterTable!$A:$B,MATCH(MonsterTable!$B$1,MonsterTable!$A$1:$B$1,0),0))),OR(ISBLANK(BP604),ISBLANK(BQ604))),#N/A,
IFERROR(VLOOKUP(BN604,MonsterTable!$A:$B,MATCH(MonsterTable!$B$1,MonsterTable!$A$1:$B$1,0),0),
IF(OR(NOT(ISBLANK(BP604)),ISBLANK(BQ604)),#N/A,
IF(BN604="empty","empty",
VLOOKUP(BN604,MonsterGroupTable!$A:$A,1,0)))))))</f>
        <v/>
      </c>
      <c r="BV604" s="2" t="str">
        <f>IF(AND(ISBLANK(BU604),OR(NOT(ISBLANK(BW604)),NOT(ISBLANK(BX604)))),#N/A,
IF(ISBLANK(BU604),"",
IF(AND(NOT(ISERROR(VLOOKUP(BU604,MonsterTable!$A:$B,MATCH(MonsterTable!$B$1,MonsterTable!$A$1:$B$1,0),0))),OR(ISBLANK(BW604),ISBLANK(BX604))),#N/A,
IFERROR(VLOOKUP(BU604,MonsterTable!$A:$B,MATCH(MonsterTable!$B$1,MonsterTable!$A$1:$B$1,0),0),
IF(OR(NOT(ISBLANK(BW604)),ISBLANK(BX604)),#N/A,
IF(BU604="empty","empty",
VLOOKUP(BU604,MonsterGroupTable!$A:$A,1,0)))))))</f>
        <v/>
      </c>
      <c r="CC604" s="2" t="str">
        <f>IF(AND(ISBLANK(CB604),OR(NOT(ISBLANK(CD604)),NOT(ISBLANK(CE604)))),#N/A,
IF(ISBLANK(CB604),"",
IF(AND(NOT(ISERROR(VLOOKUP(CB604,MonsterTable!$A:$B,MATCH(MonsterTable!$B$1,MonsterTable!$A$1:$B$1,0),0))),OR(ISBLANK(CD604),ISBLANK(CE604))),#N/A,
IFERROR(VLOOKUP(CB604,MonsterTable!$A:$B,MATCH(MonsterTable!$B$1,MonsterTable!$A$1:$B$1,0),0),
IF(OR(NOT(ISBLANK(CD604)),ISBLANK(CE604)),#N/A,
IF(CB604="empty","empty",
VLOOKUP(CB604,MonsterGroupTable!$A:$A,1,0)))))))</f>
        <v/>
      </c>
      <c r="CJ604" s="2" t="str">
        <f>IF(AND(ISBLANK(CI604),OR(NOT(ISBLANK(CK604)),NOT(ISBLANK(CL604)))),#N/A,
IF(ISBLANK(CI604),"",
IF(AND(NOT(ISERROR(VLOOKUP(CI604,MonsterTable!$A:$B,MATCH(MonsterTable!$B$1,MonsterTable!$A$1:$B$1,0),0))),OR(ISBLANK(CK604),ISBLANK(CL604))),#N/A,
IFERROR(VLOOKUP(CI604,MonsterTable!$A:$B,MATCH(MonsterTable!$B$1,MonsterTable!$A$1:$B$1,0),0),
IF(OR(NOT(ISBLANK(CK604)),ISBLANK(CL604)),#N/A,
IF(CI604="empty","empty",
VLOOKUP(CI604,MonsterGroupTable!$A:$A,1,0)))))))</f>
        <v/>
      </c>
    </row>
    <row r="605" spans="1:88">
      <c r="A605">
        <v>10604</v>
      </c>
      <c r="B605">
        <f t="shared" si="18"/>
        <v>1.1000000000000001</v>
      </c>
      <c r="C605">
        <f t="shared" si="18"/>
        <v>1.1000000000000001</v>
      </c>
      <c r="F605">
        <v>2520</v>
      </c>
      <c r="G605">
        <v>84939</v>
      </c>
      <c r="H605">
        <v>0</v>
      </c>
      <c r="I605">
        <v>0</v>
      </c>
      <c r="J605">
        <v>0</v>
      </c>
      <c r="K605" t="s">
        <v>28</v>
      </c>
      <c r="L605" t="s">
        <v>260</v>
      </c>
      <c r="M605" t="s">
        <v>79</v>
      </c>
      <c r="N605" t="s">
        <v>80</v>
      </c>
      <c r="O605">
        <v>0</v>
      </c>
      <c r="P605">
        <v>-4.75</v>
      </c>
      <c r="Q605">
        <v>-3.5</v>
      </c>
      <c r="R605">
        <v>4.75</v>
      </c>
      <c r="S605">
        <v>3</v>
      </c>
      <c r="T605">
        <v>-13.5</v>
      </c>
      <c r="U605">
        <v>2.5499999999999998</v>
      </c>
      <c r="V605">
        <v>-6.75</v>
      </c>
      <c r="W605" t="str">
        <f t="shared" si="19"/>
        <v>g101,5</v>
      </c>
      <c r="X605" s="1" t="s">
        <v>445</v>
      </c>
      <c r="Y605" s="2" t="str">
        <f>IF(AND(ISBLANK(X605),OR(NOT(ISBLANK(Z605)),NOT(ISBLANK(AA605)))),#N/A,
IF(ISBLANK(X605),"",
IF(AND(NOT(ISERROR(VLOOKUP(X605,MonsterTable!$A:$B,MATCH(MonsterTable!$B$1,MonsterTable!$A$1:$B$1,0),0))),OR(ISBLANK(Z605),ISBLANK(AA605))),#N/A,
IFERROR(VLOOKUP(X605,MonsterTable!$A:$B,MATCH(MonsterTable!$B$1,MonsterTable!$A$1:$B$1,0),0),
IF(OR(NOT(ISBLANK(Z605)),ISBLANK(AA605)),#N/A,
IF(X605="empty","empty",
VLOOKUP(X605,MonsterGroupTable!$A:$A,1,0)))))))</f>
        <v>g101</v>
      </c>
      <c r="AA605">
        <v>5</v>
      </c>
      <c r="AF605" s="2" t="str">
        <f>IF(AND(ISBLANK(AE605),OR(NOT(ISBLANK(AG605)),NOT(ISBLANK(AH605)))),#N/A,
IF(ISBLANK(AE605),"",
IF(AND(NOT(ISERROR(VLOOKUP(AE605,MonsterTable!$A:$B,MATCH(MonsterTable!$B$1,MonsterTable!$A$1:$B$1,0),0))),OR(ISBLANK(AG605),ISBLANK(AH605))),#N/A,
IFERROR(VLOOKUP(AE605,MonsterTable!$A:$B,MATCH(MonsterTable!$B$1,MonsterTable!$A$1:$B$1,0),0),
IF(OR(NOT(ISBLANK(AG605)),ISBLANK(AH605)),#N/A,
IF(AE605="empty","empty",
VLOOKUP(AE605,MonsterGroupTable!$A:$A,1,0)))))))</f>
        <v/>
      </c>
      <c r="AM605" s="2" t="str">
        <f>IF(AND(ISBLANK(AL605),OR(NOT(ISBLANK(AN605)),NOT(ISBLANK(AO605)))),#N/A,
IF(ISBLANK(AL605),"",
IF(AND(NOT(ISERROR(VLOOKUP(AL605,MonsterTable!$A:$B,MATCH(MonsterTable!$B$1,MonsterTable!$A$1:$B$1,0),0))),OR(ISBLANK(AN605),ISBLANK(AO605))),#N/A,
IFERROR(VLOOKUP(AL605,MonsterTable!$A:$B,MATCH(MonsterTable!$B$1,MonsterTable!$A$1:$B$1,0),0),
IF(OR(NOT(ISBLANK(AN605)),ISBLANK(AO605)),#N/A,
IF(AL605="empty","empty",
VLOOKUP(AL605,MonsterGroupTable!$A:$A,1,0)))))))</f>
        <v/>
      </c>
      <c r="AT605" s="2" t="str">
        <f>IF(AND(ISBLANK(AS605),OR(NOT(ISBLANK(AU605)),NOT(ISBLANK(AV605)))),#N/A,
IF(ISBLANK(AS605),"",
IF(AND(NOT(ISERROR(VLOOKUP(AS605,MonsterTable!$A:$B,MATCH(MonsterTable!$B$1,MonsterTable!$A$1:$B$1,0),0))),OR(ISBLANK(AU605),ISBLANK(AV605))),#N/A,
IFERROR(VLOOKUP(AS605,MonsterTable!$A:$B,MATCH(MonsterTable!$B$1,MonsterTable!$A$1:$B$1,0),0),
IF(OR(NOT(ISBLANK(AU605)),ISBLANK(AV605)),#N/A,
IF(AS605="empty","empty",
VLOOKUP(AS605,MonsterGroupTable!$A:$A,1,0)))))))</f>
        <v/>
      </c>
      <c r="BA605" s="2" t="str">
        <f>IF(AND(ISBLANK(AZ605),OR(NOT(ISBLANK(BB605)),NOT(ISBLANK(BC605)))),#N/A,
IF(ISBLANK(AZ605),"",
IF(AND(NOT(ISERROR(VLOOKUP(AZ605,MonsterTable!$A:$B,MATCH(MonsterTable!$B$1,MonsterTable!$A$1:$B$1,0),0))),OR(ISBLANK(BB605),ISBLANK(BC605))),#N/A,
IFERROR(VLOOKUP(AZ605,MonsterTable!$A:$B,MATCH(MonsterTable!$B$1,MonsterTable!$A$1:$B$1,0),0),
IF(OR(NOT(ISBLANK(BB605)),ISBLANK(BC605)),#N/A,
IF(AZ605="empty","empty",
VLOOKUP(AZ605,MonsterGroupTable!$A:$A,1,0)))))))</f>
        <v/>
      </c>
      <c r="BH605" s="2" t="str">
        <f>IF(AND(ISBLANK(BG605),OR(NOT(ISBLANK(BI605)),NOT(ISBLANK(BJ605)))),#N/A,
IF(ISBLANK(BG605),"",
IF(AND(NOT(ISERROR(VLOOKUP(BG605,MonsterTable!$A:$B,MATCH(MonsterTable!$B$1,MonsterTable!$A$1:$B$1,0),0))),OR(ISBLANK(BI605),ISBLANK(BJ605))),#N/A,
IFERROR(VLOOKUP(BG605,MonsterTable!$A:$B,MATCH(MonsterTable!$B$1,MonsterTable!$A$1:$B$1,0),0),
IF(OR(NOT(ISBLANK(BI605)),ISBLANK(BJ605)),#N/A,
IF(BG605="empty","empty",
VLOOKUP(BG605,MonsterGroupTable!$A:$A,1,0)))))))</f>
        <v/>
      </c>
      <c r="BO605" s="2" t="str">
        <f>IF(AND(ISBLANK(BN605),OR(NOT(ISBLANK(BP605)),NOT(ISBLANK(BQ605)))),#N/A,
IF(ISBLANK(BN605),"",
IF(AND(NOT(ISERROR(VLOOKUP(BN605,MonsterTable!$A:$B,MATCH(MonsterTable!$B$1,MonsterTable!$A$1:$B$1,0),0))),OR(ISBLANK(BP605),ISBLANK(BQ605))),#N/A,
IFERROR(VLOOKUP(BN605,MonsterTable!$A:$B,MATCH(MonsterTable!$B$1,MonsterTable!$A$1:$B$1,0),0),
IF(OR(NOT(ISBLANK(BP605)),ISBLANK(BQ605)),#N/A,
IF(BN605="empty","empty",
VLOOKUP(BN605,MonsterGroupTable!$A:$A,1,0)))))))</f>
        <v/>
      </c>
      <c r="BV605" s="2" t="str">
        <f>IF(AND(ISBLANK(BU605),OR(NOT(ISBLANK(BW605)),NOT(ISBLANK(BX605)))),#N/A,
IF(ISBLANK(BU605),"",
IF(AND(NOT(ISERROR(VLOOKUP(BU605,MonsterTable!$A:$B,MATCH(MonsterTable!$B$1,MonsterTable!$A$1:$B$1,0),0))),OR(ISBLANK(BW605),ISBLANK(BX605))),#N/A,
IFERROR(VLOOKUP(BU605,MonsterTable!$A:$B,MATCH(MonsterTable!$B$1,MonsterTable!$A$1:$B$1,0),0),
IF(OR(NOT(ISBLANK(BW605)),ISBLANK(BX605)),#N/A,
IF(BU605="empty","empty",
VLOOKUP(BU605,MonsterGroupTable!$A:$A,1,0)))))))</f>
        <v/>
      </c>
      <c r="CC605" s="2" t="str">
        <f>IF(AND(ISBLANK(CB605),OR(NOT(ISBLANK(CD605)),NOT(ISBLANK(CE605)))),#N/A,
IF(ISBLANK(CB605),"",
IF(AND(NOT(ISERROR(VLOOKUP(CB605,MonsterTable!$A:$B,MATCH(MonsterTable!$B$1,MonsterTable!$A$1:$B$1,0),0))),OR(ISBLANK(CD605),ISBLANK(CE605))),#N/A,
IFERROR(VLOOKUP(CB605,MonsterTable!$A:$B,MATCH(MonsterTable!$B$1,MonsterTable!$A$1:$B$1,0),0),
IF(OR(NOT(ISBLANK(CD605)),ISBLANK(CE605)),#N/A,
IF(CB605="empty","empty",
VLOOKUP(CB605,MonsterGroupTable!$A:$A,1,0)))))))</f>
        <v/>
      </c>
      <c r="CJ605" s="2" t="str">
        <f>IF(AND(ISBLANK(CI605),OR(NOT(ISBLANK(CK605)),NOT(ISBLANK(CL605)))),#N/A,
IF(ISBLANK(CI605),"",
IF(AND(NOT(ISERROR(VLOOKUP(CI605,MonsterTable!$A:$B,MATCH(MonsterTable!$B$1,MonsterTable!$A$1:$B$1,0),0))),OR(ISBLANK(CK605),ISBLANK(CL605))),#N/A,
IFERROR(VLOOKUP(CI605,MonsterTable!$A:$B,MATCH(MonsterTable!$B$1,MonsterTable!$A$1:$B$1,0),0),
IF(OR(NOT(ISBLANK(CK605)),ISBLANK(CL605)),#N/A,
IF(CI605="empty","empty",
VLOOKUP(CI605,MonsterGroupTable!$A:$A,1,0)))))))</f>
        <v/>
      </c>
    </row>
    <row r="606" spans="1:88">
      <c r="A606">
        <v>10605</v>
      </c>
      <c r="B606">
        <f t="shared" si="18"/>
        <v>1.1000000000000001</v>
      </c>
      <c r="C606">
        <f t="shared" si="18"/>
        <v>1.1000000000000001</v>
      </c>
      <c r="F606">
        <v>2610</v>
      </c>
      <c r="G606">
        <v>85263</v>
      </c>
      <c r="H606">
        <v>0</v>
      </c>
      <c r="I606">
        <v>0</v>
      </c>
      <c r="J606">
        <v>0</v>
      </c>
      <c r="K606" t="s">
        <v>28</v>
      </c>
      <c r="L606" t="s">
        <v>260</v>
      </c>
      <c r="M606" t="s">
        <v>79</v>
      </c>
      <c r="N606" t="s">
        <v>80</v>
      </c>
      <c r="O606">
        <v>0</v>
      </c>
      <c r="P606">
        <v>-4.75</v>
      </c>
      <c r="Q606">
        <v>-3.5</v>
      </c>
      <c r="R606">
        <v>4.75</v>
      </c>
      <c r="S606">
        <v>3</v>
      </c>
      <c r="T606">
        <v>-13.5</v>
      </c>
      <c r="U606">
        <v>2.5499999999999998</v>
      </c>
      <c r="V606">
        <v>-6.75</v>
      </c>
      <c r="W606" t="str">
        <f t="shared" si="19"/>
        <v>g101,5</v>
      </c>
      <c r="X606" s="1" t="s">
        <v>445</v>
      </c>
      <c r="Y606" s="2" t="str">
        <f>IF(AND(ISBLANK(X606),OR(NOT(ISBLANK(Z606)),NOT(ISBLANK(AA606)))),#N/A,
IF(ISBLANK(X606),"",
IF(AND(NOT(ISERROR(VLOOKUP(X606,MonsterTable!$A:$B,MATCH(MonsterTable!$B$1,MonsterTable!$A$1:$B$1,0),0))),OR(ISBLANK(Z606),ISBLANK(AA606))),#N/A,
IFERROR(VLOOKUP(X606,MonsterTable!$A:$B,MATCH(MonsterTable!$B$1,MonsterTable!$A$1:$B$1,0),0),
IF(OR(NOT(ISBLANK(Z606)),ISBLANK(AA606)),#N/A,
IF(X606="empty","empty",
VLOOKUP(X606,MonsterGroupTable!$A:$A,1,0)))))))</f>
        <v>g101</v>
      </c>
      <c r="AA606">
        <v>5</v>
      </c>
      <c r="AF606" s="2" t="str">
        <f>IF(AND(ISBLANK(AE606),OR(NOT(ISBLANK(AG606)),NOT(ISBLANK(AH606)))),#N/A,
IF(ISBLANK(AE606),"",
IF(AND(NOT(ISERROR(VLOOKUP(AE606,MonsterTable!$A:$B,MATCH(MonsterTable!$B$1,MonsterTable!$A$1:$B$1,0),0))),OR(ISBLANK(AG606),ISBLANK(AH606))),#N/A,
IFERROR(VLOOKUP(AE606,MonsterTable!$A:$B,MATCH(MonsterTable!$B$1,MonsterTable!$A$1:$B$1,0),0),
IF(OR(NOT(ISBLANK(AG606)),ISBLANK(AH606)),#N/A,
IF(AE606="empty","empty",
VLOOKUP(AE606,MonsterGroupTable!$A:$A,1,0)))))))</f>
        <v/>
      </c>
      <c r="AM606" s="2" t="str">
        <f>IF(AND(ISBLANK(AL606),OR(NOT(ISBLANK(AN606)),NOT(ISBLANK(AO606)))),#N/A,
IF(ISBLANK(AL606),"",
IF(AND(NOT(ISERROR(VLOOKUP(AL606,MonsterTable!$A:$B,MATCH(MonsterTable!$B$1,MonsterTable!$A$1:$B$1,0),0))),OR(ISBLANK(AN606),ISBLANK(AO606))),#N/A,
IFERROR(VLOOKUP(AL606,MonsterTable!$A:$B,MATCH(MonsterTable!$B$1,MonsterTable!$A$1:$B$1,0),0),
IF(OR(NOT(ISBLANK(AN606)),ISBLANK(AO606)),#N/A,
IF(AL606="empty","empty",
VLOOKUP(AL606,MonsterGroupTable!$A:$A,1,0)))))))</f>
        <v/>
      </c>
      <c r="AT606" s="2" t="str">
        <f>IF(AND(ISBLANK(AS606),OR(NOT(ISBLANK(AU606)),NOT(ISBLANK(AV606)))),#N/A,
IF(ISBLANK(AS606),"",
IF(AND(NOT(ISERROR(VLOOKUP(AS606,MonsterTable!$A:$B,MATCH(MonsterTable!$B$1,MonsterTable!$A$1:$B$1,0),0))),OR(ISBLANK(AU606),ISBLANK(AV606))),#N/A,
IFERROR(VLOOKUP(AS606,MonsterTable!$A:$B,MATCH(MonsterTable!$B$1,MonsterTable!$A$1:$B$1,0),0),
IF(OR(NOT(ISBLANK(AU606)),ISBLANK(AV606)),#N/A,
IF(AS606="empty","empty",
VLOOKUP(AS606,MonsterGroupTable!$A:$A,1,0)))))))</f>
        <v/>
      </c>
      <c r="BA606" s="2" t="str">
        <f>IF(AND(ISBLANK(AZ606),OR(NOT(ISBLANK(BB606)),NOT(ISBLANK(BC606)))),#N/A,
IF(ISBLANK(AZ606),"",
IF(AND(NOT(ISERROR(VLOOKUP(AZ606,MonsterTable!$A:$B,MATCH(MonsterTable!$B$1,MonsterTable!$A$1:$B$1,0),0))),OR(ISBLANK(BB606),ISBLANK(BC606))),#N/A,
IFERROR(VLOOKUP(AZ606,MonsterTable!$A:$B,MATCH(MonsterTable!$B$1,MonsterTable!$A$1:$B$1,0),0),
IF(OR(NOT(ISBLANK(BB606)),ISBLANK(BC606)),#N/A,
IF(AZ606="empty","empty",
VLOOKUP(AZ606,MonsterGroupTable!$A:$A,1,0)))))))</f>
        <v/>
      </c>
      <c r="BH606" s="2" t="str">
        <f>IF(AND(ISBLANK(BG606),OR(NOT(ISBLANK(BI606)),NOT(ISBLANK(BJ606)))),#N/A,
IF(ISBLANK(BG606),"",
IF(AND(NOT(ISERROR(VLOOKUP(BG606,MonsterTable!$A:$B,MATCH(MonsterTable!$B$1,MonsterTable!$A$1:$B$1,0),0))),OR(ISBLANK(BI606),ISBLANK(BJ606))),#N/A,
IFERROR(VLOOKUP(BG606,MonsterTable!$A:$B,MATCH(MonsterTable!$B$1,MonsterTable!$A$1:$B$1,0),0),
IF(OR(NOT(ISBLANK(BI606)),ISBLANK(BJ606)),#N/A,
IF(BG606="empty","empty",
VLOOKUP(BG606,MonsterGroupTable!$A:$A,1,0)))))))</f>
        <v/>
      </c>
      <c r="BO606" s="2" t="str">
        <f>IF(AND(ISBLANK(BN606),OR(NOT(ISBLANK(BP606)),NOT(ISBLANK(BQ606)))),#N/A,
IF(ISBLANK(BN606),"",
IF(AND(NOT(ISERROR(VLOOKUP(BN606,MonsterTable!$A:$B,MATCH(MonsterTable!$B$1,MonsterTable!$A$1:$B$1,0),0))),OR(ISBLANK(BP606),ISBLANK(BQ606))),#N/A,
IFERROR(VLOOKUP(BN606,MonsterTable!$A:$B,MATCH(MonsterTable!$B$1,MonsterTable!$A$1:$B$1,0),0),
IF(OR(NOT(ISBLANK(BP606)),ISBLANK(BQ606)),#N/A,
IF(BN606="empty","empty",
VLOOKUP(BN606,MonsterGroupTable!$A:$A,1,0)))))))</f>
        <v/>
      </c>
      <c r="BV606" s="2" t="str">
        <f>IF(AND(ISBLANK(BU606),OR(NOT(ISBLANK(BW606)),NOT(ISBLANK(BX606)))),#N/A,
IF(ISBLANK(BU606),"",
IF(AND(NOT(ISERROR(VLOOKUP(BU606,MonsterTable!$A:$B,MATCH(MonsterTable!$B$1,MonsterTable!$A$1:$B$1,0),0))),OR(ISBLANK(BW606),ISBLANK(BX606))),#N/A,
IFERROR(VLOOKUP(BU606,MonsterTable!$A:$B,MATCH(MonsterTable!$B$1,MonsterTable!$A$1:$B$1,0),0),
IF(OR(NOT(ISBLANK(BW606)),ISBLANK(BX606)),#N/A,
IF(BU606="empty","empty",
VLOOKUP(BU606,MonsterGroupTable!$A:$A,1,0)))))))</f>
        <v/>
      </c>
      <c r="CC606" s="2" t="str">
        <f>IF(AND(ISBLANK(CB606),OR(NOT(ISBLANK(CD606)),NOT(ISBLANK(CE606)))),#N/A,
IF(ISBLANK(CB606),"",
IF(AND(NOT(ISERROR(VLOOKUP(CB606,MonsterTable!$A:$B,MATCH(MonsterTable!$B$1,MonsterTable!$A$1:$B$1,0),0))),OR(ISBLANK(CD606),ISBLANK(CE606))),#N/A,
IFERROR(VLOOKUP(CB606,MonsterTable!$A:$B,MATCH(MonsterTable!$B$1,MonsterTable!$A$1:$B$1,0),0),
IF(OR(NOT(ISBLANK(CD606)),ISBLANK(CE606)),#N/A,
IF(CB606="empty","empty",
VLOOKUP(CB606,MonsterGroupTable!$A:$A,1,0)))))))</f>
        <v/>
      </c>
      <c r="CJ606" s="2" t="str">
        <f>IF(AND(ISBLANK(CI606),OR(NOT(ISBLANK(CK606)),NOT(ISBLANK(CL606)))),#N/A,
IF(ISBLANK(CI606),"",
IF(AND(NOT(ISERROR(VLOOKUP(CI606,MonsterTable!$A:$B,MATCH(MonsterTable!$B$1,MonsterTable!$A$1:$B$1,0),0))),OR(ISBLANK(CK606),ISBLANK(CL606))),#N/A,
IFERROR(VLOOKUP(CI606,MonsterTable!$A:$B,MATCH(MonsterTable!$B$1,MonsterTable!$A$1:$B$1,0),0),
IF(OR(NOT(ISBLANK(CK606)),ISBLANK(CL606)),#N/A,
IF(CI606="empty","empty",
VLOOKUP(CI606,MonsterGroupTable!$A:$A,1,0)))))))</f>
        <v/>
      </c>
    </row>
    <row r="607" spans="1:88">
      <c r="A607">
        <v>10606</v>
      </c>
      <c r="B607">
        <f t="shared" si="18"/>
        <v>1.1000000000000001</v>
      </c>
      <c r="C607">
        <f t="shared" si="18"/>
        <v>1.1000000000000001</v>
      </c>
      <c r="F607">
        <v>2700</v>
      </c>
      <c r="G607">
        <v>85587</v>
      </c>
      <c r="H607">
        <v>0</v>
      </c>
      <c r="I607">
        <v>0</v>
      </c>
      <c r="J607">
        <v>0</v>
      </c>
      <c r="K607" t="s">
        <v>28</v>
      </c>
      <c r="L607" t="s">
        <v>260</v>
      </c>
      <c r="M607" t="s">
        <v>79</v>
      </c>
      <c r="N607" t="s">
        <v>80</v>
      </c>
      <c r="O607">
        <v>0</v>
      </c>
      <c r="P607">
        <v>-4.75</v>
      </c>
      <c r="Q607">
        <v>-3.5</v>
      </c>
      <c r="R607">
        <v>4.75</v>
      </c>
      <c r="S607">
        <v>3</v>
      </c>
      <c r="T607">
        <v>-13.5</v>
      </c>
      <c r="U607">
        <v>2.5499999999999998</v>
      </c>
      <c r="V607">
        <v>-6.75</v>
      </c>
      <c r="W607" t="str">
        <f t="shared" si="19"/>
        <v>g101,5</v>
      </c>
      <c r="X607" s="1" t="s">
        <v>445</v>
      </c>
      <c r="Y607" s="2" t="str">
        <f>IF(AND(ISBLANK(X607),OR(NOT(ISBLANK(Z607)),NOT(ISBLANK(AA607)))),#N/A,
IF(ISBLANK(X607),"",
IF(AND(NOT(ISERROR(VLOOKUP(X607,MonsterTable!$A:$B,MATCH(MonsterTable!$B$1,MonsterTable!$A$1:$B$1,0),0))),OR(ISBLANK(Z607),ISBLANK(AA607))),#N/A,
IFERROR(VLOOKUP(X607,MonsterTable!$A:$B,MATCH(MonsterTable!$B$1,MonsterTable!$A$1:$B$1,0),0),
IF(OR(NOT(ISBLANK(Z607)),ISBLANK(AA607)),#N/A,
IF(X607="empty","empty",
VLOOKUP(X607,MonsterGroupTable!$A:$A,1,0)))))))</f>
        <v>g101</v>
      </c>
      <c r="AA607">
        <v>5</v>
      </c>
      <c r="AF607" s="2" t="str">
        <f>IF(AND(ISBLANK(AE607),OR(NOT(ISBLANK(AG607)),NOT(ISBLANK(AH607)))),#N/A,
IF(ISBLANK(AE607),"",
IF(AND(NOT(ISERROR(VLOOKUP(AE607,MonsterTable!$A:$B,MATCH(MonsterTable!$B$1,MonsterTable!$A$1:$B$1,0),0))),OR(ISBLANK(AG607),ISBLANK(AH607))),#N/A,
IFERROR(VLOOKUP(AE607,MonsterTable!$A:$B,MATCH(MonsterTable!$B$1,MonsterTable!$A$1:$B$1,0),0),
IF(OR(NOT(ISBLANK(AG607)),ISBLANK(AH607)),#N/A,
IF(AE607="empty","empty",
VLOOKUP(AE607,MonsterGroupTable!$A:$A,1,0)))))))</f>
        <v/>
      </c>
      <c r="AM607" s="2" t="str">
        <f>IF(AND(ISBLANK(AL607),OR(NOT(ISBLANK(AN607)),NOT(ISBLANK(AO607)))),#N/A,
IF(ISBLANK(AL607),"",
IF(AND(NOT(ISERROR(VLOOKUP(AL607,MonsterTable!$A:$B,MATCH(MonsterTable!$B$1,MonsterTable!$A$1:$B$1,0),0))),OR(ISBLANK(AN607),ISBLANK(AO607))),#N/A,
IFERROR(VLOOKUP(AL607,MonsterTable!$A:$B,MATCH(MonsterTable!$B$1,MonsterTable!$A$1:$B$1,0),0),
IF(OR(NOT(ISBLANK(AN607)),ISBLANK(AO607)),#N/A,
IF(AL607="empty","empty",
VLOOKUP(AL607,MonsterGroupTable!$A:$A,1,0)))))))</f>
        <v/>
      </c>
      <c r="AT607" s="2" t="str">
        <f>IF(AND(ISBLANK(AS607),OR(NOT(ISBLANK(AU607)),NOT(ISBLANK(AV607)))),#N/A,
IF(ISBLANK(AS607),"",
IF(AND(NOT(ISERROR(VLOOKUP(AS607,MonsterTable!$A:$B,MATCH(MonsterTable!$B$1,MonsterTable!$A$1:$B$1,0),0))),OR(ISBLANK(AU607),ISBLANK(AV607))),#N/A,
IFERROR(VLOOKUP(AS607,MonsterTable!$A:$B,MATCH(MonsterTable!$B$1,MonsterTable!$A$1:$B$1,0),0),
IF(OR(NOT(ISBLANK(AU607)),ISBLANK(AV607)),#N/A,
IF(AS607="empty","empty",
VLOOKUP(AS607,MonsterGroupTable!$A:$A,1,0)))))))</f>
        <v/>
      </c>
      <c r="BA607" s="2" t="str">
        <f>IF(AND(ISBLANK(AZ607),OR(NOT(ISBLANK(BB607)),NOT(ISBLANK(BC607)))),#N/A,
IF(ISBLANK(AZ607),"",
IF(AND(NOT(ISERROR(VLOOKUP(AZ607,MonsterTable!$A:$B,MATCH(MonsterTable!$B$1,MonsterTable!$A$1:$B$1,0),0))),OR(ISBLANK(BB607),ISBLANK(BC607))),#N/A,
IFERROR(VLOOKUP(AZ607,MonsterTable!$A:$B,MATCH(MonsterTable!$B$1,MonsterTable!$A$1:$B$1,0),0),
IF(OR(NOT(ISBLANK(BB607)),ISBLANK(BC607)),#N/A,
IF(AZ607="empty","empty",
VLOOKUP(AZ607,MonsterGroupTable!$A:$A,1,0)))))))</f>
        <v/>
      </c>
      <c r="BH607" s="2" t="str">
        <f>IF(AND(ISBLANK(BG607),OR(NOT(ISBLANK(BI607)),NOT(ISBLANK(BJ607)))),#N/A,
IF(ISBLANK(BG607),"",
IF(AND(NOT(ISERROR(VLOOKUP(BG607,MonsterTable!$A:$B,MATCH(MonsterTable!$B$1,MonsterTable!$A$1:$B$1,0),0))),OR(ISBLANK(BI607),ISBLANK(BJ607))),#N/A,
IFERROR(VLOOKUP(BG607,MonsterTable!$A:$B,MATCH(MonsterTable!$B$1,MonsterTable!$A$1:$B$1,0),0),
IF(OR(NOT(ISBLANK(BI607)),ISBLANK(BJ607)),#N/A,
IF(BG607="empty","empty",
VLOOKUP(BG607,MonsterGroupTable!$A:$A,1,0)))))))</f>
        <v/>
      </c>
      <c r="BO607" s="2" t="str">
        <f>IF(AND(ISBLANK(BN607),OR(NOT(ISBLANK(BP607)),NOT(ISBLANK(BQ607)))),#N/A,
IF(ISBLANK(BN607),"",
IF(AND(NOT(ISERROR(VLOOKUP(BN607,MonsterTable!$A:$B,MATCH(MonsterTable!$B$1,MonsterTable!$A$1:$B$1,0),0))),OR(ISBLANK(BP607),ISBLANK(BQ607))),#N/A,
IFERROR(VLOOKUP(BN607,MonsterTable!$A:$B,MATCH(MonsterTable!$B$1,MonsterTable!$A$1:$B$1,0),0),
IF(OR(NOT(ISBLANK(BP607)),ISBLANK(BQ607)),#N/A,
IF(BN607="empty","empty",
VLOOKUP(BN607,MonsterGroupTable!$A:$A,1,0)))))))</f>
        <v/>
      </c>
      <c r="BV607" s="2" t="str">
        <f>IF(AND(ISBLANK(BU607),OR(NOT(ISBLANK(BW607)),NOT(ISBLANK(BX607)))),#N/A,
IF(ISBLANK(BU607),"",
IF(AND(NOT(ISERROR(VLOOKUP(BU607,MonsterTable!$A:$B,MATCH(MonsterTable!$B$1,MonsterTable!$A$1:$B$1,0),0))),OR(ISBLANK(BW607),ISBLANK(BX607))),#N/A,
IFERROR(VLOOKUP(BU607,MonsterTable!$A:$B,MATCH(MonsterTable!$B$1,MonsterTable!$A$1:$B$1,0),0),
IF(OR(NOT(ISBLANK(BW607)),ISBLANK(BX607)),#N/A,
IF(BU607="empty","empty",
VLOOKUP(BU607,MonsterGroupTable!$A:$A,1,0)))))))</f>
        <v/>
      </c>
      <c r="CC607" s="2" t="str">
        <f>IF(AND(ISBLANK(CB607),OR(NOT(ISBLANK(CD607)),NOT(ISBLANK(CE607)))),#N/A,
IF(ISBLANK(CB607),"",
IF(AND(NOT(ISERROR(VLOOKUP(CB607,MonsterTable!$A:$B,MATCH(MonsterTable!$B$1,MonsterTable!$A$1:$B$1,0),0))),OR(ISBLANK(CD607),ISBLANK(CE607))),#N/A,
IFERROR(VLOOKUP(CB607,MonsterTable!$A:$B,MATCH(MonsterTable!$B$1,MonsterTable!$A$1:$B$1,0),0),
IF(OR(NOT(ISBLANK(CD607)),ISBLANK(CE607)),#N/A,
IF(CB607="empty","empty",
VLOOKUP(CB607,MonsterGroupTable!$A:$A,1,0)))))))</f>
        <v/>
      </c>
      <c r="CJ607" s="2" t="str">
        <f>IF(AND(ISBLANK(CI607),OR(NOT(ISBLANK(CK607)),NOT(ISBLANK(CL607)))),#N/A,
IF(ISBLANK(CI607),"",
IF(AND(NOT(ISERROR(VLOOKUP(CI607,MonsterTable!$A:$B,MATCH(MonsterTable!$B$1,MonsterTable!$A$1:$B$1,0),0))),OR(ISBLANK(CK607),ISBLANK(CL607))),#N/A,
IFERROR(VLOOKUP(CI607,MonsterTable!$A:$B,MATCH(MonsterTable!$B$1,MonsterTable!$A$1:$B$1,0),0),
IF(OR(NOT(ISBLANK(CK607)),ISBLANK(CL607)),#N/A,
IF(CI607="empty","empty",
VLOOKUP(CI607,MonsterGroupTable!$A:$A,1,0)))))))</f>
        <v/>
      </c>
    </row>
    <row r="608" spans="1:88">
      <c r="A608">
        <v>10607</v>
      </c>
      <c r="B608">
        <f t="shared" si="18"/>
        <v>1.1000000000000001</v>
      </c>
      <c r="C608">
        <f t="shared" si="18"/>
        <v>1.1000000000000001</v>
      </c>
      <c r="F608">
        <v>2700</v>
      </c>
      <c r="G608">
        <v>85911</v>
      </c>
      <c r="H608">
        <v>0</v>
      </c>
      <c r="I608">
        <v>0</v>
      </c>
      <c r="J608">
        <v>0</v>
      </c>
      <c r="K608" t="s">
        <v>28</v>
      </c>
      <c r="L608" t="s">
        <v>260</v>
      </c>
      <c r="M608" t="s">
        <v>79</v>
      </c>
      <c r="N608" t="s">
        <v>80</v>
      </c>
      <c r="O608">
        <v>0</v>
      </c>
      <c r="P608">
        <v>-4.75</v>
      </c>
      <c r="Q608">
        <v>-3.5</v>
      </c>
      <c r="R608">
        <v>4.75</v>
      </c>
      <c r="S608">
        <v>3</v>
      </c>
      <c r="T608">
        <v>-13.5</v>
      </c>
      <c r="U608">
        <v>2.5499999999999998</v>
      </c>
      <c r="V608">
        <v>-6.75</v>
      </c>
      <c r="W608" t="str">
        <f t="shared" si="19"/>
        <v>g101,5</v>
      </c>
      <c r="X608" s="1" t="s">
        <v>445</v>
      </c>
      <c r="Y608" s="2" t="str">
        <f>IF(AND(ISBLANK(X608),OR(NOT(ISBLANK(Z608)),NOT(ISBLANK(AA608)))),#N/A,
IF(ISBLANK(X608),"",
IF(AND(NOT(ISERROR(VLOOKUP(X608,MonsterTable!$A:$B,MATCH(MonsterTable!$B$1,MonsterTable!$A$1:$B$1,0),0))),OR(ISBLANK(Z608),ISBLANK(AA608))),#N/A,
IFERROR(VLOOKUP(X608,MonsterTable!$A:$B,MATCH(MonsterTable!$B$1,MonsterTable!$A$1:$B$1,0),0),
IF(OR(NOT(ISBLANK(Z608)),ISBLANK(AA608)),#N/A,
IF(X608="empty","empty",
VLOOKUP(X608,MonsterGroupTable!$A:$A,1,0)))))))</f>
        <v>g101</v>
      </c>
      <c r="AA608">
        <v>5</v>
      </c>
      <c r="AF608" s="2" t="str">
        <f>IF(AND(ISBLANK(AE608),OR(NOT(ISBLANK(AG608)),NOT(ISBLANK(AH608)))),#N/A,
IF(ISBLANK(AE608),"",
IF(AND(NOT(ISERROR(VLOOKUP(AE608,MonsterTable!$A:$B,MATCH(MonsterTable!$B$1,MonsterTable!$A$1:$B$1,0),0))),OR(ISBLANK(AG608),ISBLANK(AH608))),#N/A,
IFERROR(VLOOKUP(AE608,MonsterTable!$A:$B,MATCH(MonsterTable!$B$1,MonsterTable!$A$1:$B$1,0),0),
IF(OR(NOT(ISBLANK(AG608)),ISBLANK(AH608)),#N/A,
IF(AE608="empty","empty",
VLOOKUP(AE608,MonsterGroupTable!$A:$A,1,0)))))))</f>
        <v/>
      </c>
      <c r="AM608" s="2" t="str">
        <f>IF(AND(ISBLANK(AL608),OR(NOT(ISBLANK(AN608)),NOT(ISBLANK(AO608)))),#N/A,
IF(ISBLANK(AL608),"",
IF(AND(NOT(ISERROR(VLOOKUP(AL608,MonsterTable!$A:$B,MATCH(MonsterTable!$B$1,MonsterTable!$A$1:$B$1,0),0))),OR(ISBLANK(AN608),ISBLANK(AO608))),#N/A,
IFERROR(VLOOKUP(AL608,MonsterTable!$A:$B,MATCH(MonsterTable!$B$1,MonsterTable!$A$1:$B$1,0),0),
IF(OR(NOT(ISBLANK(AN608)),ISBLANK(AO608)),#N/A,
IF(AL608="empty","empty",
VLOOKUP(AL608,MonsterGroupTable!$A:$A,1,0)))))))</f>
        <v/>
      </c>
      <c r="AT608" s="2" t="str">
        <f>IF(AND(ISBLANK(AS608),OR(NOT(ISBLANK(AU608)),NOT(ISBLANK(AV608)))),#N/A,
IF(ISBLANK(AS608),"",
IF(AND(NOT(ISERROR(VLOOKUP(AS608,MonsterTable!$A:$B,MATCH(MonsterTable!$B$1,MonsterTable!$A$1:$B$1,0),0))),OR(ISBLANK(AU608),ISBLANK(AV608))),#N/A,
IFERROR(VLOOKUP(AS608,MonsterTable!$A:$B,MATCH(MonsterTable!$B$1,MonsterTable!$A$1:$B$1,0),0),
IF(OR(NOT(ISBLANK(AU608)),ISBLANK(AV608)),#N/A,
IF(AS608="empty","empty",
VLOOKUP(AS608,MonsterGroupTable!$A:$A,1,0)))))))</f>
        <v/>
      </c>
      <c r="BA608" s="2" t="str">
        <f>IF(AND(ISBLANK(AZ608),OR(NOT(ISBLANK(BB608)),NOT(ISBLANK(BC608)))),#N/A,
IF(ISBLANK(AZ608),"",
IF(AND(NOT(ISERROR(VLOOKUP(AZ608,MonsterTable!$A:$B,MATCH(MonsterTable!$B$1,MonsterTable!$A$1:$B$1,0),0))),OR(ISBLANK(BB608),ISBLANK(BC608))),#N/A,
IFERROR(VLOOKUP(AZ608,MonsterTable!$A:$B,MATCH(MonsterTable!$B$1,MonsterTable!$A$1:$B$1,0),0),
IF(OR(NOT(ISBLANK(BB608)),ISBLANK(BC608)),#N/A,
IF(AZ608="empty","empty",
VLOOKUP(AZ608,MonsterGroupTable!$A:$A,1,0)))))))</f>
        <v/>
      </c>
      <c r="BH608" s="2" t="str">
        <f>IF(AND(ISBLANK(BG608),OR(NOT(ISBLANK(BI608)),NOT(ISBLANK(BJ608)))),#N/A,
IF(ISBLANK(BG608),"",
IF(AND(NOT(ISERROR(VLOOKUP(BG608,MonsterTable!$A:$B,MATCH(MonsterTable!$B$1,MonsterTable!$A$1:$B$1,0),0))),OR(ISBLANK(BI608),ISBLANK(BJ608))),#N/A,
IFERROR(VLOOKUP(BG608,MonsterTable!$A:$B,MATCH(MonsterTable!$B$1,MonsterTable!$A$1:$B$1,0),0),
IF(OR(NOT(ISBLANK(BI608)),ISBLANK(BJ608)),#N/A,
IF(BG608="empty","empty",
VLOOKUP(BG608,MonsterGroupTable!$A:$A,1,0)))))))</f>
        <v/>
      </c>
      <c r="BO608" s="2" t="str">
        <f>IF(AND(ISBLANK(BN608),OR(NOT(ISBLANK(BP608)),NOT(ISBLANK(BQ608)))),#N/A,
IF(ISBLANK(BN608),"",
IF(AND(NOT(ISERROR(VLOOKUP(BN608,MonsterTable!$A:$B,MATCH(MonsterTable!$B$1,MonsterTable!$A$1:$B$1,0),0))),OR(ISBLANK(BP608),ISBLANK(BQ608))),#N/A,
IFERROR(VLOOKUP(BN608,MonsterTable!$A:$B,MATCH(MonsterTable!$B$1,MonsterTable!$A$1:$B$1,0),0),
IF(OR(NOT(ISBLANK(BP608)),ISBLANK(BQ608)),#N/A,
IF(BN608="empty","empty",
VLOOKUP(BN608,MonsterGroupTable!$A:$A,1,0)))))))</f>
        <v/>
      </c>
      <c r="BV608" s="2" t="str">
        <f>IF(AND(ISBLANK(BU608),OR(NOT(ISBLANK(BW608)),NOT(ISBLANK(BX608)))),#N/A,
IF(ISBLANK(BU608),"",
IF(AND(NOT(ISERROR(VLOOKUP(BU608,MonsterTable!$A:$B,MATCH(MonsterTable!$B$1,MonsterTable!$A$1:$B$1,0),0))),OR(ISBLANK(BW608),ISBLANK(BX608))),#N/A,
IFERROR(VLOOKUP(BU608,MonsterTable!$A:$B,MATCH(MonsterTable!$B$1,MonsterTable!$A$1:$B$1,0),0),
IF(OR(NOT(ISBLANK(BW608)),ISBLANK(BX608)),#N/A,
IF(BU608="empty","empty",
VLOOKUP(BU608,MonsterGroupTable!$A:$A,1,0)))))))</f>
        <v/>
      </c>
      <c r="CC608" s="2" t="str">
        <f>IF(AND(ISBLANK(CB608),OR(NOT(ISBLANK(CD608)),NOT(ISBLANK(CE608)))),#N/A,
IF(ISBLANK(CB608),"",
IF(AND(NOT(ISERROR(VLOOKUP(CB608,MonsterTable!$A:$B,MATCH(MonsterTable!$B$1,MonsterTable!$A$1:$B$1,0),0))),OR(ISBLANK(CD608),ISBLANK(CE608))),#N/A,
IFERROR(VLOOKUP(CB608,MonsterTable!$A:$B,MATCH(MonsterTable!$B$1,MonsterTable!$A$1:$B$1,0),0),
IF(OR(NOT(ISBLANK(CD608)),ISBLANK(CE608)),#N/A,
IF(CB608="empty","empty",
VLOOKUP(CB608,MonsterGroupTable!$A:$A,1,0)))))))</f>
        <v/>
      </c>
      <c r="CJ608" s="2" t="str">
        <f>IF(AND(ISBLANK(CI608),OR(NOT(ISBLANK(CK608)),NOT(ISBLANK(CL608)))),#N/A,
IF(ISBLANK(CI608),"",
IF(AND(NOT(ISERROR(VLOOKUP(CI608,MonsterTable!$A:$B,MATCH(MonsterTable!$B$1,MonsterTable!$A$1:$B$1,0),0))),OR(ISBLANK(CK608),ISBLANK(CL608))),#N/A,
IFERROR(VLOOKUP(CI608,MonsterTable!$A:$B,MATCH(MonsterTable!$B$1,MonsterTable!$A$1:$B$1,0),0),
IF(OR(NOT(ISBLANK(CK608)),ISBLANK(CL608)),#N/A,
IF(CI608="empty","empty",
VLOOKUP(CI608,MonsterGroupTable!$A:$A,1,0)))))))</f>
        <v/>
      </c>
    </row>
    <row r="609" spans="1:88">
      <c r="A609">
        <v>10608</v>
      </c>
      <c r="B609">
        <f t="shared" si="18"/>
        <v>1.1000000000000001</v>
      </c>
      <c r="C609">
        <f t="shared" si="18"/>
        <v>1.1000000000000001</v>
      </c>
      <c r="F609">
        <v>2700</v>
      </c>
      <c r="G609">
        <v>86316</v>
      </c>
      <c r="H609">
        <v>0</v>
      </c>
      <c r="I609">
        <v>0</v>
      </c>
      <c r="J609">
        <v>0</v>
      </c>
      <c r="K609" t="s">
        <v>28</v>
      </c>
      <c r="L609" t="s">
        <v>260</v>
      </c>
      <c r="M609" t="s">
        <v>79</v>
      </c>
      <c r="N609" t="s">
        <v>80</v>
      </c>
      <c r="O609">
        <v>0</v>
      </c>
      <c r="P609">
        <v>-4.75</v>
      </c>
      <c r="Q609">
        <v>-3.5</v>
      </c>
      <c r="R609">
        <v>4.75</v>
      </c>
      <c r="S609">
        <v>3</v>
      </c>
      <c r="T609">
        <v>-13.5</v>
      </c>
      <c r="U609">
        <v>2.5499999999999998</v>
      </c>
      <c r="V609">
        <v>-6.75</v>
      </c>
      <c r="W609" t="str">
        <f t="shared" si="19"/>
        <v>g101,5</v>
      </c>
      <c r="X609" s="1" t="s">
        <v>445</v>
      </c>
      <c r="Y609" s="2" t="str">
        <f>IF(AND(ISBLANK(X609),OR(NOT(ISBLANK(Z609)),NOT(ISBLANK(AA609)))),#N/A,
IF(ISBLANK(X609),"",
IF(AND(NOT(ISERROR(VLOOKUP(X609,MonsterTable!$A:$B,MATCH(MonsterTable!$B$1,MonsterTable!$A$1:$B$1,0),0))),OR(ISBLANK(Z609),ISBLANK(AA609))),#N/A,
IFERROR(VLOOKUP(X609,MonsterTable!$A:$B,MATCH(MonsterTable!$B$1,MonsterTable!$A$1:$B$1,0),0),
IF(OR(NOT(ISBLANK(Z609)),ISBLANK(AA609)),#N/A,
IF(X609="empty","empty",
VLOOKUP(X609,MonsterGroupTable!$A:$A,1,0)))))))</f>
        <v>g101</v>
      </c>
      <c r="AA609">
        <v>5</v>
      </c>
      <c r="AF609" s="2" t="str">
        <f>IF(AND(ISBLANK(AE609),OR(NOT(ISBLANK(AG609)),NOT(ISBLANK(AH609)))),#N/A,
IF(ISBLANK(AE609),"",
IF(AND(NOT(ISERROR(VLOOKUP(AE609,MonsterTable!$A:$B,MATCH(MonsterTable!$B$1,MonsterTable!$A$1:$B$1,0),0))),OR(ISBLANK(AG609),ISBLANK(AH609))),#N/A,
IFERROR(VLOOKUP(AE609,MonsterTable!$A:$B,MATCH(MonsterTable!$B$1,MonsterTable!$A$1:$B$1,0),0),
IF(OR(NOT(ISBLANK(AG609)),ISBLANK(AH609)),#N/A,
IF(AE609="empty","empty",
VLOOKUP(AE609,MonsterGroupTable!$A:$A,1,0)))))))</f>
        <v/>
      </c>
      <c r="AM609" s="2" t="str">
        <f>IF(AND(ISBLANK(AL609),OR(NOT(ISBLANK(AN609)),NOT(ISBLANK(AO609)))),#N/A,
IF(ISBLANK(AL609),"",
IF(AND(NOT(ISERROR(VLOOKUP(AL609,MonsterTable!$A:$B,MATCH(MonsterTable!$B$1,MonsterTable!$A$1:$B$1,0),0))),OR(ISBLANK(AN609),ISBLANK(AO609))),#N/A,
IFERROR(VLOOKUP(AL609,MonsterTable!$A:$B,MATCH(MonsterTable!$B$1,MonsterTable!$A$1:$B$1,0),0),
IF(OR(NOT(ISBLANK(AN609)),ISBLANK(AO609)),#N/A,
IF(AL609="empty","empty",
VLOOKUP(AL609,MonsterGroupTable!$A:$A,1,0)))))))</f>
        <v/>
      </c>
      <c r="AT609" s="2" t="str">
        <f>IF(AND(ISBLANK(AS609),OR(NOT(ISBLANK(AU609)),NOT(ISBLANK(AV609)))),#N/A,
IF(ISBLANK(AS609),"",
IF(AND(NOT(ISERROR(VLOOKUP(AS609,MonsterTable!$A:$B,MATCH(MonsterTable!$B$1,MonsterTable!$A$1:$B$1,0),0))),OR(ISBLANK(AU609),ISBLANK(AV609))),#N/A,
IFERROR(VLOOKUP(AS609,MonsterTable!$A:$B,MATCH(MonsterTable!$B$1,MonsterTable!$A$1:$B$1,0),0),
IF(OR(NOT(ISBLANK(AU609)),ISBLANK(AV609)),#N/A,
IF(AS609="empty","empty",
VLOOKUP(AS609,MonsterGroupTable!$A:$A,1,0)))))))</f>
        <v/>
      </c>
      <c r="BA609" s="2" t="str">
        <f>IF(AND(ISBLANK(AZ609),OR(NOT(ISBLANK(BB609)),NOT(ISBLANK(BC609)))),#N/A,
IF(ISBLANK(AZ609),"",
IF(AND(NOT(ISERROR(VLOOKUP(AZ609,MonsterTable!$A:$B,MATCH(MonsterTable!$B$1,MonsterTable!$A$1:$B$1,0),0))),OR(ISBLANK(BB609),ISBLANK(BC609))),#N/A,
IFERROR(VLOOKUP(AZ609,MonsterTable!$A:$B,MATCH(MonsterTable!$B$1,MonsterTable!$A$1:$B$1,0),0),
IF(OR(NOT(ISBLANK(BB609)),ISBLANK(BC609)),#N/A,
IF(AZ609="empty","empty",
VLOOKUP(AZ609,MonsterGroupTable!$A:$A,1,0)))))))</f>
        <v/>
      </c>
      <c r="BH609" s="2" t="str">
        <f>IF(AND(ISBLANK(BG609),OR(NOT(ISBLANK(BI609)),NOT(ISBLANK(BJ609)))),#N/A,
IF(ISBLANK(BG609),"",
IF(AND(NOT(ISERROR(VLOOKUP(BG609,MonsterTable!$A:$B,MATCH(MonsterTable!$B$1,MonsterTable!$A$1:$B$1,0),0))),OR(ISBLANK(BI609),ISBLANK(BJ609))),#N/A,
IFERROR(VLOOKUP(BG609,MonsterTable!$A:$B,MATCH(MonsterTable!$B$1,MonsterTable!$A$1:$B$1,0),0),
IF(OR(NOT(ISBLANK(BI609)),ISBLANK(BJ609)),#N/A,
IF(BG609="empty","empty",
VLOOKUP(BG609,MonsterGroupTable!$A:$A,1,0)))))))</f>
        <v/>
      </c>
      <c r="BO609" s="2" t="str">
        <f>IF(AND(ISBLANK(BN609),OR(NOT(ISBLANK(BP609)),NOT(ISBLANK(BQ609)))),#N/A,
IF(ISBLANK(BN609),"",
IF(AND(NOT(ISERROR(VLOOKUP(BN609,MonsterTable!$A:$B,MATCH(MonsterTable!$B$1,MonsterTable!$A$1:$B$1,0),0))),OR(ISBLANK(BP609),ISBLANK(BQ609))),#N/A,
IFERROR(VLOOKUP(BN609,MonsterTable!$A:$B,MATCH(MonsterTable!$B$1,MonsterTable!$A$1:$B$1,0),0),
IF(OR(NOT(ISBLANK(BP609)),ISBLANK(BQ609)),#N/A,
IF(BN609="empty","empty",
VLOOKUP(BN609,MonsterGroupTable!$A:$A,1,0)))))))</f>
        <v/>
      </c>
      <c r="BV609" s="2" t="str">
        <f>IF(AND(ISBLANK(BU609),OR(NOT(ISBLANK(BW609)),NOT(ISBLANK(BX609)))),#N/A,
IF(ISBLANK(BU609),"",
IF(AND(NOT(ISERROR(VLOOKUP(BU609,MonsterTable!$A:$B,MATCH(MonsterTable!$B$1,MonsterTable!$A$1:$B$1,0),0))),OR(ISBLANK(BW609),ISBLANK(BX609))),#N/A,
IFERROR(VLOOKUP(BU609,MonsterTable!$A:$B,MATCH(MonsterTable!$B$1,MonsterTable!$A$1:$B$1,0),0),
IF(OR(NOT(ISBLANK(BW609)),ISBLANK(BX609)),#N/A,
IF(BU609="empty","empty",
VLOOKUP(BU609,MonsterGroupTable!$A:$A,1,0)))))))</f>
        <v/>
      </c>
      <c r="CC609" s="2" t="str">
        <f>IF(AND(ISBLANK(CB609),OR(NOT(ISBLANK(CD609)),NOT(ISBLANK(CE609)))),#N/A,
IF(ISBLANK(CB609),"",
IF(AND(NOT(ISERROR(VLOOKUP(CB609,MonsterTable!$A:$B,MATCH(MonsterTable!$B$1,MonsterTable!$A$1:$B$1,0),0))),OR(ISBLANK(CD609),ISBLANK(CE609))),#N/A,
IFERROR(VLOOKUP(CB609,MonsterTable!$A:$B,MATCH(MonsterTable!$B$1,MonsterTable!$A$1:$B$1,0),0),
IF(OR(NOT(ISBLANK(CD609)),ISBLANK(CE609)),#N/A,
IF(CB609="empty","empty",
VLOOKUP(CB609,MonsterGroupTable!$A:$A,1,0)))))))</f>
        <v/>
      </c>
      <c r="CJ609" s="2" t="str">
        <f>IF(AND(ISBLANK(CI609),OR(NOT(ISBLANK(CK609)),NOT(ISBLANK(CL609)))),#N/A,
IF(ISBLANK(CI609),"",
IF(AND(NOT(ISERROR(VLOOKUP(CI609,MonsterTable!$A:$B,MATCH(MonsterTable!$B$1,MonsterTable!$A$1:$B$1,0),0))),OR(ISBLANK(CK609),ISBLANK(CL609))),#N/A,
IFERROR(VLOOKUP(CI609,MonsterTable!$A:$B,MATCH(MonsterTable!$B$1,MonsterTable!$A$1:$B$1,0),0),
IF(OR(NOT(ISBLANK(CK609)),ISBLANK(CL609)),#N/A,
IF(CI609="empty","empty",
VLOOKUP(CI609,MonsterGroupTable!$A:$A,1,0)))))))</f>
        <v/>
      </c>
    </row>
    <row r="610" spans="1:88">
      <c r="A610">
        <v>10609</v>
      </c>
      <c r="B610">
        <f t="shared" si="18"/>
        <v>1.1000000000000001</v>
      </c>
      <c r="C610">
        <f t="shared" si="18"/>
        <v>1.1000000000000001</v>
      </c>
      <c r="F610">
        <v>2700</v>
      </c>
      <c r="G610">
        <v>86721</v>
      </c>
      <c r="H610">
        <v>0</v>
      </c>
      <c r="I610">
        <v>0</v>
      </c>
      <c r="J610">
        <v>0</v>
      </c>
      <c r="K610" t="s">
        <v>28</v>
      </c>
      <c r="L610" t="s">
        <v>260</v>
      </c>
      <c r="M610" t="s">
        <v>79</v>
      </c>
      <c r="N610" t="s">
        <v>80</v>
      </c>
      <c r="O610">
        <v>0</v>
      </c>
      <c r="P610">
        <v>-4.75</v>
      </c>
      <c r="Q610">
        <v>-3.5</v>
      </c>
      <c r="R610">
        <v>4.75</v>
      </c>
      <c r="S610">
        <v>3</v>
      </c>
      <c r="T610">
        <v>-13.5</v>
      </c>
      <c r="U610">
        <v>2.5499999999999998</v>
      </c>
      <c r="V610">
        <v>-6.75</v>
      </c>
      <c r="W610" t="str">
        <f t="shared" si="19"/>
        <v>g101,5</v>
      </c>
      <c r="X610" s="1" t="s">
        <v>445</v>
      </c>
      <c r="Y610" s="2" t="str">
        <f>IF(AND(ISBLANK(X610),OR(NOT(ISBLANK(Z610)),NOT(ISBLANK(AA610)))),#N/A,
IF(ISBLANK(X610),"",
IF(AND(NOT(ISERROR(VLOOKUP(X610,MonsterTable!$A:$B,MATCH(MonsterTable!$B$1,MonsterTable!$A$1:$B$1,0),0))),OR(ISBLANK(Z610),ISBLANK(AA610))),#N/A,
IFERROR(VLOOKUP(X610,MonsterTable!$A:$B,MATCH(MonsterTable!$B$1,MonsterTable!$A$1:$B$1,0),0),
IF(OR(NOT(ISBLANK(Z610)),ISBLANK(AA610)),#N/A,
IF(X610="empty","empty",
VLOOKUP(X610,MonsterGroupTable!$A:$A,1,0)))))))</f>
        <v>g101</v>
      </c>
      <c r="AA610">
        <v>5</v>
      </c>
      <c r="AF610" s="2" t="str">
        <f>IF(AND(ISBLANK(AE610),OR(NOT(ISBLANK(AG610)),NOT(ISBLANK(AH610)))),#N/A,
IF(ISBLANK(AE610),"",
IF(AND(NOT(ISERROR(VLOOKUP(AE610,MonsterTable!$A:$B,MATCH(MonsterTable!$B$1,MonsterTable!$A$1:$B$1,0),0))),OR(ISBLANK(AG610),ISBLANK(AH610))),#N/A,
IFERROR(VLOOKUP(AE610,MonsterTable!$A:$B,MATCH(MonsterTable!$B$1,MonsterTable!$A$1:$B$1,0),0),
IF(OR(NOT(ISBLANK(AG610)),ISBLANK(AH610)),#N/A,
IF(AE610="empty","empty",
VLOOKUP(AE610,MonsterGroupTable!$A:$A,1,0)))))))</f>
        <v/>
      </c>
      <c r="AM610" s="2" t="str">
        <f>IF(AND(ISBLANK(AL610),OR(NOT(ISBLANK(AN610)),NOT(ISBLANK(AO610)))),#N/A,
IF(ISBLANK(AL610),"",
IF(AND(NOT(ISERROR(VLOOKUP(AL610,MonsterTable!$A:$B,MATCH(MonsterTable!$B$1,MonsterTable!$A$1:$B$1,0),0))),OR(ISBLANK(AN610),ISBLANK(AO610))),#N/A,
IFERROR(VLOOKUP(AL610,MonsterTable!$A:$B,MATCH(MonsterTable!$B$1,MonsterTable!$A$1:$B$1,0),0),
IF(OR(NOT(ISBLANK(AN610)),ISBLANK(AO610)),#N/A,
IF(AL610="empty","empty",
VLOOKUP(AL610,MonsterGroupTable!$A:$A,1,0)))))))</f>
        <v/>
      </c>
      <c r="AT610" s="2" t="str">
        <f>IF(AND(ISBLANK(AS610),OR(NOT(ISBLANK(AU610)),NOT(ISBLANK(AV610)))),#N/A,
IF(ISBLANK(AS610),"",
IF(AND(NOT(ISERROR(VLOOKUP(AS610,MonsterTable!$A:$B,MATCH(MonsterTable!$B$1,MonsterTable!$A$1:$B$1,0),0))),OR(ISBLANK(AU610),ISBLANK(AV610))),#N/A,
IFERROR(VLOOKUP(AS610,MonsterTable!$A:$B,MATCH(MonsterTable!$B$1,MonsterTable!$A$1:$B$1,0),0),
IF(OR(NOT(ISBLANK(AU610)),ISBLANK(AV610)),#N/A,
IF(AS610="empty","empty",
VLOOKUP(AS610,MonsterGroupTable!$A:$A,1,0)))))))</f>
        <v/>
      </c>
      <c r="BA610" s="2" t="str">
        <f>IF(AND(ISBLANK(AZ610),OR(NOT(ISBLANK(BB610)),NOT(ISBLANK(BC610)))),#N/A,
IF(ISBLANK(AZ610),"",
IF(AND(NOT(ISERROR(VLOOKUP(AZ610,MonsterTable!$A:$B,MATCH(MonsterTable!$B$1,MonsterTable!$A$1:$B$1,0),0))),OR(ISBLANK(BB610),ISBLANK(BC610))),#N/A,
IFERROR(VLOOKUP(AZ610,MonsterTable!$A:$B,MATCH(MonsterTable!$B$1,MonsterTable!$A$1:$B$1,0),0),
IF(OR(NOT(ISBLANK(BB610)),ISBLANK(BC610)),#N/A,
IF(AZ610="empty","empty",
VLOOKUP(AZ610,MonsterGroupTable!$A:$A,1,0)))))))</f>
        <v/>
      </c>
      <c r="BH610" s="2" t="str">
        <f>IF(AND(ISBLANK(BG610),OR(NOT(ISBLANK(BI610)),NOT(ISBLANK(BJ610)))),#N/A,
IF(ISBLANK(BG610),"",
IF(AND(NOT(ISERROR(VLOOKUP(BG610,MonsterTable!$A:$B,MATCH(MonsterTable!$B$1,MonsterTable!$A$1:$B$1,0),0))),OR(ISBLANK(BI610),ISBLANK(BJ610))),#N/A,
IFERROR(VLOOKUP(BG610,MonsterTable!$A:$B,MATCH(MonsterTable!$B$1,MonsterTable!$A$1:$B$1,0),0),
IF(OR(NOT(ISBLANK(BI610)),ISBLANK(BJ610)),#N/A,
IF(BG610="empty","empty",
VLOOKUP(BG610,MonsterGroupTable!$A:$A,1,0)))))))</f>
        <v/>
      </c>
      <c r="BO610" s="2" t="str">
        <f>IF(AND(ISBLANK(BN610),OR(NOT(ISBLANK(BP610)),NOT(ISBLANK(BQ610)))),#N/A,
IF(ISBLANK(BN610),"",
IF(AND(NOT(ISERROR(VLOOKUP(BN610,MonsterTable!$A:$B,MATCH(MonsterTable!$B$1,MonsterTable!$A$1:$B$1,0),0))),OR(ISBLANK(BP610),ISBLANK(BQ610))),#N/A,
IFERROR(VLOOKUP(BN610,MonsterTable!$A:$B,MATCH(MonsterTable!$B$1,MonsterTable!$A$1:$B$1,0),0),
IF(OR(NOT(ISBLANK(BP610)),ISBLANK(BQ610)),#N/A,
IF(BN610="empty","empty",
VLOOKUP(BN610,MonsterGroupTable!$A:$A,1,0)))))))</f>
        <v/>
      </c>
      <c r="BV610" s="2" t="str">
        <f>IF(AND(ISBLANK(BU610),OR(NOT(ISBLANK(BW610)),NOT(ISBLANK(BX610)))),#N/A,
IF(ISBLANK(BU610),"",
IF(AND(NOT(ISERROR(VLOOKUP(BU610,MonsterTable!$A:$B,MATCH(MonsterTable!$B$1,MonsterTable!$A$1:$B$1,0),0))),OR(ISBLANK(BW610),ISBLANK(BX610))),#N/A,
IFERROR(VLOOKUP(BU610,MonsterTable!$A:$B,MATCH(MonsterTable!$B$1,MonsterTable!$A$1:$B$1,0),0),
IF(OR(NOT(ISBLANK(BW610)),ISBLANK(BX610)),#N/A,
IF(BU610="empty","empty",
VLOOKUP(BU610,MonsterGroupTable!$A:$A,1,0)))))))</f>
        <v/>
      </c>
      <c r="CC610" s="2" t="str">
        <f>IF(AND(ISBLANK(CB610),OR(NOT(ISBLANK(CD610)),NOT(ISBLANK(CE610)))),#N/A,
IF(ISBLANK(CB610),"",
IF(AND(NOT(ISERROR(VLOOKUP(CB610,MonsterTable!$A:$B,MATCH(MonsterTable!$B$1,MonsterTable!$A$1:$B$1,0),0))),OR(ISBLANK(CD610),ISBLANK(CE610))),#N/A,
IFERROR(VLOOKUP(CB610,MonsterTable!$A:$B,MATCH(MonsterTable!$B$1,MonsterTable!$A$1:$B$1,0),0),
IF(OR(NOT(ISBLANK(CD610)),ISBLANK(CE610)),#N/A,
IF(CB610="empty","empty",
VLOOKUP(CB610,MonsterGroupTable!$A:$A,1,0)))))))</f>
        <v/>
      </c>
      <c r="CJ610" s="2" t="str">
        <f>IF(AND(ISBLANK(CI610),OR(NOT(ISBLANK(CK610)),NOT(ISBLANK(CL610)))),#N/A,
IF(ISBLANK(CI610),"",
IF(AND(NOT(ISERROR(VLOOKUP(CI610,MonsterTable!$A:$B,MATCH(MonsterTable!$B$1,MonsterTable!$A$1:$B$1,0),0))),OR(ISBLANK(CK610),ISBLANK(CL610))),#N/A,
IFERROR(VLOOKUP(CI610,MonsterTable!$A:$B,MATCH(MonsterTable!$B$1,MonsterTable!$A$1:$B$1,0),0),
IF(OR(NOT(ISBLANK(CK610)),ISBLANK(CL610)),#N/A,
IF(CI610="empty","empty",
VLOOKUP(CI610,MonsterGroupTable!$A:$A,1,0)))))))</f>
        <v/>
      </c>
    </row>
    <row r="611" spans="1:88">
      <c r="A611">
        <v>10610</v>
      </c>
      <c r="B611">
        <f t="shared" si="18"/>
        <v>1.2</v>
      </c>
      <c r="C611">
        <f t="shared" si="18"/>
        <v>1.1000000000000001</v>
      </c>
      <c r="F611">
        <v>2700</v>
      </c>
      <c r="G611">
        <v>87126</v>
      </c>
      <c r="H611">
        <v>0</v>
      </c>
      <c r="I611">
        <v>0</v>
      </c>
      <c r="J611">
        <v>0</v>
      </c>
      <c r="K611" t="s">
        <v>28</v>
      </c>
      <c r="L611" t="s">
        <v>260</v>
      </c>
      <c r="M611" t="s">
        <v>79</v>
      </c>
      <c r="N611" t="s">
        <v>80</v>
      </c>
      <c r="O611">
        <v>0</v>
      </c>
      <c r="P611">
        <v>-4.75</v>
      </c>
      <c r="Q611">
        <v>-3.5</v>
      </c>
      <c r="R611">
        <v>4.75</v>
      </c>
      <c r="S611">
        <v>3</v>
      </c>
      <c r="T611">
        <v>-13.5</v>
      </c>
      <c r="U611">
        <v>2.5499999999999998</v>
      </c>
      <c r="V611">
        <v>-6.75</v>
      </c>
      <c r="W611" t="str">
        <f t="shared" si="19"/>
        <v>g101,5</v>
      </c>
      <c r="X611" s="1" t="s">
        <v>445</v>
      </c>
      <c r="Y611" s="2" t="str">
        <f>IF(AND(ISBLANK(X611),OR(NOT(ISBLANK(Z611)),NOT(ISBLANK(AA611)))),#N/A,
IF(ISBLANK(X611),"",
IF(AND(NOT(ISERROR(VLOOKUP(X611,MonsterTable!$A:$B,MATCH(MonsterTable!$B$1,MonsterTable!$A$1:$B$1,0),0))),OR(ISBLANK(Z611),ISBLANK(AA611))),#N/A,
IFERROR(VLOOKUP(X611,MonsterTable!$A:$B,MATCH(MonsterTable!$B$1,MonsterTable!$A$1:$B$1,0),0),
IF(OR(NOT(ISBLANK(Z611)),ISBLANK(AA611)),#N/A,
IF(X611="empty","empty",
VLOOKUP(X611,MonsterGroupTable!$A:$A,1,0)))))))</f>
        <v>g101</v>
      </c>
      <c r="AA611">
        <v>5</v>
      </c>
      <c r="AF611" s="2" t="str">
        <f>IF(AND(ISBLANK(AE611),OR(NOT(ISBLANK(AG611)),NOT(ISBLANK(AH611)))),#N/A,
IF(ISBLANK(AE611),"",
IF(AND(NOT(ISERROR(VLOOKUP(AE611,MonsterTable!$A:$B,MATCH(MonsterTable!$B$1,MonsterTable!$A$1:$B$1,0),0))),OR(ISBLANK(AG611),ISBLANK(AH611))),#N/A,
IFERROR(VLOOKUP(AE611,MonsterTable!$A:$B,MATCH(MonsterTable!$B$1,MonsterTable!$A$1:$B$1,0),0),
IF(OR(NOT(ISBLANK(AG611)),ISBLANK(AH611)),#N/A,
IF(AE611="empty","empty",
VLOOKUP(AE611,MonsterGroupTable!$A:$A,1,0)))))))</f>
        <v/>
      </c>
      <c r="AM611" s="2" t="str">
        <f>IF(AND(ISBLANK(AL611),OR(NOT(ISBLANK(AN611)),NOT(ISBLANK(AO611)))),#N/A,
IF(ISBLANK(AL611),"",
IF(AND(NOT(ISERROR(VLOOKUP(AL611,MonsterTable!$A:$B,MATCH(MonsterTable!$B$1,MonsterTable!$A$1:$B$1,0),0))),OR(ISBLANK(AN611),ISBLANK(AO611))),#N/A,
IFERROR(VLOOKUP(AL611,MonsterTable!$A:$B,MATCH(MonsterTable!$B$1,MonsterTable!$A$1:$B$1,0),0),
IF(OR(NOT(ISBLANK(AN611)),ISBLANK(AO611)),#N/A,
IF(AL611="empty","empty",
VLOOKUP(AL611,MonsterGroupTable!$A:$A,1,0)))))))</f>
        <v/>
      </c>
      <c r="AT611" s="2" t="str">
        <f>IF(AND(ISBLANK(AS611),OR(NOT(ISBLANK(AU611)),NOT(ISBLANK(AV611)))),#N/A,
IF(ISBLANK(AS611),"",
IF(AND(NOT(ISERROR(VLOOKUP(AS611,MonsterTable!$A:$B,MATCH(MonsterTable!$B$1,MonsterTable!$A$1:$B$1,0),0))),OR(ISBLANK(AU611),ISBLANK(AV611))),#N/A,
IFERROR(VLOOKUP(AS611,MonsterTable!$A:$B,MATCH(MonsterTable!$B$1,MonsterTable!$A$1:$B$1,0),0),
IF(OR(NOT(ISBLANK(AU611)),ISBLANK(AV611)),#N/A,
IF(AS611="empty","empty",
VLOOKUP(AS611,MonsterGroupTable!$A:$A,1,0)))))))</f>
        <v/>
      </c>
      <c r="BA611" s="2" t="str">
        <f>IF(AND(ISBLANK(AZ611),OR(NOT(ISBLANK(BB611)),NOT(ISBLANK(BC611)))),#N/A,
IF(ISBLANK(AZ611),"",
IF(AND(NOT(ISERROR(VLOOKUP(AZ611,MonsterTable!$A:$B,MATCH(MonsterTable!$B$1,MonsterTable!$A$1:$B$1,0),0))),OR(ISBLANK(BB611),ISBLANK(BC611))),#N/A,
IFERROR(VLOOKUP(AZ611,MonsterTable!$A:$B,MATCH(MonsterTable!$B$1,MonsterTable!$A$1:$B$1,0),0),
IF(OR(NOT(ISBLANK(BB611)),ISBLANK(BC611)),#N/A,
IF(AZ611="empty","empty",
VLOOKUP(AZ611,MonsterGroupTable!$A:$A,1,0)))))))</f>
        <v/>
      </c>
      <c r="BH611" s="2" t="str">
        <f>IF(AND(ISBLANK(BG611),OR(NOT(ISBLANK(BI611)),NOT(ISBLANK(BJ611)))),#N/A,
IF(ISBLANK(BG611),"",
IF(AND(NOT(ISERROR(VLOOKUP(BG611,MonsterTable!$A:$B,MATCH(MonsterTable!$B$1,MonsterTable!$A$1:$B$1,0),0))),OR(ISBLANK(BI611),ISBLANK(BJ611))),#N/A,
IFERROR(VLOOKUP(BG611,MonsterTable!$A:$B,MATCH(MonsterTable!$B$1,MonsterTable!$A$1:$B$1,0),0),
IF(OR(NOT(ISBLANK(BI611)),ISBLANK(BJ611)),#N/A,
IF(BG611="empty","empty",
VLOOKUP(BG611,MonsterGroupTable!$A:$A,1,0)))))))</f>
        <v/>
      </c>
      <c r="BO611" s="2" t="str">
        <f>IF(AND(ISBLANK(BN611),OR(NOT(ISBLANK(BP611)),NOT(ISBLANK(BQ611)))),#N/A,
IF(ISBLANK(BN611),"",
IF(AND(NOT(ISERROR(VLOOKUP(BN611,MonsterTable!$A:$B,MATCH(MonsterTable!$B$1,MonsterTable!$A$1:$B$1,0),0))),OR(ISBLANK(BP611),ISBLANK(BQ611))),#N/A,
IFERROR(VLOOKUP(BN611,MonsterTable!$A:$B,MATCH(MonsterTable!$B$1,MonsterTable!$A$1:$B$1,0),0),
IF(OR(NOT(ISBLANK(BP611)),ISBLANK(BQ611)),#N/A,
IF(BN611="empty","empty",
VLOOKUP(BN611,MonsterGroupTable!$A:$A,1,0)))))))</f>
        <v/>
      </c>
      <c r="BV611" s="2" t="str">
        <f>IF(AND(ISBLANK(BU611),OR(NOT(ISBLANK(BW611)),NOT(ISBLANK(BX611)))),#N/A,
IF(ISBLANK(BU611),"",
IF(AND(NOT(ISERROR(VLOOKUP(BU611,MonsterTable!$A:$B,MATCH(MonsterTable!$B$1,MonsterTable!$A$1:$B$1,0),0))),OR(ISBLANK(BW611),ISBLANK(BX611))),#N/A,
IFERROR(VLOOKUP(BU611,MonsterTable!$A:$B,MATCH(MonsterTable!$B$1,MonsterTable!$A$1:$B$1,0),0),
IF(OR(NOT(ISBLANK(BW611)),ISBLANK(BX611)),#N/A,
IF(BU611="empty","empty",
VLOOKUP(BU611,MonsterGroupTable!$A:$A,1,0)))))))</f>
        <v/>
      </c>
      <c r="CC611" s="2" t="str">
        <f>IF(AND(ISBLANK(CB611),OR(NOT(ISBLANK(CD611)),NOT(ISBLANK(CE611)))),#N/A,
IF(ISBLANK(CB611),"",
IF(AND(NOT(ISERROR(VLOOKUP(CB611,MonsterTable!$A:$B,MATCH(MonsterTable!$B$1,MonsterTable!$A$1:$B$1,0),0))),OR(ISBLANK(CD611),ISBLANK(CE611))),#N/A,
IFERROR(VLOOKUP(CB611,MonsterTable!$A:$B,MATCH(MonsterTable!$B$1,MonsterTable!$A$1:$B$1,0),0),
IF(OR(NOT(ISBLANK(CD611)),ISBLANK(CE611)),#N/A,
IF(CB611="empty","empty",
VLOOKUP(CB611,MonsterGroupTable!$A:$A,1,0)))))))</f>
        <v/>
      </c>
      <c r="CJ611" s="2" t="str">
        <f>IF(AND(ISBLANK(CI611),OR(NOT(ISBLANK(CK611)),NOT(ISBLANK(CL611)))),#N/A,
IF(ISBLANK(CI611),"",
IF(AND(NOT(ISERROR(VLOOKUP(CI611,MonsterTable!$A:$B,MATCH(MonsterTable!$B$1,MonsterTable!$A$1:$B$1,0),0))),OR(ISBLANK(CK611),ISBLANK(CL611))),#N/A,
IFERROR(VLOOKUP(CI611,MonsterTable!$A:$B,MATCH(MonsterTable!$B$1,MonsterTable!$A$1:$B$1,0),0),
IF(OR(NOT(ISBLANK(CK611)),ISBLANK(CL611)),#N/A,
IF(CI611="empty","empty",
VLOOKUP(CI611,MonsterGroupTable!$A:$A,1,0)))))))</f>
        <v/>
      </c>
    </row>
    <row r="612" spans="1:88">
      <c r="A612">
        <v>10611</v>
      </c>
      <c r="B612">
        <f t="shared" si="18"/>
        <v>1.1000000000000001</v>
      </c>
      <c r="C612">
        <f t="shared" si="18"/>
        <v>1.1000000000000001</v>
      </c>
      <c r="F612">
        <v>2700</v>
      </c>
      <c r="G612">
        <v>87531</v>
      </c>
      <c r="H612">
        <v>0</v>
      </c>
      <c r="I612">
        <v>0</v>
      </c>
      <c r="J612">
        <v>0</v>
      </c>
      <c r="K612" t="s">
        <v>28</v>
      </c>
      <c r="L612" t="s">
        <v>243</v>
      </c>
      <c r="M612" t="s">
        <v>79</v>
      </c>
      <c r="N612" t="s">
        <v>80</v>
      </c>
      <c r="O612">
        <v>0</v>
      </c>
      <c r="P612">
        <v>-4.75</v>
      </c>
      <c r="Q612">
        <v>-3.5</v>
      </c>
      <c r="R612">
        <v>4.75</v>
      </c>
      <c r="S612">
        <v>3</v>
      </c>
      <c r="T612">
        <v>-13.5</v>
      </c>
      <c r="U612">
        <v>2.5499999999999998</v>
      </c>
      <c r="V612">
        <v>-6.75</v>
      </c>
      <c r="W612" t="str">
        <f t="shared" si="19"/>
        <v>g102,5</v>
      </c>
      <c r="X612" s="1" t="s">
        <v>447</v>
      </c>
      <c r="Y612" s="2" t="str">
        <f>IF(AND(ISBLANK(X612),OR(NOT(ISBLANK(Z612)),NOT(ISBLANK(AA612)))),#N/A,
IF(ISBLANK(X612),"",
IF(AND(NOT(ISERROR(VLOOKUP(X612,MonsterTable!$A:$B,MATCH(MonsterTable!$B$1,MonsterTable!$A$1:$B$1,0),0))),OR(ISBLANK(Z612),ISBLANK(AA612))),#N/A,
IFERROR(VLOOKUP(X612,MonsterTable!$A:$B,MATCH(MonsterTable!$B$1,MonsterTable!$A$1:$B$1,0),0),
IF(OR(NOT(ISBLANK(Z612)),ISBLANK(AA612)),#N/A,
IF(X612="empty","empty",
VLOOKUP(X612,MonsterGroupTable!$A:$A,1,0)))))))</f>
        <v>g102</v>
      </c>
      <c r="AA612">
        <v>5</v>
      </c>
      <c r="AF612" s="2" t="str">
        <f>IF(AND(ISBLANK(AE612),OR(NOT(ISBLANK(AG612)),NOT(ISBLANK(AH612)))),#N/A,
IF(ISBLANK(AE612),"",
IF(AND(NOT(ISERROR(VLOOKUP(AE612,MonsterTable!$A:$B,MATCH(MonsterTable!$B$1,MonsterTable!$A$1:$B$1,0),0))),OR(ISBLANK(AG612),ISBLANK(AH612))),#N/A,
IFERROR(VLOOKUP(AE612,MonsterTable!$A:$B,MATCH(MonsterTable!$B$1,MonsterTable!$A$1:$B$1,0),0),
IF(OR(NOT(ISBLANK(AG612)),ISBLANK(AH612)),#N/A,
IF(AE612="empty","empty",
VLOOKUP(AE612,MonsterGroupTable!$A:$A,1,0)))))))</f>
        <v/>
      </c>
      <c r="AM612" s="2" t="str">
        <f>IF(AND(ISBLANK(AL612),OR(NOT(ISBLANK(AN612)),NOT(ISBLANK(AO612)))),#N/A,
IF(ISBLANK(AL612),"",
IF(AND(NOT(ISERROR(VLOOKUP(AL612,MonsterTable!$A:$B,MATCH(MonsterTable!$B$1,MonsterTable!$A$1:$B$1,0),0))),OR(ISBLANK(AN612),ISBLANK(AO612))),#N/A,
IFERROR(VLOOKUP(AL612,MonsterTable!$A:$B,MATCH(MonsterTable!$B$1,MonsterTable!$A$1:$B$1,0),0),
IF(OR(NOT(ISBLANK(AN612)),ISBLANK(AO612)),#N/A,
IF(AL612="empty","empty",
VLOOKUP(AL612,MonsterGroupTable!$A:$A,1,0)))))))</f>
        <v/>
      </c>
      <c r="AT612" s="2" t="str">
        <f>IF(AND(ISBLANK(AS612),OR(NOT(ISBLANK(AU612)),NOT(ISBLANK(AV612)))),#N/A,
IF(ISBLANK(AS612),"",
IF(AND(NOT(ISERROR(VLOOKUP(AS612,MonsterTable!$A:$B,MATCH(MonsterTable!$B$1,MonsterTable!$A$1:$B$1,0),0))),OR(ISBLANK(AU612),ISBLANK(AV612))),#N/A,
IFERROR(VLOOKUP(AS612,MonsterTable!$A:$B,MATCH(MonsterTable!$B$1,MonsterTable!$A$1:$B$1,0),0),
IF(OR(NOT(ISBLANK(AU612)),ISBLANK(AV612)),#N/A,
IF(AS612="empty","empty",
VLOOKUP(AS612,MonsterGroupTable!$A:$A,1,0)))))))</f>
        <v/>
      </c>
      <c r="BA612" s="2" t="str">
        <f>IF(AND(ISBLANK(AZ612),OR(NOT(ISBLANK(BB612)),NOT(ISBLANK(BC612)))),#N/A,
IF(ISBLANK(AZ612),"",
IF(AND(NOT(ISERROR(VLOOKUP(AZ612,MonsterTable!$A:$B,MATCH(MonsterTable!$B$1,MonsterTable!$A$1:$B$1,0),0))),OR(ISBLANK(BB612),ISBLANK(BC612))),#N/A,
IFERROR(VLOOKUP(AZ612,MonsterTable!$A:$B,MATCH(MonsterTable!$B$1,MonsterTable!$A$1:$B$1,0),0),
IF(OR(NOT(ISBLANK(BB612)),ISBLANK(BC612)),#N/A,
IF(AZ612="empty","empty",
VLOOKUP(AZ612,MonsterGroupTable!$A:$A,1,0)))))))</f>
        <v/>
      </c>
      <c r="BH612" s="2" t="str">
        <f>IF(AND(ISBLANK(BG612),OR(NOT(ISBLANK(BI612)),NOT(ISBLANK(BJ612)))),#N/A,
IF(ISBLANK(BG612),"",
IF(AND(NOT(ISERROR(VLOOKUP(BG612,MonsterTable!$A:$B,MATCH(MonsterTable!$B$1,MonsterTable!$A$1:$B$1,0),0))),OR(ISBLANK(BI612),ISBLANK(BJ612))),#N/A,
IFERROR(VLOOKUP(BG612,MonsterTable!$A:$B,MATCH(MonsterTable!$B$1,MonsterTable!$A$1:$B$1,0),0),
IF(OR(NOT(ISBLANK(BI612)),ISBLANK(BJ612)),#N/A,
IF(BG612="empty","empty",
VLOOKUP(BG612,MonsterGroupTable!$A:$A,1,0)))))))</f>
        <v/>
      </c>
      <c r="BO612" s="2" t="str">
        <f>IF(AND(ISBLANK(BN612),OR(NOT(ISBLANK(BP612)),NOT(ISBLANK(BQ612)))),#N/A,
IF(ISBLANK(BN612),"",
IF(AND(NOT(ISERROR(VLOOKUP(BN612,MonsterTable!$A:$B,MATCH(MonsterTable!$B$1,MonsterTable!$A$1:$B$1,0),0))),OR(ISBLANK(BP612),ISBLANK(BQ612))),#N/A,
IFERROR(VLOOKUP(BN612,MonsterTable!$A:$B,MATCH(MonsterTable!$B$1,MonsterTable!$A$1:$B$1,0),0),
IF(OR(NOT(ISBLANK(BP612)),ISBLANK(BQ612)),#N/A,
IF(BN612="empty","empty",
VLOOKUP(BN612,MonsterGroupTable!$A:$A,1,0)))))))</f>
        <v/>
      </c>
      <c r="BV612" s="2" t="str">
        <f>IF(AND(ISBLANK(BU612),OR(NOT(ISBLANK(BW612)),NOT(ISBLANK(BX612)))),#N/A,
IF(ISBLANK(BU612),"",
IF(AND(NOT(ISERROR(VLOOKUP(BU612,MonsterTable!$A:$B,MATCH(MonsterTable!$B$1,MonsterTable!$A$1:$B$1,0),0))),OR(ISBLANK(BW612),ISBLANK(BX612))),#N/A,
IFERROR(VLOOKUP(BU612,MonsterTable!$A:$B,MATCH(MonsterTable!$B$1,MonsterTable!$A$1:$B$1,0),0),
IF(OR(NOT(ISBLANK(BW612)),ISBLANK(BX612)),#N/A,
IF(BU612="empty","empty",
VLOOKUP(BU612,MonsterGroupTable!$A:$A,1,0)))))))</f>
        <v/>
      </c>
      <c r="CC612" s="2" t="str">
        <f>IF(AND(ISBLANK(CB612),OR(NOT(ISBLANK(CD612)),NOT(ISBLANK(CE612)))),#N/A,
IF(ISBLANK(CB612),"",
IF(AND(NOT(ISERROR(VLOOKUP(CB612,MonsterTable!$A:$B,MATCH(MonsterTable!$B$1,MonsterTable!$A$1:$B$1,0),0))),OR(ISBLANK(CD612),ISBLANK(CE612))),#N/A,
IFERROR(VLOOKUP(CB612,MonsterTable!$A:$B,MATCH(MonsterTable!$B$1,MonsterTable!$A$1:$B$1,0),0),
IF(OR(NOT(ISBLANK(CD612)),ISBLANK(CE612)),#N/A,
IF(CB612="empty","empty",
VLOOKUP(CB612,MonsterGroupTable!$A:$A,1,0)))))))</f>
        <v/>
      </c>
      <c r="CJ612" s="2" t="str">
        <f>IF(AND(ISBLANK(CI612),OR(NOT(ISBLANK(CK612)),NOT(ISBLANK(CL612)))),#N/A,
IF(ISBLANK(CI612),"",
IF(AND(NOT(ISERROR(VLOOKUP(CI612,MonsterTable!$A:$B,MATCH(MonsterTable!$B$1,MonsterTable!$A$1:$B$1,0),0))),OR(ISBLANK(CK612),ISBLANK(CL612))),#N/A,
IFERROR(VLOOKUP(CI612,MonsterTable!$A:$B,MATCH(MonsterTable!$B$1,MonsterTable!$A$1:$B$1,0),0),
IF(OR(NOT(ISBLANK(CK612)),ISBLANK(CL612)),#N/A,
IF(CI612="empty","empty",
VLOOKUP(CI612,MonsterGroupTable!$A:$A,1,0)))))))</f>
        <v/>
      </c>
    </row>
    <row r="613" spans="1:88">
      <c r="A613">
        <v>10612</v>
      </c>
      <c r="B613">
        <f t="shared" si="18"/>
        <v>1.1000000000000001</v>
      </c>
      <c r="C613">
        <f t="shared" si="18"/>
        <v>1.1000000000000001</v>
      </c>
      <c r="F613">
        <v>2700</v>
      </c>
      <c r="G613">
        <v>87936</v>
      </c>
      <c r="H613">
        <v>0</v>
      </c>
      <c r="I613">
        <v>0</v>
      </c>
      <c r="J613">
        <v>0</v>
      </c>
      <c r="K613" t="s">
        <v>28</v>
      </c>
      <c r="L613" t="s">
        <v>243</v>
      </c>
      <c r="M613" t="s">
        <v>79</v>
      </c>
      <c r="N613" t="s">
        <v>80</v>
      </c>
      <c r="O613">
        <v>0</v>
      </c>
      <c r="P613">
        <v>-4.75</v>
      </c>
      <c r="Q613">
        <v>-3.5</v>
      </c>
      <c r="R613">
        <v>4.75</v>
      </c>
      <c r="S613">
        <v>3</v>
      </c>
      <c r="T613">
        <v>-13.5</v>
      </c>
      <c r="U613">
        <v>2.5499999999999998</v>
      </c>
      <c r="V613">
        <v>-6.75</v>
      </c>
      <c r="W613" t="str">
        <f t="shared" si="19"/>
        <v>g102,5</v>
      </c>
      <c r="X613" s="1" t="s">
        <v>447</v>
      </c>
      <c r="Y613" s="2" t="str">
        <f>IF(AND(ISBLANK(X613),OR(NOT(ISBLANK(Z613)),NOT(ISBLANK(AA613)))),#N/A,
IF(ISBLANK(X613),"",
IF(AND(NOT(ISERROR(VLOOKUP(X613,MonsterTable!$A:$B,MATCH(MonsterTable!$B$1,MonsterTable!$A$1:$B$1,0),0))),OR(ISBLANK(Z613),ISBLANK(AA613))),#N/A,
IFERROR(VLOOKUP(X613,MonsterTable!$A:$B,MATCH(MonsterTable!$B$1,MonsterTable!$A$1:$B$1,0),0),
IF(OR(NOT(ISBLANK(Z613)),ISBLANK(AA613)),#N/A,
IF(X613="empty","empty",
VLOOKUP(X613,MonsterGroupTable!$A:$A,1,0)))))))</f>
        <v>g102</v>
      </c>
      <c r="AA613">
        <v>5</v>
      </c>
      <c r="AF613" s="2" t="str">
        <f>IF(AND(ISBLANK(AE613),OR(NOT(ISBLANK(AG613)),NOT(ISBLANK(AH613)))),#N/A,
IF(ISBLANK(AE613),"",
IF(AND(NOT(ISERROR(VLOOKUP(AE613,MonsterTable!$A:$B,MATCH(MonsterTable!$B$1,MonsterTable!$A$1:$B$1,0),0))),OR(ISBLANK(AG613),ISBLANK(AH613))),#N/A,
IFERROR(VLOOKUP(AE613,MonsterTable!$A:$B,MATCH(MonsterTable!$B$1,MonsterTable!$A$1:$B$1,0),0),
IF(OR(NOT(ISBLANK(AG613)),ISBLANK(AH613)),#N/A,
IF(AE613="empty","empty",
VLOOKUP(AE613,MonsterGroupTable!$A:$A,1,0)))))))</f>
        <v/>
      </c>
      <c r="AM613" s="2" t="str">
        <f>IF(AND(ISBLANK(AL613),OR(NOT(ISBLANK(AN613)),NOT(ISBLANK(AO613)))),#N/A,
IF(ISBLANK(AL613),"",
IF(AND(NOT(ISERROR(VLOOKUP(AL613,MonsterTable!$A:$B,MATCH(MonsterTable!$B$1,MonsterTable!$A$1:$B$1,0),0))),OR(ISBLANK(AN613),ISBLANK(AO613))),#N/A,
IFERROR(VLOOKUP(AL613,MonsterTable!$A:$B,MATCH(MonsterTable!$B$1,MonsterTable!$A$1:$B$1,0),0),
IF(OR(NOT(ISBLANK(AN613)),ISBLANK(AO613)),#N/A,
IF(AL613="empty","empty",
VLOOKUP(AL613,MonsterGroupTable!$A:$A,1,0)))))))</f>
        <v/>
      </c>
      <c r="AT613" s="2" t="str">
        <f>IF(AND(ISBLANK(AS613),OR(NOT(ISBLANK(AU613)),NOT(ISBLANK(AV613)))),#N/A,
IF(ISBLANK(AS613),"",
IF(AND(NOT(ISERROR(VLOOKUP(AS613,MonsterTable!$A:$B,MATCH(MonsterTable!$B$1,MonsterTable!$A$1:$B$1,0),0))),OR(ISBLANK(AU613),ISBLANK(AV613))),#N/A,
IFERROR(VLOOKUP(AS613,MonsterTable!$A:$B,MATCH(MonsterTable!$B$1,MonsterTable!$A$1:$B$1,0),0),
IF(OR(NOT(ISBLANK(AU613)),ISBLANK(AV613)),#N/A,
IF(AS613="empty","empty",
VLOOKUP(AS613,MonsterGroupTable!$A:$A,1,0)))))))</f>
        <v/>
      </c>
      <c r="BA613" s="2" t="str">
        <f>IF(AND(ISBLANK(AZ613),OR(NOT(ISBLANK(BB613)),NOT(ISBLANK(BC613)))),#N/A,
IF(ISBLANK(AZ613),"",
IF(AND(NOT(ISERROR(VLOOKUP(AZ613,MonsterTable!$A:$B,MATCH(MonsterTable!$B$1,MonsterTable!$A$1:$B$1,0),0))),OR(ISBLANK(BB613),ISBLANK(BC613))),#N/A,
IFERROR(VLOOKUP(AZ613,MonsterTable!$A:$B,MATCH(MonsterTable!$B$1,MonsterTable!$A$1:$B$1,0),0),
IF(OR(NOT(ISBLANK(BB613)),ISBLANK(BC613)),#N/A,
IF(AZ613="empty","empty",
VLOOKUP(AZ613,MonsterGroupTable!$A:$A,1,0)))))))</f>
        <v/>
      </c>
      <c r="BH613" s="2" t="str">
        <f>IF(AND(ISBLANK(BG613),OR(NOT(ISBLANK(BI613)),NOT(ISBLANK(BJ613)))),#N/A,
IF(ISBLANK(BG613),"",
IF(AND(NOT(ISERROR(VLOOKUP(BG613,MonsterTable!$A:$B,MATCH(MonsterTable!$B$1,MonsterTable!$A$1:$B$1,0),0))),OR(ISBLANK(BI613),ISBLANK(BJ613))),#N/A,
IFERROR(VLOOKUP(BG613,MonsterTable!$A:$B,MATCH(MonsterTable!$B$1,MonsterTable!$A$1:$B$1,0),0),
IF(OR(NOT(ISBLANK(BI613)),ISBLANK(BJ613)),#N/A,
IF(BG613="empty","empty",
VLOOKUP(BG613,MonsterGroupTable!$A:$A,1,0)))))))</f>
        <v/>
      </c>
      <c r="BO613" s="2" t="str">
        <f>IF(AND(ISBLANK(BN613),OR(NOT(ISBLANK(BP613)),NOT(ISBLANK(BQ613)))),#N/A,
IF(ISBLANK(BN613),"",
IF(AND(NOT(ISERROR(VLOOKUP(BN613,MonsterTable!$A:$B,MATCH(MonsterTable!$B$1,MonsterTable!$A$1:$B$1,0),0))),OR(ISBLANK(BP613),ISBLANK(BQ613))),#N/A,
IFERROR(VLOOKUP(BN613,MonsterTable!$A:$B,MATCH(MonsterTable!$B$1,MonsterTable!$A$1:$B$1,0),0),
IF(OR(NOT(ISBLANK(BP613)),ISBLANK(BQ613)),#N/A,
IF(BN613="empty","empty",
VLOOKUP(BN613,MonsterGroupTable!$A:$A,1,0)))))))</f>
        <v/>
      </c>
      <c r="BV613" s="2" t="str">
        <f>IF(AND(ISBLANK(BU613),OR(NOT(ISBLANK(BW613)),NOT(ISBLANK(BX613)))),#N/A,
IF(ISBLANK(BU613),"",
IF(AND(NOT(ISERROR(VLOOKUP(BU613,MonsterTable!$A:$B,MATCH(MonsterTable!$B$1,MonsterTable!$A$1:$B$1,0),0))),OR(ISBLANK(BW613),ISBLANK(BX613))),#N/A,
IFERROR(VLOOKUP(BU613,MonsterTable!$A:$B,MATCH(MonsterTable!$B$1,MonsterTable!$A$1:$B$1,0),0),
IF(OR(NOT(ISBLANK(BW613)),ISBLANK(BX613)),#N/A,
IF(BU613="empty","empty",
VLOOKUP(BU613,MonsterGroupTable!$A:$A,1,0)))))))</f>
        <v/>
      </c>
      <c r="CC613" s="2" t="str">
        <f>IF(AND(ISBLANK(CB613),OR(NOT(ISBLANK(CD613)),NOT(ISBLANK(CE613)))),#N/A,
IF(ISBLANK(CB613),"",
IF(AND(NOT(ISERROR(VLOOKUP(CB613,MonsterTable!$A:$B,MATCH(MonsterTable!$B$1,MonsterTable!$A$1:$B$1,0),0))),OR(ISBLANK(CD613),ISBLANK(CE613))),#N/A,
IFERROR(VLOOKUP(CB613,MonsterTable!$A:$B,MATCH(MonsterTable!$B$1,MonsterTable!$A$1:$B$1,0),0),
IF(OR(NOT(ISBLANK(CD613)),ISBLANK(CE613)),#N/A,
IF(CB613="empty","empty",
VLOOKUP(CB613,MonsterGroupTable!$A:$A,1,0)))))))</f>
        <v/>
      </c>
      <c r="CJ613" s="2" t="str">
        <f>IF(AND(ISBLANK(CI613),OR(NOT(ISBLANK(CK613)),NOT(ISBLANK(CL613)))),#N/A,
IF(ISBLANK(CI613),"",
IF(AND(NOT(ISERROR(VLOOKUP(CI613,MonsterTable!$A:$B,MATCH(MonsterTable!$B$1,MonsterTable!$A$1:$B$1,0),0))),OR(ISBLANK(CK613),ISBLANK(CL613))),#N/A,
IFERROR(VLOOKUP(CI613,MonsterTable!$A:$B,MATCH(MonsterTable!$B$1,MonsterTable!$A$1:$B$1,0),0),
IF(OR(NOT(ISBLANK(CK613)),ISBLANK(CL613)),#N/A,
IF(CI613="empty","empty",
VLOOKUP(CI613,MonsterGroupTable!$A:$A,1,0)))))))</f>
        <v/>
      </c>
    </row>
    <row r="614" spans="1:88">
      <c r="A614">
        <v>10613</v>
      </c>
      <c r="B614">
        <f t="shared" si="18"/>
        <v>1.1000000000000001</v>
      </c>
      <c r="C614">
        <f t="shared" si="18"/>
        <v>1.1000000000000001</v>
      </c>
      <c r="F614">
        <v>2700</v>
      </c>
      <c r="G614">
        <v>88341</v>
      </c>
      <c r="H614">
        <v>0</v>
      </c>
      <c r="I614">
        <v>0</v>
      </c>
      <c r="J614">
        <v>0</v>
      </c>
      <c r="K614" t="s">
        <v>28</v>
      </c>
      <c r="L614" t="s">
        <v>243</v>
      </c>
      <c r="M614" t="s">
        <v>79</v>
      </c>
      <c r="N614" t="s">
        <v>80</v>
      </c>
      <c r="O614">
        <v>0</v>
      </c>
      <c r="P614">
        <v>-4.75</v>
      </c>
      <c r="Q614">
        <v>-3.5</v>
      </c>
      <c r="R614">
        <v>4.75</v>
      </c>
      <c r="S614">
        <v>3</v>
      </c>
      <c r="T614">
        <v>-13.5</v>
      </c>
      <c r="U614">
        <v>2.5499999999999998</v>
      </c>
      <c r="V614">
        <v>-6.75</v>
      </c>
      <c r="W614" t="str">
        <f t="shared" si="19"/>
        <v>g102,5</v>
      </c>
      <c r="X614" s="1" t="s">
        <v>447</v>
      </c>
      <c r="Y614" s="2" t="str">
        <f>IF(AND(ISBLANK(X614),OR(NOT(ISBLANK(Z614)),NOT(ISBLANK(AA614)))),#N/A,
IF(ISBLANK(X614),"",
IF(AND(NOT(ISERROR(VLOOKUP(X614,MonsterTable!$A:$B,MATCH(MonsterTable!$B$1,MonsterTable!$A$1:$B$1,0),0))),OR(ISBLANK(Z614),ISBLANK(AA614))),#N/A,
IFERROR(VLOOKUP(X614,MonsterTable!$A:$B,MATCH(MonsterTable!$B$1,MonsterTable!$A$1:$B$1,0),0),
IF(OR(NOT(ISBLANK(Z614)),ISBLANK(AA614)),#N/A,
IF(X614="empty","empty",
VLOOKUP(X614,MonsterGroupTable!$A:$A,1,0)))))))</f>
        <v>g102</v>
      </c>
      <c r="AA614">
        <v>5</v>
      </c>
      <c r="AF614" s="2" t="str">
        <f>IF(AND(ISBLANK(AE614),OR(NOT(ISBLANK(AG614)),NOT(ISBLANK(AH614)))),#N/A,
IF(ISBLANK(AE614),"",
IF(AND(NOT(ISERROR(VLOOKUP(AE614,MonsterTable!$A:$B,MATCH(MonsterTable!$B$1,MonsterTable!$A$1:$B$1,0),0))),OR(ISBLANK(AG614),ISBLANK(AH614))),#N/A,
IFERROR(VLOOKUP(AE614,MonsterTable!$A:$B,MATCH(MonsterTable!$B$1,MonsterTable!$A$1:$B$1,0),0),
IF(OR(NOT(ISBLANK(AG614)),ISBLANK(AH614)),#N/A,
IF(AE614="empty","empty",
VLOOKUP(AE614,MonsterGroupTable!$A:$A,1,0)))))))</f>
        <v/>
      </c>
      <c r="AM614" s="2" t="str">
        <f>IF(AND(ISBLANK(AL614),OR(NOT(ISBLANK(AN614)),NOT(ISBLANK(AO614)))),#N/A,
IF(ISBLANK(AL614),"",
IF(AND(NOT(ISERROR(VLOOKUP(AL614,MonsterTable!$A:$B,MATCH(MonsterTable!$B$1,MonsterTable!$A$1:$B$1,0),0))),OR(ISBLANK(AN614),ISBLANK(AO614))),#N/A,
IFERROR(VLOOKUP(AL614,MonsterTable!$A:$B,MATCH(MonsterTable!$B$1,MonsterTable!$A$1:$B$1,0),0),
IF(OR(NOT(ISBLANK(AN614)),ISBLANK(AO614)),#N/A,
IF(AL614="empty","empty",
VLOOKUP(AL614,MonsterGroupTable!$A:$A,1,0)))))))</f>
        <v/>
      </c>
      <c r="AT614" s="2" t="str">
        <f>IF(AND(ISBLANK(AS614),OR(NOT(ISBLANK(AU614)),NOT(ISBLANK(AV614)))),#N/A,
IF(ISBLANK(AS614),"",
IF(AND(NOT(ISERROR(VLOOKUP(AS614,MonsterTable!$A:$B,MATCH(MonsterTable!$B$1,MonsterTable!$A$1:$B$1,0),0))),OR(ISBLANK(AU614),ISBLANK(AV614))),#N/A,
IFERROR(VLOOKUP(AS614,MonsterTable!$A:$B,MATCH(MonsterTable!$B$1,MonsterTable!$A$1:$B$1,0),0),
IF(OR(NOT(ISBLANK(AU614)),ISBLANK(AV614)),#N/A,
IF(AS614="empty","empty",
VLOOKUP(AS614,MonsterGroupTable!$A:$A,1,0)))))))</f>
        <v/>
      </c>
      <c r="BA614" s="2" t="str">
        <f>IF(AND(ISBLANK(AZ614),OR(NOT(ISBLANK(BB614)),NOT(ISBLANK(BC614)))),#N/A,
IF(ISBLANK(AZ614),"",
IF(AND(NOT(ISERROR(VLOOKUP(AZ614,MonsterTable!$A:$B,MATCH(MonsterTable!$B$1,MonsterTable!$A$1:$B$1,0),0))),OR(ISBLANK(BB614),ISBLANK(BC614))),#N/A,
IFERROR(VLOOKUP(AZ614,MonsterTable!$A:$B,MATCH(MonsterTable!$B$1,MonsterTable!$A$1:$B$1,0),0),
IF(OR(NOT(ISBLANK(BB614)),ISBLANK(BC614)),#N/A,
IF(AZ614="empty","empty",
VLOOKUP(AZ614,MonsterGroupTable!$A:$A,1,0)))))))</f>
        <v/>
      </c>
      <c r="BH614" s="2" t="str">
        <f>IF(AND(ISBLANK(BG614),OR(NOT(ISBLANK(BI614)),NOT(ISBLANK(BJ614)))),#N/A,
IF(ISBLANK(BG614),"",
IF(AND(NOT(ISERROR(VLOOKUP(BG614,MonsterTable!$A:$B,MATCH(MonsterTable!$B$1,MonsterTable!$A$1:$B$1,0),0))),OR(ISBLANK(BI614),ISBLANK(BJ614))),#N/A,
IFERROR(VLOOKUP(BG614,MonsterTable!$A:$B,MATCH(MonsterTable!$B$1,MonsterTable!$A$1:$B$1,0),0),
IF(OR(NOT(ISBLANK(BI614)),ISBLANK(BJ614)),#N/A,
IF(BG614="empty","empty",
VLOOKUP(BG614,MonsterGroupTable!$A:$A,1,0)))))))</f>
        <v/>
      </c>
      <c r="BO614" s="2" t="str">
        <f>IF(AND(ISBLANK(BN614),OR(NOT(ISBLANK(BP614)),NOT(ISBLANK(BQ614)))),#N/A,
IF(ISBLANK(BN614),"",
IF(AND(NOT(ISERROR(VLOOKUP(BN614,MonsterTable!$A:$B,MATCH(MonsterTable!$B$1,MonsterTable!$A$1:$B$1,0),0))),OR(ISBLANK(BP614),ISBLANK(BQ614))),#N/A,
IFERROR(VLOOKUP(BN614,MonsterTable!$A:$B,MATCH(MonsterTable!$B$1,MonsterTable!$A$1:$B$1,0),0),
IF(OR(NOT(ISBLANK(BP614)),ISBLANK(BQ614)),#N/A,
IF(BN614="empty","empty",
VLOOKUP(BN614,MonsterGroupTable!$A:$A,1,0)))))))</f>
        <v/>
      </c>
      <c r="BV614" s="2" t="str">
        <f>IF(AND(ISBLANK(BU614),OR(NOT(ISBLANK(BW614)),NOT(ISBLANK(BX614)))),#N/A,
IF(ISBLANK(BU614),"",
IF(AND(NOT(ISERROR(VLOOKUP(BU614,MonsterTable!$A:$B,MATCH(MonsterTable!$B$1,MonsterTable!$A$1:$B$1,0),0))),OR(ISBLANK(BW614),ISBLANK(BX614))),#N/A,
IFERROR(VLOOKUP(BU614,MonsterTable!$A:$B,MATCH(MonsterTable!$B$1,MonsterTable!$A$1:$B$1,0),0),
IF(OR(NOT(ISBLANK(BW614)),ISBLANK(BX614)),#N/A,
IF(BU614="empty","empty",
VLOOKUP(BU614,MonsterGroupTable!$A:$A,1,0)))))))</f>
        <v/>
      </c>
      <c r="CC614" s="2" t="str">
        <f>IF(AND(ISBLANK(CB614),OR(NOT(ISBLANK(CD614)),NOT(ISBLANK(CE614)))),#N/A,
IF(ISBLANK(CB614),"",
IF(AND(NOT(ISERROR(VLOOKUP(CB614,MonsterTable!$A:$B,MATCH(MonsterTable!$B$1,MonsterTable!$A$1:$B$1,0),0))),OR(ISBLANK(CD614),ISBLANK(CE614))),#N/A,
IFERROR(VLOOKUP(CB614,MonsterTable!$A:$B,MATCH(MonsterTable!$B$1,MonsterTable!$A$1:$B$1,0),0),
IF(OR(NOT(ISBLANK(CD614)),ISBLANK(CE614)),#N/A,
IF(CB614="empty","empty",
VLOOKUP(CB614,MonsterGroupTable!$A:$A,1,0)))))))</f>
        <v/>
      </c>
      <c r="CJ614" s="2" t="str">
        <f>IF(AND(ISBLANK(CI614),OR(NOT(ISBLANK(CK614)),NOT(ISBLANK(CL614)))),#N/A,
IF(ISBLANK(CI614),"",
IF(AND(NOT(ISERROR(VLOOKUP(CI614,MonsterTable!$A:$B,MATCH(MonsterTable!$B$1,MonsterTable!$A$1:$B$1,0),0))),OR(ISBLANK(CK614),ISBLANK(CL614))),#N/A,
IFERROR(VLOOKUP(CI614,MonsterTable!$A:$B,MATCH(MonsterTable!$B$1,MonsterTable!$A$1:$B$1,0),0),
IF(OR(NOT(ISBLANK(CK614)),ISBLANK(CL614)),#N/A,
IF(CI614="empty","empty",
VLOOKUP(CI614,MonsterGroupTable!$A:$A,1,0)))))))</f>
        <v/>
      </c>
    </row>
    <row r="615" spans="1:88">
      <c r="A615">
        <v>10614</v>
      </c>
      <c r="B615">
        <f t="shared" si="18"/>
        <v>1.1000000000000001</v>
      </c>
      <c r="C615">
        <f t="shared" si="18"/>
        <v>1.1000000000000001</v>
      </c>
      <c r="F615">
        <v>2700</v>
      </c>
      <c r="G615">
        <v>88746</v>
      </c>
      <c r="H615">
        <v>0</v>
      </c>
      <c r="I615">
        <v>0</v>
      </c>
      <c r="J615">
        <v>0</v>
      </c>
      <c r="K615" t="s">
        <v>28</v>
      </c>
      <c r="L615" t="s">
        <v>243</v>
      </c>
      <c r="M615" t="s">
        <v>79</v>
      </c>
      <c r="N615" t="s">
        <v>80</v>
      </c>
      <c r="O615">
        <v>0</v>
      </c>
      <c r="P615">
        <v>-4.75</v>
      </c>
      <c r="Q615">
        <v>-3.5</v>
      </c>
      <c r="R615">
        <v>4.75</v>
      </c>
      <c r="S615">
        <v>3</v>
      </c>
      <c r="T615">
        <v>-13.5</v>
      </c>
      <c r="U615">
        <v>2.5499999999999998</v>
      </c>
      <c r="V615">
        <v>-6.75</v>
      </c>
      <c r="W615" t="str">
        <f t="shared" si="19"/>
        <v>g102,5</v>
      </c>
      <c r="X615" s="1" t="s">
        <v>447</v>
      </c>
      <c r="Y615" s="2" t="str">
        <f>IF(AND(ISBLANK(X615),OR(NOT(ISBLANK(Z615)),NOT(ISBLANK(AA615)))),#N/A,
IF(ISBLANK(X615),"",
IF(AND(NOT(ISERROR(VLOOKUP(X615,MonsterTable!$A:$B,MATCH(MonsterTable!$B$1,MonsterTable!$A$1:$B$1,0),0))),OR(ISBLANK(Z615),ISBLANK(AA615))),#N/A,
IFERROR(VLOOKUP(X615,MonsterTable!$A:$B,MATCH(MonsterTable!$B$1,MonsterTable!$A$1:$B$1,0),0),
IF(OR(NOT(ISBLANK(Z615)),ISBLANK(AA615)),#N/A,
IF(X615="empty","empty",
VLOOKUP(X615,MonsterGroupTable!$A:$A,1,0)))))))</f>
        <v>g102</v>
      </c>
      <c r="AA615">
        <v>5</v>
      </c>
      <c r="AF615" s="2" t="str">
        <f>IF(AND(ISBLANK(AE615),OR(NOT(ISBLANK(AG615)),NOT(ISBLANK(AH615)))),#N/A,
IF(ISBLANK(AE615),"",
IF(AND(NOT(ISERROR(VLOOKUP(AE615,MonsterTable!$A:$B,MATCH(MonsterTable!$B$1,MonsterTable!$A$1:$B$1,0),0))),OR(ISBLANK(AG615),ISBLANK(AH615))),#N/A,
IFERROR(VLOOKUP(AE615,MonsterTable!$A:$B,MATCH(MonsterTable!$B$1,MonsterTable!$A$1:$B$1,0),0),
IF(OR(NOT(ISBLANK(AG615)),ISBLANK(AH615)),#N/A,
IF(AE615="empty","empty",
VLOOKUP(AE615,MonsterGroupTable!$A:$A,1,0)))))))</f>
        <v/>
      </c>
      <c r="AM615" s="2" t="str">
        <f>IF(AND(ISBLANK(AL615),OR(NOT(ISBLANK(AN615)),NOT(ISBLANK(AO615)))),#N/A,
IF(ISBLANK(AL615),"",
IF(AND(NOT(ISERROR(VLOOKUP(AL615,MonsterTable!$A:$B,MATCH(MonsterTable!$B$1,MonsterTable!$A$1:$B$1,0),0))),OR(ISBLANK(AN615),ISBLANK(AO615))),#N/A,
IFERROR(VLOOKUP(AL615,MonsterTable!$A:$B,MATCH(MonsterTable!$B$1,MonsterTable!$A$1:$B$1,0),0),
IF(OR(NOT(ISBLANK(AN615)),ISBLANK(AO615)),#N/A,
IF(AL615="empty","empty",
VLOOKUP(AL615,MonsterGroupTable!$A:$A,1,0)))))))</f>
        <v/>
      </c>
      <c r="AT615" s="2" t="str">
        <f>IF(AND(ISBLANK(AS615),OR(NOT(ISBLANK(AU615)),NOT(ISBLANK(AV615)))),#N/A,
IF(ISBLANK(AS615),"",
IF(AND(NOT(ISERROR(VLOOKUP(AS615,MonsterTable!$A:$B,MATCH(MonsterTable!$B$1,MonsterTable!$A$1:$B$1,0),0))),OR(ISBLANK(AU615),ISBLANK(AV615))),#N/A,
IFERROR(VLOOKUP(AS615,MonsterTable!$A:$B,MATCH(MonsterTable!$B$1,MonsterTable!$A$1:$B$1,0),0),
IF(OR(NOT(ISBLANK(AU615)),ISBLANK(AV615)),#N/A,
IF(AS615="empty","empty",
VLOOKUP(AS615,MonsterGroupTable!$A:$A,1,0)))))))</f>
        <v/>
      </c>
      <c r="BA615" s="2" t="str">
        <f>IF(AND(ISBLANK(AZ615),OR(NOT(ISBLANK(BB615)),NOT(ISBLANK(BC615)))),#N/A,
IF(ISBLANK(AZ615),"",
IF(AND(NOT(ISERROR(VLOOKUP(AZ615,MonsterTable!$A:$B,MATCH(MonsterTable!$B$1,MonsterTable!$A$1:$B$1,0),0))),OR(ISBLANK(BB615),ISBLANK(BC615))),#N/A,
IFERROR(VLOOKUP(AZ615,MonsterTable!$A:$B,MATCH(MonsterTable!$B$1,MonsterTable!$A$1:$B$1,0),0),
IF(OR(NOT(ISBLANK(BB615)),ISBLANK(BC615)),#N/A,
IF(AZ615="empty","empty",
VLOOKUP(AZ615,MonsterGroupTable!$A:$A,1,0)))))))</f>
        <v/>
      </c>
      <c r="BH615" s="2" t="str">
        <f>IF(AND(ISBLANK(BG615),OR(NOT(ISBLANK(BI615)),NOT(ISBLANK(BJ615)))),#N/A,
IF(ISBLANK(BG615),"",
IF(AND(NOT(ISERROR(VLOOKUP(BG615,MonsterTable!$A:$B,MATCH(MonsterTable!$B$1,MonsterTable!$A$1:$B$1,0),0))),OR(ISBLANK(BI615),ISBLANK(BJ615))),#N/A,
IFERROR(VLOOKUP(BG615,MonsterTable!$A:$B,MATCH(MonsterTable!$B$1,MonsterTable!$A$1:$B$1,0),0),
IF(OR(NOT(ISBLANK(BI615)),ISBLANK(BJ615)),#N/A,
IF(BG615="empty","empty",
VLOOKUP(BG615,MonsterGroupTable!$A:$A,1,0)))))))</f>
        <v/>
      </c>
      <c r="BO615" s="2" t="str">
        <f>IF(AND(ISBLANK(BN615),OR(NOT(ISBLANK(BP615)),NOT(ISBLANK(BQ615)))),#N/A,
IF(ISBLANK(BN615),"",
IF(AND(NOT(ISERROR(VLOOKUP(BN615,MonsterTable!$A:$B,MATCH(MonsterTable!$B$1,MonsterTable!$A$1:$B$1,0),0))),OR(ISBLANK(BP615),ISBLANK(BQ615))),#N/A,
IFERROR(VLOOKUP(BN615,MonsterTable!$A:$B,MATCH(MonsterTable!$B$1,MonsterTable!$A$1:$B$1,0),0),
IF(OR(NOT(ISBLANK(BP615)),ISBLANK(BQ615)),#N/A,
IF(BN615="empty","empty",
VLOOKUP(BN615,MonsterGroupTable!$A:$A,1,0)))))))</f>
        <v/>
      </c>
      <c r="BV615" s="2" t="str">
        <f>IF(AND(ISBLANK(BU615),OR(NOT(ISBLANK(BW615)),NOT(ISBLANK(BX615)))),#N/A,
IF(ISBLANK(BU615),"",
IF(AND(NOT(ISERROR(VLOOKUP(BU615,MonsterTable!$A:$B,MATCH(MonsterTable!$B$1,MonsterTable!$A$1:$B$1,0),0))),OR(ISBLANK(BW615),ISBLANK(BX615))),#N/A,
IFERROR(VLOOKUP(BU615,MonsterTable!$A:$B,MATCH(MonsterTable!$B$1,MonsterTable!$A$1:$B$1,0),0),
IF(OR(NOT(ISBLANK(BW615)),ISBLANK(BX615)),#N/A,
IF(BU615="empty","empty",
VLOOKUP(BU615,MonsterGroupTable!$A:$A,1,0)))))))</f>
        <v/>
      </c>
      <c r="CC615" s="2" t="str">
        <f>IF(AND(ISBLANK(CB615),OR(NOT(ISBLANK(CD615)),NOT(ISBLANK(CE615)))),#N/A,
IF(ISBLANK(CB615),"",
IF(AND(NOT(ISERROR(VLOOKUP(CB615,MonsterTable!$A:$B,MATCH(MonsterTable!$B$1,MonsterTable!$A$1:$B$1,0),0))),OR(ISBLANK(CD615),ISBLANK(CE615))),#N/A,
IFERROR(VLOOKUP(CB615,MonsterTable!$A:$B,MATCH(MonsterTable!$B$1,MonsterTable!$A$1:$B$1,0),0),
IF(OR(NOT(ISBLANK(CD615)),ISBLANK(CE615)),#N/A,
IF(CB615="empty","empty",
VLOOKUP(CB615,MonsterGroupTable!$A:$A,1,0)))))))</f>
        <v/>
      </c>
      <c r="CJ615" s="2" t="str">
        <f>IF(AND(ISBLANK(CI615),OR(NOT(ISBLANK(CK615)),NOT(ISBLANK(CL615)))),#N/A,
IF(ISBLANK(CI615),"",
IF(AND(NOT(ISERROR(VLOOKUP(CI615,MonsterTable!$A:$B,MATCH(MonsterTable!$B$1,MonsterTable!$A$1:$B$1,0),0))),OR(ISBLANK(CK615),ISBLANK(CL615))),#N/A,
IFERROR(VLOOKUP(CI615,MonsterTable!$A:$B,MATCH(MonsterTable!$B$1,MonsterTable!$A$1:$B$1,0),0),
IF(OR(NOT(ISBLANK(CK615)),ISBLANK(CL615)),#N/A,
IF(CI615="empty","empty",
VLOOKUP(CI615,MonsterGroupTable!$A:$A,1,0)))))))</f>
        <v/>
      </c>
    </row>
    <row r="616" spans="1:88">
      <c r="A616">
        <v>10615</v>
      </c>
      <c r="B616">
        <f t="shared" si="18"/>
        <v>1.1000000000000001</v>
      </c>
      <c r="C616">
        <f t="shared" si="18"/>
        <v>1.1000000000000001</v>
      </c>
      <c r="F616">
        <v>2700</v>
      </c>
      <c r="G616">
        <v>89151</v>
      </c>
      <c r="H616">
        <v>0</v>
      </c>
      <c r="I616">
        <v>0</v>
      </c>
      <c r="J616">
        <v>0</v>
      </c>
      <c r="K616" t="s">
        <v>28</v>
      </c>
      <c r="L616" t="s">
        <v>243</v>
      </c>
      <c r="M616" t="s">
        <v>79</v>
      </c>
      <c r="N616" t="s">
        <v>80</v>
      </c>
      <c r="O616">
        <v>0</v>
      </c>
      <c r="P616">
        <v>-4.75</v>
      </c>
      <c r="Q616">
        <v>-3.5</v>
      </c>
      <c r="R616">
        <v>4.75</v>
      </c>
      <c r="S616">
        <v>3</v>
      </c>
      <c r="T616">
        <v>-13.5</v>
      </c>
      <c r="U616">
        <v>2.5499999999999998</v>
      </c>
      <c r="V616">
        <v>-6.75</v>
      </c>
      <c r="W616" t="str">
        <f t="shared" si="19"/>
        <v>g102,5</v>
      </c>
      <c r="X616" s="1" t="s">
        <v>447</v>
      </c>
      <c r="Y616" s="2" t="str">
        <f>IF(AND(ISBLANK(X616),OR(NOT(ISBLANK(Z616)),NOT(ISBLANK(AA616)))),#N/A,
IF(ISBLANK(X616),"",
IF(AND(NOT(ISERROR(VLOOKUP(X616,MonsterTable!$A:$B,MATCH(MonsterTable!$B$1,MonsterTable!$A$1:$B$1,0),0))),OR(ISBLANK(Z616),ISBLANK(AA616))),#N/A,
IFERROR(VLOOKUP(X616,MonsterTable!$A:$B,MATCH(MonsterTable!$B$1,MonsterTable!$A$1:$B$1,0),0),
IF(OR(NOT(ISBLANK(Z616)),ISBLANK(AA616)),#N/A,
IF(X616="empty","empty",
VLOOKUP(X616,MonsterGroupTable!$A:$A,1,0)))))))</f>
        <v>g102</v>
      </c>
      <c r="AA616">
        <v>5</v>
      </c>
      <c r="AF616" s="2" t="str">
        <f>IF(AND(ISBLANK(AE616),OR(NOT(ISBLANK(AG616)),NOT(ISBLANK(AH616)))),#N/A,
IF(ISBLANK(AE616),"",
IF(AND(NOT(ISERROR(VLOOKUP(AE616,MonsterTable!$A:$B,MATCH(MonsterTable!$B$1,MonsterTable!$A$1:$B$1,0),0))),OR(ISBLANK(AG616),ISBLANK(AH616))),#N/A,
IFERROR(VLOOKUP(AE616,MonsterTable!$A:$B,MATCH(MonsterTable!$B$1,MonsterTable!$A$1:$B$1,0),0),
IF(OR(NOT(ISBLANK(AG616)),ISBLANK(AH616)),#N/A,
IF(AE616="empty","empty",
VLOOKUP(AE616,MonsterGroupTable!$A:$A,1,0)))))))</f>
        <v/>
      </c>
      <c r="AM616" s="2" t="str">
        <f>IF(AND(ISBLANK(AL616),OR(NOT(ISBLANK(AN616)),NOT(ISBLANK(AO616)))),#N/A,
IF(ISBLANK(AL616),"",
IF(AND(NOT(ISERROR(VLOOKUP(AL616,MonsterTable!$A:$B,MATCH(MonsterTable!$B$1,MonsterTable!$A$1:$B$1,0),0))),OR(ISBLANK(AN616),ISBLANK(AO616))),#N/A,
IFERROR(VLOOKUP(AL616,MonsterTable!$A:$B,MATCH(MonsterTable!$B$1,MonsterTable!$A$1:$B$1,0),0),
IF(OR(NOT(ISBLANK(AN616)),ISBLANK(AO616)),#N/A,
IF(AL616="empty","empty",
VLOOKUP(AL616,MonsterGroupTable!$A:$A,1,0)))))))</f>
        <v/>
      </c>
      <c r="AT616" s="2" t="str">
        <f>IF(AND(ISBLANK(AS616),OR(NOT(ISBLANK(AU616)),NOT(ISBLANK(AV616)))),#N/A,
IF(ISBLANK(AS616),"",
IF(AND(NOT(ISERROR(VLOOKUP(AS616,MonsterTable!$A:$B,MATCH(MonsterTable!$B$1,MonsterTable!$A$1:$B$1,0),0))),OR(ISBLANK(AU616),ISBLANK(AV616))),#N/A,
IFERROR(VLOOKUP(AS616,MonsterTable!$A:$B,MATCH(MonsterTable!$B$1,MonsterTable!$A$1:$B$1,0),0),
IF(OR(NOT(ISBLANK(AU616)),ISBLANK(AV616)),#N/A,
IF(AS616="empty","empty",
VLOOKUP(AS616,MonsterGroupTable!$A:$A,1,0)))))))</f>
        <v/>
      </c>
      <c r="BA616" s="2" t="str">
        <f>IF(AND(ISBLANK(AZ616),OR(NOT(ISBLANK(BB616)),NOT(ISBLANK(BC616)))),#N/A,
IF(ISBLANK(AZ616),"",
IF(AND(NOT(ISERROR(VLOOKUP(AZ616,MonsterTable!$A:$B,MATCH(MonsterTable!$B$1,MonsterTable!$A$1:$B$1,0),0))),OR(ISBLANK(BB616),ISBLANK(BC616))),#N/A,
IFERROR(VLOOKUP(AZ616,MonsterTable!$A:$B,MATCH(MonsterTable!$B$1,MonsterTable!$A$1:$B$1,0),0),
IF(OR(NOT(ISBLANK(BB616)),ISBLANK(BC616)),#N/A,
IF(AZ616="empty","empty",
VLOOKUP(AZ616,MonsterGroupTable!$A:$A,1,0)))))))</f>
        <v/>
      </c>
      <c r="BH616" s="2" t="str">
        <f>IF(AND(ISBLANK(BG616),OR(NOT(ISBLANK(BI616)),NOT(ISBLANK(BJ616)))),#N/A,
IF(ISBLANK(BG616),"",
IF(AND(NOT(ISERROR(VLOOKUP(BG616,MonsterTable!$A:$B,MATCH(MonsterTable!$B$1,MonsterTable!$A$1:$B$1,0),0))),OR(ISBLANK(BI616),ISBLANK(BJ616))),#N/A,
IFERROR(VLOOKUP(BG616,MonsterTable!$A:$B,MATCH(MonsterTable!$B$1,MonsterTable!$A$1:$B$1,0),0),
IF(OR(NOT(ISBLANK(BI616)),ISBLANK(BJ616)),#N/A,
IF(BG616="empty","empty",
VLOOKUP(BG616,MonsterGroupTable!$A:$A,1,0)))))))</f>
        <v/>
      </c>
      <c r="BO616" s="2" t="str">
        <f>IF(AND(ISBLANK(BN616),OR(NOT(ISBLANK(BP616)),NOT(ISBLANK(BQ616)))),#N/A,
IF(ISBLANK(BN616),"",
IF(AND(NOT(ISERROR(VLOOKUP(BN616,MonsterTable!$A:$B,MATCH(MonsterTable!$B$1,MonsterTable!$A$1:$B$1,0),0))),OR(ISBLANK(BP616),ISBLANK(BQ616))),#N/A,
IFERROR(VLOOKUP(BN616,MonsterTable!$A:$B,MATCH(MonsterTable!$B$1,MonsterTable!$A$1:$B$1,0),0),
IF(OR(NOT(ISBLANK(BP616)),ISBLANK(BQ616)),#N/A,
IF(BN616="empty","empty",
VLOOKUP(BN616,MonsterGroupTable!$A:$A,1,0)))))))</f>
        <v/>
      </c>
      <c r="BV616" s="2" t="str">
        <f>IF(AND(ISBLANK(BU616),OR(NOT(ISBLANK(BW616)),NOT(ISBLANK(BX616)))),#N/A,
IF(ISBLANK(BU616),"",
IF(AND(NOT(ISERROR(VLOOKUP(BU616,MonsterTable!$A:$B,MATCH(MonsterTable!$B$1,MonsterTable!$A$1:$B$1,0),0))),OR(ISBLANK(BW616),ISBLANK(BX616))),#N/A,
IFERROR(VLOOKUP(BU616,MonsterTable!$A:$B,MATCH(MonsterTable!$B$1,MonsterTable!$A$1:$B$1,0),0),
IF(OR(NOT(ISBLANK(BW616)),ISBLANK(BX616)),#N/A,
IF(BU616="empty","empty",
VLOOKUP(BU616,MonsterGroupTable!$A:$A,1,0)))))))</f>
        <v/>
      </c>
      <c r="CC616" s="2" t="str">
        <f>IF(AND(ISBLANK(CB616),OR(NOT(ISBLANK(CD616)),NOT(ISBLANK(CE616)))),#N/A,
IF(ISBLANK(CB616),"",
IF(AND(NOT(ISERROR(VLOOKUP(CB616,MonsterTable!$A:$B,MATCH(MonsterTable!$B$1,MonsterTable!$A$1:$B$1,0),0))),OR(ISBLANK(CD616),ISBLANK(CE616))),#N/A,
IFERROR(VLOOKUP(CB616,MonsterTable!$A:$B,MATCH(MonsterTable!$B$1,MonsterTable!$A$1:$B$1,0),0),
IF(OR(NOT(ISBLANK(CD616)),ISBLANK(CE616)),#N/A,
IF(CB616="empty","empty",
VLOOKUP(CB616,MonsterGroupTable!$A:$A,1,0)))))))</f>
        <v/>
      </c>
      <c r="CJ616" s="2" t="str">
        <f>IF(AND(ISBLANK(CI616),OR(NOT(ISBLANK(CK616)),NOT(ISBLANK(CL616)))),#N/A,
IF(ISBLANK(CI616),"",
IF(AND(NOT(ISERROR(VLOOKUP(CI616,MonsterTable!$A:$B,MATCH(MonsterTable!$B$1,MonsterTable!$A$1:$B$1,0),0))),OR(ISBLANK(CK616),ISBLANK(CL616))),#N/A,
IFERROR(VLOOKUP(CI616,MonsterTable!$A:$B,MATCH(MonsterTable!$B$1,MonsterTable!$A$1:$B$1,0),0),
IF(OR(NOT(ISBLANK(CK616)),ISBLANK(CL616)),#N/A,
IF(CI616="empty","empty",
VLOOKUP(CI616,MonsterGroupTable!$A:$A,1,0)))))))</f>
        <v/>
      </c>
    </row>
    <row r="617" spans="1:88">
      <c r="A617">
        <v>10616</v>
      </c>
      <c r="B617">
        <f t="shared" si="18"/>
        <v>1.1000000000000001</v>
      </c>
      <c r="C617">
        <f t="shared" si="18"/>
        <v>1.1000000000000001</v>
      </c>
      <c r="F617">
        <v>2700</v>
      </c>
      <c r="G617">
        <v>89556</v>
      </c>
      <c r="H617">
        <v>0</v>
      </c>
      <c r="I617">
        <v>0</v>
      </c>
      <c r="J617">
        <v>0</v>
      </c>
      <c r="K617" t="s">
        <v>28</v>
      </c>
      <c r="L617" t="s">
        <v>243</v>
      </c>
      <c r="M617" t="s">
        <v>79</v>
      </c>
      <c r="N617" t="s">
        <v>80</v>
      </c>
      <c r="O617">
        <v>0</v>
      </c>
      <c r="P617">
        <v>-4.75</v>
      </c>
      <c r="Q617">
        <v>-3.5</v>
      </c>
      <c r="R617">
        <v>4.75</v>
      </c>
      <c r="S617">
        <v>3</v>
      </c>
      <c r="T617">
        <v>-13.5</v>
      </c>
      <c r="U617">
        <v>2.5499999999999998</v>
      </c>
      <c r="V617">
        <v>-6.75</v>
      </c>
      <c r="W617" t="str">
        <f t="shared" si="19"/>
        <v>g102,5</v>
      </c>
      <c r="X617" s="1" t="s">
        <v>447</v>
      </c>
      <c r="Y617" s="2" t="str">
        <f>IF(AND(ISBLANK(X617),OR(NOT(ISBLANK(Z617)),NOT(ISBLANK(AA617)))),#N/A,
IF(ISBLANK(X617),"",
IF(AND(NOT(ISERROR(VLOOKUP(X617,MonsterTable!$A:$B,MATCH(MonsterTable!$B$1,MonsterTable!$A$1:$B$1,0),0))),OR(ISBLANK(Z617),ISBLANK(AA617))),#N/A,
IFERROR(VLOOKUP(X617,MonsterTable!$A:$B,MATCH(MonsterTable!$B$1,MonsterTable!$A$1:$B$1,0),0),
IF(OR(NOT(ISBLANK(Z617)),ISBLANK(AA617)),#N/A,
IF(X617="empty","empty",
VLOOKUP(X617,MonsterGroupTable!$A:$A,1,0)))))))</f>
        <v>g102</v>
      </c>
      <c r="AA617">
        <v>5</v>
      </c>
      <c r="AF617" s="2" t="str">
        <f>IF(AND(ISBLANK(AE617),OR(NOT(ISBLANK(AG617)),NOT(ISBLANK(AH617)))),#N/A,
IF(ISBLANK(AE617),"",
IF(AND(NOT(ISERROR(VLOOKUP(AE617,MonsterTable!$A:$B,MATCH(MonsterTable!$B$1,MonsterTable!$A$1:$B$1,0),0))),OR(ISBLANK(AG617),ISBLANK(AH617))),#N/A,
IFERROR(VLOOKUP(AE617,MonsterTable!$A:$B,MATCH(MonsterTable!$B$1,MonsterTable!$A$1:$B$1,0),0),
IF(OR(NOT(ISBLANK(AG617)),ISBLANK(AH617)),#N/A,
IF(AE617="empty","empty",
VLOOKUP(AE617,MonsterGroupTable!$A:$A,1,0)))))))</f>
        <v/>
      </c>
      <c r="AM617" s="2" t="str">
        <f>IF(AND(ISBLANK(AL617),OR(NOT(ISBLANK(AN617)),NOT(ISBLANK(AO617)))),#N/A,
IF(ISBLANK(AL617),"",
IF(AND(NOT(ISERROR(VLOOKUP(AL617,MonsterTable!$A:$B,MATCH(MonsterTable!$B$1,MonsterTable!$A$1:$B$1,0),0))),OR(ISBLANK(AN617),ISBLANK(AO617))),#N/A,
IFERROR(VLOOKUP(AL617,MonsterTable!$A:$B,MATCH(MonsterTable!$B$1,MonsterTable!$A$1:$B$1,0),0),
IF(OR(NOT(ISBLANK(AN617)),ISBLANK(AO617)),#N/A,
IF(AL617="empty","empty",
VLOOKUP(AL617,MonsterGroupTable!$A:$A,1,0)))))))</f>
        <v/>
      </c>
      <c r="AT617" s="2" t="str">
        <f>IF(AND(ISBLANK(AS617),OR(NOT(ISBLANK(AU617)),NOT(ISBLANK(AV617)))),#N/A,
IF(ISBLANK(AS617),"",
IF(AND(NOT(ISERROR(VLOOKUP(AS617,MonsterTable!$A:$B,MATCH(MonsterTable!$B$1,MonsterTable!$A$1:$B$1,0),0))),OR(ISBLANK(AU617),ISBLANK(AV617))),#N/A,
IFERROR(VLOOKUP(AS617,MonsterTable!$A:$B,MATCH(MonsterTable!$B$1,MonsterTable!$A$1:$B$1,0),0),
IF(OR(NOT(ISBLANK(AU617)),ISBLANK(AV617)),#N/A,
IF(AS617="empty","empty",
VLOOKUP(AS617,MonsterGroupTable!$A:$A,1,0)))))))</f>
        <v/>
      </c>
      <c r="BA617" s="2" t="str">
        <f>IF(AND(ISBLANK(AZ617),OR(NOT(ISBLANK(BB617)),NOT(ISBLANK(BC617)))),#N/A,
IF(ISBLANK(AZ617),"",
IF(AND(NOT(ISERROR(VLOOKUP(AZ617,MonsterTable!$A:$B,MATCH(MonsterTable!$B$1,MonsterTable!$A$1:$B$1,0),0))),OR(ISBLANK(BB617),ISBLANK(BC617))),#N/A,
IFERROR(VLOOKUP(AZ617,MonsterTable!$A:$B,MATCH(MonsterTable!$B$1,MonsterTable!$A$1:$B$1,0),0),
IF(OR(NOT(ISBLANK(BB617)),ISBLANK(BC617)),#N/A,
IF(AZ617="empty","empty",
VLOOKUP(AZ617,MonsterGroupTable!$A:$A,1,0)))))))</f>
        <v/>
      </c>
      <c r="BH617" s="2" t="str">
        <f>IF(AND(ISBLANK(BG617),OR(NOT(ISBLANK(BI617)),NOT(ISBLANK(BJ617)))),#N/A,
IF(ISBLANK(BG617),"",
IF(AND(NOT(ISERROR(VLOOKUP(BG617,MonsterTable!$A:$B,MATCH(MonsterTable!$B$1,MonsterTable!$A$1:$B$1,0),0))),OR(ISBLANK(BI617),ISBLANK(BJ617))),#N/A,
IFERROR(VLOOKUP(BG617,MonsterTable!$A:$B,MATCH(MonsterTable!$B$1,MonsterTable!$A$1:$B$1,0),0),
IF(OR(NOT(ISBLANK(BI617)),ISBLANK(BJ617)),#N/A,
IF(BG617="empty","empty",
VLOOKUP(BG617,MonsterGroupTable!$A:$A,1,0)))))))</f>
        <v/>
      </c>
      <c r="BO617" s="2" t="str">
        <f>IF(AND(ISBLANK(BN617),OR(NOT(ISBLANK(BP617)),NOT(ISBLANK(BQ617)))),#N/A,
IF(ISBLANK(BN617),"",
IF(AND(NOT(ISERROR(VLOOKUP(BN617,MonsterTable!$A:$B,MATCH(MonsterTable!$B$1,MonsterTable!$A$1:$B$1,0),0))),OR(ISBLANK(BP617),ISBLANK(BQ617))),#N/A,
IFERROR(VLOOKUP(BN617,MonsterTable!$A:$B,MATCH(MonsterTable!$B$1,MonsterTable!$A$1:$B$1,0),0),
IF(OR(NOT(ISBLANK(BP617)),ISBLANK(BQ617)),#N/A,
IF(BN617="empty","empty",
VLOOKUP(BN617,MonsterGroupTable!$A:$A,1,0)))))))</f>
        <v/>
      </c>
      <c r="BV617" s="2" t="str">
        <f>IF(AND(ISBLANK(BU617),OR(NOT(ISBLANK(BW617)),NOT(ISBLANK(BX617)))),#N/A,
IF(ISBLANK(BU617),"",
IF(AND(NOT(ISERROR(VLOOKUP(BU617,MonsterTable!$A:$B,MATCH(MonsterTable!$B$1,MonsterTable!$A$1:$B$1,0),0))),OR(ISBLANK(BW617),ISBLANK(BX617))),#N/A,
IFERROR(VLOOKUP(BU617,MonsterTable!$A:$B,MATCH(MonsterTable!$B$1,MonsterTable!$A$1:$B$1,0),0),
IF(OR(NOT(ISBLANK(BW617)),ISBLANK(BX617)),#N/A,
IF(BU617="empty","empty",
VLOOKUP(BU617,MonsterGroupTable!$A:$A,1,0)))))))</f>
        <v/>
      </c>
      <c r="CC617" s="2" t="str">
        <f>IF(AND(ISBLANK(CB617),OR(NOT(ISBLANK(CD617)),NOT(ISBLANK(CE617)))),#N/A,
IF(ISBLANK(CB617),"",
IF(AND(NOT(ISERROR(VLOOKUP(CB617,MonsterTable!$A:$B,MATCH(MonsterTable!$B$1,MonsterTable!$A$1:$B$1,0),0))),OR(ISBLANK(CD617),ISBLANK(CE617))),#N/A,
IFERROR(VLOOKUP(CB617,MonsterTable!$A:$B,MATCH(MonsterTable!$B$1,MonsterTable!$A$1:$B$1,0),0),
IF(OR(NOT(ISBLANK(CD617)),ISBLANK(CE617)),#N/A,
IF(CB617="empty","empty",
VLOOKUP(CB617,MonsterGroupTable!$A:$A,1,0)))))))</f>
        <v/>
      </c>
      <c r="CJ617" s="2" t="str">
        <f>IF(AND(ISBLANK(CI617),OR(NOT(ISBLANK(CK617)),NOT(ISBLANK(CL617)))),#N/A,
IF(ISBLANK(CI617),"",
IF(AND(NOT(ISERROR(VLOOKUP(CI617,MonsterTable!$A:$B,MATCH(MonsterTable!$B$1,MonsterTable!$A$1:$B$1,0),0))),OR(ISBLANK(CK617),ISBLANK(CL617))),#N/A,
IFERROR(VLOOKUP(CI617,MonsterTable!$A:$B,MATCH(MonsterTable!$B$1,MonsterTable!$A$1:$B$1,0),0),
IF(OR(NOT(ISBLANK(CK617)),ISBLANK(CL617)),#N/A,
IF(CI617="empty","empty",
VLOOKUP(CI617,MonsterGroupTable!$A:$A,1,0)))))))</f>
        <v/>
      </c>
    </row>
    <row r="618" spans="1:88">
      <c r="A618">
        <v>10617</v>
      </c>
      <c r="B618">
        <f t="shared" si="18"/>
        <v>1.1000000000000001</v>
      </c>
      <c r="C618">
        <f t="shared" si="18"/>
        <v>1.1000000000000001</v>
      </c>
      <c r="F618">
        <v>2700</v>
      </c>
      <c r="G618">
        <v>89961</v>
      </c>
      <c r="H618">
        <v>0</v>
      </c>
      <c r="I618">
        <v>0</v>
      </c>
      <c r="J618">
        <v>0</v>
      </c>
      <c r="K618" t="s">
        <v>28</v>
      </c>
      <c r="L618" t="s">
        <v>243</v>
      </c>
      <c r="M618" t="s">
        <v>79</v>
      </c>
      <c r="N618" t="s">
        <v>80</v>
      </c>
      <c r="O618">
        <v>0</v>
      </c>
      <c r="P618">
        <v>-4.75</v>
      </c>
      <c r="Q618">
        <v>-3.5</v>
      </c>
      <c r="R618">
        <v>4.75</v>
      </c>
      <c r="S618">
        <v>3</v>
      </c>
      <c r="T618">
        <v>-13.5</v>
      </c>
      <c r="U618">
        <v>2.5499999999999998</v>
      </c>
      <c r="V618">
        <v>-6.75</v>
      </c>
      <c r="W618" t="str">
        <f t="shared" si="19"/>
        <v>g102,5</v>
      </c>
      <c r="X618" s="1" t="s">
        <v>447</v>
      </c>
      <c r="Y618" s="2" t="str">
        <f>IF(AND(ISBLANK(X618),OR(NOT(ISBLANK(Z618)),NOT(ISBLANK(AA618)))),#N/A,
IF(ISBLANK(X618),"",
IF(AND(NOT(ISERROR(VLOOKUP(X618,MonsterTable!$A:$B,MATCH(MonsterTable!$B$1,MonsterTable!$A$1:$B$1,0),0))),OR(ISBLANK(Z618),ISBLANK(AA618))),#N/A,
IFERROR(VLOOKUP(X618,MonsterTable!$A:$B,MATCH(MonsterTable!$B$1,MonsterTable!$A$1:$B$1,0),0),
IF(OR(NOT(ISBLANK(Z618)),ISBLANK(AA618)),#N/A,
IF(X618="empty","empty",
VLOOKUP(X618,MonsterGroupTable!$A:$A,1,0)))))))</f>
        <v>g102</v>
      </c>
      <c r="AA618">
        <v>5</v>
      </c>
      <c r="AF618" s="2" t="str">
        <f>IF(AND(ISBLANK(AE618),OR(NOT(ISBLANK(AG618)),NOT(ISBLANK(AH618)))),#N/A,
IF(ISBLANK(AE618),"",
IF(AND(NOT(ISERROR(VLOOKUP(AE618,MonsterTable!$A:$B,MATCH(MonsterTable!$B$1,MonsterTable!$A$1:$B$1,0),0))),OR(ISBLANK(AG618),ISBLANK(AH618))),#N/A,
IFERROR(VLOOKUP(AE618,MonsterTable!$A:$B,MATCH(MonsterTable!$B$1,MonsterTable!$A$1:$B$1,0),0),
IF(OR(NOT(ISBLANK(AG618)),ISBLANK(AH618)),#N/A,
IF(AE618="empty","empty",
VLOOKUP(AE618,MonsterGroupTable!$A:$A,1,0)))))))</f>
        <v/>
      </c>
      <c r="AM618" s="2" t="str">
        <f>IF(AND(ISBLANK(AL618),OR(NOT(ISBLANK(AN618)),NOT(ISBLANK(AO618)))),#N/A,
IF(ISBLANK(AL618),"",
IF(AND(NOT(ISERROR(VLOOKUP(AL618,MonsterTable!$A:$B,MATCH(MonsterTable!$B$1,MonsterTable!$A$1:$B$1,0),0))),OR(ISBLANK(AN618),ISBLANK(AO618))),#N/A,
IFERROR(VLOOKUP(AL618,MonsterTable!$A:$B,MATCH(MonsterTable!$B$1,MonsterTable!$A$1:$B$1,0),0),
IF(OR(NOT(ISBLANK(AN618)),ISBLANK(AO618)),#N/A,
IF(AL618="empty","empty",
VLOOKUP(AL618,MonsterGroupTable!$A:$A,1,0)))))))</f>
        <v/>
      </c>
      <c r="AT618" s="2" t="str">
        <f>IF(AND(ISBLANK(AS618),OR(NOT(ISBLANK(AU618)),NOT(ISBLANK(AV618)))),#N/A,
IF(ISBLANK(AS618),"",
IF(AND(NOT(ISERROR(VLOOKUP(AS618,MonsterTable!$A:$B,MATCH(MonsterTable!$B$1,MonsterTable!$A$1:$B$1,0),0))),OR(ISBLANK(AU618),ISBLANK(AV618))),#N/A,
IFERROR(VLOOKUP(AS618,MonsterTable!$A:$B,MATCH(MonsterTable!$B$1,MonsterTable!$A$1:$B$1,0),0),
IF(OR(NOT(ISBLANK(AU618)),ISBLANK(AV618)),#N/A,
IF(AS618="empty","empty",
VLOOKUP(AS618,MonsterGroupTable!$A:$A,1,0)))))))</f>
        <v/>
      </c>
      <c r="BA618" s="2" t="str">
        <f>IF(AND(ISBLANK(AZ618),OR(NOT(ISBLANK(BB618)),NOT(ISBLANK(BC618)))),#N/A,
IF(ISBLANK(AZ618),"",
IF(AND(NOT(ISERROR(VLOOKUP(AZ618,MonsterTable!$A:$B,MATCH(MonsterTable!$B$1,MonsterTable!$A$1:$B$1,0),0))),OR(ISBLANK(BB618),ISBLANK(BC618))),#N/A,
IFERROR(VLOOKUP(AZ618,MonsterTable!$A:$B,MATCH(MonsterTable!$B$1,MonsterTable!$A$1:$B$1,0),0),
IF(OR(NOT(ISBLANK(BB618)),ISBLANK(BC618)),#N/A,
IF(AZ618="empty","empty",
VLOOKUP(AZ618,MonsterGroupTable!$A:$A,1,0)))))))</f>
        <v/>
      </c>
      <c r="BH618" s="2" t="str">
        <f>IF(AND(ISBLANK(BG618),OR(NOT(ISBLANK(BI618)),NOT(ISBLANK(BJ618)))),#N/A,
IF(ISBLANK(BG618),"",
IF(AND(NOT(ISERROR(VLOOKUP(BG618,MonsterTable!$A:$B,MATCH(MonsterTable!$B$1,MonsterTable!$A$1:$B$1,0),0))),OR(ISBLANK(BI618),ISBLANK(BJ618))),#N/A,
IFERROR(VLOOKUP(BG618,MonsterTable!$A:$B,MATCH(MonsterTable!$B$1,MonsterTable!$A$1:$B$1,0),0),
IF(OR(NOT(ISBLANK(BI618)),ISBLANK(BJ618)),#N/A,
IF(BG618="empty","empty",
VLOOKUP(BG618,MonsterGroupTable!$A:$A,1,0)))))))</f>
        <v/>
      </c>
      <c r="BO618" s="2" t="str">
        <f>IF(AND(ISBLANK(BN618),OR(NOT(ISBLANK(BP618)),NOT(ISBLANK(BQ618)))),#N/A,
IF(ISBLANK(BN618),"",
IF(AND(NOT(ISERROR(VLOOKUP(BN618,MonsterTable!$A:$B,MATCH(MonsterTable!$B$1,MonsterTable!$A$1:$B$1,0),0))),OR(ISBLANK(BP618),ISBLANK(BQ618))),#N/A,
IFERROR(VLOOKUP(BN618,MonsterTable!$A:$B,MATCH(MonsterTable!$B$1,MonsterTable!$A$1:$B$1,0),0),
IF(OR(NOT(ISBLANK(BP618)),ISBLANK(BQ618)),#N/A,
IF(BN618="empty","empty",
VLOOKUP(BN618,MonsterGroupTable!$A:$A,1,0)))))))</f>
        <v/>
      </c>
      <c r="BV618" s="2" t="str">
        <f>IF(AND(ISBLANK(BU618),OR(NOT(ISBLANK(BW618)),NOT(ISBLANK(BX618)))),#N/A,
IF(ISBLANK(BU618),"",
IF(AND(NOT(ISERROR(VLOOKUP(BU618,MonsterTable!$A:$B,MATCH(MonsterTable!$B$1,MonsterTable!$A$1:$B$1,0),0))),OR(ISBLANK(BW618),ISBLANK(BX618))),#N/A,
IFERROR(VLOOKUP(BU618,MonsterTable!$A:$B,MATCH(MonsterTable!$B$1,MonsterTable!$A$1:$B$1,0),0),
IF(OR(NOT(ISBLANK(BW618)),ISBLANK(BX618)),#N/A,
IF(BU618="empty","empty",
VLOOKUP(BU618,MonsterGroupTable!$A:$A,1,0)))))))</f>
        <v/>
      </c>
      <c r="CC618" s="2" t="str">
        <f>IF(AND(ISBLANK(CB618),OR(NOT(ISBLANK(CD618)),NOT(ISBLANK(CE618)))),#N/A,
IF(ISBLANK(CB618),"",
IF(AND(NOT(ISERROR(VLOOKUP(CB618,MonsterTable!$A:$B,MATCH(MonsterTable!$B$1,MonsterTable!$A$1:$B$1,0),0))),OR(ISBLANK(CD618),ISBLANK(CE618))),#N/A,
IFERROR(VLOOKUP(CB618,MonsterTable!$A:$B,MATCH(MonsterTable!$B$1,MonsterTable!$A$1:$B$1,0),0),
IF(OR(NOT(ISBLANK(CD618)),ISBLANK(CE618)),#N/A,
IF(CB618="empty","empty",
VLOOKUP(CB618,MonsterGroupTable!$A:$A,1,0)))))))</f>
        <v/>
      </c>
      <c r="CJ618" s="2" t="str">
        <f>IF(AND(ISBLANK(CI618),OR(NOT(ISBLANK(CK618)),NOT(ISBLANK(CL618)))),#N/A,
IF(ISBLANK(CI618),"",
IF(AND(NOT(ISERROR(VLOOKUP(CI618,MonsterTable!$A:$B,MATCH(MonsterTable!$B$1,MonsterTable!$A$1:$B$1,0),0))),OR(ISBLANK(CK618),ISBLANK(CL618))),#N/A,
IFERROR(VLOOKUP(CI618,MonsterTable!$A:$B,MATCH(MonsterTable!$B$1,MonsterTable!$A$1:$B$1,0),0),
IF(OR(NOT(ISBLANK(CK618)),ISBLANK(CL618)),#N/A,
IF(CI618="empty","empty",
VLOOKUP(CI618,MonsterGroupTable!$A:$A,1,0)))))))</f>
        <v/>
      </c>
    </row>
    <row r="619" spans="1:88">
      <c r="A619">
        <v>10618</v>
      </c>
      <c r="B619">
        <f t="shared" si="18"/>
        <v>1.1000000000000001</v>
      </c>
      <c r="C619">
        <f t="shared" si="18"/>
        <v>1.1000000000000001</v>
      </c>
      <c r="F619">
        <v>2700</v>
      </c>
      <c r="G619">
        <v>90366</v>
      </c>
      <c r="H619">
        <v>0</v>
      </c>
      <c r="I619">
        <v>0</v>
      </c>
      <c r="J619">
        <v>0</v>
      </c>
      <c r="K619" t="s">
        <v>28</v>
      </c>
      <c r="L619" t="s">
        <v>243</v>
      </c>
      <c r="M619" t="s">
        <v>79</v>
      </c>
      <c r="N619" t="s">
        <v>80</v>
      </c>
      <c r="O619">
        <v>0</v>
      </c>
      <c r="P619">
        <v>-4.75</v>
      </c>
      <c r="Q619">
        <v>-3.5</v>
      </c>
      <c r="R619">
        <v>4.75</v>
      </c>
      <c r="S619">
        <v>3</v>
      </c>
      <c r="T619">
        <v>-13.5</v>
      </c>
      <c r="U619">
        <v>2.5499999999999998</v>
      </c>
      <c r="V619">
        <v>-6.75</v>
      </c>
      <c r="W619" t="str">
        <f t="shared" si="19"/>
        <v>g102,5</v>
      </c>
      <c r="X619" s="1" t="s">
        <v>447</v>
      </c>
      <c r="Y619" s="2" t="str">
        <f>IF(AND(ISBLANK(X619),OR(NOT(ISBLANK(Z619)),NOT(ISBLANK(AA619)))),#N/A,
IF(ISBLANK(X619),"",
IF(AND(NOT(ISERROR(VLOOKUP(X619,MonsterTable!$A:$B,MATCH(MonsterTable!$B$1,MonsterTable!$A$1:$B$1,0),0))),OR(ISBLANK(Z619),ISBLANK(AA619))),#N/A,
IFERROR(VLOOKUP(X619,MonsterTable!$A:$B,MATCH(MonsterTable!$B$1,MonsterTable!$A$1:$B$1,0),0),
IF(OR(NOT(ISBLANK(Z619)),ISBLANK(AA619)),#N/A,
IF(X619="empty","empty",
VLOOKUP(X619,MonsterGroupTable!$A:$A,1,0)))))))</f>
        <v>g102</v>
      </c>
      <c r="AA619">
        <v>5</v>
      </c>
      <c r="AF619" s="2" t="str">
        <f>IF(AND(ISBLANK(AE619),OR(NOT(ISBLANK(AG619)),NOT(ISBLANK(AH619)))),#N/A,
IF(ISBLANK(AE619),"",
IF(AND(NOT(ISERROR(VLOOKUP(AE619,MonsterTable!$A:$B,MATCH(MonsterTable!$B$1,MonsterTable!$A$1:$B$1,0),0))),OR(ISBLANK(AG619),ISBLANK(AH619))),#N/A,
IFERROR(VLOOKUP(AE619,MonsterTable!$A:$B,MATCH(MonsterTable!$B$1,MonsterTable!$A$1:$B$1,0),0),
IF(OR(NOT(ISBLANK(AG619)),ISBLANK(AH619)),#N/A,
IF(AE619="empty","empty",
VLOOKUP(AE619,MonsterGroupTable!$A:$A,1,0)))))))</f>
        <v/>
      </c>
      <c r="AM619" s="2" t="str">
        <f>IF(AND(ISBLANK(AL619),OR(NOT(ISBLANK(AN619)),NOT(ISBLANK(AO619)))),#N/A,
IF(ISBLANK(AL619),"",
IF(AND(NOT(ISERROR(VLOOKUP(AL619,MonsterTable!$A:$B,MATCH(MonsterTable!$B$1,MonsterTable!$A$1:$B$1,0),0))),OR(ISBLANK(AN619),ISBLANK(AO619))),#N/A,
IFERROR(VLOOKUP(AL619,MonsterTable!$A:$B,MATCH(MonsterTable!$B$1,MonsterTable!$A$1:$B$1,0),0),
IF(OR(NOT(ISBLANK(AN619)),ISBLANK(AO619)),#N/A,
IF(AL619="empty","empty",
VLOOKUP(AL619,MonsterGroupTable!$A:$A,1,0)))))))</f>
        <v/>
      </c>
      <c r="AT619" s="2" t="str">
        <f>IF(AND(ISBLANK(AS619),OR(NOT(ISBLANK(AU619)),NOT(ISBLANK(AV619)))),#N/A,
IF(ISBLANK(AS619),"",
IF(AND(NOT(ISERROR(VLOOKUP(AS619,MonsterTable!$A:$B,MATCH(MonsterTable!$B$1,MonsterTable!$A$1:$B$1,0),0))),OR(ISBLANK(AU619),ISBLANK(AV619))),#N/A,
IFERROR(VLOOKUP(AS619,MonsterTable!$A:$B,MATCH(MonsterTable!$B$1,MonsterTable!$A$1:$B$1,0),0),
IF(OR(NOT(ISBLANK(AU619)),ISBLANK(AV619)),#N/A,
IF(AS619="empty","empty",
VLOOKUP(AS619,MonsterGroupTable!$A:$A,1,0)))))))</f>
        <v/>
      </c>
      <c r="BA619" s="2" t="str">
        <f>IF(AND(ISBLANK(AZ619),OR(NOT(ISBLANK(BB619)),NOT(ISBLANK(BC619)))),#N/A,
IF(ISBLANK(AZ619),"",
IF(AND(NOT(ISERROR(VLOOKUP(AZ619,MonsterTable!$A:$B,MATCH(MonsterTable!$B$1,MonsterTable!$A$1:$B$1,0),0))),OR(ISBLANK(BB619),ISBLANK(BC619))),#N/A,
IFERROR(VLOOKUP(AZ619,MonsterTable!$A:$B,MATCH(MonsterTable!$B$1,MonsterTable!$A$1:$B$1,0),0),
IF(OR(NOT(ISBLANK(BB619)),ISBLANK(BC619)),#N/A,
IF(AZ619="empty","empty",
VLOOKUP(AZ619,MonsterGroupTable!$A:$A,1,0)))))))</f>
        <v/>
      </c>
      <c r="BH619" s="2" t="str">
        <f>IF(AND(ISBLANK(BG619),OR(NOT(ISBLANK(BI619)),NOT(ISBLANK(BJ619)))),#N/A,
IF(ISBLANK(BG619),"",
IF(AND(NOT(ISERROR(VLOOKUP(BG619,MonsterTable!$A:$B,MATCH(MonsterTable!$B$1,MonsterTable!$A$1:$B$1,0),0))),OR(ISBLANK(BI619),ISBLANK(BJ619))),#N/A,
IFERROR(VLOOKUP(BG619,MonsterTable!$A:$B,MATCH(MonsterTable!$B$1,MonsterTable!$A$1:$B$1,0),0),
IF(OR(NOT(ISBLANK(BI619)),ISBLANK(BJ619)),#N/A,
IF(BG619="empty","empty",
VLOOKUP(BG619,MonsterGroupTable!$A:$A,1,0)))))))</f>
        <v/>
      </c>
      <c r="BO619" s="2" t="str">
        <f>IF(AND(ISBLANK(BN619),OR(NOT(ISBLANK(BP619)),NOT(ISBLANK(BQ619)))),#N/A,
IF(ISBLANK(BN619),"",
IF(AND(NOT(ISERROR(VLOOKUP(BN619,MonsterTable!$A:$B,MATCH(MonsterTable!$B$1,MonsterTable!$A$1:$B$1,0),0))),OR(ISBLANK(BP619),ISBLANK(BQ619))),#N/A,
IFERROR(VLOOKUP(BN619,MonsterTable!$A:$B,MATCH(MonsterTable!$B$1,MonsterTable!$A$1:$B$1,0),0),
IF(OR(NOT(ISBLANK(BP619)),ISBLANK(BQ619)),#N/A,
IF(BN619="empty","empty",
VLOOKUP(BN619,MonsterGroupTable!$A:$A,1,0)))))))</f>
        <v/>
      </c>
      <c r="BV619" s="2" t="str">
        <f>IF(AND(ISBLANK(BU619),OR(NOT(ISBLANK(BW619)),NOT(ISBLANK(BX619)))),#N/A,
IF(ISBLANK(BU619),"",
IF(AND(NOT(ISERROR(VLOOKUP(BU619,MonsterTable!$A:$B,MATCH(MonsterTable!$B$1,MonsterTable!$A$1:$B$1,0),0))),OR(ISBLANK(BW619),ISBLANK(BX619))),#N/A,
IFERROR(VLOOKUP(BU619,MonsterTable!$A:$B,MATCH(MonsterTable!$B$1,MonsterTable!$A$1:$B$1,0),0),
IF(OR(NOT(ISBLANK(BW619)),ISBLANK(BX619)),#N/A,
IF(BU619="empty","empty",
VLOOKUP(BU619,MonsterGroupTable!$A:$A,1,0)))))))</f>
        <v/>
      </c>
      <c r="CC619" s="2" t="str">
        <f>IF(AND(ISBLANK(CB619),OR(NOT(ISBLANK(CD619)),NOT(ISBLANK(CE619)))),#N/A,
IF(ISBLANK(CB619),"",
IF(AND(NOT(ISERROR(VLOOKUP(CB619,MonsterTable!$A:$B,MATCH(MonsterTable!$B$1,MonsterTable!$A$1:$B$1,0),0))),OR(ISBLANK(CD619),ISBLANK(CE619))),#N/A,
IFERROR(VLOOKUP(CB619,MonsterTable!$A:$B,MATCH(MonsterTable!$B$1,MonsterTable!$A$1:$B$1,0),0),
IF(OR(NOT(ISBLANK(CD619)),ISBLANK(CE619)),#N/A,
IF(CB619="empty","empty",
VLOOKUP(CB619,MonsterGroupTable!$A:$A,1,0)))))))</f>
        <v/>
      </c>
      <c r="CJ619" s="2" t="str">
        <f>IF(AND(ISBLANK(CI619),OR(NOT(ISBLANK(CK619)),NOT(ISBLANK(CL619)))),#N/A,
IF(ISBLANK(CI619),"",
IF(AND(NOT(ISERROR(VLOOKUP(CI619,MonsterTable!$A:$B,MATCH(MonsterTable!$B$1,MonsterTable!$A$1:$B$1,0),0))),OR(ISBLANK(CK619),ISBLANK(CL619))),#N/A,
IFERROR(VLOOKUP(CI619,MonsterTable!$A:$B,MATCH(MonsterTable!$B$1,MonsterTable!$A$1:$B$1,0),0),
IF(OR(NOT(ISBLANK(CK619)),ISBLANK(CL619)),#N/A,
IF(CI619="empty","empty",
VLOOKUP(CI619,MonsterGroupTable!$A:$A,1,0)))))))</f>
        <v/>
      </c>
    </row>
    <row r="620" spans="1:88">
      <c r="A620">
        <v>10619</v>
      </c>
      <c r="B620">
        <f t="shared" si="18"/>
        <v>1.1000000000000001</v>
      </c>
      <c r="C620">
        <f t="shared" si="18"/>
        <v>1.1000000000000001</v>
      </c>
      <c r="F620">
        <v>2700</v>
      </c>
      <c r="G620">
        <v>90771</v>
      </c>
      <c r="H620">
        <v>0</v>
      </c>
      <c r="I620">
        <v>0</v>
      </c>
      <c r="J620">
        <v>0</v>
      </c>
      <c r="K620" t="s">
        <v>28</v>
      </c>
      <c r="L620" t="s">
        <v>243</v>
      </c>
      <c r="M620" t="s">
        <v>79</v>
      </c>
      <c r="N620" t="s">
        <v>80</v>
      </c>
      <c r="O620">
        <v>0</v>
      </c>
      <c r="P620">
        <v>-4.75</v>
      </c>
      <c r="Q620">
        <v>-3.5</v>
      </c>
      <c r="R620">
        <v>4.75</v>
      </c>
      <c r="S620">
        <v>3</v>
      </c>
      <c r="T620">
        <v>-13.5</v>
      </c>
      <c r="U620">
        <v>2.5499999999999998</v>
      </c>
      <c r="V620">
        <v>-6.75</v>
      </c>
      <c r="W620" t="str">
        <f t="shared" si="19"/>
        <v>g102,5</v>
      </c>
      <c r="X620" s="1" t="s">
        <v>447</v>
      </c>
      <c r="Y620" s="2" t="str">
        <f>IF(AND(ISBLANK(X620),OR(NOT(ISBLANK(Z620)),NOT(ISBLANK(AA620)))),#N/A,
IF(ISBLANK(X620),"",
IF(AND(NOT(ISERROR(VLOOKUP(X620,MonsterTable!$A:$B,MATCH(MonsterTable!$B$1,MonsterTable!$A$1:$B$1,0),0))),OR(ISBLANK(Z620),ISBLANK(AA620))),#N/A,
IFERROR(VLOOKUP(X620,MonsterTable!$A:$B,MATCH(MonsterTable!$B$1,MonsterTable!$A$1:$B$1,0),0),
IF(OR(NOT(ISBLANK(Z620)),ISBLANK(AA620)),#N/A,
IF(X620="empty","empty",
VLOOKUP(X620,MonsterGroupTable!$A:$A,1,0)))))))</f>
        <v>g102</v>
      </c>
      <c r="AA620">
        <v>5</v>
      </c>
      <c r="AF620" s="2" t="str">
        <f>IF(AND(ISBLANK(AE620),OR(NOT(ISBLANK(AG620)),NOT(ISBLANK(AH620)))),#N/A,
IF(ISBLANK(AE620),"",
IF(AND(NOT(ISERROR(VLOOKUP(AE620,MonsterTable!$A:$B,MATCH(MonsterTable!$B$1,MonsterTable!$A$1:$B$1,0),0))),OR(ISBLANK(AG620),ISBLANK(AH620))),#N/A,
IFERROR(VLOOKUP(AE620,MonsterTable!$A:$B,MATCH(MonsterTable!$B$1,MonsterTable!$A$1:$B$1,0),0),
IF(OR(NOT(ISBLANK(AG620)),ISBLANK(AH620)),#N/A,
IF(AE620="empty","empty",
VLOOKUP(AE620,MonsterGroupTable!$A:$A,1,0)))))))</f>
        <v/>
      </c>
      <c r="AM620" s="2" t="str">
        <f>IF(AND(ISBLANK(AL620),OR(NOT(ISBLANK(AN620)),NOT(ISBLANK(AO620)))),#N/A,
IF(ISBLANK(AL620),"",
IF(AND(NOT(ISERROR(VLOOKUP(AL620,MonsterTable!$A:$B,MATCH(MonsterTable!$B$1,MonsterTable!$A$1:$B$1,0),0))),OR(ISBLANK(AN620),ISBLANK(AO620))),#N/A,
IFERROR(VLOOKUP(AL620,MonsterTable!$A:$B,MATCH(MonsterTable!$B$1,MonsterTable!$A$1:$B$1,0),0),
IF(OR(NOT(ISBLANK(AN620)),ISBLANK(AO620)),#N/A,
IF(AL620="empty","empty",
VLOOKUP(AL620,MonsterGroupTable!$A:$A,1,0)))))))</f>
        <v/>
      </c>
      <c r="AT620" s="2" t="str">
        <f>IF(AND(ISBLANK(AS620),OR(NOT(ISBLANK(AU620)),NOT(ISBLANK(AV620)))),#N/A,
IF(ISBLANK(AS620),"",
IF(AND(NOT(ISERROR(VLOOKUP(AS620,MonsterTable!$A:$B,MATCH(MonsterTable!$B$1,MonsterTable!$A$1:$B$1,0),0))),OR(ISBLANK(AU620),ISBLANK(AV620))),#N/A,
IFERROR(VLOOKUP(AS620,MonsterTable!$A:$B,MATCH(MonsterTable!$B$1,MonsterTable!$A$1:$B$1,0),0),
IF(OR(NOT(ISBLANK(AU620)),ISBLANK(AV620)),#N/A,
IF(AS620="empty","empty",
VLOOKUP(AS620,MonsterGroupTable!$A:$A,1,0)))))))</f>
        <v/>
      </c>
      <c r="BA620" s="2" t="str">
        <f>IF(AND(ISBLANK(AZ620),OR(NOT(ISBLANK(BB620)),NOT(ISBLANK(BC620)))),#N/A,
IF(ISBLANK(AZ620),"",
IF(AND(NOT(ISERROR(VLOOKUP(AZ620,MonsterTable!$A:$B,MATCH(MonsterTable!$B$1,MonsterTable!$A$1:$B$1,0),0))),OR(ISBLANK(BB620),ISBLANK(BC620))),#N/A,
IFERROR(VLOOKUP(AZ620,MonsterTable!$A:$B,MATCH(MonsterTable!$B$1,MonsterTable!$A$1:$B$1,0),0),
IF(OR(NOT(ISBLANK(BB620)),ISBLANK(BC620)),#N/A,
IF(AZ620="empty","empty",
VLOOKUP(AZ620,MonsterGroupTable!$A:$A,1,0)))))))</f>
        <v/>
      </c>
      <c r="BH620" s="2" t="str">
        <f>IF(AND(ISBLANK(BG620),OR(NOT(ISBLANK(BI620)),NOT(ISBLANK(BJ620)))),#N/A,
IF(ISBLANK(BG620),"",
IF(AND(NOT(ISERROR(VLOOKUP(BG620,MonsterTable!$A:$B,MATCH(MonsterTable!$B$1,MonsterTable!$A$1:$B$1,0),0))),OR(ISBLANK(BI620),ISBLANK(BJ620))),#N/A,
IFERROR(VLOOKUP(BG620,MonsterTable!$A:$B,MATCH(MonsterTable!$B$1,MonsterTable!$A$1:$B$1,0),0),
IF(OR(NOT(ISBLANK(BI620)),ISBLANK(BJ620)),#N/A,
IF(BG620="empty","empty",
VLOOKUP(BG620,MonsterGroupTable!$A:$A,1,0)))))))</f>
        <v/>
      </c>
      <c r="BO620" s="2" t="str">
        <f>IF(AND(ISBLANK(BN620),OR(NOT(ISBLANK(BP620)),NOT(ISBLANK(BQ620)))),#N/A,
IF(ISBLANK(BN620),"",
IF(AND(NOT(ISERROR(VLOOKUP(BN620,MonsterTable!$A:$B,MATCH(MonsterTable!$B$1,MonsterTable!$A$1:$B$1,0),0))),OR(ISBLANK(BP620),ISBLANK(BQ620))),#N/A,
IFERROR(VLOOKUP(BN620,MonsterTable!$A:$B,MATCH(MonsterTable!$B$1,MonsterTable!$A$1:$B$1,0),0),
IF(OR(NOT(ISBLANK(BP620)),ISBLANK(BQ620)),#N/A,
IF(BN620="empty","empty",
VLOOKUP(BN620,MonsterGroupTable!$A:$A,1,0)))))))</f>
        <v/>
      </c>
      <c r="BV620" s="2" t="str">
        <f>IF(AND(ISBLANK(BU620),OR(NOT(ISBLANK(BW620)),NOT(ISBLANK(BX620)))),#N/A,
IF(ISBLANK(BU620),"",
IF(AND(NOT(ISERROR(VLOOKUP(BU620,MonsterTable!$A:$B,MATCH(MonsterTable!$B$1,MonsterTable!$A$1:$B$1,0),0))),OR(ISBLANK(BW620),ISBLANK(BX620))),#N/A,
IFERROR(VLOOKUP(BU620,MonsterTable!$A:$B,MATCH(MonsterTable!$B$1,MonsterTable!$A$1:$B$1,0),0),
IF(OR(NOT(ISBLANK(BW620)),ISBLANK(BX620)),#N/A,
IF(BU620="empty","empty",
VLOOKUP(BU620,MonsterGroupTable!$A:$A,1,0)))))))</f>
        <v/>
      </c>
      <c r="CC620" s="2" t="str">
        <f>IF(AND(ISBLANK(CB620),OR(NOT(ISBLANK(CD620)),NOT(ISBLANK(CE620)))),#N/A,
IF(ISBLANK(CB620),"",
IF(AND(NOT(ISERROR(VLOOKUP(CB620,MonsterTable!$A:$B,MATCH(MonsterTable!$B$1,MonsterTable!$A$1:$B$1,0),0))),OR(ISBLANK(CD620),ISBLANK(CE620))),#N/A,
IFERROR(VLOOKUP(CB620,MonsterTable!$A:$B,MATCH(MonsterTable!$B$1,MonsterTable!$A$1:$B$1,0),0),
IF(OR(NOT(ISBLANK(CD620)),ISBLANK(CE620)),#N/A,
IF(CB620="empty","empty",
VLOOKUP(CB620,MonsterGroupTable!$A:$A,1,0)))))))</f>
        <v/>
      </c>
      <c r="CJ620" s="2" t="str">
        <f>IF(AND(ISBLANK(CI620),OR(NOT(ISBLANK(CK620)),NOT(ISBLANK(CL620)))),#N/A,
IF(ISBLANK(CI620),"",
IF(AND(NOT(ISERROR(VLOOKUP(CI620,MonsterTable!$A:$B,MATCH(MonsterTable!$B$1,MonsterTable!$A$1:$B$1,0),0))),OR(ISBLANK(CK620),ISBLANK(CL620))),#N/A,
IFERROR(VLOOKUP(CI620,MonsterTable!$A:$B,MATCH(MonsterTable!$B$1,MonsterTable!$A$1:$B$1,0),0),
IF(OR(NOT(ISBLANK(CK620)),ISBLANK(CL620)),#N/A,
IF(CI620="empty","empty",
VLOOKUP(CI620,MonsterGroupTable!$A:$A,1,0)))))))</f>
        <v/>
      </c>
    </row>
    <row r="621" spans="1:88">
      <c r="A621">
        <v>10620</v>
      </c>
      <c r="B621">
        <f t="shared" si="18"/>
        <v>1.2</v>
      </c>
      <c r="C621">
        <f t="shared" si="18"/>
        <v>1.1000000000000001</v>
      </c>
      <c r="F621">
        <v>2700</v>
      </c>
      <c r="G621">
        <v>91176</v>
      </c>
      <c r="H621">
        <v>0</v>
      </c>
      <c r="I621">
        <v>0</v>
      </c>
      <c r="J621">
        <v>0</v>
      </c>
      <c r="K621" t="s">
        <v>28</v>
      </c>
      <c r="L621" t="s">
        <v>243</v>
      </c>
      <c r="M621" t="s">
        <v>79</v>
      </c>
      <c r="N621" t="s">
        <v>80</v>
      </c>
      <c r="O621">
        <v>0</v>
      </c>
      <c r="P621">
        <v>-4.75</v>
      </c>
      <c r="Q621">
        <v>-3.5</v>
      </c>
      <c r="R621">
        <v>4.75</v>
      </c>
      <c r="S621">
        <v>3</v>
      </c>
      <c r="T621">
        <v>-13.5</v>
      </c>
      <c r="U621">
        <v>2.5499999999999998</v>
      </c>
      <c r="V621">
        <v>-6.75</v>
      </c>
      <c r="W621" t="str">
        <f t="shared" si="19"/>
        <v>g102,5</v>
      </c>
      <c r="X621" s="1" t="s">
        <v>447</v>
      </c>
      <c r="Y621" s="2" t="str">
        <f>IF(AND(ISBLANK(X621),OR(NOT(ISBLANK(Z621)),NOT(ISBLANK(AA621)))),#N/A,
IF(ISBLANK(X621),"",
IF(AND(NOT(ISERROR(VLOOKUP(X621,MonsterTable!$A:$B,MATCH(MonsterTable!$B$1,MonsterTable!$A$1:$B$1,0),0))),OR(ISBLANK(Z621),ISBLANK(AA621))),#N/A,
IFERROR(VLOOKUP(X621,MonsterTable!$A:$B,MATCH(MonsterTable!$B$1,MonsterTable!$A$1:$B$1,0),0),
IF(OR(NOT(ISBLANK(Z621)),ISBLANK(AA621)),#N/A,
IF(X621="empty","empty",
VLOOKUP(X621,MonsterGroupTable!$A:$A,1,0)))))))</f>
        <v>g102</v>
      </c>
      <c r="AA621">
        <v>5</v>
      </c>
      <c r="AF621" s="2" t="str">
        <f>IF(AND(ISBLANK(AE621),OR(NOT(ISBLANK(AG621)),NOT(ISBLANK(AH621)))),#N/A,
IF(ISBLANK(AE621),"",
IF(AND(NOT(ISERROR(VLOOKUP(AE621,MonsterTable!$A:$B,MATCH(MonsterTable!$B$1,MonsterTable!$A$1:$B$1,0),0))),OR(ISBLANK(AG621),ISBLANK(AH621))),#N/A,
IFERROR(VLOOKUP(AE621,MonsterTable!$A:$B,MATCH(MonsterTable!$B$1,MonsterTable!$A$1:$B$1,0),0),
IF(OR(NOT(ISBLANK(AG621)),ISBLANK(AH621)),#N/A,
IF(AE621="empty","empty",
VLOOKUP(AE621,MonsterGroupTable!$A:$A,1,0)))))))</f>
        <v/>
      </c>
      <c r="AM621" s="2" t="str">
        <f>IF(AND(ISBLANK(AL621),OR(NOT(ISBLANK(AN621)),NOT(ISBLANK(AO621)))),#N/A,
IF(ISBLANK(AL621),"",
IF(AND(NOT(ISERROR(VLOOKUP(AL621,MonsterTable!$A:$B,MATCH(MonsterTable!$B$1,MonsterTable!$A$1:$B$1,0),0))),OR(ISBLANK(AN621),ISBLANK(AO621))),#N/A,
IFERROR(VLOOKUP(AL621,MonsterTable!$A:$B,MATCH(MonsterTable!$B$1,MonsterTable!$A$1:$B$1,0),0),
IF(OR(NOT(ISBLANK(AN621)),ISBLANK(AO621)),#N/A,
IF(AL621="empty","empty",
VLOOKUP(AL621,MonsterGroupTable!$A:$A,1,0)))))))</f>
        <v/>
      </c>
      <c r="AT621" s="2" t="str">
        <f>IF(AND(ISBLANK(AS621),OR(NOT(ISBLANK(AU621)),NOT(ISBLANK(AV621)))),#N/A,
IF(ISBLANK(AS621),"",
IF(AND(NOT(ISERROR(VLOOKUP(AS621,MonsterTable!$A:$B,MATCH(MonsterTable!$B$1,MonsterTable!$A$1:$B$1,0),0))),OR(ISBLANK(AU621),ISBLANK(AV621))),#N/A,
IFERROR(VLOOKUP(AS621,MonsterTable!$A:$B,MATCH(MonsterTable!$B$1,MonsterTable!$A$1:$B$1,0),0),
IF(OR(NOT(ISBLANK(AU621)),ISBLANK(AV621)),#N/A,
IF(AS621="empty","empty",
VLOOKUP(AS621,MonsterGroupTable!$A:$A,1,0)))))))</f>
        <v/>
      </c>
      <c r="BA621" s="2" t="str">
        <f>IF(AND(ISBLANK(AZ621),OR(NOT(ISBLANK(BB621)),NOT(ISBLANK(BC621)))),#N/A,
IF(ISBLANK(AZ621),"",
IF(AND(NOT(ISERROR(VLOOKUP(AZ621,MonsterTable!$A:$B,MATCH(MonsterTable!$B$1,MonsterTable!$A$1:$B$1,0),0))),OR(ISBLANK(BB621),ISBLANK(BC621))),#N/A,
IFERROR(VLOOKUP(AZ621,MonsterTable!$A:$B,MATCH(MonsterTable!$B$1,MonsterTable!$A$1:$B$1,0),0),
IF(OR(NOT(ISBLANK(BB621)),ISBLANK(BC621)),#N/A,
IF(AZ621="empty","empty",
VLOOKUP(AZ621,MonsterGroupTable!$A:$A,1,0)))))))</f>
        <v/>
      </c>
      <c r="BH621" s="2" t="str">
        <f>IF(AND(ISBLANK(BG621),OR(NOT(ISBLANK(BI621)),NOT(ISBLANK(BJ621)))),#N/A,
IF(ISBLANK(BG621),"",
IF(AND(NOT(ISERROR(VLOOKUP(BG621,MonsterTable!$A:$B,MATCH(MonsterTable!$B$1,MonsterTable!$A$1:$B$1,0),0))),OR(ISBLANK(BI621),ISBLANK(BJ621))),#N/A,
IFERROR(VLOOKUP(BG621,MonsterTable!$A:$B,MATCH(MonsterTable!$B$1,MonsterTable!$A$1:$B$1,0),0),
IF(OR(NOT(ISBLANK(BI621)),ISBLANK(BJ621)),#N/A,
IF(BG621="empty","empty",
VLOOKUP(BG621,MonsterGroupTable!$A:$A,1,0)))))))</f>
        <v/>
      </c>
      <c r="BO621" s="2" t="str">
        <f>IF(AND(ISBLANK(BN621),OR(NOT(ISBLANK(BP621)),NOT(ISBLANK(BQ621)))),#N/A,
IF(ISBLANK(BN621),"",
IF(AND(NOT(ISERROR(VLOOKUP(BN621,MonsterTable!$A:$B,MATCH(MonsterTable!$B$1,MonsterTable!$A$1:$B$1,0),0))),OR(ISBLANK(BP621),ISBLANK(BQ621))),#N/A,
IFERROR(VLOOKUP(BN621,MonsterTable!$A:$B,MATCH(MonsterTable!$B$1,MonsterTable!$A$1:$B$1,0),0),
IF(OR(NOT(ISBLANK(BP621)),ISBLANK(BQ621)),#N/A,
IF(BN621="empty","empty",
VLOOKUP(BN621,MonsterGroupTable!$A:$A,1,0)))))))</f>
        <v/>
      </c>
      <c r="BV621" s="2" t="str">
        <f>IF(AND(ISBLANK(BU621),OR(NOT(ISBLANK(BW621)),NOT(ISBLANK(BX621)))),#N/A,
IF(ISBLANK(BU621),"",
IF(AND(NOT(ISERROR(VLOOKUP(BU621,MonsterTable!$A:$B,MATCH(MonsterTable!$B$1,MonsterTable!$A$1:$B$1,0),0))),OR(ISBLANK(BW621),ISBLANK(BX621))),#N/A,
IFERROR(VLOOKUP(BU621,MonsterTable!$A:$B,MATCH(MonsterTable!$B$1,MonsterTable!$A$1:$B$1,0),0),
IF(OR(NOT(ISBLANK(BW621)),ISBLANK(BX621)),#N/A,
IF(BU621="empty","empty",
VLOOKUP(BU621,MonsterGroupTable!$A:$A,1,0)))))))</f>
        <v/>
      </c>
      <c r="CC621" s="2" t="str">
        <f>IF(AND(ISBLANK(CB621),OR(NOT(ISBLANK(CD621)),NOT(ISBLANK(CE621)))),#N/A,
IF(ISBLANK(CB621),"",
IF(AND(NOT(ISERROR(VLOOKUP(CB621,MonsterTable!$A:$B,MATCH(MonsterTable!$B$1,MonsterTable!$A$1:$B$1,0),0))),OR(ISBLANK(CD621),ISBLANK(CE621))),#N/A,
IFERROR(VLOOKUP(CB621,MonsterTable!$A:$B,MATCH(MonsterTable!$B$1,MonsterTable!$A$1:$B$1,0),0),
IF(OR(NOT(ISBLANK(CD621)),ISBLANK(CE621)),#N/A,
IF(CB621="empty","empty",
VLOOKUP(CB621,MonsterGroupTable!$A:$A,1,0)))))))</f>
        <v/>
      </c>
      <c r="CJ621" s="2" t="str">
        <f>IF(AND(ISBLANK(CI621),OR(NOT(ISBLANK(CK621)),NOT(ISBLANK(CL621)))),#N/A,
IF(ISBLANK(CI621),"",
IF(AND(NOT(ISERROR(VLOOKUP(CI621,MonsterTable!$A:$B,MATCH(MonsterTable!$B$1,MonsterTable!$A$1:$B$1,0),0))),OR(ISBLANK(CK621),ISBLANK(CL621))),#N/A,
IFERROR(VLOOKUP(CI621,MonsterTable!$A:$B,MATCH(MonsterTable!$B$1,MonsterTable!$A$1:$B$1,0),0),
IF(OR(NOT(ISBLANK(CK621)),ISBLANK(CL621)),#N/A,
IF(CI621="empty","empty",
VLOOKUP(CI621,MonsterGroupTable!$A:$A,1,0)))))))</f>
        <v/>
      </c>
    </row>
    <row r="622" spans="1:88">
      <c r="A622">
        <v>10621</v>
      </c>
      <c r="B622">
        <f t="shared" si="18"/>
        <v>1.1000000000000001</v>
      </c>
      <c r="C622">
        <f t="shared" si="18"/>
        <v>1.1000000000000001</v>
      </c>
      <c r="F622">
        <v>2700</v>
      </c>
      <c r="G622">
        <v>91581</v>
      </c>
      <c r="H622">
        <v>0</v>
      </c>
      <c r="I622">
        <v>0</v>
      </c>
      <c r="J622">
        <v>0</v>
      </c>
      <c r="K622" t="s">
        <v>28</v>
      </c>
      <c r="L622" t="s">
        <v>245</v>
      </c>
      <c r="M622" t="s">
        <v>79</v>
      </c>
      <c r="N622" t="s">
        <v>80</v>
      </c>
      <c r="O622">
        <v>0</v>
      </c>
      <c r="P622">
        <v>-4.75</v>
      </c>
      <c r="Q622">
        <v>-3.5</v>
      </c>
      <c r="R622">
        <v>4.75</v>
      </c>
      <c r="S622">
        <v>3</v>
      </c>
      <c r="T622">
        <v>-13.5</v>
      </c>
      <c r="U622">
        <v>2.5499999999999998</v>
      </c>
      <c r="V622">
        <v>-6.75</v>
      </c>
      <c r="W622" t="str">
        <f t="shared" si="19"/>
        <v>g103,5</v>
      </c>
      <c r="X622" s="1" t="s">
        <v>281</v>
      </c>
      <c r="Y622" s="2" t="str">
        <f>IF(AND(ISBLANK(X622),OR(NOT(ISBLANK(Z622)),NOT(ISBLANK(AA622)))),#N/A,
IF(ISBLANK(X622),"",
IF(AND(NOT(ISERROR(VLOOKUP(X622,MonsterTable!$A:$B,MATCH(MonsterTable!$B$1,MonsterTable!$A$1:$B$1,0),0))),OR(ISBLANK(Z622),ISBLANK(AA622))),#N/A,
IFERROR(VLOOKUP(X622,MonsterTable!$A:$B,MATCH(MonsterTable!$B$1,MonsterTable!$A$1:$B$1,0),0),
IF(OR(NOT(ISBLANK(Z622)),ISBLANK(AA622)),#N/A,
IF(X622="empty","empty",
VLOOKUP(X622,MonsterGroupTable!$A:$A,1,0)))))))</f>
        <v>g103</v>
      </c>
      <c r="AA622">
        <v>5</v>
      </c>
      <c r="AF622" s="2" t="str">
        <f>IF(AND(ISBLANK(AE622),OR(NOT(ISBLANK(AG622)),NOT(ISBLANK(AH622)))),#N/A,
IF(ISBLANK(AE622),"",
IF(AND(NOT(ISERROR(VLOOKUP(AE622,MonsterTable!$A:$B,MATCH(MonsterTable!$B$1,MonsterTable!$A$1:$B$1,0),0))),OR(ISBLANK(AG622),ISBLANK(AH622))),#N/A,
IFERROR(VLOOKUP(AE622,MonsterTable!$A:$B,MATCH(MonsterTable!$B$1,MonsterTable!$A$1:$B$1,0),0),
IF(OR(NOT(ISBLANK(AG622)),ISBLANK(AH622)),#N/A,
IF(AE622="empty","empty",
VLOOKUP(AE622,MonsterGroupTable!$A:$A,1,0)))))))</f>
        <v/>
      </c>
      <c r="AM622" s="2" t="str">
        <f>IF(AND(ISBLANK(AL622),OR(NOT(ISBLANK(AN622)),NOT(ISBLANK(AO622)))),#N/A,
IF(ISBLANK(AL622),"",
IF(AND(NOT(ISERROR(VLOOKUP(AL622,MonsterTable!$A:$B,MATCH(MonsterTable!$B$1,MonsterTable!$A$1:$B$1,0),0))),OR(ISBLANK(AN622),ISBLANK(AO622))),#N/A,
IFERROR(VLOOKUP(AL622,MonsterTable!$A:$B,MATCH(MonsterTable!$B$1,MonsterTable!$A$1:$B$1,0),0),
IF(OR(NOT(ISBLANK(AN622)),ISBLANK(AO622)),#N/A,
IF(AL622="empty","empty",
VLOOKUP(AL622,MonsterGroupTable!$A:$A,1,0)))))))</f>
        <v/>
      </c>
      <c r="AT622" s="2" t="str">
        <f>IF(AND(ISBLANK(AS622),OR(NOT(ISBLANK(AU622)),NOT(ISBLANK(AV622)))),#N/A,
IF(ISBLANK(AS622),"",
IF(AND(NOT(ISERROR(VLOOKUP(AS622,MonsterTable!$A:$B,MATCH(MonsterTable!$B$1,MonsterTable!$A$1:$B$1,0),0))),OR(ISBLANK(AU622),ISBLANK(AV622))),#N/A,
IFERROR(VLOOKUP(AS622,MonsterTable!$A:$B,MATCH(MonsterTable!$B$1,MonsterTable!$A$1:$B$1,0),0),
IF(OR(NOT(ISBLANK(AU622)),ISBLANK(AV622)),#N/A,
IF(AS622="empty","empty",
VLOOKUP(AS622,MonsterGroupTable!$A:$A,1,0)))))))</f>
        <v/>
      </c>
      <c r="BA622" s="2" t="str">
        <f>IF(AND(ISBLANK(AZ622),OR(NOT(ISBLANK(BB622)),NOT(ISBLANK(BC622)))),#N/A,
IF(ISBLANK(AZ622),"",
IF(AND(NOT(ISERROR(VLOOKUP(AZ622,MonsterTable!$A:$B,MATCH(MonsterTable!$B$1,MonsterTable!$A$1:$B$1,0),0))),OR(ISBLANK(BB622),ISBLANK(BC622))),#N/A,
IFERROR(VLOOKUP(AZ622,MonsterTable!$A:$B,MATCH(MonsterTable!$B$1,MonsterTable!$A$1:$B$1,0),0),
IF(OR(NOT(ISBLANK(BB622)),ISBLANK(BC622)),#N/A,
IF(AZ622="empty","empty",
VLOOKUP(AZ622,MonsterGroupTable!$A:$A,1,0)))))))</f>
        <v/>
      </c>
      <c r="BH622" s="2" t="str">
        <f>IF(AND(ISBLANK(BG622),OR(NOT(ISBLANK(BI622)),NOT(ISBLANK(BJ622)))),#N/A,
IF(ISBLANK(BG622),"",
IF(AND(NOT(ISERROR(VLOOKUP(BG622,MonsterTable!$A:$B,MATCH(MonsterTable!$B$1,MonsterTable!$A$1:$B$1,0),0))),OR(ISBLANK(BI622),ISBLANK(BJ622))),#N/A,
IFERROR(VLOOKUP(BG622,MonsterTable!$A:$B,MATCH(MonsterTable!$B$1,MonsterTable!$A$1:$B$1,0),0),
IF(OR(NOT(ISBLANK(BI622)),ISBLANK(BJ622)),#N/A,
IF(BG622="empty","empty",
VLOOKUP(BG622,MonsterGroupTable!$A:$A,1,0)))))))</f>
        <v/>
      </c>
      <c r="BO622" s="2" t="str">
        <f>IF(AND(ISBLANK(BN622),OR(NOT(ISBLANK(BP622)),NOT(ISBLANK(BQ622)))),#N/A,
IF(ISBLANK(BN622),"",
IF(AND(NOT(ISERROR(VLOOKUP(BN622,MonsterTable!$A:$B,MATCH(MonsterTable!$B$1,MonsterTable!$A$1:$B$1,0),0))),OR(ISBLANK(BP622),ISBLANK(BQ622))),#N/A,
IFERROR(VLOOKUP(BN622,MonsterTable!$A:$B,MATCH(MonsterTable!$B$1,MonsterTable!$A$1:$B$1,0),0),
IF(OR(NOT(ISBLANK(BP622)),ISBLANK(BQ622)),#N/A,
IF(BN622="empty","empty",
VLOOKUP(BN622,MonsterGroupTable!$A:$A,1,0)))))))</f>
        <v/>
      </c>
      <c r="BV622" s="2" t="str">
        <f>IF(AND(ISBLANK(BU622),OR(NOT(ISBLANK(BW622)),NOT(ISBLANK(BX622)))),#N/A,
IF(ISBLANK(BU622),"",
IF(AND(NOT(ISERROR(VLOOKUP(BU622,MonsterTable!$A:$B,MATCH(MonsterTable!$B$1,MonsterTable!$A$1:$B$1,0),0))),OR(ISBLANK(BW622),ISBLANK(BX622))),#N/A,
IFERROR(VLOOKUP(BU622,MonsterTable!$A:$B,MATCH(MonsterTable!$B$1,MonsterTable!$A$1:$B$1,0),0),
IF(OR(NOT(ISBLANK(BW622)),ISBLANK(BX622)),#N/A,
IF(BU622="empty","empty",
VLOOKUP(BU622,MonsterGroupTable!$A:$A,1,0)))))))</f>
        <v/>
      </c>
      <c r="CC622" s="2" t="str">
        <f>IF(AND(ISBLANK(CB622),OR(NOT(ISBLANK(CD622)),NOT(ISBLANK(CE622)))),#N/A,
IF(ISBLANK(CB622),"",
IF(AND(NOT(ISERROR(VLOOKUP(CB622,MonsterTable!$A:$B,MATCH(MonsterTable!$B$1,MonsterTable!$A$1:$B$1,0),0))),OR(ISBLANK(CD622),ISBLANK(CE622))),#N/A,
IFERROR(VLOOKUP(CB622,MonsterTable!$A:$B,MATCH(MonsterTable!$B$1,MonsterTable!$A$1:$B$1,0),0),
IF(OR(NOT(ISBLANK(CD622)),ISBLANK(CE622)),#N/A,
IF(CB622="empty","empty",
VLOOKUP(CB622,MonsterGroupTable!$A:$A,1,0)))))))</f>
        <v/>
      </c>
      <c r="CJ622" s="2" t="str">
        <f>IF(AND(ISBLANK(CI622),OR(NOT(ISBLANK(CK622)),NOT(ISBLANK(CL622)))),#N/A,
IF(ISBLANK(CI622),"",
IF(AND(NOT(ISERROR(VLOOKUP(CI622,MonsterTable!$A:$B,MATCH(MonsterTable!$B$1,MonsterTable!$A$1:$B$1,0),0))),OR(ISBLANK(CK622),ISBLANK(CL622))),#N/A,
IFERROR(VLOOKUP(CI622,MonsterTable!$A:$B,MATCH(MonsterTable!$B$1,MonsterTable!$A$1:$B$1,0),0),
IF(OR(NOT(ISBLANK(CK622)),ISBLANK(CL622)),#N/A,
IF(CI622="empty","empty",
VLOOKUP(CI622,MonsterGroupTable!$A:$A,1,0)))))))</f>
        <v/>
      </c>
    </row>
    <row r="623" spans="1:88">
      <c r="A623">
        <v>10622</v>
      </c>
      <c r="B623">
        <f t="shared" si="18"/>
        <v>1.1000000000000001</v>
      </c>
      <c r="C623">
        <f t="shared" si="18"/>
        <v>1.1000000000000001</v>
      </c>
      <c r="F623">
        <v>2700</v>
      </c>
      <c r="G623">
        <v>91986</v>
      </c>
      <c r="H623">
        <v>0</v>
      </c>
      <c r="I623">
        <v>0</v>
      </c>
      <c r="J623">
        <v>0</v>
      </c>
      <c r="K623" t="s">
        <v>28</v>
      </c>
      <c r="L623" t="s">
        <v>245</v>
      </c>
      <c r="M623" t="s">
        <v>79</v>
      </c>
      <c r="N623" t="s">
        <v>80</v>
      </c>
      <c r="O623">
        <v>0</v>
      </c>
      <c r="P623">
        <v>-4.75</v>
      </c>
      <c r="Q623">
        <v>-3.5</v>
      </c>
      <c r="R623">
        <v>4.75</v>
      </c>
      <c r="S623">
        <v>3</v>
      </c>
      <c r="T623">
        <v>-13.5</v>
      </c>
      <c r="U623">
        <v>2.5499999999999998</v>
      </c>
      <c r="V623">
        <v>-6.75</v>
      </c>
      <c r="W623" t="str">
        <f t="shared" si="19"/>
        <v>g103,5</v>
      </c>
      <c r="X623" s="1" t="s">
        <v>281</v>
      </c>
      <c r="Y623" s="2" t="str">
        <f>IF(AND(ISBLANK(X623),OR(NOT(ISBLANK(Z623)),NOT(ISBLANK(AA623)))),#N/A,
IF(ISBLANK(X623),"",
IF(AND(NOT(ISERROR(VLOOKUP(X623,MonsterTable!$A:$B,MATCH(MonsterTable!$B$1,MonsterTable!$A$1:$B$1,0),0))),OR(ISBLANK(Z623),ISBLANK(AA623))),#N/A,
IFERROR(VLOOKUP(X623,MonsterTable!$A:$B,MATCH(MonsterTable!$B$1,MonsterTable!$A$1:$B$1,0),0),
IF(OR(NOT(ISBLANK(Z623)),ISBLANK(AA623)),#N/A,
IF(X623="empty","empty",
VLOOKUP(X623,MonsterGroupTable!$A:$A,1,0)))))))</f>
        <v>g103</v>
      </c>
      <c r="AA623">
        <v>5</v>
      </c>
      <c r="AF623" s="2" t="str">
        <f>IF(AND(ISBLANK(AE623),OR(NOT(ISBLANK(AG623)),NOT(ISBLANK(AH623)))),#N/A,
IF(ISBLANK(AE623),"",
IF(AND(NOT(ISERROR(VLOOKUP(AE623,MonsterTable!$A:$B,MATCH(MonsterTable!$B$1,MonsterTable!$A$1:$B$1,0),0))),OR(ISBLANK(AG623),ISBLANK(AH623))),#N/A,
IFERROR(VLOOKUP(AE623,MonsterTable!$A:$B,MATCH(MonsterTable!$B$1,MonsterTable!$A$1:$B$1,0),0),
IF(OR(NOT(ISBLANK(AG623)),ISBLANK(AH623)),#N/A,
IF(AE623="empty","empty",
VLOOKUP(AE623,MonsterGroupTable!$A:$A,1,0)))))))</f>
        <v/>
      </c>
      <c r="AM623" s="2" t="str">
        <f>IF(AND(ISBLANK(AL623),OR(NOT(ISBLANK(AN623)),NOT(ISBLANK(AO623)))),#N/A,
IF(ISBLANK(AL623),"",
IF(AND(NOT(ISERROR(VLOOKUP(AL623,MonsterTable!$A:$B,MATCH(MonsterTable!$B$1,MonsterTable!$A$1:$B$1,0),0))),OR(ISBLANK(AN623),ISBLANK(AO623))),#N/A,
IFERROR(VLOOKUP(AL623,MonsterTable!$A:$B,MATCH(MonsterTable!$B$1,MonsterTable!$A$1:$B$1,0),0),
IF(OR(NOT(ISBLANK(AN623)),ISBLANK(AO623)),#N/A,
IF(AL623="empty","empty",
VLOOKUP(AL623,MonsterGroupTable!$A:$A,1,0)))))))</f>
        <v/>
      </c>
      <c r="AT623" s="2" t="str">
        <f>IF(AND(ISBLANK(AS623),OR(NOT(ISBLANK(AU623)),NOT(ISBLANK(AV623)))),#N/A,
IF(ISBLANK(AS623),"",
IF(AND(NOT(ISERROR(VLOOKUP(AS623,MonsterTable!$A:$B,MATCH(MonsterTable!$B$1,MonsterTable!$A$1:$B$1,0),0))),OR(ISBLANK(AU623),ISBLANK(AV623))),#N/A,
IFERROR(VLOOKUP(AS623,MonsterTable!$A:$B,MATCH(MonsterTable!$B$1,MonsterTable!$A$1:$B$1,0),0),
IF(OR(NOT(ISBLANK(AU623)),ISBLANK(AV623)),#N/A,
IF(AS623="empty","empty",
VLOOKUP(AS623,MonsterGroupTable!$A:$A,1,0)))))))</f>
        <v/>
      </c>
      <c r="BA623" s="2" t="str">
        <f>IF(AND(ISBLANK(AZ623),OR(NOT(ISBLANK(BB623)),NOT(ISBLANK(BC623)))),#N/A,
IF(ISBLANK(AZ623),"",
IF(AND(NOT(ISERROR(VLOOKUP(AZ623,MonsterTable!$A:$B,MATCH(MonsterTable!$B$1,MonsterTable!$A$1:$B$1,0),0))),OR(ISBLANK(BB623),ISBLANK(BC623))),#N/A,
IFERROR(VLOOKUP(AZ623,MonsterTable!$A:$B,MATCH(MonsterTable!$B$1,MonsterTable!$A$1:$B$1,0),0),
IF(OR(NOT(ISBLANK(BB623)),ISBLANK(BC623)),#N/A,
IF(AZ623="empty","empty",
VLOOKUP(AZ623,MonsterGroupTable!$A:$A,1,0)))))))</f>
        <v/>
      </c>
      <c r="BH623" s="2" t="str">
        <f>IF(AND(ISBLANK(BG623),OR(NOT(ISBLANK(BI623)),NOT(ISBLANK(BJ623)))),#N/A,
IF(ISBLANK(BG623),"",
IF(AND(NOT(ISERROR(VLOOKUP(BG623,MonsterTable!$A:$B,MATCH(MonsterTable!$B$1,MonsterTable!$A$1:$B$1,0),0))),OR(ISBLANK(BI623),ISBLANK(BJ623))),#N/A,
IFERROR(VLOOKUP(BG623,MonsterTable!$A:$B,MATCH(MonsterTable!$B$1,MonsterTable!$A$1:$B$1,0),0),
IF(OR(NOT(ISBLANK(BI623)),ISBLANK(BJ623)),#N/A,
IF(BG623="empty","empty",
VLOOKUP(BG623,MonsterGroupTable!$A:$A,1,0)))))))</f>
        <v/>
      </c>
      <c r="BO623" s="2" t="str">
        <f>IF(AND(ISBLANK(BN623),OR(NOT(ISBLANK(BP623)),NOT(ISBLANK(BQ623)))),#N/A,
IF(ISBLANK(BN623),"",
IF(AND(NOT(ISERROR(VLOOKUP(BN623,MonsterTable!$A:$B,MATCH(MonsterTable!$B$1,MonsterTable!$A$1:$B$1,0),0))),OR(ISBLANK(BP623),ISBLANK(BQ623))),#N/A,
IFERROR(VLOOKUP(BN623,MonsterTable!$A:$B,MATCH(MonsterTable!$B$1,MonsterTable!$A$1:$B$1,0),0),
IF(OR(NOT(ISBLANK(BP623)),ISBLANK(BQ623)),#N/A,
IF(BN623="empty","empty",
VLOOKUP(BN623,MonsterGroupTable!$A:$A,1,0)))))))</f>
        <v/>
      </c>
      <c r="BV623" s="2" t="str">
        <f>IF(AND(ISBLANK(BU623),OR(NOT(ISBLANK(BW623)),NOT(ISBLANK(BX623)))),#N/A,
IF(ISBLANK(BU623),"",
IF(AND(NOT(ISERROR(VLOOKUP(BU623,MonsterTable!$A:$B,MATCH(MonsterTable!$B$1,MonsterTable!$A$1:$B$1,0),0))),OR(ISBLANK(BW623),ISBLANK(BX623))),#N/A,
IFERROR(VLOOKUP(BU623,MonsterTable!$A:$B,MATCH(MonsterTable!$B$1,MonsterTable!$A$1:$B$1,0),0),
IF(OR(NOT(ISBLANK(BW623)),ISBLANK(BX623)),#N/A,
IF(BU623="empty","empty",
VLOOKUP(BU623,MonsterGroupTable!$A:$A,1,0)))))))</f>
        <v/>
      </c>
      <c r="CC623" s="2" t="str">
        <f>IF(AND(ISBLANK(CB623),OR(NOT(ISBLANK(CD623)),NOT(ISBLANK(CE623)))),#N/A,
IF(ISBLANK(CB623),"",
IF(AND(NOT(ISERROR(VLOOKUP(CB623,MonsterTable!$A:$B,MATCH(MonsterTable!$B$1,MonsterTable!$A$1:$B$1,0),0))),OR(ISBLANK(CD623),ISBLANK(CE623))),#N/A,
IFERROR(VLOOKUP(CB623,MonsterTable!$A:$B,MATCH(MonsterTable!$B$1,MonsterTable!$A$1:$B$1,0),0),
IF(OR(NOT(ISBLANK(CD623)),ISBLANK(CE623)),#N/A,
IF(CB623="empty","empty",
VLOOKUP(CB623,MonsterGroupTable!$A:$A,1,0)))))))</f>
        <v/>
      </c>
      <c r="CJ623" s="2" t="str">
        <f>IF(AND(ISBLANK(CI623),OR(NOT(ISBLANK(CK623)),NOT(ISBLANK(CL623)))),#N/A,
IF(ISBLANK(CI623),"",
IF(AND(NOT(ISERROR(VLOOKUP(CI623,MonsterTable!$A:$B,MATCH(MonsterTable!$B$1,MonsterTable!$A$1:$B$1,0),0))),OR(ISBLANK(CK623),ISBLANK(CL623))),#N/A,
IFERROR(VLOOKUP(CI623,MonsterTable!$A:$B,MATCH(MonsterTable!$B$1,MonsterTable!$A$1:$B$1,0),0),
IF(OR(NOT(ISBLANK(CK623)),ISBLANK(CL623)),#N/A,
IF(CI623="empty","empty",
VLOOKUP(CI623,MonsterGroupTable!$A:$A,1,0)))))))</f>
        <v/>
      </c>
    </row>
    <row r="624" spans="1:88">
      <c r="A624">
        <v>10623</v>
      </c>
      <c r="B624">
        <f t="shared" si="18"/>
        <v>1.1000000000000001</v>
      </c>
      <c r="C624">
        <f t="shared" si="18"/>
        <v>1.1000000000000001</v>
      </c>
      <c r="F624">
        <v>2700</v>
      </c>
      <c r="G624">
        <v>92391</v>
      </c>
      <c r="H624">
        <v>0</v>
      </c>
      <c r="I624">
        <v>0</v>
      </c>
      <c r="J624">
        <v>0</v>
      </c>
      <c r="K624" t="s">
        <v>28</v>
      </c>
      <c r="L624" t="s">
        <v>245</v>
      </c>
      <c r="M624" t="s">
        <v>79</v>
      </c>
      <c r="N624" t="s">
        <v>80</v>
      </c>
      <c r="O624">
        <v>0</v>
      </c>
      <c r="P624">
        <v>-4.75</v>
      </c>
      <c r="Q624">
        <v>-3.5</v>
      </c>
      <c r="R624">
        <v>4.75</v>
      </c>
      <c r="S624">
        <v>3</v>
      </c>
      <c r="T624">
        <v>-13.5</v>
      </c>
      <c r="U624">
        <v>2.5499999999999998</v>
      </c>
      <c r="V624">
        <v>-6.75</v>
      </c>
      <c r="W624" t="str">
        <f t="shared" si="19"/>
        <v>g103,5</v>
      </c>
      <c r="X624" s="1" t="s">
        <v>281</v>
      </c>
      <c r="Y624" s="2" t="str">
        <f>IF(AND(ISBLANK(X624),OR(NOT(ISBLANK(Z624)),NOT(ISBLANK(AA624)))),#N/A,
IF(ISBLANK(X624),"",
IF(AND(NOT(ISERROR(VLOOKUP(X624,MonsterTable!$A:$B,MATCH(MonsterTable!$B$1,MonsterTable!$A$1:$B$1,0),0))),OR(ISBLANK(Z624),ISBLANK(AA624))),#N/A,
IFERROR(VLOOKUP(X624,MonsterTable!$A:$B,MATCH(MonsterTable!$B$1,MonsterTable!$A$1:$B$1,0),0),
IF(OR(NOT(ISBLANK(Z624)),ISBLANK(AA624)),#N/A,
IF(X624="empty","empty",
VLOOKUP(X624,MonsterGroupTable!$A:$A,1,0)))))))</f>
        <v>g103</v>
      </c>
      <c r="AA624">
        <v>5</v>
      </c>
      <c r="AF624" s="2" t="str">
        <f>IF(AND(ISBLANK(AE624),OR(NOT(ISBLANK(AG624)),NOT(ISBLANK(AH624)))),#N/A,
IF(ISBLANK(AE624),"",
IF(AND(NOT(ISERROR(VLOOKUP(AE624,MonsterTable!$A:$B,MATCH(MonsterTable!$B$1,MonsterTable!$A$1:$B$1,0),0))),OR(ISBLANK(AG624),ISBLANK(AH624))),#N/A,
IFERROR(VLOOKUP(AE624,MonsterTable!$A:$B,MATCH(MonsterTable!$B$1,MonsterTable!$A$1:$B$1,0),0),
IF(OR(NOT(ISBLANK(AG624)),ISBLANK(AH624)),#N/A,
IF(AE624="empty","empty",
VLOOKUP(AE624,MonsterGroupTable!$A:$A,1,0)))))))</f>
        <v/>
      </c>
      <c r="AM624" s="2" t="str">
        <f>IF(AND(ISBLANK(AL624),OR(NOT(ISBLANK(AN624)),NOT(ISBLANK(AO624)))),#N/A,
IF(ISBLANK(AL624),"",
IF(AND(NOT(ISERROR(VLOOKUP(AL624,MonsterTable!$A:$B,MATCH(MonsterTable!$B$1,MonsterTable!$A$1:$B$1,0),0))),OR(ISBLANK(AN624),ISBLANK(AO624))),#N/A,
IFERROR(VLOOKUP(AL624,MonsterTable!$A:$B,MATCH(MonsterTable!$B$1,MonsterTable!$A$1:$B$1,0),0),
IF(OR(NOT(ISBLANK(AN624)),ISBLANK(AO624)),#N/A,
IF(AL624="empty","empty",
VLOOKUP(AL624,MonsterGroupTable!$A:$A,1,0)))))))</f>
        <v/>
      </c>
      <c r="AT624" s="2" t="str">
        <f>IF(AND(ISBLANK(AS624),OR(NOT(ISBLANK(AU624)),NOT(ISBLANK(AV624)))),#N/A,
IF(ISBLANK(AS624),"",
IF(AND(NOT(ISERROR(VLOOKUP(AS624,MonsterTable!$A:$B,MATCH(MonsterTable!$B$1,MonsterTable!$A$1:$B$1,0),0))),OR(ISBLANK(AU624),ISBLANK(AV624))),#N/A,
IFERROR(VLOOKUP(AS624,MonsterTable!$A:$B,MATCH(MonsterTable!$B$1,MonsterTable!$A$1:$B$1,0),0),
IF(OR(NOT(ISBLANK(AU624)),ISBLANK(AV624)),#N/A,
IF(AS624="empty","empty",
VLOOKUP(AS624,MonsterGroupTable!$A:$A,1,0)))))))</f>
        <v/>
      </c>
      <c r="BA624" s="2" t="str">
        <f>IF(AND(ISBLANK(AZ624),OR(NOT(ISBLANK(BB624)),NOT(ISBLANK(BC624)))),#N/A,
IF(ISBLANK(AZ624),"",
IF(AND(NOT(ISERROR(VLOOKUP(AZ624,MonsterTable!$A:$B,MATCH(MonsterTable!$B$1,MonsterTable!$A$1:$B$1,0),0))),OR(ISBLANK(BB624),ISBLANK(BC624))),#N/A,
IFERROR(VLOOKUP(AZ624,MonsterTable!$A:$B,MATCH(MonsterTable!$B$1,MonsterTable!$A$1:$B$1,0),0),
IF(OR(NOT(ISBLANK(BB624)),ISBLANK(BC624)),#N/A,
IF(AZ624="empty","empty",
VLOOKUP(AZ624,MonsterGroupTable!$A:$A,1,0)))))))</f>
        <v/>
      </c>
      <c r="BH624" s="2" t="str">
        <f>IF(AND(ISBLANK(BG624),OR(NOT(ISBLANK(BI624)),NOT(ISBLANK(BJ624)))),#N/A,
IF(ISBLANK(BG624),"",
IF(AND(NOT(ISERROR(VLOOKUP(BG624,MonsterTable!$A:$B,MATCH(MonsterTable!$B$1,MonsterTable!$A$1:$B$1,0),0))),OR(ISBLANK(BI624),ISBLANK(BJ624))),#N/A,
IFERROR(VLOOKUP(BG624,MonsterTable!$A:$B,MATCH(MonsterTable!$B$1,MonsterTable!$A$1:$B$1,0),0),
IF(OR(NOT(ISBLANK(BI624)),ISBLANK(BJ624)),#N/A,
IF(BG624="empty","empty",
VLOOKUP(BG624,MonsterGroupTable!$A:$A,1,0)))))))</f>
        <v/>
      </c>
      <c r="BO624" s="2" t="str">
        <f>IF(AND(ISBLANK(BN624),OR(NOT(ISBLANK(BP624)),NOT(ISBLANK(BQ624)))),#N/A,
IF(ISBLANK(BN624),"",
IF(AND(NOT(ISERROR(VLOOKUP(BN624,MonsterTable!$A:$B,MATCH(MonsterTable!$B$1,MonsterTable!$A$1:$B$1,0),0))),OR(ISBLANK(BP624),ISBLANK(BQ624))),#N/A,
IFERROR(VLOOKUP(BN624,MonsterTable!$A:$B,MATCH(MonsterTable!$B$1,MonsterTable!$A$1:$B$1,0),0),
IF(OR(NOT(ISBLANK(BP624)),ISBLANK(BQ624)),#N/A,
IF(BN624="empty","empty",
VLOOKUP(BN624,MonsterGroupTable!$A:$A,1,0)))))))</f>
        <v/>
      </c>
      <c r="BV624" s="2" t="str">
        <f>IF(AND(ISBLANK(BU624),OR(NOT(ISBLANK(BW624)),NOT(ISBLANK(BX624)))),#N/A,
IF(ISBLANK(BU624),"",
IF(AND(NOT(ISERROR(VLOOKUP(BU624,MonsterTable!$A:$B,MATCH(MonsterTable!$B$1,MonsterTable!$A$1:$B$1,0),0))),OR(ISBLANK(BW624),ISBLANK(BX624))),#N/A,
IFERROR(VLOOKUP(BU624,MonsterTable!$A:$B,MATCH(MonsterTable!$B$1,MonsterTable!$A$1:$B$1,0),0),
IF(OR(NOT(ISBLANK(BW624)),ISBLANK(BX624)),#N/A,
IF(BU624="empty","empty",
VLOOKUP(BU624,MonsterGroupTable!$A:$A,1,0)))))))</f>
        <v/>
      </c>
      <c r="CC624" s="2" t="str">
        <f>IF(AND(ISBLANK(CB624),OR(NOT(ISBLANK(CD624)),NOT(ISBLANK(CE624)))),#N/A,
IF(ISBLANK(CB624),"",
IF(AND(NOT(ISERROR(VLOOKUP(CB624,MonsterTable!$A:$B,MATCH(MonsterTable!$B$1,MonsterTable!$A$1:$B$1,0),0))),OR(ISBLANK(CD624),ISBLANK(CE624))),#N/A,
IFERROR(VLOOKUP(CB624,MonsterTable!$A:$B,MATCH(MonsterTable!$B$1,MonsterTable!$A$1:$B$1,0),0),
IF(OR(NOT(ISBLANK(CD624)),ISBLANK(CE624)),#N/A,
IF(CB624="empty","empty",
VLOOKUP(CB624,MonsterGroupTable!$A:$A,1,0)))))))</f>
        <v/>
      </c>
      <c r="CJ624" s="2" t="str">
        <f>IF(AND(ISBLANK(CI624),OR(NOT(ISBLANK(CK624)),NOT(ISBLANK(CL624)))),#N/A,
IF(ISBLANK(CI624),"",
IF(AND(NOT(ISERROR(VLOOKUP(CI624,MonsterTable!$A:$B,MATCH(MonsterTable!$B$1,MonsterTable!$A$1:$B$1,0),0))),OR(ISBLANK(CK624),ISBLANK(CL624))),#N/A,
IFERROR(VLOOKUP(CI624,MonsterTable!$A:$B,MATCH(MonsterTable!$B$1,MonsterTable!$A$1:$B$1,0),0),
IF(OR(NOT(ISBLANK(CK624)),ISBLANK(CL624)),#N/A,
IF(CI624="empty","empty",
VLOOKUP(CI624,MonsterGroupTable!$A:$A,1,0)))))))</f>
        <v/>
      </c>
    </row>
    <row r="625" spans="1:88">
      <c r="A625">
        <v>10624</v>
      </c>
      <c r="B625">
        <f t="shared" si="18"/>
        <v>1.1000000000000001</v>
      </c>
      <c r="C625">
        <f t="shared" si="18"/>
        <v>1.1000000000000001</v>
      </c>
      <c r="F625">
        <v>2700</v>
      </c>
      <c r="G625">
        <v>92796</v>
      </c>
      <c r="H625">
        <v>0</v>
      </c>
      <c r="I625">
        <v>0</v>
      </c>
      <c r="J625">
        <v>0</v>
      </c>
      <c r="K625" t="s">
        <v>28</v>
      </c>
      <c r="L625" t="s">
        <v>245</v>
      </c>
      <c r="M625" t="s">
        <v>79</v>
      </c>
      <c r="N625" t="s">
        <v>80</v>
      </c>
      <c r="O625">
        <v>0</v>
      </c>
      <c r="P625">
        <v>-4.75</v>
      </c>
      <c r="Q625">
        <v>-3.5</v>
      </c>
      <c r="R625">
        <v>4.75</v>
      </c>
      <c r="S625">
        <v>3</v>
      </c>
      <c r="T625">
        <v>-13.5</v>
      </c>
      <c r="U625">
        <v>2.5499999999999998</v>
      </c>
      <c r="V625">
        <v>-6.75</v>
      </c>
      <c r="W625" t="str">
        <f t="shared" si="19"/>
        <v>g103,5</v>
      </c>
      <c r="X625" s="1" t="s">
        <v>281</v>
      </c>
      <c r="Y625" s="2" t="str">
        <f>IF(AND(ISBLANK(X625),OR(NOT(ISBLANK(Z625)),NOT(ISBLANK(AA625)))),#N/A,
IF(ISBLANK(X625),"",
IF(AND(NOT(ISERROR(VLOOKUP(X625,MonsterTable!$A:$B,MATCH(MonsterTable!$B$1,MonsterTable!$A$1:$B$1,0),0))),OR(ISBLANK(Z625),ISBLANK(AA625))),#N/A,
IFERROR(VLOOKUP(X625,MonsterTable!$A:$B,MATCH(MonsterTable!$B$1,MonsterTable!$A$1:$B$1,0),0),
IF(OR(NOT(ISBLANK(Z625)),ISBLANK(AA625)),#N/A,
IF(X625="empty","empty",
VLOOKUP(X625,MonsterGroupTable!$A:$A,1,0)))))))</f>
        <v>g103</v>
      </c>
      <c r="AA625">
        <v>5</v>
      </c>
      <c r="AF625" s="2" t="str">
        <f>IF(AND(ISBLANK(AE625),OR(NOT(ISBLANK(AG625)),NOT(ISBLANK(AH625)))),#N/A,
IF(ISBLANK(AE625),"",
IF(AND(NOT(ISERROR(VLOOKUP(AE625,MonsterTable!$A:$B,MATCH(MonsterTable!$B$1,MonsterTable!$A$1:$B$1,0),0))),OR(ISBLANK(AG625),ISBLANK(AH625))),#N/A,
IFERROR(VLOOKUP(AE625,MonsterTable!$A:$B,MATCH(MonsterTable!$B$1,MonsterTable!$A$1:$B$1,0),0),
IF(OR(NOT(ISBLANK(AG625)),ISBLANK(AH625)),#N/A,
IF(AE625="empty","empty",
VLOOKUP(AE625,MonsterGroupTable!$A:$A,1,0)))))))</f>
        <v/>
      </c>
      <c r="AM625" s="2" t="str">
        <f>IF(AND(ISBLANK(AL625),OR(NOT(ISBLANK(AN625)),NOT(ISBLANK(AO625)))),#N/A,
IF(ISBLANK(AL625),"",
IF(AND(NOT(ISERROR(VLOOKUP(AL625,MonsterTable!$A:$B,MATCH(MonsterTable!$B$1,MonsterTable!$A$1:$B$1,0),0))),OR(ISBLANK(AN625),ISBLANK(AO625))),#N/A,
IFERROR(VLOOKUP(AL625,MonsterTable!$A:$B,MATCH(MonsterTable!$B$1,MonsterTable!$A$1:$B$1,0),0),
IF(OR(NOT(ISBLANK(AN625)),ISBLANK(AO625)),#N/A,
IF(AL625="empty","empty",
VLOOKUP(AL625,MonsterGroupTable!$A:$A,1,0)))))))</f>
        <v/>
      </c>
      <c r="AT625" s="2" t="str">
        <f>IF(AND(ISBLANK(AS625),OR(NOT(ISBLANK(AU625)),NOT(ISBLANK(AV625)))),#N/A,
IF(ISBLANK(AS625),"",
IF(AND(NOT(ISERROR(VLOOKUP(AS625,MonsterTable!$A:$B,MATCH(MonsterTable!$B$1,MonsterTable!$A$1:$B$1,0),0))),OR(ISBLANK(AU625),ISBLANK(AV625))),#N/A,
IFERROR(VLOOKUP(AS625,MonsterTable!$A:$B,MATCH(MonsterTable!$B$1,MonsterTable!$A$1:$B$1,0),0),
IF(OR(NOT(ISBLANK(AU625)),ISBLANK(AV625)),#N/A,
IF(AS625="empty","empty",
VLOOKUP(AS625,MonsterGroupTable!$A:$A,1,0)))))))</f>
        <v/>
      </c>
      <c r="BA625" s="2" t="str">
        <f>IF(AND(ISBLANK(AZ625),OR(NOT(ISBLANK(BB625)),NOT(ISBLANK(BC625)))),#N/A,
IF(ISBLANK(AZ625),"",
IF(AND(NOT(ISERROR(VLOOKUP(AZ625,MonsterTable!$A:$B,MATCH(MonsterTable!$B$1,MonsterTable!$A$1:$B$1,0),0))),OR(ISBLANK(BB625),ISBLANK(BC625))),#N/A,
IFERROR(VLOOKUP(AZ625,MonsterTable!$A:$B,MATCH(MonsterTable!$B$1,MonsterTable!$A$1:$B$1,0),0),
IF(OR(NOT(ISBLANK(BB625)),ISBLANK(BC625)),#N/A,
IF(AZ625="empty","empty",
VLOOKUP(AZ625,MonsterGroupTable!$A:$A,1,0)))))))</f>
        <v/>
      </c>
      <c r="BH625" s="2" t="str">
        <f>IF(AND(ISBLANK(BG625),OR(NOT(ISBLANK(BI625)),NOT(ISBLANK(BJ625)))),#N/A,
IF(ISBLANK(BG625),"",
IF(AND(NOT(ISERROR(VLOOKUP(BG625,MonsterTable!$A:$B,MATCH(MonsterTable!$B$1,MonsterTable!$A$1:$B$1,0),0))),OR(ISBLANK(BI625),ISBLANK(BJ625))),#N/A,
IFERROR(VLOOKUP(BG625,MonsterTable!$A:$B,MATCH(MonsterTable!$B$1,MonsterTable!$A$1:$B$1,0),0),
IF(OR(NOT(ISBLANK(BI625)),ISBLANK(BJ625)),#N/A,
IF(BG625="empty","empty",
VLOOKUP(BG625,MonsterGroupTable!$A:$A,1,0)))))))</f>
        <v/>
      </c>
      <c r="BO625" s="2" t="str">
        <f>IF(AND(ISBLANK(BN625),OR(NOT(ISBLANK(BP625)),NOT(ISBLANK(BQ625)))),#N/A,
IF(ISBLANK(BN625),"",
IF(AND(NOT(ISERROR(VLOOKUP(BN625,MonsterTable!$A:$B,MATCH(MonsterTable!$B$1,MonsterTable!$A$1:$B$1,0),0))),OR(ISBLANK(BP625),ISBLANK(BQ625))),#N/A,
IFERROR(VLOOKUP(BN625,MonsterTable!$A:$B,MATCH(MonsterTable!$B$1,MonsterTable!$A$1:$B$1,0),0),
IF(OR(NOT(ISBLANK(BP625)),ISBLANK(BQ625)),#N/A,
IF(BN625="empty","empty",
VLOOKUP(BN625,MonsterGroupTable!$A:$A,1,0)))))))</f>
        <v/>
      </c>
      <c r="BV625" s="2" t="str">
        <f>IF(AND(ISBLANK(BU625),OR(NOT(ISBLANK(BW625)),NOT(ISBLANK(BX625)))),#N/A,
IF(ISBLANK(BU625),"",
IF(AND(NOT(ISERROR(VLOOKUP(BU625,MonsterTable!$A:$B,MATCH(MonsterTable!$B$1,MonsterTable!$A$1:$B$1,0),0))),OR(ISBLANK(BW625),ISBLANK(BX625))),#N/A,
IFERROR(VLOOKUP(BU625,MonsterTable!$A:$B,MATCH(MonsterTable!$B$1,MonsterTable!$A$1:$B$1,0),0),
IF(OR(NOT(ISBLANK(BW625)),ISBLANK(BX625)),#N/A,
IF(BU625="empty","empty",
VLOOKUP(BU625,MonsterGroupTable!$A:$A,1,0)))))))</f>
        <v/>
      </c>
      <c r="CC625" s="2" t="str">
        <f>IF(AND(ISBLANK(CB625),OR(NOT(ISBLANK(CD625)),NOT(ISBLANK(CE625)))),#N/A,
IF(ISBLANK(CB625),"",
IF(AND(NOT(ISERROR(VLOOKUP(CB625,MonsterTable!$A:$B,MATCH(MonsterTable!$B$1,MonsterTable!$A$1:$B$1,0),0))),OR(ISBLANK(CD625),ISBLANK(CE625))),#N/A,
IFERROR(VLOOKUP(CB625,MonsterTable!$A:$B,MATCH(MonsterTable!$B$1,MonsterTable!$A$1:$B$1,0),0),
IF(OR(NOT(ISBLANK(CD625)),ISBLANK(CE625)),#N/A,
IF(CB625="empty","empty",
VLOOKUP(CB625,MonsterGroupTable!$A:$A,1,0)))))))</f>
        <v/>
      </c>
      <c r="CJ625" s="2" t="str">
        <f>IF(AND(ISBLANK(CI625),OR(NOT(ISBLANK(CK625)),NOT(ISBLANK(CL625)))),#N/A,
IF(ISBLANK(CI625),"",
IF(AND(NOT(ISERROR(VLOOKUP(CI625,MonsterTable!$A:$B,MATCH(MonsterTable!$B$1,MonsterTable!$A$1:$B$1,0),0))),OR(ISBLANK(CK625),ISBLANK(CL625))),#N/A,
IFERROR(VLOOKUP(CI625,MonsterTable!$A:$B,MATCH(MonsterTable!$B$1,MonsterTable!$A$1:$B$1,0),0),
IF(OR(NOT(ISBLANK(CK625)),ISBLANK(CL625)),#N/A,
IF(CI625="empty","empty",
VLOOKUP(CI625,MonsterGroupTable!$A:$A,1,0)))))))</f>
        <v/>
      </c>
    </row>
    <row r="626" spans="1:88">
      <c r="A626">
        <v>10625</v>
      </c>
      <c r="B626">
        <f t="shared" si="18"/>
        <v>1.1000000000000001</v>
      </c>
      <c r="C626">
        <f t="shared" si="18"/>
        <v>1.1000000000000001</v>
      </c>
      <c r="F626">
        <v>2700</v>
      </c>
      <c r="G626">
        <v>93201</v>
      </c>
      <c r="H626">
        <v>0</v>
      </c>
      <c r="I626">
        <v>0</v>
      </c>
      <c r="J626">
        <v>0</v>
      </c>
      <c r="K626" t="s">
        <v>28</v>
      </c>
      <c r="L626" t="s">
        <v>245</v>
      </c>
      <c r="M626" t="s">
        <v>79</v>
      </c>
      <c r="N626" t="s">
        <v>80</v>
      </c>
      <c r="O626">
        <v>0</v>
      </c>
      <c r="P626">
        <v>-4.75</v>
      </c>
      <c r="Q626">
        <v>-3.5</v>
      </c>
      <c r="R626">
        <v>4.75</v>
      </c>
      <c r="S626">
        <v>3</v>
      </c>
      <c r="T626">
        <v>-13.5</v>
      </c>
      <c r="U626">
        <v>2.5499999999999998</v>
      </c>
      <c r="V626">
        <v>-6.75</v>
      </c>
      <c r="W626" t="str">
        <f t="shared" si="19"/>
        <v>g103,5</v>
      </c>
      <c r="X626" s="1" t="s">
        <v>281</v>
      </c>
      <c r="Y626" s="2" t="str">
        <f>IF(AND(ISBLANK(X626),OR(NOT(ISBLANK(Z626)),NOT(ISBLANK(AA626)))),#N/A,
IF(ISBLANK(X626),"",
IF(AND(NOT(ISERROR(VLOOKUP(X626,MonsterTable!$A:$B,MATCH(MonsterTable!$B$1,MonsterTable!$A$1:$B$1,0),0))),OR(ISBLANK(Z626),ISBLANK(AA626))),#N/A,
IFERROR(VLOOKUP(X626,MonsterTable!$A:$B,MATCH(MonsterTable!$B$1,MonsterTable!$A$1:$B$1,0),0),
IF(OR(NOT(ISBLANK(Z626)),ISBLANK(AA626)),#N/A,
IF(X626="empty","empty",
VLOOKUP(X626,MonsterGroupTable!$A:$A,1,0)))))))</f>
        <v>g103</v>
      </c>
      <c r="AA626">
        <v>5</v>
      </c>
      <c r="AF626" s="2" t="str">
        <f>IF(AND(ISBLANK(AE626),OR(NOT(ISBLANK(AG626)),NOT(ISBLANK(AH626)))),#N/A,
IF(ISBLANK(AE626),"",
IF(AND(NOT(ISERROR(VLOOKUP(AE626,MonsterTable!$A:$B,MATCH(MonsterTable!$B$1,MonsterTable!$A$1:$B$1,0),0))),OR(ISBLANK(AG626),ISBLANK(AH626))),#N/A,
IFERROR(VLOOKUP(AE626,MonsterTable!$A:$B,MATCH(MonsterTable!$B$1,MonsterTable!$A$1:$B$1,0),0),
IF(OR(NOT(ISBLANK(AG626)),ISBLANK(AH626)),#N/A,
IF(AE626="empty","empty",
VLOOKUP(AE626,MonsterGroupTable!$A:$A,1,0)))))))</f>
        <v/>
      </c>
      <c r="AM626" s="2" t="str">
        <f>IF(AND(ISBLANK(AL626),OR(NOT(ISBLANK(AN626)),NOT(ISBLANK(AO626)))),#N/A,
IF(ISBLANK(AL626),"",
IF(AND(NOT(ISERROR(VLOOKUP(AL626,MonsterTable!$A:$B,MATCH(MonsterTable!$B$1,MonsterTable!$A$1:$B$1,0),0))),OR(ISBLANK(AN626),ISBLANK(AO626))),#N/A,
IFERROR(VLOOKUP(AL626,MonsterTable!$A:$B,MATCH(MonsterTable!$B$1,MonsterTable!$A$1:$B$1,0),0),
IF(OR(NOT(ISBLANK(AN626)),ISBLANK(AO626)),#N/A,
IF(AL626="empty","empty",
VLOOKUP(AL626,MonsterGroupTable!$A:$A,1,0)))))))</f>
        <v/>
      </c>
      <c r="AT626" s="2" t="str">
        <f>IF(AND(ISBLANK(AS626),OR(NOT(ISBLANK(AU626)),NOT(ISBLANK(AV626)))),#N/A,
IF(ISBLANK(AS626),"",
IF(AND(NOT(ISERROR(VLOOKUP(AS626,MonsterTable!$A:$B,MATCH(MonsterTable!$B$1,MonsterTable!$A$1:$B$1,0),0))),OR(ISBLANK(AU626),ISBLANK(AV626))),#N/A,
IFERROR(VLOOKUP(AS626,MonsterTable!$A:$B,MATCH(MonsterTable!$B$1,MonsterTable!$A$1:$B$1,0),0),
IF(OR(NOT(ISBLANK(AU626)),ISBLANK(AV626)),#N/A,
IF(AS626="empty","empty",
VLOOKUP(AS626,MonsterGroupTable!$A:$A,1,0)))))))</f>
        <v/>
      </c>
      <c r="BA626" s="2" t="str">
        <f>IF(AND(ISBLANK(AZ626),OR(NOT(ISBLANK(BB626)),NOT(ISBLANK(BC626)))),#N/A,
IF(ISBLANK(AZ626),"",
IF(AND(NOT(ISERROR(VLOOKUP(AZ626,MonsterTable!$A:$B,MATCH(MonsterTable!$B$1,MonsterTable!$A$1:$B$1,0),0))),OR(ISBLANK(BB626),ISBLANK(BC626))),#N/A,
IFERROR(VLOOKUP(AZ626,MonsterTable!$A:$B,MATCH(MonsterTable!$B$1,MonsterTable!$A$1:$B$1,0),0),
IF(OR(NOT(ISBLANK(BB626)),ISBLANK(BC626)),#N/A,
IF(AZ626="empty","empty",
VLOOKUP(AZ626,MonsterGroupTable!$A:$A,1,0)))))))</f>
        <v/>
      </c>
      <c r="BH626" s="2" t="str">
        <f>IF(AND(ISBLANK(BG626),OR(NOT(ISBLANK(BI626)),NOT(ISBLANK(BJ626)))),#N/A,
IF(ISBLANK(BG626),"",
IF(AND(NOT(ISERROR(VLOOKUP(BG626,MonsterTable!$A:$B,MATCH(MonsterTable!$B$1,MonsterTable!$A$1:$B$1,0),0))),OR(ISBLANK(BI626),ISBLANK(BJ626))),#N/A,
IFERROR(VLOOKUP(BG626,MonsterTable!$A:$B,MATCH(MonsterTable!$B$1,MonsterTable!$A$1:$B$1,0),0),
IF(OR(NOT(ISBLANK(BI626)),ISBLANK(BJ626)),#N/A,
IF(BG626="empty","empty",
VLOOKUP(BG626,MonsterGroupTable!$A:$A,1,0)))))))</f>
        <v/>
      </c>
      <c r="BO626" s="2" t="str">
        <f>IF(AND(ISBLANK(BN626),OR(NOT(ISBLANK(BP626)),NOT(ISBLANK(BQ626)))),#N/A,
IF(ISBLANK(BN626),"",
IF(AND(NOT(ISERROR(VLOOKUP(BN626,MonsterTable!$A:$B,MATCH(MonsterTable!$B$1,MonsterTable!$A$1:$B$1,0),0))),OR(ISBLANK(BP626),ISBLANK(BQ626))),#N/A,
IFERROR(VLOOKUP(BN626,MonsterTable!$A:$B,MATCH(MonsterTable!$B$1,MonsterTable!$A$1:$B$1,0),0),
IF(OR(NOT(ISBLANK(BP626)),ISBLANK(BQ626)),#N/A,
IF(BN626="empty","empty",
VLOOKUP(BN626,MonsterGroupTable!$A:$A,1,0)))))))</f>
        <v/>
      </c>
      <c r="BV626" s="2" t="str">
        <f>IF(AND(ISBLANK(BU626),OR(NOT(ISBLANK(BW626)),NOT(ISBLANK(BX626)))),#N/A,
IF(ISBLANK(BU626),"",
IF(AND(NOT(ISERROR(VLOOKUP(BU626,MonsterTable!$A:$B,MATCH(MonsterTable!$B$1,MonsterTable!$A$1:$B$1,0),0))),OR(ISBLANK(BW626),ISBLANK(BX626))),#N/A,
IFERROR(VLOOKUP(BU626,MonsterTable!$A:$B,MATCH(MonsterTable!$B$1,MonsterTable!$A$1:$B$1,0),0),
IF(OR(NOT(ISBLANK(BW626)),ISBLANK(BX626)),#N/A,
IF(BU626="empty","empty",
VLOOKUP(BU626,MonsterGroupTable!$A:$A,1,0)))))))</f>
        <v/>
      </c>
      <c r="CC626" s="2" t="str">
        <f>IF(AND(ISBLANK(CB626),OR(NOT(ISBLANK(CD626)),NOT(ISBLANK(CE626)))),#N/A,
IF(ISBLANK(CB626),"",
IF(AND(NOT(ISERROR(VLOOKUP(CB626,MonsterTable!$A:$B,MATCH(MonsterTable!$B$1,MonsterTable!$A$1:$B$1,0),0))),OR(ISBLANK(CD626),ISBLANK(CE626))),#N/A,
IFERROR(VLOOKUP(CB626,MonsterTable!$A:$B,MATCH(MonsterTable!$B$1,MonsterTable!$A$1:$B$1,0),0),
IF(OR(NOT(ISBLANK(CD626)),ISBLANK(CE626)),#N/A,
IF(CB626="empty","empty",
VLOOKUP(CB626,MonsterGroupTable!$A:$A,1,0)))))))</f>
        <v/>
      </c>
      <c r="CJ626" s="2" t="str">
        <f>IF(AND(ISBLANK(CI626),OR(NOT(ISBLANK(CK626)),NOT(ISBLANK(CL626)))),#N/A,
IF(ISBLANK(CI626),"",
IF(AND(NOT(ISERROR(VLOOKUP(CI626,MonsterTable!$A:$B,MATCH(MonsterTable!$B$1,MonsterTable!$A$1:$B$1,0),0))),OR(ISBLANK(CK626),ISBLANK(CL626))),#N/A,
IFERROR(VLOOKUP(CI626,MonsterTable!$A:$B,MATCH(MonsterTable!$B$1,MonsterTable!$A$1:$B$1,0),0),
IF(OR(NOT(ISBLANK(CK626)),ISBLANK(CL626)),#N/A,
IF(CI626="empty","empty",
VLOOKUP(CI626,MonsterGroupTable!$A:$A,1,0)))))))</f>
        <v/>
      </c>
    </row>
    <row r="627" spans="1:88">
      <c r="A627">
        <v>10626</v>
      </c>
      <c r="B627">
        <f t="shared" si="18"/>
        <v>1.1000000000000001</v>
      </c>
      <c r="C627">
        <f t="shared" si="18"/>
        <v>1.1000000000000001</v>
      </c>
      <c r="F627">
        <v>2700</v>
      </c>
      <c r="G627">
        <v>93606</v>
      </c>
      <c r="H627">
        <v>0</v>
      </c>
      <c r="I627">
        <v>0</v>
      </c>
      <c r="J627">
        <v>0</v>
      </c>
      <c r="K627" t="s">
        <v>28</v>
      </c>
      <c r="L627" t="s">
        <v>245</v>
      </c>
      <c r="M627" t="s">
        <v>79</v>
      </c>
      <c r="N627" t="s">
        <v>80</v>
      </c>
      <c r="O627">
        <v>0</v>
      </c>
      <c r="P627">
        <v>-4.75</v>
      </c>
      <c r="Q627">
        <v>-3.5</v>
      </c>
      <c r="R627">
        <v>4.75</v>
      </c>
      <c r="S627">
        <v>3</v>
      </c>
      <c r="T627">
        <v>-13.5</v>
      </c>
      <c r="U627">
        <v>2.5499999999999998</v>
      </c>
      <c r="V627">
        <v>-6.75</v>
      </c>
      <c r="W627" t="str">
        <f t="shared" si="19"/>
        <v>g103,5</v>
      </c>
      <c r="X627" s="1" t="s">
        <v>281</v>
      </c>
      <c r="Y627" s="2" t="str">
        <f>IF(AND(ISBLANK(X627),OR(NOT(ISBLANK(Z627)),NOT(ISBLANK(AA627)))),#N/A,
IF(ISBLANK(X627),"",
IF(AND(NOT(ISERROR(VLOOKUP(X627,MonsterTable!$A:$B,MATCH(MonsterTable!$B$1,MonsterTable!$A$1:$B$1,0),0))),OR(ISBLANK(Z627),ISBLANK(AA627))),#N/A,
IFERROR(VLOOKUP(X627,MonsterTable!$A:$B,MATCH(MonsterTable!$B$1,MonsterTable!$A$1:$B$1,0),0),
IF(OR(NOT(ISBLANK(Z627)),ISBLANK(AA627)),#N/A,
IF(X627="empty","empty",
VLOOKUP(X627,MonsterGroupTable!$A:$A,1,0)))))))</f>
        <v>g103</v>
      </c>
      <c r="AA627">
        <v>5</v>
      </c>
      <c r="AF627" s="2" t="str">
        <f>IF(AND(ISBLANK(AE627),OR(NOT(ISBLANK(AG627)),NOT(ISBLANK(AH627)))),#N/A,
IF(ISBLANK(AE627),"",
IF(AND(NOT(ISERROR(VLOOKUP(AE627,MonsterTable!$A:$B,MATCH(MonsterTable!$B$1,MonsterTable!$A$1:$B$1,0),0))),OR(ISBLANK(AG627),ISBLANK(AH627))),#N/A,
IFERROR(VLOOKUP(AE627,MonsterTable!$A:$B,MATCH(MonsterTable!$B$1,MonsterTable!$A$1:$B$1,0),0),
IF(OR(NOT(ISBLANK(AG627)),ISBLANK(AH627)),#N/A,
IF(AE627="empty","empty",
VLOOKUP(AE627,MonsterGroupTable!$A:$A,1,0)))))))</f>
        <v/>
      </c>
      <c r="AM627" s="2" t="str">
        <f>IF(AND(ISBLANK(AL627),OR(NOT(ISBLANK(AN627)),NOT(ISBLANK(AO627)))),#N/A,
IF(ISBLANK(AL627),"",
IF(AND(NOT(ISERROR(VLOOKUP(AL627,MonsterTable!$A:$B,MATCH(MonsterTable!$B$1,MonsterTable!$A$1:$B$1,0),0))),OR(ISBLANK(AN627),ISBLANK(AO627))),#N/A,
IFERROR(VLOOKUP(AL627,MonsterTable!$A:$B,MATCH(MonsterTable!$B$1,MonsterTable!$A$1:$B$1,0),0),
IF(OR(NOT(ISBLANK(AN627)),ISBLANK(AO627)),#N/A,
IF(AL627="empty","empty",
VLOOKUP(AL627,MonsterGroupTable!$A:$A,1,0)))))))</f>
        <v/>
      </c>
      <c r="AT627" s="2" t="str">
        <f>IF(AND(ISBLANK(AS627),OR(NOT(ISBLANK(AU627)),NOT(ISBLANK(AV627)))),#N/A,
IF(ISBLANK(AS627),"",
IF(AND(NOT(ISERROR(VLOOKUP(AS627,MonsterTable!$A:$B,MATCH(MonsterTable!$B$1,MonsterTable!$A$1:$B$1,0),0))),OR(ISBLANK(AU627),ISBLANK(AV627))),#N/A,
IFERROR(VLOOKUP(AS627,MonsterTable!$A:$B,MATCH(MonsterTable!$B$1,MonsterTable!$A$1:$B$1,0),0),
IF(OR(NOT(ISBLANK(AU627)),ISBLANK(AV627)),#N/A,
IF(AS627="empty","empty",
VLOOKUP(AS627,MonsterGroupTable!$A:$A,1,0)))))))</f>
        <v/>
      </c>
      <c r="BA627" s="2" t="str">
        <f>IF(AND(ISBLANK(AZ627),OR(NOT(ISBLANK(BB627)),NOT(ISBLANK(BC627)))),#N/A,
IF(ISBLANK(AZ627),"",
IF(AND(NOT(ISERROR(VLOOKUP(AZ627,MonsterTable!$A:$B,MATCH(MonsterTable!$B$1,MonsterTable!$A$1:$B$1,0),0))),OR(ISBLANK(BB627),ISBLANK(BC627))),#N/A,
IFERROR(VLOOKUP(AZ627,MonsterTable!$A:$B,MATCH(MonsterTable!$B$1,MonsterTable!$A$1:$B$1,0),0),
IF(OR(NOT(ISBLANK(BB627)),ISBLANK(BC627)),#N/A,
IF(AZ627="empty","empty",
VLOOKUP(AZ627,MonsterGroupTable!$A:$A,1,0)))))))</f>
        <v/>
      </c>
      <c r="BH627" s="2" t="str">
        <f>IF(AND(ISBLANK(BG627),OR(NOT(ISBLANK(BI627)),NOT(ISBLANK(BJ627)))),#N/A,
IF(ISBLANK(BG627),"",
IF(AND(NOT(ISERROR(VLOOKUP(BG627,MonsterTable!$A:$B,MATCH(MonsterTable!$B$1,MonsterTable!$A$1:$B$1,0),0))),OR(ISBLANK(BI627),ISBLANK(BJ627))),#N/A,
IFERROR(VLOOKUP(BG627,MonsterTable!$A:$B,MATCH(MonsterTable!$B$1,MonsterTable!$A$1:$B$1,0),0),
IF(OR(NOT(ISBLANK(BI627)),ISBLANK(BJ627)),#N/A,
IF(BG627="empty","empty",
VLOOKUP(BG627,MonsterGroupTable!$A:$A,1,0)))))))</f>
        <v/>
      </c>
      <c r="BO627" s="2" t="str">
        <f>IF(AND(ISBLANK(BN627),OR(NOT(ISBLANK(BP627)),NOT(ISBLANK(BQ627)))),#N/A,
IF(ISBLANK(BN627),"",
IF(AND(NOT(ISERROR(VLOOKUP(BN627,MonsterTable!$A:$B,MATCH(MonsterTable!$B$1,MonsterTable!$A$1:$B$1,0),0))),OR(ISBLANK(BP627),ISBLANK(BQ627))),#N/A,
IFERROR(VLOOKUP(BN627,MonsterTable!$A:$B,MATCH(MonsterTable!$B$1,MonsterTable!$A$1:$B$1,0),0),
IF(OR(NOT(ISBLANK(BP627)),ISBLANK(BQ627)),#N/A,
IF(BN627="empty","empty",
VLOOKUP(BN627,MonsterGroupTable!$A:$A,1,0)))))))</f>
        <v/>
      </c>
      <c r="BV627" s="2" t="str">
        <f>IF(AND(ISBLANK(BU627),OR(NOT(ISBLANK(BW627)),NOT(ISBLANK(BX627)))),#N/A,
IF(ISBLANK(BU627),"",
IF(AND(NOT(ISERROR(VLOOKUP(BU627,MonsterTable!$A:$B,MATCH(MonsterTable!$B$1,MonsterTable!$A$1:$B$1,0),0))),OR(ISBLANK(BW627),ISBLANK(BX627))),#N/A,
IFERROR(VLOOKUP(BU627,MonsterTable!$A:$B,MATCH(MonsterTable!$B$1,MonsterTable!$A$1:$B$1,0),0),
IF(OR(NOT(ISBLANK(BW627)),ISBLANK(BX627)),#N/A,
IF(BU627="empty","empty",
VLOOKUP(BU627,MonsterGroupTable!$A:$A,1,0)))))))</f>
        <v/>
      </c>
      <c r="CC627" s="2" t="str">
        <f>IF(AND(ISBLANK(CB627),OR(NOT(ISBLANK(CD627)),NOT(ISBLANK(CE627)))),#N/A,
IF(ISBLANK(CB627),"",
IF(AND(NOT(ISERROR(VLOOKUP(CB627,MonsterTable!$A:$B,MATCH(MonsterTable!$B$1,MonsterTable!$A$1:$B$1,0),0))),OR(ISBLANK(CD627),ISBLANK(CE627))),#N/A,
IFERROR(VLOOKUP(CB627,MonsterTable!$A:$B,MATCH(MonsterTable!$B$1,MonsterTable!$A$1:$B$1,0),0),
IF(OR(NOT(ISBLANK(CD627)),ISBLANK(CE627)),#N/A,
IF(CB627="empty","empty",
VLOOKUP(CB627,MonsterGroupTable!$A:$A,1,0)))))))</f>
        <v/>
      </c>
      <c r="CJ627" s="2" t="str">
        <f>IF(AND(ISBLANK(CI627),OR(NOT(ISBLANK(CK627)),NOT(ISBLANK(CL627)))),#N/A,
IF(ISBLANK(CI627),"",
IF(AND(NOT(ISERROR(VLOOKUP(CI627,MonsterTable!$A:$B,MATCH(MonsterTable!$B$1,MonsterTable!$A$1:$B$1,0),0))),OR(ISBLANK(CK627),ISBLANK(CL627))),#N/A,
IFERROR(VLOOKUP(CI627,MonsterTable!$A:$B,MATCH(MonsterTable!$B$1,MonsterTable!$A$1:$B$1,0),0),
IF(OR(NOT(ISBLANK(CK627)),ISBLANK(CL627)),#N/A,
IF(CI627="empty","empty",
VLOOKUP(CI627,MonsterGroupTable!$A:$A,1,0)))))))</f>
        <v/>
      </c>
    </row>
    <row r="628" spans="1:88">
      <c r="A628">
        <v>10627</v>
      </c>
      <c r="B628">
        <f t="shared" si="18"/>
        <v>1.1000000000000001</v>
      </c>
      <c r="C628">
        <f t="shared" si="18"/>
        <v>1.1000000000000001</v>
      </c>
      <c r="F628">
        <v>2700</v>
      </c>
      <c r="G628">
        <v>94011</v>
      </c>
      <c r="H628">
        <v>0</v>
      </c>
      <c r="I628">
        <v>0</v>
      </c>
      <c r="J628">
        <v>0</v>
      </c>
      <c r="K628" t="s">
        <v>28</v>
      </c>
      <c r="L628" t="s">
        <v>245</v>
      </c>
      <c r="M628" t="s">
        <v>79</v>
      </c>
      <c r="N628" t="s">
        <v>80</v>
      </c>
      <c r="O628">
        <v>0</v>
      </c>
      <c r="P628">
        <v>-4.75</v>
      </c>
      <c r="Q628">
        <v>-3.5</v>
      </c>
      <c r="R628">
        <v>4.75</v>
      </c>
      <c r="S628">
        <v>3</v>
      </c>
      <c r="T628">
        <v>-13.5</v>
      </c>
      <c r="U628">
        <v>2.5499999999999998</v>
      </c>
      <c r="V628">
        <v>-6.75</v>
      </c>
      <c r="W628" t="str">
        <f t="shared" si="19"/>
        <v>g103,5</v>
      </c>
      <c r="X628" s="1" t="s">
        <v>281</v>
      </c>
      <c r="Y628" s="2" t="str">
        <f>IF(AND(ISBLANK(X628),OR(NOT(ISBLANK(Z628)),NOT(ISBLANK(AA628)))),#N/A,
IF(ISBLANK(X628),"",
IF(AND(NOT(ISERROR(VLOOKUP(X628,MonsterTable!$A:$B,MATCH(MonsterTable!$B$1,MonsterTable!$A$1:$B$1,0),0))),OR(ISBLANK(Z628),ISBLANK(AA628))),#N/A,
IFERROR(VLOOKUP(X628,MonsterTable!$A:$B,MATCH(MonsterTable!$B$1,MonsterTable!$A$1:$B$1,0),0),
IF(OR(NOT(ISBLANK(Z628)),ISBLANK(AA628)),#N/A,
IF(X628="empty","empty",
VLOOKUP(X628,MonsterGroupTable!$A:$A,1,0)))))))</f>
        <v>g103</v>
      </c>
      <c r="AA628">
        <v>5</v>
      </c>
      <c r="AF628" s="2" t="str">
        <f>IF(AND(ISBLANK(AE628),OR(NOT(ISBLANK(AG628)),NOT(ISBLANK(AH628)))),#N/A,
IF(ISBLANK(AE628),"",
IF(AND(NOT(ISERROR(VLOOKUP(AE628,MonsterTable!$A:$B,MATCH(MonsterTable!$B$1,MonsterTable!$A$1:$B$1,0),0))),OR(ISBLANK(AG628),ISBLANK(AH628))),#N/A,
IFERROR(VLOOKUP(AE628,MonsterTable!$A:$B,MATCH(MonsterTable!$B$1,MonsterTable!$A$1:$B$1,0),0),
IF(OR(NOT(ISBLANK(AG628)),ISBLANK(AH628)),#N/A,
IF(AE628="empty","empty",
VLOOKUP(AE628,MonsterGroupTable!$A:$A,1,0)))))))</f>
        <v/>
      </c>
      <c r="AM628" s="2" t="str">
        <f>IF(AND(ISBLANK(AL628),OR(NOT(ISBLANK(AN628)),NOT(ISBLANK(AO628)))),#N/A,
IF(ISBLANK(AL628),"",
IF(AND(NOT(ISERROR(VLOOKUP(AL628,MonsterTable!$A:$B,MATCH(MonsterTable!$B$1,MonsterTable!$A$1:$B$1,0),0))),OR(ISBLANK(AN628),ISBLANK(AO628))),#N/A,
IFERROR(VLOOKUP(AL628,MonsterTable!$A:$B,MATCH(MonsterTable!$B$1,MonsterTable!$A$1:$B$1,0),0),
IF(OR(NOT(ISBLANK(AN628)),ISBLANK(AO628)),#N/A,
IF(AL628="empty","empty",
VLOOKUP(AL628,MonsterGroupTable!$A:$A,1,0)))))))</f>
        <v/>
      </c>
      <c r="AT628" s="2" t="str">
        <f>IF(AND(ISBLANK(AS628),OR(NOT(ISBLANK(AU628)),NOT(ISBLANK(AV628)))),#N/A,
IF(ISBLANK(AS628),"",
IF(AND(NOT(ISERROR(VLOOKUP(AS628,MonsterTable!$A:$B,MATCH(MonsterTable!$B$1,MonsterTable!$A$1:$B$1,0),0))),OR(ISBLANK(AU628),ISBLANK(AV628))),#N/A,
IFERROR(VLOOKUP(AS628,MonsterTable!$A:$B,MATCH(MonsterTable!$B$1,MonsterTable!$A$1:$B$1,0),0),
IF(OR(NOT(ISBLANK(AU628)),ISBLANK(AV628)),#N/A,
IF(AS628="empty","empty",
VLOOKUP(AS628,MonsterGroupTable!$A:$A,1,0)))))))</f>
        <v/>
      </c>
      <c r="BA628" s="2" t="str">
        <f>IF(AND(ISBLANK(AZ628),OR(NOT(ISBLANK(BB628)),NOT(ISBLANK(BC628)))),#N/A,
IF(ISBLANK(AZ628),"",
IF(AND(NOT(ISERROR(VLOOKUP(AZ628,MonsterTable!$A:$B,MATCH(MonsterTable!$B$1,MonsterTable!$A$1:$B$1,0),0))),OR(ISBLANK(BB628),ISBLANK(BC628))),#N/A,
IFERROR(VLOOKUP(AZ628,MonsterTable!$A:$B,MATCH(MonsterTable!$B$1,MonsterTable!$A$1:$B$1,0),0),
IF(OR(NOT(ISBLANK(BB628)),ISBLANK(BC628)),#N/A,
IF(AZ628="empty","empty",
VLOOKUP(AZ628,MonsterGroupTable!$A:$A,1,0)))))))</f>
        <v/>
      </c>
      <c r="BH628" s="2" t="str">
        <f>IF(AND(ISBLANK(BG628),OR(NOT(ISBLANK(BI628)),NOT(ISBLANK(BJ628)))),#N/A,
IF(ISBLANK(BG628),"",
IF(AND(NOT(ISERROR(VLOOKUP(BG628,MonsterTable!$A:$B,MATCH(MonsterTable!$B$1,MonsterTable!$A$1:$B$1,0),0))),OR(ISBLANK(BI628),ISBLANK(BJ628))),#N/A,
IFERROR(VLOOKUP(BG628,MonsterTable!$A:$B,MATCH(MonsterTable!$B$1,MonsterTable!$A$1:$B$1,0),0),
IF(OR(NOT(ISBLANK(BI628)),ISBLANK(BJ628)),#N/A,
IF(BG628="empty","empty",
VLOOKUP(BG628,MonsterGroupTable!$A:$A,1,0)))))))</f>
        <v/>
      </c>
      <c r="BO628" s="2" t="str">
        <f>IF(AND(ISBLANK(BN628),OR(NOT(ISBLANK(BP628)),NOT(ISBLANK(BQ628)))),#N/A,
IF(ISBLANK(BN628),"",
IF(AND(NOT(ISERROR(VLOOKUP(BN628,MonsterTable!$A:$B,MATCH(MonsterTable!$B$1,MonsterTable!$A$1:$B$1,0),0))),OR(ISBLANK(BP628),ISBLANK(BQ628))),#N/A,
IFERROR(VLOOKUP(BN628,MonsterTable!$A:$B,MATCH(MonsterTable!$B$1,MonsterTable!$A$1:$B$1,0),0),
IF(OR(NOT(ISBLANK(BP628)),ISBLANK(BQ628)),#N/A,
IF(BN628="empty","empty",
VLOOKUP(BN628,MonsterGroupTable!$A:$A,1,0)))))))</f>
        <v/>
      </c>
      <c r="BV628" s="2" t="str">
        <f>IF(AND(ISBLANK(BU628),OR(NOT(ISBLANK(BW628)),NOT(ISBLANK(BX628)))),#N/A,
IF(ISBLANK(BU628),"",
IF(AND(NOT(ISERROR(VLOOKUP(BU628,MonsterTable!$A:$B,MATCH(MonsterTable!$B$1,MonsterTable!$A$1:$B$1,0),0))),OR(ISBLANK(BW628),ISBLANK(BX628))),#N/A,
IFERROR(VLOOKUP(BU628,MonsterTable!$A:$B,MATCH(MonsterTable!$B$1,MonsterTable!$A$1:$B$1,0),0),
IF(OR(NOT(ISBLANK(BW628)),ISBLANK(BX628)),#N/A,
IF(BU628="empty","empty",
VLOOKUP(BU628,MonsterGroupTable!$A:$A,1,0)))))))</f>
        <v/>
      </c>
      <c r="CC628" s="2" t="str">
        <f>IF(AND(ISBLANK(CB628),OR(NOT(ISBLANK(CD628)),NOT(ISBLANK(CE628)))),#N/A,
IF(ISBLANK(CB628),"",
IF(AND(NOT(ISERROR(VLOOKUP(CB628,MonsterTable!$A:$B,MATCH(MonsterTable!$B$1,MonsterTable!$A$1:$B$1,0),0))),OR(ISBLANK(CD628),ISBLANK(CE628))),#N/A,
IFERROR(VLOOKUP(CB628,MonsterTable!$A:$B,MATCH(MonsterTable!$B$1,MonsterTable!$A$1:$B$1,0),0),
IF(OR(NOT(ISBLANK(CD628)),ISBLANK(CE628)),#N/A,
IF(CB628="empty","empty",
VLOOKUP(CB628,MonsterGroupTable!$A:$A,1,0)))))))</f>
        <v/>
      </c>
      <c r="CJ628" s="2" t="str">
        <f>IF(AND(ISBLANK(CI628),OR(NOT(ISBLANK(CK628)),NOT(ISBLANK(CL628)))),#N/A,
IF(ISBLANK(CI628),"",
IF(AND(NOT(ISERROR(VLOOKUP(CI628,MonsterTable!$A:$B,MATCH(MonsterTable!$B$1,MonsterTable!$A$1:$B$1,0),0))),OR(ISBLANK(CK628),ISBLANK(CL628))),#N/A,
IFERROR(VLOOKUP(CI628,MonsterTable!$A:$B,MATCH(MonsterTable!$B$1,MonsterTable!$A$1:$B$1,0),0),
IF(OR(NOT(ISBLANK(CK628)),ISBLANK(CL628)),#N/A,
IF(CI628="empty","empty",
VLOOKUP(CI628,MonsterGroupTable!$A:$A,1,0)))))))</f>
        <v/>
      </c>
    </row>
    <row r="629" spans="1:88">
      <c r="A629">
        <v>10628</v>
      </c>
      <c r="B629">
        <f t="shared" si="18"/>
        <v>1.1000000000000001</v>
      </c>
      <c r="C629">
        <f t="shared" si="18"/>
        <v>1.1000000000000001</v>
      </c>
      <c r="F629">
        <v>2700</v>
      </c>
      <c r="G629">
        <v>94416</v>
      </c>
      <c r="H629">
        <v>0</v>
      </c>
      <c r="I629">
        <v>0</v>
      </c>
      <c r="J629">
        <v>0</v>
      </c>
      <c r="K629" t="s">
        <v>28</v>
      </c>
      <c r="L629" t="s">
        <v>245</v>
      </c>
      <c r="M629" t="s">
        <v>79</v>
      </c>
      <c r="N629" t="s">
        <v>80</v>
      </c>
      <c r="O629">
        <v>0</v>
      </c>
      <c r="P629">
        <v>-4.75</v>
      </c>
      <c r="Q629">
        <v>-3.5</v>
      </c>
      <c r="R629">
        <v>4.75</v>
      </c>
      <c r="S629">
        <v>3</v>
      </c>
      <c r="T629">
        <v>-13.5</v>
      </c>
      <c r="U629">
        <v>2.5499999999999998</v>
      </c>
      <c r="V629">
        <v>-6.75</v>
      </c>
      <c r="W629" t="str">
        <f t="shared" si="19"/>
        <v>g103,5</v>
      </c>
      <c r="X629" s="1" t="s">
        <v>281</v>
      </c>
      <c r="Y629" s="2" t="str">
        <f>IF(AND(ISBLANK(X629),OR(NOT(ISBLANK(Z629)),NOT(ISBLANK(AA629)))),#N/A,
IF(ISBLANK(X629),"",
IF(AND(NOT(ISERROR(VLOOKUP(X629,MonsterTable!$A:$B,MATCH(MonsterTable!$B$1,MonsterTable!$A$1:$B$1,0),0))),OR(ISBLANK(Z629),ISBLANK(AA629))),#N/A,
IFERROR(VLOOKUP(X629,MonsterTable!$A:$B,MATCH(MonsterTable!$B$1,MonsterTable!$A$1:$B$1,0),0),
IF(OR(NOT(ISBLANK(Z629)),ISBLANK(AA629)),#N/A,
IF(X629="empty","empty",
VLOOKUP(X629,MonsterGroupTable!$A:$A,1,0)))))))</f>
        <v>g103</v>
      </c>
      <c r="AA629">
        <v>5</v>
      </c>
      <c r="AF629" s="2" t="str">
        <f>IF(AND(ISBLANK(AE629),OR(NOT(ISBLANK(AG629)),NOT(ISBLANK(AH629)))),#N/A,
IF(ISBLANK(AE629),"",
IF(AND(NOT(ISERROR(VLOOKUP(AE629,MonsterTable!$A:$B,MATCH(MonsterTable!$B$1,MonsterTable!$A$1:$B$1,0),0))),OR(ISBLANK(AG629),ISBLANK(AH629))),#N/A,
IFERROR(VLOOKUP(AE629,MonsterTable!$A:$B,MATCH(MonsterTable!$B$1,MonsterTable!$A$1:$B$1,0),0),
IF(OR(NOT(ISBLANK(AG629)),ISBLANK(AH629)),#N/A,
IF(AE629="empty","empty",
VLOOKUP(AE629,MonsterGroupTable!$A:$A,1,0)))))))</f>
        <v/>
      </c>
      <c r="AM629" s="2" t="str">
        <f>IF(AND(ISBLANK(AL629),OR(NOT(ISBLANK(AN629)),NOT(ISBLANK(AO629)))),#N/A,
IF(ISBLANK(AL629),"",
IF(AND(NOT(ISERROR(VLOOKUP(AL629,MonsterTable!$A:$B,MATCH(MonsterTable!$B$1,MonsterTable!$A$1:$B$1,0),0))),OR(ISBLANK(AN629),ISBLANK(AO629))),#N/A,
IFERROR(VLOOKUP(AL629,MonsterTable!$A:$B,MATCH(MonsterTable!$B$1,MonsterTable!$A$1:$B$1,0),0),
IF(OR(NOT(ISBLANK(AN629)),ISBLANK(AO629)),#N/A,
IF(AL629="empty","empty",
VLOOKUP(AL629,MonsterGroupTable!$A:$A,1,0)))))))</f>
        <v/>
      </c>
      <c r="AT629" s="2" t="str">
        <f>IF(AND(ISBLANK(AS629),OR(NOT(ISBLANK(AU629)),NOT(ISBLANK(AV629)))),#N/A,
IF(ISBLANK(AS629),"",
IF(AND(NOT(ISERROR(VLOOKUP(AS629,MonsterTable!$A:$B,MATCH(MonsterTable!$B$1,MonsterTable!$A$1:$B$1,0),0))),OR(ISBLANK(AU629),ISBLANK(AV629))),#N/A,
IFERROR(VLOOKUP(AS629,MonsterTable!$A:$B,MATCH(MonsterTable!$B$1,MonsterTable!$A$1:$B$1,0),0),
IF(OR(NOT(ISBLANK(AU629)),ISBLANK(AV629)),#N/A,
IF(AS629="empty","empty",
VLOOKUP(AS629,MonsterGroupTable!$A:$A,1,0)))))))</f>
        <v/>
      </c>
      <c r="BA629" s="2" t="str">
        <f>IF(AND(ISBLANK(AZ629),OR(NOT(ISBLANK(BB629)),NOT(ISBLANK(BC629)))),#N/A,
IF(ISBLANK(AZ629),"",
IF(AND(NOT(ISERROR(VLOOKUP(AZ629,MonsterTable!$A:$B,MATCH(MonsterTable!$B$1,MonsterTable!$A$1:$B$1,0),0))),OR(ISBLANK(BB629),ISBLANK(BC629))),#N/A,
IFERROR(VLOOKUP(AZ629,MonsterTable!$A:$B,MATCH(MonsterTable!$B$1,MonsterTable!$A$1:$B$1,0),0),
IF(OR(NOT(ISBLANK(BB629)),ISBLANK(BC629)),#N/A,
IF(AZ629="empty","empty",
VLOOKUP(AZ629,MonsterGroupTable!$A:$A,1,0)))))))</f>
        <v/>
      </c>
      <c r="BH629" s="2" t="str">
        <f>IF(AND(ISBLANK(BG629),OR(NOT(ISBLANK(BI629)),NOT(ISBLANK(BJ629)))),#N/A,
IF(ISBLANK(BG629),"",
IF(AND(NOT(ISERROR(VLOOKUP(BG629,MonsterTable!$A:$B,MATCH(MonsterTable!$B$1,MonsterTable!$A$1:$B$1,0),0))),OR(ISBLANK(BI629),ISBLANK(BJ629))),#N/A,
IFERROR(VLOOKUP(BG629,MonsterTable!$A:$B,MATCH(MonsterTable!$B$1,MonsterTable!$A$1:$B$1,0),0),
IF(OR(NOT(ISBLANK(BI629)),ISBLANK(BJ629)),#N/A,
IF(BG629="empty","empty",
VLOOKUP(BG629,MonsterGroupTable!$A:$A,1,0)))))))</f>
        <v/>
      </c>
      <c r="BO629" s="2" t="str">
        <f>IF(AND(ISBLANK(BN629),OR(NOT(ISBLANK(BP629)),NOT(ISBLANK(BQ629)))),#N/A,
IF(ISBLANK(BN629),"",
IF(AND(NOT(ISERROR(VLOOKUP(BN629,MonsterTable!$A:$B,MATCH(MonsterTable!$B$1,MonsterTable!$A$1:$B$1,0),0))),OR(ISBLANK(BP629),ISBLANK(BQ629))),#N/A,
IFERROR(VLOOKUP(BN629,MonsterTable!$A:$B,MATCH(MonsterTable!$B$1,MonsterTable!$A$1:$B$1,0),0),
IF(OR(NOT(ISBLANK(BP629)),ISBLANK(BQ629)),#N/A,
IF(BN629="empty","empty",
VLOOKUP(BN629,MonsterGroupTable!$A:$A,1,0)))))))</f>
        <v/>
      </c>
      <c r="BV629" s="2" t="str">
        <f>IF(AND(ISBLANK(BU629),OR(NOT(ISBLANK(BW629)),NOT(ISBLANK(BX629)))),#N/A,
IF(ISBLANK(BU629),"",
IF(AND(NOT(ISERROR(VLOOKUP(BU629,MonsterTable!$A:$B,MATCH(MonsterTable!$B$1,MonsterTable!$A$1:$B$1,0),0))),OR(ISBLANK(BW629),ISBLANK(BX629))),#N/A,
IFERROR(VLOOKUP(BU629,MonsterTable!$A:$B,MATCH(MonsterTable!$B$1,MonsterTable!$A$1:$B$1,0),0),
IF(OR(NOT(ISBLANK(BW629)),ISBLANK(BX629)),#N/A,
IF(BU629="empty","empty",
VLOOKUP(BU629,MonsterGroupTable!$A:$A,1,0)))))))</f>
        <v/>
      </c>
      <c r="CC629" s="2" t="str">
        <f>IF(AND(ISBLANK(CB629),OR(NOT(ISBLANK(CD629)),NOT(ISBLANK(CE629)))),#N/A,
IF(ISBLANK(CB629),"",
IF(AND(NOT(ISERROR(VLOOKUP(CB629,MonsterTable!$A:$B,MATCH(MonsterTable!$B$1,MonsterTable!$A$1:$B$1,0),0))),OR(ISBLANK(CD629),ISBLANK(CE629))),#N/A,
IFERROR(VLOOKUP(CB629,MonsterTable!$A:$B,MATCH(MonsterTable!$B$1,MonsterTable!$A$1:$B$1,0),0),
IF(OR(NOT(ISBLANK(CD629)),ISBLANK(CE629)),#N/A,
IF(CB629="empty","empty",
VLOOKUP(CB629,MonsterGroupTable!$A:$A,1,0)))))))</f>
        <v/>
      </c>
      <c r="CJ629" s="2" t="str">
        <f>IF(AND(ISBLANK(CI629),OR(NOT(ISBLANK(CK629)),NOT(ISBLANK(CL629)))),#N/A,
IF(ISBLANK(CI629),"",
IF(AND(NOT(ISERROR(VLOOKUP(CI629,MonsterTable!$A:$B,MATCH(MonsterTable!$B$1,MonsterTable!$A$1:$B$1,0),0))),OR(ISBLANK(CK629),ISBLANK(CL629))),#N/A,
IFERROR(VLOOKUP(CI629,MonsterTable!$A:$B,MATCH(MonsterTable!$B$1,MonsterTable!$A$1:$B$1,0),0),
IF(OR(NOT(ISBLANK(CK629)),ISBLANK(CL629)),#N/A,
IF(CI629="empty","empty",
VLOOKUP(CI629,MonsterGroupTable!$A:$A,1,0)))))))</f>
        <v/>
      </c>
    </row>
    <row r="630" spans="1:88">
      <c r="A630">
        <v>10629</v>
      </c>
      <c r="B630">
        <f t="shared" si="18"/>
        <v>1.1000000000000001</v>
      </c>
      <c r="C630">
        <f t="shared" si="18"/>
        <v>1.1000000000000001</v>
      </c>
      <c r="F630">
        <v>2700</v>
      </c>
      <c r="G630">
        <v>94821</v>
      </c>
      <c r="H630">
        <v>0</v>
      </c>
      <c r="I630">
        <v>0</v>
      </c>
      <c r="J630">
        <v>0</v>
      </c>
      <c r="K630" t="s">
        <v>28</v>
      </c>
      <c r="L630" t="s">
        <v>245</v>
      </c>
      <c r="M630" t="s">
        <v>79</v>
      </c>
      <c r="N630" t="s">
        <v>80</v>
      </c>
      <c r="O630">
        <v>0</v>
      </c>
      <c r="P630">
        <v>-4.75</v>
      </c>
      <c r="Q630">
        <v>-3.5</v>
      </c>
      <c r="R630">
        <v>4.75</v>
      </c>
      <c r="S630">
        <v>3</v>
      </c>
      <c r="T630">
        <v>-13.5</v>
      </c>
      <c r="U630">
        <v>2.5499999999999998</v>
      </c>
      <c r="V630">
        <v>-6.75</v>
      </c>
      <c r="W630" t="str">
        <f t="shared" si="19"/>
        <v>g103,5</v>
      </c>
      <c r="X630" s="1" t="s">
        <v>281</v>
      </c>
      <c r="Y630" s="2" t="str">
        <f>IF(AND(ISBLANK(X630),OR(NOT(ISBLANK(Z630)),NOT(ISBLANK(AA630)))),#N/A,
IF(ISBLANK(X630),"",
IF(AND(NOT(ISERROR(VLOOKUP(X630,MonsterTable!$A:$B,MATCH(MonsterTable!$B$1,MonsterTable!$A$1:$B$1,0),0))),OR(ISBLANK(Z630),ISBLANK(AA630))),#N/A,
IFERROR(VLOOKUP(X630,MonsterTable!$A:$B,MATCH(MonsterTable!$B$1,MonsterTable!$A$1:$B$1,0),0),
IF(OR(NOT(ISBLANK(Z630)),ISBLANK(AA630)),#N/A,
IF(X630="empty","empty",
VLOOKUP(X630,MonsterGroupTable!$A:$A,1,0)))))))</f>
        <v>g103</v>
      </c>
      <c r="AA630">
        <v>5</v>
      </c>
      <c r="AF630" s="2" t="str">
        <f>IF(AND(ISBLANK(AE630),OR(NOT(ISBLANK(AG630)),NOT(ISBLANK(AH630)))),#N/A,
IF(ISBLANK(AE630),"",
IF(AND(NOT(ISERROR(VLOOKUP(AE630,MonsterTable!$A:$B,MATCH(MonsterTable!$B$1,MonsterTable!$A$1:$B$1,0),0))),OR(ISBLANK(AG630),ISBLANK(AH630))),#N/A,
IFERROR(VLOOKUP(AE630,MonsterTable!$A:$B,MATCH(MonsterTable!$B$1,MonsterTable!$A$1:$B$1,0),0),
IF(OR(NOT(ISBLANK(AG630)),ISBLANK(AH630)),#N/A,
IF(AE630="empty","empty",
VLOOKUP(AE630,MonsterGroupTable!$A:$A,1,0)))))))</f>
        <v/>
      </c>
      <c r="AM630" s="2" t="str">
        <f>IF(AND(ISBLANK(AL630),OR(NOT(ISBLANK(AN630)),NOT(ISBLANK(AO630)))),#N/A,
IF(ISBLANK(AL630),"",
IF(AND(NOT(ISERROR(VLOOKUP(AL630,MonsterTable!$A:$B,MATCH(MonsterTable!$B$1,MonsterTable!$A$1:$B$1,0),0))),OR(ISBLANK(AN630),ISBLANK(AO630))),#N/A,
IFERROR(VLOOKUP(AL630,MonsterTable!$A:$B,MATCH(MonsterTable!$B$1,MonsterTable!$A$1:$B$1,0),0),
IF(OR(NOT(ISBLANK(AN630)),ISBLANK(AO630)),#N/A,
IF(AL630="empty","empty",
VLOOKUP(AL630,MonsterGroupTable!$A:$A,1,0)))))))</f>
        <v/>
      </c>
      <c r="AT630" s="2" t="str">
        <f>IF(AND(ISBLANK(AS630),OR(NOT(ISBLANK(AU630)),NOT(ISBLANK(AV630)))),#N/A,
IF(ISBLANK(AS630),"",
IF(AND(NOT(ISERROR(VLOOKUP(AS630,MonsterTable!$A:$B,MATCH(MonsterTable!$B$1,MonsterTable!$A$1:$B$1,0),0))),OR(ISBLANK(AU630),ISBLANK(AV630))),#N/A,
IFERROR(VLOOKUP(AS630,MonsterTable!$A:$B,MATCH(MonsterTable!$B$1,MonsterTable!$A$1:$B$1,0),0),
IF(OR(NOT(ISBLANK(AU630)),ISBLANK(AV630)),#N/A,
IF(AS630="empty","empty",
VLOOKUP(AS630,MonsterGroupTable!$A:$A,1,0)))))))</f>
        <v/>
      </c>
      <c r="BA630" s="2" t="str">
        <f>IF(AND(ISBLANK(AZ630),OR(NOT(ISBLANK(BB630)),NOT(ISBLANK(BC630)))),#N/A,
IF(ISBLANK(AZ630),"",
IF(AND(NOT(ISERROR(VLOOKUP(AZ630,MonsterTable!$A:$B,MATCH(MonsterTable!$B$1,MonsterTable!$A$1:$B$1,0),0))),OR(ISBLANK(BB630),ISBLANK(BC630))),#N/A,
IFERROR(VLOOKUP(AZ630,MonsterTable!$A:$B,MATCH(MonsterTable!$B$1,MonsterTable!$A$1:$B$1,0),0),
IF(OR(NOT(ISBLANK(BB630)),ISBLANK(BC630)),#N/A,
IF(AZ630="empty","empty",
VLOOKUP(AZ630,MonsterGroupTable!$A:$A,1,0)))))))</f>
        <v/>
      </c>
      <c r="BH630" s="2" t="str">
        <f>IF(AND(ISBLANK(BG630),OR(NOT(ISBLANK(BI630)),NOT(ISBLANK(BJ630)))),#N/A,
IF(ISBLANK(BG630),"",
IF(AND(NOT(ISERROR(VLOOKUP(BG630,MonsterTable!$A:$B,MATCH(MonsterTable!$B$1,MonsterTable!$A$1:$B$1,0),0))),OR(ISBLANK(BI630),ISBLANK(BJ630))),#N/A,
IFERROR(VLOOKUP(BG630,MonsterTable!$A:$B,MATCH(MonsterTable!$B$1,MonsterTable!$A$1:$B$1,0),0),
IF(OR(NOT(ISBLANK(BI630)),ISBLANK(BJ630)),#N/A,
IF(BG630="empty","empty",
VLOOKUP(BG630,MonsterGroupTable!$A:$A,1,0)))))))</f>
        <v/>
      </c>
      <c r="BO630" s="2" t="str">
        <f>IF(AND(ISBLANK(BN630),OR(NOT(ISBLANK(BP630)),NOT(ISBLANK(BQ630)))),#N/A,
IF(ISBLANK(BN630),"",
IF(AND(NOT(ISERROR(VLOOKUP(BN630,MonsterTable!$A:$B,MATCH(MonsterTable!$B$1,MonsterTable!$A$1:$B$1,0),0))),OR(ISBLANK(BP630),ISBLANK(BQ630))),#N/A,
IFERROR(VLOOKUP(BN630,MonsterTable!$A:$B,MATCH(MonsterTable!$B$1,MonsterTable!$A$1:$B$1,0),0),
IF(OR(NOT(ISBLANK(BP630)),ISBLANK(BQ630)),#N/A,
IF(BN630="empty","empty",
VLOOKUP(BN630,MonsterGroupTable!$A:$A,1,0)))))))</f>
        <v/>
      </c>
      <c r="BV630" s="2" t="str">
        <f>IF(AND(ISBLANK(BU630),OR(NOT(ISBLANK(BW630)),NOT(ISBLANK(BX630)))),#N/A,
IF(ISBLANK(BU630),"",
IF(AND(NOT(ISERROR(VLOOKUP(BU630,MonsterTable!$A:$B,MATCH(MonsterTable!$B$1,MonsterTable!$A$1:$B$1,0),0))),OR(ISBLANK(BW630),ISBLANK(BX630))),#N/A,
IFERROR(VLOOKUP(BU630,MonsterTable!$A:$B,MATCH(MonsterTable!$B$1,MonsterTable!$A$1:$B$1,0),0),
IF(OR(NOT(ISBLANK(BW630)),ISBLANK(BX630)),#N/A,
IF(BU630="empty","empty",
VLOOKUP(BU630,MonsterGroupTable!$A:$A,1,0)))))))</f>
        <v/>
      </c>
      <c r="CC630" s="2" t="str">
        <f>IF(AND(ISBLANK(CB630),OR(NOT(ISBLANK(CD630)),NOT(ISBLANK(CE630)))),#N/A,
IF(ISBLANK(CB630),"",
IF(AND(NOT(ISERROR(VLOOKUP(CB630,MonsterTable!$A:$B,MATCH(MonsterTable!$B$1,MonsterTable!$A$1:$B$1,0),0))),OR(ISBLANK(CD630),ISBLANK(CE630))),#N/A,
IFERROR(VLOOKUP(CB630,MonsterTable!$A:$B,MATCH(MonsterTable!$B$1,MonsterTable!$A$1:$B$1,0),0),
IF(OR(NOT(ISBLANK(CD630)),ISBLANK(CE630)),#N/A,
IF(CB630="empty","empty",
VLOOKUP(CB630,MonsterGroupTable!$A:$A,1,0)))))))</f>
        <v/>
      </c>
      <c r="CJ630" s="2" t="str">
        <f>IF(AND(ISBLANK(CI630),OR(NOT(ISBLANK(CK630)),NOT(ISBLANK(CL630)))),#N/A,
IF(ISBLANK(CI630),"",
IF(AND(NOT(ISERROR(VLOOKUP(CI630,MonsterTable!$A:$B,MATCH(MonsterTable!$B$1,MonsterTable!$A$1:$B$1,0),0))),OR(ISBLANK(CK630),ISBLANK(CL630))),#N/A,
IFERROR(VLOOKUP(CI630,MonsterTable!$A:$B,MATCH(MonsterTable!$B$1,MonsterTable!$A$1:$B$1,0),0),
IF(OR(NOT(ISBLANK(CK630)),ISBLANK(CL630)),#N/A,
IF(CI630="empty","empty",
VLOOKUP(CI630,MonsterGroupTable!$A:$A,1,0)))))))</f>
        <v/>
      </c>
    </row>
    <row r="631" spans="1:88">
      <c r="A631">
        <v>10630</v>
      </c>
      <c r="B631">
        <f t="shared" si="18"/>
        <v>1.2</v>
      </c>
      <c r="C631">
        <f t="shared" si="18"/>
        <v>1.1000000000000001</v>
      </c>
      <c r="F631">
        <v>2700</v>
      </c>
      <c r="G631">
        <v>95226</v>
      </c>
      <c r="H631">
        <v>0</v>
      </c>
      <c r="I631">
        <v>0</v>
      </c>
      <c r="J631">
        <v>0</v>
      </c>
      <c r="K631" t="s">
        <v>28</v>
      </c>
      <c r="L631" t="s">
        <v>245</v>
      </c>
      <c r="M631" t="s">
        <v>79</v>
      </c>
      <c r="N631" t="s">
        <v>80</v>
      </c>
      <c r="O631">
        <v>0</v>
      </c>
      <c r="P631">
        <v>-4.75</v>
      </c>
      <c r="Q631">
        <v>-3.5</v>
      </c>
      <c r="R631">
        <v>4.75</v>
      </c>
      <c r="S631">
        <v>3</v>
      </c>
      <c r="T631">
        <v>-13.5</v>
      </c>
      <c r="U631">
        <v>2.5499999999999998</v>
      </c>
      <c r="V631">
        <v>-6.75</v>
      </c>
      <c r="W631" t="str">
        <f t="shared" si="19"/>
        <v>g103,5</v>
      </c>
      <c r="X631" s="1" t="s">
        <v>281</v>
      </c>
      <c r="Y631" s="2" t="str">
        <f>IF(AND(ISBLANK(X631),OR(NOT(ISBLANK(Z631)),NOT(ISBLANK(AA631)))),#N/A,
IF(ISBLANK(X631),"",
IF(AND(NOT(ISERROR(VLOOKUP(X631,MonsterTable!$A:$B,MATCH(MonsterTable!$B$1,MonsterTable!$A$1:$B$1,0),0))),OR(ISBLANK(Z631),ISBLANK(AA631))),#N/A,
IFERROR(VLOOKUP(X631,MonsterTable!$A:$B,MATCH(MonsterTable!$B$1,MonsterTable!$A$1:$B$1,0),0),
IF(OR(NOT(ISBLANK(Z631)),ISBLANK(AA631)),#N/A,
IF(X631="empty","empty",
VLOOKUP(X631,MonsterGroupTable!$A:$A,1,0)))))))</f>
        <v>g103</v>
      </c>
      <c r="AA631">
        <v>5</v>
      </c>
      <c r="AF631" s="2" t="str">
        <f>IF(AND(ISBLANK(AE631),OR(NOT(ISBLANK(AG631)),NOT(ISBLANK(AH631)))),#N/A,
IF(ISBLANK(AE631),"",
IF(AND(NOT(ISERROR(VLOOKUP(AE631,MonsterTable!$A:$B,MATCH(MonsterTable!$B$1,MonsterTable!$A$1:$B$1,0),0))),OR(ISBLANK(AG631),ISBLANK(AH631))),#N/A,
IFERROR(VLOOKUP(AE631,MonsterTable!$A:$B,MATCH(MonsterTable!$B$1,MonsterTable!$A$1:$B$1,0),0),
IF(OR(NOT(ISBLANK(AG631)),ISBLANK(AH631)),#N/A,
IF(AE631="empty","empty",
VLOOKUP(AE631,MonsterGroupTable!$A:$A,1,0)))))))</f>
        <v/>
      </c>
      <c r="AM631" s="2" t="str">
        <f>IF(AND(ISBLANK(AL631),OR(NOT(ISBLANK(AN631)),NOT(ISBLANK(AO631)))),#N/A,
IF(ISBLANK(AL631),"",
IF(AND(NOT(ISERROR(VLOOKUP(AL631,MonsterTable!$A:$B,MATCH(MonsterTable!$B$1,MonsterTable!$A$1:$B$1,0),0))),OR(ISBLANK(AN631),ISBLANK(AO631))),#N/A,
IFERROR(VLOOKUP(AL631,MonsterTable!$A:$B,MATCH(MonsterTable!$B$1,MonsterTable!$A$1:$B$1,0),0),
IF(OR(NOT(ISBLANK(AN631)),ISBLANK(AO631)),#N/A,
IF(AL631="empty","empty",
VLOOKUP(AL631,MonsterGroupTable!$A:$A,1,0)))))))</f>
        <v/>
      </c>
      <c r="AT631" s="2" t="str">
        <f>IF(AND(ISBLANK(AS631),OR(NOT(ISBLANK(AU631)),NOT(ISBLANK(AV631)))),#N/A,
IF(ISBLANK(AS631),"",
IF(AND(NOT(ISERROR(VLOOKUP(AS631,MonsterTable!$A:$B,MATCH(MonsterTable!$B$1,MonsterTable!$A$1:$B$1,0),0))),OR(ISBLANK(AU631),ISBLANK(AV631))),#N/A,
IFERROR(VLOOKUP(AS631,MonsterTable!$A:$B,MATCH(MonsterTable!$B$1,MonsterTable!$A$1:$B$1,0),0),
IF(OR(NOT(ISBLANK(AU631)),ISBLANK(AV631)),#N/A,
IF(AS631="empty","empty",
VLOOKUP(AS631,MonsterGroupTable!$A:$A,1,0)))))))</f>
        <v/>
      </c>
      <c r="BA631" s="2" t="str">
        <f>IF(AND(ISBLANK(AZ631),OR(NOT(ISBLANK(BB631)),NOT(ISBLANK(BC631)))),#N/A,
IF(ISBLANK(AZ631),"",
IF(AND(NOT(ISERROR(VLOOKUP(AZ631,MonsterTable!$A:$B,MATCH(MonsterTable!$B$1,MonsterTable!$A$1:$B$1,0),0))),OR(ISBLANK(BB631),ISBLANK(BC631))),#N/A,
IFERROR(VLOOKUP(AZ631,MonsterTable!$A:$B,MATCH(MonsterTable!$B$1,MonsterTable!$A$1:$B$1,0),0),
IF(OR(NOT(ISBLANK(BB631)),ISBLANK(BC631)),#N/A,
IF(AZ631="empty","empty",
VLOOKUP(AZ631,MonsterGroupTable!$A:$A,1,0)))))))</f>
        <v/>
      </c>
      <c r="BH631" s="2" t="str">
        <f>IF(AND(ISBLANK(BG631),OR(NOT(ISBLANK(BI631)),NOT(ISBLANK(BJ631)))),#N/A,
IF(ISBLANK(BG631),"",
IF(AND(NOT(ISERROR(VLOOKUP(BG631,MonsterTable!$A:$B,MATCH(MonsterTable!$B$1,MonsterTable!$A$1:$B$1,0),0))),OR(ISBLANK(BI631),ISBLANK(BJ631))),#N/A,
IFERROR(VLOOKUP(BG631,MonsterTable!$A:$B,MATCH(MonsterTable!$B$1,MonsterTable!$A$1:$B$1,0),0),
IF(OR(NOT(ISBLANK(BI631)),ISBLANK(BJ631)),#N/A,
IF(BG631="empty","empty",
VLOOKUP(BG631,MonsterGroupTable!$A:$A,1,0)))))))</f>
        <v/>
      </c>
      <c r="BO631" s="2" t="str">
        <f>IF(AND(ISBLANK(BN631),OR(NOT(ISBLANK(BP631)),NOT(ISBLANK(BQ631)))),#N/A,
IF(ISBLANK(BN631),"",
IF(AND(NOT(ISERROR(VLOOKUP(BN631,MonsterTable!$A:$B,MATCH(MonsterTable!$B$1,MonsterTable!$A$1:$B$1,0),0))),OR(ISBLANK(BP631),ISBLANK(BQ631))),#N/A,
IFERROR(VLOOKUP(BN631,MonsterTable!$A:$B,MATCH(MonsterTable!$B$1,MonsterTable!$A$1:$B$1,0),0),
IF(OR(NOT(ISBLANK(BP631)),ISBLANK(BQ631)),#N/A,
IF(BN631="empty","empty",
VLOOKUP(BN631,MonsterGroupTable!$A:$A,1,0)))))))</f>
        <v/>
      </c>
      <c r="BV631" s="2" t="str">
        <f>IF(AND(ISBLANK(BU631),OR(NOT(ISBLANK(BW631)),NOT(ISBLANK(BX631)))),#N/A,
IF(ISBLANK(BU631),"",
IF(AND(NOT(ISERROR(VLOOKUP(BU631,MonsterTable!$A:$B,MATCH(MonsterTable!$B$1,MonsterTable!$A$1:$B$1,0),0))),OR(ISBLANK(BW631),ISBLANK(BX631))),#N/A,
IFERROR(VLOOKUP(BU631,MonsterTable!$A:$B,MATCH(MonsterTable!$B$1,MonsterTable!$A$1:$B$1,0),0),
IF(OR(NOT(ISBLANK(BW631)),ISBLANK(BX631)),#N/A,
IF(BU631="empty","empty",
VLOOKUP(BU631,MonsterGroupTable!$A:$A,1,0)))))))</f>
        <v/>
      </c>
      <c r="CC631" s="2" t="str">
        <f>IF(AND(ISBLANK(CB631),OR(NOT(ISBLANK(CD631)),NOT(ISBLANK(CE631)))),#N/A,
IF(ISBLANK(CB631),"",
IF(AND(NOT(ISERROR(VLOOKUP(CB631,MonsterTable!$A:$B,MATCH(MonsterTable!$B$1,MonsterTable!$A$1:$B$1,0),0))),OR(ISBLANK(CD631),ISBLANK(CE631))),#N/A,
IFERROR(VLOOKUP(CB631,MonsterTable!$A:$B,MATCH(MonsterTable!$B$1,MonsterTable!$A$1:$B$1,0),0),
IF(OR(NOT(ISBLANK(CD631)),ISBLANK(CE631)),#N/A,
IF(CB631="empty","empty",
VLOOKUP(CB631,MonsterGroupTable!$A:$A,1,0)))))))</f>
        <v/>
      </c>
      <c r="CJ631" s="2" t="str">
        <f>IF(AND(ISBLANK(CI631),OR(NOT(ISBLANK(CK631)),NOT(ISBLANK(CL631)))),#N/A,
IF(ISBLANK(CI631),"",
IF(AND(NOT(ISERROR(VLOOKUP(CI631,MonsterTable!$A:$B,MATCH(MonsterTable!$B$1,MonsterTable!$A$1:$B$1,0),0))),OR(ISBLANK(CK631),ISBLANK(CL631))),#N/A,
IFERROR(VLOOKUP(CI631,MonsterTable!$A:$B,MATCH(MonsterTable!$B$1,MonsterTable!$A$1:$B$1,0),0),
IF(OR(NOT(ISBLANK(CK631)),ISBLANK(CL631)),#N/A,
IF(CI631="empty","empty",
VLOOKUP(CI631,MonsterGroupTable!$A:$A,1,0)))))))</f>
        <v/>
      </c>
    </row>
    <row r="632" spans="1:88">
      <c r="A632">
        <v>10631</v>
      </c>
      <c r="B632">
        <f t="shared" si="18"/>
        <v>1.1000000000000001</v>
      </c>
      <c r="C632">
        <f t="shared" si="18"/>
        <v>1.1000000000000001</v>
      </c>
      <c r="F632">
        <v>2700</v>
      </c>
      <c r="G632">
        <v>95631</v>
      </c>
      <c r="H632">
        <v>0</v>
      </c>
      <c r="I632">
        <v>0</v>
      </c>
      <c r="J632">
        <v>0</v>
      </c>
      <c r="K632" t="s">
        <v>28</v>
      </c>
      <c r="L632" t="s">
        <v>247</v>
      </c>
      <c r="M632" t="s">
        <v>79</v>
      </c>
      <c r="N632" t="s">
        <v>80</v>
      </c>
      <c r="O632">
        <v>0</v>
      </c>
      <c r="P632">
        <v>-4.75</v>
      </c>
      <c r="Q632">
        <v>-3.5</v>
      </c>
      <c r="R632">
        <v>4.75</v>
      </c>
      <c r="S632">
        <v>3</v>
      </c>
      <c r="T632">
        <v>-13.5</v>
      </c>
      <c r="U632">
        <v>2.5499999999999998</v>
      </c>
      <c r="V632">
        <v>-6.75</v>
      </c>
      <c r="W632" t="str">
        <f t="shared" si="19"/>
        <v>g104,5</v>
      </c>
      <c r="X632" s="1" t="s">
        <v>282</v>
      </c>
      <c r="Y632" s="2" t="str">
        <f>IF(AND(ISBLANK(X632),OR(NOT(ISBLANK(Z632)),NOT(ISBLANK(AA632)))),#N/A,
IF(ISBLANK(X632),"",
IF(AND(NOT(ISERROR(VLOOKUP(X632,MonsterTable!$A:$B,MATCH(MonsterTable!$B$1,MonsterTable!$A$1:$B$1,0),0))),OR(ISBLANK(Z632),ISBLANK(AA632))),#N/A,
IFERROR(VLOOKUP(X632,MonsterTable!$A:$B,MATCH(MonsterTable!$B$1,MonsterTable!$A$1:$B$1,0),0),
IF(OR(NOT(ISBLANK(Z632)),ISBLANK(AA632)),#N/A,
IF(X632="empty","empty",
VLOOKUP(X632,MonsterGroupTable!$A:$A,1,0)))))))</f>
        <v>g104</v>
      </c>
      <c r="AA632">
        <v>5</v>
      </c>
      <c r="AF632" s="2" t="str">
        <f>IF(AND(ISBLANK(AE632),OR(NOT(ISBLANK(AG632)),NOT(ISBLANK(AH632)))),#N/A,
IF(ISBLANK(AE632),"",
IF(AND(NOT(ISERROR(VLOOKUP(AE632,MonsterTable!$A:$B,MATCH(MonsterTable!$B$1,MonsterTable!$A$1:$B$1,0),0))),OR(ISBLANK(AG632),ISBLANK(AH632))),#N/A,
IFERROR(VLOOKUP(AE632,MonsterTable!$A:$B,MATCH(MonsterTable!$B$1,MonsterTable!$A$1:$B$1,0),0),
IF(OR(NOT(ISBLANK(AG632)),ISBLANK(AH632)),#N/A,
IF(AE632="empty","empty",
VLOOKUP(AE632,MonsterGroupTable!$A:$A,1,0)))))))</f>
        <v/>
      </c>
      <c r="AM632" s="2" t="str">
        <f>IF(AND(ISBLANK(AL632),OR(NOT(ISBLANK(AN632)),NOT(ISBLANK(AO632)))),#N/A,
IF(ISBLANK(AL632),"",
IF(AND(NOT(ISERROR(VLOOKUP(AL632,MonsterTable!$A:$B,MATCH(MonsterTable!$B$1,MonsterTable!$A$1:$B$1,0),0))),OR(ISBLANK(AN632),ISBLANK(AO632))),#N/A,
IFERROR(VLOOKUP(AL632,MonsterTable!$A:$B,MATCH(MonsterTable!$B$1,MonsterTable!$A$1:$B$1,0),0),
IF(OR(NOT(ISBLANK(AN632)),ISBLANK(AO632)),#N/A,
IF(AL632="empty","empty",
VLOOKUP(AL632,MonsterGroupTable!$A:$A,1,0)))))))</f>
        <v/>
      </c>
      <c r="AT632" s="2" t="str">
        <f>IF(AND(ISBLANK(AS632),OR(NOT(ISBLANK(AU632)),NOT(ISBLANK(AV632)))),#N/A,
IF(ISBLANK(AS632),"",
IF(AND(NOT(ISERROR(VLOOKUP(AS632,MonsterTable!$A:$B,MATCH(MonsterTable!$B$1,MonsterTable!$A$1:$B$1,0),0))),OR(ISBLANK(AU632),ISBLANK(AV632))),#N/A,
IFERROR(VLOOKUP(AS632,MonsterTable!$A:$B,MATCH(MonsterTable!$B$1,MonsterTable!$A$1:$B$1,0),0),
IF(OR(NOT(ISBLANK(AU632)),ISBLANK(AV632)),#N/A,
IF(AS632="empty","empty",
VLOOKUP(AS632,MonsterGroupTable!$A:$A,1,0)))))))</f>
        <v/>
      </c>
      <c r="BA632" s="2" t="str">
        <f>IF(AND(ISBLANK(AZ632),OR(NOT(ISBLANK(BB632)),NOT(ISBLANK(BC632)))),#N/A,
IF(ISBLANK(AZ632),"",
IF(AND(NOT(ISERROR(VLOOKUP(AZ632,MonsterTable!$A:$B,MATCH(MonsterTable!$B$1,MonsterTable!$A$1:$B$1,0),0))),OR(ISBLANK(BB632),ISBLANK(BC632))),#N/A,
IFERROR(VLOOKUP(AZ632,MonsterTable!$A:$B,MATCH(MonsterTable!$B$1,MonsterTable!$A$1:$B$1,0),0),
IF(OR(NOT(ISBLANK(BB632)),ISBLANK(BC632)),#N/A,
IF(AZ632="empty","empty",
VLOOKUP(AZ632,MonsterGroupTable!$A:$A,1,0)))))))</f>
        <v/>
      </c>
      <c r="BH632" s="2" t="str">
        <f>IF(AND(ISBLANK(BG632),OR(NOT(ISBLANK(BI632)),NOT(ISBLANK(BJ632)))),#N/A,
IF(ISBLANK(BG632),"",
IF(AND(NOT(ISERROR(VLOOKUP(BG632,MonsterTable!$A:$B,MATCH(MonsterTable!$B$1,MonsterTable!$A$1:$B$1,0),0))),OR(ISBLANK(BI632),ISBLANK(BJ632))),#N/A,
IFERROR(VLOOKUP(BG632,MonsterTable!$A:$B,MATCH(MonsterTable!$B$1,MonsterTable!$A$1:$B$1,0),0),
IF(OR(NOT(ISBLANK(BI632)),ISBLANK(BJ632)),#N/A,
IF(BG632="empty","empty",
VLOOKUP(BG632,MonsterGroupTable!$A:$A,1,0)))))))</f>
        <v/>
      </c>
      <c r="BO632" s="2" t="str">
        <f>IF(AND(ISBLANK(BN632),OR(NOT(ISBLANK(BP632)),NOT(ISBLANK(BQ632)))),#N/A,
IF(ISBLANK(BN632),"",
IF(AND(NOT(ISERROR(VLOOKUP(BN632,MonsterTable!$A:$B,MATCH(MonsterTable!$B$1,MonsterTable!$A$1:$B$1,0),0))),OR(ISBLANK(BP632),ISBLANK(BQ632))),#N/A,
IFERROR(VLOOKUP(BN632,MonsterTable!$A:$B,MATCH(MonsterTable!$B$1,MonsterTable!$A$1:$B$1,0),0),
IF(OR(NOT(ISBLANK(BP632)),ISBLANK(BQ632)),#N/A,
IF(BN632="empty","empty",
VLOOKUP(BN632,MonsterGroupTable!$A:$A,1,0)))))))</f>
        <v/>
      </c>
      <c r="BV632" s="2" t="str">
        <f>IF(AND(ISBLANK(BU632),OR(NOT(ISBLANK(BW632)),NOT(ISBLANK(BX632)))),#N/A,
IF(ISBLANK(BU632),"",
IF(AND(NOT(ISERROR(VLOOKUP(BU632,MonsterTable!$A:$B,MATCH(MonsterTable!$B$1,MonsterTable!$A$1:$B$1,0),0))),OR(ISBLANK(BW632),ISBLANK(BX632))),#N/A,
IFERROR(VLOOKUP(BU632,MonsterTable!$A:$B,MATCH(MonsterTable!$B$1,MonsterTable!$A$1:$B$1,0),0),
IF(OR(NOT(ISBLANK(BW632)),ISBLANK(BX632)),#N/A,
IF(BU632="empty","empty",
VLOOKUP(BU632,MonsterGroupTable!$A:$A,1,0)))))))</f>
        <v/>
      </c>
      <c r="CC632" s="2" t="str">
        <f>IF(AND(ISBLANK(CB632),OR(NOT(ISBLANK(CD632)),NOT(ISBLANK(CE632)))),#N/A,
IF(ISBLANK(CB632),"",
IF(AND(NOT(ISERROR(VLOOKUP(CB632,MonsterTable!$A:$B,MATCH(MonsterTable!$B$1,MonsterTable!$A$1:$B$1,0),0))),OR(ISBLANK(CD632),ISBLANK(CE632))),#N/A,
IFERROR(VLOOKUP(CB632,MonsterTable!$A:$B,MATCH(MonsterTable!$B$1,MonsterTable!$A$1:$B$1,0),0),
IF(OR(NOT(ISBLANK(CD632)),ISBLANK(CE632)),#N/A,
IF(CB632="empty","empty",
VLOOKUP(CB632,MonsterGroupTable!$A:$A,1,0)))))))</f>
        <v/>
      </c>
      <c r="CJ632" s="2" t="str">
        <f>IF(AND(ISBLANK(CI632),OR(NOT(ISBLANK(CK632)),NOT(ISBLANK(CL632)))),#N/A,
IF(ISBLANK(CI632),"",
IF(AND(NOT(ISERROR(VLOOKUP(CI632,MonsterTable!$A:$B,MATCH(MonsterTable!$B$1,MonsterTable!$A$1:$B$1,0),0))),OR(ISBLANK(CK632),ISBLANK(CL632))),#N/A,
IFERROR(VLOOKUP(CI632,MonsterTable!$A:$B,MATCH(MonsterTable!$B$1,MonsterTable!$A$1:$B$1,0),0),
IF(OR(NOT(ISBLANK(CK632)),ISBLANK(CL632)),#N/A,
IF(CI632="empty","empty",
VLOOKUP(CI632,MonsterGroupTable!$A:$A,1,0)))))))</f>
        <v/>
      </c>
    </row>
    <row r="633" spans="1:88">
      <c r="A633">
        <v>10632</v>
      </c>
      <c r="B633">
        <f t="shared" si="18"/>
        <v>1.1000000000000001</v>
      </c>
      <c r="C633">
        <f t="shared" si="18"/>
        <v>1.1000000000000001</v>
      </c>
      <c r="F633">
        <v>2700</v>
      </c>
      <c r="G633">
        <v>96036</v>
      </c>
      <c r="H633">
        <v>0</v>
      </c>
      <c r="I633">
        <v>0</v>
      </c>
      <c r="J633">
        <v>0</v>
      </c>
      <c r="K633" t="s">
        <v>28</v>
      </c>
      <c r="L633" t="s">
        <v>247</v>
      </c>
      <c r="M633" t="s">
        <v>79</v>
      </c>
      <c r="N633" t="s">
        <v>80</v>
      </c>
      <c r="O633">
        <v>0</v>
      </c>
      <c r="P633">
        <v>-4.75</v>
      </c>
      <c r="Q633">
        <v>-3.5</v>
      </c>
      <c r="R633">
        <v>4.75</v>
      </c>
      <c r="S633">
        <v>3</v>
      </c>
      <c r="T633">
        <v>-13.5</v>
      </c>
      <c r="U633">
        <v>2.5499999999999998</v>
      </c>
      <c r="V633">
        <v>-6.75</v>
      </c>
      <c r="W633" t="str">
        <f t="shared" si="19"/>
        <v>g104,5</v>
      </c>
      <c r="X633" s="1" t="s">
        <v>282</v>
      </c>
      <c r="Y633" s="2" t="str">
        <f>IF(AND(ISBLANK(X633),OR(NOT(ISBLANK(Z633)),NOT(ISBLANK(AA633)))),#N/A,
IF(ISBLANK(X633),"",
IF(AND(NOT(ISERROR(VLOOKUP(X633,MonsterTable!$A:$B,MATCH(MonsterTable!$B$1,MonsterTable!$A$1:$B$1,0),0))),OR(ISBLANK(Z633),ISBLANK(AA633))),#N/A,
IFERROR(VLOOKUP(X633,MonsterTable!$A:$B,MATCH(MonsterTable!$B$1,MonsterTable!$A$1:$B$1,0),0),
IF(OR(NOT(ISBLANK(Z633)),ISBLANK(AA633)),#N/A,
IF(X633="empty","empty",
VLOOKUP(X633,MonsterGroupTable!$A:$A,1,0)))))))</f>
        <v>g104</v>
      </c>
      <c r="AA633">
        <v>5</v>
      </c>
      <c r="AF633" s="2" t="str">
        <f>IF(AND(ISBLANK(AE633),OR(NOT(ISBLANK(AG633)),NOT(ISBLANK(AH633)))),#N/A,
IF(ISBLANK(AE633),"",
IF(AND(NOT(ISERROR(VLOOKUP(AE633,MonsterTable!$A:$B,MATCH(MonsterTable!$B$1,MonsterTable!$A$1:$B$1,0),0))),OR(ISBLANK(AG633),ISBLANK(AH633))),#N/A,
IFERROR(VLOOKUP(AE633,MonsterTable!$A:$B,MATCH(MonsterTable!$B$1,MonsterTable!$A$1:$B$1,0),0),
IF(OR(NOT(ISBLANK(AG633)),ISBLANK(AH633)),#N/A,
IF(AE633="empty","empty",
VLOOKUP(AE633,MonsterGroupTable!$A:$A,1,0)))))))</f>
        <v/>
      </c>
      <c r="AM633" s="2" t="str">
        <f>IF(AND(ISBLANK(AL633),OR(NOT(ISBLANK(AN633)),NOT(ISBLANK(AO633)))),#N/A,
IF(ISBLANK(AL633),"",
IF(AND(NOT(ISERROR(VLOOKUP(AL633,MonsterTable!$A:$B,MATCH(MonsterTable!$B$1,MonsterTable!$A$1:$B$1,0),0))),OR(ISBLANK(AN633),ISBLANK(AO633))),#N/A,
IFERROR(VLOOKUP(AL633,MonsterTable!$A:$B,MATCH(MonsterTable!$B$1,MonsterTable!$A$1:$B$1,0),0),
IF(OR(NOT(ISBLANK(AN633)),ISBLANK(AO633)),#N/A,
IF(AL633="empty","empty",
VLOOKUP(AL633,MonsterGroupTable!$A:$A,1,0)))))))</f>
        <v/>
      </c>
      <c r="AT633" s="2" t="str">
        <f>IF(AND(ISBLANK(AS633),OR(NOT(ISBLANK(AU633)),NOT(ISBLANK(AV633)))),#N/A,
IF(ISBLANK(AS633),"",
IF(AND(NOT(ISERROR(VLOOKUP(AS633,MonsterTable!$A:$B,MATCH(MonsterTable!$B$1,MonsterTable!$A$1:$B$1,0),0))),OR(ISBLANK(AU633),ISBLANK(AV633))),#N/A,
IFERROR(VLOOKUP(AS633,MonsterTable!$A:$B,MATCH(MonsterTable!$B$1,MonsterTable!$A$1:$B$1,0),0),
IF(OR(NOT(ISBLANK(AU633)),ISBLANK(AV633)),#N/A,
IF(AS633="empty","empty",
VLOOKUP(AS633,MonsterGroupTable!$A:$A,1,0)))))))</f>
        <v/>
      </c>
      <c r="BA633" s="2" t="str">
        <f>IF(AND(ISBLANK(AZ633),OR(NOT(ISBLANK(BB633)),NOT(ISBLANK(BC633)))),#N/A,
IF(ISBLANK(AZ633),"",
IF(AND(NOT(ISERROR(VLOOKUP(AZ633,MonsterTable!$A:$B,MATCH(MonsterTable!$B$1,MonsterTable!$A$1:$B$1,0),0))),OR(ISBLANK(BB633),ISBLANK(BC633))),#N/A,
IFERROR(VLOOKUP(AZ633,MonsterTable!$A:$B,MATCH(MonsterTable!$B$1,MonsterTable!$A$1:$B$1,0),0),
IF(OR(NOT(ISBLANK(BB633)),ISBLANK(BC633)),#N/A,
IF(AZ633="empty","empty",
VLOOKUP(AZ633,MonsterGroupTable!$A:$A,1,0)))))))</f>
        <v/>
      </c>
      <c r="BH633" s="2" t="str">
        <f>IF(AND(ISBLANK(BG633),OR(NOT(ISBLANK(BI633)),NOT(ISBLANK(BJ633)))),#N/A,
IF(ISBLANK(BG633),"",
IF(AND(NOT(ISERROR(VLOOKUP(BG633,MonsterTable!$A:$B,MATCH(MonsterTable!$B$1,MonsterTable!$A$1:$B$1,0),0))),OR(ISBLANK(BI633),ISBLANK(BJ633))),#N/A,
IFERROR(VLOOKUP(BG633,MonsterTable!$A:$B,MATCH(MonsterTable!$B$1,MonsterTable!$A$1:$B$1,0),0),
IF(OR(NOT(ISBLANK(BI633)),ISBLANK(BJ633)),#N/A,
IF(BG633="empty","empty",
VLOOKUP(BG633,MonsterGroupTable!$A:$A,1,0)))))))</f>
        <v/>
      </c>
      <c r="BO633" s="2" t="str">
        <f>IF(AND(ISBLANK(BN633),OR(NOT(ISBLANK(BP633)),NOT(ISBLANK(BQ633)))),#N/A,
IF(ISBLANK(BN633),"",
IF(AND(NOT(ISERROR(VLOOKUP(BN633,MonsterTable!$A:$B,MATCH(MonsterTable!$B$1,MonsterTable!$A$1:$B$1,0),0))),OR(ISBLANK(BP633),ISBLANK(BQ633))),#N/A,
IFERROR(VLOOKUP(BN633,MonsterTable!$A:$B,MATCH(MonsterTable!$B$1,MonsterTable!$A$1:$B$1,0),0),
IF(OR(NOT(ISBLANK(BP633)),ISBLANK(BQ633)),#N/A,
IF(BN633="empty","empty",
VLOOKUP(BN633,MonsterGroupTable!$A:$A,1,0)))))))</f>
        <v/>
      </c>
      <c r="BV633" s="2" t="str">
        <f>IF(AND(ISBLANK(BU633),OR(NOT(ISBLANK(BW633)),NOT(ISBLANK(BX633)))),#N/A,
IF(ISBLANK(BU633),"",
IF(AND(NOT(ISERROR(VLOOKUP(BU633,MonsterTable!$A:$B,MATCH(MonsterTable!$B$1,MonsterTable!$A$1:$B$1,0),0))),OR(ISBLANK(BW633),ISBLANK(BX633))),#N/A,
IFERROR(VLOOKUP(BU633,MonsterTable!$A:$B,MATCH(MonsterTable!$B$1,MonsterTable!$A$1:$B$1,0),0),
IF(OR(NOT(ISBLANK(BW633)),ISBLANK(BX633)),#N/A,
IF(BU633="empty","empty",
VLOOKUP(BU633,MonsterGroupTable!$A:$A,1,0)))))))</f>
        <v/>
      </c>
      <c r="CC633" s="2" t="str">
        <f>IF(AND(ISBLANK(CB633),OR(NOT(ISBLANK(CD633)),NOT(ISBLANK(CE633)))),#N/A,
IF(ISBLANK(CB633),"",
IF(AND(NOT(ISERROR(VLOOKUP(CB633,MonsterTable!$A:$B,MATCH(MonsterTable!$B$1,MonsterTable!$A$1:$B$1,0),0))),OR(ISBLANK(CD633),ISBLANK(CE633))),#N/A,
IFERROR(VLOOKUP(CB633,MonsterTable!$A:$B,MATCH(MonsterTable!$B$1,MonsterTable!$A$1:$B$1,0),0),
IF(OR(NOT(ISBLANK(CD633)),ISBLANK(CE633)),#N/A,
IF(CB633="empty","empty",
VLOOKUP(CB633,MonsterGroupTable!$A:$A,1,0)))))))</f>
        <v/>
      </c>
      <c r="CJ633" s="2" t="str">
        <f>IF(AND(ISBLANK(CI633),OR(NOT(ISBLANK(CK633)),NOT(ISBLANK(CL633)))),#N/A,
IF(ISBLANK(CI633),"",
IF(AND(NOT(ISERROR(VLOOKUP(CI633,MonsterTable!$A:$B,MATCH(MonsterTable!$B$1,MonsterTable!$A$1:$B$1,0),0))),OR(ISBLANK(CK633),ISBLANK(CL633))),#N/A,
IFERROR(VLOOKUP(CI633,MonsterTable!$A:$B,MATCH(MonsterTable!$B$1,MonsterTable!$A$1:$B$1,0),0),
IF(OR(NOT(ISBLANK(CK633)),ISBLANK(CL633)),#N/A,
IF(CI633="empty","empty",
VLOOKUP(CI633,MonsterGroupTable!$A:$A,1,0)))))))</f>
        <v/>
      </c>
    </row>
    <row r="634" spans="1:88">
      <c r="A634">
        <v>10633</v>
      </c>
      <c r="B634">
        <f t="shared" si="18"/>
        <v>1.1000000000000001</v>
      </c>
      <c r="C634">
        <f t="shared" si="18"/>
        <v>1.1000000000000001</v>
      </c>
      <c r="F634">
        <v>2700</v>
      </c>
      <c r="G634">
        <v>96441</v>
      </c>
      <c r="H634">
        <v>0</v>
      </c>
      <c r="I634">
        <v>0</v>
      </c>
      <c r="J634">
        <v>0</v>
      </c>
      <c r="K634" t="s">
        <v>28</v>
      </c>
      <c r="L634" t="s">
        <v>247</v>
      </c>
      <c r="M634" t="s">
        <v>79</v>
      </c>
      <c r="N634" t="s">
        <v>80</v>
      </c>
      <c r="O634">
        <v>0</v>
      </c>
      <c r="P634">
        <v>-4.75</v>
      </c>
      <c r="Q634">
        <v>-3.5</v>
      </c>
      <c r="R634">
        <v>4.75</v>
      </c>
      <c r="S634">
        <v>3</v>
      </c>
      <c r="T634">
        <v>-13.5</v>
      </c>
      <c r="U634">
        <v>2.5499999999999998</v>
      </c>
      <c r="V634">
        <v>-6.75</v>
      </c>
      <c r="W634" t="str">
        <f t="shared" si="19"/>
        <v>g104,5</v>
      </c>
      <c r="X634" s="1" t="s">
        <v>282</v>
      </c>
      <c r="Y634" s="2" t="str">
        <f>IF(AND(ISBLANK(X634),OR(NOT(ISBLANK(Z634)),NOT(ISBLANK(AA634)))),#N/A,
IF(ISBLANK(X634),"",
IF(AND(NOT(ISERROR(VLOOKUP(X634,MonsterTable!$A:$B,MATCH(MonsterTable!$B$1,MonsterTable!$A$1:$B$1,0),0))),OR(ISBLANK(Z634),ISBLANK(AA634))),#N/A,
IFERROR(VLOOKUP(X634,MonsterTable!$A:$B,MATCH(MonsterTable!$B$1,MonsterTable!$A$1:$B$1,0),0),
IF(OR(NOT(ISBLANK(Z634)),ISBLANK(AA634)),#N/A,
IF(X634="empty","empty",
VLOOKUP(X634,MonsterGroupTable!$A:$A,1,0)))))))</f>
        <v>g104</v>
      </c>
      <c r="AA634">
        <v>5</v>
      </c>
      <c r="AF634" s="2" t="str">
        <f>IF(AND(ISBLANK(AE634),OR(NOT(ISBLANK(AG634)),NOT(ISBLANK(AH634)))),#N/A,
IF(ISBLANK(AE634),"",
IF(AND(NOT(ISERROR(VLOOKUP(AE634,MonsterTable!$A:$B,MATCH(MonsterTable!$B$1,MonsterTable!$A$1:$B$1,0),0))),OR(ISBLANK(AG634),ISBLANK(AH634))),#N/A,
IFERROR(VLOOKUP(AE634,MonsterTable!$A:$B,MATCH(MonsterTable!$B$1,MonsterTable!$A$1:$B$1,0),0),
IF(OR(NOT(ISBLANK(AG634)),ISBLANK(AH634)),#N/A,
IF(AE634="empty","empty",
VLOOKUP(AE634,MonsterGroupTable!$A:$A,1,0)))))))</f>
        <v/>
      </c>
      <c r="AM634" s="2" t="str">
        <f>IF(AND(ISBLANK(AL634),OR(NOT(ISBLANK(AN634)),NOT(ISBLANK(AO634)))),#N/A,
IF(ISBLANK(AL634),"",
IF(AND(NOT(ISERROR(VLOOKUP(AL634,MonsterTable!$A:$B,MATCH(MonsterTable!$B$1,MonsterTable!$A$1:$B$1,0),0))),OR(ISBLANK(AN634),ISBLANK(AO634))),#N/A,
IFERROR(VLOOKUP(AL634,MonsterTable!$A:$B,MATCH(MonsterTable!$B$1,MonsterTable!$A$1:$B$1,0),0),
IF(OR(NOT(ISBLANK(AN634)),ISBLANK(AO634)),#N/A,
IF(AL634="empty","empty",
VLOOKUP(AL634,MonsterGroupTable!$A:$A,1,0)))))))</f>
        <v/>
      </c>
      <c r="AT634" s="2" t="str">
        <f>IF(AND(ISBLANK(AS634),OR(NOT(ISBLANK(AU634)),NOT(ISBLANK(AV634)))),#N/A,
IF(ISBLANK(AS634),"",
IF(AND(NOT(ISERROR(VLOOKUP(AS634,MonsterTable!$A:$B,MATCH(MonsterTable!$B$1,MonsterTable!$A$1:$B$1,0),0))),OR(ISBLANK(AU634),ISBLANK(AV634))),#N/A,
IFERROR(VLOOKUP(AS634,MonsterTable!$A:$B,MATCH(MonsterTable!$B$1,MonsterTable!$A$1:$B$1,0),0),
IF(OR(NOT(ISBLANK(AU634)),ISBLANK(AV634)),#N/A,
IF(AS634="empty","empty",
VLOOKUP(AS634,MonsterGroupTable!$A:$A,1,0)))))))</f>
        <v/>
      </c>
      <c r="BA634" s="2" t="str">
        <f>IF(AND(ISBLANK(AZ634),OR(NOT(ISBLANK(BB634)),NOT(ISBLANK(BC634)))),#N/A,
IF(ISBLANK(AZ634),"",
IF(AND(NOT(ISERROR(VLOOKUP(AZ634,MonsterTable!$A:$B,MATCH(MonsterTable!$B$1,MonsterTable!$A$1:$B$1,0),0))),OR(ISBLANK(BB634),ISBLANK(BC634))),#N/A,
IFERROR(VLOOKUP(AZ634,MonsterTable!$A:$B,MATCH(MonsterTable!$B$1,MonsterTable!$A$1:$B$1,0),0),
IF(OR(NOT(ISBLANK(BB634)),ISBLANK(BC634)),#N/A,
IF(AZ634="empty","empty",
VLOOKUP(AZ634,MonsterGroupTable!$A:$A,1,0)))))))</f>
        <v/>
      </c>
      <c r="BH634" s="2" t="str">
        <f>IF(AND(ISBLANK(BG634),OR(NOT(ISBLANK(BI634)),NOT(ISBLANK(BJ634)))),#N/A,
IF(ISBLANK(BG634),"",
IF(AND(NOT(ISERROR(VLOOKUP(BG634,MonsterTable!$A:$B,MATCH(MonsterTable!$B$1,MonsterTable!$A$1:$B$1,0),0))),OR(ISBLANK(BI634),ISBLANK(BJ634))),#N/A,
IFERROR(VLOOKUP(BG634,MonsterTable!$A:$B,MATCH(MonsterTable!$B$1,MonsterTable!$A$1:$B$1,0),0),
IF(OR(NOT(ISBLANK(BI634)),ISBLANK(BJ634)),#N/A,
IF(BG634="empty","empty",
VLOOKUP(BG634,MonsterGroupTable!$A:$A,1,0)))))))</f>
        <v/>
      </c>
      <c r="BO634" s="2" t="str">
        <f>IF(AND(ISBLANK(BN634),OR(NOT(ISBLANK(BP634)),NOT(ISBLANK(BQ634)))),#N/A,
IF(ISBLANK(BN634),"",
IF(AND(NOT(ISERROR(VLOOKUP(BN634,MonsterTable!$A:$B,MATCH(MonsterTable!$B$1,MonsterTable!$A$1:$B$1,0),0))),OR(ISBLANK(BP634),ISBLANK(BQ634))),#N/A,
IFERROR(VLOOKUP(BN634,MonsterTable!$A:$B,MATCH(MonsterTable!$B$1,MonsterTable!$A$1:$B$1,0),0),
IF(OR(NOT(ISBLANK(BP634)),ISBLANK(BQ634)),#N/A,
IF(BN634="empty","empty",
VLOOKUP(BN634,MonsterGroupTable!$A:$A,1,0)))))))</f>
        <v/>
      </c>
      <c r="BV634" s="2" t="str">
        <f>IF(AND(ISBLANK(BU634),OR(NOT(ISBLANK(BW634)),NOT(ISBLANK(BX634)))),#N/A,
IF(ISBLANK(BU634),"",
IF(AND(NOT(ISERROR(VLOOKUP(BU634,MonsterTable!$A:$B,MATCH(MonsterTable!$B$1,MonsterTable!$A$1:$B$1,0),0))),OR(ISBLANK(BW634),ISBLANK(BX634))),#N/A,
IFERROR(VLOOKUP(BU634,MonsterTable!$A:$B,MATCH(MonsterTable!$B$1,MonsterTable!$A$1:$B$1,0),0),
IF(OR(NOT(ISBLANK(BW634)),ISBLANK(BX634)),#N/A,
IF(BU634="empty","empty",
VLOOKUP(BU634,MonsterGroupTable!$A:$A,1,0)))))))</f>
        <v/>
      </c>
      <c r="CC634" s="2" t="str">
        <f>IF(AND(ISBLANK(CB634),OR(NOT(ISBLANK(CD634)),NOT(ISBLANK(CE634)))),#N/A,
IF(ISBLANK(CB634),"",
IF(AND(NOT(ISERROR(VLOOKUP(CB634,MonsterTable!$A:$B,MATCH(MonsterTable!$B$1,MonsterTable!$A$1:$B$1,0),0))),OR(ISBLANK(CD634),ISBLANK(CE634))),#N/A,
IFERROR(VLOOKUP(CB634,MonsterTable!$A:$B,MATCH(MonsterTable!$B$1,MonsterTable!$A$1:$B$1,0),0),
IF(OR(NOT(ISBLANK(CD634)),ISBLANK(CE634)),#N/A,
IF(CB634="empty","empty",
VLOOKUP(CB634,MonsterGroupTable!$A:$A,1,0)))))))</f>
        <v/>
      </c>
      <c r="CJ634" s="2" t="str">
        <f>IF(AND(ISBLANK(CI634),OR(NOT(ISBLANK(CK634)),NOT(ISBLANK(CL634)))),#N/A,
IF(ISBLANK(CI634),"",
IF(AND(NOT(ISERROR(VLOOKUP(CI634,MonsterTable!$A:$B,MATCH(MonsterTable!$B$1,MonsterTable!$A$1:$B$1,0),0))),OR(ISBLANK(CK634),ISBLANK(CL634))),#N/A,
IFERROR(VLOOKUP(CI634,MonsterTable!$A:$B,MATCH(MonsterTable!$B$1,MonsterTable!$A$1:$B$1,0),0),
IF(OR(NOT(ISBLANK(CK634)),ISBLANK(CL634)),#N/A,
IF(CI634="empty","empty",
VLOOKUP(CI634,MonsterGroupTable!$A:$A,1,0)))))))</f>
        <v/>
      </c>
    </row>
    <row r="635" spans="1:88">
      <c r="A635">
        <v>10634</v>
      </c>
      <c r="B635">
        <f t="shared" si="18"/>
        <v>1.1000000000000001</v>
      </c>
      <c r="C635">
        <f t="shared" si="18"/>
        <v>1.1000000000000001</v>
      </c>
      <c r="F635">
        <v>2700</v>
      </c>
      <c r="G635">
        <v>96846</v>
      </c>
      <c r="H635">
        <v>0</v>
      </c>
      <c r="I635">
        <v>0</v>
      </c>
      <c r="J635">
        <v>0</v>
      </c>
      <c r="K635" t="s">
        <v>28</v>
      </c>
      <c r="L635" t="s">
        <v>247</v>
      </c>
      <c r="M635" t="s">
        <v>79</v>
      </c>
      <c r="N635" t="s">
        <v>80</v>
      </c>
      <c r="O635">
        <v>0</v>
      </c>
      <c r="P635">
        <v>-4.75</v>
      </c>
      <c r="Q635">
        <v>-3.5</v>
      </c>
      <c r="R635">
        <v>4.75</v>
      </c>
      <c r="S635">
        <v>3</v>
      </c>
      <c r="T635">
        <v>-13.5</v>
      </c>
      <c r="U635">
        <v>2.5499999999999998</v>
      </c>
      <c r="V635">
        <v>-6.75</v>
      </c>
      <c r="W635" t="str">
        <f t="shared" si="19"/>
        <v>g104,5</v>
      </c>
      <c r="X635" s="1" t="s">
        <v>282</v>
      </c>
      <c r="Y635" s="2" t="str">
        <f>IF(AND(ISBLANK(X635),OR(NOT(ISBLANK(Z635)),NOT(ISBLANK(AA635)))),#N/A,
IF(ISBLANK(X635),"",
IF(AND(NOT(ISERROR(VLOOKUP(X635,MonsterTable!$A:$B,MATCH(MonsterTable!$B$1,MonsterTable!$A$1:$B$1,0),0))),OR(ISBLANK(Z635),ISBLANK(AA635))),#N/A,
IFERROR(VLOOKUP(X635,MonsterTable!$A:$B,MATCH(MonsterTable!$B$1,MonsterTable!$A$1:$B$1,0),0),
IF(OR(NOT(ISBLANK(Z635)),ISBLANK(AA635)),#N/A,
IF(X635="empty","empty",
VLOOKUP(X635,MonsterGroupTable!$A:$A,1,0)))))))</f>
        <v>g104</v>
      </c>
      <c r="AA635">
        <v>5</v>
      </c>
      <c r="AF635" s="2" t="str">
        <f>IF(AND(ISBLANK(AE635),OR(NOT(ISBLANK(AG635)),NOT(ISBLANK(AH635)))),#N/A,
IF(ISBLANK(AE635),"",
IF(AND(NOT(ISERROR(VLOOKUP(AE635,MonsterTable!$A:$B,MATCH(MonsterTable!$B$1,MonsterTable!$A$1:$B$1,0),0))),OR(ISBLANK(AG635),ISBLANK(AH635))),#N/A,
IFERROR(VLOOKUP(AE635,MonsterTable!$A:$B,MATCH(MonsterTable!$B$1,MonsterTable!$A$1:$B$1,0),0),
IF(OR(NOT(ISBLANK(AG635)),ISBLANK(AH635)),#N/A,
IF(AE635="empty","empty",
VLOOKUP(AE635,MonsterGroupTable!$A:$A,1,0)))))))</f>
        <v/>
      </c>
      <c r="AM635" s="2" t="str">
        <f>IF(AND(ISBLANK(AL635),OR(NOT(ISBLANK(AN635)),NOT(ISBLANK(AO635)))),#N/A,
IF(ISBLANK(AL635),"",
IF(AND(NOT(ISERROR(VLOOKUP(AL635,MonsterTable!$A:$B,MATCH(MonsterTable!$B$1,MonsterTable!$A$1:$B$1,0),0))),OR(ISBLANK(AN635),ISBLANK(AO635))),#N/A,
IFERROR(VLOOKUP(AL635,MonsterTable!$A:$B,MATCH(MonsterTable!$B$1,MonsterTable!$A$1:$B$1,0),0),
IF(OR(NOT(ISBLANK(AN635)),ISBLANK(AO635)),#N/A,
IF(AL635="empty","empty",
VLOOKUP(AL635,MonsterGroupTable!$A:$A,1,0)))))))</f>
        <v/>
      </c>
      <c r="AT635" s="2" t="str">
        <f>IF(AND(ISBLANK(AS635),OR(NOT(ISBLANK(AU635)),NOT(ISBLANK(AV635)))),#N/A,
IF(ISBLANK(AS635),"",
IF(AND(NOT(ISERROR(VLOOKUP(AS635,MonsterTable!$A:$B,MATCH(MonsterTable!$B$1,MonsterTable!$A$1:$B$1,0),0))),OR(ISBLANK(AU635),ISBLANK(AV635))),#N/A,
IFERROR(VLOOKUP(AS635,MonsterTable!$A:$B,MATCH(MonsterTable!$B$1,MonsterTable!$A$1:$B$1,0),0),
IF(OR(NOT(ISBLANK(AU635)),ISBLANK(AV635)),#N/A,
IF(AS635="empty","empty",
VLOOKUP(AS635,MonsterGroupTable!$A:$A,1,0)))))))</f>
        <v/>
      </c>
      <c r="BA635" s="2" t="str">
        <f>IF(AND(ISBLANK(AZ635),OR(NOT(ISBLANK(BB635)),NOT(ISBLANK(BC635)))),#N/A,
IF(ISBLANK(AZ635),"",
IF(AND(NOT(ISERROR(VLOOKUP(AZ635,MonsterTable!$A:$B,MATCH(MonsterTable!$B$1,MonsterTable!$A$1:$B$1,0),0))),OR(ISBLANK(BB635),ISBLANK(BC635))),#N/A,
IFERROR(VLOOKUP(AZ635,MonsterTable!$A:$B,MATCH(MonsterTable!$B$1,MonsterTable!$A$1:$B$1,0),0),
IF(OR(NOT(ISBLANK(BB635)),ISBLANK(BC635)),#N/A,
IF(AZ635="empty","empty",
VLOOKUP(AZ635,MonsterGroupTable!$A:$A,1,0)))))))</f>
        <v/>
      </c>
      <c r="BH635" s="2" t="str">
        <f>IF(AND(ISBLANK(BG635),OR(NOT(ISBLANK(BI635)),NOT(ISBLANK(BJ635)))),#N/A,
IF(ISBLANK(BG635),"",
IF(AND(NOT(ISERROR(VLOOKUP(BG635,MonsterTable!$A:$B,MATCH(MonsterTable!$B$1,MonsterTable!$A$1:$B$1,0),0))),OR(ISBLANK(BI635),ISBLANK(BJ635))),#N/A,
IFERROR(VLOOKUP(BG635,MonsterTable!$A:$B,MATCH(MonsterTable!$B$1,MonsterTable!$A$1:$B$1,0),0),
IF(OR(NOT(ISBLANK(BI635)),ISBLANK(BJ635)),#N/A,
IF(BG635="empty","empty",
VLOOKUP(BG635,MonsterGroupTable!$A:$A,1,0)))))))</f>
        <v/>
      </c>
      <c r="BO635" s="2" t="str">
        <f>IF(AND(ISBLANK(BN635),OR(NOT(ISBLANK(BP635)),NOT(ISBLANK(BQ635)))),#N/A,
IF(ISBLANK(BN635),"",
IF(AND(NOT(ISERROR(VLOOKUP(BN635,MonsterTable!$A:$B,MATCH(MonsterTable!$B$1,MonsterTable!$A$1:$B$1,0),0))),OR(ISBLANK(BP635),ISBLANK(BQ635))),#N/A,
IFERROR(VLOOKUP(BN635,MonsterTable!$A:$B,MATCH(MonsterTable!$B$1,MonsterTable!$A$1:$B$1,0),0),
IF(OR(NOT(ISBLANK(BP635)),ISBLANK(BQ635)),#N/A,
IF(BN635="empty","empty",
VLOOKUP(BN635,MonsterGroupTable!$A:$A,1,0)))))))</f>
        <v/>
      </c>
      <c r="BV635" s="2" t="str">
        <f>IF(AND(ISBLANK(BU635),OR(NOT(ISBLANK(BW635)),NOT(ISBLANK(BX635)))),#N/A,
IF(ISBLANK(BU635),"",
IF(AND(NOT(ISERROR(VLOOKUP(BU635,MonsterTable!$A:$B,MATCH(MonsterTable!$B$1,MonsterTable!$A$1:$B$1,0),0))),OR(ISBLANK(BW635),ISBLANK(BX635))),#N/A,
IFERROR(VLOOKUP(BU635,MonsterTable!$A:$B,MATCH(MonsterTable!$B$1,MonsterTable!$A$1:$B$1,0),0),
IF(OR(NOT(ISBLANK(BW635)),ISBLANK(BX635)),#N/A,
IF(BU635="empty","empty",
VLOOKUP(BU635,MonsterGroupTable!$A:$A,1,0)))))))</f>
        <v/>
      </c>
      <c r="CC635" s="2" t="str">
        <f>IF(AND(ISBLANK(CB635),OR(NOT(ISBLANK(CD635)),NOT(ISBLANK(CE635)))),#N/A,
IF(ISBLANK(CB635),"",
IF(AND(NOT(ISERROR(VLOOKUP(CB635,MonsterTable!$A:$B,MATCH(MonsterTable!$B$1,MonsterTable!$A$1:$B$1,0),0))),OR(ISBLANK(CD635),ISBLANK(CE635))),#N/A,
IFERROR(VLOOKUP(CB635,MonsterTable!$A:$B,MATCH(MonsterTable!$B$1,MonsterTable!$A$1:$B$1,0),0),
IF(OR(NOT(ISBLANK(CD635)),ISBLANK(CE635)),#N/A,
IF(CB635="empty","empty",
VLOOKUP(CB635,MonsterGroupTable!$A:$A,1,0)))))))</f>
        <v/>
      </c>
      <c r="CJ635" s="2" t="str">
        <f>IF(AND(ISBLANK(CI635),OR(NOT(ISBLANK(CK635)),NOT(ISBLANK(CL635)))),#N/A,
IF(ISBLANK(CI635),"",
IF(AND(NOT(ISERROR(VLOOKUP(CI635,MonsterTable!$A:$B,MATCH(MonsterTable!$B$1,MonsterTable!$A$1:$B$1,0),0))),OR(ISBLANK(CK635),ISBLANK(CL635))),#N/A,
IFERROR(VLOOKUP(CI635,MonsterTable!$A:$B,MATCH(MonsterTable!$B$1,MonsterTable!$A$1:$B$1,0),0),
IF(OR(NOT(ISBLANK(CK635)),ISBLANK(CL635)),#N/A,
IF(CI635="empty","empty",
VLOOKUP(CI635,MonsterGroupTable!$A:$A,1,0)))))))</f>
        <v/>
      </c>
    </row>
    <row r="636" spans="1:88">
      <c r="A636">
        <v>10635</v>
      </c>
      <c r="B636">
        <f t="shared" si="18"/>
        <v>1.1000000000000001</v>
      </c>
      <c r="C636">
        <f t="shared" si="18"/>
        <v>1.1000000000000001</v>
      </c>
      <c r="F636">
        <v>2700</v>
      </c>
      <c r="G636">
        <v>97251</v>
      </c>
      <c r="H636">
        <v>0</v>
      </c>
      <c r="I636">
        <v>0</v>
      </c>
      <c r="J636">
        <v>0</v>
      </c>
      <c r="K636" t="s">
        <v>28</v>
      </c>
      <c r="L636" t="s">
        <v>247</v>
      </c>
      <c r="M636" t="s">
        <v>79</v>
      </c>
      <c r="N636" t="s">
        <v>80</v>
      </c>
      <c r="O636">
        <v>0</v>
      </c>
      <c r="P636">
        <v>-4.75</v>
      </c>
      <c r="Q636">
        <v>-3.5</v>
      </c>
      <c r="R636">
        <v>4.75</v>
      </c>
      <c r="S636">
        <v>3</v>
      </c>
      <c r="T636">
        <v>-13.5</v>
      </c>
      <c r="U636">
        <v>2.5499999999999998</v>
      </c>
      <c r="V636">
        <v>-6.75</v>
      </c>
      <c r="W636" t="str">
        <f t="shared" si="19"/>
        <v>g104,5</v>
      </c>
      <c r="X636" s="1" t="s">
        <v>282</v>
      </c>
      <c r="Y636" s="2" t="str">
        <f>IF(AND(ISBLANK(X636),OR(NOT(ISBLANK(Z636)),NOT(ISBLANK(AA636)))),#N/A,
IF(ISBLANK(X636),"",
IF(AND(NOT(ISERROR(VLOOKUP(X636,MonsterTable!$A:$B,MATCH(MonsterTable!$B$1,MonsterTable!$A$1:$B$1,0),0))),OR(ISBLANK(Z636),ISBLANK(AA636))),#N/A,
IFERROR(VLOOKUP(X636,MonsterTable!$A:$B,MATCH(MonsterTable!$B$1,MonsterTable!$A$1:$B$1,0),0),
IF(OR(NOT(ISBLANK(Z636)),ISBLANK(AA636)),#N/A,
IF(X636="empty","empty",
VLOOKUP(X636,MonsterGroupTable!$A:$A,1,0)))))))</f>
        <v>g104</v>
      </c>
      <c r="AA636">
        <v>5</v>
      </c>
      <c r="AF636" s="2" t="str">
        <f>IF(AND(ISBLANK(AE636),OR(NOT(ISBLANK(AG636)),NOT(ISBLANK(AH636)))),#N/A,
IF(ISBLANK(AE636),"",
IF(AND(NOT(ISERROR(VLOOKUP(AE636,MonsterTable!$A:$B,MATCH(MonsterTable!$B$1,MonsterTable!$A$1:$B$1,0),0))),OR(ISBLANK(AG636),ISBLANK(AH636))),#N/A,
IFERROR(VLOOKUP(AE636,MonsterTable!$A:$B,MATCH(MonsterTable!$B$1,MonsterTable!$A$1:$B$1,0),0),
IF(OR(NOT(ISBLANK(AG636)),ISBLANK(AH636)),#N/A,
IF(AE636="empty","empty",
VLOOKUP(AE636,MonsterGroupTable!$A:$A,1,0)))))))</f>
        <v/>
      </c>
      <c r="AM636" s="2" t="str">
        <f>IF(AND(ISBLANK(AL636),OR(NOT(ISBLANK(AN636)),NOT(ISBLANK(AO636)))),#N/A,
IF(ISBLANK(AL636),"",
IF(AND(NOT(ISERROR(VLOOKUP(AL636,MonsterTable!$A:$B,MATCH(MonsterTable!$B$1,MonsterTable!$A$1:$B$1,0),0))),OR(ISBLANK(AN636),ISBLANK(AO636))),#N/A,
IFERROR(VLOOKUP(AL636,MonsterTable!$A:$B,MATCH(MonsterTable!$B$1,MonsterTable!$A$1:$B$1,0),0),
IF(OR(NOT(ISBLANK(AN636)),ISBLANK(AO636)),#N/A,
IF(AL636="empty","empty",
VLOOKUP(AL636,MonsterGroupTable!$A:$A,1,0)))))))</f>
        <v/>
      </c>
      <c r="AT636" s="2" t="str">
        <f>IF(AND(ISBLANK(AS636),OR(NOT(ISBLANK(AU636)),NOT(ISBLANK(AV636)))),#N/A,
IF(ISBLANK(AS636),"",
IF(AND(NOT(ISERROR(VLOOKUP(AS636,MonsterTable!$A:$B,MATCH(MonsterTable!$B$1,MonsterTable!$A$1:$B$1,0),0))),OR(ISBLANK(AU636),ISBLANK(AV636))),#N/A,
IFERROR(VLOOKUP(AS636,MonsterTable!$A:$B,MATCH(MonsterTable!$B$1,MonsterTable!$A$1:$B$1,0),0),
IF(OR(NOT(ISBLANK(AU636)),ISBLANK(AV636)),#N/A,
IF(AS636="empty","empty",
VLOOKUP(AS636,MonsterGroupTable!$A:$A,1,0)))))))</f>
        <v/>
      </c>
      <c r="BA636" s="2" t="str">
        <f>IF(AND(ISBLANK(AZ636),OR(NOT(ISBLANK(BB636)),NOT(ISBLANK(BC636)))),#N/A,
IF(ISBLANK(AZ636),"",
IF(AND(NOT(ISERROR(VLOOKUP(AZ636,MonsterTable!$A:$B,MATCH(MonsterTable!$B$1,MonsterTable!$A$1:$B$1,0),0))),OR(ISBLANK(BB636),ISBLANK(BC636))),#N/A,
IFERROR(VLOOKUP(AZ636,MonsterTable!$A:$B,MATCH(MonsterTable!$B$1,MonsterTable!$A$1:$B$1,0),0),
IF(OR(NOT(ISBLANK(BB636)),ISBLANK(BC636)),#N/A,
IF(AZ636="empty","empty",
VLOOKUP(AZ636,MonsterGroupTable!$A:$A,1,0)))))))</f>
        <v/>
      </c>
      <c r="BH636" s="2" t="str">
        <f>IF(AND(ISBLANK(BG636),OR(NOT(ISBLANK(BI636)),NOT(ISBLANK(BJ636)))),#N/A,
IF(ISBLANK(BG636),"",
IF(AND(NOT(ISERROR(VLOOKUP(BG636,MonsterTable!$A:$B,MATCH(MonsterTable!$B$1,MonsterTable!$A$1:$B$1,0),0))),OR(ISBLANK(BI636),ISBLANK(BJ636))),#N/A,
IFERROR(VLOOKUP(BG636,MonsterTable!$A:$B,MATCH(MonsterTable!$B$1,MonsterTable!$A$1:$B$1,0),0),
IF(OR(NOT(ISBLANK(BI636)),ISBLANK(BJ636)),#N/A,
IF(BG636="empty","empty",
VLOOKUP(BG636,MonsterGroupTable!$A:$A,1,0)))))))</f>
        <v/>
      </c>
      <c r="BO636" s="2" t="str">
        <f>IF(AND(ISBLANK(BN636),OR(NOT(ISBLANK(BP636)),NOT(ISBLANK(BQ636)))),#N/A,
IF(ISBLANK(BN636),"",
IF(AND(NOT(ISERROR(VLOOKUP(BN636,MonsterTable!$A:$B,MATCH(MonsterTable!$B$1,MonsterTable!$A$1:$B$1,0),0))),OR(ISBLANK(BP636),ISBLANK(BQ636))),#N/A,
IFERROR(VLOOKUP(BN636,MonsterTable!$A:$B,MATCH(MonsterTable!$B$1,MonsterTable!$A$1:$B$1,0),0),
IF(OR(NOT(ISBLANK(BP636)),ISBLANK(BQ636)),#N/A,
IF(BN636="empty","empty",
VLOOKUP(BN636,MonsterGroupTable!$A:$A,1,0)))))))</f>
        <v/>
      </c>
      <c r="BV636" s="2" t="str">
        <f>IF(AND(ISBLANK(BU636),OR(NOT(ISBLANK(BW636)),NOT(ISBLANK(BX636)))),#N/A,
IF(ISBLANK(BU636),"",
IF(AND(NOT(ISERROR(VLOOKUP(BU636,MonsterTable!$A:$B,MATCH(MonsterTable!$B$1,MonsterTable!$A$1:$B$1,0),0))),OR(ISBLANK(BW636),ISBLANK(BX636))),#N/A,
IFERROR(VLOOKUP(BU636,MonsterTable!$A:$B,MATCH(MonsterTable!$B$1,MonsterTable!$A$1:$B$1,0),0),
IF(OR(NOT(ISBLANK(BW636)),ISBLANK(BX636)),#N/A,
IF(BU636="empty","empty",
VLOOKUP(BU636,MonsterGroupTable!$A:$A,1,0)))))))</f>
        <v/>
      </c>
      <c r="CC636" s="2" t="str">
        <f>IF(AND(ISBLANK(CB636),OR(NOT(ISBLANK(CD636)),NOT(ISBLANK(CE636)))),#N/A,
IF(ISBLANK(CB636),"",
IF(AND(NOT(ISERROR(VLOOKUP(CB636,MonsterTable!$A:$B,MATCH(MonsterTable!$B$1,MonsterTable!$A$1:$B$1,0),0))),OR(ISBLANK(CD636),ISBLANK(CE636))),#N/A,
IFERROR(VLOOKUP(CB636,MonsterTable!$A:$B,MATCH(MonsterTable!$B$1,MonsterTable!$A$1:$B$1,0),0),
IF(OR(NOT(ISBLANK(CD636)),ISBLANK(CE636)),#N/A,
IF(CB636="empty","empty",
VLOOKUP(CB636,MonsterGroupTable!$A:$A,1,0)))))))</f>
        <v/>
      </c>
      <c r="CJ636" s="2" t="str">
        <f>IF(AND(ISBLANK(CI636),OR(NOT(ISBLANK(CK636)),NOT(ISBLANK(CL636)))),#N/A,
IF(ISBLANK(CI636),"",
IF(AND(NOT(ISERROR(VLOOKUP(CI636,MonsterTable!$A:$B,MATCH(MonsterTable!$B$1,MonsterTable!$A$1:$B$1,0),0))),OR(ISBLANK(CK636),ISBLANK(CL636))),#N/A,
IFERROR(VLOOKUP(CI636,MonsterTable!$A:$B,MATCH(MonsterTable!$B$1,MonsterTable!$A$1:$B$1,0),0),
IF(OR(NOT(ISBLANK(CK636)),ISBLANK(CL636)),#N/A,
IF(CI636="empty","empty",
VLOOKUP(CI636,MonsterGroupTable!$A:$A,1,0)))))))</f>
        <v/>
      </c>
    </row>
    <row r="637" spans="1:88">
      <c r="A637">
        <v>10636</v>
      </c>
      <c r="B637">
        <f t="shared" si="18"/>
        <v>1.1000000000000001</v>
      </c>
      <c r="C637">
        <f t="shared" si="18"/>
        <v>1.1000000000000001</v>
      </c>
      <c r="F637">
        <v>2700</v>
      </c>
      <c r="G637">
        <v>97656</v>
      </c>
      <c r="H637">
        <v>0</v>
      </c>
      <c r="I637">
        <v>0</v>
      </c>
      <c r="J637">
        <v>0</v>
      </c>
      <c r="K637" t="s">
        <v>28</v>
      </c>
      <c r="L637" t="s">
        <v>247</v>
      </c>
      <c r="M637" t="s">
        <v>79</v>
      </c>
      <c r="N637" t="s">
        <v>80</v>
      </c>
      <c r="O637">
        <v>0</v>
      </c>
      <c r="P637">
        <v>-4.75</v>
      </c>
      <c r="Q637">
        <v>-3.5</v>
      </c>
      <c r="R637">
        <v>4.75</v>
      </c>
      <c r="S637">
        <v>3</v>
      </c>
      <c r="T637">
        <v>-13.5</v>
      </c>
      <c r="U637">
        <v>2.5499999999999998</v>
      </c>
      <c r="V637">
        <v>-6.75</v>
      </c>
      <c r="W637" t="str">
        <f t="shared" si="19"/>
        <v>g104,5</v>
      </c>
      <c r="X637" s="1" t="s">
        <v>282</v>
      </c>
      <c r="Y637" s="2" t="str">
        <f>IF(AND(ISBLANK(X637),OR(NOT(ISBLANK(Z637)),NOT(ISBLANK(AA637)))),#N/A,
IF(ISBLANK(X637),"",
IF(AND(NOT(ISERROR(VLOOKUP(X637,MonsterTable!$A:$B,MATCH(MonsterTable!$B$1,MonsterTable!$A$1:$B$1,0),0))),OR(ISBLANK(Z637),ISBLANK(AA637))),#N/A,
IFERROR(VLOOKUP(X637,MonsterTable!$A:$B,MATCH(MonsterTable!$B$1,MonsterTable!$A$1:$B$1,0),0),
IF(OR(NOT(ISBLANK(Z637)),ISBLANK(AA637)),#N/A,
IF(X637="empty","empty",
VLOOKUP(X637,MonsterGroupTable!$A:$A,1,0)))))))</f>
        <v>g104</v>
      </c>
      <c r="AA637">
        <v>5</v>
      </c>
      <c r="AF637" s="2" t="str">
        <f>IF(AND(ISBLANK(AE637),OR(NOT(ISBLANK(AG637)),NOT(ISBLANK(AH637)))),#N/A,
IF(ISBLANK(AE637),"",
IF(AND(NOT(ISERROR(VLOOKUP(AE637,MonsterTable!$A:$B,MATCH(MonsterTable!$B$1,MonsterTable!$A$1:$B$1,0),0))),OR(ISBLANK(AG637),ISBLANK(AH637))),#N/A,
IFERROR(VLOOKUP(AE637,MonsterTable!$A:$B,MATCH(MonsterTable!$B$1,MonsterTable!$A$1:$B$1,0),0),
IF(OR(NOT(ISBLANK(AG637)),ISBLANK(AH637)),#N/A,
IF(AE637="empty","empty",
VLOOKUP(AE637,MonsterGroupTable!$A:$A,1,0)))))))</f>
        <v/>
      </c>
      <c r="AM637" s="2" t="str">
        <f>IF(AND(ISBLANK(AL637),OR(NOT(ISBLANK(AN637)),NOT(ISBLANK(AO637)))),#N/A,
IF(ISBLANK(AL637),"",
IF(AND(NOT(ISERROR(VLOOKUP(AL637,MonsterTable!$A:$B,MATCH(MonsterTable!$B$1,MonsterTable!$A$1:$B$1,0),0))),OR(ISBLANK(AN637),ISBLANK(AO637))),#N/A,
IFERROR(VLOOKUP(AL637,MonsterTable!$A:$B,MATCH(MonsterTable!$B$1,MonsterTable!$A$1:$B$1,0),0),
IF(OR(NOT(ISBLANK(AN637)),ISBLANK(AO637)),#N/A,
IF(AL637="empty","empty",
VLOOKUP(AL637,MonsterGroupTable!$A:$A,1,0)))))))</f>
        <v/>
      </c>
      <c r="AT637" s="2" t="str">
        <f>IF(AND(ISBLANK(AS637),OR(NOT(ISBLANK(AU637)),NOT(ISBLANK(AV637)))),#N/A,
IF(ISBLANK(AS637),"",
IF(AND(NOT(ISERROR(VLOOKUP(AS637,MonsterTable!$A:$B,MATCH(MonsterTable!$B$1,MonsterTable!$A$1:$B$1,0),0))),OR(ISBLANK(AU637),ISBLANK(AV637))),#N/A,
IFERROR(VLOOKUP(AS637,MonsterTable!$A:$B,MATCH(MonsterTable!$B$1,MonsterTable!$A$1:$B$1,0),0),
IF(OR(NOT(ISBLANK(AU637)),ISBLANK(AV637)),#N/A,
IF(AS637="empty","empty",
VLOOKUP(AS637,MonsterGroupTable!$A:$A,1,0)))))))</f>
        <v/>
      </c>
      <c r="BA637" s="2" t="str">
        <f>IF(AND(ISBLANK(AZ637),OR(NOT(ISBLANK(BB637)),NOT(ISBLANK(BC637)))),#N/A,
IF(ISBLANK(AZ637),"",
IF(AND(NOT(ISERROR(VLOOKUP(AZ637,MonsterTable!$A:$B,MATCH(MonsterTable!$B$1,MonsterTable!$A$1:$B$1,0),0))),OR(ISBLANK(BB637),ISBLANK(BC637))),#N/A,
IFERROR(VLOOKUP(AZ637,MonsterTable!$A:$B,MATCH(MonsterTable!$B$1,MonsterTable!$A$1:$B$1,0),0),
IF(OR(NOT(ISBLANK(BB637)),ISBLANK(BC637)),#N/A,
IF(AZ637="empty","empty",
VLOOKUP(AZ637,MonsterGroupTable!$A:$A,1,0)))))))</f>
        <v/>
      </c>
      <c r="BH637" s="2" t="str">
        <f>IF(AND(ISBLANK(BG637),OR(NOT(ISBLANK(BI637)),NOT(ISBLANK(BJ637)))),#N/A,
IF(ISBLANK(BG637),"",
IF(AND(NOT(ISERROR(VLOOKUP(BG637,MonsterTable!$A:$B,MATCH(MonsterTable!$B$1,MonsterTable!$A$1:$B$1,0),0))),OR(ISBLANK(BI637),ISBLANK(BJ637))),#N/A,
IFERROR(VLOOKUP(BG637,MonsterTable!$A:$B,MATCH(MonsterTable!$B$1,MonsterTable!$A$1:$B$1,0),0),
IF(OR(NOT(ISBLANK(BI637)),ISBLANK(BJ637)),#N/A,
IF(BG637="empty","empty",
VLOOKUP(BG637,MonsterGroupTable!$A:$A,1,0)))))))</f>
        <v/>
      </c>
      <c r="BO637" s="2" t="str">
        <f>IF(AND(ISBLANK(BN637),OR(NOT(ISBLANK(BP637)),NOT(ISBLANK(BQ637)))),#N/A,
IF(ISBLANK(BN637),"",
IF(AND(NOT(ISERROR(VLOOKUP(BN637,MonsterTable!$A:$B,MATCH(MonsterTable!$B$1,MonsterTable!$A$1:$B$1,0),0))),OR(ISBLANK(BP637),ISBLANK(BQ637))),#N/A,
IFERROR(VLOOKUP(BN637,MonsterTable!$A:$B,MATCH(MonsterTable!$B$1,MonsterTable!$A$1:$B$1,0),0),
IF(OR(NOT(ISBLANK(BP637)),ISBLANK(BQ637)),#N/A,
IF(BN637="empty","empty",
VLOOKUP(BN637,MonsterGroupTable!$A:$A,1,0)))))))</f>
        <v/>
      </c>
      <c r="BV637" s="2" t="str">
        <f>IF(AND(ISBLANK(BU637),OR(NOT(ISBLANK(BW637)),NOT(ISBLANK(BX637)))),#N/A,
IF(ISBLANK(BU637),"",
IF(AND(NOT(ISERROR(VLOOKUP(BU637,MonsterTable!$A:$B,MATCH(MonsterTable!$B$1,MonsterTable!$A$1:$B$1,0),0))),OR(ISBLANK(BW637),ISBLANK(BX637))),#N/A,
IFERROR(VLOOKUP(BU637,MonsterTable!$A:$B,MATCH(MonsterTable!$B$1,MonsterTable!$A$1:$B$1,0),0),
IF(OR(NOT(ISBLANK(BW637)),ISBLANK(BX637)),#N/A,
IF(BU637="empty","empty",
VLOOKUP(BU637,MonsterGroupTable!$A:$A,1,0)))))))</f>
        <v/>
      </c>
      <c r="CC637" s="2" t="str">
        <f>IF(AND(ISBLANK(CB637),OR(NOT(ISBLANK(CD637)),NOT(ISBLANK(CE637)))),#N/A,
IF(ISBLANK(CB637),"",
IF(AND(NOT(ISERROR(VLOOKUP(CB637,MonsterTable!$A:$B,MATCH(MonsterTable!$B$1,MonsterTable!$A$1:$B$1,0),0))),OR(ISBLANK(CD637),ISBLANK(CE637))),#N/A,
IFERROR(VLOOKUP(CB637,MonsterTable!$A:$B,MATCH(MonsterTable!$B$1,MonsterTable!$A$1:$B$1,0),0),
IF(OR(NOT(ISBLANK(CD637)),ISBLANK(CE637)),#N/A,
IF(CB637="empty","empty",
VLOOKUP(CB637,MonsterGroupTable!$A:$A,1,0)))))))</f>
        <v/>
      </c>
      <c r="CJ637" s="2" t="str">
        <f>IF(AND(ISBLANK(CI637),OR(NOT(ISBLANK(CK637)),NOT(ISBLANK(CL637)))),#N/A,
IF(ISBLANK(CI637),"",
IF(AND(NOT(ISERROR(VLOOKUP(CI637,MonsterTable!$A:$B,MATCH(MonsterTable!$B$1,MonsterTable!$A$1:$B$1,0),0))),OR(ISBLANK(CK637),ISBLANK(CL637))),#N/A,
IFERROR(VLOOKUP(CI637,MonsterTable!$A:$B,MATCH(MonsterTable!$B$1,MonsterTable!$A$1:$B$1,0),0),
IF(OR(NOT(ISBLANK(CK637)),ISBLANK(CL637)),#N/A,
IF(CI637="empty","empty",
VLOOKUP(CI637,MonsterGroupTable!$A:$A,1,0)))))))</f>
        <v/>
      </c>
    </row>
    <row r="638" spans="1:88">
      <c r="A638">
        <v>10637</v>
      </c>
      <c r="B638">
        <f t="shared" si="18"/>
        <v>1.1000000000000001</v>
      </c>
      <c r="C638">
        <f t="shared" si="18"/>
        <v>1.1000000000000001</v>
      </c>
      <c r="F638">
        <v>2700</v>
      </c>
      <c r="G638">
        <v>98061</v>
      </c>
      <c r="H638">
        <v>0</v>
      </c>
      <c r="I638">
        <v>0</v>
      </c>
      <c r="J638">
        <v>0</v>
      </c>
      <c r="K638" t="s">
        <v>28</v>
      </c>
      <c r="L638" t="s">
        <v>247</v>
      </c>
      <c r="M638" t="s">
        <v>79</v>
      </c>
      <c r="N638" t="s">
        <v>80</v>
      </c>
      <c r="O638">
        <v>0</v>
      </c>
      <c r="P638">
        <v>-4.75</v>
      </c>
      <c r="Q638">
        <v>-3.5</v>
      </c>
      <c r="R638">
        <v>4.75</v>
      </c>
      <c r="S638">
        <v>3</v>
      </c>
      <c r="T638">
        <v>-13.5</v>
      </c>
      <c r="U638">
        <v>2.5499999999999998</v>
      </c>
      <c r="V638">
        <v>-6.75</v>
      </c>
      <c r="W638" t="str">
        <f t="shared" si="19"/>
        <v>g104,5</v>
      </c>
      <c r="X638" s="1" t="s">
        <v>282</v>
      </c>
      <c r="Y638" s="2" t="str">
        <f>IF(AND(ISBLANK(X638),OR(NOT(ISBLANK(Z638)),NOT(ISBLANK(AA638)))),#N/A,
IF(ISBLANK(X638),"",
IF(AND(NOT(ISERROR(VLOOKUP(X638,MonsterTable!$A:$B,MATCH(MonsterTable!$B$1,MonsterTable!$A$1:$B$1,0),0))),OR(ISBLANK(Z638),ISBLANK(AA638))),#N/A,
IFERROR(VLOOKUP(X638,MonsterTable!$A:$B,MATCH(MonsterTable!$B$1,MonsterTable!$A$1:$B$1,0),0),
IF(OR(NOT(ISBLANK(Z638)),ISBLANK(AA638)),#N/A,
IF(X638="empty","empty",
VLOOKUP(X638,MonsterGroupTable!$A:$A,1,0)))))))</f>
        <v>g104</v>
      </c>
      <c r="AA638">
        <v>5</v>
      </c>
      <c r="AF638" s="2" t="str">
        <f>IF(AND(ISBLANK(AE638),OR(NOT(ISBLANK(AG638)),NOT(ISBLANK(AH638)))),#N/A,
IF(ISBLANK(AE638),"",
IF(AND(NOT(ISERROR(VLOOKUP(AE638,MonsterTable!$A:$B,MATCH(MonsterTable!$B$1,MonsterTable!$A$1:$B$1,0),0))),OR(ISBLANK(AG638),ISBLANK(AH638))),#N/A,
IFERROR(VLOOKUP(AE638,MonsterTable!$A:$B,MATCH(MonsterTable!$B$1,MonsterTable!$A$1:$B$1,0),0),
IF(OR(NOT(ISBLANK(AG638)),ISBLANK(AH638)),#N/A,
IF(AE638="empty","empty",
VLOOKUP(AE638,MonsterGroupTable!$A:$A,1,0)))))))</f>
        <v/>
      </c>
      <c r="AM638" s="2" t="str">
        <f>IF(AND(ISBLANK(AL638),OR(NOT(ISBLANK(AN638)),NOT(ISBLANK(AO638)))),#N/A,
IF(ISBLANK(AL638),"",
IF(AND(NOT(ISERROR(VLOOKUP(AL638,MonsterTable!$A:$B,MATCH(MonsterTable!$B$1,MonsterTable!$A$1:$B$1,0),0))),OR(ISBLANK(AN638),ISBLANK(AO638))),#N/A,
IFERROR(VLOOKUP(AL638,MonsterTable!$A:$B,MATCH(MonsterTable!$B$1,MonsterTable!$A$1:$B$1,0),0),
IF(OR(NOT(ISBLANK(AN638)),ISBLANK(AO638)),#N/A,
IF(AL638="empty","empty",
VLOOKUP(AL638,MonsterGroupTable!$A:$A,1,0)))))))</f>
        <v/>
      </c>
      <c r="AT638" s="2" t="str">
        <f>IF(AND(ISBLANK(AS638),OR(NOT(ISBLANK(AU638)),NOT(ISBLANK(AV638)))),#N/A,
IF(ISBLANK(AS638),"",
IF(AND(NOT(ISERROR(VLOOKUP(AS638,MonsterTable!$A:$B,MATCH(MonsterTable!$B$1,MonsterTable!$A$1:$B$1,0),0))),OR(ISBLANK(AU638),ISBLANK(AV638))),#N/A,
IFERROR(VLOOKUP(AS638,MonsterTable!$A:$B,MATCH(MonsterTable!$B$1,MonsterTable!$A$1:$B$1,0),0),
IF(OR(NOT(ISBLANK(AU638)),ISBLANK(AV638)),#N/A,
IF(AS638="empty","empty",
VLOOKUP(AS638,MonsterGroupTable!$A:$A,1,0)))))))</f>
        <v/>
      </c>
      <c r="BA638" s="2" t="str">
        <f>IF(AND(ISBLANK(AZ638),OR(NOT(ISBLANK(BB638)),NOT(ISBLANK(BC638)))),#N/A,
IF(ISBLANK(AZ638),"",
IF(AND(NOT(ISERROR(VLOOKUP(AZ638,MonsterTable!$A:$B,MATCH(MonsterTable!$B$1,MonsterTable!$A$1:$B$1,0),0))),OR(ISBLANK(BB638),ISBLANK(BC638))),#N/A,
IFERROR(VLOOKUP(AZ638,MonsterTable!$A:$B,MATCH(MonsterTable!$B$1,MonsterTable!$A$1:$B$1,0),0),
IF(OR(NOT(ISBLANK(BB638)),ISBLANK(BC638)),#N/A,
IF(AZ638="empty","empty",
VLOOKUP(AZ638,MonsterGroupTable!$A:$A,1,0)))))))</f>
        <v/>
      </c>
      <c r="BH638" s="2" t="str">
        <f>IF(AND(ISBLANK(BG638),OR(NOT(ISBLANK(BI638)),NOT(ISBLANK(BJ638)))),#N/A,
IF(ISBLANK(BG638),"",
IF(AND(NOT(ISERROR(VLOOKUP(BG638,MonsterTable!$A:$B,MATCH(MonsterTable!$B$1,MonsterTable!$A$1:$B$1,0),0))),OR(ISBLANK(BI638),ISBLANK(BJ638))),#N/A,
IFERROR(VLOOKUP(BG638,MonsterTable!$A:$B,MATCH(MonsterTable!$B$1,MonsterTable!$A$1:$B$1,0),0),
IF(OR(NOT(ISBLANK(BI638)),ISBLANK(BJ638)),#N/A,
IF(BG638="empty","empty",
VLOOKUP(BG638,MonsterGroupTable!$A:$A,1,0)))))))</f>
        <v/>
      </c>
      <c r="BO638" s="2" t="str">
        <f>IF(AND(ISBLANK(BN638),OR(NOT(ISBLANK(BP638)),NOT(ISBLANK(BQ638)))),#N/A,
IF(ISBLANK(BN638),"",
IF(AND(NOT(ISERROR(VLOOKUP(BN638,MonsterTable!$A:$B,MATCH(MonsterTable!$B$1,MonsterTable!$A$1:$B$1,0),0))),OR(ISBLANK(BP638),ISBLANK(BQ638))),#N/A,
IFERROR(VLOOKUP(BN638,MonsterTable!$A:$B,MATCH(MonsterTable!$B$1,MonsterTable!$A$1:$B$1,0),0),
IF(OR(NOT(ISBLANK(BP638)),ISBLANK(BQ638)),#N/A,
IF(BN638="empty","empty",
VLOOKUP(BN638,MonsterGroupTable!$A:$A,1,0)))))))</f>
        <v/>
      </c>
      <c r="BV638" s="2" t="str">
        <f>IF(AND(ISBLANK(BU638),OR(NOT(ISBLANK(BW638)),NOT(ISBLANK(BX638)))),#N/A,
IF(ISBLANK(BU638),"",
IF(AND(NOT(ISERROR(VLOOKUP(BU638,MonsterTable!$A:$B,MATCH(MonsterTable!$B$1,MonsterTable!$A$1:$B$1,0),0))),OR(ISBLANK(BW638),ISBLANK(BX638))),#N/A,
IFERROR(VLOOKUP(BU638,MonsterTable!$A:$B,MATCH(MonsterTable!$B$1,MonsterTable!$A$1:$B$1,0),0),
IF(OR(NOT(ISBLANK(BW638)),ISBLANK(BX638)),#N/A,
IF(BU638="empty","empty",
VLOOKUP(BU638,MonsterGroupTable!$A:$A,1,0)))))))</f>
        <v/>
      </c>
      <c r="CC638" s="2" t="str">
        <f>IF(AND(ISBLANK(CB638),OR(NOT(ISBLANK(CD638)),NOT(ISBLANK(CE638)))),#N/A,
IF(ISBLANK(CB638),"",
IF(AND(NOT(ISERROR(VLOOKUP(CB638,MonsterTable!$A:$B,MATCH(MonsterTable!$B$1,MonsterTable!$A$1:$B$1,0),0))),OR(ISBLANK(CD638),ISBLANK(CE638))),#N/A,
IFERROR(VLOOKUP(CB638,MonsterTable!$A:$B,MATCH(MonsterTable!$B$1,MonsterTable!$A$1:$B$1,0),0),
IF(OR(NOT(ISBLANK(CD638)),ISBLANK(CE638)),#N/A,
IF(CB638="empty","empty",
VLOOKUP(CB638,MonsterGroupTable!$A:$A,1,0)))))))</f>
        <v/>
      </c>
      <c r="CJ638" s="2" t="str">
        <f>IF(AND(ISBLANK(CI638),OR(NOT(ISBLANK(CK638)),NOT(ISBLANK(CL638)))),#N/A,
IF(ISBLANK(CI638),"",
IF(AND(NOT(ISERROR(VLOOKUP(CI638,MonsterTable!$A:$B,MATCH(MonsterTable!$B$1,MonsterTable!$A$1:$B$1,0),0))),OR(ISBLANK(CK638),ISBLANK(CL638))),#N/A,
IFERROR(VLOOKUP(CI638,MonsterTable!$A:$B,MATCH(MonsterTable!$B$1,MonsterTable!$A$1:$B$1,0),0),
IF(OR(NOT(ISBLANK(CK638)),ISBLANK(CL638)),#N/A,
IF(CI638="empty","empty",
VLOOKUP(CI638,MonsterGroupTable!$A:$A,1,0)))))))</f>
        <v/>
      </c>
    </row>
    <row r="639" spans="1:88">
      <c r="A639">
        <v>10638</v>
      </c>
      <c r="B639">
        <f t="shared" si="18"/>
        <v>1.1000000000000001</v>
      </c>
      <c r="C639">
        <f t="shared" si="18"/>
        <v>1.1000000000000001</v>
      </c>
      <c r="F639">
        <v>2700</v>
      </c>
      <c r="G639">
        <v>98466</v>
      </c>
      <c r="H639">
        <v>0</v>
      </c>
      <c r="I639">
        <v>0</v>
      </c>
      <c r="J639">
        <v>0</v>
      </c>
      <c r="K639" t="s">
        <v>28</v>
      </c>
      <c r="L639" t="s">
        <v>247</v>
      </c>
      <c r="M639" t="s">
        <v>79</v>
      </c>
      <c r="N639" t="s">
        <v>80</v>
      </c>
      <c r="O639">
        <v>0</v>
      </c>
      <c r="P639">
        <v>-4.75</v>
      </c>
      <c r="Q639">
        <v>-3.5</v>
      </c>
      <c r="R639">
        <v>4.75</v>
      </c>
      <c r="S639">
        <v>3</v>
      </c>
      <c r="T639">
        <v>-13.5</v>
      </c>
      <c r="U639">
        <v>2.5499999999999998</v>
      </c>
      <c r="V639">
        <v>-6.75</v>
      </c>
      <c r="W639" t="str">
        <f t="shared" si="19"/>
        <v>g104,5</v>
      </c>
      <c r="X639" s="1" t="s">
        <v>282</v>
      </c>
      <c r="Y639" s="2" t="str">
        <f>IF(AND(ISBLANK(X639),OR(NOT(ISBLANK(Z639)),NOT(ISBLANK(AA639)))),#N/A,
IF(ISBLANK(X639),"",
IF(AND(NOT(ISERROR(VLOOKUP(X639,MonsterTable!$A:$B,MATCH(MonsterTable!$B$1,MonsterTable!$A$1:$B$1,0),0))),OR(ISBLANK(Z639),ISBLANK(AA639))),#N/A,
IFERROR(VLOOKUP(X639,MonsterTable!$A:$B,MATCH(MonsterTable!$B$1,MonsterTable!$A$1:$B$1,0),0),
IF(OR(NOT(ISBLANK(Z639)),ISBLANK(AA639)),#N/A,
IF(X639="empty","empty",
VLOOKUP(X639,MonsterGroupTable!$A:$A,1,0)))))))</f>
        <v>g104</v>
      </c>
      <c r="AA639">
        <v>5</v>
      </c>
      <c r="AF639" s="2" t="str">
        <f>IF(AND(ISBLANK(AE639),OR(NOT(ISBLANK(AG639)),NOT(ISBLANK(AH639)))),#N/A,
IF(ISBLANK(AE639),"",
IF(AND(NOT(ISERROR(VLOOKUP(AE639,MonsterTable!$A:$B,MATCH(MonsterTable!$B$1,MonsterTable!$A$1:$B$1,0),0))),OR(ISBLANK(AG639),ISBLANK(AH639))),#N/A,
IFERROR(VLOOKUP(AE639,MonsterTable!$A:$B,MATCH(MonsterTable!$B$1,MonsterTable!$A$1:$B$1,0),0),
IF(OR(NOT(ISBLANK(AG639)),ISBLANK(AH639)),#N/A,
IF(AE639="empty","empty",
VLOOKUP(AE639,MonsterGroupTable!$A:$A,1,0)))))))</f>
        <v/>
      </c>
      <c r="AM639" s="2" t="str">
        <f>IF(AND(ISBLANK(AL639),OR(NOT(ISBLANK(AN639)),NOT(ISBLANK(AO639)))),#N/A,
IF(ISBLANK(AL639),"",
IF(AND(NOT(ISERROR(VLOOKUP(AL639,MonsterTable!$A:$B,MATCH(MonsterTable!$B$1,MonsterTable!$A$1:$B$1,0),0))),OR(ISBLANK(AN639),ISBLANK(AO639))),#N/A,
IFERROR(VLOOKUP(AL639,MonsterTable!$A:$B,MATCH(MonsterTable!$B$1,MonsterTable!$A$1:$B$1,0),0),
IF(OR(NOT(ISBLANK(AN639)),ISBLANK(AO639)),#N/A,
IF(AL639="empty","empty",
VLOOKUP(AL639,MonsterGroupTable!$A:$A,1,0)))))))</f>
        <v/>
      </c>
      <c r="AT639" s="2" t="str">
        <f>IF(AND(ISBLANK(AS639),OR(NOT(ISBLANK(AU639)),NOT(ISBLANK(AV639)))),#N/A,
IF(ISBLANK(AS639),"",
IF(AND(NOT(ISERROR(VLOOKUP(AS639,MonsterTable!$A:$B,MATCH(MonsterTable!$B$1,MonsterTable!$A$1:$B$1,0),0))),OR(ISBLANK(AU639),ISBLANK(AV639))),#N/A,
IFERROR(VLOOKUP(AS639,MonsterTable!$A:$B,MATCH(MonsterTable!$B$1,MonsterTable!$A$1:$B$1,0),0),
IF(OR(NOT(ISBLANK(AU639)),ISBLANK(AV639)),#N/A,
IF(AS639="empty","empty",
VLOOKUP(AS639,MonsterGroupTable!$A:$A,1,0)))))))</f>
        <v/>
      </c>
      <c r="BA639" s="2" t="str">
        <f>IF(AND(ISBLANK(AZ639),OR(NOT(ISBLANK(BB639)),NOT(ISBLANK(BC639)))),#N/A,
IF(ISBLANK(AZ639),"",
IF(AND(NOT(ISERROR(VLOOKUP(AZ639,MonsterTable!$A:$B,MATCH(MonsterTable!$B$1,MonsterTable!$A$1:$B$1,0),0))),OR(ISBLANK(BB639),ISBLANK(BC639))),#N/A,
IFERROR(VLOOKUP(AZ639,MonsterTable!$A:$B,MATCH(MonsterTable!$B$1,MonsterTable!$A$1:$B$1,0),0),
IF(OR(NOT(ISBLANK(BB639)),ISBLANK(BC639)),#N/A,
IF(AZ639="empty","empty",
VLOOKUP(AZ639,MonsterGroupTable!$A:$A,1,0)))))))</f>
        <v/>
      </c>
      <c r="BH639" s="2" t="str">
        <f>IF(AND(ISBLANK(BG639),OR(NOT(ISBLANK(BI639)),NOT(ISBLANK(BJ639)))),#N/A,
IF(ISBLANK(BG639),"",
IF(AND(NOT(ISERROR(VLOOKUP(BG639,MonsterTable!$A:$B,MATCH(MonsterTable!$B$1,MonsterTable!$A$1:$B$1,0),0))),OR(ISBLANK(BI639),ISBLANK(BJ639))),#N/A,
IFERROR(VLOOKUP(BG639,MonsterTable!$A:$B,MATCH(MonsterTable!$B$1,MonsterTable!$A$1:$B$1,0),0),
IF(OR(NOT(ISBLANK(BI639)),ISBLANK(BJ639)),#N/A,
IF(BG639="empty","empty",
VLOOKUP(BG639,MonsterGroupTable!$A:$A,1,0)))))))</f>
        <v/>
      </c>
      <c r="BO639" s="2" t="str">
        <f>IF(AND(ISBLANK(BN639),OR(NOT(ISBLANK(BP639)),NOT(ISBLANK(BQ639)))),#N/A,
IF(ISBLANK(BN639),"",
IF(AND(NOT(ISERROR(VLOOKUP(BN639,MonsterTable!$A:$B,MATCH(MonsterTable!$B$1,MonsterTable!$A$1:$B$1,0),0))),OR(ISBLANK(BP639),ISBLANK(BQ639))),#N/A,
IFERROR(VLOOKUP(BN639,MonsterTable!$A:$B,MATCH(MonsterTable!$B$1,MonsterTable!$A$1:$B$1,0),0),
IF(OR(NOT(ISBLANK(BP639)),ISBLANK(BQ639)),#N/A,
IF(BN639="empty","empty",
VLOOKUP(BN639,MonsterGroupTable!$A:$A,1,0)))))))</f>
        <v/>
      </c>
      <c r="BV639" s="2" t="str">
        <f>IF(AND(ISBLANK(BU639),OR(NOT(ISBLANK(BW639)),NOT(ISBLANK(BX639)))),#N/A,
IF(ISBLANK(BU639),"",
IF(AND(NOT(ISERROR(VLOOKUP(BU639,MonsterTable!$A:$B,MATCH(MonsterTable!$B$1,MonsterTable!$A$1:$B$1,0),0))),OR(ISBLANK(BW639),ISBLANK(BX639))),#N/A,
IFERROR(VLOOKUP(BU639,MonsterTable!$A:$B,MATCH(MonsterTable!$B$1,MonsterTable!$A$1:$B$1,0),0),
IF(OR(NOT(ISBLANK(BW639)),ISBLANK(BX639)),#N/A,
IF(BU639="empty","empty",
VLOOKUP(BU639,MonsterGroupTable!$A:$A,1,0)))))))</f>
        <v/>
      </c>
      <c r="CC639" s="2" t="str">
        <f>IF(AND(ISBLANK(CB639),OR(NOT(ISBLANK(CD639)),NOT(ISBLANK(CE639)))),#N/A,
IF(ISBLANK(CB639),"",
IF(AND(NOT(ISERROR(VLOOKUP(CB639,MonsterTable!$A:$B,MATCH(MonsterTable!$B$1,MonsterTable!$A$1:$B$1,0),0))),OR(ISBLANK(CD639),ISBLANK(CE639))),#N/A,
IFERROR(VLOOKUP(CB639,MonsterTable!$A:$B,MATCH(MonsterTable!$B$1,MonsterTable!$A$1:$B$1,0),0),
IF(OR(NOT(ISBLANK(CD639)),ISBLANK(CE639)),#N/A,
IF(CB639="empty","empty",
VLOOKUP(CB639,MonsterGroupTable!$A:$A,1,0)))))))</f>
        <v/>
      </c>
      <c r="CJ639" s="2" t="str">
        <f>IF(AND(ISBLANK(CI639),OR(NOT(ISBLANK(CK639)),NOT(ISBLANK(CL639)))),#N/A,
IF(ISBLANK(CI639),"",
IF(AND(NOT(ISERROR(VLOOKUP(CI639,MonsterTable!$A:$B,MATCH(MonsterTable!$B$1,MonsterTable!$A$1:$B$1,0),0))),OR(ISBLANK(CK639),ISBLANK(CL639))),#N/A,
IFERROR(VLOOKUP(CI639,MonsterTable!$A:$B,MATCH(MonsterTable!$B$1,MonsterTable!$A$1:$B$1,0),0),
IF(OR(NOT(ISBLANK(CK639)),ISBLANK(CL639)),#N/A,
IF(CI639="empty","empty",
VLOOKUP(CI639,MonsterGroupTable!$A:$A,1,0)))))))</f>
        <v/>
      </c>
    </row>
    <row r="640" spans="1:88">
      <c r="A640">
        <v>10639</v>
      </c>
      <c r="B640">
        <f t="shared" si="18"/>
        <v>1.1000000000000001</v>
      </c>
      <c r="C640">
        <f t="shared" si="18"/>
        <v>1.1000000000000001</v>
      </c>
      <c r="F640">
        <v>2700</v>
      </c>
      <c r="G640">
        <v>98871</v>
      </c>
      <c r="H640">
        <v>0</v>
      </c>
      <c r="I640">
        <v>0</v>
      </c>
      <c r="J640">
        <v>0</v>
      </c>
      <c r="K640" t="s">
        <v>28</v>
      </c>
      <c r="L640" t="s">
        <v>247</v>
      </c>
      <c r="M640" t="s">
        <v>79</v>
      </c>
      <c r="N640" t="s">
        <v>80</v>
      </c>
      <c r="O640">
        <v>0</v>
      </c>
      <c r="P640">
        <v>-4.75</v>
      </c>
      <c r="Q640">
        <v>-3.5</v>
      </c>
      <c r="R640">
        <v>4.75</v>
      </c>
      <c r="S640">
        <v>3</v>
      </c>
      <c r="T640">
        <v>-13.5</v>
      </c>
      <c r="U640">
        <v>2.5499999999999998</v>
      </c>
      <c r="V640">
        <v>-6.75</v>
      </c>
      <c r="W640" t="str">
        <f t="shared" si="19"/>
        <v>g104,5</v>
      </c>
      <c r="X640" s="1" t="s">
        <v>282</v>
      </c>
      <c r="Y640" s="2" t="str">
        <f>IF(AND(ISBLANK(X640),OR(NOT(ISBLANK(Z640)),NOT(ISBLANK(AA640)))),#N/A,
IF(ISBLANK(X640),"",
IF(AND(NOT(ISERROR(VLOOKUP(X640,MonsterTable!$A:$B,MATCH(MonsterTable!$B$1,MonsterTable!$A$1:$B$1,0),0))),OR(ISBLANK(Z640),ISBLANK(AA640))),#N/A,
IFERROR(VLOOKUP(X640,MonsterTable!$A:$B,MATCH(MonsterTable!$B$1,MonsterTable!$A$1:$B$1,0),0),
IF(OR(NOT(ISBLANK(Z640)),ISBLANK(AA640)),#N/A,
IF(X640="empty","empty",
VLOOKUP(X640,MonsterGroupTable!$A:$A,1,0)))))))</f>
        <v>g104</v>
      </c>
      <c r="AA640">
        <v>5</v>
      </c>
      <c r="AF640" s="2" t="str">
        <f>IF(AND(ISBLANK(AE640),OR(NOT(ISBLANK(AG640)),NOT(ISBLANK(AH640)))),#N/A,
IF(ISBLANK(AE640),"",
IF(AND(NOT(ISERROR(VLOOKUP(AE640,MonsterTable!$A:$B,MATCH(MonsterTable!$B$1,MonsterTable!$A$1:$B$1,0),0))),OR(ISBLANK(AG640),ISBLANK(AH640))),#N/A,
IFERROR(VLOOKUP(AE640,MonsterTable!$A:$B,MATCH(MonsterTable!$B$1,MonsterTable!$A$1:$B$1,0),0),
IF(OR(NOT(ISBLANK(AG640)),ISBLANK(AH640)),#N/A,
IF(AE640="empty","empty",
VLOOKUP(AE640,MonsterGroupTable!$A:$A,1,0)))))))</f>
        <v/>
      </c>
      <c r="AM640" s="2" t="str">
        <f>IF(AND(ISBLANK(AL640),OR(NOT(ISBLANK(AN640)),NOT(ISBLANK(AO640)))),#N/A,
IF(ISBLANK(AL640),"",
IF(AND(NOT(ISERROR(VLOOKUP(AL640,MonsterTable!$A:$B,MATCH(MonsterTable!$B$1,MonsterTable!$A$1:$B$1,0),0))),OR(ISBLANK(AN640),ISBLANK(AO640))),#N/A,
IFERROR(VLOOKUP(AL640,MonsterTable!$A:$B,MATCH(MonsterTable!$B$1,MonsterTable!$A$1:$B$1,0),0),
IF(OR(NOT(ISBLANK(AN640)),ISBLANK(AO640)),#N/A,
IF(AL640="empty","empty",
VLOOKUP(AL640,MonsterGroupTable!$A:$A,1,0)))))))</f>
        <v/>
      </c>
      <c r="AT640" s="2" t="str">
        <f>IF(AND(ISBLANK(AS640),OR(NOT(ISBLANK(AU640)),NOT(ISBLANK(AV640)))),#N/A,
IF(ISBLANK(AS640),"",
IF(AND(NOT(ISERROR(VLOOKUP(AS640,MonsterTable!$A:$B,MATCH(MonsterTable!$B$1,MonsterTable!$A$1:$B$1,0),0))),OR(ISBLANK(AU640),ISBLANK(AV640))),#N/A,
IFERROR(VLOOKUP(AS640,MonsterTable!$A:$B,MATCH(MonsterTable!$B$1,MonsterTable!$A$1:$B$1,0),0),
IF(OR(NOT(ISBLANK(AU640)),ISBLANK(AV640)),#N/A,
IF(AS640="empty","empty",
VLOOKUP(AS640,MonsterGroupTable!$A:$A,1,0)))))))</f>
        <v/>
      </c>
      <c r="BA640" s="2" t="str">
        <f>IF(AND(ISBLANK(AZ640),OR(NOT(ISBLANK(BB640)),NOT(ISBLANK(BC640)))),#N/A,
IF(ISBLANK(AZ640),"",
IF(AND(NOT(ISERROR(VLOOKUP(AZ640,MonsterTable!$A:$B,MATCH(MonsterTable!$B$1,MonsterTable!$A$1:$B$1,0),0))),OR(ISBLANK(BB640),ISBLANK(BC640))),#N/A,
IFERROR(VLOOKUP(AZ640,MonsterTable!$A:$B,MATCH(MonsterTable!$B$1,MonsterTable!$A$1:$B$1,0),0),
IF(OR(NOT(ISBLANK(BB640)),ISBLANK(BC640)),#N/A,
IF(AZ640="empty","empty",
VLOOKUP(AZ640,MonsterGroupTable!$A:$A,1,0)))))))</f>
        <v/>
      </c>
      <c r="BH640" s="2" t="str">
        <f>IF(AND(ISBLANK(BG640),OR(NOT(ISBLANK(BI640)),NOT(ISBLANK(BJ640)))),#N/A,
IF(ISBLANK(BG640),"",
IF(AND(NOT(ISERROR(VLOOKUP(BG640,MonsterTable!$A:$B,MATCH(MonsterTable!$B$1,MonsterTable!$A$1:$B$1,0),0))),OR(ISBLANK(BI640),ISBLANK(BJ640))),#N/A,
IFERROR(VLOOKUP(BG640,MonsterTable!$A:$B,MATCH(MonsterTable!$B$1,MonsterTable!$A$1:$B$1,0),0),
IF(OR(NOT(ISBLANK(BI640)),ISBLANK(BJ640)),#N/A,
IF(BG640="empty","empty",
VLOOKUP(BG640,MonsterGroupTable!$A:$A,1,0)))))))</f>
        <v/>
      </c>
      <c r="BO640" s="2" t="str">
        <f>IF(AND(ISBLANK(BN640),OR(NOT(ISBLANK(BP640)),NOT(ISBLANK(BQ640)))),#N/A,
IF(ISBLANK(BN640),"",
IF(AND(NOT(ISERROR(VLOOKUP(BN640,MonsterTable!$A:$B,MATCH(MonsterTable!$B$1,MonsterTable!$A$1:$B$1,0),0))),OR(ISBLANK(BP640),ISBLANK(BQ640))),#N/A,
IFERROR(VLOOKUP(BN640,MonsterTable!$A:$B,MATCH(MonsterTable!$B$1,MonsterTable!$A$1:$B$1,0),0),
IF(OR(NOT(ISBLANK(BP640)),ISBLANK(BQ640)),#N/A,
IF(BN640="empty","empty",
VLOOKUP(BN640,MonsterGroupTable!$A:$A,1,0)))))))</f>
        <v/>
      </c>
      <c r="BV640" s="2" t="str">
        <f>IF(AND(ISBLANK(BU640),OR(NOT(ISBLANK(BW640)),NOT(ISBLANK(BX640)))),#N/A,
IF(ISBLANK(BU640),"",
IF(AND(NOT(ISERROR(VLOOKUP(BU640,MonsterTable!$A:$B,MATCH(MonsterTable!$B$1,MonsterTable!$A$1:$B$1,0),0))),OR(ISBLANK(BW640),ISBLANK(BX640))),#N/A,
IFERROR(VLOOKUP(BU640,MonsterTable!$A:$B,MATCH(MonsterTable!$B$1,MonsterTable!$A$1:$B$1,0),0),
IF(OR(NOT(ISBLANK(BW640)),ISBLANK(BX640)),#N/A,
IF(BU640="empty","empty",
VLOOKUP(BU640,MonsterGroupTable!$A:$A,1,0)))))))</f>
        <v/>
      </c>
      <c r="CC640" s="2" t="str">
        <f>IF(AND(ISBLANK(CB640),OR(NOT(ISBLANK(CD640)),NOT(ISBLANK(CE640)))),#N/A,
IF(ISBLANK(CB640),"",
IF(AND(NOT(ISERROR(VLOOKUP(CB640,MonsterTable!$A:$B,MATCH(MonsterTable!$B$1,MonsterTable!$A$1:$B$1,0),0))),OR(ISBLANK(CD640),ISBLANK(CE640))),#N/A,
IFERROR(VLOOKUP(CB640,MonsterTable!$A:$B,MATCH(MonsterTable!$B$1,MonsterTable!$A$1:$B$1,0),0),
IF(OR(NOT(ISBLANK(CD640)),ISBLANK(CE640)),#N/A,
IF(CB640="empty","empty",
VLOOKUP(CB640,MonsterGroupTable!$A:$A,1,0)))))))</f>
        <v/>
      </c>
      <c r="CJ640" s="2" t="str">
        <f>IF(AND(ISBLANK(CI640),OR(NOT(ISBLANK(CK640)),NOT(ISBLANK(CL640)))),#N/A,
IF(ISBLANK(CI640),"",
IF(AND(NOT(ISERROR(VLOOKUP(CI640,MonsterTable!$A:$B,MATCH(MonsterTable!$B$1,MonsterTable!$A$1:$B$1,0),0))),OR(ISBLANK(CK640),ISBLANK(CL640))),#N/A,
IFERROR(VLOOKUP(CI640,MonsterTable!$A:$B,MATCH(MonsterTable!$B$1,MonsterTable!$A$1:$B$1,0),0),
IF(OR(NOT(ISBLANK(CK640)),ISBLANK(CL640)),#N/A,
IF(CI640="empty","empty",
VLOOKUP(CI640,MonsterGroupTable!$A:$A,1,0)))))))</f>
        <v/>
      </c>
    </row>
    <row r="641" spans="1:88">
      <c r="A641">
        <v>10640</v>
      </c>
      <c r="B641">
        <f t="shared" si="18"/>
        <v>1.2</v>
      </c>
      <c r="C641">
        <f t="shared" si="18"/>
        <v>1.1000000000000001</v>
      </c>
      <c r="F641">
        <v>2700</v>
      </c>
      <c r="G641">
        <v>99276</v>
      </c>
      <c r="H641">
        <v>0</v>
      </c>
      <c r="I641">
        <v>0</v>
      </c>
      <c r="J641">
        <v>0</v>
      </c>
      <c r="K641" t="s">
        <v>28</v>
      </c>
      <c r="L641" t="s">
        <v>247</v>
      </c>
      <c r="M641" t="s">
        <v>79</v>
      </c>
      <c r="N641" t="s">
        <v>80</v>
      </c>
      <c r="O641">
        <v>0</v>
      </c>
      <c r="P641">
        <v>-4.75</v>
      </c>
      <c r="Q641">
        <v>-3.5</v>
      </c>
      <c r="R641">
        <v>4.75</v>
      </c>
      <c r="S641">
        <v>3</v>
      </c>
      <c r="T641">
        <v>-13.5</v>
      </c>
      <c r="U641">
        <v>2.5499999999999998</v>
      </c>
      <c r="V641">
        <v>-6.75</v>
      </c>
      <c r="W641" t="str">
        <f t="shared" si="19"/>
        <v>g104,5</v>
      </c>
      <c r="X641" s="1" t="s">
        <v>282</v>
      </c>
      <c r="Y641" s="2" t="str">
        <f>IF(AND(ISBLANK(X641),OR(NOT(ISBLANK(Z641)),NOT(ISBLANK(AA641)))),#N/A,
IF(ISBLANK(X641),"",
IF(AND(NOT(ISERROR(VLOOKUP(X641,MonsterTable!$A:$B,MATCH(MonsterTable!$B$1,MonsterTable!$A$1:$B$1,0),0))),OR(ISBLANK(Z641),ISBLANK(AA641))),#N/A,
IFERROR(VLOOKUP(X641,MonsterTable!$A:$B,MATCH(MonsterTable!$B$1,MonsterTable!$A$1:$B$1,0),0),
IF(OR(NOT(ISBLANK(Z641)),ISBLANK(AA641)),#N/A,
IF(X641="empty","empty",
VLOOKUP(X641,MonsterGroupTable!$A:$A,1,0)))))))</f>
        <v>g104</v>
      </c>
      <c r="AA641">
        <v>5</v>
      </c>
      <c r="AF641" s="2" t="str">
        <f>IF(AND(ISBLANK(AE641),OR(NOT(ISBLANK(AG641)),NOT(ISBLANK(AH641)))),#N/A,
IF(ISBLANK(AE641),"",
IF(AND(NOT(ISERROR(VLOOKUP(AE641,MonsterTable!$A:$B,MATCH(MonsterTable!$B$1,MonsterTable!$A$1:$B$1,0),0))),OR(ISBLANK(AG641),ISBLANK(AH641))),#N/A,
IFERROR(VLOOKUP(AE641,MonsterTable!$A:$B,MATCH(MonsterTable!$B$1,MonsterTable!$A$1:$B$1,0),0),
IF(OR(NOT(ISBLANK(AG641)),ISBLANK(AH641)),#N/A,
IF(AE641="empty","empty",
VLOOKUP(AE641,MonsterGroupTable!$A:$A,1,0)))))))</f>
        <v/>
      </c>
      <c r="AM641" s="2" t="str">
        <f>IF(AND(ISBLANK(AL641),OR(NOT(ISBLANK(AN641)),NOT(ISBLANK(AO641)))),#N/A,
IF(ISBLANK(AL641),"",
IF(AND(NOT(ISERROR(VLOOKUP(AL641,MonsterTable!$A:$B,MATCH(MonsterTable!$B$1,MonsterTable!$A$1:$B$1,0),0))),OR(ISBLANK(AN641),ISBLANK(AO641))),#N/A,
IFERROR(VLOOKUP(AL641,MonsterTable!$A:$B,MATCH(MonsterTable!$B$1,MonsterTable!$A$1:$B$1,0),0),
IF(OR(NOT(ISBLANK(AN641)),ISBLANK(AO641)),#N/A,
IF(AL641="empty","empty",
VLOOKUP(AL641,MonsterGroupTable!$A:$A,1,0)))))))</f>
        <v/>
      </c>
      <c r="AT641" s="2" t="str">
        <f>IF(AND(ISBLANK(AS641),OR(NOT(ISBLANK(AU641)),NOT(ISBLANK(AV641)))),#N/A,
IF(ISBLANK(AS641),"",
IF(AND(NOT(ISERROR(VLOOKUP(AS641,MonsterTable!$A:$B,MATCH(MonsterTable!$B$1,MonsterTable!$A$1:$B$1,0),0))),OR(ISBLANK(AU641),ISBLANK(AV641))),#N/A,
IFERROR(VLOOKUP(AS641,MonsterTable!$A:$B,MATCH(MonsterTable!$B$1,MonsterTable!$A$1:$B$1,0),0),
IF(OR(NOT(ISBLANK(AU641)),ISBLANK(AV641)),#N/A,
IF(AS641="empty","empty",
VLOOKUP(AS641,MonsterGroupTable!$A:$A,1,0)))))))</f>
        <v/>
      </c>
      <c r="BA641" s="2" t="str">
        <f>IF(AND(ISBLANK(AZ641),OR(NOT(ISBLANK(BB641)),NOT(ISBLANK(BC641)))),#N/A,
IF(ISBLANK(AZ641),"",
IF(AND(NOT(ISERROR(VLOOKUP(AZ641,MonsterTable!$A:$B,MATCH(MonsterTable!$B$1,MonsterTable!$A$1:$B$1,0),0))),OR(ISBLANK(BB641),ISBLANK(BC641))),#N/A,
IFERROR(VLOOKUP(AZ641,MonsterTable!$A:$B,MATCH(MonsterTable!$B$1,MonsterTable!$A$1:$B$1,0),0),
IF(OR(NOT(ISBLANK(BB641)),ISBLANK(BC641)),#N/A,
IF(AZ641="empty","empty",
VLOOKUP(AZ641,MonsterGroupTable!$A:$A,1,0)))))))</f>
        <v/>
      </c>
      <c r="BH641" s="2" t="str">
        <f>IF(AND(ISBLANK(BG641),OR(NOT(ISBLANK(BI641)),NOT(ISBLANK(BJ641)))),#N/A,
IF(ISBLANK(BG641),"",
IF(AND(NOT(ISERROR(VLOOKUP(BG641,MonsterTable!$A:$B,MATCH(MonsterTable!$B$1,MonsterTable!$A$1:$B$1,0),0))),OR(ISBLANK(BI641),ISBLANK(BJ641))),#N/A,
IFERROR(VLOOKUP(BG641,MonsterTable!$A:$B,MATCH(MonsterTable!$B$1,MonsterTable!$A$1:$B$1,0),0),
IF(OR(NOT(ISBLANK(BI641)),ISBLANK(BJ641)),#N/A,
IF(BG641="empty","empty",
VLOOKUP(BG641,MonsterGroupTable!$A:$A,1,0)))))))</f>
        <v/>
      </c>
      <c r="BO641" s="2" t="str">
        <f>IF(AND(ISBLANK(BN641),OR(NOT(ISBLANK(BP641)),NOT(ISBLANK(BQ641)))),#N/A,
IF(ISBLANK(BN641),"",
IF(AND(NOT(ISERROR(VLOOKUP(BN641,MonsterTable!$A:$B,MATCH(MonsterTable!$B$1,MonsterTable!$A$1:$B$1,0),0))),OR(ISBLANK(BP641),ISBLANK(BQ641))),#N/A,
IFERROR(VLOOKUP(BN641,MonsterTable!$A:$B,MATCH(MonsterTable!$B$1,MonsterTable!$A$1:$B$1,0),0),
IF(OR(NOT(ISBLANK(BP641)),ISBLANK(BQ641)),#N/A,
IF(BN641="empty","empty",
VLOOKUP(BN641,MonsterGroupTable!$A:$A,1,0)))))))</f>
        <v/>
      </c>
      <c r="BV641" s="2" t="str">
        <f>IF(AND(ISBLANK(BU641),OR(NOT(ISBLANK(BW641)),NOT(ISBLANK(BX641)))),#N/A,
IF(ISBLANK(BU641),"",
IF(AND(NOT(ISERROR(VLOOKUP(BU641,MonsterTable!$A:$B,MATCH(MonsterTable!$B$1,MonsterTable!$A$1:$B$1,0),0))),OR(ISBLANK(BW641),ISBLANK(BX641))),#N/A,
IFERROR(VLOOKUP(BU641,MonsterTable!$A:$B,MATCH(MonsterTable!$B$1,MonsterTable!$A$1:$B$1,0),0),
IF(OR(NOT(ISBLANK(BW641)),ISBLANK(BX641)),#N/A,
IF(BU641="empty","empty",
VLOOKUP(BU641,MonsterGroupTable!$A:$A,1,0)))))))</f>
        <v/>
      </c>
      <c r="CC641" s="2" t="str">
        <f>IF(AND(ISBLANK(CB641),OR(NOT(ISBLANK(CD641)),NOT(ISBLANK(CE641)))),#N/A,
IF(ISBLANK(CB641),"",
IF(AND(NOT(ISERROR(VLOOKUP(CB641,MonsterTable!$A:$B,MATCH(MonsterTable!$B$1,MonsterTable!$A$1:$B$1,0),0))),OR(ISBLANK(CD641),ISBLANK(CE641))),#N/A,
IFERROR(VLOOKUP(CB641,MonsterTable!$A:$B,MATCH(MonsterTable!$B$1,MonsterTable!$A$1:$B$1,0),0),
IF(OR(NOT(ISBLANK(CD641)),ISBLANK(CE641)),#N/A,
IF(CB641="empty","empty",
VLOOKUP(CB641,MonsterGroupTable!$A:$A,1,0)))))))</f>
        <v/>
      </c>
      <c r="CJ641" s="2" t="str">
        <f>IF(AND(ISBLANK(CI641),OR(NOT(ISBLANK(CK641)),NOT(ISBLANK(CL641)))),#N/A,
IF(ISBLANK(CI641),"",
IF(AND(NOT(ISERROR(VLOOKUP(CI641,MonsterTable!$A:$B,MATCH(MonsterTable!$B$1,MonsterTable!$A$1:$B$1,0),0))),OR(ISBLANK(CK641),ISBLANK(CL641))),#N/A,
IFERROR(VLOOKUP(CI641,MonsterTable!$A:$B,MATCH(MonsterTable!$B$1,MonsterTable!$A$1:$B$1,0),0),
IF(OR(NOT(ISBLANK(CK641)),ISBLANK(CL641)),#N/A,
IF(CI641="empty","empty",
VLOOKUP(CI641,MonsterGroupTable!$A:$A,1,0)))))))</f>
        <v/>
      </c>
    </row>
    <row r="642" spans="1:88">
      <c r="A642">
        <v>10641</v>
      </c>
      <c r="B642">
        <f t="shared" si="18"/>
        <v>1.1000000000000001</v>
      </c>
      <c r="C642">
        <f t="shared" si="18"/>
        <v>1.1000000000000001</v>
      </c>
      <c r="F642">
        <v>2700</v>
      </c>
      <c r="G642">
        <v>99681</v>
      </c>
      <c r="H642">
        <v>0</v>
      </c>
      <c r="I642">
        <v>0</v>
      </c>
      <c r="J642">
        <v>0</v>
      </c>
      <c r="K642" t="s">
        <v>28</v>
      </c>
      <c r="L642" t="s">
        <v>249</v>
      </c>
      <c r="M642" t="s">
        <v>79</v>
      </c>
      <c r="N642" t="s">
        <v>80</v>
      </c>
      <c r="O642">
        <v>0</v>
      </c>
      <c r="P642">
        <v>-4.75</v>
      </c>
      <c r="Q642">
        <v>-3.5</v>
      </c>
      <c r="R642">
        <v>4.75</v>
      </c>
      <c r="S642">
        <v>3</v>
      </c>
      <c r="T642">
        <v>-13.5</v>
      </c>
      <c r="U642">
        <v>2.5499999999999998</v>
      </c>
      <c r="V642">
        <v>-6.75</v>
      </c>
      <c r="W642" t="str">
        <f t="shared" si="19"/>
        <v>g105,5</v>
      </c>
      <c r="X642" s="1" t="s">
        <v>283</v>
      </c>
      <c r="Y642" s="2" t="str">
        <f>IF(AND(ISBLANK(X642),OR(NOT(ISBLANK(Z642)),NOT(ISBLANK(AA642)))),#N/A,
IF(ISBLANK(X642),"",
IF(AND(NOT(ISERROR(VLOOKUP(X642,MonsterTable!$A:$B,MATCH(MonsterTable!$B$1,MonsterTable!$A$1:$B$1,0),0))),OR(ISBLANK(Z642),ISBLANK(AA642))),#N/A,
IFERROR(VLOOKUP(X642,MonsterTable!$A:$B,MATCH(MonsterTable!$B$1,MonsterTable!$A$1:$B$1,0),0),
IF(OR(NOT(ISBLANK(Z642)),ISBLANK(AA642)),#N/A,
IF(X642="empty","empty",
VLOOKUP(X642,MonsterGroupTable!$A:$A,1,0)))))))</f>
        <v>g105</v>
      </c>
      <c r="AA642">
        <v>5</v>
      </c>
      <c r="AF642" s="2" t="str">
        <f>IF(AND(ISBLANK(AE642),OR(NOT(ISBLANK(AG642)),NOT(ISBLANK(AH642)))),#N/A,
IF(ISBLANK(AE642),"",
IF(AND(NOT(ISERROR(VLOOKUP(AE642,MonsterTable!$A:$B,MATCH(MonsterTable!$B$1,MonsterTable!$A$1:$B$1,0),0))),OR(ISBLANK(AG642),ISBLANK(AH642))),#N/A,
IFERROR(VLOOKUP(AE642,MonsterTable!$A:$B,MATCH(MonsterTable!$B$1,MonsterTable!$A$1:$B$1,0),0),
IF(OR(NOT(ISBLANK(AG642)),ISBLANK(AH642)),#N/A,
IF(AE642="empty","empty",
VLOOKUP(AE642,MonsterGroupTable!$A:$A,1,0)))))))</f>
        <v/>
      </c>
      <c r="AM642" s="2" t="str">
        <f>IF(AND(ISBLANK(AL642),OR(NOT(ISBLANK(AN642)),NOT(ISBLANK(AO642)))),#N/A,
IF(ISBLANK(AL642),"",
IF(AND(NOT(ISERROR(VLOOKUP(AL642,MonsterTable!$A:$B,MATCH(MonsterTable!$B$1,MonsterTable!$A$1:$B$1,0),0))),OR(ISBLANK(AN642),ISBLANK(AO642))),#N/A,
IFERROR(VLOOKUP(AL642,MonsterTable!$A:$B,MATCH(MonsterTable!$B$1,MonsterTable!$A$1:$B$1,0),0),
IF(OR(NOT(ISBLANK(AN642)),ISBLANK(AO642)),#N/A,
IF(AL642="empty","empty",
VLOOKUP(AL642,MonsterGroupTable!$A:$A,1,0)))))))</f>
        <v/>
      </c>
      <c r="AT642" s="2" t="str">
        <f>IF(AND(ISBLANK(AS642),OR(NOT(ISBLANK(AU642)),NOT(ISBLANK(AV642)))),#N/A,
IF(ISBLANK(AS642),"",
IF(AND(NOT(ISERROR(VLOOKUP(AS642,MonsterTable!$A:$B,MATCH(MonsterTable!$B$1,MonsterTable!$A$1:$B$1,0),0))),OR(ISBLANK(AU642),ISBLANK(AV642))),#N/A,
IFERROR(VLOOKUP(AS642,MonsterTable!$A:$B,MATCH(MonsterTable!$B$1,MonsterTable!$A$1:$B$1,0),0),
IF(OR(NOT(ISBLANK(AU642)),ISBLANK(AV642)),#N/A,
IF(AS642="empty","empty",
VLOOKUP(AS642,MonsterGroupTable!$A:$A,1,0)))))))</f>
        <v/>
      </c>
      <c r="BA642" s="2" t="str">
        <f>IF(AND(ISBLANK(AZ642),OR(NOT(ISBLANK(BB642)),NOT(ISBLANK(BC642)))),#N/A,
IF(ISBLANK(AZ642),"",
IF(AND(NOT(ISERROR(VLOOKUP(AZ642,MonsterTable!$A:$B,MATCH(MonsterTable!$B$1,MonsterTable!$A$1:$B$1,0),0))),OR(ISBLANK(BB642),ISBLANK(BC642))),#N/A,
IFERROR(VLOOKUP(AZ642,MonsterTable!$A:$B,MATCH(MonsterTable!$B$1,MonsterTable!$A$1:$B$1,0),0),
IF(OR(NOT(ISBLANK(BB642)),ISBLANK(BC642)),#N/A,
IF(AZ642="empty","empty",
VLOOKUP(AZ642,MonsterGroupTable!$A:$A,1,0)))))))</f>
        <v/>
      </c>
      <c r="BH642" s="2" t="str">
        <f>IF(AND(ISBLANK(BG642),OR(NOT(ISBLANK(BI642)),NOT(ISBLANK(BJ642)))),#N/A,
IF(ISBLANK(BG642),"",
IF(AND(NOT(ISERROR(VLOOKUP(BG642,MonsterTable!$A:$B,MATCH(MonsterTable!$B$1,MonsterTable!$A$1:$B$1,0),0))),OR(ISBLANK(BI642),ISBLANK(BJ642))),#N/A,
IFERROR(VLOOKUP(BG642,MonsterTable!$A:$B,MATCH(MonsterTable!$B$1,MonsterTable!$A$1:$B$1,0),0),
IF(OR(NOT(ISBLANK(BI642)),ISBLANK(BJ642)),#N/A,
IF(BG642="empty","empty",
VLOOKUP(BG642,MonsterGroupTable!$A:$A,1,0)))))))</f>
        <v/>
      </c>
      <c r="BO642" s="2" t="str">
        <f>IF(AND(ISBLANK(BN642),OR(NOT(ISBLANK(BP642)),NOT(ISBLANK(BQ642)))),#N/A,
IF(ISBLANK(BN642),"",
IF(AND(NOT(ISERROR(VLOOKUP(BN642,MonsterTable!$A:$B,MATCH(MonsterTable!$B$1,MonsterTable!$A$1:$B$1,0),0))),OR(ISBLANK(BP642),ISBLANK(BQ642))),#N/A,
IFERROR(VLOOKUP(BN642,MonsterTable!$A:$B,MATCH(MonsterTable!$B$1,MonsterTable!$A$1:$B$1,0),0),
IF(OR(NOT(ISBLANK(BP642)),ISBLANK(BQ642)),#N/A,
IF(BN642="empty","empty",
VLOOKUP(BN642,MonsterGroupTable!$A:$A,1,0)))))))</f>
        <v/>
      </c>
      <c r="BV642" s="2" t="str">
        <f>IF(AND(ISBLANK(BU642),OR(NOT(ISBLANK(BW642)),NOT(ISBLANK(BX642)))),#N/A,
IF(ISBLANK(BU642),"",
IF(AND(NOT(ISERROR(VLOOKUP(BU642,MonsterTable!$A:$B,MATCH(MonsterTable!$B$1,MonsterTable!$A$1:$B$1,0),0))),OR(ISBLANK(BW642),ISBLANK(BX642))),#N/A,
IFERROR(VLOOKUP(BU642,MonsterTable!$A:$B,MATCH(MonsterTable!$B$1,MonsterTable!$A$1:$B$1,0),0),
IF(OR(NOT(ISBLANK(BW642)),ISBLANK(BX642)),#N/A,
IF(BU642="empty","empty",
VLOOKUP(BU642,MonsterGroupTable!$A:$A,1,0)))))))</f>
        <v/>
      </c>
      <c r="CC642" s="2" t="str">
        <f>IF(AND(ISBLANK(CB642),OR(NOT(ISBLANK(CD642)),NOT(ISBLANK(CE642)))),#N/A,
IF(ISBLANK(CB642),"",
IF(AND(NOT(ISERROR(VLOOKUP(CB642,MonsterTable!$A:$B,MATCH(MonsterTable!$B$1,MonsterTable!$A$1:$B$1,0),0))),OR(ISBLANK(CD642),ISBLANK(CE642))),#N/A,
IFERROR(VLOOKUP(CB642,MonsterTable!$A:$B,MATCH(MonsterTable!$B$1,MonsterTable!$A$1:$B$1,0),0),
IF(OR(NOT(ISBLANK(CD642)),ISBLANK(CE642)),#N/A,
IF(CB642="empty","empty",
VLOOKUP(CB642,MonsterGroupTable!$A:$A,1,0)))))))</f>
        <v/>
      </c>
      <c r="CJ642" s="2" t="str">
        <f>IF(AND(ISBLANK(CI642),OR(NOT(ISBLANK(CK642)),NOT(ISBLANK(CL642)))),#N/A,
IF(ISBLANK(CI642),"",
IF(AND(NOT(ISERROR(VLOOKUP(CI642,MonsterTable!$A:$B,MATCH(MonsterTable!$B$1,MonsterTable!$A$1:$B$1,0),0))),OR(ISBLANK(CK642),ISBLANK(CL642))),#N/A,
IFERROR(VLOOKUP(CI642,MonsterTable!$A:$B,MATCH(MonsterTable!$B$1,MonsterTable!$A$1:$B$1,0),0),
IF(OR(NOT(ISBLANK(CK642)),ISBLANK(CL642)),#N/A,
IF(CI642="empty","empty",
VLOOKUP(CI642,MonsterGroupTable!$A:$A,1,0)))))))</f>
        <v/>
      </c>
    </row>
    <row r="643" spans="1:88">
      <c r="A643">
        <v>10642</v>
      </c>
      <c r="B643">
        <f t="shared" ref="B643:C1041" si="20">IF(MOD(A643,10)=0,1.2,1.1)</f>
        <v>1.1000000000000001</v>
      </c>
      <c r="C643">
        <f t="shared" si="20"/>
        <v>1.1000000000000001</v>
      </c>
      <c r="F643">
        <v>2700</v>
      </c>
      <c r="G643">
        <v>100086</v>
      </c>
      <c r="H643">
        <v>0</v>
      </c>
      <c r="I643">
        <v>0</v>
      </c>
      <c r="J643">
        <v>0</v>
      </c>
      <c r="K643" t="s">
        <v>28</v>
      </c>
      <c r="L643" t="s">
        <v>249</v>
      </c>
      <c r="M643" t="s">
        <v>79</v>
      </c>
      <c r="N643" t="s">
        <v>80</v>
      </c>
      <c r="O643">
        <v>0</v>
      </c>
      <c r="P643">
        <v>-4.75</v>
      </c>
      <c r="Q643">
        <v>-3.5</v>
      </c>
      <c r="R643">
        <v>4.75</v>
      </c>
      <c r="S643">
        <v>3</v>
      </c>
      <c r="T643">
        <v>-13.5</v>
      </c>
      <c r="U643">
        <v>2.5499999999999998</v>
      </c>
      <c r="V643">
        <v>-6.75</v>
      </c>
      <c r="W643" t="str">
        <f t="shared" ref="W643:W1041" si="21">Y643&amp;IF(ISBLANK(Z643),"",","&amp;Z643)&amp;IF(ISBLANK(AA643),"",","&amp;AA643)&amp;IF(ISBLANK(AB643),"",","&amp;AB643)&amp;IF(ISBLANK(AC643),"",","&amp;AC643)&amp;IF(ISBLANK(AD643),"",","&amp;AD643)
&amp;IF(LEN(AF643)=0,"",","&amp;AF643)&amp;IF(ISBLANK(AG643),"",","&amp;AG643)&amp;IF(ISBLANK(AH643),"",","&amp;AH643)&amp;IF(ISBLANK(AI643),"",","&amp;AI643)&amp;IF(ISBLANK(AJ643),"",","&amp;AJ643)&amp;IF(ISBLANK(AK643),"",","&amp;AK643)
&amp;IF(LEN(AM643)=0,"",","&amp;AM643)&amp;IF(ISBLANK(AN643),"",","&amp;AN643)&amp;IF(ISBLANK(AO643),"",","&amp;AO643)&amp;IF(ISBLANK(AP643),"",","&amp;AP643)&amp;IF(ISBLANK(AQ643),"",","&amp;AQ643)&amp;IF(ISBLANK(AR643),"",","&amp;AR643)
&amp;IF(LEN(AT643)=0,"",","&amp;AT643)&amp;IF(ISBLANK(AU643),"",","&amp;AU643)&amp;IF(ISBLANK(AV643),"",","&amp;AV643)&amp;IF(ISBLANK(AW643),"",","&amp;AW643)&amp;IF(ISBLANK(AX643),"",","&amp;AX643)&amp;IF(ISBLANK(AY643),"",","&amp;AY643)
&amp;IF(LEN(BA643)=0,"",","&amp;BA643)&amp;IF(ISBLANK(BB643),"",","&amp;BB643)&amp;IF(ISBLANK(BC643),"",","&amp;BC643)&amp;IF(ISBLANK(BD643),"",","&amp;BD643)&amp;IF(ISBLANK(BE643),"",","&amp;BE643)&amp;IF(ISBLANK(BF643),"",","&amp;BF643)
&amp;IF(LEN(BH643)=0,"",","&amp;BH643)&amp;IF(ISBLANK(BI643),"",","&amp;BI643)&amp;IF(ISBLANK(BJ643),"",","&amp;BJ643)&amp;IF(ISBLANK(BK643),"",","&amp;BK643)&amp;IF(ISBLANK(BL643),"",","&amp;BL643)&amp;IF(ISBLANK(BM643),"",","&amp;BM643)
&amp;IF(LEN(BO643)=0,"",","&amp;BO643)&amp;IF(ISBLANK(BP643),"",","&amp;BP643)&amp;IF(ISBLANK(BQ643),"",","&amp;BQ643)&amp;IF(ISBLANK(BR643),"",","&amp;BR643)&amp;IF(ISBLANK(BS643),"",","&amp;BS643)&amp;IF(ISBLANK(BT643),"",","&amp;BT643)
&amp;IF(LEN(BV643)=0,"",","&amp;BV643)&amp;IF(ISBLANK(BW643),"",","&amp;BW643)&amp;IF(ISBLANK(BX643),"",","&amp;BX643)&amp;IF(ISBLANK(BY643),"",","&amp;BY643)&amp;IF(ISBLANK(BZ643),"",","&amp;BZ643)&amp;IF(ISBLANK(CA643),"",","&amp;CA643)
&amp;IF(LEN(CC643)=0,"",","&amp;CC643)&amp;IF(ISBLANK(CD643),"",","&amp;CD643)&amp;IF(ISBLANK(CE643),"",","&amp;CE643)&amp;IF(ISBLANK(CF643),"",","&amp;CF643)&amp;IF(ISBLANK(CG643),"",","&amp;CG643)&amp;IF(ISBLANK(CH643),"",","&amp;CH643)
&amp;IF(LEN(CJ643)=0,"",","&amp;CJ643)&amp;IF(ISBLANK(CK643),"",","&amp;CK643)&amp;IF(ISBLANK(CL643),"",","&amp;CL643)&amp;IF(ISBLANK(CM643),"",","&amp;CM643)&amp;IF(ISBLANK(CN643),"",","&amp;CN643)&amp;IF(ISBLANK(CO643),"",","&amp;CO643)</f>
        <v>g105,5</v>
      </c>
      <c r="X643" s="1" t="s">
        <v>283</v>
      </c>
      <c r="Y643" s="2" t="str">
        <f>IF(AND(ISBLANK(X643),OR(NOT(ISBLANK(Z643)),NOT(ISBLANK(AA643)))),#N/A,
IF(ISBLANK(X643),"",
IF(AND(NOT(ISERROR(VLOOKUP(X643,MonsterTable!$A:$B,MATCH(MonsterTable!$B$1,MonsterTable!$A$1:$B$1,0),0))),OR(ISBLANK(Z643),ISBLANK(AA643))),#N/A,
IFERROR(VLOOKUP(X643,MonsterTable!$A:$B,MATCH(MonsterTable!$B$1,MonsterTable!$A$1:$B$1,0),0),
IF(OR(NOT(ISBLANK(Z643)),ISBLANK(AA643)),#N/A,
IF(X643="empty","empty",
VLOOKUP(X643,MonsterGroupTable!$A:$A,1,0)))))))</f>
        <v>g105</v>
      </c>
      <c r="AA643">
        <v>5</v>
      </c>
      <c r="AF643" s="2" t="str">
        <f>IF(AND(ISBLANK(AE643),OR(NOT(ISBLANK(AG643)),NOT(ISBLANK(AH643)))),#N/A,
IF(ISBLANK(AE643),"",
IF(AND(NOT(ISERROR(VLOOKUP(AE643,MonsterTable!$A:$B,MATCH(MonsterTable!$B$1,MonsterTable!$A$1:$B$1,0),0))),OR(ISBLANK(AG643),ISBLANK(AH643))),#N/A,
IFERROR(VLOOKUP(AE643,MonsterTable!$A:$B,MATCH(MonsterTable!$B$1,MonsterTable!$A$1:$B$1,0),0),
IF(OR(NOT(ISBLANK(AG643)),ISBLANK(AH643)),#N/A,
IF(AE643="empty","empty",
VLOOKUP(AE643,MonsterGroupTable!$A:$A,1,0)))))))</f>
        <v/>
      </c>
      <c r="AM643" s="2" t="str">
        <f>IF(AND(ISBLANK(AL643),OR(NOT(ISBLANK(AN643)),NOT(ISBLANK(AO643)))),#N/A,
IF(ISBLANK(AL643),"",
IF(AND(NOT(ISERROR(VLOOKUP(AL643,MonsterTable!$A:$B,MATCH(MonsterTable!$B$1,MonsterTable!$A$1:$B$1,0),0))),OR(ISBLANK(AN643),ISBLANK(AO643))),#N/A,
IFERROR(VLOOKUP(AL643,MonsterTable!$A:$B,MATCH(MonsterTable!$B$1,MonsterTable!$A$1:$B$1,0),0),
IF(OR(NOT(ISBLANK(AN643)),ISBLANK(AO643)),#N/A,
IF(AL643="empty","empty",
VLOOKUP(AL643,MonsterGroupTable!$A:$A,1,0)))))))</f>
        <v/>
      </c>
      <c r="AT643" s="2" t="str">
        <f>IF(AND(ISBLANK(AS643),OR(NOT(ISBLANK(AU643)),NOT(ISBLANK(AV643)))),#N/A,
IF(ISBLANK(AS643),"",
IF(AND(NOT(ISERROR(VLOOKUP(AS643,MonsterTable!$A:$B,MATCH(MonsterTable!$B$1,MonsterTable!$A$1:$B$1,0),0))),OR(ISBLANK(AU643),ISBLANK(AV643))),#N/A,
IFERROR(VLOOKUP(AS643,MonsterTable!$A:$B,MATCH(MonsterTable!$B$1,MonsterTable!$A$1:$B$1,0),0),
IF(OR(NOT(ISBLANK(AU643)),ISBLANK(AV643)),#N/A,
IF(AS643="empty","empty",
VLOOKUP(AS643,MonsterGroupTable!$A:$A,1,0)))))))</f>
        <v/>
      </c>
      <c r="BA643" s="2" t="str">
        <f>IF(AND(ISBLANK(AZ643),OR(NOT(ISBLANK(BB643)),NOT(ISBLANK(BC643)))),#N/A,
IF(ISBLANK(AZ643),"",
IF(AND(NOT(ISERROR(VLOOKUP(AZ643,MonsterTable!$A:$B,MATCH(MonsterTable!$B$1,MonsterTable!$A$1:$B$1,0),0))),OR(ISBLANK(BB643),ISBLANK(BC643))),#N/A,
IFERROR(VLOOKUP(AZ643,MonsterTable!$A:$B,MATCH(MonsterTable!$B$1,MonsterTable!$A$1:$B$1,0),0),
IF(OR(NOT(ISBLANK(BB643)),ISBLANK(BC643)),#N/A,
IF(AZ643="empty","empty",
VLOOKUP(AZ643,MonsterGroupTable!$A:$A,1,0)))))))</f>
        <v/>
      </c>
      <c r="BH643" s="2" t="str">
        <f>IF(AND(ISBLANK(BG643),OR(NOT(ISBLANK(BI643)),NOT(ISBLANK(BJ643)))),#N/A,
IF(ISBLANK(BG643),"",
IF(AND(NOT(ISERROR(VLOOKUP(BG643,MonsterTable!$A:$B,MATCH(MonsterTable!$B$1,MonsterTable!$A$1:$B$1,0),0))),OR(ISBLANK(BI643),ISBLANK(BJ643))),#N/A,
IFERROR(VLOOKUP(BG643,MonsterTable!$A:$B,MATCH(MonsterTable!$B$1,MonsterTable!$A$1:$B$1,0),0),
IF(OR(NOT(ISBLANK(BI643)),ISBLANK(BJ643)),#N/A,
IF(BG643="empty","empty",
VLOOKUP(BG643,MonsterGroupTable!$A:$A,1,0)))))))</f>
        <v/>
      </c>
      <c r="BO643" s="2" t="str">
        <f>IF(AND(ISBLANK(BN643),OR(NOT(ISBLANK(BP643)),NOT(ISBLANK(BQ643)))),#N/A,
IF(ISBLANK(BN643),"",
IF(AND(NOT(ISERROR(VLOOKUP(BN643,MonsterTable!$A:$B,MATCH(MonsterTable!$B$1,MonsterTable!$A$1:$B$1,0),0))),OR(ISBLANK(BP643),ISBLANK(BQ643))),#N/A,
IFERROR(VLOOKUP(BN643,MonsterTable!$A:$B,MATCH(MonsterTable!$B$1,MonsterTable!$A$1:$B$1,0),0),
IF(OR(NOT(ISBLANK(BP643)),ISBLANK(BQ643)),#N/A,
IF(BN643="empty","empty",
VLOOKUP(BN643,MonsterGroupTable!$A:$A,1,0)))))))</f>
        <v/>
      </c>
      <c r="BV643" s="2" t="str">
        <f>IF(AND(ISBLANK(BU643),OR(NOT(ISBLANK(BW643)),NOT(ISBLANK(BX643)))),#N/A,
IF(ISBLANK(BU643),"",
IF(AND(NOT(ISERROR(VLOOKUP(BU643,MonsterTable!$A:$B,MATCH(MonsterTable!$B$1,MonsterTable!$A$1:$B$1,0),0))),OR(ISBLANK(BW643),ISBLANK(BX643))),#N/A,
IFERROR(VLOOKUP(BU643,MonsterTable!$A:$B,MATCH(MonsterTable!$B$1,MonsterTable!$A$1:$B$1,0),0),
IF(OR(NOT(ISBLANK(BW643)),ISBLANK(BX643)),#N/A,
IF(BU643="empty","empty",
VLOOKUP(BU643,MonsterGroupTable!$A:$A,1,0)))))))</f>
        <v/>
      </c>
      <c r="CC643" s="2" t="str">
        <f>IF(AND(ISBLANK(CB643),OR(NOT(ISBLANK(CD643)),NOT(ISBLANK(CE643)))),#N/A,
IF(ISBLANK(CB643),"",
IF(AND(NOT(ISERROR(VLOOKUP(CB643,MonsterTable!$A:$B,MATCH(MonsterTable!$B$1,MonsterTable!$A$1:$B$1,0),0))),OR(ISBLANK(CD643),ISBLANK(CE643))),#N/A,
IFERROR(VLOOKUP(CB643,MonsterTable!$A:$B,MATCH(MonsterTable!$B$1,MonsterTable!$A$1:$B$1,0),0),
IF(OR(NOT(ISBLANK(CD643)),ISBLANK(CE643)),#N/A,
IF(CB643="empty","empty",
VLOOKUP(CB643,MonsterGroupTable!$A:$A,1,0)))))))</f>
        <v/>
      </c>
      <c r="CJ643" s="2" t="str">
        <f>IF(AND(ISBLANK(CI643),OR(NOT(ISBLANK(CK643)),NOT(ISBLANK(CL643)))),#N/A,
IF(ISBLANK(CI643),"",
IF(AND(NOT(ISERROR(VLOOKUP(CI643,MonsterTable!$A:$B,MATCH(MonsterTable!$B$1,MonsterTable!$A$1:$B$1,0),0))),OR(ISBLANK(CK643),ISBLANK(CL643))),#N/A,
IFERROR(VLOOKUP(CI643,MonsterTable!$A:$B,MATCH(MonsterTable!$B$1,MonsterTable!$A$1:$B$1,0),0),
IF(OR(NOT(ISBLANK(CK643)),ISBLANK(CL643)),#N/A,
IF(CI643="empty","empty",
VLOOKUP(CI643,MonsterGroupTable!$A:$A,1,0)))))))</f>
        <v/>
      </c>
    </row>
    <row r="644" spans="1:88">
      <c r="A644">
        <v>10643</v>
      </c>
      <c r="B644">
        <f t="shared" si="20"/>
        <v>1.1000000000000001</v>
      </c>
      <c r="C644">
        <f t="shared" si="20"/>
        <v>1.1000000000000001</v>
      </c>
      <c r="F644">
        <v>2700</v>
      </c>
      <c r="G644">
        <v>100491</v>
      </c>
      <c r="H644">
        <v>0</v>
      </c>
      <c r="I644">
        <v>0</v>
      </c>
      <c r="J644">
        <v>0</v>
      </c>
      <c r="K644" t="s">
        <v>28</v>
      </c>
      <c r="L644" t="s">
        <v>249</v>
      </c>
      <c r="M644" t="s">
        <v>79</v>
      </c>
      <c r="N644" t="s">
        <v>80</v>
      </c>
      <c r="O644">
        <v>0</v>
      </c>
      <c r="P644">
        <v>-4.75</v>
      </c>
      <c r="Q644">
        <v>-3.5</v>
      </c>
      <c r="R644">
        <v>4.75</v>
      </c>
      <c r="S644">
        <v>3</v>
      </c>
      <c r="T644">
        <v>-13.5</v>
      </c>
      <c r="U644">
        <v>2.5499999999999998</v>
      </c>
      <c r="V644">
        <v>-6.75</v>
      </c>
      <c r="W644" t="str">
        <f t="shared" si="21"/>
        <v>g105,5</v>
      </c>
      <c r="X644" s="1" t="s">
        <v>283</v>
      </c>
      <c r="Y644" s="2" t="str">
        <f>IF(AND(ISBLANK(X644),OR(NOT(ISBLANK(Z644)),NOT(ISBLANK(AA644)))),#N/A,
IF(ISBLANK(X644),"",
IF(AND(NOT(ISERROR(VLOOKUP(X644,MonsterTable!$A:$B,MATCH(MonsterTable!$B$1,MonsterTable!$A$1:$B$1,0),0))),OR(ISBLANK(Z644),ISBLANK(AA644))),#N/A,
IFERROR(VLOOKUP(X644,MonsterTable!$A:$B,MATCH(MonsterTable!$B$1,MonsterTable!$A$1:$B$1,0),0),
IF(OR(NOT(ISBLANK(Z644)),ISBLANK(AA644)),#N/A,
IF(X644="empty","empty",
VLOOKUP(X644,MonsterGroupTable!$A:$A,1,0)))))))</f>
        <v>g105</v>
      </c>
      <c r="AA644">
        <v>5</v>
      </c>
      <c r="AF644" s="2" t="str">
        <f>IF(AND(ISBLANK(AE644),OR(NOT(ISBLANK(AG644)),NOT(ISBLANK(AH644)))),#N/A,
IF(ISBLANK(AE644),"",
IF(AND(NOT(ISERROR(VLOOKUP(AE644,MonsterTable!$A:$B,MATCH(MonsterTable!$B$1,MonsterTable!$A$1:$B$1,0),0))),OR(ISBLANK(AG644),ISBLANK(AH644))),#N/A,
IFERROR(VLOOKUP(AE644,MonsterTable!$A:$B,MATCH(MonsterTable!$B$1,MonsterTable!$A$1:$B$1,0),0),
IF(OR(NOT(ISBLANK(AG644)),ISBLANK(AH644)),#N/A,
IF(AE644="empty","empty",
VLOOKUP(AE644,MonsterGroupTable!$A:$A,1,0)))))))</f>
        <v/>
      </c>
      <c r="AM644" s="2" t="str">
        <f>IF(AND(ISBLANK(AL644),OR(NOT(ISBLANK(AN644)),NOT(ISBLANK(AO644)))),#N/A,
IF(ISBLANK(AL644),"",
IF(AND(NOT(ISERROR(VLOOKUP(AL644,MonsterTable!$A:$B,MATCH(MonsterTable!$B$1,MonsterTable!$A$1:$B$1,0),0))),OR(ISBLANK(AN644),ISBLANK(AO644))),#N/A,
IFERROR(VLOOKUP(AL644,MonsterTable!$A:$B,MATCH(MonsterTable!$B$1,MonsterTable!$A$1:$B$1,0),0),
IF(OR(NOT(ISBLANK(AN644)),ISBLANK(AO644)),#N/A,
IF(AL644="empty","empty",
VLOOKUP(AL644,MonsterGroupTable!$A:$A,1,0)))))))</f>
        <v/>
      </c>
      <c r="AT644" s="2" t="str">
        <f>IF(AND(ISBLANK(AS644),OR(NOT(ISBLANK(AU644)),NOT(ISBLANK(AV644)))),#N/A,
IF(ISBLANK(AS644),"",
IF(AND(NOT(ISERROR(VLOOKUP(AS644,MonsterTable!$A:$B,MATCH(MonsterTable!$B$1,MonsterTable!$A$1:$B$1,0),0))),OR(ISBLANK(AU644),ISBLANK(AV644))),#N/A,
IFERROR(VLOOKUP(AS644,MonsterTable!$A:$B,MATCH(MonsterTable!$B$1,MonsterTable!$A$1:$B$1,0),0),
IF(OR(NOT(ISBLANK(AU644)),ISBLANK(AV644)),#N/A,
IF(AS644="empty","empty",
VLOOKUP(AS644,MonsterGroupTable!$A:$A,1,0)))))))</f>
        <v/>
      </c>
      <c r="BA644" s="2" t="str">
        <f>IF(AND(ISBLANK(AZ644),OR(NOT(ISBLANK(BB644)),NOT(ISBLANK(BC644)))),#N/A,
IF(ISBLANK(AZ644),"",
IF(AND(NOT(ISERROR(VLOOKUP(AZ644,MonsterTable!$A:$B,MATCH(MonsterTable!$B$1,MonsterTable!$A$1:$B$1,0),0))),OR(ISBLANK(BB644),ISBLANK(BC644))),#N/A,
IFERROR(VLOOKUP(AZ644,MonsterTable!$A:$B,MATCH(MonsterTable!$B$1,MonsterTable!$A$1:$B$1,0),0),
IF(OR(NOT(ISBLANK(BB644)),ISBLANK(BC644)),#N/A,
IF(AZ644="empty","empty",
VLOOKUP(AZ644,MonsterGroupTable!$A:$A,1,0)))))))</f>
        <v/>
      </c>
      <c r="BH644" s="2" t="str">
        <f>IF(AND(ISBLANK(BG644),OR(NOT(ISBLANK(BI644)),NOT(ISBLANK(BJ644)))),#N/A,
IF(ISBLANK(BG644),"",
IF(AND(NOT(ISERROR(VLOOKUP(BG644,MonsterTable!$A:$B,MATCH(MonsterTable!$B$1,MonsterTable!$A$1:$B$1,0),0))),OR(ISBLANK(BI644),ISBLANK(BJ644))),#N/A,
IFERROR(VLOOKUP(BG644,MonsterTable!$A:$B,MATCH(MonsterTable!$B$1,MonsterTable!$A$1:$B$1,0),0),
IF(OR(NOT(ISBLANK(BI644)),ISBLANK(BJ644)),#N/A,
IF(BG644="empty","empty",
VLOOKUP(BG644,MonsterGroupTable!$A:$A,1,0)))))))</f>
        <v/>
      </c>
      <c r="BO644" s="2" t="str">
        <f>IF(AND(ISBLANK(BN644),OR(NOT(ISBLANK(BP644)),NOT(ISBLANK(BQ644)))),#N/A,
IF(ISBLANK(BN644),"",
IF(AND(NOT(ISERROR(VLOOKUP(BN644,MonsterTable!$A:$B,MATCH(MonsterTable!$B$1,MonsterTable!$A$1:$B$1,0),0))),OR(ISBLANK(BP644),ISBLANK(BQ644))),#N/A,
IFERROR(VLOOKUP(BN644,MonsterTable!$A:$B,MATCH(MonsterTable!$B$1,MonsterTable!$A$1:$B$1,0),0),
IF(OR(NOT(ISBLANK(BP644)),ISBLANK(BQ644)),#N/A,
IF(BN644="empty","empty",
VLOOKUP(BN644,MonsterGroupTable!$A:$A,1,0)))))))</f>
        <v/>
      </c>
      <c r="BV644" s="2" t="str">
        <f>IF(AND(ISBLANK(BU644),OR(NOT(ISBLANK(BW644)),NOT(ISBLANK(BX644)))),#N/A,
IF(ISBLANK(BU644),"",
IF(AND(NOT(ISERROR(VLOOKUP(BU644,MonsterTable!$A:$B,MATCH(MonsterTable!$B$1,MonsterTable!$A$1:$B$1,0),0))),OR(ISBLANK(BW644),ISBLANK(BX644))),#N/A,
IFERROR(VLOOKUP(BU644,MonsterTable!$A:$B,MATCH(MonsterTable!$B$1,MonsterTable!$A$1:$B$1,0),0),
IF(OR(NOT(ISBLANK(BW644)),ISBLANK(BX644)),#N/A,
IF(BU644="empty","empty",
VLOOKUP(BU644,MonsterGroupTable!$A:$A,1,0)))))))</f>
        <v/>
      </c>
      <c r="CC644" s="2" t="str">
        <f>IF(AND(ISBLANK(CB644),OR(NOT(ISBLANK(CD644)),NOT(ISBLANK(CE644)))),#N/A,
IF(ISBLANK(CB644),"",
IF(AND(NOT(ISERROR(VLOOKUP(CB644,MonsterTable!$A:$B,MATCH(MonsterTable!$B$1,MonsterTable!$A$1:$B$1,0),0))),OR(ISBLANK(CD644),ISBLANK(CE644))),#N/A,
IFERROR(VLOOKUP(CB644,MonsterTable!$A:$B,MATCH(MonsterTable!$B$1,MonsterTable!$A$1:$B$1,0),0),
IF(OR(NOT(ISBLANK(CD644)),ISBLANK(CE644)),#N/A,
IF(CB644="empty","empty",
VLOOKUP(CB644,MonsterGroupTable!$A:$A,1,0)))))))</f>
        <v/>
      </c>
      <c r="CJ644" s="2" t="str">
        <f>IF(AND(ISBLANK(CI644),OR(NOT(ISBLANK(CK644)),NOT(ISBLANK(CL644)))),#N/A,
IF(ISBLANK(CI644),"",
IF(AND(NOT(ISERROR(VLOOKUP(CI644,MonsterTable!$A:$B,MATCH(MonsterTable!$B$1,MonsterTable!$A$1:$B$1,0),0))),OR(ISBLANK(CK644),ISBLANK(CL644))),#N/A,
IFERROR(VLOOKUP(CI644,MonsterTable!$A:$B,MATCH(MonsterTable!$B$1,MonsterTable!$A$1:$B$1,0),0),
IF(OR(NOT(ISBLANK(CK644)),ISBLANK(CL644)),#N/A,
IF(CI644="empty","empty",
VLOOKUP(CI644,MonsterGroupTable!$A:$A,1,0)))))))</f>
        <v/>
      </c>
    </row>
    <row r="645" spans="1:88">
      <c r="A645">
        <v>10644</v>
      </c>
      <c r="B645">
        <f t="shared" si="20"/>
        <v>1.1000000000000001</v>
      </c>
      <c r="C645">
        <f t="shared" si="20"/>
        <v>1.1000000000000001</v>
      </c>
      <c r="F645">
        <v>2700</v>
      </c>
      <c r="G645">
        <v>100896</v>
      </c>
      <c r="H645">
        <v>0</v>
      </c>
      <c r="I645">
        <v>0</v>
      </c>
      <c r="J645">
        <v>0</v>
      </c>
      <c r="K645" t="s">
        <v>28</v>
      </c>
      <c r="L645" t="s">
        <v>249</v>
      </c>
      <c r="M645" t="s">
        <v>79</v>
      </c>
      <c r="N645" t="s">
        <v>80</v>
      </c>
      <c r="O645">
        <v>0</v>
      </c>
      <c r="P645">
        <v>-4.75</v>
      </c>
      <c r="Q645">
        <v>-3.5</v>
      </c>
      <c r="R645">
        <v>4.75</v>
      </c>
      <c r="S645">
        <v>3</v>
      </c>
      <c r="T645">
        <v>-13.5</v>
      </c>
      <c r="U645">
        <v>2.5499999999999998</v>
      </c>
      <c r="V645">
        <v>-6.75</v>
      </c>
      <c r="W645" t="str">
        <f t="shared" si="21"/>
        <v>g105,5</v>
      </c>
      <c r="X645" s="1" t="s">
        <v>283</v>
      </c>
      <c r="Y645" s="2" t="str">
        <f>IF(AND(ISBLANK(X645),OR(NOT(ISBLANK(Z645)),NOT(ISBLANK(AA645)))),#N/A,
IF(ISBLANK(X645),"",
IF(AND(NOT(ISERROR(VLOOKUP(X645,MonsterTable!$A:$B,MATCH(MonsterTable!$B$1,MonsterTable!$A$1:$B$1,0),0))),OR(ISBLANK(Z645),ISBLANK(AA645))),#N/A,
IFERROR(VLOOKUP(X645,MonsterTable!$A:$B,MATCH(MonsterTable!$B$1,MonsterTable!$A$1:$B$1,0),0),
IF(OR(NOT(ISBLANK(Z645)),ISBLANK(AA645)),#N/A,
IF(X645="empty","empty",
VLOOKUP(X645,MonsterGroupTable!$A:$A,1,0)))))))</f>
        <v>g105</v>
      </c>
      <c r="AA645">
        <v>5</v>
      </c>
      <c r="AF645" s="2" t="str">
        <f>IF(AND(ISBLANK(AE645),OR(NOT(ISBLANK(AG645)),NOT(ISBLANK(AH645)))),#N/A,
IF(ISBLANK(AE645),"",
IF(AND(NOT(ISERROR(VLOOKUP(AE645,MonsterTable!$A:$B,MATCH(MonsterTable!$B$1,MonsterTable!$A$1:$B$1,0),0))),OR(ISBLANK(AG645),ISBLANK(AH645))),#N/A,
IFERROR(VLOOKUP(AE645,MonsterTable!$A:$B,MATCH(MonsterTable!$B$1,MonsterTable!$A$1:$B$1,0),0),
IF(OR(NOT(ISBLANK(AG645)),ISBLANK(AH645)),#N/A,
IF(AE645="empty","empty",
VLOOKUP(AE645,MonsterGroupTable!$A:$A,1,0)))))))</f>
        <v/>
      </c>
      <c r="AM645" s="2" t="str">
        <f>IF(AND(ISBLANK(AL645),OR(NOT(ISBLANK(AN645)),NOT(ISBLANK(AO645)))),#N/A,
IF(ISBLANK(AL645),"",
IF(AND(NOT(ISERROR(VLOOKUP(AL645,MonsterTable!$A:$B,MATCH(MonsterTable!$B$1,MonsterTable!$A$1:$B$1,0),0))),OR(ISBLANK(AN645),ISBLANK(AO645))),#N/A,
IFERROR(VLOOKUP(AL645,MonsterTable!$A:$B,MATCH(MonsterTable!$B$1,MonsterTable!$A$1:$B$1,0),0),
IF(OR(NOT(ISBLANK(AN645)),ISBLANK(AO645)),#N/A,
IF(AL645="empty","empty",
VLOOKUP(AL645,MonsterGroupTable!$A:$A,1,0)))))))</f>
        <v/>
      </c>
      <c r="AT645" s="2" t="str">
        <f>IF(AND(ISBLANK(AS645),OR(NOT(ISBLANK(AU645)),NOT(ISBLANK(AV645)))),#N/A,
IF(ISBLANK(AS645),"",
IF(AND(NOT(ISERROR(VLOOKUP(AS645,MonsterTable!$A:$B,MATCH(MonsterTable!$B$1,MonsterTable!$A$1:$B$1,0),0))),OR(ISBLANK(AU645),ISBLANK(AV645))),#N/A,
IFERROR(VLOOKUP(AS645,MonsterTable!$A:$B,MATCH(MonsterTable!$B$1,MonsterTable!$A$1:$B$1,0),0),
IF(OR(NOT(ISBLANK(AU645)),ISBLANK(AV645)),#N/A,
IF(AS645="empty","empty",
VLOOKUP(AS645,MonsterGroupTable!$A:$A,1,0)))))))</f>
        <v/>
      </c>
      <c r="BA645" s="2" t="str">
        <f>IF(AND(ISBLANK(AZ645),OR(NOT(ISBLANK(BB645)),NOT(ISBLANK(BC645)))),#N/A,
IF(ISBLANK(AZ645),"",
IF(AND(NOT(ISERROR(VLOOKUP(AZ645,MonsterTable!$A:$B,MATCH(MonsterTable!$B$1,MonsterTable!$A$1:$B$1,0),0))),OR(ISBLANK(BB645),ISBLANK(BC645))),#N/A,
IFERROR(VLOOKUP(AZ645,MonsterTable!$A:$B,MATCH(MonsterTable!$B$1,MonsterTable!$A$1:$B$1,0),0),
IF(OR(NOT(ISBLANK(BB645)),ISBLANK(BC645)),#N/A,
IF(AZ645="empty","empty",
VLOOKUP(AZ645,MonsterGroupTable!$A:$A,1,0)))))))</f>
        <v/>
      </c>
      <c r="BH645" s="2" t="str">
        <f>IF(AND(ISBLANK(BG645),OR(NOT(ISBLANK(BI645)),NOT(ISBLANK(BJ645)))),#N/A,
IF(ISBLANK(BG645),"",
IF(AND(NOT(ISERROR(VLOOKUP(BG645,MonsterTable!$A:$B,MATCH(MonsterTable!$B$1,MonsterTable!$A$1:$B$1,0),0))),OR(ISBLANK(BI645),ISBLANK(BJ645))),#N/A,
IFERROR(VLOOKUP(BG645,MonsterTable!$A:$B,MATCH(MonsterTable!$B$1,MonsterTable!$A$1:$B$1,0),0),
IF(OR(NOT(ISBLANK(BI645)),ISBLANK(BJ645)),#N/A,
IF(BG645="empty","empty",
VLOOKUP(BG645,MonsterGroupTable!$A:$A,1,0)))))))</f>
        <v/>
      </c>
      <c r="BO645" s="2" t="str">
        <f>IF(AND(ISBLANK(BN645),OR(NOT(ISBLANK(BP645)),NOT(ISBLANK(BQ645)))),#N/A,
IF(ISBLANK(BN645),"",
IF(AND(NOT(ISERROR(VLOOKUP(BN645,MonsterTable!$A:$B,MATCH(MonsterTable!$B$1,MonsterTable!$A$1:$B$1,0),0))),OR(ISBLANK(BP645),ISBLANK(BQ645))),#N/A,
IFERROR(VLOOKUP(BN645,MonsterTable!$A:$B,MATCH(MonsterTable!$B$1,MonsterTable!$A$1:$B$1,0),0),
IF(OR(NOT(ISBLANK(BP645)),ISBLANK(BQ645)),#N/A,
IF(BN645="empty","empty",
VLOOKUP(BN645,MonsterGroupTable!$A:$A,1,0)))))))</f>
        <v/>
      </c>
      <c r="BV645" s="2" t="str">
        <f>IF(AND(ISBLANK(BU645),OR(NOT(ISBLANK(BW645)),NOT(ISBLANK(BX645)))),#N/A,
IF(ISBLANK(BU645),"",
IF(AND(NOT(ISERROR(VLOOKUP(BU645,MonsterTable!$A:$B,MATCH(MonsterTable!$B$1,MonsterTable!$A$1:$B$1,0),0))),OR(ISBLANK(BW645),ISBLANK(BX645))),#N/A,
IFERROR(VLOOKUP(BU645,MonsterTable!$A:$B,MATCH(MonsterTable!$B$1,MonsterTable!$A$1:$B$1,0),0),
IF(OR(NOT(ISBLANK(BW645)),ISBLANK(BX645)),#N/A,
IF(BU645="empty","empty",
VLOOKUP(BU645,MonsterGroupTable!$A:$A,1,0)))))))</f>
        <v/>
      </c>
      <c r="CC645" s="2" t="str">
        <f>IF(AND(ISBLANK(CB645),OR(NOT(ISBLANK(CD645)),NOT(ISBLANK(CE645)))),#N/A,
IF(ISBLANK(CB645),"",
IF(AND(NOT(ISERROR(VLOOKUP(CB645,MonsterTable!$A:$B,MATCH(MonsterTable!$B$1,MonsterTable!$A$1:$B$1,0),0))),OR(ISBLANK(CD645),ISBLANK(CE645))),#N/A,
IFERROR(VLOOKUP(CB645,MonsterTable!$A:$B,MATCH(MonsterTable!$B$1,MonsterTable!$A$1:$B$1,0),0),
IF(OR(NOT(ISBLANK(CD645)),ISBLANK(CE645)),#N/A,
IF(CB645="empty","empty",
VLOOKUP(CB645,MonsterGroupTable!$A:$A,1,0)))))))</f>
        <v/>
      </c>
      <c r="CJ645" s="2" t="str">
        <f>IF(AND(ISBLANK(CI645),OR(NOT(ISBLANK(CK645)),NOT(ISBLANK(CL645)))),#N/A,
IF(ISBLANK(CI645),"",
IF(AND(NOT(ISERROR(VLOOKUP(CI645,MonsterTable!$A:$B,MATCH(MonsterTable!$B$1,MonsterTable!$A$1:$B$1,0),0))),OR(ISBLANK(CK645),ISBLANK(CL645))),#N/A,
IFERROR(VLOOKUP(CI645,MonsterTable!$A:$B,MATCH(MonsterTable!$B$1,MonsterTable!$A$1:$B$1,0),0),
IF(OR(NOT(ISBLANK(CK645)),ISBLANK(CL645)),#N/A,
IF(CI645="empty","empty",
VLOOKUP(CI645,MonsterGroupTable!$A:$A,1,0)))))))</f>
        <v/>
      </c>
    </row>
    <row r="646" spans="1:88">
      <c r="A646">
        <v>10645</v>
      </c>
      <c r="B646">
        <f t="shared" si="20"/>
        <v>1.1000000000000001</v>
      </c>
      <c r="C646">
        <f t="shared" si="20"/>
        <v>1.1000000000000001</v>
      </c>
      <c r="F646">
        <v>2700</v>
      </c>
      <c r="G646">
        <v>101301</v>
      </c>
      <c r="H646">
        <v>0</v>
      </c>
      <c r="I646">
        <v>0</v>
      </c>
      <c r="J646">
        <v>0</v>
      </c>
      <c r="K646" t="s">
        <v>28</v>
      </c>
      <c r="L646" t="s">
        <v>249</v>
      </c>
      <c r="M646" t="s">
        <v>79</v>
      </c>
      <c r="N646" t="s">
        <v>80</v>
      </c>
      <c r="O646">
        <v>0</v>
      </c>
      <c r="P646">
        <v>-4.75</v>
      </c>
      <c r="Q646">
        <v>-3.5</v>
      </c>
      <c r="R646">
        <v>4.75</v>
      </c>
      <c r="S646">
        <v>3</v>
      </c>
      <c r="T646">
        <v>-13.5</v>
      </c>
      <c r="U646">
        <v>2.5499999999999998</v>
      </c>
      <c r="V646">
        <v>-6.75</v>
      </c>
      <c r="W646" t="str">
        <f t="shared" si="21"/>
        <v>g105,5</v>
      </c>
      <c r="X646" s="1" t="s">
        <v>283</v>
      </c>
      <c r="Y646" s="2" t="str">
        <f>IF(AND(ISBLANK(X646),OR(NOT(ISBLANK(Z646)),NOT(ISBLANK(AA646)))),#N/A,
IF(ISBLANK(X646),"",
IF(AND(NOT(ISERROR(VLOOKUP(X646,MonsterTable!$A:$B,MATCH(MonsterTable!$B$1,MonsterTable!$A$1:$B$1,0),0))),OR(ISBLANK(Z646),ISBLANK(AA646))),#N/A,
IFERROR(VLOOKUP(X646,MonsterTable!$A:$B,MATCH(MonsterTable!$B$1,MonsterTable!$A$1:$B$1,0),0),
IF(OR(NOT(ISBLANK(Z646)),ISBLANK(AA646)),#N/A,
IF(X646="empty","empty",
VLOOKUP(X646,MonsterGroupTable!$A:$A,1,0)))))))</f>
        <v>g105</v>
      </c>
      <c r="AA646">
        <v>5</v>
      </c>
      <c r="AF646" s="2" t="str">
        <f>IF(AND(ISBLANK(AE646),OR(NOT(ISBLANK(AG646)),NOT(ISBLANK(AH646)))),#N/A,
IF(ISBLANK(AE646),"",
IF(AND(NOT(ISERROR(VLOOKUP(AE646,MonsterTable!$A:$B,MATCH(MonsterTable!$B$1,MonsterTable!$A$1:$B$1,0),0))),OR(ISBLANK(AG646),ISBLANK(AH646))),#N/A,
IFERROR(VLOOKUP(AE646,MonsterTable!$A:$B,MATCH(MonsterTable!$B$1,MonsterTable!$A$1:$B$1,0),0),
IF(OR(NOT(ISBLANK(AG646)),ISBLANK(AH646)),#N/A,
IF(AE646="empty","empty",
VLOOKUP(AE646,MonsterGroupTable!$A:$A,1,0)))))))</f>
        <v/>
      </c>
      <c r="AM646" s="2" t="str">
        <f>IF(AND(ISBLANK(AL646),OR(NOT(ISBLANK(AN646)),NOT(ISBLANK(AO646)))),#N/A,
IF(ISBLANK(AL646),"",
IF(AND(NOT(ISERROR(VLOOKUP(AL646,MonsterTable!$A:$B,MATCH(MonsterTable!$B$1,MonsterTable!$A$1:$B$1,0),0))),OR(ISBLANK(AN646),ISBLANK(AO646))),#N/A,
IFERROR(VLOOKUP(AL646,MonsterTable!$A:$B,MATCH(MonsterTable!$B$1,MonsterTable!$A$1:$B$1,0),0),
IF(OR(NOT(ISBLANK(AN646)),ISBLANK(AO646)),#N/A,
IF(AL646="empty","empty",
VLOOKUP(AL646,MonsterGroupTable!$A:$A,1,0)))))))</f>
        <v/>
      </c>
      <c r="AT646" s="2" t="str">
        <f>IF(AND(ISBLANK(AS646),OR(NOT(ISBLANK(AU646)),NOT(ISBLANK(AV646)))),#N/A,
IF(ISBLANK(AS646),"",
IF(AND(NOT(ISERROR(VLOOKUP(AS646,MonsterTable!$A:$B,MATCH(MonsterTable!$B$1,MonsterTable!$A$1:$B$1,0),0))),OR(ISBLANK(AU646),ISBLANK(AV646))),#N/A,
IFERROR(VLOOKUP(AS646,MonsterTable!$A:$B,MATCH(MonsterTable!$B$1,MonsterTable!$A$1:$B$1,0),0),
IF(OR(NOT(ISBLANK(AU646)),ISBLANK(AV646)),#N/A,
IF(AS646="empty","empty",
VLOOKUP(AS646,MonsterGroupTable!$A:$A,1,0)))))))</f>
        <v/>
      </c>
      <c r="BA646" s="2" t="str">
        <f>IF(AND(ISBLANK(AZ646),OR(NOT(ISBLANK(BB646)),NOT(ISBLANK(BC646)))),#N/A,
IF(ISBLANK(AZ646),"",
IF(AND(NOT(ISERROR(VLOOKUP(AZ646,MonsterTable!$A:$B,MATCH(MonsterTable!$B$1,MonsterTable!$A$1:$B$1,0),0))),OR(ISBLANK(BB646),ISBLANK(BC646))),#N/A,
IFERROR(VLOOKUP(AZ646,MonsterTable!$A:$B,MATCH(MonsterTable!$B$1,MonsterTable!$A$1:$B$1,0),0),
IF(OR(NOT(ISBLANK(BB646)),ISBLANK(BC646)),#N/A,
IF(AZ646="empty","empty",
VLOOKUP(AZ646,MonsterGroupTable!$A:$A,1,0)))))))</f>
        <v/>
      </c>
      <c r="BH646" s="2" t="str">
        <f>IF(AND(ISBLANK(BG646),OR(NOT(ISBLANK(BI646)),NOT(ISBLANK(BJ646)))),#N/A,
IF(ISBLANK(BG646),"",
IF(AND(NOT(ISERROR(VLOOKUP(BG646,MonsterTable!$A:$B,MATCH(MonsterTable!$B$1,MonsterTable!$A$1:$B$1,0),0))),OR(ISBLANK(BI646),ISBLANK(BJ646))),#N/A,
IFERROR(VLOOKUP(BG646,MonsterTable!$A:$B,MATCH(MonsterTable!$B$1,MonsterTable!$A$1:$B$1,0),0),
IF(OR(NOT(ISBLANK(BI646)),ISBLANK(BJ646)),#N/A,
IF(BG646="empty","empty",
VLOOKUP(BG646,MonsterGroupTable!$A:$A,1,0)))))))</f>
        <v/>
      </c>
      <c r="BO646" s="2" t="str">
        <f>IF(AND(ISBLANK(BN646),OR(NOT(ISBLANK(BP646)),NOT(ISBLANK(BQ646)))),#N/A,
IF(ISBLANK(BN646),"",
IF(AND(NOT(ISERROR(VLOOKUP(BN646,MonsterTable!$A:$B,MATCH(MonsterTable!$B$1,MonsterTable!$A$1:$B$1,0),0))),OR(ISBLANK(BP646),ISBLANK(BQ646))),#N/A,
IFERROR(VLOOKUP(BN646,MonsterTable!$A:$B,MATCH(MonsterTable!$B$1,MonsterTable!$A$1:$B$1,0),0),
IF(OR(NOT(ISBLANK(BP646)),ISBLANK(BQ646)),#N/A,
IF(BN646="empty","empty",
VLOOKUP(BN646,MonsterGroupTable!$A:$A,1,0)))))))</f>
        <v/>
      </c>
      <c r="BV646" s="2" t="str">
        <f>IF(AND(ISBLANK(BU646),OR(NOT(ISBLANK(BW646)),NOT(ISBLANK(BX646)))),#N/A,
IF(ISBLANK(BU646),"",
IF(AND(NOT(ISERROR(VLOOKUP(BU646,MonsterTable!$A:$B,MATCH(MonsterTable!$B$1,MonsterTable!$A$1:$B$1,0),0))),OR(ISBLANK(BW646),ISBLANK(BX646))),#N/A,
IFERROR(VLOOKUP(BU646,MonsterTable!$A:$B,MATCH(MonsterTable!$B$1,MonsterTable!$A$1:$B$1,0),0),
IF(OR(NOT(ISBLANK(BW646)),ISBLANK(BX646)),#N/A,
IF(BU646="empty","empty",
VLOOKUP(BU646,MonsterGroupTable!$A:$A,1,0)))))))</f>
        <v/>
      </c>
      <c r="CC646" s="2" t="str">
        <f>IF(AND(ISBLANK(CB646),OR(NOT(ISBLANK(CD646)),NOT(ISBLANK(CE646)))),#N/A,
IF(ISBLANK(CB646),"",
IF(AND(NOT(ISERROR(VLOOKUP(CB646,MonsterTable!$A:$B,MATCH(MonsterTable!$B$1,MonsterTable!$A$1:$B$1,0),0))),OR(ISBLANK(CD646),ISBLANK(CE646))),#N/A,
IFERROR(VLOOKUP(CB646,MonsterTable!$A:$B,MATCH(MonsterTable!$B$1,MonsterTable!$A$1:$B$1,0),0),
IF(OR(NOT(ISBLANK(CD646)),ISBLANK(CE646)),#N/A,
IF(CB646="empty","empty",
VLOOKUP(CB646,MonsterGroupTable!$A:$A,1,0)))))))</f>
        <v/>
      </c>
      <c r="CJ646" s="2" t="str">
        <f>IF(AND(ISBLANK(CI646),OR(NOT(ISBLANK(CK646)),NOT(ISBLANK(CL646)))),#N/A,
IF(ISBLANK(CI646),"",
IF(AND(NOT(ISERROR(VLOOKUP(CI646,MonsterTable!$A:$B,MATCH(MonsterTable!$B$1,MonsterTable!$A$1:$B$1,0),0))),OR(ISBLANK(CK646),ISBLANK(CL646))),#N/A,
IFERROR(VLOOKUP(CI646,MonsterTable!$A:$B,MATCH(MonsterTable!$B$1,MonsterTable!$A$1:$B$1,0),0),
IF(OR(NOT(ISBLANK(CK646)),ISBLANK(CL646)),#N/A,
IF(CI646="empty","empty",
VLOOKUP(CI646,MonsterGroupTable!$A:$A,1,0)))))))</f>
        <v/>
      </c>
    </row>
    <row r="647" spans="1:88">
      <c r="A647">
        <v>10646</v>
      </c>
      <c r="B647">
        <f t="shared" si="20"/>
        <v>1.1000000000000001</v>
      </c>
      <c r="C647">
        <f t="shared" si="20"/>
        <v>1.1000000000000001</v>
      </c>
      <c r="F647">
        <v>2700</v>
      </c>
      <c r="G647">
        <v>101706</v>
      </c>
      <c r="H647">
        <v>0</v>
      </c>
      <c r="I647">
        <v>0</v>
      </c>
      <c r="J647">
        <v>0</v>
      </c>
      <c r="K647" t="s">
        <v>28</v>
      </c>
      <c r="L647" t="s">
        <v>249</v>
      </c>
      <c r="M647" t="s">
        <v>79</v>
      </c>
      <c r="N647" t="s">
        <v>80</v>
      </c>
      <c r="O647">
        <v>0</v>
      </c>
      <c r="P647">
        <v>-4.75</v>
      </c>
      <c r="Q647">
        <v>-3.5</v>
      </c>
      <c r="R647">
        <v>4.75</v>
      </c>
      <c r="S647">
        <v>3</v>
      </c>
      <c r="T647">
        <v>-13.5</v>
      </c>
      <c r="U647">
        <v>2.5499999999999998</v>
      </c>
      <c r="V647">
        <v>-6.75</v>
      </c>
      <c r="W647" t="str">
        <f t="shared" si="21"/>
        <v>g105,5</v>
      </c>
      <c r="X647" s="1" t="s">
        <v>283</v>
      </c>
      <c r="Y647" s="2" t="str">
        <f>IF(AND(ISBLANK(X647),OR(NOT(ISBLANK(Z647)),NOT(ISBLANK(AA647)))),#N/A,
IF(ISBLANK(X647),"",
IF(AND(NOT(ISERROR(VLOOKUP(X647,MonsterTable!$A:$B,MATCH(MonsterTable!$B$1,MonsterTable!$A$1:$B$1,0),0))),OR(ISBLANK(Z647),ISBLANK(AA647))),#N/A,
IFERROR(VLOOKUP(X647,MonsterTable!$A:$B,MATCH(MonsterTable!$B$1,MonsterTable!$A$1:$B$1,0),0),
IF(OR(NOT(ISBLANK(Z647)),ISBLANK(AA647)),#N/A,
IF(X647="empty","empty",
VLOOKUP(X647,MonsterGroupTable!$A:$A,1,0)))))))</f>
        <v>g105</v>
      </c>
      <c r="AA647">
        <v>5</v>
      </c>
      <c r="AF647" s="2" t="str">
        <f>IF(AND(ISBLANK(AE647),OR(NOT(ISBLANK(AG647)),NOT(ISBLANK(AH647)))),#N/A,
IF(ISBLANK(AE647),"",
IF(AND(NOT(ISERROR(VLOOKUP(AE647,MonsterTable!$A:$B,MATCH(MonsterTable!$B$1,MonsterTable!$A$1:$B$1,0),0))),OR(ISBLANK(AG647),ISBLANK(AH647))),#N/A,
IFERROR(VLOOKUP(AE647,MonsterTable!$A:$B,MATCH(MonsterTable!$B$1,MonsterTable!$A$1:$B$1,0),0),
IF(OR(NOT(ISBLANK(AG647)),ISBLANK(AH647)),#N/A,
IF(AE647="empty","empty",
VLOOKUP(AE647,MonsterGroupTable!$A:$A,1,0)))))))</f>
        <v/>
      </c>
      <c r="AM647" s="2" t="str">
        <f>IF(AND(ISBLANK(AL647),OR(NOT(ISBLANK(AN647)),NOT(ISBLANK(AO647)))),#N/A,
IF(ISBLANK(AL647),"",
IF(AND(NOT(ISERROR(VLOOKUP(AL647,MonsterTable!$A:$B,MATCH(MonsterTable!$B$1,MonsterTable!$A$1:$B$1,0),0))),OR(ISBLANK(AN647),ISBLANK(AO647))),#N/A,
IFERROR(VLOOKUP(AL647,MonsterTable!$A:$B,MATCH(MonsterTable!$B$1,MonsterTable!$A$1:$B$1,0),0),
IF(OR(NOT(ISBLANK(AN647)),ISBLANK(AO647)),#N/A,
IF(AL647="empty","empty",
VLOOKUP(AL647,MonsterGroupTable!$A:$A,1,0)))))))</f>
        <v/>
      </c>
      <c r="AT647" s="2" t="str">
        <f>IF(AND(ISBLANK(AS647),OR(NOT(ISBLANK(AU647)),NOT(ISBLANK(AV647)))),#N/A,
IF(ISBLANK(AS647),"",
IF(AND(NOT(ISERROR(VLOOKUP(AS647,MonsterTable!$A:$B,MATCH(MonsterTable!$B$1,MonsterTable!$A$1:$B$1,0),0))),OR(ISBLANK(AU647),ISBLANK(AV647))),#N/A,
IFERROR(VLOOKUP(AS647,MonsterTable!$A:$B,MATCH(MonsterTable!$B$1,MonsterTable!$A$1:$B$1,0),0),
IF(OR(NOT(ISBLANK(AU647)),ISBLANK(AV647)),#N/A,
IF(AS647="empty","empty",
VLOOKUP(AS647,MonsterGroupTable!$A:$A,1,0)))))))</f>
        <v/>
      </c>
      <c r="BA647" s="2" t="str">
        <f>IF(AND(ISBLANK(AZ647),OR(NOT(ISBLANK(BB647)),NOT(ISBLANK(BC647)))),#N/A,
IF(ISBLANK(AZ647),"",
IF(AND(NOT(ISERROR(VLOOKUP(AZ647,MonsterTable!$A:$B,MATCH(MonsterTable!$B$1,MonsterTable!$A$1:$B$1,0),0))),OR(ISBLANK(BB647),ISBLANK(BC647))),#N/A,
IFERROR(VLOOKUP(AZ647,MonsterTable!$A:$B,MATCH(MonsterTable!$B$1,MonsterTable!$A$1:$B$1,0),0),
IF(OR(NOT(ISBLANK(BB647)),ISBLANK(BC647)),#N/A,
IF(AZ647="empty","empty",
VLOOKUP(AZ647,MonsterGroupTable!$A:$A,1,0)))))))</f>
        <v/>
      </c>
      <c r="BH647" s="2" t="str">
        <f>IF(AND(ISBLANK(BG647),OR(NOT(ISBLANK(BI647)),NOT(ISBLANK(BJ647)))),#N/A,
IF(ISBLANK(BG647),"",
IF(AND(NOT(ISERROR(VLOOKUP(BG647,MonsterTable!$A:$B,MATCH(MonsterTable!$B$1,MonsterTable!$A$1:$B$1,0),0))),OR(ISBLANK(BI647),ISBLANK(BJ647))),#N/A,
IFERROR(VLOOKUP(BG647,MonsterTable!$A:$B,MATCH(MonsterTable!$B$1,MonsterTable!$A$1:$B$1,0),0),
IF(OR(NOT(ISBLANK(BI647)),ISBLANK(BJ647)),#N/A,
IF(BG647="empty","empty",
VLOOKUP(BG647,MonsterGroupTable!$A:$A,1,0)))))))</f>
        <v/>
      </c>
      <c r="BO647" s="2" t="str">
        <f>IF(AND(ISBLANK(BN647),OR(NOT(ISBLANK(BP647)),NOT(ISBLANK(BQ647)))),#N/A,
IF(ISBLANK(BN647),"",
IF(AND(NOT(ISERROR(VLOOKUP(BN647,MonsterTable!$A:$B,MATCH(MonsterTable!$B$1,MonsterTable!$A$1:$B$1,0),0))),OR(ISBLANK(BP647),ISBLANK(BQ647))),#N/A,
IFERROR(VLOOKUP(BN647,MonsterTable!$A:$B,MATCH(MonsterTable!$B$1,MonsterTable!$A$1:$B$1,0),0),
IF(OR(NOT(ISBLANK(BP647)),ISBLANK(BQ647)),#N/A,
IF(BN647="empty","empty",
VLOOKUP(BN647,MonsterGroupTable!$A:$A,1,0)))))))</f>
        <v/>
      </c>
      <c r="BV647" s="2" t="str">
        <f>IF(AND(ISBLANK(BU647),OR(NOT(ISBLANK(BW647)),NOT(ISBLANK(BX647)))),#N/A,
IF(ISBLANK(BU647),"",
IF(AND(NOT(ISERROR(VLOOKUP(BU647,MonsterTable!$A:$B,MATCH(MonsterTable!$B$1,MonsterTable!$A$1:$B$1,0),0))),OR(ISBLANK(BW647),ISBLANK(BX647))),#N/A,
IFERROR(VLOOKUP(BU647,MonsterTable!$A:$B,MATCH(MonsterTable!$B$1,MonsterTable!$A$1:$B$1,0),0),
IF(OR(NOT(ISBLANK(BW647)),ISBLANK(BX647)),#N/A,
IF(BU647="empty","empty",
VLOOKUP(BU647,MonsterGroupTable!$A:$A,1,0)))))))</f>
        <v/>
      </c>
      <c r="CC647" s="2" t="str">
        <f>IF(AND(ISBLANK(CB647),OR(NOT(ISBLANK(CD647)),NOT(ISBLANK(CE647)))),#N/A,
IF(ISBLANK(CB647),"",
IF(AND(NOT(ISERROR(VLOOKUP(CB647,MonsterTable!$A:$B,MATCH(MonsterTable!$B$1,MonsterTable!$A$1:$B$1,0),0))),OR(ISBLANK(CD647),ISBLANK(CE647))),#N/A,
IFERROR(VLOOKUP(CB647,MonsterTable!$A:$B,MATCH(MonsterTable!$B$1,MonsterTable!$A$1:$B$1,0),0),
IF(OR(NOT(ISBLANK(CD647)),ISBLANK(CE647)),#N/A,
IF(CB647="empty","empty",
VLOOKUP(CB647,MonsterGroupTable!$A:$A,1,0)))))))</f>
        <v/>
      </c>
      <c r="CJ647" s="2" t="str">
        <f>IF(AND(ISBLANK(CI647),OR(NOT(ISBLANK(CK647)),NOT(ISBLANK(CL647)))),#N/A,
IF(ISBLANK(CI647),"",
IF(AND(NOT(ISERROR(VLOOKUP(CI647,MonsterTable!$A:$B,MATCH(MonsterTable!$B$1,MonsterTable!$A$1:$B$1,0),0))),OR(ISBLANK(CK647),ISBLANK(CL647))),#N/A,
IFERROR(VLOOKUP(CI647,MonsterTable!$A:$B,MATCH(MonsterTable!$B$1,MonsterTable!$A$1:$B$1,0),0),
IF(OR(NOT(ISBLANK(CK647)),ISBLANK(CL647)),#N/A,
IF(CI647="empty","empty",
VLOOKUP(CI647,MonsterGroupTable!$A:$A,1,0)))))))</f>
        <v/>
      </c>
    </row>
    <row r="648" spans="1:88">
      <c r="A648">
        <v>10647</v>
      </c>
      <c r="B648">
        <f t="shared" si="20"/>
        <v>1.1000000000000001</v>
      </c>
      <c r="C648">
        <f t="shared" si="20"/>
        <v>1.1000000000000001</v>
      </c>
      <c r="F648">
        <v>2700</v>
      </c>
      <c r="G648">
        <v>102111</v>
      </c>
      <c r="H648">
        <v>0</v>
      </c>
      <c r="I648">
        <v>0</v>
      </c>
      <c r="J648">
        <v>0</v>
      </c>
      <c r="K648" t="s">
        <v>28</v>
      </c>
      <c r="L648" t="s">
        <v>249</v>
      </c>
      <c r="M648" t="s">
        <v>79</v>
      </c>
      <c r="N648" t="s">
        <v>80</v>
      </c>
      <c r="O648">
        <v>0</v>
      </c>
      <c r="P648">
        <v>-4.75</v>
      </c>
      <c r="Q648">
        <v>-3.5</v>
      </c>
      <c r="R648">
        <v>4.75</v>
      </c>
      <c r="S648">
        <v>3</v>
      </c>
      <c r="T648">
        <v>-13.5</v>
      </c>
      <c r="U648">
        <v>2.5499999999999998</v>
      </c>
      <c r="V648">
        <v>-6.75</v>
      </c>
      <c r="W648" t="str">
        <f t="shared" si="21"/>
        <v>g105,5</v>
      </c>
      <c r="X648" s="1" t="s">
        <v>283</v>
      </c>
      <c r="Y648" s="2" t="str">
        <f>IF(AND(ISBLANK(X648),OR(NOT(ISBLANK(Z648)),NOT(ISBLANK(AA648)))),#N/A,
IF(ISBLANK(X648),"",
IF(AND(NOT(ISERROR(VLOOKUP(X648,MonsterTable!$A:$B,MATCH(MonsterTable!$B$1,MonsterTable!$A$1:$B$1,0),0))),OR(ISBLANK(Z648),ISBLANK(AA648))),#N/A,
IFERROR(VLOOKUP(X648,MonsterTable!$A:$B,MATCH(MonsterTable!$B$1,MonsterTable!$A$1:$B$1,0),0),
IF(OR(NOT(ISBLANK(Z648)),ISBLANK(AA648)),#N/A,
IF(X648="empty","empty",
VLOOKUP(X648,MonsterGroupTable!$A:$A,1,0)))))))</f>
        <v>g105</v>
      </c>
      <c r="AA648">
        <v>5</v>
      </c>
      <c r="AF648" s="2" t="str">
        <f>IF(AND(ISBLANK(AE648),OR(NOT(ISBLANK(AG648)),NOT(ISBLANK(AH648)))),#N/A,
IF(ISBLANK(AE648),"",
IF(AND(NOT(ISERROR(VLOOKUP(AE648,MonsterTable!$A:$B,MATCH(MonsterTable!$B$1,MonsterTable!$A$1:$B$1,0),0))),OR(ISBLANK(AG648),ISBLANK(AH648))),#N/A,
IFERROR(VLOOKUP(AE648,MonsterTable!$A:$B,MATCH(MonsterTable!$B$1,MonsterTable!$A$1:$B$1,0),0),
IF(OR(NOT(ISBLANK(AG648)),ISBLANK(AH648)),#N/A,
IF(AE648="empty","empty",
VLOOKUP(AE648,MonsterGroupTable!$A:$A,1,0)))))))</f>
        <v/>
      </c>
      <c r="AM648" s="2" t="str">
        <f>IF(AND(ISBLANK(AL648),OR(NOT(ISBLANK(AN648)),NOT(ISBLANK(AO648)))),#N/A,
IF(ISBLANK(AL648),"",
IF(AND(NOT(ISERROR(VLOOKUP(AL648,MonsterTable!$A:$B,MATCH(MonsterTable!$B$1,MonsterTable!$A$1:$B$1,0),0))),OR(ISBLANK(AN648),ISBLANK(AO648))),#N/A,
IFERROR(VLOOKUP(AL648,MonsterTable!$A:$B,MATCH(MonsterTable!$B$1,MonsterTable!$A$1:$B$1,0),0),
IF(OR(NOT(ISBLANK(AN648)),ISBLANK(AO648)),#N/A,
IF(AL648="empty","empty",
VLOOKUP(AL648,MonsterGroupTable!$A:$A,1,0)))))))</f>
        <v/>
      </c>
      <c r="AT648" s="2" t="str">
        <f>IF(AND(ISBLANK(AS648),OR(NOT(ISBLANK(AU648)),NOT(ISBLANK(AV648)))),#N/A,
IF(ISBLANK(AS648),"",
IF(AND(NOT(ISERROR(VLOOKUP(AS648,MonsterTable!$A:$B,MATCH(MonsterTable!$B$1,MonsterTable!$A$1:$B$1,0),0))),OR(ISBLANK(AU648),ISBLANK(AV648))),#N/A,
IFERROR(VLOOKUP(AS648,MonsterTable!$A:$B,MATCH(MonsterTable!$B$1,MonsterTable!$A$1:$B$1,0),0),
IF(OR(NOT(ISBLANK(AU648)),ISBLANK(AV648)),#N/A,
IF(AS648="empty","empty",
VLOOKUP(AS648,MonsterGroupTable!$A:$A,1,0)))))))</f>
        <v/>
      </c>
      <c r="BA648" s="2" t="str">
        <f>IF(AND(ISBLANK(AZ648),OR(NOT(ISBLANK(BB648)),NOT(ISBLANK(BC648)))),#N/A,
IF(ISBLANK(AZ648),"",
IF(AND(NOT(ISERROR(VLOOKUP(AZ648,MonsterTable!$A:$B,MATCH(MonsterTable!$B$1,MonsterTable!$A$1:$B$1,0),0))),OR(ISBLANK(BB648),ISBLANK(BC648))),#N/A,
IFERROR(VLOOKUP(AZ648,MonsterTable!$A:$B,MATCH(MonsterTable!$B$1,MonsterTable!$A$1:$B$1,0),0),
IF(OR(NOT(ISBLANK(BB648)),ISBLANK(BC648)),#N/A,
IF(AZ648="empty","empty",
VLOOKUP(AZ648,MonsterGroupTable!$A:$A,1,0)))))))</f>
        <v/>
      </c>
      <c r="BH648" s="2" t="str">
        <f>IF(AND(ISBLANK(BG648),OR(NOT(ISBLANK(BI648)),NOT(ISBLANK(BJ648)))),#N/A,
IF(ISBLANK(BG648),"",
IF(AND(NOT(ISERROR(VLOOKUP(BG648,MonsterTable!$A:$B,MATCH(MonsterTable!$B$1,MonsterTable!$A$1:$B$1,0),0))),OR(ISBLANK(BI648),ISBLANK(BJ648))),#N/A,
IFERROR(VLOOKUP(BG648,MonsterTable!$A:$B,MATCH(MonsterTable!$B$1,MonsterTable!$A$1:$B$1,0),0),
IF(OR(NOT(ISBLANK(BI648)),ISBLANK(BJ648)),#N/A,
IF(BG648="empty","empty",
VLOOKUP(BG648,MonsterGroupTable!$A:$A,1,0)))))))</f>
        <v/>
      </c>
      <c r="BO648" s="2" t="str">
        <f>IF(AND(ISBLANK(BN648),OR(NOT(ISBLANK(BP648)),NOT(ISBLANK(BQ648)))),#N/A,
IF(ISBLANK(BN648),"",
IF(AND(NOT(ISERROR(VLOOKUP(BN648,MonsterTable!$A:$B,MATCH(MonsterTable!$B$1,MonsterTable!$A$1:$B$1,0),0))),OR(ISBLANK(BP648),ISBLANK(BQ648))),#N/A,
IFERROR(VLOOKUP(BN648,MonsterTable!$A:$B,MATCH(MonsterTable!$B$1,MonsterTable!$A$1:$B$1,0),0),
IF(OR(NOT(ISBLANK(BP648)),ISBLANK(BQ648)),#N/A,
IF(BN648="empty","empty",
VLOOKUP(BN648,MonsterGroupTable!$A:$A,1,0)))))))</f>
        <v/>
      </c>
      <c r="BV648" s="2" t="str">
        <f>IF(AND(ISBLANK(BU648),OR(NOT(ISBLANK(BW648)),NOT(ISBLANK(BX648)))),#N/A,
IF(ISBLANK(BU648),"",
IF(AND(NOT(ISERROR(VLOOKUP(BU648,MonsterTable!$A:$B,MATCH(MonsterTable!$B$1,MonsterTable!$A$1:$B$1,0),0))),OR(ISBLANK(BW648),ISBLANK(BX648))),#N/A,
IFERROR(VLOOKUP(BU648,MonsterTable!$A:$B,MATCH(MonsterTable!$B$1,MonsterTable!$A$1:$B$1,0),0),
IF(OR(NOT(ISBLANK(BW648)),ISBLANK(BX648)),#N/A,
IF(BU648="empty","empty",
VLOOKUP(BU648,MonsterGroupTable!$A:$A,1,0)))))))</f>
        <v/>
      </c>
      <c r="CC648" s="2" t="str">
        <f>IF(AND(ISBLANK(CB648),OR(NOT(ISBLANK(CD648)),NOT(ISBLANK(CE648)))),#N/A,
IF(ISBLANK(CB648),"",
IF(AND(NOT(ISERROR(VLOOKUP(CB648,MonsterTable!$A:$B,MATCH(MonsterTable!$B$1,MonsterTable!$A$1:$B$1,0),0))),OR(ISBLANK(CD648),ISBLANK(CE648))),#N/A,
IFERROR(VLOOKUP(CB648,MonsterTable!$A:$B,MATCH(MonsterTable!$B$1,MonsterTable!$A$1:$B$1,0),0),
IF(OR(NOT(ISBLANK(CD648)),ISBLANK(CE648)),#N/A,
IF(CB648="empty","empty",
VLOOKUP(CB648,MonsterGroupTable!$A:$A,1,0)))))))</f>
        <v/>
      </c>
      <c r="CJ648" s="2" t="str">
        <f>IF(AND(ISBLANK(CI648),OR(NOT(ISBLANK(CK648)),NOT(ISBLANK(CL648)))),#N/A,
IF(ISBLANK(CI648),"",
IF(AND(NOT(ISERROR(VLOOKUP(CI648,MonsterTable!$A:$B,MATCH(MonsterTable!$B$1,MonsterTable!$A$1:$B$1,0),0))),OR(ISBLANK(CK648),ISBLANK(CL648))),#N/A,
IFERROR(VLOOKUP(CI648,MonsterTable!$A:$B,MATCH(MonsterTable!$B$1,MonsterTable!$A$1:$B$1,0),0),
IF(OR(NOT(ISBLANK(CK648)),ISBLANK(CL648)),#N/A,
IF(CI648="empty","empty",
VLOOKUP(CI648,MonsterGroupTable!$A:$A,1,0)))))))</f>
        <v/>
      </c>
    </row>
    <row r="649" spans="1:88">
      <c r="A649">
        <v>10648</v>
      </c>
      <c r="B649">
        <f t="shared" si="20"/>
        <v>1.1000000000000001</v>
      </c>
      <c r="C649">
        <f t="shared" si="20"/>
        <v>1.1000000000000001</v>
      </c>
      <c r="F649">
        <v>2700</v>
      </c>
      <c r="G649">
        <v>102516</v>
      </c>
      <c r="H649">
        <v>0</v>
      </c>
      <c r="I649">
        <v>0</v>
      </c>
      <c r="J649">
        <v>0</v>
      </c>
      <c r="K649" t="s">
        <v>28</v>
      </c>
      <c r="L649" t="s">
        <v>249</v>
      </c>
      <c r="M649" t="s">
        <v>79</v>
      </c>
      <c r="N649" t="s">
        <v>80</v>
      </c>
      <c r="O649">
        <v>0</v>
      </c>
      <c r="P649">
        <v>-4.75</v>
      </c>
      <c r="Q649">
        <v>-3.5</v>
      </c>
      <c r="R649">
        <v>4.75</v>
      </c>
      <c r="S649">
        <v>3</v>
      </c>
      <c r="T649">
        <v>-13.5</v>
      </c>
      <c r="U649">
        <v>2.5499999999999998</v>
      </c>
      <c r="V649">
        <v>-6.75</v>
      </c>
      <c r="W649" t="str">
        <f t="shared" si="21"/>
        <v>g105,5</v>
      </c>
      <c r="X649" s="1" t="s">
        <v>283</v>
      </c>
      <c r="Y649" s="2" t="str">
        <f>IF(AND(ISBLANK(X649),OR(NOT(ISBLANK(Z649)),NOT(ISBLANK(AA649)))),#N/A,
IF(ISBLANK(X649),"",
IF(AND(NOT(ISERROR(VLOOKUP(X649,MonsterTable!$A:$B,MATCH(MonsterTable!$B$1,MonsterTable!$A$1:$B$1,0),0))),OR(ISBLANK(Z649),ISBLANK(AA649))),#N/A,
IFERROR(VLOOKUP(X649,MonsterTable!$A:$B,MATCH(MonsterTable!$B$1,MonsterTable!$A$1:$B$1,0),0),
IF(OR(NOT(ISBLANK(Z649)),ISBLANK(AA649)),#N/A,
IF(X649="empty","empty",
VLOOKUP(X649,MonsterGroupTable!$A:$A,1,0)))))))</f>
        <v>g105</v>
      </c>
      <c r="AA649">
        <v>5</v>
      </c>
      <c r="AF649" s="2" t="str">
        <f>IF(AND(ISBLANK(AE649),OR(NOT(ISBLANK(AG649)),NOT(ISBLANK(AH649)))),#N/A,
IF(ISBLANK(AE649),"",
IF(AND(NOT(ISERROR(VLOOKUP(AE649,MonsterTable!$A:$B,MATCH(MonsterTable!$B$1,MonsterTable!$A$1:$B$1,0),0))),OR(ISBLANK(AG649),ISBLANK(AH649))),#N/A,
IFERROR(VLOOKUP(AE649,MonsterTable!$A:$B,MATCH(MonsterTable!$B$1,MonsterTable!$A$1:$B$1,0),0),
IF(OR(NOT(ISBLANK(AG649)),ISBLANK(AH649)),#N/A,
IF(AE649="empty","empty",
VLOOKUP(AE649,MonsterGroupTable!$A:$A,1,0)))))))</f>
        <v/>
      </c>
      <c r="AM649" s="2" t="str">
        <f>IF(AND(ISBLANK(AL649),OR(NOT(ISBLANK(AN649)),NOT(ISBLANK(AO649)))),#N/A,
IF(ISBLANK(AL649),"",
IF(AND(NOT(ISERROR(VLOOKUP(AL649,MonsterTable!$A:$B,MATCH(MonsterTable!$B$1,MonsterTable!$A$1:$B$1,0),0))),OR(ISBLANK(AN649),ISBLANK(AO649))),#N/A,
IFERROR(VLOOKUP(AL649,MonsterTable!$A:$B,MATCH(MonsterTable!$B$1,MonsterTable!$A$1:$B$1,0),0),
IF(OR(NOT(ISBLANK(AN649)),ISBLANK(AO649)),#N/A,
IF(AL649="empty","empty",
VLOOKUP(AL649,MonsterGroupTable!$A:$A,1,0)))))))</f>
        <v/>
      </c>
      <c r="AT649" s="2" t="str">
        <f>IF(AND(ISBLANK(AS649),OR(NOT(ISBLANK(AU649)),NOT(ISBLANK(AV649)))),#N/A,
IF(ISBLANK(AS649),"",
IF(AND(NOT(ISERROR(VLOOKUP(AS649,MonsterTable!$A:$B,MATCH(MonsterTable!$B$1,MonsterTable!$A$1:$B$1,0),0))),OR(ISBLANK(AU649),ISBLANK(AV649))),#N/A,
IFERROR(VLOOKUP(AS649,MonsterTable!$A:$B,MATCH(MonsterTable!$B$1,MonsterTable!$A$1:$B$1,0),0),
IF(OR(NOT(ISBLANK(AU649)),ISBLANK(AV649)),#N/A,
IF(AS649="empty","empty",
VLOOKUP(AS649,MonsterGroupTable!$A:$A,1,0)))))))</f>
        <v/>
      </c>
      <c r="BA649" s="2" t="str">
        <f>IF(AND(ISBLANK(AZ649),OR(NOT(ISBLANK(BB649)),NOT(ISBLANK(BC649)))),#N/A,
IF(ISBLANK(AZ649),"",
IF(AND(NOT(ISERROR(VLOOKUP(AZ649,MonsterTable!$A:$B,MATCH(MonsterTable!$B$1,MonsterTable!$A$1:$B$1,0),0))),OR(ISBLANK(BB649),ISBLANK(BC649))),#N/A,
IFERROR(VLOOKUP(AZ649,MonsterTable!$A:$B,MATCH(MonsterTable!$B$1,MonsterTable!$A$1:$B$1,0),0),
IF(OR(NOT(ISBLANK(BB649)),ISBLANK(BC649)),#N/A,
IF(AZ649="empty","empty",
VLOOKUP(AZ649,MonsterGroupTable!$A:$A,1,0)))))))</f>
        <v/>
      </c>
      <c r="BH649" s="2" t="str">
        <f>IF(AND(ISBLANK(BG649),OR(NOT(ISBLANK(BI649)),NOT(ISBLANK(BJ649)))),#N/A,
IF(ISBLANK(BG649),"",
IF(AND(NOT(ISERROR(VLOOKUP(BG649,MonsterTable!$A:$B,MATCH(MonsterTable!$B$1,MonsterTable!$A$1:$B$1,0),0))),OR(ISBLANK(BI649),ISBLANK(BJ649))),#N/A,
IFERROR(VLOOKUP(BG649,MonsterTable!$A:$B,MATCH(MonsterTable!$B$1,MonsterTable!$A$1:$B$1,0),0),
IF(OR(NOT(ISBLANK(BI649)),ISBLANK(BJ649)),#N/A,
IF(BG649="empty","empty",
VLOOKUP(BG649,MonsterGroupTable!$A:$A,1,0)))))))</f>
        <v/>
      </c>
      <c r="BO649" s="2" t="str">
        <f>IF(AND(ISBLANK(BN649),OR(NOT(ISBLANK(BP649)),NOT(ISBLANK(BQ649)))),#N/A,
IF(ISBLANK(BN649),"",
IF(AND(NOT(ISERROR(VLOOKUP(BN649,MonsterTable!$A:$B,MATCH(MonsterTable!$B$1,MonsterTable!$A$1:$B$1,0),0))),OR(ISBLANK(BP649),ISBLANK(BQ649))),#N/A,
IFERROR(VLOOKUP(BN649,MonsterTable!$A:$B,MATCH(MonsterTable!$B$1,MonsterTable!$A$1:$B$1,0),0),
IF(OR(NOT(ISBLANK(BP649)),ISBLANK(BQ649)),#N/A,
IF(BN649="empty","empty",
VLOOKUP(BN649,MonsterGroupTable!$A:$A,1,0)))))))</f>
        <v/>
      </c>
      <c r="BV649" s="2" t="str">
        <f>IF(AND(ISBLANK(BU649),OR(NOT(ISBLANK(BW649)),NOT(ISBLANK(BX649)))),#N/A,
IF(ISBLANK(BU649),"",
IF(AND(NOT(ISERROR(VLOOKUP(BU649,MonsterTable!$A:$B,MATCH(MonsterTable!$B$1,MonsterTable!$A$1:$B$1,0),0))),OR(ISBLANK(BW649),ISBLANK(BX649))),#N/A,
IFERROR(VLOOKUP(BU649,MonsterTable!$A:$B,MATCH(MonsterTable!$B$1,MonsterTable!$A$1:$B$1,0),0),
IF(OR(NOT(ISBLANK(BW649)),ISBLANK(BX649)),#N/A,
IF(BU649="empty","empty",
VLOOKUP(BU649,MonsterGroupTable!$A:$A,1,0)))))))</f>
        <v/>
      </c>
      <c r="CC649" s="2" t="str">
        <f>IF(AND(ISBLANK(CB649),OR(NOT(ISBLANK(CD649)),NOT(ISBLANK(CE649)))),#N/A,
IF(ISBLANK(CB649),"",
IF(AND(NOT(ISERROR(VLOOKUP(CB649,MonsterTable!$A:$B,MATCH(MonsterTable!$B$1,MonsterTable!$A$1:$B$1,0),0))),OR(ISBLANK(CD649),ISBLANK(CE649))),#N/A,
IFERROR(VLOOKUP(CB649,MonsterTable!$A:$B,MATCH(MonsterTable!$B$1,MonsterTable!$A$1:$B$1,0),0),
IF(OR(NOT(ISBLANK(CD649)),ISBLANK(CE649)),#N/A,
IF(CB649="empty","empty",
VLOOKUP(CB649,MonsterGroupTable!$A:$A,1,0)))))))</f>
        <v/>
      </c>
      <c r="CJ649" s="2" t="str">
        <f>IF(AND(ISBLANK(CI649),OR(NOT(ISBLANK(CK649)),NOT(ISBLANK(CL649)))),#N/A,
IF(ISBLANK(CI649),"",
IF(AND(NOT(ISERROR(VLOOKUP(CI649,MonsterTable!$A:$B,MATCH(MonsterTable!$B$1,MonsterTable!$A$1:$B$1,0),0))),OR(ISBLANK(CK649),ISBLANK(CL649))),#N/A,
IFERROR(VLOOKUP(CI649,MonsterTable!$A:$B,MATCH(MonsterTable!$B$1,MonsterTable!$A$1:$B$1,0),0),
IF(OR(NOT(ISBLANK(CK649)),ISBLANK(CL649)),#N/A,
IF(CI649="empty","empty",
VLOOKUP(CI649,MonsterGroupTable!$A:$A,1,0)))))))</f>
        <v/>
      </c>
    </row>
    <row r="650" spans="1:88">
      <c r="A650">
        <v>10649</v>
      </c>
      <c r="B650">
        <f t="shared" si="20"/>
        <v>1.1000000000000001</v>
      </c>
      <c r="C650">
        <f t="shared" si="20"/>
        <v>1.1000000000000001</v>
      </c>
      <c r="F650">
        <v>2700</v>
      </c>
      <c r="G650">
        <v>102921</v>
      </c>
      <c r="H650">
        <v>0</v>
      </c>
      <c r="I650">
        <v>0</v>
      </c>
      <c r="J650">
        <v>0</v>
      </c>
      <c r="K650" t="s">
        <v>28</v>
      </c>
      <c r="L650" t="s">
        <v>249</v>
      </c>
      <c r="M650" t="s">
        <v>79</v>
      </c>
      <c r="N650" t="s">
        <v>80</v>
      </c>
      <c r="O650">
        <v>0</v>
      </c>
      <c r="P650">
        <v>-4.75</v>
      </c>
      <c r="Q650">
        <v>-3.5</v>
      </c>
      <c r="R650">
        <v>4.75</v>
      </c>
      <c r="S650">
        <v>3</v>
      </c>
      <c r="T650">
        <v>-13.5</v>
      </c>
      <c r="U650">
        <v>2.5499999999999998</v>
      </c>
      <c r="V650">
        <v>-6.75</v>
      </c>
      <c r="W650" t="str">
        <f t="shared" si="21"/>
        <v>g105,5</v>
      </c>
      <c r="X650" s="1" t="s">
        <v>283</v>
      </c>
      <c r="Y650" s="2" t="str">
        <f>IF(AND(ISBLANK(X650),OR(NOT(ISBLANK(Z650)),NOT(ISBLANK(AA650)))),#N/A,
IF(ISBLANK(X650),"",
IF(AND(NOT(ISERROR(VLOOKUP(X650,MonsterTable!$A:$B,MATCH(MonsterTable!$B$1,MonsterTable!$A$1:$B$1,0),0))),OR(ISBLANK(Z650),ISBLANK(AA650))),#N/A,
IFERROR(VLOOKUP(X650,MonsterTable!$A:$B,MATCH(MonsterTable!$B$1,MonsterTable!$A$1:$B$1,0),0),
IF(OR(NOT(ISBLANK(Z650)),ISBLANK(AA650)),#N/A,
IF(X650="empty","empty",
VLOOKUP(X650,MonsterGroupTable!$A:$A,1,0)))))))</f>
        <v>g105</v>
      </c>
      <c r="AA650">
        <v>5</v>
      </c>
      <c r="AF650" s="2" t="str">
        <f>IF(AND(ISBLANK(AE650),OR(NOT(ISBLANK(AG650)),NOT(ISBLANK(AH650)))),#N/A,
IF(ISBLANK(AE650),"",
IF(AND(NOT(ISERROR(VLOOKUP(AE650,MonsterTable!$A:$B,MATCH(MonsterTable!$B$1,MonsterTable!$A$1:$B$1,0),0))),OR(ISBLANK(AG650),ISBLANK(AH650))),#N/A,
IFERROR(VLOOKUP(AE650,MonsterTable!$A:$B,MATCH(MonsterTable!$B$1,MonsterTable!$A$1:$B$1,0),0),
IF(OR(NOT(ISBLANK(AG650)),ISBLANK(AH650)),#N/A,
IF(AE650="empty","empty",
VLOOKUP(AE650,MonsterGroupTable!$A:$A,1,0)))))))</f>
        <v/>
      </c>
      <c r="AM650" s="2" t="str">
        <f>IF(AND(ISBLANK(AL650),OR(NOT(ISBLANK(AN650)),NOT(ISBLANK(AO650)))),#N/A,
IF(ISBLANK(AL650),"",
IF(AND(NOT(ISERROR(VLOOKUP(AL650,MonsterTable!$A:$B,MATCH(MonsterTable!$B$1,MonsterTable!$A$1:$B$1,0),0))),OR(ISBLANK(AN650),ISBLANK(AO650))),#N/A,
IFERROR(VLOOKUP(AL650,MonsterTable!$A:$B,MATCH(MonsterTable!$B$1,MonsterTable!$A$1:$B$1,0),0),
IF(OR(NOT(ISBLANK(AN650)),ISBLANK(AO650)),#N/A,
IF(AL650="empty","empty",
VLOOKUP(AL650,MonsterGroupTable!$A:$A,1,0)))))))</f>
        <v/>
      </c>
      <c r="AT650" s="2" t="str">
        <f>IF(AND(ISBLANK(AS650),OR(NOT(ISBLANK(AU650)),NOT(ISBLANK(AV650)))),#N/A,
IF(ISBLANK(AS650),"",
IF(AND(NOT(ISERROR(VLOOKUP(AS650,MonsterTable!$A:$B,MATCH(MonsterTable!$B$1,MonsterTable!$A$1:$B$1,0),0))),OR(ISBLANK(AU650),ISBLANK(AV650))),#N/A,
IFERROR(VLOOKUP(AS650,MonsterTable!$A:$B,MATCH(MonsterTable!$B$1,MonsterTable!$A$1:$B$1,0),0),
IF(OR(NOT(ISBLANK(AU650)),ISBLANK(AV650)),#N/A,
IF(AS650="empty","empty",
VLOOKUP(AS650,MonsterGroupTable!$A:$A,1,0)))))))</f>
        <v/>
      </c>
      <c r="BA650" s="2" t="str">
        <f>IF(AND(ISBLANK(AZ650),OR(NOT(ISBLANK(BB650)),NOT(ISBLANK(BC650)))),#N/A,
IF(ISBLANK(AZ650),"",
IF(AND(NOT(ISERROR(VLOOKUP(AZ650,MonsterTable!$A:$B,MATCH(MonsterTable!$B$1,MonsterTable!$A$1:$B$1,0),0))),OR(ISBLANK(BB650),ISBLANK(BC650))),#N/A,
IFERROR(VLOOKUP(AZ650,MonsterTable!$A:$B,MATCH(MonsterTable!$B$1,MonsterTable!$A$1:$B$1,0),0),
IF(OR(NOT(ISBLANK(BB650)),ISBLANK(BC650)),#N/A,
IF(AZ650="empty","empty",
VLOOKUP(AZ650,MonsterGroupTable!$A:$A,1,0)))))))</f>
        <v/>
      </c>
      <c r="BH650" s="2" t="str">
        <f>IF(AND(ISBLANK(BG650),OR(NOT(ISBLANK(BI650)),NOT(ISBLANK(BJ650)))),#N/A,
IF(ISBLANK(BG650),"",
IF(AND(NOT(ISERROR(VLOOKUP(BG650,MonsterTable!$A:$B,MATCH(MonsterTable!$B$1,MonsterTable!$A$1:$B$1,0),0))),OR(ISBLANK(BI650),ISBLANK(BJ650))),#N/A,
IFERROR(VLOOKUP(BG650,MonsterTable!$A:$B,MATCH(MonsterTable!$B$1,MonsterTable!$A$1:$B$1,0),0),
IF(OR(NOT(ISBLANK(BI650)),ISBLANK(BJ650)),#N/A,
IF(BG650="empty","empty",
VLOOKUP(BG650,MonsterGroupTable!$A:$A,1,0)))))))</f>
        <v/>
      </c>
      <c r="BO650" s="2" t="str">
        <f>IF(AND(ISBLANK(BN650),OR(NOT(ISBLANK(BP650)),NOT(ISBLANK(BQ650)))),#N/A,
IF(ISBLANK(BN650),"",
IF(AND(NOT(ISERROR(VLOOKUP(BN650,MonsterTable!$A:$B,MATCH(MonsterTable!$B$1,MonsterTable!$A$1:$B$1,0),0))),OR(ISBLANK(BP650),ISBLANK(BQ650))),#N/A,
IFERROR(VLOOKUP(BN650,MonsterTable!$A:$B,MATCH(MonsterTable!$B$1,MonsterTable!$A$1:$B$1,0),0),
IF(OR(NOT(ISBLANK(BP650)),ISBLANK(BQ650)),#N/A,
IF(BN650="empty","empty",
VLOOKUP(BN650,MonsterGroupTable!$A:$A,1,0)))))))</f>
        <v/>
      </c>
      <c r="BV650" s="2" t="str">
        <f>IF(AND(ISBLANK(BU650),OR(NOT(ISBLANK(BW650)),NOT(ISBLANK(BX650)))),#N/A,
IF(ISBLANK(BU650),"",
IF(AND(NOT(ISERROR(VLOOKUP(BU650,MonsterTable!$A:$B,MATCH(MonsterTable!$B$1,MonsterTable!$A$1:$B$1,0),0))),OR(ISBLANK(BW650),ISBLANK(BX650))),#N/A,
IFERROR(VLOOKUP(BU650,MonsterTable!$A:$B,MATCH(MonsterTable!$B$1,MonsterTable!$A$1:$B$1,0),0),
IF(OR(NOT(ISBLANK(BW650)),ISBLANK(BX650)),#N/A,
IF(BU650="empty","empty",
VLOOKUP(BU650,MonsterGroupTable!$A:$A,1,0)))))))</f>
        <v/>
      </c>
      <c r="CC650" s="2" t="str">
        <f>IF(AND(ISBLANK(CB650),OR(NOT(ISBLANK(CD650)),NOT(ISBLANK(CE650)))),#N/A,
IF(ISBLANK(CB650),"",
IF(AND(NOT(ISERROR(VLOOKUP(CB650,MonsterTable!$A:$B,MATCH(MonsterTable!$B$1,MonsterTable!$A$1:$B$1,0),0))),OR(ISBLANK(CD650),ISBLANK(CE650))),#N/A,
IFERROR(VLOOKUP(CB650,MonsterTable!$A:$B,MATCH(MonsterTable!$B$1,MonsterTable!$A$1:$B$1,0),0),
IF(OR(NOT(ISBLANK(CD650)),ISBLANK(CE650)),#N/A,
IF(CB650="empty","empty",
VLOOKUP(CB650,MonsterGroupTable!$A:$A,1,0)))))))</f>
        <v/>
      </c>
      <c r="CJ650" s="2" t="str">
        <f>IF(AND(ISBLANK(CI650),OR(NOT(ISBLANK(CK650)),NOT(ISBLANK(CL650)))),#N/A,
IF(ISBLANK(CI650),"",
IF(AND(NOT(ISERROR(VLOOKUP(CI650,MonsterTable!$A:$B,MATCH(MonsterTable!$B$1,MonsterTable!$A$1:$B$1,0),0))),OR(ISBLANK(CK650),ISBLANK(CL650))),#N/A,
IFERROR(VLOOKUP(CI650,MonsterTable!$A:$B,MATCH(MonsterTable!$B$1,MonsterTable!$A$1:$B$1,0),0),
IF(OR(NOT(ISBLANK(CK650)),ISBLANK(CL650)),#N/A,
IF(CI650="empty","empty",
VLOOKUP(CI650,MonsterGroupTable!$A:$A,1,0)))))))</f>
        <v/>
      </c>
    </row>
    <row r="651" spans="1:88">
      <c r="A651">
        <v>10650</v>
      </c>
      <c r="B651">
        <f t="shared" si="20"/>
        <v>1.2</v>
      </c>
      <c r="C651">
        <f t="shared" si="20"/>
        <v>1.1000000000000001</v>
      </c>
      <c r="F651">
        <v>2700</v>
      </c>
      <c r="G651">
        <v>103326</v>
      </c>
      <c r="H651">
        <v>0</v>
      </c>
      <c r="I651">
        <v>0</v>
      </c>
      <c r="J651">
        <v>0</v>
      </c>
      <c r="K651" t="s">
        <v>28</v>
      </c>
      <c r="L651" t="s">
        <v>249</v>
      </c>
      <c r="M651" t="s">
        <v>79</v>
      </c>
      <c r="N651" t="s">
        <v>80</v>
      </c>
      <c r="O651">
        <v>0</v>
      </c>
      <c r="P651">
        <v>-4.75</v>
      </c>
      <c r="Q651">
        <v>-3.5</v>
      </c>
      <c r="R651">
        <v>4.75</v>
      </c>
      <c r="S651">
        <v>3</v>
      </c>
      <c r="T651">
        <v>-13.5</v>
      </c>
      <c r="U651">
        <v>2.5499999999999998</v>
      </c>
      <c r="V651">
        <v>-6.75</v>
      </c>
      <c r="W651" t="str">
        <f t="shared" si="21"/>
        <v>g105,5</v>
      </c>
      <c r="X651" s="1" t="s">
        <v>283</v>
      </c>
      <c r="Y651" s="2" t="str">
        <f>IF(AND(ISBLANK(X651),OR(NOT(ISBLANK(Z651)),NOT(ISBLANK(AA651)))),#N/A,
IF(ISBLANK(X651),"",
IF(AND(NOT(ISERROR(VLOOKUP(X651,MonsterTable!$A:$B,MATCH(MonsterTable!$B$1,MonsterTable!$A$1:$B$1,0),0))),OR(ISBLANK(Z651),ISBLANK(AA651))),#N/A,
IFERROR(VLOOKUP(X651,MonsterTable!$A:$B,MATCH(MonsterTable!$B$1,MonsterTable!$A$1:$B$1,0),0),
IF(OR(NOT(ISBLANK(Z651)),ISBLANK(AA651)),#N/A,
IF(X651="empty","empty",
VLOOKUP(X651,MonsterGroupTable!$A:$A,1,0)))))))</f>
        <v>g105</v>
      </c>
      <c r="AA651">
        <v>5</v>
      </c>
      <c r="AF651" s="2" t="str">
        <f>IF(AND(ISBLANK(AE651),OR(NOT(ISBLANK(AG651)),NOT(ISBLANK(AH651)))),#N/A,
IF(ISBLANK(AE651),"",
IF(AND(NOT(ISERROR(VLOOKUP(AE651,MonsterTable!$A:$B,MATCH(MonsterTable!$B$1,MonsterTable!$A$1:$B$1,0),0))),OR(ISBLANK(AG651),ISBLANK(AH651))),#N/A,
IFERROR(VLOOKUP(AE651,MonsterTable!$A:$B,MATCH(MonsterTable!$B$1,MonsterTable!$A$1:$B$1,0),0),
IF(OR(NOT(ISBLANK(AG651)),ISBLANK(AH651)),#N/A,
IF(AE651="empty","empty",
VLOOKUP(AE651,MonsterGroupTable!$A:$A,1,0)))))))</f>
        <v/>
      </c>
      <c r="AM651" s="2" t="str">
        <f>IF(AND(ISBLANK(AL651),OR(NOT(ISBLANK(AN651)),NOT(ISBLANK(AO651)))),#N/A,
IF(ISBLANK(AL651),"",
IF(AND(NOT(ISERROR(VLOOKUP(AL651,MonsterTable!$A:$B,MATCH(MonsterTable!$B$1,MonsterTable!$A$1:$B$1,0),0))),OR(ISBLANK(AN651),ISBLANK(AO651))),#N/A,
IFERROR(VLOOKUP(AL651,MonsterTable!$A:$B,MATCH(MonsterTable!$B$1,MonsterTable!$A$1:$B$1,0),0),
IF(OR(NOT(ISBLANK(AN651)),ISBLANK(AO651)),#N/A,
IF(AL651="empty","empty",
VLOOKUP(AL651,MonsterGroupTable!$A:$A,1,0)))))))</f>
        <v/>
      </c>
      <c r="AT651" s="2" t="str">
        <f>IF(AND(ISBLANK(AS651),OR(NOT(ISBLANK(AU651)),NOT(ISBLANK(AV651)))),#N/A,
IF(ISBLANK(AS651),"",
IF(AND(NOT(ISERROR(VLOOKUP(AS651,MonsterTable!$A:$B,MATCH(MonsterTable!$B$1,MonsterTable!$A$1:$B$1,0),0))),OR(ISBLANK(AU651),ISBLANK(AV651))),#N/A,
IFERROR(VLOOKUP(AS651,MonsterTable!$A:$B,MATCH(MonsterTable!$B$1,MonsterTable!$A$1:$B$1,0),0),
IF(OR(NOT(ISBLANK(AU651)),ISBLANK(AV651)),#N/A,
IF(AS651="empty","empty",
VLOOKUP(AS651,MonsterGroupTable!$A:$A,1,0)))))))</f>
        <v/>
      </c>
      <c r="BA651" s="2" t="str">
        <f>IF(AND(ISBLANK(AZ651),OR(NOT(ISBLANK(BB651)),NOT(ISBLANK(BC651)))),#N/A,
IF(ISBLANK(AZ651),"",
IF(AND(NOT(ISERROR(VLOOKUP(AZ651,MonsterTable!$A:$B,MATCH(MonsterTable!$B$1,MonsterTable!$A$1:$B$1,0),0))),OR(ISBLANK(BB651),ISBLANK(BC651))),#N/A,
IFERROR(VLOOKUP(AZ651,MonsterTable!$A:$B,MATCH(MonsterTable!$B$1,MonsterTable!$A$1:$B$1,0),0),
IF(OR(NOT(ISBLANK(BB651)),ISBLANK(BC651)),#N/A,
IF(AZ651="empty","empty",
VLOOKUP(AZ651,MonsterGroupTable!$A:$A,1,0)))))))</f>
        <v/>
      </c>
      <c r="BH651" s="2" t="str">
        <f>IF(AND(ISBLANK(BG651),OR(NOT(ISBLANK(BI651)),NOT(ISBLANK(BJ651)))),#N/A,
IF(ISBLANK(BG651),"",
IF(AND(NOT(ISERROR(VLOOKUP(BG651,MonsterTable!$A:$B,MATCH(MonsterTable!$B$1,MonsterTable!$A$1:$B$1,0),0))),OR(ISBLANK(BI651),ISBLANK(BJ651))),#N/A,
IFERROR(VLOOKUP(BG651,MonsterTable!$A:$B,MATCH(MonsterTable!$B$1,MonsterTable!$A$1:$B$1,0),0),
IF(OR(NOT(ISBLANK(BI651)),ISBLANK(BJ651)),#N/A,
IF(BG651="empty","empty",
VLOOKUP(BG651,MonsterGroupTable!$A:$A,1,0)))))))</f>
        <v/>
      </c>
      <c r="BO651" s="2" t="str">
        <f>IF(AND(ISBLANK(BN651),OR(NOT(ISBLANK(BP651)),NOT(ISBLANK(BQ651)))),#N/A,
IF(ISBLANK(BN651),"",
IF(AND(NOT(ISERROR(VLOOKUP(BN651,MonsterTable!$A:$B,MATCH(MonsterTable!$B$1,MonsterTable!$A$1:$B$1,0),0))),OR(ISBLANK(BP651),ISBLANK(BQ651))),#N/A,
IFERROR(VLOOKUP(BN651,MonsterTable!$A:$B,MATCH(MonsterTable!$B$1,MonsterTable!$A$1:$B$1,0),0),
IF(OR(NOT(ISBLANK(BP651)),ISBLANK(BQ651)),#N/A,
IF(BN651="empty","empty",
VLOOKUP(BN651,MonsterGroupTable!$A:$A,1,0)))))))</f>
        <v/>
      </c>
      <c r="BV651" s="2" t="str">
        <f>IF(AND(ISBLANK(BU651),OR(NOT(ISBLANK(BW651)),NOT(ISBLANK(BX651)))),#N/A,
IF(ISBLANK(BU651),"",
IF(AND(NOT(ISERROR(VLOOKUP(BU651,MonsterTable!$A:$B,MATCH(MonsterTable!$B$1,MonsterTable!$A$1:$B$1,0),0))),OR(ISBLANK(BW651),ISBLANK(BX651))),#N/A,
IFERROR(VLOOKUP(BU651,MonsterTable!$A:$B,MATCH(MonsterTable!$B$1,MonsterTable!$A$1:$B$1,0),0),
IF(OR(NOT(ISBLANK(BW651)),ISBLANK(BX651)),#N/A,
IF(BU651="empty","empty",
VLOOKUP(BU651,MonsterGroupTable!$A:$A,1,0)))))))</f>
        <v/>
      </c>
      <c r="CC651" s="2" t="str">
        <f>IF(AND(ISBLANK(CB651),OR(NOT(ISBLANK(CD651)),NOT(ISBLANK(CE651)))),#N/A,
IF(ISBLANK(CB651),"",
IF(AND(NOT(ISERROR(VLOOKUP(CB651,MonsterTable!$A:$B,MATCH(MonsterTable!$B$1,MonsterTable!$A$1:$B$1,0),0))),OR(ISBLANK(CD651),ISBLANK(CE651))),#N/A,
IFERROR(VLOOKUP(CB651,MonsterTable!$A:$B,MATCH(MonsterTable!$B$1,MonsterTable!$A$1:$B$1,0),0),
IF(OR(NOT(ISBLANK(CD651)),ISBLANK(CE651)),#N/A,
IF(CB651="empty","empty",
VLOOKUP(CB651,MonsterGroupTable!$A:$A,1,0)))))))</f>
        <v/>
      </c>
      <c r="CJ651" s="2" t="str">
        <f>IF(AND(ISBLANK(CI651),OR(NOT(ISBLANK(CK651)),NOT(ISBLANK(CL651)))),#N/A,
IF(ISBLANK(CI651),"",
IF(AND(NOT(ISERROR(VLOOKUP(CI651,MonsterTable!$A:$B,MATCH(MonsterTable!$B$1,MonsterTable!$A$1:$B$1,0),0))),OR(ISBLANK(CK651),ISBLANK(CL651))),#N/A,
IFERROR(VLOOKUP(CI651,MonsterTable!$A:$B,MATCH(MonsterTable!$B$1,MonsterTable!$A$1:$B$1,0),0),
IF(OR(NOT(ISBLANK(CK651)),ISBLANK(CL651)),#N/A,
IF(CI651="empty","empty",
VLOOKUP(CI651,MonsterGroupTable!$A:$A,1,0)))))))</f>
        <v/>
      </c>
    </row>
    <row r="652" spans="1:88">
      <c r="A652">
        <v>10651</v>
      </c>
      <c r="B652">
        <f t="shared" si="20"/>
        <v>1.1000000000000001</v>
      </c>
      <c r="C652">
        <f t="shared" si="20"/>
        <v>1.1000000000000001</v>
      </c>
      <c r="F652">
        <v>2700</v>
      </c>
      <c r="G652">
        <v>104131</v>
      </c>
      <c r="H652">
        <v>0</v>
      </c>
      <c r="I652">
        <v>0</v>
      </c>
      <c r="J652">
        <v>0</v>
      </c>
      <c r="K652" t="s">
        <v>28</v>
      </c>
      <c r="L652" t="s">
        <v>251</v>
      </c>
      <c r="M652" t="s">
        <v>79</v>
      </c>
      <c r="N652" t="s">
        <v>80</v>
      </c>
      <c r="O652">
        <v>0</v>
      </c>
      <c r="P652">
        <v>-4.75</v>
      </c>
      <c r="Q652">
        <v>-3.5</v>
      </c>
      <c r="R652">
        <v>4.75</v>
      </c>
      <c r="S652">
        <v>3</v>
      </c>
      <c r="T652">
        <v>-13.5</v>
      </c>
      <c r="U652">
        <v>2.5499999999999998</v>
      </c>
      <c r="V652">
        <v>-6.75</v>
      </c>
      <c r="W652" t="str">
        <f t="shared" si="21"/>
        <v>g106,5</v>
      </c>
      <c r="X652" s="1" t="s">
        <v>284</v>
      </c>
      <c r="Y652" s="2" t="str">
        <f>IF(AND(ISBLANK(X652),OR(NOT(ISBLANK(Z652)),NOT(ISBLANK(AA652)))),#N/A,
IF(ISBLANK(X652),"",
IF(AND(NOT(ISERROR(VLOOKUP(X652,MonsterTable!$A:$B,MATCH(MonsterTable!$B$1,MonsterTable!$A$1:$B$1,0),0))),OR(ISBLANK(Z652),ISBLANK(AA652))),#N/A,
IFERROR(VLOOKUP(X652,MonsterTable!$A:$B,MATCH(MonsterTable!$B$1,MonsterTable!$A$1:$B$1,0),0),
IF(OR(NOT(ISBLANK(Z652)),ISBLANK(AA652)),#N/A,
IF(X652="empty","empty",
VLOOKUP(X652,MonsterGroupTable!$A:$A,1,0)))))))</f>
        <v>g106</v>
      </c>
      <c r="AA652">
        <v>5</v>
      </c>
      <c r="AF652" s="2" t="str">
        <f>IF(AND(ISBLANK(AE652),OR(NOT(ISBLANK(AG652)),NOT(ISBLANK(AH652)))),#N/A,
IF(ISBLANK(AE652),"",
IF(AND(NOT(ISERROR(VLOOKUP(AE652,MonsterTable!$A:$B,MATCH(MonsterTable!$B$1,MonsterTable!$A$1:$B$1,0),0))),OR(ISBLANK(AG652),ISBLANK(AH652))),#N/A,
IFERROR(VLOOKUP(AE652,MonsterTable!$A:$B,MATCH(MonsterTable!$B$1,MonsterTable!$A$1:$B$1,0),0),
IF(OR(NOT(ISBLANK(AG652)),ISBLANK(AH652)),#N/A,
IF(AE652="empty","empty",
VLOOKUP(AE652,MonsterGroupTable!$A:$A,1,0)))))))</f>
        <v/>
      </c>
      <c r="AM652" s="2" t="str">
        <f>IF(AND(ISBLANK(AL652),OR(NOT(ISBLANK(AN652)),NOT(ISBLANK(AO652)))),#N/A,
IF(ISBLANK(AL652),"",
IF(AND(NOT(ISERROR(VLOOKUP(AL652,MonsterTable!$A:$B,MATCH(MonsterTable!$B$1,MonsterTable!$A$1:$B$1,0),0))),OR(ISBLANK(AN652),ISBLANK(AO652))),#N/A,
IFERROR(VLOOKUP(AL652,MonsterTable!$A:$B,MATCH(MonsterTable!$B$1,MonsterTable!$A$1:$B$1,0),0),
IF(OR(NOT(ISBLANK(AN652)),ISBLANK(AO652)),#N/A,
IF(AL652="empty","empty",
VLOOKUP(AL652,MonsterGroupTable!$A:$A,1,0)))))))</f>
        <v/>
      </c>
      <c r="AT652" s="2" t="str">
        <f>IF(AND(ISBLANK(AS652),OR(NOT(ISBLANK(AU652)),NOT(ISBLANK(AV652)))),#N/A,
IF(ISBLANK(AS652),"",
IF(AND(NOT(ISERROR(VLOOKUP(AS652,MonsterTable!$A:$B,MATCH(MonsterTable!$B$1,MonsterTable!$A$1:$B$1,0),0))),OR(ISBLANK(AU652),ISBLANK(AV652))),#N/A,
IFERROR(VLOOKUP(AS652,MonsterTable!$A:$B,MATCH(MonsterTable!$B$1,MonsterTable!$A$1:$B$1,0),0),
IF(OR(NOT(ISBLANK(AU652)),ISBLANK(AV652)),#N/A,
IF(AS652="empty","empty",
VLOOKUP(AS652,MonsterGroupTable!$A:$A,1,0)))))))</f>
        <v/>
      </c>
      <c r="BA652" s="2" t="str">
        <f>IF(AND(ISBLANK(AZ652),OR(NOT(ISBLANK(BB652)),NOT(ISBLANK(BC652)))),#N/A,
IF(ISBLANK(AZ652),"",
IF(AND(NOT(ISERROR(VLOOKUP(AZ652,MonsterTable!$A:$B,MATCH(MonsterTable!$B$1,MonsterTable!$A$1:$B$1,0),0))),OR(ISBLANK(BB652),ISBLANK(BC652))),#N/A,
IFERROR(VLOOKUP(AZ652,MonsterTable!$A:$B,MATCH(MonsterTable!$B$1,MonsterTable!$A$1:$B$1,0),0),
IF(OR(NOT(ISBLANK(BB652)),ISBLANK(BC652)),#N/A,
IF(AZ652="empty","empty",
VLOOKUP(AZ652,MonsterGroupTable!$A:$A,1,0)))))))</f>
        <v/>
      </c>
      <c r="BH652" s="2" t="str">
        <f>IF(AND(ISBLANK(BG652),OR(NOT(ISBLANK(BI652)),NOT(ISBLANK(BJ652)))),#N/A,
IF(ISBLANK(BG652),"",
IF(AND(NOT(ISERROR(VLOOKUP(BG652,MonsterTable!$A:$B,MATCH(MonsterTable!$B$1,MonsterTable!$A$1:$B$1,0),0))),OR(ISBLANK(BI652),ISBLANK(BJ652))),#N/A,
IFERROR(VLOOKUP(BG652,MonsterTable!$A:$B,MATCH(MonsterTable!$B$1,MonsterTable!$A$1:$B$1,0),0),
IF(OR(NOT(ISBLANK(BI652)),ISBLANK(BJ652)),#N/A,
IF(BG652="empty","empty",
VLOOKUP(BG652,MonsterGroupTable!$A:$A,1,0)))))))</f>
        <v/>
      </c>
      <c r="BO652" s="2" t="str">
        <f>IF(AND(ISBLANK(BN652),OR(NOT(ISBLANK(BP652)),NOT(ISBLANK(BQ652)))),#N/A,
IF(ISBLANK(BN652),"",
IF(AND(NOT(ISERROR(VLOOKUP(BN652,MonsterTable!$A:$B,MATCH(MonsterTable!$B$1,MonsterTable!$A$1:$B$1,0),0))),OR(ISBLANK(BP652),ISBLANK(BQ652))),#N/A,
IFERROR(VLOOKUP(BN652,MonsterTable!$A:$B,MATCH(MonsterTable!$B$1,MonsterTable!$A$1:$B$1,0),0),
IF(OR(NOT(ISBLANK(BP652)),ISBLANK(BQ652)),#N/A,
IF(BN652="empty","empty",
VLOOKUP(BN652,MonsterGroupTable!$A:$A,1,0)))))))</f>
        <v/>
      </c>
      <c r="BV652" s="2" t="str">
        <f>IF(AND(ISBLANK(BU652),OR(NOT(ISBLANK(BW652)),NOT(ISBLANK(BX652)))),#N/A,
IF(ISBLANK(BU652),"",
IF(AND(NOT(ISERROR(VLOOKUP(BU652,MonsterTable!$A:$B,MATCH(MonsterTable!$B$1,MonsterTable!$A$1:$B$1,0),0))),OR(ISBLANK(BW652),ISBLANK(BX652))),#N/A,
IFERROR(VLOOKUP(BU652,MonsterTable!$A:$B,MATCH(MonsterTable!$B$1,MonsterTable!$A$1:$B$1,0),0),
IF(OR(NOT(ISBLANK(BW652)),ISBLANK(BX652)),#N/A,
IF(BU652="empty","empty",
VLOOKUP(BU652,MonsterGroupTable!$A:$A,1,0)))))))</f>
        <v/>
      </c>
      <c r="CC652" s="2" t="str">
        <f>IF(AND(ISBLANK(CB652),OR(NOT(ISBLANK(CD652)),NOT(ISBLANK(CE652)))),#N/A,
IF(ISBLANK(CB652),"",
IF(AND(NOT(ISERROR(VLOOKUP(CB652,MonsterTable!$A:$B,MATCH(MonsterTable!$B$1,MonsterTable!$A$1:$B$1,0),0))),OR(ISBLANK(CD652),ISBLANK(CE652))),#N/A,
IFERROR(VLOOKUP(CB652,MonsterTable!$A:$B,MATCH(MonsterTable!$B$1,MonsterTable!$A$1:$B$1,0),0),
IF(OR(NOT(ISBLANK(CD652)),ISBLANK(CE652)),#N/A,
IF(CB652="empty","empty",
VLOOKUP(CB652,MonsterGroupTable!$A:$A,1,0)))))))</f>
        <v/>
      </c>
      <c r="CJ652" s="2" t="str">
        <f>IF(AND(ISBLANK(CI652),OR(NOT(ISBLANK(CK652)),NOT(ISBLANK(CL652)))),#N/A,
IF(ISBLANK(CI652),"",
IF(AND(NOT(ISERROR(VLOOKUP(CI652,MonsterTable!$A:$B,MATCH(MonsterTable!$B$1,MonsterTable!$A$1:$B$1,0),0))),OR(ISBLANK(CK652),ISBLANK(CL652))),#N/A,
IFERROR(VLOOKUP(CI652,MonsterTable!$A:$B,MATCH(MonsterTable!$B$1,MonsterTable!$A$1:$B$1,0),0),
IF(OR(NOT(ISBLANK(CK652)),ISBLANK(CL652)),#N/A,
IF(CI652="empty","empty",
VLOOKUP(CI652,MonsterGroupTable!$A:$A,1,0)))))))</f>
        <v/>
      </c>
    </row>
    <row r="653" spans="1:88">
      <c r="A653">
        <v>10652</v>
      </c>
      <c r="B653">
        <f t="shared" si="20"/>
        <v>1.1000000000000001</v>
      </c>
      <c r="C653">
        <f t="shared" si="20"/>
        <v>1.1000000000000001</v>
      </c>
      <c r="F653">
        <v>2700</v>
      </c>
      <c r="G653">
        <v>104536</v>
      </c>
      <c r="H653">
        <v>0</v>
      </c>
      <c r="I653">
        <v>0</v>
      </c>
      <c r="J653">
        <v>0</v>
      </c>
      <c r="K653" t="s">
        <v>28</v>
      </c>
      <c r="L653" t="s">
        <v>251</v>
      </c>
      <c r="M653" t="s">
        <v>79</v>
      </c>
      <c r="N653" t="s">
        <v>80</v>
      </c>
      <c r="O653">
        <v>0</v>
      </c>
      <c r="P653">
        <v>-4.75</v>
      </c>
      <c r="Q653">
        <v>-3.5</v>
      </c>
      <c r="R653">
        <v>4.75</v>
      </c>
      <c r="S653">
        <v>3</v>
      </c>
      <c r="T653">
        <v>-13.5</v>
      </c>
      <c r="U653">
        <v>2.5499999999999998</v>
      </c>
      <c r="V653">
        <v>-6.75</v>
      </c>
      <c r="W653" t="str">
        <f t="shared" si="21"/>
        <v>g106,5</v>
      </c>
      <c r="X653" s="1" t="s">
        <v>284</v>
      </c>
      <c r="Y653" s="2" t="str">
        <f>IF(AND(ISBLANK(X653),OR(NOT(ISBLANK(Z653)),NOT(ISBLANK(AA653)))),#N/A,
IF(ISBLANK(X653),"",
IF(AND(NOT(ISERROR(VLOOKUP(X653,MonsterTable!$A:$B,MATCH(MonsterTable!$B$1,MonsterTable!$A$1:$B$1,0),0))),OR(ISBLANK(Z653),ISBLANK(AA653))),#N/A,
IFERROR(VLOOKUP(X653,MonsterTable!$A:$B,MATCH(MonsterTable!$B$1,MonsterTable!$A$1:$B$1,0),0),
IF(OR(NOT(ISBLANK(Z653)),ISBLANK(AA653)),#N/A,
IF(X653="empty","empty",
VLOOKUP(X653,MonsterGroupTable!$A:$A,1,0)))))))</f>
        <v>g106</v>
      </c>
      <c r="AA653">
        <v>5</v>
      </c>
      <c r="AF653" s="2" t="str">
        <f>IF(AND(ISBLANK(AE653),OR(NOT(ISBLANK(AG653)),NOT(ISBLANK(AH653)))),#N/A,
IF(ISBLANK(AE653),"",
IF(AND(NOT(ISERROR(VLOOKUP(AE653,MonsterTable!$A:$B,MATCH(MonsterTable!$B$1,MonsterTable!$A$1:$B$1,0),0))),OR(ISBLANK(AG653),ISBLANK(AH653))),#N/A,
IFERROR(VLOOKUP(AE653,MonsterTable!$A:$B,MATCH(MonsterTable!$B$1,MonsterTable!$A$1:$B$1,0),0),
IF(OR(NOT(ISBLANK(AG653)),ISBLANK(AH653)),#N/A,
IF(AE653="empty","empty",
VLOOKUP(AE653,MonsterGroupTable!$A:$A,1,0)))))))</f>
        <v/>
      </c>
      <c r="AM653" s="2" t="str">
        <f>IF(AND(ISBLANK(AL653),OR(NOT(ISBLANK(AN653)),NOT(ISBLANK(AO653)))),#N/A,
IF(ISBLANK(AL653),"",
IF(AND(NOT(ISERROR(VLOOKUP(AL653,MonsterTable!$A:$B,MATCH(MonsterTable!$B$1,MonsterTable!$A$1:$B$1,0),0))),OR(ISBLANK(AN653),ISBLANK(AO653))),#N/A,
IFERROR(VLOOKUP(AL653,MonsterTable!$A:$B,MATCH(MonsterTable!$B$1,MonsterTable!$A$1:$B$1,0),0),
IF(OR(NOT(ISBLANK(AN653)),ISBLANK(AO653)),#N/A,
IF(AL653="empty","empty",
VLOOKUP(AL653,MonsterGroupTable!$A:$A,1,0)))))))</f>
        <v/>
      </c>
      <c r="AT653" s="2" t="str">
        <f>IF(AND(ISBLANK(AS653),OR(NOT(ISBLANK(AU653)),NOT(ISBLANK(AV653)))),#N/A,
IF(ISBLANK(AS653),"",
IF(AND(NOT(ISERROR(VLOOKUP(AS653,MonsterTable!$A:$B,MATCH(MonsterTable!$B$1,MonsterTable!$A$1:$B$1,0),0))),OR(ISBLANK(AU653),ISBLANK(AV653))),#N/A,
IFERROR(VLOOKUP(AS653,MonsterTable!$A:$B,MATCH(MonsterTable!$B$1,MonsterTable!$A$1:$B$1,0),0),
IF(OR(NOT(ISBLANK(AU653)),ISBLANK(AV653)),#N/A,
IF(AS653="empty","empty",
VLOOKUP(AS653,MonsterGroupTable!$A:$A,1,0)))))))</f>
        <v/>
      </c>
      <c r="BA653" s="2" t="str">
        <f>IF(AND(ISBLANK(AZ653),OR(NOT(ISBLANK(BB653)),NOT(ISBLANK(BC653)))),#N/A,
IF(ISBLANK(AZ653),"",
IF(AND(NOT(ISERROR(VLOOKUP(AZ653,MonsterTable!$A:$B,MATCH(MonsterTable!$B$1,MonsterTable!$A$1:$B$1,0),0))),OR(ISBLANK(BB653),ISBLANK(BC653))),#N/A,
IFERROR(VLOOKUP(AZ653,MonsterTable!$A:$B,MATCH(MonsterTable!$B$1,MonsterTable!$A$1:$B$1,0),0),
IF(OR(NOT(ISBLANK(BB653)),ISBLANK(BC653)),#N/A,
IF(AZ653="empty","empty",
VLOOKUP(AZ653,MonsterGroupTable!$A:$A,1,0)))))))</f>
        <v/>
      </c>
      <c r="BH653" s="2" t="str">
        <f>IF(AND(ISBLANK(BG653),OR(NOT(ISBLANK(BI653)),NOT(ISBLANK(BJ653)))),#N/A,
IF(ISBLANK(BG653),"",
IF(AND(NOT(ISERROR(VLOOKUP(BG653,MonsterTable!$A:$B,MATCH(MonsterTable!$B$1,MonsterTable!$A$1:$B$1,0),0))),OR(ISBLANK(BI653),ISBLANK(BJ653))),#N/A,
IFERROR(VLOOKUP(BG653,MonsterTable!$A:$B,MATCH(MonsterTable!$B$1,MonsterTable!$A$1:$B$1,0),0),
IF(OR(NOT(ISBLANK(BI653)),ISBLANK(BJ653)),#N/A,
IF(BG653="empty","empty",
VLOOKUP(BG653,MonsterGroupTable!$A:$A,1,0)))))))</f>
        <v/>
      </c>
      <c r="BO653" s="2" t="str">
        <f>IF(AND(ISBLANK(BN653),OR(NOT(ISBLANK(BP653)),NOT(ISBLANK(BQ653)))),#N/A,
IF(ISBLANK(BN653),"",
IF(AND(NOT(ISERROR(VLOOKUP(BN653,MonsterTable!$A:$B,MATCH(MonsterTable!$B$1,MonsterTable!$A$1:$B$1,0),0))),OR(ISBLANK(BP653),ISBLANK(BQ653))),#N/A,
IFERROR(VLOOKUP(BN653,MonsterTable!$A:$B,MATCH(MonsterTable!$B$1,MonsterTable!$A$1:$B$1,0),0),
IF(OR(NOT(ISBLANK(BP653)),ISBLANK(BQ653)),#N/A,
IF(BN653="empty","empty",
VLOOKUP(BN653,MonsterGroupTable!$A:$A,1,0)))))))</f>
        <v/>
      </c>
      <c r="BV653" s="2" t="str">
        <f>IF(AND(ISBLANK(BU653),OR(NOT(ISBLANK(BW653)),NOT(ISBLANK(BX653)))),#N/A,
IF(ISBLANK(BU653),"",
IF(AND(NOT(ISERROR(VLOOKUP(BU653,MonsterTable!$A:$B,MATCH(MonsterTable!$B$1,MonsterTable!$A$1:$B$1,0),0))),OR(ISBLANK(BW653),ISBLANK(BX653))),#N/A,
IFERROR(VLOOKUP(BU653,MonsterTable!$A:$B,MATCH(MonsterTable!$B$1,MonsterTable!$A$1:$B$1,0),0),
IF(OR(NOT(ISBLANK(BW653)),ISBLANK(BX653)),#N/A,
IF(BU653="empty","empty",
VLOOKUP(BU653,MonsterGroupTable!$A:$A,1,0)))))))</f>
        <v/>
      </c>
      <c r="CC653" s="2" t="str">
        <f>IF(AND(ISBLANK(CB653),OR(NOT(ISBLANK(CD653)),NOT(ISBLANK(CE653)))),#N/A,
IF(ISBLANK(CB653),"",
IF(AND(NOT(ISERROR(VLOOKUP(CB653,MonsterTable!$A:$B,MATCH(MonsterTable!$B$1,MonsterTable!$A$1:$B$1,0),0))),OR(ISBLANK(CD653),ISBLANK(CE653))),#N/A,
IFERROR(VLOOKUP(CB653,MonsterTable!$A:$B,MATCH(MonsterTable!$B$1,MonsterTable!$A$1:$B$1,0),0),
IF(OR(NOT(ISBLANK(CD653)),ISBLANK(CE653)),#N/A,
IF(CB653="empty","empty",
VLOOKUP(CB653,MonsterGroupTable!$A:$A,1,0)))))))</f>
        <v/>
      </c>
      <c r="CJ653" s="2" t="str">
        <f>IF(AND(ISBLANK(CI653),OR(NOT(ISBLANK(CK653)),NOT(ISBLANK(CL653)))),#N/A,
IF(ISBLANK(CI653),"",
IF(AND(NOT(ISERROR(VLOOKUP(CI653,MonsterTable!$A:$B,MATCH(MonsterTable!$B$1,MonsterTable!$A$1:$B$1,0),0))),OR(ISBLANK(CK653),ISBLANK(CL653))),#N/A,
IFERROR(VLOOKUP(CI653,MonsterTable!$A:$B,MATCH(MonsterTable!$B$1,MonsterTable!$A$1:$B$1,0),0),
IF(OR(NOT(ISBLANK(CK653)),ISBLANK(CL653)),#N/A,
IF(CI653="empty","empty",
VLOOKUP(CI653,MonsterGroupTable!$A:$A,1,0)))))))</f>
        <v/>
      </c>
    </row>
    <row r="654" spans="1:88">
      <c r="A654">
        <v>10653</v>
      </c>
      <c r="B654">
        <f t="shared" si="20"/>
        <v>1.1000000000000001</v>
      </c>
      <c r="C654">
        <f t="shared" si="20"/>
        <v>1.1000000000000001</v>
      </c>
      <c r="F654">
        <v>2700</v>
      </c>
      <c r="G654">
        <v>104941</v>
      </c>
      <c r="H654">
        <v>0</v>
      </c>
      <c r="I654">
        <v>0</v>
      </c>
      <c r="J654">
        <v>0</v>
      </c>
      <c r="K654" t="s">
        <v>28</v>
      </c>
      <c r="L654" t="s">
        <v>251</v>
      </c>
      <c r="M654" t="s">
        <v>79</v>
      </c>
      <c r="N654" t="s">
        <v>80</v>
      </c>
      <c r="O654">
        <v>0</v>
      </c>
      <c r="P654">
        <v>-4.75</v>
      </c>
      <c r="Q654">
        <v>-3.5</v>
      </c>
      <c r="R654">
        <v>4.75</v>
      </c>
      <c r="S654">
        <v>3</v>
      </c>
      <c r="T654">
        <v>-13.5</v>
      </c>
      <c r="U654">
        <v>2.5499999999999998</v>
      </c>
      <c r="V654">
        <v>-6.75</v>
      </c>
      <c r="W654" t="str">
        <f t="shared" si="21"/>
        <v>g106,5</v>
      </c>
      <c r="X654" s="1" t="s">
        <v>284</v>
      </c>
      <c r="Y654" s="2" t="str">
        <f>IF(AND(ISBLANK(X654),OR(NOT(ISBLANK(Z654)),NOT(ISBLANK(AA654)))),#N/A,
IF(ISBLANK(X654),"",
IF(AND(NOT(ISERROR(VLOOKUP(X654,MonsterTable!$A:$B,MATCH(MonsterTable!$B$1,MonsterTable!$A$1:$B$1,0),0))),OR(ISBLANK(Z654),ISBLANK(AA654))),#N/A,
IFERROR(VLOOKUP(X654,MonsterTable!$A:$B,MATCH(MonsterTable!$B$1,MonsterTable!$A$1:$B$1,0),0),
IF(OR(NOT(ISBLANK(Z654)),ISBLANK(AA654)),#N/A,
IF(X654="empty","empty",
VLOOKUP(X654,MonsterGroupTable!$A:$A,1,0)))))))</f>
        <v>g106</v>
      </c>
      <c r="AA654">
        <v>5</v>
      </c>
      <c r="AF654" s="2" t="str">
        <f>IF(AND(ISBLANK(AE654),OR(NOT(ISBLANK(AG654)),NOT(ISBLANK(AH654)))),#N/A,
IF(ISBLANK(AE654),"",
IF(AND(NOT(ISERROR(VLOOKUP(AE654,MonsterTable!$A:$B,MATCH(MonsterTable!$B$1,MonsterTable!$A$1:$B$1,0),0))),OR(ISBLANK(AG654),ISBLANK(AH654))),#N/A,
IFERROR(VLOOKUP(AE654,MonsterTable!$A:$B,MATCH(MonsterTable!$B$1,MonsterTable!$A$1:$B$1,0),0),
IF(OR(NOT(ISBLANK(AG654)),ISBLANK(AH654)),#N/A,
IF(AE654="empty","empty",
VLOOKUP(AE654,MonsterGroupTable!$A:$A,1,0)))))))</f>
        <v/>
      </c>
      <c r="AM654" s="2" t="str">
        <f>IF(AND(ISBLANK(AL654),OR(NOT(ISBLANK(AN654)),NOT(ISBLANK(AO654)))),#N/A,
IF(ISBLANK(AL654),"",
IF(AND(NOT(ISERROR(VLOOKUP(AL654,MonsterTable!$A:$B,MATCH(MonsterTable!$B$1,MonsterTable!$A$1:$B$1,0),0))),OR(ISBLANK(AN654),ISBLANK(AO654))),#N/A,
IFERROR(VLOOKUP(AL654,MonsterTable!$A:$B,MATCH(MonsterTable!$B$1,MonsterTable!$A$1:$B$1,0),0),
IF(OR(NOT(ISBLANK(AN654)),ISBLANK(AO654)),#N/A,
IF(AL654="empty","empty",
VLOOKUP(AL654,MonsterGroupTable!$A:$A,1,0)))))))</f>
        <v/>
      </c>
      <c r="AT654" s="2" t="str">
        <f>IF(AND(ISBLANK(AS654),OR(NOT(ISBLANK(AU654)),NOT(ISBLANK(AV654)))),#N/A,
IF(ISBLANK(AS654),"",
IF(AND(NOT(ISERROR(VLOOKUP(AS654,MonsterTable!$A:$B,MATCH(MonsterTable!$B$1,MonsterTable!$A$1:$B$1,0),0))),OR(ISBLANK(AU654),ISBLANK(AV654))),#N/A,
IFERROR(VLOOKUP(AS654,MonsterTable!$A:$B,MATCH(MonsterTable!$B$1,MonsterTable!$A$1:$B$1,0),0),
IF(OR(NOT(ISBLANK(AU654)),ISBLANK(AV654)),#N/A,
IF(AS654="empty","empty",
VLOOKUP(AS654,MonsterGroupTable!$A:$A,1,0)))))))</f>
        <v/>
      </c>
      <c r="BA654" s="2" t="str">
        <f>IF(AND(ISBLANK(AZ654),OR(NOT(ISBLANK(BB654)),NOT(ISBLANK(BC654)))),#N/A,
IF(ISBLANK(AZ654),"",
IF(AND(NOT(ISERROR(VLOOKUP(AZ654,MonsterTable!$A:$B,MATCH(MonsterTable!$B$1,MonsterTable!$A$1:$B$1,0),0))),OR(ISBLANK(BB654),ISBLANK(BC654))),#N/A,
IFERROR(VLOOKUP(AZ654,MonsterTable!$A:$B,MATCH(MonsterTable!$B$1,MonsterTable!$A$1:$B$1,0),0),
IF(OR(NOT(ISBLANK(BB654)),ISBLANK(BC654)),#N/A,
IF(AZ654="empty","empty",
VLOOKUP(AZ654,MonsterGroupTable!$A:$A,1,0)))))))</f>
        <v/>
      </c>
      <c r="BH654" s="2" t="str">
        <f>IF(AND(ISBLANK(BG654),OR(NOT(ISBLANK(BI654)),NOT(ISBLANK(BJ654)))),#N/A,
IF(ISBLANK(BG654),"",
IF(AND(NOT(ISERROR(VLOOKUP(BG654,MonsterTable!$A:$B,MATCH(MonsterTable!$B$1,MonsterTable!$A$1:$B$1,0),0))),OR(ISBLANK(BI654),ISBLANK(BJ654))),#N/A,
IFERROR(VLOOKUP(BG654,MonsterTable!$A:$B,MATCH(MonsterTable!$B$1,MonsterTable!$A$1:$B$1,0),0),
IF(OR(NOT(ISBLANK(BI654)),ISBLANK(BJ654)),#N/A,
IF(BG654="empty","empty",
VLOOKUP(BG654,MonsterGroupTable!$A:$A,1,0)))))))</f>
        <v/>
      </c>
      <c r="BO654" s="2" t="str">
        <f>IF(AND(ISBLANK(BN654),OR(NOT(ISBLANK(BP654)),NOT(ISBLANK(BQ654)))),#N/A,
IF(ISBLANK(BN654),"",
IF(AND(NOT(ISERROR(VLOOKUP(BN654,MonsterTable!$A:$B,MATCH(MonsterTable!$B$1,MonsterTable!$A$1:$B$1,0),0))),OR(ISBLANK(BP654),ISBLANK(BQ654))),#N/A,
IFERROR(VLOOKUP(BN654,MonsterTable!$A:$B,MATCH(MonsterTable!$B$1,MonsterTable!$A$1:$B$1,0),0),
IF(OR(NOT(ISBLANK(BP654)),ISBLANK(BQ654)),#N/A,
IF(BN654="empty","empty",
VLOOKUP(BN654,MonsterGroupTable!$A:$A,1,0)))))))</f>
        <v/>
      </c>
      <c r="BV654" s="2" t="str">
        <f>IF(AND(ISBLANK(BU654),OR(NOT(ISBLANK(BW654)),NOT(ISBLANK(BX654)))),#N/A,
IF(ISBLANK(BU654),"",
IF(AND(NOT(ISERROR(VLOOKUP(BU654,MonsterTable!$A:$B,MATCH(MonsterTable!$B$1,MonsterTable!$A$1:$B$1,0),0))),OR(ISBLANK(BW654),ISBLANK(BX654))),#N/A,
IFERROR(VLOOKUP(BU654,MonsterTable!$A:$B,MATCH(MonsterTable!$B$1,MonsterTable!$A$1:$B$1,0),0),
IF(OR(NOT(ISBLANK(BW654)),ISBLANK(BX654)),#N/A,
IF(BU654="empty","empty",
VLOOKUP(BU654,MonsterGroupTable!$A:$A,1,0)))))))</f>
        <v/>
      </c>
      <c r="CC654" s="2" t="str">
        <f>IF(AND(ISBLANK(CB654),OR(NOT(ISBLANK(CD654)),NOT(ISBLANK(CE654)))),#N/A,
IF(ISBLANK(CB654),"",
IF(AND(NOT(ISERROR(VLOOKUP(CB654,MonsterTable!$A:$B,MATCH(MonsterTable!$B$1,MonsterTable!$A$1:$B$1,0),0))),OR(ISBLANK(CD654),ISBLANK(CE654))),#N/A,
IFERROR(VLOOKUP(CB654,MonsterTable!$A:$B,MATCH(MonsterTable!$B$1,MonsterTable!$A$1:$B$1,0),0),
IF(OR(NOT(ISBLANK(CD654)),ISBLANK(CE654)),#N/A,
IF(CB654="empty","empty",
VLOOKUP(CB654,MonsterGroupTable!$A:$A,1,0)))))))</f>
        <v/>
      </c>
      <c r="CJ654" s="2" t="str">
        <f>IF(AND(ISBLANK(CI654),OR(NOT(ISBLANK(CK654)),NOT(ISBLANK(CL654)))),#N/A,
IF(ISBLANK(CI654),"",
IF(AND(NOT(ISERROR(VLOOKUP(CI654,MonsterTable!$A:$B,MATCH(MonsterTable!$B$1,MonsterTable!$A$1:$B$1,0),0))),OR(ISBLANK(CK654),ISBLANK(CL654))),#N/A,
IFERROR(VLOOKUP(CI654,MonsterTable!$A:$B,MATCH(MonsterTable!$B$1,MonsterTable!$A$1:$B$1,0),0),
IF(OR(NOT(ISBLANK(CK654)),ISBLANK(CL654)),#N/A,
IF(CI654="empty","empty",
VLOOKUP(CI654,MonsterGroupTable!$A:$A,1,0)))))))</f>
        <v/>
      </c>
    </row>
    <row r="655" spans="1:88">
      <c r="A655">
        <v>10654</v>
      </c>
      <c r="B655">
        <f t="shared" si="20"/>
        <v>1.1000000000000001</v>
      </c>
      <c r="C655">
        <f t="shared" si="20"/>
        <v>1.1000000000000001</v>
      </c>
      <c r="F655">
        <v>2700</v>
      </c>
      <c r="G655">
        <v>105346</v>
      </c>
      <c r="H655">
        <v>0</v>
      </c>
      <c r="I655">
        <v>0</v>
      </c>
      <c r="J655">
        <v>0</v>
      </c>
      <c r="K655" t="s">
        <v>28</v>
      </c>
      <c r="L655" t="s">
        <v>251</v>
      </c>
      <c r="M655" t="s">
        <v>79</v>
      </c>
      <c r="N655" t="s">
        <v>80</v>
      </c>
      <c r="O655">
        <v>0</v>
      </c>
      <c r="P655">
        <v>-4.75</v>
      </c>
      <c r="Q655">
        <v>-3.5</v>
      </c>
      <c r="R655">
        <v>4.75</v>
      </c>
      <c r="S655">
        <v>3</v>
      </c>
      <c r="T655">
        <v>-13.5</v>
      </c>
      <c r="U655">
        <v>2.5499999999999998</v>
      </c>
      <c r="V655">
        <v>-6.75</v>
      </c>
      <c r="W655" t="str">
        <f t="shared" si="21"/>
        <v>g106,5</v>
      </c>
      <c r="X655" s="1" t="s">
        <v>284</v>
      </c>
      <c r="Y655" s="2" t="str">
        <f>IF(AND(ISBLANK(X655),OR(NOT(ISBLANK(Z655)),NOT(ISBLANK(AA655)))),#N/A,
IF(ISBLANK(X655),"",
IF(AND(NOT(ISERROR(VLOOKUP(X655,MonsterTable!$A:$B,MATCH(MonsterTable!$B$1,MonsterTable!$A$1:$B$1,0),0))),OR(ISBLANK(Z655),ISBLANK(AA655))),#N/A,
IFERROR(VLOOKUP(X655,MonsterTable!$A:$B,MATCH(MonsterTable!$B$1,MonsterTable!$A$1:$B$1,0),0),
IF(OR(NOT(ISBLANK(Z655)),ISBLANK(AA655)),#N/A,
IF(X655="empty","empty",
VLOOKUP(X655,MonsterGroupTable!$A:$A,1,0)))))))</f>
        <v>g106</v>
      </c>
      <c r="AA655">
        <v>5</v>
      </c>
      <c r="AF655" s="2" t="str">
        <f>IF(AND(ISBLANK(AE655),OR(NOT(ISBLANK(AG655)),NOT(ISBLANK(AH655)))),#N/A,
IF(ISBLANK(AE655),"",
IF(AND(NOT(ISERROR(VLOOKUP(AE655,MonsterTable!$A:$B,MATCH(MonsterTable!$B$1,MonsterTable!$A$1:$B$1,0),0))),OR(ISBLANK(AG655),ISBLANK(AH655))),#N/A,
IFERROR(VLOOKUP(AE655,MonsterTable!$A:$B,MATCH(MonsterTable!$B$1,MonsterTable!$A$1:$B$1,0),0),
IF(OR(NOT(ISBLANK(AG655)),ISBLANK(AH655)),#N/A,
IF(AE655="empty","empty",
VLOOKUP(AE655,MonsterGroupTable!$A:$A,1,0)))))))</f>
        <v/>
      </c>
      <c r="AM655" s="2" t="str">
        <f>IF(AND(ISBLANK(AL655),OR(NOT(ISBLANK(AN655)),NOT(ISBLANK(AO655)))),#N/A,
IF(ISBLANK(AL655),"",
IF(AND(NOT(ISERROR(VLOOKUP(AL655,MonsterTable!$A:$B,MATCH(MonsterTable!$B$1,MonsterTable!$A$1:$B$1,0),0))),OR(ISBLANK(AN655),ISBLANK(AO655))),#N/A,
IFERROR(VLOOKUP(AL655,MonsterTable!$A:$B,MATCH(MonsterTable!$B$1,MonsterTable!$A$1:$B$1,0),0),
IF(OR(NOT(ISBLANK(AN655)),ISBLANK(AO655)),#N/A,
IF(AL655="empty","empty",
VLOOKUP(AL655,MonsterGroupTable!$A:$A,1,0)))))))</f>
        <v/>
      </c>
      <c r="AT655" s="2" t="str">
        <f>IF(AND(ISBLANK(AS655),OR(NOT(ISBLANK(AU655)),NOT(ISBLANK(AV655)))),#N/A,
IF(ISBLANK(AS655),"",
IF(AND(NOT(ISERROR(VLOOKUP(AS655,MonsterTable!$A:$B,MATCH(MonsterTable!$B$1,MonsterTable!$A$1:$B$1,0),0))),OR(ISBLANK(AU655),ISBLANK(AV655))),#N/A,
IFERROR(VLOOKUP(AS655,MonsterTable!$A:$B,MATCH(MonsterTable!$B$1,MonsterTable!$A$1:$B$1,0),0),
IF(OR(NOT(ISBLANK(AU655)),ISBLANK(AV655)),#N/A,
IF(AS655="empty","empty",
VLOOKUP(AS655,MonsterGroupTable!$A:$A,1,0)))))))</f>
        <v/>
      </c>
      <c r="BA655" s="2" t="str">
        <f>IF(AND(ISBLANK(AZ655),OR(NOT(ISBLANK(BB655)),NOT(ISBLANK(BC655)))),#N/A,
IF(ISBLANK(AZ655),"",
IF(AND(NOT(ISERROR(VLOOKUP(AZ655,MonsterTable!$A:$B,MATCH(MonsterTable!$B$1,MonsterTable!$A$1:$B$1,0),0))),OR(ISBLANK(BB655),ISBLANK(BC655))),#N/A,
IFERROR(VLOOKUP(AZ655,MonsterTable!$A:$B,MATCH(MonsterTable!$B$1,MonsterTable!$A$1:$B$1,0),0),
IF(OR(NOT(ISBLANK(BB655)),ISBLANK(BC655)),#N/A,
IF(AZ655="empty","empty",
VLOOKUP(AZ655,MonsterGroupTable!$A:$A,1,0)))))))</f>
        <v/>
      </c>
      <c r="BH655" s="2" t="str">
        <f>IF(AND(ISBLANK(BG655),OR(NOT(ISBLANK(BI655)),NOT(ISBLANK(BJ655)))),#N/A,
IF(ISBLANK(BG655),"",
IF(AND(NOT(ISERROR(VLOOKUP(BG655,MonsterTable!$A:$B,MATCH(MonsterTable!$B$1,MonsterTable!$A$1:$B$1,0),0))),OR(ISBLANK(BI655),ISBLANK(BJ655))),#N/A,
IFERROR(VLOOKUP(BG655,MonsterTable!$A:$B,MATCH(MonsterTable!$B$1,MonsterTable!$A$1:$B$1,0),0),
IF(OR(NOT(ISBLANK(BI655)),ISBLANK(BJ655)),#N/A,
IF(BG655="empty","empty",
VLOOKUP(BG655,MonsterGroupTable!$A:$A,1,0)))))))</f>
        <v/>
      </c>
      <c r="BO655" s="2" t="str">
        <f>IF(AND(ISBLANK(BN655),OR(NOT(ISBLANK(BP655)),NOT(ISBLANK(BQ655)))),#N/A,
IF(ISBLANK(BN655),"",
IF(AND(NOT(ISERROR(VLOOKUP(BN655,MonsterTable!$A:$B,MATCH(MonsterTable!$B$1,MonsterTable!$A$1:$B$1,0),0))),OR(ISBLANK(BP655),ISBLANK(BQ655))),#N/A,
IFERROR(VLOOKUP(BN655,MonsterTable!$A:$B,MATCH(MonsterTable!$B$1,MonsterTable!$A$1:$B$1,0),0),
IF(OR(NOT(ISBLANK(BP655)),ISBLANK(BQ655)),#N/A,
IF(BN655="empty","empty",
VLOOKUP(BN655,MonsterGroupTable!$A:$A,1,0)))))))</f>
        <v/>
      </c>
      <c r="BV655" s="2" t="str">
        <f>IF(AND(ISBLANK(BU655),OR(NOT(ISBLANK(BW655)),NOT(ISBLANK(BX655)))),#N/A,
IF(ISBLANK(BU655),"",
IF(AND(NOT(ISERROR(VLOOKUP(BU655,MonsterTable!$A:$B,MATCH(MonsterTable!$B$1,MonsterTable!$A$1:$B$1,0),0))),OR(ISBLANK(BW655),ISBLANK(BX655))),#N/A,
IFERROR(VLOOKUP(BU655,MonsterTable!$A:$B,MATCH(MonsterTable!$B$1,MonsterTable!$A$1:$B$1,0),0),
IF(OR(NOT(ISBLANK(BW655)),ISBLANK(BX655)),#N/A,
IF(BU655="empty","empty",
VLOOKUP(BU655,MonsterGroupTable!$A:$A,1,0)))))))</f>
        <v/>
      </c>
      <c r="CC655" s="2" t="str">
        <f>IF(AND(ISBLANK(CB655),OR(NOT(ISBLANK(CD655)),NOT(ISBLANK(CE655)))),#N/A,
IF(ISBLANK(CB655),"",
IF(AND(NOT(ISERROR(VLOOKUP(CB655,MonsterTable!$A:$B,MATCH(MonsterTable!$B$1,MonsterTable!$A$1:$B$1,0),0))),OR(ISBLANK(CD655),ISBLANK(CE655))),#N/A,
IFERROR(VLOOKUP(CB655,MonsterTable!$A:$B,MATCH(MonsterTable!$B$1,MonsterTable!$A$1:$B$1,0),0),
IF(OR(NOT(ISBLANK(CD655)),ISBLANK(CE655)),#N/A,
IF(CB655="empty","empty",
VLOOKUP(CB655,MonsterGroupTable!$A:$A,1,0)))))))</f>
        <v/>
      </c>
      <c r="CJ655" s="2" t="str">
        <f>IF(AND(ISBLANK(CI655),OR(NOT(ISBLANK(CK655)),NOT(ISBLANK(CL655)))),#N/A,
IF(ISBLANK(CI655),"",
IF(AND(NOT(ISERROR(VLOOKUP(CI655,MonsterTable!$A:$B,MATCH(MonsterTable!$B$1,MonsterTable!$A$1:$B$1,0),0))),OR(ISBLANK(CK655),ISBLANK(CL655))),#N/A,
IFERROR(VLOOKUP(CI655,MonsterTable!$A:$B,MATCH(MonsterTable!$B$1,MonsterTable!$A$1:$B$1,0),0),
IF(OR(NOT(ISBLANK(CK655)),ISBLANK(CL655)),#N/A,
IF(CI655="empty","empty",
VLOOKUP(CI655,MonsterGroupTable!$A:$A,1,0)))))))</f>
        <v/>
      </c>
    </row>
    <row r="656" spans="1:88">
      <c r="A656">
        <v>10655</v>
      </c>
      <c r="B656">
        <f t="shared" si="20"/>
        <v>1.1000000000000001</v>
      </c>
      <c r="C656">
        <f t="shared" si="20"/>
        <v>1.1000000000000001</v>
      </c>
      <c r="F656">
        <v>2700</v>
      </c>
      <c r="G656">
        <v>105751</v>
      </c>
      <c r="H656">
        <v>0</v>
      </c>
      <c r="I656">
        <v>0</v>
      </c>
      <c r="J656">
        <v>0</v>
      </c>
      <c r="K656" t="s">
        <v>28</v>
      </c>
      <c r="L656" t="s">
        <v>251</v>
      </c>
      <c r="M656" t="s">
        <v>79</v>
      </c>
      <c r="N656" t="s">
        <v>80</v>
      </c>
      <c r="O656">
        <v>0</v>
      </c>
      <c r="P656">
        <v>-4.75</v>
      </c>
      <c r="Q656">
        <v>-3.5</v>
      </c>
      <c r="R656">
        <v>4.75</v>
      </c>
      <c r="S656">
        <v>3</v>
      </c>
      <c r="T656">
        <v>-13.5</v>
      </c>
      <c r="U656">
        <v>2.5499999999999998</v>
      </c>
      <c r="V656">
        <v>-6.75</v>
      </c>
      <c r="W656" t="str">
        <f t="shared" si="21"/>
        <v>g106,5</v>
      </c>
      <c r="X656" s="1" t="s">
        <v>284</v>
      </c>
      <c r="Y656" s="2" t="str">
        <f>IF(AND(ISBLANK(X656),OR(NOT(ISBLANK(Z656)),NOT(ISBLANK(AA656)))),#N/A,
IF(ISBLANK(X656),"",
IF(AND(NOT(ISERROR(VLOOKUP(X656,MonsterTable!$A:$B,MATCH(MonsterTable!$B$1,MonsterTable!$A$1:$B$1,0),0))),OR(ISBLANK(Z656),ISBLANK(AA656))),#N/A,
IFERROR(VLOOKUP(X656,MonsterTable!$A:$B,MATCH(MonsterTable!$B$1,MonsterTable!$A$1:$B$1,0),0),
IF(OR(NOT(ISBLANK(Z656)),ISBLANK(AA656)),#N/A,
IF(X656="empty","empty",
VLOOKUP(X656,MonsterGroupTable!$A:$A,1,0)))))))</f>
        <v>g106</v>
      </c>
      <c r="AA656">
        <v>5</v>
      </c>
      <c r="AF656" s="2" t="str">
        <f>IF(AND(ISBLANK(AE656),OR(NOT(ISBLANK(AG656)),NOT(ISBLANK(AH656)))),#N/A,
IF(ISBLANK(AE656),"",
IF(AND(NOT(ISERROR(VLOOKUP(AE656,MonsterTable!$A:$B,MATCH(MonsterTable!$B$1,MonsterTable!$A$1:$B$1,0),0))),OR(ISBLANK(AG656),ISBLANK(AH656))),#N/A,
IFERROR(VLOOKUP(AE656,MonsterTable!$A:$B,MATCH(MonsterTable!$B$1,MonsterTable!$A$1:$B$1,0),0),
IF(OR(NOT(ISBLANK(AG656)),ISBLANK(AH656)),#N/A,
IF(AE656="empty","empty",
VLOOKUP(AE656,MonsterGroupTable!$A:$A,1,0)))))))</f>
        <v/>
      </c>
      <c r="AM656" s="2" t="str">
        <f>IF(AND(ISBLANK(AL656),OR(NOT(ISBLANK(AN656)),NOT(ISBLANK(AO656)))),#N/A,
IF(ISBLANK(AL656),"",
IF(AND(NOT(ISERROR(VLOOKUP(AL656,MonsterTable!$A:$B,MATCH(MonsterTable!$B$1,MonsterTable!$A$1:$B$1,0),0))),OR(ISBLANK(AN656),ISBLANK(AO656))),#N/A,
IFERROR(VLOOKUP(AL656,MonsterTable!$A:$B,MATCH(MonsterTable!$B$1,MonsterTable!$A$1:$B$1,0),0),
IF(OR(NOT(ISBLANK(AN656)),ISBLANK(AO656)),#N/A,
IF(AL656="empty","empty",
VLOOKUP(AL656,MonsterGroupTable!$A:$A,1,0)))))))</f>
        <v/>
      </c>
      <c r="AT656" s="2" t="str">
        <f>IF(AND(ISBLANK(AS656),OR(NOT(ISBLANK(AU656)),NOT(ISBLANK(AV656)))),#N/A,
IF(ISBLANK(AS656),"",
IF(AND(NOT(ISERROR(VLOOKUP(AS656,MonsterTable!$A:$B,MATCH(MonsterTable!$B$1,MonsterTable!$A$1:$B$1,0),0))),OR(ISBLANK(AU656),ISBLANK(AV656))),#N/A,
IFERROR(VLOOKUP(AS656,MonsterTable!$A:$B,MATCH(MonsterTable!$B$1,MonsterTable!$A$1:$B$1,0),0),
IF(OR(NOT(ISBLANK(AU656)),ISBLANK(AV656)),#N/A,
IF(AS656="empty","empty",
VLOOKUP(AS656,MonsterGroupTable!$A:$A,1,0)))))))</f>
        <v/>
      </c>
      <c r="BA656" s="2" t="str">
        <f>IF(AND(ISBLANK(AZ656),OR(NOT(ISBLANK(BB656)),NOT(ISBLANK(BC656)))),#N/A,
IF(ISBLANK(AZ656),"",
IF(AND(NOT(ISERROR(VLOOKUP(AZ656,MonsterTable!$A:$B,MATCH(MonsterTable!$B$1,MonsterTable!$A$1:$B$1,0),0))),OR(ISBLANK(BB656),ISBLANK(BC656))),#N/A,
IFERROR(VLOOKUP(AZ656,MonsterTable!$A:$B,MATCH(MonsterTable!$B$1,MonsterTable!$A$1:$B$1,0),0),
IF(OR(NOT(ISBLANK(BB656)),ISBLANK(BC656)),#N/A,
IF(AZ656="empty","empty",
VLOOKUP(AZ656,MonsterGroupTable!$A:$A,1,0)))))))</f>
        <v/>
      </c>
      <c r="BH656" s="2" t="str">
        <f>IF(AND(ISBLANK(BG656),OR(NOT(ISBLANK(BI656)),NOT(ISBLANK(BJ656)))),#N/A,
IF(ISBLANK(BG656),"",
IF(AND(NOT(ISERROR(VLOOKUP(BG656,MonsterTable!$A:$B,MATCH(MonsterTable!$B$1,MonsterTable!$A$1:$B$1,0),0))),OR(ISBLANK(BI656),ISBLANK(BJ656))),#N/A,
IFERROR(VLOOKUP(BG656,MonsterTable!$A:$B,MATCH(MonsterTable!$B$1,MonsterTable!$A$1:$B$1,0),0),
IF(OR(NOT(ISBLANK(BI656)),ISBLANK(BJ656)),#N/A,
IF(BG656="empty","empty",
VLOOKUP(BG656,MonsterGroupTable!$A:$A,1,0)))))))</f>
        <v/>
      </c>
      <c r="BO656" s="2" t="str">
        <f>IF(AND(ISBLANK(BN656),OR(NOT(ISBLANK(BP656)),NOT(ISBLANK(BQ656)))),#N/A,
IF(ISBLANK(BN656),"",
IF(AND(NOT(ISERROR(VLOOKUP(BN656,MonsterTable!$A:$B,MATCH(MonsterTable!$B$1,MonsterTable!$A$1:$B$1,0),0))),OR(ISBLANK(BP656),ISBLANK(BQ656))),#N/A,
IFERROR(VLOOKUP(BN656,MonsterTable!$A:$B,MATCH(MonsterTable!$B$1,MonsterTable!$A$1:$B$1,0),0),
IF(OR(NOT(ISBLANK(BP656)),ISBLANK(BQ656)),#N/A,
IF(BN656="empty","empty",
VLOOKUP(BN656,MonsterGroupTable!$A:$A,1,0)))))))</f>
        <v/>
      </c>
      <c r="BV656" s="2" t="str">
        <f>IF(AND(ISBLANK(BU656),OR(NOT(ISBLANK(BW656)),NOT(ISBLANK(BX656)))),#N/A,
IF(ISBLANK(BU656),"",
IF(AND(NOT(ISERROR(VLOOKUP(BU656,MonsterTable!$A:$B,MATCH(MonsterTable!$B$1,MonsterTable!$A$1:$B$1,0),0))),OR(ISBLANK(BW656),ISBLANK(BX656))),#N/A,
IFERROR(VLOOKUP(BU656,MonsterTable!$A:$B,MATCH(MonsterTable!$B$1,MonsterTable!$A$1:$B$1,0),0),
IF(OR(NOT(ISBLANK(BW656)),ISBLANK(BX656)),#N/A,
IF(BU656="empty","empty",
VLOOKUP(BU656,MonsterGroupTable!$A:$A,1,0)))))))</f>
        <v/>
      </c>
      <c r="CC656" s="2" t="str">
        <f>IF(AND(ISBLANK(CB656),OR(NOT(ISBLANK(CD656)),NOT(ISBLANK(CE656)))),#N/A,
IF(ISBLANK(CB656),"",
IF(AND(NOT(ISERROR(VLOOKUP(CB656,MonsterTable!$A:$B,MATCH(MonsterTable!$B$1,MonsterTable!$A$1:$B$1,0),0))),OR(ISBLANK(CD656),ISBLANK(CE656))),#N/A,
IFERROR(VLOOKUP(CB656,MonsterTable!$A:$B,MATCH(MonsterTable!$B$1,MonsterTable!$A$1:$B$1,0),0),
IF(OR(NOT(ISBLANK(CD656)),ISBLANK(CE656)),#N/A,
IF(CB656="empty","empty",
VLOOKUP(CB656,MonsterGroupTable!$A:$A,1,0)))))))</f>
        <v/>
      </c>
      <c r="CJ656" s="2" t="str">
        <f>IF(AND(ISBLANK(CI656),OR(NOT(ISBLANK(CK656)),NOT(ISBLANK(CL656)))),#N/A,
IF(ISBLANK(CI656),"",
IF(AND(NOT(ISERROR(VLOOKUP(CI656,MonsterTable!$A:$B,MATCH(MonsterTable!$B$1,MonsterTable!$A$1:$B$1,0),0))),OR(ISBLANK(CK656),ISBLANK(CL656))),#N/A,
IFERROR(VLOOKUP(CI656,MonsterTable!$A:$B,MATCH(MonsterTable!$B$1,MonsterTable!$A$1:$B$1,0),0),
IF(OR(NOT(ISBLANK(CK656)),ISBLANK(CL656)),#N/A,
IF(CI656="empty","empty",
VLOOKUP(CI656,MonsterGroupTable!$A:$A,1,0)))))))</f>
        <v/>
      </c>
    </row>
    <row r="657" spans="1:88">
      <c r="A657">
        <v>10656</v>
      </c>
      <c r="B657">
        <f t="shared" si="20"/>
        <v>1.1000000000000001</v>
      </c>
      <c r="C657">
        <f t="shared" si="20"/>
        <v>1.1000000000000001</v>
      </c>
      <c r="F657">
        <v>2700</v>
      </c>
      <c r="G657">
        <v>106156</v>
      </c>
      <c r="H657">
        <v>0</v>
      </c>
      <c r="I657">
        <v>0</v>
      </c>
      <c r="J657">
        <v>0</v>
      </c>
      <c r="K657" t="s">
        <v>28</v>
      </c>
      <c r="L657" t="s">
        <v>251</v>
      </c>
      <c r="M657" t="s">
        <v>79</v>
      </c>
      <c r="N657" t="s">
        <v>80</v>
      </c>
      <c r="O657">
        <v>0</v>
      </c>
      <c r="P657">
        <v>-4.75</v>
      </c>
      <c r="Q657">
        <v>-3.5</v>
      </c>
      <c r="R657">
        <v>4.75</v>
      </c>
      <c r="S657">
        <v>3</v>
      </c>
      <c r="T657">
        <v>-13.5</v>
      </c>
      <c r="U657">
        <v>2.5499999999999998</v>
      </c>
      <c r="V657">
        <v>-6.75</v>
      </c>
      <c r="W657" t="str">
        <f t="shared" si="21"/>
        <v>g106,5</v>
      </c>
      <c r="X657" s="1" t="s">
        <v>284</v>
      </c>
      <c r="Y657" s="2" t="str">
        <f>IF(AND(ISBLANK(X657),OR(NOT(ISBLANK(Z657)),NOT(ISBLANK(AA657)))),#N/A,
IF(ISBLANK(X657),"",
IF(AND(NOT(ISERROR(VLOOKUP(X657,MonsterTable!$A:$B,MATCH(MonsterTable!$B$1,MonsterTable!$A$1:$B$1,0),0))),OR(ISBLANK(Z657),ISBLANK(AA657))),#N/A,
IFERROR(VLOOKUP(X657,MonsterTable!$A:$B,MATCH(MonsterTable!$B$1,MonsterTable!$A$1:$B$1,0),0),
IF(OR(NOT(ISBLANK(Z657)),ISBLANK(AA657)),#N/A,
IF(X657="empty","empty",
VLOOKUP(X657,MonsterGroupTable!$A:$A,1,0)))))))</f>
        <v>g106</v>
      </c>
      <c r="AA657">
        <v>5</v>
      </c>
      <c r="AF657" s="2" t="str">
        <f>IF(AND(ISBLANK(AE657),OR(NOT(ISBLANK(AG657)),NOT(ISBLANK(AH657)))),#N/A,
IF(ISBLANK(AE657),"",
IF(AND(NOT(ISERROR(VLOOKUP(AE657,MonsterTable!$A:$B,MATCH(MonsterTable!$B$1,MonsterTable!$A$1:$B$1,0),0))),OR(ISBLANK(AG657),ISBLANK(AH657))),#N/A,
IFERROR(VLOOKUP(AE657,MonsterTable!$A:$B,MATCH(MonsterTable!$B$1,MonsterTable!$A$1:$B$1,0),0),
IF(OR(NOT(ISBLANK(AG657)),ISBLANK(AH657)),#N/A,
IF(AE657="empty","empty",
VLOOKUP(AE657,MonsterGroupTable!$A:$A,1,0)))))))</f>
        <v/>
      </c>
      <c r="AM657" s="2" t="str">
        <f>IF(AND(ISBLANK(AL657),OR(NOT(ISBLANK(AN657)),NOT(ISBLANK(AO657)))),#N/A,
IF(ISBLANK(AL657),"",
IF(AND(NOT(ISERROR(VLOOKUP(AL657,MonsterTable!$A:$B,MATCH(MonsterTable!$B$1,MonsterTable!$A$1:$B$1,0),0))),OR(ISBLANK(AN657),ISBLANK(AO657))),#N/A,
IFERROR(VLOOKUP(AL657,MonsterTable!$A:$B,MATCH(MonsterTable!$B$1,MonsterTable!$A$1:$B$1,0),0),
IF(OR(NOT(ISBLANK(AN657)),ISBLANK(AO657)),#N/A,
IF(AL657="empty","empty",
VLOOKUP(AL657,MonsterGroupTable!$A:$A,1,0)))))))</f>
        <v/>
      </c>
      <c r="AT657" s="2" t="str">
        <f>IF(AND(ISBLANK(AS657),OR(NOT(ISBLANK(AU657)),NOT(ISBLANK(AV657)))),#N/A,
IF(ISBLANK(AS657),"",
IF(AND(NOT(ISERROR(VLOOKUP(AS657,MonsterTable!$A:$B,MATCH(MonsterTable!$B$1,MonsterTable!$A$1:$B$1,0),0))),OR(ISBLANK(AU657),ISBLANK(AV657))),#N/A,
IFERROR(VLOOKUP(AS657,MonsterTable!$A:$B,MATCH(MonsterTable!$B$1,MonsterTable!$A$1:$B$1,0),0),
IF(OR(NOT(ISBLANK(AU657)),ISBLANK(AV657)),#N/A,
IF(AS657="empty","empty",
VLOOKUP(AS657,MonsterGroupTable!$A:$A,1,0)))))))</f>
        <v/>
      </c>
      <c r="BA657" s="2" t="str">
        <f>IF(AND(ISBLANK(AZ657),OR(NOT(ISBLANK(BB657)),NOT(ISBLANK(BC657)))),#N/A,
IF(ISBLANK(AZ657),"",
IF(AND(NOT(ISERROR(VLOOKUP(AZ657,MonsterTable!$A:$B,MATCH(MonsterTable!$B$1,MonsterTable!$A$1:$B$1,0),0))),OR(ISBLANK(BB657),ISBLANK(BC657))),#N/A,
IFERROR(VLOOKUP(AZ657,MonsterTable!$A:$B,MATCH(MonsterTable!$B$1,MonsterTable!$A$1:$B$1,0),0),
IF(OR(NOT(ISBLANK(BB657)),ISBLANK(BC657)),#N/A,
IF(AZ657="empty","empty",
VLOOKUP(AZ657,MonsterGroupTable!$A:$A,1,0)))))))</f>
        <v/>
      </c>
      <c r="BH657" s="2" t="str">
        <f>IF(AND(ISBLANK(BG657),OR(NOT(ISBLANK(BI657)),NOT(ISBLANK(BJ657)))),#N/A,
IF(ISBLANK(BG657),"",
IF(AND(NOT(ISERROR(VLOOKUP(BG657,MonsterTable!$A:$B,MATCH(MonsterTable!$B$1,MonsterTable!$A$1:$B$1,0),0))),OR(ISBLANK(BI657),ISBLANK(BJ657))),#N/A,
IFERROR(VLOOKUP(BG657,MonsterTable!$A:$B,MATCH(MonsterTable!$B$1,MonsterTable!$A$1:$B$1,0),0),
IF(OR(NOT(ISBLANK(BI657)),ISBLANK(BJ657)),#N/A,
IF(BG657="empty","empty",
VLOOKUP(BG657,MonsterGroupTable!$A:$A,1,0)))))))</f>
        <v/>
      </c>
      <c r="BO657" s="2" t="str">
        <f>IF(AND(ISBLANK(BN657),OR(NOT(ISBLANK(BP657)),NOT(ISBLANK(BQ657)))),#N/A,
IF(ISBLANK(BN657),"",
IF(AND(NOT(ISERROR(VLOOKUP(BN657,MonsterTable!$A:$B,MATCH(MonsterTable!$B$1,MonsterTable!$A$1:$B$1,0),0))),OR(ISBLANK(BP657),ISBLANK(BQ657))),#N/A,
IFERROR(VLOOKUP(BN657,MonsterTable!$A:$B,MATCH(MonsterTable!$B$1,MonsterTable!$A$1:$B$1,0),0),
IF(OR(NOT(ISBLANK(BP657)),ISBLANK(BQ657)),#N/A,
IF(BN657="empty","empty",
VLOOKUP(BN657,MonsterGroupTable!$A:$A,1,0)))))))</f>
        <v/>
      </c>
      <c r="BV657" s="2" t="str">
        <f>IF(AND(ISBLANK(BU657),OR(NOT(ISBLANK(BW657)),NOT(ISBLANK(BX657)))),#N/A,
IF(ISBLANK(BU657),"",
IF(AND(NOT(ISERROR(VLOOKUP(BU657,MonsterTable!$A:$B,MATCH(MonsterTable!$B$1,MonsterTable!$A$1:$B$1,0),0))),OR(ISBLANK(BW657),ISBLANK(BX657))),#N/A,
IFERROR(VLOOKUP(BU657,MonsterTable!$A:$B,MATCH(MonsterTable!$B$1,MonsterTable!$A$1:$B$1,0),0),
IF(OR(NOT(ISBLANK(BW657)),ISBLANK(BX657)),#N/A,
IF(BU657="empty","empty",
VLOOKUP(BU657,MonsterGroupTable!$A:$A,1,0)))))))</f>
        <v/>
      </c>
      <c r="CC657" s="2" t="str">
        <f>IF(AND(ISBLANK(CB657),OR(NOT(ISBLANK(CD657)),NOT(ISBLANK(CE657)))),#N/A,
IF(ISBLANK(CB657),"",
IF(AND(NOT(ISERROR(VLOOKUP(CB657,MonsterTable!$A:$B,MATCH(MonsterTable!$B$1,MonsterTable!$A$1:$B$1,0),0))),OR(ISBLANK(CD657),ISBLANK(CE657))),#N/A,
IFERROR(VLOOKUP(CB657,MonsterTable!$A:$B,MATCH(MonsterTable!$B$1,MonsterTable!$A$1:$B$1,0),0),
IF(OR(NOT(ISBLANK(CD657)),ISBLANK(CE657)),#N/A,
IF(CB657="empty","empty",
VLOOKUP(CB657,MonsterGroupTable!$A:$A,1,0)))))))</f>
        <v/>
      </c>
      <c r="CJ657" s="2" t="str">
        <f>IF(AND(ISBLANK(CI657),OR(NOT(ISBLANK(CK657)),NOT(ISBLANK(CL657)))),#N/A,
IF(ISBLANK(CI657),"",
IF(AND(NOT(ISERROR(VLOOKUP(CI657,MonsterTable!$A:$B,MATCH(MonsterTable!$B$1,MonsterTable!$A$1:$B$1,0),0))),OR(ISBLANK(CK657),ISBLANK(CL657))),#N/A,
IFERROR(VLOOKUP(CI657,MonsterTable!$A:$B,MATCH(MonsterTable!$B$1,MonsterTable!$A$1:$B$1,0),0),
IF(OR(NOT(ISBLANK(CK657)),ISBLANK(CL657)),#N/A,
IF(CI657="empty","empty",
VLOOKUP(CI657,MonsterGroupTable!$A:$A,1,0)))))))</f>
        <v/>
      </c>
    </row>
    <row r="658" spans="1:88">
      <c r="A658">
        <v>10657</v>
      </c>
      <c r="B658">
        <f t="shared" si="20"/>
        <v>1.1000000000000001</v>
      </c>
      <c r="C658">
        <f t="shared" si="20"/>
        <v>1.1000000000000001</v>
      </c>
      <c r="F658">
        <v>2700</v>
      </c>
      <c r="G658">
        <v>106561</v>
      </c>
      <c r="H658">
        <v>0</v>
      </c>
      <c r="I658">
        <v>0</v>
      </c>
      <c r="J658">
        <v>0</v>
      </c>
      <c r="K658" t="s">
        <v>28</v>
      </c>
      <c r="L658" t="s">
        <v>251</v>
      </c>
      <c r="M658" t="s">
        <v>79</v>
      </c>
      <c r="N658" t="s">
        <v>80</v>
      </c>
      <c r="O658">
        <v>0</v>
      </c>
      <c r="P658">
        <v>-4.75</v>
      </c>
      <c r="Q658">
        <v>-3.5</v>
      </c>
      <c r="R658">
        <v>4.75</v>
      </c>
      <c r="S658">
        <v>3</v>
      </c>
      <c r="T658">
        <v>-13.5</v>
      </c>
      <c r="U658">
        <v>2.5499999999999998</v>
      </c>
      <c r="V658">
        <v>-6.75</v>
      </c>
      <c r="W658" t="str">
        <f t="shared" si="21"/>
        <v>g106,5</v>
      </c>
      <c r="X658" s="1" t="s">
        <v>284</v>
      </c>
      <c r="Y658" s="2" t="str">
        <f>IF(AND(ISBLANK(X658),OR(NOT(ISBLANK(Z658)),NOT(ISBLANK(AA658)))),#N/A,
IF(ISBLANK(X658),"",
IF(AND(NOT(ISERROR(VLOOKUP(X658,MonsterTable!$A:$B,MATCH(MonsterTable!$B$1,MonsterTable!$A$1:$B$1,0),0))),OR(ISBLANK(Z658),ISBLANK(AA658))),#N/A,
IFERROR(VLOOKUP(X658,MonsterTable!$A:$B,MATCH(MonsterTable!$B$1,MonsterTable!$A$1:$B$1,0),0),
IF(OR(NOT(ISBLANK(Z658)),ISBLANK(AA658)),#N/A,
IF(X658="empty","empty",
VLOOKUP(X658,MonsterGroupTable!$A:$A,1,0)))))))</f>
        <v>g106</v>
      </c>
      <c r="AA658">
        <v>5</v>
      </c>
      <c r="AF658" s="2" t="str">
        <f>IF(AND(ISBLANK(AE658),OR(NOT(ISBLANK(AG658)),NOT(ISBLANK(AH658)))),#N/A,
IF(ISBLANK(AE658),"",
IF(AND(NOT(ISERROR(VLOOKUP(AE658,MonsterTable!$A:$B,MATCH(MonsterTable!$B$1,MonsterTable!$A$1:$B$1,0),0))),OR(ISBLANK(AG658),ISBLANK(AH658))),#N/A,
IFERROR(VLOOKUP(AE658,MonsterTable!$A:$B,MATCH(MonsterTable!$B$1,MonsterTable!$A$1:$B$1,0),0),
IF(OR(NOT(ISBLANK(AG658)),ISBLANK(AH658)),#N/A,
IF(AE658="empty","empty",
VLOOKUP(AE658,MonsterGroupTable!$A:$A,1,0)))))))</f>
        <v/>
      </c>
      <c r="AM658" s="2" t="str">
        <f>IF(AND(ISBLANK(AL658),OR(NOT(ISBLANK(AN658)),NOT(ISBLANK(AO658)))),#N/A,
IF(ISBLANK(AL658),"",
IF(AND(NOT(ISERROR(VLOOKUP(AL658,MonsterTable!$A:$B,MATCH(MonsterTable!$B$1,MonsterTable!$A$1:$B$1,0),0))),OR(ISBLANK(AN658),ISBLANK(AO658))),#N/A,
IFERROR(VLOOKUP(AL658,MonsterTable!$A:$B,MATCH(MonsterTable!$B$1,MonsterTable!$A$1:$B$1,0),0),
IF(OR(NOT(ISBLANK(AN658)),ISBLANK(AO658)),#N/A,
IF(AL658="empty","empty",
VLOOKUP(AL658,MonsterGroupTable!$A:$A,1,0)))))))</f>
        <v/>
      </c>
      <c r="AT658" s="2" t="str">
        <f>IF(AND(ISBLANK(AS658),OR(NOT(ISBLANK(AU658)),NOT(ISBLANK(AV658)))),#N/A,
IF(ISBLANK(AS658),"",
IF(AND(NOT(ISERROR(VLOOKUP(AS658,MonsterTable!$A:$B,MATCH(MonsterTable!$B$1,MonsterTable!$A$1:$B$1,0),0))),OR(ISBLANK(AU658),ISBLANK(AV658))),#N/A,
IFERROR(VLOOKUP(AS658,MonsterTable!$A:$B,MATCH(MonsterTable!$B$1,MonsterTable!$A$1:$B$1,0),0),
IF(OR(NOT(ISBLANK(AU658)),ISBLANK(AV658)),#N/A,
IF(AS658="empty","empty",
VLOOKUP(AS658,MonsterGroupTable!$A:$A,1,0)))))))</f>
        <v/>
      </c>
      <c r="BA658" s="2" t="str">
        <f>IF(AND(ISBLANK(AZ658),OR(NOT(ISBLANK(BB658)),NOT(ISBLANK(BC658)))),#N/A,
IF(ISBLANK(AZ658),"",
IF(AND(NOT(ISERROR(VLOOKUP(AZ658,MonsterTable!$A:$B,MATCH(MonsterTable!$B$1,MonsterTable!$A$1:$B$1,0),0))),OR(ISBLANK(BB658),ISBLANK(BC658))),#N/A,
IFERROR(VLOOKUP(AZ658,MonsterTable!$A:$B,MATCH(MonsterTable!$B$1,MonsterTable!$A$1:$B$1,0),0),
IF(OR(NOT(ISBLANK(BB658)),ISBLANK(BC658)),#N/A,
IF(AZ658="empty","empty",
VLOOKUP(AZ658,MonsterGroupTable!$A:$A,1,0)))))))</f>
        <v/>
      </c>
      <c r="BH658" s="2" t="str">
        <f>IF(AND(ISBLANK(BG658),OR(NOT(ISBLANK(BI658)),NOT(ISBLANK(BJ658)))),#N/A,
IF(ISBLANK(BG658),"",
IF(AND(NOT(ISERROR(VLOOKUP(BG658,MonsterTable!$A:$B,MATCH(MonsterTable!$B$1,MonsterTable!$A$1:$B$1,0),0))),OR(ISBLANK(BI658),ISBLANK(BJ658))),#N/A,
IFERROR(VLOOKUP(BG658,MonsterTable!$A:$B,MATCH(MonsterTable!$B$1,MonsterTable!$A$1:$B$1,0),0),
IF(OR(NOT(ISBLANK(BI658)),ISBLANK(BJ658)),#N/A,
IF(BG658="empty","empty",
VLOOKUP(BG658,MonsterGroupTable!$A:$A,1,0)))))))</f>
        <v/>
      </c>
      <c r="BO658" s="2" t="str">
        <f>IF(AND(ISBLANK(BN658),OR(NOT(ISBLANK(BP658)),NOT(ISBLANK(BQ658)))),#N/A,
IF(ISBLANK(BN658),"",
IF(AND(NOT(ISERROR(VLOOKUP(BN658,MonsterTable!$A:$B,MATCH(MonsterTable!$B$1,MonsterTable!$A$1:$B$1,0),0))),OR(ISBLANK(BP658),ISBLANK(BQ658))),#N/A,
IFERROR(VLOOKUP(BN658,MonsterTable!$A:$B,MATCH(MonsterTable!$B$1,MonsterTable!$A$1:$B$1,0),0),
IF(OR(NOT(ISBLANK(BP658)),ISBLANK(BQ658)),#N/A,
IF(BN658="empty","empty",
VLOOKUP(BN658,MonsterGroupTable!$A:$A,1,0)))))))</f>
        <v/>
      </c>
      <c r="BV658" s="2" t="str">
        <f>IF(AND(ISBLANK(BU658),OR(NOT(ISBLANK(BW658)),NOT(ISBLANK(BX658)))),#N/A,
IF(ISBLANK(BU658),"",
IF(AND(NOT(ISERROR(VLOOKUP(BU658,MonsterTable!$A:$B,MATCH(MonsterTable!$B$1,MonsterTable!$A$1:$B$1,0),0))),OR(ISBLANK(BW658),ISBLANK(BX658))),#N/A,
IFERROR(VLOOKUP(BU658,MonsterTable!$A:$B,MATCH(MonsterTable!$B$1,MonsterTable!$A$1:$B$1,0),0),
IF(OR(NOT(ISBLANK(BW658)),ISBLANK(BX658)),#N/A,
IF(BU658="empty","empty",
VLOOKUP(BU658,MonsterGroupTable!$A:$A,1,0)))))))</f>
        <v/>
      </c>
      <c r="CC658" s="2" t="str">
        <f>IF(AND(ISBLANK(CB658),OR(NOT(ISBLANK(CD658)),NOT(ISBLANK(CE658)))),#N/A,
IF(ISBLANK(CB658),"",
IF(AND(NOT(ISERROR(VLOOKUP(CB658,MonsterTable!$A:$B,MATCH(MonsterTable!$B$1,MonsterTable!$A$1:$B$1,0),0))),OR(ISBLANK(CD658),ISBLANK(CE658))),#N/A,
IFERROR(VLOOKUP(CB658,MonsterTable!$A:$B,MATCH(MonsterTable!$B$1,MonsterTable!$A$1:$B$1,0),0),
IF(OR(NOT(ISBLANK(CD658)),ISBLANK(CE658)),#N/A,
IF(CB658="empty","empty",
VLOOKUP(CB658,MonsterGroupTable!$A:$A,1,0)))))))</f>
        <v/>
      </c>
      <c r="CJ658" s="2" t="str">
        <f>IF(AND(ISBLANK(CI658),OR(NOT(ISBLANK(CK658)),NOT(ISBLANK(CL658)))),#N/A,
IF(ISBLANK(CI658),"",
IF(AND(NOT(ISERROR(VLOOKUP(CI658,MonsterTable!$A:$B,MATCH(MonsterTable!$B$1,MonsterTable!$A$1:$B$1,0),0))),OR(ISBLANK(CK658),ISBLANK(CL658))),#N/A,
IFERROR(VLOOKUP(CI658,MonsterTable!$A:$B,MATCH(MonsterTable!$B$1,MonsterTable!$A$1:$B$1,0),0),
IF(OR(NOT(ISBLANK(CK658)),ISBLANK(CL658)),#N/A,
IF(CI658="empty","empty",
VLOOKUP(CI658,MonsterGroupTable!$A:$A,1,0)))))))</f>
        <v/>
      </c>
    </row>
    <row r="659" spans="1:88">
      <c r="A659">
        <v>10658</v>
      </c>
      <c r="B659">
        <f t="shared" si="20"/>
        <v>1.1000000000000001</v>
      </c>
      <c r="C659">
        <f t="shared" si="20"/>
        <v>1.1000000000000001</v>
      </c>
      <c r="F659">
        <v>2700</v>
      </c>
      <c r="G659">
        <v>106966</v>
      </c>
      <c r="H659">
        <v>0</v>
      </c>
      <c r="I659">
        <v>0</v>
      </c>
      <c r="J659">
        <v>0</v>
      </c>
      <c r="K659" t="s">
        <v>28</v>
      </c>
      <c r="L659" t="s">
        <v>251</v>
      </c>
      <c r="M659" t="s">
        <v>79</v>
      </c>
      <c r="N659" t="s">
        <v>80</v>
      </c>
      <c r="O659">
        <v>0</v>
      </c>
      <c r="P659">
        <v>-4.75</v>
      </c>
      <c r="Q659">
        <v>-3.5</v>
      </c>
      <c r="R659">
        <v>4.75</v>
      </c>
      <c r="S659">
        <v>3</v>
      </c>
      <c r="T659">
        <v>-13.5</v>
      </c>
      <c r="U659">
        <v>2.5499999999999998</v>
      </c>
      <c r="V659">
        <v>-6.75</v>
      </c>
      <c r="W659" t="str">
        <f t="shared" si="21"/>
        <v>g106,5</v>
      </c>
      <c r="X659" s="1" t="s">
        <v>284</v>
      </c>
      <c r="Y659" s="2" t="str">
        <f>IF(AND(ISBLANK(X659),OR(NOT(ISBLANK(Z659)),NOT(ISBLANK(AA659)))),#N/A,
IF(ISBLANK(X659),"",
IF(AND(NOT(ISERROR(VLOOKUP(X659,MonsterTable!$A:$B,MATCH(MonsterTable!$B$1,MonsterTable!$A$1:$B$1,0),0))),OR(ISBLANK(Z659),ISBLANK(AA659))),#N/A,
IFERROR(VLOOKUP(X659,MonsterTable!$A:$B,MATCH(MonsterTable!$B$1,MonsterTable!$A$1:$B$1,0),0),
IF(OR(NOT(ISBLANK(Z659)),ISBLANK(AA659)),#N/A,
IF(X659="empty","empty",
VLOOKUP(X659,MonsterGroupTable!$A:$A,1,0)))))))</f>
        <v>g106</v>
      </c>
      <c r="AA659">
        <v>5</v>
      </c>
      <c r="AF659" s="2" t="str">
        <f>IF(AND(ISBLANK(AE659),OR(NOT(ISBLANK(AG659)),NOT(ISBLANK(AH659)))),#N/A,
IF(ISBLANK(AE659),"",
IF(AND(NOT(ISERROR(VLOOKUP(AE659,MonsterTable!$A:$B,MATCH(MonsterTable!$B$1,MonsterTable!$A$1:$B$1,0),0))),OR(ISBLANK(AG659),ISBLANK(AH659))),#N/A,
IFERROR(VLOOKUP(AE659,MonsterTable!$A:$B,MATCH(MonsterTable!$B$1,MonsterTable!$A$1:$B$1,0),0),
IF(OR(NOT(ISBLANK(AG659)),ISBLANK(AH659)),#N/A,
IF(AE659="empty","empty",
VLOOKUP(AE659,MonsterGroupTable!$A:$A,1,0)))))))</f>
        <v/>
      </c>
      <c r="AM659" s="2" t="str">
        <f>IF(AND(ISBLANK(AL659),OR(NOT(ISBLANK(AN659)),NOT(ISBLANK(AO659)))),#N/A,
IF(ISBLANK(AL659),"",
IF(AND(NOT(ISERROR(VLOOKUP(AL659,MonsterTable!$A:$B,MATCH(MonsterTable!$B$1,MonsterTable!$A$1:$B$1,0),0))),OR(ISBLANK(AN659),ISBLANK(AO659))),#N/A,
IFERROR(VLOOKUP(AL659,MonsterTable!$A:$B,MATCH(MonsterTable!$B$1,MonsterTable!$A$1:$B$1,0),0),
IF(OR(NOT(ISBLANK(AN659)),ISBLANK(AO659)),#N/A,
IF(AL659="empty","empty",
VLOOKUP(AL659,MonsterGroupTable!$A:$A,1,0)))))))</f>
        <v/>
      </c>
      <c r="AT659" s="2" t="str">
        <f>IF(AND(ISBLANK(AS659),OR(NOT(ISBLANK(AU659)),NOT(ISBLANK(AV659)))),#N/A,
IF(ISBLANK(AS659),"",
IF(AND(NOT(ISERROR(VLOOKUP(AS659,MonsterTable!$A:$B,MATCH(MonsterTable!$B$1,MonsterTable!$A$1:$B$1,0),0))),OR(ISBLANK(AU659),ISBLANK(AV659))),#N/A,
IFERROR(VLOOKUP(AS659,MonsterTable!$A:$B,MATCH(MonsterTable!$B$1,MonsterTable!$A$1:$B$1,0),0),
IF(OR(NOT(ISBLANK(AU659)),ISBLANK(AV659)),#N/A,
IF(AS659="empty","empty",
VLOOKUP(AS659,MonsterGroupTable!$A:$A,1,0)))))))</f>
        <v/>
      </c>
      <c r="BA659" s="2" t="str">
        <f>IF(AND(ISBLANK(AZ659),OR(NOT(ISBLANK(BB659)),NOT(ISBLANK(BC659)))),#N/A,
IF(ISBLANK(AZ659),"",
IF(AND(NOT(ISERROR(VLOOKUP(AZ659,MonsterTable!$A:$B,MATCH(MonsterTable!$B$1,MonsterTable!$A$1:$B$1,0),0))),OR(ISBLANK(BB659),ISBLANK(BC659))),#N/A,
IFERROR(VLOOKUP(AZ659,MonsterTable!$A:$B,MATCH(MonsterTable!$B$1,MonsterTable!$A$1:$B$1,0),0),
IF(OR(NOT(ISBLANK(BB659)),ISBLANK(BC659)),#N/A,
IF(AZ659="empty","empty",
VLOOKUP(AZ659,MonsterGroupTable!$A:$A,1,0)))))))</f>
        <v/>
      </c>
      <c r="BH659" s="2" t="str">
        <f>IF(AND(ISBLANK(BG659),OR(NOT(ISBLANK(BI659)),NOT(ISBLANK(BJ659)))),#N/A,
IF(ISBLANK(BG659),"",
IF(AND(NOT(ISERROR(VLOOKUP(BG659,MonsterTable!$A:$B,MATCH(MonsterTable!$B$1,MonsterTable!$A$1:$B$1,0),0))),OR(ISBLANK(BI659),ISBLANK(BJ659))),#N/A,
IFERROR(VLOOKUP(BG659,MonsterTable!$A:$B,MATCH(MonsterTable!$B$1,MonsterTable!$A$1:$B$1,0),0),
IF(OR(NOT(ISBLANK(BI659)),ISBLANK(BJ659)),#N/A,
IF(BG659="empty","empty",
VLOOKUP(BG659,MonsterGroupTable!$A:$A,1,0)))))))</f>
        <v/>
      </c>
      <c r="BO659" s="2" t="str">
        <f>IF(AND(ISBLANK(BN659),OR(NOT(ISBLANK(BP659)),NOT(ISBLANK(BQ659)))),#N/A,
IF(ISBLANK(BN659),"",
IF(AND(NOT(ISERROR(VLOOKUP(BN659,MonsterTable!$A:$B,MATCH(MonsterTable!$B$1,MonsterTable!$A$1:$B$1,0),0))),OR(ISBLANK(BP659),ISBLANK(BQ659))),#N/A,
IFERROR(VLOOKUP(BN659,MonsterTable!$A:$B,MATCH(MonsterTable!$B$1,MonsterTable!$A$1:$B$1,0),0),
IF(OR(NOT(ISBLANK(BP659)),ISBLANK(BQ659)),#N/A,
IF(BN659="empty","empty",
VLOOKUP(BN659,MonsterGroupTable!$A:$A,1,0)))))))</f>
        <v/>
      </c>
      <c r="BV659" s="2" t="str">
        <f>IF(AND(ISBLANK(BU659),OR(NOT(ISBLANK(BW659)),NOT(ISBLANK(BX659)))),#N/A,
IF(ISBLANK(BU659),"",
IF(AND(NOT(ISERROR(VLOOKUP(BU659,MonsterTable!$A:$B,MATCH(MonsterTable!$B$1,MonsterTable!$A$1:$B$1,0),0))),OR(ISBLANK(BW659),ISBLANK(BX659))),#N/A,
IFERROR(VLOOKUP(BU659,MonsterTable!$A:$B,MATCH(MonsterTable!$B$1,MonsterTable!$A$1:$B$1,0),0),
IF(OR(NOT(ISBLANK(BW659)),ISBLANK(BX659)),#N/A,
IF(BU659="empty","empty",
VLOOKUP(BU659,MonsterGroupTable!$A:$A,1,0)))))))</f>
        <v/>
      </c>
      <c r="CC659" s="2" t="str">
        <f>IF(AND(ISBLANK(CB659),OR(NOT(ISBLANK(CD659)),NOT(ISBLANK(CE659)))),#N/A,
IF(ISBLANK(CB659),"",
IF(AND(NOT(ISERROR(VLOOKUP(CB659,MonsterTable!$A:$B,MATCH(MonsterTable!$B$1,MonsterTable!$A$1:$B$1,0),0))),OR(ISBLANK(CD659),ISBLANK(CE659))),#N/A,
IFERROR(VLOOKUP(CB659,MonsterTable!$A:$B,MATCH(MonsterTable!$B$1,MonsterTable!$A$1:$B$1,0),0),
IF(OR(NOT(ISBLANK(CD659)),ISBLANK(CE659)),#N/A,
IF(CB659="empty","empty",
VLOOKUP(CB659,MonsterGroupTable!$A:$A,1,0)))))))</f>
        <v/>
      </c>
      <c r="CJ659" s="2" t="str">
        <f>IF(AND(ISBLANK(CI659),OR(NOT(ISBLANK(CK659)),NOT(ISBLANK(CL659)))),#N/A,
IF(ISBLANK(CI659),"",
IF(AND(NOT(ISERROR(VLOOKUP(CI659,MonsterTable!$A:$B,MATCH(MonsterTable!$B$1,MonsterTable!$A$1:$B$1,0),0))),OR(ISBLANK(CK659),ISBLANK(CL659))),#N/A,
IFERROR(VLOOKUP(CI659,MonsterTable!$A:$B,MATCH(MonsterTable!$B$1,MonsterTable!$A$1:$B$1,0),0),
IF(OR(NOT(ISBLANK(CK659)),ISBLANK(CL659)),#N/A,
IF(CI659="empty","empty",
VLOOKUP(CI659,MonsterGroupTable!$A:$A,1,0)))))))</f>
        <v/>
      </c>
    </row>
    <row r="660" spans="1:88">
      <c r="A660">
        <v>10659</v>
      </c>
      <c r="B660">
        <f t="shared" si="20"/>
        <v>1.1000000000000001</v>
      </c>
      <c r="C660">
        <f t="shared" si="20"/>
        <v>1.1000000000000001</v>
      </c>
      <c r="F660">
        <v>2700</v>
      </c>
      <c r="G660">
        <v>107371</v>
      </c>
      <c r="H660">
        <v>0</v>
      </c>
      <c r="I660">
        <v>0</v>
      </c>
      <c r="J660">
        <v>0</v>
      </c>
      <c r="K660" t="s">
        <v>28</v>
      </c>
      <c r="L660" t="s">
        <v>251</v>
      </c>
      <c r="M660" t="s">
        <v>79</v>
      </c>
      <c r="N660" t="s">
        <v>80</v>
      </c>
      <c r="O660">
        <v>0</v>
      </c>
      <c r="P660">
        <v>-4.75</v>
      </c>
      <c r="Q660">
        <v>-3.5</v>
      </c>
      <c r="R660">
        <v>4.75</v>
      </c>
      <c r="S660">
        <v>3</v>
      </c>
      <c r="T660">
        <v>-13.5</v>
      </c>
      <c r="U660">
        <v>2.5499999999999998</v>
      </c>
      <c r="V660">
        <v>-6.75</v>
      </c>
      <c r="W660" t="str">
        <f t="shared" si="21"/>
        <v>g106,5</v>
      </c>
      <c r="X660" s="1" t="s">
        <v>284</v>
      </c>
      <c r="Y660" s="2" t="str">
        <f>IF(AND(ISBLANK(X660),OR(NOT(ISBLANK(Z660)),NOT(ISBLANK(AA660)))),#N/A,
IF(ISBLANK(X660),"",
IF(AND(NOT(ISERROR(VLOOKUP(X660,MonsterTable!$A:$B,MATCH(MonsterTable!$B$1,MonsterTable!$A$1:$B$1,0),0))),OR(ISBLANK(Z660),ISBLANK(AA660))),#N/A,
IFERROR(VLOOKUP(X660,MonsterTable!$A:$B,MATCH(MonsterTable!$B$1,MonsterTable!$A$1:$B$1,0),0),
IF(OR(NOT(ISBLANK(Z660)),ISBLANK(AA660)),#N/A,
IF(X660="empty","empty",
VLOOKUP(X660,MonsterGroupTable!$A:$A,1,0)))))))</f>
        <v>g106</v>
      </c>
      <c r="AA660">
        <v>5</v>
      </c>
      <c r="AF660" s="2" t="str">
        <f>IF(AND(ISBLANK(AE660),OR(NOT(ISBLANK(AG660)),NOT(ISBLANK(AH660)))),#N/A,
IF(ISBLANK(AE660),"",
IF(AND(NOT(ISERROR(VLOOKUP(AE660,MonsterTable!$A:$B,MATCH(MonsterTable!$B$1,MonsterTable!$A$1:$B$1,0),0))),OR(ISBLANK(AG660),ISBLANK(AH660))),#N/A,
IFERROR(VLOOKUP(AE660,MonsterTable!$A:$B,MATCH(MonsterTable!$B$1,MonsterTable!$A$1:$B$1,0),0),
IF(OR(NOT(ISBLANK(AG660)),ISBLANK(AH660)),#N/A,
IF(AE660="empty","empty",
VLOOKUP(AE660,MonsterGroupTable!$A:$A,1,0)))))))</f>
        <v/>
      </c>
      <c r="AM660" s="2" t="str">
        <f>IF(AND(ISBLANK(AL660),OR(NOT(ISBLANK(AN660)),NOT(ISBLANK(AO660)))),#N/A,
IF(ISBLANK(AL660),"",
IF(AND(NOT(ISERROR(VLOOKUP(AL660,MonsterTable!$A:$B,MATCH(MonsterTable!$B$1,MonsterTable!$A$1:$B$1,0),0))),OR(ISBLANK(AN660),ISBLANK(AO660))),#N/A,
IFERROR(VLOOKUP(AL660,MonsterTable!$A:$B,MATCH(MonsterTable!$B$1,MonsterTable!$A$1:$B$1,0),0),
IF(OR(NOT(ISBLANK(AN660)),ISBLANK(AO660)),#N/A,
IF(AL660="empty","empty",
VLOOKUP(AL660,MonsterGroupTable!$A:$A,1,0)))))))</f>
        <v/>
      </c>
      <c r="AT660" s="2" t="str">
        <f>IF(AND(ISBLANK(AS660),OR(NOT(ISBLANK(AU660)),NOT(ISBLANK(AV660)))),#N/A,
IF(ISBLANK(AS660),"",
IF(AND(NOT(ISERROR(VLOOKUP(AS660,MonsterTable!$A:$B,MATCH(MonsterTable!$B$1,MonsterTable!$A$1:$B$1,0),0))),OR(ISBLANK(AU660),ISBLANK(AV660))),#N/A,
IFERROR(VLOOKUP(AS660,MonsterTable!$A:$B,MATCH(MonsterTable!$B$1,MonsterTable!$A$1:$B$1,0),0),
IF(OR(NOT(ISBLANK(AU660)),ISBLANK(AV660)),#N/A,
IF(AS660="empty","empty",
VLOOKUP(AS660,MonsterGroupTable!$A:$A,1,0)))))))</f>
        <v/>
      </c>
      <c r="BA660" s="2" t="str">
        <f>IF(AND(ISBLANK(AZ660),OR(NOT(ISBLANK(BB660)),NOT(ISBLANK(BC660)))),#N/A,
IF(ISBLANK(AZ660),"",
IF(AND(NOT(ISERROR(VLOOKUP(AZ660,MonsterTable!$A:$B,MATCH(MonsterTable!$B$1,MonsterTable!$A$1:$B$1,0),0))),OR(ISBLANK(BB660),ISBLANK(BC660))),#N/A,
IFERROR(VLOOKUP(AZ660,MonsterTable!$A:$B,MATCH(MonsterTable!$B$1,MonsterTable!$A$1:$B$1,0),0),
IF(OR(NOT(ISBLANK(BB660)),ISBLANK(BC660)),#N/A,
IF(AZ660="empty","empty",
VLOOKUP(AZ660,MonsterGroupTable!$A:$A,1,0)))))))</f>
        <v/>
      </c>
      <c r="BH660" s="2" t="str">
        <f>IF(AND(ISBLANK(BG660),OR(NOT(ISBLANK(BI660)),NOT(ISBLANK(BJ660)))),#N/A,
IF(ISBLANK(BG660),"",
IF(AND(NOT(ISERROR(VLOOKUP(BG660,MonsterTable!$A:$B,MATCH(MonsterTable!$B$1,MonsterTable!$A$1:$B$1,0),0))),OR(ISBLANK(BI660),ISBLANK(BJ660))),#N/A,
IFERROR(VLOOKUP(BG660,MonsterTable!$A:$B,MATCH(MonsterTable!$B$1,MonsterTable!$A$1:$B$1,0),0),
IF(OR(NOT(ISBLANK(BI660)),ISBLANK(BJ660)),#N/A,
IF(BG660="empty","empty",
VLOOKUP(BG660,MonsterGroupTable!$A:$A,1,0)))))))</f>
        <v/>
      </c>
      <c r="BO660" s="2" t="str">
        <f>IF(AND(ISBLANK(BN660),OR(NOT(ISBLANK(BP660)),NOT(ISBLANK(BQ660)))),#N/A,
IF(ISBLANK(BN660),"",
IF(AND(NOT(ISERROR(VLOOKUP(BN660,MonsterTable!$A:$B,MATCH(MonsterTable!$B$1,MonsterTable!$A$1:$B$1,0),0))),OR(ISBLANK(BP660),ISBLANK(BQ660))),#N/A,
IFERROR(VLOOKUP(BN660,MonsterTable!$A:$B,MATCH(MonsterTable!$B$1,MonsterTable!$A$1:$B$1,0),0),
IF(OR(NOT(ISBLANK(BP660)),ISBLANK(BQ660)),#N/A,
IF(BN660="empty","empty",
VLOOKUP(BN660,MonsterGroupTable!$A:$A,1,0)))))))</f>
        <v/>
      </c>
      <c r="BV660" s="2" t="str">
        <f>IF(AND(ISBLANK(BU660),OR(NOT(ISBLANK(BW660)),NOT(ISBLANK(BX660)))),#N/A,
IF(ISBLANK(BU660),"",
IF(AND(NOT(ISERROR(VLOOKUP(BU660,MonsterTable!$A:$B,MATCH(MonsterTable!$B$1,MonsterTable!$A$1:$B$1,0),0))),OR(ISBLANK(BW660),ISBLANK(BX660))),#N/A,
IFERROR(VLOOKUP(BU660,MonsterTable!$A:$B,MATCH(MonsterTable!$B$1,MonsterTable!$A$1:$B$1,0),0),
IF(OR(NOT(ISBLANK(BW660)),ISBLANK(BX660)),#N/A,
IF(BU660="empty","empty",
VLOOKUP(BU660,MonsterGroupTable!$A:$A,1,0)))))))</f>
        <v/>
      </c>
      <c r="CC660" s="2" t="str">
        <f>IF(AND(ISBLANK(CB660),OR(NOT(ISBLANK(CD660)),NOT(ISBLANK(CE660)))),#N/A,
IF(ISBLANK(CB660),"",
IF(AND(NOT(ISERROR(VLOOKUP(CB660,MonsterTable!$A:$B,MATCH(MonsterTable!$B$1,MonsterTable!$A$1:$B$1,0),0))),OR(ISBLANK(CD660),ISBLANK(CE660))),#N/A,
IFERROR(VLOOKUP(CB660,MonsterTable!$A:$B,MATCH(MonsterTable!$B$1,MonsterTable!$A$1:$B$1,0),0),
IF(OR(NOT(ISBLANK(CD660)),ISBLANK(CE660)),#N/A,
IF(CB660="empty","empty",
VLOOKUP(CB660,MonsterGroupTable!$A:$A,1,0)))))))</f>
        <v/>
      </c>
      <c r="CJ660" s="2" t="str">
        <f>IF(AND(ISBLANK(CI660),OR(NOT(ISBLANK(CK660)),NOT(ISBLANK(CL660)))),#N/A,
IF(ISBLANK(CI660),"",
IF(AND(NOT(ISERROR(VLOOKUP(CI660,MonsterTable!$A:$B,MATCH(MonsterTable!$B$1,MonsterTable!$A$1:$B$1,0),0))),OR(ISBLANK(CK660),ISBLANK(CL660))),#N/A,
IFERROR(VLOOKUP(CI660,MonsterTable!$A:$B,MATCH(MonsterTable!$B$1,MonsterTable!$A$1:$B$1,0),0),
IF(OR(NOT(ISBLANK(CK660)),ISBLANK(CL660)),#N/A,
IF(CI660="empty","empty",
VLOOKUP(CI660,MonsterGroupTable!$A:$A,1,0)))))))</f>
        <v/>
      </c>
    </row>
    <row r="661" spans="1:88">
      <c r="A661">
        <v>10660</v>
      </c>
      <c r="B661">
        <f t="shared" si="20"/>
        <v>1.2</v>
      </c>
      <c r="C661">
        <f t="shared" si="20"/>
        <v>1.1000000000000001</v>
      </c>
      <c r="F661">
        <v>2700</v>
      </c>
      <c r="G661">
        <v>107776</v>
      </c>
      <c r="H661">
        <v>0</v>
      </c>
      <c r="I661">
        <v>0</v>
      </c>
      <c r="J661">
        <v>0</v>
      </c>
      <c r="K661" t="s">
        <v>28</v>
      </c>
      <c r="L661" t="s">
        <v>251</v>
      </c>
      <c r="M661" t="s">
        <v>79</v>
      </c>
      <c r="N661" t="s">
        <v>80</v>
      </c>
      <c r="O661">
        <v>0</v>
      </c>
      <c r="P661">
        <v>-4.75</v>
      </c>
      <c r="Q661">
        <v>-3.5</v>
      </c>
      <c r="R661">
        <v>4.75</v>
      </c>
      <c r="S661">
        <v>3</v>
      </c>
      <c r="T661">
        <v>-13.5</v>
      </c>
      <c r="U661">
        <v>2.5499999999999998</v>
      </c>
      <c r="V661">
        <v>-6.75</v>
      </c>
      <c r="W661" t="str">
        <f t="shared" si="21"/>
        <v>g106,5</v>
      </c>
      <c r="X661" s="1" t="s">
        <v>284</v>
      </c>
      <c r="Y661" s="2" t="str">
        <f>IF(AND(ISBLANK(X661),OR(NOT(ISBLANK(Z661)),NOT(ISBLANK(AA661)))),#N/A,
IF(ISBLANK(X661),"",
IF(AND(NOT(ISERROR(VLOOKUP(X661,MonsterTable!$A:$B,MATCH(MonsterTable!$B$1,MonsterTable!$A$1:$B$1,0),0))),OR(ISBLANK(Z661),ISBLANK(AA661))),#N/A,
IFERROR(VLOOKUP(X661,MonsterTable!$A:$B,MATCH(MonsterTable!$B$1,MonsterTable!$A$1:$B$1,0),0),
IF(OR(NOT(ISBLANK(Z661)),ISBLANK(AA661)),#N/A,
IF(X661="empty","empty",
VLOOKUP(X661,MonsterGroupTable!$A:$A,1,0)))))))</f>
        <v>g106</v>
      </c>
      <c r="AA661">
        <v>5</v>
      </c>
      <c r="AF661" s="2" t="str">
        <f>IF(AND(ISBLANK(AE661),OR(NOT(ISBLANK(AG661)),NOT(ISBLANK(AH661)))),#N/A,
IF(ISBLANK(AE661),"",
IF(AND(NOT(ISERROR(VLOOKUP(AE661,MonsterTable!$A:$B,MATCH(MonsterTable!$B$1,MonsterTable!$A$1:$B$1,0),0))),OR(ISBLANK(AG661),ISBLANK(AH661))),#N/A,
IFERROR(VLOOKUP(AE661,MonsterTable!$A:$B,MATCH(MonsterTable!$B$1,MonsterTable!$A$1:$B$1,0),0),
IF(OR(NOT(ISBLANK(AG661)),ISBLANK(AH661)),#N/A,
IF(AE661="empty","empty",
VLOOKUP(AE661,MonsterGroupTable!$A:$A,1,0)))))))</f>
        <v/>
      </c>
      <c r="AM661" s="2" t="str">
        <f>IF(AND(ISBLANK(AL661),OR(NOT(ISBLANK(AN661)),NOT(ISBLANK(AO661)))),#N/A,
IF(ISBLANK(AL661),"",
IF(AND(NOT(ISERROR(VLOOKUP(AL661,MonsterTable!$A:$B,MATCH(MonsterTable!$B$1,MonsterTable!$A$1:$B$1,0),0))),OR(ISBLANK(AN661),ISBLANK(AO661))),#N/A,
IFERROR(VLOOKUP(AL661,MonsterTable!$A:$B,MATCH(MonsterTable!$B$1,MonsterTable!$A$1:$B$1,0),0),
IF(OR(NOT(ISBLANK(AN661)),ISBLANK(AO661)),#N/A,
IF(AL661="empty","empty",
VLOOKUP(AL661,MonsterGroupTable!$A:$A,1,0)))))))</f>
        <v/>
      </c>
      <c r="AT661" s="2" t="str">
        <f>IF(AND(ISBLANK(AS661),OR(NOT(ISBLANK(AU661)),NOT(ISBLANK(AV661)))),#N/A,
IF(ISBLANK(AS661),"",
IF(AND(NOT(ISERROR(VLOOKUP(AS661,MonsterTable!$A:$B,MATCH(MonsterTable!$B$1,MonsterTable!$A$1:$B$1,0),0))),OR(ISBLANK(AU661),ISBLANK(AV661))),#N/A,
IFERROR(VLOOKUP(AS661,MonsterTable!$A:$B,MATCH(MonsterTable!$B$1,MonsterTable!$A$1:$B$1,0),0),
IF(OR(NOT(ISBLANK(AU661)),ISBLANK(AV661)),#N/A,
IF(AS661="empty","empty",
VLOOKUP(AS661,MonsterGroupTable!$A:$A,1,0)))))))</f>
        <v/>
      </c>
      <c r="BA661" s="2" t="str">
        <f>IF(AND(ISBLANK(AZ661),OR(NOT(ISBLANK(BB661)),NOT(ISBLANK(BC661)))),#N/A,
IF(ISBLANK(AZ661),"",
IF(AND(NOT(ISERROR(VLOOKUP(AZ661,MonsterTable!$A:$B,MATCH(MonsterTable!$B$1,MonsterTable!$A$1:$B$1,0),0))),OR(ISBLANK(BB661),ISBLANK(BC661))),#N/A,
IFERROR(VLOOKUP(AZ661,MonsterTable!$A:$B,MATCH(MonsterTable!$B$1,MonsterTable!$A$1:$B$1,0),0),
IF(OR(NOT(ISBLANK(BB661)),ISBLANK(BC661)),#N/A,
IF(AZ661="empty","empty",
VLOOKUP(AZ661,MonsterGroupTable!$A:$A,1,0)))))))</f>
        <v/>
      </c>
      <c r="BH661" s="2" t="str">
        <f>IF(AND(ISBLANK(BG661),OR(NOT(ISBLANK(BI661)),NOT(ISBLANK(BJ661)))),#N/A,
IF(ISBLANK(BG661),"",
IF(AND(NOT(ISERROR(VLOOKUP(BG661,MonsterTable!$A:$B,MATCH(MonsterTable!$B$1,MonsterTable!$A$1:$B$1,0),0))),OR(ISBLANK(BI661),ISBLANK(BJ661))),#N/A,
IFERROR(VLOOKUP(BG661,MonsterTable!$A:$B,MATCH(MonsterTable!$B$1,MonsterTable!$A$1:$B$1,0),0),
IF(OR(NOT(ISBLANK(BI661)),ISBLANK(BJ661)),#N/A,
IF(BG661="empty","empty",
VLOOKUP(BG661,MonsterGroupTable!$A:$A,1,0)))))))</f>
        <v/>
      </c>
      <c r="BO661" s="2" t="str">
        <f>IF(AND(ISBLANK(BN661),OR(NOT(ISBLANK(BP661)),NOT(ISBLANK(BQ661)))),#N/A,
IF(ISBLANK(BN661),"",
IF(AND(NOT(ISERROR(VLOOKUP(BN661,MonsterTable!$A:$B,MATCH(MonsterTable!$B$1,MonsterTable!$A$1:$B$1,0),0))),OR(ISBLANK(BP661),ISBLANK(BQ661))),#N/A,
IFERROR(VLOOKUP(BN661,MonsterTable!$A:$B,MATCH(MonsterTable!$B$1,MonsterTable!$A$1:$B$1,0),0),
IF(OR(NOT(ISBLANK(BP661)),ISBLANK(BQ661)),#N/A,
IF(BN661="empty","empty",
VLOOKUP(BN661,MonsterGroupTable!$A:$A,1,0)))))))</f>
        <v/>
      </c>
      <c r="BV661" s="2" t="str">
        <f>IF(AND(ISBLANK(BU661),OR(NOT(ISBLANK(BW661)),NOT(ISBLANK(BX661)))),#N/A,
IF(ISBLANK(BU661),"",
IF(AND(NOT(ISERROR(VLOOKUP(BU661,MonsterTable!$A:$B,MATCH(MonsterTable!$B$1,MonsterTable!$A$1:$B$1,0),0))),OR(ISBLANK(BW661),ISBLANK(BX661))),#N/A,
IFERROR(VLOOKUP(BU661,MonsterTable!$A:$B,MATCH(MonsterTable!$B$1,MonsterTable!$A$1:$B$1,0),0),
IF(OR(NOT(ISBLANK(BW661)),ISBLANK(BX661)),#N/A,
IF(BU661="empty","empty",
VLOOKUP(BU661,MonsterGroupTable!$A:$A,1,0)))))))</f>
        <v/>
      </c>
      <c r="CC661" s="2" t="str">
        <f>IF(AND(ISBLANK(CB661),OR(NOT(ISBLANK(CD661)),NOT(ISBLANK(CE661)))),#N/A,
IF(ISBLANK(CB661),"",
IF(AND(NOT(ISERROR(VLOOKUP(CB661,MonsterTable!$A:$B,MATCH(MonsterTable!$B$1,MonsterTable!$A$1:$B$1,0),0))),OR(ISBLANK(CD661),ISBLANK(CE661))),#N/A,
IFERROR(VLOOKUP(CB661,MonsterTable!$A:$B,MATCH(MonsterTable!$B$1,MonsterTable!$A$1:$B$1,0),0),
IF(OR(NOT(ISBLANK(CD661)),ISBLANK(CE661)),#N/A,
IF(CB661="empty","empty",
VLOOKUP(CB661,MonsterGroupTable!$A:$A,1,0)))))))</f>
        <v/>
      </c>
      <c r="CJ661" s="2" t="str">
        <f>IF(AND(ISBLANK(CI661),OR(NOT(ISBLANK(CK661)),NOT(ISBLANK(CL661)))),#N/A,
IF(ISBLANK(CI661),"",
IF(AND(NOT(ISERROR(VLOOKUP(CI661,MonsterTable!$A:$B,MATCH(MonsterTable!$B$1,MonsterTable!$A$1:$B$1,0),0))),OR(ISBLANK(CK661),ISBLANK(CL661))),#N/A,
IFERROR(VLOOKUP(CI661,MonsterTable!$A:$B,MATCH(MonsterTable!$B$1,MonsterTable!$A$1:$B$1,0),0),
IF(OR(NOT(ISBLANK(CK661)),ISBLANK(CL661)),#N/A,
IF(CI661="empty","empty",
VLOOKUP(CI661,MonsterGroupTable!$A:$A,1,0)))))))</f>
        <v/>
      </c>
    </row>
    <row r="662" spans="1:88">
      <c r="A662">
        <v>10661</v>
      </c>
      <c r="B662">
        <f t="shared" si="20"/>
        <v>1.1000000000000001</v>
      </c>
      <c r="C662">
        <f t="shared" si="20"/>
        <v>1.1000000000000001</v>
      </c>
      <c r="F662">
        <v>2700</v>
      </c>
      <c r="G662">
        <v>108181</v>
      </c>
      <c r="H662">
        <v>0</v>
      </c>
      <c r="I662">
        <v>0</v>
      </c>
      <c r="J662">
        <v>0</v>
      </c>
      <c r="K662" t="s">
        <v>28</v>
      </c>
      <c r="L662" t="s">
        <v>253</v>
      </c>
      <c r="M662" t="s">
        <v>79</v>
      </c>
      <c r="N662" t="s">
        <v>80</v>
      </c>
      <c r="O662">
        <v>0</v>
      </c>
      <c r="P662">
        <v>-4.75</v>
      </c>
      <c r="Q662">
        <v>-3.5</v>
      </c>
      <c r="R662">
        <v>4.75</v>
      </c>
      <c r="S662">
        <v>3</v>
      </c>
      <c r="T662">
        <v>-13.5</v>
      </c>
      <c r="U662">
        <v>2.5499999999999998</v>
      </c>
      <c r="V662">
        <v>-6.75</v>
      </c>
      <c r="W662" t="str">
        <f t="shared" si="21"/>
        <v>g107,5</v>
      </c>
      <c r="X662" s="1" t="s">
        <v>285</v>
      </c>
      <c r="Y662" s="2" t="str">
        <f>IF(AND(ISBLANK(X662),OR(NOT(ISBLANK(Z662)),NOT(ISBLANK(AA662)))),#N/A,
IF(ISBLANK(X662),"",
IF(AND(NOT(ISERROR(VLOOKUP(X662,MonsterTable!$A:$B,MATCH(MonsterTable!$B$1,MonsterTable!$A$1:$B$1,0),0))),OR(ISBLANK(Z662),ISBLANK(AA662))),#N/A,
IFERROR(VLOOKUP(X662,MonsterTable!$A:$B,MATCH(MonsterTable!$B$1,MonsterTable!$A$1:$B$1,0),0),
IF(OR(NOT(ISBLANK(Z662)),ISBLANK(AA662)),#N/A,
IF(X662="empty","empty",
VLOOKUP(X662,MonsterGroupTable!$A:$A,1,0)))))))</f>
        <v>g107</v>
      </c>
      <c r="AA662">
        <v>5</v>
      </c>
      <c r="AF662" s="2" t="str">
        <f>IF(AND(ISBLANK(AE662),OR(NOT(ISBLANK(AG662)),NOT(ISBLANK(AH662)))),#N/A,
IF(ISBLANK(AE662),"",
IF(AND(NOT(ISERROR(VLOOKUP(AE662,MonsterTable!$A:$B,MATCH(MonsterTable!$B$1,MonsterTable!$A$1:$B$1,0),0))),OR(ISBLANK(AG662),ISBLANK(AH662))),#N/A,
IFERROR(VLOOKUP(AE662,MonsterTable!$A:$B,MATCH(MonsterTable!$B$1,MonsterTable!$A$1:$B$1,0),0),
IF(OR(NOT(ISBLANK(AG662)),ISBLANK(AH662)),#N/A,
IF(AE662="empty","empty",
VLOOKUP(AE662,MonsterGroupTable!$A:$A,1,0)))))))</f>
        <v/>
      </c>
      <c r="AM662" s="2" t="str">
        <f>IF(AND(ISBLANK(AL662),OR(NOT(ISBLANK(AN662)),NOT(ISBLANK(AO662)))),#N/A,
IF(ISBLANK(AL662),"",
IF(AND(NOT(ISERROR(VLOOKUP(AL662,MonsterTable!$A:$B,MATCH(MonsterTable!$B$1,MonsterTable!$A$1:$B$1,0),0))),OR(ISBLANK(AN662),ISBLANK(AO662))),#N/A,
IFERROR(VLOOKUP(AL662,MonsterTable!$A:$B,MATCH(MonsterTable!$B$1,MonsterTable!$A$1:$B$1,0),0),
IF(OR(NOT(ISBLANK(AN662)),ISBLANK(AO662)),#N/A,
IF(AL662="empty","empty",
VLOOKUP(AL662,MonsterGroupTable!$A:$A,1,0)))))))</f>
        <v/>
      </c>
      <c r="AT662" s="2" t="str">
        <f>IF(AND(ISBLANK(AS662),OR(NOT(ISBLANK(AU662)),NOT(ISBLANK(AV662)))),#N/A,
IF(ISBLANK(AS662),"",
IF(AND(NOT(ISERROR(VLOOKUP(AS662,MonsterTable!$A:$B,MATCH(MonsterTable!$B$1,MonsterTable!$A$1:$B$1,0),0))),OR(ISBLANK(AU662),ISBLANK(AV662))),#N/A,
IFERROR(VLOOKUP(AS662,MonsterTable!$A:$B,MATCH(MonsterTable!$B$1,MonsterTable!$A$1:$B$1,0),0),
IF(OR(NOT(ISBLANK(AU662)),ISBLANK(AV662)),#N/A,
IF(AS662="empty","empty",
VLOOKUP(AS662,MonsterGroupTable!$A:$A,1,0)))))))</f>
        <v/>
      </c>
      <c r="BA662" s="2" t="str">
        <f>IF(AND(ISBLANK(AZ662),OR(NOT(ISBLANK(BB662)),NOT(ISBLANK(BC662)))),#N/A,
IF(ISBLANK(AZ662),"",
IF(AND(NOT(ISERROR(VLOOKUP(AZ662,MonsterTable!$A:$B,MATCH(MonsterTable!$B$1,MonsterTable!$A$1:$B$1,0),0))),OR(ISBLANK(BB662),ISBLANK(BC662))),#N/A,
IFERROR(VLOOKUP(AZ662,MonsterTable!$A:$B,MATCH(MonsterTable!$B$1,MonsterTable!$A$1:$B$1,0),0),
IF(OR(NOT(ISBLANK(BB662)),ISBLANK(BC662)),#N/A,
IF(AZ662="empty","empty",
VLOOKUP(AZ662,MonsterGroupTable!$A:$A,1,0)))))))</f>
        <v/>
      </c>
      <c r="BH662" s="2" t="str">
        <f>IF(AND(ISBLANK(BG662),OR(NOT(ISBLANK(BI662)),NOT(ISBLANK(BJ662)))),#N/A,
IF(ISBLANK(BG662),"",
IF(AND(NOT(ISERROR(VLOOKUP(BG662,MonsterTable!$A:$B,MATCH(MonsterTable!$B$1,MonsterTable!$A$1:$B$1,0),0))),OR(ISBLANK(BI662),ISBLANK(BJ662))),#N/A,
IFERROR(VLOOKUP(BG662,MonsterTable!$A:$B,MATCH(MonsterTable!$B$1,MonsterTable!$A$1:$B$1,0),0),
IF(OR(NOT(ISBLANK(BI662)),ISBLANK(BJ662)),#N/A,
IF(BG662="empty","empty",
VLOOKUP(BG662,MonsterGroupTable!$A:$A,1,0)))))))</f>
        <v/>
      </c>
      <c r="BO662" s="2" t="str">
        <f>IF(AND(ISBLANK(BN662),OR(NOT(ISBLANK(BP662)),NOT(ISBLANK(BQ662)))),#N/A,
IF(ISBLANK(BN662),"",
IF(AND(NOT(ISERROR(VLOOKUP(BN662,MonsterTable!$A:$B,MATCH(MonsterTable!$B$1,MonsterTable!$A$1:$B$1,0),0))),OR(ISBLANK(BP662),ISBLANK(BQ662))),#N/A,
IFERROR(VLOOKUP(BN662,MonsterTable!$A:$B,MATCH(MonsterTable!$B$1,MonsterTable!$A$1:$B$1,0),0),
IF(OR(NOT(ISBLANK(BP662)),ISBLANK(BQ662)),#N/A,
IF(BN662="empty","empty",
VLOOKUP(BN662,MonsterGroupTable!$A:$A,1,0)))))))</f>
        <v/>
      </c>
      <c r="BV662" s="2" t="str">
        <f>IF(AND(ISBLANK(BU662),OR(NOT(ISBLANK(BW662)),NOT(ISBLANK(BX662)))),#N/A,
IF(ISBLANK(BU662),"",
IF(AND(NOT(ISERROR(VLOOKUP(BU662,MonsterTable!$A:$B,MATCH(MonsterTable!$B$1,MonsterTable!$A$1:$B$1,0),0))),OR(ISBLANK(BW662),ISBLANK(BX662))),#N/A,
IFERROR(VLOOKUP(BU662,MonsterTable!$A:$B,MATCH(MonsterTable!$B$1,MonsterTable!$A$1:$B$1,0),0),
IF(OR(NOT(ISBLANK(BW662)),ISBLANK(BX662)),#N/A,
IF(BU662="empty","empty",
VLOOKUP(BU662,MonsterGroupTable!$A:$A,1,0)))))))</f>
        <v/>
      </c>
      <c r="CC662" s="2" t="str">
        <f>IF(AND(ISBLANK(CB662),OR(NOT(ISBLANK(CD662)),NOT(ISBLANK(CE662)))),#N/A,
IF(ISBLANK(CB662),"",
IF(AND(NOT(ISERROR(VLOOKUP(CB662,MonsterTable!$A:$B,MATCH(MonsterTable!$B$1,MonsterTable!$A$1:$B$1,0),0))),OR(ISBLANK(CD662),ISBLANK(CE662))),#N/A,
IFERROR(VLOOKUP(CB662,MonsterTable!$A:$B,MATCH(MonsterTable!$B$1,MonsterTable!$A$1:$B$1,0),0),
IF(OR(NOT(ISBLANK(CD662)),ISBLANK(CE662)),#N/A,
IF(CB662="empty","empty",
VLOOKUP(CB662,MonsterGroupTable!$A:$A,1,0)))))))</f>
        <v/>
      </c>
      <c r="CJ662" s="2" t="str">
        <f>IF(AND(ISBLANK(CI662),OR(NOT(ISBLANK(CK662)),NOT(ISBLANK(CL662)))),#N/A,
IF(ISBLANK(CI662),"",
IF(AND(NOT(ISERROR(VLOOKUP(CI662,MonsterTable!$A:$B,MATCH(MonsterTable!$B$1,MonsterTable!$A$1:$B$1,0),0))),OR(ISBLANK(CK662),ISBLANK(CL662))),#N/A,
IFERROR(VLOOKUP(CI662,MonsterTable!$A:$B,MATCH(MonsterTable!$B$1,MonsterTable!$A$1:$B$1,0),0),
IF(OR(NOT(ISBLANK(CK662)),ISBLANK(CL662)),#N/A,
IF(CI662="empty","empty",
VLOOKUP(CI662,MonsterGroupTable!$A:$A,1,0)))))))</f>
        <v/>
      </c>
    </row>
    <row r="663" spans="1:88">
      <c r="A663">
        <v>10662</v>
      </c>
      <c r="B663">
        <f t="shared" si="20"/>
        <v>1.1000000000000001</v>
      </c>
      <c r="C663">
        <f t="shared" si="20"/>
        <v>1.1000000000000001</v>
      </c>
      <c r="F663">
        <v>2700</v>
      </c>
      <c r="G663">
        <v>108586</v>
      </c>
      <c r="H663">
        <v>0</v>
      </c>
      <c r="I663">
        <v>0</v>
      </c>
      <c r="J663">
        <v>0</v>
      </c>
      <c r="K663" t="s">
        <v>28</v>
      </c>
      <c r="L663" t="s">
        <v>253</v>
      </c>
      <c r="M663" t="s">
        <v>79</v>
      </c>
      <c r="N663" t="s">
        <v>80</v>
      </c>
      <c r="O663">
        <v>0</v>
      </c>
      <c r="P663">
        <v>-4.75</v>
      </c>
      <c r="Q663">
        <v>-3.5</v>
      </c>
      <c r="R663">
        <v>4.75</v>
      </c>
      <c r="S663">
        <v>3</v>
      </c>
      <c r="T663">
        <v>-13.5</v>
      </c>
      <c r="U663">
        <v>2.5499999999999998</v>
      </c>
      <c r="V663">
        <v>-6.75</v>
      </c>
      <c r="W663" t="str">
        <f t="shared" si="21"/>
        <v>g107,5</v>
      </c>
      <c r="X663" s="1" t="s">
        <v>285</v>
      </c>
      <c r="Y663" s="2" t="str">
        <f>IF(AND(ISBLANK(X663),OR(NOT(ISBLANK(Z663)),NOT(ISBLANK(AA663)))),#N/A,
IF(ISBLANK(X663),"",
IF(AND(NOT(ISERROR(VLOOKUP(X663,MonsterTable!$A:$B,MATCH(MonsterTable!$B$1,MonsterTable!$A$1:$B$1,0),0))),OR(ISBLANK(Z663),ISBLANK(AA663))),#N/A,
IFERROR(VLOOKUP(X663,MonsterTable!$A:$B,MATCH(MonsterTable!$B$1,MonsterTable!$A$1:$B$1,0),0),
IF(OR(NOT(ISBLANK(Z663)),ISBLANK(AA663)),#N/A,
IF(X663="empty","empty",
VLOOKUP(X663,MonsterGroupTable!$A:$A,1,0)))))))</f>
        <v>g107</v>
      </c>
      <c r="AA663">
        <v>5</v>
      </c>
      <c r="AF663" s="2" t="str">
        <f>IF(AND(ISBLANK(AE663),OR(NOT(ISBLANK(AG663)),NOT(ISBLANK(AH663)))),#N/A,
IF(ISBLANK(AE663),"",
IF(AND(NOT(ISERROR(VLOOKUP(AE663,MonsterTable!$A:$B,MATCH(MonsterTable!$B$1,MonsterTable!$A$1:$B$1,0),0))),OR(ISBLANK(AG663),ISBLANK(AH663))),#N/A,
IFERROR(VLOOKUP(AE663,MonsterTable!$A:$B,MATCH(MonsterTable!$B$1,MonsterTable!$A$1:$B$1,0),0),
IF(OR(NOT(ISBLANK(AG663)),ISBLANK(AH663)),#N/A,
IF(AE663="empty","empty",
VLOOKUP(AE663,MonsterGroupTable!$A:$A,1,0)))))))</f>
        <v/>
      </c>
      <c r="AM663" s="2" t="str">
        <f>IF(AND(ISBLANK(AL663),OR(NOT(ISBLANK(AN663)),NOT(ISBLANK(AO663)))),#N/A,
IF(ISBLANK(AL663),"",
IF(AND(NOT(ISERROR(VLOOKUP(AL663,MonsterTable!$A:$B,MATCH(MonsterTable!$B$1,MonsterTable!$A$1:$B$1,0),0))),OR(ISBLANK(AN663),ISBLANK(AO663))),#N/A,
IFERROR(VLOOKUP(AL663,MonsterTable!$A:$B,MATCH(MonsterTable!$B$1,MonsterTable!$A$1:$B$1,0),0),
IF(OR(NOT(ISBLANK(AN663)),ISBLANK(AO663)),#N/A,
IF(AL663="empty","empty",
VLOOKUP(AL663,MonsterGroupTable!$A:$A,1,0)))))))</f>
        <v/>
      </c>
      <c r="AT663" s="2" t="str">
        <f>IF(AND(ISBLANK(AS663),OR(NOT(ISBLANK(AU663)),NOT(ISBLANK(AV663)))),#N/A,
IF(ISBLANK(AS663),"",
IF(AND(NOT(ISERROR(VLOOKUP(AS663,MonsterTable!$A:$B,MATCH(MonsterTable!$B$1,MonsterTable!$A$1:$B$1,0),0))),OR(ISBLANK(AU663),ISBLANK(AV663))),#N/A,
IFERROR(VLOOKUP(AS663,MonsterTable!$A:$B,MATCH(MonsterTable!$B$1,MonsterTable!$A$1:$B$1,0),0),
IF(OR(NOT(ISBLANK(AU663)),ISBLANK(AV663)),#N/A,
IF(AS663="empty","empty",
VLOOKUP(AS663,MonsterGroupTable!$A:$A,1,0)))))))</f>
        <v/>
      </c>
      <c r="BA663" s="2" t="str">
        <f>IF(AND(ISBLANK(AZ663),OR(NOT(ISBLANK(BB663)),NOT(ISBLANK(BC663)))),#N/A,
IF(ISBLANK(AZ663),"",
IF(AND(NOT(ISERROR(VLOOKUP(AZ663,MonsterTable!$A:$B,MATCH(MonsterTable!$B$1,MonsterTable!$A$1:$B$1,0),0))),OR(ISBLANK(BB663),ISBLANK(BC663))),#N/A,
IFERROR(VLOOKUP(AZ663,MonsterTable!$A:$B,MATCH(MonsterTable!$B$1,MonsterTable!$A$1:$B$1,0),0),
IF(OR(NOT(ISBLANK(BB663)),ISBLANK(BC663)),#N/A,
IF(AZ663="empty","empty",
VLOOKUP(AZ663,MonsterGroupTable!$A:$A,1,0)))))))</f>
        <v/>
      </c>
      <c r="BH663" s="2" t="str">
        <f>IF(AND(ISBLANK(BG663),OR(NOT(ISBLANK(BI663)),NOT(ISBLANK(BJ663)))),#N/A,
IF(ISBLANK(BG663),"",
IF(AND(NOT(ISERROR(VLOOKUP(BG663,MonsterTable!$A:$B,MATCH(MonsterTable!$B$1,MonsterTable!$A$1:$B$1,0),0))),OR(ISBLANK(BI663),ISBLANK(BJ663))),#N/A,
IFERROR(VLOOKUP(BG663,MonsterTable!$A:$B,MATCH(MonsterTable!$B$1,MonsterTable!$A$1:$B$1,0),0),
IF(OR(NOT(ISBLANK(BI663)),ISBLANK(BJ663)),#N/A,
IF(BG663="empty","empty",
VLOOKUP(BG663,MonsterGroupTable!$A:$A,1,0)))))))</f>
        <v/>
      </c>
      <c r="BO663" s="2" t="str">
        <f>IF(AND(ISBLANK(BN663),OR(NOT(ISBLANK(BP663)),NOT(ISBLANK(BQ663)))),#N/A,
IF(ISBLANK(BN663),"",
IF(AND(NOT(ISERROR(VLOOKUP(BN663,MonsterTable!$A:$B,MATCH(MonsterTable!$B$1,MonsterTable!$A$1:$B$1,0),0))),OR(ISBLANK(BP663),ISBLANK(BQ663))),#N/A,
IFERROR(VLOOKUP(BN663,MonsterTable!$A:$B,MATCH(MonsterTable!$B$1,MonsterTable!$A$1:$B$1,0),0),
IF(OR(NOT(ISBLANK(BP663)),ISBLANK(BQ663)),#N/A,
IF(BN663="empty","empty",
VLOOKUP(BN663,MonsterGroupTable!$A:$A,1,0)))))))</f>
        <v/>
      </c>
      <c r="BV663" s="2" t="str">
        <f>IF(AND(ISBLANK(BU663),OR(NOT(ISBLANK(BW663)),NOT(ISBLANK(BX663)))),#N/A,
IF(ISBLANK(BU663),"",
IF(AND(NOT(ISERROR(VLOOKUP(BU663,MonsterTable!$A:$B,MATCH(MonsterTable!$B$1,MonsterTable!$A$1:$B$1,0),0))),OR(ISBLANK(BW663),ISBLANK(BX663))),#N/A,
IFERROR(VLOOKUP(BU663,MonsterTable!$A:$B,MATCH(MonsterTable!$B$1,MonsterTable!$A$1:$B$1,0),0),
IF(OR(NOT(ISBLANK(BW663)),ISBLANK(BX663)),#N/A,
IF(BU663="empty","empty",
VLOOKUP(BU663,MonsterGroupTable!$A:$A,1,0)))))))</f>
        <v/>
      </c>
      <c r="CC663" s="2" t="str">
        <f>IF(AND(ISBLANK(CB663),OR(NOT(ISBLANK(CD663)),NOT(ISBLANK(CE663)))),#N/A,
IF(ISBLANK(CB663),"",
IF(AND(NOT(ISERROR(VLOOKUP(CB663,MonsterTable!$A:$B,MATCH(MonsterTable!$B$1,MonsterTable!$A$1:$B$1,0),0))),OR(ISBLANK(CD663),ISBLANK(CE663))),#N/A,
IFERROR(VLOOKUP(CB663,MonsterTable!$A:$B,MATCH(MonsterTable!$B$1,MonsterTable!$A$1:$B$1,0),0),
IF(OR(NOT(ISBLANK(CD663)),ISBLANK(CE663)),#N/A,
IF(CB663="empty","empty",
VLOOKUP(CB663,MonsterGroupTable!$A:$A,1,0)))))))</f>
        <v/>
      </c>
      <c r="CJ663" s="2" t="str">
        <f>IF(AND(ISBLANK(CI663),OR(NOT(ISBLANK(CK663)),NOT(ISBLANK(CL663)))),#N/A,
IF(ISBLANK(CI663),"",
IF(AND(NOT(ISERROR(VLOOKUP(CI663,MonsterTable!$A:$B,MATCH(MonsterTable!$B$1,MonsterTable!$A$1:$B$1,0),0))),OR(ISBLANK(CK663),ISBLANK(CL663))),#N/A,
IFERROR(VLOOKUP(CI663,MonsterTable!$A:$B,MATCH(MonsterTable!$B$1,MonsterTable!$A$1:$B$1,0),0),
IF(OR(NOT(ISBLANK(CK663)),ISBLANK(CL663)),#N/A,
IF(CI663="empty","empty",
VLOOKUP(CI663,MonsterGroupTable!$A:$A,1,0)))))))</f>
        <v/>
      </c>
    </row>
    <row r="664" spans="1:88">
      <c r="A664">
        <v>10663</v>
      </c>
      <c r="B664">
        <f t="shared" si="20"/>
        <v>1.1000000000000001</v>
      </c>
      <c r="C664">
        <f t="shared" si="20"/>
        <v>1.1000000000000001</v>
      </c>
      <c r="F664">
        <v>2700</v>
      </c>
      <c r="G664">
        <v>108991</v>
      </c>
      <c r="H664">
        <v>0</v>
      </c>
      <c r="I664">
        <v>0</v>
      </c>
      <c r="J664">
        <v>0</v>
      </c>
      <c r="K664" t="s">
        <v>28</v>
      </c>
      <c r="L664" t="s">
        <v>253</v>
      </c>
      <c r="M664" t="s">
        <v>79</v>
      </c>
      <c r="N664" t="s">
        <v>80</v>
      </c>
      <c r="O664">
        <v>0</v>
      </c>
      <c r="P664">
        <v>-4.75</v>
      </c>
      <c r="Q664">
        <v>-3.5</v>
      </c>
      <c r="R664">
        <v>4.75</v>
      </c>
      <c r="S664">
        <v>3</v>
      </c>
      <c r="T664">
        <v>-13.5</v>
      </c>
      <c r="U664">
        <v>2.5499999999999998</v>
      </c>
      <c r="V664">
        <v>-6.75</v>
      </c>
      <c r="W664" t="str">
        <f t="shared" si="21"/>
        <v>g107,5</v>
      </c>
      <c r="X664" s="1" t="s">
        <v>285</v>
      </c>
      <c r="Y664" s="2" t="str">
        <f>IF(AND(ISBLANK(X664),OR(NOT(ISBLANK(Z664)),NOT(ISBLANK(AA664)))),#N/A,
IF(ISBLANK(X664),"",
IF(AND(NOT(ISERROR(VLOOKUP(X664,MonsterTable!$A:$B,MATCH(MonsterTable!$B$1,MonsterTable!$A$1:$B$1,0),0))),OR(ISBLANK(Z664),ISBLANK(AA664))),#N/A,
IFERROR(VLOOKUP(X664,MonsterTable!$A:$B,MATCH(MonsterTable!$B$1,MonsterTable!$A$1:$B$1,0),0),
IF(OR(NOT(ISBLANK(Z664)),ISBLANK(AA664)),#N/A,
IF(X664="empty","empty",
VLOOKUP(X664,MonsterGroupTable!$A:$A,1,0)))))))</f>
        <v>g107</v>
      </c>
      <c r="AA664">
        <v>5</v>
      </c>
      <c r="AF664" s="2" t="str">
        <f>IF(AND(ISBLANK(AE664),OR(NOT(ISBLANK(AG664)),NOT(ISBLANK(AH664)))),#N/A,
IF(ISBLANK(AE664),"",
IF(AND(NOT(ISERROR(VLOOKUP(AE664,MonsterTable!$A:$B,MATCH(MonsterTable!$B$1,MonsterTable!$A$1:$B$1,0),0))),OR(ISBLANK(AG664),ISBLANK(AH664))),#N/A,
IFERROR(VLOOKUP(AE664,MonsterTable!$A:$B,MATCH(MonsterTable!$B$1,MonsterTable!$A$1:$B$1,0),0),
IF(OR(NOT(ISBLANK(AG664)),ISBLANK(AH664)),#N/A,
IF(AE664="empty","empty",
VLOOKUP(AE664,MonsterGroupTable!$A:$A,1,0)))))))</f>
        <v/>
      </c>
      <c r="AM664" s="2" t="str">
        <f>IF(AND(ISBLANK(AL664),OR(NOT(ISBLANK(AN664)),NOT(ISBLANK(AO664)))),#N/A,
IF(ISBLANK(AL664),"",
IF(AND(NOT(ISERROR(VLOOKUP(AL664,MonsterTable!$A:$B,MATCH(MonsterTable!$B$1,MonsterTable!$A$1:$B$1,0),0))),OR(ISBLANK(AN664),ISBLANK(AO664))),#N/A,
IFERROR(VLOOKUP(AL664,MonsterTable!$A:$B,MATCH(MonsterTable!$B$1,MonsterTable!$A$1:$B$1,0),0),
IF(OR(NOT(ISBLANK(AN664)),ISBLANK(AO664)),#N/A,
IF(AL664="empty","empty",
VLOOKUP(AL664,MonsterGroupTable!$A:$A,1,0)))))))</f>
        <v/>
      </c>
      <c r="AT664" s="2" t="str">
        <f>IF(AND(ISBLANK(AS664),OR(NOT(ISBLANK(AU664)),NOT(ISBLANK(AV664)))),#N/A,
IF(ISBLANK(AS664),"",
IF(AND(NOT(ISERROR(VLOOKUP(AS664,MonsterTable!$A:$B,MATCH(MonsterTable!$B$1,MonsterTable!$A$1:$B$1,0),0))),OR(ISBLANK(AU664),ISBLANK(AV664))),#N/A,
IFERROR(VLOOKUP(AS664,MonsterTable!$A:$B,MATCH(MonsterTable!$B$1,MonsterTable!$A$1:$B$1,0),0),
IF(OR(NOT(ISBLANK(AU664)),ISBLANK(AV664)),#N/A,
IF(AS664="empty","empty",
VLOOKUP(AS664,MonsterGroupTable!$A:$A,1,0)))))))</f>
        <v/>
      </c>
      <c r="BA664" s="2" t="str">
        <f>IF(AND(ISBLANK(AZ664),OR(NOT(ISBLANK(BB664)),NOT(ISBLANK(BC664)))),#N/A,
IF(ISBLANK(AZ664),"",
IF(AND(NOT(ISERROR(VLOOKUP(AZ664,MonsterTable!$A:$B,MATCH(MonsterTable!$B$1,MonsterTable!$A$1:$B$1,0),0))),OR(ISBLANK(BB664),ISBLANK(BC664))),#N/A,
IFERROR(VLOOKUP(AZ664,MonsterTable!$A:$B,MATCH(MonsterTable!$B$1,MonsterTable!$A$1:$B$1,0),0),
IF(OR(NOT(ISBLANK(BB664)),ISBLANK(BC664)),#N/A,
IF(AZ664="empty","empty",
VLOOKUP(AZ664,MonsterGroupTable!$A:$A,1,0)))))))</f>
        <v/>
      </c>
      <c r="BH664" s="2" t="str">
        <f>IF(AND(ISBLANK(BG664),OR(NOT(ISBLANK(BI664)),NOT(ISBLANK(BJ664)))),#N/A,
IF(ISBLANK(BG664),"",
IF(AND(NOT(ISERROR(VLOOKUP(BG664,MonsterTable!$A:$B,MATCH(MonsterTable!$B$1,MonsterTable!$A$1:$B$1,0),0))),OR(ISBLANK(BI664),ISBLANK(BJ664))),#N/A,
IFERROR(VLOOKUP(BG664,MonsterTable!$A:$B,MATCH(MonsterTable!$B$1,MonsterTable!$A$1:$B$1,0),0),
IF(OR(NOT(ISBLANK(BI664)),ISBLANK(BJ664)),#N/A,
IF(BG664="empty","empty",
VLOOKUP(BG664,MonsterGroupTable!$A:$A,1,0)))))))</f>
        <v/>
      </c>
      <c r="BO664" s="2" t="str">
        <f>IF(AND(ISBLANK(BN664),OR(NOT(ISBLANK(BP664)),NOT(ISBLANK(BQ664)))),#N/A,
IF(ISBLANK(BN664),"",
IF(AND(NOT(ISERROR(VLOOKUP(BN664,MonsterTable!$A:$B,MATCH(MonsterTable!$B$1,MonsterTable!$A$1:$B$1,0),0))),OR(ISBLANK(BP664),ISBLANK(BQ664))),#N/A,
IFERROR(VLOOKUP(BN664,MonsterTable!$A:$B,MATCH(MonsterTable!$B$1,MonsterTable!$A$1:$B$1,0),0),
IF(OR(NOT(ISBLANK(BP664)),ISBLANK(BQ664)),#N/A,
IF(BN664="empty","empty",
VLOOKUP(BN664,MonsterGroupTable!$A:$A,1,0)))))))</f>
        <v/>
      </c>
      <c r="BV664" s="2" t="str">
        <f>IF(AND(ISBLANK(BU664),OR(NOT(ISBLANK(BW664)),NOT(ISBLANK(BX664)))),#N/A,
IF(ISBLANK(BU664),"",
IF(AND(NOT(ISERROR(VLOOKUP(BU664,MonsterTable!$A:$B,MATCH(MonsterTable!$B$1,MonsterTable!$A$1:$B$1,0),0))),OR(ISBLANK(BW664),ISBLANK(BX664))),#N/A,
IFERROR(VLOOKUP(BU664,MonsterTable!$A:$B,MATCH(MonsterTable!$B$1,MonsterTable!$A$1:$B$1,0),0),
IF(OR(NOT(ISBLANK(BW664)),ISBLANK(BX664)),#N/A,
IF(BU664="empty","empty",
VLOOKUP(BU664,MonsterGroupTable!$A:$A,1,0)))))))</f>
        <v/>
      </c>
      <c r="CC664" s="2" t="str">
        <f>IF(AND(ISBLANK(CB664),OR(NOT(ISBLANK(CD664)),NOT(ISBLANK(CE664)))),#N/A,
IF(ISBLANK(CB664),"",
IF(AND(NOT(ISERROR(VLOOKUP(CB664,MonsterTable!$A:$B,MATCH(MonsterTable!$B$1,MonsterTable!$A$1:$B$1,0),0))),OR(ISBLANK(CD664),ISBLANK(CE664))),#N/A,
IFERROR(VLOOKUP(CB664,MonsterTable!$A:$B,MATCH(MonsterTable!$B$1,MonsterTable!$A$1:$B$1,0),0),
IF(OR(NOT(ISBLANK(CD664)),ISBLANK(CE664)),#N/A,
IF(CB664="empty","empty",
VLOOKUP(CB664,MonsterGroupTable!$A:$A,1,0)))))))</f>
        <v/>
      </c>
      <c r="CJ664" s="2" t="str">
        <f>IF(AND(ISBLANK(CI664),OR(NOT(ISBLANK(CK664)),NOT(ISBLANK(CL664)))),#N/A,
IF(ISBLANK(CI664),"",
IF(AND(NOT(ISERROR(VLOOKUP(CI664,MonsterTable!$A:$B,MATCH(MonsterTable!$B$1,MonsterTable!$A$1:$B$1,0),0))),OR(ISBLANK(CK664),ISBLANK(CL664))),#N/A,
IFERROR(VLOOKUP(CI664,MonsterTable!$A:$B,MATCH(MonsterTable!$B$1,MonsterTable!$A$1:$B$1,0),0),
IF(OR(NOT(ISBLANK(CK664)),ISBLANK(CL664)),#N/A,
IF(CI664="empty","empty",
VLOOKUP(CI664,MonsterGroupTable!$A:$A,1,0)))))))</f>
        <v/>
      </c>
    </row>
    <row r="665" spans="1:88">
      <c r="A665">
        <v>10664</v>
      </c>
      <c r="B665">
        <f t="shared" si="20"/>
        <v>1.1000000000000001</v>
      </c>
      <c r="C665">
        <f t="shared" si="20"/>
        <v>1.1000000000000001</v>
      </c>
      <c r="F665">
        <v>2700</v>
      </c>
      <c r="G665">
        <v>109396</v>
      </c>
      <c r="H665">
        <v>0</v>
      </c>
      <c r="I665">
        <v>0</v>
      </c>
      <c r="J665">
        <v>0</v>
      </c>
      <c r="K665" t="s">
        <v>28</v>
      </c>
      <c r="L665" t="s">
        <v>253</v>
      </c>
      <c r="M665" t="s">
        <v>79</v>
      </c>
      <c r="N665" t="s">
        <v>80</v>
      </c>
      <c r="O665">
        <v>0</v>
      </c>
      <c r="P665">
        <v>-4.75</v>
      </c>
      <c r="Q665">
        <v>-3.5</v>
      </c>
      <c r="R665">
        <v>4.75</v>
      </c>
      <c r="S665">
        <v>3</v>
      </c>
      <c r="T665">
        <v>-13.5</v>
      </c>
      <c r="U665">
        <v>2.5499999999999998</v>
      </c>
      <c r="V665">
        <v>-6.75</v>
      </c>
      <c r="W665" t="str">
        <f t="shared" si="21"/>
        <v>g107,5</v>
      </c>
      <c r="X665" s="1" t="s">
        <v>285</v>
      </c>
      <c r="Y665" s="2" t="str">
        <f>IF(AND(ISBLANK(X665),OR(NOT(ISBLANK(Z665)),NOT(ISBLANK(AA665)))),#N/A,
IF(ISBLANK(X665),"",
IF(AND(NOT(ISERROR(VLOOKUP(X665,MonsterTable!$A:$B,MATCH(MonsterTable!$B$1,MonsterTable!$A$1:$B$1,0),0))),OR(ISBLANK(Z665),ISBLANK(AA665))),#N/A,
IFERROR(VLOOKUP(X665,MonsterTable!$A:$B,MATCH(MonsterTable!$B$1,MonsterTable!$A$1:$B$1,0),0),
IF(OR(NOT(ISBLANK(Z665)),ISBLANK(AA665)),#N/A,
IF(X665="empty","empty",
VLOOKUP(X665,MonsterGroupTable!$A:$A,1,0)))))))</f>
        <v>g107</v>
      </c>
      <c r="AA665">
        <v>5</v>
      </c>
      <c r="AF665" s="2" t="str">
        <f>IF(AND(ISBLANK(AE665),OR(NOT(ISBLANK(AG665)),NOT(ISBLANK(AH665)))),#N/A,
IF(ISBLANK(AE665),"",
IF(AND(NOT(ISERROR(VLOOKUP(AE665,MonsterTable!$A:$B,MATCH(MonsterTable!$B$1,MonsterTable!$A$1:$B$1,0),0))),OR(ISBLANK(AG665),ISBLANK(AH665))),#N/A,
IFERROR(VLOOKUP(AE665,MonsterTable!$A:$B,MATCH(MonsterTable!$B$1,MonsterTable!$A$1:$B$1,0),0),
IF(OR(NOT(ISBLANK(AG665)),ISBLANK(AH665)),#N/A,
IF(AE665="empty","empty",
VLOOKUP(AE665,MonsterGroupTable!$A:$A,1,0)))))))</f>
        <v/>
      </c>
      <c r="AM665" s="2" t="str">
        <f>IF(AND(ISBLANK(AL665),OR(NOT(ISBLANK(AN665)),NOT(ISBLANK(AO665)))),#N/A,
IF(ISBLANK(AL665),"",
IF(AND(NOT(ISERROR(VLOOKUP(AL665,MonsterTable!$A:$B,MATCH(MonsterTable!$B$1,MonsterTable!$A$1:$B$1,0),0))),OR(ISBLANK(AN665),ISBLANK(AO665))),#N/A,
IFERROR(VLOOKUP(AL665,MonsterTable!$A:$B,MATCH(MonsterTable!$B$1,MonsterTable!$A$1:$B$1,0),0),
IF(OR(NOT(ISBLANK(AN665)),ISBLANK(AO665)),#N/A,
IF(AL665="empty","empty",
VLOOKUP(AL665,MonsterGroupTable!$A:$A,1,0)))))))</f>
        <v/>
      </c>
      <c r="AT665" s="2" t="str">
        <f>IF(AND(ISBLANK(AS665),OR(NOT(ISBLANK(AU665)),NOT(ISBLANK(AV665)))),#N/A,
IF(ISBLANK(AS665),"",
IF(AND(NOT(ISERROR(VLOOKUP(AS665,MonsterTable!$A:$B,MATCH(MonsterTable!$B$1,MonsterTable!$A$1:$B$1,0),0))),OR(ISBLANK(AU665),ISBLANK(AV665))),#N/A,
IFERROR(VLOOKUP(AS665,MonsterTable!$A:$B,MATCH(MonsterTable!$B$1,MonsterTable!$A$1:$B$1,0),0),
IF(OR(NOT(ISBLANK(AU665)),ISBLANK(AV665)),#N/A,
IF(AS665="empty","empty",
VLOOKUP(AS665,MonsterGroupTable!$A:$A,1,0)))))))</f>
        <v/>
      </c>
      <c r="BA665" s="2" t="str">
        <f>IF(AND(ISBLANK(AZ665),OR(NOT(ISBLANK(BB665)),NOT(ISBLANK(BC665)))),#N/A,
IF(ISBLANK(AZ665),"",
IF(AND(NOT(ISERROR(VLOOKUP(AZ665,MonsterTable!$A:$B,MATCH(MonsterTable!$B$1,MonsterTable!$A$1:$B$1,0),0))),OR(ISBLANK(BB665),ISBLANK(BC665))),#N/A,
IFERROR(VLOOKUP(AZ665,MonsterTable!$A:$B,MATCH(MonsterTable!$B$1,MonsterTable!$A$1:$B$1,0),0),
IF(OR(NOT(ISBLANK(BB665)),ISBLANK(BC665)),#N/A,
IF(AZ665="empty","empty",
VLOOKUP(AZ665,MonsterGroupTable!$A:$A,1,0)))))))</f>
        <v/>
      </c>
      <c r="BH665" s="2" t="str">
        <f>IF(AND(ISBLANK(BG665),OR(NOT(ISBLANK(BI665)),NOT(ISBLANK(BJ665)))),#N/A,
IF(ISBLANK(BG665),"",
IF(AND(NOT(ISERROR(VLOOKUP(BG665,MonsterTable!$A:$B,MATCH(MonsterTable!$B$1,MonsterTable!$A$1:$B$1,0),0))),OR(ISBLANK(BI665),ISBLANK(BJ665))),#N/A,
IFERROR(VLOOKUP(BG665,MonsterTable!$A:$B,MATCH(MonsterTable!$B$1,MonsterTable!$A$1:$B$1,0),0),
IF(OR(NOT(ISBLANK(BI665)),ISBLANK(BJ665)),#N/A,
IF(BG665="empty","empty",
VLOOKUP(BG665,MonsterGroupTable!$A:$A,1,0)))))))</f>
        <v/>
      </c>
      <c r="BO665" s="2" t="str">
        <f>IF(AND(ISBLANK(BN665),OR(NOT(ISBLANK(BP665)),NOT(ISBLANK(BQ665)))),#N/A,
IF(ISBLANK(BN665),"",
IF(AND(NOT(ISERROR(VLOOKUP(BN665,MonsterTable!$A:$B,MATCH(MonsterTable!$B$1,MonsterTable!$A$1:$B$1,0),0))),OR(ISBLANK(BP665),ISBLANK(BQ665))),#N/A,
IFERROR(VLOOKUP(BN665,MonsterTable!$A:$B,MATCH(MonsterTable!$B$1,MonsterTable!$A$1:$B$1,0),0),
IF(OR(NOT(ISBLANK(BP665)),ISBLANK(BQ665)),#N/A,
IF(BN665="empty","empty",
VLOOKUP(BN665,MonsterGroupTable!$A:$A,1,0)))))))</f>
        <v/>
      </c>
      <c r="BV665" s="2" t="str">
        <f>IF(AND(ISBLANK(BU665),OR(NOT(ISBLANK(BW665)),NOT(ISBLANK(BX665)))),#N/A,
IF(ISBLANK(BU665),"",
IF(AND(NOT(ISERROR(VLOOKUP(BU665,MonsterTable!$A:$B,MATCH(MonsterTable!$B$1,MonsterTable!$A$1:$B$1,0),0))),OR(ISBLANK(BW665),ISBLANK(BX665))),#N/A,
IFERROR(VLOOKUP(BU665,MonsterTable!$A:$B,MATCH(MonsterTable!$B$1,MonsterTable!$A$1:$B$1,0),0),
IF(OR(NOT(ISBLANK(BW665)),ISBLANK(BX665)),#N/A,
IF(BU665="empty","empty",
VLOOKUP(BU665,MonsterGroupTable!$A:$A,1,0)))))))</f>
        <v/>
      </c>
      <c r="CC665" s="2" t="str">
        <f>IF(AND(ISBLANK(CB665),OR(NOT(ISBLANK(CD665)),NOT(ISBLANK(CE665)))),#N/A,
IF(ISBLANK(CB665),"",
IF(AND(NOT(ISERROR(VLOOKUP(CB665,MonsterTable!$A:$B,MATCH(MonsterTable!$B$1,MonsterTable!$A$1:$B$1,0),0))),OR(ISBLANK(CD665),ISBLANK(CE665))),#N/A,
IFERROR(VLOOKUP(CB665,MonsterTable!$A:$B,MATCH(MonsterTable!$B$1,MonsterTable!$A$1:$B$1,0),0),
IF(OR(NOT(ISBLANK(CD665)),ISBLANK(CE665)),#N/A,
IF(CB665="empty","empty",
VLOOKUP(CB665,MonsterGroupTable!$A:$A,1,0)))))))</f>
        <v/>
      </c>
      <c r="CJ665" s="2" t="str">
        <f>IF(AND(ISBLANK(CI665),OR(NOT(ISBLANK(CK665)),NOT(ISBLANK(CL665)))),#N/A,
IF(ISBLANK(CI665),"",
IF(AND(NOT(ISERROR(VLOOKUP(CI665,MonsterTable!$A:$B,MATCH(MonsterTable!$B$1,MonsterTable!$A$1:$B$1,0),0))),OR(ISBLANK(CK665),ISBLANK(CL665))),#N/A,
IFERROR(VLOOKUP(CI665,MonsterTable!$A:$B,MATCH(MonsterTable!$B$1,MonsterTable!$A$1:$B$1,0),0),
IF(OR(NOT(ISBLANK(CK665)),ISBLANK(CL665)),#N/A,
IF(CI665="empty","empty",
VLOOKUP(CI665,MonsterGroupTable!$A:$A,1,0)))))))</f>
        <v/>
      </c>
    </row>
    <row r="666" spans="1:88">
      <c r="A666">
        <v>10665</v>
      </c>
      <c r="B666">
        <f t="shared" si="20"/>
        <v>1.1000000000000001</v>
      </c>
      <c r="C666">
        <f t="shared" si="20"/>
        <v>1.1000000000000001</v>
      </c>
      <c r="F666">
        <v>2700</v>
      </c>
      <c r="G666">
        <v>109801</v>
      </c>
      <c r="H666">
        <v>0</v>
      </c>
      <c r="I666">
        <v>0</v>
      </c>
      <c r="J666">
        <v>0</v>
      </c>
      <c r="K666" t="s">
        <v>28</v>
      </c>
      <c r="L666" t="s">
        <v>253</v>
      </c>
      <c r="M666" t="s">
        <v>79</v>
      </c>
      <c r="N666" t="s">
        <v>80</v>
      </c>
      <c r="O666">
        <v>0</v>
      </c>
      <c r="P666">
        <v>-4.75</v>
      </c>
      <c r="Q666">
        <v>-3.5</v>
      </c>
      <c r="R666">
        <v>4.75</v>
      </c>
      <c r="S666">
        <v>3</v>
      </c>
      <c r="T666">
        <v>-13.5</v>
      </c>
      <c r="U666">
        <v>2.5499999999999998</v>
      </c>
      <c r="V666">
        <v>-6.75</v>
      </c>
      <c r="W666" t="str">
        <f t="shared" si="21"/>
        <v>g107,5</v>
      </c>
      <c r="X666" s="1" t="s">
        <v>285</v>
      </c>
      <c r="Y666" s="2" t="str">
        <f>IF(AND(ISBLANK(X666),OR(NOT(ISBLANK(Z666)),NOT(ISBLANK(AA666)))),#N/A,
IF(ISBLANK(X666),"",
IF(AND(NOT(ISERROR(VLOOKUP(X666,MonsterTable!$A:$B,MATCH(MonsterTable!$B$1,MonsterTable!$A$1:$B$1,0),0))),OR(ISBLANK(Z666),ISBLANK(AA666))),#N/A,
IFERROR(VLOOKUP(X666,MonsterTable!$A:$B,MATCH(MonsterTable!$B$1,MonsterTable!$A$1:$B$1,0),0),
IF(OR(NOT(ISBLANK(Z666)),ISBLANK(AA666)),#N/A,
IF(X666="empty","empty",
VLOOKUP(X666,MonsterGroupTable!$A:$A,1,0)))))))</f>
        <v>g107</v>
      </c>
      <c r="AA666">
        <v>5</v>
      </c>
      <c r="AF666" s="2" t="str">
        <f>IF(AND(ISBLANK(AE666),OR(NOT(ISBLANK(AG666)),NOT(ISBLANK(AH666)))),#N/A,
IF(ISBLANK(AE666),"",
IF(AND(NOT(ISERROR(VLOOKUP(AE666,MonsterTable!$A:$B,MATCH(MonsterTable!$B$1,MonsterTable!$A$1:$B$1,0),0))),OR(ISBLANK(AG666),ISBLANK(AH666))),#N/A,
IFERROR(VLOOKUP(AE666,MonsterTable!$A:$B,MATCH(MonsterTable!$B$1,MonsterTable!$A$1:$B$1,0),0),
IF(OR(NOT(ISBLANK(AG666)),ISBLANK(AH666)),#N/A,
IF(AE666="empty","empty",
VLOOKUP(AE666,MonsterGroupTable!$A:$A,1,0)))))))</f>
        <v/>
      </c>
      <c r="AM666" s="2" t="str">
        <f>IF(AND(ISBLANK(AL666),OR(NOT(ISBLANK(AN666)),NOT(ISBLANK(AO666)))),#N/A,
IF(ISBLANK(AL666),"",
IF(AND(NOT(ISERROR(VLOOKUP(AL666,MonsterTable!$A:$B,MATCH(MonsterTable!$B$1,MonsterTable!$A$1:$B$1,0),0))),OR(ISBLANK(AN666),ISBLANK(AO666))),#N/A,
IFERROR(VLOOKUP(AL666,MonsterTable!$A:$B,MATCH(MonsterTable!$B$1,MonsterTable!$A$1:$B$1,0),0),
IF(OR(NOT(ISBLANK(AN666)),ISBLANK(AO666)),#N/A,
IF(AL666="empty","empty",
VLOOKUP(AL666,MonsterGroupTable!$A:$A,1,0)))))))</f>
        <v/>
      </c>
      <c r="AT666" s="2" t="str">
        <f>IF(AND(ISBLANK(AS666),OR(NOT(ISBLANK(AU666)),NOT(ISBLANK(AV666)))),#N/A,
IF(ISBLANK(AS666),"",
IF(AND(NOT(ISERROR(VLOOKUP(AS666,MonsterTable!$A:$B,MATCH(MonsterTable!$B$1,MonsterTable!$A$1:$B$1,0),0))),OR(ISBLANK(AU666),ISBLANK(AV666))),#N/A,
IFERROR(VLOOKUP(AS666,MonsterTable!$A:$B,MATCH(MonsterTable!$B$1,MonsterTable!$A$1:$B$1,0),0),
IF(OR(NOT(ISBLANK(AU666)),ISBLANK(AV666)),#N/A,
IF(AS666="empty","empty",
VLOOKUP(AS666,MonsterGroupTable!$A:$A,1,0)))))))</f>
        <v/>
      </c>
      <c r="BA666" s="2" t="str">
        <f>IF(AND(ISBLANK(AZ666),OR(NOT(ISBLANK(BB666)),NOT(ISBLANK(BC666)))),#N/A,
IF(ISBLANK(AZ666),"",
IF(AND(NOT(ISERROR(VLOOKUP(AZ666,MonsterTable!$A:$B,MATCH(MonsterTable!$B$1,MonsterTable!$A$1:$B$1,0),0))),OR(ISBLANK(BB666),ISBLANK(BC666))),#N/A,
IFERROR(VLOOKUP(AZ666,MonsterTable!$A:$B,MATCH(MonsterTable!$B$1,MonsterTable!$A$1:$B$1,0),0),
IF(OR(NOT(ISBLANK(BB666)),ISBLANK(BC666)),#N/A,
IF(AZ666="empty","empty",
VLOOKUP(AZ666,MonsterGroupTable!$A:$A,1,0)))))))</f>
        <v/>
      </c>
      <c r="BH666" s="2" t="str">
        <f>IF(AND(ISBLANK(BG666),OR(NOT(ISBLANK(BI666)),NOT(ISBLANK(BJ666)))),#N/A,
IF(ISBLANK(BG666),"",
IF(AND(NOT(ISERROR(VLOOKUP(BG666,MonsterTable!$A:$B,MATCH(MonsterTable!$B$1,MonsterTable!$A$1:$B$1,0),0))),OR(ISBLANK(BI666),ISBLANK(BJ666))),#N/A,
IFERROR(VLOOKUP(BG666,MonsterTable!$A:$B,MATCH(MonsterTable!$B$1,MonsterTable!$A$1:$B$1,0),0),
IF(OR(NOT(ISBLANK(BI666)),ISBLANK(BJ666)),#N/A,
IF(BG666="empty","empty",
VLOOKUP(BG666,MonsterGroupTable!$A:$A,1,0)))))))</f>
        <v/>
      </c>
      <c r="BO666" s="2" t="str">
        <f>IF(AND(ISBLANK(BN666),OR(NOT(ISBLANK(BP666)),NOT(ISBLANK(BQ666)))),#N/A,
IF(ISBLANK(BN666),"",
IF(AND(NOT(ISERROR(VLOOKUP(BN666,MonsterTable!$A:$B,MATCH(MonsterTable!$B$1,MonsterTable!$A$1:$B$1,0),0))),OR(ISBLANK(BP666),ISBLANK(BQ666))),#N/A,
IFERROR(VLOOKUP(BN666,MonsterTable!$A:$B,MATCH(MonsterTable!$B$1,MonsterTable!$A$1:$B$1,0),0),
IF(OR(NOT(ISBLANK(BP666)),ISBLANK(BQ666)),#N/A,
IF(BN666="empty","empty",
VLOOKUP(BN666,MonsterGroupTable!$A:$A,1,0)))))))</f>
        <v/>
      </c>
      <c r="BV666" s="2" t="str">
        <f>IF(AND(ISBLANK(BU666),OR(NOT(ISBLANK(BW666)),NOT(ISBLANK(BX666)))),#N/A,
IF(ISBLANK(BU666),"",
IF(AND(NOT(ISERROR(VLOOKUP(BU666,MonsterTable!$A:$B,MATCH(MonsterTable!$B$1,MonsterTable!$A$1:$B$1,0),0))),OR(ISBLANK(BW666),ISBLANK(BX666))),#N/A,
IFERROR(VLOOKUP(BU666,MonsterTable!$A:$B,MATCH(MonsterTable!$B$1,MonsterTable!$A$1:$B$1,0),0),
IF(OR(NOT(ISBLANK(BW666)),ISBLANK(BX666)),#N/A,
IF(BU666="empty","empty",
VLOOKUP(BU666,MonsterGroupTable!$A:$A,1,0)))))))</f>
        <v/>
      </c>
      <c r="CC666" s="2" t="str">
        <f>IF(AND(ISBLANK(CB666),OR(NOT(ISBLANK(CD666)),NOT(ISBLANK(CE666)))),#N/A,
IF(ISBLANK(CB666),"",
IF(AND(NOT(ISERROR(VLOOKUP(CB666,MonsterTable!$A:$B,MATCH(MonsterTable!$B$1,MonsterTable!$A$1:$B$1,0),0))),OR(ISBLANK(CD666),ISBLANK(CE666))),#N/A,
IFERROR(VLOOKUP(CB666,MonsterTable!$A:$B,MATCH(MonsterTable!$B$1,MonsterTable!$A$1:$B$1,0),0),
IF(OR(NOT(ISBLANK(CD666)),ISBLANK(CE666)),#N/A,
IF(CB666="empty","empty",
VLOOKUP(CB666,MonsterGroupTable!$A:$A,1,0)))))))</f>
        <v/>
      </c>
      <c r="CJ666" s="2" t="str">
        <f>IF(AND(ISBLANK(CI666),OR(NOT(ISBLANK(CK666)),NOT(ISBLANK(CL666)))),#N/A,
IF(ISBLANK(CI666),"",
IF(AND(NOT(ISERROR(VLOOKUP(CI666,MonsterTable!$A:$B,MATCH(MonsterTable!$B$1,MonsterTable!$A$1:$B$1,0),0))),OR(ISBLANK(CK666),ISBLANK(CL666))),#N/A,
IFERROR(VLOOKUP(CI666,MonsterTable!$A:$B,MATCH(MonsterTable!$B$1,MonsterTable!$A$1:$B$1,0),0),
IF(OR(NOT(ISBLANK(CK666)),ISBLANK(CL666)),#N/A,
IF(CI666="empty","empty",
VLOOKUP(CI666,MonsterGroupTable!$A:$A,1,0)))))))</f>
        <v/>
      </c>
    </row>
    <row r="667" spans="1:88">
      <c r="A667">
        <v>10666</v>
      </c>
      <c r="B667">
        <f t="shared" si="20"/>
        <v>1.1000000000000001</v>
      </c>
      <c r="C667">
        <f t="shared" si="20"/>
        <v>1.1000000000000001</v>
      </c>
      <c r="F667">
        <v>2700</v>
      </c>
      <c r="G667">
        <v>110206</v>
      </c>
      <c r="H667">
        <v>0</v>
      </c>
      <c r="I667">
        <v>0</v>
      </c>
      <c r="J667">
        <v>0</v>
      </c>
      <c r="K667" t="s">
        <v>28</v>
      </c>
      <c r="L667" t="s">
        <v>253</v>
      </c>
      <c r="M667" t="s">
        <v>79</v>
      </c>
      <c r="N667" t="s">
        <v>80</v>
      </c>
      <c r="O667">
        <v>0</v>
      </c>
      <c r="P667">
        <v>-4.75</v>
      </c>
      <c r="Q667">
        <v>-3.5</v>
      </c>
      <c r="R667">
        <v>4.75</v>
      </c>
      <c r="S667">
        <v>3</v>
      </c>
      <c r="T667">
        <v>-13.5</v>
      </c>
      <c r="U667">
        <v>2.5499999999999998</v>
      </c>
      <c r="V667">
        <v>-6.75</v>
      </c>
      <c r="W667" t="str">
        <f t="shared" si="21"/>
        <v>g107,5</v>
      </c>
      <c r="X667" s="1" t="s">
        <v>285</v>
      </c>
      <c r="Y667" s="2" t="str">
        <f>IF(AND(ISBLANK(X667),OR(NOT(ISBLANK(Z667)),NOT(ISBLANK(AA667)))),#N/A,
IF(ISBLANK(X667),"",
IF(AND(NOT(ISERROR(VLOOKUP(X667,MonsterTable!$A:$B,MATCH(MonsterTable!$B$1,MonsterTable!$A$1:$B$1,0),0))),OR(ISBLANK(Z667),ISBLANK(AA667))),#N/A,
IFERROR(VLOOKUP(X667,MonsterTable!$A:$B,MATCH(MonsterTable!$B$1,MonsterTable!$A$1:$B$1,0),0),
IF(OR(NOT(ISBLANK(Z667)),ISBLANK(AA667)),#N/A,
IF(X667="empty","empty",
VLOOKUP(X667,MonsterGroupTable!$A:$A,1,0)))))))</f>
        <v>g107</v>
      </c>
      <c r="AA667">
        <v>5</v>
      </c>
      <c r="AF667" s="2" t="str">
        <f>IF(AND(ISBLANK(AE667),OR(NOT(ISBLANK(AG667)),NOT(ISBLANK(AH667)))),#N/A,
IF(ISBLANK(AE667),"",
IF(AND(NOT(ISERROR(VLOOKUP(AE667,MonsterTable!$A:$B,MATCH(MonsterTable!$B$1,MonsterTable!$A$1:$B$1,0),0))),OR(ISBLANK(AG667),ISBLANK(AH667))),#N/A,
IFERROR(VLOOKUP(AE667,MonsterTable!$A:$B,MATCH(MonsterTable!$B$1,MonsterTable!$A$1:$B$1,0),0),
IF(OR(NOT(ISBLANK(AG667)),ISBLANK(AH667)),#N/A,
IF(AE667="empty","empty",
VLOOKUP(AE667,MonsterGroupTable!$A:$A,1,0)))))))</f>
        <v/>
      </c>
      <c r="AM667" s="2" t="str">
        <f>IF(AND(ISBLANK(AL667),OR(NOT(ISBLANK(AN667)),NOT(ISBLANK(AO667)))),#N/A,
IF(ISBLANK(AL667),"",
IF(AND(NOT(ISERROR(VLOOKUP(AL667,MonsterTable!$A:$B,MATCH(MonsterTable!$B$1,MonsterTable!$A$1:$B$1,0),0))),OR(ISBLANK(AN667),ISBLANK(AO667))),#N/A,
IFERROR(VLOOKUP(AL667,MonsterTable!$A:$B,MATCH(MonsterTable!$B$1,MonsterTable!$A$1:$B$1,0),0),
IF(OR(NOT(ISBLANK(AN667)),ISBLANK(AO667)),#N/A,
IF(AL667="empty","empty",
VLOOKUP(AL667,MonsterGroupTable!$A:$A,1,0)))))))</f>
        <v/>
      </c>
      <c r="AT667" s="2" t="str">
        <f>IF(AND(ISBLANK(AS667),OR(NOT(ISBLANK(AU667)),NOT(ISBLANK(AV667)))),#N/A,
IF(ISBLANK(AS667),"",
IF(AND(NOT(ISERROR(VLOOKUP(AS667,MonsterTable!$A:$B,MATCH(MonsterTable!$B$1,MonsterTable!$A$1:$B$1,0),0))),OR(ISBLANK(AU667),ISBLANK(AV667))),#N/A,
IFERROR(VLOOKUP(AS667,MonsterTable!$A:$B,MATCH(MonsterTable!$B$1,MonsterTable!$A$1:$B$1,0),0),
IF(OR(NOT(ISBLANK(AU667)),ISBLANK(AV667)),#N/A,
IF(AS667="empty","empty",
VLOOKUP(AS667,MonsterGroupTable!$A:$A,1,0)))))))</f>
        <v/>
      </c>
      <c r="BA667" s="2" t="str">
        <f>IF(AND(ISBLANK(AZ667),OR(NOT(ISBLANK(BB667)),NOT(ISBLANK(BC667)))),#N/A,
IF(ISBLANK(AZ667),"",
IF(AND(NOT(ISERROR(VLOOKUP(AZ667,MonsterTable!$A:$B,MATCH(MonsterTable!$B$1,MonsterTable!$A$1:$B$1,0),0))),OR(ISBLANK(BB667),ISBLANK(BC667))),#N/A,
IFERROR(VLOOKUP(AZ667,MonsterTable!$A:$B,MATCH(MonsterTable!$B$1,MonsterTable!$A$1:$B$1,0),0),
IF(OR(NOT(ISBLANK(BB667)),ISBLANK(BC667)),#N/A,
IF(AZ667="empty","empty",
VLOOKUP(AZ667,MonsterGroupTable!$A:$A,1,0)))))))</f>
        <v/>
      </c>
      <c r="BH667" s="2" t="str">
        <f>IF(AND(ISBLANK(BG667),OR(NOT(ISBLANK(BI667)),NOT(ISBLANK(BJ667)))),#N/A,
IF(ISBLANK(BG667),"",
IF(AND(NOT(ISERROR(VLOOKUP(BG667,MonsterTable!$A:$B,MATCH(MonsterTable!$B$1,MonsterTable!$A$1:$B$1,0),0))),OR(ISBLANK(BI667),ISBLANK(BJ667))),#N/A,
IFERROR(VLOOKUP(BG667,MonsterTable!$A:$B,MATCH(MonsterTable!$B$1,MonsterTable!$A$1:$B$1,0),0),
IF(OR(NOT(ISBLANK(BI667)),ISBLANK(BJ667)),#N/A,
IF(BG667="empty","empty",
VLOOKUP(BG667,MonsterGroupTable!$A:$A,1,0)))))))</f>
        <v/>
      </c>
      <c r="BO667" s="2" t="str">
        <f>IF(AND(ISBLANK(BN667),OR(NOT(ISBLANK(BP667)),NOT(ISBLANK(BQ667)))),#N/A,
IF(ISBLANK(BN667),"",
IF(AND(NOT(ISERROR(VLOOKUP(BN667,MonsterTable!$A:$B,MATCH(MonsterTable!$B$1,MonsterTable!$A$1:$B$1,0),0))),OR(ISBLANK(BP667),ISBLANK(BQ667))),#N/A,
IFERROR(VLOOKUP(BN667,MonsterTable!$A:$B,MATCH(MonsterTable!$B$1,MonsterTable!$A$1:$B$1,0),0),
IF(OR(NOT(ISBLANK(BP667)),ISBLANK(BQ667)),#N/A,
IF(BN667="empty","empty",
VLOOKUP(BN667,MonsterGroupTable!$A:$A,1,0)))))))</f>
        <v/>
      </c>
      <c r="BV667" s="2" t="str">
        <f>IF(AND(ISBLANK(BU667),OR(NOT(ISBLANK(BW667)),NOT(ISBLANK(BX667)))),#N/A,
IF(ISBLANK(BU667),"",
IF(AND(NOT(ISERROR(VLOOKUP(BU667,MonsterTable!$A:$B,MATCH(MonsterTable!$B$1,MonsterTable!$A$1:$B$1,0),0))),OR(ISBLANK(BW667),ISBLANK(BX667))),#N/A,
IFERROR(VLOOKUP(BU667,MonsterTable!$A:$B,MATCH(MonsterTable!$B$1,MonsterTable!$A$1:$B$1,0),0),
IF(OR(NOT(ISBLANK(BW667)),ISBLANK(BX667)),#N/A,
IF(BU667="empty","empty",
VLOOKUP(BU667,MonsterGroupTable!$A:$A,1,0)))))))</f>
        <v/>
      </c>
      <c r="CC667" s="2" t="str">
        <f>IF(AND(ISBLANK(CB667),OR(NOT(ISBLANK(CD667)),NOT(ISBLANK(CE667)))),#N/A,
IF(ISBLANK(CB667),"",
IF(AND(NOT(ISERROR(VLOOKUP(CB667,MonsterTable!$A:$B,MATCH(MonsterTable!$B$1,MonsterTable!$A$1:$B$1,0),0))),OR(ISBLANK(CD667),ISBLANK(CE667))),#N/A,
IFERROR(VLOOKUP(CB667,MonsterTable!$A:$B,MATCH(MonsterTable!$B$1,MonsterTable!$A$1:$B$1,0),0),
IF(OR(NOT(ISBLANK(CD667)),ISBLANK(CE667)),#N/A,
IF(CB667="empty","empty",
VLOOKUP(CB667,MonsterGroupTable!$A:$A,1,0)))))))</f>
        <v/>
      </c>
      <c r="CJ667" s="2" t="str">
        <f>IF(AND(ISBLANK(CI667),OR(NOT(ISBLANK(CK667)),NOT(ISBLANK(CL667)))),#N/A,
IF(ISBLANK(CI667),"",
IF(AND(NOT(ISERROR(VLOOKUP(CI667,MonsterTable!$A:$B,MATCH(MonsterTable!$B$1,MonsterTable!$A$1:$B$1,0),0))),OR(ISBLANK(CK667),ISBLANK(CL667))),#N/A,
IFERROR(VLOOKUP(CI667,MonsterTable!$A:$B,MATCH(MonsterTable!$B$1,MonsterTable!$A$1:$B$1,0),0),
IF(OR(NOT(ISBLANK(CK667)),ISBLANK(CL667)),#N/A,
IF(CI667="empty","empty",
VLOOKUP(CI667,MonsterGroupTable!$A:$A,1,0)))))))</f>
        <v/>
      </c>
    </row>
    <row r="668" spans="1:88">
      <c r="A668">
        <v>10667</v>
      </c>
      <c r="B668">
        <f t="shared" si="20"/>
        <v>1.1000000000000001</v>
      </c>
      <c r="C668">
        <f t="shared" si="20"/>
        <v>1.1000000000000001</v>
      </c>
      <c r="F668">
        <v>2700</v>
      </c>
      <c r="G668">
        <v>110611</v>
      </c>
      <c r="H668">
        <v>0</v>
      </c>
      <c r="I668">
        <v>0</v>
      </c>
      <c r="J668">
        <v>0</v>
      </c>
      <c r="K668" t="s">
        <v>28</v>
      </c>
      <c r="L668" t="s">
        <v>253</v>
      </c>
      <c r="M668" t="s">
        <v>79</v>
      </c>
      <c r="N668" t="s">
        <v>80</v>
      </c>
      <c r="O668">
        <v>0</v>
      </c>
      <c r="P668">
        <v>-4.75</v>
      </c>
      <c r="Q668">
        <v>-3.5</v>
      </c>
      <c r="R668">
        <v>4.75</v>
      </c>
      <c r="S668">
        <v>3</v>
      </c>
      <c r="T668">
        <v>-13.5</v>
      </c>
      <c r="U668">
        <v>2.5499999999999998</v>
      </c>
      <c r="V668">
        <v>-6.75</v>
      </c>
      <c r="W668" t="str">
        <f t="shared" si="21"/>
        <v>g107,5</v>
      </c>
      <c r="X668" s="1" t="s">
        <v>285</v>
      </c>
      <c r="Y668" s="2" t="str">
        <f>IF(AND(ISBLANK(X668),OR(NOT(ISBLANK(Z668)),NOT(ISBLANK(AA668)))),#N/A,
IF(ISBLANK(X668),"",
IF(AND(NOT(ISERROR(VLOOKUP(X668,MonsterTable!$A:$B,MATCH(MonsterTable!$B$1,MonsterTable!$A$1:$B$1,0),0))),OR(ISBLANK(Z668),ISBLANK(AA668))),#N/A,
IFERROR(VLOOKUP(X668,MonsterTable!$A:$B,MATCH(MonsterTable!$B$1,MonsterTable!$A$1:$B$1,0),0),
IF(OR(NOT(ISBLANK(Z668)),ISBLANK(AA668)),#N/A,
IF(X668="empty","empty",
VLOOKUP(X668,MonsterGroupTable!$A:$A,1,0)))))))</f>
        <v>g107</v>
      </c>
      <c r="AA668">
        <v>5</v>
      </c>
      <c r="AF668" s="2" t="str">
        <f>IF(AND(ISBLANK(AE668),OR(NOT(ISBLANK(AG668)),NOT(ISBLANK(AH668)))),#N/A,
IF(ISBLANK(AE668),"",
IF(AND(NOT(ISERROR(VLOOKUP(AE668,MonsterTable!$A:$B,MATCH(MonsterTable!$B$1,MonsterTable!$A$1:$B$1,0),0))),OR(ISBLANK(AG668),ISBLANK(AH668))),#N/A,
IFERROR(VLOOKUP(AE668,MonsterTable!$A:$B,MATCH(MonsterTable!$B$1,MonsterTable!$A$1:$B$1,0),0),
IF(OR(NOT(ISBLANK(AG668)),ISBLANK(AH668)),#N/A,
IF(AE668="empty","empty",
VLOOKUP(AE668,MonsterGroupTable!$A:$A,1,0)))))))</f>
        <v/>
      </c>
      <c r="AM668" s="2" t="str">
        <f>IF(AND(ISBLANK(AL668),OR(NOT(ISBLANK(AN668)),NOT(ISBLANK(AO668)))),#N/A,
IF(ISBLANK(AL668),"",
IF(AND(NOT(ISERROR(VLOOKUP(AL668,MonsterTable!$A:$B,MATCH(MonsterTable!$B$1,MonsterTable!$A$1:$B$1,0),0))),OR(ISBLANK(AN668),ISBLANK(AO668))),#N/A,
IFERROR(VLOOKUP(AL668,MonsterTable!$A:$B,MATCH(MonsterTable!$B$1,MonsterTable!$A$1:$B$1,0),0),
IF(OR(NOT(ISBLANK(AN668)),ISBLANK(AO668)),#N/A,
IF(AL668="empty","empty",
VLOOKUP(AL668,MonsterGroupTable!$A:$A,1,0)))))))</f>
        <v/>
      </c>
      <c r="AT668" s="2" t="str">
        <f>IF(AND(ISBLANK(AS668),OR(NOT(ISBLANK(AU668)),NOT(ISBLANK(AV668)))),#N/A,
IF(ISBLANK(AS668),"",
IF(AND(NOT(ISERROR(VLOOKUP(AS668,MonsterTable!$A:$B,MATCH(MonsterTable!$B$1,MonsterTable!$A$1:$B$1,0),0))),OR(ISBLANK(AU668),ISBLANK(AV668))),#N/A,
IFERROR(VLOOKUP(AS668,MonsterTable!$A:$B,MATCH(MonsterTable!$B$1,MonsterTable!$A$1:$B$1,0),0),
IF(OR(NOT(ISBLANK(AU668)),ISBLANK(AV668)),#N/A,
IF(AS668="empty","empty",
VLOOKUP(AS668,MonsterGroupTable!$A:$A,1,0)))))))</f>
        <v/>
      </c>
      <c r="BA668" s="2" t="str">
        <f>IF(AND(ISBLANK(AZ668),OR(NOT(ISBLANK(BB668)),NOT(ISBLANK(BC668)))),#N/A,
IF(ISBLANK(AZ668),"",
IF(AND(NOT(ISERROR(VLOOKUP(AZ668,MonsterTable!$A:$B,MATCH(MonsterTable!$B$1,MonsterTable!$A$1:$B$1,0),0))),OR(ISBLANK(BB668),ISBLANK(BC668))),#N/A,
IFERROR(VLOOKUP(AZ668,MonsterTable!$A:$B,MATCH(MonsterTable!$B$1,MonsterTable!$A$1:$B$1,0),0),
IF(OR(NOT(ISBLANK(BB668)),ISBLANK(BC668)),#N/A,
IF(AZ668="empty","empty",
VLOOKUP(AZ668,MonsterGroupTable!$A:$A,1,0)))))))</f>
        <v/>
      </c>
      <c r="BH668" s="2" t="str">
        <f>IF(AND(ISBLANK(BG668),OR(NOT(ISBLANK(BI668)),NOT(ISBLANK(BJ668)))),#N/A,
IF(ISBLANK(BG668),"",
IF(AND(NOT(ISERROR(VLOOKUP(BG668,MonsterTable!$A:$B,MATCH(MonsterTable!$B$1,MonsterTable!$A$1:$B$1,0),0))),OR(ISBLANK(BI668),ISBLANK(BJ668))),#N/A,
IFERROR(VLOOKUP(BG668,MonsterTable!$A:$B,MATCH(MonsterTable!$B$1,MonsterTable!$A$1:$B$1,0),0),
IF(OR(NOT(ISBLANK(BI668)),ISBLANK(BJ668)),#N/A,
IF(BG668="empty","empty",
VLOOKUP(BG668,MonsterGroupTable!$A:$A,1,0)))))))</f>
        <v/>
      </c>
      <c r="BO668" s="2" t="str">
        <f>IF(AND(ISBLANK(BN668),OR(NOT(ISBLANK(BP668)),NOT(ISBLANK(BQ668)))),#N/A,
IF(ISBLANK(BN668),"",
IF(AND(NOT(ISERROR(VLOOKUP(BN668,MonsterTable!$A:$B,MATCH(MonsterTable!$B$1,MonsterTable!$A$1:$B$1,0),0))),OR(ISBLANK(BP668),ISBLANK(BQ668))),#N/A,
IFERROR(VLOOKUP(BN668,MonsterTable!$A:$B,MATCH(MonsterTable!$B$1,MonsterTable!$A$1:$B$1,0),0),
IF(OR(NOT(ISBLANK(BP668)),ISBLANK(BQ668)),#N/A,
IF(BN668="empty","empty",
VLOOKUP(BN668,MonsterGroupTable!$A:$A,1,0)))))))</f>
        <v/>
      </c>
      <c r="BV668" s="2" t="str">
        <f>IF(AND(ISBLANK(BU668),OR(NOT(ISBLANK(BW668)),NOT(ISBLANK(BX668)))),#N/A,
IF(ISBLANK(BU668),"",
IF(AND(NOT(ISERROR(VLOOKUP(BU668,MonsterTable!$A:$B,MATCH(MonsterTable!$B$1,MonsterTable!$A$1:$B$1,0),0))),OR(ISBLANK(BW668),ISBLANK(BX668))),#N/A,
IFERROR(VLOOKUP(BU668,MonsterTable!$A:$B,MATCH(MonsterTable!$B$1,MonsterTable!$A$1:$B$1,0),0),
IF(OR(NOT(ISBLANK(BW668)),ISBLANK(BX668)),#N/A,
IF(BU668="empty","empty",
VLOOKUP(BU668,MonsterGroupTable!$A:$A,1,0)))))))</f>
        <v/>
      </c>
      <c r="CC668" s="2" t="str">
        <f>IF(AND(ISBLANK(CB668),OR(NOT(ISBLANK(CD668)),NOT(ISBLANK(CE668)))),#N/A,
IF(ISBLANK(CB668),"",
IF(AND(NOT(ISERROR(VLOOKUP(CB668,MonsterTable!$A:$B,MATCH(MonsterTable!$B$1,MonsterTable!$A$1:$B$1,0),0))),OR(ISBLANK(CD668),ISBLANK(CE668))),#N/A,
IFERROR(VLOOKUP(CB668,MonsterTable!$A:$B,MATCH(MonsterTable!$B$1,MonsterTable!$A$1:$B$1,0),0),
IF(OR(NOT(ISBLANK(CD668)),ISBLANK(CE668)),#N/A,
IF(CB668="empty","empty",
VLOOKUP(CB668,MonsterGroupTable!$A:$A,1,0)))))))</f>
        <v/>
      </c>
      <c r="CJ668" s="2" t="str">
        <f>IF(AND(ISBLANK(CI668),OR(NOT(ISBLANK(CK668)),NOT(ISBLANK(CL668)))),#N/A,
IF(ISBLANK(CI668),"",
IF(AND(NOT(ISERROR(VLOOKUP(CI668,MonsterTable!$A:$B,MATCH(MonsterTable!$B$1,MonsterTable!$A$1:$B$1,0),0))),OR(ISBLANK(CK668),ISBLANK(CL668))),#N/A,
IFERROR(VLOOKUP(CI668,MonsterTable!$A:$B,MATCH(MonsterTable!$B$1,MonsterTable!$A$1:$B$1,0),0),
IF(OR(NOT(ISBLANK(CK668)),ISBLANK(CL668)),#N/A,
IF(CI668="empty","empty",
VLOOKUP(CI668,MonsterGroupTable!$A:$A,1,0)))))))</f>
        <v/>
      </c>
    </row>
    <row r="669" spans="1:88">
      <c r="A669">
        <v>10668</v>
      </c>
      <c r="B669">
        <f t="shared" si="20"/>
        <v>1.1000000000000001</v>
      </c>
      <c r="C669">
        <f t="shared" si="20"/>
        <v>1.1000000000000001</v>
      </c>
      <c r="F669">
        <v>2700</v>
      </c>
      <c r="G669">
        <v>111016</v>
      </c>
      <c r="H669">
        <v>0</v>
      </c>
      <c r="I669">
        <v>0</v>
      </c>
      <c r="J669">
        <v>0</v>
      </c>
      <c r="K669" t="s">
        <v>28</v>
      </c>
      <c r="L669" t="s">
        <v>253</v>
      </c>
      <c r="M669" t="s">
        <v>79</v>
      </c>
      <c r="N669" t="s">
        <v>80</v>
      </c>
      <c r="O669">
        <v>0</v>
      </c>
      <c r="P669">
        <v>-4.75</v>
      </c>
      <c r="Q669">
        <v>-3.5</v>
      </c>
      <c r="R669">
        <v>4.75</v>
      </c>
      <c r="S669">
        <v>3</v>
      </c>
      <c r="T669">
        <v>-13.5</v>
      </c>
      <c r="U669">
        <v>2.5499999999999998</v>
      </c>
      <c r="V669">
        <v>-6.75</v>
      </c>
      <c r="W669" t="str">
        <f t="shared" si="21"/>
        <v>g107,5</v>
      </c>
      <c r="X669" s="1" t="s">
        <v>285</v>
      </c>
      <c r="Y669" s="2" t="str">
        <f>IF(AND(ISBLANK(X669),OR(NOT(ISBLANK(Z669)),NOT(ISBLANK(AA669)))),#N/A,
IF(ISBLANK(X669),"",
IF(AND(NOT(ISERROR(VLOOKUP(X669,MonsterTable!$A:$B,MATCH(MonsterTable!$B$1,MonsterTable!$A$1:$B$1,0),0))),OR(ISBLANK(Z669),ISBLANK(AA669))),#N/A,
IFERROR(VLOOKUP(X669,MonsterTable!$A:$B,MATCH(MonsterTable!$B$1,MonsterTable!$A$1:$B$1,0),0),
IF(OR(NOT(ISBLANK(Z669)),ISBLANK(AA669)),#N/A,
IF(X669="empty","empty",
VLOOKUP(X669,MonsterGroupTable!$A:$A,1,0)))))))</f>
        <v>g107</v>
      </c>
      <c r="AA669">
        <v>5</v>
      </c>
      <c r="AF669" s="2" t="str">
        <f>IF(AND(ISBLANK(AE669),OR(NOT(ISBLANK(AG669)),NOT(ISBLANK(AH669)))),#N/A,
IF(ISBLANK(AE669),"",
IF(AND(NOT(ISERROR(VLOOKUP(AE669,MonsterTable!$A:$B,MATCH(MonsterTable!$B$1,MonsterTable!$A$1:$B$1,0),0))),OR(ISBLANK(AG669),ISBLANK(AH669))),#N/A,
IFERROR(VLOOKUP(AE669,MonsterTable!$A:$B,MATCH(MonsterTable!$B$1,MonsterTable!$A$1:$B$1,0),0),
IF(OR(NOT(ISBLANK(AG669)),ISBLANK(AH669)),#N/A,
IF(AE669="empty","empty",
VLOOKUP(AE669,MonsterGroupTable!$A:$A,1,0)))))))</f>
        <v/>
      </c>
      <c r="AM669" s="2" t="str">
        <f>IF(AND(ISBLANK(AL669),OR(NOT(ISBLANK(AN669)),NOT(ISBLANK(AO669)))),#N/A,
IF(ISBLANK(AL669),"",
IF(AND(NOT(ISERROR(VLOOKUP(AL669,MonsterTable!$A:$B,MATCH(MonsterTable!$B$1,MonsterTable!$A$1:$B$1,0),0))),OR(ISBLANK(AN669),ISBLANK(AO669))),#N/A,
IFERROR(VLOOKUP(AL669,MonsterTable!$A:$B,MATCH(MonsterTable!$B$1,MonsterTable!$A$1:$B$1,0),0),
IF(OR(NOT(ISBLANK(AN669)),ISBLANK(AO669)),#N/A,
IF(AL669="empty","empty",
VLOOKUP(AL669,MonsterGroupTable!$A:$A,1,0)))))))</f>
        <v/>
      </c>
      <c r="AT669" s="2" t="str">
        <f>IF(AND(ISBLANK(AS669),OR(NOT(ISBLANK(AU669)),NOT(ISBLANK(AV669)))),#N/A,
IF(ISBLANK(AS669),"",
IF(AND(NOT(ISERROR(VLOOKUP(AS669,MonsterTable!$A:$B,MATCH(MonsterTable!$B$1,MonsterTable!$A$1:$B$1,0),0))),OR(ISBLANK(AU669),ISBLANK(AV669))),#N/A,
IFERROR(VLOOKUP(AS669,MonsterTable!$A:$B,MATCH(MonsterTable!$B$1,MonsterTable!$A$1:$B$1,0),0),
IF(OR(NOT(ISBLANK(AU669)),ISBLANK(AV669)),#N/A,
IF(AS669="empty","empty",
VLOOKUP(AS669,MonsterGroupTable!$A:$A,1,0)))))))</f>
        <v/>
      </c>
      <c r="BA669" s="2" t="str">
        <f>IF(AND(ISBLANK(AZ669),OR(NOT(ISBLANK(BB669)),NOT(ISBLANK(BC669)))),#N/A,
IF(ISBLANK(AZ669),"",
IF(AND(NOT(ISERROR(VLOOKUP(AZ669,MonsterTable!$A:$B,MATCH(MonsterTable!$B$1,MonsterTable!$A$1:$B$1,0),0))),OR(ISBLANK(BB669),ISBLANK(BC669))),#N/A,
IFERROR(VLOOKUP(AZ669,MonsterTable!$A:$B,MATCH(MonsterTable!$B$1,MonsterTable!$A$1:$B$1,0),0),
IF(OR(NOT(ISBLANK(BB669)),ISBLANK(BC669)),#N/A,
IF(AZ669="empty","empty",
VLOOKUP(AZ669,MonsterGroupTable!$A:$A,1,0)))))))</f>
        <v/>
      </c>
      <c r="BH669" s="2" t="str">
        <f>IF(AND(ISBLANK(BG669),OR(NOT(ISBLANK(BI669)),NOT(ISBLANK(BJ669)))),#N/A,
IF(ISBLANK(BG669),"",
IF(AND(NOT(ISERROR(VLOOKUP(BG669,MonsterTable!$A:$B,MATCH(MonsterTable!$B$1,MonsterTable!$A$1:$B$1,0),0))),OR(ISBLANK(BI669),ISBLANK(BJ669))),#N/A,
IFERROR(VLOOKUP(BG669,MonsterTable!$A:$B,MATCH(MonsterTable!$B$1,MonsterTable!$A$1:$B$1,0),0),
IF(OR(NOT(ISBLANK(BI669)),ISBLANK(BJ669)),#N/A,
IF(BG669="empty","empty",
VLOOKUP(BG669,MonsterGroupTable!$A:$A,1,0)))))))</f>
        <v/>
      </c>
      <c r="BO669" s="2" t="str">
        <f>IF(AND(ISBLANK(BN669),OR(NOT(ISBLANK(BP669)),NOT(ISBLANK(BQ669)))),#N/A,
IF(ISBLANK(BN669),"",
IF(AND(NOT(ISERROR(VLOOKUP(BN669,MonsterTable!$A:$B,MATCH(MonsterTable!$B$1,MonsterTable!$A$1:$B$1,0),0))),OR(ISBLANK(BP669),ISBLANK(BQ669))),#N/A,
IFERROR(VLOOKUP(BN669,MonsterTable!$A:$B,MATCH(MonsterTable!$B$1,MonsterTable!$A$1:$B$1,0),0),
IF(OR(NOT(ISBLANK(BP669)),ISBLANK(BQ669)),#N/A,
IF(BN669="empty","empty",
VLOOKUP(BN669,MonsterGroupTable!$A:$A,1,0)))))))</f>
        <v/>
      </c>
      <c r="BV669" s="2" t="str">
        <f>IF(AND(ISBLANK(BU669),OR(NOT(ISBLANK(BW669)),NOT(ISBLANK(BX669)))),#N/A,
IF(ISBLANK(BU669),"",
IF(AND(NOT(ISERROR(VLOOKUP(BU669,MonsterTable!$A:$B,MATCH(MonsterTable!$B$1,MonsterTable!$A$1:$B$1,0),0))),OR(ISBLANK(BW669),ISBLANK(BX669))),#N/A,
IFERROR(VLOOKUP(BU669,MonsterTable!$A:$B,MATCH(MonsterTable!$B$1,MonsterTable!$A$1:$B$1,0),0),
IF(OR(NOT(ISBLANK(BW669)),ISBLANK(BX669)),#N/A,
IF(BU669="empty","empty",
VLOOKUP(BU669,MonsterGroupTable!$A:$A,1,0)))))))</f>
        <v/>
      </c>
      <c r="CC669" s="2" t="str">
        <f>IF(AND(ISBLANK(CB669),OR(NOT(ISBLANK(CD669)),NOT(ISBLANK(CE669)))),#N/A,
IF(ISBLANK(CB669),"",
IF(AND(NOT(ISERROR(VLOOKUP(CB669,MonsterTable!$A:$B,MATCH(MonsterTable!$B$1,MonsterTable!$A$1:$B$1,0),0))),OR(ISBLANK(CD669),ISBLANK(CE669))),#N/A,
IFERROR(VLOOKUP(CB669,MonsterTable!$A:$B,MATCH(MonsterTable!$B$1,MonsterTable!$A$1:$B$1,0),0),
IF(OR(NOT(ISBLANK(CD669)),ISBLANK(CE669)),#N/A,
IF(CB669="empty","empty",
VLOOKUP(CB669,MonsterGroupTable!$A:$A,1,0)))))))</f>
        <v/>
      </c>
      <c r="CJ669" s="2" t="str">
        <f>IF(AND(ISBLANK(CI669),OR(NOT(ISBLANK(CK669)),NOT(ISBLANK(CL669)))),#N/A,
IF(ISBLANK(CI669),"",
IF(AND(NOT(ISERROR(VLOOKUP(CI669,MonsterTable!$A:$B,MATCH(MonsterTable!$B$1,MonsterTable!$A$1:$B$1,0),0))),OR(ISBLANK(CK669),ISBLANK(CL669))),#N/A,
IFERROR(VLOOKUP(CI669,MonsterTable!$A:$B,MATCH(MonsterTable!$B$1,MonsterTable!$A$1:$B$1,0),0),
IF(OR(NOT(ISBLANK(CK669)),ISBLANK(CL669)),#N/A,
IF(CI669="empty","empty",
VLOOKUP(CI669,MonsterGroupTable!$A:$A,1,0)))))))</f>
        <v/>
      </c>
    </row>
    <row r="670" spans="1:88">
      <c r="A670">
        <v>10669</v>
      </c>
      <c r="B670">
        <f t="shared" si="20"/>
        <v>1.1000000000000001</v>
      </c>
      <c r="C670">
        <f t="shared" si="20"/>
        <v>1.1000000000000001</v>
      </c>
      <c r="F670">
        <v>2700</v>
      </c>
      <c r="G670">
        <v>111421</v>
      </c>
      <c r="H670">
        <v>0</v>
      </c>
      <c r="I670">
        <v>0</v>
      </c>
      <c r="J670">
        <v>0</v>
      </c>
      <c r="K670" t="s">
        <v>28</v>
      </c>
      <c r="L670" t="s">
        <v>253</v>
      </c>
      <c r="M670" t="s">
        <v>79</v>
      </c>
      <c r="N670" t="s">
        <v>80</v>
      </c>
      <c r="O670">
        <v>0</v>
      </c>
      <c r="P670">
        <v>-4.75</v>
      </c>
      <c r="Q670">
        <v>-3.5</v>
      </c>
      <c r="R670">
        <v>4.75</v>
      </c>
      <c r="S670">
        <v>3</v>
      </c>
      <c r="T670">
        <v>-13.5</v>
      </c>
      <c r="U670">
        <v>2.5499999999999998</v>
      </c>
      <c r="V670">
        <v>-6.75</v>
      </c>
      <c r="W670" t="str">
        <f t="shared" si="21"/>
        <v>g107,5</v>
      </c>
      <c r="X670" s="1" t="s">
        <v>285</v>
      </c>
      <c r="Y670" s="2" t="str">
        <f>IF(AND(ISBLANK(X670),OR(NOT(ISBLANK(Z670)),NOT(ISBLANK(AA670)))),#N/A,
IF(ISBLANK(X670),"",
IF(AND(NOT(ISERROR(VLOOKUP(X670,MonsterTable!$A:$B,MATCH(MonsterTable!$B$1,MonsterTable!$A$1:$B$1,0),0))),OR(ISBLANK(Z670),ISBLANK(AA670))),#N/A,
IFERROR(VLOOKUP(X670,MonsterTable!$A:$B,MATCH(MonsterTable!$B$1,MonsterTable!$A$1:$B$1,0),0),
IF(OR(NOT(ISBLANK(Z670)),ISBLANK(AA670)),#N/A,
IF(X670="empty","empty",
VLOOKUP(X670,MonsterGroupTable!$A:$A,1,0)))))))</f>
        <v>g107</v>
      </c>
      <c r="AA670">
        <v>5</v>
      </c>
      <c r="AF670" s="2" t="str">
        <f>IF(AND(ISBLANK(AE670),OR(NOT(ISBLANK(AG670)),NOT(ISBLANK(AH670)))),#N/A,
IF(ISBLANK(AE670),"",
IF(AND(NOT(ISERROR(VLOOKUP(AE670,MonsterTable!$A:$B,MATCH(MonsterTable!$B$1,MonsterTable!$A$1:$B$1,0),0))),OR(ISBLANK(AG670),ISBLANK(AH670))),#N/A,
IFERROR(VLOOKUP(AE670,MonsterTable!$A:$B,MATCH(MonsterTable!$B$1,MonsterTable!$A$1:$B$1,0),0),
IF(OR(NOT(ISBLANK(AG670)),ISBLANK(AH670)),#N/A,
IF(AE670="empty","empty",
VLOOKUP(AE670,MonsterGroupTable!$A:$A,1,0)))))))</f>
        <v/>
      </c>
      <c r="AM670" s="2" t="str">
        <f>IF(AND(ISBLANK(AL670),OR(NOT(ISBLANK(AN670)),NOT(ISBLANK(AO670)))),#N/A,
IF(ISBLANK(AL670),"",
IF(AND(NOT(ISERROR(VLOOKUP(AL670,MonsterTable!$A:$B,MATCH(MonsterTable!$B$1,MonsterTable!$A$1:$B$1,0),0))),OR(ISBLANK(AN670),ISBLANK(AO670))),#N/A,
IFERROR(VLOOKUP(AL670,MonsterTable!$A:$B,MATCH(MonsterTable!$B$1,MonsterTable!$A$1:$B$1,0),0),
IF(OR(NOT(ISBLANK(AN670)),ISBLANK(AO670)),#N/A,
IF(AL670="empty","empty",
VLOOKUP(AL670,MonsterGroupTable!$A:$A,1,0)))))))</f>
        <v/>
      </c>
      <c r="AT670" s="2" t="str">
        <f>IF(AND(ISBLANK(AS670),OR(NOT(ISBLANK(AU670)),NOT(ISBLANK(AV670)))),#N/A,
IF(ISBLANK(AS670),"",
IF(AND(NOT(ISERROR(VLOOKUP(AS670,MonsterTable!$A:$B,MATCH(MonsterTable!$B$1,MonsterTable!$A$1:$B$1,0),0))),OR(ISBLANK(AU670),ISBLANK(AV670))),#N/A,
IFERROR(VLOOKUP(AS670,MonsterTable!$A:$B,MATCH(MonsterTable!$B$1,MonsterTable!$A$1:$B$1,0),0),
IF(OR(NOT(ISBLANK(AU670)),ISBLANK(AV670)),#N/A,
IF(AS670="empty","empty",
VLOOKUP(AS670,MonsterGroupTable!$A:$A,1,0)))))))</f>
        <v/>
      </c>
      <c r="BA670" s="2" t="str">
        <f>IF(AND(ISBLANK(AZ670),OR(NOT(ISBLANK(BB670)),NOT(ISBLANK(BC670)))),#N/A,
IF(ISBLANK(AZ670),"",
IF(AND(NOT(ISERROR(VLOOKUP(AZ670,MonsterTable!$A:$B,MATCH(MonsterTable!$B$1,MonsterTable!$A$1:$B$1,0),0))),OR(ISBLANK(BB670),ISBLANK(BC670))),#N/A,
IFERROR(VLOOKUP(AZ670,MonsterTable!$A:$B,MATCH(MonsterTable!$B$1,MonsterTable!$A$1:$B$1,0),0),
IF(OR(NOT(ISBLANK(BB670)),ISBLANK(BC670)),#N/A,
IF(AZ670="empty","empty",
VLOOKUP(AZ670,MonsterGroupTable!$A:$A,1,0)))))))</f>
        <v/>
      </c>
      <c r="BH670" s="2" t="str">
        <f>IF(AND(ISBLANK(BG670),OR(NOT(ISBLANK(BI670)),NOT(ISBLANK(BJ670)))),#N/A,
IF(ISBLANK(BG670),"",
IF(AND(NOT(ISERROR(VLOOKUP(BG670,MonsterTable!$A:$B,MATCH(MonsterTable!$B$1,MonsterTable!$A$1:$B$1,0),0))),OR(ISBLANK(BI670),ISBLANK(BJ670))),#N/A,
IFERROR(VLOOKUP(BG670,MonsterTable!$A:$B,MATCH(MonsterTable!$B$1,MonsterTable!$A$1:$B$1,0),0),
IF(OR(NOT(ISBLANK(BI670)),ISBLANK(BJ670)),#N/A,
IF(BG670="empty","empty",
VLOOKUP(BG670,MonsterGroupTable!$A:$A,1,0)))))))</f>
        <v/>
      </c>
      <c r="BO670" s="2" t="str">
        <f>IF(AND(ISBLANK(BN670),OR(NOT(ISBLANK(BP670)),NOT(ISBLANK(BQ670)))),#N/A,
IF(ISBLANK(BN670),"",
IF(AND(NOT(ISERROR(VLOOKUP(BN670,MonsterTable!$A:$B,MATCH(MonsterTable!$B$1,MonsterTable!$A$1:$B$1,0),0))),OR(ISBLANK(BP670),ISBLANK(BQ670))),#N/A,
IFERROR(VLOOKUP(BN670,MonsterTable!$A:$B,MATCH(MonsterTable!$B$1,MonsterTable!$A$1:$B$1,0),0),
IF(OR(NOT(ISBLANK(BP670)),ISBLANK(BQ670)),#N/A,
IF(BN670="empty","empty",
VLOOKUP(BN670,MonsterGroupTable!$A:$A,1,0)))))))</f>
        <v/>
      </c>
      <c r="BV670" s="2" t="str">
        <f>IF(AND(ISBLANK(BU670),OR(NOT(ISBLANK(BW670)),NOT(ISBLANK(BX670)))),#N/A,
IF(ISBLANK(BU670),"",
IF(AND(NOT(ISERROR(VLOOKUP(BU670,MonsterTable!$A:$B,MATCH(MonsterTable!$B$1,MonsterTable!$A$1:$B$1,0),0))),OR(ISBLANK(BW670),ISBLANK(BX670))),#N/A,
IFERROR(VLOOKUP(BU670,MonsterTable!$A:$B,MATCH(MonsterTable!$B$1,MonsterTable!$A$1:$B$1,0),0),
IF(OR(NOT(ISBLANK(BW670)),ISBLANK(BX670)),#N/A,
IF(BU670="empty","empty",
VLOOKUP(BU670,MonsterGroupTable!$A:$A,1,0)))))))</f>
        <v/>
      </c>
      <c r="CC670" s="2" t="str">
        <f>IF(AND(ISBLANK(CB670),OR(NOT(ISBLANK(CD670)),NOT(ISBLANK(CE670)))),#N/A,
IF(ISBLANK(CB670),"",
IF(AND(NOT(ISERROR(VLOOKUP(CB670,MonsterTable!$A:$B,MATCH(MonsterTable!$B$1,MonsterTable!$A$1:$B$1,0),0))),OR(ISBLANK(CD670),ISBLANK(CE670))),#N/A,
IFERROR(VLOOKUP(CB670,MonsterTable!$A:$B,MATCH(MonsterTable!$B$1,MonsterTable!$A$1:$B$1,0),0),
IF(OR(NOT(ISBLANK(CD670)),ISBLANK(CE670)),#N/A,
IF(CB670="empty","empty",
VLOOKUP(CB670,MonsterGroupTable!$A:$A,1,0)))))))</f>
        <v/>
      </c>
      <c r="CJ670" s="2" t="str">
        <f>IF(AND(ISBLANK(CI670),OR(NOT(ISBLANK(CK670)),NOT(ISBLANK(CL670)))),#N/A,
IF(ISBLANK(CI670),"",
IF(AND(NOT(ISERROR(VLOOKUP(CI670,MonsterTable!$A:$B,MATCH(MonsterTable!$B$1,MonsterTable!$A$1:$B$1,0),0))),OR(ISBLANK(CK670),ISBLANK(CL670))),#N/A,
IFERROR(VLOOKUP(CI670,MonsterTable!$A:$B,MATCH(MonsterTable!$B$1,MonsterTable!$A$1:$B$1,0),0),
IF(OR(NOT(ISBLANK(CK670)),ISBLANK(CL670)),#N/A,
IF(CI670="empty","empty",
VLOOKUP(CI670,MonsterGroupTable!$A:$A,1,0)))))))</f>
        <v/>
      </c>
    </row>
    <row r="671" spans="1:88">
      <c r="A671">
        <v>10670</v>
      </c>
      <c r="B671">
        <f t="shared" si="20"/>
        <v>1.2</v>
      </c>
      <c r="C671">
        <f t="shared" si="20"/>
        <v>1.1000000000000001</v>
      </c>
      <c r="F671">
        <v>2700</v>
      </c>
      <c r="G671">
        <v>111826</v>
      </c>
      <c r="H671">
        <v>0</v>
      </c>
      <c r="I671">
        <v>0</v>
      </c>
      <c r="J671">
        <v>0</v>
      </c>
      <c r="K671" t="s">
        <v>28</v>
      </c>
      <c r="L671" t="s">
        <v>253</v>
      </c>
      <c r="M671" t="s">
        <v>79</v>
      </c>
      <c r="N671" t="s">
        <v>80</v>
      </c>
      <c r="O671">
        <v>0</v>
      </c>
      <c r="P671">
        <v>-4.75</v>
      </c>
      <c r="Q671">
        <v>-3.5</v>
      </c>
      <c r="R671">
        <v>4.75</v>
      </c>
      <c r="S671">
        <v>3</v>
      </c>
      <c r="T671">
        <v>-13.5</v>
      </c>
      <c r="U671">
        <v>2.5499999999999998</v>
      </c>
      <c r="V671">
        <v>-6.75</v>
      </c>
      <c r="W671" t="str">
        <f t="shared" si="21"/>
        <v>g107,5</v>
      </c>
      <c r="X671" s="1" t="s">
        <v>285</v>
      </c>
      <c r="Y671" s="2" t="str">
        <f>IF(AND(ISBLANK(X671),OR(NOT(ISBLANK(Z671)),NOT(ISBLANK(AA671)))),#N/A,
IF(ISBLANK(X671),"",
IF(AND(NOT(ISERROR(VLOOKUP(X671,MonsterTable!$A:$B,MATCH(MonsterTable!$B$1,MonsterTable!$A$1:$B$1,0),0))),OR(ISBLANK(Z671),ISBLANK(AA671))),#N/A,
IFERROR(VLOOKUP(X671,MonsterTable!$A:$B,MATCH(MonsterTable!$B$1,MonsterTable!$A$1:$B$1,0),0),
IF(OR(NOT(ISBLANK(Z671)),ISBLANK(AA671)),#N/A,
IF(X671="empty","empty",
VLOOKUP(X671,MonsterGroupTable!$A:$A,1,0)))))))</f>
        <v>g107</v>
      </c>
      <c r="AA671">
        <v>5</v>
      </c>
      <c r="AF671" s="2" t="str">
        <f>IF(AND(ISBLANK(AE671),OR(NOT(ISBLANK(AG671)),NOT(ISBLANK(AH671)))),#N/A,
IF(ISBLANK(AE671),"",
IF(AND(NOT(ISERROR(VLOOKUP(AE671,MonsterTable!$A:$B,MATCH(MonsterTable!$B$1,MonsterTable!$A$1:$B$1,0),0))),OR(ISBLANK(AG671),ISBLANK(AH671))),#N/A,
IFERROR(VLOOKUP(AE671,MonsterTable!$A:$B,MATCH(MonsterTable!$B$1,MonsterTable!$A$1:$B$1,0),0),
IF(OR(NOT(ISBLANK(AG671)),ISBLANK(AH671)),#N/A,
IF(AE671="empty","empty",
VLOOKUP(AE671,MonsterGroupTable!$A:$A,1,0)))))))</f>
        <v/>
      </c>
      <c r="AM671" s="2" t="str">
        <f>IF(AND(ISBLANK(AL671),OR(NOT(ISBLANK(AN671)),NOT(ISBLANK(AO671)))),#N/A,
IF(ISBLANK(AL671),"",
IF(AND(NOT(ISERROR(VLOOKUP(AL671,MonsterTable!$A:$B,MATCH(MonsterTable!$B$1,MonsterTable!$A$1:$B$1,0),0))),OR(ISBLANK(AN671),ISBLANK(AO671))),#N/A,
IFERROR(VLOOKUP(AL671,MonsterTable!$A:$B,MATCH(MonsterTable!$B$1,MonsterTable!$A$1:$B$1,0),0),
IF(OR(NOT(ISBLANK(AN671)),ISBLANK(AO671)),#N/A,
IF(AL671="empty","empty",
VLOOKUP(AL671,MonsterGroupTable!$A:$A,1,0)))))))</f>
        <v/>
      </c>
      <c r="AT671" s="2" t="str">
        <f>IF(AND(ISBLANK(AS671),OR(NOT(ISBLANK(AU671)),NOT(ISBLANK(AV671)))),#N/A,
IF(ISBLANK(AS671),"",
IF(AND(NOT(ISERROR(VLOOKUP(AS671,MonsterTable!$A:$B,MATCH(MonsterTable!$B$1,MonsterTable!$A$1:$B$1,0),0))),OR(ISBLANK(AU671),ISBLANK(AV671))),#N/A,
IFERROR(VLOOKUP(AS671,MonsterTable!$A:$B,MATCH(MonsterTable!$B$1,MonsterTable!$A$1:$B$1,0),0),
IF(OR(NOT(ISBLANK(AU671)),ISBLANK(AV671)),#N/A,
IF(AS671="empty","empty",
VLOOKUP(AS671,MonsterGroupTable!$A:$A,1,0)))))))</f>
        <v/>
      </c>
      <c r="BA671" s="2" t="str">
        <f>IF(AND(ISBLANK(AZ671),OR(NOT(ISBLANK(BB671)),NOT(ISBLANK(BC671)))),#N/A,
IF(ISBLANK(AZ671),"",
IF(AND(NOT(ISERROR(VLOOKUP(AZ671,MonsterTable!$A:$B,MATCH(MonsterTable!$B$1,MonsterTable!$A$1:$B$1,0),0))),OR(ISBLANK(BB671),ISBLANK(BC671))),#N/A,
IFERROR(VLOOKUP(AZ671,MonsterTable!$A:$B,MATCH(MonsterTable!$B$1,MonsterTable!$A$1:$B$1,0),0),
IF(OR(NOT(ISBLANK(BB671)),ISBLANK(BC671)),#N/A,
IF(AZ671="empty","empty",
VLOOKUP(AZ671,MonsterGroupTable!$A:$A,1,0)))))))</f>
        <v/>
      </c>
      <c r="BH671" s="2" t="str">
        <f>IF(AND(ISBLANK(BG671),OR(NOT(ISBLANK(BI671)),NOT(ISBLANK(BJ671)))),#N/A,
IF(ISBLANK(BG671),"",
IF(AND(NOT(ISERROR(VLOOKUP(BG671,MonsterTable!$A:$B,MATCH(MonsterTable!$B$1,MonsterTable!$A$1:$B$1,0),0))),OR(ISBLANK(BI671),ISBLANK(BJ671))),#N/A,
IFERROR(VLOOKUP(BG671,MonsterTable!$A:$B,MATCH(MonsterTable!$B$1,MonsterTable!$A$1:$B$1,0),0),
IF(OR(NOT(ISBLANK(BI671)),ISBLANK(BJ671)),#N/A,
IF(BG671="empty","empty",
VLOOKUP(BG671,MonsterGroupTable!$A:$A,1,0)))))))</f>
        <v/>
      </c>
      <c r="BO671" s="2" t="str">
        <f>IF(AND(ISBLANK(BN671),OR(NOT(ISBLANK(BP671)),NOT(ISBLANK(BQ671)))),#N/A,
IF(ISBLANK(BN671),"",
IF(AND(NOT(ISERROR(VLOOKUP(BN671,MonsterTable!$A:$B,MATCH(MonsterTable!$B$1,MonsterTable!$A$1:$B$1,0),0))),OR(ISBLANK(BP671),ISBLANK(BQ671))),#N/A,
IFERROR(VLOOKUP(BN671,MonsterTable!$A:$B,MATCH(MonsterTable!$B$1,MonsterTable!$A$1:$B$1,0),0),
IF(OR(NOT(ISBLANK(BP671)),ISBLANK(BQ671)),#N/A,
IF(BN671="empty","empty",
VLOOKUP(BN671,MonsterGroupTable!$A:$A,1,0)))))))</f>
        <v/>
      </c>
      <c r="BV671" s="2" t="str">
        <f>IF(AND(ISBLANK(BU671),OR(NOT(ISBLANK(BW671)),NOT(ISBLANK(BX671)))),#N/A,
IF(ISBLANK(BU671),"",
IF(AND(NOT(ISERROR(VLOOKUP(BU671,MonsterTable!$A:$B,MATCH(MonsterTable!$B$1,MonsterTable!$A$1:$B$1,0),0))),OR(ISBLANK(BW671),ISBLANK(BX671))),#N/A,
IFERROR(VLOOKUP(BU671,MonsterTable!$A:$B,MATCH(MonsterTable!$B$1,MonsterTable!$A$1:$B$1,0),0),
IF(OR(NOT(ISBLANK(BW671)),ISBLANK(BX671)),#N/A,
IF(BU671="empty","empty",
VLOOKUP(BU671,MonsterGroupTable!$A:$A,1,0)))))))</f>
        <v/>
      </c>
      <c r="CC671" s="2" t="str">
        <f>IF(AND(ISBLANK(CB671),OR(NOT(ISBLANK(CD671)),NOT(ISBLANK(CE671)))),#N/A,
IF(ISBLANK(CB671),"",
IF(AND(NOT(ISERROR(VLOOKUP(CB671,MonsterTable!$A:$B,MATCH(MonsterTable!$B$1,MonsterTable!$A$1:$B$1,0),0))),OR(ISBLANK(CD671),ISBLANK(CE671))),#N/A,
IFERROR(VLOOKUP(CB671,MonsterTable!$A:$B,MATCH(MonsterTable!$B$1,MonsterTable!$A$1:$B$1,0),0),
IF(OR(NOT(ISBLANK(CD671)),ISBLANK(CE671)),#N/A,
IF(CB671="empty","empty",
VLOOKUP(CB671,MonsterGroupTable!$A:$A,1,0)))))))</f>
        <v/>
      </c>
      <c r="CJ671" s="2" t="str">
        <f>IF(AND(ISBLANK(CI671),OR(NOT(ISBLANK(CK671)),NOT(ISBLANK(CL671)))),#N/A,
IF(ISBLANK(CI671),"",
IF(AND(NOT(ISERROR(VLOOKUP(CI671,MonsterTable!$A:$B,MATCH(MonsterTable!$B$1,MonsterTable!$A$1:$B$1,0),0))),OR(ISBLANK(CK671),ISBLANK(CL671))),#N/A,
IFERROR(VLOOKUP(CI671,MonsterTable!$A:$B,MATCH(MonsterTable!$B$1,MonsterTable!$A$1:$B$1,0),0),
IF(OR(NOT(ISBLANK(CK671)),ISBLANK(CL671)),#N/A,
IF(CI671="empty","empty",
VLOOKUP(CI671,MonsterGroupTable!$A:$A,1,0)))))))</f>
        <v/>
      </c>
    </row>
    <row r="672" spans="1:88">
      <c r="A672">
        <v>10671</v>
      </c>
      <c r="B672">
        <f t="shared" si="20"/>
        <v>1.1000000000000001</v>
      </c>
      <c r="C672">
        <f t="shared" si="20"/>
        <v>1.1000000000000001</v>
      </c>
      <c r="F672">
        <v>2700</v>
      </c>
      <c r="G672">
        <v>112231</v>
      </c>
      <c r="H672">
        <v>0</v>
      </c>
      <c r="I672">
        <v>0</v>
      </c>
      <c r="J672">
        <v>0</v>
      </c>
      <c r="K672" t="s">
        <v>28</v>
      </c>
      <c r="L672" t="s">
        <v>254</v>
      </c>
      <c r="M672" t="s">
        <v>79</v>
      </c>
      <c r="N672" t="s">
        <v>80</v>
      </c>
      <c r="O672">
        <v>0</v>
      </c>
      <c r="P672">
        <v>-4.75</v>
      </c>
      <c r="Q672">
        <v>-3.5</v>
      </c>
      <c r="R672">
        <v>4.75</v>
      </c>
      <c r="S672">
        <v>3</v>
      </c>
      <c r="T672">
        <v>-13.5</v>
      </c>
      <c r="U672">
        <v>2.5499999999999998</v>
      </c>
      <c r="V672">
        <v>-6.75</v>
      </c>
      <c r="W672" t="str">
        <f t="shared" si="21"/>
        <v>g108,5</v>
      </c>
      <c r="X672" s="1" t="s">
        <v>286</v>
      </c>
      <c r="Y672" s="2" t="str">
        <f>IF(AND(ISBLANK(X672),OR(NOT(ISBLANK(Z672)),NOT(ISBLANK(AA672)))),#N/A,
IF(ISBLANK(X672),"",
IF(AND(NOT(ISERROR(VLOOKUP(X672,MonsterTable!$A:$B,MATCH(MonsterTable!$B$1,MonsterTable!$A$1:$B$1,0),0))),OR(ISBLANK(Z672),ISBLANK(AA672))),#N/A,
IFERROR(VLOOKUP(X672,MonsterTable!$A:$B,MATCH(MonsterTable!$B$1,MonsterTable!$A$1:$B$1,0),0),
IF(OR(NOT(ISBLANK(Z672)),ISBLANK(AA672)),#N/A,
IF(X672="empty","empty",
VLOOKUP(X672,MonsterGroupTable!$A:$A,1,0)))))))</f>
        <v>g108</v>
      </c>
      <c r="AA672">
        <v>5</v>
      </c>
      <c r="AF672" s="2" t="str">
        <f>IF(AND(ISBLANK(AE672),OR(NOT(ISBLANK(AG672)),NOT(ISBLANK(AH672)))),#N/A,
IF(ISBLANK(AE672),"",
IF(AND(NOT(ISERROR(VLOOKUP(AE672,MonsterTable!$A:$B,MATCH(MonsterTable!$B$1,MonsterTable!$A$1:$B$1,0),0))),OR(ISBLANK(AG672),ISBLANK(AH672))),#N/A,
IFERROR(VLOOKUP(AE672,MonsterTable!$A:$B,MATCH(MonsterTable!$B$1,MonsterTable!$A$1:$B$1,0),0),
IF(OR(NOT(ISBLANK(AG672)),ISBLANK(AH672)),#N/A,
IF(AE672="empty","empty",
VLOOKUP(AE672,MonsterGroupTable!$A:$A,1,0)))))))</f>
        <v/>
      </c>
      <c r="AM672" s="2" t="str">
        <f>IF(AND(ISBLANK(AL672),OR(NOT(ISBLANK(AN672)),NOT(ISBLANK(AO672)))),#N/A,
IF(ISBLANK(AL672),"",
IF(AND(NOT(ISERROR(VLOOKUP(AL672,MonsterTable!$A:$B,MATCH(MonsterTable!$B$1,MonsterTable!$A$1:$B$1,0),0))),OR(ISBLANK(AN672),ISBLANK(AO672))),#N/A,
IFERROR(VLOOKUP(AL672,MonsterTable!$A:$B,MATCH(MonsterTable!$B$1,MonsterTable!$A$1:$B$1,0),0),
IF(OR(NOT(ISBLANK(AN672)),ISBLANK(AO672)),#N/A,
IF(AL672="empty","empty",
VLOOKUP(AL672,MonsterGroupTable!$A:$A,1,0)))))))</f>
        <v/>
      </c>
      <c r="AT672" s="2" t="str">
        <f>IF(AND(ISBLANK(AS672),OR(NOT(ISBLANK(AU672)),NOT(ISBLANK(AV672)))),#N/A,
IF(ISBLANK(AS672),"",
IF(AND(NOT(ISERROR(VLOOKUP(AS672,MonsterTable!$A:$B,MATCH(MonsterTable!$B$1,MonsterTable!$A$1:$B$1,0),0))),OR(ISBLANK(AU672),ISBLANK(AV672))),#N/A,
IFERROR(VLOOKUP(AS672,MonsterTable!$A:$B,MATCH(MonsterTable!$B$1,MonsterTable!$A$1:$B$1,0),0),
IF(OR(NOT(ISBLANK(AU672)),ISBLANK(AV672)),#N/A,
IF(AS672="empty","empty",
VLOOKUP(AS672,MonsterGroupTable!$A:$A,1,0)))))))</f>
        <v/>
      </c>
      <c r="BA672" s="2" t="str">
        <f>IF(AND(ISBLANK(AZ672),OR(NOT(ISBLANK(BB672)),NOT(ISBLANK(BC672)))),#N/A,
IF(ISBLANK(AZ672),"",
IF(AND(NOT(ISERROR(VLOOKUP(AZ672,MonsterTable!$A:$B,MATCH(MonsterTable!$B$1,MonsterTable!$A$1:$B$1,0),0))),OR(ISBLANK(BB672),ISBLANK(BC672))),#N/A,
IFERROR(VLOOKUP(AZ672,MonsterTable!$A:$B,MATCH(MonsterTable!$B$1,MonsterTable!$A$1:$B$1,0),0),
IF(OR(NOT(ISBLANK(BB672)),ISBLANK(BC672)),#N/A,
IF(AZ672="empty","empty",
VLOOKUP(AZ672,MonsterGroupTable!$A:$A,1,0)))))))</f>
        <v/>
      </c>
      <c r="BH672" s="2" t="str">
        <f>IF(AND(ISBLANK(BG672),OR(NOT(ISBLANK(BI672)),NOT(ISBLANK(BJ672)))),#N/A,
IF(ISBLANK(BG672),"",
IF(AND(NOT(ISERROR(VLOOKUP(BG672,MonsterTable!$A:$B,MATCH(MonsterTable!$B$1,MonsterTable!$A$1:$B$1,0),0))),OR(ISBLANK(BI672),ISBLANK(BJ672))),#N/A,
IFERROR(VLOOKUP(BG672,MonsterTable!$A:$B,MATCH(MonsterTable!$B$1,MonsterTable!$A$1:$B$1,0),0),
IF(OR(NOT(ISBLANK(BI672)),ISBLANK(BJ672)),#N/A,
IF(BG672="empty","empty",
VLOOKUP(BG672,MonsterGroupTable!$A:$A,1,0)))))))</f>
        <v/>
      </c>
      <c r="BO672" s="2" t="str">
        <f>IF(AND(ISBLANK(BN672),OR(NOT(ISBLANK(BP672)),NOT(ISBLANK(BQ672)))),#N/A,
IF(ISBLANK(BN672),"",
IF(AND(NOT(ISERROR(VLOOKUP(BN672,MonsterTable!$A:$B,MATCH(MonsterTable!$B$1,MonsterTable!$A$1:$B$1,0),0))),OR(ISBLANK(BP672),ISBLANK(BQ672))),#N/A,
IFERROR(VLOOKUP(BN672,MonsterTable!$A:$B,MATCH(MonsterTable!$B$1,MonsterTable!$A$1:$B$1,0),0),
IF(OR(NOT(ISBLANK(BP672)),ISBLANK(BQ672)),#N/A,
IF(BN672="empty","empty",
VLOOKUP(BN672,MonsterGroupTable!$A:$A,1,0)))))))</f>
        <v/>
      </c>
      <c r="BV672" s="2" t="str">
        <f>IF(AND(ISBLANK(BU672),OR(NOT(ISBLANK(BW672)),NOT(ISBLANK(BX672)))),#N/A,
IF(ISBLANK(BU672),"",
IF(AND(NOT(ISERROR(VLOOKUP(BU672,MonsterTable!$A:$B,MATCH(MonsterTable!$B$1,MonsterTable!$A$1:$B$1,0),0))),OR(ISBLANK(BW672),ISBLANK(BX672))),#N/A,
IFERROR(VLOOKUP(BU672,MonsterTable!$A:$B,MATCH(MonsterTable!$B$1,MonsterTable!$A$1:$B$1,0),0),
IF(OR(NOT(ISBLANK(BW672)),ISBLANK(BX672)),#N/A,
IF(BU672="empty","empty",
VLOOKUP(BU672,MonsterGroupTable!$A:$A,1,0)))))))</f>
        <v/>
      </c>
      <c r="CC672" s="2" t="str">
        <f>IF(AND(ISBLANK(CB672),OR(NOT(ISBLANK(CD672)),NOT(ISBLANK(CE672)))),#N/A,
IF(ISBLANK(CB672),"",
IF(AND(NOT(ISERROR(VLOOKUP(CB672,MonsterTable!$A:$B,MATCH(MonsterTable!$B$1,MonsterTable!$A$1:$B$1,0),0))),OR(ISBLANK(CD672),ISBLANK(CE672))),#N/A,
IFERROR(VLOOKUP(CB672,MonsterTable!$A:$B,MATCH(MonsterTable!$B$1,MonsterTable!$A$1:$B$1,0),0),
IF(OR(NOT(ISBLANK(CD672)),ISBLANK(CE672)),#N/A,
IF(CB672="empty","empty",
VLOOKUP(CB672,MonsterGroupTable!$A:$A,1,0)))))))</f>
        <v/>
      </c>
      <c r="CJ672" s="2" t="str">
        <f>IF(AND(ISBLANK(CI672),OR(NOT(ISBLANK(CK672)),NOT(ISBLANK(CL672)))),#N/A,
IF(ISBLANK(CI672),"",
IF(AND(NOT(ISERROR(VLOOKUP(CI672,MonsterTable!$A:$B,MATCH(MonsterTable!$B$1,MonsterTable!$A$1:$B$1,0),0))),OR(ISBLANK(CK672),ISBLANK(CL672))),#N/A,
IFERROR(VLOOKUP(CI672,MonsterTable!$A:$B,MATCH(MonsterTable!$B$1,MonsterTable!$A$1:$B$1,0),0),
IF(OR(NOT(ISBLANK(CK672)),ISBLANK(CL672)),#N/A,
IF(CI672="empty","empty",
VLOOKUP(CI672,MonsterGroupTable!$A:$A,1,0)))))))</f>
        <v/>
      </c>
    </row>
    <row r="673" spans="1:88">
      <c r="A673">
        <v>10672</v>
      </c>
      <c r="B673">
        <f t="shared" si="20"/>
        <v>1.1000000000000001</v>
      </c>
      <c r="C673">
        <f t="shared" si="20"/>
        <v>1.1000000000000001</v>
      </c>
      <c r="F673">
        <v>2700</v>
      </c>
      <c r="G673">
        <v>112636</v>
      </c>
      <c r="H673">
        <v>0</v>
      </c>
      <c r="I673">
        <v>0</v>
      </c>
      <c r="J673">
        <v>0</v>
      </c>
      <c r="K673" t="s">
        <v>28</v>
      </c>
      <c r="L673" t="s">
        <v>254</v>
      </c>
      <c r="M673" t="s">
        <v>79</v>
      </c>
      <c r="N673" t="s">
        <v>80</v>
      </c>
      <c r="O673">
        <v>0</v>
      </c>
      <c r="P673">
        <v>-4.75</v>
      </c>
      <c r="Q673">
        <v>-3.5</v>
      </c>
      <c r="R673">
        <v>4.75</v>
      </c>
      <c r="S673">
        <v>3</v>
      </c>
      <c r="T673">
        <v>-13.5</v>
      </c>
      <c r="U673">
        <v>2.5499999999999998</v>
      </c>
      <c r="V673">
        <v>-6.75</v>
      </c>
      <c r="W673" t="str">
        <f t="shared" si="21"/>
        <v>g108,5</v>
      </c>
      <c r="X673" s="1" t="s">
        <v>286</v>
      </c>
      <c r="Y673" s="2" t="str">
        <f>IF(AND(ISBLANK(X673),OR(NOT(ISBLANK(Z673)),NOT(ISBLANK(AA673)))),#N/A,
IF(ISBLANK(X673),"",
IF(AND(NOT(ISERROR(VLOOKUP(X673,MonsterTable!$A:$B,MATCH(MonsterTable!$B$1,MonsterTable!$A$1:$B$1,0),0))),OR(ISBLANK(Z673),ISBLANK(AA673))),#N/A,
IFERROR(VLOOKUP(X673,MonsterTable!$A:$B,MATCH(MonsterTable!$B$1,MonsterTable!$A$1:$B$1,0),0),
IF(OR(NOT(ISBLANK(Z673)),ISBLANK(AA673)),#N/A,
IF(X673="empty","empty",
VLOOKUP(X673,MonsterGroupTable!$A:$A,1,0)))))))</f>
        <v>g108</v>
      </c>
      <c r="AA673">
        <v>5</v>
      </c>
      <c r="AF673" s="2" t="str">
        <f>IF(AND(ISBLANK(AE673),OR(NOT(ISBLANK(AG673)),NOT(ISBLANK(AH673)))),#N/A,
IF(ISBLANK(AE673),"",
IF(AND(NOT(ISERROR(VLOOKUP(AE673,MonsterTable!$A:$B,MATCH(MonsterTable!$B$1,MonsterTable!$A$1:$B$1,0),0))),OR(ISBLANK(AG673),ISBLANK(AH673))),#N/A,
IFERROR(VLOOKUP(AE673,MonsterTable!$A:$B,MATCH(MonsterTable!$B$1,MonsterTable!$A$1:$B$1,0),0),
IF(OR(NOT(ISBLANK(AG673)),ISBLANK(AH673)),#N/A,
IF(AE673="empty","empty",
VLOOKUP(AE673,MonsterGroupTable!$A:$A,1,0)))))))</f>
        <v/>
      </c>
      <c r="AM673" s="2" t="str">
        <f>IF(AND(ISBLANK(AL673),OR(NOT(ISBLANK(AN673)),NOT(ISBLANK(AO673)))),#N/A,
IF(ISBLANK(AL673),"",
IF(AND(NOT(ISERROR(VLOOKUP(AL673,MonsterTable!$A:$B,MATCH(MonsterTable!$B$1,MonsterTable!$A$1:$B$1,0),0))),OR(ISBLANK(AN673),ISBLANK(AO673))),#N/A,
IFERROR(VLOOKUP(AL673,MonsterTable!$A:$B,MATCH(MonsterTable!$B$1,MonsterTable!$A$1:$B$1,0),0),
IF(OR(NOT(ISBLANK(AN673)),ISBLANK(AO673)),#N/A,
IF(AL673="empty","empty",
VLOOKUP(AL673,MonsterGroupTable!$A:$A,1,0)))))))</f>
        <v/>
      </c>
      <c r="AT673" s="2" t="str">
        <f>IF(AND(ISBLANK(AS673),OR(NOT(ISBLANK(AU673)),NOT(ISBLANK(AV673)))),#N/A,
IF(ISBLANK(AS673),"",
IF(AND(NOT(ISERROR(VLOOKUP(AS673,MonsterTable!$A:$B,MATCH(MonsterTable!$B$1,MonsterTable!$A$1:$B$1,0),0))),OR(ISBLANK(AU673),ISBLANK(AV673))),#N/A,
IFERROR(VLOOKUP(AS673,MonsterTable!$A:$B,MATCH(MonsterTable!$B$1,MonsterTable!$A$1:$B$1,0),0),
IF(OR(NOT(ISBLANK(AU673)),ISBLANK(AV673)),#N/A,
IF(AS673="empty","empty",
VLOOKUP(AS673,MonsterGroupTable!$A:$A,1,0)))))))</f>
        <v/>
      </c>
      <c r="BA673" s="2" t="str">
        <f>IF(AND(ISBLANK(AZ673),OR(NOT(ISBLANK(BB673)),NOT(ISBLANK(BC673)))),#N/A,
IF(ISBLANK(AZ673),"",
IF(AND(NOT(ISERROR(VLOOKUP(AZ673,MonsterTable!$A:$B,MATCH(MonsterTable!$B$1,MonsterTable!$A$1:$B$1,0),0))),OR(ISBLANK(BB673),ISBLANK(BC673))),#N/A,
IFERROR(VLOOKUP(AZ673,MonsterTable!$A:$B,MATCH(MonsterTable!$B$1,MonsterTable!$A$1:$B$1,0),0),
IF(OR(NOT(ISBLANK(BB673)),ISBLANK(BC673)),#N/A,
IF(AZ673="empty","empty",
VLOOKUP(AZ673,MonsterGroupTable!$A:$A,1,0)))))))</f>
        <v/>
      </c>
      <c r="BH673" s="2" t="str">
        <f>IF(AND(ISBLANK(BG673),OR(NOT(ISBLANK(BI673)),NOT(ISBLANK(BJ673)))),#N/A,
IF(ISBLANK(BG673),"",
IF(AND(NOT(ISERROR(VLOOKUP(BG673,MonsterTable!$A:$B,MATCH(MonsterTable!$B$1,MonsterTable!$A$1:$B$1,0),0))),OR(ISBLANK(BI673),ISBLANK(BJ673))),#N/A,
IFERROR(VLOOKUP(BG673,MonsterTable!$A:$B,MATCH(MonsterTable!$B$1,MonsterTable!$A$1:$B$1,0),0),
IF(OR(NOT(ISBLANK(BI673)),ISBLANK(BJ673)),#N/A,
IF(BG673="empty","empty",
VLOOKUP(BG673,MonsterGroupTable!$A:$A,1,0)))))))</f>
        <v/>
      </c>
      <c r="BO673" s="2" t="str">
        <f>IF(AND(ISBLANK(BN673),OR(NOT(ISBLANK(BP673)),NOT(ISBLANK(BQ673)))),#N/A,
IF(ISBLANK(BN673),"",
IF(AND(NOT(ISERROR(VLOOKUP(BN673,MonsterTable!$A:$B,MATCH(MonsterTable!$B$1,MonsterTable!$A$1:$B$1,0),0))),OR(ISBLANK(BP673),ISBLANK(BQ673))),#N/A,
IFERROR(VLOOKUP(BN673,MonsterTable!$A:$B,MATCH(MonsterTable!$B$1,MonsterTable!$A$1:$B$1,0),0),
IF(OR(NOT(ISBLANK(BP673)),ISBLANK(BQ673)),#N/A,
IF(BN673="empty","empty",
VLOOKUP(BN673,MonsterGroupTable!$A:$A,1,0)))))))</f>
        <v/>
      </c>
      <c r="BV673" s="2" t="str">
        <f>IF(AND(ISBLANK(BU673),OR(NOT(ISBLANK(BW673)),NOT(ISBLANK(BX673)))),#N/A,
IF(ISBLANK(BU673),"",
IF(AND(NOT(ISERROR(VLOOKUP(BU673,MonsterTable!$A:$B,MATCH(MonsterTable!$B$1,MonsterTable!$A$1:$B$1,0),0))),OR(ISBLANK(BW673),ISBLANK(BX673))),#N/A,
IFERROR(VLOOKUP(BU673,MonsterTable!$A:$B,MATCH(MonsterTable!$B$1,MonsterTable!$A$1:$B$1,0),0),
IF(OR(NOT(ISBLANK(BW673)),ISBLANK(BX673)),#N/A,
IF(BU673="empty","empty",
VLOOKUP(BU673,MonsterGroupTable!$A:$A,1,0)))))))</f>
        <v/>
      </c>
      <c r="CC673" s="2" t="str">
        <f>IF(AND(ISBLANK(CB673),OR(NOT(ISBLANK(CD673)),NOT(ISBLANK(CE673)))),#N/A,
IF(ISBLANK(CB673),"",
IF(AND(NOT(ISERROR(VLOOKUP(CB673,MonsterTable!$A:$B,MATCH(MonsterTable!$B$1,MonsterTable!$A$1:$B$1,0),0))),OR(ISBLANK(CD673),ISBLANK(CE673))),#N/A,
IFERROR(VLOOKUP(CB673,MonsterTable!$A:$B,MATCH(MonsterTable!$B$1,MonsterTable!$A$1:$B$1,0),0),
IF(OR(NOT(ISBLANK(CD673)),ISBLANK(CE673)),#N/A,
IF(CB673="empty","empty",
VLOOKUP(CB673,MonsterGroupTable!$A:$A,1,0)))))))</f>
        <v/>
      </c>
      <c r="CJ673" s="2" t="str">
        <f>IF(AND(ISBLANK(CI673),OR(NOT(ISBLANK(CK673)),NOT(ISBLANK(CL673)))),#N/A,
IF(ISBLANK(CI673),"",
IF(AND(NOT(ISERROR(VLOOKUP(CI673,MonsterTable!$A:$B,MATCH(MonsterTable!$B$1,MonsterTable!$A$1:$B$1,0),0))),OR(ISBLANK(CK673),ISBLANK(CL673))),#N/A,
IFERROR(VLOOKUP(CI673,MonsterTable!$A:$B,MATCH(MonsterTable!$B$1,MonsterTable!$A$1:$B$1,0),0),
IF(OR(NOT(ISBLANK(CK673)),ISBLANK(CL673)),#N/A,
IF(CI673="empty","empty",
VLOOKUP(CI673,MonsterGroupTable!$A:$A,1,0)))))))</f>
        <v/>
      </c>
    </row>
    <row r="674" spans="1:88">
      <c r="A674">
        <v>10673</v>
      </c>
      <c r="B674">
        <f t="shared" si="20"/>
        <v>1.1000000000000001</v>
      </c>
      <c r="C674">
        <f t="shared" si="20"/>
        <v>1.1000000000000001</v>
      </c>
      <c r="F674">
        <v>2700</v>
      </c>
      <c r="G674">
        <v>113041</v>
      </c>
      <c r="H674">
        <v>0</v>
      </c>
      <c r="I674">
        <v>0</v>
      </c>
      <c r="J674">
        <v>0</v>
      </c>
      <c r="K674" t="s">
        <v>28</v>
      </c>
      <c r="L674" t="s">
        <v>254</v>
      </c>
      <c r="M674" t="s">
        <v>79</v>
      </c>
      <c r="N674" t="s">
        <v>80</v>
      </c>
      <c r="O674">
        <v>0</v>
      </c>
      <c r="P674">
        <v>-4.75</v>
      </c>
      <c r="Q674">
        <v>-3.5</v>
      </c>
      <c r="R674">
        <v>4.75</v>
      </c>
      <c r="S674">
        <v>3</v>
      </c>
      <c r="T674">
        <v>-13.5</v>
      </c>
      <c r="U674">
        <v>2.5499999999999998</v>
      </c>
      <c r="V674">
        <v>-6.75</v>
      </c>
      <c r="W674" t="str">
        <f t="shared" si="21"/>
        <v>g108,5</v>
      </c>
      <c r="X674" s="1" t="s">
        <v>286</v>
      </c>
      <c r="Y674" s="2" t="str">
        <f>IF(AND(ISBLANK(X674),OR(NOT(ISBLANK(Z674)),NOT(ISBLANK(AA674)))),#N/A,
IF(ISBLANK(X674),"",
IF(AND(NOT(ISERROR(VLOOKUP(X674,MonsterTable!$A:$B,MATCH(MonsterTable!$B$1,MonsterTable!$A$1:$B$1,0),0))),OR(ISBLANK(Z674),ISBLANK(AA674))),#N/A,
IFERROR(VLOOKUP(X674,MonsterTable!$A:$B,MATCH(MonsterTable!$B$1,MonsterTable!$A$1:$B$1,0),0),
IF(OR(NOT(ISBLANK(Z674)),ISBLANK(AA674)),#N/A,
IF(X674="empty","empty",
VLOOKUP(X674,MonsterGroupTable!$A:$A,1,0)))))))</f>
        <v>g108</v>
      </c>
      <c r="AA674">
        <v>5</v>
      </c>
      <c r="AF674" s="2" t="str">
        <f>IF(AND(ISBLANK(AE674),OR(NOT(ISBLANK(AG674)),NOT(ISBLANK(AH674)))),#N/A,
IF(ISBLANK(AE674),"",
IF(AND(NOT(ISERROR(VLOOKUP(AE674,MonsterTable!$A:$B,MATCH(MonsterTable!$B$1,MonsterTable!$A$1:$B$1,0),0))),OR(ISBLANK(AG674),ISBLANK(AH674))),#N/A,
IFERROR(VLOOKUP(AE674,MonsterTable!$A:$B,MATCH(MonsterTable!$B$1,MonsterTable!$A$1:$B$1,0),0),
IF(OR(NOT(ISBLANK(AG674)),ISBLANK(AH674)),#N/A,
IF(AE674="empty","empty",
VLOOKUP(AE674,MonsterGroupTable!$A:$A,1,0)))))))</f>
        <v/>
      </c>
      <c r="AM674" s="2" t="str">
        <f>IF(AND(ISBLANK(AL674),OR(NOT(ISBLANK(AN674)),NOT(ISBLANK(AO674)))),#N/A,
IF(ISBLANK(AL674),"",
IF(AND(NOT(ISERROR(VLOOKUP(AL674,MonsterTable!$A:$B,MATCH(MonsterTable!$B$1,MonsterTable!$A$1:$B$1,0),0))),OR(ISBLANK(AN674),ISBLANK(AO674))),#N/A,
IFERROR(VLOOKUP(AL674,MonsterTable!$A:$B,MATCH(MonsterTable!$B$1,MonsterTable!$A$1:$B$1,0),0),
IF(OR(NOT(ISBLANK(AN674)),ISBLANK(AO674)),#N/A,
IF(AL674="empty","empty",
VLOOKUP(AL674,MonsterGroupTable!$A:$A,1,0)))))))</f>
        <v/>
      </c>
      <c r="AT674" s="2" t="str">
        <f>IF(AND(ISBLANK(AS674),OR(NOT(ISBLANK(AU674)),NOT(ISBLANK(AV674)))),#N/A,
IF(ISBLANK(AS674),"",
IF(AND(NOT(ISERROR(VLOOKUP(AS674,MonsterTable!$A:$B,MATCH(MonsterTable!$B$1,MonsterTable!$A$1:$B$1,0),0))),OR(ISBLANK(AU674),ISBLANK(AV674))),#N/A,
IFERROR(VLOOKUP(AS674,MonsterTable!$A:$B,MATCH(MonsterTable!$B$1,MonsterTable!$A$1:$B$1,0),0),
IF(OR(NOT(ISBLANK(AU674)),ISBLANK(AV674)),#N/A,
IF(AS674="empty","empty",
VLOOKUP(AS674,MonsterGroupTable!$A:$A,1,0)))))))</f>
        <v/>
      </c>
      <c r="BA674" s="2" t="str">
        <f>IF(AND(ISBLANK(AZ674),OR(NOT(ISBLANK(BB674)),NOT(ISBLANK(BC674)))),#N/A,
IF(ISBLANK(AZ674),"",
IF(AND(NOT(ISERROR(VLOOKUP(AZ674,MonsterTable!$A:$B,MATCH(MonsterTable!$B$1,MonsterTable!$A$1:$B$1,0),0))),OR(ISBLANK(BB674),ISBLANK(BC674))),#N/A,
IFERROR(VLOOKUP(AZ674,MonsterTable!$A:$B,MATCH(MonsterTable!$B$1,MonsterTable!$A$1:$B$1,0),0),
IF(OR(NOT(ISBLANK(BB674)),ISBLANK(BC674)),#N/A,
IF(AZ674="empty","empty",
VLOOKUP(AZ674,MonsterGroupTable!$A:$A,1,0)))))))</f>
        <v/>
      </c>
      <c r="BH674" s="2" t="str">
        <f>IF(AND(ISBLANK(BG674),OR(NOT(ISBLANK(BI674)),NOT(ISBLANK(BJ674)))),#N/A,
IF(ISBLANK(BG674),"",
IF(AND(NOT(ISERROR(VLOOKUP(BG674,MonsterTable!$A:$B,MATCH(MonsterTable!$B$1,MonsterTable!$A$1:$B$1,0),0))),OR(ISBLANK(BI674),ISBLANK(BJ674))),#N/A,
IFERROR(VLOOKUP(BG674,MonsterTable!$A:$B,MATCH(MonsterTable!$B$1,MonsterTable!$A$1:$B$1,0),0),
IF(OR(NOT(ISBLANK(BI674)),ISBLANK(BJ674)),#N/A,
IF(BG674="empty","empty",
VLOOKUP(BG674,MonsterGroupTable!$A:$A,1,0)))))))</f>
        <v/>
      </c>
      <c r="BO674" s="2" t="str">
        <f>IF(AND(ISBLANK(BN674),OR(NOT(ISBLANK(BP674)),NOT(ISBLANK(BQ674)))),#N/A,
IF(ISBLANK(BN674),"",
IF(AND(NOT(ISERROR(VLOOKUP(BN674,MonsterTable!$A:$B,MATCH(MonsterTable!$B$1,MonsterTable!$A$1:$B$1,0),0))),OR(ISBLANK(BP674),ISBLANK(BQ674))),#N/A,
IFERROR(VLOOKUP(BN674,MonsterTable!$A:$B,MATCH(MonsterTable!$B$1,MonsterTable!$A$1:$B$1,0),0),
IF(OR(NOT(ISBLANK(BP674)),ISBLANK(BQ674)),#N/A,
IF(BN674="empty","empty",
VLOOKUP(BN674,MonsterGroupTable!$A:$A,1,0)))))))</f>
        <v/>
      </c>
      <c r="BV674" s="2" t="str">
        <f>IF(AND(ISBLANK(BU674),OR(NOT(ISBLANK(BW674)),NOT(ISBLANK(BX674)))),#N/A,
IF(ISBLANK(BU674),"",
IF(AND(NOT(ISERROR(VLOOKUP(BU674,MonsterTable!$A:$B,MATCH(MonsterTable!$B$1,MonsterTable!$A$1:$B$1,0),0))),OR(ISBLANK(BW674),ISBLANK(BX674))),#N/A,
IFERROR(VLOOKUP(BU674,MonsterTable!$A:$B,MATCH(MonsterTable!$B$1,MonsterTable!$A$1:$B$1,0),0),
IF(OR(NOT(ISBLANK(BW674)),ISBLANK(BX674)),#N/A,
IF(BU674="empty","empty",
VLOOKUP(BU674,MonsterGroupTable!$A:$A,1,0)))))))</f>
        <v/>
      </c>
      <c r="CC674" s="2" t="str">
        <f>IF(AND(ISBLANK(CB674),OR(NOT(ISBLANK(CD674)),NOT(ISBLANK(CE674)))),#N/A,
IF(ISBLANK(CB674),"",
IF(AND(NOT(ISERROR(VLOOKUP(CB674,MonsterTable!$A:$B,MATCH(MonsterTable!$B$1,MonsterTable!$A$1:$B$1,0),0))),OR(ISBLANK(CD674),ISBLANK(CE674))),#N/A,
IFERROR(VLOOKUP(CB674,MonsterTable!$A:$B,MATCH(MonsterTable!$B$1,MonsterTable!$A$1:$B$1,0),0),
IF(OR(NOT(ISBLANK(CD674)),ISBLANK(CE674)),#N/A,
IF(CB674="empty","empty",
VLOOKUP(CB674,MonsterGroupTable!$A:$A,1,0)))))))</f>
        <v/>
      </c>
      <c r="CJ674" s="2" t="str">
        <f>IF(AND(ISBLANK(CI674),OR(NOT(ISBLANK(CK674)),NOT(ISBLANK(CL674)))),#N/A,
IF(ISBLANK(CI674),"",
IF(AND(NOT(ISERROR(VLOOKUP(CI674,MonsterTable!$A:$B,MATCH(MonsterTable!$B$1,MonsterTable!$A$1:$B$1,0),0))),OR(ISBLANK(CK674),ISBLANK(CL674))),#N/A,
IFERROR(VLOOKUP(CI674,MonsterTable!$A:$B,MATCH(MonsterTable!$B$1,MonsterTable!$A$1:$B$1,0),0),
IF(OR(NOT(ISBLANK(CK674)),ISBLANK(CL674)),#N/A,
IF(CI674="empty","empty",
VLOOKUP(CI674,MonsterGroupTable!$A:$A,1,0)))))))</f>
        <v/>
      </c>
    </row>
    <row r="675" spans="1:88">
      <c r="A675">
        <v>10674</v>
      </c>
      <c r="B675">
        <f t="shared" si="20"/>
        <v>1.1000000000000001</v>
      </c>
      <c r="C675">
        <f t="shared" si="20"/>
        <v>1.1000000000000001</v>
      </c>
      <c r="F675">
        <v>2700</v>
      </c>
      <c r="G675">
        <v>113446</v>
      </c>
      <c r="H675">
        <v>0</v>
      </c>
      <c r="I675">
        <v>0</v>
      </c>
      <c r="J675">
        <v>0</v>
      </c>
      <c r="K675" t="s">
        <v>28</v>
      </c>
      <c r="L675" t="s">
        <v>254</v>
      </c>
      <c r="M675" t="s">
        <v>79</v>
      </c>
      <c r="N675" t="s">
        <v>80</v>
      </c>
      <c r="O675">
        <v>0</v>
      </c>
      <c r="P675">
        <v>-4.75</v>
      </c>
      <c r="Q675">
        <v>-3.5</v>
      </c>
      <c r="R675">
        <v>4.75</v>
      </c>
      <c r="S675">
        <v>3</v>
      </c>
      <c r="T675">
        <v>-13.5</v>
      </c>
      <c r="U675">
        <v>2.5499999999999998</v>
      </c>
      <c r="V675">
        <v>-6.75</v>
      </c>
      <c r="W675" t="str">
        <f t="shared" si="21"/>
        <v>g108,5</v>
      </c>
      <c r="X675" s="1" t="s">
        <v>286</v>
      </c>
      <c r="Y675" s="2" t="str">
        <f>IF(AND(ISBLANK(X675),OR(NOT(ISBLANK(Z675)),NOT(ISBLANK(AA675)))),#N/A,
IF(ISBLANK(X675),"",
IF(AND(NOT(ISERROR(VLOOKUP(X675,MonsterTable!$A:$B,MATCH(MonsterTable!$B$1,MonsterTable!$A$1:$B$1,0),0))),OR(ISBLANK(Z675),ISBLANK(AA675))),#N/A,
IFERROR(VLOOKUP(X675,MonsterTable!$A:$B,MATCH(MonsterTable!$B$1,MonsterTable!$A$1:$B$1,0),0),
IF(OR(NOT(ISBLANK(Z675)),ISBLANK(AA675)),#N/A,
IF(X675="empty","empty",
VLOOKUP(X675,MonsterGroupTable!$A:$A,1,0)))))))</f>
        <v>g108</v>
      </c>
      <c r="AA675">
        <v>5</v>
      </c>
      <c r="AF675" s="2" t="str">
        <f>IF(AND(ISBLANK(AE675),OR(NOT(ISBLANK(AG675)),NOT(ISBLANK(AH675)))),#N/A,
IF(ISBLANK(AE675),"",
IF(AND(NOT(ISERROR(VLOOKUP(AE675,MonsterTable!$A:$B,MATCH(MonsterTable!$B$1,MonsterTable!$A$1:$B$1,0),0))),OR(ISBLANK(AG675),ISBLANK(AH675))),#N/A,
IFERROR(VLOOKUP(AE675,MonsterTable!$A:$B,MATCH(MonsterTable!$B$1,MonsterTable!$A$1:$B$1,0),0),
IF(OR(NOT(ISBLANK(AG675)),ISBLANK(AH675)),#N/A,
IF(AE675="empty","empty",
VLOOKUP(AE675,MonsterGroupTable!$A:$A,1,0)))))))</f>
        <v/>
      </c>
      <c r="AM675" s="2" t="str">
        <f>IF(AND(ISBLANK(AL675),OR(NOT(ISBLANK(AN675)),NOT(ISBLANK(AO675)))),#N/A,
IF(ISBLANK(AL675),"",
IF(AND(NOT(ISERROR(VLOOKUP(AL675,MonsterTable!$A:$B,MATCH(MonsterTable!$B$1,MonsterTable!$A$1:$B$1,0),0))),OR(ISBLANK(AN675),ISBLANK(AO675))),#N/A,
IFERROR(VLOOKUP(AL675,MonsterTable!$A:$B,MATCH(MonsterTable!$B$1,MonsterTable!$A$1:$B$1,0),0),
IF(OR(NOT(ISBLANK(AN675)),ISBLANK(AO675)),#N/A,
IF(AL675="empty","empty",
VLOOKUP(AL675,MonsterGroupTable!$A:$A,1,0)))))))</f>
        <v/>
      </c>
      <c r="AT675" s="2" t="str">
        <f>IF(AND(ISBLANK(AS675),OR(NOT(ISBLANK(AU675)),NOT(ISBLANK(AV675)))),#N/A,
IF(ISBLANK(AS675),"",
IF(AND(NOT(ISERROR(VLOOKUP(AS675,MonsterTable!$A:$B,MATCH(MonsterTable!$B$1,MonsterTable!$A$1:$B$1,0),0))),OR(ISBLANK(AU675),ISBLANK(AV675))),#N/A,
IFERROR(VLOOKUP(AS675,MonsterTable!$A:$B,MATCH(MonsterTable!$B$1,MonsterTable!$A$1:$B$1,0),0),
IF(OR(NOT(ISBLANK(AU675)),ISBLANK(AV675)),#N/A,
IF(AS675="empty","empty",
VLOOKUP(AS675,MonsterGroupTable!$A:$A,1,0)))))))</f>
        <v/>
      </c>
      <c r="BA675" s="2" t="str">
        <f>IF(AND(ISBLANK(AZ675),OR(NOT(ISBLANK(BB675)),NOT(ISBLANK(BC675)))),#N/A,
IF(ISBLANK(AZ675),"",
IF(AND(NOT(ISERROR(VLOOKUP(AZ675,MonsterTable!$A:$B,MATCH(MonsterTable!$B$1,MonsterTable!$A$1:$B$1,0),0))),OR(ISBLANK(BB675),ISBLANK(BC675))),#N/A,
IFERROR(VLOOKUP(AZ675,MonsterTable!$A:$B,MATCH(MonsterTable!$B$1,MonsterTable!$A$1:$B$1,0),0),
IF(OR(NOT(ISBLANK(BB675)),ISBLANK(BC675)),#N/A,
IF(AZ675="empty","empty",
VLOOKUP(AZ675,MonsterGroupTable!$A:$A,1,0)))))))</f>
        <v/>
      </c>
      <c r="BH675" s="2" t="str">
        <f>IF(AND(ISBLANK(BG675),OR(NOT(ISBLANK(BI675)),NOT(ISBLANK(BJ675)))),#N/A,
IF(ISBLANK(BG675),"",
IF(AND(NOT(ISERROR(VLOOKUP(BG675,MonsterTable!$A:$B,MATCH(MonsterTable!$B$1,MonsterTable!$A$1:$B$1,0),0))),OR(ISBLANK(BI675),ISBLANK(BJ675))),#N/A,
IFERROR(VLOOKUP(BG675,MonsterTable!$A:$B,MATCH(MonsterTable!$B$1,MonsterTable!$A$1:$B$1,0),0),
IF(OR(NOT(ISBLANK(BI675)),ISBLANK(BJ675)),#N/A,
IF(BG675="empty","empty",
VLOOKUP(BG675,MonsterGroupTable!$A:$A,1,0)))))))</f>
        <v/>
      </c>
      <c r="BO675" s="2" t="str">
        <f>IF(AND(ISBLANK(BN675),OR(NOT(ISBLANK(BP675)),NOT(ISBLANK(BQ675)))),#N/A,
IF(ISBLANK(BN675),"",
IF(AND(NOT(ISERROR(VLOOKUP(BN675,MonsterTable!$A:$B,MATCH(MonsterTable!$B$1,MonsterTable!$A$1:$B$1,0),0))),OR(ISBLANK(BP675),ISBLANK(BQ675))),#N/A,
IFERROR(VLOOKUP(BN675,MonsterTable!$A:$B,MATCH(MonsterTable!$B$1,MonsterTable!$A$1:$B$1,0),0),
IF(OR(NOT(ISBLANK(BP675)),ISBLANK(BQ675)),#N/A,
IF(BN675="empty","empty",
VLOOKUP(BN675,MonsterGroupTable!$A:$A,1,0)))))))</f>
        <v/>
      </c>
      <c r="BV675" s="2" t="str">
        <f>IF(AND(ISBLANK(BU675),OR(NOT(ISBLANK(BW675)),NOT(ISBLANK(BX675)))),#N/A,
IF(ISBLANK(BU675),"",
IF(AND(NOT(ISERROR(VLOOKUP(BU675,MonsterTable!$A:$B,MATCH(MonsterTable!$B$1,MonsterTable!$A$1:$B$1,0),0))),OR(ISBLANK(BW675),ISBLANK(BX675))),#N/A,
IFERROR(VLOOKUP(BU675,MonsterTable!$A:$B,MATCH(MonsterTable!$B$1,MonsterTable!$A$1:$B$1,0),0),
IF(OR(NOT(ISBLANK(BW675)),ISBLANK(BX675)),#N/A,
IF(BU675="empty","empty",
VLOOKUP(BU675,MonsterGroupTable!$A:$A,1,0)))))))</f>
        <v/>
      </c>
      <c r="CC675" s="2" t="str">
        <f>IF(AND(ISBLANK(CB675),OR(NOT(ISBLANK(CD675)),NOT(ISBLANK(CE675)))),#N/A,
IF(ISBLANK(CB675),"",
IF(AND(NOT(ISERROR(VLOOKUP(CB675,MonsterTable!$A:$B,MATCH(MonsterTable!$B$1,MonsterTable!$A$1:$B$1,0),0))),OR(ISBLANK(CD675),ISBLANK(CE675))),#N/A,
IFERROR(VLOOKUP(CB675,MonsterTable!$A:$B,MATCH(MonsterTable!$B$1,MonsterTable!$A$1:$B$1,0),0),
IF(OR(NOT(ISBLANK(CD675)),ISBLANK(CE675)),#N/A,
IF(CB675="empty","empty",
VLOOKUP(CB675,MonsterGroupTable!$A:$A,1,0)))))))</f>
        <v/>
      </c>
      <c r="CJ675" s="2" t="str">
        <f>IF(AND(ISBLANK(CI675),OR(NOT(ISBLANK(CK675)),NOT(ISBLANK(CL675)))),#N/A,
IF(ISBLANK(CI675),"",
IF(AND(NOT(ISERROR(VLOOKUP(CI675,MonsterTable!$A:$B,MATCH(MonsterTable!$B$1,MonsterTable!$A$1:$B$1,0),0))),OR(ISBLANK(CK675),ISBLANK(CL675))),#N/A,
IFERROR(VLOOKUP(CI675,MonsterTable!$A:$B,MATCH(MonsterTable!$B$1,MonsterTable!$A$1:$B$1,0),0),
IF(OR(NOT(ISBLANK(CK675)),ISBLANK(CL675)),#N/A,
IF(CI675="empty","empty",
VLOOKUP(CI675,MonsterGroupTable!$A:$A,1,0)))))))</f>
        <v/>
      </c>
    </row>
    <row r="676" spans="1:88">
      <c r="A676">
        <v>10675</v>
      </c>
      <c r="B676">
        <f t="shared" si="20"/>
        <v>1.1000000000000001</v>
      </c>
      <c r="C676">
        <f t="shared" si="20"/>
        <v>1.1000000000000001</v>
      </c>
      <c r="F676">
        <v>2700</v>
      </c>
      <c r="G676">
        <v>113851</v>
      </c>
      <c r="H676">
        <v>0</v>
      </c>
      <c r="I676">
        <v>0</v>
      </c>
      <c r="J676">
        <v>0</v>
      </c>
      <c r="K676" t="s">
        <v>28</v>
      </c>
      <c r="L676" t="s">
        <v>254</v>
      </c>
      <c r="M676" t="s">
        <v>79</v>
      </c>
      <c r="N676" t="s">
        <v>80</v>
      </c>
      <c r="O676">
        <v>0</v>
      </c>
      <c r="P676">
        <v>-4.75</v>
      </c>
      <c r="Q676">
        <v>-3.5</v>
      </c>
      <c r="R676">
        <v>4.75</v>
      </c>
      <c r="S676">
        <v>3</v>
      </c>
      <c r="T676">
        <v>-13.5</v>
      </c>
      <c r="U676">
        <v>2.5499999999999998</v>
      </c>
      <c r="V676">
        <v>-6.75</v>
      </c>
      <c r="W676" t="str">
        <f t="shared" si="21"/>
        <v>g108,5</v>
      </c>
      <c r="X676" s="1" t="s">
        <v>286</v>
      </c>
      <c r="Y676" s="2" t="str">
        <f>IF(AND(ISBLANK(X676),OR(NOT(ISBLANK(Z676)),NOT(ISBLANK(AA676)))),#N/A,
IF(ISBLANK(X676),"",
IF(AND(NOT(ISERROR(VLOOKUP(X676,MonsterTable!$A:$B,MATCH(MonsterTable!$B$1,MonsterTable!$A$1:$B$1,0),0))),OR(ISBLANK(Z676),ISBLANK(AA676))),#N/A,
IFERROR(VLOOKUP(X676,MonsterTable!$A:$B,MATCH(MonsterTable!$B$1,MonsterTable!$A$1:$B$1,0),0),
IF(OR(NOT(ISBLANK(Z676)),ISBLANK(AA676)),#N/A,
IF(X676="empty","empty",
VLOOKUP(X676,MonsterGroupTable!$A:$A,1,0)))))))</f>
        <v>g108</v>
      </c>
      <c r="AA676">
        <v>5</v>
      </c>
      <c r="AF676" s="2" t="str">
        <f>IF(AND(ISBLANK(AE676),OR(NOT(ISBLANK(AG676)),NOT(ISBLANK(AH676)))),#N/A,
IF(ISBLANK(AE676),"",
IF(AND(NOT(ISERROR(VLOOKUP(AE676,MonsterTable!$A:$B,MATCH(MonsterTable!$B$1,MonsterTable!$A$1:$B$1,0),0))),OR(ISBLANK(AG676),ISBLANK(AH676))),#N/A,
IFERROR(VLOOKUP(AE676,MonsterTable!$A:$B,MATCH(MonsterTable!$B$1,MonsterTable!$A$1:$B$1,0),0),
IF(OR(NOT(ISBLANK(AG676)),ISBLANK(AH676)),#N/A,
IF(AE676="empty","empty",
VLOOKUP(AE676,MonsterGroupTable!$A:$A,1,0)))))))</f>
        <v/>
      </c>
      <c r="AM676" s="2" t="str">
        <f>IF(AND(ISBLANK(AL676),OR(NOT(ISBLANK(AN676)),NOT(ISBLANK(AO676)))),#N/A,
IF(ISBLANK(AL676),"",
IF(AND(NOT(ISERROR(VLOOKUP(AL676,MonsterTable!$A:$B,MATCH(MonsterTable!$B$1,MonsterTable!$A$1:$B$1,0),0))),OR(ISBLANK(AN676),ISBLANK(AO676))),#N/A,
IFERROR(VLOOKUP(AL676,MonsterTable!$A:$B,MATCH(MonsterTable!$B$1,MonsterTable!$A$1:$B$1,0),0),
IF(OR(NOT(ISBLANK(AN676)),ISBLANK(AO676)),#N/A,
IF(AL676="empty","empty",
VLOOKUP(AL676,MonsterGroupTable!$A:$A,1,0)))))))</f>
        <v/>
      </c>
      <c r="AT676" s="2" t="str">
        <f>IF(AND(ISBLANK(AS676),OR(NOT(ISBLANK(AU676)),NOT(ISBLANK(AV676)))),#N/A,
IF(ISBLANK(AS676),"",
IF(AND(NOT(ISERROR(VLOOKUP(AS676,MonsterTable!$A:$B,MATCH(MonsterTable!$B$1,MonsterTable!$A$1:$B$1,0),0))),OR(ISBLANK(AU676),ISBLANK(AV676))),#N/A,
IFERROR(VLOOKUP(AS676,MonsterTable!$A:$B,MATCH(MonsterTable!$B$1,MonsterTable!$A$1:$B$1,0),0),
IF(OR(NOT(ISBLANK(AU676)),ISBLANK(AV676)),#N/A,
IF(AS676="empty","empty",
VLOOKUP(AS676,MonsterGroupTable!$A:$A,1,0)))))))</f>
        <v/>
      </c>
      <c r="BA676" s="2" t="str">
        <f>IF(AND(ISBLANK(AZ676),OR(NOT(ISBLANK(BB676)),NOT(ISBLANK(BC676)))),#N/A,
IF(ISBLANK(AZ676),"",
IF(AND(NOT(ISERROR(VLOOKUP(AZ676,MonsterTable!$A:$B,MATCH(MonsterTable!$B$1,MonsterTable!$A$1:$B$1,0),0))),OR(ISBLANK(BB676),ISBLANK(BC676))),#N/A,
IFERROR(VLOOKUP(AZ676,MonsterTable!$A:$B,MATCH(MonsterTable!$B$1,MonsterTable!$A$1:$B$1,0),0),
IF(OR(NOT(ISBLANK(BB676)),ISBLANK(BC676)),#N/A,
IF(AZ676="empty","empty",
VLOOKUP(AZ676,MonsterGroupTable!$A:$A,1,0)))))))</f>
        <v/>
      </c>
      <c r="BH676" s="2" t="str">
        <f>IF(AND(ISBLANK(BG676),OR(NOT(ISBLANK(BI676)),NOT(ISBLANK(BJ676)))),#N/A,
IF(ISBLANK(BG676),"",
IF(AND(NOT(ISERROR(VLOOKUP(BG676,MonsterTable!$A:$B,MATCH(MonsterTable!$B$1,MonsterTable!$A$1:$B$1,0),0))),OR(ISBLANK(BI676),ISBLANK(BJ676))),#N/A,
IFERROR(VLOOKUP(BG676,MonsterTable!$A:$B,MATCH(MonsterTable!$B$1,MonsterTable!$A$1:$B$1,0),0),
IF(OR(NOT(ISBLANK(BI676)),ISBLANK(BJ676)),#N/A,
IF(BG676="empty","empty",
VLOOKUP(BG676,MonsterGroupTable!$A:$A,1,0)))))))</f>
        <v/>
      </c>
      <c r="BO676" s="2" t="str">
        <f>IF(AND(ISBLANK(BN676),OR(NOT(ISBLANK(BP676)),NOT(ISBLANK(BQ676)))),#N/A,
IF(ISBLANK(BN676),"",
IF(AND(NOT(ISERROR(VLOOKUP(BN676,MonsterTable!$A:$B,MATCH(MonsterTable!$B$1,MonsterTable!$A$1:$B$1,0),0))),OR(ISBLANK(BP676),ISBLANK(BQ676))),#N/A,
IFERROR(VLOOKUP(BN676,MonsterTable!$A:$B,MATCH(MonsterTable!$B$1,MonsterTable!$A$1:$B$1,0),0),
IF(OR(NOT(ISBLANK(BP676)),ISBLANK(BQ676)),#N/A,
IF(BN676="empty","empty",
VLOOKUP(BN676,MonsterGroupTable!$A:$A,1,0)))))))</f>
        <v/>
      </c>
      <c r="BV676" s="2" t="str">
        <f>IF(AND(ISBLANK(BU676),OR(NOT(ISBLANK(BW676)),NOT(ISBLANK(BX676)))),#N/A,
IF(ISBLANK(BU676),"",
IF(AND(NOT(ISERROR(VLOOKUP(BU676,MonsterTable!$A:$B,MATCH(MonsterTable!$B$1,MonsterTable!$A$1:$B$1,0),0))),OR(ISBLANK(BW676),ISBLANK(BX676))),#N/A,
IFERROR(VLOOKUP(BU676,MonsterTable!$A:$B,MATCH(MonsterTable!$B$1,MonsterTable!$A$1:$B$1,0),0),
IF(OR(NOT(ISBLANK(BW676)),ISBLANK(BX676)),#N/A,
IF(BU676="empty","empty",
VLOOKUP(BU676,MonsterGroupTable!$A:$A,1,0)))))))</f>
        <v/>
      </c>
      <c r="CC676" s="2" t="str">
        <f>IF(AND(ISBLANK(CB676),OR(NOT(ISBLANK(CD676)),NOT(ISBLANK(CE676)))),#N/A,
IF(ISBLANK(CB676),"",
IF(AND(NOT(ISERROR(VLOOKUP(CB676,MonsterTable!$A:$B,MATCH(MonsterTable!$B$1,MonsterTable!$A$1:$B$1,0),0))),OR(ISBLANK(CD676),ISBLANK(CE676))),#N/A,
IFERROR(VLOOKUP(CB676,MonsterTable!$A:$B,MATCH(MonsterTable!$B$1,MonsterTable!$A$1:$B$1,0),0),
IF(OR(NOT(ISBLANK(CD676)),ISBLANK(CE676)),#N/A,
IF(CB676="empty","empty",
VLOOKUP(CB676,MonsterGroupTable!$A:$A,1,0)))))))</f>
        <v/>
      </c>
      <c r="CJ676" s="2" t="str">
        <f>IF(AND(ISBLANK(CI676),OR(NOT(ISBLANK(CK676)),NOT(ISBLANK(CL676)))),#N/A,
IF(ISBLANK(CI676),"",
IF(AND(NOT(ISERROR(VLOOKUP(CI676,MonsterTable!$A:$B,MATCH(MonsterTable!$B$1,MonsterTable!$A$1:$B$1,0),0))),OR(ISBLANK(CK676),ISBLANK(CL676))),#N/A,
IFERROR(VLOOKUP(CI676,MonsterTable!$A:$B,MATCH(MonsterTable!$B$1,MonsterTable!$A$1:$B$1,0),0),
IF(OR(NOT(ISBLANK(CK676)),ISBLANK(CL676)),#N/A,
IF(CI676="empty","empty",
VLOOKUP(CI676,MonsterGroupTable!$A:$A,1,0)))))))</f>
        <v/>
      </c>
    </row>
    <row r="677" spans="1:88">
      <c r="A677">
        <v>10676</v>
      </c>
      <c r="B677">
        <f t="shared" si="20"/>
        <v>1.1000000000000001</v>
      </c>
      <c r="C677">
        <f t="shared" si="20"/>
        <v>1.1000000000000001</v>
      </c>
      <c r="F677">
        <v>2800</v>
      </c>
      <c r="G677">
        <v>114256</v>
      </c>
      <c r="H677">
        <v>0</v>
      </c>
      <c r="I677">
        <v>0</v>
      </c>
      <c r="J677">
        <v>0</v>
      </c>
      <c r="K677" t="s">
        <v>28</v>
      </c>
      <c r="L677" t="s">
        <v>254</v>
      </c>
      <c r="M677" t="s">
        <v>79</v>
      </c>
      <c r="N677" t="s">
        <v>80</v>
      </c>
      <c r="O677">
        <v>0</v>
      </c>
      <c r="P677">
        <v>-4.75</v>
      </c>
      <c r="Q677">
        <v>-3.5</v>
      </c>
      <c r="R677">
        <v>4.75</v>
      </c>
      <c r="S677">
        <v>3</v>
      </c>
      <c r="T677">
        <v>-13.5</v>
      </c>
      <c r="U677">
        <v>2.5499999999999998</v>
      </c>
      <c r="V677">
        <v>-6.75</v>
      </c>
      <c r="W677" t="str">
        <f t="shared" si="21"/>
        <v>g108,5</v>
      </c>
      <c r="X677" s="1" t="s">
        <v>286</v>
      </c>
      <c r="Y677" s="2" t="str">
        <f>IF(AND(ISBLANK(X677),OR(NOT(ISBLANK(Z677)),NOT(ISBLANK(AA677)))),#N/A,
IF(ISBLANK(X677),"",
IF(AND(NOT(ISERROR(VLOOKUP(X677,MonsterTable!$A:$B,MATCH(MonsterTable!$B$1,MonsterTable!$A$1:$B$1,0),0))),OR(ISBLANK(Z677),ISBLANK(AA677))),#N/A,
IFERROR(VLOOKUP(X677,MonsterTable!$A:$B,MATCH(MonsterTable!$B$1,MonsterTable!$A$1:$B$1,0),0),
IF(OR(NOT(ISBLANK(Z677)),ISBLANK(AA677)),#N/A,
IF(X677="empty","empty",
VLOOKUP(X677,MonsterGroupTable!$A:$A,1,0)))))))</f>
        <v>g108</v>
      </c>
      <c r="AA677">
        <v>5</v>
      </c>
      <c r="AF677" s="2" t="str">
        <f>IF(AND(ISBLANK(AE677),OR(NOT(ISBLANK(AG677)),NOT(ISBLANK(AH677)))),#N/A,
IF(ISBLANK(AE677),"",
IF(AND(NOT(ISERROR(VLOOKUP(AE677,MonsterTable!$A:$B,MATCH(MonsterTable!$B$1,MonsterTable!$A$1:$B$1,0),0))),OR(ISBLANK(AG677),ISBLANK(AH677))),#N/A,
IFERROR(VLOOKUP(AE677,MonsterTable!$A:$B,MATCH(MonsterTable!$B$1,MonsterTable!$A$1:$B$1,0),0),
IF(OR(NOT(ISBLANK(AG677)),ISBLANK(AH677)),#N/A,
IF(AE677="empty","empty",
VLOOKUP(AE677,MonsterGroupTable!$A:$A,1,0)))))))</f>
        <v/>
      </c>
      <c r="AM677" s="2" t="str">
        <f>IF(AND(ISBLANK(AL677),OR(NOT(ISBLANK(AN677)),NOT(ISBLANK(AO677)))),#N/A,
IF(ISBLANK(AL677),"",
IF(AND(NOT(ISERROR(VLOOKUP(AL677,MonsterTable!$A:$B,MATCH(MonsterTable!$B$1,MonsterTable!$A$1:$B$1,0),0))),OR(ISBLANK(AN677),ISBLANK(AO677))),#N/A,
IFERROR(VLOOKUP(AL677,MonsterTable!$A:$B,MATCH(MonsterTable!$B$1,MonsterTable!$A$1:$B$1,0),0),
IF(OR(NOT(ISBLANK(AN677)),ISBLANK(AO677)),#N/A,
IF(AL677="empty","empty",
VLOOKUP(AL677,MonsterGroupTable!$A:$A,1,0)))))))</f>
        <v/>
      </c>
      <c r="AT677" s="2" t="str">
        <f>IF(AND(ISBLANK(AS677),OR(NOT(ISBLANK(AU677)),NOT(ISBLANK(AV677)))),#N/A,
IF(ISBLANK(AS677),"",
IF(AND(NOT(ISERROR(VLOOKUP(AS677,MonsterTable!$A:$B,MATCH(MonsterTable!$B$1,MonsterTable!$A$1:$B$1,0),0))),OR(ISBLANK(AU677),ISBLANK(AV677))),#N/A,
IFERROR(VLOOKUP(AS677,MonsterTable!$A:$B,MATCH(MonsterTable!$B$1,MonsterTable!$A$1:$B$1,0),0),
IF(OR(NOT(ISBLANK(AU677)),ISBLANK(AV677)),#N/A,
IF(AS677="empty","empty",
VLOOKUP(AS677,MonsterGroupTable!$A:$A,1,0)))))))</f>
        <v/>
      </c>
      <c r="BA677" s="2" t="str">
        <f>IF(AND(ISBLANK(AZ677),OR(NOT(ISBLANK(BB677)),NOT(ISBLANK(BC677)))),#N/A,
IF(ISBLANK(AZ677),"",
IF(AND(NOT(ISERROR(VLOOKUP(AZ677,MonsterTable!$A:$B,MATCH(MonsterTable!$B$1,MonsterTable!$A$1:$B$1,0),0))),OR(ISBLANK(BB677),ISBLANK(BC677))),#N/A,
IFERROR(VLOOKUP(AZ677,MonsterTable!$A:$B,MATCH(MonsterTable!$B$1,MonsterTable!$A$1:$B$1,0),0),
IF(OR(NOT(ISBLANK(BB677)),ISBLANK(BC677)),#N/A,
IF(AZ677="empty","empty",
VLOOKUP(AZ677,MonsterGroupTable!$A:$A,1,0)))))))</f>
        <v/>
      </c>
      <c r="BH677" s="2" t="str">
        <f>IF(AND(ISBLANK(BG677),OR(NOT(ISBLANK(BI677)),NOT(ISBLANK(BJ677)))),#N/A,
IF(ISBLANK(BG677),"",
IF(AND(NOT(ISERROR(VLOOKUP(BG677,MonsterTable!$A:$B,MATCH(MonsterTable!$B$1,MonsterTable!$A$1:$B$1,0),0))),OR(ISBLANK(BI677),ISBLANK(BJ677))),#N/A,
IFERROR(VLOOKUP(BG677,MonsterTable!$A:$B,MATCH(MonsterTable!$B$1,MonsterTable!$A$1:$B$1,0),0),
IF(OR(NOT(ISBLANK(BI677)),ISBLANK(BJ677)),#N/A,
IF(BG677="empty","empty",
VLOOKUP(BG677,MonsterGroupTable!$A:$A,1,0)))))))</f>
        <v/>
      </c>
      <c r="BO677" s="2" t="str">
        <f>IF(AND(ISBLANK(BN677),OR(NOT(ISBLANK(BP677)),NOT(ISBLANK(BQ677)))),#N/A,
IF(ISBLANK(BN677),"",
IF(AND(NOT(ISERROR(VLOOKUP(BN677,MonsterTable!$A:$B,MATCH(MonsterTable!$B$1,MonsterTable!$A$1:$B$1,0),0))),OR(ISBLANK(BP677),ISBLANK(BQ677))),#N/A,
IFERROR(VLOOKUP(BN677,MonsterTable!$A:$B,MATCH(MonsterTable!$B$1,MonsterTable!$A$1:$B$1,0),0),
IF(OR(NOT(ISBLANK(BP677)),ISBLANK(BQ677)),#N/A,
IF(BN677="empty","empty",
VLOOKUP(BN677,MonsterGroupTable!$A:$A,1,0)))))))</f>
        <v/>
      </c>
      <c r="BV677" s="2" t="str">
        <f>IF(AND(ISBLANK(BU677),OR(NOT(ISBLANK(BW677)),NOT(ISBLANK(BX677)))),#N/A,
IF(ISBLANK(BU677),"",
IF(AND(NOT(ISERROR(VLOOKUP(BU677,MonsterTable!$A:$B,MATCH(MonsterTable!$B$1,MonsterTable!$A$1:$B$1,0),0))),OR(ISBLANK(BW677),ISBLANK(BX677))),#N/A,
IFERROR(VLOOKUP(BU677,MonsterTable!$A:$B,MATCH(MonsterTable!$B$1,MonsterTable!$A$1:$B$1,0),0),
IF(OR(NOT(ISBLANK(BW677)),ISBLANK(BX677)),#N/A,
IF(BU677="empty","empty",
VLOOKUP(BU677,MonsterGroupTable!$A:$A,1,0)))))))</f>
        <v/>
      </c>
      <c r="CC677" s="2" t="str">
        <f>IF(AND(ISBLANK(CB677),OR(NOT(ISBLANK(CD677)),NOT(ISBLANK(CE677)))),#N/A,
IF(ISBLANK(CB677),"",
IF(AND(NOT(ISERROR(VLOOKUP(CB677,MonsterTable!$A:$B,MATCH(MonsterTable!$B$1,MonsterTable!$A$1:$B$1,0),0))),OR(ISBLANK(CD677),ISBLANK(CE677))),#N/A,
IFERROR(VLOOKUP(CB677,MonsterTable!$A:$B,MATCH(MonsterTable!$B$1,MonsterTable!$A$1:$B$1,0),0),
IF(OR(NOT(ISBLANK(CD677)),ISBLANK(CE677)),#N/A,
IF(CB677="empty","empty",
VLOOKUP(CB677,MonsterGroupTable!$A:$A,1,0)))))))</f>
        <v/>
      </c>
      <c r="CJ677" s="2" t="str">
        <f>IF(AND(ISBLANK(CI677),OR(NOT(ISBLANK(CK677)),NOT(ISBLANK(CL677)))),#N/A,
IF(ISBLANK(CI677),"",
IF(AND(NOT(ISERROR(VLOOKUP(CI677,MonsterTable!$A:$B,MATCH(MonsterTable!$B$1,MonsterTable!$A$1:$B$1,0),0))),OR(ISBLANK(CK677),ISBLANK(CL677))),#N/A,
IFERROR(VLOOKUP(CI677,MonsterTable!$A:$B,MATCH(MonsterTable!$B$1,MonsterTable!$A$1:$B$1,0),0),
IF(OR(NOT(ISBLANK(CK677)),ISBLANK(CL677)),#N/A,
IF(CI677="empty","empty",
VLOOKUP(CI677,MonsterGroupTable!$A:$A,1,0)))))))</f>
        <v/>
      </c>
    </row>
    <row r="678" spans="1:88">
      <c r="A678">
        <v>10677</v>
      </c>
      <c r="B678">
        <f t="shared" si="20"/>
        <v>1.1000000000000001</v>
      </c>
      <c r="C678">
        <f t="shared" si="20"/>
        <v>1.1000000000000001</v>
      </c>
      <c r="F678">
        <v>2900</v>
      </c>
      <c r="G678">
        <v>114661</v>
      </c>
      <c r="H678">
        <v>0</v>
      </c>
      <c r="I678">
        <v>0</v>
      </c>
      <c r="J678">
        <v>0</v>
      </c>
      <c r="K678" t="s">
        <v>28</v>
      </c>
      <c r="L678" t="s">
        <v>254</v>
      </c>
      <c r="M678" t="s">
        <v>79</v>
      </c>
      <c r="N678" t="s">
        <v>80</v>
      </c>
      <c r="O678">
        <v>0</v>
      </c>
      <c r="P678">
        <v>-4.75</v>
      </c>
      <c r="Q678">
        <v>-3.5</v>
      </c>
      <c r="R678">
        <v>4.75</v>
      </c>
      <c r="S678">
        <v>3</v>
      </c>
      <c r="T678">
        <v>-13.5</v>
      </c>
      <c r="U678">
        <v>2.5499999999999998</v>
      </c>
      <c r="V678">
        <v>-6.75</v>
      </c>
      <c r="W678" t="str">
        <f t="shared" si="21"/>
        <v>g108,5</v>
      </c>
      <c r="X678" s="1" t="s">
        <v>286</v>
      </c>
      <c r="Y678" s="2" t="str">
        <f>IF(AND(ISBLANK(X678),OR(NOT(ISBLANK(Z678)),NOT(ISBLANK(AA678)))),#N/A,
IF(ISBLANK(X678),"",
IF(AND(NOT(ISERROR(VLOOKUP(X678,MonsterTable!$A:$B,MATCH(MonsterTable!$B$1,MonsterTable!$A$1:$B$1,0),0))),OR(ISBLANK(Z678),ISBLANK(AA678))),#N/A,
IFERROR(VLOOKUP(X678,MonsterTable!$A:$B,MATCH(MonsterTable!$B$1,MonsterTable!$A$1:$B$1,0),0),
IF(OR(NOT(ISBLANK(Z678)),ISBLANK(AA678)),#N/A,
IF(X678="empty","empty",
VLOOKUP(X678,MonsterGroupTable!$A:$A,1,0)))))))</f>
        <v>g108</v>
      </c>
      <c r="AA678">
        <v>5</v>
      </c>
      <c r="AF678" s="2" t="str">
        <f>IF(AND(ISBLANK(AE678),OR(NOT(ISBLANK(AG678)),NOT(ISBLANK(AH678)))),#N/A,
IF(ISBLANK(AE678),"",
IF(AND(NOT(ISERROR(VLOOKUP(AE678,MonsterTable!$A:$B,MATCH(MonsterTable!$B$1,MonsterTable!$A$1:$B$1,0),0))),OR(ISBLANK(AG678),ISBLANK(AH678))),#N/A,
IFERROR(VLOOKUP(AE678,MonsterTable!$A:$B,MATCH(MonsterTable!$B$1,MonsterTable!$A$1:$B$1,0),0),
IF(OR(NOT(ISBLANK(AG678)),ISBLANK(AH678)),#N/A,
IF(AE678="empty","empty",
VLOOKUP(AE678,MonsterGroupTable!$A:$A,1,0)))))))</f>
        <v/>
      </c>
      <c r="AM678" s="2" t="str">
        <f>IF(AND(ISBLANK(AL678),OR(NOT(ISBLANK(AN678)),NOT(ISBLANK(AO678)))),#N/A,
IF(ISBLANK(AL678),"",
IF(AND(NOT(ISERROR(VLOOKUP(AL678,MonsterTable!$A:$B,MATCH(MonsterTable!$B$1,MonsterTable!$A$1:$B$1,0),0))),OR(ISBLANK(AN678),ISBLANK(AO678))),#N/A,
IFERROR(VLOOKUP(AL678,MonsterTable!$A:$B,MATCH(MonsterTable!$B$1,MonsterTable!$A$1:$B$1,0),0),
IF(OR(NOT(ISBLANK(AN678)),ISBLANK(AO678)),#N/A,
IF(AL678="empty","empty",
VLOOKUP(AL678,MonsterGroupTable!$A:$A,1,0)))))))</f>
        <v/>
      </c>
      <c r="AT678" s="2" t="str">
        <f>IF(AND(ISBLANK(AS678),OR(NOT(ISBLANK(AU678)),NOT(ISBLANK(AV678)))),#N/A,
IF(ISBLANK(AS678),"",
IF(AND(NOT(ISERROR(VLOOKUP(AS678,MonsterTable!$A:$B,MATCH(MonsterTable!$B$1,MonsterTable!$A$1:$B$1,0),0))),OR(ISBLANK(AU678),ISBLANK(AV678))),#N/A,
IFERROR(VLOOKUP(AS678,MonsterTable!$A:$B,MATCH(MonsterTable!$B$1,MonsterTable!$A$1:$B$1,0),0),
IF(OR(NOT(ISBLANK(AU678)),ISBLANK(AV678)),#N/A,
IF(AS678="empty","empty",
VLOOKUP(AS678,MonsterGroupTable!$A:$A,1,0)))))))</f>
        <v/>
      </c>
      <c r="BA678" s="2" t="str">
        <f>IF(AND(ISBLANK(AZ678),OR(NOT(ISBLANK(BB678)),NOT(ISBLANK(BC678)))),#N/A,
IF(ISBLANK(AZ678),"",
IF(AND(NOT(ISERROR(VLOOKUP(AZ678,MonsterTable!$A:$B,MATCH(MonsterTable!$B$1,MonsterTable!$A$1:$B$1,0),0))),OR(ISBLANK(BB678),ISBLANK(BC678))),#N/A,
IFERROR(VLOOKUP(AZ678,MonsterTable!$A:$B,MATCH(MonsterTable!$B$1,MonsterTable!$A$1:$B$1,0),0),
IF(OR(NOT(ISBLANK(BB678)),ISBLANK(BC678)),#N/A,
IF(AZ678="empty","empty",
VLOOKUP(AZ678,MonsterGroupTable!$A:$A,1,0)))))))</f>
        <v/>
      </c>
      <c r="BH678" s="2" t="str">
        <f>IF(AND(ISBLANK(BG678),OR(NOT(ISBLANK(BI678)),NOT(ISBLANK(BJ678)))),#N/A,
IF(ISBLANK(BG678),"",
IF(AND(NOT(ISERROR(VLOOKUP(BG678,MonsterTable!$A:$B,MATCH(MonsterTable!$B$1,MonsterTable!$A$1:$B$1,0),0))),OR(ISBLANK(BI678),ISBLANK(BJ678))),#N/A,
IFERROR(VLOOKUP(BG678,MonsterTable!$A:$B,MATCH(MonsterTable!$B$1,MonsterTable!$A$1:$B$1,0),0),
IF(OR(NOT(ISBLANK(BI678)),ISBLANK(BJ678)),#N/A,
IF(BG678="empty","empty",
VLOOKUP(BG678,MonsterGroupTable!$A:$A,1,0)))))))</f>
        <v/>
      </c>
      <c r="BO678" s="2" t="str">
        <f>IF(AND(ISBLANK(BN678),OR(NOT(ISBLANK(BP678)),NOT(ISBLANK(BQ678)))),#N/A,
IF(ISBLANK(BN678),"",
IF(AND(NOT(ISERROR(VLOOKUP(BN678,MonsterTable!$A:$B,MATCH(MonsterTable!$B$1,MonsterTable!$A$1:$B$1,0),0))),OR(ISBLANK(BP678),ISBLANK(BQ678))),#N/A,
IFERROR(VLOOKUP(BN678,MonsterTable!$A:$B,MATCH(MonsterTable!$B$1,MonsterTable!$A$1:$B$1,0),0),
IF(OR(NOT(ISBLANK(BP678)),ISBLANK(BQ678)),#N/A,
IF(BN678="empty","empty",
VLOOKUP(BN678,MonsterGroupTable!$A:$A,1,0)))))))</f>
        <v/>
      </c>
      <c r="BV678" s="2" t="str">
        <f>IF(AND(ISBLANK(BU678),OR(NOT(ISBLANK(BW678)),NOT(ISBLANK(BX678)))),#N/A,
IF(ISBLANK(BU678),"",
IF(AND(NOT(ISERROR(VLOOKUP(BU678,MonsterTable!$A:$B,MATCH(MonsterTable!$B$1,MonsterTable!$A$1:$B$1,0),0))),OR(ISBLANK(BW678),ISBLANK(BX678))),#N/A,
IFERROR(VLOOKUP(BU678,MonsterTable!$A:$B,MATCH(MonsterTable!$B$1,MonsterTable!$A$1:$B$1,0),0),
IF(OR(NOT(ISBLANK(BW678)),ISBLANK(BX678)),#N/A,
IF(BU678="empty","empty",
VLOOKUP(BU678,MonsterGroupTable!$A:$A,1,0)))))))</f>
        <v/>
      </c>
      <c r="CC678" s="2" t="str">
        <f>IF(AND(ISBLANK(CB678),OR(NOT(ISBLANK(CD678)),NOT(ISBLANK(CE678)))),#N/A,
IF(ISBLANK(CB678),"",
IF(AND(NOT(ISERROR(VLOOKUP(CB678,MonsterTable!$A:$B,MATCH(MonsterTable!$B$1,MonsterTable!$A$1:$B$1,0),0))),OR(ISBLANK(CD678),ISBLANK(CE678))),#N/A,
IFERROR(VLOOKUP(CB678,MonsterTable!$A:$B,MATCH(MonsterTable!$B$1,MonsterTable!$A$1:$B$1,0),0),
IF(OR(NOT(ISBLANK(CD678)),ISBLANK(CE678)),#N/A,
IF(CB678="empty","empty",
VLOOKUP(CB678,MonsterGroupTable!$A:$A,1,0)))))))</f>
        <v/>
      </c>
      <c r="CJ678" s="2" t="str">
        <f>IF(AND(ISBLANK(CI678),OR(NOT(ISBLANK(CK678)),NOT(ISBLANK(CL678)))),#N/A,
IF(ISBLANK(CI678),"",
IF(AND(NOT(ISERROR(VLOOKUP(CI678,MonsterTable!$A:$B,MATCH(MonsterTable!$B$1,MonsterTable!$A$1:$B$1,0),0))),OR(ISBLANK(CK678),ISBLANK(CL678))),#N/A,
IFERROR(VLOOKUP(CI678,MonsterTable!$A:$B,MATCH(MonsterTable!$B$1,MonsterTable!$A$1:$B$1,0),0),
IF(OR(NOT(ISBLANK(CK678)),ISBLANK(CL678)),#N/A,
IF(CI678="empty","empty",
VLOOKUP(CI678,MonsterGroupTable!$A:$A,1,0)))))))</f>
        <v/>
      </c>
    </row>
    <row r="679" spans="1:88">
      <c r="A679">
        <v>10678</v>
      </c>
      <c r="B679">
        <f t="shared" si="20"/>
        <v>1.1000000000000001</v>
      </c>
      <c r="C679">
        <f t="shared" si="20"/>
        <v>1.1000000000000001</v>
      </c>
      <c r="F679">
        <v>3000</v>
      </c>
      <c r="G679">
        <v>115066</v>
      </c>
      <c r="H679">
        <v>0</v>
      </c>
      <c r="I679">
        <v>0</v>
      </c>
      <c r="J679">
        <v>0</v>
      </c>
      <c r="K679" t="s">
        <v>28</v>
      </c>
      <c r="L679" t="s">
        <v>254</v>
      </c>
      <c r="M679" t="s">
        <v>79</v>
      </c>
      <c r="N679" t="s">
        <v>80</v>
      </c>
      <c r="O679">
        <v>0</v>
      </c>
      <c r="P679">
        <v>-4.75</v>
      </c>
      <c r="Q679">
        <v>-3.5</v>
      </c>
      <c r="R679">
        <v>4.75</v>
      </c>
      <c r="S679">
        <v>3</v>
      </c>
      <c r="T679">
        <v>-13.5</v>
      </c>
      <c r="U679">
        <v>2.5499999999999998</v>
      </c>
      <c r="V679">
        <v>-6.75</v>
      </c>
      <c r="W679" t="str">
        <f t="shared" si="21"/>
        <v>g108,5</v>
      </c>
      <c r="X679" s="1" t="s">
        <v>286</v>
      </c>
      <c r="Y679" s="2" t="str">
        <f>IF(AND(ISBLANK(X679),OR(NOT(ISBLANK(Z679)),NOT(ISBLANK(AA679)))),#N/A,
IF(ISBLANK(X679),"",
IF(AND(NOT(ISERROR(VLOOKUP(X679,MonsterTable!$A:$B,MATCH(MonsterTable!$B$1,MonsterTable!$A$1:$B$1,0),0))),OR(ISBLANK(Z679),ISBLANK(AA679))),#N/A,
IFERROR(VLOOKUP(X679,MonsterTable!$A:$B,MATCH(MonsterTable!$B$1,MonsterTable!$A$1:$B$1,0),0),
IF(OR(NOT(ISBLANK(Z679)),ISBLANK(AA679)),#N/A,
IF(X679="empty","empty",
VLOOKUP(X679,MonsterGroupTable!$A:$A,1,0)))))))</f>
        <v>g108</v>
      </c>
      <c r="AA679">
        <v>5</v>
      </c>
      <c r="AF679" s="2" t="str">
        <f>IF(AND(ISBLANK(AE679),OR(NOT(ISBLANK(AG679)),NOT(ISBLANK(AH679)))),#N/A,
IF(ISBLANK(AE679),"",
IF(AND(NOT(ISERROR(VLOOKUP(AE679,MonsterTable!$A:$B,MATCH(MonsterTable!$B$1,MonsterTable!$A$1:$B$1,0),0))),OR(ISBLANK(AG679),ISBLANK(AH679))),#N/A,
IFERROR(VLOOKUP(AE679,MonsterTable!$A:$B,MATCH(MonsterTable!$B$1,MonsterTable!$A$1:$B$1,0),0),
IF(OR(NOT(ISBLANK(AG679)),ISBLANK(AH679)),#N/A,
IF(AE679="empty","empty",
VLOOKUP(AE679,MonsterGroupTable!$A:$A,1,0)))))))</f>
        <v/>
      </c>
      <c r="AM679" s="2" t="str">
        <f>IF(AND(ISBLANK(AL679),OR(NOT(ISBLANK(AN679)),NOT(ISBLANK(AO679)))),#N/A,
IF(ISBLANK(AL679),"",
IF(AND(NOT(ISERROR(VLOOKUP(AL679,MonsterTable!$A:$B,MATCH(MonsterTable!$B$1,MonsterTable!$A$1:$B$1,0),0))),OR(ISBLANK(AN679),ISBLANK(AO679))),#N/A,
IFERROR(VLOOKUP(AL679,MonsterTable!$A:$B,MATCH(MonsterTable!$B$1,MonsterTable!$A$1:$B$1,0),0),
IF(OR(NOT(ISBLANK(AN679)),ISBLANK(AO679)),#N/A,
IF(AL679="empty","empty",
VLOOKUP(AL679,MonsterGroupTable!$A:$A,1,0)))))))</f>
        <v/>
      </c>
      <c r="AT679" s="2" t="str">
        <f>IF(AND(ISBLANK(AS679),OR(NOT(ISBLANK(AU679)),NOT(ISBLANK(AV679)))),#N/A,
IF(ISBLANK(AS679),"",
IF(AND(NOT(ISERROR(VLOOKUP(AS679,MonsterTable!$A:$B,MATCH(MonsterTable!$B$1,MonsterTable!$A$1:$B$1,0),0))),OR(ISBLANK(AU679),ISBLANK(AV679))),#N/A,
IFERROR(VLOOKUP(AS679,MonsterTable!$A:$B,MATCH(MonsterTable!$B$1,MonsterTable!$A$1:$B$1,0),0),
IF(OR(NOT(ISBLANK(AU679)),ISBLANK(AV679)),#N/A,
IF(AS679="empty","empty",
VLOOKUP(AS679,MonsterGroupTable!$A:$A,1,0)))))))</f>
        <v/>
      </c>
      <c r="BA679" s="2" t="str">
        <f>IF(AND(ISBLANK(AZ679),OR(NOT(ISBLANK(BB679)),NOT(ISBLANK(BC679)))),#N/A,
IF(ISBLANK(AZ679),"",
IF(AND(NOT(ISERROR(VLOOKUP(AZ679,MonsterTable!$A:$B,MATCH(MonsterTable!$B$1,MonsterTable!$A$1:$B$1,0),0))),OR(ISBLANK(BB679),ISBLANK(BC679))),#N/A,
IFERROR(VLOOKUP(AZ679,MonsterTable!$A:$B,MATCH(MonsterTable!$B$1,MonsterTable!$A$1:$B$1,0),0),
IF(OR(NOT(ISBLANK(BB679)),ISBLANK(BC679)),#N/A,
IF(AZ679="empty","empty",
VLOOKUP(AZ679,MonsterGroupTable!$A:$A,1,0)))))))</f>
        <v/>
      </c>
      <c r="BH679" s="2" t="str">
        <f>IF(AND(ISBLANK(BG679),OR(NOT(ISBLANK(BI679)),NOT(ISBLANK(BJ679)))),#N/A,
IF(ISBLANK(BG679),"",
IF(AND(NOT(ISERROR(VLOOKUP(BG679,MonsterTable!$A:$B,MATCH(MonsterTable!$B$1,MonsterTable!$A$1:$B$1,0),0))),OR(ISBLANK(BI679),ISBLANK(BJ679))),#N/A,
IFERROR(VLOOKUP(BG679,MonsterTable!$A:$B,MATCH(MonsterTable!$B$1,MonsterTable!$A$1:$B$1,0),0),
IF(OR(NOT(ISBLANK(BI679)),ISBLANK(BJ679)),#N/A,
IF(BG679="empty","empty",
VLOOKUP(BG679,MonsterGroupTable!$A:$A,1,0)))))))</f>
        <v/>
      </c>
      <c r="BO679" s="2" t="str">
        <f>IF(AND(ISBLANK(BN679),OR(NOT(ISBLANK(BP679)),NOT(ISBLANK(BQ679)))),#N/A,
IF(ISBLANK(BN679),"",
IF(AND(NOT(ISERROR(VLOOKUP(BN679,MonsterTable!$A:$B,MATCH(MonsterTable!$B$1,MonsterTable!$A$1:$B$1,0),0))),OR(ISBLANK(BP679),ISBLANK(BQ679))),#N/A,
IFERROR(VLOOKUP(BN679,MonsterTable!$A:$B,MATCH(MonsterTable!$B$1,MonsterTable!$A$1:$B$1,0),0),
IF(OR(NOT(ISBLANK(BP679)),ISBLANK(BQ679)),#N/A,
IF(BN679="empty","empty",
VLOOKUP(BN679,MonsterGroupTable!$A:$A,1,0)))))))</f>
        <v/>
      </c>
      <c r="BV679" s="2" t="str">
        <f>IF(AND(ISBLANK(BU679),OR(NOT(ISBLANK(BW679)),NOT(ISBLANK(BX679)))),#N/A,
IF(ISBLANK(BU679),"",
IF(AND(NOT(ISERROR(VLOOKUP(BU679,MonsterTable!$A:$B,MATCH(MonsterTable!$B$1,MonsterTable!$A$1:$B$1,0),0))),OR(ISBLANK(BW679),ISBLANK(BX679))),#N/A,
IFERROR(VLOOKUP(BU679,MonsterTable!$A:$B,MATCH(MonsterTable!$B$1,MonsterTable!$A$1:$B$1,0),0),
IF(OR(NOT(ISBLANK(BW679)),ISBLANK(BX679)),#N/A,
IF(BU679="empty","empty",
VLOOKUP(BU679,MonsterGroupTable!$A:$A,1,0)))))))</f>
        <v/>
      </c>
      <c r="CC679" s="2" t="str">
        <f>IF(AND(ISBLANK(CB679),OR(NOT(ISBLANK(CD679)),NOT(ISBLANK(CE679)))),#N/A,
IF(ISBLANK(CB679),"",
IF(AND(NOT(ISERROR(VLOOKUP(CB679,MonsterTable!$A:$B,MATCH(MonsterTable!$B$1,MonsterTable!$A$1:$B$1,0),0))),OR(ISBLANK(CD679),ISBLANK(CE679))),#N/A,
IFERROR(VLOOKUP(CB679,MonsterTable!$A:$B,MATCH(MonsterTable!$B$1,MonsterTable!$A$1:$B$1,0),0),
IF(OR(NOT(ISBLANK(CD679)),ISBLANK(CE679)),#N/A,
IF(CB679="empty","empty",
VLOOKUP(CB679,MonsterGroupTable!$A:$A,1,0)))))))</f>
        <v/>
      </c>
      <c r="CJ679" s="2" t="str">
        <f>IF(AND(ISBLANK(CI679),OR(NOT(ISBLANK(CK679)),NOT(ISBLANK(CL679)))),#N/A,
IF(ISBLANK(CI679),"",
IF(AND(NOT(ISERROR(VLOOKUP(CI679,MonsterTable!$A:$B,MATCH(MonsterTable!$B$1,MonsterTable!$A$1:$B$1,0),0))),OR(ISBLANK(CK679),ISBLANK(CL679))),#N/A,
IFERROR(VLOOKUP(CI679,MonsterTable!$A:$B,MATCH(MonsterTable!$B$1,MonsterTable!$A$1:$B$1,0),0),
IF(OR(NOT(ISBLANK(CK679)),ISBLANK(CL679)),#N/A,
IF(CI679="empty","empty",
VLOOKUP(CI679,MonsterGroupTable!$A:$A,1,0)))))))</f>
        <v/>
      </c>
    </row>
    <row r="680" spans="1:88">
      <c r="A680">
        <v>10679</v>
      </c>
      <c r="B680">
        <f t="shared" si="20"/>
        <v>1.1000000000000001</v>
      </c>
      <c r="C680">
        <f t="shared" si="20"/>
        <v>1.1000000000000001</v>
      </c>
      <c r="F680">
        <v>3100</v>
      </c>
      <c r="G680">
        <v>115471</v>
      </c>
      <c r="H680">
        <v>0</v>
      </c>
      <c r="I680">
        <v>0</v>
      </c>
      <c r="J680">
        <v>0</v>
      </c>
      <c r="K680" t="s">
        <v>28</v>
      </c>
      <c r="L680" t="s">
        <v>254</v>
      </c>
      <c r="M680" t="s">
        <v>79</v>
      </c>
      <c r="N680" t="s">
        <v>80</v>
      </c>
      <c r="O680">
        <v>0</v>
      </c>
      <c r="P680">
        <v>-4.75</v>
      </c>
      <c r="Q680">
        <v>-3.5</v>
      </c>
      <c r="R680">
        <v>4.75</v>
      </c>
      <c r="S680">
        <v>3</v>
      </c>
      <c r="T680">
        <v>-13.5</v>
      </c>
      <c r="U680">
        <v>2.5499999999999998</v>
      </c>
      <c r="V680">
        <v>-6.75</v>
      </c>
      <c r="W680" t="str">
        <f t="shared" si="21"/>
        <v>g108,5</v>
      </c>
      <c r="X680" s="1" t="s">
        <v>286</v>
      </c>
      <c r="Y680" s="2" t="str">
        <f>IF(AND(ISBLANK(X680),OR(NOT(ISBLANK(Z680)),NOT(ISBLANK(AA680)))),#N/A,
IF(ISBLANK(X680),"",
IF(AND(NOT(ISERROR(VLOOKUP(X680,MonsterTable!$A:$B,MATCH(MonsterTable!$B$1,MonsterTable!$A$1:$B$1,0),0))),OR(ISBLANK(Z680),ISBLANK(AA680))),#N/A,
IFERROR(VLOOKUP(X680,MonsterTable!$A:$B,MATCH(MonsterTable!$B$1,MonsterTable!$A$1:$B$1,0),0),
IF(OR(NOT(ISBLANK(Z680)),ISBLANK(AA680)),#N/A,
IF(X680="empty","empty",
VLOOKUP(X680,MonsterGroupTable!$A:$A,1,0)))))))</f>
        <v>g108</v>
      </c>
      <c r="AA680">
        <v>5</v>
      </c>
      <c r="AF680" s="2" t="str">
        <f>IF(AND(ISBLANK(AE680),OR(NOT(ISBLANK(AG680)),NOT(ISBLANK(AH680)))),#N/A,
IF(ISBLANK(AE680),"",
IF(AND(NOT(ISERROR(VLOOKUP(AE680,MonsterTable!$A:$B,MATCH(MonsterTable!$B$1,MonsterTable!$A$1:$B$1,0),0))),OR(ISBLANK(AG680),ISBLANK(AH680))),#N/A,
IFERROR(VLOOKUP(AE680,MonsterTable!$A:$B,MATCH(MonsterTable!$B$1,MonsterTable!$A$1:$B$1,0),0),
IF(OR(NOT(ISBLANK(AG680)),ISBLANK(AH680)),#N/A,
IF(AE680="empty","empty",
VLOOKUP(AE680,MonsterGroupTable!$A:$A,1,0)))))))</f>
        <v/>
      </c>
      <c r="AM680" s="2" t="str">
        <f>IF(AND(ISBLANK(AL680),OR(NOT(ISBLANK(AN680)),NOT(ISBLANK(AO680)))),#N/A,
IF(ISBLANK(AL680),"",
IF(AND(NOT(ISERROR(VLOOKUP(AL680,MonsterTable!$A:$B,MATCH(MonsterTable!$B$1,MonsterTable!$A$1:$B$1,0),0))),OR(ISBLANK(AN680),ISBLANK(AO680))),#N/A,
IFERROR(VLOOKUP(AL680,MonsterTable!$A:$B,MATCH(MonsterTable!$B$1,MonsterTable!$A$1:$B$1,0),0),
IF(OR(NOT(ISBLANK(AN680)),ISBLANK(AO680)),#N/A,
IF(AL680="empty","empty",
VLOOKUP(AL680,MonsterGroupTable!$A:$A,1,0)))))))</f>
        <v/>
      </c>
      <c r="AT680" s="2" t="str">
        <f>IF(AND(ISBLANK(AS680),OR(NOT(ISBLANK(AU680)),NOT(ISBLANK(AV680)))),#N/A,
IF(ISBLANK(AS680),"",
IF(AND(NOT(ISERROR(VLOOKUP(AS680,MonsterTable!$A:$B,MATCH(MonsterTable!$B$1,MonsterTable!$A$1:$B$1,0),0))),OR(ISBLANK(AU680),ISBLANK(AV680))),#N/A,
IFERROR(VLOOKUP(AS680,MonsterTable!$A:$B,MATCH(MonsterTable!$B$1,MonsterTable!$A$1:$B$1,0),0),
IF(OR(NOT(ISBLANK(AU680)),ISBLANK(AV680)),#N/A,
IF(AS680="empty","empty",
VLOOKUP(AS680,MonsterGroupTable!$A:$A,1,0)))))))</f>
        <v/>
      </c>
      <c r="BA680" s="2" t="str">
        <f>IF(AND(ISBLANK(AZ680),OR(NOT(ISBLANK(BB680)),NOT(ISBLANK(BC680)))),#N/A,
IF(ISBLANK(AZ680),"",
IF(AND(NOT(ISERROR(VLOOKUP(AZ680,MonsterTable!$A:$B,MATCH(MonsterTable!$B$1,MonsterTable!$A$1:$B$1,0),0))),OR(ISBLANK(BB680),ISBLANK(BC680))),#N/A,
IFERROR(VLOOKUP(AZ680,MonsterTable!$A:$B,MATCH(MonsterTable!$B$1,MonsterTable!$A$1:$B$1,0),0),
IF(OR(NOT(ISBLANK(BB680)),ISBLANK(BC680)),#N/A,
IF(AZ680="empty","empty",
VLOOKUP(AZ680,MonsterGroupTable!$A:$A,1,0)))))))</f>
        <v/>
      </c>
      <c r="BH680" s="2" t="str">
        <f>IF(AND(ISBLANK(BG680),OR(NOT(ISBLANK(BI680)),NOT(ISBLANK(BJ680)))),#N/A,
IF(ISBLANK(BG680),"",
IF(AND(NOT(ISERROR(VLOOKUP(BG680,MonsterTable!$A:$B,MATCH(MonsterTable!$B$1,MonsterTable!$A$1:$B$1,0),0))),OR(ISBLANK(BI680),ISBLANK(BJ680))),#N/A,
IFERROR(VLOOKUP(BG680,MonsterTable!$A:$B,MATCH(MonsterTable!$B$1,MonsterTable!$A$1:$B$1,0),0),
IF(OR(NOT(ISBLANK(BI680)),ISBLANK(BJ680)),#N/A,
IF(BG680="empty","empty",
VLOOKUP(BG680,MonsterGroupTable!$A:$A,1,0)))))))</f>
        <v/>
      </c>
      <c r="BO680" s="2" t="str">
        <f>IF(AND(ISBLANK(BN680),OR(NOT(ISBLANK(BP680)),NOT(ISBLANK(BQ680)))),#N/A,
IF(ISBLANK(BN680),"",
IF(AND(NOT(ISERROR(VLOOKUP(BN680,MonsterTable!$A:$B,MATCH(MonsterTable!$B$1,MonsterTable!$A$1:$B$1,0),0))),OR(ISBLANK(BP680),ISBLANK(BQ680))),#N/A,
IFERROR(VLOOKUP(BN680,MonsterTable!$A:$B,MATCH(MonsterTable!$B$1,MonsterTable!$A$1:$B$1,0),0),
IF(OR(NOT(ISBLANK(BP680)),ISBLANK(BQ680)),#N/A,
IF(BN680="empty","empty",
VLOOKUP(BN680,MonsterGroupTable!$A:$A,1,0)))))))</f>
        <v/>
      </c>
      <c r="BV680" s="2" t="str">
        <f>IF(AND(ISBLANK(BU680),OR(NOT(ISBLANK(BW680)),NOT(ISBLANK(BX680)))),#N/A,
IF(ISBLANK(BU680),"",
IF(AND(NOT(ISERROR(VLOOKUP(BU680,MonsterTable!$A:$B,MATCH(MonsterTable!$B$1,MonsterTable!$A$1:$B$1,0),0))),OR(ISBLANK(BW680),ISBLANK(BX680))),#N/A,
IFERROR(VLOOKUP(BU680,MonsterTable!$A:$B,MATCH(MonsterTable!$B$1,MonsterTable!$A$1:$B$1,0),0),
IF(OR(NOT(ISBLANK(BW680)),ISBLANK(BX680)),#N/A,
IF(BU680="empty","empty",
VLOOKUP(BU680,MonsterGroupTable!$A:$A,1,0)))))))</f>
        <v/>
      </c>
      <c r="CC680" s="2" t="str">
        <f>IF(AND(ISBLANK(CB680),OR(NOT(ISBLANK(CD680)),NOT(ISBLANK(CE680)))),#N/A,
IF(ISBLANK(CB680),"",
IF(AND(NOT(ISERROR(VLOOKUP(CB680,MonsterTable!$A:$B,MATCH(MonsterTable!$B$1,MonsterTable!$A$1:$B$1,0),0))),OR(ISBLANK(CD680),ISBLANK(CE680))),#N/A,
IFERROR(VLOOKUP(CB680,MonsterTable!$A:$B,MATCH(MonsterTable!$B$1,MonsterTable!$A$1:$B$1,0),0),
IF(OR(NOT(ISBLANK(CD680)),ISBLANK(CE680)),#N/A,
IF(CB680="empty","empty",
VLOOKUP(CB680,MonsterGroupTable!$A:$A,1,0)))))))</f>
        <v/>
      </c>
      <c r="CJ680" s="2" t="str">
        <f>IF(AND(ISBLANK(CI680),OR(NOT(ISBLANK(CK680)),NOT(ISBLANK(CL680)))),#N/A,
IF(ISBLANK(CI680),"",
IF(AND(NOT(ISERROR(VLOOKUP(CI680,MonsterTable!$A:$B,MATCH(MonsterTable!$B$1,MonsterTable!$A$1:$B$1,0),0))),OR(ISBLANK(CK680),ISBLANK(CL680))),#N/A,
IFERROR(VLOOKUP(CI680,MonsterTable!$A:$B,MATCH(MonsterTable!$B$1,MonsterTable!$A$1:$B$1,0),0),
IF(OR(NOT(ISBLANK(CK680)),ISBLANK(CL680)),#N/A,
IF(CI680="empty","empty",
VLOOKUP(CI680,MonsterGroupTable!$A:$A,1,0)))))))</f>
        <v/>
      </c>
    </row>
    <row r="681" spans="1:88">
      <c r="A681">
        <v>10680</v>
      </c>
      <c r="B681">
        <f t="shared" si="20"/>
        <v>1.2</v>
      </c>
      <c r="C681">
        <f t="shared" si="20"/>
        <v>1.1000000000000001</v>
      </c>
      <c r="F681">
        <v>3200</v>
      </c>
      <c r="G681">
        <v>115876</v>
      </c>
      <c r="H681">
        <v>0</v>
      </c>
      <c r="I681">
        <v>0</v>
      </c>
      <c r="J681">
        <v>0</v>
      </c>
      <c r="K681" t="s">
        <v>28</v>
      </c>
      <c r="L681" t="s">
        <v>254</v>
      </c>
      <c r="M681" t="s">
        <v>79</v>
      </c>
      <c r="N681" t="s">
        <v>80</v>
      </c>
      <c r="O681">
        <v>0</v>
      </c>
      <c r="P681">
        <v>-4.75</v>
      </c>
      <c r="Q681">
        <v>-3.5</v>
      </c>
      <c r="R681">
        <v>4.75</v>
      </c>
      <c r="S681">
        <v>3</v>
      </c>
      <c r="T681">
        <v>-13.5</v>
      </c>
      <c r="U681">
        <v>2.5499999999999998</v>
      </c>
      <c r="V681">
        <v>-6.75</v>
      </c>
      <c r="W681" t="str">
        <f t="shared" si="21"/>
        <v>g108,5</v>
      </c>
      <c r="X681" s="1" t="s">
        <v>286</v>
      </c>
      <c r="Y681" s="2" t="str">
        <f>IF(AND(ISBLANK(X681),OR(NOT(ISBLANK(Z681)),NOT(ISBLANK(AA681)))),#N/A,
IF(ISBLANK(X681),"",
IF(AND(NOT(ISERROR(VLOOKUP(X681,MonsterTable!$A:$B,MATCH(MonsterTable!$B$1,MonsterTable!$A$1:$B$1,0),0))),OR(ISBLANK(Z681),ISBLANK(AA681))),#N/A,
IFERROR(VLOOKUP(X681,MonsterTable!$A:$B,MATCH(MonsterTable!$B$1,MonsterTable!$A$1:$B$1,0),0),
IF(OR(NOT(ISBLANK(Z681)),ISBLANK(AA681)),#N/A,
IF(X681="empty","empty",
VLOOKUP(X681,MonsterGroupTable!$A:$A,1,0)))))))</f>
        <v>g108</v>
      </c>
      <c r="AA681">
        <v>5</v>
      </c>
      <c r="AF681" s="2" t="str">
        <f>IF(AND(ISBLANK(AE681),OR(NOT(ISBLANK(AG681)),NOT(ISBLANK(AH681)))),#N/A,
IF(ISBLANK(AE681),"",
IF(AND(NOT(ISERROR(VLOOKUP(AE681,MonsterTable!$A:$B,MATCH(MonsterTable!$B$1,MonsterTable!$A$1:$B$1,0),0))),OR(ISBLANK(AG681),ISBLANK(AH681))),#N/A,
IFERROR(VLOOKUP(AE681,MonsterTable!$A:$B,MATCH(MonsterTable!$B$1,MonsterTable!$A$1:$B$1,0),0),
IF(OR(NOT(ISBLANK(AG681)),ISBLANK(AH681)),#N/A,
IF(AE681="empty","empty",
VLOOKUP(AE681,MonsterGroupTable!$A:$A,1,0)))))))</f>
        <v/>
      </c>
      <c r="AM681" s="2" t="str">
        <f>IF(AND(ISBLANK(AL681),OR(NOT(ISBLANK(AN681)),NOT(ISBLANK(AO681)))),#N/A,
IF(ISBLANK(AL681),"",
IF(AND(NOT(ISERROR(VLOOKUP(AL681,MonsterTable!$A:$B,MATCH(MonsterTable!$B$1,MonsterTable!$A$1:$B$1,0),0))),OR(ISBLANK(AN681),ISBLANK(AO681))),#N/A,
IFERROR(VLOOKUP(AL681,MonsterTable!$A:$B,MATCH(MonsterTable!$B$1,MonsterTable!$A$1:$B$1,0),0),
IF(OR(NOT(ISBLANK(AN681)),ISBLANK(AO681)),#N/A,
IF(AL681="empty","empty",
VLOOKUP(AL681,MonsterGroupTable!$A:$A,1,0)))))))</f>
        <v/>
      </c>
      <c r="AT681" s="2" t="str">
        <f>IF(AND(ISBLANK(AS681),OR(NOT(ISBLANK(AU681)),NOT(ISBLANK(AV681)))),#N/A,
IF(ISBLANK(AS681),"",
IF(AND(NOT(ISERROR(VLOOKUP(AS681,MonsterTable!$A:$B,MATCH(MonsterTable!$B$1,MonsterTable!$A$1:$B$1,0),0))),OR(ISBLANK(AU681),ISBLANK(AV681))),#N/A,
IFERROR(VLOOKUP(AS681,MonsterTable!$A:$B,MATCH(MonsterTable!$B$1,MonsterTable!$A$1:$B$1,0),0),
IF(OR(NOT(ISBLANK(AU681)),ISBLANK(AV681)),#N/A,
IF(AS681="empty","empty",
VLOOKUP(AS681,MonsterGroupTable!$A:$A,1,0)))))))</f>
        <v/>
      </c>
      <c r="BA681" s="2" t="str">
        <f>IF(AND(ISBLANK(AZ681),OR(NOT(ISBLANK(BB681)),NOT(ISBLANK(BC681)))),#N/A,
IF(ISBLANK(AZ681),"",
IF(AND(NOT(ISERROR(VLOOKUP(AZ681,MonsterTable!$A:$B,MATCH(MonsterTable!$B$1,MonsterTable!$A$1:$B$1,0),0))),OR(ISBLANK(BB681),ISBLANK(BC681))),#N/A,
IFERROR(VLOOKUP(AZ681,MonsterTable!$A:$B,MATCH(MonsterTable!$B$1,MonsterTable!$A$1:$B$1,0),0),
IF(OR(NOT(ISBLANK(BB681)),ISBLANK(BC681)),#N/A,
IF(AZ681="empty","empty",
VLOOKUP(AZ681,MonsterGroupTable!$A:$A,1,0)))))))</f>
        <v/>
      </c>
      <c r="BH681" s="2" t="str">
        <f>IF(AND(ISBLANK(BG681),OR(NOT(ISBLANK(BI681)),NOT(ISBLANK(BJ681)))),#N/A,
IF(ISBLANK(BG681),"",
IF(AND(NOT(ISERROR(VLOOKUP(BG681,MonsterTable!$A:$B,MATCH(MonsterTable!$B$1,MonsterTable!$A$1:$B$1,0),0))),OR(ISBLANK(BI681),ISBLANK(BJ681))),#N/A,
IFERROR(VLOOKUP(BG681,MonsterTable!$A:$B,MATCH(MonsterTable!$B$1,MonsterTable!$A$1:$B$1,0),0),
IF(OR(NOT(ISBLANK(BI681)),ISBLANK(BJ681)),#N/A,
IF(BG681="empty","empty",
VLOOKUP(BG681,MonsterGroupTable!$A:$A,1,0)))))))</f>
        <v/>
      </c>
      <c r="BO681" s="2" t="str">
        <f>IF(AND(ISBLANK(BN681),OR(NOT(ISBLANK(BP681)),NOT(ISBLANK(BQ681)))),#N/A,
IF(ISBLANK(BN681),"",
IF(AND(NOT(ISERROR(VLOOKUP(BN681,MonsterTable!$A:$B,MATCH(MonsterTable!$B$1,MonsterTable!$A$1:$B$1,0),0))),OR(ISBLANK(BP681),ISBLANK(BQ681))),#N/A,
IFERROR(VLOOKUP(BN681,MonsterTable!$A:$B,MATCH(MonsterTable!$B$1,MonsterTable!$A$1:$B$1,0),0),
IF(OR(NOT(ISBLANK(BP681)),ISBLANK(BQ681)),#N/A,
IF(BN681="empty","empty",
VLOOKUP(BN681,MonsterGroupTable!$A:$A,1,0)))))))</f>
        <v/>
      </c>
      <c r="BV681" s="2" t="str">
        <f>IF(AND(ISBLANK(BU681),OR(NOT(ISBLANK(BW681)),NOT(ISBLANK(BX681)))),#N/A,
IF(ISBLANK(BU681),"",
IF(AND(NOT(ISERROR(VLOOKUP(BU681,MonsterTable!$A:$B,MATCH(MonsterTable!$B$1,MonsterTable!$A$1:$B$1,0),0))),OR(ISBLANK(BW681),ISBLANK(BX681))),#N/A,
IFERROR(VLOOKUP(BU681,MonsterTable!$A:$B,MATCH(MonsterTable!$B$1,MonsterTable!$A$1:$B$1,0),0),
IF(OR(NOT(ISBLANK(BW681)),ISBLANK(BX681)),#N/A,
IF(BU681="empty","empty",
VLOOKUP(BU681,MonsterGroupTable!$A:$A,1,0)))))))</f>
        <v/>
      </c>
      <c r="CC681" s="2" t="str">
        <f>IF(AND(ISBLANK(CB681),OR(NOT(ISBLANK(CD681)),NOT(ISBLANK(CE681)))),#N/A,
IF(ISBLANK(CB681),"",
IF(AND(NOT(ISERROR(VLOOKUP(CB681,MonsterTable!$A:$B,MATCH(MonsterTable!$B$1,MonsterTable!$A$1:$B$1,0),0))),OR(ISBLANK(CD681),ISBLANK(CE681))),#N/A,
IFERROR(VLOOKUP(CB681,MonsterTable!$A:$B,MATCH(MonsterTable!$B$1,MonsterTable!$A$1:$B$1,0),0),
IF(OR(NOT(ISBLANK(CD681)),ISBLANK(CE681)),#N/A,
IF(CB681="empty","empty",
VLOOKUP(CB681,MonsterGroupTable!$A:$A,1,0)))))))</f>
        <v/>
      </c>
      <c r="CJ681" s="2" t="str">
        <f>IF(AND(ISBLANK(CI681),OR(NOT(ISBLANK(CK681)),NOT(ISBLANK(CL681)))),#N/A,
IF(ISBLANK(CI681),"",
IF(AND(NOT(ISERROR(VLOOKUP(CI681,MonsterTable!$A:$B,MATCH(MonsterTable!$B$1,MonsterTable!$A$1:$B$1,0),0))),OR(ISBLANK(CK681),ISBLANK(CL681))),#N/A,
IFERROR(VLOOKUP(CI681,MonsterTable!$A:$B,MATCH(MonsterTable!$B$1,MonsterTable!$A$1:$B$1,0),0),
IF(OR(NOT(ISBLANK(CK681)),ISBLANK(CL681)),#N/A,
IF(CI681="empty","empty",
VLOOKUP(CI681,MonsterGroupTable!$A:$A,1,0)))))))</f>
        <v/>
      </c>
    </row>
    <row r="682" spans="1:88">
      <c r="A682">
        <v>10681</v>
      </c>
      <c r="B682">
        <f t="shared" si="20"/>
        <v>1.1000000000000001</v>
      </c>
      <c r="C682">
        <f t="shared" si="20"/>
        <v>1.1000000000000001</v>
      </c>
      <c r="F682">
        <v>3300</v>
      </c>
      <c r="G682">
        <v>116281</v>
      </c>
      <c r="H682">
        <v>0</v>
      </c>
      <c r="I682">
        <v>0</v>
      </c>
      <c r="J682">
        <v>0</v>
      </c>
      <c r="K682" t="s">
        <v>28</v>
      </c>
      <c r="L682" t="s">
        <v>255</v>
      </c>
      <c r="M682" t="s">
        <v>79</v>
      </c>
      <c r="N682" t="s">
        <v>80</v>
      </c>
      <c r="O682">
        <v>0</v>
      </c>
      <c r="P682">
        <v>-4.75</v>
      </c>
      <c r="Q682">
        <v>-3.5</v>
      </c>
      <c r="R682">
        <v>4.75</v>
      </c>
      <c r="S682">
        <v>3</v>
      </c>
      <c r="T682">
        <v>-13.5</v>
      </c>
      <c r="U682">
        <v>2.5499999999999998</v>
      </c>
      <c r="V682">
        <v>-6.75</v>
      </c>
      <c r="W682" t="str">
        <f t="shared" si="21"/>
        <v>g109,5</v>
      </c>
      <c r="X682" s="1" t="s">
        <v>287</v>
      </c>
      <c r="Y682" s="2" t="str">
        <f>IF(AND(ISBLANK(X682),OR(NOT(ISBLANK(Z682)),NOT(ISBLANK(AA682)))),#N/A,
IF(ISBLANK(X682),"",
IF(AND(NOT(ISERROR(VLOOKUP(X682,MonsterTable!$A:$B,MATCH(MonsterTable!$B$1,MonsterTable!$A$1:$B$1,0),0))),OR(ISBLANK(Z682),ISBLANK(AA682))),#N/A,
IFERROR(VLOOKUP(X682,MonsterTable!$A:$B,MATCH(MonsterTable!$B$1,MonsterTable!$A$1:$B$1,0),0),
IF(OR(NOT(ISBLANK(Z682)),ISBLANK(AA682)),#N/A,
IF(X682="empty","empty",
VLOOKUP(X682,MonsterGroupTable!$A:$A,1,0)))))))</f>
        <v>g109</v>
      </c>
      <c r="AA682">
        <v>5</v>
      </c>
      <c r="AF682" s="2" t="str">
        <f>IF(AND(ISBLANK(AE682),OR(NOT(ISBLANK(AG682)),NOT(ISBLANK(AH682)))),#N/A,
IF(ISBLANK(AE682),"",
IF(AND(NOT(ISERROR(VLOOKUP(AE682,MonsterTable!$A:$B,MATCH(MonsterTable!$B$1,MonsterTable!$A$1:$B$1,0),0))),OR(ISBLANK(AG682),ISBLANK(AH682))),#N/A,
IFERROR(VLOOKUP(AE682,MonsterTable!$A:$B,MATCH(MonsterTable!$B$1,MonsterTable!$A$1:$B$1,0),0),
IF(OR(NOT(ISBLANK(AG682)),ISBLANK(AH682)),#N/A,
IF(AE682="empty","empty",
VLOOKUP(AE682,MonsterGroupTable!$A:$A,1,0)))))))</f>
        <v/>
      </c>
      <c r="AM682" s="2" t="str">
        <f>IF(AND(ISBLANK(AL682),OR(NOT(ISBLANK(AN682)),NOT(ISBLANK(AO682)))),#N/A,
IF(ISBLANK(AL682),"",
IF(AND(NOT(ISERROR(VLOOKUP(AL682,MonsterTable!$A:$B,MATCH(MonsterTable!$B$1,MonsterTable!$A$1:$B$1,0),0))),OR(ISBLANK(AN682),ISBLANK(AO682))),#N/A,
IFERROR(VLOOKUP(AL682,MonsterTable!$A:$B,MATCH(MonsterTable!$B$1,MonsterTable!$A$1:$B$1,0),0),
IF(OR(NOT(ISBLANK(AN682)),ISBLANK(AO682)),#N/A,
IF(AL682="empty","empty",
VLOOKUP(AL682,MonsterGroupTable!$A:$A,1,0)))))))</f>
        <v/>
      </c>
      <c r="AT682" s="2" t="str">
        <f>IF(AND(ISBLANK(AS682),OR(NOT(ISBLANK(AU682)),NOT(ISBLANK(AV682)))),#N/A,
IF(ISBLANK(AS682),"",
IF(AND(NOT(ISERROR(VLOOKUP(AS682,MonsterTable!$A:$B,MATCH(MonsterTable!$B$1,MonsterTable!$A$1:$B$1,0),0))),OR(ISBLANK(AU682),ISBLANK(AV682))),#N/A,
IFERROR(VLOOKUP(AS682,MonsterTable!$A:$B,MATCH(MonsterTable!$B$1,MonsterTable!$A$1:$B$1,0),0),
IF(OR(NOT(ISBLANK(AU682)),ISBLANK(AV682)),#N/A,
IF(AS682="empty","empty",
VLOOKUP(AS682,MonsterGroupTable!$A:$A,1,0)))))))</f>
        <v/>
      </c>
      <c r="BA682" s="2" t="str">
        <f>IF(AND(ISBLANK(AZ682),OR(NOT(ISBLANK(BB682)),NOT(ISBLANK(BC682)))),#N/A,
IF(ISBLANK(AZ682),"",
IF(AND(NOT(ISERROR(VLOOKUP(AZ682,MonsterTable!$A:$B,MATCH(MonsterTable!$B$1,MonsterTable!$A$1:$B$1,0),0))),OR(ISBLANK(BB682),ISBLANK(BC682))),#N/A,
IFERROR(VLOOKUP(AZ682,MonsterTable!$A:$B,MATCH(MonsterTable!$B$1,MonsterTable!$A$1:$B$1,0),0),
IF(OR(NOT(ISBLANK(BB682)),ISBLANK(BC682)),#N/A,
IF(AZ682="empty","empty",
VLOOKUP(AZ682,MonsterGroupTable!$A:$A,1,0)))))))</f>
        <v/>
      </c>
      <c r="BH682" s="2" t="str">
        <f>IF(AND(ISBLANK(BG682),OR(NOT(ISBLANK(BI682)),NOT(ISBLANK(BJ682)))),#N/A,
IF(ISBLANK(BG682),"",
IF(AND(NOT(ISERROR(VLOOKUP(BG682,MonsterTable!$A:$B,MATCH(MonsterTable!$B$1,MonsterTable!$A$1:$B$1,0),0))),OR(ISBLANK(BI682),ISBLANK(BJ682))),#N/A,
IFERROR(VLOOKUP(BG682,MonsterTable!$A:$B,MATCH(MonsterTable!$B$1,MonsterTable!$A$1:$B$1,0),0),
IF(OR(NOT(ISBLANK(BI682)),ISBLANK(BJ682)),#N/A,
IF(BG682="empty","empty",
VLOOKUP(BG682,MonsterGroupTable!$A:$A,1,0)))))))</f>
        <v/>
      </c>
      <c r="BO682" s="2" t="str">
        <f>IF(AND(ISBLANK(BN682),OR(NOT(ISBLANK(BP682)),NOT(ISBLANK(BQ682)))),#N/A,
IF(ISBLANK(BN682),"",
IF(AND(NOT(ISERROR(VLOOKUP(BN682,MonsterTable!$A:$B,MATCH(MonsterTable!$B$1,MonsterTable!$A$1:$B$1,0),0))),OR(ISBLANK(BP682),ISBLANK(BQ682))),#N/A,
IFERROR(VLOOKUP(BN682,MonsterTable!$A:$B,MATCH(MonsterTable!$B$1,MonsterTable!$A$1:$B$1,0),0),
IF(OR(NOT(ISBLANK(BP682)),ISBLANK(BQ682)),#N/A,
IF(BN682="empty","empty",
VLOOKUP(BN682,MonsterGroupTable!$A:$A,1,0)))))))</f>
        <v/>
      </c>
      <c r="BV682" s="2" t="str">
        <f>IF(AND(ISBLANK(BU682),OR(NOT(ISBLANK(BW682)),NOT(ISBLANK(BX682)))),#N/A,
IF(ISBLANK(BU682),"",
IF(AND(NOT(ISERROR(VLOOKUP(BU682,MonsterTable!$A:$B,MATCH(MonsterTable!$B$1,MonsterTable!$A$1:$B$1,0),0))),OR(ISBLANK(BW682),ISBLANK(BX682))),#N/A,
IFERROR(VLOOKUP(BU682,MonsterTable!$A:$B,MATCH(MonsterTable!$B$1,MonsterTable!$A$1:$B$1,0),0),
IF(OR(NOT(ISBLANK(BW682)),ISBLANK(BX682)),#N/A,
IF(BU682="empty","empty",
VLOOKUP(BU682,MonsterGroupTable!$A:$A,1,0)))))))</f>
        <v/>
      </c>
      <c r="CC682" s="2" t="str">
        <f>IF(AND(ISBLANK(CB682),OR(NOT(ISBLANK(CD682)),NOT(ISBLANK(CE682)))),#N/A,
IF(ISBLANK(CB682),"",
IF(AND(NOT(ISERROR(VLOOKUP(CB682,MonsterTable!$A:$B,MATCH(MonsterTable!$B$1,MonsterTable!$A$1:$B$1,0),0))),OR(ISBLANK(CD682),ISBLANK(CE682))),#N/A,
IFERROR(VLOOKUP(CB682,MonsterTable!$A:$B,MATCH(MonsterTable!$B$1,MonsterTable!$A$1:$B$1,0),0),
IF(OR(NOT(ISBLANK(CD682)),ISBLANK(CE682)),#N/A,
IF(CB682="empty","empty",
VLOOKUP(CB682,MonsterGroupTable!$A:$A,1,0)))))))</f>
        <v/>
      </c>
      <c r="CJ682" s="2" t="str">
        <f>IF(AND(ISBLANK(CI682),OR(NOT(ISBLANK(CK682)),NOT(ISBLANK(CL682)))),#N/A,
IF(ISBLANK(CI682),"",
IF(AND(NOT(ISERROR(VLOOKUP(CI682,MonsterTable!$A:$B,MATCH(MonsterTable!$B$1,MonsterTable!$A$1:$B$1,0),0))),OR(ISBLANK(CK682),ISBLANK(CL682))),#N/A,
IFERROR(VLOOKUP(CI682,MonsterTable!$A:$B,MATCH(MonsterTable!$B$1,MonsterTable!$A$1:$B$1,0),0),
IF(OR(NOT(ISBLANK(CK682)),ISBLANK(CL682)),#N/A,
IF(CI682="empty","empty",
VLOOKUP(CI682,MonsterGroupTable!$A:$A,1,0)))))))</f>
        <v/>
      </c>
    </row>
    <row r="683" spans="1:88">
      <c r="A683">
        <v>10682</v>
      </c>
      <c r="B683">
        <f t="shared" si="20"/>
        <v>1.1000000000000001</v>
      </c>
      <c r="C683">
        <f t="shared" si="20"/>
        <v>1.1000000000000001</v>
      </c>
      <c r="F683">
        <v>3300</v>
      </c>
      <c r="G683">
        <v>116686</v>
      </c>
      <c r="H683">
        <v>0</v>
      </c>
      <c r="I683">
        <v>0</v>
      </c>
      <c r="J683">
        <v>0</v>
      </c>
      <c r="K683" t="s">
        <v>28</v>
      </c>
      <c r="L683" t="s">
        <v>255</v>
      </c>
      <c r="M683" t="s">
        <v>79</v>
      </c>
      <c r="N683" t="s">
        <v>80</v>
      </c>
      <c r="O683">
        <v>0</v>
      </c>
      <c r="P683">
        <v>-4.75</v>
      </c>
      <c r="Q683">
        <v>-3.5</v>
      </c>
      <c r="R683">
        <v>4.75</v>
      </c>
      <c r="S683">
        <v>3</v>
      </c>
      <c r="T683">
        <v>-13.5</v>
      </c>
      <c r="U683">
        <v>2.5499999999999998</v>
      </c>
      <c r="V683">
        <v>-6.75</v>
      </c>
      <c r="W683" t="str">
        <f t="shared" si="21"/>
        <v>g109,5</v>
      </c>
      <c r="X683" s="1" t="s">
        <v>287</v>
      </c>
      <c r="Y683" s="2" t="str">
        <f>IF(AND(ISBLANK(X683),OR(NOT(ISBLANK(Z683)),NOT(ISBLANK(AA683)))),#N/A,
IF(ISBLANK(X683),"",
IF(AND(NOT(ISERROR(VLOOKUP(X683,MonsterTable!$A:$B,MATCH(MonsterTable!$B$1,MonsterTable!$A$1:$B$1,0),0))),OR(ISBLANK(Z683),ISBLANK(AA683))),#N/A,
IFERROR(VLOOKUP(X683,MonsterTable!$A:$B,MATCH(MonsterTable!$B$1,MonsterTable!$A$1:$B$1,0),0),
IF(OR(NOT(ISBLANK(Z683)),ISBLANK(AA683)),#N/A,
IF(X683="empty","empty",
VLOOKUP(X683,MonsterGroupTable!$A:$A,1,0)))))))</f>
        <v>g109</v>
      </c>
      <c r="AA683">
        <v>5</v>
      </c>
      <c r="AF683" s="2" t="str">
        <f>IF(AND(ISBLANK(AE683),OR(NOT(ISBLANK(AG683)),NOT(ISBLANK(AH683)))),#N/A,
IF(ISBLANK(AE683),"",
IF(AND(NOT(ISERROR(VLOOKUP(AE683,MonsterTable!$A:$B,MATCH(MonsterTable!$B$1,MonsterTable!$A$1:$B$1,0),0))),OR(ISBLANK(AG683),ISBLANK(AH683))),#N/A,
IFERROR(VLOOKUP(AE683,MonsterTable!$A:$B,MATCH(MonsterTable!$B$1,MonsterTable!$A$1:$B$1,0),0),
IF(OR(NOT(ISBLANK(AG683)),ISBLANK(AH683)),#N/A,
IF(AE683="empty","empty",
VLOOKUP(AE683,MonsterGroupTable!$A:$A,1,0)))))))</f>
        <v/>
      </c>
      <c r="AM683" s="2" t="str">
        <f>IF(AND(ISBLANK(AL683),OR(NOT(ISBLANK(AN683)),NOT(ISBLANK(AO683)))),#N/A,
IF(ISBLANK(AL683),"",
IF(AND(NOT(ISERROR(VLOOKUP(AL683,MonsterTable!$A:$B,MATCH(MonsterTable!$B$1,MonsterTable!$A$1:$B$1,0),0))),OR(ISBLANK(AN683),ISBLANK(AO683))),#N/A,
IFERROR(VLOOKUP(AL683,MonsterTable!$A:$B,MATCH(MonsterTable!$B$1,MonsterTable!$A$1:$B$1,0),0),
IF(OR(NOT(ISBLANK(AN683)),ISBLANK(AO683)),#N/A,
IF(AL683="empty","empty",
VLOOKUP(AL683,MonsterGroupTable!$A:$A,1,0)))))))</f>
        <v/>
      </c>
      <c r="AT683" s="2" t="str">
        <f>IF(AND(ISBLANK(AS683),OR(NOT(ISBLANK(AU683)),NOT(ISBLANK(AV683)))),#N/A,
IF(ISBLANK(AS683),"",
IF(AND(NOT(ISERROR(VLOOKUP(AS683,MonsterTable!$A:$B,MATCH(MonsterTable!$B$1,MonsterTable!$A$1:$B$1,0),0))),OR(ISBLANK(AU683),ISBLANK(AV683))),#N/A,
IFERROR(VLOOKUP(AS683,MonsterTable!$A:$B,MATCH(MonsterTable!$B$1,MonsterTable!$A$1:$B$1,0),0),
IF(OR(NOT(ISBLANK(AU683)),ISBLANK(AV683)),#N/A,
IF(AS683="empty","empty",
VLOOKUP(AS683,MonsterGroupTable!$A:$A,1,0)))))))</f>
        <v/>
      </c>
      <c r="BA683" s="2" t="str">
        <f>IF(AND(ISBLANK(AZ683),OR(NOT(ISBLANK(BB683)),NOT(ISBLANK(BC683)))),#N/A,
IF(ISBLANK(AZ683),"",
IF(AND(NOT(ISERROR(VLOOKUP(AZ683,MonsterTable!$A:$B,MATCH(MonsterTable!$B$1,MonsterTable!$A$1:$B$1,0),0))),OR(ISBLANK(BB683),ISBLANK(BC683))),#N/A,
IFERROR(VLOOKUP(AZ683,MonsterTable!$A:$B,MATCH(MonsterTable!$B$1,MonsterTable!$A$1:$B$1,0),0),
IF(OR(NOT(ISBLANK(BB683)),ISBLANK(BC683)),#N/A,
IF(AZ683="empty","empty",
VLOOKUP(AZ683,MonsterGroupTable!$A:$A,1,0)))))))</f>
        <v/>
      </c>
      <c r="BH683" s="2" t="str">
        <f>IF(AND(ISBLANK(BG683),OR(NOT(ISBLANK(BI683)),NOT(ISBLANK(BJ683)))),#N/A,
IF(ISBLANK(BG683),"",
IF(AND(NOT(ISERROR(VLOOKUP(BG683,MonsterTable!$A:$B,MATCH(MonsterTable!$B$1,MonsterTable!$A$1:$B$1,0),0))),OR(ISBLANK(BI683),ISBLANK(BJ683))),#N/A,
IFERROR(VLOOKUP(BG683,MonsterTable!$A:$B,MATCH(MonsterTable!$B$1,MonsterTable!$A$1:$B$1,0),0),
IF(OR(NOT(ISBLANK(BI683)),ISBLANK(BJ683)),#N/A,
IF(BG683="empty","empty",
VLOOKUP(BG683,MonsterGroupTable!$A:$A,1,0)))))))</f>
        <v/>
      </c>
      <c r="BO683" s="2" t="str">
        <f>IF(AND(ISBLANK(BN683),OR(NOT(ISBLANK(BP683)),NOT(ISBLANK(BQ683)))),#N/A,
IF(ISBLANK(BN683),"",
IF(AND(NOT(ISERROR(VLOOKUP(BN683,MonsterTable!$A:$B,MATCH(MonsterTable!$B$1,MonsterTable!$A$1:$B$1,0),0))),OR(ISBLANK(BP683),ISBLANK(BQ683))),#N/A,
IFERROR(VLOOKUP(BN683,MonsterTable!$A:$B,MATCH(MonsterTable!$B$1,MonsterTable!$A$1:$B$1,0),0),
IF(OR(NOT(ISBLANK(BP683)),ISBLANK(BQ683)),#N/A,
IF(BN683="empty","empty",
VLOOKUP(BN683,MonsterGroupTable!$A:$A,1,0)))))))</f>
        <v/>
      </c>
      <c r="BV683" s="2" t="str">
        <f>IF(AND(ISBLANK(BU683),OR(NOT(ISBLANK(BW683)),NOT(ISBLANK(BX683)))),#N/A,
IF(ISBLANK(BU683),"",
IF(AND(NOT(ISERROR(VLOOKUP(BU683,MonsterTable!$A:$B,MATCH(MonsterTable!$B$1,MonsterTable!$A$1:$B$1,0),0))),OR(ISBLANK(BW683),ISBLANK(BX683))),#N/A,
IFERROR(VLOOKUP(BU683,MonsterTable!$A:$B,MATCH(MonsterTable!$B$1,MonsterTable!$A$1:$B$1,0),0),
IF(OR(NOT(ISBLANK(BW683)),ISBLANK(BX683)),#N/A,
IF(BU683="empty","empty",
VLOOKUP(BU683,MonsterGroupTable!$A:$A,1,0)))))))</f>
        <v/>
      </c>
      <c r="CC683" s="2" t="str">
        <f>IF(AND(ISBLANK(CB683),OR(NOT(ISBLANK(CD683)),NOT(ISBLANK(CE683)))),#N/A,
IF(ISBLANK(CB683),"",
IF(AND(NOT(ISERROR(VLOOKUP(CB683,MonsterTable!$A:$B,MATCH(MonsterTable!$B$1,MonsterTable!$A$1:$B$1,0),0))),OR(ISBLANK(CD683),ISBLANK(CE683))),#N/A,
IFERROR(VLOOKUP(CB683,MonsterTable!$A:$B,MATCH(MonsterTable!$B$1,MonsterTable!$A$1:$B$1,0),0),
IF(OR(NOT(ISBLANK(CD683)),ISBLANK(CE683)),#N/A,
IF(CB683="empty","empty",
VLOOKUP(CB683,MonsterGroupTable!$A:$A,1,0)))))))</f>
        <v/>
      </c>
      <c r="CJ683" s="2" t="str">
        <f>IF(AND(ISBLANK(CI683),OR(NOT(ISBLANK(CK683)),NOT(ISBLANK(CL683)))),#N/A,
IF(ISBLANK(CI683),"",
IF(AND(NOT(ISERROR(VLOOKUP(CI683,MonsterTable!$A:$B,MATCH(MonsterTable!$B$1,MonsterTable!$A$1:$B$1,0),0))),OR(ISBLANK(CK683),ISBLANK(CL683))),#N/A,
IFERROR(VLOOKUP(CI683,MonsterTable!$A:$B,MATCH(MonsterTable!$B$1,MonsterTable!$A$1:$B$1,0),0),
IF(OR(NOT(ISBLANK(CK683)),ISBLANK(CL683)),#N/A,
IF(CI683="empty","empty",
VLOOKUP(CI683,MonsterGroupTable!$A:$A,1,0)))))))</f>
        <v/>
      </c>
    </row>
    <row r="684" spans="1:88">
      <c r="A684">
        <v>10683</v>
      </c>
      <c r="B684">
        <f t="shared" si="20"/>
        <v>1.1000000000000001</v>
      </c>
      <c r="C684">
        <f t="shared" si="20"/>
        <v>1.1000000000000001</v>
      </c>
      <c r="F684">
        <v>3300</v>
      </c>
      <c r="G684">
        <v>117181</v>
      </c>
      <c r="H684">
        <v>0</v>
      </c>
      <c r="I684">
        <v>0</v>
      </c>
      <c r="J684">
        <v>0</v>
      </c>
      <c r="K684" t="s">
        <v>28</v>
      </c>
      <c r="L684" t="s">
        <v>255</v>
      </c>
      <c r="M684" t="s">
        <v>79</v>
      </c>
      <c r="N684" t="s">
        <v>80</v>
      </c>
      <c r="O684">
        <v>0</v>
      </c>
      <c r="P684">
        <v>-4.75</v>
      </c>
      <c r="Q684">
        <v>-3.5</v>
      </c>
      <c r="R684">
        <v>4.75</v>
      </c>
      <c r="S684">
        <v>3</v>
      </c>
      <c r="T684">
        <v>-13.5</v>
      </c>
      <c r="U684">
        <v>2.5499999999999998</v>
      </c>
      <c r="V684">
        <v>-6.75</v>
      </c>
      <c r="W684" t="str">
        <f t="shared" si="21"/>
        <v>g109,5</v>
      </c>
      <c r="X684" s="1" t="s">
        <v>287</v>
      </c>
      <c r="Y684" s="2" t="str">
        <f>IF(AND(ISBLANK(X684),OR(NOT(ISBLANK(Z684)),NOT(ISBLANK(AA684)))),#N/A,
IF(ISBLANK(X684),"",
IF(AND(NOT(ISERROR(VLOOKUP(X684,MonsterTable!$A:$B,MATCH(MonsterTable!$B$1,MonsterTable!$A$1:$B$1,0),0))),OR(ISBLANK(Z684),ISBLANK(AA684))),#N/A,
IFERROR(VLOOKUP(X684,MonsterTable!$A:$B,MATCH(MonsterTable!$B$1,MonsterTable!$A$1:$B$1,0),0),
IF(OR(NOT(ISBLANK(Z684)),ISBLANK(AA684)),#N/A,
IF(X684="empty","empty",
VLOOKUP(X684,MonsterGroupTable!$A:$A,1,0)))))))</f>
        <v>g109</v>
      </c>
      <c r="AA684">
        <v>5</v>
      </c>
      <c r="AF684" s="2" t="str">
        <f>IF(AND(ISBLANK(AE684),OR(NOT(ISBLANK(AG684)),NOT(ISBLANK(AH684)))),#N/A,
IF(ISBLANK(AE684),"",
IF(AND(NOT(ISERROR(VLOOKUP(AE684,MonsterTable!$A:$B,MATCH(MonsterTable!$B$1,MonsterTable!$A$1:$B$1,0),0))),OR(ISBLANK(AG684),ISBLANK(AH684))),#N/A,
IFERROR(VLOOKUP(AE684,MonsterTable!$A:$B,MATCH(MonsterTable!$B$1,MonsterTable!$A$1:$B$1,0),0),
IF(OR(NOT(ISBLANK(AG684)),ISBLANK(AH684)),#N/A,
IF(AE684="empty","empty",
VLOOKUP(AE684,MonsterGroupTable!$A:$A,1,0)))))))</f>
        <v/>
      </c>
      <c r="AM684" s="2" t="str">
        <f>IF(AND(ISBLANK(AL684),OR(NOT(ISBLANK(AN684)),NOT(ISBLANK(AO684)))),#N/A,
IF(ISBLANK(AL684),"",
IF(AND(NOT(ISERROR(VLOOKUP(AL684,MonsterTable!$A:$B,MATCH(MonsterTable!$B$1,MonsterTable!$A$1:$B$1,0),0))),OR(ISBLANK(AN684),ISBLANK(AO684))),#N/A,
IFERROR(VLOOKUP(AL684,MonsterTable!$A:$B,MATCH(MonsterTable!$B$1,MonsterTable!$A$1:$B$1,0),0),
IF(OR(NOT(ISBLANK(AN684)),ISBLANK(AO684)),#N/A,
IF(AL684="empty","empty",
VLOOKUP(AL684,MonsterGroupTable!$A:$A,1,0)))))))</f>
        <v/>
      </c>
      <c r="AT684" s="2" t="str">
        <f>IF(AND(ISBLANK(AS684),OR(NOT(ISBLANK(AU684)),NOT(ISBLANK(AV684)))),#N/A,
IF(ISBLANK(AS684),"",
IF(AND(NOT(ISERROR(VLOOKUP(AS684,MonsterTable!$A:$B,MATCH(MonsterTable!$B$1,MonsterTable!$A$1:$B$1,0),0))),OR(ISBLANK(AU684),ISBLANK(AV684))),#N/A,
IFERROR(VLOOKUP(AS684,MonsterTable!$A:$B,MATCH(MonsterTable!$B$1,MonsterTable!$A$1:$B$1,0),0),
IF(OR(NOT(ISBLANK(AU684)),ISBLANK(AV684)),#N/A,
IF(AS684="empty","empty",
VLOOKUP(AS684,MonsterGroupTable!$A:$A,1,0)))))))</f>
        <v/>
      </c>
      <c r="BA684" s="2" t="str">
        <f>IF(AND(ISBLANK(AZ684),OR(NOT(ISBLANK(BB684)),NOT(ISBLANK(BC684)))),#N/A,
IF(ISBLANK(AZ684),"",
IF(AND(NOT(ISERROR(VLOOKUP(AZ684,MonsterTable!$A:$B,MATCH(MonsterTable!$B$1,MonsterTable!$A$1:$B$1,0),0))),OR(ISBLANK(BB684),ISBLANK(BC684))),#N/A,
IFERROR(VLOOKUP(AZ684,MonsterTable!$A:$B,MATCH(MonsterTable!$B$1,MonsterTable!$A$1:$B$1,0),0),
IF(OR(NOT(ISBLANK(BB684)),ISBLANK(BC684)),#N/A,
IF(AZ684="empty","empty",
VLOOKUP(AZ684,MonsterGroupTable!$A:$A,1,0)))))))</f>
        <v/>
      </c>
      <c r="BH684" s="2" t="str">
        <f>IF(AND(ISBLANK(BG684),OR(NOT(ISBLANK(BI684)),NOT(ISBLANK(BJ684)))),#N/A,
IF(ISBLANK(BG684),"",
IF(AND(NOT(ISERROR(VLOOKUP(BG684,MonsterTable!$A:$B,MATCH(MonsterTable!$B$1,MonsterTable!$A$1:$B$1,0),0))),OR(ISBLANK(BI684),ISBLANK(BJ684))),#N/A,
IFERROR(VLOOKUP(BG684,MonsterTable!$A:$B,MATCH(MonsterTable!$B$1,MonsterTable!$A$1:$B$1,0),0),
IF(OR(NOT(ISBLANK(BI684)),ISBLANK(BJ684)),#N/A,
IF(BG684="empty","empty",
VLOOKUP(BG684,MonsterGroupTable!$A:$A,1,0)))))))</f>
        <v/>
      </c>
      <c r="BO684" s="2" t="str">
        <f>IF(AND(ISBLANK(BN684),OR(NOT(ISBLANK(BP684)),NOT(ISBLANK(BQ684)))),#N/A,
IF(ISBLANK(BN684),"",
IF(AND(NOT(ISERROR(VLOOKUP(BN684,MonsterTable!$A:$B,MATCH(MonsterTable!$B$1,MonsterTable!$A$1:$B$1,0),0))),OR(ISBLANK(BP684),ISBLANK(BQ684))),#N/A,
IFERROR(VLOOKUP(BN684,MonsterTable!$A:$B,MATCH(MonsterTable!$B$1,MonsterTable!$A$1:$B$1,0),0),
IF(OR(NOT(ISBLANK(BP684)),ISBLANK(BQ684)),#N/A,
IF(BN684="empty","empty",
VLOOKUP(BN684,MonsterGroupTable!$A:$A,1,0)))))))</f>
        <v/>
      </c>
      <c r="BV684" s="2" t="str">
        <f>IF(AND(ISBLANK(BU684),OR(NOT(ISBLANK(BW684)),NOT(ISBLANK(BX684)))),#N/A,
IF(ISBLANK(BU684),"",
IF(AND(NOT(ISERROR(VLOOKUP(BU684,MonsterTable!$A:$B,MATCH(MonsterTable!$B$1,MonsterTable!$A$1:$B$1,0),0))),OR(ISBLANK(BW684),ISBLANK(BX684))),#N/A,
IFERROR(VLOOKUP(BU684,MonsterTable!$A:$B,MATCH(MonsterTable!$B$1,MonsterTable!$A$1:$B$1,0),0),
IF(OR(NOT(ISBLANK(BW684)),ISBLANK(BX684)),#N/A,
IF(BU684="empty","empty",
VLOOKUP(BU684,MonsterGroupTable!$A:$A,1,0)))))))</f>
        <v/>
      </c>
      <c r="CC684" s="2" t="str">
        <f>IF(AND(ISBLANK(CB684),OR(NOT(ISBLANK(CD684)),NOT(ISBLANK(CE684)))),#N/A,
IF(ISBLANK(CB684),"",
IF(AND(NOT(ISERROR(VLOOKUP(CB684,MonsterTable!$A:$B,MATCH(MonsterTable!$B$1,MonsterTable!$A$1:$B$1,0),0))),OR(ISBLANK(CD684),ISBLANK(CE684))),#N/A,
IFERROR(VLOOKUP(CB684,MonsterTable!$A:$B,MATCH(MonsterTable!$B$1,MonsterTable!$A$1:$B$1,0),0),
IF(OR(NOT(ISBLANK(CD684)),ISBLANK(CE684)),#N/A,
IF(CB684="empty","empty",
VLOOKUP(CB684,MonsterGroupTable!$A:$A,1,0)))))))</f>
        <v/>
      </c>
      <c r="CJ684" s="2" t="str">
        <f>IF(AND(ISBLANK(CI684),OR(NOT(ISBLANK(CK684)),NOT(ISBLANK(CL684)))),#N/A,
IF(ISBLANK(CI684),"",
IF(AND(NOT(ISERROR(VLOOKUP(CI684,MonsterTable!$A:$B,MATCH(MonsterTable!$B$1,MonsterTable!$A$1:$B$1,0),0))),OR(ISBLANK(CK684),ISBLANK(CL684))),#N/A,
IFERROR(VLOOKUP(CI684,MonsterTable!$A:$B,MATCH(MonsterTable!$B$1,MonsterTable!$A$1:$B$1,0),0),
IF(OR(NOT(ISBLANK(CK684)),ISBLANK(CL684)),#N/A,
IF(CI684="empty","empty",
VLOOKUP(CI684,MonsterGroupTable!$A:$A,1,0)))))))</f>
        <v/>
      </c>
    </row>
    <row r="685" spans="1:88">
      <c r="A685">
        <v>10684</v>
      </c>
      <c r="B685">
        <f t="shared" si="20"/>
        <v>1.1000000000000001</v>
      </c>
      <c r="C685">
        <f t="shared" si="20"/>
        <v>1.1000000000000001</v>
      </c>
      <c r="F685">
        <v>3300</v>
      </c>
      <c r="G685">
        <v>117676</v>
      </c>
      <c r="H685">
        <v>0</v>
      </c>
      <c r="I685">
        <v>0</v>
      </c>
      <c r="J685">
        <v>0</v>
      </c>
      <c r="K685" t="s">
        <v>28</v>
      </c>
      <c r="L685" t="s">
        <v>255</v>
      </c>
      <c r="M685" t="s">
        <v>79</v>
      </c>
      <c r="N685" t="s">
        <v>80</v>
      </c>
      <c r="O685">
        <v>0</v>
      </c>
      <c r="P685">
        <v>-4.75</v>
      </c>
      <c r="Q685">
        <v>-3.5</v>
      </c>
      <c r="R685">
        <v>4.75</v>
      </c>
      <c r="S685">
        <v>3</v>
      </c>
      <c r="T685">
        <v>-13.5</v>
      </c>
      <c r="U685">
        <v>2.5499999999999998</v>
      </c>
      <c r="V685">
        <v>-6.75</v>
      </c>
      <c r="W685" t="str">
        <f t="shared" si="21"/>
        <v>g109,5</v>
      </c>
      <c r="X685" s="1" t="s">
        <v>287</v>
      </c>
      <c r="Y685" s="2" t="str">
        <f>IF(AND(ISBLANK(X685),OR(NOT(ISBLANK(Z685)),NOT(ISBLANK(AA685)))),#N/A,
IF(ISBLANK(X685),"",
IF(AND(NOT(ISERROR(VLOOKUP(X685,MonsterTable!$A:$B,MATCH(MonsterTable!$B$1,MonsterTable!$A$1:$B$1,0),0))),OR(ISBLANK(Z685),ISBLANK(AA685))),#N/A,
IFERROR(VLOOKUP(X685,MonsterTable!$A:$B,MATCH(MonsterTable!$B$1,MonsterTable!$A$1:$B$1,0),0),
IF(OR(NOT(ISBLANK(Z685)),ISBLANK(AA685)),#N/A,
IF(X685="empty","empty",
VLOOKUP(X685,MonsterGroupTable!$A:$A,1,0)))))))</f>
        <v>g109</v>
      </c>
      <c r="AA685">
        <v>5</v>
      </c>
      <c r="AF685" s="2" t="str">
        <f>IF(AND(ISBLANK(AE685),OR(NOT(ISBLANK(AG685)),NOT(ISBLANK(AH685)))),#N/A,
IF(ISBLANK(AE685),"",
IF(AND(NOT(ISERROR(VLOOKUP(AE685,MonsterTable!$A:$B,MATCH(MonsterTable!$B$1,MonsterTable!$A$1:$B$1,0),0))),OR(ISBLANK(AG685),ISBLANK(AH685))),#N/A,
IFERROR(VLOOKUP(AE685,MonsterTable!$A:$B,MATCH(MonsterTable!$B$1,MonsterTable!$A$1:$B$1,0),0),
IF(OR(NOT(ISBLANK(AG685)),ISBLANK(AH685)),#N/A,
IF(AE685="empty","empty",
VLOOKUP(AE685,MonsterGroupTable!$A:$A,1,0)))))))</f>
        <v/>
      </c>
      <c r="AM685" s="2" t="str">
        <f>IF(AND(ISBLANK(AL685),OR(NOT(ISBLANK(AN685)),NOT(ISBLANK(AO685)))),#N/A,
IF(ISBLANK(AL685),"",
IF(AND(NOT(ISERROR(VLOOKUP(AL685,MonsterTable!$A:$B,MATCH(MonsterTable!$B$1,MonsterTable!$A$1:$B$1,0),0))),OR(ISBLANK(AN685),ISBLANK(AO685))),#N/A,
IFERROR(VLOOKUP(AL685,MonsterTable!$A:$B,MATCH(MonsterTable!$B$1,MonsterTable!$A$1:$B$1,0),0),
IF(OR(NOT(ISBLANK(AN685)),ISBLANK(AO685)),#N/A,
IF(AL685="empty","empty",
VLOOKUP(AL685,MonsterGroupTable!$A:$A,1,0)))))))</f>
        <v/>
      </c>
      <c r="AT685" s="2" t="str">
        <f>IF(AND(ISBLANK(AS685),OR(NOT(ISBLANK(AU685)),NOT(ISBLANK(AV685)))),#N/A,
IF(ISBLANK(AS685),"",
IF(AND(NOT(ISERROR(VLOOKUP(AS685,MonsterTable!$A:$B,MATCH(MonsterTable!$B$1,MonsterTable!$A$1:$B$1,0),0))),OR(ISBLANK(AU685),ISBLANK(AV685))),#N/A,
IFERROR(VLOOKUP(AS685,MonsterTable!$A:$B,MATCH(MonsterTable!$B$1,MonsterTable!$A$1:$B$1,0),0),
IF(OR(NOT(ISBLANK(AU685)),ISBLANK(AV685)),#N/A,
IF(AS685="empty","empty",
VLOOKUP(AS685,MonsterGroupTable!$A:$A,1,0)))))))</f>
        <v/>
      </c>
      <c r="BA685" s="2" t="str">
        <f>IF(AND(ISBLANK(AZ685),OR(NOT(ISBLANK(BB685)),NOT(ISBLANK(BC685)))),#N/A,
IF(ISBLANK(AZ685),"",
IF(AND(NOT(ISERROR(VLOOKUP(AZ685,MonsterTable!$A:$B,MATCH(MonsterTable!$B$1,MonsterTable!$A$1:$B$1,0),0))),OR(ISBLANK(BB685),ISBLANK(BC685))),#N/A,
IFERROR(VLOOKUP(AZ685,MonsterTable!$A:$B,MATCH(MonsterTable!$B$1,MonsterTable!$A$1:$B$1,0),0),
IF(OR(NOT(ISBLANK(BB685)),ISBLANK(BC685)),#N/A,
IF(AZ685="empty","empty",
VLOOKUP(AZ685,MonsterGroupTable!$A:$A,1,0)))))))</f>
        <v/>
      </c>
      <c r="BH685" s="2" t="str">
        <f>IF(AND(ISBLANK(BG685),OR(NOT(ISBLANK(BI685)),NOT(ISBLANK(BJ685)))),#N/A,
IF(ISBLANK(BG685),"",
IF(AND(NOT(ISERROR(VLOOKUP(BG685,MonsterTable!$A:$B,MATCH(MonsterTable!$B$1,MonsterTable!$A$1:$B$1,0),0))),OR(ISBLANK(BI685),ISBLANK(BJ685))),#N/A,
IFERROR(VLOOKUP(BG685,MonsterTable!$A:$B,MATCH(MonsterTable!$B$1,MonsterTable!$A$1:$B$1,0),0),
IF(OR(NOT(ISBLANK(BI685)),ISBLANK(BJ685)),#N/A,
IF(BG685="empty","empty",
VLOOKUP(BG685,MonsterGroupTable!$A:$A,1,0)))))))</f>
        <v/>
      </c>
      <c r="BO685" s="2" t="str">
        <f>IF(AND(ISBLANK(BN685),OR(NOT(ISBLANK(BP685)),NOT(ISBLANK(BQ685)))),#N/A,
IF(ISBLANK(BN685),"",
IF(AND(NOT(ISERROR(VLOOKUP(BN685,MonsterTable!$A:$B,MATCH(MonsterTable!$B$1,MonsterTable!$A$1:$B$1,0),0))),OR(ISBLANK(BP685),ISBLANK(BQ685))),#N/A,
IFERROR(VLOOKUP(BN685,MonsterTable!$A:$B,MATCH(MonsterTable!$B$1,MonsterTable!$A$1:$B$1,0),0),
IF(OR(NOT(ISBLANK(BP685)),ISBLANK(BQ685)),#N/A,
IF(BN685="empty","empty",
VLOOKUP(BN685,MonsterGroupTable!$A:$A,1,0)))))))</f>
        <v/>
      </c>
      <c r="BV685" s="2" t="str">
        <f>IF(AND(ISBLANK(BU685),OR(NOT(ISBLANK(BW685)),NOT(ISBLANK(BX685)))),#N/A,
IF(ISBLANK(BU685),"",
IF(AND(NOT(ISERROR(VLOOKUP(BU685,MonsterTable!$A:$B,MATCH(MonsterTable!$B$1,MonsterTable!$A$1:$B$1,0),0))),OR(ISBLANK(BW685),ISBLANK(BX685))),#N/A,
IFERROR(VLOOKUP(BU685,MonsterTable!$A:$B,MATCH(MonsterTable!$B$1,MonsterTable!$A$1:$B$1,0),0),
IF(OR(NOT(ISBLANK(BW685)),ISBLANK(BX685)),#N/A,
IF(BU685="empty","empty",
VLOOKUP(BU685,MonsterGroupTable!$A:$A,1,0)))))))</f>
        <v/>
      </c>
      <c r="CC685" s="2" t="str">
        <f>IF(AND(ISBLANK(CB685),OR(NOT(ISBLANK(CD685)),NOT(ISBLANK(CE685)))),#N/A,
IF(ISBLANK(CB685),"",
IF(AND(NOT(ISERROR(VLOOKUP(CB685,MonsterTable!$A:$B,MATCH(MonsterTable!$B$1,MonsterTable!$A$1:$B$1,0),0))),OR(ISBLANK(CD685),ISBLANK(CE685))),#N/A,
IFERROR(VLOOKUP(CB685,MonsterTable!$A:$B,MATCH(MonsterTable!$B$1,MonsterTable!$A$1:$B$1,0),0),
IF(OR(NOT(ISBLANK(CD685)),ISBLANK(CE685)),#N/A,
IF(CB685="empty","empty",
VLOOKUP(CB685,MonsterGroupTable!$A:$A,1,0)))))))</f>
        <v/>
      </c>
      <c r="CJ685" s="2" t="str">
        <f>IF(AND(ISBLANK(CI685),OR(NOT(ISBLANK(CK685)),NOT(ISBLANK(CL685)))),#N/A,
IF(ISBLANK(CI685),"",
IF(AND(NOT(ISERROR(VLOOKUP(CI685,MonsterTable!$A:$B,MATCH(MonsterTable!$B$1,MonsterTable!$A$1:$B$1,0),0))),OR(ISBLANK(CK685),ISBLANK(CL685))),#N/A,
IFERROR(VLOOKUP(CI685,MonsterTable!$A:$B,MATCH(MonsterTable!$B$1,MonsterTable!$A$1:$B$1,0),0),
IF(OR(NOT(ISBLANK(CK685)),ISBLANK(CL685)),#N/A,
IF(CI685="empty","empty",
VLOOKUP(CI685,MonsterGroupTable!$A:$A,1,0)))))))</f>
        <v/>
      </c>
    </row>
    <row r="686" spans="1:88">
      <c r="A686">
        <v>10685</v>
      </c>
      <c r="B686">
        <f t="shared" si="20"/>
        <v>1.1000000000000001</v>
      </c>
      <c r="C686">
        <f t="shared" si="20"/>
        <v>1.1000000000000001</v>
      </c>
      <c r="F686">
        <v>3300</v>
      </c>
      <c r="G686">
        <v>118171</v>
      </c>
      <c r="H686">
        <v>0</v>
      </c>
      <c r="I686">
        <v>0</v>
      </c>
      <c r="J686">
        <v>0</v>
      </c>
      <c r="K686" t="s">
        <v>28</v>
      </c>
      <c r="L686" t="s">
        <v>255</v>
      </c>
      <c r="M686" t="s">
        <v>79</v>
      </c>
      <c r="N686" t="s">
        <v>80</v>
      </c>
      <c r="O686">
        <v>0</v>
      </c>
      <c r="P686">
        <v>-4.75</v>
      </c>
      <c r="Q686">
        <v>-3.5</v>
      </c>
      <c r="R686">
        <v>4.75</v>
      </c>
      <c r="S686">
        <v>3</v>
      </c>
      <c r="T686">
        <v>-13.5</v>
      </c>
      <c r="U686">
        <v>2.5499999999999998</v>
      </c>
      <c r="V686">
        <v>-6.75</v>
      </c>
      <c r="W686" t="str">
        <f t="shared" si="21"/>
        <v>g109,5</v>
      </c>
      <c r="X686" s="1" t="s">
        <v>287</v>
      </c>
      <c r="Y686" s="2" t="str">
        <f>IF(AND(ISBLANK(X686),OR(NOT(ISBLANK(Z686)),NOT(ISBLANK(AA686)))),#N/A,
IF(ISBLANK(X686),"",
IF(AND(NOT(ISERROR(VLOOKUP(X686,MonsterTable!$A:$B,MATCH(MonsterTable!$B$1,MonsterTable!$A$1:$B$1,0),0))),OR(ISBLANK(Z686),ISBLANK(AA686))),#N/A,
IFERROR(VLOOKUP(X686,MonsterTable!$A:$B,MATCH(MonsterTable!$B$1,MonsterTable!$A$1:$B$1,0),0),
IF(OR(NOT(ISBLANK(Z686)),ISBLANK(AA686)),#N/A,
IF(X686="empty","empty",
VLOOKUP(X686,MonsterGroupTable!$A:$A,1,0)))))))</f>
        <v>g109</v>
      </c>
      <c r="AA686">
        <v>5</v>
      </c>
      <c r="AF686" s="2" t="str">
        <f>IF(AND(ISBLANK(AE686),OR(NOT(ISBLANK(AG686)),NOT(ISBLANK(AH686)))),#N/A,
IF(ISBLANK(AE686),"",
IF(AND(NOT(ISERROR(VLOOKUP(AE686,MonsterTable!$A:$B,MATCH(MonsterTable!$B$1,MonsterTable!$A$1:$B$1,0),0))),OR(ISBLANK(AG686),ISBLANK(AH686))),#N/A,
IFERROR(VLOOKUP(AE686,MonsterTable!$A:$B,MATCH(MonsterTable!$B$1,MonsterTable!$A$1:$B$1,0),0),
IF(OR(NOT(ISBLANK(AG686)),ISBLANK(AH686)),#N/A,
IF(AE686="empty","empty",
VLOOKUP(AE686,MonsterGroupTable!$A:$A,1,0)))))))</f>
        <v/>
      </c>
      <c r="AM686" s="2" t="str">
        <f>IF(AND(ISBLANK(AL686),OR(NOT(ISBLANK(AN686)),NOT(ISBLANK(AO686)))),#N/A,
IF(ISBLANK(AL686),"",
IF(AND(NOT(ISERROR(VLOOKUP(AL686,MonsterTable!$A:$B,MATCH(MonsterTable!$B$1,MonsterTable!$A$1:$B$1,0),0))),OR(ISBLANK(AN686),ISBLANK(AO686))),#N/A,
IFERROR(VLOOKUP(AL686,MonsterTable!$A:$B,MATCH(MonsterTable!$B$1,MonsterTable!$A$1:$B$1,0),0),
IF(OR(NOT(ISBLANK(AN686)),ISBLANK(AO686)),#N/A,
IF(AL686="empty","empty",
VLOOKUP(AL686,MonsterGroupTable!$A:$A,1,0)))))))</f>
        <v/>
      </c>
      <c r="AT686" s="2" t="str">
        <f>IF(AND(ISBLANK(AS686),OR(NOT(ISBLANK(AU686)),NOT(ISBLANK(AV686)))),#N/A,
IF(ISBLANK(AS686),"",
IF(AND(NOT(ISERROR(VLOOKUP(AS686,MonsterTable!$A:$B,MATCH(MonsterTable!$B$1,MonsterTable!$A$1:$B$1,0),0))),OR(ISBLANK(AU686),ISBLANK(AV686))),#N/A,
IFERROR(VLOOKUP(AS686,MonsterTable!$A:$B,MATCH(MonsterTable!$B$1,MonsterTable!$A$1:$B$1,0),0),
IF(OR(NOT(ISBLANK(AU686)),ISBLANK(AV686)),#N/A,
IF(AS686="empty","empty",
VLOOKUP(AS686,MonsterGroupTable!$A:$A,1,0)))))))</f>
        <v/>
      </c>
      <c r="BA686" s="2" t="str">
        <f>IF(AND(ISBLANK(AZ686),OR(NOT(ISBLANK(BB686)),NOT(ISBLANK(BC686)))),#N/A,
IF(ISBLANK(AZ686),"",
IF(AND(NOT(ISERROR(VLOOKUP(AZ686,MonsterTable!$A:$B,MATCH(MonsterTable!$B$1,MonsterTable!$A$1:$B$1,0),0))),OR(ISBLANK(BB686),ISBLANK(BC686))),#N/A,
IFERROR(VLOOKUP(AZ686,MonsterTable!$A:$B,MATCH(MonsterTable!$B$1,MonsterTable!$A$1:$B$1,0),0),
IF(OR(NOT(ISBLANK(BB686)),ISBLANK(BC686)),#N/A,
IF(AZ686="empty","empty",
VLOOKUP(AZ686,MonsterGroupTable!$A:$A,1,0)))))))</f>
        <v/>
      </c>
      <c r="BH686" s="2" t="str">
        <f>IF(AND(ISBLANK(BG686),OR(NOT(ISBLANK(BI686)),NOT(ISBLANK(BJ686)))),#N/A,
IF(ISBLANK(BG686),"",
IF(AND(NOT(ISERROR(VLOOKUP(BG686,MonsterTable!$A:$B,MATCH(MonsterTable!$B$1,MonsterTable!$A$1:$B$1,0),0))),OR(ISBLANK(BI686),ISBLANK(BJ686))),#N/A,
IFERROR(VLOOKUP(BG686,MonsterTable!$A:$B,MATCH(MonsterTable!$B$1,MonsterTable!$A$1:$B$1,0),0),
IF(OR(NOT(ISBLANK(BI686)),ISBLANK(BJ686)),#N/A,
IF(BG686="empty","empty",
VLOOKUP(BG686,MonsterGroupTable!$A:$A,1,0)))))))</f>
        <v/>
      </c>
      <c r="BO686" s="2" t="str">
        <f>IF(AND(ISBLANK(BN686),OR(NOT(ISBLANK(BP686)),NOT(ISBLANK(BQ686)))),#N/A,
IF(ISBLANK(BN686),"",
IF(AND(NOT(ISERROR(VLOOKUP(BN686,MonsterTable!$A:$B,MATCH(MonsterTable!$B$1,MonsterTable!$A$1:$B$1,0),0))),OR(ISBLANK(BP686),ISBLANK(BQ686))),#N/A,
IFERROR(VLOOKUP(BN686,MonsterTable!$A:$B,MATCH(MonsterTable!$B$1,MonsterTable!$A$1:$B$1,0),0),
IF(OR(NOT(ISBLANK(BP686)),ISBLANK(BQ686)),#N/A,
IF(BN686="empty","empty",
VLOOKUP(BN686,MonsterGroupTable!$A:$A,1,0)))))))</f>
        <v/>
      </c>
      <c r="BV686" s="2" t="str">
        <f>IF(AND(ISBLANK(BU686),OR(NOT(ISBLANK(BW686)),NOT(ISBLANK(BX686)))),#N/A,
IF(ISBLANK(BU686),"",
IF(AND(NOT(ISERROR(VLOOKUP(BU686,MonsterTable!$A:$B,MATCH(MonsterTable!$B$1,MonsterTable!$A$1:$B$1,0),0))),OR(ISBLANK(BW686),ISBLANK(BX686))),#N/A,
IFERROR(VLOOKUP(BU686,MonsterTable!$A:$B,MATCH(MonsterTable!$B$1,MonsterTable!$A$1:$B$1,0),0),
IF(OR(NOT(ISBLANK(BW686)),ISBLANK(BX686)),#N/A,
IF(BU686="empty","empty",
VLOOKUP(BU686,MonsterGroupTable!$A:$A,1,0)))))))</f>
        <v/>
      </c>
      <c r="CC686" s="2" t="str">
        <f>IF(AND(ISBLANK(CB686),OR(NOT(ISBLANK(CD686)),NOT(ISBLANK(CE686)))),#N/A,
IF(ISBLANK(CB686),"",
IF(AND(NOT(ISERROR(VLOOKUP(CB686,MonsterTable!$A:$B,MATCH(MonsterTable!$B$1,MonsterTable!$A$1:$B$1,0),0))),OR(ISBLANK(CD686),ISBLANK(CE686))),#N/A,
IFERROR(VLOOKUP(CB686,MonsterTable!$A:$B,MATCH(MonsterTable!$B$1,MonsterTable!$A$1:$B$1,0),0),
IF(OR(NOT(ISBLANK(CD686)),ISBLANK(CE686)),#N/A,
IF(CB686="empty","empty",
VLOOKUP(CB686,MonsterGroupTable!$A:$A,1,0)))))))</f>
        <v/>
      </c>
      <c r="CJ686" s="2" t="str">
        <f>IF(AND(ISBLANK(CI686),OR(NOT(ISBLANK(CK686)),NOT(ISBLANK(CL686)))),#N/A,
IF(ISBLANK(CI686),"",
IF(AND(NOT(ISERROR(VLOOKUP(CI686,MonsterTable!$A:$B,MATCH(MonsterTable!$B$1,MonsterTable!$A$1:$B$1,0),0))),OR(ISBLANK(CK686),ISBLANK(CL686))),#N/A,
IFERROR(VLOOKUP(CI686,MonsterTable!$A:$B,MATCH(MonsterTable!$B$1,MonsterTable!$A$1:$B$1,0),0),
IF(OR(NOT(ISBLANK(CK686)),ISBLANK(CL686)),#N/A,
IF(CI686="empty","empty",
VLOOKUP(CI686,MonsterGroupTable!$A:$A,1,0)))))))</f>
        <v/>
      </c>
    </row>
    <row r="687" spans="1:88">
      <c r="A687">
        <v>10686</v>
      </c>
      <c r="B687">
        <f t="shared" si="20"/>
        <v>1.1000000000000001</v>
      </c>
      <c r="C687">
        <f t="shared" si="20"/>
        <v>1.1000000000000001</v>
      </c>
      <c r="F687">
        <v>3300</v>
      </c>
      <c r="G687">
        <v>118666</v>
      </c>
      <c r="H687">
        <v>0</v>
      </c>
      <c r="I687">
        <v>0</v>
      </c>
      <c r="J687">
        <v>0</v>
      </c>
      <c r="K687" t="s">
        <v>28</v>
      </c>
      <c r="L687" t="s">
        <v>255</v>
      </c>
      <c r="M687" t="s">
        <v>79</v>
      </c>
      <c r="N687" t="s">
        <v>80</v>
      </c>
      <c r="O687">
        <v>0</v>
      </c>
      <c r="P687">
        <v>-4.75</v>
      </c>
      <c r="Q687">
        <v>-3.5</v>
      </c>
      <c r="R687">
        <v>4.75</v>
      </c>
      <c r="S687">
        <v>3</v>
      </c>
      <c r="T687">
        <v>-13.5</v>
      </c>
      <c r="U687">
        <v>2.5499999999999998</v>
      </c>
      <c r="V687">
        <v>-6.75</v>
      </c>
      <c r="W687" t="str">
        <f t="shared" si="21"/>
        <v>g109,5</v>
      </c>
      <c r="X687" s="1" t="s">
        <v>287</v>
      </c>
      <c r="Y687" s="2" t="str">
        <f>IF(AND(ISBLANK(X687),OR(NOT(ISBLANK(Z687)),NOT(ISBLANK(AA687)))),#N/A,
IF(ISBLANK(X687),"",
IF(AND(NOT(ISERROR(VLOOKUP(X687,MonsterTable!$A:$B,MATCH(MonsterTable!$B$1,MonsterTable!$A$1:$B$1,0),0))),OR(ISBLANK(Z687),ISBLANK(AA687))),#N/A,
IFERROR(VLOOKUP(X687,MonsterTable!$A:$B,MATCH(MonsterTable!$B$1,MonsterTable!$A$1:$B$1,0),0),
IF(OR(NOT(ISBLANK(Z687)),ISBLANK(AA687)),#N/A,
IF(X687="empty","empty",
VLOOKUP(X687,MonsterGroupTable!$A:$A,1,0)))))))</f>
        <v>g109</v>
      </c>
      <c r="AA687">
        <v>5</v>
      </c>
      <c r="AF687" s="2" t="str">
        <f>IF(AND(ISBLANK(AE687),OR(NOT(ISBLANK(AG687)),NOT(ISBLANK(AH687)))),#N/A,
IF(ISBLANK(AE687),"",
IF(AND(NOT(ISERROR(VLOOKUP(AE687,MonsterTable!$A:$B,MATCH(MonsterTable!$B$1,MonsterTable!$A$1:$B$1,0),0))),OR(ISBLANK(AG687),ISBLANK(AH687))),#N/A,
IFERROR(VLOOKUP(AE687,MonsterTable!$A:$B,MATCH(MonsterTable!$B$1,MonsterTable!$A$1:$B$1,0),0),
IF(OR(NOT(ISBLANK(AG687)),ISBLANK(AH687)),#N/A,
IF(AE687="empty","empty",
VLOOKUP(AE687,MonsterGroupTable!$A:$A,1,0)))))))</f>
        <v/>
      </c>
      <c r="AM687" s="2" t="str">
        <f>IF(AND(ISBLANK(AL687),OR(NOT(ISBLANK(AN687)),NOT(ISBLANK(AO687)))),#N/A,
IF(ISBLANK(AL687),"",
IF(AND(NOT(ISERROR(VLOOKUP(AL687,MonsterTable!$A:$B,MATCH(MonsterTable!$B$1,MonsterTable!$A$1:$B$1,0),0))),OR(ISBLANK(AN687),ISBLANK(AO687))),#N/A,
IFERROR(VLOOKUP(AL687,MonsterTable!$A:$B,MATCH(MonsterTable!$B$1,MonsterTable!$A$1:$B$1,0),0),
IF(OR(NOT(ISBLANK(AN687)),ISBLANK(AO687)),#N/A,
IF(AL687="empty","empty",
VLOOKUP(AL687,MonsterGroupTable!$A:$A,1,0)))))))</f>
        <v/>
      </c>
      <c r="AT687" s="2" t="str">
        <f>IF(AND(ISBLANK(AS687),OR(NOT(ISBLANK(AU687)),NOT(ISBLANK(AV687)))),#N/A,
IF(ISBLANK(AS687),"",
IF(AND(NOT(ISERROR(VLOOKUP(AS687,MonsterTable!$A:$B,MATCH(MonsterTable!$B$1,MonsterTable!$A$1:$B$1,0),0))),OR(ISBLANK(AU687),ISBLANK(AV687))),#N/A,
IFERROR(VLOOKUP(AS687,MonsterTable!$A:$B,MATCH(MonsterTable!$B$1,MonsterTable!$A$1:$B$1,0),0),
IF(OR(NOT(ISBLANK(AU687)),ISBLANK(AV687)),#N/A,
IF(AS687="empty","empty",
VLOOKUP(AS687,MonsterGroupTable!$A:$A,1,0)))))))</f>
        <v/>
      </c>
      <c r="BA687" s="2" t="str">
        <f>IF(AND(ISBLANK(AZ687),OR(NOT(ISBLANK(BB687)),NOT(ISBLANK(BC687)))),#N/A,
IF(ISBLANK(AZ687),"",
IF(AND(NOT(ISERROR(VLOOKUP(AZ687,MonsterTable!$A:$B,MATCH(MonsterTable!$B$1,MonsterTable!$A$1:$B$1,0),0))),OR(ISBLANK(BB687),ISBLANK(BC687))),#N/A,
IFERROR(VLOOKUP(AZ687,MonsterTable!$A:$B,MATCH(MonsterTable!$B$1,MonsterTable!$A$1:$B$1,0),0),
IF(OR(NOT(ISBLANK(BB687)),ISBLANK(BC687)),#N/A,
IF(AZ687="empty","empty",
VLOOKUP(AZ687,MonsterGroupTable!$A:$A,1,0)))))))</f>
        <v/>
      </c>
      <c r="BH687" s="2" t="str">
        <f>IF(AND(ISBLANK(BG687),OR(NOT(ISBLANK(BI687)),NOT(ISBLANK(BJ687)))),#N/A,
IF(ISBLANK(BG687),"",
IF(AND(NOT(ISERROR(VLOOKUP(BG687,MonsterTable!$A:$B,MATCH(MonsterTable!$B$1,MonsterTable!$A$1:$B$1,0),0))),OR(ISBLANK(BI687),ISBLANK(BJ687))),#N/A,
IFERROR(VLOOKUP(BG687,MonsterTable!$A:$B,MATCH(MonsterTable!$B$1,MonsterTable!$A$1:$B$1,0),0),
IF(OR(NOT(ISBLANK(BI687)),ISBLANK(BJ687)),#N/A,
IF(BG687="empty","empty",
VLOOKUP(BG687,MonsterGroupTable!$A:$A,1,0)))))))</f>
        <v/>
      </c>
      <c r="BO687" s="2" t="str">
        <f>IF(AND(ISBLANK(BN687),OR(NOT(ISBLANK(BP687)),NOT(ISBLANK(BQ687)))),#N/A,
IF(ISBLANK(BN687),"",
IF(AND(NOT(ISERROR(VLOOKUP(BN687,MonsterTable!$A:$B,MATCH(MonsterTable!$B$1,MonsterTable!$A$1:$B$1,0),0))),OR(ISBLANK(BP687),ISBLANK(BQ687))),#N/A,
IFERROR(VLOOKUP(BN687,MonsterTable!$A:$B,MATCH(MonsterTable!$B$1,MonsterTable!$A$1:$B$1,0),0),
IF(OR(NOT(ISBLANK(BP687)),ISBLANK(BQ687)),#N/A,
IF(BN687="empty","empty",
VLOOKUP(BN687,MonsterGroupTable!$A:$A,1,0)))))))</f>
        <v/>
      </c>
      <c r="BV687" s="2" t="str">
        <f>IF(AND(ISBLANK(BU687),OR(NOT(ISBLANK(BW687)),NOT(ISBLANK(BX687)))),#N/A,
IF(ISBLANK(BU687),"",
IF(AND(NOT(ISERROR(VLOOKUP(BU687,MonsterTable!$A:$B,MATCH(MonsterTable!$B$1,MonsterTable!$A$1:$B$1,0),0))),OR(ISBLANK(BW687),ISBLANK(BX687))),#N/A,
IFERROR(VLOOKUP(BU687,MonsterTable!$A:$B,MATCH(MonsterTable!$B$1,MonsterTable!$A$1:$B$1,0),0),
IF(OR(NOT(ISBLANK(BW687)),ISBLANK(BX687)),#N/A,
IF(BU687="empty","empty",
VLOOKUP(BU687,MonsterGroupTable!$A:$A,1,0)))))))</f>
        <v/>
      </c>
      <c r="CC687" s="2" t="str">
        <f>IF(AND(ISBLANK(CB687),OR(NOT(ISBLANK(CD687)),NOT(ISBLANK(CE687)))),#N/A,
IF(ISBLANK(CB687),"",
IF(AND(NOT(ISERROR(VLOOKUP(CB687,MonsterTable!$A:$B,MATCH(MonsterTable!$B$1,MonsterTable!$A$1:$B$1,0),0))),OR(ISBLANK(CD687),ISBLANK(CE687))),#N/A,
IFERROR(VLOOKUP(CB687,MonsterTable!$A:$B,MATCH(MonsterTable!$B$1,MonsterTable!$A$1:$B$1,0),0),
IF(OR(NOT(ISBLANK(CD687)),ISBLANK(CE687)),#N/A,
IF(CB687="empty","empty",
VLOOKUP(CB687,MonsterGroupTable!$A:$A,1,0)))))))</f>
        <v/>
      </c>
      <c r="CJ687" s="2" t="str">
        <f>IF(AND(ISBLANK(CI687),OR(NOT(ISBLANK(CK687)),NOT(ISBLANK(CL687)))),#N/A,
IF(ISBLANK(CI687),"",
IF(AND(NOT(ISERROR(VLOOKUP(CI687,MonsterTable!$A:$B,MATCH(MonsterTable!$B$1,MonsterTable!$A$1:$B$1,0),0))),OR(ISBLANK(CK687),ISBLANK(CL687))),#N/A,
IFERROR(VLOOKUP(CI687,MonsterTable!$A:$B,MATCH(MonsterTable!$B$1,MonsterTable!$A$1:$B$1,0),0),
IF(OR(NOT(ISBLANK(CK687)),ISBLANK(CL687)),#N/A,
IF(CI687="empty","empty",
VLOOKUP(CI687,MonsterGroupTable!$A:$A,1,0)))))))</f>
        <v/>
      </c>
    </row>
    <row r="688" spans="1:88">
      <c r="A688">
        <v>10687</v>
      </c>
      <c r="B688">
        <f t="shared" si="20"/>
        <v>1.1000000000000001</v>
      </c>
      <c r="C688">
        <f t="shared" si="20"/>
        <v>1.1000000000000001</v>
      </c>
      <c r="F688">
        <v>3300</v>
      </c>
      <c r="G688">
        <v>119161</v>
      </c>
      <c r="H688">
        <v>0</v>
      </c>
      <c r="I688">
        <v>0</v>
      </c>
      <c r="J688">
        <v>0</v>
      </c>
      <c r="K688" t="s">
        <v>28</v>
      </c>
      <c r="L688" t="s">
        <v>255</v>
      </c>
      <c r="M688" t="s">
        <v>79</v>
      </c>
      <c r="N688" t="s">
        <v>80</v>
      </c>
      <c r="O688">
        <v>0</v>
      </c>
      <c r="P688">
        <v>-4.75</v>
      </c>
      <c r="Q688">
        <v>-3.5</v>
      </c>
      <c r="R688">
        <v>4.75</v>
      </c>
      <c r="S688">
        <v>3</v>
      </c>
      <c r="T688">
        <v>-13.5</v>
      </c>
      <c r="U688">
        <v>2.5499999999999998</v>
      </c>
      <c r="V688">
        <v>-6.75</v>
      </c>
      <c r="W688" t="str">
        <f t="shared" si="21"/>
        <v>g109,5</v>
      </c>
      <c r="X688" s="1" t="s">
        <v>287</v>
      </c>
      <c r="Y688" s="2" t="str">
        <f>IF(AND(ISBLANK(X688),OR(NOT(ISBLANK(Z688)),NOT(ISBLANK(AA688)))),#N/A,
IF(ISBLANK(X688),"",
IF(AND(NOT(ISERROR(VLOOKUP(X688,MonsterTable!$A:$B,MATCH(MonsterTable!$B$1,MonsterTable!$A$1:$B$1,0),0))),OR(ISBLANK(Z688),ISBLANK(AA688))),#N/A,
IFERROR(VLOOKUP(X688,MonsterTable!$A:$B,MATCH(MonsterTable!$B$1,MonsterTable!$A$1:$B$1,0),0),
IF(OR(NOT(ISBLANK(Z688)),ISBLANK(AA688)),#N/A,
IF(X688="empty","empty",
VLOOKUP(X688,MonsterGroupTable!$A:$A,1,0)))))))</f>
        <v>g109</v>
      </c>
      <c r="AA688">
        <v>5</v>
      </c>
      <c r="AF688" s="2" t="str">
        <f>IF(AND(ISBLANK(AE688),OR(NOT(ISBLANK(AG688)),NOT(ISBLANK(AH688)))),#N/A,
IF(ISBLANK(AE688),"",
IF(AND(NOT(ISERROR(VLOOKUP(AE688,MonsterTable!$A:$B,MATCH(MonsterTable!$B$1,MonsterTable!$A$1:$B$1,0),0))),OR(ISBLANK(AG688),ISBLANK(AH688))),#N/A,
IFERROR(VLOOKUP(AE688,MonsterTable!$A:$B,MATCH(MonsterTable!$B$1,MonsterTable!$A$1:$B$1,0),0),
IF(OR(NOT(ISBLANK(AG688)),ISBLANK(AH688)),#N/A,
IF(AE688="empty","empty",
VLOOKUP(AE688,MonsterGroupTable!$A:$A,1,0)))))))</f>
        <v/>
      </c>
      <c r="AM688" s="2" t="str">
        <f>IF(AND(ISBLANK(AL688),OR(NOT(ISBLANK(AN688)),NOT(ISBLANK(AO688)))),#N/A,
IF(ISBLANK(AL688),"",
IF(AND(NOT(ISERROR(VLOOKUP(AL688,MonsterTable!$A:$B,MATCH(MonsterTable!$B$1,MonsterTable!$A$1:$B$1,0),0))),OR(ISBLANK(AN688),ISBLANK(AO688))),#N/A,
IFERROR(VLOOKUP(AL688,MonsterTable!$A:$B,MATCH(MonsterTable!$B$1,MonsterTable!$A$1:$B$1,0),0),
IF(OR(NOT(ISBLANK(AN688)),ISBLANK(AO688)),#N/A,
IF(AL688="empty","empty",
VLOOKUP(AL688,MonsterGroupTable!$A:$A,1,0)))))))</f>
        <v/>
      </c>
      <c r="AT688" s="2" t="str">
        <f>IF(AND(ISBLANK(AS688),OR(NOT(ISBLANK(AU688)),NOT(ISBLANK(AV688)))),#N/A,
IF(ISBLANK(AS688),"",
IF(AND(NOT(ISERROR(VLOOKUP(AS688,MonsterTable!$A:$B,MATCH(MonsterTable!$B$1,MonsterTable!$A$1:$B$1,0),0))),OR(ISBLANK(AU688),ISBLANK(AV688))),#N/A,
IFERROR(VLOOKUP(AS688,MonsterTable!$A:$B,MATCH(MonsterTable!$B$1,MonsterTable!$A$1:$B$1,0),0),
IF(OR(NOT(ISBLANK(AU688)),ISBLANK(AV688)),#N/A,
IF(AS688="empty","empty",
VLOOKUP(AS688,MonsterGroupTable!$A:$A,1,0)))))))</f>
        <v/>
      </c>
      <c r="BA688" s="2" t="str">
        <f>IF(AND(ISBLANK(AZ688),OR(NOT(ISBLANK(BB688)),NOT(ISBLANK(BC688)))),#N/A,
IF(ISBLANK(AZ688),"",
IF(AND(NOT(ISERROR(VLOOKUP(AZ688,MonsterTable!$A:$B,MATCH(MonsterTable!$B$1,MonsterTable!$A$1:$B$1,0),0))),OR(ISBLANK(BB688),ISBLANK(BC688))),#N/A,
IFERROR(VLOOKUP(AZ688,MonsterTable!$A:$B,MATCH(MonsterTable!$B$1,MonsterTable!$A$1:$B$1,0),0),
IF(OR(NOT(ISBLANK(BB688)),ISBLANK(BC688)),#N/A,
IF(AZ688="empty","empty",
VLOOKUP(AZ688,MonsterGroupTable!$A:$A,1,0)))))))</f>
        <v/>
      </c>
      <c r="BH688" s="2" t="str">
        <f>IF(AND(ISBLANK(BG688),OR(NOT(ISBLANK(BI688)),NOT(ISBLANK(BJ688)))),#N/A,
IF(ISBLANK(BG688),"",
IF(AND(NOT(ISERROR(VLOOKUP(BG688,MonsterTable!$A:$B,MATCH(MonsterTable!$B$1,MonsterTable!$A$1:$B$1,0),0))),OR(ISBLANK(BI688),ISBLANK(BJ688))),#N/A,
IFERROR(VLOOKUP(BG688,MonsterTable!$A:$B,MATCH(MonsterTable!$B$1,MonsterTable!$A$1:$B$1,0),0),
IF(OR(NOT(ISBLANK(BI688)),ISBLANK(BJ688)),#N/A,
IF(BG688="empty","empty",
VLOOKUP(BG688,MonsterGroupTable!$A:$A,1,0)))))))</f>
        <v/>
      </c>
      <c r="BO688" s="2" t="str">
        <f>IF(AND(ISBLANK(BN688),OR(NOT(ISBLANK(BP688)),NOT(ISBLANK(BQ688)))),#N/A,
IF(ISBLANK(BN688),"",
IF(AND(NOT(ISERROR(VLOOKUP(BN688,MonsterTable!$A:$B,MATCH(MonsterTable!$B$1,MonsterTable!$A$1:$B$1,0),0))),OR(ISBLANK(BP688),ISBLANK(BQ688))),#N/A,
IFERROR(VLOOKUP(BN688,MonsterTable!$A:$B,MATCH(MonsterTable!$B$1,MonsterTable!$A$1:$B$1,0),0),
IF(OR(NOT(ISBLANK(BP688)),ISBLANK(BQ688)),#N/A,
IF(BN688="empty","empty",
VLOOKUP(BN688,MonsterGroupTable!$A:$A,1,0)))))))</f>
        <v/>
      </c>
      <c r="BV688" s="2" t="str">
        <f>IF(AND(ISBLANK(BU688),OR(NOT(ISBLANK(BW688)),NOT(ISBLANK(BX688)))),#N/A,
IF(ISBLANK(BU688),"",
IF(AND(NOT(ISERROR(VLOOKUP(BU688,MonsterTable!$A:$B,MATCH(MonsterTable!$B$1,MonsterTable!$A$1:$B$1,0),0))),OR(ISBLANK(BW688),ISBLANK(BX688))),#N/A,
IFERROR(VLOOKUP(BU688,MonsterTable!$A:$B,MATCH(MonsterTable!$B$1,MonsterTable!$A$1:$B$1,0),0),
IF(OR(NOT(ISBLANK(BW688)),ISBLANK(BX688)),#N/A,
IF(BU688="empty","empty",
VLOOKUP(BU688,MonsterGroupTable!$A:$A,1,0)))))))</f>
        <v/>
      </c>
      <c r="CC688" s="2" t="str">
        <f>IF(AND(ISBLANK(CB688),OR(NOT(ISBLANK(CD688)),NOT(ISBLANK(CE688)))),#N/A,
IF(ISBLANK(CB688),"",
IF(AND(NOT(ISERROR(VLOOKUP(CB688,MonsterTable!$A:$B,MATCH(MonsterTable!$B$1,MonsterTable!$A$1:$B$1,0),0))),OR(ISBLANK(CD688),ISBLANK(CE688))),#N/A,
IFERROR(VLOOKUP(CB688,MonsterTable!$A:$B,MATCH(MonsterTable!$B$1,MonsterTable!$A$1:$B$1,0),0),
IF(OR(NOT(ISBLANK(CD688)),ISBLANK(CE688)),#N/A,
IF(CB688="empty","empty",
VLOOKUP(CB688,MonsterGroupTable!$A:$A,1,0)))))))</f>
        <v/>
      </c>
      <c r="CJ688" s="2" t="str">
        <f>IF(AND(ISBLANK(CI688),OR(NOT(ISBLANK(CK688)),NOT(ISBLANK(CL688)))),#N/A,
IF(ISBLANK(CI688),"",
IF(AND(NOT(ISERROR(VLOOKUP(CI688,MonsterTable!$A:$B,MATCH(MonsterTable!$B$1,MonsterTable!$A$1:$B$1,0),0))),OR(ISBLANK(CK688),ISBLANK(CL688))),#N/A,
IFERROR(VLOOKUP(CI688,MonsterTable!$A:$B,MATCH(MonsterTable!$B$1,MonsterTable!$A$1:$B$1,0),0),
IF(OR(NOT(ISBLANK(CK688)),ISBLANK(CL688)),#N/A,
IF(CI688="empty","empty",
VLOOKUP(CI688,MonsterGroupTable!$A:$A,1,0)))))))</f>
        <v/>
      </c>
    </row>
    <row r="689" spans="1:88">
      <c r="A689">
        <v>10688</v>
      </c>
      <c r="B689">
        <f t="shared" si="20"/>
        <v>1.1000000000000001</v>
      </c>
      <c r="C689">
        <f t="shared" si="20"/>
        <v>1.1000000000000001</v>
      </c>
      <c r="F689">
        <v>3300</v>
      </c>
      <c r="G689">
        <v>119656</v>
      </c>
      <c r="H689">
        <v>0</v>
      </c>
      <c r="I689">
        <v>0</v>
      </c>
      <c r="J689">
        <v>0</v>
      </c>
      <c r="K689" t="s">
        <v>28</v>
      </c>
      <c r="L689" t="s">
        <v>255</v>
      </c>
      <c r="M689" t="s">
        <v>79</v>
      </c>
      <c r="N689" t="s">
        <v>80</v>
      </c>
      <c r="O689">
        <v>0</v>
      </c>
      <c r="P689">
        <v>-4.75</v>
      </c>
      <c r="Q689">
        <v>-3.5</v>
      </c>
      <c r="R689">
        <v>4.75</v>
      </c>
      <c r="S689">
        <v>3</v>
      </c>
      <c r="T689">
        <v>-13.5</v>
      </c>
      <c r="U689">
        <v>2.5499999999999998</v>
      </c>
      <c r="V689">
        <v>-6.75</v>
      </c>
      <c r="W689" t="str">
        <f t="shared" si="21"/>
        <v>g109,5</v>
      </c>
      <c r="X689" s="1" t="s">
        <v>287</v>
      </c>
      <c r="Y689" s="2" t="str">
        <f>IF(AND(ISBLANK(X689),OR(NOT(ISBLANK(Z689)),NOT(ISBLANK(AA689)))),#N/A,
IF(ISBLANK(X689),"",
IF(AND(NOT(ISERROR(VLOOKUP(X689,MonsterTable!$A:$B,MATCH(MonsterTable!$B$1,MonsterTable!$A$1:$B$1,0),0))),OR(ISBLANK(Z689),ISBLANK(AA689))),#N/A,
IFERROR(VLOOKUP(X689,MonsterTable!$A:$B,MATCH(MonsterTable!$B$1,MonsterTable!$A$1:$B$1,0),0),
IF(OR(NOT(ISBLANK(Z689)),ISBLANK(AA689)),#N/A,
IF(X689="empty","empty",
VLOOKUP(X689,MonsterGroupTable!$A:$A,1,0)))))))</f>
        <v>g109</v>
      </c>
      <c r="AA689">
        <v>5</v>
      </c>
      <c r="AF689" s="2" t="str">
        <f>IF(AND(ISBLANK(AE689),OR(NOT(ISBLANK(AG689)),NOT(ISBLANK(AH689)))),#N/A,
IF(ISBLANK(AE689),"",
IF(AND(NOT(ISERROR(VLOOKUP(AE689,MonsterTable!$A:$B,MATCH(MonsterTable!$B$1,MonsterTable!$A$1:$B$1,0),0))),OR(ISBLANK(AG689),ISBLANK(AH689))),#N/A,
IFERROR(VLOOKUP(AE689,MonsterTable!$A:$B,MATCH(MonsterTable!$B$1,MonsterTable!$A$1:$B$1,0),0),
IF(OR(NOT(ISBLANK(AG689)),ISBLANK(AH689)),#N/A,
IF(AE689="empty","empty",
VLOOKUP(AE689,MonsterGroupTable!$A:$A,1,0)))))))</f>
        <v/>
      </c>
      <c r="AM689" s="2" t="str">
        <f>IF(AND(ISBLANK(AL689),OR(NOT(ISBLANK(AN689)),NOT(ISBLANK(AO689)))),#N/A,
IF(ISBLANK(AL689),"",
IF(AND(NOT(ISERROR(VLOOKUP(AL689,MonsterTable!$A:$B,MATCH(MonsterTable!$B$1,MonsterTable!$A$1:$B$1,0),0))),OR(ISBLANK(AN689),ISBLANK(AO689))),#N/A,
IFERROR(VLOOKUP(AL689,MonsterTable!$A:$B,MATCH(MonsterTable!$B$1,MonsterTable!$A$1:$B$1,0),0),
IF(OR(NOT(ISBLANK(AN689)),ISBLANK(AO689)),#N/A,
IF(AL689="empty","empty",
VLOOKUP(AL689,MonsterGroupTable!$A:$A,1,0)))))))</f>
        <v/>
      </c>
      <c r="AT689" s="2" t="str">
        <f>IF(AND(ISBLANK(AS689),OR(NOT(ISBLANK(AU689)),NOT(ISBLANK(AV689)))),#N/A,
IF(ISBLANK(AS689),"",
IF(AND(NOT(ISERROR(VLOOKUP(AS689,MonsterTable!$A:$B,MATCH(MonsterTable!$B$1,MonsterTable!$A$1:$B$1,0),0))),OR(ISBLANK(AU689),ISBLANK(AV689))),#N/A,
IFERROR(VLOOKUP(AS689,MonsterTable!$A:$B,MATCH(MonsterTable!$B$1,MonsterTable!$A$1:$B$1,0),0),
IF(OR(NOT(ISBLANK(AU689)),ISBLANK(AV689)),#N/A,
IF(AS689="empty","empty",
VLOOKUP(AS689,MonsterGroupTable!$A:$A,1,0)))))))</f>
        <v/>
      </c>
      <c r="BA689" s="2" t="str">
        <f>IF(AND(ISBLANK(AZ689),OR(NOT(ISBLANK(BB689)),NOT(ISBLANK(BC689)))),#N/A,
IF(ISBLANK(AZ689),"",
IF(AND(NOT(ISERROR(VLOOKUP(AZ689,MonsterTable!$A:$B,MATCH(MonsterTable!$B$1,MonsterTable!$A$1:$B$1,0),0))),OR(ISBLANK(BB689),ISBLANK(BC689))),#N/A,
IFERROR(VLOOKUP(AZ689,MonsterTable!$A:$B,MATCH(MonsterTable!$B$1,MonsterTable!$A$1:$B$1,0),0),
IF(OR(NOT(ISBLANK(BB689)),ISBLANK(BC689)),#N/A,
IF(AZ689="empty","empty",
VLOOKUP(AZ689,MonsterGroupTable!$A:$A,1,0)))))))</f>
        <v/>
      </c>
      <c r="BH689" s="2" t="str">
        <f>IF(AND(ISBLANK(BG689),OR(NOT(ISBLANK(BI689)),NOT(ISBLANK(BJ689)))),#N/A,
IF(ISBLANK(BG689),"",
IF(AND(NOT(ISERROR(VLOOKUP(BG689,MonsterTable!$A:$B,MATCH(MonsterTable!$B$1,MonsterTable!$A$1:$B$1,0),0))),OR(ISBLANK(BI689),ISBLANK(BJ689))),#N/A,
IFERROR(VLOOKUP(BG689,MonsterTable!$A:$B,MATCH(MonsterTable!$B$1,MonsterTable!$A$1:$B$1,0),0),
IF(OR(NOT(ISBLANK(BI689)),ISBLANK(BJ689)),#N/A,
IF(BG689="empty","empty",
VLOOKUP(BG689,MonsterGroupTable!$A:$A,1,0)))))))</f>
        <v/>
      </c>
      <c r="BO689" s="2" t="str">
        <f>IF(AND(ISBLANK(BN689),OR(NOT(ISBLANK(BP689)),NOT(ISBLANK(BQ689)))),#N/A,
IF(ISBLANK(BN689),"",
IF(AND(NOT(ISERROR(VLOOKUP(BN689,MonsterTable!$A:$B,MATCH(MonsterTable!$B$1,MonsterTable!$A$1:$B$1,0),0))),OR(ISBLANK(BP689),ISBLANK(BQ689))),#N/A,
IFERROR(VLOOKUP(BN689,MonsterTable!$A:$B,MATCH(MonsterTable!$B$1,MonsterTable!$A$1:$B$1,0),0),
IF(OR(NOT(ISBLANK(BP689)),ISBLANK(BQ689)),#N/A,
IF(BN689="empty","empty",
VLOOKUP(BN689,MonsterGroupTable!$A:$A,1,0)))))))</f>
        <v/>
      </c>
      <c r="BV689" s="2" t="str">
        <f>IF(AND(ISBLANK(BU689),OR(NOT(ISBLANK(BW689)),NOT(ISBLANK(BX689)))),#N/A,
IF(ISBLANK(BU689),"",
IF(AND(NOT(ISERROR(VLOOKUP(BU689,MonsterTable!$A:$B,MATCH(MonsterTable!$B$1,MonsterTable!$A$1:$B$1,0),0))),OR(ISBLANK(BW689),ISBLANK(BX689))),#N/A,
IFERROR(VLOOKUP(BU689,MonsterTable!$A:$B,MATCH(MonsterTable!$B$1,MonsterTable!$A$1:$B$1,0),0),
IF(OR(NOT(ISBLANK(BW689)),ISBLANK(BX689)),#N/A,
IF(BU689="empty","empty",
VLOOKUP(BU689,MonsterGroupTable!$A:$A,1,0)))))))</f>
        <v/>
      </c>
      <c r="CC689" s="2" t="str">
        <f>IF(AND(ISBLANK(CB689),OR(NOT(ISBLANK(CD689)),NOT(ISBLANK(CE689)))),#N/A,
IF(ISBLANK(CB689),"",
IF(AND(NOT(ISERROR(VLOOKUP(CB689,MonsterTable!$A:$B,MATCH(MonsterTable!$B$1,MonsterTable!$A$1:$B$1,0),0))),OR(ISBLANK(CD689),ISBLANK(CE689))),#N/A,
IFERROR(VLOOKUP(CB689,MonsterTable!$A:$B,MATCH(MonsterTable!$B$1,MonsterTable!$A$1:$B$1,0),0),
IF(OR(NOT(ISBLANK(CD689)),ISBLANK(CE689)),#N/A,
IF(CB689="empty","empty",
VLOOKUP(CB689,MonsterGroupTable!$A:$A,1,0)))))))</f>
        <v/>
      </c>
      <c r="CJ689" s="2" t="str">
        <f>IF(AND(ISBLANK(CI689),OR(NOT(ISBLANK(CK689)),NOT(ISBLANK(CL689)))),#N/A,
IF(ISBLANK(CI689),"",
IF(AND(NOT(ISERROR(VLOOKUP(CI689,MonsterTable!$A:$B,MATCH(MonsterTable!$B$1,MonsterTable!$A$1:$B$1,0),0))),OR(ISBLANK(CK689),ISBLANK(CL689))),#N/A,
IFERROR(VLOOKUP(CI689,MonsterTable!$A:$B,MATCH(MonsterTable!$B$1,MonsterTable!$A$1:$B$1,0),0),
IF(OR(NOT(ISBLANK(CK689)),ISBLANK(CL689)),#N/A,
IF(CI689="empty","empty",
VLOOKUP(CI689,MonsterGroupTable!$A:$A,1,0)))))))</f>
        <v/>
      </c>
    </row>
    <row r="690" spans="1:88">
      <c r="A690">
        <v>10689</v>
      </c>
      <c r="B690">
        <f t="shared" si="20"/>
        <v>1.1000000000000001</v>
      </c>
      <c r="C690">
        <f t="shared" si="20"/>
        <v>1.1000000000000001</v>
      </c>
      <c r="F690">
        <v>3300</v>
      </c>
      <c r="G690">
        <v>120151</v>
      </c>
      <c r="H690">
        <v>0</v>
      </c>
      <c r="I690">
        <v>0</v>
      </c>
      <c r="J690">
        <v>0</v>
      </c>
      <c r="K690" t="s">
        <v>28</v>
      </c>
      <c r="L690" t="s">
        <v>255</v>
      </c>
      <c r="M690" t="s">
        <v>79</v>
      </c>
      <c r="N690" t="s">
        <v>80</v>
      </c>
      <c r="O690">
        <v>0</v>
      </c>
      <c r="P690">
        <v>-4.75</v>
      </c>
      <c r="Q690">
        <v>-3.5</v>
      </c>
      <c r="R690">
        <v>4.75</v>
      </c>
      <c r="S690">
        <v>3</v>
      </c>
      <c r="T690">
        <v>-13.5</v>
      </c>
      <c r="U690">
        <v>2.5499999999999998</v>
      </c>
      <c r="V690">
        <v>-6.75</v>
      </c>
      <c r="W690" t="str">
        <f t="shared" si="21"/>
        <v>g109,5</v>
      </c>
      <c r="X690" s="1" t="s">
        <v>287</v>
      </c>
      <c r="Y690" s="2" t="str">
        <f>IF(AND(ISBLANK(X690),OR(NOT(ISBLANK(Z690)),NOT(ISBLANK(AA690)))),#N/A,
IF(ISBLANK(X690),"",
IF(AND(NOT(ISERROR(VLOOKUP(X690,MonsterTable!$A:$B,MATCH(MonsterTable!$B$1,MonsterTable!$A$1:$B$1,0),0))),OR(ISBLANK(Z690),ISBLANK(AA690))),#N/A,
IFERROR(VLOOKUP(X690,MonsterTable!$A:$B,MATCH(MonsterTable!$B$1,MonsterTable!$A$1:$B$1,0),0),
IF(OR(NOT(ISBLANK(Z690)),ISBLANK(AA690)),#N/A,
IF(X690="empty","empty",
VLOOKUP(X690,MonsterGroupTable!$A:$A,1,0)))))))</f>
        <v>g109</v>
      </c>
      <c r="AA690">
        <v>5</v>
      </c>
      <c r="AF690" s="2" t="str">
        <f>IF(AND(ISBLANK(AE690),OR(NOT(ISBLANK(AG690)),NOT(ISBLANK(AH690)))),#N/A,
IF(ISBLANK(AE690),"",
IF(AND(NOT(ISERROR(VLOOKUP(AE690,MonsterTable!$A:$B,MATCH(MonsterTable!$B$1,MonsterTable!$A$1:$B$1,0),0))),OR(ISBLANK(AG690),ISBLANK(AH690))),#N/A,
IFERROR(VLOOKUP(AE690,MonsterTable!$A:$B,MATCH(MonsterTable!$B$1,MonsterTable!$A$1:$B$1,0),0),
IF(OR(NOT(ISBLANK(AG690)),ISBLANK(AH690)),#N/A,
IF(AE690="empty","empty",
VLOOKUP(AE690,MonsterGroupTable!$A:$A,1,0)))))))</f>
        <v/>
      </c>
      <c r="AM690" s="2" t="str">
        <f>IF(AND(ISBLANK(AL690),OR(NOT(ISBLANK(AN690)),NOT(ISBLANK(AO690)))),#N/A,
IF(ISBLANK(AL690),"",
IF(AND(NOT(ISERROR(VLOOKUP(AL690,MonsterTable!$A:$B,MATCH(MonsterTable!$B$1,MonsterTable!$A$1:$B$1,0),0))),OR(ISBLANK(AN690),ISBLANK(AO690))),#N/A,
IFERROR(VLOOKUP(AL690,MonsterTable!$A:$B,MATCH(MonsterTable!$B$1,MonsterTable!$A$1:$B$1,0),0),
IF(OR(NOT(ISBLANK(AN690)),ISBLANK(AO690)),#N/A,
IF(AL690="empty","empty",
VLOOKUP(AL690,MonsterGroupTable!$A:$A,1,0)))))))</f>
        <v/>
      </c>
      <c r="AT690" s="2" t="str">
        <f>IF(AND(ISBLANK(AS690),OR(NOT(ISBLANK(AU690)),NOT(ISBLANK(AV690)))),#N/A,
IF(ISBLANK(AS690),"",
IF(AND(NOT(ISERROR(VLOOKUP(AS690,MonsterTable!$A:$B,MATCH(MonsterTable!$B$1,MonsterTable!$A$1:$B$1,0),0))),OR(ISBLANK(AU690),ISBLANK(AV690))),#N/A,
IFERROR(VLOOKUP(AS690,MonsterTable!$A:$B,MATCH(MonsterTable!$B$1,MonsterTable!$A$1:$B$1,0),0),
IF(OR(NOT(ISBLANK(AU690)),ISBLANK(AV690)),#N/A,
IF(AS690="empty","empty",
VLOOKUP(AS690,MonsterGroupTable!$A:$A,1,0)))))))</f>
        <v/>
      </c>
      <c r="BA690" s="2" t="str">
        <f>IF(AND(ISBLANK(AZ690),OR(NOT(ISBLANK(BB690)),NOT(ISBLANK(BC690)))),#N/A,
IF(ISBLANK(AZ690),"",
IF(AND(NOT(ISERROR(VLOOKUP(AZ690,MonsterTable!$A:$B,MATCH(MonsterTable!$B$1,MonsterTable!$A$1:$B$1,0),0))),OR(ISBLANK(BB690),ISBLANK(BC690))),#N/A,
IFERROR(VLOOKUP(AZ690,MonsterTable!$A:$B,MATCH(MonsterTable!$B$1,MonsterTable!$A$1:$B$1,0),0),
IF(OR(NOT(ISBLANK(BB690)),ISBLANK(BC690)),#N/A,
IF(AZ690="empty","empty",
VLOOKUP(AZ690,MonsterGroupTable!$A:$A,1,0)))))))</f>
        <v/>
      </c>
      <c r="BH690" s="2" t="str">
        <f>IF(AND(ISBLANK(BG690),OR(NOT(ISBLANK(BI690)),NOT(ISBLANK(BJ690)))),#N/A,
IF(ISBLANK(BG690),"",
IF(AND(NOT(ISERROR(VLOOKUP(BG690,MonsterTable!$A:$B,MATCH(MonsterTable!$B$1,MonsterTable!$A$1:$B$1,0),0))),OR(ISBLANK(BI690),ISBLANK(BJ690))),#N/A,
IFERROR(VLOOKUP(BG690,MonsterTable!$A:$B,MATCH(MonsterTable!$B$1,MonsterTable!$A$1:$B$1,0),0),
IF(OR(NOT(ISBLANK(BI690)),ISBLANK(BJ690)),#N/A,
IF(BG690="empty","empty",
VLOOKUP(BG690,MonsterGroupTable!$A:$A,1,0)))))))</f>
        <v/>
      </c>
      <c r="BO690" s="2" t="str">
        <f>IF(AND(ISBLANK(BN690),OR(NOT(ISBLANK(BP690)),NOT(ISBLANK(BQ690)))),#N/A,
IF(ISBLANK(BN690),"",
IF(AND(NOT(ISERROR(VLOOKUP(BN690,MonsterTable!$A:$B,MATCH(MonsterTable!$B$1,MonsterTable!$A$1:$B$1,0),0))),OR(ISBLANK(BP690),ISBLANK(BQ690))),#N/A,
IFERROR(VLOOKUP(BN690,MonsterTable!$A:$B,MATCH(MonsterTable!$B$1,MonsterTable!$A$1:$B$1,0),0),
IF(OR(NOT(ISBLANK(BP690)),ISBLANK(BQ690)),#N/A,
IF(BN690="empty","empty",
VLOOKUP(BN690,MonsterGroupTable!$A:$A,1,0)))))))</f>
        <v/>
      </c>
      <c r="BV690" s="2" t="str">
        <f>IF(AND(ISBLANK(BU690),OR(NOT(ISBLANK(BW690)),NOT(ISBLANK(BX690)))),#N/A,
IF(ISBLANK(BU690),"",
IF(AND(NOT(ISERROR(VLOOKUP(BU690,MonsterTable!$A:$B,MATCH(MonsterTable!$B$1,MonsterTable!$A$1:$B$1,0),0))),OR(ISBLANK(BW690),ISBLANK(BX690))),#N/A,
IFERROR(VLOOKUP(BU690,MonsterTable!$A:$B,MATCH(MonsterTable!$B$1,MonsterTable!$A$1:$B$1,0),0),
IF(OR(NOT(ISBLANK(BW690)),ISBLANK(BX690)),#N/A,
IF(BU690="empty","empty",
VLOOKUP(BU690,MonsterGroupTable!$A:$A,1,0)))))))</f>
        <v/>
      </c>
      <c r="CC690" s="2" t="str">
        <f>IF(AND(ISBLANK(CB690),OR(NOT(ISBLANK(CD690)),NOT(ISBLANK(CE690)))),#N/A,
IF(ISBLANK(CB690),"",
IF(AND(NOT(ISERROR(VLOOKUP(CB690,MonsterTable!$A:$B,MATCH(MonsterTable!$B$1,MonsterTable!$A$1:$B$1,0),0))),OR(ISBLANK(CD690),ISBLANK(CE690))),#N/A,
IFERROR(VLOOKUP(CB690,MonsterTable!$A:$B,MATCH(MonsterTable!$B$1,MonsterTable!$A$1:$B$1,0),0),
IF(OR(NOT(ISBLANK(CD690)),ISBLANK(CE690)),#N/A,
IF(CB690="empty","empty",
VLOOKUP(CB690,MonsterGroupTable!$A:$A,1,0)))))))</f>
        <v/>
      </c>
      <c r="CJ690" s="2" t="str">
        <f>IF(AND(ISBLANK(CI690),OR(NOT(ISBLANK(CK690)),NOT(ISBLANK(CL690)))),#N/A,
IF(ISBLANK(CI690),"",
IF(AND(NOT(ISERROR(VLOOKUP(CI690,MonsterTable!$A:$B,MATCH(MonsterTable!$B$1,MonsterTable!$A$1:$B$1,0),0))),OR(ISBLANK(CK690),ISBLANK(CL690))),#N/A,
IFERROR(VLOOKUP(CI690,MonsterTable!$A:$B,MATCH(MonsterTable!$B$1,MonsterTable!$A$1:$B$1,0),0),
IF(OR(NOT(ISBLANK(CK690)),ISBLANK(CL690)),#N/A,
IF(CI690="empty","empty",
VLOOKUP(CI690,MonsterGroupTable!$A:$A,1,0)))))))</f>
        <v/>
      </c>
    </row>
    <row r="691" spans="1:88">
      <c r="A691">
        <v>10690</v>
      </c>
      <c r="B691">
        <f t="shared" si="20"/>
        <v>1.2</v>
      </c>
      <c r="C691">
        <f t="shared" si="20"/>
        <v>1.1000000000000001</v>
      </c>
      <c r="F691">
        <v>3300</v>
      </c>
      <c r="G691">
        <v>120646</v>
      </c>
      <c r="H691">
        <v>0</v>
      </c>
      <c r="I691">
        <v>0</v>
      </c>
      <c r="J691">
        <v>0</v>
      </c>
      <c r="K691" t="s">
        <v>28</v>
      </c>
      <c r="L691" t="s">
        <v>255</v>
      </c>
      <c r="M691" t="s">
        <v>79</v>
      </c>
      <c r="N691" t="s">
        <v>80</v>
      </c>
      <c r="O691">
        <v>0</v>
      </c>
      <c r="P691">
        <v>-4.75</v>
      </c>
      <c r="Q691">
        <v>-3.5</v>
      </c>
      <c r="R691">
        <v>4.75</v>
      </c>
      <c r="S691">
        <v>3</v>
      </c>
      <c r="T691">
        <v>-13.5</v>
      </c>
      <c r="U691">
        <v>2.5499999999999998</v>
      </c>
      <c r="V691">
        <v>-6.75</v>
      </c>
      <c r="W691" t="str">
        <f t="shared" si="21"/>
        <v>g109,5</v>
      </c>
      <c r="X691" s="1" t="s">
        <v>287</v>
      </c>
      <c r="Y691" s="2" t="str">
        <f>IF(AND(ISBLANK(X691),OR(NOT(ISBLANK(Z691)),NOT(ISBLANK(AA691)))),#N/A,
IF(ISBLANK(X691),"",
IF(AND(NOT(ISERROR(VLOOKUP(X691,MonsterTable!$A:$B,MATCH(MonsterTable!$B$1,MonsterTable!$A$1:$B$1,0),0))),OR(ISBLANK(Z691),ISBLANK(AA691))),#N/A,
IFERROR(VLOOKUP(X691,MonsterTable!$A:$B,MATCH(MonsterTable!$B$1,MonsterTable!$A$1:$B$1,0),0),
IF(OR(NOT(ISBLANK(Z691)),ISBLANK(AA691)),#N/A,
IF(X691="empty","empty",
VLOOKUP(X691,MonsterGroupTable!$A:$A,1,0)))))))</f>
        <v>g109</v>
      </c>
      <c r="AA691">
        <v>5</v>
      </c>
      <c r="AF691" s="2" t="str">
        <f>IF(AND(ISBLANK(AE691),OR(NOT(ISBLANK(AG691)),NOT(ISBLANK(AH691)))),#N/A,
IF(ISBLANK(AE691),"",
IF(AND(NOT(ISERROR(VLOOKUP(AE691,MonsterTable!$A:$B,MATCH(MonsterTable!$B$1,MonsterTable!$A$1:$B$1,0),0))),OR(ISBLANK(AG691),ISBLANK(AH691))),#N/A,
IFERROR(VLOOKUP(AE691,MonsterTable!$A:$B,MATCH(MonsterTable!$B$1,MonsterTable!$A$1:$B$1,0),0),
IF(OR(NOT(ISBLANK(AG691)),ISBLANK(AH691)),#N/A,
IF(AE691="empty","empty",
VLOOKUP(AE691,MonsterGroupTable!$A:$A,1,0)))))))</f>
        <v/>
      </c>
      <c r="AM691" s="2" t="str">
        <f>IF(AND(ISBLANK(AL691),OR(NOT(ISBLANK(AN691)),NOT(ISBLANK(AO691)))),#N/A,
IF(ISBLANK(AL691),"",
IF(AND(NOT(ISERROR(VLOOKUP(AL691,MonsterTable!$A:$B,MATCH(MonsterTable!$B$1,MonsterTable!$A$1:$B$1,0),0))),OR(ISBLANK(AN691),ISBLANK(AO691))),#N/A,
IFERROR(VLOOKUP(AL691,MonsterTable!$A:$B,MATCH(MonsterTable!$B$1,MonsterTable!$A$1:$B$1,0),0),
IF(OR(NOT(ISBLANK(AN691)),ISBLANK(AO691)),#N/A,
IF(AL691="empty","empty",
VLOOKUP(AL691,MonsterGroupTable!$A:$A,1,0)))))))</f>
        <v/>
      </c>
      <c r="AT691" s="2" t="str">
        <f>IF(AND(ISBLANK(AS691),OR(NOT(ISBLANK(AU691)),NOT(ISBLANK(AV691)))),#N/A,
IF(ISBLANK(AS691),"",
IF(AND(NOT(ISERROR(VLOOKUP(AS691,MonsterTable!$A:$B,MATCH(MonsterTable!$B$1,MonsterTable!$A$1:$B$1,0),0))),OR(ISBLANK(AU691),ISBLANK(AV691))),#N/A,
IFERROR(VLOOKUP(AS691,MonsterTable!$A:$B,MATCH(MonsterTable!$B$1,MonsterTable!$A$1:$B$1,0),0),
IF(OR(NOT(ISBLANK(AU691)),ISBLANK(AV691)),#N/A,
IF(AS691="empty","empty",
VLOOKUP(AS691,MonsterGroupTable!$A:$A,1,0)))))))</f>
        <v/>
      </c>
      <c r="BA691" s="2" t="str">
        <f>IF(AND(ISBLANK(AZ691),OR(NOT(ISBLANK(BB691)),NOT(ISBLANK(BC691)))),#N/A,
IF(ISBLANK(AZ691),"",
IF(AND(NOT(ISERROR(VLOOKUP(AZ691,MonsterTable!$A:$B,MATCH(MonsterTable!$B$1,MonsterTable!$A$1:$B$1,0),0))),OR(ISBLANK(BB691),ISBLANK(BC691))),#N/A,
IFERROR(VLOOKUP(AZ691,MonsterTable!$A:$B,MATCH(MonsterTable!$B$1,MonsterTable!$A$1:$B$1,0),0),
IF(OR(NOT(ISBLANK(BB691)),ISBLANK(BC691)),#N/A,
IF(AZ691="empty","empty",
VLOOKUP(AZ691,MonsterGroupTable!$A:$A,1,0)))))))</f>
        <v/>
      </c>
      <c r="BH691" s="2" t="str">
        <f>IF(AND(ISBLANK(BG691),OR(NOT(ISBLANK(BI691)),NOT(ISBLANK(BJ691)))),#N/A,
IF(ISBLANK(BG691),"",
IF(AND(NOT(ISERROR(VLOOKUP(BG691,MonsterTable!$A:$B,MATCH(MonsterTable!$B$1,MonsterTable!$A$1:$B$1,0),0))),OR(ISBLANK(BI691),ISBLANK(BJ691))),#N/A,
IFERROR(VLOOKUP(BG691,MonsterTable!$A:$B,MATCH(MonsterTable!$B$1,MonsterTable!$A$1:$B$1,0),0),
IF(OR(NOT(ISBLANK(BI691)),ISBLANK(BJ691)),#N/A,
IF(BG691="empty","empty",
VLOOKUP(BG691,MonsterGroupTable!$A:$A,1,0)))))))</f>
        <v/>
      </c>
      <c r="BO691" s="2" t="str">
        <f>IF(AND(ISBLANK(BN691),OR(NOT(ISBLANK(BP691)),NOT(ISBLANK(BQ691)))),#N/A,
IF(ISBLANK(BN691),"",
IF(AND(NOT(ISERROR(VLOOKUP(BN691,MonsterTable!$A:$B,MATCH(MonsterTable!$B$1,MonsterTable!$A$1:$B$1,0),0))),OR(ISBLANK(BP691),ISBLANK(BQ691))),#N/A,
IFERROR(VLOOKUP(BN691,MonsterTable!$A:$B,MATCH(MonsterTable!$B$1,MonsterTable!$A$1:$B$1,0),0),
IF(OR(NOT(ISBLANK(BP691)),ISBLANK(BQ691)),#N/A,
IF(BN691="empty","empty",
VLOOKUP(BN691,MonsterGroupTable!$A:$A,1,0)))))))</f>
        <v/>
      </c>
      <c r="BV691" s="2" t="str">
        <f>IF(AND(ISBLANK(BU691),OR(NOT(ISBLANK(BW691)),NOT(ISBLANK(BX691)))),#N/A,
IF(ISBLANK(BU691),"",
IF(AND(NOT(ISERROR(VLOOKUP(BU691,MonsterTable!$A:$B,MATCH(MonsterTable!$B$1,MonsterTable!$A$1:$B$1,0),0))),OR(ISBLANK(BW691),ISBLANK(BX691))),#N/A,
IFERROR(VLOOKUP(BU691,MonsterTable!$A:$B,MATCH(MonsterTable!$B$1,MonsterTable!$A$1:$B$1,0),0),
IF(OR(NOT(ISBLANK(BW691)),ISBLANK(BX691)),#N/A,
IF(BU691="empty","empty",
VLOOKUP(BU691,MonsterGroupTable!$A:$A,1,0)))))))</f>
        <v/>
      </c>
      <c r="CC691" s="2" t="str">
        <f>IF(AND(ISBLANK(CB691),OR(NOT(ISBLANK(CD691)),NOT(ISBLANK(CE691)))),#N/A,
IF(ISBLANK(CB691),"",
IF(AND(NOT(ISERROR(VLOOKUP(CB691,MonsterTable!$A:$B,MATCH(MonsterTable!$B$1,MonsterTable!$A$1:$B$1,0),0))),OR(ISBLANK(CD691),ISBLANK(CE691))),#N/A,
IFERROR(VLOOKUP(CB691,MonsterTable!$A:$B,MATCH(MonsterTable!$B$1,MonsterTable!$A$1:$B$1,0),0),
IF(OR(NOT(ISBLANK(CD691)),ISBLANK(CE691)),#N/A,
IF(CB691="empty","empty",
VLOOKUP(CB691,MonsterGroupTable!$A:$A,1,0)))))))</f>
        <v/>
      </c>
      <c r="CJ691" s="2" t="str">
        <f>IF(AND(ISBLANK(CI691),OR(NOT(ISBLANK(CK691)),NOT(ISBLANK(CL691)))),#N/A,
IF(ISBLANK(CI691),"",
IF(AND(NOT(ISERROR(VLOOKUP(CI691,MonsterTable!$A:$B,MATCH(MonsterTable!$B$1,MonsterTable!$A$1:$B$1,0),0))),OR(ISBLANK(CK691),ISBLANK(CL691))),#N/A,
IFERROR(VLOOKUP(CI691,MonsterTable!$A:$B,MATCH(MonsterTable!$B$1,MonsterTable!$A$1:$B$1,0),0),
IF(OR(NOT(ISBLANK(CK691)),ISBLANK(CL691)),#N/A,
IF(CI691="empty","empty",
VLOOKUP(CI691,MonsterGroupTable!$A:$A,1,0)))))))</f>
        <v/>
      </c>
    </row>
    <row r="692" spans="1:88">
      <c r="A692">
        <v>10691</v>
      </c>
      <c r="B692">
        <f t="shared" si="20"/>
        <v>1.1000000000000001</v>
      </c>
      <c r="C692">
        <f t="shared" si="20"/>
        <v>1.1000000000000001</v>
      </c>
      <c r="F692">
        <v>3300</v>
      </c>
      <c r="G692">
        <v>121141</v>
      </c>
      <c r="H692">
        <v>0</v>
      </c>
      <c r="I692">
        <v>0</v>
      </c>
      <c r="J692">
        <v>0</v>
      </c>
      <c r="K692" t="s">
        <v>28</v>
      </c>
      <c r="L692" t="s">
        <v>256</v>
      </c>
      <c r="M692" t="s">
        <v>79</v>
      </c>
      <c r="N692" t="s">
        <v>80</v>
      </c>
      <c r="O692">
        <v>0</v>
      </c>
      <c r="P692">
        <v>-4.75</v>
      </c>
      <c r="Q692">
        <v>-3.5</v>
      </c>
      <c r="R692">
        <v>4.75</v>
      </c>
      <c r="S692">
        <v>3</v>
      </c>
      <c r="T692">
        <v>-13.5</v>
      </c>
      <c r="U692">
        <v>2.5499999999999998</v>
      </c>
      <c r="V692">
        <v>-6.75</v>
      </c>
      <c r="W692" t="str">
        <f t="shared" si="21"/>
        <v>g110,5</v>
      </c>
      <c r="X692" s="1" t="s">
        <v>288</v>
      </c>
      <c r="Y692" s="2" t="str">
        <f>IF(AND(ISBLANK(X692),OR(NOT(ISBLANK(Z692)),NOT(ISBLANK(AA692)))),#N/A,
IF(ISBLANK(X692),"",
IF(AND(NOT(ISERROR(VLOOKUP(X692,MonsterTable!$A:$B,MATCH(MonsterTable!$B$1,MonsterTable!$A$1:$B$1,0),0))),OR(ISBLANK(Z692),ISBLANK(AA692))),#N/A,
IFERROR(VLOOKUP(X692,MonsterTable!$A:$B,MATCH(MonsterTable!$B$1,MonsterTable!$A$1:$B$1,0),0),
IF(OR(NOT(ISBLANK(Z692)),ISBLANK(AA692)),#N/A,
IF(X692="empty","empty",
VLOOKUP(X692,MonsterGroupTable!$A:$A,1,0)))))))</f>
        <v>g110</v>
      </c>
      <c r="AA692">
        <v>5</v>
      </c>
      <c r="AF692" s="2" t="str">
        <f>IF(AND(ISBLANK(AE692),OR(NOT(ISBLANK(AG692)),NOT(ISBLANK(AH692)))),#N/A,
IF(ISBLANK(AE692),"",
IF(AND(NOT(ISERROR(VLOOKUP(AE692,MonsterTable!$A:$B,MATCH(MonsterTable!$B$1,MonsterTable!$A$1:$B$1,0),0))),OR(ISBLANK(AG692),ISBLANK(AH692))),#N/A,
IFERROR(VLOOKUP(AE692,MonsterTable!$A:$B,MATCH(MonsterTable!$B$1,MonsterTable!$A$1:$B$1,0),0),
IF(OR(NOT(ISBLANK(AG692)),ISBLANK(AH692)),#N/A,
IF(AE692="empty","empty",
VLOOKUP(AE692,MonsterGroupTable!$A:$A,1,0)))))))</f>
        <v/>
      </c>
      <c r="AM692" s="2" t="str">
        <f>IF(AND(ISBLANK(AL692),OR(NOT(ISBLANK(AN692)),NOT(ISBLANK(AO692)))),#N/A,
IF(ISBLANK(AL692),"",
IF(AND(NOT(ISERROR(VLOOKUP(AL692,MonsterTable!$A:$B,MATCH(MonsterTable!$B$1,MonsterTable!$A$1:$B$1,0),0))),OR(ISBLANK(AN692),ISBLANK(AO692))),#N/A,
IFERROR(VLOOKUP(AL692,MonsterTable!$A:$B,MATCH(MonsterTable!$B$1,MonsterTable!$A$1:$B$1,0),0),
IF(OR(NOT(ISBLANK(AN692)),ISBLANK(AO692)),#N/A,
IF(AL692="empty","empty",
VLOOKUP(AL692,MonsterGroupTable!$A:$A,1,0)))))))</f>
        <v/>
      </c>
      <c r="AT692" s="2" t="str">
        <f>IF(AND(ISBLANK(AS692),OR(NOT(ISBLANK(AU692)),NOT(ISBLANK(AV692)))),#N/A,
IF(ISBLANK(AS692),"",
IF(AND(NOT(ISERROR(VLOOKUP(AS692,MonsterTable!$A:$B,MATCH(MonsterTable!$B$1,MonsterTable!$A$1:$B$1,0),0))),OR(ISBLANK(AU692),ISBLANK(AV692))),#N/A,
IFERROR(VLOOKUP(AS692,MonsterTable!$A:$B,MATCH(MonsterTable!$B$1,MonsterTable!$A$1:$B$1,0),0),
IF(OR(NOT(ISBLANK(AU692)),ISBLANK(AV692)),#N/A,
IF(AS692="empty","empty",
VLOOKUP(AS692,MonsterGroupTable!$A:$A,1,0)))))))</f>
        <v/>
      </c>
      <c r="BA692" s="2" t="str">
        <f>IF(AND(ISBLANK(AZ692),OR(NOT(ISBLANK(BB692)),NOT(ISBLANK(BC692)))),#N/A,
IF(ISBLANK(AZ692),"",
IF(AND(NOT(ISERROR(VLOOKUP(AZ692,MonsterTable!$A:$B,MATCH(MonsterTable!$B$1,MonsterTable!$A$1:$B$1,0),0))),OR(ISBLANK(BB692),ISBLANK(BC692))),#N/A,
IFERROR(VLOOKUP(AZ692,MonsterTable!$A:$B,MATCH(MonsterTable!$B$1,MonsterTable!$A$1:$B$1,0),0),
IF(OR(NOT(ISBLANK(BB692)),ISBLANK(BC692)),#N/A,
IF(AZ692="empty","empty",
VLOOKUP(AZ692,MonsterGroupTable!$A:$A,1,0)))))))</f>
        <v/>
      </c>
      <c r="BH692" s="2" t="str">
        <f>IF(AND(ISBLANK(BG692),OR(NOT(ISBLANK(BI692)),NOT(ISBLANK(BJ692)))),#N/A,
IF(ISBLANK(BG692),"",
IF(AND(NOT(ISERROR(VLOOKUP(BG692,MonsterTable!$A:$B,MATCH(MonsterTable!$B$1,MonsterTable!$A$1:$B$1,0),0))),OR(ISBLANK(BI692),ISBLANK(BJ692))),#N/A,
IFERROR(VLOOKUP(BG692,MonsterTable!$A:$B,MATCH(MonsterTable!$B$1,MonsterTable!$A$1:$B$1,0),0),
IF(OR(NOT(ISBLANK(BI692)),ISBLANK(BJ692)),#N/A,
IF(BG692="empty","empty",
VLOOKUP(BG692,MonsterGroupTable!$A:$A,1,0)))))))</f>
        <v/>
      </c>
      <c r="BO692" s="2" t="str">
        <f>IF(AND(ISBLANK(BN692),OR(NOT(ISBLANK(BP692)),NOT(ISBLANK(BQ692)))),#N/A,
IF(ISBLANK(BN692),"",
IF(AND(NOT(ISERROR(VLOOKUP(BN692,MonsterTable!$A:$B,MATCH(MonsterTable!$B$1,MonsterTable!$A$1:$B$1,0),0))),OR(ISBLANK(BP692),ISBLANK(BQ692))),#N/A,
IFERROR(VLOOKUP(BN692,MonsterTable!$A:$B,MATCH(MonsterTable!$B$1,MonsterTable!$A$1:$B$1,0),0),
IF(OR(NOT(ISBLANK(BP692)),ISBLANK(BQ692)),#N/A,
IF(BN692="empty","empty",
VLOOKUP(BN692,MonsterGroupTable!$A:$A,1,0)))))))</f>
        <v/>
      </c>
      <c r="BV692" s="2" t="str">
        <f>IF(AND(ISBLANK(BU692),OR(NOT(ISBLANK(BW692)),NOT(ISBLANK(BX692)))),#N/A,
IF(ISBLANK(BU692),"",
IF(AND(NOT(ISERROR(VLOOKUP(BU692,MonsterTable!$A:$B,MATCH(MonsterTable!$B$1,MonsterTable!$A$1:$B$1,0),0))),OR(ISBLANK(BW692),ISBLANK(BX692))),#N/A,
IFERROR(VLOOKUP(BU692,MonsterTable!$A:$B,MATCH(MonsterTable!$B$1,MonsterTable!$A$1:$B$1,0),0),
IF(OR(NOT(ISBLANK(BW692)),ISBLANK(BX692)),#N/A,
IF(BU692="empty","empty",
VLOOKUP(BU692,MonsterGroupTable!$A:$A,1,0)))))))</f>
        <v/>
      </c>
      <c r="CC692" s="2" t="str">
        <f>IF(AND(ISBLANK(CB692),OR(NOT(ISBLANK(CD692)),NOT(ISBLANK(CE692)))),#N/A,
IF(ISBLANK(CB692),"",
IF(AND(NOT(ISERROR(VLOOKUP(CB692,MonsterTable!$A:$B,MATCH(MonsterTable!$B$1,MonsterTable!$A$1:$B$1,0),0))),OR(ISBLANK(CD692),ISBLANK(CE692))),#N/A,
IFERROR(VLOOKUP(CB692,MonsterTable!$A:$B,MATCH(MonsterTable!$B$1,MonsterTable!$A$1:$B$1,0),0),
IF(OR(NOT(ISBLANK(CD692)),ISBLANK(CE692)),#N/A,
IF(CB692="empty","empty",
VLOOKUP(CB692,MonsterGroupTable!$A:$A,1,0)))))))</f>
        <v/>
      </c>
      <c r="CJ692" s="2" t="str">
        <f>IF(AND(ISBLANK(CI692),OR(NOT(ISBLANK(CK692)),NOT(ISBLANK(CL692)))),#N/A,
IF(ISBLANK(CI692),"",
IF(AND(NOT(ISERROR(VLOOKUP(CI692,MonsterTable!$A:$B,MATCH(MonsterTable!$B$1,MonsterTable!$A$1:$B$1,0),0))),OR(ISBLANK(CK692),ISBLANK(CL692))),#N/A,
IFERROR(VLOOKUP(CI692,MonsterTable!$A:$B,MATCH(MonsterTable!$B$1,MonsterTable!$A$1:$B$1,0),0),
IF(OR(NOT(ISBLANK(CK692)),ISBLANK(CL692)),#N/A,
IF(CI692="empty","empty",
VLOOKUP(CI692,MonsterGroupTable!$A:$A,1,0)))))))</f>
        <v/>
      </c>
    </row>
    <row r="693" spans="1:88">
      <c r="A693">
        <v>10692</v>
      </c>
      <c r="B693">
        <f t="shared" si="20"/>
        <v>1.1000000000000001</v>
      </c>
      <c r="C693">
        <f t="shared" si="20"/>
        <v>1.1000000000000001</v>
      </c>
      <c r="F693">
        <v>3300</v>
      </c>
      <c r="G693">
        <v>121636</v>
      </c>
      <c r="H693">
        <v>0</v>
      </c>
      <c r="I693">
        <v>0</v>
      </c>
      <c r="J693">
        <v>0</v>
      </c>
      <c r="K693" t="s">
        <v>28</v>
      </c>
      <c r="L693" t="s">
        <v>256</v>
      </c>
      <c r="M693" t="s">
        <v>79</v>
      </c>
      <c r="N693" t="s">
        <v>80</v>
      </c>
      <c r="O693">
        <v>0</v>
      </c>
      <c r="P693">
        <v>-4.75</v>
      </c>
      <c r="Q693">
        <v>-3.5</v>
      </c>
      <c r="R693">
        <v>4.75</v>
      </c>
      <c r="S693">
        <v>3</v>
      </c>
      <c r="T693">
        <v>-13.5</v>
      </c>
      <c r="U693">
        <v>2.5499999999999998</v>
      </c>
      <c r="V693">
        <v>-6.75</v>
      </c>
      <c r="W693" t="str">
        <f t="shared" si="21"/>
        <v>g110,5</v>
      </c>
      <c r="X693" s="1" t="s">
        <v>288</v>
      </c>
      <c r="Y693" s="2" t="str">
        <f>IF(AND(ISBLANK(X693),OR(NOT(ISBLANK(Z693)),NOT(ISBLANK(AA693)))),#N/A,
IF(ISBLANK(X693),"",
IF(AND(NOT(ISERROR(VLOOKUP(X693,MonsterTable!$A:$B,MATCH(MonsterTable!$B$1,MonsterTable!$A$1:$B$1,0),0))),OR(ISBLANK(Z693),ISBLANK(AA693))),#N/A,
IFERROR(VLOOKUP(X693,MonsterTable!$A:$B,MATCH(MonsterTable!$B$1,MonsterTable!$A$1:$B$1,0),0),
IF(OR(NOT(ISBLANK(Z693)),ISBLANK(AA693)),#N/A,
IF(X693="empty","empty",
VLOOKUP(X693,MonsterGroupTable!$A:$A,1,0)))))))</f>
        <v>g110</v>
      </c>
      <c r="AA693">
        <v>5</v>
      </c>
      <c r="AF693" s="2" t="str">
        <f>IF(AND(ISBLANK(AE693),OR(NOT(ISBLANK(AG693)),NOT(ISBLANK(AH693)))),#N/A,
IF(ISBLANK(AE693),"",
IF(AND(NOT(ISERROR(VLOOKUP(AE693,MonsterTable!$A:$B,MATCH(MonsterTable!$B$1,MonsterTable!$A$1:$B$1,0),0))),OR(ISBLANK(AG693),ISBLANK(AH693))),#N/A,
IFERROR(VLOOKUP(AE693,MonsterTable!$A:$B,MATCH(MonsterTable!$B$1,MonsterTable!$A$1:$B$1,0),0),
IF(OR(NOT(ISBLANK(AG693)),ISBLANK(AH693)),#N/A,
IF(AE693="empty","empty",
VLOOKUP(AE693,MonsterGroupTable!$A:$A,1,0)))))))</f>
        <v/>
      </c>
      <c r="AM693" s="2" t="str">
        <f>IF(AND(ISBLANK(AL693),OR(NOT(ISBLANK(AN693)),NOT(ISBLANK(AO693)))),#N/A,
IF(ISBLANK(AL693),"",
IF(AND(NOT(ISERROR(VLOOKUP(AL693,MonsterTable!$A:$B,MATCH(MonsterTable!$B$1,MonsterTable!$A$1:$B$1,0),0))),OR(ISBLANK(AN693),ISBLANK(AO693))),#N/A,
IFERROR(VLOOKUP(AL693,MonsterTable!$A:$B,MATCH(MonsterTable!$B$1,MonsterTable!$A$1:$B$1,0),0),
IF(OR(NOT(ISBLANK(AN693)),ISBLANK(AO693)),#N/A,
IF(AL693="empty","empty",
VLOOKUP(AL693,MonsterGroupTable!$A:$A,1,0)))))))</f>
        <v/>
      </c>
      <c r="AT693" s="2" t="str">
        <f>IF(AND(ISBLANK(AS693),OR(NOT(ISBLANK(AU693)),NOT(ISBLANK(AV693)))),#N/A,
IF(ISBLANK(AS693),"",
IF(AND(NOT(ISERROR(VLOOKUP(AS693,MonsterTable!$A:$B,MATCH(MonsterTable!$B$1,MonsterTable!$A$1:$B$1,0),0))),OR(ISBLANK(AU693),ISBLANK(AV693))),#N/A,
IFERROR(VLOOKUP(AS693,MonsterTable!$A:$B,MATCH(MonsterTable!$B$1,MonsterTable!$A$1:$B$1,0),0),
IF(OR(NOT(ISBLANK(AU693)),ISBLANK(AV693)),#N/A,
IF(AS693="empty","empty",
VLOOKUP(AS693,MonsterGroupTable!$A:$A,1,0)))))))</f>
        <v/>
      </c>
      <c r="BA693" s="2" t="str">
        <f>IF(AND(ISBLANK(AZ693),OR(NOT(ISBLANK(BB693)),NOT(ISBLANK(BC693)))),#N/A,
IF(ISBLANK(AZ693),"",
IF(AND(NOT(ISERROR(VLOOKUP(AZ693,MonsterTable!$A:$B,MATCH(MonsterTable!$B$1,MonsterTable!$A$1:$B$1,0),0))),OR(ISBLANK(BB693),ISBLANK(BC693))),#N/A,
IFERROR(VLOOKUP(AZ693,MonsterTable!$A:$B,MATCH(MonsterTable!$B$1,MonsterTable!$A$1:$B$1,0),0),
IF(OR(NOT(ISBLANK(BB693)),ISBLANK(BC693)),#N/A,
IF(AZ693="empty","empty",
VLOOKUP(AZ693,MonsterGroupTable!$A:$A,1,0)))))))</f>
        <v/>
      </c>
      <c r="BH693" s="2" t="str">
        <f>IF(AND(ISBLANK(BG693),OR(NOT(ISBLANK(BI693)),NOT(ISBLANK(BJ693)))),#N/A,
IF(ISBLANK(BG693),"",
IF(AND(NOT(ISERROR(VLOOKUP(BG693,MonsterTable!$A:$B,MATCH(MonsterTable!$B$1,MonsterTable!$A$1:$B$1,0),0))),OR(ISBLANK(BI693),ISBLANK(BJ693))),#N/A,
IFERROR(VLOOKUP(BG693,MonsterTable!$A:$B,MATCH(MonsterTable!$B$1,MonsterTable!$A$1:$B$1,0),0),
IF(OR(NOT(ISBLANK(BI693)),ISBLANK(BJ693)),#N/A,
IF(BG693="empty","empty",
VLOOKUP(BG693,MonsterGroupTable!$A:$A,1,0)))))))</f>
        <v/>
      </c>
      <c r="BO693" s="2" t="str">
        <f>IF(AND(ISBLANK(BN693),OR(NOT(ISBLANK(BP693)),NOT(ISBLANK(BQ693)))),#N/A,
IF(ISBLANK(BN693),"",
IF(AND(NOT(ISERROR(VLOOKUP(BN693,MonsterTable!$A:$B,MATCH(MonsterTable!$B$1,MonsterTable!$A$1:$B$1,0),0))),OR(ISBLANK(BP693),ISBLANK(BQ693))),#N/A,
IFERROR(VLOOKUP(BN693,MonsterTable!$A:$B,MATCH(MonsterTable!$B$1,MonsterTable!$A$1:$B$1,0),0),
IF(OR(NOT(ISBLANK(BP693)),ISBLANK(BQ693)),#N/A,
IF(BN693="empty","empty",
VLOOKUP(BN693,MonsterGroupTable!$A:$A,1,0)))))))</f>
        <v/>
      </c>
      <c r="BV693" s="2" t="str">
        <f>IF(AND(ISBLANK(BU693),OR(NOT(ISBLANK(BW693)),NOT(ISBLANK(BX693)))),#N/A,
IF(ISBLANK(BU693),"",
IF(AND(NOT(ISERROR(VLOOKUP(BU693,MonsterTable!$A:$B,MATCH(MonsterTable!$B$1,MonsterTable!$A$1:$B$1,0),0))),OR(ISBLANK(BW693),ISBLANK(BX693))),#N/A,
IFERROR(VLOOKUP(BU693,MonsterTable!$A:$B,MATCH(MonsterTable!$B$1,MonsterTable!$A$1:$B$1,0),0),
IF(OR(NOT(ISBLANK(BW693)),ISBLANK(BX693)),#N/A,
IF(BU693="empty","empty",
VLOOKUP(BU693,MonsterGroupTable!$A:$A,1,0)))))))</f>
        <v/>
      </c>
      <c r="CC693" s="2" t="str">
        <f>IF(AND(ISBLANK(CB693),OR(NOT(ISBLANK(CD693)),NOT(ISBLANK(CE693)))),#N/A,
IF(ISBLANK(CB693),"",
IF(AND(NOT(ISERROR(VLOOKUP(CB693,MonsterTable!$A:$B,MATCH(MonsterTable!$B$1,MonsterTable!$A$1:$B$1,0),0))),OR(ISBLANK(CD693),ISBLANK(CE693))),#N/A,
IFERROR(VLOOKUP(CB693,MonsterTable!$A:$B,MATCH(MonsterTable!$B$1,MonsterTable!$A$1:$B$1,0),0),
IF(OR(NOT(ISBLANK(CD693)),ISBLANK(CE693)),#N/A,
IF(CB693="empty","empty",
VLOOKUP(CB693,MonsterGroupTable!$A:$A,1,0)))))))</f>
        <v/>
      </c>
      <c r="CJ693" s="2" t="str">
        <f>IF(AND(ISBLANK(CI693),OR(NOT(ISBLANK(CK693)),NOT(ISBLANK(CL693)))),#N/A,
IF(ISBLANK(CI693),"",
IF(AND(NOT(ISERROR(VLOOKUP(CI693,MonsterTable!$A:$B,MATCH(MonsterTable!$B$1,MonsterTable!$A$1:$B$1,0),0))),OR(ISBLANK(CK693),ISBLANK(CL693))),#N/A,
IFERROR(VLOOKUP(CI693,MonsterTable!$A:$B,MATCH(MonsterTable!$B$1,MonsterTable!$A$1:$B$1,0),0),
IF(OR(NOT(ISBLANK(CK693)),ISBLANK(CL693)),#N/A,
IF(CI693="empty","empty",
VLOOKUP(CI693,MonsterGroupTable!$A:$A,1,0)))))))</f>
        <v/>
      </c>
    </row>
    <row r="694" spans="1:88">
      <c r="A694">
        <v>10693</v>
      </c>
      <c r="B694">
        <f t="shared" si="20"/>
        <v>1.1000000000000001</v>
      </c>
      <c r="C694">
        <f t="shared" si="20"/>
        <v>1.1000000000000001</v>
      </c>
      <c r="F694">
        <v>3300</v>
      </c>
      <c r="G694">
        <v>122131</v>
      </c>
      <c r="H694">
        <v>0</v>
      </c>
      <c r="I694">
        <v>0</v>
      </c>
      <c r="J694">
        <v>0</v>
      </c>
      <c r="K694" t="s">
        <v>28</v>
      </c>
      <c r="L694" t="s">
        <v>256</v>
      </c>
      <c r="M694" t="s">
        <v>79</v>
      </c>
      <c r="N694" t="s">
        <v>80</v>
      </c>
      <c r="O694">
        <v>0</v>
      </c>
      <c r="P694">
        <v>-4.75</v>
      </c>
      <c r="Q694">
        <v>-3.5</v>
      </c>
      <c r="R694">
        <v>4.75</v>
      </c>
      <c r="S694">
        <v>3</v>
      </c>
      <c r="T694">
        <v>-13.5</v>
      </c>
      <c r="U694">
        <v>2.5499999999999998</v>
      </c>
      <c r="V694">
        <v>-6.75</v>
      </c>
      <c r="W694" t="str">
        <f t="shared" si="21"/>
        <v>g110,5</v>
      </c>
      <c r="X694" s="1" t="s">
        <v>288</v>
      </c>
      <c r="Y694" s="2" t="str">
        <f>IF(AND(ISBLANK(X694),OR(NOT(ISBLANK(Z694)),NOT(ISBLANK(AA694)))),#N/A,
IF(ISBLANK(X694),"",
IF(AND(NOT(ISERROR(VLOOKUP(X694,MonsterTable!$A:$B,MATCH(MonsterTable!$B$1,MonsterTable!$A$1:$B$1,0),0))),OR(ISBLANK(Z694),ISBLANK(AA694))),#N/A,
IFERROR(VLOOKUP(X694,MonsterTable!$A:$B,MATCH(MonsterTable!$B$1,MonsterTable!$A$1:$B$1,0),0),
IF(OR(NOT(ISBLANK(Z694)),ISBLANK(AA694)),#N/A,
IF(X694="empty","empty",
VLOOKUP(X694,MonsterGroupTable!$A:$A,1,0)))))))</f>
        <v>g110</v>
      </c>
      <c r="AA694">
        <v>5</v>
      </c>
      <c r="AF694" s="2" t="str">
        <f>IF(AND(ISBLANK(AE694),OR(NOT(ISBLANK(AG694)),NOT(ISBLANK(AH694)))),#N/A,
IF(ISBLANK(AE694),"",
IF(AND(NOT(ISERROR(VLOOKUP(AE694,MonsterTable!$A:$B,MATCH(MonsterTable!$B$1,MonsterTable!$A$1:$B$1,0),0))),OR(ISBLANK(AG694),ISBLANK(AH694))),#N/A,
IFERROR(VLOOKUP(AE694,MonsterTable!$A:$B,MATCH(MonsterTable!$B$1,MonsterTable!$A$1:$B$1,0),0),
IF(OR(NOT(ISBLANK(AG694)),ISBLANK(AH694)),#N/A,
IF(AE694="empty","empty",
VLOOKUP(AE694,MonsterGroupTable!$A:$A,1,0)))))))</f>
        <v/>
      </c>
      <c r="AM694" s="2" t="str">
        <f>IF(AND(ISBLANK(AL694),OR(NOT(ISBLANK(AN694)),NOT(ISBLANK(AO694)))),#N/A,
IF(ISBLANK(AL694),"",
IF(AND(NOT(ISERROR(VLOOKUP(AL694,MonsterTable!$A:$B,MATCH(MonsterTable!$B$1,MonsterTable!$A$1:$B$1,0),0))),OR(ISBLANK(AN694),ISBLANK(AO694))),#N/A,
IFERROR(VLOOKUP(AL694,MonsterTable!$A:$B,MATCH(MonsterTable!$B$1,MonsterTable!$A$1:$B$1,0),0),
IF(OR(NOT(ISBLANK(AN694)),ISBLANK(AO694)),#N/A,
IF(AL694="empty","empty",
VLOOKUP(AL694,MonsterGroupTable!$A:$A,1,0)))))))</f>
        <v/>
      </c>
      <c r="AT694" s="2" t="str">
        <f>IF(AND(ISBLANK(AS694),OR(NOT(ISBLANK(AU694)),NOT(ISBLANK(AV694)))),#N/A,
IF(ISBLANK(AS694),"",
IF(AND(NOT(ISERROR(VLOOKUP(AS694,MonsterTable!$A:$B,MATCH(MonsterTable!$B$1,MonsterTable!$A$1:$B$1,0),0))),OR(ISBLANK(AU694),ISBLANK(AV694))),#N/A,
IFERROR(VLOOKUP(AS694,MonsterTable!$A:$B,MATCH(MonsterTable!$B$1,MonsterTable!$A$1:$B$1,0),0),
IF(OR(NOT(ISBLANK(AU694)),ISBLANK(AV694)),#N/A,
IF(AS694="empty","empty",
VLOOKUP(AS694,MonsterGroupTable!$A:$A,1,0)))))))</f>
        <v/>
      </c>
      <c r="BA694" s="2" t="str">
        <f>IF(AND(ISBLANK(AZ694),OR(NOT(ISBLANK(BB694)),NOT(ISBLANK(BC694)))),#N/A,
IF(ISBLANK(AZ694),"",
IF(AND(NOT(ISERROR(VLOOKUP(AZ694,MonsterTable!$A:$B,MATCH(MonsterTable!$B$1,MonsterTable!$A$1:$B$1,0),0))),OR(ISBLANK(BB694),ISBLANK(BC694))),#N/A,
IFERROR(VLOOKUP(AZ694,MonsterTable!$A:$B,MATCH(MonsterTable!$B$1,MonsterTable!$A$1:$B$1,0),0),
IF(OR(NOT(ISBLANK(BB694)),ISBLANK(BC694)),#N/A,
IF(AZ694="empty","empty",
VLOOKUP(AZ694,MonsterGroupTable!$A:$A,1,0)))))))</f>
        <v/>
      </c>
      <c r="BH694" s="2" t="str">
        <f>IF(AND(ISBLANK(BG694),OR(NOT(ISBLANK(BI694)),NOT(ISBLANK(BJ694)))),#N/A,
IF(ISBLANK(BG694),"",
IF(AND(NOT(ISERROR(VLOOKUP(BG694,MonsterTable!$A:$B,MATCH(MonsterTable!$B$1,MonsterTable!$A$1:$B$1,0),0))),OR(ISBLANK(BI694),ISBLANK(BJ694))),#N/A,
IFERROR(VLOOKUP(BG694,MonsterTable!$A:$B,MATCH(MonsterTable!$B$1,MonsterTable!$A$1:$B$1,0),0),
IF(OR(NOT(ISBLANK(BI694)),ISBLANK(BJ694)),#N/A,
IF(BG694="empty","empty",
VLOOKUP(BG694,MonsterGroupTable!$A:$A,1,0)))))))</f>
        <v/>
      </c>
      <c r="BO694" s="2" t="str">
        <f>IF(AND(ISBLANK(BN694),OR(NOT(ISBLANK(BP694)),NOT(ISBLANK(BQ694)))),#N/A,
IF(ISBLANK(BN694),"",
IF(AND(NOT(ISERROR(VLOOKUP(BN694,MonsterTable!$A:$B,MATCH(MonsterTable!$B$1,MonsterTable!$A$1:$B$1,0),0))),OR(ISBLANK(BP694),ISBLANK(BQ694))),#N/A,
IFERROR(VLOOKUP(BN694,MonsterTable!$A:$B,MATCH(MonsterTable!$B$1,MonsterTable!$A$1:$B$1,0),0),
IF(OR(NOT(ISBLANK(BP694)),ISBLANK(BQ694)),#N/A,
IF(BN694="empty","empty",
VLOOKUP(BN694,MonsterGroupTable!$A:$A,1,0)))))))</f>
        <v/>
      </c>
      <c r="BV694" s="2" t="str">
        <f>IF(AND(ISBLANK(BU694),OR(NOT(ISBLANK(BW694)),NOT(ISBLANK(BX694)))),#N/A,
IF(ISBLANK(BU694),"",
IF(AND(NOT(ISERROR(VLOOKUP(BU694,MonsterTable!$A:$B,MATCH(MonsterTable!$B$1,MonsterTable!$A$1:$B$1,0),0))),OR(ISBLANK(BW694),ISBLANK(BX694))),#N/A,
IFERROR(VLOOKUP(BU694,MonsterTable!$A:$B,MATCH(MonsterTable!$B$1,MonsterTable!$A$1:$B$1,0),0),
IF(OR(NOT(ISBLANK(BW694)),ISBLANK(BX694)),#N/A,
IF(BU694="empty","empty",
VLOOKUP(BU694,MonsterGroupTable!$A:$A,1,0)))))))</f>
        <v/>
      </c>
      <c r="CC694" s="2" t="str">
        <f>IF(AND(ISBLANK(CB694),OR(NOT(ISBLANK(CD694)),NOT(ISBLANK(CE694)))),#N/A,
IF(ISBLANK(CB694),"",
IF(AND(NOT(ISERROR(VLOOKUP(CB694,MonsterTable!$A:$B,MATCH(MonsterTable!$B$1,MonsterTable!$A$1:$B$1,0),0))),OR(ISBLANK(CD694),ISBLANK(CE694))),#N/A,
IFERROR(VLOOKUP(CB694,MonsterTable!$A:$B,MATCH(MonsterTable!$B$1,MonsterTable!$A$1:$B$1,0),0),
IF(OR(NOT(ISBLANK(CD694)),ISBLANK(CE694)),#N/A,
IF(CB694="empty","empty",
VLOOKUP(CB694,MonsterGroupTable!$A:$A,1,0)))))))</f>
        <v/>
      </c>
      <c r="CJ694" s="2" t="str">
        <f>IF(AND(ISBLANK(CI694),OR(NOT(ISBLANK(CK694)),NOT(ISBLANK(CL694)))),#N/A,
IF(ISBLANK(CI694),"",
IF(AND(NOT(ISERROR(VLOOKUP(CI694,MonsterTable!$A:$B,MATCH(MonsterTable!$B$1,MonsterTable!$A$1:$B$1,0),0))),OR(ISBLANK(CK694),ISBLANK(CL694))),#N/A,
IFERROR(VLOOKUP(CI694,MonsterTable!$A:$B,MATCH(MonsterTable!$B$1,MonsterTable!$A$1:$B$1,0),0),
IF(OR(NOT(ISBLANK(CK694)),ISBLANK(CL694)),#N/A,
IF(CI694="empty","empty",
VLOOKUP(CI694,MonsterGroupTable!$A:$A,1,0)))))))</f>
        <v/>
      </c>
    </row>
    <row r="695" spans="1:88">
      <c r="A695">
        <v>10694</v>
      </c>
      <c r="B695">
        <f t="shared" si="20"/>
        <v>1.1000000000000001</v>
      </c>
      <c r="C695">
        <f t="shared" si="20"/>
        <v>1.1000000000000001</v>
      </c>
      <c r="F695">
        <v>3300</v>
      </c>
      <c r="G695">
        <v>122626</v>
      </c>
      <c r="H695">
        <v>0</v>
      </c>
      <c r="I695">
        <v>0</v>
      </c>
      <c r="J695">
        <v>0</v>
      </c>
      <c r="K695" t="s">
        <v>28</v>
      </c>
      <c r="L695" t="s">
        <v>256</v>
      </c>
      <c r="M695" t="s">
        <v>79</v>
      </c>
      <c r="N695" t="s">
        <v>80</v>
      </c>
      <c r="O695">
        <v>0</v>
      </c>
      <c r="P695">
        <v>-4.75</v>
      </c>
      <c r="Q695">
        <v>-3.5</v>
      </c>
      <c r="R695">
        <v>4.75</v>
      </c>
      <c r="S695">
        <v>3</v>
      </c>
      <c r="T695">
        <v>-13.5</v>
      </c>
      <c r="U695">
        <v>2.5499999999999998</v>
      </c>
      <c r="V695">
        <v>-6.75</v>
      </c>
      <c r="W695" t="str">
        <f t="shared" si="21"/>
        <v>g110,5</v>
      </c>
      <c r="X695" s="1" t="s">
        <v>288</v>
      </c>
      <c r="Y695" s="2" t="str">
        <f>IF(AND(ISBLANK(X695),OR(NOT(ISBLANK(Z695)),NOT(ISBLANK(AA695)))),#N/A,
IF(ISBLANK(X695),"",
IF(AND(NOT(ISERROR(VLOOKUP(X695,MonsterTable!$A:$B,MATCH(MonsterTable!$B$1,MonsterTable!$A$1:$B$1,0),0))),OR(ISBLANK(Z695),ISBLANK(AA695))),#N/A,
IFERROR(VLOOKUP(X695,MonsterTable!$A:$B,MATCH(MonsterTable!$B$1,MonsterTable!$A$1:$B$1,0),0),
IF(OR(NOT(ISBLANK(Z695)),ISBLANK(AA695)),#N/A,
IF(X695="empty","empty",
VLOOKUP(X695,MonsterGroupTable!$A:$A,1,0)))))))</f>
        <v>g110</v>
      </c>
      <c r="AA695">
        <v>5</v>
      </c>
      <c r="AF695" s="2" t="str">
        <f>IF(AND(ISBLANK(AE695),OR(NOT(ISBLANK(AG695)),NOT(ISBLANK(AH695)))),#N/A,
IF(ISBLANK(AE695),"",
IF(AND(NOT(ISERROR(VLOOKUP(AE695,MonsterTable!$A:$B,MATCH(MonsterTable!$B$1,MonsterTable!$A$1:$B$1,0),0))),OR(ISBLANK(AG695),ISBLANK(AH695))),#N/A,
IFERROR(VLOOKUP(AE695,MonsterTable!$A:$B,MATCH(MonsterTable!$B$1,MonsterTable!$A$1:$B$1,0),0),
IF(OR(NOT(ISBLANK(AG695)),ISBLANK(AH695)),#N/A,
IF(AE695="empty","empty",
VLOOKUP(AE695,MonsterGroupTable!$A:$A,1,0)))))))</f>
        <v/>
      </c>
      <c r="AM695" s="2" t="str">
        <f>IF(AND(ISBLANK(AL695),OR(NOT(ISBLANK(AN695)),NOT(ISBLANK(AO695)))),#N/A,
IF(ISBLANK(AL695),"",
IF(AND(NOT(ISERROR(VLOOKUP(AL695,MonsterTable!$A:$B,MATCH(MonsterTable!$B$1,MonsterTable!$A$1:$B$1,0),0))),OR(ISBLANK(AN695),ISBLANK(AO695))),#N/A,
IFERROR(VLOOKUP(AL695,MonsterTable!$A:$B,MATCH(MonsterTable!$B$1,MonsterTable!$A$1:$B$1,0),0),
IF(OR(NOT(ISBLANK(AN695)),ISBLANK(AO695)),#N/A,
IF(AL695="empty","empty",
VLOOKUP(AL695,MonsterGroupTable!$A:$A,1,0)))))))</f>
        <v/>
      </c>
      <c r="AT695" s="2" t="str">
        <f>IF(AND(ISBLANK(AS695),OR(NOT(ISBLANK(AU695)),NOT(ISBLANK(AV695)))),#N/A,
IF(ISBLANK(AS695),"",
IF(AND(NOT(ISERROR(VLOOKUP(AS695,MonsterTable!$A:$B,MATCH(MonsterTable!$B$1,MonsterTable!$A$1:$B$1,0),0))),OR(ISBLANK(AU695),ISBLANK(AV695))),#N/A,
IFERROR(VLOOKUP(AS695,MonsterTable!$A:$B,MATCH(MonsterTable!$B$1,MonsterTable!$A$1:$B$1,0),0),
IF(OR(NOT(ISBLANK(AU695)),ISBLANK(AV695)),#N/A,
IF(AS695="empty","empty",
VLOOKUP(AS695,MonsterGroupTable!$A:$A,1,0)))))))</f>
        <v/>
      </c>
      <c r="BA695" s="2" t="str">
        <f>IF(AND(ISBLANK(AZ695),OR(NOT(ISBLANK(BB695)),NOT(ISBLANK(BC695)))),#N/A,
IF(ISBLANK(AZ695),"",
IF(AND(NOT(ISERROR(VLOOKUP(AZ695,MonsterTable!$A:$B,MATCH(MonsterTable!$B$1,MonsterTable!$A$1:$B$1,0),0))),OR(ISBLANK(BB695),ISBLANK(BC695))),#N/A,
IFERROR(VLOOKUP(AZ695,MonsterTable!$A:$B,MATCH(MonsterTable!$B$1,MonsterTable!$A$1:$B$1,0),0),
IF(OR(NOT(ISBLANK(BB695)),ISBLANK(BC695)),#N/A,
IF(AZ695="empty","empty",
VLOOKUP(AZ695,MonsterGroupTable!$A:$A,1,0)))))))</f>
        <v/>
      </c>
      <c r="BH695" s="2" t="str">
        <f>IF(AND(ISBLANK(BG695),OR(NOT(ISBLANK(BI695)),NOT(ISBLANK(BJ695)))),#N/A,
IF(ISBLANK(BG695),"",
IF(AND(NOT(ISERROR(VLOOKUP(BG695,MonsterTable!$A:$B,MATCH(MonsterTable!$B$1,MonsterTable!$A$1:$B$1,0),0))),OR(ISBLANK(BI695),ISBLANK(BJ695))),#N/A,
IFERROR(VLOOKUP(BG695,MonsterTable!$A:$B,MATCH(MonsterTable!$B$1,MonsterTable!$A$1:$B$1,0),0),
IF(OR(NOT(ISBLANK(BI695)),ISBLANK(BJ695)),#N/A,
IF(BG695="empty","empty",
VLOOKUP(BG695,MonsterGroupTable!$A:$A,1,0)))))))</f>
        <v/>
      </c>
      <c r="BO695" s="2" t="str">
        <f>IF(AND(ISBLANK(BN695),OR(NOT(ISBLANK(BP695)),NOT(ISBLANK(BQ695)))),#N/A,
IF(ISBLANK(BN695),"",
IF(AND(NOT(ISERROR(VLOOKUP(BN695,MonsterTable!$A:$B,MATCH(MonsterTable!$B$1,MonsterTable!$A$1:$B$1,0),0))),OR(ISBLANK(BP695),ISBLANK(BQ695))),#N/A,
IFERROR(VLOOKUP(BN695,MonsterTable!$A:$B,MATCH(MonsterTable!$B$1,MonsterTable!$A$1:$B$1,0),0),
IF(OR(NOT(ISBLANK(BP695)),ISBLANK(BQ695)),#N/A,
IF(BN695="empty","empty",
VLOOKUP(BN695,MonsterGroupTable!$A:$A,1,0)))))))</f>
        <v/>
      </c>
      <c r="BV695" s="2" t="str">
        <f>IF(AND(ISBLANK(BU695),OR(NOT(ISBLANK(BW695)),NOT(ISBLANK(BX695)))),#N/A,
IF(ISBLANK(BU695),"",
IF(AND(NOT(ISERROR(VLOOKUP(BU695,MonsterTable!$A:$B,MATCH(MonsterTable!$B$1,MonsterTable!$A$1:$B$1,0),0))),OR(ISBLANK(BW695),ISBLANK(BX695))),#N/A,
IFERROR(VLOOKUP(BU695,MonsterTable!$A:$B,MATCH(MonsterTable!$B$1,MonsterTable!$A$1:$B$1,0),0),
IF(OR(NOT(ISBLANK(BW695)),ISBLANK(BX695)),#N/A,
IF(BU695="empty","empty",
VLOOKUP(BU695,MonsterGroupTable!$A:$A,1,0)))))))</f>
        <v/>
      </c>
      <c r="CC695" s="2" t="str">
        <f>IF(AND(ISBLANK(CB695),OR(NOT(ISBLANK(CD695)),NOT(ISBLANK(CE695)))),#N/A,
IF(ISBLANK(CB695),"",
IF(AND(NOT(ISERROR(VLOOKUP(CB695,MonsterTable!$A:$B,MATCH(MonsterTable!$B$1,MonsterTable!$A$1:$B$1,0),0))),OR(ISBLANK(CD695),ISBLANK(CE695))),#N/A,
IFERROR(VLOOKUP(CB695,MonsterTable!$A:$B,MATCH(MonsterTable!$B$1,MonsterTable!$A$1:$B$1,0),0),
IF(OR(NOT(ISBLANK(CD695)),ISBLANK(CE695)),#N/A,
IF(CB695="empty","empty",
VLOOKUP(CB695,MonsterGroupTable!$A:$A,1,0)))))))</f>
        <v/>
      </c>
      <c r="CJ695" s="2" t="str">
        <f>IF(AND(ISBLANK(CI695),OR(NOT(ISBLANK(CK695)),NOT(ISBLANK(CL695)))),#N/A,
IF(ISBLANK(CI695),"",
IF(AND(NOT(ISERROR(VLOOKUP(CI695,MonsterTable!$A:$B,MATCH(MonsterTable!$B$1,MonsterTable!$A$1:$B$1,0),0))),OR(ISBLANK(CK695),ISBLANK(CL695))),#N/A,
IFERROR(VLOOKUP(CI695,MonsterTable!$A:$B,MATCH(MonsterTable!$B$1,MonsterTable!$A$1:$B$1,0),0),
IF(OR(NOT(ISBLANK(CK695)),ISBLANK(CL695)),#N/A,
IF(CI695="empty","empty",
VLOOKUP(CI695,MonsterGroupTable!$A:$A,1,0)))))))</f>
        <v/>
      </c>
    </row>
    <row r="696" spans="1:88">
      <c r="A696">
        <v>10695</v>
      </c>
      <c r="B696">
        <f t="shared" si="20"/>
        <v>1.1000000000000001</v>
      </c>
      <c r="C696">
        <f t="shared" si="20"/>
        <v>1.1000000000000001</v>
      </c>
      <c r="F696">
        <v>3300</v>
      </c>
      <c r="G696">
        <v>123121</v>
      </c>
      <c r="H696">
        <v>0</v>
      </c>
      <c r="I696">
        <v>0</v>
      </c>
      <c r="J696">
        <v>0</v>
      </c>
      <c r="K696" t="s">
        <v>28</v>
      </c>
      <c r="L696" t="s">
        <v>256</v>
      </c>
      <c r="M696" t="s">
        <v>79</v>
      </c>
      <c r="N696" t="s">
        <v>80</v>
      </c>
      <c r="O696">
        <v>0</v>
      </c>
      <c r="P696">
        <v>-4.75</v>
      </c>
      <c r="Q696">
        <v>-3.5</v>
      </c>
      <c r="R696">
        <v>4.75</v>
      </c>
      <c r="S696">
        <v>3</v>
      </c>
      <c r="T696">
        <v>-13.5</v>
      </c>
      <c r="U696">
        <v>2.5499999999999998</v>
      </c>
      <c r="V696">
        <v>-6.75</v>
      </c>
      <c r="W696" t="str">
        <f t="shared" si="21"/>
        <v>g110,5</v>
      </c>
      <c r="X696" s="1" t="s">
        <v>288</v>
      </c>
      <c r="Y696" s="2" t="str">
        <f>IF(AND(ISBLANK(X696),OR(NOT(ISBLANK(Z696)),NOT(ISBLANK(AA696)))),#N/A,
IF(ISBLANK(X696),"",
IF(AND(NOT(ISERROR(VLOOKUP(X696,MonsterTable!$A:$B,MATCH(MonsterTable!$B$1,MonsterTable!$A$1:$B$1,0),0))),OR(ISBLANK(Z696),ISBLANK(AA696))),#N/A,
IFERROR(VLOOKUP(X696,MonsterTable!$A:$B,MATCH(MonsterTable!$B$1,MonsterTable!$A$1:$B$1,0),0),
IF(OR(NOT(ISBLANK(Z696)),ISBLANK(AA696)),#N/A,
IF(X696="empty","empty",
VLOOKUP(X696,MonsterGroupTable!$A:$A,1,0)))))))</f>
        <v>g110</v>
      </c>
      <c r="AA696">
        <v>5</v>
      </c>
      <c r="AF696" s="2" t="str">
        <f>IF(AND(ISBLANK(AE696),OR(NOT(ISBLANK(AG696)),NOT(ISBLANK(AH696)))),#N/A,
IF(ISBLANK(AE696),"",
IF(AND(NOT(ISERROR(VLOOKUP(AE696,MonsterTable!$A:$B,MATCH(MonsterTable!$B$1,MonsterTable!$A$1:$B$1,0),0))),OR(ISBLANK(AG696),ISBLANK(AH696))),#N/A,
IFERROR(VLOOKUP(AE696,MonsterTable!$A:$B,MATCH(MonsterTable!$B$1,MonsterTable!$A$1:$B$1,0),0),
IF(OR(NOT(ISBLANK(AG696)),ISBLANK(AH696)),#N/A,
IF(AE696="empty","empty",
VLOOKUP(AE696,MonsterGroupTable!$A:$A,1,0)))))))</f>
        <v/>
      </c>
      <c r="AM696" s="2" t="str">
        <f>IF(AND(ISBLANK(AL696),OR(NOT(ISBLANK(AN696)),NOT(ISBLANK(AO696)))),#N/A,
IF(ISBLANK(AL696),"",
IF(AND(NOT(ISERROR(VLOOKUP(AL696,MonsterTable!$A:$B,MATCH(MonsterTable!$B$1,MonsterTable!$A$1:$B$1,0),0))),OR(ISBLANK(AN696),ISBLANK(AO696))),#N/A,
IFERROR(VLOOKUP(AL696,MonsterTable!$A:$B,MATCH(MonsterTable!$B$1,MonsterTable!$A$1:$B$1,0),0),
IF(OR(NOT(ISBLANK(AN696)),ISBLANK(AO696)),#N/A,
IF(AL696="empty","empty",
VLOOKUP(AL696,MonsterGroupTable!$A:$A,1,0)))))))</f>
        <v/>
      </c>
      <c r="AT696" s="2" t="str">
        <f>IF(AND(ISBLANK(AS696),OR(NOT(ISBLANK(AU696)),NOT(ISBLANK(AV696)))),#N/A,
IF(ISBLANK(AS696),"",
IF(AND(NOT(ISERROR(VLOOKUP(AS696,MonsterTable!$A:$B,MATCH(MonsterTable!$B$1,MonsterTable!$A$1:$B$1,0),0))),OR(ISBLANK(AU696),ISBLANK(AV696))),#N/A,
IFERROR(VLOOKUP(AS696,MonsterTable!$A:$B,MATCH(MonsterTable!$B$1,MonsterTable!$A$1:$B$1,0),0),
IF(OR(NOT(ISBLANK(AU696)),ISBLANK(AV696)),#N/A,
IF(AS696="empty","empty",
VLOOKUP(AS696,MonsterGroupTable!$A:$A,1,0)))))))</f>
        <v/>
      </c>
      <c r="BA696" s="2" t="str">
        <f>IF(AND(ISBLANK(AZ696),OR(NOT(ISBLANK(BB696)),NOT(ISBLANK(BC696)))),#N/A,
IF(ISBLANK(AZ696),"",
IF(AND(NOT(ISERROR(VLOOKUP(AZ696,MonsterTable!$A:$B,MATCH(MonsterTable!$B$1,MonsterTable!$A$1:$B$1,0),0))),OR(ISBLANK(BB696),ISBLANK(BC696))),#N/A,
IFERROR(VLOOKUP(AZ696,MonsterTable!$A:$B,MATCH(MonsterTable!$B$1,MonsterTable!$A$1:$B$1,0),0),
IF(OR(NOT(ISBLANK(BB696)),ISBLANK(BC696)),#N/A,
IF(AZ696="empty","empty",
VLOOKUP(AZ696,MonsterGroupTable!$A:$A,1,0)))))))</f>
        <v/>
      </c>
      <c r="BH696" s="2" t="str">
        <f>IF(AND(ISBLANK(BG696),OR(NOT(ISBLANK(BI696)),NOT(ISBLANK(BJ696)))),#N/A,
IF(ISBLANK(BG696),"",
IF(AND(NOT(ISERROR(VLOOKUP(BG696,MonsterTable!$A:$B,MATCH(MonsterTable!$B$1,MonsterTable!$A$1:$B$1,0),0))),OR(ISBLANK(BI696),ISBLANK(BJ696))),#N/A,
IFERROR(VLOOKUP(BG696,MonsterTable!$A:$B,MATCH(MonsterTable!$B$1,MonsterTable!$A$1:$B$1,0),0),
IF(OR(NOT(ISBLANK(BI696)),ISBLANK(BJ696)),#N/A,
IF(BG696="empty","empty",
VLOOKUP(BG696,MonsterGroupTable!$A:$A,1,0)))))))</f>
        <v/>
      </c>
      <c r="BO696" s="2" t="str">
        <f>IF(AND(ISBLANK(BN696),OR(NOT(ISBLANK(BP696)),NOT(ISBLANK(BQ696)))),#N/A,
IF(ISBLANK(BN696),"",
IF(AND(NOT(ISERROR(VLOOKUP(BN696,MonsterTable!$A:$B,MATCH(MonsterTable!$B$1,MonsterTable!$A$1:$B$1,0),0))),OR(ISBLANK(BP696),ISBLANK(BQ696))),#N/A,
IFERROR(VLOOKUP(BN696,MonsterTable!$A:$B,MATCH(MonsterTable!$B$1,MonsterTable!$A$1:$B$1,0),0),
IF(OR(NOT(ISBLANK(BP696)),ISBLANK(BQ696)),#N/A,
IF(BN696="empty","empty",
VLOOKUP(BN696,MonsterGroupTable!$A:$A,1,0)))))))</f>
        <v/>
      </c>
      <c r="BV696" s="2" t="str">
        <f>IF(AND(ISBLANK(BU696),OR(NOT(ISBLANK(BW696)),NOT(ISBLANK(BX696)))),#N/A,
IF(ISBLANK(BU696),"",
IF(AND(NOT(ISERROR(VLOOKUP(BU696,MonsterTable!$A:$B,MATCH(MonsterTable!$B$1,MonsterTable!$A$1:$B$1,0),0))),OR(ISBLANK(BW696),ISBLANK(BX696))),#N/A,
IFERROR(VLOOKUP(BU696,MonsterTable!$A:$B,MATCH(MonsterTable!$B$1,MonsterTable!$A$1:$B$1,0),0),
IF(OR(NOT(ISBLANK(BW696)),ISBLANK(BX696)),#N/A,
IF(BU696="empty","empty",
VLOOKUP(BU696,MonsterGroupTable!$A:$A,1,0)))))))</f>
        <v/>
      </c>
      <c r="CC696" s="2" t="str">
        <f>IF(AND(ISBLANK(CB696),OR(NOT(ISBLANK(CD696)),NOT(ISBLANK(CE696)))),#N/A,
IF(ISBLANK(CB696),"",
IF(AND(NOT(ISERROR(VLOOKUP(CB696,MonsterTable!$A:$B,MATCH(MonsterTable!$B$1,MonsterTable!$A$1:$B$1,0),0))),OR(ISBLANK(CD696),ISBLANK(CE696))),#N/A,
IFERROR(VLOOKUP(CB696,MonsterTable!$A:$B,MATCH(MonsterTable!$B$1,MonsterTable!$A$1:$B$1,0),0),
IF(OR(NOT(ISBLANK(CD696)),ISBLANK(CE696)),#N/A,
IF(CB696="empty","empty",
VLOOKUP(CB696,MonsterGroupTable!$A:$A,1,0)))))))</f>
        <v/>
      </c>
      <c r="CJ696" s="2" t="str">
        <f>IF(AND(ISBLANK(CI696),OR(NOT(ISBLANK(CK696)),NOT(ISBLANK(CL696)))),#N/A,
IF(ISBLANK(CI696),"",
IF(AND(NOT(ISERROR(VLOOKUP(CI696,MonsterTable!$A:$B,MATCH(MonsterTable!$B$1,MonsterTable!$A$1:$B$1,0),0))),OR(ISBLANK(CK696),ISBLANK(CL696))),#N/A,
IFERROR(VLOOKUP(CI696,MonsterTable!$A:$B,MATCH(MonsterTable!$B$1,MonsterTable!$A$1:$B$1,0),0),
IF(OR(NOT(ISBLANK(CK696)),ISBLANK(CL696)),#N/A,
IF(CI696="empty","empty",
VLOOKUP(CI696,MonsterGroupTable!$A:$A,1,0)))))))</f>
        <v/>
      </c>
    </row>
    <row r="697" spans="1:88">
      <c r="A697">
        <v>10696</v>
      </c>
      <c r="B697">
        <f t="shared" si="20"/>
        <v>1.1000000000000001</v>
      </c>
      <c r="C697">
        <f t="shared" si="20"/>
        <v>1.1000000000000001</v>
      </c>
      <c r="F697">
        <v>3300</v>
      </c>
      <c r="G697">
        <v>123616</v>
      </c>
      <c r="H697">
        <v>0</v>
      </c>
      <c r="I697">
        <v>0</v>
      </c>
      <c r="J697">
        <v>0</v>
      </c>
      <c r="K697" t="s">
        <v>28</v>
      </c>
      <c r="L697" t="s">
        <v>256</v>
      </c>
      <c r="M697" t="s">
        <v>79</v>
      </c>
      <c r="N697" t="s">
        <v>80</v>
      </c>
      <c r="O697">
        <v>0</v>
      </c>
      <c r="P697">
        <v>-4.75</v>
      </c>
      <c r="Q697">
        <v>-3.5</v>
      </c>
      <c r="R697">
        <v>4.75</v>
      </c>
      <c r="S697">
        <v>3</v>
      </c>
      <c r="T697">
        <v>-13.5</v>
      </c>
      <c r="U697">
        <v>2.5499999999999998</v>
      </c>
      <c r="V697">
        <v>-6.75</v>
      </c>
      <c r="W697" t="str">
        <f t="shared" si="21"/>
        <v>g110,5</v>
      </c>
      <c r="X697" s="1" t="s">
        <v>288</v>
      </c>
      <c r="Y697" s="2" t="str">
        <f>IF(AND(ISBLANK(X697),OR(NOT(ISBLANK(Z697)),NOT(ISBLANK(AA697)))),#N/A,
IF(ISBLANK(X697),"",
IF(AND(NOT(ISERROR(VLOOKUP(X697,MonsterTable!$A:$B,MATCH(MonsterTable!$B$1,MonsterTable!$A$1:$B$1,0),0))),OR(ISBLANK(Z697),ISBLANK(AA697))),#N/A,
IFERROR(VLOOKUP(X697,MonsterTable!$A:$B,MATCH(MonsterTable!$B$1,MonsterTable!$A$1:$B$1,0),0),
IF(OR(NOT(ISBLANK(Z697)),ISBLANK(AA697)),#N/A,
IF(X697="empty","empty",
VLOOKUP(X697,MonsterGroupTable!$A:$A,1,0)))))))</f>
        <v>g110</v>
      </c>
      <c r="AA697">
        <v>5</v>
      </c>
      <c r="AF697" s="2" t="str">
        <f>IF(AND(ISBLANK(AE697),OR(NOT(ISBLANK(AG697)),NOT(ISBLANK(AH697)))),#N/A,
IF(ISBLANK(AE697),"",
IF(AND(NOT(ISERROR(VLOOKUP(AE697,MonsterTable!$A:$B,MATCH(MonsterTable!$B$1,MonsterTable!$A$1:$B$1,0),0))),OR(ISBLANK(AG697),ISBLANK(AH697))),#N/A,
IFERROR(VLOOKUP(AE697,MonsterTable!$A:$B,MATCH(MonsterTable!$B$1,MonsterTable!$A$1:$B$1,0),0),
IF(OR(NOT(ISBLANK(AG697)),ISBLANK(AH697)),#N/A,
IF(AE697="empty","empty",
VLOOKUP(AE697,MonsterGroupTable!$A:$A,1,0)))))))</f>
        <v/>
      </c>
      <c r="AM697" s="2" t="str">
        <f>IF(AND(ISBLANK(AL697),OR(NOT(ISBLANK(AN697)),NOT(ISBLANK(AO697)))),#N/A,
IF(ISBLANK(AL697),"",
IF(AND(NOT(ISERROR(VLOOKUP(AL697,MonsterTable!$A:$B,MATCH(MonsterTable!$B$1,MonsterTable!$A$1:$B$1,0),0))),OR(ISBLANK(AN697),ISBLANK(AO697))),#N/A,
IFERROR(VLOOKUP(AL697,MonsterTable!$A:$B,MATCH(MonsterTable!$B$1,MonsterTable!$A$1:$B$1,0),0),
IF(OR(NOT(ISBLANK(AN697)),ISBLANK(AO697)),#N/A,
IF(AL697="empty","empty",
VLOOKUP(AL697,MonsterGroupTable!$A:$A,1,0)))))))</f>
        <v/>
      </c>
      <c r="AT697" s="2" t="str">
        <f>IF(AND(ISBLANK(AS697),OR(NOT(ISBLANK(AU697)),NOT(ISBLANK(AV697)))),#N/A,
IF(ISBLANK(AS697),"",
IF(AND(NOT(ISERROR(VLOOKUP(AS697,MonsterTable!$A:$B,MATCH(MonsterTable!$B$1,MonsterTable!$A$1:$B$1,0),0))),OR(ISBLANK(AU697),ISBLANK(AV697))),#N/A,
IFERROR(VLOOKUP(AS697,MonsterTable!$A:$B,MATCH(MonsterTable!$B$1,MonsterTable!$A$1:$B$1,0),0),
IF(OR(NOT(ISBLANK(AU697)),ISBLANK(AV697)),#N/A,
IF(AS697="empty","empty",
VLOOKUP(AS697,MonsterGroupTable!$A:$A,1,0)))))))</f>
        <v/>
      </c>
      <c r="BA697" s="2" t="str">
        <f>IF(AND(ISBLANK(AZ697),OR(NOT(ISBLANK(BB697)),NOT(ISBLANK(BC697)))),#N/A,
IF(ISBLANK(AZ697),"",
IF(AND(NOT(ISERROR(VLOOKUP(AZ697,MonsterTable!$A:$B,MATCH(MonsterTable!$B$1,MonsterTable!$A$1:$B$1,0),0))),OR(ISBLANK(BB697),ISBLANK(BC697))),#N/A,
IFERROR(VLOOKUP(AZ697,MonsterTable!$A:$B,MATCH(MonsterTable!$B$1,MonsterTable!$A$1:$B$1,0),0),
IF(OR(NOT(ISBLANK(BB697)),ISBLANK(BC697)),#N/A,
IF(AZ697="empty","empty",
VLOOKUP(AZ697,MonsterGroupTable!$A:$A,1,0)))))))</f>
        <v/>
      </c>
      <c r="BH697" s="2" t="str">
        <f>IF(AND(ISBLANK(BG697),OR(NOT(ISBLANK(BI697)),NOT(ISBLANK(BJ697)))),#N/A,
IF(ISBLANK(BG697),"",
IF(AND(NOT(ISERROR(VLOOKUP(BG697,MonsterTable!$A:$B,MATCH(MonsterTable!$B$1,MonsterTable!$A$1:$B$1,0),0))),OR(ISBLANK(BI697),ISBLANK(BJ697))),#N/A,
IFERROR(VLOOKUP(BG697,MonsterTable!$A:$B,MATCH(MonsterTable!$B$1,MonsterTable!$A$1:$B$1,0),0),
IF(OR(NOT(ISBLANK(BI697)),ISBLANK(BJ697)),#N/A,
IF(BG697="empty","empty",
VLOOKUP(BG697,MonsterGroupTable!$A:$A,1,0)))))))</f>
        <v/>
      </c>
      <c r="BO697" s="2" t="str">
        <f>IF(AND(ISBLANK(BN697),OR(NOT(ISBLANK(BP697)),NOT(ISBLANK(BQ697)))),#N/A,
IF(ISBLANK(BN697),"",
IF(AND(NOT(ISERROR(VLOOKUP(BN697,MonsterTable!$A:$B,MATCH(MonsterTable!$B$1,MonsterTable!$A$1:$B$1,0),0))),OR(ISBLANK(BP697),ISBLANK(BQ697))),#N/A,
IFERROR(VLOOKUP(BN697,MonsterTable!$A:$B,MATCH(MonsterTable!$B$1,MonsterTable!$A$1:$B$1,0),0),
IF(OR(NOT(ISBLANK(BP697)),ISBLANK(BQ697)),#N/A,
IF(BN697="empty","empty",
VLOOKUP(BN697,MonsterGroupTable!$A:$A,1,0)))))))</f>
        <v/>
      </c>
      <c r="BV697" s="2" t="str">
        <f>IF(AND(ISBLANK(BU697),OR(NOT(ISBLANK(BW697)),NOT(ISBLANK(BX697)))),#N/A,
IF(ISBLANK(BU697),"",
IF(AND(NOT(ISERROR(VLOOKUP(BU697,MonsterTable!$A:$B,MATCH(MonsterTable!$B$1,MonsterTable!$A$1:$B$1,0),0))),OR(ISBLANK(BW697),ISBLANK(BX697))),#N/A,
IFERROR(VLOOKUP(BU697,MonsterTable!$A:$B,MATCH(MonsterTable!$B$1,MonsterTable!$A$1:$B$1,0),0),
IF(OR(NOT(ISBLANK(BW697)),ISBLANK(BX697)),#N/A,
IF(BU697="empty","empty",
VLOOKUP(BU697,MonsterGroupTable!$A:$A,1,0)))))))</f>
        <v/>
      </c>
      <c r="CC697" s="2" t="str">
        <f>IF(AND(ISBLANK(CB697),OR(NOT(ISBLANK(CD697)),NOT(ISBLANK(CE697)))),#N/A,
IF(ISBLANK(CB697),"",
IF(AND(NOT(ISERROR(VLOOKUP(CB697,MonsterTable!$A:$B,MATCH(MonsterTable!$B$1,MonsterTable!$A$1:$B$1,0),0))),OR(ISBLANK(CD697),ISBLANK(CE697))),#N/A,
IFERROR(VLOOKUP(CB697,MonsterTable!$A:$B,MATCH(MonsterTable!$B$1,MonsterTable!$A$1:$B$1,0),0),
IF(OR(NOT(ISBLANK(CD697)),ISBLANK(CE697)),#N/A,
IF(CB697="empty","empty",
VLOOKUP(CB697,MonsterGroupTable!$A:$A,1,0)))))))</f>
        <v/>
      </c>
      <c r="CJ697" s="2" t="str">
        <f>IF(AND(ISBLANK(CI697),OR(NOT(ISBLANK(CK697)),NOT(ISBLANK(CL697)))),#N/A,
IF(ISBLANK(CI697),"",
IF(AND(NOT(ISERROR(VLOOKUP(CI697,MonsterTable!$A:$B,MATCH(MonsterTable!$B$1,MonsterTable!$A$1:$B$1,0),0))),OR(ISBLANK(CK697),ISBLANK(CL697))),#N/A,
IFERROR(VLOOKUP(CI697,MonsterTable!$A:$B,MATCH(MonsterTable!$B$1,MonsterTable!$A$1:$B$1,0),0),
IF(OR(NOT(ISBLANK(CK697)),ISBLANK(CL697)),#N/A,
IF(CI697="empty","empty",
VLOOKUP(CI697,MonsterGroupTable!$A:$A,1,0)))))))</f>
        <v/>
      </c>
    </row>
    <row r="698" spans="1:88">
      <c r="A698">
        <v>10697</v>
      </c>
      <c r="B698">
        <f t="shared" si="20"/>
        <v>1.1000000000000001</v>
      </c>
      <c r="C698">
        <f t="shared" si="20"/>
        <v>1.1000000000000001</v>
      </c>
      <c r="F698">
        <v>3300</v>
      </c>
      <c r="G698">
        <v>124111</v>
      </c>
      <c r="H698">
        <v>0</v>
      </c>
      <c r="I698">
        <v>0</v>
      </c>
      <c r="J698">
        <v>0</v>
      </c>
      <c r="K698" t="s">
        <v>28</v>
      </c>
      <c r="L698" t="s">
        <v>256</v>
      </c>
      <c r="M698" t="s">
        <v>79</v>
      </c>
      <c r="N698" t="s">
        <v>80</v>
      </c>
      <c r="O698">
        <v>0</v>
      </c>
      <c r="P698">
        <v>-4.75</v>
      </c>
      <c r="Q698">
        <v>-3.5</v>
      </c>
      <c r="R698">
        <v>4.75</v>
      </c>
      <c r="S698">
        <v>3</v>
      </c>
      <c r="T698">
        <v>-13.5</v>
      </c>
      <c r="U698">
        <v>2.5499999999999998</v>
      </c>
      <c r="V698">
        <v>-6.75</v>
      </c>
      <c r="W698" t="str">
        <f t="shared" si="21"/>
        <v>g110,5</v>
      </c>
      <c r="X698" s="1" t="s">
        <v>288</v>
      </c>
      <c r="Y698" s="2" t="str">
        <f>IF(AND(ISBLANK(X698),OR(NOT(ISBLANK(Z698)),NOT(ISBLANK(AA698)))),#N/A,
IF(ISBLANK(X698),"",
IF(AND(NOT(ISERROR(VLOOKUP(X698,MonsterTable!$A:$B,MATCH(MonsterTable!$B$1,MonsterTable!$A$1:$B$1,0),0))),OR(ISBLANK(Z698),ISBLANK(AA698))),#N/A,
IFERROR(VLOOKUP(X698,MonsterTable!$A:$B,MATCH(MonsterTable!$B$1,MonsterTable!$A$1:$B$1,0),0),
IF(OR(NOT(ISBLANK(Z698)),ISBLANK(AA698)),#N/A,
IF(X698="empty","empty",
VLOOKUP(X698,MonsterGroupTable!$A:$A,1,0)))))))</f>
        <v>g110</v>
      </c>
      <c r="AA698">
        <v>5</v>
      </c>
      <c r="AF698" s="2" t="str">
        <f>IF(AND(ISBLANK(AE698),OR(NOT(ISBLANK(AG698)),NOT(ISBLANK(AH698)))),#N/A,
IF(ISBLANK(AE698),"",
IF(AND(NOT(ISERROR(VLOOKUP(AE698,MonsterTable!$A:$B,MATCH(MonsterTable!$B$1,MonsterTable!$A$1:$B$1,0),0))),OR(ISBLANK(AG698),ISBLANK(AH698))),#N/A,
IFERROR(VLOOKUP(AE698,MonsterTable!$A:$B,MATCH(MonsterTable!$B$1,MonsterTable!$A$1:$B$1,0),0),
IF(OR(NOT(ISBLANK(AG698)),ISBLANK(AH698)),#N/A,
IF(AE698="empty","empty",
VLOOKUP(AE698,MonsterGroupTable!$A:$A,1,0)))))))</f>
        <v/>
      </c>
      <c r="AM698" s="2" t="str">
        <f>IF(AND(ISBLANK(AL698),OR(NOT(ISBLANK(AN698)),NOT(ISBLANK(AO698)))),#N/A,
IF(ISBLANK(AL698),"",
IF(AND(NOT(ISERROR(VLOOKUP(AL698,MonsterTable!$A:$B,MATCH(MonsterTable!$B$1,MonsterTable!$A$1:$B$1,0),0))),OR(ISBLANK(AN698),ISBLANK(AO698))),#N/A,
IFERROR(VLOOKUP(AL698,MonsterTable!$A:$B,MATCH(MonsterTable!$B$1,MonsterTable!$A$1:$B$1,0),0),
IF(OR(NOT(ISBLANK(AN698)),ISBLANK(AO698)),#N/A,
IF(AL698="empty","empty",
VLOOKUP(AL698,MonsterGroupTable!$A:$A,1,0)))))))</f>
        <v/>
      </c>
      <c r="AT698" s="2" t="str">
        <f>IF(AND(ISBLANK(AS698),OR(NOT(ISBLANK(AU698)),NOT(ISBLANK(AV698)))),#N/A,
IF(ISBLANK(AS698),"",
IF(AND(NOT(ISERROR(VLOOKUP(AS698,MonsterTable!$A:$B,MATCH(MonsterTable!$B$1,MonsterTable!$A$1:$B$1,0),0))),OR(ISBLANK(AU698),ISBLANK(AV698))),#N/A,
IFERROR(VLOOKUP(AS698,MonsterTable!$A:$B,MATCH(MonsterTable!$B$1,MonsterTable!$A$1:$B$1,0),0),
IF(OR(NOT(ISBLANK(AU698)),ISBLANK(AV698)),#N/A,
IF(AS698="empty","empty",
VLOOKUP(AS698,MonsterGroupTable!$A:$A,1,0)))))))</f>
        <v/>
      </c>
      <c r="BA698" s="2" t="str">
        <f>IF(AND(ISBLANK(AZ698),OR(NOT(ISBLANK(BB698)),NOT(ISBLANK(BC698)))),#N/A,
IF(ISBLANK(AZ698),"",
IF(AND(NOT(ISERROR(VLOOKUP(AZ698,MonsterTable!$A:$B,MATCH(MonsterTable!$B$1,MonsterTable!$A$1:$B$1,0),0))),OR(ISBLANK(BB698),ISBLANK(BC698))),#N/A,
IFERROR(VLOOKUP(AZ698,MonsterTable!$A:$B,MATCH(MonsterTable!$B$1,MonsterTable!$A$1:$B$1,0),0),
IF(OR(NOT(ISBLANK(BB698)),ISBLANK(BC698)),#N/A,
IF(AZ698="empty","empty",
VLOOKUP(AZ698,MonsterGroupTable!$A:$A,1,0)))))))</f>
        <v/>
      </c>
      <c r="BH698" s="2" t="str">
        <f>IF(AND(ISBLANK(BG698),OR(NOT(ISBLANK(BI698)),NOT(ISBLANK(BJ698)))),#N/A,
IF(ISBLANK(BG698),"",
IF(AND(NOT(ISERROR(VLOOKUP(BG698,MonsterTable!$A:$B,MATCH(MonsterTable!$B$1,MonsterTable!$A$1:$B$1,0),0))),OR(ISBLANK(BI698),ISBLANK(BJ698))),#N/A,
IFERROR(VLOOKUP(BG698,MonsterTable!$A:$B,MATCH(MonsterTable!$B$1,MonsterTable!$A$1:$B$1,0),0),
IF(OR(NOT(ISBLANK(BI698)),ISBLANK(BJ698)),#N/A,
IF(BG698="empty","empty",
VLOOKUP(BG698,MonsterGroupTable!$A:$A,1,0)))))))</f>
        <v/>
      </c>
      <c r="BO698" s="2" t="str">
        <f>IF(AND(ISBLANK(BN698),OR(NOT(ISBLANK(BP698)),NOT(ISBLANK(BQ698)))),#N/A,
IF(ISBLANK(BN698),"",
IF(AND(NOT(ISERROR(VLOOKUP(BN698,MonsterTable!$A:$B,MATCH(MonsterTable!$B$1,MonsterTable!$A$1:$B$1,0),0))),OR(ISBLANK(BP698),ISBLANK(BQ698))),#N/A,
IFERROR(VLOOKUP(BN698,MonsterTable!$A:$B,MATCH(MonsterTable!$B$1,MonsterTable!$A$1:$B$1,0),0),
IF(OR(NOT(ISBLANK(BP698)),ISBLANK(BQ698)),#N/A,
IF(BN698="empty","empty",
VLOOKUP(BN698,MonsterGroupTable!$A:$A,1,0)))))))</f>
        <v/>
      </c>
      <c r="BV698" s="2" t="str">
        <f>IF(AND(ISBLANK(BU698),OR(NOT(ISBLANK(BW698)),NOT(ISBLANK(BX698)))),#N/A,
IF(ISBLANK(BU698),"",
IF(AND(NOT(ISERROR(VLOOKUP(BU698,MonsterTable!$A:$B,MATCH(MonsterTable!$B$1,MonsterTable!$A$1:$B$1,0),0))),OR(ISBLANK(BW698),ISBLANK(BX698))),#N/A,
IFERROR(VLOOKUP(BU698,MonsterTable!$A:$B,MATCH(MonsterTable!$B$1,MonsterTable!$A$1:$B$1,0),0),
IF(OR(NOT(ISBLANK(BW698)),ISBLANK(BX698)),#N/A,
IF(BU698="empty","empty",
VLOOKUP(BU698,MonsterGroupTable!$A:$A,1,0)))))))</f>
        <v/>
      </c>
      <c r="CC698" s="2" t="str">
        <f>IF(AND(ISBLANK(CB698),OR(NOT(ISBLANK(CD698)),NOT(ISBLANK(CE698)))),#N/A,
IF(ISBLANK(CB698),"",
IF(AND(NOT(ISERROR(VLOOKUP(CB698,MonsterTable!$A:$B,MATCH(MonsterTable!$B$1,MonsterTable!$A$1:$B$1,0),0))),OR(ISBLANK(CD698),ISBLANK(CE698))),#N/A,
IFERROR(VLOOKUP(CB698,MonsterTable!$A:$B,MATCH(MonsterTable!$B$1,MonsterTable!$A$1:$B$1,0),0),
IF(OR(NOT(ISBLANK(CD698)),ISBLANK(CE698)),#N/A,
IF(CB698="empty","empty",
VLOOKUP(CB698,MonsterGroupTable!$A:$A,1,0)))))))</f>
        <v/>
      </c>
      <c r="CJ698" s="2" t="str">
        <f>IF(AND(ISBLANK(CI698),OR(NOT(ISBLANK(CK698)),NOT(ISBLANK(CL698)))),#N/A,
IF(ISBLANK(CI698),"",
IF(AND(NOT(ISERROR(VLOOKUP(CI698,MonsterTable!$A:$B,MATCH(MonsterTable!$B$1,MonsterTable!$A$1:$B$1,0),0))),OR(ISBLANK(CK698),ISBLANK(CL698))),#N/A,
IFERROR(VLOOKUP(CI698,MonsterTable!$A:$B,MATCH(MonsterTable!$B$1,MonsterTable!$A$1:$B$1,0),0),
IF(OR(NOT(ISBLANK(CK698)),ISBLANK(CL698)),#N/A,
IF(CI698="empty","empty",
VLOOKUP(CI698,MonsterGroupTable!$A:$A,1,0)))))))</f>
        <v/>
      </c>
    </row>
    <row r="699" spans="1:88">
      <c r="A699">
        <v>10698</v>
      </c>
      <c r="B699">
        <f t="shared" si="20"/>
        <v>1.1000000000000001</v>
      </c>
      <c r="C699">
        <f t="shared" si="20"/>
        <v>1.1000000000000001</v>
      </c>
      <c r="F699">
        <v>3300</v>
      </c>
      <c r="G699">
        <v>124606</v>
      </c>
      <c r="H699">
        <v>0</v>
      </c>
      <c r="I699">
        <v>0</v>
      </c>
      <c r="J699">
        <v>0</v>
      </c>
      <c r="K699" t="s">
        <v>28</v>
      </c>
      <c r="L699" t="s">
        <v>256</v>
      </c>
      <c r="M699" t="s">
        <v>79</v>
      </c>
      <c r="N699" t="s">
        <v>80</v>
      </c>
      <c r="O699">
        <v>0</v>
      </c>
      <c r="P699">
        <v>-4.75</v>
      </c>
      <c r="Q699">
        <v>-3.5</v>
      </c>
      <c r="R699">
        <v>4.75</v>
      </c>
      <c r="S699">
        <v>3</v>
      </c>
      <c r="T699">
        <v>-13.5</v>
      </c>
      <c r="U699">
        <v>2.5499999999999998</v>
      </c>
      <c r="V699">
        <v>-6.75</v>
      </c>
      <c r="W699" t="str">
        <f t="shared" si="21"/>
        <v>g110,5</v>
      </c>
      <c r="X699" s="1" t="s">
        <v>288</v>
      </c>
      <c r="Y699" s="2" t="str">
        <f>IF(AND(ISBLANK(X699),OR(NOT(ISBLANK(Z699)),NOT(ISBLANK(AA699)))),#N/A,
IF(ISBLANK(X699),"",
IF(AND(NOT(ISERROR(VLOOKUP(X699,MonsterTable!$A:$B,MATCH(MonsterTable!$B$1,MonsterTable!$A$1:$B$1,0),0))),OR(ISBLANK(Z699),ISBLANK(AA699))),#N/A,
IFERROR(VLOOKUP(X699,MonsterTable!$A:$B,MATCH(MonsterTable!$B$1,MonsterTable!$A$1:$B$1,0),0),
IF(OR(NOT(ISBLANK(Z699)),ISBLANK(AA699)),#N/A,
IF(X699="empty","empty",
VLOOKUP(X699,MonsterGroupTable!$A:$A,1,0)))))))</f>
        <v>g110</v>
      </c>
      <c r="AA699">
        <v>5</v>
      </c>
      <c r="AF699" s="2" t="str">
        <f>IF(AND(ISBLANK(AE699),OR(NOT(ISBLANK(AG699)),NOT(ISBLANK(AH699)))),#N/A,
IF(ISBLANK(AE699),"",
IF(AND(NOT(ISERROR(VLOOKUP(AE699,MonsterTable!$A:$B,MATCH(MonsterTable!$B$1,MonsterTable!$A$1:$B$1,0),0))),OR(ISBLANK(AG699),ISBLANK(AH699))),#N/A,
IFERROR(VLOOKUP(AE699,MonsterTable!$A:$B,MATCH(MonsterTable!$B$1,MonsterTable!$A$1:$B$1,0),0),
IF(OR(NOT(ISBLANK(AG699)),ISBLANK(AH699)),#N/A,
IF(AE699="empty","empty",
VLOOKUP(AE699,MonsterGroupTable!$A:$A,1,0)))))))</f>
        <v/>
      </c>
      <c r="AM699" s="2" t="str">
        <f>IF(AND(ISBLANK(AL699),OR(NOT(ISBLANK(AN699)),NOT(ISBLANK(AO699)))),#N/A,
IF(ISBLANK(AL699),"",
IF(AND(NOT(ISERROR(VLOOKUP(AL699,MonsterTable!$A:$B,MATCH(MonsterTable!$B$1,MonsterTable!$A$1:$B$1,0),0))),OR(ISBLANK(AN699),ISBLANK(AO699))),#N/A,
IFERROR(VLOOKUP(AL699,MonsterTable!$A:$B,MATCH(MonsterTable!$B$1,MonsterTable!$A$1:$B$1,0),0),
IF(OR(NOT(ISBLANK(AN699)),ISBLANK(AO699)),#N/A,
IF(AL699="empty","empty",
VLOOKUP(AL699,MonsterGroupTable!$A:$A,1,0)))))))</f>
        <v/>
      </c>
      <c r="AT699" s="2" t="str">
        <f>IF(AND(ISBLANK(AS699),OR(NOT(ISBLANK(AU699)),NOT(ISBLANK(AV699)))),#N/A,
IF(ISBLANK(AS699),"",
IF(AND(NOT(ISERROR(VLOOKUP(AS699,MonsterTable!$A:$B,MATCH(MonsterTable!$B$1,MonsterTable!$A$1:$B$1,0),0))),OR(ISBLANK(AU699),ISBLANK(AV699))),#N/A,
IFERROR(VLOOKUP(AS699,MonsterTable!$A:$B,MATCH(MonsterTable!$B$1,MonsterTable!$A$1:$B$1,0),0),
IF(OR(NOT(ISBLANK(AU699)),ISBLANK(AV699)),#N/A,
IF(AS699="empty","empty",
VLOOKUP(AS699,MonsterGroupTable!$A:$A,1,0)))))))</f>
        <v/>
      </c>
      <c r="BA699" s="2" t="str">
        <f>IF(AND(ISBLANK(AZ699),OR(NOT(ISBLANK(BB699)),NOT(ISBLANK(BC699)))),#N/A,
IF(ISBLANK(AZ699),"",
IF(AND(NOT(ISERROR(VLOOKUP(AZ699,MonsterTable!$A:$B,MATCH(MonsterTable!$B$1,MonsterTable!$A$1:$B$1,0),0))),OR(ISBLANK(BB699),ISBLANK(BC699))),#N/A,
IFERROR(VLOOKUP(AZ699,MonsterTable!$A:$B,MATCH(MonsterTable!$B$1,MonsterTable!$A$1:$B$1,0),0),
IF(OR(NOT(ISBLANK(BB699)),ISBLANK(BC699)),#N/A,
IF(AZ699="empty","empty",
VLOOKUP(AZ699,MonsterGroupTable!$A:$A,1,0)))))))</f>
        <v/>
      </c>
      <c r="BH699" s="2" t="str">
        <f>IF(AND(ISBLANK(BG699),OR(NOT(ISBLANK(BI699)),NOT(ISBLANK(BJ699)))),#N/A,
IF(ISBLANK(BG699),"",
IF(AND(NOT(ISERROR(VLOOKUP(BG699,MonsterTable!$A:$B,MATCH(MonsterTable!$B$1,MonsterTable!$A$1:$B$1,0),0))),OR(ISBLANK(BI699),ISBLANK(BJ699))),#N/A,
IFERROR(VLOOKUP(BG699,MonsterTable!$A:$B,MATCH(MonsterTable!$B$1,MonsterTable!$A$1:$B$1,0),0),
IF(OR(NOT(ISBLANK(BI699)),ISBLANK(BJ699)),#N/A,
IF(BG699="empty","empty",
VLOOKUP(BG699,MonsterGroupTable!$A:$A,1,0)))))))</f>
        <v/>
      </c>
      <c r="BO699" s="2" t="str">
        <f>IF(AND(ISBLANK(BN699),OR(NOT(ISBLANK(BP699)),NOT(ISBLANK(BQ699)))),#N/A,
IF(ISBLANK(BN699),"",
IF(AND(NOT(ISERROR(VLOOKUP(BN699,MonsterTable!$A:$B,MATCH(MonsterTable!$B$1,MonsterTable!$A$1:$B$1,0),0))),OR(ISBLANK(BP699),ISBLANK(BQ699))),#N/A,
IFERROR(VLOOKUP(BN699,MonsterTable!$A:$B,MATCH(MonsterTable!$B$1,MonsterTable!$A$1:$B$1,0),0),
IF(OR(NOT(ISBLANK(BP699)),ISBLANK(BQ699)),#N/A,
IF(BN699="empty","empty",
VLOOKUP(BN699,MonsterGroupTable!$A:$A,1,0)))))))</f>
        <v/>
      </c>
      <c r="BV699" s="2" t="str">
        <f>IF(AND(ISBLANK(BU699),OR(NOT(ISBLANK(BW699)),NOT(ISBLANK(BX699)))),#N/A,
IF(ISBLANK(BU699),"",
IF(AND(NOT(ISERROR(VLOOKUP(BU699,MonsterTable!$A:$B,MATCH(MonsterTable!$B$1,MonsterTable!$A$1:$B$1,0),0))),OR(ISBLANK(BW699),ISBLANK(BX699))),#N/A,
IFERROR(VLOOKUP(BU699,MonsterTable!$A:$B,MATCH(MonsterTable!$B$1,MonsterTable!$A$1:$B$1,0),0),
IF(OR(NOT(ISBLANK(BW699)),ISBLANK(BX699)),#N/A,
IF(BU699="empty","empty",
VLOOKUP(BU699,MonsterGroupTable!$A:$A,1,0)))))))</f>
        <v/>
      </c>
      <c r="CC699" s="2" t="str">
        <f>IF(AND(ISBLANK(CB699),OR(NOT(ISBLANK(CD699)),NOT(ISBLANK(CE699)))),#N/A,
IF(ISBLANK(CB699),"",
IF(AND(NOT(ISERROR(VLOOKUP(CB699,MonsterTable!$A:$B,MATCH(MonsterTable!$B$1,MonsterTable!$A$1:$B$1,0),0))),OR(ISBLANK(CD699),ISBLANK(CE699))),#N/A,
IFERROR(VLOOKUP(CB699,MonsterTable!$A:$B,MATCH(MonsterTable!$B$1,MonsterTable!$A$1:$B$1,0),0),
IF(OR(NOT(ISBLANK(CD699)),ISBLANK(CE699)),#N/A,
IF(CB699="empty","empty",
VLOOKUP(CB699,MonsterGroupTable!$A:$A,1,0)))))))</f>
        <v/>
      </c>
      <c r="CJ699" s="2" t="str">
        <f>IF(AND(ISBLANK(CI699),OR(NOT(ISBLANK(CK699)),NOT(ISBLANK(CL699)))),#N/A,
IF(ISBLANK(CI699),"",
IF(AND(NOT(ISERROR(VLOOKUP(CI699,MonsterTable!$A:$B,MATCH(MonsterTable!$B$1,MonsterTable!$A$1:$B$1,0),0))),OR(ISBLANK(CK699),ISBLANK(CL699))),#N/A,
IFERROR(VLOOKUP(CI699,MonsterTable!$A:$B,MATCH(MonsterTable!$B$1,MonsterTable!$A$1:$B$1,0),0),
IF(OR(NOT(ISBLANK(CK699)),ISBLANK(CL699)),#N/A,
IF(CI699="empty","empty",
VLOOKUP(CI699,MonsterGroupTable!$A:$A,1,0)))))))</f>
        <v/>
      </c>
    </row>
    <row r="700" spans="1:88">
      <c r="A700">
        <v>10699</v>
      </c>
      <c r="B700">
        <f t="shared" ref="B700:B763" si="22">IF(MOD(A700,10)=0,1.2,1.1)</f>
        <v>1.1000000000000001</v>
      </c>
      <c r="C700">
        <f t="shared" ref="C700:C763" si="23">IF(MOD(B700,10)=0,1.2,1.1)</f>
        <v>1.1000000000000001</v>
      </c>
      <c r="F700">
        <v>3300</v>
      </c>
      <c r="G700">
        <v>125101</v>
      </c>
      <c r="H700">
        <v>0</v>
      </c>
      <c r="I700">
        <v>0</v>
      </c>
      <c r="J700">
        <v>0</v>
      </c>
      <c r="K700" t="s">
        <v>362</v>
      </c>
      <c r="L700" t="s">
        <v>256</v>
      </c>
      <c r="M700" t="s">
        <v>443</v>
      </c>
      <c r="N700" t="s">
        <v>444</v>
      </c>
      <c r="O700">
        <v>0</v>
      </c>
      <c r="P700">
        <v>-4.75</v>
      </c>
      <c r="Q700">
        <v>-3.5</v>
      </c>
      <c r="R700">
        <v>4.75</v>
      </c>
      <c r="S700">
        <v>3</v>
      </c>
      <c r="T700">
        <v>-13.5</v>
      </c>
      <c r="U700">
        <v>2.5499999999999998</v>
      </c>
      <c r="V700">
        <v>-6.75</v>
      </c>
      <c r="W700" t="str">
        <f t="shared" si="21"/>
        <v>g110,5</v>
      </c>
      <c r="X700" s="1" t="s">
        <v>288</v>
      </c>
      <c r="Y700" s="2" t="str">
        <f>IF(AND(ISBLANK(X700),OR(NOT(ISBLANK(Z700)),NOT(ISBLANK(AA700)))),#N/A,
IF(ISBLANK(X700),"",
IF(AND(NOT(ISERROR(VLOOKUP(X700,MonsterTable!$A:$B,MATCH(MonsterTable!$B$1,MonsterTable!$A$1:$B$1,0),0))),OR(ISBLANK(Z700),ISBLANK(AA700))),#N/A,
IFERROR(VLOOKUP(X700,MonsterTable!$A:$B,MATCH(MonsterTable!$B$1,MonsterTable!$A$1:$B$1,0),0),
IF(OR(NOT(ISBLANK(Z700)),ISBLANK(AA700)),#N/A,
IF(X700="empty","empty",
VLOOKUP(X700,MonsterGroupTable!$A:$A,1,0)))))))</f>
        <v>g110</v>
      </c>
      <c r="AA700">
        <v>5</v>
      </c>
    </row>
    <row r="701" spans="1:88">
      <c r="A701">
        <v>10700</v>
      </c>
      <c r="B701">
        <f t="shared" si="22"/>
        <v>1.2</v>
      </c>
      <c r="C701">
        <f t="shared" si="23"/>
        <v>1.1000000000000001</v>
      </c>
      <c r="F701">
        <v>3300</v>
      </c>
      <c r="G701">
        <v>125596</v>
      </c>
      <c r="H701">
        <v>0</v>
      </c>
      <c r="I701">
        <v>0</v>
      </c>
      <c r="J701">
        <v>0</v>
      </c>
      <c r="K701" t="s">
        <v>362</v>
      </c>
      <c r="L701" t="s">
        <v>258</v>
      </c>
      <c r="M701" t="s">
        <v>443</v>
      </c>
      <c r="N701" t="s">
        <v>444</v>
      </c>
      <c r="O701">
        <v>0</v>
      </c>
      <c r="P701">
        <v>-4.75</v>
      </c>
      <c r="Q701">
        <v>-3.5</v>
      </c>
      <c r="R701">
        <v>4.75</v>
      </c>
      <c r="S701">
        <v>3</v>
      </c>
      <c r="T701">
        <v>-13.5</v>
      </c>
      <c r="U701">
        <v>2.5499999999999998</v>
      </c>
      <c r="V701">
        <v>-6.75</v>
      </c>
      <c r="W701" t="str">
        <f t="shared" si="21"/>
        <v>g110,5</v>
      </c>
      <c r="X701" s="1" t="s">
        <v>288</v>
      </c>
      <c r="Y701" s="2" t="str">
        <f>IF(AND(ISBLANK(X701),OR(NOT(ISBLANK(Z701)),NOT(ISBLANK(AA701)))),#N/A,
IF(ISBLANK(X701),"",
IF(AND(NOT(ISERROR(VLOOKUP(X701,MonsterTable!$A:$B,MATCH(MonsterTable!$B$1,MonsterTable!$A$1:$B$1,0),0))),OR(ISBLANK(Z701),ISBLANK(AA701))),#N/A,
IFERROR(VLOOKUP(X701,MonsterTable!$A:$B,MATCH(MonsterTable!$B$1,MonsterTable!$A$1:$B$1,0),0),
IF(OR(NOT(ISBLANK(Z701)),ISBLANK(AA701)),#N/A,
IF(X701="empty","empty",
VLOOKUP(X701,MonsterGroupTable!$A:$A,1,0)))))))</f>
        <v>g110</v>
      </c>
      <c r="AA701">
        <v>5</v>
      </c>
    </row>
    <row r="702" spans="1:88">
      <c r="A702">
        <v>10701</v>
      </c>
      <c r="B702">
        <f t="shared" si="22"/>
        <v>1.1000000000000001</v>
      </c>
      <c r="C702">
        <f t="shared" si="23"/>
        <v>1.1000000000000001</v>
      </c>
      <c r="F702">
        <v>3300</v>
      </c>
      <c r="G702">
        <v>126931</v>
      </c>
      <c r="H702">
        <v>0</v>
      </c>
      <c r="I702">
        <v>0</v>
      </c>
      <c r="J702">
        <v>0</v>
      </c>
      <c r="K702" t="s">
        <v>362</v>
      </c>
      <c r="L702" t="s">
        <v>260</v>
      </c>
      <c r="M702" t="s">
        <v>443</v>
      </c>
      <c r="N702" t="s">
        <v>444</v>
      </c>
      <c r="O702">
        <v>0</v>
      </c>
      <c r="P702">
        <v>-4.75</v>
      </c>
      <c r="Q702">
        <v>-3.5</v>
      </c>
      <c r="R702">
        <v>4.75</v>
      </c>
      <c r="S702">
        <v>3</v>
      </c>
      <c r="T702">
        <v>-13.5</v>
      </c>
      <c r="U702">
        <v>2.5499999999999998</v>
      </c>
      <c r="V702">
        <v>-6.75</v>
      </c>
      <c r="W702" t="str">
        <f t="shared" si="21"/>
        <v>g111,5</v>
      </c>
      <c r="X702" s="1" t="s">
        <v>289</v>
      </c>
      <c r="Y702" s="2" t="str">
        <f>IF(AND(ISBLANK(X702),OR(NOT(ISBLANK(Z702)),NOT(ISBLANK(AA702)))),#N/A,
IF(ISBLANK(X702),"",
IF(AND(NOT(ISERROR(VLOOKUP(X702,MonsterTable!$A:$B,MATCH(MonsterTable!$B$1,MonsterTable!$A$1:$B$1,0),0))),OR(ISBLANK(Z702),ISBLANK(AA702))),#N/A,
IFERROR(VLOOKUP(X702,MonsterTable!$A:$B,MATCH(MonsterTable!$B$1,MonsterTable!$A$1:$B$1,0),0),
IF(OR(NOT(ISBLANK(Z702)),ISBLANK(AA702)),#N/A,
IF(X702="empty","empty",
VLOOKUP(X702,MonsterGroupTable!$A:$A,1,0)))))))</f>
        <v>g111</v>
      </c>
      <c r="AA702">
        <v>5</v>
      </c>
    </row>
    <row r="703" spans="1:88">
      <c r="A703">
        <v>10702</v>
      </c>
      <c r="B703">
        <f t="shared" si="22"/>
        <v>1.1000000000000001</v>
      </c>
      <c r="C703">
        <f t="shared" si="23"/>
        <v>1.1000000000000001</v>
      </c>
      <c r="F703">
        <v>3300</v>
      </c>
      <c r="G703">
        <v>127426</v>
      </c>
      <c r="H703">
        <v>0</v>
      </c>
      <c r="I703">
        <v>0</v>
      </c>
      <c r="J703">
        <v>0</v>
      </c>
      <c r="K703" t="s">
        <v>362</v>
      </c>
      <c r="L703" t="s">
        <v>260</v>
      </c>
      <c r="M703" t="s">
        <v>443</v>
      </c>
      <c r="N703" t="s">
        <v>444</v>
      </c>
      <c r="O703">
        <v>0</v>
      </c>
      <c r="P703">
        <v>-4.75</v>
      </c>
      <c r="Q703">
        <v>-3.5</v>
      </c>
      <c r="R703">
        <v>4.75</v>
      </c>
      <c r="S703">
        <v>3</v>
      </c>
      <c r="T703">
        <v>-13.5</v>
      </c>
      <c r="U703">
        <v>2.5499999999999998</v>
      </c>
      <c r="V703">
        <v>-6.75</v>
      </c>
      <c r="W703" t="str">
        <f t="shared" si="21"/>
        <v>g111,5</v>
      </c>
      <c r="X703" s="1" t="s">
        <v>289</v>
      </c>
      <c r="Y703" s="2" t="str">
        <f>IF(AND(ISBLANK(X703),OR(NOT(ISBLANK(Z703)),NOT(ISBLANK(AA703)))),#N/A,
IF(ISBLANK(X703),"",
IF(AND(NOT(ISERROR(VLOOKUP(X703,MonsterTable!$A:$B,MATCH(MonsterTable!$B$1,MonsterTable!$A$1:$B$1,0),0))),OR(ISBLANK(Z703),ISBLANK(AA703))),#N/A,
IFERROR(VLOOKUP(X703,MonsterTable!$A:$B,MATCH(MonsterTable!$B$1,MonsterTable!$A$1:$B$1,0),0),
IF(OR(NOT(ISBLANK(Z703)),ISBLANK(AA703)),#N/A,
IF(X703="empty","empty",
VLOOKUP(X703,MonsterGroupTable!$A:$A,1,0)))))))</f>
        <v>g111</v>
      </c>
      <c r="AA703">
        <v>5</v>
      </c>
    </row>
    <row r="704" spans="1:88">
      <c r="A704">
        <v>10703</v>
      </c>
      <c r="B704">
        <f t="shared" si="22"/>
        <v>1.1000000000000001</v>
      </c>
      <c r="C704">
        <f t="shared" si="23"/>
        <v>1.1000000000000001</v>
      </c>
      <c r="F704">
        <v>3300</v>
      </c>
      <c r="G704">
        <v>127921</v>
      </c>
      <c r="H704">
        <v>0</v>
      </c>
      <c r="I704">
        <v>0</v>
      </c>
      <c r="J704">
        <v>0</v>
      </c>
      <c r="K704" t="s">
        <v>362</v>
      </c>
      <c r="L704" t="s">
        <v>260</v>
      </c>
      <c r="M704" t="s">
        <v>443</v>
      </c>
      <c r="N704" t="s">
        <v>444</v>
      </c>
      <c r="O704">
        <v>0</v>
      </c>
      <c r="P704">
        <v>-4.75</v>
      </c>
      <c r="Q704">
        <v>-3.5</v>
      </c>
      <c r="R704">
        <v>4.75</v>
      </c>
      <c r="S704">
        <v>3</v>
      </c>
      <c r="T704">
        <v>-13.5</v>
      </c>
      <c r="U704">
        <v>2.5499999999999998</v>
      </c>
      <c r="V704">
        <v>-6.75</v>
      </c>
      <c r="W704" t="str">
        <f t="shared" si="21"/>
        <v>g111,5</v>
      </c>
      <c r="X704" s="1" t="s">
        <v>289</v>
      </c>
      <c r="Y704" s="2" t="str">
        <f>IF(AND(ISBLANK(X704),OR(NOT(ISBLANK(Z704)),NOT(ISBLANK(AA704)))),#N/A,
IF(ISBLANK(X704),"",
IF(AND(NOT(ISERROR(VLOOKUP(X704,MonsterTable!$A:$B,MATCH(MonsterTable!$B$1,MonsterTable!$A$1:$B$1,0),0))),OR(ISBLANK(Z704),ISBLANK(AA704))),#N/A,
IFERROR(VLOOKUP(X704,MonsterTable!$A:$B,MATCH(MonsterTable!$B$1,MonsterTable!$A$1:$B$1,0),0),
IF(OR(NOT(ISBLANK(Z704)),ISBLANK(AA704)),#N/A,
IF(X704="empty","empty",
VLOOKUP(X704,MonsterGroupTable!$A:$A,1,0)))))))</f>
        <v>g111</v>
      </c>
      <c r="AA704">
        <v>5</v>
      </c>
    </row>
    <row r="705" spans="1:27">
      <c r="A705">
        <v>10704</v>
      </c>
      <c r="B705">
        <f t="shared" si="22"/>
        <v>1.1000000000000001</v>
      </c>
      <c r="C705">
        <f t="shared" si="23"/>
        <v>1.1000000000000001</v>
      </c>
      <c r="F705">
        <v>3300</v>
      </c>
      <c r="G705">
        <v>128416</v>
      </c>
      <c r="H705">
        <v>0</v>
      </c>
      <c r="I705">
        <v>0</v>
      </c>
      <c r="J705">
        <v>0</v>
      </c>
      <c r="K705" t="s">
        <v>362</v>
      </c>
      <c r="L705" t="s">
        <v>260</v>
      </c>
      <c r="M705" t="s">
        <v>443</v>
      </c>
      <c r="N705" t="s">
        <v>444</v>
      </c>
      <c r="O705">
        <v>0</v>
      </c>
      <c r="P705">
        <v>-4.75</v>
      </c>
      <c r="Q705">
        <v>-3.5</v>
      </c>
      <c r="R705">
        <v>4.75</v>
      </c>
      <c r="S705">
        <v>3</v>
      </c>
      <c r="T705">
        <v>-13.5</v>
      </c>
      <c r="U705">
        <v>2.5499999999999998</v>
      </c>
      <c r="V705">
        <v>-6.75</v>
      </c>
      <c r="W705" t="str">
        <f t="shared" si="21"/>
        <v>g111,5</v>
      </c>
      <c r="X705" s="1" t="s">
        <v>289</v>
      </c>
      <c r="Y705" s="2" t="str">
        <f>IF(AND(ISBLANK(X705),OR(NOT(ISBLANK(Z705)),NOT(ISBLANK(AA705)))),#N/A,
IF(ISBLANK(X705),"",
IF(AND(NOT(ISERROR(VLOOKUP(X705,MonsterTable!$A:$B,MATCH(MonsterTable!$B$1,MonsterTable!$A$1:$B$1,0),0))),OR(ISBLANK(Z705),ISBLANK(AA705))),#N/A,
IFERROR(VLOOKUP(X705,MonsterTable!$A:$B,MATCH(MonsterTable!$B$1,MonsterTable!$A$1:$B$1,0),0),
IF(OR(NOT(ISBLANK(Z705)),ISBLANK(AA705)),#N/A,
IF(X705="empty","empty",
VLOOKUP(X705,MonsterGroupTable!$A:$A,1,0)))))))</f>
        <v>g111</v>
      </c>
      <c r="AA705">
        <v>5</v>
      </c>
    </row>
    <row r="706" spans="1:27">
      <c r="A706">
        <v>10705</v>
      </c>
      <c r="B706">
        <f t="shared" si="22"/>
        <v>1.1000000000000001</v>
      </c>
      <c r="C706">
        <f t="shared" si="23"/>
        <v>1.1000000000000001</v>
      </c>
      <c r="F706">
        <v>3300</v>
      </c>
      <c r="G706">
        <v>128911</v>
      </c>
      <c r="H706">
        <v>0</v>
      </c>
      <c r="I706">
        <v>0</v>
      </c>
      <c r="J706">
        <v>0</v>
      </c>
      <c r="K706" t="s">
        <v>362</v>
      </c>
      <c r="L706" t="s">
        <v>260</v>
      </c>
      <c r="M706" t="s">
        <v>443</v>
      </c>
      <c r="N706" t="s">
        <v>444</v>
      </c>
      <c r="O706">
        <v>0</v>
      </c>
      <c r="P706">
        <v>-4.75</v>
      </c>
      <c r="Q706">
        <v>-3.5</v>
      </c>
      <c r="R706">
        <v>4.75</v>
      </c>
      <c r="S706">
        <v>3</v>
      </c>
      <c r="T706">
        <v>-13.5</v>
      </c>
      <c r="U706">
        <v>2.5499999999999998</v>
      </c>
      <c r="V706">
        <v>-6.75</v>
      </c>
      <c r="W706" t="str">
        <f t="shared" si="21"/>
        <v>g111,5</v>
      </c>
      <c r="X706" s="1" t="s">
        <v>289</v>
      </c>
      <c r="Y706" s="2" t="str">
        <f>IF(AND(ISBLANK(X706),OR(NOT(ISBLANK(Z706)),NOT(ISBLANK(AA706)))),#N/A,
IF(ISBLANK(X706),"",
IF(AND(NOT(ISERROR(VLOOKUP(X706,MonsterTable!$A:$B,MATCH(MonsterTable!$B$1,MonsterTable!$A$1:$B$1,0),0))),OR(ISBLANK(Z706),ISBLANK(AA706))),#N/A,
IFERROR(VLOOKUP(X706,MonsterTable!$A:$B,MATCH(MonsterTable!$B$1,MonsterTable!$A$1:$B$1,0),0),
IF(OR(NOT(ISBLANK(Z706)),ISBLANK(AA706)),#N/A,
IF(X706="empty","empty",
VLOOKUP(X706,MonsterGroupTable!$A:$A,1,0)))))))</f>
        <v>g111</v>
      </c>
      <c r="AA706">
        <v>5</v>
      </c>
    </row>
    <row r="707" spans="1:27">
      <c r="A707">
        <v>10706</v>
      </c>
      <c r="B707">
        <f t="shared" si="22"/>
        <v>1.1000000000000001</v>
      </c>
      <c r="C707">
        <f t="shared" si="23"/>
        <v>1.1000000000000001</v>
      </c>
      <c r="F707">
        <v>3300</v>
      </c>
      <c r="G707">
        <v>129406</v>
      </c>
      <c r="H707">
        <v>0</v>
      </c>
      <c r="I707">
        <v>0</v>
      </c>
      <c r="J707">
        <v>0</v>
      </c>
      <c r="K707" t="s">
        <v>362</v>
      </c>
      <c r="L707" t="s">
        <v>260</v>
      </c>
      <c r="M707" t="s">
        <v>443</v>
      </c>
      <c r="N707" t="s">
        <v>444</v>
      </c>
      <c r="O707">
        <v>0</v>
      </c>
      <c r="P707">
        <v>-4.75</v>
      </c>
      <c r="Q707">
        <v>-3.5</v>
      </c>
      <c r="R707">
        <v>4.75</v>
      </c>
      <c r="S707">
        <v>3</v>
      </c>
      <c r="T707">
        <v>-13.5</v>
      </c>
      <c r="U707">
        <v>2.5499999999999998</v>
      </c>
      <c r="V707">
        <v>-6.75</v>
      </c>
      <c r="W707" t="str">
        <f t="shared" si="21"/>
        <v>g111,5</v>
      </c>
      <c r="X707" s="1" t="s">
        <v>289</v>
      </c>
      <c r="Y707" s="2" t="str">
        <f>IF(AND(ISBLANK(X707),OR(NOT(ISBLANK(Z707)),NOT(ISBLANK(AA707)))),#N/A,
IF(ISBLANK(X707),"",
IF(AND(NOT(ISERROR(VLOOKUP(X707,MonsterTable!$A:$B,MATCH(MonsterTable!$B$1,MonsterTable!$A$1:$B$1,0),0))),OR(ISBLANK(Z707),ISBLANK(AA707))),#N/A,
IFERROR(VLOOKUP(X707,MonsterTable!$A:$B,MATCH(MonsterTable!$B$1,MonsterTable!$A$1:$B$1,0),0),
IF(OR(NOT(ISBLANK(Z707)),ISBLANK(AA707)),#N/A,
IF(X707="empty","empty",
VLOOKUP(X707,MonsterGroupTable!$A:$A,1,0)))))))</f>
        <v>g111</v>
      </c>
      <c r="AA707">
        <v>5</v>
      </c>
    </row>
    <row r="708" spans="1:27">
      <c r="A708">
        <v>10707</v>
      </c>
      <c r="B708">
        <f t="shared" si="22"/>
        <v>1.1000000000000001</v>
      </c>
      <c r="C708">
        <f t="shared" si="23"/>
        <v>1.1000000000000001</v>
      </c>
      <c r="F708">
        <v>3300</v>
      </c>
      <c r="G708">
        <v>129901</v>
      </c>
      <c r="H708">
        <v>0</v>
      </c>
      <c r="I708">
        <v>0</v>
      </c>
      <c r="J708">
        <v>0</v>
      </c>
      <c r="K708" t="s">
        <v>362</v>
      </c>
      <c r="L708" t="s">
        <v>260</v>
      </c>
      <c r="M708" t="s">
        <v>443</v>
      </c>
      <c r="N708" t="s">
        <v>444</v>
      </c>
      <c r="O708">
        <v>0</v>
      </c>
      <c r="P708">
        <v>-4.75</v>
      </c>
      <c r="Q708">
        <v>-3.5</v>
      </c>
      <c r="R708">
        <v>4.75</v>
      </c>
      <c r="S708">
        <v>3</v>
      </c>
      <c r="T708">
        <v>-13.5</v>
      </c>
      <c r="U708">
        <v>2.5499999999999998</v>
      </c>
      <c r="V708">
        <v>-6.75</v>
      </c>
      <c r="W708" t="str">
        <f t="shared" si="21"/>
        <v>g111,5</v>
      </c>
      <c r="X708" s="1" t="s">
        <v>289</v>
      </c>
      <c r="Y708" s="2" t="str">
        <f>IF(AND(ISBLANK(X708),OR(NOT(ISBLANK(Z708)),NOT(ISBLANK(AA708)))),#N/A,
IF(ISBLANK(X708),"",
IF(AND(NOT(ISERROR(VLOOKUP(X708,MonsterTable!$A:$B,MATCH(MonsterTable!$B$1,MonsterTable!$A$1:$B$1,0),0))),OR(ISBLANK(Z708),ISBLANK(AA708))),#N/A,
IFERROR(VLOOKUP(X708,MonsterTable!$A:$B,MATCH(MonsterTable!$B$1,MonsterTable!$A$1:$B$1,0),0),
IF(OR(NOT(ISBLANK(Z708)),ISBLANK(AA708)),#N/A,
IF(X708="empty","empty",
VLOOKUP(X708,MonsterGroupTable!$A:$A,1,0)))))))</f>
        <v>g111</v>
      </c>
      <c r="AA708">
        <v>5</v>
      </c>
    </row>
    <row r="709" spans="1:27">
      <c r="A709">
        <v>10708</v>
      </c>
      <c r="B709">
        <f t="shared" si="22"/>
        <v>1.1000000000000001</v>
      </c>
      <c r="C709">
        <f t="shared" si="23"/>
        <v>1.1000000000000001</v>
      </c>
      <c r="F709">
        <v>3300</v>
      </c>
      <c r="G709">
        <v>130396</v>
      </c>
      <c r="H709">
        <v>0</v>
      </c>
      <c r="I709">
        <v>0</v>
      </c>
      <c r="J709">
        <v>0</v>
      </c>
      <c r="K709" t="s">
        <v>362</v>
      </c>
      <c r="L709" t="s">
        <v>260</v>
      </c>
      <c r="M709" t="s">
        <v>443</v>
      </c>
      <c r="N709" t="s">
        <v>444</v>
      </c>
      <c r="O709">
        <v>0</v>
      </c>
      <c r="P709">
        <v>-4.75</v>
      </c>
      <c r="Q709">
        <v>-3.5</v>
      </c>
      <c r="R709">
        <v>4.75</v>
      </c>
      <c r="S709">
        <v>3</v>
      </c>
      <c r="T709">
        <v>-13.5</v>
      </c>
      <c r="U709">
        <v>2.5499999999999998</v>
      </c>
      <c r="V709">
        <v>-6.75</v>
      </c>
      <c r="W709" t="str">
        <f t="shared" si="21"/>
        <v>g111,5</v>
      </c>
      <c r="X709" s="1" t="s">
        <v>289</v>
      </c>
      <c r="Y709" s="2" t="str">
        <f>IF(AND(ISBLANK(X709),OR(NOT(ISBLANK(Z709)),NOT(ISBLANK(AA709)))),#N/A,
IF(ISBLANK(X709),"",
IF(AND(NOT(ISERROR(VLOOKUP(X709,MonsterTable!$A:$B,MATCH(MonsterTable!$B$1,MonsterTable!$A$1:$B$1,0),0))),OR(ISBLANK(Z709),ISBLANK(AA709))),#N/A,
IFERROR(VLOOKUP(X709,MonsterTable!$A:$B,MATCH(MonsterTable!$B$1,MonsterTable!$A$1:$B$1,0),0),
IF(OR(NOT(ISBLANK(Z709)),ISBLANK(AA709)),#N/A,
IF(X709="empty","empty",
VLOOKUP(X709,MonsterGroupTable!$A:$A,1,0)))))))</f>
        <v>g111</v>
      </c>
      <c r="AA709">
        <v>5</v>
      </c>
    </row>
    <row r="710" spans="1:27">
      <c r="A710">
        <v>10709</v>
      </c>
      <c r="B710">
        <f t="shared" si="22"/>
        <v>1.1000000000000001</v>
      </c>
      <c r="C710">
        <f t="shared" si="23"/>
        <v>1.1000000000000001</v>
      </c>
      <c r="F710">
        <v>3300</v>
      </c>
      <c r="G710">
        <v>130891</v>
      </c>
      <c r="H710">
        <v>0</v>
      </c>
      <c r="I710">
        <v>0</v>
      </c>
      <c r="J710">
        <v>0</v>
      </c>
      <c r="K710" t="s">
        <v>362</v>
      </c>
      <c r="L710" t="s">
        <v>260</v>
      </c>
      <c r="M710" t="s">
        <v>443</v>
      </c>
      <c r="N710" t="s">
        <v>444</v>
      </c>
      <c r="O710">
        <v>0</v>
      </c>
      <c r="P710">
        <v>-4.75</v>
      </c>
      <c r="Q710">
        <v>-3.5</v>
      </c>
      <c r="R710">
        <v>4.75</v>
      </c>
      <c r="S710">
        <v>3</v>
      </c>
      <c r="T710">
        <v>-13.5</v>
      </c>
      <c r="U710">
        <v>2.5499999999999998</v>
      </c>
      <c r="V710">
        <v>-6.75</v>
      </c>
      <c r="W710" t="str">
        <f t="shared" si="21"/>
        <v>g111,5</v>
      </c>
      <c r="X710" s="1" t="s">
        <v>289</v>
      </c>
      <c r="Y710" s="2" t="str">
        <f>IF(AND(ISBLANK(X710),OR(NOT(ISBLANK(Z710)),NOT(ISBLANK(AA710)))),#N/A,
IF(ISBLANK(X710),"",
IF(AND(NOT(ISERROR(VLOOKUP(X710,MonsterTable!$A:$B,MATCH(MonsterTable!$B$1,MonsterTable!$A$1:$B$1,0),0))),OR(ISBLANK(Z710),ISBLANK(AA710))),#N/A,
IFERROR(VLOOKUP(X710,MonsterTable!$A:$B,MATCH(MonsterTable!$B$1,MonsterTable!$A$1:$B$1,0),0),
IF(OR(NOT(ISBLANK(Z710)),ISBLANK(AA710)),#N/A,
IF(X710="empty","empty",
VLOOKUP(X710,MonsterGroupTable!$A:$A,1,0)))))))</f>
        <v>g111</v>
      </c>
      <c r="AA710">
        <v>5</v>
      </c>
    </row>
    <row r="711" spans="1:27">
      <c r="A711">
        <v>10710</v>
      </c>
      <c r="B711">
        <f t="shared" si="22"/>
        <v>1.2</v>
      </c>
      <c r="C711">
        <f t="shared" si="23"/>
        <v>1.1000000000000001</v>
      </c>
      <c r="F711">
        <v>3300</v>
      </c>
      <c r="G711">
        <v>131386</v>
      </c>
      <c r="H711">
        <v>0</v>
      </c>
      <c r="I711">
        <v>0</v>
      </c>
      <c r="J711">
        <v>0</v>
      </c>
      <c r="K711" t="s">
        <v>362</v>
      </c>
      <c r="L711" t="s">
        <v>260</v>
      </c>
      <c r="M711" t="s">
        <v>443</v>
      </c>
      <c r="N711" t="s">
        <v>444</v>
      </c>
      <c r="O711">
        <v>0</v>
      </c>
      <c r="P711">
        <v>-4.75</v>
      </c>
      <c r="Q711">
        <v>-3.5</v>
      </c>
      <c r="R711">
        <v>4.75</v>
      </c>
      <c r="S711">
        <v>3</v>
      </c>
      <c r="T711">
        <v>-13.5</v>
      </c>
      <c r="U711">
        <v>2.5499999999999998</v>
      </c>
      <c r="V711">
        <v>-6.75</v>
      </c>
      <c r="W711" t="str">
        <f t="shared" si="21"/>
        <v>g111,5</v>
      </c>
      <c r="X711" s="1" t="s">
        <v>289</v>
      </c>
      <c r="Y711" s="2" t="str">
        <f>IF(AND(ISBLANK(X711),OR(NOT(ISBLANK(Z711)),NOT(ISBLANK(AA711)))),#N/A,
IF(ISBLANK(X711),"",
IF(AND(NOT(ISERROR(VLOOKUP(X711,MonsterTable!$A:$B,MATCH(MonsterTable!$B$1,MonsterTable!$A$1:$B$1,0),0))),OR(ISBLANK(Z711),ISBLANK(AA711))),#N/A,
IFERROR(VLOOKUP(X711,MonsterTable!$A:$B,MATCH(MonsterTable!$B$1,MonsterTable!$A$1:$B$1,0),0),
IF(OR(NOT(ISBLANK(Z711)),ISBLANK(AA711)),#N/A,
IF(X711="empty","empty",
VLOOKUP(X711,MonsterGroupTable!$A:$A,1,0)))))))</f>
        <v>g111</v>
      </c>
      <c r="AA711">
        <v>5</v>
      </c>
    </row>
    <row r="712" spans="1:27">
      <c r="A712">
        <v>10711</v>
      </c>
      <c r="B712">
        <f t="shared" si="22"/>
        <v>1.1000000000000001</v>
      </c>
      <c r="C712">
        <f t="shared" si="23"/>
        <v>1.1000000000000001</v>
      </c>
      <c r="F712">
        <v>3300</v>
      </c>
      <c r="G712">
        <v>131881</v>
      </c>
      <c r="H712">
        <v>0</v>
      </c>
      <c r="I712">
        <v>0</v>
      </c>
      <c r="J712">
        <v>0</v>
      </c>
      <c r="K712" t="s">
        <v>362</v>
      </c>
      <c r="L712" t="s">
        <v>243</v>
      </c>
      <c r="M712" t="s">
        <v>443</v>
      </c>
      <c r="N712" t="s">
        <v>444</v>
      </c>
      <c r="O712">
        <v>0</v>
      </c>
      <c r="P712">
        <v>-4.75</v>
      </c>
      <c r="Q712">
        <v>-3.5</v>
      </c>
      <c r="R712">
        <v>4.75</v>
      </c>
      <c r="S712">
        <v>3</v>
      </c>
      <c r="T712">
        <v>-13.5</v>
      </c>
      <c r="U712">
        <v>2.5499999999999998</v>
      </c>
      <c r="V712">
        <v>-6.75</v>
      </c>
      <c r="W712" t="str">
        <f t="shared" si="21"/>
        <v>g112,5</v>
      </c>
      <c r="X712" s="1" t="s">
        <v>311</v>
      </c>
      <c r="Y712" s="2" t="str">
        <f>IF(AND(ISBLANK(X712),OR(NOT(ISBLANK(Z712)),NOT(ISBLANK(AA712)))),#N/A,
IF(ISBLANK(X712),"",
IF(AND(NOT(ISERROR(VLOOKUP(X712,MonsterTable!$A:$B,MATCH(MonsterTable!$B$1,MonsterTable!$A$1:$B$1,0),0))),OR(ISBLANK(Z712),ISBLANK(AA712))),#N/A,
IFERROR(VLOOKUP(X712,MonsterTable!$A:$B,MATCH(MonsterTable!$B$1,MonsterTable!$A$1:$B$1,0),0),
IF(OR(NOT(ISBLANK(Z712)),ISBLANK(AA712)),#N/A,
IF(X712="empty","empty",
VLOOKUP(X712,MonsterGroupTable!$A:$A,1,0)))))))</f>
        <v>g112</v>
      </c>
      <c r="AA712">
        <v>5</v>
      </c>
    </row>
    <row r="713" spans="1:27">
      <c r="A713">
        <v>10712</v>
      </c>
      <c r="B713">
        <f t="shared" si="22"/>
        <v>1.1000000000000001</v>
      </c>
      <c r="C713">
        <f t="shared" si="23"/>
        <v>1.1000000000000001</v>
      </c>
      <c r="F713">
        <v>3300</v>
      </c>
      <c r="G713">
        <v>132376</v>
      </c>
      <c r="H713">
        <v>0</v>
      </c>
      <c r="I713">
        <v>0</v>
      </c>
      <c r="J713">
        <v>0</v>
      </c>
      <c r="K713" t="s">
        <v>362</v>
      </c>
      <c r="L713" t="s">
        <v>243</v>
      </c>
      <c r="M713" t="s">
        <v>443</v>
      </c>
      <c r="N713" t="s">
        <v>444</v>
      </c>
      <c r="O713">
        <v>0</v>
      </c>
      <c r="P713">
        <v>-4.75</v>
      </c>
      <c r="Q713">
        <v>-3.5</v>
      </c>
      <c r="R713">
        <v>4.75</v>
      </c>
      <c r="S713">
        <v>3</v>
      </c>
      <c r="T713">
        <v>-13.5</v>
      </c>
      <c r="U713">
        <v>2.5499999999999998</v>
      </c>
      <c r="V713">
        <v>-6.75</v>
      </c>
      <c r="W713" t="str">
        <f t="shared" si="21"/>
        <v>g112,5</v>
      </c>
      <c r="X713" s="1" t="s">
        <v>311</v>
      </c>
      <c r="Y713" s="2" t="str">
        <f>IF(AND(ISBLANK(X713),OR(NOT(ISBLANK(Z713)),NOT(ISBLANK(AA713)))),#N/A,
IF(ISBLANK(X713),"",
IF(AND(NOT(ISERROR(VLOOKUP(X713,MonsterTable!$A:$B,MATCH(MonsterTable!$B$1,MonsterTable!$A$1:$B$1,0),0))),OR(ISBLANK(Z713),ISBLANK(AA713))),#N/A,
IFERROR(VLOOKUP(X713,MonsterTable!$A:$B,MATCH(MonsterTable!$B$1,MonsterTable!$A$1:$B$1,0),0),
IF(OR(NOT(ISBLANK(Z713)),ISBLANK(AA713)),#N/A,
IF(X713="empty","empty",
VLOOKUP(X713,MonsterGroupTable!$A:$A,1,0)))))))</f>
        <v>g112</v>
      </c>
      <c r="AA713">
        <v>5</v>
      </c>
    </row>
    <row r="714" spans="1:27">
      <c r="A714">
        <v>10713</v>
      </c>
      <c r="B714">
        <f t="shared" si="22"/>
        <v>1.1000000000000001</v>
      </c>
      <c r="C714">
        <f t="shared" si="23"/>
        <v>1.1000000000000001</v>
      </c>
      <c r="F714">
        <v>3300</v>
      </c>
      <c r="G714">
        <v>132871</v>
      </c>
      <c r="H714">
        <v>0</v>
      </c>
      <c r="I714">
        <v>0</v>
      </c>
      <c r="J714">
        <v>0</v>
      </c>
      <c r="K714" t="s">
        <v>362</v>
      </c>
      <c r="L714" t="s">
        <v>243</v>
      </c>
      <c r="M714" t="s">
        <v>443</v>
      </c>
      <c r="N714" t="s">
        <v>444</v>
      </c>
      <c r="O714">
        <v>0</v>
      </c>
      <c r="P714">
        <v>-4.75</v>
      </c>
      <c r="Q714">
        <v>-3.5</v>
      </c>
      <c r="R714">
        <v>4.75</v>
      </c>
      <c r="S714">
        <v>3</v>
      </c>
      <c r="T714">
        <v>-13.5</v>
      </c>
      <c r="U714">
        <v>2.5499999999999998</v>
      </c>
      <c r="V714">
        <v>-6.75</v>
      </c>
      <c r="W714" t="str">
        <f t="shared" si="21"/>
        <v>g112,5</v>
      </c>
      <c r="X714" s="1" t="s">
        <v>311</v>
      </c>
      <c r="Y714" s="2" t="str">
        <f>IF(AND(ISBLANK(X714),OR(NOT(ISBLANK(Z714)),NOT(ISBLANK(AA714)))),#N/A,
IF(ISBLANK(X714),"",
IF(AND(NOT(ISERROR(VLOOKUP(X714,MonsterTable!$A:$B,MATCH(MonsterTable!$B$1,MonsterTable!$A$1:$B$1,0),0))),OR(ISBLANK(Z714),ISBLANK(AA714))),#N/A,
IFERROR(VLOOKUP(X714,MonsterTable!$A:$B,MATCH(MonsterTable!$B$1,MonsterTable!$A$1:$B$1,0),0),
IF(OR(NOT(ISBLANK(Z714)),ISBLANK(AA714)),#N/A,
IF(X714="empty","empty",
VLOOKUP(X714,MonsterGroupTable!$A:$A,1,0)))))))</f>
        <v>g112</v>
      </c>
      <c r="AA714">
        <v>5</v>
      </c>
    </row>
    <row r="715" spans="1:27">
      <c r="A715">
        <v>10714</v>
      </c>
      <c r="B715">
        <f t="shared" si="22"/>
        <v>1.1000000000000001</v>
      </c>
      <c r="C715">
        <f t="shared" si="23"/>
        <v>1.1000000000000001</v>
      </c>
      <c r="F715">
        <v>3300</v>
      </c>
      <c r="G715">
        <v>133366</v>
      </c>
      <c r="H715">
        <v>0</v>
      </c>
      <c r="I715">
        <v>0</v>
      </c>
      <c r="J715">
        <v>0</v>
      </c>
      <c r="K715" t="s">
        <v>362</v>
      </c>
      <c r="L715" t="s">
        <v>243</v>
      </c>
      <c r="M715" t="s">
        <v>443</v>
      </c>
      <c r="N715" t="s">
        <v>444</v>
      </c>
      <c r="O715">
        <v>0</v>
      </c>
      <c r="P715">
        <v>-4.75</v>
      </c>
      <c r="Q715">
        <v>-3.5</v>
      </c>
      <c r="R715">
        <v>4.75</v>
      </c>
      <c r="S715">
        <v>3</v>
      </c>
      <c r="T715">
        <v>-13.5</v>
      </c>
      <c r="U715">
        <v>2.5499999999999998</v>
      </c>
      <c r="V715">
        <v>-6.75</v>
      </c>
      <c r="W715" t="str">
        <f t="shared" si="21"/>
        <v>g112,5</v>
      </c>
      <c r="X715" s="1" t="s">
        <v>311</v>
      </c>
      <c r="Y715" s="2" t="str">
        <f>IF(AND(ISBLANK(X715),OR(NOT(ISBLANK(Z715)),NOT(ISBLANK(AA715)))),#N/A,
IF(ISBLANK(X715),"",
IF(AND(NOT(ISERROR(VLOOKUP(X715,MonsterTable!$A:$B,MATCH(MonsterTable!$B$1,MonsterTable!$A$1:$B$1,0),0))),OR(ISBLANK(Z715),ISBLANK(AA715))),#N/A,
IFERROR(VLOOKUP(X715,MonsterTable!$A:$B,MATCH(MonsterTable!$B$1,MonsterTable!$A$1:$B$1,0),0),
IF(OR(NOT(ISBLANK(Z715)),ISBLANK(AA715)),#N/A,
IF(X715="empty","empty",
VLOOKUP(X715,MonsterGroupTable!$A:$A,1,0)))))))</f>
        <v>g112</v>
      </c>
      <c r="AA715">
        <v>5</v>
      </c>
    </row>
    <row r="716" spans="1:27">
      <c r="A716">
        <v>10715</v>
      </c>
      <c r="B716">
        <f t="shared" si="22"/>
        <v>1.1000000000000001</v>
      </c>
      <c r="C716">
        <f t="shared" si="23"/>
        <v>1.1000000000000001</v>
      </c>
      <c r="F716">
        <v>3300</v>
      </c>
      <c r="G716">
        <v>133861</v>
      </c>
      <c r="H716">
        <v>0</v>
      </c>
      <c r="I716">
        <v>0</v>
      </c>
      <c r="J716">
        <v>0</v>
      </c>
      <c r="K716" t="s">
        <v>362</v>
      </c>
      <c r="L716" t="s">
        <v>243</v>
      </c>
      <c r="M716" t="s">
        <v>443</v>
      </c>
      <c r="N716" t="s">
        <v>444</v>
      </c>
      <c r="O716">
        <v>0</v>
      </c>
      <c r="P716">
        <v>-4.75</v>
      </c>
      <c r="Q716">
        <v>-3.5</v>
      </c>
      <c r="R716">
        <v>4.75</v>
      </c>
      <c r="S716">
        <v>3</v>
      </c>
      <c r="T716">
        <v>-13.5</v>
      </c>
      <c r="U716">
        <v>2.5499999999999998</v>
      </c>
      <c r="V716">
        <v>-6.75</v>
      </c>
      <c r="W716" t="str">
        <f t="shared" si="21"/>
        <v>g112,5</v>
      </c>
      <c r="X716" s="1" t="s">
        <v>311</v>
      </c>
      <c r="Y716" s="2" t="str">
        <f>IF(AND(ISBLANK(X716),OR(NOT(ISBLANK(Z716)),NOT(ISBLANK(AA716)))),#N/A,
IF(ISBLANK(X716),"",
IF(AND(NOT(ISERROR(VLOOKUP(X716,MonsterTable!$A:$B,MATCH(MonsterTable!$B$1,MonsterTable!$A$1:$B$1,0),0))),OR(ISBLANK(Z716),ISBLANK(AA716))),#N/A,
IFERROR(VLOOKUP(X716,MonsterTable!$A:$B,MATCH(MonsterTable!$B$1,MonsterTable!$A$1:$B$1,0),0),
IF(OR(NOT(ISBLANK(Z716)),ISBLANK(AA716)),#N/A,
IF(X716="empty","empty",
VLOOKUP(X716,MonsterGroupTable!$A:$A,1,0)))))))</f>
        <v>g112</v>
      </c>
      <c r="AA716">
        <v>5</v>
      </c>
    </row>
    <row r="717" spans="1:27">
      <c r="A717">
        <v>10716</v>
      </c>
      <c r="B717">
        <f t="shared" si="22"/>
        <v>1.1000000000000001</v>
      </c>
      <c r="C717">
        <f t="shared" si="23"/>
        <v>1.1000000000000001</v>
      </c>
      <c r="F717">
        <v>3300</v>
      </c>
      <c r="G717">
        <v>134356</v>
      </c>
      <c r="H717">
        <v>0</v>
      </c>
      <c r="I717">
        <v>0</v>
      </c>
      <c r="J717">
        <v>0</v>
      </c>
      <c r="K717" t="s">
        <v>362</v>
      </c>
      <c r="L717" t="s">
        <v>243</v>
      </c>
      <c r="M717" t="s">
        <v>443</v>
      </c>
      <c r="N717" t="s">
        <v>444</v>
      </c>
      <c r="O717">
        <v>0</v>
      </c>
      <c r="P717">
        <v>-4.75</v>
      </c>
      <c r="Q717">
        <v>-3.5</v>
      </c>
      <c r="R717">
        <v>4.75</v>
      </c>
      <c r="S717">
        <v>3</v>
      </c>
      <c r="T717">
        <v>-13.5</v>
      </c>
      <c r="U717">
        <v>2.5499999999999998</v>
      </c>
      <c r="V717">
        <v>-6.75</v>
      </c>
      <c r="W717" t="str">
        <f t="shared" si="21"/>
        <v>g112,5</v>
      </c>
      <c r="X717" s="1" t="s">
        <v>311</v>
      </c>
      <c r="Y717" s="2" t="str">
        <f>IF(AND(ISBLANK(X717),OR(NOT(ISBLANK(Z717)),NOT(ISBLANK(AA717)))),#N/A,
IF(ISBLANK(X717),"",
IF(AND(NOT(ISERROR(VLOOKUP(X717,MonsterTable!$A:$B,MATCH(MonsterTable!$B$1,MonsterTable!$A$1:$B$1,0),0))),OR(ISBLANK(Z717),ISBLANK(AA717))),#N/A,
IFERROR(VLOOKUP(X717,MonsterTable!$A:$B,MATCH(MonsterTable!$B$1,MonsterTable!$A$1:$B$1,0),0),
IF(OR(NOT(ISBLANK(Z717)),ISBLANK(AA717)),#N/A,
IF(X717="empty","empty",
VLOOKUP(X717,MonsterGroupTable!$A:$A,1,0)))))))</f>
        <v>g112</v>
      </c>
      <c r="AA717">
        <v>5</v>
      </c>
    </row>
    <row r="718" spans="1:27">
      <c r="A718">
        <v>10717</v>
      </c>
      <c r="B718">
        <f t="shared" si="22"/>
        <v>1.1000000000000001</v>
      </c>
      <c r="C718">
        <f t="shared" si="23"/>
        <v>1.1000000000000001</v>
      </c>
      <c r="F718">
        <v>3300</v>
      </c>
      <c r="G718">
        <v>134851</v>
      </c>
      <c r="H718">
        <v>0</v>
      </c>
      <c r="I718">
        <v>0</v>
      </c>
      <c r="J718">
        <v>0</v>
      </c>
      <c r="K718" t="s">
        <v>362</v>
      </c>
      <c r="L718" t="s">
        <v>243</v>
      </c>
      <c r="M718" t="s">
        <v>443</v>
      </c>
      <c r="N718" t="s">
        <v>444</v>
      </c>
      <c r="O718">
        <v>0</v>
      </c>
      <c r="P718">
        <v>-4.75</v>
      </c>
      <c r="Q718">
        <v>-3.5</v>
      </c>
      <c r="R718">
        <v>4.75</v>
      </c>
      <c r="S718">
        <v>3</v>
      </c>
      <c r="T718">
        <v>-13.5</v>
      </c>
      <c r="U718">
        <v>2.5499999999999998</v>
      </c>
      <c r="V718">
        <v>-6.75</v>
      </c>
      <c r="W718" t="str">
        <f t="shared" si="21"/>
        <v>g112,5</v>
      </c>
      <c r="X718" s="1" t="s">
        <v>311</v>
      </c>
      <c r="Y718" s="2" t="str">
        <f>IF(AND(ISBLANK(X718),OR(NOT(ISBLANK(Z718)),NOT(ISBLANK(AA718)))),#N/A,
IF(ISBLANK(X718),"",
IF(AND(NOT(ISERROR(VLOOKUP(X718,MonsterTable!$A:$B,MATCH(MonsterTable!$B$1,MonsterTable!$A$1:$B$1,0),0))),OR(ISBLANK(Z718),ISBLANK(AA718))),#N/A,
IFERROR(VLOOKUP(X718,MonsterTable!$A:$B,MATCH(MonsterTable!$B$1,MonsterTable!$A$1:$B$1,0),0),
IF(OR(NOT(ISBLANK(Z718)),ISBLANK(AA718)),#N/A,
IF(X718="empty","empty",
VLOOKUP(X718,MonsterGroupTable!$A:$A,1,0)))))))</f>
        <v>g112</v>
      </c>
      <c r="AA718">
        <v>5</v>
      </c>
    </row>
    <row r="719" spans="1:27">
      <c r="A719">
        <v>10718</v>
      </c>
      <c r="B719">
        <f t="shared" si="22"/>
        <v>1.1000000000000001</v>
      </c>
      <c r="C719">
        <f t="shared" si="23"/>
        <v>1.1000000000000001</v>
      </c>
      <c r="F719">
        <v>3300</v>
      </c>
      <c r="G719">
        <v>135346</v>
      </c>
      <c r="H719">
        <v>0</v>
      </c>
      <c r="I719">
        <v>0</v>
      </c>
      <c r="J719">
        <v>0</v>
      </c>
      <c r="K719" t="s">
        <v>362</v>
      </c>
      <c r="L719" t="s">
        <v>243</v>
      </c>
      <c r="M719" t="s">
        <v>443</v>
      </c>
      <c r="N719" t="s">
        <v>444</v>
      </c>
      <c r="O719">
        <v>0</v>
      </c>
      <c r="P719">
        <v>-4.75</v>
      </c>
      <c r="Q719">
        <v>-3.5</v>
      </c>
      <c r="R719">
        <v>4.75</v>
      </c>
      <c r="S719">
        <v>3</v>
      </c>
      <c r="T719">
        <v>-13.5</v>
      </c>
      <c r="U719">
        <v>2.5499999999999998</v>
      </c>
      <c r="V719">
        <v>-6.75</v>
      </c>
      <c r="W719" t="str">
        <f t="shared" si="21"/>
        <v>g112,5</v>
      </c>
      <c r="X719" s="1" t="s">
        <v>311</v>
      </c>
      <c r="Y719" s="2" t="str">
        <f>IF(AND(ISBLANK(X719),OR(NOT(ISBLANK(Z719)),NOT(ISBLANK(AA719)))),#N/A,
IF(ISBLANK(X719),"",
IF(AND(NOT(ISERROR(VLOOKUP(X719,MonsterTable!$A:$B,MATCH(MonsterTable!$B$1,MonsterTable!$A$1:$B$1,0),0))),OR(ISBLANK(Z719),ISBLANK(AA719))),#N/A,
IFERROR(VLOOKUP(X719,MonsterTable!$A:$B,MATCH(MonsterTable!$B$1,MonsterTable!$A$1:$B$1,0),0),
IF(OR(NOT(ISBLANK(Z719)),ISBLANK(AA719)),#N/A,
IF(X719="empty","empty",
VLOOKUP(X719,MonsterGroupTable!$A:$A,1,0)))))))</f>
        <v>g112</v>
      </c>
      <c r="AA719">
        <v>5</v>
      </c>
    </row>
    <row r="720" spans="1:27">
      <c r="A720">
        <v>10719</v>
      </c>
      <c r="B720">
        <f t="shared" si="22"/>
        <v>1.1000000000000001</v>
      </c>
      <c r="C720">
        <f t="shared" si="23"/>
        <v>1.1000000000000001</v>
      </c>
      <c r="F720">
        <v>3300</v>
      </c>
      <c r="G720">
        <v>135841</v>
      </c>
      <c r="H720">
        <v>0</v>
      </c>
      <c r="I720">
        <v>0</v>
      </c>
      <c r="J720">
        <v>0</v>
      </c>
      <c r="K720" t="s">
        <v>362</v>
      </c>
      <c r="L720" t="s">
        <v>243</v>
      </c>
      <c r="M720" t="s">
        <v>443</v>
      </c>
      <c r="N720" t="s">
        <v>444</v>
      </c>
      <c r="O720">
        <v>0</v>
      </c>
      <c r="P720">
        <v>-4.75</v>
      </c>
      <c r="Q720">
        <v>-3.5</v>
      </c>
      <c r="R720">
        <v>4.75</v>
      </c>
      <c r="S720">
        <v>3</v>
      </c>
      <c r="T720">
        <v>-13.5</v>
      </c>
      <c r="U720">
        <v>2.5499999999999998</v>
      </c>
      <c r="V720">
        <v>-6.75</v>
      </c>
      <c r="W720" t="str">
        <f t="shared" si="21"/>
        <v>g112,5</v>
      </c>
      <c r="X720" s="1" t="s">
        <v>311</v>
      </c>
      <c r="Y720" s="2" t="str">
        <f>IF(AND(ISBLANK(X720),OR(NOT(ISBLANK(Z720)),NOT(ISBLANK(AA720)))),#N/A,
IF(ISBLANK(X720),"",
IF(AND(NOT(ISERROR(VLOOKUP(X720,MonsterTable!$A:$B,MATCH(MonsterTable!$B$1,MonsterTable!$A$1:$B$1,0),0))),OR(ISBLANK(Z720),ISBLANK(AA720))),#N/A,
IFERROR(VLOOKUP(X720,MonsterTable!$A:$B,MATCH(MonsterTable!$B$1,MonsterTable!$A$1:$B$1,0),0),
IF(OR(NOT(ISBLANK(Z720)),ISBLANK(AA720)),#N/A,
IF(X720="empty","empty",
VLOOKUP(X720,MonsterGroupTable!$A:$A,1,0)))))))</f>
        <v>g112</v>
      </c>
      <c r="AA720">
        <v>5</v>
      </c>
    </row>
    <row r="721" spans="1:27">
      <c r="A721">
        <v>10720</v>
      </c>
      <c r="B721">
        <f t="shared" si="22"/>
        <v>1.2</v>
      </c>
      <c r="C721">
        <f t="shared" si="23"/>
        <v>1.1000000000000001</v>
      </c>
      <c r="F721">
        <v>3300</v>
      </c>
      <c r="G721">
        <v>136336</v>
      </c>
      <c r="H721">
        <v>0</v>
      </c>
      <c r="I721">
        <v>0</v>
      </c>
      <c r="J721">
        <v>0</v>
      </c>
      <c r="K721" t="s">
        <v>362</v>
      </c>
      <c r="L721" t="s">
        <v>243</v>
      </c>
      <c r="M721" t="s">
        <v>443</v>
      </c>
      <c r="N721" t="s">
        <v>444</v>
      </c>
      <c r="O721">
        <v>0</v>
      </c>
      <c r="P721">
        <v>-4.75</v>
      </c>
      <c r="Q721">
        <v>-3.5</v>
      </c>
      <c r="R721">
        <v>4.75</v>
      </c>
      <c r="S721">
        <v>3</v>
      </c>
      <c r="T721">
        <v>-13.5</v>
      </c>
      <c r="U721">
        <v>2.5499999999999998</v>
      </c>
      <c r="V721">
        <v>-6.75</v>
      </c>
      <c r="W721" t="str">
        <f t="shared" si="21"/>
        <v>g112,5</v>
      </c>
      <c r="X721" s="1" t="s">
        <v>311</v>
      </c>
      <c r="Y721" s="2" t="str">
        <f>IF(AND(ISBLANK(X721),OR(NOT(ISBLANK(Z721)),NOT(ISBLANK(AA721)))),#N/A,
IF(ISBLANK(X721),"",
IF(AND(NOT(ISERROR(VLOOKUP(X721,MonsterTable!$A:$B,MATCH(MonsterTable!$B$1,MonsterTable!$A$1:$B$1,0),0))),OR(ISBLANK(Z721),ISBLANK(AA721))),#N/A,
IFERROR(VLOOKUP(X721,MonsterTable!$A:$B,MATCH(MonsterTable!$B$1,MonsterTable!$A$1:$B$1,0),0),
IF(OR(NOT(ISBLANK(Z721)),ISBLANK(AA721)),#N/A,
IF(X721="empty","empty",
VLOOKUP(X721,MonsterGroupTable!$A:$A,1,0)))))))</f>
        <v>g112</v>
      </c>
      <c r="AA721">
        <v>5</v>
      </c>
    </row>
    <row r="722" spans="1:27">
      <c r="A722">
        <v>10721</v>
      </c>
      <c r="B722">
        <f t="shared" si="22"/>
        <v>1.1000000000000001</v>
      </c>
      <c r="C722">
        <f t="shared" si="23"/>
        <v>1.1000000000000001</v>
      </c>
      <c r="F722">
        <v>3300</v>
      </c>
      <c r="G722">
        <v>136831</v>
      </c>
      <c r="H722">
        <v>0</v>
      </c>
      <c r="I722">
        <v>0</v>
      </c>
      <c r="J722">
        <v>0</v>
      </c>
      <c r="K722" t="s">
        <v>362</v>
      </c>
      <c r="L722" t="s">
        <v>245</v>
      </c>
      <c r="M722" t="s">
        <v>443</v>
      </c>
      <c r="N722" t="s">
        <v>444</v>
      </c>
      <c r="O722">
        <v>0</v>
      </c>
      <c r="P722">
        <v>-4.75</v>
      </c>
      <c r="Q722">
        <v>-3.5</v>
      </c>
      <c r="R722">
        <v>4.75</v>
      </c>
      <c r="S722">
        <v>3</v>
      </c>
      <c r="T722">
        <v>-13.5</v>
      </c>
      <c r="U722">
        <v>2.5499999999999998</v>
      </c>
      <c r="V722">
        <v>-6.75</v>
      </c>
      <c r="W722" t="str">
        <f t="shared" si="21"/>
        <v>g113,5</v>
      </c>
      <c r="X722" s="1" t="s">
        <v>312</v>
      </c>
      <c r="Y722" s="2" t="str">
        <f>IF(AND(ISBLANK(X722),OR(NOT(ISBLANK(Z722)),NOT(ISBLANK(AA722)))),#N/A,
IF(ISBLANK(X722),"",
IF(AND(NOT(ISERROR(VLOOKUP(X722,MonsterTable!$A:$B,MATCH(MonsterTable!$B$1,MonsterTable!$A$1:$B$1,0),0))),OR(ISBLANK(Z722),ISBLANK(AA722))),#N/A,
IFERROR(VLOOKUP(X722,MonsterTable!$A:$B,MATCH(MonsterTable!$B$1,MonsterTable!$A$1:$B$1,0),0),
IF(OR(NOT(ISBLANK(Z722)),ISBLANK(AA722)),#N/A,
IF(X722="empty","empty",
VLOOKUP(X722,MonsterGroupTable!$A:$A,1,0)))))))</f>
        <v>g113</v>
      </c>
      <c r="AA722">
        <v>5</v>
      </c>
    </row>
    <row r="723" spans="1:27">
      <c r="A723">
        <v>10722</v>
      </c>
      <c r="B723">
        <f t="shared" si="22"/>
        <v>1.1000000000000001</v>
      </c>
      <c r="C723">
        <f t="shared" si="23"/>
        <v>1.1000000000000001</v>
      </c>
      <c r="F723">
        <v>3300</v>
      </c>
      <c r="G723">
        <v>137326</v>
      </c>
      <c r="H723">
        <v>0</v>
      </c>
      <c r="I723">
        <v>0</v>
      </c>
      <c r="J723">
        <v>0</v>
      </c>
      <c r="K723" t="s">
        <v>362</v>
      </c>
      <c r="L723" t="s">
        <v>245</v>
      </c>
      <c r="M723" t="s">
        <v>443</v>
      </c>
      <c r="N723" t="s">
        <v>444</v>
      </c>
      <c r="O723">
        <v>0</v>
      </c>
      <c r="P723">
        <v>-4.75</v>
      </c>
      <c r="Q723">
        <v>-3.5</v>
      </c>
      <c r="R723">
        <v>4.75</v>
      </c>
      <c r="S723">
        <v>3</v>
      </c>
      <c r="T723">
        <v>-13.5</v>
      </c>
      <c r="U723">
        <v>2.5499999999999998</v>
      </c>
      <c r="V723">
        <v>-6.75</v>
      </c>
      <c r="W723" t="str">
        <f t="shared" si="21"/>
        <v>g113,5</v>
      </c>
      <c r="X723" s="1" t="s">
        <v>312</v>
      </c>
      <c r="Y723" s="2" t="str">
        <f>IF(AND(ISBLANK(X723),OR(NOT(ISBLANK(Z723)),NOT(ISBLANK(AA723)))),#N/A,
IF(ISBLANK(X723),"",
IF(AND(NOT(ISERROR(VLOOKUP(X723,MonsterTable!$A:$B,MATCH(MonsterTable!$B$1,MonsterTable!$A$1:$B$1,0),0))),OR(ISBLANK(Z723),ISBLANK(AA723))),#N/A,
IFERROR(VLOOKUP(X723,MonsterTable!$A:$B,MATCH(MonsterTable!$B$1,MonsterTable!$A$1:$B$1,0),0),
IF(OR(NOT(ISBLANK(Z723)),ISBLANK(AA723)),#N/A,
IF(X723="empty","empty",
VLOOKUP(X723,MonsterGroupTable!$A:$A,1,0)))))))</f>
        <v>g113</v>
      </c>
      <c r="AA723">
        <v>5</v>
      </c>
    </row>
    <row r="724" spans="1:27">
      <c r="A724">
        <v>10723</v>
      </c>
      <c r="B724">
        <f t="shared" si="22"/>
        <v>1.1000000000000001</v>
      </c>
      <c r="C724">
        <f t="shared" si="23"/>
        <v>1.1000000000000001</v>
      </c>
      <c r="F724">
        <v>3300</v>
      </c>
      <c r="G724">
        <v>137821</v>
      </c>
      <c r="H724">
        <v>0</v>
      </c>
      <c r="I724">
        <v>0</v>
      </c>
      <c r="J724">
        <v>0</v>
      </c>
      <c r="K724" t="s">
        <v>362</v>
      </c>
      <c r="L724" t="s">
        <v>245</v>
      </c>
      <c r="M724" t="s">
        <v>443</v>
      </c>
      <c r="N724" t="s">
        <v>444</v>
      </c>
      <c r="O724">
        <v>0</v>
      </c>
      <c r="P724">
        <v>-4.75</v>
      </c>
      <c r="Q724">
        <v>-3.5</v>
      </c>
      <c r="R724">
        <v>4.75</v>
      </c>
      <c r="S724">
        <v>3</v>
      </c>
      <c r="T724">
        <v>-13.5</v>
      </c>
      <c r="U724">
        <v>2.5499999999999998</v>
      </c>
      <c r="V724">
        <v>-6.75</v>
      </c>
      <c r="W724" t="str">
        <f t="shared" si="21"/>
        <v>g113,5</v>
      </c>
      <c r="X724" s="1" t="s">
        <v>312</v>
      </c>
      <c r="Y724" s="2" t="str">
        <f>IF(AND(ISBLANK(X724),OR(NOT(ISBLANK(Z724)),NOT(ISBLANK(AA724)))),#N/A,
IF(ISBLANK(X724),"",
IF(AND(NOT(ISERROR(VLOOKUP(X724,MonsterTable!$A:$B,MATCH(MonsterTable!$B$1,MonsterTable!$A$1:$B$1,0),0))),OR(ISBLANK(Z724),ISBLANK(AA724))),#N/A,
IFERROR(VLOOKUP(X724,MonsterTable!$A:$B,MATCH(MonsterTable!$B$1,MonsterTable!$A$1:$B$1,0),0),
IF(OR(NOT(ISBLANK(Z724)),ISBLANK(AA724)),#N/A,
IF(X724="empty","empty",
VLOOKUP(X724,MonsterGroupTable!$A:$A,1,0)))))))</f>
        <v>g113</v>
      </c>
      <c r="AA724">
        <v>5</v>
      </c>
    </row>
    <row r="725" spans="1:27">
      <c r="A725">
        <v>10724</v>
      </c>
      <c r="B725">
        <f t="shared" si="22"/>
        <v>1.1000000000000001</v>
      </c>
      <c r="C725">
        <f t="shared" si="23"/>
        <v>1.1000000000000001</v>
      </c>
      <c r="F725">
        <v>3300</v>
      </c>
      <c r="G725">
        <v>138316</v>
      </c>
      <c r="H725">
        <v>0</v>
      </c>
      <c r="I725">
        <v>0</v>
      </c>
      <c r="J725">
        <v>0</v>
      </c>
      <c r="K725" t="s">
        <v>362</v>
      </c>
      <c r="L725" t="s">
        <v>245</v>
      </c>
      <c r="M725" t="s">
        <v>443</v>
      </c>
      <c r="N725" t="s">
        <v>444</v>
      </c>
      <c r="O725">
        <v>0</v>
      </c>
      <c r="P725">
        <v>-4.75</v>
      </c>
      <c r="Q725">
        <v>-3.5</v>
      </c>
      <c r="R725">
        <v>4.75</v>
      </c>
      <c r="S725">
        <v>3</v>
      </c>
      <c r="T725">
        <v>-13.5</v>
      </c>
      <c r="U725">
        <v>2.5499999999999998</v>
      </c>
      <c r="V725">
        <v>-6.75</v>
      </c>
      <c r="W725" t="str">
        <f t="shared" si="21"/>
        <v>g113,5</v>
      </c>
      <c r="X725" s="1" t="s">
        <v>312</v>
      </c>
      <c r="Y725" s="2" t="str">
        <f>IF(AND(ISBLANK(X725),OR(NOT(ISBLANK(Z725)),NOT(ISBLANK(AA725)))),#N/A,
IF(ISBLANK(X725),"",
IF(AND(NOT(ISERROR(VLOOKUP(X725,MonsterTable!$A:$B,MATCH(MonsterTable!$B$1,MonsterTable!$A$1:$B$1,0),0))),OR(ISBLANK(Z725),ISBLANK(AA725))),#N/A,
IFERROR(VLOOKUP(X725,MonsterTable!$A:$B,MATCH(MonsterTable!$B$1,MonsterTable!$A$1:$B$1,0),0),
IF(OR(NOT(ISBLANK(Z725)),ISBLANK(AA725)),#N/A,
IF(X725="empty","empty",
VLOOKUP(X725,MonsterGroupTable!$A:$A,1,0)))))))</f>
        <v>g113</v>
      </c>
      <c r="AA725">
        <v>5</v>
      </c>
    </row>
    <row r="726" spans="1:27">
      <c r="A726">
        <v>10725</v>
      </c>
      <c r="B726">
        <f t="shared" si="22"/>
        <v>1.1000000000000001</v>
      </c>
      <c r="C726">
        <f t="shared" si="23"/>
        <v>1.1000000000000001</v>
      </c>
      <c r="F726">
        <v>3300</v>
      </c>
      <c r="G726">
        <v>138811</v>
      </c>
      <c r="H726">
        <v>0</v>
      </c>
      <c r="I726">
        <v>0</v>
      </c>
      <c r="J726">
        <v>0</v>
      </c>
      <c r="K726" t="s">
        <v>362</v>
      </c>
      <c r="L726" t="s">
        <v>245</v>
      </c>
      <c r="M726" t="s">
        <v>443</v>
      </c>
      <c r="N726" t="s">
        <v>444</v>
      </c>
      <c r="O726">
        <v>0</v>
      </c>
      <c r="P726">
        <v>-4.75</v>
      </c>
      <c r="Q726">
        <v>-3.5</v>
      </c>
      <c r="R726">
        <v>4.75</v>
      </c>
      <c r="S726">
        <v>3</v>
      </c>
      <c r="T726">
        <v>-13.5</v>
      </c>
      <c r="U726">
        <v>2.5499999999999998</v>
      </c>
      <c r="V726">
        <v>-6.75</v>
      </c>
      <c r="W726" t="str">
        <f t="shared" si="21"/>
        <v>g113,5</v>
      </c>
      <c r="X726" s="1" t="s">
        <v>312</v>
      </c>
      <c r="Y726" s="2" t="str">
        <f>IF(AND(ISBLANK(X726),OR(NOT(ISBLANK(Z726)),NOT(ISBLANK(AA726)))),#N/A,
IF(ISBLANK(X726),"",
IF(AND(NOT(ISERROR(VLOOKUP(X726,MonsterTable!$A:$B,MATCH(MonsterTable!$B$1,MonsterTable!$A$1:$B$1,0),0))),OR(ISBLANK(Z726),ISBLANK(AA726))),#N/A,
IFERROR(VLOOKUP(X726,MonsterTable!$A:$B,MATCH(MonsterTable!$B$1,MonsterTable!$A$1:$B$1,0),0),
IF(OR(NOT(ISBLANK(Z726)),ISBLANK(AA726)),#N/A,
IF(X726="empty","empty",
VLOOKUP(X726,MonsterGroupTable!$A:$A,1,0)))))))</f>
        <v>g113</v>
      </c>
      <c r="AA726">
        <v>5</v>
      </c>
    </row>
    <row r="727" spans="1:27">
      <c r="A727">
        <v>10726</v>
      </c>
      <c r="B727">
        <f t="shared" si="22"/>
        <v>1.1000000000000001</v>
      </c>
      <c r="C727">
        <f t="shared" si="23"/>
        <v>1.1000000000000001</v>
      </c>
      <c r="F727">
        <v>3300</v>
      </c>
      <c r="G727">
        <v>139306</v>
      </c>
      <c r="H727">
        <v>0</v>
      </c>
      <c r="I727">
        <v>0</v>
      </c>
      <c r="J727">
        <v>0</v>
      </c>
      <c r="K727" t="s">
        <v>362</v>
      </c>
      <c r="L727" t="s">
        <v>245</v>
      </c>
      <c r="M727" t="s">
        <v>443</v>
      </c>
      <c r="N727" t="s">
        <v>444</v>
      </c>
      <c r="O727">
        <v>0</v>
      </c>
      <c r="P727">
        <v>-4.75</v>
      </c>
      <c r="Q727">
        <v>-3.5</v>
      </c>
      <c r="R727">
        <v>4.75</v>
      </c>
      <c r="S727">
        <v>3</v>
      </c>
      <c r="T727">
        <v>-13.5</v>
      </c>
      <c r="U727">
        <v>2.5499999999999998</v>
      </c>
      <c r="V727">
        <v>-6.75</v>
      </c>
      <c r="W727" t="str">
        <f t="shared" si="21"/>
        <v>g113,5</v>
      </c>
      <c r="X727" s="1" t="s">
        <v>312</v>
      </c>
      <c r="Y727" s="2" t="str">
        <f>IF(AND(ISBLANK(X727),OR(NOT(ISBLANK(Z727)),NOT(ISBLANK(AA727)))),#N/A,
IF(ISBLANK(X727),"",
IF(AND(NOT(ISERROR(VLOOKUP(X727,MonsterTable!$A:$B,MATCH(MonsterTable!$B$1,MonsterTable!$A$1:$B$1,0),0))),OR(ISBLANK(Z727),ISBLANK(AA727))),#N/A,
IFERROR(VLOOKUP(X727,MonsterTable!$A:$B,MATCH(MonsterTable!$B$1,MonsterTable!$A$1:$B$1,0),0),
IF(OR(NOT(ISBLANK(Z727)),ISBLANK(AA727)),#N/A,
IF(X727="empty","empty",
VLOOKUP(X727,MonsterGroupTable!$A:$A,1,0)))))))</f>
        <v>g113</v>
      </c>
      <c r="AA727">
        <v>5</v>
      </c>
    </row>
    <row r="728" spans="1:27">
      <c r="A728">
        <v>10727</v>
      </c>
      <c r="B728">
        <f t="shared" si="22"/>
        <v>1.1000000000000001</v>
      </c>
      <c r="C728">
        <f t="shared" si="23"/>
        <v>1.1000000000000001</v>
      </c>
      <c r="F728">
        <v>3300</v>
      </c>
      <c r="G728">
        <v>139801</v>
      </c>
      <c r="H728">
        <v>0</v>
      </c>
      <c r="I728">
        <v>0</v>
      </c>
      <c r="J728">
        <v>0</v>
      </c>
      <c r="K728" t="s">
        <v>362</v>
      </c>
      <c r="L728" t="s">
        <v>245</v>
      </c>
      <c r="M728" t="s">
        <v>443</v>
      </c>
      <c r="N728" t="s">
        <v>444</v>
      </c>
      <c r="O728">
        <v>0</v>
      </c>
      <c r="P728">
        <v>-4.75</v>
      </c>
      <c r="Q728">
        <v>-3.5</v>
      </c>
      <c r="R728">
        <v>4.75</v>
      </c>
      <c r="S728">
        <v>3</v>
      </c>
      <c r="T728">
        <v>-13.5</v>
      </c>
      <c r="U728">
        <v>2.5499999999999998</v>
      </c>
      <c r="V728">
        <v>-6.75</v>
      </c>
      <c r="W728" t="str">
        <f t="shared" si="21"/>
        <v>g113,5</v>
      </c>
      <c r="X728" s="1" t="s">
        <v>312</v>
      </c>
      <c r="Y728" s="2" t="str">
        <f>IF(AND(ISBLANK(X728),OR(NOT(ISBLANK(Z728)),NOT(ISBLANK(AA728)))),#N/A,
IF(ISBLANK(X728),"",
IF(AND(NOT(ISERROR(VLOOKUP(X728,MonsterTable!$A:$B,MATCH(MonsterTable!$B$1,MonsterTable!$A$1:$B$1,0),0))),OR(ISBLANK(Z728),ISBLANK(AA728))),#N/A,
IFERROR(VLOOKUP(X728,MonsterTable!$A:$B,MATCH(MonsterTable!$B$1,MonsterTable!$A$1:$B$1,0),0),
IF(OR(NOT(ISBLANK(Z728)),ISBLANK(AA728)),#N/A,
IF(X728="empty","empty",
VLOOKUP(X728,MonsterGroupTable!$A:$A,1,0)))))))</f>
        <v>g113</v>
      </c>
      <c r="AA728">
        <v>5</v>
      </c>
    </row>
    <row r="729" spans="1:27">
      <c r="A729">
        <v>10728</v>
      </c>
      <c r="B729">
        <f t="shared" si="22"/>
        <v>1.1000000000000001</v>
      </c>
      <c r="C729">
        <f t="shared" si="23"/>
        <v>1.1000000000000001</v>
      </c>
      <c r="F729">
        <v>3300</v>
      </c>
      <c r="G729">
        <v>140296</v>
      </c>
      <c r="H729">
        <v>0</v>
      </c>
      <c r="I729">
        <v>0</v>
      </c>
      <c r="J729">
        <v>0</v>
      </c>
      <c r="K729" t="s">
        <v>362</v>
      </c>
      <c r="L729" t="s">
        <v>245</v>
      </c>
      <c r="M729" t="s">
        <v>443</v>
      </c>
      <c r="N729" t="s">
        <v>444</v>
      </c>
      <c r="O729">
        <v>0</v>
      </c>
      <c r="P729">
        <v>-4.75</v>
      </c>
      <c r="Q729">
        <v>-3.5</v>
      </c>
      <c r="R729">
        <v>4.75</v>
      </c>
      <c r="S729">
        <v>3</v>
      </c>
      <c r="T729">
        <v>-13.5</v>
      </c>
      <c r="U729">
        <v>2.5499999999999998</v>
      </c>
      <c r="V729">
        <v>-6.75</v>
      </c>
      <c r="W729" t="str">
        <f t="shared" si="21"/>
        <v>g113,5</v>
      </c>
      <c r="X729" s="1" t="s">
        <v>312</v>
      </c>
      <c r="Y729" s="2" t="str">
        <f>IF(AND(ISBLANK(X729),OR(NOT(ISBLANK(Z729)),NOT(ISBLANK(AA729)))),#N/A,
IF(ISBLANK(X729),"",
IF(AND(NOT(ISERROR(VLOOKUP(X729,MonsterTable!$A:$B,MATCH(MonsterTable!$B$1,MonsterTable!$A$1:$B$1,0),0))),OR(ISBLANK(Z729),ISBLANK(AA729))),#N/A,
IFERROR(VLOOKUP(X729,MonsterTable!$A:$B,MATCH(MonsterTable!$B$1,MonsterTable!$A$1:$B$1,0),0),
IF(OR(NOT(ISBLANK(Z729)),ISBLANK(AA729)),#N/A,
IF(X729="empty","empty",
VLOOKUP(X729,MonsterGroupTable!$A:$A,1,0)))))))</f>
        <v>g113</v>
      </c>
      <c r="AA729">
        <v>5</v>
      </c>
    </row>
    <row r="730" spans="1:27">
      <c r="A730">
        <v>10729</v>
      </c>
      <c r="B730">
        <f t="shared" si="22"/>
        <v>1.1000000000000001</v>
      </c>
      <c r="C730">
        <f t="shared" si="23"/>
        <v>1.1000000000000001</v>
      </c>
      <c r="F730">
        <v>3300</v>
      </c>
      <c r="G730">
        <v>140791</v>
      </c>
      <c r="H730">
        <v>0</v>
      </c>
      <c r="I730">
        <v>0</v>
      </c>
      <c r="J730">
        <v>0</v>
      </c>
      <c r="K730" t="s">
        <v>362</v>
      </c>
      <c r="L730" t="s">
        <v>245</v>
      </c>
      <c r="M730" t="s">
        <v>443</v>
      </c>
      <c r="N730" t="s">
        <v>444</v>
      </c>
      <c r="O730">
        <v>0</v>
      </c>
      <c r="P730">
        <v>-4.75</v>
      </c>
      <c r="Q730">
        <v>-3.5</v>
      </c>
      <c r="R730">
        <v>4.75</v>
      </c>
      <c r="S730">
        <v>3</v>
      </c>
      <c r="T730">
        <v>-13.5</v>
      </c>
      <c r="U730">
        <v>2.5499999999999998</v>
      </c>
      <c r="V730">
        <v>-6.75</v>
      </c>
      <c r="W730" t="str">
        <f t="shared" si="21"/>
        <v>g113,5</v>
      </c>
      <c r="X730" s="1" t="s">
        <v>312</v>
      </c>
      <c r="Y730" s="2" t="str">
        <f>IF(AND(ISBLANK(X730),OR(NOT(ISBLANK(Z730)),NOT(ISBLANK(AA730)))),#N/A,
IF(ISBLANK(X730),"",
IF(AND(NOT(ISERROR(VLOOKUP(X730,MonsterTable!$A:$B,MATCH(MonsterTable!$B$1,MonsterTable!$A$1:$B$1,0),0))),OR(ISBLANK(Z730),ISBLANK(AA730))),#N/A,
IFERROR(VLOOKUP(X730,MonsterTable!$A:$B,MATCH(MonsterTable!$B$1,MonsterTable!$A$1:$B$1,0),0),
IF(OR(NOT(ISBLANK(Z730)),ISBLANK(AA730)),#N/A,
IF(X730="empty","empty",
VLOOKUP(X730,MonsterGroupTable!$A:$A,1,0)))))))</f>
        <v>g113</v>
      </c>
      <c r="AA730">
        <v>5</v>
      </c>
    </row>
    <row r="731" spans="1:27">
      <c r="A731">
        <v>10730</v>
      </c>
      <c r="B731">
        <f t="shared" si="22"/>
        <v>1.2</v>
      </c>
      <c r="C731">
        <f t="shared" si="23"/>
        <v>1.1000000000000001</v>
      </c>
      <c r="F731">
        <v>3300</v>
      </c>
      <c r="G731">
        <v>141286</v>
      </c>
      <c r="H731">
        <v>0</v>
      </c>
      <c r="I731">
        <v>0</v>
      </c>
      <c r="J731">
        <v>0</v>
      </c>
      <c r="K731" t="s">
        <v>362</v>
      </c>
      <c r="L731" t="s">
        <v>245</v>
      </c>
      <c r="M731" t="s">
        <v>443</v>
      </c>
      <c r="N731" t="s">
        <v>444</v>
      </c>
      <c r="O731">
        <v>0</v>
      </c>
      <c r="P731">
        <v>-4.75</v>
      </c>
      <c r="Q731">
        <v>-3.5</v>
      </c>
      <c r="R731">
        <v>4.75</v>
      </c>
      <c r="S731">
        <v>3</v>
      </c>
      <c r="T731">
        <v>-13.5</v>
      </c>
      <c r="U731">
        <v>2.5499999999999998</v>
      </c>
      <c r="V731">
        <v>-6.75</v>
      </c>
      <c r="W731" t="str">
        <f t="shared" si="21"/>
        <v>g113,5</v>
      </c>
      <c r="X731" s="1" t="s">
        <v>312</v>
      </c>
      <c r="Y731" s="2" t="str">
        <f>IF(AND(ISBLANK(X731),OR(NOT(ISBLANK(Z731)),NOT(ISBLANK(AA731)))),#N/A,
IF(ISBLANK(X731),"",
IF(AND(NOT(ISERROR(VLOOKUP(X731,MonsterTable!$A:$B,MATCH(MonsterTable!$B$1,MonsterTable!$A$1:$B$1,0),0))),OR(ISBLANK(Z731),ISBLANK(AA731))),#N/A,
IFERROR(VLOOKUP(X731,MonsterTable!$A:$B,MATCH(MonsterTable!$B$1,MonsterTable!$A$1:$B$1,0),0),
IF(OR(NOT(ISBLANK(Z731)),ISBLANK(AA731)),#N/A,
IF(X731="empty","empty",
VLOOKUP(X731,MonsterGroupTable!$A:$A,1,0)))))))</f>
        <v>g113</v>
      </c>
      <c r="AA731">
        <v>5</v>
      </c>
    </row>
    <row r="732" spans="1:27">
      <c r="A732">
        <v>10731</v>
      </c>
      <c r="B732">
        <f t="shared" si="22"/>
        <v>1.1000000000000001</v>
      </c>
      <c r="C732">
        <f t="shared" si="23"/>
        <v>1.1000000000000001</v>
      </c>
      <c r="F732">
        <v>3300</v>
      </c>
      <c r="G732">
        <v>141781</v>
      </c>
      <c r="H732">
        <v>0</v>
      </c>
      <c r="I732">
        <v>0</v>
      </c>
      <c r="J732">
        <v>0</v>
      </c>
      <c r="K732" t="s">
        <v>362</v>
      </c>
      <c r="L732" t="s">
        <v>247</v>
      </c>
      <c r="M732" t="s">
        <v>443</v>
      </c>
      <c r="N732" t="s">
        <v>444</v>
      </c>
      <c r="O732">
        <v>0</v>
      </c>
      <c r="P732">
        <v>-4.75</v>
      </c>
      <c r="Q732">
        <v>-3.5</v>
      </c>
      <c r="R732">
        <v>4.75</v>
      </c>
      <c r="S732">
        <v>3</v>
      </c>
      <c r="T732">
        <v>-13.5</v>
      </c>
      <c r="U732">
        <v>2.5499999999999998</v>
      </c>
      <c r="V732">
        <v>-6.75</v>
      </c>
      <c r="W732" t="str">
        <f t="shared" si="21"/>
        <v>g114,5</v>
      </c>
      <c r="X732" s="1" t="s">
        <v>313</v>
      </c>
      <c r="Y732" s="2" t="str">
        <f>IF(AND(ISBLANK(X732),OR(NOT(ISBLANK(Z732)),NOT(ISBLANK(AA732)))),#N/A,
IF(ISBLANK(X732),"",
IF(AND(NOT(ISERROR(VLOOKUP(X732,MonsterTable!$A:$B,MATCH(MonsterTable!$B$1,MonsterTable!$A$1:$B$1,0),0))),OR(ISBLANK(Z732),ISBLANK(AA732))),#N/A,
IFERROR(VLOOKUP(X732,MonsterTable!$A:$B,MATCH(MonsterTable!$B$1,MonsterTable!$A$1:$B$1,0),0),
IF(OR(NOT(ISBLANK(Z732)),ISBLANK(AA732)),#N/A,
IF(X732="empty","empty",
VLOOKUP(X732,MonsterGroupTable!$A:$A,1,0)))))))</f>
        <v>g114</v>
      </c>
      <c r="AA732">
        <v>5</v>
      </c>
    </row>
    <row r="733" spans="1:27">
      <c r="A733">
        <v>10732</v>
      </c>
      <c r="B733">
        <f t="shared" si="22"/>
        <v>1.1000000000000001</v>
      </c>
      <c r="C733">
        <f t="shared" si="23"/>
        <v>1.1000000000000001</v>
      </c>
      <c r="F733">
        <v>3300</v>
      </c>
      <c r="G733">
        <v>142276</v>
      </c>
      <c r="H733">
        <v>0</v>
      </c>
      <c r="I733">
        <v>0</v>
      </c>
      <c r="J733">
        <v>0</v>
      </c>
      <c r="K733" t="s">
        <v>362</v>
      </c>
      <c r="L733" t="s">
        <v>247</v>
      </c>
      <c r="M733" t="s">
        <v>443</v>
      </c>
      <c r="N733" t="s">
        <v>444</v>
      </c>
      <c r="O733">
        <v>0</v>
      </c>
      <c r="P733">
        <v>-4.75</v>
      </c>
      <c r="Q733">
        <v>-3.5</v>
      </c>
      <c r="R733">
        <v>4.75</v>
      </c>
      <c r="S733">
        <v>3</v>
      </c>
      <c r="T733">
        <v>-13.5</v>
      </c>
      <c r="U733">
        <v>2.5499999999999998</v>
      </c>
      <c r="V733">
        <v>-6.75</v>
      </c>
      <c r="W733" t="str">
        <f t="shared" si="21"/>
        <v>g114,5</v>
      </c>
      <c r="X733" s="1" t="s">
        <v>313</v>
      </c>
      <c r="Y733" s="2" t="str">
        <f>IF(AND(ISBLANK(X733),OR(NOT(ISBLANK(Z733)),NOT(ISBLANK(AA733)))),#N/A,
IF(ISBLANK(X733),"",
IF(AND(NOT(ISERROR(VLOOKUP(X733,MonsterTable!$A:$B,MATCH(MonsterTable!$B$1,MonsterTable!$A$1:$B$1,0),0))),OR(ISBLANK(Z733),ISBLANK(AA733))),#N/A,
IFERROR(VLOOKUP(X733,MonsterTable!$A:$B,MATCH(MonsterTable!$B$1,MonsterTable!$A$1:$B$1,0),0),
IF(OR(NOT(ISBLANK(Z733)),ISBLANK(AA733)),#N/A,
IF(X733="empty","empty",
VLOOKUP(X733,MonsterGroupTable!$A:$A,1,0)))))))</f>
        <v>g114</v>
      </c>
      <c r="AA733">
        <v>5</v>
      </c>
    </row>
    <row r="734" spans="1:27">
      <c r="A734">
        <v>10733</v>
      </c>
      <c r="B734">
        <f t="shared" si="22"/>
        <v>1.1000000000000001</v>
      </c>
      <c r="C734">
        <f t="shared" si="23"/>
        <v>1.1000000000000001</v>
      </c>
      <c r="F734">
        <v>3300</v>
      </c>
      <c r="G734">
        <v>142771</v>
      </c>
      <c r="H734">
        <v>0</v>
      </c>
      <c r="I734">
        <v>0</v>
      </c>
      <c r="J734">
        <v>0</v>
      </c>
      <c r="K734" t="s">
        <v>362</v>
      </c>
      <c r="L734" t="s">
        <v>247</v>
      </c>
      <c r="M734" t="s">
        <v>443</v>
      </c>
      <c r="N734" t="s">
        <v>444</v>
      </c>
      <c r="O734">
        <v>0</v>
      </c>
      <c r="P734">
        <v>-4.75</v>
      </c>
      <c r="Q734">
        <v>-3.5</v>
      </c>
      <c r="R734">
        <v>4.75</v>
      </c>
      <c r="S734">
        <v>3</v>
      </c>
      <c r="T734">
        <v>-13.5</v>
      </c>
      <c r="U734">
        <v>2.5499999999999998</v>
      </c>
      <c r="V734">
        <v>-6.75</v>
      </c>
      <c r="W734" t="str">
        <f t="shared" si="21"/>
        <v>g114,5</v>
      </c>
      <c r="X734" s="1" t="s">
        <v>313</v>
      </c>
      <c r="Y734" s="2" t="str">
        <f>IF(AND(ISBLANK(X734),OR(NOT(ISBLANK(Z734)),NOT(ISBLANK(AA734)))),#N/A,
IF(ISBLANK(X734),"",
IF(AND(NOT(ISERROR(VLOOKUP(X734,MonsterTable!$A:$B,MATCH(MonsterTable!$B$1,MonsterTable!$A$1:$B$1,0),0))),OR(ISBLANK(Z734),ISBLANK(AA734))),#N/A,
IFERROR(VLOOKUP(X734,MonsterTable!$A:$B,MATCH(MonsterTable!$B$1,MonsterTable!$A$1:$B$1,0),0),
IF(OR(NOT(ISBLANK(Z734)),ISBLANK(AA734)),#N/A,
IF(X734="empty","empty",
VLOOKUP(X734,MonsterGroupTable!$A:$A,1,0)))))))</f>
        <v>g114</v>
      </c>
      <c r="AA734">
        <v>5</v>
      </c>
    </row>
    <row r="735" spans="1:27">
      <c r="A735">
        <v>10734</v>
      </c>
      <c r="B735">
        <f t="shared" si="22"/>
        <v>1.1000000000000001</v>
      </c>
      <c r="C735">
        <f t="shared" si="23"/>
        <v>1.1000000000000001</v>
      </c>
      <c r="F735">
        <v>3300</v>
      </c>
      <c r="G735">
        <v>143266</v>
      </c>
      <c r="H735">
        <v>0</v>
      </c>
      <c r="I735">
        <v>0</v>
      </c>
      <c r="J735">
        <v>0</v>
      </c>
      <c r="K735" t="s">
        <v>362</v>
      </c>
      <c r="L735" t="s">
        <v>247</v>
      </c>
      <c r="M735" t="s">
        <v>443</v>
      </c>
      <c r="N735" t="s">
        <v>444</v>
      </c>
      <c r="O735">
        <v>0</v>
      </c>
      <c r="P735">
        <v>-4.75</v>
      </c>
      <c r="Q735">
        <v>-3.5</v>
      </c>
      <c r="R735">
        <v>4.75</v>
      </c>
      <c r="S735">
        <v>3</v>
      </c>
      <c r="T735">
        <v>-13.5</v>
      </c>
      <c r="U735">
        <v>2.5499999999999998</v>
      </c>
      <c r="V735">
        <v>-6.75</v>
      </c>
      <c r="W735" t="str">
        <f t="shared" si="21"/>
        <v>g114,5</v>
      </c>
      <c r="X735" s="1" t="s">
        <v>313</v>
      </c>
      <c r="Y735" s="2" t="str">
        <f>IF(AND(ISBLANK(X735),OR(NOT(ISBLANK(Z735)),NOT(ISBLANK(AA735)))),#N/A,
IF(ISBLANK(X735),"",
IF(AND(NOT(ISERROR(VLOOKUP(X735,MonsterTable!$A:$B,MATCH(MonsterTable!$B$1,MonsterTable!$A$1:$B$1,0),0))),OR(ISBLANK(Z735),ISBLANK(AA735))),#N/A,
IFERROR(VLOOKUP(X735,MonsterTable!$A:$B,MATCH(MonsterTable!$B$1,MonsterTable!$A$1:$B$1,0),0),
IF(OR(NOT(ISBLANK(Z735)),ISBLANK(AA735)),#N/A,
IF(X735="empty","empty",
VLOOKUP(X735,MonsterGroupTable!$A:$A,1,0)))))))</f>
        <v>g114</v>
      </c>
      <c r="AA735">
        <v>5</v>
      </c>
    </row>
    <row r="736" spans="1:27">
      <c r="A736">
        <v>10735</v>
      </c>
      <c r="B736">
        <f t="shared" si="22"/>
        <v>1.1000000000000001</v>
      </c>
      <c r="C736">
        <f t="shared" si="23"/>
        <v>1.1000000000000001</v>
      </c>
      <c r="F736">
        <v>3300</v>
      </c>
      <c r="G736">
        <v>143761</v>
      </c>
      <c r="H736">
        <v>0</v>
      </c>
      <c r="I736">
        <v>0</v>
      </c>
      <c r="J736">
        <v>0</v>
      </c>
      <c r="K736" t="s">
        <v>362</v>
      </c>
      <c r="L736" t="s">
        <v>247</v>
      </c>
      <c r="M736" t="s">
        <v>443</v>
      </c>
      <c r="N736" t="s">
        <v>444</v>
      </c>
      <c r="O736">
        <v>0</v>
      </c>
      <c r="P736">
        <v>-4.75</v>
      </c>
      <c r="Q736">
        <v>-3.5</v>
      </c>
      <c r="R736">
        <v>4.75</v>
      </c>
      <c r="S736">
        <v>3</v>
      </c>
      <c r="T736">
        <v>-13.5</v>
      </c>
      <c r="U736">
        <v>2.5499999999999998</v>
      </c>
      <c r="V736">
        <v>-6.75</v>
      </c>
      <c r="W736" t="str">
        <f t="shared" si="21"/>
        <v>g114,5</v>
      </c>
      <c r="X736" s="1" t="s">
        <v>313</v>
      </c>
      <c r="Y736" s="2" t="str">
        <f>IF(AND(ISBLANK(X736),OR(NOT(ISBLANK(Z736)),NOT(ISBLANK(AA736)))),#N/A,
IF(ISBLANK(X736),"",
IF(AND(NOT(ISERROR(VLOOKUP(X736,MonsterTable!$A:$B,MATCH(MonsterTable!$B$1,MonsterTable!$A$1:$B$1,0),0))),OR(ISBLANK(Z736),ISBLANK(AA736))),#N/A,
IFERROR(VLOOKUP(X736,MonsterTable!$A:$B,MATCH(MonsterTable!$B$1,MonsterTable!$A$1:$B$1,0),0),
IF(OR(NOT(ISBLANK(Z736)),ISBLANK(AA736)),#N/A,
IF(X736="empty","empty",
VLOOKUP(X736,MonsterGroupTable!$A:$A,1,0)))))))</f>
        <v>g114</v>
      </c>
      <c r="AA736">
        <v>5</v>
      </c>
    </row>
    <row r="737" spans="1:27">
      <c r="A737">
        <v>10736</v>
      </c>
      <c r="B737">
        <f t="shared" si="22"/>
        <v>1.1000000000000001</v>
      </c>
      <c r="C737">
        <f t="shared" si="23"/>
        <v>1.1000000000000001</v>
      </c>
      <c r="F737">
        <v>3300</v>
      </c>
      <c r="G737">
        <v>144256</v>
      </c>
      <c r="H737">
        <v>0</v>
      </c>
      <c r="I737">
        <v>0</v>
      </c>
      <c r="J737">
        <v>0</v>
      </c>
      <c r="K737" t="s">
        <v>362</v>
      </c>
      <c r="L737" t="s">
        <v>247</v>
      </c>
      <c r="M737" t="s">
        <v>443</v>
      </c>
      <c r="N737" t="s">
        <v>444</v>
      </c>
      <c r="O737">
        <v>0</v>
      </c>
      <c r="P737">
        <v>-4.75</v>
      </c>
      <c r="Q737">
        <v>-3.5</v>
      </c>
      <c r="R737">
        <v>4.75</v>
      </c>
      <c r="S737">
        <v>3</v>
      </c>
      <c r="T737">
        <v>-13.5</v>
      </c>
      <c r="U737">
        <v>2.5499999999999998</v>
      </c>
      <c r="V737">
        <v>-6.75</v>
      </c>
      <c r="W737" t="str">
        <f t="shared" si="21"/>
        <v>g114,5</v>
      </c>
      <c r="X737" s="1" t="s">
        <v>313</v>
      </c>
      <c r="Y737" s="2" t="str">
        <f>IF(AND(ISBLANK(X737),OR(NOT(ISBLANK(Z737)),NOT(ISBLANK(AA737)))),#N/A,
IF(ISBLANK(X737),"",
IF(AND(NOT(ISERROR(VLOOKUP(X737,MonsterTable!$A:$B,MATCH(MonsterTable!$B$1,MonsterTable!$A$1:$B$1,0),0))),OR(ISBLANK(Z737),ISBLANK(AA737))),#N/A,
IFERROR(VLOOKUP(X737,MonsterTable!$A:$B,MATCH(MonsterTable!$B$1,MonsterTable!$A$1:$B$1,0),0),
IF(OR(NOT(ISBLANK(Z737)),ISBLANK(AA737)),#N/A,
IF(X737="empty","empty",
VLOOKUP(X737,MonsterGroupTable!$A:$A,1,0)))))))</f>
        <v>g114</v>
      </c>
      <c r="AA737">
        <v>5</v>
      </c>
    </row>
    <row r="738" spans="1:27">
      <c r="A738">
        <v>10737</v>
      </c>
      <c r="B738">
        <f t="shared" si="22"/>
        <v>1.1000000000000001</v>
      </c>
      <c r="C738">
        <f t="shared" si="23"/>
        <v>1.1000000000000001</v>
      </c>
      <c r="F738">
        <v>3300</v>
      </c>
      <c r="G738">
        <v>144751</v>
      </c>
      <c r="H738">
        <v>0</v>
      </c>
      <c r="I738">
        <v>0</v>
      </c>
      <c r="J738">
        <v>0</v>
      </c>
      <c r="K738" t="s">
        <v>362</v>
      </c>
      <c r="L738" t="s">
        <v>247</v>
      </c>
      <c r="M738" t="s">
        <v>443</v>
      </c>
      <c r="N738" t="s">
        <v>444</v>
      </c>
      <c r="O738">
        <v>0</v>
      </c>
      <c r="P738">
        <v>-4.75</v>
      </c>
      <c r="Q738">
        <v>-3.5</v>
      </c>
      <c r="R738">
        <v>4.75</v>
      </c>
      <c r="S738">
        <v>3</v>
      </c>
      <c r="T738">
        <v>-13.5</v>
      </c>
      <c r="U738">
        <v>2.5499999999999998</v>
      </c>
      <c r="V738">
        <v>-6.75</v>
      </c>
      <c r="W738" t="str">
        <f t="shared" si="21"/>
        <v>g114,5</v>
      </c>
      <c r="X738" s="1" t="s">
        <v>313</v>
      </c>
      <c r="Y738" s="2" t="str">
        <f>IF(AND(ISBLANK(X738),OR(NOT(ISBLANK(Z738)),NOT(ISBLANK(AA738)))),#N/A,
IF(ISBLANK(X738),"",
IF(AND(NOT(ISERROR(VLOOKUP(X738,MonsterTable!$A:$B,MATCH(MonsterTable!$B$1,MonsterTable!$A$1:$B$1,0),0))),OR(ISBLANK(Z738),ISBLANK(AA738))),#N/A,
IFERROR(VLOOKUP(X738,MonsterTable!$A:$B,MATCH(MonsterTable!$B$1,MonsterTable!$A$1:$B$1,0),0),
IF(OR(NOT(ISBLANK(Z738)),ISBLANK(AA738)),#N/A,
IF(X738="empty","empty",
VLOOKUP(X738,MonsterGroupTable!$A:$A,1,0)))))))</f>
        <v>g114</v>
      </c>
      <c r="AA738">
        <v>5</v>
      </c>
    </row>
    <row r="739" spans="1:27">
      <c r="A739">
        <v>10738</v>
      </c>
      <c r="B739">
        <f t="shared" si="22"/>
        <v>1.1000000000000001</v>
      </c>
      <c r="C739">
        <f t="shared" si="23"/>
        <v>1.1000000000000001</v>
      </c>
      <c r="F739">
        <v>3300</v>
      </c>
      <c r="G739">
        <v>145246</v>
      </c>
      <c r="H739">
        <v>0</v>
      </c>
      <c r="I739">
        <v>0</v>
      </c>
      <c r="J739">
        <v>0</v>
      </c>
      <c r="K739" t="s">
        <v>362</v>
      </c>
      <c r="L739" t="s">
        <v>247</v>
      </c>
      <c r="M739" t="s">
        <v>443</v>
      </c>
      <c r="N739" t="s">
        <v>444</v>
      </c>
      <c r="O739">
        <v>0</v>
      </c>
      <c r="P739">
        <v>-4.75</v>
      </c>
      <c r="Q739">
        <v>-3.5</v>
      </c>
      <c r="R739">
        <v>4.75</v>
      </c>
      <c r="S739">
        <v>3</v>
      </c>
      <c r="T739">
        <v>-13.5</v>
      </c>
      <c r="U739">
        <v>2.5499999999999998</v>
      </c>
      <c r="V739">
        <v>-6.75</v>
      </c>
      <c r="W739" t="str">
        <f t="shared" si="21"/>
        <v>g114,5</v>
      </c>
      <c r="X739" s="1" t="s">
        <v>313</v>
      </c>
      <c r="Y739" s="2" t="str">
        <f>IF(AND(ISBLANK(X739),OR(NOT(ISBLANK(Z739)),NOT(ISBLANK(AA739)))),#N/A,
IF(ISBLANK(X739),"",
IF(AND(NOT(ISERROR(VLOOKUP(X739,MonsterTable!$A:$B,MATCH(MonsterTable!$B$1,MonsterTable!$A$1:$B$1,0),0))),OR(ISBLANK(Z739),ISBLANK(AA739))),#N/A,
IFERROR(VLOOKUP(X739,MonsterTable!$A:$B,MATCH(MonsterTable!$B$1,MonsterTable!$A$1:$B$1,0),0),
IF(OR(NOT(ISBLANK(Z739)),ISBLANK(AA739)),#N/A,
IF(X739="empty","empty",
VLOOKUP(X739,MonsterGroupTable!$A:$A,1,0)))))))</f>
        <v>g114</v>
      </c>
      <c r="AA739">
        <v>5</v>
      </c>
    </row>
    <row r="740" spans="1:27">
      <c r="A740">
        <v>10739</v>
      </c>
      <c r="B740">
        <f t="shared" si="22"/>
        <v>1.1000000000000001</v>
      </c>
      <c r="C740">
        <f t="shared" si="23"/>
        <v>1.1000000000000001</v>
      </c>
      <c r="F740">
        <v>3300</v>
      </c>
      <c r="G740">
        <v>145741</v>
      </c>
      <c r="H740">
        <v>0</v>
      </c>
      <c r="I740">
        <v>0</v>
      </c>
      <c r="J740">
        <v>0</v>
      </c>
      <c r="K740" t="s">
        <v>362</v>
      </c>
      <c r="L740" t="s">
        <v>247</v>
      </c>
      <c r="M740" t="s">
        <v>443</v>
      </c>
      <c r="N740" t="s">
        <v>444</v>
      </c>
      <c r="O740">
        <v>0</v>
      </c>
      <c r="P740">
        <v>-4.75</v>
      </c>
      <c r="Q740">
        <v>-3.5</v>
      </c>
      <c r="R740">
        <v>4.75</v>
      </c>
      <c r="S740">
        <v>3</v>
      </c>
      <c r="T740">
        <v>-13.5</v>
      </c>
      <c r="U740">
        <v>2.5499999999999998</v>
      </c>
      <c r="V740">
        <v>-6.75</v>
      </c>
      <c r="W740" t="str">
        <f t="shared" si="21"/>
        <v>g114,5</v>
      </c>
      <c r="X740" s="1" t="s">
        <v>313</v>
      </c>
      <c r="Y740" s="2" t="str">
        <f>IF(AND(ISBLANK(X740),OR(NOT(ISBLANK(Z740)),NOT(ISBLANK(AA740)))),#N/A,
IF(ISBLANK(X740),"",
IF(AND(NOT(ISERROR(VLOOKUP(X740,MonsterTable!$A:$B,MATCH(MonsterTable!$B$1,MonsterTable!$A$1:$B$1,0),0))),OR(ISBLANK(Z740),ISBLANK(AA740))),#N/A,
IFERROR(VLOOKUP(X740,MonsterTable!$A:$B,MATCH(MonsterTable!$B$1,MonsterTable!$A$1:$B$1,0),0),
IF(OR(NOT(ISBLANK(Z740)),ISBLANK(AA740)),#N/A,
IF(X740="empty","empty",
VLOOKUP(X740,MonsterGroupTable!$A:$A,1,0)))))))</f>
        <v>g114</v>
      </c>
      <c r="AA740">
        <v>5</v>
      </c>
    </row>
    <row r="741" spans="1:27">
      <c r="A741">
        <v>10740</v>
      </c>
      <c r="B741">
        <f t="shared" si="22"/>
        <v>1.2</v>
      </c>
      <c r="C741">
        <f t="shared" si="23"/>
        <v>1.1000000000000001</v>
      </c>
      <c r="F741">
        <v>3300</v>
      </c>
      <c r="G741">
        <v>146236</v>
      </c>
      <c r="H741">
        <v>0</v>
      </c>
      <c r="I741">
        <v>0</v>
      </c>
      <c r="J741">
        <v>0</v>
      </c>
      <c r="K741" t="s">
        <v>362</v>
      </c>
      <c r="L741" t="s">
        <v>247</v>
      </c>
      <c r="M741" t="s">
        <v>443</v>
      </c>
      <c r="N741" t="s">
        <v>444</v>
      </c>
      <c r="O741">
        <v>0</v>
      </c>
      <c r="P741">
        <v>-4.75</v>
      </c>
      <c r="Q741">
        <v>-3.5</v>
      </c>
      <c r="R741">
        <v>4.75</v>
      </c>
      <c r="S741">
        <v>3</v>
      </c>
      <c r="T741">
        <v>-13.5</v>
      </c>
      <c r="U741">
        <v>2.5499999999999998</v>
      </c>
      <c r="V741">
        <v>-6.75</v>
      </c>
      <c r="W741" t="str">
        <f t="shared" si="21"/>
        <v>g114,5</v>
      </c>
      <c r="X741" s="1" t="s">
        <v>313</v>
      </c>
      <c r="Y741" s="2" t="str">
        <f>IF(AND(ISBLANK(X741),OR(NOT(ISBLANK(Z741)),NOT(ISBLANK(AA741)))),#N/A,
IF(ISBLANK(X741),"",
IF(AND(NOT(ISERROR(VLOOKUP(X741,MonsterTable!$A:$B,MATCH(MonsterTable!$B$1,MonsterTable!$A$1:$B$1,0),0))),OR(ISBLANK(Z741),ISBLANK(AA741))),#N/A,
IFERROR(VLOOKUP(X741,MonsterTable!$A:$B,MATCH(MonsterTable!$B$1,MonsterTable!$A$1:$B$1,0),0),
IF(OR(NOT(ISBLANK(Z741)),ISBLANK(AA741)),#N/A,
IF(X741="empty","empty",
VLOOKUP(X741,MonsterGroupTable!$A:$A,1,0)))))))</f>
        <v>g114</v>
      </c>
      <c r="AA741">
        <v>5</v>
      </c>
    </row>
    <row r="742" spans="1:27">
      <c r="A742">
        <v>10741</v>
      </c>
      <c r="B742">
        <f t="shared" si="22"/>
        <v>1.1000000000000001</v>
      </c>
      <c r="C742">
        <f t="shared" si="23"/>
        <v>1.1000000000000001</v>
      </c>
      <c r="F742">
        <v>3300</v>
      </c>
      <c r="G742">
        <v>146731</v>
      </c>
      <c r="H742">
        <v>0</v>
      </c>
      <c r="I742">
        <v>0</v>
      </c>
      <c r="J742">
        <v>0</v>
      </c>
      <c r="K742" t="s">
        <v>362</v>
      </c>
      <c r="L742" t="s">
        <v>249</v>
      </c>
      <c r="M742" t="s">
        <v>443</v>
      </c>
      <c r="N742" t="s">
        <v>444</v>
      </c>
      <c r="O742">
        <v>0</v>
      </c>
      <c r="P742">
        <v>-4.75</v>
      </c>
      <c r="Q742">
        <v>-3.5</v>
      </c>
      <c r="R742">
        <v>4.75</v>
      </c>
      <c r="S742">
        <v>3</v>
      </c>
      <c r="T742">
        <v>-13.5</v>
      </c>
      <c r="U742">
        <v>2.5499999999999998</v>
      </c>
      <c r="V742">
        <v>-6.75</v>
      </c>
      <c r="W742" t="str">
        <f t="shared" si="21"/>
        <v>g115,5</v>
      </c>
      <c r="X742" s="1" t="s">
        <v>314</v>
      </c>
      <c r="Y742" s="2" t="str">
        <f>IF(AND(ISBLANK(X742),OR(NOT(ISBLANK(Z742)),NOT(ISBLANK(AA742)))),#N/A,
IF(ISBLANK(X742),"",
IF(AND(NOT(ISERROR(VLOOKUP(X742,MonsterTable!$A:$B,MATCH(MonsterTable!$B$1,MonsterTable!$A$1:$B$1,0),0))),OR(ISBLANK(Z742),ISBLANK(AA742))),#N/A,
IFERROR(VLOOKUP(X742,MonsterTable!$A:$B,MATCH(MonsterTable!$B$1,MonsterTable!$A$1:$B$1,0),0),
IF(OR(NOT(ISBLANK(Z742)),ISBLANK(AA742)),#N/A,
IF(X742="empty","empty",
VLOOKUP(X742,MonsterGroupTable!$A:$A,1,0)))))))</f>
        <v>g115</v>
      </c>
      <c r="AA742">
        <v>5</v>
      </c>
    </row>
    <row r="743" spans="1:27">
      <c r="A743">
        <v>10742</v>
      </c>
      <c r="B743">
        <f t="shared" si="22"/>
        <v>1.1000000000000001</v>
      </c>
      <c r="C743">
        <f t="shared" si="23"/>
        <v>1.1000000000000001</v>
      </c>
      <c r="F743">
        <v>3300</v>
      </c>
      <c r="G743">
        <v>147226</v>
      </c>
      <c r="H743">
        <v>0</v>
      </c>
      <c r="I743">
        <v>0</v>
      </c>
      <c r="J743">
        <v>0</v>
      </c>
      <c r="K743" t="s">
        <v>362</v>
      </c>
      <c r="L743" t="s">
        <v>249</v>
      </c>
      <c r="M743" t="s">
        <v>443</v>
      </c>
      <c r="N743" t="s">
        <v>444</v>
      </c>
      <c r="O743">
        <v>0</v>
      </c>
      <c r="P743">
        <v>-4.75</v>
      </c>
      <c r="Q743">
        <v>-3.5</v>
      </c>
      <c r="R743">
        <v>4.75</v>
      </c>
      <c r="S743">
        <v>3</v>
      </c>
      <c r="T743">
        <v>-13.5</v>
      </c>
      <c r="U743">
        <v>2.5499999999999998</v>
      </c>
      <c r="V743">
        <v>-6.75</v>
      </c>
      <c r="W743" t="str">
        <f t="shared" si="21"/>
        <v>g115,5</v>
      </c>
      <c r="X743" s="1" t="s">
        <v>314</v>
      </c>
      <c r="Y743" s="2" t="str">
        <f>IF(AND(ISBLANK(X743),OR(NOT(ISBLANK(Z743)),NOT(ISBLANK(AA743)))),#N/A,
IF(ISBLANK(X743),"",
IF(AND(NOT(ISERROR(VLOOKUP(X743,MonsterTable!$A:$B,MATCH(MonsterTable!$B$1,MonsterTable!$A$1:$B$1,0),0))),OR(ISBLANK(Z743),ISBLANK(AA743))),#N/A,
IFERROR(VLOOKUP(X743,MonsterTable!$A:$B,MATCH(MonsterTable!$B$1,MonsterTable!$A$1:$B$1,0),0),
IF(OR(NOT(ISBLANK(Z743)),ISBLANK(AA743)),#N/A,
IF(X743="empty","empty",
VLOOKUP(X743,MonsterGroupTable!$A:$A,1,0)))))))</f>
        <v>g115</v>
      </c>
      <c r="AA743">
        <v>5</v>
      </c>
    </row>
    <row r="744" spans="1:27">
      <c r="A744">
        <v>10743</v>
      </c>
      <c r="B744">
        <f t="shared" si="22"/>
        <v>1.1000000000000001</v>
      </c>
      <c r="C744">
        <f t="shared" si="23"/>
        <v>1.1000000000000001</v>
      </c>
      <c r="F744">
        <v>3300</v>
      </c>
      <c r="G744">
        <v>147721</v>
      </c>
      <c r="H744">
        <v>0</v>
      </c>
      <c r="I744">
        <v>0</v>
      </c>
      <c r="J744">
        <v>0</v>
      </c>
      <c r="K744" t="s">
        <v>362</v>
      </c>
      <c r="L744" t="s">
        <v>249</v>
      </c>
      <c r="M744" t="s">
        <v>443</v>
      </c>
      <c r="N744" t="s">
        <v>444</v>
      </c>
      <c r="O744">
        <v>0</v>
      </c>
      <c r="P744">
        <v>-4.75</v>
      </c>
      <c r="Q744">
        <v>-3.5</v>
      </c>
      <c r="R744">
        <v>4.75</v>
      </c>
      <c r="S744">
        <v>3</v>
      </c>
      <c r="T744">
        <v>-13.5</v>
      </c>
      <c r="U744">
        <v>2.5499999999999998</v>
      </c>
      <c r="V744">
        <v>-6.75</v>
      </c>
      <c r="W744" t="str">
        <f t="shared" si="21"/>
        <v>g115,5</v>
      </c>
      <c r="X744" s="1" t="s">
        <v>314</v>
      </c>
      <c r="Y744" s="2" t="str">
        <f>IF(AND(ISBLANK(X744),OR(NOT(ISBLANK(Z744)),NOT(ISBLANK(AA744)))),#N/A,
IF(ISBLANK(X744),"",
IF(AND(NOT(ISERROR(VLOOKUP(X744,MonsterTable!$A:$B,MATCH(MonsterTable!$B$1,MonsterTable!$A$1:$B$1,0),0))),OR(ISBLANK(Z744),ISBLANK(AA744))),#N/A,
IFERROR(VLOOKUP(X744,MonsterTable!$A:$B,MATCH(MonsterTable!$B$1,MonsterTable!$A$1:$B$1,0),0),
IF(OR(NOT(ISBLANK(Z744)),ISBLANK(AA744)),#N/A,
IF(X744="empty","empty",
VLOOKUP(X744,MonsterGroupTable!$A:$A,1,0)))))))</f>
        <v>g115</v>
      </c>
      <c r="AA744">
        <v>5</v>
      </c>
    </row>
    <row r="745" spans="1:27">
      <c r="A745">
        <v>10744</v>
      </c>
      <c r="B745">
        <f t="shared" si="22"/>
        <v>1.1000000000000001</v>
      </c>
      <c r="C745">
        <f t="shared" si="23"/>
        <v>1.1000000000000001</v>
      </c>
      <c r="F745">
        <v>3300</v>
      </c>
      <c r="G745">
        <v>148216</v>
      </c>
      <c r="H745">
        <v>0</v>
      </c>
      <c r="I745">
        <v>0</v>
      </c>
      <c r="J745">
        <v>0</v>
      </c>
      <c r="K745" t="s">
        <v>362</v>
      </c>
      <c r="L745" t="s">
        <v>249</v>
      </c>
      <c r="M745" t="s">
        <v>443</v>
      </c>
      <c r="N745" t="s">
        <v>444</v>
      </c>
      <c r="O745">
        <v>0</v>
      </c>
      <c r="P745">
        <v>-4.75</v>
      </c>
      <c r="Q745">
        <v>-3.5</v>
      </c>
      <c r="R745">
        <v>4.75</v>
      </c>
      <c r="S745">
        <v>3</v>
      </c>
      <c r="T745">
        <v>-13.5</v>
      </c>
      <c r="U745">
        <v>2.5499999999999998</v>
      </c>
      <c r="V745">
        <v>-6.75</v>
      </c>
      <c r="W745" t="str">
        <f t="shared" si="21"/>
        <v>g115,5</v>
      </c>
      <c r="X745" s="1" t="s">
        <v>314</v>
      </c>
      <c r="Y745" s="2" t="str">
        <f>IF(AND(ISBLANK(X745),OR(NOT(ISBLANK(Z745)),NOT(ISBLANK(AA745)))),#N/A,
IF(ISBLANK(X745),"",
IF(AND(NOT(ISERROR(VLOOKUP(X745,MonsterTable!$A:$B,MATCH(MonsterTable!$B$1,MonsterTable!$A$1:$B$1,0),0))),OR(ISBLANK(Z745),ISBLANK(AA745))),#N/A,
IFERROR(VLOOKUP(X745,MonsterTable!$A:$B,MATCH(MonsterTable!$B$1,MonsterTable!$A$1:$B$1,0),0),
IF(OR(NOT(ISBLANK(Z745)),ISBLANK(AA745)),#N/A,
IF(X745="empty","empty",
VLOOKUP(X745,MonsterGroupTable!$A:$A,1,0)))))))</f>
        <v>g115</v>
      </c>
      <c r="AA745">
        <v>5</v>
      </c>
    </row>
    <row r="746" spans="1:27">
      <c r="A746">
        <v>10745</v>
      </c>
      <c r="B746">
        <f t="shared" si="22"/>
        <v>1.1000000000000001</v>
      </c>
      <c r="C746">
        <f t="shared" si="23"/>
        <v>1.1000000000000001</v>
      </c>
      <c r="F746">
        <v>3300</v>
      </c>
      <c r="G746">
        <v>148711</v>
      </c>
      <c r="H746">
        <v>0</v>
      </c>
      <c r="I746">
        <v>0</v>
      </c>
      <c r="J746">
        <v>0</v>
      </c>
      <c r="K746" t="s">
        <v>362</v>
      </c>
      <c r="L746" t="s">
        <v>249</v>
      </c>
      <c r="M746" t="s">
        <v>443</v>
      </c>
      <c r="N746" t="s">
        <v>444</v>
      </c>
      <c r="O746">
        <v>0</v>
      </c>
      <c r="P746">
        <v>-4.75</v>
      </c>
      <c r="Q746">
        <v>-3.5</v>
      </c>
      <c r="R746">
        <v>4.75</v>
      </c>
      <c r="S746">
        <v>3</v>
      </c>
      <c r="T746">
        <v>-13.5</v>
      </c>
      <c r="U746">
        <v>2.5499999999999998</v>
      </c>
      <c r="V746">
        <v>-6.75</v>
      </c>
      <c r="W746" t="str">
        <f t="shared" si="21"/>
        <v>g115,5</v>
      </c>
      <c r="X746" s="1" t="s">
        <v>314</v>
      </c>
      <c r="Y746" s="2" t="str">
        <f>IF(AND(ISBLANK(X746),OR(NOT(ISBLANK(Z746)),NOT(ISBLANK(AA746)))),#N/A,
IF(ISBLANK(X746),"",
IF(AND(NOT(ISERROR(VLOOKUP(X746,MonsterTable!$A:$B,MATCH(MonsterTable!$B$1,MonsterTable!$A$1:$B$1,0),0))),OR(ISBLANK(Z746),ISBLANK(AA746))),#N/A,
IFERROR(VLOOKUP(X746,MonsterTable!$A:$B,MATCH(MonsterTable!$B$1,MonsterTable!$A$1:$B$1,0),0),
IF(OR(NOT(ISBLANK(Z746)),ISBLANK(AA746)),#N/A,
IF(X746="empty","empty",
VLOOKUP(X746,MonsterGroupTable!$A:$A,1,0)))))))</f>
        <v>g115</v>
      </c>
      <c r="AA746">
        <v>5</v>
      </c>
    </row>
    <row r="747" spans="1:27">
      <c r="A747">
        <v>10746</v>
      </c>
      <c r="B747">
        <f t="shared" si="22"/>
        <v>1.1000000000000001</v>
      </c>
      <c r="C747">
        <f t="shared" si="23"/>
        <v>1.1000000000000001</v>
      </c>
      <c r="F747">
        <v>3300</v>
      </c>
      <c r="G747">
        <v>149206</v>
      </c>
      <c r="H747">
        <v>0</v>
      </c>
      <c r="I747">
        <v>0</v>
      </c>
      <c r="J747">
        <v>0</v>
      </c>
      <c r="K747" t="s">
        <v>362</v>
      </c>
      <c r="L747" t="s">
        <v>249</v>
      </c>
      <c r="M747" t="s">
        <v>443</v>
      </c>
      <c r="N747" t="s">
        <v>444</v>
      </c>
      <c r="O747">
        <v>0</v>
      </c>
      <c r="P747">
        <v>-4.75</v>
      </c>
      <c r="Q747">
        <v>-3.5</v>
      </c>
      <c r="R747">
        <v>4.75</v>
      </c>
      <c r="S747">
        <v>3</v>
      </c>
      <c r="T747">
        <v>-13.5</v>
      </c>
      <c r="U747">
        <v>2.5499999999999998</v>
      </c>
      <c r="V747">
        <v>-6.75</v>
      </c>
      <c r="W747" t="str">
        <f t="shared" si="21"/>
        <v>g115,5</v>
      </c>
      <c r="X747" s="1" t="s">
        <v>314</v>
      </c>
      <c r="Y747" s="2" t="str">
        <f>IF(AND(ISBLANK(X747),OR(NOT(ISBLANK(Z747)),NOT(ISBLANK(AA747)))),#N/A,
IF(ISBLANK(X747),"",
IF(AND(NOT(ISERROR(VLOOKUP(X747,MonsterTable!$A:$B,MATCH(MonsterTable!$B$1,MonsterTable!$A$1:$B$1,0),0))),OR(ISBLANK(Z747),ISBLANK(AA747))),#N/A,
IFERROR(VLOOKUP(X747,MonsterTable!$A:$B,MATCH(MonsterTable!$B$1,MonsterTable!$A$1:$B$1,0),0),
IF(OR(NOT(ISBLANK(Z747)),ISBLANK(AA747)),#N/A,
IF(X747="empty","empty",
VLOOKUP(X747,MonsterGroupTable!$A:$A,1,0)))))))</f>
        <v>g115</v>
      </c>
      <c r="AA747">
        <v>5</v>
      </c>
    </row>
    <row r="748" spans="1:27">
      <c r="A748">
        <v>10747</v>
      </c>
      <c r="B748">
        <f t="shared" si="22"/>
        <v>1.1000000000000001</v>
      </c>
      <c r="C748">
        <f t="shared" si="23"/>
        <v>1.1000000000000001</v>
      </c>
      <c r="F748">
        <v>3300</v>
      </c>
      <c r="G748">
        <v>149701</v>
      </c>
      <c r="H748">
        <v>0</v>
      </c>
      <c r="I748">
        <v>0</v>
      </c>
      <c r="J748">
        <v>0</v>
      </c>
      <c r="K748" t="s">
        <v>362</v>
      </c>
      <c r="L748" t="s">
        <v>249</v>
      </c>
      <c r="M748" t="s">
        <v>443</v>
      </c>
      <c r="N748" t="s">
        <v>444</v>
      </c>
      <c r="O748">
        <v>0</v>
      </c>
      <c r="P748">
        <v>-4.75</v>
      </c>
      <c r="Q748">
        <v>-3.5</v>
      </c>
      <c r="R748">
        <v>4.75</v>
      </c>
      <c r="S748">
        <v>3</v>
      </c>
      <c r="T748">
        <v>-13.5</v>
      </c>
      <c r="U748">
        <v>2.5499999999999998</v>
      </c>
      <c r="V748">
        <v>-6.75</v>
      </c>
      <c r="W748" t="str">
        <f t="shared" si="21"/>
        <v>g115,5</v>
      </c>
      <c r="X748" s="1" t="s">
        <v>314</v>
      </c>
      <c r="Y748" s="2" t="str">
        <f>IF(AND(ISBLANK(X748),OR(NOT(ISBLANK(Z748)),NOT(ISBLANK(AA748)))),#N/A,
IF(ISBLANK(X748),"",
IF(AND(NOT(ISERROR(VLOOKUP(X748,MonsterTable!$A:$B,MATCH(MonsterTable!$B$1,MonsterTable!$A$1:$B$1,0),0))),OR(ISBLANK(Z748),ISBLANK(AA748))),#N/A,
IFERROR(VLOOKUP(X748,MonsterTable!$A:$B,MATCH(MonsterTable!$B$1,MonsterTable!$A$1:$B$1,0),0),
IF(OR(NOT(ISBLANK(Z748)),ISBLANK(AA748)),#N/A,
IF(X748="empty","empty",
VLOOKUP(X748,MonsterGroupTable!$A:$A,1,0)))))))</f>
        <v>g115</v>
      </c>
      <c r="AA748">
        <v>5</v>
      </c>
    </row>
    <row r="749" spans="1:27">
      <c r="A749">
        <v>10748</v>
      </c>
      <c r="B749">
        <f t="shared" si="22"/>
        <v>1.1000000000000001</v>
      </c>
      <c r="C749">
        <f t="shared" si="23"/>
        <v>1.1000000000000001</v>
      </c>
      <c r="F749">
        <v>3300</v>
      </c>
      <c r="G749">
        <v>150196</v>
      </c>
      <c r="H749">
        <v>0</v>
      </c>
      <c r="I749">
        <v>0</v>
      </c>
      <c r="J749">
        <v>0</v>
      </c>
      <c r="K749" t="s">
        <v>362</v>
      </c>
      <c r="L749" t="s">
        <v>249</v>
      </c>
      <c r="M749" t="s">
        <v>443</v>
      </c>
      <c r="N749" t="s">
        <v>444</v>
      </c>
      <c r="O749">
        <v>0</v>
      </c>
      <c r="P749">
        <v>-4.75</v>
      </c>
      <c r="Q749">
        <v>-3.5</v>
      </c>
      <c r="R749">
        <v>4.75</v>
      </c>
      <c r="S749">
        <v>3</v>
      </c>
      <c r="T749">
        <v>-13.5</v>
      </c>
      <c r="U749">
        <v>2.5499999999999998</v>
      </c>
      <c r="V749">
        <v>-6.75</v>
      </c>
      <c r="W749" t="str">
        <f t="shared" si="21"/>
        <v>g115,5</v>
      </c>
      <c r="X749" s="1" t="s">
        <v>314</v>
      </c>
      <c r="Y749" s="2" t="str">
        <f>IF(AND(ISBLANK(X749),OR(NOT(ISBLANK(Z749)),NOT(ISBLANK(AA749)))),#N/A,
IF(ISBLANK(X749),"",
IF(AND(NOT(ISERROR(VLOOKUP(X749,MonsterTable!$A:$B,MATCH(MonsterTable!$B$1,MonsterTable!$A$1:$B$1,0),0))),OR(ISBLANK(Z749),ISBLANK(AA749))),#N/A,
IFERROR(VLOOKUP(X749,MonsterTable!$A:$B,MATCH(MonsterTable!$B$1,MonsterTable!$A$1:$B$1,0),0),
IF(OR(NOT(ISBLANK(Z749)),ISBLANK(AA749)),#N/A,
IF(X749="empty","empty",
VLOOKUP(X749,MonsterGroupTable!$A:$A,1,0)))))))</f>
        <v>g115</v>
      </c>
      <c r="AA749">
        <v>5</v>
      </c>
    </row>
    <row r="750" spans="1:27">
      <c r="A750">
        <v>10749</v>
      </c>
      <c r="B750">
        <f t="shared" si="22"/>
        <v>1.1000000000000001</v>
      </c>
      <c r="C750">
        <f t="shared" si="23"/>
        <v>1.1000000000000001</v>
      </c>
      <c r="F750">
        <v>3300</v>
      </c>
      <c r="G750">
        <v>150691</v>
      </c>
      <c r="H750">
        <v>0</v>
      </c>
      <c r="I750">
        <v>0</v>
      </c>
      <c r="J750">
        <v>0</v>
      </c>
      <c r="K750" t="s">
        <v>362</v>
      </c>
      <c r="L750" t="s">
        <v>249</v>
      </c>
      <c r="M750" t="s">
        <v>443</v>
      </c>
      <c r="N750" t="s">
        <v>444</v>
      </c>
      <c r="O750">
        <v>0</v>
      </c>
      <c r="P750">
        <v>-4.75</v>
      </c>
      <c r="Q750">
        <v>-3.5</v>
      </c>
      <c r="R750">
        <v>4.75</v>
      </c>
      <c r="S750">
        <v>3</v>
      </c>
      <c r="T750">
        <v>-13.5</v>
      </c>
      <c r="U750">
        <v>2.5499999999999998</v>
      </c>
      <c r="V750">
        <v>-6.75</v>
      </c>
      <c r="W750" t="str">
        <f t="shared" si="21"/>
        <v>g115,5</v>
      </c>
      <c r="X750" s="1" t="s">
        <v>314</v>
      </c>
      <c r="Y750" s="2" t="str">
        <f>IF(AND(ISBLANK(X750),OR(NOT(ISBLANK(Z750)),NOT(ISBLANK(AA750)))),#N/A,
IF(ISBLANK(X750),"",
IF(AND(NOT(ISERROR(VLOOKUP(X750,MonsterTable!$A:$B,MATCH(MonsterTable!$B$1,MonsterTable!$A$1:$B$1,0),0))),OR(ISBLANK(Z750),ISBLANK(AA750))),#N/A,
IFERROR(VLOOKUP(X750,MonsterTable!$A:$B,MATCH(MonsterTable!$B$1,MonsterTable!$A$1:$B$1,0),0),
IF(OR(NOT(ISBLANK(Z750)),ISBLANK(AA750)),#N/A,
IF(X750="empty","empty",
VLOOKUP(X750,MonsterGroupTable!$A:$A,1,0)))))))</f>
        <v>g115</v>
      </c>
      <c r="AA750">
        <v>5</v>
      </c>
    </row>
    <row r="751" spans="1:27">
      <c r="A751">
        <v>10750</v>
      </c>
      <c r="B751">
        <f t="shared" si="22"/>
        <v>1.2</v>
      </c>
      <c r="C751">
        <f t="shared" si="23"/>
        <v>1.1000000000000001</v>
      </c>
      <c r="F751">
        <v>3300</v>
      </c>
      <c r="G751">
        <v>151186</v>
      </c>
      <c r="H751">
        <v>0</v>
      </c>
      <c r="I751">
        <v>0</v>
      </c>
      <c r="J751">
        <v>0</v>
      </c>
      <c r="K751" t="s">
        <v>362</v>
      </c>
      <c r="L751" t="s">
        <v>249</v>
      </c>
      <c r="M751" t="s">
        <v>443</v>
      </c>
      <c r="N751" t="s">
        <v>444</v>
      </c>
      <c r="O751">
        <v>0</v>
      </c>
      <c r="P751">
        <v>-4.75</v>
      </c>
      <c r="Q751">
        <v>-3.5</v>
      </c>
      <c r="R751">
        <v>4.75</v>
      </c>
      <c r="S751">
        <v>3</v>
      </c>
      <c r="T751">
        <v>-13.5</v>
      </c>
      <c r="U751">
        <v>2.5499999999999998</v>
      </c>
      <c r="V751">
        <v>-6.75</v>
      </c>
      <c r="W751" t="str">
        <f t="shared" si="21"/>
        <v>g115,5</v>
      </c>
      <c r="X751" s="1" t="s">
        <v>314</v>
      </c>
      <c r="Y751" s="2" t="str">
        <f>IF(AND(ISBLANK(X751),OR(NOT(ISBLANK(Z751)),NOT(ISBLANK(AA751)))),#N/A,
IF(ISBLANK(X751),"",
IF(AND(NOT(ISERROR(VLOOKUP(X751,MonsterTable!$A:$B,MATCH(MonsterTable!$B$1,MonsterTable!$A$1:$B$1,0),0))),OR(ISBLANK(Z751),ISBLANK(AA751))),#N/A,
IFERROR(VLOOKUP(X751,MonsterTable!$A:$B,MATCH(MonsterTable!$B$1,MonsterTable!$A$1:$B$1,0),0),
IF(OR(NOT(ISBLANK(Z751)),ISBLANK(AA751)),#N/A,
IF(X751="empty","empty",
VLOOKUP(X751,MonsterGroupTable!$A:$A,1,0)))))))</f>
        <v>g115</v>
      </c>
      <c r="AA751">
        <v>5</v>
      </c>
    </row>
    <row r="752" spans="1:27">
      <c r="A752">
        <v>10751</v>
      </c>
      <c r="B752">
        <f t="shared" si="22"/>
        <v>1.1000000000000001</v>
      </c>
      <c r="C752">
        <f t="shared" si="23"/>
        <v>1.1000000000000001</v>
      </c>
      <c r="F752">
        <v>3410</v>
      </c>
      <c r="G752">
        <v>152076</v>
      </c>
      <c r="H752">
        <v>0</v>
      </c>
      <c r="I752">
        <v>0</v>
      </c>
      <c r="J752">
        <v>0</v>
      </c>
      <c r="K752" t="s">
        <v>362</v>
      </c>
      <c r="L752" t="s">
        <v>251</v>
      </c>
      <c r="M752" t="s">
        <v>443</v>
      </c>
      <c r="N752" t="s">
        <v>444</v>
      </c>
      <c r="O752">
        <v>0</v>
      </c>
      <c r="P752">
        <v>-4.75</v>
      </c>
      <c r="Q752">
        <v>-3.5</v>
      </c>
      <c r="R752">
        <v>4.75</v>
      </c>
      <c r="S752">
        <v>3</v>
      </c>
      <c r="T752">
        <v>-13.5</v>
      </c>
      <c r="U752">
        <v>2.5499999999999998</v>
      </c>
      <c r="V752">
        <v>-6.75</v>
      </c>
      <c r="W752" t="str">
        <f t="shared" si="21"/>
        <v>g116,5</v>
      </c>
      <c r="X752" s="1" t="s">
        <v>315</v>
      </c>
      <c r="Y752" s="2" t="str">
        <f>IF(AND(ISBLANK(X752),OR(NOT(ISBLANK(Z752)),NOT(ISBLANK(AA752)))),#N/A,
IF(ISBLANK(X752),"",
IF(AND(NOT(ISERROR(VLOOKUP(X752,MonsterTable!$A:$B,MATCH(MonsterTable!$B$1,MonsterTable!$A$1:$B$1,0),0))),OR(ISBLANK(Z752),ISBLANK(AA752))),#N/A,
IFERROR(VLOOKUP(X752,MonsterTable!$A:$B,MATCH(MonsterTable!$B$1,MonsterTable!$A$1:$B$1,0),0),
IF(OR(NOT(ISBLANK(Z752)),ISBLANK(AA752)),#N/A,
IF(X752="empty","empty",
VLOOKUP(X752,MonsterGroupTable!$A:$A,1,0)))))))</f>
        <v>g116</v>
      </c>
      <c r="AA752">
        <v>5</v>
      </c>
    </row>
    <row r="753" spans="1:27">
      <c r="A753">
        <v>10752</v>
      </c>
      <c r="B753">
        <f t="shared" si="22"/>
        <v>1.1000000000000001</v>
      </c>
      <c r="C753">
        <f t="shared" si="23"/>
        <v>1.1000000000000001</v>
      </c>
      <c r="F753">
        <v>3520</v>
      </c>
      <c r="G753">
        <v>152571</v>
      </c>
      <c r="H753">
        <v>0</v>
      </c>
      <c r="I753">
        <v>0</v>
      </c>
      <c r="J753">
        <v>0</v>
      </c>
      <c r="K753" t="s">
        <v>362</v>
      </c>
      <c r="L753" t="s">
        <v>251</v>
      </c>
      <c r="M753" t="s">
        <v>443</v>
      </c>
      <c r="N753" t="s">
        <v>444</v>
      </c>
      <c r="O753">
        <v>0</v>
      </c>
      <c r="P753">
        <v>-4.75</v>
      </c>
      <c r="Q753">
        <v>-3.5</v>
      </c>
      <c r="R753">
        <v>4.75</v>
      </c>
      <c r="S753">
        <v>3</v>
      </c>
      <c r="T753">
        <v>-13.5</v>
      </c>
      <c r="U753">
        <v>2.5499999999999998</v>
      </c>
      <c r="V753">
        <v>-6.75</v>
      </c>
      <c r="W753" t="str">
        <f t="shared" si="21"/>
        <v>g116,5</v>
      </c>
      <c r="X753" s="1" t="s">
        <v>315</v>
      </c>
      <c r="Y753" s="2" t="str">
        <f>IF(AND(ISBLANK(X753),OR(NOT(ISBLANK(Z753)),NOT(ISBLANK(AA753)))),#N/A,
IF(ISBLANK(X753),"",
IF(AND(NOT(ISERROR(VLOOKUP(X753,MonsterTable!$A:$B,MATCH(MonsterTable!$B$1,MonsterTable!$A$1:$B$1,0),0))),OR(ISBLANK(Z753),ISBLANK(AA753))),#N/A,
IFERROR(VLOOKUP(X753,MonsterTable!$A:$B,MATCH(MonsterTable!$B$1,MonsterTable!$A$1:$B$1,0),0),
IF(OR(NOT(ISBLANK(Z753)),ISBLANK(AA753)),#N/A,
IF(X753="empty","empty",
VLOOKUP(X753,MonsterGroupTable!$A:$A,1,0)))))))</f>
        <v>g116</v>
      </c>
      <c r="AA753">
        <v>5</v>
      </c>
    </row>
    <row r="754" spans="1:27">
      <c r="A754">
        <v>10753</v>
      </c>
      <c r="B754">
        <f t="shared" si="22"/>
        <v>1.1000000000000001</v>
      </c>
      <c r="C754">
        <f t="shared" si="23"/>
        <v>1.1000000000000001</v>
      </c>
      <c r="F754">
        <v>3630</v>
      </c>
      <c r="G754">
        <v>153066</v>
      </c>
      <c r="H754">
        <v>0</v>
      </c>
      <c r="I754">
        <v>0</v>
      </c>
      <c r="J754">
        <v>0</v>
      </c>
      <c r="K754" t="s">
        <v>362</v>
      </c>
      <c r="L754" t="s">
        <v>251</v>
      </c>
      <c r="M754" t="s">
        <v>443</v>
      </c>
      <c r="N754" t="s">
        <v>444</v>
      </c>
      <c r="O754">
        <v>0</v>
      </c>
      <c r="P754">
        <v>-4.75</v>
      </c>
      <c r="Q754">
        <v>-3.5</v>
      </c>
      <c r="R754">
        <v>4.75</v>
      </c>
      <c r="S754">
        <v>3</v>
      </c>
      <c r="T754">
        <v>-13.5</v>
      </c>
      <c r="U754">
        <v>2.5499999999999998</v>
      </c>
      <c r="V754">
        <v>-6.75</v>
      </c>
      <c r="W754" t="str">
        <f t="shared" si="21"/>
        <v>g116,5</v>
      </c>
      <c r="X754" s="1" t="s">
        <v>315</v>
      </c>
      <c r="Y754" s="2" t="str">
        <f>IF(AND(ISBLANK(X754),OR(NOT(ISBLANK(Z754)),NOT(ISBLANK(AA754)))),#N/A,
IF(ISBLANK(X754),"",
IF(AND(NOT(ISERROR(VLOOKUP(X754,MonsterTable!$A:$B,MATCH(MonsterTable!$B$1,MonsterTable!$A$1:$B$1,0),0))),OR(ISBLANK(Z754),ISBLANK(AA754))),#N/A,
IFERROR(VLOOKUP(X754,MonsterTable!$A:$B,MATCH(MonsterTable!$B$1,MonsterTable!$A$1:$B$1,0),0),
IF(OR(NOT(ISBLANK(Z754)),ISBLANK(AA754)),#N/A,
IF(X754="empty","empty",
VLOOKUP(X754,MonsterGroupTable!$A:$A,1,0)))))))</f>
        <v>g116</v>
      </c>
      <c r="AA754">
        <v>5</v>
      </c>
    </row>
    <row r="755" spans="1:27">
      <c r="A755">
        <v>10754</v>
      </c>
      <c r="B755">
        <f t="shared" si="22"/>
        <v>1.1000000000000001</v>
      </c>
      <c r="C755">
        <f t="shared" si="23"/>
        <v>1.1000000000000001</v>
      </c>
      <c r="F755">
        <v>3740</v>
      </c>
      <c r="G755">
        <v>153561</v>
      </c>
      <c r="H755">
        <v>0</v>
      </c>
      <c r="I755">
        <v>0</v>
      </c>
      <c r="J755">
        <v>0</v>
      </c>
      <c r="K755" t="s">
        <v>362</v>
      </c>
      <c r="L755" t="s">
        <v>251</v>
      </c>
      <c r="M755" t="s">
        <v>443</v>
      </c>
      <c r="N755" t="s">
        <v>444</v>
      </c>
      <c r="O755">
        <v>0</v>
      </c>
      <c r="P755">
        <v>-4.75</v>
      </c>
      <c r="Q755">
        <v>-3.5</v>
      </c>
      <c r="R755">
        <v>4.75</v>
      </c>
      <c r="S755">
        <v>3</v>
      </c>
      <c r="T755">
        <v>-13.5</v>
      </c>
      <c r="U755">
        <v>2.5499999999999998</v>
      </c>
      <c r="V755">
        <v>-6.75</v>
      </c>
      <c r="W755" t="str">
        <f t="shared" si="21"/>
        <v>g116,5</v>
      </c>
      <c r="X755" s="1" t="s">
        <v>315</v>
      </c>
      <c r="Y755" s="2" t="str">
        <f>IF(AND(ISBLANK(X755),OR(NOT(ISBLANK(Z755)),NOT(ISBLANK(AA755)))),#N/A,
IF(ISBLANK(X755),"",
IF(AND(NOT(ISERROR(VLOOKUP(X755,MonsterTable!$A:$B,MATCH(MonsterTable!$B$1,MonsterTable!$A$1:$B$1,0),0))),OR(ISBLANK(Z755),ISBLANK(AA755))),#N/A,
IFERROR(VLOOKUP(X755,MonsterTable!$A:$B,MATCH(MonsterTable!$B$1,MonsterTable!$A$1:$B$1,0),0),
IF(OR(NOT(ISBLANK(Z755)),ISBLANK(AA755)),#N/A,
IF(X755="empty","empty",
VLOOKUP(X755,MonsterGroupTable!$A:$A,1,0)))))))</f>
        <v>g116</v>
      </c>
      <c r="AA755">
        <v>5</v>
      </c>
    </row>
    <row r="756" spans="1:27">
      <c r="A756">
        <v>10755</v>
      </c>
      <c r="B756">
        <f t="shared" si="22"/>
        <v>1.1000000000000001</v>
      </c>
      <c r="C756">
        <f t="shared" si="23"/>
        <v>1.1000000000000001</v>
      </c>
      <c r="F756">
        <v>3850</v>
      </c>
      <c r="G756">
        <v>154056</v>
      </c>
      <c r="H756">
        <v>0</v>
      </c>
      <c r="I756">
        <v>0</v>
      </c>
      <c r="J756">
        <v>0</v>
      </c>
      <c r="K756" t="s">
        <v>362</v>
      </c>
      <c r="L756" t="s">
        <v>251</v>
      </c>
      <c r="M756" t="s">
        <v>443</v>
      </c>
      <c r="N756" t="s">
        <v>444</v>
      </c>
      <c r="O756">
        <v>0</v>
      </c>
      <c r="P756">
        <v>-4.75</v>
      </c>
      <c r="Q756">
        <v>-3.5</v>
      </c>
      <c r="R756">
        <v>4.75</v>
      </c>
      <c r="S756">
        <v>3</v>
      </c>
      <c r="T756">
        <v>-13.5</v>
      </c>
      <c r="U756">
        <v>2.5499999999999998</v>
      </c>
      <c r="V756">
        <v>-6.75</v>
      </c>
      <c r="W756" t="str">
        <f t="shared" si="21"/>
        <v>g116,5</v>
      </c>
      <c r="X756" s="1" t="s">
        <v>315</v>
      </c>
      <c r="Y756" s="2" t="str">
        <f>IF(AND(ISBLANK(X756),OR(NOT(ISBLANK(Z756)),NOT(ISBLANK(AA756)))),#N/A,
IF(ISBLANK(X756),"",
IF(AND(NOT(ISERROR(VLOOKUP(X756,MonsterTable!$A:$B,MATCH(MonsterTable!$B$1,MonsterTable!$A$1:$B$1,0),0))),OR(ISBLANK(Z756),ISBLANK(AA756))),#N/A,
IFERROR(VLOOKUP(X756,MonsterTable!$A:$B,MATCH(MonsterTable!$B$1,MonsterTable!$A$1:$B$1,0),0),
IF(OR(NOT(ISBLANK(Z756)),ISBLANK(AA756)),#N/A,
IF(X756="empty","empty",
VLOOKUP(X756,MonsterGroupTable!$A:$A,1,0)))))))</f>
        <v>g116</v>
      </c>
      <c r="AA756">
        <v>5</v>
      </c>
    </row>
    <row r="757" spans="1:27">
      <c r="A757">
        <v>10756</v>
      </c>
      <c r="B757">
        <f t="shared" si="22"/>
        <v>1.1000000000000001</v>
      </c>
      <c r="C757">
        <f t="shared" si="23"/>
        <v>1.1000000000000001</v>
      </c>
      <c r="F757">
        <v>3960</v>
      </c>
      <c r="G757">
        <v>154551</v>
      </c>
      <c r="H757">
        <v>0</v>
      </c>
      <c r="I757">
        <v>0</v>
      </c>
      <c r="J757">
        <v>0</v>
      </c>
      <c r="K757" t="s">
        <v>362</v>
      </c>
      <c r="L757" t="s">
        <v>251</v>
      </c>
      <c r="M757" t="s">
        <v>443</v>
      </c>
      <c r="N757" t="s">
        <v>444</v>
      </c>
      <c r="O757">
        <v>0</v>
      </c>
      <c r="P757">
        <v>-4.75</v>
      </c>
      <c r="Q757">
        <v>-3.5</v>
      </c>
      <c r="R757">
        <v>4.75</v>
      </c>
      <c r="S757">
        <v>3</v>
      </c>
      <c r="T757">
        <v>-13.5</v>
      </c>
      <c r="U757">
        <v>2.5499999999999998</v>
      </c>
      <c r="V757">
        <v>-6.75</v>
      </c>
      <c r="W757" t="str">
        <f t="shared" si="21"/>
        <v>g116,5</v>
      </c>
      <c r="X757" s="1" t="s">
        <v>315</v>
      </c>
      <c r="Y757" s="2" t="str">
        <f>IF(AND(ISBLANK(X757),OR(NOT(ISBLANK(Z757)),NOT(ISBLANK(AA757)))),#N/A,
IF(ISBLANK(X757),"",
IF(AND(NOT(ISERROR(VLOOKUP(X757,MonsterTable!$A:$B,MATCH(MonsterTable!$B$1,MonsterTable!$A$1:$B$1,0),0))),OR(ISBLANK(Z757),ISBLANK(AA757))),#N/A,
IFERROR(VLOOKUP(X757,MonsterTable!$A:$B,MATCH(MonsterTable!$B$1,MonsterTable!$A$1:$B$1,0),0),
IF(OR(NOT(ISBLANK(Z757)),ISBLANK(AA757)),#N/A,
IF(X757="empty","empty",
VLOOKUP(X757,MonsterGroupTable!$A:$A,1,0)))))))</f>
        <v>g116</v>
      </c>
      <c r="AA757">
        <v>5</v>
      </c>
    </row>
    <row r="758" spans="1:27">
      <c r="A758">
        <v>10757</v>
      </c>
      <c r="B758">
        <f t="shared" si="22"/>
        <v>1.1000000000000001</v>
      </c>
      <c r="C758">
        <f t="shared" si="23"/>
        <v>1.1000000000000001</v>
      </c>
      <c r="F758">
        <v>3960</v>
      </c>
      <c r="G758">
        <v>155046</v>
      </c>
      <c r="H758">
        <v>0</v>
      </c>
      <c r="I758">
        <v>0</v>
      </c>
      <c r="J758">
        <v>0</v>
      </c>
      <c r="K758" t="s">
        <v>362</v>
      </c>
      <c r="L758" t="s">
        <v>251</v>
      </c>
      <c r="M758" t="s">
        <v>443</v>
      </c>
      <c r="N758" t="s">
        <v>444</v>
      </c>
      <c r="O758">
        <v>0</v>
      </c>
      <c r="P758">
        <v>-4.75</v>
      </c>
      <c r="Q758">
        <v>-3.5</v>
      </c>
      <c r="R758">
        <v>4.75</v>
      </c>
      <c r="S758">
        <v>3</v>
      </c>
      <c r="T758">
        <v>-13.5</v>
      </c>
      <c r="U758">
        <v>2.5499999999999998</v>
      </c>
      <c r="V758">
        <v>-6.75</v>
      </c>
      <c r="W758" t="str">
        <f t="shared" si="21"/>
        <v>g116,5</v>
      </c>
      <c r="X758" s="1" t="s">
        <v>315</v>
      </c>
      <c r="Y758" s="2" t="str">
        <f>IF(AND(ISBLANK(X758),OR(NOT(ISBLANK(Z758)),NOT(ISBLANK(AA758)))),#N/A,
IF(ISBLANK(X758),"",
IF(AND(NOT(ISERROR(VLOOKUP(X758,MonsterTable!$A:$B,MATCH(MonsterTable!$B$1,MonsterTable!$A$1:$B$1,0),0))),OR(ISBLANK(Z758),ISBLANK(AA758))),#N/A,
IFERROR(VLOOKUP(X758,MonsterTable!$A:$B,MATCH(MonsterTable!$B$1,MonsterTable!$A$1:$B$1,0),0),
IF(OR(NOT(ISBLANK(Z758)),ISBLANK(AA758)),#N/A,
IF(X758="empty","empty",
VLOOKUP(X758,MonsterGroupTable!$A:$A,1,0)))))))</f>
        <v>g116</v>
      </c>
      <c r="AA758">
        <v>5</v>
      </c>
    </row>
    <row r="759" spans="1:27">
      <c r="A759">
        <v>10758</v>
      </c>
      <c r="B759">
        <f t="shared" si="22"/>
        <v>1.1000000000000001</v>
      </c>
      <c r="C759">
        <f t="shared" si="23"/>
        <v>1.1000000000000001</v>
      </c>
      <c r="F759">
        <v>3960</v>
      </c>
      <c r="G759">
        <v>155640</v>
      </c>
      <c r="H759">
        <v>0</v>
      </c>
      <c r="I759">
        <v>0</v>
      </c>
      <c r="J759">
        <v>0</v>
      </c>
      <c r="K759" t="s">
        <v>362</v>
      </c>
      <c r="L759" t="s">
        <v>251</v>
      </c>
      <c r="M759" t="s">
        <v>443</v>
      </c>
      <c r="N759" t="s">
        <v>444</v>
      </c>
      <c r="O759">
        <v>0</v>
      </c>
      <c r="P759">
        <v>-4.75</v>
      </c>
      <c r="Q759">
        <v>-3.5</v>
      </c>
      <c r="R759">
        <v>4.75</v>
      </c>
      <c r="S759">
        <v>3</v>
      </c>
      <c r="T759">
        <v>-13.5</v>
      </c>
      <c r="U759">
        <v>2.5499999999999998</v>
      </c>
      <c r="V759">
        <v>-6.75</v>
      </c>
      <c r="W759" t="str">
        <f t="shared" si="21"/>
        <v>g116,5</v>
      </c>
      <c r="X759" s="1" t="s">
        <v>315</v>
      </c>
      <c r="Y759" s="2" t="str">
        <f>IF(AND(ISBLANK(X759),OR(NOT(ISBLANK(Z759)),NOT(ISBLANK(AA759)))),#N/A,
IF(ISBLANK(X759),"",
IF(AND(NOT(ISERROR(VLOOKUP(X759,MonsterTable!$A:$B,MATCH(MonsterTable!$B$1,MonsterTable!$A$1:$B$1,0),0))),OR(ISBLANK(Z759),ISBLANK(AA759))),#N/A,
IFERROR(VLOOKUP(X759,MonsterTable!$A:$B,MATCH(MonsterTable!$B$1,MonsterTable!$A$1:$B$1,0),0),
IF(OR(NOT(ISBLANK(Z759)),ISBLANK(AA759)),#N/A,
IF(X759="empty","empty",
VLOOKUP(X759,MonsterGroupTable!$A:$A,1,0)))))))</f>
        <v>g116</v>
      </c>
      <c r="AA759">
        <v>5</v>
      </c>
    </row>
    <row r="760" spans="1:27">
      <c r="A760">
        <v>10759</v>
      </c>
      <c r="B760">
        <f t="shared" si="22"/>
        <v>1.1000000000000001</v>
      </c>
      <c r="C760">
        <f t="shared" si="23"/>
        <v>1.1000000000000001</v>
      </c>
      <c r="F760">
        <v>3960</v>
      </c>
      <c r="G760">
        <v>156234</v>
      </c>
      <c r="H760">
        <v>0</v>
      </c>
      <c r="I760">
        <v>0</v>
      </c>
      <c r="J760">
        <v>0</v>
      </c>
      <c r="K760" t="s">
        <v>362</v>
      </c>
      <c r="L760" t="s">
        <v>251</v>
      </c>
      <c r="M760" t="s">
        <v>443</v>
      </c>
      <c r="N760" t="s">
        <v>444</v>
      </c>
      <c r="O760">
        <v>0</v>
      </c>
      <c r="P760">
        <v>-4.75</v>
      </c>
      <c r="Q760">
        <v>-3.5</v>
      </c>
      <c r="R760">
        <v>4.75</v>
      </c>
      <c r="S760">
        <v>3</v>
      </c>
      <c r="T760">
        <v>-13.5</v>
      </c>
      <c r="U760">
        <v>2.5499999999999998</v>
      </c>
      <c r="V760">
        <v>-6.75</v>
      </c>
      <c r="W760" t="str">
        <f t="shared" si="21"/>
        <v>g116,5</v>
      </c>
      <c r="X760" s="1" t="s">
        <v>315</v>
      </c>
      <c r="Y760" s="2" t="str">
        <f>IF(AND(ISBLANK(X760),OR(NOT(ISBLANK(Z760)),NOT(ISBLANK(AA760)))),#N/A,
IF(ISBLANK(X760),"",
IF(AND(NOT(ISERROR(VLOOKUP(X760,MonsterTable!$A:$B,MATCH(MonsterTable!$B$1,MonsterTable!$A$1:$B$1,0),0))),OR(ISBLANK(Z760),ISBLANK(AA760))),#N/A,
IFERROR(VLOOKUP(X760,MonsterTable!$A:$B,MATCH(MonsterTable!$B$1,MonsterTable!$A$1:$B$1,0),0),
IF(OR(NOT(ISBLANK(Z760)),ISBLANK(AA760)),#N/A,
IF(X760="empty","empty",
VLOOKUP(X760,MonsterGroupTable!$A:$A,1,0)))))))</f>
        <v>g116</v>
      </c>
      <c r="AA760">
        <v>5</v>
      </c>
    </row>
    <row r="761" spans="1:27">
      <c r="A761">
        <v>10760</v>
      </c>
      <c r="B761">
        <f t="shared" si="22"/>
        <v>1.2</v>
      </c>
      <c r="C761">
        <f t="shared" si="23"/>
        <v>1.1000000000000001</v>
      </c>
      <c r="F761">
        <v>3960</v>
      </c>
      <c r="G761">
        <v>156828</v>
      </c>
      <c r="H761">
        <v>0</v>
      </c>
      <c r="I761">
        <v>0</v>
      </c>
      <c r="J761">
        <v>0</v>
      </c>
      <c r="K761" t="s">
        <v>362</v>
      </c>
      <c r="L761" t="s">
        <v>251</v>
      </c>
      <c r="M761" t="s">
        <v>443</v>
      </c>
      <c r="N761" t="s">
        <v>444</v>
      </c>
      <c r="O761">
        <v>0</v>
      </c>
      <c r="P761">
        <v>-4.75</v>
      </c>
      <c r="Q761">
        <v>-3.5</v>
      </c>
      <c r="R761">
        <v>4.75</v>
      </c>
      <c r="S761">
        <v>3</v>
      </c>
      <c r="T761">
        <v>-13.5</v>
      </c>
      <c r="U761">
        <v>2.5499999999999998</v>
      </c>
      <c r="V761">
        <v>-6.75</v>
      </c>
      <c r="W761" t="str">
        <f t="shared" si="21"/>
        <v>g116,5</v>
      </c>
      <c r="X761" s="1" t="s">
        <v>315</v>
      </c>
      <c r="Y761" s="2" t="str">
        <f>IF(AND(ISBLANK(X761),OR(NOT(ISBLANK(Z761)),NOT(ISBLANK(AA761)))),#N/A,
IF(ISBLANK(X761),"",
IF(AND(NOT(ISERROR(VLOOKUP(X761,MonsterTable!$A:$B,MATCH(MonsterTable!$B$1,MonsterTable!$A$1:$B$1,0),0))),OR(ISBLANK(Z761),ISBLANK(AA761))),#N/A,
IFERROR(VLOOKUP(X761,MonsterTable!$A:$B,MATCH(MonsterTable!$B$1,MonsterTable!$A$1:$B$1,0),0),
IF(OR(NOT(ISBLANK(Z761)),ISBLANK(AA761)),#N/A,
IF(X761="empty","empty",
VLOOKUP(X761,MonsterGroupTable!$A:$A,1,0)))))))</f>
        <v>g116</v>
      </c>
      <c r="AA761">
        <v>5</v>
      </c>
    </row>
    <row r="762" spans="1:27">
      <c r="A762">
        <v>10761</v>
      </c>
      <c r="B762">
        <f t="shared" si="22"/>
        <v>1.1000000000000001</v>
      </c>
      <c r="C762">
        <f t="shared" si="23"/>
        <v>1.1000000000000001</v>
      </c>
      <c r="F762">
        <v>3960</v>
      </c>
      <c r="G762">
        <v>157422</v>
      </c>
      <c r="H762">
        <v>0</v>
      </c>
      <c r="I762">
        <v>0</v>
      </c>
      <c r="J762">
        <v>0</v>
      </c>
      <c r="K762" t="s">
        <v>362</v>
      </c>
      <c r="L762" t="s">
        <v>253</v>
      </c>
      <c r="M762" t="s">
        <v>443</v>
      </c>
      <c r="N762" t="s">
        <v>444</v>
      </c>
      <c r="O762">
        <v>0</v>
      </c>
      <c r="P762">
        <v>-4.75</v>
      </c>
      <c r="Q762">
        <v>-3.5</v>
      </c>
      <c r="R762">
        <v>4.75</v>
      </c>
      <c r="S762">
        <v>3</v>
      </c>
      <c r="T762">
        <v>-13.5</v>
      </c>
      <c r="U762">
        <v>2.5499999999999998</v>
      </c>
      <c r="V762">
        <v>-6.75</v>
      </c>
      <c r="W762" t="str">
        <f t="shared" si="21"/>
        <v>g117,5</v>
      </c>
      <c r="X762" s="1" t="s">
        <v>316</v>
      </c>
      <c r="Y762" s="2" t="str">
        <f>IF(AND(ISBLANK(X762),OR(NOT(ISBLANK(Z762)),NOT(ISBLANK(AA762)))),#N/A,
IF(ISBLANK(X762),"",
IF(AND(NOT(ISERROR(VLOOKUP(X762,MonsterTable!$A:$B,MATCH(MonsterTable!$B$1,MonsterTable!$A$1:$B$1,0),0))),OR(ISBLANK(Z762),ISBLANK(AA762))),#N/A,
IFERROR(VLOOKUP(X762,MonsterTable!$A:$B,MATCH(MonsterTable!$B$1,MonsterTable!$A$1:$B$1,0),0),
IF(OR(NOT(ISBLANK(Z762)),ISBLANK(AA762)),#N/A,
IF(X762="empty","empty",
VLOOKUP(X762,MonsterGroupTable!$A:$A,1,0)))))))</f>
        <v>g117</v>
      </c>
      <c r="AA762">
        <v>5</v>
      </c>
    </row>
    <row r="763" spans="1:27">
      <c r="A763">
        <v>10762</v>
      </c>
      <c r="B763">
        <f t="shared" si="22"/>
        <v>1.1000000000000001</v>
      </c>
      <c r="C763">
        <f t="shared" si="23"/>
        <v>1.1000000000000001</v>
      </c>
      <c r="F763">
        <v>3960</v>
      </c>
      <c r="G763">
        <v>158016</v>
      </c>
      <c r="H763">
        <v>0</v>
      </c>
      <c r="I763">
        <v>0</v>
      </c>
      <c r="J763">
        <v>0</v>
      </c>
      <c r="K763" t="s">
        <v>362</v>
      </c>
      <c r="L763" t="s">
        <v>253</v>
      </c>
      <c r="M763" t="s">
        <v>443</v>
      </c>
      <c r="N763" t="s">
        <v>444</v>
      </c>
      <c r="O763">
        <v>0</v>
      </c>
      <c r="P763">
        <v>-4.75</v>
      </c>
      <c r="Q763">
        <v>-3.5</v>
      </c>
      <c r="R763">
        <v>4.75</v>
      </c>
      <c r="S763">
        <v>3</v>
      </c>
      <c r="T763">
        <v>-13.5</v>
      </c>
      <c r="U763">
        <v>2.5499999999999998</v>
      </c>
      <c r="V763">
        <v>-6.75</v>
      </c>
      <c r="W763" t="str">
        <f t="shared" si="21"/>
        <v>g117,5</v>
      </c>
      <c r="X763" s="1" t="s">
        <v>316</v>
      </c>
      <c r="Y763" s="2" t="str">
        <f>IF(AND(ISBLANK(X763),OR(NOT(ISBLANK(Z763)),NOT(ISBLANK(AA763)))),#N/A,
IF(ISBLANK(X763),"",
IF(AND(NOT(ISERROR(VLOOKUP(X763,MonsterTable!$A:$B,MATCH(MonsterTable!$B$1,MonsterTable!$A$1:$B$1,0),0))),OR(ISBLANK(Z763),ISBLANK(AA763))),#N/A,
IFERROR(VLOOKUP(X763,MonsterTable!$A:$B,MATCH(MonsterTable!$B$1,MonsterTable!$A$1:$B$1,0),0),
IF(OR(NOT(ISBLANK(Z763)),ISBLANK(AA763)),#N/A,
IF(X763="empty","empty",
VLOOKUP(X763,MonsterGroupTable!$A:$A,1,0)))))))</f>
        <v>g117</v>
      </c>
      <c r="AA763">
        <v>5</v>
      </c>
    </row>
    <row r="764" spans="1:27">
      <c r="A764">
        <v>10763</v>
      </c>
      <c r="B764">
        <f t="shared" ref="B764:B827" si="24">IF(MOD(A764,10)=0,1.2,1.1)</f>
        <v>1.1000000000000001</v>
      </c>
      <c r="C764">
        <f t="shared" ref="C764:C827" si="25">IF(MOD(B764,10)=0,1.2,1.1)</f>
        <v>1.1000000000000001</v>
      </c>
      <c r="F764">
        <v>3960</v>
      </c>
      <c r="G764">
        <v>158610</v>
      </c>
      <c r="H764">
        <v>0</v>
      </c>
      <c r="I764">
        <v>0</v>
      </c>
      <c r="J764">
        <v>0</v>
      </c>
      <c r="K764" t="s">
        <v>362</v>
      </c>
      <c r="L764" t="s">
        <v>253</v>
      </c>
      <c r="M764" t="s">
        <v>443</v>
      </c>
      <c r="N764" t="s">
        <v>444</v>
      </c>
      <c r="O764">
        <v>0</v>
      </c>
      <c r="P764">
        <v>-4.75</v>
      </c>
      <c r="Q764">
        <v>-3.5</v>
      </c>
      <c r="R764">
        <v>4.75</v>
      </c>
      <c r="S764">
        <v>3</v>
      </c>
      <c r="T764">
        <v>-13.5</v>
      </c>
      <c r="U764">
        <v>2.5499999999999998</v>
      </c>
      <c r="V764">
        <v>-6.75</v>
      </c>
      <c r="W764" t="str">
        <f t="shared" si="21"/>
        <v>g117,5</v>
      </c>
      <c r="X764" s="1" t="s">
        <v>316</v>
      </c>
      <c r="Y764" s="2" t="str">
        <f>IF(AND(ISBLANK(X764),OR(NOT(ISBLANK(Z764)),NOT(ISBLANK(AA764)))),#N/A,
IF(ISBLANK(X764),"",
IF(AND(NOT(ISERROR(VLOOKUP(X764,MonsterTable!$A:$B,MATCH(MonsterTable!$B$1,MonsterTable!$A$1:$B$1,0),0))),OR(ISBLANK(Z764),ISBLANK(AA764))),#N/A,
IFERROR(VLOOKUP(X764,MonsterTable!$A:$B,MATCH(MonsterTable!$B$1,MonsterTable!$A$1:$B$1,0),0),
IF(OR(NOT(ISBLANK(Z764)),ISBLANK(AA764)),#N/A,
IF(X764="empty","empty",
VLOOKUP(X764,MonsterGroupTable!$A:$A,1,0)))))))</f>
        <v>g117</v>
      </c>
      <c r="AA764">
        <v>5</v>
      </c>
    </row>
    <row r="765" spans="1:27">
      <c r="A765">
        <v>10764</v>
      </c>
      <c r="B765">
        <f t="shared" si="24"/>
        <v>1.1000000000000001</v>
      </c>
      <c r="C765">
        <f t="shared" si="25"/>
        <v>1.1000000000000001</v>
      </c>
      <c r="F765">
        <v>3960</v>
      </c>
      <c r="G765">
        <v>159204</v>
      </c>
      <c r="H765">
        <v>0</v>
      </c>
      <c r="I765">
        <v>0</v>
      </c>
      <c r="J765">
        <v>0</v>
      </c>
      <c r="K765" t="s">
        <v>362</v>
      </c>
      <c r="L765" t="s">
        <v>253</v>
      </c>
      <c r="M765" t="s">
        <v>443</v>
      </c>
      <c r="N765" t="s">
        <v>444</v>
      </c>
      <c r="O765">
        <v>0</v>
      </c>
      <c r="P765">
        <v>-4.75</v>
      </c>
      <c r="Q765">
        <v>-3.5</v>
      </c>
      <c r="R765">
        <v>4.75</v>
      </c>
      <c r="S765">
        <v>3</v>
      </c>
      <c r="T765">
        <v>-13.5</v>
      </c>
      <c r="U765">
        <v>2.5499999999999998</v>
      </c>
      <c r="V765">
        <v>-6.75</v>
      </c>
      <c r="W765" t="str">
        <f t="shared" si="21"/>
        <v>g117,5</v>
      </c>
      <c r="X765" s="1" t="s">
        <v>316</v>
      </c>
      <c r="Y765" s="2" t="str">
        <f>IF(AND(ISBLANK(X765),OR(NOT(ISBLANK(Z765)),NOT(ISBLANK(AA765)))),#N/A,
IF(ISBLANK(X765),"",
IF(AND(NOT(ISERROR(VLOOKUP(X765,MonsterTable!$A:$B,MATCH(MonsterTable!$B$1,MonsterTable!$A$1:$B$1,0),0))),OR(ISBLANK(Z765),ISBLANK(AA765))),#N/A,
IFERROR(VLOOKUP(X765,MonsterTable!$A:$B,MATCH(MonsterTable!$B$1,MonsterTable!$A$1:$B$1,0),0),
IF(OR(NOT(ISBLANK(Z765)),ISBLANK(AA765)),#N/A,
IF(X765="empty","empty",
VLOOKUP(X765,MonsterGroupTable!$A:$A,1,0)))))))</f>
        <v>g117</v>
      </c>
      <c r="AA765">
        <v>5</v>
      </c>
    </row>
    <row r="766" spans="1:27">
      <c r="A766">
        <v>10765</v>
      </c>
      <c r="B766">
        <f t="shared" si="24"/>
        <v>1.1000000000000001</v>
      </c>
      <c r="C766">
        <f t="shared" si="25"/>
        <v>1.1000000000000001</v>
      </c>
      <c r="F766">
        <v>3960</v>
      </c>
      <c r="G766">
        <v>159798</v>
      </c>
      <c r="H766">
        <v>0</v>
      </c>
      <c r="I766">
        <v>0</v>
      </c>
      <c r="J766">
        <v>0</v>
      </c>
      <c r="K766" t="s">
        <v>362</v>
      </c>
      <c r="L766" t="s">
        <v>253</v>
      </c>
      <c r="M766" t="s">
        <v>443</v>
      </c>
      <c r="N766" t="s">
        <v>444</v>
      </c>
      <c r="O766">
        <v>0</v>
      </c>
      <c r="P766">
        <v>-4.75</v>
      </c>
      <c r="Q766">
        <v>-3.5</v>
      </c>
      <c r="R766">
        <v>4.75</v>
      </c>
      <c r="S766">
        <v>3</v>
      </c>
      <c r="T766">
        <v>-13.5</v>
      </c>
      <c r="U766">
        <v>2.5499999999999998</v>
      </c>
      <c r="V766">
        <v>-6.75</v>
      </c>
      <c r="W766" t="str">
        <f t="shared" si="21"/>
        <v>g117,5</v>
      </c>
      <c r="X766" s="1" t="s">
        <v>316</v>
      </c>
      <c r="Y766" s="2" t="str">
        <f>IF(AND(ISBLANK(X766),OR(NOT(ISBLANK(Z766)),NOT(ISBLANK(AA766)))),#N/A,
IF(ISBLANK(X766),"",
IF(AND(NOT(ISERROR(VLOOKUP(X766,MonsterTable!$A:$B,MATCH(MonsterTable!$B$1,MonsterTable!$A$1:$B$1,0),0))),OR(ISBLANK(Z766),ISBLANK(AA766))),#N/A,
IFERROR(VLOOKUP(X766,MonsterTable!$A:$B,MATCH(MonsterTable!$B$1,MonsterTable!$A$1:$B$1,0),0),
IF(OR(NOT(ISBLANK(Z766)),ISBLANK(AA766)),#N/A,
IF(X766="empty","empty",
VLOOKUP(X766,MonsterGroupTable!$A:$A,1,0)))))))</f>
        <v>g117</v>
      </c>
      <c r="AA766">
        <v>5</v>
      </c>
    </row>
    <row r="767" spans="1:27">
      <c r="A767">
        <v>10766</v>
      </c>
      <c r="B767">
        <f t="shared" si="24"/>
        <v>1.1000000000000001</v>
      </c>
      <c r="C767">
        <f t="shared" si="25"/>
        <v>1.1000000000000001</v>
      </c>
      <c r="F767">
        <v>3960</v>
      </c>
      <c r="G767">
        <v>160392</v>
      </c>
      <c r="H767">
        <v>0</v>
      </c>
      <c r="I767">
        <v>0</v>
      </c>
      <c r="J767">
        <v>0</v>
      </c>
      <c r="K767" t="s">
        <v>362</v>
      </c>
      <c r="L767" t="s">
        <v>253</v>
      </c>
      <c r="M767" t="s">
        <v>443</v>
      </c>
      <c r="N767" t="s">
        <v>444</v>
      </c>
      <c r="O767">
        <v>0</v>
      </c>
      <c r="P767">
        <v>-4.75</v>
      </c>
      <c r="Q767">
        <v>-3.5</v>
      </c>
      <c r="R767">
        <v>4.75</v>
      </c>
      <c r="S767">
        <v>3</v>
      </c>
      <c r="T767">
        <v>-13.5</v>
      </c>
      <c r="U767">
        <v>2.5499999999999998</v>
      </c>
      <c r="V767">
        <v>-6.75</v>
      </c>
      <c r="W767" t="str">
        <f t="shared" si="21"/>
        <v>g117,5</v>
      </c>
      <c r="X767" s="1" t="s">
        <v>316</v>
      </c>
      <c r="Y767" s="2" t="str">
        <f>IF(AND(ISBLANK(X767),OR(NOT(ISBLANK(Z767)),NOT(ISBLANK(AA767)))),#N/A,
IF(ISBLANK(X767),"",
IF(AND(NOT(ISERROR(VLOOKUP(X767,MonsterTable!$A:$B,MATCH(MonsterTable!$B$1,MonsterTable!$A$1:$B$1,0),0))),OR(ISBLANK(Z767),ISBLANK(AA767))),#N/A,
IFERROR(VLOOKUP(X767,MonsterTable!$A:$B,MATCH(MonsterTable!$B$1,MonsterTable!$A$1:$B$1,0),0),
IF(OR(NOT(ISBLANK(Z767)),ISBLANK(AA767)),#N/A,
IF(X767="empty","empty",
VLOOKUP(X767,MonsterGroupTable!$A:$A,1,0)))))))</f>
        <v>g117</v>
      </c>
      <c r="AA767">
        <v>5</v>
      </c>
    </row>
    <row r="768" spans="1:27">
      <c r="A768">
        <v>10767</v>
      </c>
      <c r="B768">
        <f t="shared" si="24"/>
        <v>1.1000000000000001</v>
      </c>
      <c r="C768">
        <f t="shared" si="25"/>
        <v>1.1000000000000001</v>
      </c>
      <c r="F768">
        <v>3960</v>
      </c>
      <c r="G768">
        <v>160986</v>
      </c>
      <c r="H768">
        <v>0</v>
      </c>
      <c r="I768">
        <v>0</v>
      </c>
      <c r="J768">
        <v>0</v>
      </c>
      <c r="K768" t="s">
        <v>362</v>
      </c>
      <c r="L768" t="s">
        <v>253</v>
      </c>
      <c r="M768" t="s">
        <v>443</v>
      </c>
      <c r="N768" t="s">
        <v>444</v>
      </c>
      <c r="O768">
        <v>0</v>
      </c>
      <c r="P768">
        <v>-4.75</v>
      </c>
      <c r="Q768">
        <v>-3.5</v>
      </c>
      <c r="R768">
        <v>4.75</v>
      </c>
      <c r="S768">
        <v>3</v>
      </c>
      <c r="T768">
        <v>-13.5</v>
      </c>
      <c r="U768">
        <v>2.5499999999999998</v>
      </c>
      <c r="V768">
        <v>-6.75</v>
      </c>
      <c r="W768" t="str">
        <f t="shared" si="21"/>
        <v>g117,5</v>
      </c>
      <c r="X768" s="1" t="s">
        <v>316</v>
      </c>
      <c r="Y768" s="2" t="str">
        <f>IF(AND(ISBLANK(X768),OR(NOT(ISBLANK(Z768)),NOT(ISBLANK(AA768)))),#N/A,
IF(ISBLANK(X768),"",
IF(AND(NOT(ISERROR(VLOOKUP(X768,MonsterTable!$A:$B,MATCH(MonsterTable!$B$1,MonsterTable!$A$1:$B$1,0),0))),OR(ISBLANK(Z768),ISBLANK(AA768))),#N/A,
IFERROR(VLOOKUP(X768,MonsterTable!$A:$B,MATCH(MonsterTable!$B$1,MonsterTable!$A$1:$B$1,0),0),
IF(OR(NOT(ISBLANK(Z768)),ISBLANK(AA768)),#N/A,
IF(X768="empty","empty",
VLOOKUP(X768,MonsterGroupTable!$A:$A,1,0)))))))</f>
        <v>g117</v>
      </c>
      <c r="AA768">
        <v>5</v>
      </c>
    </row>
    <row r="769" spans="1:27">
      <c r="A769">
        <v>10768</v>
      </c>
      <c r="B769">
        <f t="shared" si="24"/>
        <v>1.1000000000000001</v>
      </c>
      <c r="C769">
        <f t="shared" si="25"/>
        <v>1.1000000000000001</v>
      </c>
      <c r="F769">
        <v>3960</v>
      </c>
      <c r="G769">
        <v>161580</v>
      </c>
      <c r="H769">
        <v>0</v>
      </c>
      <c r="I769">
        <v>0</v>
      </c>
      <c r="J769">
        <v>0</v>
      </c>
      <c r="K769" t="s">
        <v>362</v>
      </c>
      <c r="L769" t="s">
        <v>253</v>
      </c>
      <c r="M769" t="s">
        <v>443</v>
      </c>
      <c r="N769" t="s">
        <v>444</v>
      </c>
      <c r="O769">
        <v>0</v>
      </c>
      <c r="P769">
        <v>-4.75</v>
      </c>
      <c r="Q769">
        <v>-3.5</v>
      </c>
      <c r="R769">
        <v>4.75</v>
      </c>
      <c r="S769">
        <v>3</v>
      </c>
      <c r="T769">
        <v>-13.5</v>
      </c>
      <c r="U769">
        <v>2.5499999999999998</v>
      </c>
      <c r="V769">
        <v>-6.75</v>
      </c>
      <c r="W769" t="str">
        <f t="shared" si="21"/>
        <v>g117,5</v>
      </c>
      <c r="X769" s="1" t="s">
        <v>316</v>
      </c>
      <c r="Y769" s="2" t="str">
        <f>IF(AND(ISBLANK(X769),OR(NOT(ISBLANK(Z769)),NOT(ISBLANK(AA769)))),#N/A,
IF(ISBLANK(X769),"",
IF(AND(NOT(ISERROR(VLOOKUP(X769,MonsterTable!$A:$B,MATCH(MonsterTable!$B$1,MonsterTable!$A$1:$B$1,0),0))),OR(ISBLANK(Z769),ISBLANK(AA769))),#N/A,
IFERROR(VLOOKUP(X769,MonsterTable!$A:$B,MATCH(MonsterTable!$B$1,MonsterTable!$A$1:$B$1,0),0),
IF(OR(NOT(ISBLANK(Z769)),ISBLANK(AA769)),#N/A,
IF(X769="empty","empty",
VLOOKUP(X769,MonsterGroupTable!$A:$A,1,0)))))))</f>
        <v>g117</v>
      </c>
      <c r="AA769">
        <v>5</v>
      </c>
    </row>
    <row r="770" spans="1:27">
      <c r="A770">
        <v>10769</v>
      </c>
      <c r="B770">
        <f t="shared" si="24"/>
        <v>1.1000000000000001</v>
      </c>
      <c r="C770">
        <f t="shared" si="25"/>
        <v>1.1000000000000001</v>
      </c>
      <c r="F770">
        <v>3960</v>
      </c>
      <c r="G770">
        <v>162174</v>
      </c>
      <c r="H770">
        <v>0</v>
      </c>
      <c r="I770">
        <v>0</v>
      </c>
      <c r="J770">
        <v>0</v>
      </c>
      <c r="K770" t="s">
        <v>362</v>
      </c>
      <c r="L770" t="s">
        <v>253</v>
      </c>
      <c r="M770" t="s">
        <v>443</v>
      </c>
      <c r="N770" t="s">
        <v>444</v>
      </c>
      <c r="O770">
        <v>0</v>
      </c>
      <c r="P770">
        <v>-4.75</v>
      </c>
      <c r="Q770">
        <v>-3.5</v>
      </c>
      <c r="R770">
        <v>4.75</v>
      </c>
      <c r="S770">
        <v>3</v>
      </c>
      <c r="T770">
        <v>-13.5</v>
      </c>
      <c r="U770">
        <v>2.5499999999999998</v>
      </c>
      <c r="V770">
        <v>-6.75</v>
      </c>
      <c r="W770" t="str">
        <f t="shared" si="21"/>
        <v>g117,5</v>
      </c>
      <c r="X770" s="1" t="s">
        <v>316</v>
      </c>
      <c r="Y770" s="2" t="str">
        <f>IF(AND(ISBLANK(X770),OR(NOT(ISBLANK(Z770)),NOT(ISBLANK(AA770)))),#N/A,
IF(ISBLANK(X770),"",
IF(AND(NOT(ISERROR(VLOOKUP(X770,MonsterTable!$A:$B,MATCH(MonsterTable!$B$1,MonsterTable!$A$1:$B$1,0),0))),OR(ISBLANK(Z770),ISBLANK(AA770))),#N/A,
IFERROR(VLOOKUP(X770,MonsterTable!$A:$B,MATCH(MonsterTable!$B$1,MonsterTable!$A$1:$B$1,0),0),
IF(OR(NOT(ISBLANK(Z770)),ISBLANK(AA770)),#N/A,
IF(X770="empty","empty",
VLOOKUP(X770,MonsterGroupTable!$A:$A,1,0)))))))</f>
        <v>g117</v>
      </c>
      <c r="AA770">
        <v>5</v>
      </c>
    </row>
    <row r="771" spans="1:27">
      <c r="A771">
        <v>10770</v>
      </c>
      <c r="B771">
        <f t="shared" si="24"/>
        <v>1.2</v>
      </c>
      <c r="C771">
        <f t="shared" si="25"/>
        <v>1.1000000000000001</v>
      </c>
      <c r="F771">
        <v>3960</v>
      </c>
      <c r="G771">
        <v>162768</v>
      </c>
      <c r="H771">
        <v>0</v>
      </c>
      <c r="I771">
        <v>0</v>
      </c>
      <c r="J771">
        <v>0</v>
      </c>
      <c r="K771" t="s">
        <v>362</v>
      </c>
      <c r="L771" t="s">
        <v>253</v>
      </c>
      <c r="M771" t="s">
        <v>443</v>
      </c>
      <c r="N771" t="s">
        <v>444</v>
      </c>
      <c r="O771">
        <v>0</v>
      </c>
      <c r="P771">
        <v>-4.75</v>
      </c>
      <c r="Q771">
        <v>-3.5</v>
      </c>
      <c r="R771">
        <v>4.75</v>
      </c>
      <c r="S771">
        <v>3</v>
      </c>
      <c r="T771">
        <v>-13.5</v>
      </c>
      <c r="U771">
        <v>2.5499999999999998</v>
      </c>
      <c r="V771">
        <v>-6.75</v>
      </c>
      <c r="W771" t="str">
        <f t="shared" si="21"/>
        <v>g117,5</v>
      </c>
      <c r="X771" s="1" t="s">
        <v>316</v>
      </c>
      <c r="Y771" s="2" t="str">
        <f>IF(AND(ISBLANK(X771),OR(NOT(ISBLANK(Z771)),NOT(ISBLANK(AA771)))),#N/A,
IF(ISBLANK(X771),"",
IF(AND(NOT(ISERROR(VLOOKUP(X771,MonsterTable!$A:$B,MATCH(MonsterTable!$B$1,MonsterTable!$A$1:$B$1,0),0))),OR(ISBLANK(Z771),ISBLANK(AA771))),#N/A,
IFERROR(VLOOKUP(X771,MonsterTable!$A:$B,MATCH(MonsterTable!$B$1,MonsterTable!$A$1:$B$1,0),0),
IF(OR(NOT(ISBLANK(Z771)),ISBLANK(AA771)),#N/A,
IF(X771="empty","empty",
VLOOKUP(X771,MonsterGroupTable!$A:$A,1,0)))))))</f>
        <v>g117</v>
      </c>
      <c r="AA771">
        <v>5</v>
      </c>
    </row>
    <row r="772" spans="1:27">
      <c r="A772">
        <v>10771</v>
      </c>
      <c r="B772">
        <f t="shared" si="24"/>
        <v>1.1000000000000001</v>
      </c>
      <c r="C772">
        <f t="shared" si="25"/>
        <v>1.1000000000000001</v>
      </c>
      <c r="F772">
        <v>3960</v>
      </c>
      <c r="G772">
        <v>163362</v>
      </c>
      <c r="H772">
        <v>0</v>
      </c>
      <c r="I772">
        <v>0</v>
      </c>
      <c r="J772">
        <v>0</v>
      </c>
      <c r="K772" t="s">
        <v>362</v>
      </c>
      <c r="L772" t="s">
        <v>254</v>
      </c>
      <c r="M772" t="s">
        <v>443</v>
      </c>
      <c r="N772" t="s">
        <v>444</v>
      </c>
      <c r="O772">
        <v>0</v>
      </c>
      <c r="P772">
        <v>-4.75</v>
      </c>
      <c r="Q772">
        <v>-3.5</v>
      </c>
      <c r="R772">
        <v>4.75</v>
      </c>
      <c r="S772">
        <v>3</v>
      </c>
      <c r="T772">
        <v>-13.5</v>
      </c>
      <c r="U772">
        <v>2.5499999999999998</v>
      </c>
      <c r="V772">
        <v>-6.75</v>
      </c>
      <c r="W772" t="str">
        <f t="shared" si="21"/>
        <v>g118,5</v>
      </c>
      <c r="X772" s="1" t="s">
        <v>317</v>
      </c>
      <c r="Y772" s="2" t="str">
        <f>IF(AND(ISBLANK(X772),OR(NOT(ISBLANK(Z772)),NOT(ISBLANK(AA772)))),#N/A,
IF(ISBLANK(X772),"",
IF(AND(NOT(ISERROR(VLOOKUP(X772,MonsterTable!$A:$B,MATCH(MonsterTable!$B$1,MonsterTable!$A$1:$B$1,0),0))),OR(ISBLANK(Z772),ISBLANK(AA772))),#N/A,
IFERROR(VLOOKUP(X772,MonsterTable!$A:$B,MATCH(MonsterTable!$B$1,MonsterTable!$A$1:$B$1,0),0),
IF(OR(NOT(ISBLANK(Z772)),ISBLANK(AA772)),#N/A,
IF(X772="empty","empty",
VLOOKUP(X772,MonsterGroupTable!$A:$A,1,0)))))))</f>
        <v>g118</v>
      </c>
      <c r="AA772">
        <v>5</v>
      </c>
    </row>
    <row r="773" spans="1:27">
      <c r="A773">
        <v>10772</v>
      </c>
      <c r="B773">
        <f t="shared" si="24"/>
        <v>1.1000000000000001</v>
      </c>
      <c r="C773">
        <f t="shared" si="25"/>
        <v>1.1000000000000001</v>
      </c>
      <c r="F773">
        <v>3960</v>
      </c>
      <c r="G773">
        <v>163956</v>
      </c>
      <c r="H773">
        <v>0</v>
      </c>
      <c r="I773">
        <v>0</v>
      </c>
      <c r="J773">
        <v>0</v>
      </c>
      <c r="K773" t="s">
        <v>362</v>
      </c>
      <c r="L773" t="s">
        <v>254</v>
      </c>
      <c r="M773" t="s">
        <v>443</v>
      </c>
      <c r="N773" t="s">
        <v>444</v>
      </c>
      <c r="O773">
        <v>0</v>
      </c>
      <c r="P773">
        <v>-4.75</v>
      </c>
      <c r="Q773">
        <v>-3.5</v>
      </c>
      <c r="R773">
        <v>4.75</v>
      </c>
      <c r="S773">
        <v>3</v>
      </c>
      <c r="T773">
        <v>-13.5</v>
      </c>
      <c r="U773">
        <v>2.5499999999999998</v>
      </c>
      <c r="V773">
        <v>-6.75</v>
      </c>
      <c r="W773" t="str">
        <f t="shared" si="21"/>
        <v>g118,5</v>
      </c>
      <c r="X773" s="1" t="s">
        <v>317</v>
      </c>
      <c r="Y773" s="2" t="str">
        <f>IF(AND(ISBLANK(X773),OR(NOT(ISBLANK(Z773)),NOT(ISBLANK(AA773)))),#N/A,
IF(ISBLANK(X773),"",
IF(AND(NOT(ISERROR(VLOOKUP(X773,MonsterTable!$A:$B,MATCH(MonsterTable!$B$1,MonsterTable!$A$1:$B$1,0),0))),OR(ISBLANK(Z773),ISBLANK(AA773))),#N/A,
IFERROR(VLOOKUP(X773,MonsterTable!$A:$B,MATCH(MonsterTable!$B$1,MonsterTable!$A$1:$B$1,0),0),
IF(OR(NOT(ISBLANK(Z773)),ISBLANK(AA773)),#N/A,
IF(X773="empty","empty",
VLOOKUP(X773,MonsterGroupTable!$A:$A,1,0)))))))</f>
        <v>g118</v>
      </c>
      <c r="AA773">
        <v>5</v>
      </c>
    </row>
    <row r="774" spans="1:27">
      <c r="A774">
        <v>10773</v>
      </c>
      <c r="B774">
        <f t="shared" si="24"/>
        <v>1.1000000000000001</v>
      </c>
      <c r="C774">
        <f t="shared" si="25"/>
        <v>1.1000000000000001</v>
      </c>
      <c r="F774">
        <v>3960</v>
      </c>
      <c r="G774">
        <v>164550</v>
      </c>
      <c r="H774">
        <v>0</v>
      </c>
      <c r="I774">
        <v>0</v>
      </c>
      <c r="J774">
        <v>0</v>
      </c>
      <c r="K774" t="s">
        <v>362</v>
      </c>
      <c r="L774" t="s">
        <v>254</v>
      </c>
      <c r="M774" t="s">
        <v>443</v>
      </c>
      <c r="N774" t="s">
        <v>444</v>
      </c>
      <c r="O774">
        <v>0</v>
      </c>
      <c r="P774">
        <v>-4.75</v>
      </c>
      <c r="Q774">
        <v>-3.5</v>
      </c>
      <c r="R774">
        <v>4.75</v>
      </c>
      <c r="S774">
        <v>3</v>
      </c>
      <c r="T774">
        <v>-13.5</v>
      </c>
      <c r="U774">
        <v>2.5499999999999998</v>
      </c>
      <c r="V774">
        <v>-6.75</v>
      </c>
      <c r="W774" t="str">
        <f t="shared" si="21"/>
        <v>g118,5</v>
      </c>
      <c r="X774" s="1" t="s">
        <v>317</v>
      </c>
      <c r="Y774" s="2" t="str">
        <f>IF(AND(ISBLANK(X774),OR(NOT(ISBLANK(Z774)),NOT(ISBLANK(AA774)))),#N/A,
IF(ISBLANK(X774),"",
IF(AND(NOT(ISERROR(VLOOKUP(X774,MonsterTable!$A:$B,MATCH(MonsterTable!$B$1,MonsterTable!$A$1:$B$1,0),0))),OR(ISBLANK(Z774),ISBLANK(AA774))),#N/A,
IFERROR(VLOOKUP(X774,MonsterTable!$A:$B,MATCH(MonsterTable!$B$1,MonsterTable!$A$1:$B$1,0),0),
IF(OR(NOT(ISBLANK(Z774)),ISBLANK(AA774)),#N/A,
IF(X774="empty","empty",
VLOOKUP(X774,MonsterGroupTable!$A:$A,1,0)))))))</f>
        <v>g118</v>
      </c>
      <c r="AA774">
        <v>5</v>
      </c>
    </row>
    <row r="775" spans="1:27">
      <c r="A775">
        <v>10774</v>
      </c>
      <c r="B775">
        <f t="shared" si="24"/>
        <v>1.1000000000000001</v>
      </c>
      <c r="C775">
        <f t="shared" si="25"/>
        <v>1.1000000000000001</v>
      </c>
      <c r="F775">
        <v>3960</v>
      </c>
      <c r="G775">
        <v>165144</v>
      </c>
      <c r="H775">
        <v>0</v>
      </c>
      <c r="I775">
        <v>0</v>
      </c>
      <c r="J775">
        <v>0</v>
      </c>
      <c r="K775" t="s">
        <v>362</v>
      </c>
      <c r="L775" t="s">
        <v>254</v>
      </c>
      <c r="M775" t="s">
        <v>443</v>
      </c>
      <c r="N775" t="s">
        <v>444</v>
      </c>
      <c r="O775">
        <v>0</v>
      </c>
      <c r="P775">
        <v>-4.75</v>
      </c>
      <c r="Q775">
        <v>-3.5</v>
      </c>
      <c r="R775">
        <v>4.75</v>
      </c>
      <c r="S775">
        <v>3</v>
      </c>
      <c r="T775">
        <v>-13.5</v>
      </c>
      <c r="U775">
        <v>2.5499999999999998</v>
      </c>
      <c r="V775">
        <v>-6.75</v>
      </c>
      <c r="W775" t="str">
        <f t="shared" si="21"/>
        <v>g118,5</v>
      </c>
      <c r="X775" s="1" t="s">
        <v>317</v>
      </c>
      <c r="Y775" s="2" t="str">
        <f>IF(AND(ISBLANK(X775),OR(NOT(ISBLANK(Z775)),NOT(ISBLANK(AA775)))),#N/A,
IF(ISBLANK(X775),"",
IF(AND(NOT(ISERROR(VLOOKUP(X775,MonsterTable!$A:$B,MATCH(MonsterTable!$B$1,MonsterTable!$A$1:$B$1,0),0))),OR(ISBLANK(Z775),ISBLANK(AA775))),#N/A,
IFERROR(VLOOKUP(X775,MonsterTable!$A:$B,MATCH(MonsterTable!$B$1,MonsterTable!$A$1:$B$1,0),0),
IF(OR(NOT(ISBLANK(Z775)),ISBLANK(AA775)),#N/A,
IF(X775="empty","empty",
VLOOKUP(X775,MonsterGroupTable!$A:$A,1,0)))))))</f>
        <v>g118</v>
      </c>
      <c r="AA775">
        <v>5</v>
      </c>
    </row>
    <row r="776" spans="1:27">
      <c r="A776">
        <v>10775</v>
      </c>
      <c r="B776">
        <f t="shared" si="24"/>
        <v>1.1000000000000001</v>
      </c>
      <c r="C776">
        <f t="shared" si="25"/>
        <v>1.1000000000000001</v>
      </c>
      <c r="F776">
        <v>3960</v>
      </c>
      <c r="G776">
        <v>165738</v>
      </c>
      <c r="H776">
        <v>0</v>
      </c>
      <c r="I776">
        <v>0</v>
      </c>
      <c r="J776">
        <v>0</v>
      </c>
      <c r="K776" t="s">
        <v>362</v>
      </c>
      <c r="L776" t="s">
        <v>254</v>
      </c>
      <c r="M776" t="s">
        <v>443</v>
      </c>
      <c r="N776" t="s">
        <v>444</v>
      </c>
      <c r="O776">
        <v>0</v>
      </c>
      <c r="P776">
        <v>-4.75</v>
      </c>
      <c r="Q776">
        <v>-3.5</v>
      </c>
      <c r="R776">
        <v>4.75</v>
      </c>
      <c r="S776">
        <v>3</v>
      </c>
      <c r="T776">
        <v>-13.5</v>
      </c>
      <c r="U776">
        <v>2.5499999999999998</v>
      </c>
      <c r="V776">
        <v>-6.75</v>
      </c>
      <c r="W776" t="str">
        <f t="shared" si="21"/>
        <v>g118,5</v>
      </c>
      <c r="X776" s="1" t="s">
        <v>317</v>
      </c>
      <c r="Y776" s="2" t="str">
        <f>IF(AND(ISBLANK(X776),OR(NOT(ISBLANK(Z776)),NOT(ISBLANK(AA776)))),#N/A,
IF(ISBLANK(X776),"",
IF(AND(NOT(ISERROR(VLOOKUP(X776,MonsterTable!$A:$B,MATCH(MonsterTable!$B$1,MonsterTable!$A$1:$B$1,0),0))),OR(ISBLANK(Z776),ISBLANK(AA776))),#N/A,
IFERROR(VLOOKUP(X776,MonsterTable!$A:$B,MATCH(MonsterTable!$B$1,MonsterTable!$A$1:$B$1,0),0),
IF(OR(NOT(ISBLANK(Z776)),ISBLANK(AA776)),#N/A,
IF(X776="empty","empty",
VLOOKUP(X776,MonsterGroupTable!$A:$A,1,0)))))))</f>
        <v>g118</v>
      </c>
      <c r="AA776">
        <v>5</v>
      </c>
    </row>
    <row r="777" spans="1:27">
      <c r="A777">
        <v>10776</v>
      </c>
      <c r="B777">
        <f t="shared" si="24"/>
        <v>1.1000000000000001</v>
      </c>
      <c r="C777">
        <f t="shared" si="25"/>
        <v>1.1000000000000001</v>
      </c>
      <c r="F777">
        <v>3960</v>
      </c>
      <c r="G777">
        <v>166332</v>
      </c>
      <c r="H777">
        <v>0</v>
      </c>
      <c r="I777">
        <v>0</v>
      </c>
      <c r="J777">
        <v>0</v>
      </c>
      <c r="K777" t="s">
        <v>362</v>
      </c>
      <c r="L777" t="s">
        <v>254</v>
      </c>
      <c r="M777" t="s">
        <v>443</v>
      </c>
      <c r="N777" t="s">
        <v>444</v>
      </c>
      <c r="O777">
        <v>0</v>
      </c>
      <c r="P777">
        <v>-4.75</v>
      </c>
      <c r="Q777">
        <v>-3.5</v>
      </c>
      <c r="R777">
        <v>4.75</v>
      </c>
      <c r="S777">
        <v>3</v>
      </c>
      <c r="T777">
        <v>-13.5</v>
      </c>
      <c r="U777">
        <v>2.5499999999999998</v>
      </c>
      <c r="V777">
        <v>-6.75</v>
      </c>
      <c r="W777" t="str">
        <f t="shared" si="21"/>
        <v>g118,5</v>
      </c>
      <c r="X777" s="1" t="s">
        <v>317</v>
      </c>
      <c r="Y777" s="2" t="str">
        <f>IF(AND(ISBLANK(X777),OR(NOT(ISBLANK(Z777)),NOT(ISBLANK(AA777)))),#N/A,
IF(ISBLANK(X777),"",
IF(AND(NOT(ISERROR(VLOOKUP(X777,MonsterTable!$A:$B,MATCH(MonsterTable!$B$1,MonsterTable!$A$1:$B$1,0),0))),OR(ISBLANK(Z777),ISBLANK(AA777))),#N/A,
IFERROR(VLOOKUP(X777,MonsterTable!$A:$B,MATCH(MonsterTable!$B$1,MonsterTable!$A$1:$B$1,0),0),
IF(OR(NOT(ISBLANK(Z777)),ISBLANK(AA777)),#N/A,
IF(X777="empty","empty",
VLOOKUP(X777,MonsterGroupTable!$A:$A,1,0)))))))</f>
        <v>g118</v>
      </c>
      <c r="AA777">
        <v>5</v>
      </c>
    </row>
    <row r="778" spans="1:27">
      <c r="A778">
        <v>10777</v>
      </c>
      <c r="B778">
        <f t="shared" si="24"/>
        <v>1.1000000000000001</v>
      </c>
      <c r="C778">
        <f t="shared" si="25"/>
        <v>1.1000000000000001</v>
      </c>
      <c r="F778">
        <v>3960</v>
      </c>
      <c r="G778">
        <v>166926</v>
      </c>
      <c r="H778">
        <v>0</v>
      </c>
      <c r="I778">
        <v>0</v>
      </c>
      <c r="J778">
        <v>0</v>
      </c>
      <c r="K778" t="s">
        <v>362</v>
      </c>
      <c r="L778" t="s">
        <v>254</v>
      </c>
      <c r="M778" t="s">
        <v>443</v>
      </c>
      <c r="N778" t="s">
        <v>444</v>
      </c>
      <c r="O778">
        <v>0</v>
      </c>
      <c r="P778">
        <v>-4.75</v>
      </c>
      <c r="Q778">
        <v>-3.5</v>
      </c>
      <c r="R778">
        <v>4.75</v>
      </c>
      <c r="S778">
        <v>3</v>
      </c>
      <c r="T778">
        <v>-13.5</v>
      </c>
      <c r="U778">
        <v>2.5499999999999998</v>
      </c>
      <c r="V778">
        <v>-6.75</v>
      </c>
      <c r="W778" t="str">
        <f t="shared" si="21"/>
        <v>g118,5</v>
      </c>
      <c r="X778" s="1" t="s">
        <v>317</v>
      </c>
      <c r="Y778" s="2" t="str">
        <f>IF(AND(ISBLANK(X778),OR(NOT(ISBLANK(Z778)),NOT(ISBLANK(AA778)))),#N/A,
IF(ISBLANK(X778),"",
IF(AND(NOT(ISERROR(VLOOKUP(X778,MonsterTable!$A:$B,MATCH(MonsterTable!$B$1,MonsterTable!$A$1:$B$1,0),0))),OR(ISBLANK(Z778),ISBLANK(AA778))),#N/A,
IFERROR(VLOOKUP(X778,MonsterTable!$A:$B,MATCH(MonsterTable!$B$1,MonsterTable!$A$1:$B$1,0),0),
IF(OR(NOT(ISBLANK(Z778)),ISBLANK(AA778)),#N/A,
IF(X778="empty","empty",
VLOOKUP(X778,MonsterGroupTable!$A:$A,1,0)))))))</f>
        <v>g118</v>
      </c>
      <c r="AA778">
        <v>5</v>
      </c>
    </row>
    <row r="779" spans="1:27">
      <c r="A779">
        <v>10778</v>
      </c>
      <c r="B779">
        <f t="shared" si="24"/>
        <v>1.1000000000000001</v>
      </c>
      <c r="C779">
        <f t="shared" si="25"/>
        <v>1.1000000000000001</v>
      </c>
      <c r="F779">
        <v>3960</v>
      </c>
      <c r="G779">
        <v>167520</v>
      </c>
      <c r="H779">
        <v>0</v>
      </c>
      <c r="I779">
        <v>0</v>
      </c>
      <c r="J779">
        <v>0</v>
      </c>
      <c r="K779" t="s">
        <v>362</v>
      </c>
      <c r="L779" t="s">
        <v>254</v>
      </c>
      <c r="M779" t="s">
        <v>443</v>
      </c>
      <c r="N779" t="s">
        <v>444</v>
      </c>
      <c r="O779">
        <v>0</v>
      </c>
      <c r="P779">
        <v>-4.75</v>
      </c>
      <c r="Q779">
        <v>-3.5</v>
      </c>
      <c r="R779">
        <v>4.75</v>
      </c>
      <c r="S779">
        <v>3</v>
      </c>
      <c r="T779">
        <v>-13.5</v>
      </c>
      <c r="U779">
        <v>2.5499999999999998</v>
      </c>
      <c r="V779">
        <v>-6.75</v>
      </c>
      <c r="W779" t="str">
        <f t="shared" si="21"/>
        <v>g118,5</v>
      </c>
      <c r="X779" s="1" t="s">
        <v>317</v>
      </c>
      <c r="Y779" s="2" t="str">
        <f>IF(AND(ISBLANK(X779),OR(NOT(ISBLANK(Z779)),NOT(ISBLANK(AA779)))),#N/A,
IF(ISBLANK(X779),"",
IF(AND(NOT(ISERROR(VLOOKUP(X779,MonsterTable!$A:$B,MATCH(MonsterTable!$B$1,MonsterTable!$A$1:$B$1,0),0))),OR(ISBLANK(Z779),ISBLANK(AA779))),#N/A,
IFERROR(VLOOKUP(X779,MonsterTable!$A:$B,MATCH(MonsterTable!$B$1,MonsterTable!$A$1:$B$1,0),0),
IF(OR(NOT(ISBLANK(Z779)),ISBLANK(AA779)),#N/A,
IF(X779="empty","empty",
VLOOKUP(X779,MonsterGroupTable!$A:$A,1,0)))))))</f>
        <v>g118</v>
      </c>
      <c r="AA779">
        <v>5</v>
      </c>
    </row>
    <row r="780" spans="1:27">
      <c r="A780">
        <v>10779</v>
      </c>
      <c r="B780">
        <f t="shared" si="24"/>
        <v>1.1000000000000001</v>
      </c>
      <c r="C780">
        <f t="shared" si="25"/>
        <v>1.1000000000000001</v>
      </c>
      <c r="F780">
        <v>3960</v>
      </c>
      <c r="G780">
        <v>168114</v>
      </c>
      <c r="H780">
        <v>0</v>
      </c>
      <c r="I780">
        <v>0</v>
      </c>
      <c r="J780">
        <v>0</v>
      </c>
      <c r="K780" t="s">
        <v>362</v>
      </c>
      <c r="L780" t="s">
        <v>254</v>
      </c>
      <c r="M780" t="s">
        <v>443</v>
      </c>
      <c r="N780" t="s">
        <v>444</v>
      </c>
      <c r="O780">
        <v>0</v>
      </c>
      <c r="P780">
        <v>-4.75</v>
      </c>
      <c r="Q780">
        <v>-3.5</v>
      </c>
      <c r="R780">
        <v>4.75</v>
      </c>
      <c r="S780">
        <v>3</v>
      </c>
      <c r="T780">
        <v>-13.5</v>
      </c>
      <c r="U780">
        <v>2.5499999999999998</v>
      </c>
      <c r="V780">
        <v>-6.75</v>
      </c>
      <c r="W780" t="str">
        <f t="shared" si="21"/>
        <v>g118,5</v>
      </c>
      <c r="X780" s="1" t="s">
        <v>317</v>
      </c>
      <c r="Y780" s="2" t="str">
        <f>IF(AND(ISBLANK(X780),OR(NOT(ISBLANK(Z780)),NOT(ISBLANK(AA780)))),#N/A,
IF(ISBLANK(X780),"",
IF(AND(NOT(ISERROR(VLOOKUP(X780,MonsterTable!$A:$B,MATCH(MonsterTable!$B$1,MonsterTable!$A$1:$B$1,0),0))),OR(ISBLANK(Z780),ISBLANK(AA780))),#N/A,
IFERROR(VLOOKUP(X780,MonsterTable!$A:$B,MATCH(MonsterTable!$B$1,MonsterTable!$A$1:$B$1,0),0),
IF(OR(NOT(ISBLANK(Z780)),ISBLANK(AA780)),#N/A,
IF(X780="empty","empty",
VLOOKUP(X780,MonsterGroupTable!$A:$A,1,0)))))))</f>
        <v>g118</v>
      </c>
      <c r="AA780">
        <v>5</v>
      </c>
    </row>
    <row r="781" spans="1:27">
      <c r="A781">
        <v>10780</v>
      </c>
      <c r="B781">
        <f t="shared" si="24"/>
        <v>1.2</v>
      </c>
      <c r="C781">
        <f t="shared" si="25"/>
        <v>1.1000000000000001</v>
      </c>
      <c r="F781">
        <v>3960</v>
      </c>
      <c r="G781">
        <v>168708</v>
      </c>
      <c r="H781">
        <v>0</v>
      </c>
      <c r="I781">
        <v>0</v>
      </c>
      <c r="J781">
        <v>0</v>
      </c>
      <c r="K781" t="s">
        <v>362</v>
      </c>
      <c r="L781" t="s">
        <v>254</v>
      </c>
      <c r="M781" t="s">
        <v>443</v>
      </c>
      <c r="N781" t="s">
        <v>444</v>
      </c>
      <c r="O781">
        <v>0</v>
      </c>
      <c r="P781">
        <v>-4.75</v>
      </c>
      <c r="Q781">
        <v>-3.5</v>
      </c>
      <c r="R781">
        <v>4.75</v>
      </c>
      <c r="S781">
        <v>3</v>
      </c>
      <c r="T781">
        <v>-13.5</v>
      </c>
      <c r="U781">
        <v>2.5499999999999998</v>
      </c>
      <c r="V781">
        <v>-6.75</v>
      </c>
      <c r="W781" t="str">
        <f t="shared" si="21"/>
        <v>g118,5</v>
      </c>
      <c r="X781" s="1" t="s">
        <v>317</v>
      </c>
      <c r="Y781" s="2" t="str">
        <f>IF(AND(ISBLANK(X781),OR(NOT(ISBLANK(Z781)),NOT(ISBLANK(AA781)))),#N/A,
IF(ISBLANK(X781),"",
IF(AND(NOT(ISERROR(VLOOKUP(X781,MonsterTable!$A:$B,MATCH(MonsterTable!$B$1,MonsterTable!$A$1:$B$1,0),0))),OR(ISBLANK(Z781),ISBLANK(AA781))),#N/A,
IFERROR(VLOOKUP(X781,MonsterTable!$A:$B,MATCH(MonsterTable!$B$1,MonsterTable!$A$1:$B$1,0),0),
IF(OR(NOT(ISBLANK(Z781)),ISBLANK(AA781)),#N/A,
IF(X781="empty","empty",
VLOOKUP(X781,MonsterGroupTable!$A:$A,1,0)))))))</f>
        <v>g118</v>
      </c>
      <c r="AA781">
        <v>5</v>
      </c>
    </row>
    <row r="782" spans="1:27">
      <c r="A782">
        <v>10781</v>
      </c>
      <c r="B782">
        <f t="shared" si="24"/>
        <v>1.1000000000000001</v>
      </c>
      <c r="C782">
        <f t="shared" si="25"/>
        <v>1.1000000000000001</v>
      </c>
      <c r="F782">
        <v>3960</v>
      </c>
      <c r="G782">
        <v>169302</v>
      </c>
      <c r="H782">
        <v>0</v>
      </c>
      <c r="I782">
        <v>0</v>
      </c>
      <c r="J782">
        <v>0</v>
      </c>
      <c r="K782" t="s">
        <v>362</v>
      </c>
      <c r="L782" t="s">
        <v>255</v>
      </c>
      <c r="M782" t="s">
        <v>443</v>
      </c>
      <c r="N782" t="s">
        <v>444</v>
      </c>
      <c r="O782">
        <v>0</v>
      </c>
      <c r="P782">
        <v>-4.75</v>
      </c>
      <c r="Q782">
        <v>-3.5</v>
      </c>
      <c r="R782">
        <v>4.75</v>
      </c>
      <c r="S782">
        <v>3</v>
      </c>
      <c r="T782">
        <v>-13.5</v>
      </c>
      <c r="U782">
        <v>2.5499999999999998</v>
      </c>
      <c r="V782">
        <v>-6.75</v>
      </c>
      <c r="W782" t="str">
        <f t="shared" si="21"/>
        <v>g119,5</v>
      </c>
      <c r="X782" s="1" t="s">
        <v>318</v>
      </c>
      <c r="Y782" s="2" t="str">
        <f>IF(AND(ISBLANK(X782),OR(NOT(ISBLANK(Z782)),NOT(ISBLANK(AA782)))),#N/A,
IF(ISBLANK(X782),"",
IF(AND(NOT(ISERROR(VLOOKUP(X782,MonsterTable!$A:$B,MATCH(MonsterTable!$B$1,MonsterTable!$A$1:$B$1,0),0))),OR(ISBLANK(Z782),ISBLANK(AA782))),#N/A,
IFERROR(VLOOKUP(X782,MonsterTable!$A:$B,MATCH(MonsterTable!$B$1,MonsterTable!$A$1:$B$1,0),0),
IF(OR(NOT(ISBLANK(Z782)),ISBLANK(AA782)),#N/A,
IF(X782="empty","empty",
VLOOKUP(X782,MonsterGroupTable!$A:$A,1,0)))))))</f>
        <v>g119</v>
      </c>
      <c r="AA782">
        <v>5</v>
      </c>
    </row>
    <row r="783" spans="1:27">
      <c r="A783">
        <v>10782</v>
      </c>
      <c r="B783">
        <f t="shared" si="24"/>
        <v>1.1000000000000001</v>
      </c>
      <c r="C783">
        <f t="shared" si="25"/>
        <v>1.1000000000000001</v>
      </c>
      <c r="F783">
        <v>3960</v>
      </c>
      <c r="G783">
        <v>169896</v>
      </c>
      <c r="H783">
        <v>0</v>
      </c>
      <c r="I783">
        <v>0</v>
      </c>
      <c r="J783">
        <v>0</v>
      </c>
      <c r="K783" t="s">
        <v>362</v>
      </c>
      <c r="L783" t="s">
        <v>255</v>
      </c>
      <c r="M783" t="s">
        <v>443</v>
      </c>
      <c r="N783" t="s">
        <v>444</v>
      </c>
      <c r="O783">
        <v>0</v>
      </c>
      <c r="P783">
        <v>-4.75</v>
      </c>
      <c r="Q783">
        <v>-3.5</v>
      </c>
      <c r="R783">
        <v>4.75</v>
      </c>
      <c r="S783">
        <v>3</v>
      </c>
      <c r="T783">
        <v>-13.5</v>
      </c>
      <c r="U783">
        <v>2.5499999999999998</v>
      </c>
      <c r="V783">
        <v>-6.75</v>
      </c>
      <c r="W783" t="str">
        <f t="shared" si="21"/>
        <v>g119,5</v>
      </c>
      <c r="X783" s="1" t="s">
        <v>318</v>
      </c>
      <c r="Y783" s="2" t="str">
        <f>IF(AND(ISBLANK(X783),OR(NOT(ISBLANK(Z783)),NOT(ISBLANK(AA783)))),#N/A,
IF(ISBLANK(X783),"",
IF(AND(NOT(ISERROR(VLOOKUP(X783,MonsterTable!$A:$B,MATCH(MonsterTable!$B$1,MonsterTable!$A$1:$B$1,0),0))),OR(ISBLANK(Z783),ISBLANK(AA783))),#N/A,
IFERROR(VLOOKUP(X783,MonsterTable!$A:$B,MATCH(MonsterTable!$B$1,MonsterTable!$A$1:$B$1,0),0),
IF(OR(NOT(ISBLANK(Z783)),ISBLANK(AA783)),#N/A,
IF(X783="empty","empty",
VLOOKUP(X783,MonsterGroupTable!$A:$A,1,0)))))))</f>
        <v>g119</v>
      </c>
      <c r="AA783">
        <v>5</v>
      </c>
    </row>
    <row r="784" spans="1:27">
      <c r="A784">
        <v>10783</v>
      </c>
      <c r="B784">
        <f t="shared" si="24"/>
        <v>1.1000000000000001</v>
      </c>
      <c r="C784">
        <f t="shared" si="25"/>
        <v>1.1000000000000001</v>
      </c>
      <c r="F784">
        <v>3960</v>
      </c>
      <c r="G784">
        <v>170490</v>
      </c>
      <c r="H784">
        <v>0</v>
      </c>
      <c r="I784">
        <v>0</v>
      </c>
      <c r="J784">
        <v>0</v>
      </c>
      <c r="K784" t="s">
        <v>362</v>
      </c>
      <c r="L784" t="s">
        <v>255</v>
      </c>
      <c r="M784" t="s">
        <v>443</v>
      </c>
      <c r="N784" t="s">
        <v>444</v>
      </c>
      <c r="O784">
        <v>0</v>
      </c>
      <c r="P784">
        <v>-4.75</v>
      </c>
      <c r="Q784">
        <v>-3.5</v>
      </c>
      <c r="R784">
        <v>4.75</v>
      </c>
      <c r="S784">
        <v>3</v>
      </c>
      <c r="T784">
        <v>-13.5</v>
      </c>
      <c r="U784">
        <v>2.5499999999999998</v>
      </c>
      <c r="V784">
        <v>-6.75</v>
      </c>
      <c r="W784" t="str">
        <f t="shared" si="21"/>
        <v>g119,5</v>
      </c>
      <c r="X784" s="1" t="s">
        <v>318</v>
      </c>
      <c r="Y784" s="2" t="str">
        <f>IF(AND(ISBLANK(X784),OR(NOT(ISBLANK(Z784)),NOT(ISBLANK(AA784)))),#N/A,
IF(ISBLANK(X784),"",
IF(AND(NOT(ISERROR(VLOOKUP(X784,MonsterTable!$A:$B,MATCH(MonsterTable!$B$1,MonsterTable!$A$1:$B$1,0),0))),OR(ISBLANK(Z784),ISBLANK(AA784))),#N/A,
IFERROR(VLOOKUP(X784,MonsterTable!$A:$B,MATCH(MonsterTable!$B$1,MonsterTable!$A$1:$B$1,0),0),
IF(OR(NOT(ISBLANK(Z784)),ISBLANK(AA784)),#N/A,
IF(X784="empty","empty",
VLOOKUP(X784,MonsterGroupTable!$A:$A,1,0)))))))</f>
        <v>g119</v>
      </c>
      <c r="AA784">
        <v>5</v>
      </c>
    </row>
    <row r="785" spans="1:27">
      <c r="A785">
        <v>10784</v>
      </c>
      <c r="B785">
        <f t="shared" si="24"/>
        <v>1.1000000000000001</v>
      </c>
      <c r="C785">
        <f t="shared" si="25"/>
        <v>1.1000000000000001</v>
      </c>
      <c r="F785">
        <v>3960</v>
      </c>
      <c r="G785">
        <v>171084</v>
      </c>
      <c r="H785">
        <v>0</v>
      </c>
      <c r="I785">
        <v>0</v>
      </c>
      <c r="J785">
        <v>0</v>
      </c>
      <c r="K785" t="s">
        <v>362</v>
      </c>
      <c r="L785" t="s">
        <v>255</v>
      </c>
      <c r="M785" t="s">
        <v>443</v>
      </c>
      <c r="N785" t="s">
        <v>444</v>
      </c>
      <c r="O785">
        <v>0</v>
      </c>
      <c r="P785">
        <v>-4.75</v>
      </c>
      <c r="Q785">
        <v>-3.5</v>
      </c>
      <c r="R785">
        <v>4.75</v>
      </c>
      <c r="S785">
        <v>3</v>
      </c>
      <c r="T785">
        <v>-13.5</v>
      </c>
      <c r="U785">
        <v>2.5499999999999998</v>
      </c>
      <c r="V785">
        <v>-6.75</v>
      </c>
      <c r="W785" t="str">
        <f t="shared" si="21"/>
        <v>g119,5</v>
      </c>
      <c r="X785" s="1" t="s">
        <v>318</v>
      </c>
      <c r="Y785" s="2" t="str">
        <f>IF(AND(ISBLANK(X785),OR(NOT(ISBLANK(Z785)),NOT(ISBLANK(AA785)))),#N/A,
IF(ISBLANK(X785),"",
IF(AND(NOT(ISERROR(VLOOKUP(X785,MonsterTable!$A:$B,MATCH(MonsterTable!$B$1,MonsterTable!$A$1:$B$1,0),0))),OR(ISBLANK(Z785),ISBLANK(AA785))),#N/A,
IFERROR(VLOOKUP(X785,MonsterTable!$A:$B,MATCH(MonsterTable!$B$1,MonsterTable!$A$1:$B$1,0),0),
IF(OR(NOT(ISBLANK(Z785)),ISBLANK(AA785)),#N/A,
IF(X785="empty","empty",
VLOOKUP(X785,MonsterGroupTable!$A:$A,1,0)))))))</f>
        <v>g119</v>
      </c>
      <c r="AA785">
        <v>5</v>
      </c>
    </row>
    <row r="786" spans="1:27">
      <c r="A786">
        <v>10785</v>
      </c>
      <c r="B786">
        <f t="shared" si="24"/>
        <v>1.1000000000000001</v>
      </c>
      <c r="C786">
        <f t="shared" si="25"/>
        <v>1.1000000000000001</v>
      </c>
      <c r="F786">
        <v>3960</v>
      </c>
      <c r="G786">
        <v>171678</v>
      </c>
      <c r="H786">
        <v>0</v>
      </c>
      <c r="I786">
        <v>0</v>
      </c>
      <c r="J786">
        <v>0</v>
      </c>
      <c r="K786" t="s">
        <v>362</v>
      </c>
      <c r="L786" t="s">
        <v>255</v>
      </c>
      <c r="M786" t="s">
        <v>443</v>
      </c>
      <c r="N786" t="s">
        <v>444</v>
      </c>
      <c r="O786">
        <v>0</v>
      </c>
      <c r="P786">
        <v>-4.75</v>
      </c>
      <c r="Q786">
        <v>-3.5</v>
      </c>
      <c r="R786">
        <v>4.75</v>
      </c>
      <c r="S786">
        <v>3</v>
      </c>
      <c r="T786">
        <v>-13.5</v>
      </c>
      <c r="U786">
        <v>2.5499999999999998</v>
      </c>
      <c r="V786">
        <v>-6.75</v>
      </c>
      <c r="W786" t="str">
        <f t="shared" si="21"/>
        <v>g119,5</v>
      </c>
      <c r="X786" s="1" t="s">
        <v>318</v>
      </c>
      <c r="Y786" s="2" t="str">
        <f>IF(AND(ISBLANK(X786),OR(NOT(ISBLANK(Z786)),NOT(ISBLANK(AA786)))),#N/A,
IF(ISBLANK(X786),"",
IF(AND(NOT(ISERROR(VLOOKUP(X786,MonsterTable!$A:$B,MATCH(MonsterTable!$B$1,MonsterTable!$A$1:$B$1,0),0))),OR(ISBLANK(Z786),ISBLANK(AA786))),#N/A,
IFERROR(VLOOKUP(X786,MonsterTable!$A:$B,MATCH(MonsterTable!$B$1,MonsterTable!$A$1:$B$1,0),0),
IF(OR(NOT(ISBLANK(Z786)),ISBLANK(AA786)),#N/A,
IF(X786="empty","empty",
VLOOKUP(X786,MonsterGroupTable!$A:$A,1,0)))))))</f>
        <v>g119</v>
      </c>
      <c r="AA786">
        <v>5</v>
      </c>
    </row>
    <row r="787" spans="1:27">
      <c r="A787">
        <v>10786</v>
      </c>
      <c r="B787">
        <f t="shared" si="24"/>
        <v>1.1000000000000001</v>
      </c>
      <c r="C787">
        <f t="shared" si="25"/>
        <v>1.1000000000000001</v>
      </c>
      <c r="F787">
        <v>3960</v>
      </c>
      <c r="G787">
        <v>172272</v>
      </c>
      <c r="H787">
        <v>0</v>
      </c>
      <c r="I787">
        <v>0</v>
      </c>
      <c r="J787">
        <v>0</v>
      </c>
      <c r="K787" t="s">
        <v>362</v>
      </c>
      <c r="L787" t="s">
        <v>255</v>
      </c>
      <c r="M787" t="s">
        <v>443</v>
      </c>
      <c r="N787" t="s">
        <v>444</v>
      </c>
      <c r="O787">
        <v>0</v>
      </c>
      <c r="P787">
        <v>-4.75</v>
      </c>
      <c r="Q787">
        <v>-3.5</v>
      </c>
      <c r="R787">
        <v>4.75</v>
      </c>
      <c r="S787">
        <v>3</v>
      </c>
      <c r="T787">
        <v>-13.5</v>
      </c>
      <c r="U787">
        <v>2.5499999999999998</v>
      </c>
      <c r="V787">
        <v>-6.75</v>
      </c>
      <c r="W787" t="str">
        <f t="shared" si="21"/>
        <v>g119,5</v>
      </c>
      <c r="X787" s="1" t="s">
        <v>318</v>
      </c>
      <c r="Y787" s="2" t="str">
        <f>IF(AND(ISBLANK(X787),OR(NOT(ISBLANK(Z787)),NOT(ISBLANK(AA787)))),#N/A,
IF(ISBLANK(X787),"",
IF(AND(NOT(ISERROR(VLOOKUP(X787,MonsterTable!$A:$B,MATCH(MonsterTable!$B$1,MonsterTable!$A$1:$B$1,0),0))),OR(ISBLANK(Z787),ISBLANK(AA787))),#N/A,
IFERROR(VLOOKUP(X787,MonsterTable!$A:$B,MATCH(MonsterTable!$B$1,MonsterTable!$A$1:$B$1,0),0),
IF(OR(NOT(ISBLANK(Z787)),ISBLANK(AA787)),#N/A,
IF(X787="empty","empty",
VLOOKUP(X787,MonsterGroupTable!$A:$A,1,0)))))))</f>
        <v>g119</v>
      </c>
      <c r="AA787">
        <v>5</v>
      </c>
    </row>
    <row r="788" spans="1:27">
      <c r="A788">
        <v>10787</v>
      </c>
      <c r="B788">
        <f t="shared" si="24"/>
        <v>1.1000000000000001</v>
      </c>
      <c r="C788">
        <f t="shared" si="25"/>
        <v>1.1000000000000001</v>
      </c>
      <c r="F788">
        <v>3960</v>
      </c>
      <c r="G788">
        <v>172866</v>
      </c>
      <c r="H788">
        <v>0</v>
      </c>
      <c r="I788">
        <v>0</v>
      </c>
      <c r="J788">
        <v>0</v>
      </c>
      <c r="K788" t="s">
        <v>362</v>
      </c>
      <c r="L788" t="s">
        <v>255</v>
      </c>
      <c r="M788" t="s">
        <v>443</v>
      </c>
      <c r="N788" t="s">
        <v>444</v>
      </c>
      <c r="O788">
        <v>0</v>
      </c>
      <c r="P788">
        <v>-4.75</v>
      </c>
      <c r="Q788">
        <v>-3.5</v>
      </c>
      <c r="R788">
        <v>4.75</v>
      </c>
      <c r="S788">
        <v>3</v>
      </c>
      <c r="T788">
        <v>-13.5</v>
      </c>
      <c r="U788">
        <v>2.5499999999999998</v>
      </c>
      <c r="V788">
        <v>-6.75</v>
      </c>
      <c r="W788" t="str">
        <f t="shared" si="21"/>
        <v>g119,5</v>
      </c>
      <c r="X788" s="1" t="s">
        <v>318</v>
      </c>
      <c r="Y788" s="2" t="str">
        <f>IF(AND(ISBLANK(X788),OR(NOT(ISBLANK(Z788)),NOT(ISBLANK(AA788)))),#N/A,
IF(ISBLANK(X788),"",
IF(AND(NOT(ISERROR(VLOOKUP(X788,MonsterTable!$A:$B,MATCH(MonsterTable!$B$1,MonsterTable!$A$1:$B$1,0),0))),OR(ISBLANK(Z788),ISBLANK(AA788))),#N/A,
IFERROR(VLOOKUP(X788,MonsterTable!$A:$B,MATCH(MonsterTable!$B$1,MonsterTable!$A$1:$B$1,0),0),
IF(OR(NOT(ISBLANK(Z788)),ISBLANK(AA788)),#N/A,
IF(X788="empty","empty",
VLOOKUP(X788,MonsterGroupTable!$A:$A,1,0)))))))</f>
        <v>g119</v>
      </c>
      <c r="AA788">
        <v>5</v>
      </c>
    </row>
    <row r="789" spans="1:27">
      <c r="A789">
        <v>10788</v>
      </c>
      <c r="B789">
        <f t="shared" si="24"/>
        <v>1.1000000000000001</v>
      </c>
      <c r="C789">
        <f t="shared" si="25"/>
        <v>1.1000000000000001</v>
      </c>
      <c r="F789">
        <v>3960</v>
      </c>
      <c r="G789">
        <v>173460</v>
      </c>
      <c r="H789">
        <v>0</v>
      </c>
      <c r="I789">
        <v>0</v>
      </c>
      <c r="J789">
        <v>0</v>
      </c>
      <c r="K789" t="s">
        <v>362</v>
      </c>
      <c r="L789" t="s">
        <v>255</v>
      </c>
      <c r="M789" t="s">
        <v>443</v>
      </c>
      <c r="N789" t="s">
        <v>444</v>
      </c>
      <c r="O789">
        <v>0</v>
      </c>
      <c r="P789">
        <v>-4.75</v>
      </c>
      <c r="Q789">
        <v>-3.5</v>
      </c>
      <c r="R789">
        <v>4.75</v>
      </c>
      <c r="S789">
        <v>3</v>
      </c>
      <c r="T789">
        <v>-13.5</v>
      </c>
      <c r="U789">
        <v>2.5499999999999998</v>
      </c>
      <c r="V789">
        <v>-6.75</v>
      </c>
      <c r="W789" t="str">
        <f t="shared" si="21"/>
        <v>g119,5</v>
      </c>
      <c r="X789" s="1" t="s">
        <v>318</v>
      </c>
      <c r="Y789" s="2" t="str">
        <f>IF(AND(ISBLANK(X789),OR(NOT(ISBLANK(Z789)),NOT(ISBLANK(AA789)))),#N/A,
IF(ISBLANK(X789),"",
IF(AND(NOT(ISERROR(VLOOKUP(X789,MonsterTable!$A:$B,MATCH(MonsterTable!$B$1,MonsterTable!$A$1:$B$1,0),0))),OR(ISBLANK(Z789),ISBLANK(AA789))),#N/A,
IFERROR(VLOOKUP(X789,MonsterTable!$A:$B,MATCH(MonsterTable!$B$1,MonsterTable!$A$1:$B$1,0),0),
IF(OR(NOT(ISBLANK(Z789)),ISBLANK(AA789)),#N/A,
IF(X789="empty","empty",
VLOOKUP(X789,MonsterGroupTable!$A:$A,1,0)))))))</f>
        <v>g119</v>
      </c>
      <c r="AA789">
        <v>5</v>
      </c>
    </row>
    <row r="790" spans="1:27">
      <c r="A790">
        <v>10789</v>
      </c>
      <c r="B790">
        <f t="shared" si="24"/>
        <v>1.1000000000000001</v>
      </c>
      <c r="C790">
        <f t="shared" si="25"/>
        <v>1.1000000000000001</v>
      </c>
      <c r="F790">
        <v>3960</v>
      </c>
      <c r="G790">
        <v>174054</v>
      </c>
      <c r="H790">
        <v>0</v>
      </c>
      <c r="I790">
        <v>0</v>
      </c>
      <c r="J790">
        <v>0</v>
      </c>
      <c r="K790" t="s">
        <v>362</v>
      </c>
      <c r="L790" t="s">
        <v>255</v>
      </c>
      <c r="M790" t="s">
        <v>443</v>
      </c>
      <c r="N790" t="s">
        <v>444</v>
      </c>
      <c r="O790">
        <v>0</v>
      </c>
      <c r="P790">
        <v>-4.75</v>
      </c>
      <c r="Q790">
        <v>-3.5</v>
      </c>
      <c r="R790">
        <v>4.75</v>
      </c>
      <c r="S790">
        <v>3</v>
      </c>
      <c r="T790">
        <v>-13.5</v>
      </c>
      <c r="U790">
        <v>2.5499999999999998</v>
      </c>
      <c r="V790">
        <v>-6.75</v>
      </c>
      <c r="W790" t="str">
        <f t="shared" si="21"/>
        <v>g119,5</v>
      </c>
      <c r="X790" s="1" t="s">
        <v>318</v>
      </c>
      <c r="Y790" s="2" t="str">
        <f>IF(AND(ISBLANK(X790),OR(NOT(ISBLANK(Z790)),NOT(ISBLANK(AA790)))),#N/A,
IF(ISBLANK(X790),"",
IF(AND(NOT(ISERROR(VLOOKUP(X790,MonsterTable!$A:$B,MATCH(MonsterTable!$B$1,MonsterTable!$A$1:$B$1,0),0))),OR(ISBLANK(Z790),ISBLANK(AA790))),#N/A,
IFERROR(VLOOKUP(X790,MonsterTable!$A:$B,MATCH(MonsterTable!$B$1,MonsterTable!$A$1:$B$1,0),0),
IF(OR(NOT(ISBLANK(Z790)),ISBLANK(AA790)),#N/A,
IF(X790="empty","empty",
VLOOKUP(X790,MonsterGroupTable!$A:$A,1,0)))))))</f>
        <v>g119</v>
      </c>
      <c r="AA790">
        <v>5</v>
      </c>
    </row>
    <row r="791" spans="1:27">
      <c r="A791">
        <v>10790</v>
      </c>
      <c r="B791">
        <f t="shared" si="24"/>
        <v>1.2</v>
      </c>
      <c r="C791">
        <f t="shared" si="25"/>
        <v>1.1000000000000001</v>
      </c>
      <c r="F791">
        <v>3960</v>
      </c>
      <c r="G791">
        <v>174648</v>
      </c>
      <c r="H791">
        <v>0</v>
      </c>
      <c r="I791">
        <v>0</v>
      </c>
      <c r="J791">
        <v>0</v>
      </c>
      <c r="K791" t="s">
        <v>362</v>
      </c>
      <c r="L791" t="s">
        <v>255</v>
      </c>
      <c r="M791" t="s">
        <v>443</v>
      </c>
      <c r="N791" t="s">
        <v>444</v>
      </c>
      <c r="O791">
        <v>0</v>
      </c>
      <c r="P791">
        <v>-4.75</v>
      </c>
      <c r="Q791">
        <v>-3.5</v>
      </c>
      <c r="R791">
        <v>4.75</v>
      </c>
      <c r="S791">
        <v>3</v>
      </c>
      <c r="T791">
        <v>-13.5</v>
      </c>
      <c r="U791">
        <v>2.5499999999999998</v>
      </c>
      <c r="V791">
        <v>-6.75</v>
      </c>
      <c r="W791" t="str">
        <f t="shared" si="21"/>
        <v>g119,5</v>
      </c>
      <c r="X791" s="1" t="s">
        <v>318</v>
      </c>
      <c r="Y791" s="2" t="str">
        <f>IF(AND(ISBLANK(X791),OR(NOT(ISBLANK(Z791)),NOT(ISBLANK(AA791)))),#N/A,
IF(ISBLANK(X791),"",
IF(AND(NOT(ISERROR(VLOOKUP(X791,MonsterTable!$A:$B,MATCH(MonsterTable!$B$1,MonsterTable!$A$1:$B$1,0),0))),OR(ISBLANK(Z791),ISBLANK(AA791))),#N/A,
IFERROR(VLOOKUP(X791,MonsterTable!$A:$B,MATCH(MonsterTable!$B$1,MonsterTable!$A$1:$B$1,0),0),
IF(OR(NOT(ISBLANK(Z791)),ISBLANK(AA791)),#N/A,
IF(X791="empty","empty",
VLOOKUP(X791,MonsterGroupTable!$A:$A,1,0)))))))</f>
        <v>g119</v>
      </c>
      <c r="AA791">
        <v>5</v>
      </c>
    </row>
    <row r="792" spans="1:27">
      <c r="A792">
        <v>10791</v>
      </c>
      <c r="B792">
        <f t="shared" si="24"/>
        <v>1.1000000000000001</v>
      </c>
      <c r="C792">
        <f t="shared" si="25"/>
        <v>1.1000000000000001</v>
      </c>
      <c r="F792">
        <v>3960</v>
      </c>
      <c r="G792">
        <v>175242</v>
      </c>
      <c r="H792">
        <v>0</v>
      </c>
      <c r="I792">
        <v>0</v>
      </c>
      <c r="J792">
        <v>0</v>
      </c>
      <c r="K792" t="s">
        <v>362</v>
      </c>
      <c r="L792" t="s">
        <v>256</v>
      </c>
      <c r="M792" t="s">
        <v>443</v>
      </c>
      <c r="N792" t="s">
        <v>444</v>
      </c>
      <c r="O792">
        <v>0</v>
      </c>
      <c r="P792">
        <v>-4.75</v>
      </c>
      <c r="Q792">
        <v>-3.5</v>
      </c>
      <c r="R792">
        <v>4.75</v>
      </c>
      <c r="S792">
        <v>3</v>
      </c>
      <c r="T792">
        <v>-13.5</v>
      </c>
      <c r="U792">
        <v>2.5499999999999998</v>
      </c>
      <c r="V792">
        <v>-6.75</v>
      </c>
      <c r="W792" t="str">
        <f t="shared" si="21"/>
        <v>g120,5</v>
      </c>
      <c r="X792" s="1" t="s">
        <v>319</v>
      </c>
      <c r="Y792" s="2" t="str">
        <f>IF(AND(ISBLANK(X792),OR(NOT(ISBLANK(Z792)),NOT(ISBLANK(AA792)))),#N/A,
IF(ISBLANK(X792),"",
IF(AND(NOT(ISERROR(VLOOKUP(X792,MonsterTable!$A:$B,MATCH(MonsterTable!$B$1,MonsterTable!$A$1:$B$1,0),0))),OR(ISBLANK(Z792),ISBLANK(AA792))),#N/A,
IFERROR(VLOOKUP(X792,MonsterTable!$A:$B,MATCH(MonsterTable!$B$1,MonsterTable!$A$1:$B$1,0),0),
IF(OR(NOT(ISBLANK(Z792)),ISBLANK(AA792)),#N/A,
IF(X792="empty","empty",
VLOOKUP(X792,MonsterGroupTable!$A:$A,1,0)))))))</f>
        <v>g120</v>
      </c>
      <c r="AA792">
        <v>5</v>
      </c>
    </row>
    <row r="793" spans="1:27">
      <c r="A793">
        <v>10792</v>
      </c>
      <c r="B793">
        <f t="shared" si="24"/>
        <v>1.1000000000000001</v>
      </c>
      <c r="C793">
        <f t="shared" si="25"/>
        <v>1.1000000000000001</v>
      </c>
      <c r="F793">
        <v>3960</v>
      </c>
      <c r="G793">
        <v>175836</v>
      </c>
      <c r="H793">
        <v>0</v>
      </c>
      <c r="I793">
        <v>0</v>
      </c>
      <c r="J793">
        <v>0</v>
      </c>
      <c r="K793" t="s">
        <v>362</v>
      </c>
      <c r="L793" t="s">
        <v>256</v>
      </c>
      <c r="M793" t="s">
        <v>443</v>
      </c>
      <c r="N793" t="s">
        <v>444</v>
      </c>
      <c r="O793">
        <v>0</v>
      </c>
      <c r="P793">
        <v>-4.75</v>
      </c>
      <c r="Q793">
        <v>-3.5</v>
      </c>
      <c r="R793">
        <v>4.75</v>
      </c>
      <c r="S793">
        <v>3</v>
      </c>
      <c r="T793">
        <v>-13.5</v>
      </c>
      <c r="U793">
        <v>2.5499999999999998</v>
      </c>
      <c r="V793">
        <v>-6.75</v>
      </c>
      <c r="W793" t="str">
        <f t="shared" si="21"/>
        <v>g120,5</v>
      </c>
      <c r="X793" s="1" t="s">
        <v>319</v>
      </c>
      <c r="Y793" s="2" t="str">
        <f>IF(AND(ISBLANK(X793),OR(NOT(ISBLANK(Z793)),NOT(ISBLANK(AA793)))),#N/A,
IF(ISBLANK(X793),"",
IF(AND(NOT(ISERROR(VLOOKUP(X793,MonsterTable!$A:$B,MATCH(MonsterTable!$B$1,MonsterTable!$A$1:$B$1,0),0))),OR(ISBLANK(Z793),ISBLANK(AA793))),#N/A,
IFERROR(VLOOKUP(X793,MonsterTable!$A:$B,MATCH(MonsterTable!$B$1,MonsterTable!$A$1:$B$1,0),0),
IF(OR(NOT(ISBLANK(Z793)),ISBLANK(AA793)),#N/A,
IF(X793="empty","empty",
VLOOKUP(X793,MonsterGroupTable!$A:$A,1,0)))))))</f>
        <v>g120</v>
      </c>
      <c r="AA793">
        <v>5</v>
      </c>
    </row>
    <row r="794" spans="1:27">
      <c r="A794">
        <v>10793</v>
      </c>
      <c r="B794">
        <f t="shared" si="24"/>
        <v>1.1000000000000001</v>
      </c>
      <c r="C794">
        <f t="shared" si="25"/>
        <v>1.1000000000000001</v>
      </c>
      <c r="F794">
        <v>3960</v>
      </c>
      <c r="G794">
        <v>176430</v>
      </c>
      <c r="H794">
        <v>0</v>
      </c>
      <c r="I794">
        <v>0</v>
      </c>
      <c r="J794">
        <v>0</v>
      </c>
      <c r="K794" t="s">
        <v>362</v>
      </c>
      <c r="L794" t="s">
        <v>256</v>
      </c>
      <c r="M794" t="s">
        <v>443</v>
      </c>
      <c r="N794" t="s">
        <v>444</v>
      </c>
      <c r="O794">
        <v>0</v>
      </c>
      <c r="P794">
        <v>-4.75</v>
      </c>
      <c r="Q794">
        <v>-3.5</v>
      </c>
      <c r="R794">
        <v>4.75</v>
      </c>
      <c r="S794">
        <v>3</v>
      </c>
      <c r="T794">
        <v>-13.5</v>
      </c>
      <c r="U794">
        <v>2.5499999999999998</v>
      </c>
      <c r="V794">
        <v>-6.75</v>
      </c>
      <c r="W794" t="str">
        <f t="shared" si="21"/>
        <v>g120,5</v>
      </c>
      <c r="X794" s="1" t="s">
        <v>319</v>
      </c>
      <c r="Y794" s="2" t="str">
        <f>IF(AND(ISBLANK(X794),OR(NOT(ISBLANK(Z794)),NOT(ISBLANK(AA794)))),#N/A,
IF(ISBLANK(X794),"",
IF(AND(NOT(ISERROR(VLOOKUP(X794,MonsterTable!$A:$B,MATCH(MonsterTable!$B$1,MonsterTable!$A$1:$B$1,0),0))),OR(ISBLANK(Z794),ISBLANK(AA794))),#N/A,
IFERROR(VLOOKUP(X794,MonsterTable!$A:$B,MATCH(MonsterTable!$B$1,MonsterTable!$A$1:$B$1,0),0),
IF(OR(NOT(ISBLANK(Z794)),ISBLANK(AA794)),#N/A,
IF(X794="empty","empty",
VLOOKUP(X794,MonsterGroupTable!$A:$A,1,0)))))))</f>
        <v>g120</v>
      </c>
      <c r="AA794">
        <v>5</v>
      </c>
    </row>
    <row r="795" spans="1:27">
      <c r="A795">
        <v>10794</v>
      </c>
      <c r="B795">
        <f t="shared" si="24"/>
        <v>1.1000000000000001</v>
      </c>
      <c r="C795">
        <f t="shared" si="25"/>
        <v>1.1000000000000001</v>
      </c>
      <c r="F795">
        <v>3960</v>
      </c>
      <c r="G795">
        <v>177024</v>
      </c>
      <c r="H795">
        <v>0</v>
      </c>
      <c r="I795">
        <v>0</v>
      </c>
      <c r="J795">
        <v>0</v>
      </c>
      <c r="K795" t="s">
        <v>362</v>
      </c>
      <c r="L795" t="s">
        <v>256</v>
      </c>
      <c r="M795" t="s">
        <v>443</v>
      </c>
      <c r="N795" t="s">
        <v>444</v>
      </c>
      <c r="O795">
        <v>0</v>
      </c>
      <c r="P795">
        <v>-4.75</v>
      </c>
      <c r="Q795">
        <v>-3.5</v>
      </c>
      <c r="R795">
        <v>4.75</v>
      </c>
      <c r="S795">
        <v>3</v>
      </c>
      <c r="T795">
        <v>-13.5</v>
      </c>
      <c r="U795">
        <v>2.5499999999999998</v>
      </c>
      <c r="V795">
        <v>-6.75</v>
      </c>
      <c r="W795" t="str">
        <f t="shared" si="21"/>
        <v>g120,5</v>
      </c>
      <c r="X795" s="1" t="s">
        <v>319</v>
      </c>
      <c r="Y795" s="2" t="str">
        <f>IF(AND(ISBLANK(X795),OR(NOT(ISBLANK(Z795)),NOT(ISBLANK(AA795)))),#N/A,
IF(ISBLANK(X795),"",
IF(AND(NOT(ISERROR(VLOOKUP(X795,MonsterTable!$A:$B,MATCH(MonsterTable!$B$1,MonsterTable!$A$1:$B$1,0),0))),OR(ISBLANK(Z795),ISBLANK(AA795))),#N/A,
IFERROR(VLOOKUP(X795,MonsterTable!$A:$B,MATCH(MonsterTable!$B$1,MonsterTable!$A$1:$B$1,0),0),
IF(OR(NOT(ISBLANK(Z795)),ISBLANK(AA795)),#N/A,
IF(X795="empty","empty",
VLOOKUP(X795,MonsterGroupTable!$A:$A,1,0)))))))</f>
        <v>g120</v>
      </c>
      <c r="AA795">
        <v>5</v>
      </c>
    </row>
    <row r="796" spans="1:27">
      <c r="A796">
        <v>10795</v>
      </c>
      <c r="B796">
        <f t="shared" si="24"/>
        <v>1.1000000000000001</v>
      </c>
      <c r="C796">
        <f t="shared" si="25"/>
        <v>1.1000000000000001</v>
      </c>
      <c r="F796">
        <v>3960</v>
      </c>
      <c r="G796">
        <v>177618</v>
      </c>
      <c r="H796">
        <v>0</v>
      </c>
      <c r="I796">
        <v>0</v>
      </c>
      <c r="J796">
        <v>0</v>
      </c>
      <c r="K796" t="s">
        <v>362</v>
      </c>
      <c r="L796" t="s">
        <v>256</v>
      </c>
      <c r="M796" t="s">
        <v>443</v>
      </c>
      <c r="N796" t="s">
        <v>444</v>
      </c>
      <c r="O796">
        <v>0</v>
      </c>
      <c r="P796">
        <v>-4.75</v>
      </c>
      <c r="Q796">
        <v>-3.5</v>
      </c>
      <c r="R796">
        <v>4.75</v>
      </c>
      <c r="S796">
        <v>3</v>
      </c>
      <c r="T796">
        <v>-13.5</v>
      </c>
      <c r="U796">
        <v>2.5499999999999998</v>
      </c>
      <c r="V796">
        <v>-6.75</v>
      </c>
      <c r="W796" t="str">
        <f t="shared" si="21"/>
        <v>g120,5</v>
      </c>
      <c r="X796" s="1" t="s">
        <v>319</v>
      </c>
      <c r="Y796" s="2" t="str">
        <f>IF(AND(ISBLANK(X796),OR(NOT(ISBLANK(Z796)),NOT(ISBLANK(AA796)))),#N/A,
IF(ISBLANK(X796),"",
IF(AND(NOT(ISERROR(VLOOKUP(X796,MonsterTable!$A:$B,MATCH(MonsterTable!$B$1,MonsterTable!$A$1:$B$1,0),0))),OR(ISBLANK(Z796),ISBLANK(AA796))),#N/A,
IFERROR(VLOOKUP(X796,MonsterTable!$A:$B,MATCH(MonsterTable!$B$1,MonsterTable!$A$1:$B$1,0),0),
IF(OR(NOT(ISBLANK(Z796)),ISBLANK(AA796)),#N/A,
IF(X796="empty","empty",
VLOOKUP(X796,MonsterGroupTable!$A:$A,1,0)))))))</f>
        <v>g120</v>
      </c>
      <c r="AA796">
        <v>5</v>
      </c>
    </row>
    <row r="797" spans="1:27">
      <c r="A797">
        <v>10796</v>
      </c>
      <c r="B797">
        <f t="shared" si="24"/>
        <v>1.1000000000000001</v>
      </c>
      <c r="C797">
        <f t="shared" si="25"/>
        <v>1.1000000000000001</v>
      </c>
      <c r="F797">
        <v>3960</v>
      </c>
      <c r="G797">
        <v>178212</v>
      </c>
      <c r="H797">
        <v>0</v>
      </c>
      <c r="I797">
        <v>0</v>
      </c>
      <c r="J797">
        <v>0</v>
      </c>
      <c r="K797" t="s">
        <v>362</v>
      </c>
      <c r="L797" t="s">
        <v>256</v>
      </c>
      <c r="M797" t="s">
        <v>443</v>
      </c>
      <c r="N797" t="s">
        <v>444</v>
      </c>
      <c r="O797">
        <v>0</v>
      </c>
      <c r="P797">
        <v>-4.75</v>
      </c>
      <c r="Q797">
        <v>-3.5</v>
      </c>
      <c r="R797">
        <v>4.75</v>
      </c>
      <c r="S797">
        <v>3</v>
      </c>
      <c r="T797">
        <v>-13.5</v>
      </c>
      <c r="U797">
        <v>2.5499999999999998</v>
      </c>
      <c r="V797">
        <v>-6.75</v>
      </c>
      <c r="W797" t="str">
        <f t="shared" si="21"/>
        <v>g120,5</v>
      </c>
      <c r="X797" s="1" t="s">
        <v>319</v>
      </c>
      <c r="Y797" s="2" t="str">
        <f>IF(AND(ISBLANK(X797),OR(NOT(ISBLANK(Z797)),NOT(ISBLANK(AA797)))),#N/A,
IF(ISBLANK(X797),"",
IF(AND(NOT(ISERROR(VLOOKUP(X797,MonsterTable!$A:$B,MATCH(MonsterTable!$B$1,MonsterTable!$A$1:$B$1,0),0))),OR(ISBLANK(Z797),ISBLANK(AA797))),#N/A,
IFERROR(VLOOKUP(X797,MonsterTable!$A:$B,MATCH(MonsterTable!$B$1,MonsterTable!$A$1:$B$1,0),0),
IF(OR(NOT(ISBLANK(Z797)),ISBLANK(AA797)),#N/A,
IF(X797="empty","empty",
VLOOKUP(X797,MonsterGroupTable!$A:$A,1,0)))))))</f>
        <v>g120</v>
      </c>
      <c r="AA797">
        <v>5</v>
      </c>
    </row>
    <row r="798" spans="1:27">
      <c r="A798">
        <v>10797</v>
      </c>
      <c r="B798">
        <f t="shared" si="24"/>
        <v>1.1000000000000001</v>
      </c>
      <c r="C798">
        <f t="shared" si="25"/>
        <v>1.1000000000000001</v>
      </c>
      <c r="F798">
        <v>3960</v>
      </c>
      <c r="G798">
        <v>178806</v>
      </c>
      <c r="H798">
        <v>0</v>
      </c>
      <c r="I798">
        <v>0</v>
      </c>
      <c r="J798">
        <v>0</v>
      </c>
      <c r="K798" t="s">
        <v>362</v>
      </c>
      <c r="L798" t="s">
        <v>256</v>
      </c>
      <c r="M798" t="s">
        <v>443</v>
      </c>
      <c r="N798" t="s">
        <v>444</v>
      </c>
      <c r="O798">
        <v>0</v>
      </c>
      <c r="P798">
        <v>-4.75</v>
      </c>
      <c r="Q798">
        <v>-3.5</v>
      </c>
      <c r="R798">
        <v>4.75</v>
      </c>
      <c r="S798">
        <v>3</v>
      </c>
      <c r="T798">
        <v>-13.5</v>
      </c>
      <c r="U798">
        <v>2.5499999999999998</v>
      </c>
      <c r="V798">
        <v>-6.75</v>
      </c>
      <c r="W798" t="str">
        <f t="shared" si="21"/>
        <v>g120,5</v>
      </c>
      <c r="X798" s="1" t="s">
        <v>319</v>
      </c>
      <c r="Y798" s="2" t="str">
        <f>IF(AND(ISBLANK(X798),OR(NOT(ISBLANK(Z798)),NOT(ISBLANK(AA798)))),#N/A,
IF(ISBLANK(X798),"",
IF(AND(NOT(ISERROR(VLOOKUP(X798,MonsterTable!$A:$B,MATCH(MonsterTable!$B$1,MonsterTable!$A$1:$B$1,0),0))),OR(ISBLANK(Z798),ISBLANK(AA798))),#N/A,
IFERROR(VLOOKUP(X798,MonsterTable!$A:$B,MATCH(MonsterTable!$B$1,MonsterTable!$A$1:$B$1,0),0),
IF(OR(NOT(ISBLANK(Z798)),ISBLANK(AA798)),#N/A,
IF(X798="empty","empty",
VLOOKUP(X798,MonsterGroupTable!$A:$A,1,0)))))))</f>
        <v>g120</v>
      </c>
      <c r="AA798">
        <v>5</v>
      </c>
    </row>
    <row r="799" spans="1:27">
      <c r="A799">
        <v>10798</v>
      </c>
      <c r="B799">
        <f t="shared" si="24"/>
        <v>1.1000000000000001</v>
      </c>
      <c r="C799">
        <f t="shared" si="25"/>
        <v>1.1000000000000001</v>
      </c>
      <c r="F799">
        <v>3960</v>
      </c>
      <c r="G799">
        <v>179400</v>
      </c>
      <c r="H799">
        <v>0</v>
      </c>
      <c r="I799">
        <v>0</v>
      </c>
      <c r="J799">
        <v>0</v>
      </c>
      <c r="K799" t="s">
        <v>362</v>
      </c>
      <c r="L799" t="s">
        <v>256</v>
      </c>
      <c r="M799" t="s">
        <v>443</v>
      </c>
      <c r="N799" t="s">
        <v>444</v>
      </c>
      <c r="O799">
        <v>0</v>
      </c>
      <c r="P799">
        <v>-4.75</v>
      </c>
      <c r="Q799">
        <v>-3.5</v>
      </c>
      <c r="R799">
        <v>4.75</v>
      </c>
      <c r="S799">
        <v>3</v>
      </c>
      <c r="T799">
        <v>-13.5</v>
      </c>
      <c r="U799">
        <v>2.5499999999999998</v>
      </c>
      <c r="V799">
        <v>-6.75</v>
      </c>
      <c r="W799" t="str">
        <f t="shared" si="21"/>
        <v>g120,5</v>
      </c>
      <c r="X799" s="1" t="s">
        <v>319</v>
      </c>
      <c r="Y799" s="2" t="str">
        <f>IF(AND(ISBLANK(X799),OR(NOT(ISBLANK(Z799)),NOT(ISBLANK(AA799)))),#N/A,
IF(ISBLANK(X799),"",
IF(AND(NOT(ISERROR(VLOOKUP(X799,MonsterTable!$A:$B,MATCH(MonsterTable!$B$1,MonsterTable!$A$1:$B$1,0),0))),OR(ISBLANK(Z799),ISBLANK(AA799))),#N/A,
IFERROR(VLOOKUP(X799,MonsterTable!$A:$B,MATCH(MonsterTable!$B$1,MonsterTable!$A$1:$B$1,0),0),
IF(OR(NOT(ISBLANK(Z799)),ISBLANK(AA799)),#N/A,
IF(X799="empty","empty",
VLOOKUP(X799,MonsterGroupTable!$A:$A,1,0)))))))</f>
        <v>g120</v>
      </c>
      <c r="AA799">
        <v>5</v>
      </c>
    </row>
    <row r="800" spans="1:27">
      <c r="A800">
        <v>10799</v>
      </c>
      <c r="B800">
        <f t="shared" si="24"/>
        <v>1.1000000000000001</v>
      </c>
      <c r="C800">
        <f t="shared" si="25"/>
        <v>1.1000000000000001</v>
      </c>
      <c r="F800">
        <v>3960</v>
      </c>
      <c r="G800">
        <v>179994</v>
      </c>
      <c r="H800">
        <v>0</v>
      </c>
      <c r="I800">
        <v>0</v>
      </c>
      <c r="J800">
        <v>0</v>
      </c>
      <c r="K800" t="s">
        <v>362</v>
      </c>
      <c r="L800" t="s">
        <v>256</v>
      </c>
      <c r="M800" t="s">
        <v>443</v>
      </c>
      <c r="N800" t="s">
        <v>444</v>
      </c>
      <c r="O800">
        <v>0</v>
      </c>
      <c r="P800">
        <v>-4.75</v>
      </c>
      <c r="Q800">
        <v>-3.5</v>
      </c>
      <c r="R800">
        <v>4.75</v>
      </c>
      <c r="S800">
        <v>3</v>
      </c>
      <c r="T800">
        <v>-13.5</v>
      </c>
      <c r="U800">
        <v>2.5499999999999998</v>
      </c>
      <c r="V800">
        <v>-6.75</v>
      </c>
      <c r="W800" t="str">
        <f t="shared" si="21"/>
        <v>g120,5</v>
      </c>
      <c r="X800" s="1" t="s">
        <v>319</v>
      </c>
      <c r="Y800" s="2" t="str">
        <f>IF(AND(ISBLANK(X800),OR(NOT(ISBLANK(Z800)),NOT(ISBLANK(AA800)))),#N/A,
IF(ISBLANK(X800),"",
IF(AND(NOT(ISERROR(VLOOKUP(X800,MonsterTable!$A:$B,MATCH(MonsterTable!$B$1,MonsterTable!$A$1:$B$1,0),0))),OR(ISBLANK(Z800),ISBLANK(AA800))),#N/A,
IFERROR(VLOOKUP(X800,MonsterTable!$A:$B,MATCH(MonsterTable!$B$1,MonsterTable!$A$1:$B$1,0),0),
IF(OR(NOT(ISBLANK(Z800)),ISBLANK(AA800)),#N/A,
IF(X800="empty","empty",
VLOOKUP(X800,MonsterGroupTable!$A:$A,1,0)))))))</f>
        <v>g120</v>
      </c>
      <c r="AA800">
        <v>5</v>
      </c>
    </row>
    <row r="801" spans="1:27">
      <c r="A801">
        <v>10800</v>
      </c>
      <c r="B801">
        <f t="shared" si="24"/>
        <v>1.2</v>
      </c>
      <c r="C801">
        <f t="shared" si="25"/>
        <v>1.1000000000000001</v>
      </c>
      <c r="F801">
        <v>3960</v>
      </c>
      <c r="G801">
        <v>180588</v>
      </c>
      <c r="H801">
        <v>0</v>
      </c>
      <c r="I801">
        <v>0</v>
      </c>
      <c r="J801">
        <v>0</v>
      </c>
      <c r="K801" t="s">
        <v>362</v>
      </c>
      <c r="L801" t="s">
        <v>258</v>
      </c>
      <c r="M801" t="s">
        <v>443</v>
      </c>
      <c r="N801" t="s">
        <v>444</v>
      </c>
      <c r="O801">
        <v>0</v>
      </c>
      <c r="P801">
        <v>-4.75</v>
      </c>
      <c r="Q801">
        <v>-3.5</v>
      </c>
      <c r="R801">
        <v>4.75</v>
      </c>
      <c r="S801">
        <v>3</v>
      </c>
      <c r="T801">
        <v>-13.5</v>
      </c>
      <c r="U801">
        <v>2.5499999999999998</v>
      </c>
      <c r="V801">
        <v>-6.75</v>
      </c>
      <c r="W801" t="str">
        <f t="shared" si="21"/>
        <v>g120,5</v>
      </c>
      <c r="X801" s="1" t="s">
        <v>319</v>
      </c>
      <c r="Y801" s="2" t="str">
        <f>IF(AND(ISBLANK(X801),OR(NOT(ISBLANK(Z801)),NOT(ISBLANK(AA801)))),#N/A,
IF(ISBLANK(X801),"",
IF(AND(NOT(ISERROR(VLOOKUP(X801,MonsterTable!$A:$B,MATCH(MonsterTable!$B$1,MonsterTable!$A$1:$B$1,0),0))),OR(ISBLANK(Z801),ISBLANK(AA801))),#N/A,
IFERROR(VLOOKUP(X801,MonsterTable!$A:$B,MATCH(MonsterTable!$B$1,MonsterTable!$A$1:$B$1,0),0),
IF(OR(NOT(ISBLANK(Z801)),ISBLANK(AA801)),#N/A,
IF(X801="empty","empty",
VLOOKUP(X801,MonsterGroupTable!$A:$A,1,0)))))))</f>
        <v>g120</v>
      </c>
      <c r="AA801">
        <v>5</v>
      </c>
    </row>
    <row r="802" spans="1:27">
      <c r="A802">
        <v>10801</v>
      </c>
      <c r="B802">
        <f t="shared" si="24"/>
        <v>1.1000000000000001</v>
      </c>
      <c r="C802">
        <f t="shared" si="25"/>
        <v>1.1000000000000001</v>
      </c>
      <c r="F802">
        <v>3960</v>
      </c>
      <c r="G802">
        <v>182050</v>
      </c>
      <c r="H802">
        <v>0</v>
      </c>
      <c r="I802">
        <v>0</v>
      </c>
      <c r="J802">
        <v>0</v>
      </c>
      <c r="K802" t="s">
        <v>362</v>
      </c>
      <c r="L802" t="s">
        <v>260</v>
      </c>
      <c r="M802" t="s">
        <v>443</v>
      </c>
      <c r="N802" t="s">
        <v>444</v>
      </c>
      <c r="O802">
        <v>0</v>
      </c>
      <c r="P802">
        <v>-4.75</v>
      </c>
      <c r="Q802">
        <v>-3.5</v>
      </c>
      <c r="R802">
        <v>4.75</v>
      </c>
      <c r="S802">
        <v>3</v>
      </c>
      <c r="T802">
        <v>-13.5</v>
      </c>
      <c r="U802">
        <v>2.5499999999999998</v>
      </c>
      <c r="V802">
        <v>-6.75</v>
      </c>
      <c r="W802" t="str">
        <f t="shared" si="21"/>
        <v>g101,5</v>
      </c>
      <c r="X802" s="1" t="s">
        <v>445</v>
      </c>
      <c r="Y802" s="2" t="str">
        <f>IF(AND(ISBLANK(X802),OR(NOT(ISBLANK(Z802)),NOT(ISBLANK(AA802)))),#N/A,
IF(ISBLANK(X802),"",
IF(AND(NOT(ISERROR(VLOOKUP(X802,MonsterTable!$A:$B,MATCH(MonsterTable!$B$1,MonsterTable!$A$1:$B$1,0),0))),OR(ISBLANK(Z802),ISBLANK(AA802))),#N/A,
IFERROR(VLOOKUP(X802,MonsterTable!$A:$B,MATCH(MonsterTable!$B$1,MonsterTable!$A$1:$B$1,0),0),
IF(OR(NOT(ISBLANK(Z802)),ISBLANK(AA802)),#N/A,
IF(X802="empty","empty",
VLOOKUP(X802,MonsterGroupTable!$A:$A,1,0)))))))</f>
        <v>g101</v>
      </c>
      <c r="AA802">
        <v>5</v>
      </c>
    </row>
    <row r="803" spans="1:27">
      <c r="A803">
        <v>10802</v>
      </c>
      <c r="B803">
        <f t="shared" si="24"/>
        <v>1.1000000000000001</v>
      </c>
      <c r="C803">
        <f t="shared" si="25"/>
        <v>1.1000000000000001</v>
      </c>
      <c r="F803">
        <v>3960</v>
      </c>
      <c r="G803">
        <v>182644</v>
      </c>
      <c r="H803">
        <v>0</v>
      </c>
      <c r="I803">
        <v>0</v>
      </c>
      <c r="J803">
        <v>0</v>
      </c>
      <c r="K803" t="s">
        <v>362</v>
      </c>
      <c r="L803" t="s">
        <v>260</v>
      </c>
      <c r="M803" t="s">
        <v>443</v>
      </c>
      <c r="N803" t="s">
        <v>444</v>
      </c>
      <c r="O803">
        <v>0</v>
      </c>
      <c r="P803">
        <v>-4.75</v>
      </c>
      <c r="Q803">
        <v>-3.5</v>
      </c>
      <c r="R803">
        <v>4.75</v>
      </c>
      <c r="S803">
        <v>3</v>
      </c>
      <c r="T803">
        <v>-13.5</v>
      </c>
      <c r="U803">
        <v>2.5499999999999998</v>
      </c>
      <c r="V803">
        <v>-6.75</v>
      </c>
      <c r="W803" t="str">
        <f t="shared" si="21"/>
        <v>g101,5</v>
      </c>
      <c r="X803" s="1" t="s">
        <v>445</v>
      </c>
      <c r="Y803" s="2" t="str">
        <f>IF(AND(ISBLANK(X803),OR(NOT(ISBLANK(Z803)),NOT(ISBLANK(AA803)))),#N/A,
IF(ISBLANK(X803),"",
IF(AND(NOT(ISERROR(VLOOKUP(X803,MonsterTable!$A:$B,MATCH(MonsterTable!$B$1,MonsterTable!$A$1:$B$1,0),0))),OR(ISBLANK(Z803),ISBLANK(AA803))),#N/A,
IFERROR(VLOOKUP(X803,MonsterTable!$A:$B,MATCH(MonsterTable!$B$1,MonsterTable!$A$1:$B$1,0),0),
IF(OR(NOT(ISBLANK(Z803)),ISBLANK(AA803)),#N/A,
IF(X803="empty","empty",
VLOOKUP(X803,MonsterGroupTable!$A:$A,1,0)))))))</f>
        <v>g101</v>
      </c>
      <c r="AA803">
        <v>5</v>
      </c>
    </row>
    <row r="804" spans="1:27">
      <c r="A804">
        <v>10803</v>
      </c>
      <c r="B804">
        <f t="shared" si="24"/>
        <v>1.1000000000000001</v>
      </c>
      <c r="C804">
        <f t="shared" si="25"/>
        <v>1.1000000000000001</v>
      </c>
      <c r="F804">
        <v>3960</v>
      </c>
      <c r="G804">
        <v>183238</v>
      </c>
      <c r="H804">
        <v>0</v>
      </c>
      <c r="I804">
        <v>0</v>
      </c>
      <c r="J804">
        <v>0</v>
      </c>
      <c r="K804" t="s">
        <v>362</v>
      </c>
      <c r="L804" t="s">
        <v>260</v>
      </c>
      <c r="M804" t="s">
        <v>443</v>
      </c>
      <c r="N804" t="s">
        <v>444</v>
      </c>
      <c r="O804">
        <v>0</v>
      </c>
      <c r="P804">
        <v>-4.75</v>
      </c>
      <c r="Q804">
        <v>-3.5</v>
      </c>
      <c r="R804">
        <v>4.75</v>
      </c>
      <c r="S804">
        <v>3</v>
      </c>
      <c r="T804">
        <v>-13.5</v>
      </c>
      <c r="U804">
        <v>2.5499999999999998</v>
      </c>
      <c r="V804">
        <v>-6.75</v>
      </c>
      <c r="W804" t="str">
        <f t="shared" si="21"/>
        <v>g101,5</v>
      </c>
      <c r="X804" s="1" t="s">
        <v>445</v>
      </c>
      <c r="Y804" s="2" t="str">
        <f>IF(AND(ISBLANK(X804),OR(NOT(ISBLANK(Z804)),NOT(ISBLANK(AA804)))),#N/A,
IF(ISBLANK(X804),"",
IF(AND(NOT(ISERROR(VLOOKUP(X804,MonsterTable!$A:$B,MATCH(MonsterTable!$B$1,MonsterTable!$A$1:$B$1,0),0))),OR(ISBLANK(Z804),ISBLANK(AA804))),#N/A,
IFERROR(VLOOKUP(X804,MonsterTable!$A:$B,MATCH(MonsterTable!$B$1,MonsterTable!$A$1:$B$1,0),0),
IF(OR(NOT(ISBLANK(Z804)),ISBLANK(AA804)),#N/A,
IF(X804="empty","empty",
VLOOKUP(X804,MonsterGroupTable!$A:$A,1,0)))))))</f>
        <v>g101</v>
      </c>
      <c r="AA804">
        <v>5</v>
      </c>
    </row>
    <row r="805" spans="1:27">
      <c r="A805">
        <v>10804</v>
      </c>
      <c r="B805">
        <f t="shared" si="24"/>
        <v>1.1000000000000001</v>
      </c>
      <c r="C805">
        <f t="shared" si="25"/>
        <v>1.1000000000000001</v>
      </c>
      <c r="F805">
        <v>3960</v>
      </c>
      <c r="G805">
        <v>183832</v>
      </c>
      <c r="H805">
        <v>0</v>
      </c>
      <c r="I805">
        <v>0</v>
      </c>
      <c r="J805">
        <v>0</v>
      </c>
      <c r="K805" t="s">
        <v>362</v>
      </c>
      <c r="L805" t="s">
        <v>260</v>
      </c>
      <c r="M805" t="s">
        <v>443</v>
      </c>
      <c r="N805" t="s">
        <v>444</v>
      </c>
      <c r="O805">
        <v>0</v>
      </c>
      <c r="P805">
        <v>-4.75</v>
      </c>
      <c r="Q805">
        <v>-3.5</v>
      </c>
      <c r="R805">
        <v>4.75</v>
      </c>
      <c r="S805">
        <v>3</v>
      </c>
      <c r="T805">
        <v>-13.5</v>
      </c>
      <c r="U805">
        <v>2.5499999999999998</v>
      </c>
      <c r="V805">
        <v>-6.75</v>
      </c>
      <c r="W805" t="str">
        <f t="shared" si="21"/>
        <v>g101,5</v>
      </c>
      <c r="X805" s="1" t="s">
        <v>445</v>
      </c>
      <c r="Y805" s="2" t="str">
        <f>IF(AND(ISBLANK(X805),OR(NOT(ISBLANK(Z805)),NOT(ISBLANK(AA805)))),#N/A,
IF(ISBLANK(X805),"",
IF(AND(NOT(ISERROR(VLOOKUP(X805,MonsterTable!$A:$B,MATCH(MonsterTable!$B$1,MonsterTable!$A$1:$B$1,0),0))),OR(ISBLANK(Z805),ISBLANK(AA805))),#N/A,
IFERROR(VLOOKUP(X805,MonsterTable!$A:$B,MATCH(MonsterTable!$B$1,MonsterTable!$A$1:$B$1,0),0),
IF(OR(NOT(ISBLANK(Z805)),ISBLANK(AA805)),#N/A,
IF(X805="empty","empty",
VLOOKUP(X805,MonsterGroupTable!$A:$A,1,0)))))))</f>
        <v>g101</v>
      </c>
      <c r="AA805">
        <v>5</v>
      </c>
    </row>
    <row r="806" spans="1:27">
      <c r="A806">
        <v>10805</v>
      </c>
      <c r="B806">
        <f t="shared" si="24"/>
        <v>1.1000000000000001</v>
      </c>
      <c r="C806">
        <f t="shared" si="25"/>
        <v>1.1000000000000001</v>
      </c>
      <c r="F806">
        <v>3960</v>
      </c>
      <c r="G806">
        <v>184426</v>
      </c>
      <c r="H806">
        <v>0</v>
      </c>
      <c r="I806">
        <v>0</v>
      </c>
      <c r="J806">
        <v>0</v>
      </c>
      <c r="K806" t="s">
        <v>362</v>
      </c>
      <c r="L806" t="s">
        <v>260</v>
      </c>
      <c r="M806" t="s">
        <v>443</v>
      </c>
      <c r="N806" t="s">
        <v>444</v>
      </c>
      <c r="O806">
        <v>0</v>
      </c>
      <c r="P806">
        <v>-4.75</v>
      </c>
      <c r="Q806">
        <v>-3.5</v>
      </c>
      <c r="R806">
        <v>4.75</v>
      </c>
      <c r="S806">
        <v>3</v>
      </c>
      <c r="T806">
        <v>-13.5</v>
      </c>
      <c r="U806">
        <v>2.5499999999999998</v>
      </c>
      <c r="V806">
        <v>-6.75</v>
      </c>
      <c r="W806" t="str">
        <f t="shared" si="21"/>
        <v>g101,5</v>
      </c>
      <c r="X806" s="1" t="s">
        <v>445</v>
      </c>
      <c r="Y806" s="2" t="str">
        <f>IF(AND(ISBLANK(X806),OR(NOT(ISBLANK(Z806)),NOT(ISBLANK(AA806)))),#N/A,
IF(ISBLANK(X806),"",
IF(AND(NOT(ISERROR(VLOOKUP(X806,MonsterTable!$A:$B,MATCH(MonsterTable!$B$1,MonsterTable!$A$1:$B$1,0),0))),OR(ISBLANK(Z806),ISBLANK(AA806))),#N/A,
IFERROR(VLOOKUP(X806,MonsterTable!$A:$B,MATCH(MonsterTable!$B$1,MonsterTable!$A$1:$B$1,0),0),
IF(OR(NOT(ISBLANK(Z806)),ISBLANK(AA806)),#N/A,
IF(X806="empty","empty",
VLOOKUP(X806,MonsterGroupTable!$A:$A,1,0)))))))</f>
        <v>g101</v>
      </c>
      <c r="AA806">
        <v>5</v>
      </c>
    </row>
    <row r="807" spans="1:27">
      <c r="A807">
        <v>10806</v>
      </c>
      <c r="B807">
        <f t="shared" si="24"/>
        <v>1.1000000000000001</v>
      </c>
      <c r="C807">
        <f t="shared" si="25"/>
        <v>1.1000000000000001</v>
      </c>
      <c r="F807">
        <v>3960</v>
      </c>
      <c r="G807">
        <v>185020</v>
      </c>
      <c r="H807">
        <v>0</v>
      </c>
      <c r="I807">
        <v>0</v>
      </c>
      <c r="J807">
        <v>0</v>
      </c>
      <c r="K807" t="s">
        <v>362</v>
      </c>
      <c r="L807" t="s">
        <v>260</v>
      </c>
      <c r="M807" t="s">
        <v>443</v>
      </c>
      <c r="N807" t="s">
        <v>444</v>
      </c>
      <c r="O807">
        <v>0</v>
      </c>
      <c r="P807">
        <v>-4.75</v>
      </c>
      <c r="Q807">
        <v>-3.5</v>
      </c>
      <c r="R807">
        <v>4.75</v>
      </c>
      <c r="S807">
        <v>3</v>
      </c>
      <c r="T807">
        <v>-13.5</v>
      </c>
      <c r="U807">
        <v>2.5499999999999998</v>
      </c>
      <c r="V807">
        <v>-6.75</v>
      </c>
      <c r="W807" t="str">
        <f t="shared" si="21"/>
        <v>g101,5</v>
      </c>
      <c r="X807" s="1" t="s">
        <v>445</v>
      </c>
      <c r="Y807" s="2" t="str">
        <f>IF(AND(ISBLANK(X807),OR(NOT(ISBLANK(Z807)),NOT(ISBLANK(AA807)))),#N/A,
IF(ISBLANK(X807),"",
IF(AND(NOT(ISERROR(VLOOKUP(X807,MonsterTable!$A:$B,MATCH(MonsterTable!$B$1,MonsterTable!$A$1:$B$1,0),0))),OR(ISBLANK(Z807),ISBLANK(AA807))),#N/A,
IFERROR(VLOOKUP(X807,MonsterTable!$A:$B,MATCH(MonsterTable!$B$1,MonsterTable!$A$1:$B$1,0),0),
IF(OR(NOT(ISBLANK(Z807)),ISBLANK(AA807)),#N/A,
IF(X807="empty","empty",
VLOOKUP(X807,MonsterGroupTable!$A:$A,1,0)))))))</f>
        <v>g101</v>
      </c>
      <c r="AA807">
        <v>5</v>
      </c>
    </row>
    <row r="808" spans="1:27">
      <c r="A808">
        <v>10807</v>
      </c>
      <c r="B808">
        <f t="shared" si="24"/>
        <v>1.1000000000000001</v>
      </c>
      <c r="C808">
        <f t="shared" si="25"/>
        <v>1.1000000000000001</v>
      </c>
      <c r="F808">
        <v>3960</v>
      </c>
      <c r="G808">
        <v>185614</v>
      </c>
      <c r="H808">
        <v>0</v>
      </c>
      <c r="I808">
        <v>0</v>
      </c>
      <c r="J808">
        <v>0</v>
      </c>
      <c r="K808" t="s">
        <v>362</v>
      </c>
      <c r="L808" t="s">
        <v>260</v>
      </c>
      <c r="M808" t="s">
        <v>443</v>
      </c>
      <c r="N808" t="s">
        <v>444</v>
      </c>
      <c r="O808">
        <v>0</v>
      </c>
      <c r="P808">
        <v>-4.75</v>
      </c>
      <c r="Q808">
        <v>-3.5</v>
      </c>
      <c r="R808">
        <v>4.75</v>
      </c>
      <c r="S808">
        <v>3</v>
      </c>
      <c r="T808">
        <v>-13.5</v>
      </c>
      <c r="U808">
        <v>2.5499999999999998</v>
      </c>
      <c r="V808">
        <v>-6.75</v>
      </c>
      <c r="W808" t="str">
        <f t="shared" si="21"/>
        <v>g101,5</v>
      </c>
      <c r="X808" s="1" t="s">
        <v>445</v>
      </c>
      <c r="Y808" s="2" t="str">
        <f>IF(AND(ISBLANK(X808),OR(NOT(ISBLANK(Z808)),NOT(ISBLANK(AA808)))),#N/A,
IF(ISBLANK(X808),"",
IF(AND(NOT(ISERROR(VLOOKUP(X808,MonsterTable!$A:$B,MATCH(MonsterTable!$B$1,MonsterTable!$A$1:$B$1,0),0))),OR(ISBLANK(Z808),ISBLANK(AA808))),#N/A,
IFERROR(VLOOKUP(X808,MonsterTable!$A:$B,MATCH(MonsterTable!$B$1,MonsterTable!$A$1:$B$1,0),0),
IF(OR(NOT(ISBLANK(Z808)),ISBLANK(AA808)),#N/A,
IF(X808="empty","empty",
VLOOKUP(X808,MonsterGroupTable!$A:$A,1,0)))))))</f>
        <v>g101</v>
      </c>
      <c r="AA808">
        <v>5</v>
      </c>
    </row>
    <row r="809" spans="1:27">
      <c r="A809">
        <v>10808</v>
      </c>
      <c r="B809">
        <f t="shared" si="24"/>
        <v>1.1000000000000001</v>
      </c>
      <c r="C809">
        <f t="shared" si="25"/>
        <v>1.1000000000000001</v>
      </c>
      <c r="F809">
        <v>3960</v>
      </c>
      <c r="G809">
        <v>186208</v>
      </c>
      <c r="H809">
        <v>0</v>
      </c>
      <c r="I809">
        <v>0</v>
      </c>
      <c r="J809">
        <v>0</v>
      </c>
      <c r="K809" t="s">
        <v>362</v>
      </c>
      <c r="L809" t="s">
        <v>260</v>
      </c>
      <c r="M809" t="s">
        <v>443</v>
      </c>
      <c r="N809" t="s">
        <v>444</v>
      </c>
      <c r="O809">
        <v>0</v>
      </c>
      <c r="P809">
        <v>-4.75</v>
      </c>
      <c r="Q809">
        <v>-3.5</v>
      </c>
      <c r="R809">
        <v>4.75</v>
      </c>
      <c r="S809">
        <v>3</v>
      </c>
      <c r="T809">
        <v>-13.5</v>
      </c>
      <c r="U809">
        <v>2.5499999999999998</v>
      </c>
      <c r="V809">
        <v>-6.75</v>
      </c>
      <c r="W809" t="str">
        <f t="shared" si="21"/>
        <v>g101,5</v>
      </c>
      <c r="X809" s="1" t="s">
        <v>445</v>
      </c>
      <c r="Y809" s="2" t="str">
        <f>IF(AND(ISBLANK(X809),OR(NOT(ISBLANK(Z809)),NOT(ISBLANK(AA809)))),#N/A,
IF(ISBLANK(X809),"",
IF(AND(NOT(ISERROR(VLOOKUP(X809,MonsterTable!$A:$B,MATCH(MonsterTable!$B$1,MonsterTable!$A$1:$B$1,0),0))),OR(ISBLANK(Z809),ISBLANK(AA809))),#N/A,
IFERROR(VLOOKUP(X809,MonsterTable!$A:$B,MATCH(MonsterTable!$B$1,MonsterTable!$A$1:$B$1,0),0),
IF(OR(NOT(ISBLANK(Z809)),ISBLANK(AA809)),#N/A,
IF(X809="empty","empty",
VLOOKUP(X809,MonsterGroupTable!$A:$A,1,0)))))))</f>
        <v>g101</v>
      </c>
      <c r="AA809">
        <v>5</v>
      </c>
    </row>
    <row r="810" spans="1:27">
      <c r="A810">
        <v>10809</v>
      </c>
      <c r="B810">
        <f t="shared" si="24"/>
        <v>1.1000000000000001</v>
      </c>
      <c r="C810">
        <f t="shared" si="25"/>
        <v>1.1000000000000001</v>
      </c>
      <c r="F810">
        <v>3960</v>
      </c>
      <c r="G810">
        <v>186802</v>
      </c>
      <c r="H810">
        <v>0</v>
      </c>
      <c r="I810">
        <v>0</v>
      </c>
      <c r="J810">
        <v>0</v>
      </c>
      <c r="K810" t="s">
        <v>362</v>
      </c>
      <c r="L810" t="s">
        <v>260</v>
      </c>
      <c r="M810" t="s">
        <v>443</v>
      </c>
      <c r="N810" t="s">
        <v>444</v>
      </c>
      <c r="O810">
        <v>0</v>
      </c>
      <c r="P810">
        <v>-4.75</v>
      </c>
      <c r="Q810">
        <v>-3.5</v>
      </c>
      <c r="R810">
        <v>4.75</v>
      </c>
      <c r="S810">
        <v>3</v>
      </c>
      <c r="T810">
        <v>-13.5</v>
      </c>
      <c r="U810">
        <v>2.5499999999999998</v>
      </c>
      <c r="V810">
        <v>-6.75</v>
      </c>
      <c r="W810" t="str">
        <f t="shared" si="21"/>
        <v>g101,5</v>
      </c>
      <c r="X810" s="1" t="s">
        <v>445</v>
      </c>
      <c r="Y810" s="2" t="str">
        <f>IF(AND(ISBLANK(X810),OR(NOT(ISBLANK(Z810)),NOT(ISBLANK(AA810)))),#N/A,
IF(ISBLANK(X810),"",
IF(AND(NOT(ISERROR(VLOOKUP(X810,MonsterTable!$A:$B,MATCH(MonsterTable!$B$1,MonsterTable!$A$1:$B$1,0),0))),OR(ISBLANK(Z810),ISBLANK(AA810))),#N/A,
IFERROR(VLOOKUP(X810,MonsterTable!$A:$B,MATCH(MonsterTable!$B$1,MonsterTable!$A$1:$B$1,0),0),
IF(OR(NOT(ISBLANK(Z810)),ISBLANK(AA810)),#N/A,
IF(X810="empty","empty",
VLOOKUP(X810,MonsterGroupTable!$A:$A,1,0)))))))</f>
        <v>g101</v>
      </c>
      <c r="AA810">
        <v>5</v>
      </c>
    </row>
    <row r="811" spans="1:27">
      <c r="A811">
        <v>10810</v>
      </c>
      <c r="B811">
        <f t="shared" si="24"/>
        <v>1.2</v>
      </c>
      <c r="C811">
        <f t="shared" si="25"/>
        <v>1.1000000000000001</v>
      </c>
      <c r="F811">
        <v>3960</v>
      </c>
      <c r="G811">
        <v>187396</v>
      </c>
      <c r="H811">
        <v>0</v>
      </c>
      <c r="I811">
        <v>0</v>
      </c>
      <c r="J811">
        <v>0</v>
      </c>
      <c r="K811" t="s">
        <v>362</v>
      </c>
      <c r="L811" t="s">
        <v>260</v>
      </c>
      <c r="M811" t="s">
        <v>443</v>
      </c>
      <c r="N811" t="s">
        <v>444</v>
      </c>
      <c r="O811">
        <v>0</v>
      </c>
      <c r="P811">
        <v>-4.75</v>
      </c>
      <c r="Q811">
        <v>-3.5</v>
      </c>
      <c r="R811">
        <v>4.75</v>
      </c>
      <c r="S811">
        <v>3</v>
      </c>
      <c r="T811">
        <v>-13.5</v>
      </c>
      <c r="U811">
        <v>2.5499999999999998</v>
      </c>
      <c r="V811">
        <v>-6.75</v>
      </c>
      <c r="W811" t="str">
        <f t="shared" si="21"/>
        <v>g101,5</v>
      </c>
      <c r="X811" s="1" t="s">
        <v>445</v>
      </c>
      <c r="Y811" s="2" t="str">
        <f>IF(AND(ISBLANK(X811),OR(NOT(ISBLANK(Z811)),NOT(ISBLANK(AA811)))),#N/A,
IF(ISBLANK(X811),"",
IF(AND(NOT(ISERROR(VLOOKUP(X811,MonsterTable!$A:$B,MATCH(MonsterTable!$B$1,MonsterTable!$A$1:$B$1,0),0))),OR(ISBLANK(Z811),ISBLANK(AA811))),#N/A,
IFERROR(VLOOKUP(X811,MonsterTable!$A:$B,MATCH(MonsterTable!$B$1,MonsterTable!$A$1:$B$1,0),0),
IF(OR(NOT(ISBLANK(Z811)),ISBLANK(AA811)),#N/A,
IF(X811="empty","empty",
VLOOKUP(X811,MonsterGroupTable!$A:$A,1,0)))))))</f>
        <v>g101</v>
      </c>
      <c r="AA811">
        <v>5</v>
      </c>
    </row>
    <row r="812" spans="1:27">
      <c r="A812">
        <v>10811</v>
      </c>
      <c r="B812">
        <f t="shared" si="24"/>
        <v>1.1000000000000001</v>
      </c>
      <c r="C812">
        <f t="shared" si="25"/>
        <v>1.1000000000000001</v>
      </c>
      <c r="F812">
        <v>3960</v>
      </c>
      <c r="G812">
        <v>187990</v>
      </c>
      <c r="H812">
        <v>0</v>
      </c>
      <c r="I812">
        <v>0</v>
      </c>
      <c r="J812">
        <v>0</v>
      </c>
      <c r="K812" t="s">
        <v>362</v>
      </c>
      <c r="L812" t="s">
        <v>243</v>
      </c>
      <c r="M812" t="s">
        <v>443</v>
      </c>
      <c r="N812" t="s">
        <v>444</v>
      </c>
      <c r="O812">
        <v>0</v>
      </c>
      <c r="P812">
        <v>-4.75</v>
      </c>
      <c r="Q812">
        <v>-3.5</v>
      </c>
      <c r="R812">
        <v>4.75</v>
      </c>
      <c r="S812">
        <v>3</v>
      </c>
      <c r="T812">
        <v>-13.5</v>
      </c>
      <c r="U812">
        <v>2.5499999999999998</v>
      </c>
      <c r="V812">
        <v>-6.75</v>
      </c>
      <c r="W812" t="str">
        <f t="shared" si="21"/>
        <v>g102,5</v>
      </c>
      <c r="X812" s="1" t="s">
        <v>447</v>
      </c>
      <c r="Y812" s="2" t="str">
        <f>IF(AND(ISBLANK(X812),OR(NOT(ISBLANK(Z812)),NOT(ISBLANK(AA812)))),#N/A,
IF(ISBLANK(X812),"",
IF(AND(NOT(ISERROR(VLOOKUP(X812,MonsterTable!$A:$B,MATCH(MonsterTable!$B$1,MonsterTable!$A$1:$B$1,0),0))),OR(ISBLANK(Z812),ISBLANK(AA812))),#N/A,
IFERROR(VLOOKUP(X812,MonsterTable!$A:$B,MATCH(MonsterTable!$B$1,MonsterTable!$A$1:$B$1,0),0),
IF(OR(NOT(ISBLANK(Z812)),ISBLANK(AA812)),#N/A,
IF(X812="empty","empty",
VLOOKUP(X812,MonsterGroupTable!$A:$A,1,0)))))))</f>
        <v>g102</v>
      </c>
      <c r="AA812">
        <v>5</v>
      </c>
    </row>
    <row r="813" spans="1:27">
      <c r="A813">
        <v>10812</v>
      </c>
      <c r="B813">
        <f t="shared" si="24"/>
        <v>1.1000000000000001</v>
      </c>
      <c r="C813">
        <f t="shared" si="25"/>
        <v>1.1000000000000001</v>
      </c>
      <c r="F813">
        <v>3960</v>
      </c>
      <c r="G813">
        <v>188584</v>
      </c>
      <c r="H813">
        <v>0</v>
      </c>
      <c r="I813">
        <v>0</v>
      </c>
      <c r="J813">
        <v>0</v>
      </c>
      <c r="K813" t="s">
        <v>362</v>
      </c>
      <c r="L813" t="s">
        <v>243</v>
      </c>
      <c r="M813" t="s">
        <v>443</v>
      </c>
      <c r="N813" t="s">
        <v>444</v>
      </c>
      <c r="O813">
        <v>0</v>
      </c>
      <c r="P813">
        <v>-4.75</v>
      </c>
      <c r="Q813">
        <v>-3.5</v>
      </c>
      <c r="R813">
        <v>4.75</v>
      </c>
      <c r="S813">
        <v>3</v>
      </c>
      <c r="T813">
        <v>-13.5</v>
      </c>
      <c r="U813">
        <v>2.5499999999999998</v>
      </c>
      <c r="V813">
        <v>-6.75</v>
      </c>
      <c r="W813" t="str">
        <f t="shared" si="21"/>
        <v>g102,5</v>
      </c>
      <c r="X813" s="1" t="s">
        <v>447</v>
      </c>
      <c r="Y813" s="2" t="str">
        <f>IF(AND(ISBLANK(X813),OR(NOT(ISBLANK(Z813)),NOT(ISBLANK(AA813)))),#N/A,
IF(ISBLANK(X813),"",
IF(AND(NOT(ISERROR(VLOOKUP(X813,MonsterTable!$A:$B,MATCH(MonsterTable!$B$1,MonsterTable!$A$1:$B$1,0),0))),OR(ISBLANK(Z813),ISBLANK(AA813))),#N/A,
IFERROR(VLOOKUP(X813,MonsterTable!$A:$B,MATCH(MonsterTable!$B$1,MonsterTable!$A$1:$B$1,0),0),
IF(OR(NOT(ISBLANK(Z813)),ISBLANK(AA813)),#N/A,
IF(X813="empty","empty",
VLOOKUP(X813,MonsterGroupTable!$A:$A,1,0)))))))</f>
        <v>g102</v>
      </c>
      <c r="AA813">
        <v>5</v>
      </c>
    </row>
    <row r="814" spans="1:27">
      <c r="A814">
        <v>10813</v>
      </c>
      <c r="B814">
        <f t="shared" si="24"/>
        <v>1.1000000000000001</v>
      </c>
      <c r="C814">
        <f t="shared" si="25"/>
        <v>1.1000000000000001</v>
      </c>
      <c r="F814">
        <v>3960</v>
      </c>
      <c r="G814">
        <v>189178</v>
      </c>
      <c r="H814">
        <v>0</v>
      </c>
      <c r="I814">
        <v>0</v>
      </c>
      <c r="J814">
        <v>0</v>
      </c>
      <c r="K814" t="s">
        <v>362</v>
      </c>
      <c r="L814" t="s">
        <v>243</v>
      </c>
      <c r="M814" t="s">
        <v>443</v>
      </c>
      <c r="N814" t="s">
        <v>444</v>
      </c>
      <c r="O814">
        <v>0</v>
      </c>
      <c r="P814">
        <v>-4.75</v>
      </c>
      <c r="Q814">
        <v>-3.5</v>
      </c>
      <c r="R814">
        <v>4.75</v>
      </c>
      <c r="S814">
        <v>3</v>
      </c>
      <c r="T814">
        <v>-13.5</v>
      </c>
      <c r="U814">
        <v>2.5499999999999998</v>
      </c>
      <c r="V814">
        <v>-6.75</v>
      </c>
      <c r="W814" t="str">
        <f t="shared" si="21"/>
        <v>g102,5</v>
      </c>
      <c r="X814" s="1" t="s">
        <v>447</v>
      </c>
      <c r="Y814" s="2" t="str">
        <f>IF(AND(ISBLANK(X814),OR(NOT(ISBLANK(Z814)),NOT(ISBLANK(AA814)))),#N/A,
IF(ISBLANK(X814),"",
IF(AND(NOT(ISERROR(VLOOKUP(X814,MonsterTable!$A:$B,MATCH(MonsterTable!$B$1,MonsterTable!$A$1:$B$1,0),0))),OR(ISBLANK(Z814),ISBLANK(AA814))),#N/A,
IFERROR(VLOOKUP(X814,MonsterTable!$A:$B,MATCH(MonsterTable!$B$1,MonsterTable!$A$1:$B$1,0),0),
IF(OR(NOT(ISBLANK(Z814)),ISBLANK(AA814)),#N/A,
IF(X814="empty","empty",
VLOOKUP(X814,MonsterGroupTable!$A:$A,1,0)))))))</f>
        <v>g102</v>
      </c>
      <c r="AA814">
        <v>5</v>
      </c>
    </row>
    <row r="815" spans="1:27">
      <c r="A815">
        <v>10814</v>
      </c>
      <c r="B815">
        <f t="shared" si="24"/>
        <v>1.1000000000000001</v>
      </c>
      <c r="C815">
        <f t="shared" si="25"/>
        <v>1.1000000000000001</v>
      </c>
      <c r="F815">
        <v>3960</v>
      </c>
      <c r="G815">
        <v>189772</v>
      </c>
      <c r="H815">
        <v>0</v>
      </c>
      <c r="I815">
        <v>0</v>
      </c>
      <c r="J815">
        <v>0</v>
      </c>
      <c r="K815" t="s">
        <v>362</v>
      </c>
      <c r="L815" t="s">
        <v>243</v>
      </c>
      <c r="M815" t="s">
        <v>443</v>
      </c>
      <c r="N815" t="s">
        <v>444</v>
      </c>
      <c r="O815">
        <v>0</v>
      </c>
      <c r="P815">
        <v>-4.75</v>
      </c>
      <c r="Q815">
        <v>-3.5</v>
      </c>
      <c r="R815">
        <v>4.75</v>
      </c>
      <c r="S815">
        <v>3</v>
      </c>
      <c r="T815">
        <v>-13.5</v>
      </c>
      <c r="U815">
        <v>2.5499999999999998</v>
      </c>
      <c r="V815">
        <v>-6.75</v>
      </c>
      <c r="W815" t="str">
        <f t="shared" si="21"/>
        <v>g102,5</v>
      </c>
      <c r="X815" s="1" t="s">
        <v>447</v>
      </c>
      <c r="Y815" s="2" t="str">
        <f>IF(AND(ISBLANK(X815),OR(NOT(ISBLANK(Z815)),NOT(ISBLANK(AA815)))),#N/A,
IF(ISBLANK(X815),"",
IF(AND(NOT(ISERROR(VLOOKUP(X815,MonsterTable!$A:$B,MATCH(MonsterTable!$B$1,MonsterTable!$A$1:$B$1,0),0))),OR(ISBLANK(Z815),ISBLANK(AA815))),#N/A,
IFERROR(VLOOKUP(X815,MonsterTable!$A:$B,MATCH(MonsterTable!$B$1,MonsterTable!$A$1:$B$1,0),0),
IF(OR(NOT(ISBLANK(Z815)),ISBLANK(AA815)),#N/A,
IF(X815="empty","empty",
VLOOKUP(X815,MonsterGroupTable!$A:$A,1,0)))))))</f>
        <v>g102</v>
      </c>
      <c r="AA815">
        <v>5</v>
      </c>
    </row>
    <row r="816" spans="1:27">
      <c r="A816">
        <v>10815</v>
      </c>
      <c r="B816">
        <f t="shared" si="24"/>
        <v>1.1000000000000001</v>
      </c>
      <c r="C816">
        <f t="shared" si="25"/>
        <v>1.1000000000000001</v>
      </c>
      <c r="F816">
        <v>3960</v>
      </c>
      <c r="G816">
        <v>190366</v>
      </c>
      <c r="H816">
        <v>0</v>
      </c>
      <c r="I816">
        <v>0</v>
      </c>
      <c r="J816">
        <v>0</v>
      </c>
      <c r="K816" t="s">
        <v>362</v>
      </c>
      <c r="L816" t="s">
        <v>243</v>
      </c>
      <c r="M816" t="s">
        <v>443</v>
      </c>
      <c r="N816" t="s">
        <v>444</v>
      </c>
      <c r="O816">
        <v>0</v>
      </c>
      <c r="P816">
        <v>-4.75</v>
      </c>
      <c r="Q816">
        <v>-3.5</v>
      </c>
      <c r="R816">
        <v>4.75</v>
      </c>
      <c r="S816">
        <v>3</v>
      </c>
      <c r="T816">
        <v>-13.5</v>
      </c>
      <c r="U816">
        <v>2.5499999999999998</v>
      </c>
      <c r="V816">
        <v>-6.75</v>
      </c>
      <c r="W816" t="str">
        <f t="shared" si="21"/>
        <v>g102,5</v>
      </c>
      <c r="X816" s="1" t="s">
        <v>447</v>
      </c>
      <c r="Y816" s="2" t="str">
        <f>IF(AND(ISBLANK(X816),OR(NOT(ISBLANK(Z816)),NOT(ISBLANK(AA816)))),#N/A,
IF(ISBLANK(X816),"",
IF(AND(NOT(ISERROR(VLOOKUP(X816,MonsterTable!$A:$B,MATCH(MonsterTable!$B$1,MonsterTable!$A$1:$B$1,0),0))),OR(ISBLANK(Z816),ISBLANK(AA816))),#N/A,
IFERROR(VLOOKUP(X816,MonsterTable!$A:$B,MATCH(MonsterTable!$B$1,MonsterTable!$A$1:$B$1,0),0),
IF(OR(NOT(ISBLANK(Z816)),ISBLANK(AA816)),#N/A,
IF(X816="empty","empty",
VLOOKUP(X816,MonsterGroupTable!$A:$A,1,0)))))))</f>
        <v>g102</v>
      </c>
      <c r="AA816">
        <v>5</v>
      </c>
    </row>
    <row r="817" spans="1:27">
      <c r="A817">
        <v>10816</v>
      </c>
      <c r="B817">
        <f t="shared" si="24"/>
        <v>1.1000000000000001</v>
      </c>
      <c r="C817">
        <f t="shared" si="25"/>
        <v>1.1000000000000001</v>
      </c>
      <c r="F817">
        <v>3960</v>
      </c>
      <c r="G817">
        <v>190960</v>
      </c>
      <c r="H817">
        <v>0</v>
      </c>
      <c r="I817">
        <v>0</v>
      </c>
      <c r="J817">
        <v>0</v>
      </c>
      <c r="K817" t="s">
        <v>362</v>
      </c>
      <c r="L817" t="s">
        <v>243</v>
      </c>
      <c r="M817" t="s">
        <v>443</v>
      </c>
      <c r="N817" t="s">
        <v>444</v>
      </c>
      <c r="O817">
        <v>0</v>
      </c>
      <c r="P817">
        <v>-4.75</v>
      </c>
      <c r="Q817">
        <v>-3.5</v>
      </c>
      <c r="R817">
        <v>4.75</v>
      </c>
      <c r="S817">
        <v>3</v>
      </c>
      <c r="T817">
        <v>-13.5</v>
      </c>
      <c r="U817">
        <v>2.5499999999999998</v>
      </c>
      <c r="V817">
        <v>-6.75</v>
      </c>
      <c r="W817" t="str">
        <f t="shared" si="21"/>
        <v>g102,5</v>
      </c>
      <c r="X817" s="1" t="s">
        <v>447</v>
      </c>
      <c r="Y817" s="2" t="str">
        <f>IF(AND(ISBLANK(X817),OR(NOT(ISBLANK(Z817)),NOT(ISBLANK(AA817)))),#N/A,
IF(ISBLANK(X817),"",
IF(AND(NOT(ISERROR(VLOOKUP(X817,MonsterTable!$A:$B,MATCH(MonsterTable!$B$1,MonsterTable!$A$1:$B$1,0),0))),OR(ISBLANK(Z817),ISBLANK(AA817))),#N/A,
IFERROR(VLOOKUP(X817,MonsterTable!$A:$B,MATCH(MonsterTable!$B$1,MonsterTable!$A$1:$B$1,0),0),
IF(OR(NOT(ISBLANK(Z817)),ISBLANK(AA817)),#N/A,
IF(X817="empty","empty",
VLOOKUP(X817,MonsterGroupTable!$A:$A,1,0)))))))</f>
        <v>g102</v>
      </c>
      <c r="AA817">
        <v>5</v>
      </c>
    </row>
    <row r="818" spans="1:27">
      <c r="A818">
        <v>10817</v>
      </c>
      <c r="B818">
        <f t="shared" si="24"/>
        <v>1.1000000000000001</v>
      </c>
      <c r="C818">
        <f t="shared" si="25"/>
        <v>1.1000000000000001</v>
      </c>
      <c r="F818">
        <v>3960</v>
      </c>
      <c r="G818">
        <v>191554</v>
      </c>
      <c r="H818">
        <v>0</v>
      </c>
      <c r="I818">
        <v>0</v>
      </c>
      <c r="J818">
        <v>0</v>
      </c>
      <c r="K818" t="s">
        <v>362</v>
      </c>
      <c r="L818" t="s">
        <v>243</v>
      </c>
      <c r="M818" t="s">
        <v>443</v>
      </c>
      <c r="N818" t="s">
        <v>444</v>
      </c>
      <c r="O818">
        <v>0</v>
      </c>
      <c r="P818">
        <v>-4.75</v>
      </c>
      <c r="Q818">
        <v>-3.5</v>
      </c>
      <c r="R818">
        <v>4.75</v>
      </c>
      <c r="S818">
        <v>3</v>
      </c>
      <c r="T818">
        <v>-13.5</v>
      </c>
      <c r="U818">
        <v>2.5499999999999998</v>
      </c>
      <c r="V818">
        <v>-6.75</v>
      </c>
      <c r="W818" t="str">
        <f t="shared" si="21"/>
        <v>g102,5</v>
      </c>
      <c r="X818" s="1" t="s">
        <v>447</v>
      </c>
      <c r="Y818" s="2" t="str">
        <f>IF(AND(ISBLANK(X818),OR(NOT(ISBLANK(Z818)),NOT(ISBLANK(AA818)))),#N/A,
IF(ISBLANK(X818),"",
IF(AND(NOT(ISERROR(VLOOKUP(X818,MonsterTable!$A:$B,MATCH(MonsterTable!$B$1,MonsterTable!$A$1:$B$1,0),0))),OR(ISBLANK(Z818),ISBLANK(AA818))),#N/A,
IFERROR(VLOOKUP(X818,MonsterTable!$A:$B,MATCH(MonsterTable!$B$1,MonsterTable!$A$1:$B$1,0),0),
IF(OR(NOT(ISBLANK(Z818)),ISBLANK(AA818)),#N/A,
IF(X818="empty","empty",
VLOOKUP(X818,MonsterGroupTable!$A:$A,1,0)))))))</f>
        <v>g102</v>
      </c>
      <c r="AA818">
        <v>5</v>
      </c>
    </row>
    <row r="819" spans="1:27">
      <c r="A819">
        <v>10818</v>
      </c>
      <c r="B819">
        <f t="shared" si="24"/>
        <v>1.1000000000000001</v>
      </c>
      <c r="C819">
        <f t="shared" si="25"/>
        <v>1.1000000000000001</v>
      </c>
      <c r="F819">
        <v>3960</v>
      </c>
      <c r="G819">
        <v>192148</v>
      </c>
      <c r="H819">
        <v>0</v>
      </c>
      <c r="I819">
        <v>0</v>
      </c>
      <c r="J819">
        <v>0</v>
      </c>
      <c r="K819" t="s">
        <v>362</v>
      </c>
      <c r="L819" t="s">
        <v>243</v>
      </c>
      <c r="M819" t="s">
        <v>443</v>
      </c>
      <c r="N819" t="s">
        <v>444</v>
      </c>
      <c r="O819">
        <v>0</v>
      </c>
      <c r="P819">
        <v>-4.75</v>
      </c>
      <c r="Q819">
        <v>-3.5</v>
      </c>
      <c r="R819">
        <v>4.75</v>
      </c>
      <c r="S819">
        <v>3</v>
      </c>
      <c r="T819">
        <v>-13.5</v>
      </c>
      <c r="U819">
        <v>2.5499999999999998</v>
      </c>
      <c r="V819">
        <v>-6.75</v>
      </c>
      <c r="W819" t="str">
        <f t="shared" si="21"/>
        <v>g102,5</v>
      </c>
      <c r="X819" s="1" t="s">
        <v>447</v>
      </c>
      <c r="Y819" s="2" t="str">
        <f>IF(AND(ISBLANK(X819),OR(NOT(ISBLANK(Z819)),NOT(ISBLANK(AA819)))),#N/A,
IF(ISBLANK(X819),"",
IF(AND(NOT(ISERROR(VLOOKUP(X819,MonsterTable!$A:$B,MATCH(MonsterTable!$B$1,MonsterTable!$A$1:$B$1,0),0))),OR(ISBLANK(Z819),ISBLANK(AA819))),#N/A,
IFERROR(VLOOKUP(X819,MonsterTable!$A:$B,MATCH(MonsterTable!$B$1,MonsterTable!$A$1:$B$1,0),0),
IF(OR(NOT(ISBLANK(Z819)),ISBLANK(AA819)),#N/A,
IF(X819="empty","empty",
VLOOKUP(X819,MonsterGroupTable!$A:$A,1,0)))))))</f>
        <v>g102</v>
      </c>
      <c r="AA819">
        <v>5</v>
      </c>
    </row>
    <row r="820" spans="1:27">
      <c r="A820">
        <v>10819</v>
      </c>
      <c r="B820">
        <f t="shared" si="24"/>
        <v>1.1000000000000001</v>
      </c>
      <c r="C820">
        <f t="shared" si="25"/>
        <v>1.1000000000000001</v>
      </c>
      <c r="F820">
        <v>3960</v>
      </c>
      <c r="G820">
        <v>192742</v>
      </c>
      <c r="H820">
        <v>0</v>
      </c>
      <c r="I820">
        <v>0</v>
      </c>
      <c r="J820">
        <v>0</v>
      </c>
      <c r="K820" t="s">
        <v>362</v>
      </c>
      <c r="L820" t="s">
        <v>243</v>
      </c>
      <c r="M820" t="s">
        <v>443</v>
      </c>
      <c r="N820" t="s">
        <v>444</v>
      </c>
      <c r="O820">
        <v>0</v>
      </c>
      <c r="P820">
        <v>-4.75</v>
      </c>
      <c r="Q820">
        <v>-3.5</v>
      </c>
      <c r="R820">
        <v>4.75</v>
      </c>
      <c r="S820">
        <v>3</v>
      </c>
      <c r="T820">
        <v>-13.5</v>
      </c>
      <c r="U820">
        <v>2.5499999999999998</v>
      </c>
      <c r="V820">
        <v>-6.75</v>
      </c>
      <c r="W820" t="str">
        <f t="shared" si="21"/>
        <v>g102,5</v>
      </c>
      <c r="X820" s="1" t="s">
        <v>447</v>
      </c>
      <c r="Y820" s="2" t="str">
        <f>IF(AND(ISBLANK(X820),OR(NOT(ISBLANK(Z820)),NOT(ISBLANK(AA820)))),#N/A,
IF(ISBLANK(X820),"",
IF(AND(NOT(ISERROR(VLOOKUP(X820,MonsterTable!$A:$B,MATCH(MonsterTable!$B$1,MonsterTable!$A$1:$B$1,0),0))),OR(ISBLANK(Z820),ISBLANK(AA820))),#N/A,
IFERROR(VLOOKUP(X820,MonsterTable!$A:$B,MATCH(MonsterTable!$B$1,MonsterTable!$A$1:$B$1,0),0),
IF(OR(NOT(ISBLANK(Z820)),ISBLANK(AA820)),#N/A,
IF(X820="empty","empty",
VLOOKUP(X820,MonsterGroupTable!$A:$A,1,0)))))))</f>
        <v>g102</v>
      </c>
      <c r="AA820">
        <v>5</v>
      </c>
    </row>
    <row r="821" spans="1:27">
      <c r="A821">
        <v>10820</v>
      </c>
      <c r="B821">
        <f t="shared" si="24"/>
        <v>1.2</v>
      </c>
      <c r="C821">
        <f t="shared" si="25"/>
        <v>1.1000000000000001</v>
      </c>
      <c r="F821">
        <v>3960</v>
      </c>
      <c r="G821">
        <v>193336</v>
      </c>
      <c r="H821">
        <v>0</v>
      </c>
      <c r="I821">
        <v>0</v>
      </c>
      <c r="J821">
        <v>0</v>
      </c>
      <c r="K821" t="s">
        <v>362</v>
      </c>
      <c r="L821" t="s">
        <v>243</v>
      </c>
      <c r="M821" t="s">
        <v>443</v>
      </c>
      <c r="N821" t="s">
        <v>444</v>
      </c>
      <c r="O821">
        <v>0</v>
      </c>
      <c r="P821">
        <v>-4.75</v>
      </c>
      <c r="Q821">
        <v>-3.5</v>
      </c>
      <c r="R821">
        <v>4.75</v>
      </c>
      <c r="S821">
        <v>3</v>
      </c>
      <c r="T821">
        <v>-13.5</v>
      </c>
      <c r="U821">
        <v>2.5499999999999998</v>
      </c>
      <c r="V821">
        <v>-6.75</v>
      </c>
      <c r="W821" t="str">
        <f t="shared" si="21"/>
        <v>g102,5</v>
      </c>
      <c r="X821" s="1" t="s">
        <v>447</v>
      </c>
      <c r="Y821" s="2" t="str">
        <f>IF(AND(ISBLANK(X821),OR(NOT(ISBLANK(Z821)),NOT(ISBLANK(AA821)))),#N/A,
IF(ISBLANK(X821),"",
IF(AND(NOT(ISERROR(VLOOKUP(X821,MonsterTable!$A:$B,MATCH(MonsterTable!$B$1,MonsterTable!$A$1:$B$1,0),0))),OR(ISBLANK(Z821),ISBLANK(AA821))),#N/A,
IFERROR(VLOOKUP(X821,MonsterTable!$A:$B,MATCH(MonsterTable!$B$1,MonsterTable!$A$1:$B$1,0),0),
IF(OR(NOT(ISBLANK(Z821)),ISBLANK(AA821)),#N/A,
IF(X821="empty","empty",
VLOOKUP(X821,MonsterGroupTable!$A:$A,1,0)))))))</f>
        <v>g102</v>
      </c>
      <c r="AA821">
        <v>5</v>
      </c>
    </row>
    <row r="822" spans="1:27">
      <c r="A822">
        <v>10821</v>
      </c>
      <c r="B822">
        <f t="shared" si="24"/>
        <v>1.1000000000000001</v>
      </c>
      <c r="C822">
        <f t="shared" si="25"/>
        <v>1.1000000000000001</v>
      </c>
      <c r="F822">
        <v>3960</v>
      </c>
      <c r="G822">
        <v>193930</v>
      </c>
      <c r="H822">
        <v>0</v>
      </c>
      <c r="I822">
        <v>0</v>
      </c>
      <c r="J822">
        <v>0</v>
      </c>
      <c r="K822" t="s">
        <v>362</v>
      </c>
      <c r="L822" t="s">
        <v>245</v>
      </c>
      <c r="M822" t="s">
        <v>443</v>
      </c>
      <c r="N822" t="s">
        <v>444</v>
      </c>
      <c r="O822">
        <v>0</v>
      </c>
      <c r="P822">
        <v>-4.75</v>
      </c>
      <c r="Q822">
        <v>-3.5</v>
      </c>
      <c r="R822">
        <v>4.75</v>
      </c>
      <c r="S822">
        <v>3</v>
      </c>
      <c r="T822">
        <v>-13.5</v>
      </c>
      <c r="U822">
        <v>2.5499999999999998</v>
      </c>
      <c r="V822">
        <v>-6.75</v>
      </c>
      <c r="W822" t="str">
        <f t="shared" si="21"/>
        <v>g103,5</v>
      </c>
      <c r="X822" s="1" t="s">
        <v>281</v>
      </c>
      <c r="Y822" s="2" t="str">
        <f>IF(AND(ISBLANK(X822),OR(NOT(ISBLANK(Z822)),NOT(ISBLANK(AA822)))),#N/A,
IF(ISBLANK(X822),"",
IF(AND(NOT(ISERROR(VLOOKUP(X822,MonsterTable!$A:$B,MATCH(MonsterTable!$B$1,MonsterTable!$A$1:$B$1,0),0))),OR(ISBLANK(Z822),ISBLANK(AA822))),#N/A,
IFERROR(VLOOKUP(X822,MonsterTable!$A:$B,MATCH(MonsterTable!$B$1,MonsterTable!$A$1:$B$1,0),0),
IF(OR(NOT(ISBLANK(Z822)),ISBLANK(AA822)),#N/A,
IF(X822="empty","empty",
VLOOKUP(X822,MonsterGroupTable!$A:$A,1,0)))))))</f>
        <v>g103</v>
      </c>
      <c r="AA822">
        <v>5</v>
      </c>
    </row>
    <row r="823" spans="1:27">
      <c r="A823">
        <v>10822</v>
      </c>
      <c r="B823">
        <f t="shared" si="24"/>
        <v>1.1000000000000001</v>
      </c>
      <c r="C823">
        <f t="shared" si="25"/>
        <v>1.1000000000000001</v>
      </c>
      <c r="F823">
        <v>3960</v>
      </c>
      <c r="G823">
        <v>194524</v>
      </c>
      <c r="H823">
        <v>0</v>
      </c>
      <c r="I823">
        <v>0</v>
      </c>
      <c r="J823">
        <v>0</v>
      </c>
      <c r="K823" t="s">
        <v>362</v>
      </c>
      <c r="L823" t="s">
        <v>245</v>
      </c>
      <c r="M823" t="s">
        <v>443</v>
      </c>
      <c r="N823" t="s">
        <v>444</v>
      </c>
      <c r="O823">
        <v>0</v>
      </c>
      <c r="P823">
        <v>-4.75</v>
      </c>
      <c r="Q823">
        <v>-3.5</v>
      </c>
      <c r="R823">
        <v>4.75</v>
      </c>
      <c r="S823">
        <v>3</v>
      </c>
      <c r="T823">
        <v>-13.5</v>
      </c>
      <c r="U823">
        <v>2.5499999999999998</v>
      </c>
      <c r="V823">
        <v>-6.75</v>
      </c>
      <c r="W823" t="str">
        <f t="shared" si="21"/>
        <v>g103,5</v>
      </c>
      <c r="X823" s="1" t="s">
        <v>281</v>
      </c>
      <c r="Y823" s="2" t="str">
        <f>IF(AND(ISBLANK(X823),OR(NOT(ISBLANK(Z823)),NOT(ISBLANK(AA823)))),#N/A,
IF(ISBLANK(X823),"",
IF(AND(NOT(ISERROR(VLOOKUP(X823,MonsterTable!$A:$B,MATCH(MonsterTable!$B$1,MonsterTable!$A$1:$B$1,0),0))),OR(ISBLANK(Z823),ISBLANK(AA823))),#N/A,
IFERROR(VLOOKUP(X823,MonsterTable!$A:$B,MATCH(MonsterTable!$B$1,MonsterTable!$A$1:$B$1,0),0),
IF(OR(NOT(ISBLANK(Z823)),ISBLANK(AA823)),#N/A,
IF(X823="empty","empty",
VLOOKUP(X823,MonsterGroupTable!$A:$A,1,0)))))))</f>
        <v>g103</v>
      </c>
      <c r="AA823">
        <v>5</v>
      </c>
    </row>
    <row r="824" spans="1:27">
      <c r="A824">
        <v>10823</v>
      </c>
      <c r="B824">
        <f t="shared" si="24"/>
        <v>1.1000000000000001</v>
      </c>
      <c r="C824">
        <f t="shared" si="25"/>
        <v>1.1000000000000001</v>
      </c>
      <c r="F824">
        <v>3960</v>
      </c>
      <c r="G824">
        <v>195118</v>
      </c>
      <c r="H824">
        <v>0</v>
      </c>
      <c r="I824">
        <v>0</v>
      </c>
      <c r="J824">
        <v>0</v>
      </c>
      <c r="K824" t="s">
        <v>362</v>
      </c>
      <c r="L824" t="s">
        <v>245</v>
      </c>
      <c r="M824" t="s">
        <v>443</v>
      </c>
      <c r="N824" t="s">
        <v>444</v>
      </c>
      <c r="O824">
        <v>0</v>
      </c>
      <c r="P824">
        <v>-4.75</v>
      </c>
      <c r="Q824">
        <v>-3.5</v>
      </c>
      <c r="R824">
        <v>4.75</v>
      </c>
      <c r="S824">
        <v>3</v>
      </c>
      <c r="T824">
        <v>-13.5</v>
      </c>
      <c r="U824">
        <v>2.5499999999999998</v>
      </c>
      <c r="V824">
        <v>-6.75</v>
      </c>
      <c r="W824" t="str">
        <f t="shared" si="21"/>
        <v>g103,5</v>
      </c>
      <c r="X824" s="1" t="s">
        <v>281</v>
      </c>
      <c r="Y824" s="2" t="str">
        <f>IF(AND(ISBLANK(X824),OR(NOT(ISBLANK(Z824)),NOT(ISBLANK(AA824)))),#N/A,
IF(ISBLANK(X824),"",
IF(AND(NOT(ISERROR(VLOOKUP(X824,MonsterTable!$A:$B,MATCH(MonsterTable!$B$1,MonsterTable!$A$1:$B$1,0),0))),OR(ISBLANK(Z824),ISBLANK(AA824))),#N/A,
IFERROR(VLOOKUP(X824,MonsterTable!$A:$B,MATCH(MonsterTable!$B$1,MonsterTable!$A$1:$B$1,0),0),
IF(OR(NOT(ISBLANK(Z824)),ISBLANK(AA824)),#N/A,
IF(X824="empty","empty",
VLOOKUP(X824,MonsterGroupTable!$A:$A,1,0)))))))</f>
        <v>g103</v>
      </c>
      <c r="AA824">
        <v>5</v>
      </c>
    </row>
    <row r="825" spans="1:27">
      <c r="A825">
        <v>10824</v>
      </c>
      <c r="B825">
        <f t="shared" si="24"/>
        <v>1.1000000000000001</v>
      </c>
      <c r="C825">
        <f t="shared" si="25"/>
        <v>1.1000000000000001</v>
      </c>
      <c r="F825">
        <v>3960</v>
      </c>
      <c r="G825">
        <v>195712</v>
      </c>
      <c r="H825">
        <v>0</v>
      </c>
      <c r="I825">
        <v>0</v>
      </c>
      <c r="J825">
        <v>0</v>
      </c>
      <c r="K825" t="s">
        <v>362</v>
      </c>
      <c r="L825" t="s">
        <v>245</v>
      </c>
      <c r="M825" t="s">
        <v>443</v>
      </c>
      <c r="N825" t="s">
        <v>444</v>
      </c>
      <c r="O825">
        <v>0</v>
      </c>
      <c r="P825">
        <v>-4.75</v>
      </c>
      <c r="Q825">
        <v>-3.5</v>
      </c>
      <c r="R825">
        <v>4.75</v>
      </c>
      <c r="S825">
        <v>3</v>
      </c>
      <c r="T825">
        <v>-13.5</v>
      </c>
      <c r="U825">
        <v>2.5499999999999998</v>
      </c>
      <c r="V825">
        <v>-6.75</v>
      </c>
      <c r="W825" t="str">
        <f t="shared" si="21"/>
        <v>g103,5</v>
      </c>
      <c r="X825" s="1" t="s">
        <v>281</v>
      </c>
      <c r="Y825" s="2" t="str">
        <f>IF(AND(ISBLANK(X825),OR(NOT(ISBLANK(Z825)),NOT(ISBLANK(AA825)))),#N/A,
IF(ISBLANK(X825),"",
IF(AND(NOT(ISERROR(VLOOKUP(X825,MonsterTable!$A:$B,MATCH(MonsterTable!$B$1,MonsterTable!$A$1:$B$1,0),0))),OR(ISBLANK(Z825),ISBLANK(AA825))),#N/A,
IFERROR(VLOOKUP(X825,MonsterTable!$A:$B,MATCH(MonsterTable!$B$1,MonsterTable!$A$1:$B$1,0),0),
IF(OR(NOT(ISBLANK(Z825)),ISBLANK(AA825)),#N/A,
IF(X825="empty","empty",
VLOOKUP(X825,MonsterGroupTable!$A:$A,1,0)))))))</f>
        <v>g103</v>
      </c>
      <c r="AA825">
        <v>5</v>
      </c>
    </row>
    <row r="826" spans="1:27">
      <c r="A826">
        <v>10825</v>
      </c>
      <c r="B826">
        <f t="shared" si="24"/>
        <v>1.1000000000000001</v>
      </c>
      <c r="C826">
        <f t="shared" si="25"/>
        <v>1.1000000000000001</v>
      </c>
      <c r="F826">
        <v>3960</v>
      </c>
      <c r="G826">
        <v>196306</v>
      </c>
      <c r="H826">
        <v>0</v>
      </c>
      <c r="I826">
        <v>0</v>
      </c>
      <c r="J826">
        <v>0</v>
      </c>
      <c r="K826" t="s">
        <v>362</v>
      </c>
      <c r="L826" t="s">
        <v>245</v>
      </c>
      <c r="M826" t="s">
        <v>443</v>
      </c>
      <c r="N826" t="s">
        <v>444</v>
      </c>
      <c r="O826">
        <v>0</v>
      </c>
      <c r="P826">
        <v>-4.75</v>
      </c>
      <c r="Q826">
        <v>-3.5</v>
      </c>
      <c r="R826">
        <v>4.75</v>
      </c>
      <c r="S826">
        <v>3</v>
      </c>
      <c r="T826">
        <v>-13.5</v>
      </c>
      <c r="U826">
        <v>2.5499999999999998</v>
      </c>
      <c r="V826">
        <v>-6.75</v>
      </c>
      <c r="W826" t="str">
        <f t="shared" si="21"/>
        <v>g103,5</v>
      </c>
      <c r="X826" s="1" t="s">
        <v>281</v>
      </c>
      <c r="Y826" s="2" t="str">
        <f>IF(AND(ISBLANK(X826),OR(NOT(ISBLANK(Z826)),NOT(ISBLANK(AA826)))),#N/A,
IF(ISBLANK(X826),"",
IF(AND(NOT(ISERROR(VLOOKUP(X826,MonsterTable!$A:$B,MATCH(MonsterTable!$B$1,MonsterTable!$A$1:$B$1,0),0))),OR(ISBLANK(Z826),ISBLANK(AA826))),#N/A,
IFERROR(VLOOKUP(X826,MonsterTable!$A:$B,MATCH(MonsterTable!$B$1,MonsterTable!$A$1:$B$1,0),0),
IF(OR(NOT(ISBLANK(Z826)),ISBLANK(AA826)),#N/A,
IF(X826="empty","empty",
VLOOKUP(X826,MonsterGroupTable!$A:$A,1,0)))))))</f>
        <v>g103</v>
      </c>
      <c r="AA826">
        <v>5</v>
      </c>
    </row>
    <row r="827" spans="1:27">
      <c r="A827">
        <v>10826</v>
      </c>
      <c r="B827">
        <f t="shared" si="24"/>
        <v>1.1000000000000001</v>
      </c>
      <c r="C827">
        <f t="shared" si="25"/>
        <v>1.1000000000000001</v>
      </c>
      <c r="F827">
        <v>4080</v>
      </c>
      <c r="G827">
        <v>196900</v>
      </c>
      <c r="H827">
        <v>0</v>
      </c>
      <c r="I827">
        <v>0</v>
      </c>
      <c r="J827">
        <v>0</v>
      </c>
      <c r="K827" t="s">
        <v>362</v>
      </c>
      <c r="L827" t="s">
        <v>245</v>
      </c>
      <c r="M827" t="s">
        <v>443</v>
      </c>
      <c r="N827" t="s">
        <v>444</v>
      </c>
      <c r="O827">
        <v>0</v>
      </c>
      <c r="P827">
        <v>-4.75</v>
      </c>
      <c r="Q827">
        <v>-3.5</v>
      </c>
      <c r="R827">
        <v>4.75</v>
      </c>
      <c r="S827">
        <v>3</v>
      </c>
      <c r="T827">
        <v>-13.5</v>
      </c>
      <c r="U827">
        <v>2.5499999999999998</v>
      </c>
      <c r="V827">
        <v>-6.75</v>
      </c>
      <c r="W827" t="str">
        <f t="shared" si="21"/>
        <v>g103,5</v>
      </c>
      <c r="X827" s="1" t="s">
        <v>281</v>
      </c>
      <c r="Y827" s="2" t="str">
        <f>IF(AND(ISBLANK(X827),OR(NOT(ISBLANK(Z827)),NOT(ISBLANK(AA827)))),#N/A,
IF(ISBLANK(X827),"",
IF(AND(NOT(ISERROR(VLOOKUP(X827,MonsterTable!$A:$B,MATCH(MonsterTable!$B$1,MonsterTable!$A$1:$B$1,0),0))),OR(ISBLANK(Z827),ISBLANK(AA827))),#N/A,
IFERROR(VLOOKUP(X827,MonsterTable!$A:$B,MATCH(MonsterTable!$B$1,MonsterTable!$A$1:$B$1,0),0),
IF(OR(NOT(ISBLANK(Z827)),ISBLANK(AA827)),#N/A,
IF(X827="empty","empty",
VLOOKUP(X827,MonsterGroupTable!$A:$A,1,0)))))))</f>
        <v>g103</v>
      </c>
      <c r="AA827">
        <v>5</v>
      </c>
    </row>
    <row r="828" spans="1:27">
      <c r="A828">
        <v>10827</v>
      </c>
      <c r="B828">
        <f t="shared" ref="B828:B891" si="26">IF(MOD(A828,10)=0,1.2,1.1)</f>
        <v>1.1000000000000001</v>
      </c>
      <c r="C828">
        <f t="shared" ref="C828:C891" si="27">IF(MOD(B828,10)=0,1.2,1.1)</f>
        <v>1.1000000000000001</v>
      </c>
      <c r="F828">
        <v>4200</v>
      </c>
      <c r="G828">
        <v>197494</v>
      </c>
      <c r="H828">
        <v>0</v>
      </c>
      <c r="I828">
        <v>0</v>
      </c>
      <c r="J828">
        <v>0</v>
      </c>
      <c r="K828" t="s">
        <v>362</v>
      </c>
      <c r="L828" t="s">
        <v>245</v>
      </c>
      <c r="M828" t="s">
        <v>443</v>
      </c>
      <c r="N828" t="s">
        <v>444</v>
      </c>
      <c r="O828">
        <v>0</v>
      </c>
      <c r="P828">
        <v>-4.75</v>
      </c>
      <c r="Q828">
        <v>-3.5</v>
      </c>
      <c r="R828">
        <v>4.75</v>
      </c>
      <c r="S828">
        <v>3</v>
      </c>
      <c r="T828">
        <v>-13.5</v>
      </c>
      <c r="U828">
        <v>2.5499999999999998</v>
      </c>
      <c r="V828">
        <v>-6.75</v>
      </c>
      <c r="W828" t="str">
        <f t="shared" si="21"/>
        <v>g103,5</v>
      </c>
      <c r="X828" s="1" t="s">
        <v>281</v>
      </c>
      <c r="Y828" s="2" t="str">
        <f>IF(AND(ISBLANK(X828),OR(NOT(ISBLANK(Z828)),NOT(ISBLANK(AA828)))),#N/A,
IF(ISBLANK(X828),"",
IF(AND(NOT(ISERROR(VLOOKUP(X828,MonsterTable!$A:$B,MATCH(MonsterTable!$B$1,MonsterTable!$A$1:$B$1,0),0))),OR(ISBLANK(Z828),ISBLANK(AA828))),#N/A,
IFERROR(VLOOKUP(X828,MonsterTable!$A:$B,MATCH(MonsterTable!$B$1,MonsterTable!$A$1:$B$1,0),0),
IF(OR(NOT(ISBLANK(Z828)),ISBLANK(AA828)),#N/A,
IF(X828="empty","empty",
VLOOKUP(X828,MonsterGroupTable!$A:$A,1,0)))))))</f>
        <v>g103</v>
      </c>
      <c r="AA828">
        <v>5</v>
      </c>
    </row>
    <row r="829" spans="1:27">
      <c r="A829">
        <v>10828</v>
      </c>
      <c r="B829">
        <f t="shared" si="26"/>
        <v>1.1000000000000001</v>
      </c>
      <c r="C829">
        <f t="shared" si="27"/>
        <v>1.1000000000000001</v>
      </c>
      <c r="F829">
        <v>4320</v>
      </c>
      <c r="G829">
        <v>198088</v>
      </c>
      <c r="H829">
        <v>0</v>
      </c>
      <c r="I829">
        <v>0</v>
      </c>
      <c r="J829">
        <v>0</v>
      </c>
      <c r="K829" t="s">
        <v>362</v>
      </c>
      <c r="L829" t="s">
        <v>245</v>
      </c>
      <c r="M829" t="s">
        <v>443</v>
      </c>
      <c r="N829" t="s">
        <v>444</v>
      </c>
      <c r="O829">
        <v>0</v>
      </c>
      <c r="P829">
        <v>-4.75</v>
      </c>
      <c r="Q829">
        <v>-3.5</v>
      </c>
      <c r="R829">
        <v>4.75</v>
      </c>
      <c r="S829">
        <v>3</v>
      </c>
      <c r="T829">
        <v>-13.5</v>
      </c>
      <c r="U829">
        <v>2.5499999999999998</v>
      </c>
      <c r="V829">
        <v>-6.75</v>
      </c>
      <c r="W829" t="str">
        <f t="shared" si="21"/>
        <v>g103,5</v>
      </c>
      <c r="X829" s="1" t="s">
        <v>281</v>
      </c>
      <c r="Y829" s="2" t="str">
        <f>IF(AND(ISBLANK(X829),OR(NOT(ISBLANK(Z829)),NOT(ISBLANK(AA829)))),#N/A,
IF(ISBLANK(X829),"",
IF(AND(NOT(ISERROR(VLOOKUP(X829,MonsterTable!$A:$B,MATCH(MonsterTable!$B$1,MonsterTable!$A$1:$B$1,0),0))),OR(ISBLANK(Z829),ISBLANK(AA829))),#N/A,
IFERROR(VLOOKUP(X829,MonsterTable!$A:$B,MATCH(MonsterTable!$B$1,MonsterTable!$A$1:$B$1,0),0),
IF(OR(NOT(ISBLANK(Z829)),ISBLANK(AA829)),#N/A,
IF(X829="empty","empty",
VLOOKUP(X829,MonsterGroupTable!$A:$A,1,0)))))))</f>
        <v>g103</v>
      </c>
      <c r="AA829">
        <v>5</v>
      </c>
    </row>
    <row r="830" spans="1:27">
      <c r="A830">
        <v>10829</v>
      </c>
      <c r="B830">
        <f t="shared" si="26"/>
        <v>1.1000000000000001</v>
      </c>
      <c r="C830">
        <f t="shared" si="27"/>
        <v>1.1000000000000001</v>
      </c>
      <c r="F830">
        <v>4440</v>
      </c>
      <c r="G830">
        <v>198682</v>
      </c>
      <c r="H830">
        <v>0</v>
      </c>
      <c r="I830">
        <v>0</v>
      </c>
      <c r="J830">
        <v>0</v>
      </c>
      <c r="K830" t="s">
        <v>362</v>
      </c>
      <c r="L830" t="s">
        <v>245</v>
      </c>
      <c r="M830" t="s">
        <v>443</v>
      </c>
      <c r="N830" t="s">
        <v>444</v>
      </c>
      <c r="O830">
        <v>0</v>
      </c>
      <c r="P830">
        <v>-4.75</v>
      </c>
      <c r="Q830">
        <v>-3.5</v>
      </c>
      <c r="R830">
        <v>4.75</v>
      </c>
      <c r="S830">
        <v>3</v>
      </c>
      <c r="T830">
        <v>-13.5</v>
      </c>
      <c r="U830">
        <v>2.5499999999999998</v>
      </c>
      <c r="V830">
        <v>-6.75</v>
      </c>
      <c r="W830" t="str">
        <f t="shared" si="21"/>
        <v>g103,5</v>
      </c>
      <c r="X830" s="1" t="s">
        <v>281</v>
      </c>
      <c r="Y830" s="2" t="str">
        <f>IF(AND(ISBLANK(X830),OR(NOT(ISBLANK(Z830)),NOT(ISBLANK(AA830)))),#N/A,
IF(ISBLANK(X830),"",
IF(AND(NOT(ISERROR(VLOOKUP(X830,MonsterTable!$A:$B,MATCH(MonsterTable!$B$1,MonsterTable!$A$1:$B$1,0),0))),OR(ISBLANK(Z830),ISBLANK(AA830))),#N/A,
IFERROR(VLOOKUP(X830,MonsterTable!$A:$B,MATCH(MonsterTable!$B$1,MonsterTable!$A$1:$B$1,0),0),
IF(OR(NOT(ISBLANK(Z830)),ISBLANK(AA830)),#N/A,
IF(X830="empty","empty",
VLOOKUP(X830,MonsterGroupTable!$A:$A,1,0)))))))</f>
        <v>g103</v>
      </c>
      <c r="AA830">
        <v>5</v>
      </c>
    </row>
    <row r="831" spans="1:27">
      <c r="A831">
        <v>10830</v>
      </c>
      <c r="B831">
        <f t="shared" si="26"/>
        <v>1.2</v>
      </c>
      <c r="C831">
        <f t="shared" si="27"/>
        <v>1.1000000000000001</v>
      </c>
      <c r="F831">
        <v>4560</v>
      </c>
      <c r="G831">
        <v>199276</v>
      </c>
      <c r="H831">
        <v>0</v>
      </c>
      <c r="I831">
        <v>0</v>
      </c>
      <c r="J831">
        <v>0</v>
      </c>
      <c r="K831" t="s">
        <v>362</v>
      </c>
      <c r="L831" t="s">
        <v>245</v>
      </c>
      <c r="M831" t="s">
        <v>443</v>
      </c>
      <c r="N831" t="s">
        <v>444</v>
      </c>
      <c r="O831">
        <v>0</v>
      </c>
      <c r="P831">
        <v>-4.75</v>
      </c>
      <c r="Q831">
        <v>-3.5</v>
      </c>
      <c r="R831">
        <v>4.75</v>
      </c>
      <c r="S831">
        <v>3</v>
      </c>
      <c r="T831">
        <v>-13.5</v>
      </c>
      <c r="U831">
        <v>2.5499999999999998</v>
      </c>
      <c r="V831">
        <v>-6.75</v>
      </c>
      <c r="W831" t="str">
        <f t="shared" si="21"/>
        <v>g103,5</v>
      </c>
      <c r="X831" s="1" t="s">
        <v>281</v>
      </c>
      <c r="Y831" s="2" t="str">
        <f>IF(AND(ISBLANK(X831),OR(NOT(ISBLANK(Z831)),NOT(ISBLANK(AA831)))),#N/A,
IF(ISBLANK(X831),"",
IF(AND(NOT(ISERROR(VLOOKUP(X831,MonsterTable!$A:$B,MATCH(MonsterTable!$B$1,MonsterTable!$A$1:$B$1,0),0))),OR(ISBLANK(Z831),ISBLANK(AA831))),#N/A,
IFERROR(VLOOKUP(X831,MonsterTable!$A:$B,MATCH(MonsterTable!$B$1,MonsterTable!$A$1:$B$1,0),0),
IF(OR(NOT(ISBLANK(Z831)),ISBLANK(AA831)),#N/A,
IF(X831="empty","empty",
VLOOKUP(X831,MonsterGroupTable!$A:$A,1,0)))))))</f>
        <v>g103</v>
      </c>
      <c r="AA831">
        <v>5</v>
      </c>
    </row>
    <row r="832" spans="1:27">
      <c r="A832">
        <v>10831</v>
      </c>
      <c r="B832">
        <f t="shared" si="26"/>
        <v>1.1000000000000001</v>
      </c>
      <c r="C832">
        <f t="shared" si="27"/>
        <v>1.1000000000000001</v>
      </c>
      <c r="F832">
        <v>4680</v>
      </c>
      <c r="G832">
        <v>199870</v>
      </c>
      <c r="H832">
        <v>0</v>
      </c>
      <c r="I832">
        <v>0</v>
      </c>
      <c r="J832">
        <v>0</v>
      </c>
      <c r="K832" t="s">
        <v>362</v>
      </c>
      <c r="L832" t="s">
        <v>247</v>
      </c>
      <c r="M832" t="s">
        <v>443</v>
      </c>
      <c r="N832" t="s">
        <v>444</v>
      </c>
      <c r="O832">
        <v>0</v>
      </c>
      <c r="P832">
        <v>-4.75</v>
      </c>
      <c r="Q832">
        <v>-3.5</v>
      </c>
      <c r="R832">
        <v>4.75</v>
      </c>
      <c r="S832">
        <v>3</v>
      </c>
      <c r="T832">
        <v>-13.5</v>
      </c>
      <c r="U832">
        <v>2.5499999999999998</v>
      </c>
      <c r="V832">
        <v>-6.75</v>
      </c>
      <c r="W832" t="str">
        <f t="shared" si="21"/>
        <v>g104,5</v>
      </c>
      <c r="X832" s="1" t="s">
        <v>282</v>
      </c>
      <c r="Y832" s="2" t="str">
        <f>IF(AND(ISBLANK(X832),OR(NOT(ISBLANK(Z832)),NOT(ISBLANK(AA832)))),#N/A,
IF(ISBLANK(X832),"",
IF(AND(NOT(ISERROR(VLOOKUP(X832,MonsterTable!$A:$B,MATCH(MonsterTable!$B$1,MonsterTable!$A$1:$B$1,0),0))),OR(ISBLANK(Z832),ISBLANK(AA832))),#N/A,
IFERROR(VLOOKUP(X832,MonsterTable!$A:$B,MATCH(MonsterTable!$B$1,MonsterTable!$A$1:$B$1,0),0),
IF(OR(NOT(ISBLANK(Z832)),ISBLANK(AA832)),#N/A,
IF(X832="empty","empty",
VLOOKUP(X832,MonsterGroupTable!$A:$A,1,0)))))))</f>
        <v>g104</v>
      </c>
      <c r="AA832">
        <v>5</v>
      </c>
    </row>
    <row r="833" spans="1:27">
      <c r="A833">
        <v>10832</v>
      </c>
      <c r="B833">
        <f t="shared" si="26"/>
        <v>1.1000000000000001</v>
      </c>
      <c r="C833">
        <f t="shared" si="27"/>
        <v>1.1000000000000001</v>
      </c>
      <c r="F833">
        <v>4680</v>
      </c>
      <c r="G833">
        <v>200464</v>
      </c>
      <c r="H833">
        <v>0</v>
      </c>
      <c r="I833">
        <v>0</v>
      </c>
      <c r="J833">
        <v>0</v>
      </c>
      <c r="K833" t="s">
        <v>362</v>
      </c>
      <c r="L833" t="s">
        <v>247</v>
      </c>
      <c r="M833" t="s">
        <v>443</v>
      </c>
      <c r="N833" t="s">
        <v>444</v>
      </c>
      <c r="O833">
        <v>0</v>
      </c>
      <c r="P833">
        <v>-4.75</v>
      </c>
      <c r="Q833">
        <v>-3.5</v>
      </c>
      <c r="R833">
        <v>4.75</v>
      </c>
      <c r="S833">
        <v>3</v>
      </c>
      <c r="T833">
        <v>-13.5</v>
      </c>
      <c r="U833">
        <v>2.5499999999999998</v>
      </c>
      <c r="V833">
        <v>-6.75</v>
      </c>
      <c r="W833" t="str">
        <f t="shared" si="21"/>
        <v>g104,5</v>
      </c>
      <c r="X833" s="1" t="s">
        <v>282</v>
      </c>
      <c r="Y833" s="2" t="str">
        <f>IF(AND(ISBLANK(X833),OR(NOT(ISBLANK(Z833)),NOT(ISBLANK(AA833)))),#N/A,
IF(ISBLANK(X833),"",
IF(AND(NOT(ISERROR(VLOOKUP(X833,MonsterTable!$A:$B,MATCH(MonsterTable!$B$1,MonsterTable!$A$1:$B$1,0),0))),OR(ISBLANK(Z833),ISBLANK(AA833))),#N/A,
IFERROR(VLOOKUP(X833,MonsterTable!$A:$B,MATCH(MonsterTable!$B$1,MonsterTable!$A$1:$B$1,0),0),
IF(OR(NOT(ISBLANK(Z833)),ISBLANK(AA833)),#N/A,
IF(X833="empty","empty",
VLOOKUP(X833,MonsterGroupTable!$A:$A,1,0)))))))</f>
        <v>g104</v>
      </c>
      <c r="AA833">
        <v>5</v>
      </c>
    </row>
    <row r="834" spans="1:27">
      <c r="A834">
        <v>10833</v>
      </c>
      <c r="B834">
        <f t="shared" si="26"/>
        <v>1.1000000000000001</v>
      </c>
      <c r="C834">
        <f t="shared" si="27"/>
        <v>1.1000000000000001</v>
      </c>
      <c r="F834">
        <v>4680</v>
      </c>
      <c r="G834">
        <v>201166</v>
      </c>
      <c r="H834">
        <v>0</v>
      </c>
      <c r="I834">
        <v>0</v>
      </c>
      <c r="J834">
        <v>0</v>
      </c>
      <c r="K834" t="s">
        <v>362</v>
      </c>
      <c r="L834" t="s">
        <v>247</v>
      </c>
      <c r="M834" t="s">
        <v>443</v>
      </c>
      <c r="N834" t="s">
        <v>444</v>
      </c>
      <c r="O834">
        <v>0</v>
      </c>
      <c r="P834">
        <v>-4.75</v>
      </c>
      <c r="Q834">
        <v>-3.5</v>
      </c>
      <c r="R834">
        <v>4.75</v>
      </c>
      <c r="S834">
        <v>3</v>
      </c>
      <c r="T834">
        <v>-13.5</v>
      </c>
      <c r="U834">
        <v>2.5499999999999998</v>
      </c>
      <c r="V834">
        <v>-6.75</v>
      </c>
      <c r="W834" t="str">
        <f t="shared" si="21"/>
        <v>g104,5</v>
      </c>
      <c r="X834" s="1" t="s">
        <v>282</v>
      </c>
      <c r="Y834" s="2" t="str">
        <f>IF(AND(ISBLANK(X834),OR(NOT(ISBLANK(Z834)),NOT(ISBLANK(AA834)))),#N/A,
IF(ISBLANK(X834),"",
IF(AND(NOT(ISERROR(VLOOKUP(X834,MonsterTable!$A:$B,MATCH(MonsterTable!$B$1,MonsterTable!$A$1:$B$1,0),0))),OR(ISBLANK(Z834),ISBLANK(AA834))),#N/A,
IFERROR(VLOOKUP(X834,MonsterTable!$A:$B,MATCH(MonsterTable!$B$1,MonsterTable!$A$1:$B$1,0),0),
IF(OR(NOT(ISBLANK(Z834)),ISBLANK(AA834)),#N/A,
IF(X834="empty","empty",
VLOOKUP(X834,MonsterGroupTable!$A:$A,1,0)))))))</f>
        <v>g104</v>
      </c>
      <c r="AA834">
        <v>5</v>
      </c>
    </row>
    <row r="835" spans="1:27">
      <c r="A835">
        <v>10834</v>
      </c>
      <c r="B835">
        <f t="shared" si="26"/>
        <v>1.1000000000000001</v>
      </c>
      <c r="C835">
        <f t="shared" si="27"/>
        <v>1.1000000000000001</v>
      </c>
      <c r="F835">
        <v>4680</v>
      </c>
      <c r="G835">
        <v>201868</v>
      </c>
      <c r="H835">
        <v>0</v>
      </c>
      <c r="I835">
        <v>0</v>
      </c>
      <c r="J835">
        <v>0</v>
      </c>
      <c r="K835" t="s">
        <v>362</v>
      </c>
      <c r="L835" t="s">
        <v>247</v>
      </c>
      <c r="M835" t="s">
        <v>443</v>
      </c>
      <c r="N835" t="s">
        <v>444</v>
      </c>
      <c r="O835">
        <v>0</v>
      </c>
      <c r="P835">
        <v>-4.75</v>
      </c>
      <c r="Q835">
        <v>-3.5</v>
      </c>
      <c r="R835">
        <v>4.75</v>
      </c>
      <c r="S835">
        <v>3</v>
      </c>
      <c r="T835">
        <v>-13.5</v>
      </c>
      <c r="U835">
        <v>2.5499999999999998</v>
      </c>
      <c r="V835">
        <v>-6.75</v>
      </c>
      <c r="W835" t="str">
        <f t="shared" si="21"/>
        <v>g104,5</v>
      </c>
      <c r="X835" s="1" t="s">
        <v>282</v>
      </c>
      <c r="Y835" s="2" t="str">
        <f>IF(AND(ISBLANK(X835),OR(NOT(ISBLANK(Z835)),NOT(ISBLANK(AA835)))),#N/A,
IF(ISBLANK(X835),"",
IF(AND(NOT(ISERROR(VLOOKUP(X835,MonsterTable!$A:$B,MATCH(MonsterTable!$B$1,MonsterTable!$A$1:$B$1,0),0))),OR(ISBLANK(Z835),ISBLANK(AA835))),#N/A,
IFERROR(VLOOKUP(X835,MonsterTable!$A:$B,MATCH(MonsterTable!$B$1,MonsterTable!$A$1:$B$1,0),0),
IF(OR(NOT(ISBLANK(Z835)),ISBLANK(AA835)),#N/A,
IF(X835="empty","empty",
VLOOKUP(X835,MonsterGroupTable!$A:$A,1,0)))))))</f>
        <v>g104</v>
      </c>
      <c r="AA835">
        <v>5</v>
      </c>
    </row>
    <row r="836" spans="1:27">
      <c r="A836">
        <v>10835</v>
      </c>
      <c r="B836">
        <f t="shared" si="26"/>
        <v>1.1000000000000001</v>
      </c>
      <c r="C836">
        <f t="shared" si="27"/>
        <v>1.1000000000000001</v>
      </c>
      <c r="F836">
        <v>4680</v>
      </c>
      <c r="G836">
        <v>202570</v>
      </c>
      <c r="H836">
        <v>0</v>
      </c>
      <c r="I836">
        <v>0</v>
      </c>
      <c r="J836">
        <v>0</v>
      </c>
      <c r="K836" t="s">
        <v>362</v>
      </c>
      <c r="L836" t="s">
        <v>247</v>
      </c>
      <c r="M836" t="s">
        <v>443</v>
      </c>
      <c r="N836" t="s">
        <v>444</v>
      </c>
      <c r="O836">
        <v>0</v>
      </c>
      <c r="P836">
        <v>-4.75</v>
      </c>
      <c r="Q836">
        <v>-3.5</v>
      </c>
      <c r="R836">
        <v>4.75</v>
      </c>
      <c r="S836">
        <v>3</v>
      </c>
      <c r="T836">
        <v>-13.5</v>
      </c>
      <c r="U836">
        <v>2.5499999999999998</v>
      </c>
      <c r="V836">
        <v>-6.75</v>
      </c>
      <c r="W836" t="str">
        <f t="shared" si="21"/>
        <v>g104,5</v>
      </c>
      <c r="X836" s="1" t="s">
        <v>282</v>
      </c>
      <c r="Y836" s="2" t="str">
        <f>IF(AND(ISBLANK(X836),OR(NOT(ISBLANK(Z836)),NOT(ISBLANK(AA836)))),#N/A,
IF(ISBLANK(X836),"",
IF(AND(NOT(ISERROR(VLOOKUP(X836,MonsterTable!$A:$B,MATCH(MonsterTable!$B$1,MonsterTable!$A$1:$B$1,0),0))),OR(ISBLANK(Z836),ISBLANK(AA836))),#N/A,
IFERROR(VLOOKUP(X836,MonsterTable!$A:$B,MATCH(MonsterTable!$B$1,MonsterTable!$A$1:$B$1,0),0),
IF(OR(NOT(ISBLANK(Z836)),ISBLANK(AA836)),#N/A,
IF(X836="empty","empty",
VLOOKUP(X836,MonsterGroupTable!$A:$A,1,0)))))))</f>
        <v>g104</v>
      </c>
      <c r="AA836">
        <v>5</v>
      </c>
    </row>
    <row r="837" spans="1:27">
      <c r="A837">
        <v>10836</v>
      </c>
      <c r="B837">
        <f t="shared" si="26"/>
        <v>1.1000000000000001</v>
      </c>
      <c r="C837">
        <f t="shared" si="27"/>
        <v>1.1000000000000001</v>
      </c>
      <c r="F837">
        <v>4680</v>
      </c>
      <c r="G837">
        <v>203272</v>
      </c>
      <c r="H837">
        <v>0</v>
      </c>
      <c r="I837">
        <v>0</v>
      </c>
      <c r="J837">
        <v>0</v>
      </c>
      <c r="K837" t="s">
        <v>362</v>
      </c>
      <c r="L837" t="s">
        <v>247</v>
      </c>
      <c r="M837" t="s">
        <v>443</v>
      </c>
      <c r="N837" t="s">
        <v>444</v>
      </c>
      <c r="O837">
        <v>0</v>
      </c>
      <c r="P837">
        <v>-4.75</v>
      </c>
      <c r="Q837">
        <v>-3.5</v>
      </c>
      <c r="R837">
        <v>4.75</v>
      </c>
      <c r="S837">
        <v>3</v>
      </c>
      <c r="T837">
        <v>-13.5</v>
      </c>
      <c r="U837">
        <v>2.5499999999999998</v>
      </c>
      <c r="V837">
        <v>-6.75</v>
      </c>
      <c r="W837" t="str">
        <f t="shared" si="21"/>
        <v>g104,5</v>
      </c>
      <c r="X837" s="1" t="s">
        <v>282</v>
      </c>
      <c r="Y837" s="2" t="str">
        <f>IF(AND(ISBLANK(X837),OR(NOT(ISBLANK(Z837)),NOT(ISBLANK(AA837)))),#N/A,
IF(ISBLANK(X837),"",
IF(AND(NOT(ISERROR(VLOOKUP(X837,MonsterTable!$A:$B,MATCH(MonsterTable!$B$1,MonsterTable!$A$1:$B$1,0),0))),OR(ISBLANK(Z837),ISBLANK(AA837))),#N/A,
IFERROR(VLOOKUP(X837,MonsterTable!$A:$B,MATCH(MonsterTable!$B$1,MonsterTable!$A$1:$B$1,0),0),
IF(OR(NOT(ISBLANK(Z837)),ISBLANK(AA837)),#N/A,
IF(X837="empty","empty",
VLOOKUP(X837,MonsterGroupTable!$A:$A,1,0)))))))</f>
        <v>g104</v>
      </c>
      <c r="AA837">
        <v>5</v>
      </c>
    </row>
    <row r="838" spans="1:27">
      <c r="A838">
        <v>10837</v>
      </c>
      <c r="B838">
        <f t="shared" si="26"/>
        <v>1.1000000000000001</v>
      </c>
      <c r="C838">
        <f t="shared" si="27"/>
        <v>1.1000000000000001</v>
      </c>
      <c r="F838">
        <v>4680</v>
      </c>
      <c r="G838">
        <v>203974</v>
      </c>
      <c r="H838">
        <v>0</v>
      </c>
      <c r="I838">
        <v>0</v>
      </c>
      <c r="J838">
        <v>0</v>
      </c>
      <c r="K838" t="s">
        <v>362</v>
      </c>
      <c r="L838" t="s">
        <v>247</v>
      </c>
      <c r="M838" t="s">
        <v>443</v>
      </c>
      <c r="N838" t="s">
        <v>444</v>
      </c>
      <c r="O838">
        <v>0</v>
      </c>
      <c r="P838">
        <v>-4.75</v>
      </c>
      <c r="Q838">
        <v>-3.5</v>
      </c>
      <c r="R838">
        <v>4.75</v>
      </c>
      <c r="S838">
        <v>3</v>
      </c>
      <c r="T838">
        <v>-13.5</v>
      </c>
      <c r="U838">
        <v>2.5499999999999998</v>
      </c>
      <c r="V838">
        <v>-6.75</v>
      </c>
      <c r="W838" t="str">
        <f t="shared" si="21"/>
        <v>g104,5</v>
      </c>
      <c r="X838" s="1" t="s">
        <v>282</v>
      </c>
      <c r="Y838" s="2" t="str">
        <f>IF(AND(ISBLANK(X838),OR(NOT(ISBLANK(Z838)),NOT(ISBLANK(AA838)))),#N/A,
IF(ISBLANK(X838),"",
IF(AND(NOT(ISERROR(VLOOKUP(X838,MonsterTable!$A:$B,MATCH(MonsterTable!$B$1,MonsterTable!$A$1:$B$1,0),0))),OR(ISBLANK(Z838),ISBLANK(AA838))),#N/A,
IFERROR(VLOOKUP(X838,MonsterTable!$A:$B,MATCH(MonsterTable!$B$1,MonsterTable!$A$1:$B$1,0),0),
IF(OR(NOT(ISBLANK(Z838)),ISBLANK(AA838)),#N/A,
IF(X838="empty","empty",
VLOOKUP(X838,MonsterGroupTable!$A:$A,1,0)))))))</f>
        <v>g104</v>
      </c>
      <c r="AA838">
        <v>5</v>
      </c>
    </row>
    <row r="839" spans="1:27">
      <c r="A839">
        <v>10838</v>
      </c>
      <c r="B839">
        <f t="shared" si="26"/>
        <v>1.1000000000000001</v>
      </c>
      <c r="C839">
        <f t="shared" si="27"/>
        <v>1.1000000000000001</v>
      </c>
      <c r="F839">
        <v>4680</v>
      </c>
      <c r="G839">
        <v>204676</v>
      </c>
      <c r="H839">
        <v>0</v>
      </c>
      <c r="I839">
        <v>0</v>
      </c>
      <c r="J839">
        <v>0</v>
      </c>
      <c r="K839" t="s">
        <v>362</v>
      </c>
      <c r="L839" t="s">
        <v>247</v>
      </c>
      <c r="M839" t="s">
        <v>443</v>
      </c>
      <c r="N839" t="s">
        <v>444</v>
      </c>
      <c r="O839">
        <v>0</v>
      </c>
      <c r="P839">
        <v>-4.75</v>
      </c>
      <c r="Q839">
        <v>-3.5</v>
      </c>
      <c r="R839">
        <v>4.75</v>
      </c>
      <c r="S839">
        <v>3</v>
      </c>
      <c r="T839">
        <v>-13.5</v>
      </c>
      <c r="U839">
        <v>2.5499999999999998</v>
      </c>
      <c r="V839">
        <v>-6.75</v>
      </c>
      <c r="W839" t="str">
        <f t="shared" si="21"/>
        <v>g104,5</v>
      </c>
      <c r="X839" s="1" t="s">
        <v>282</v>
      </c>
      <c r="Y839" s="2" t="str">
        <f>IF(AND(ISBLANK(X839),OR(NOT(ISBLANK(Z839)),NOT(ISBLANK(AA839)))),#N/A,
IF(ISBLANK(X839),"",
IF(AND(NOT(ISERROR(VLOOKUP(X839,MonsterTable!$A:$B,MATCH(MonsterTable!$B$1,MonsterTable!$A$1:$B$1,0),0))),OR(ISBLANK(Z839),ISBLANK(AA839))),#N/A,
IFERROR(VLOOKUP(X839,MonsterTable!$A:$B,MATCH(MonsterTable!$B$1,MonsterTable!$A$1:$B$1,0),0),
IF(OR(NOT(ISBLANK(Z839)),ISBLANK(AA839)),#N/A,
IF(X839="empty","empty",
VLOOKUP(X839,MonsterGroupTable!$A:$A,1,0)))))))</f>
        <v>g104</v>
      </c>
      <c r="AA839">
        <v>5</v>
      </c>
    </row>
    <row r="840" spans="1:27">
      <c r="A840">
        <v>10839</v>
      </c>
      <c r="B840">
        <f t="shared" si="26"/>
        <v>1.1000000000000001</v>
      </c>
      <c r="C840">
        <f t="shared" si="27"/>
        <v>1.1000000000000001</v>
      </c>
      <c r="F840">
        <v>4680</v>
      </c>
      <c r="G840">
        <v>205378</v>
      </c>
      <c r="H840">
        <v>0</v>
      </c>
      <c r="I840">
        <v>0</v>
      </c>
      <c r="J840">
        <v>0</v>
      </c>
      <c r="K840" t="s">
        <v>362</v>
      </c>
      <c r="L840" t="s">
        <v>247</v>
      </c>
      <c r="M840" t="s">
        <v>443</v>
      </c>
      <c r="N840" t="s">
        <v>444</v>
      </c>
      <c r="O840">
        <v>0</v>
      </c>
      <c r="P840">
        <v>-4.75</v>
      </c>
      <c r="Q840">
        <v>-3.5</v>
      </c>
      <c r="R840">
        <v>4.75</v>
      </c>
      <c r="S840">
        <v>3</v>
      </c>
      <c r="T840">
        <v>-13.5</v>
      </c>
      <c r="U840">
        <v>2.5499999999999998</v>
      </c>
      <c r="V840">
        <v>-6.75</v>
      </c>
      <c r="W840" t="str">
        <f t="shared" si="21"/>
        <v>g104,5</v>
      </c>
      <c r="X840" s="1" t="s">
        <v>282</v>
      </c>
      <c r="Y840" s="2" t="str">
        <f>IF(AND(ISBLANK(X840),OR(NOT(ISBLANK(Z840)),NOT(ISBLANK(AA840)))),#N/A,
IF(ISBLANK(X840),"",
IF(AND(NOT(ISERROR(VLOOKUP(X840,MonsterTable!$A:$B,MATCH(MonsterTable!$B$1,MonsterTable!$A$1:$B$1,0),0))),OR(ISBLANK(Z840),ISBLANK(AA840))),#N/A,
IFERROR(VLOOKUP(X840,MonsterTable!$A:$B,MATCH(MonsterTable!$B$1,MonsterTable!$A$1:$B$1,0),0),
IF(OR(NOT(ISBLANK(Z840)),ISBLANK(AA840)),#N/A,
IF(X840="empty","empty",
VLOOKUP(X840,MonsterGroupTable!$A:$A,1,0)))))))</f>
        <v>g104</v>
      </c>
      <c r="AA840">
        <v>5</v>
      </c>
    </row>
    <row r="841" spans="1:27">
      <c r="A841">
        <v>10840</v>
      </c>
      <c r="B841">
        <f t="shared" si="26"/>
        <v>1.2</v>
      </c>
      <c r="C841">
        <f t="shared" si="27"/>
        <v>1.1000000000000001</v>
      </c>
      <c r="F841">
        <v>4680</v>
      </c>
      <c r="G841">
        <v>206080</v>
      </c>
      <c r="H841">
        <v>0</v>
      </c>
      <c r="I841">
        <v>0</v>
      </c>
      <c r="J841">
        <v>0</v>
      </c>
      <c r="K841" t="s">
        <v>362</v>
      </c>
      <c r="L841" t="s">
        <v>247</v>
      </c>
      <c r="M841" t="s">
        <v>443</v>
      </c>
      <c r="N841" t="s">
        <v>444</v>
      </c>
      <c r="O841">
        <v>0</v>
      </c>
      <c r="P841">
        <v>-4.75</v>
      </c>
      <c r="Q841">
        <v>-3.5</v>
      </c>
      <c r="R841">
        <v>4.75</v>
      </c>
      <c r="S841">
        <v>3</v>
      </c>
      <c r="T841">
        <v>-13.5</v>
      </c>
      <c r="U841">
        <v>2.5499999999999998</v>
      </c>
      <c r="V841">
        <v>-6.75</v>
      </c>
      <c r="W841" t="str">
        <f t="shared" si="21"/>
        <v>g104,5</v>
      </c>
      <c r="X841" s="1" t="s">
        <v>282</v>
      </c>
      <c r="Y841" s="2" t="str">
        <f>IF(AND(ISBLANK(X841),OR(NOT(ISBLANK(Z841)),NOT(ISBLANK(AA841)))),#N/A,
IF(ISBLANK(X841),"",
IF(AND(NOT(ISERROR(VLOOKUP(X841,MonsterTable!$A:$B,MATCH(MonsterTable!$B$1,MonsterTable!$A$1:$B$1,0),0))),OR(ISBLANK(Z841),ISBLANK(AA841))),#N/A,
IFERROR(VLOOKUP(X841,MonsterTable!$A:$B,MATCH(MonsterTable!$B$1,MonsterTable!$A$1:$B$1,0),0),
IF(OR(NOT(ISBLANK(Z841)),ISBLANK(AA841)),#N/A,
IF(X841="empty","empty",
VLOOKUP(X841,MonsterGroupTable!$A:$A,1,0)))))))</f>
        <v>g104</v>
      </c>
      <c r="AA841">
        <v>5</v>
      </c>
    </row>
    <row r="842" spans="1:27">
      <c r="A842">
        <v>10841</v>
      </c>
      <c r="B842">
        <f t="shared" si="26"/>
        <v>1.1000000000000001</v>
      </c>
      <c r="C842">
        <f t="shared" si="27"/>
        <v>1.1000000000000001</v>
      </c>
      <c r="F842">
        <v>4680</v>
      </c>
      <c r="G842">
        <v>206782</v>
      </c>
      <c r="H842">
        <v>0</v>
      </c>
      <c r="I842">
        <v>0</v>
      </c>
      <c r="J842">
        <v>0</v>
      </c>
      <c r="K842" t="s">
        <v>362</v>
      </c>
      <c r="L842" t="s">
        <v>249</v>
      </c>
      <c r="M842" t="s">
        <v>443</v>
      </c>
      <c r="N842" t="s">
        <v>444</v>
      </c>
      <c r="O842">
        <v>0</v>
      </c>
      <c r="P842">
        <v>-4.75</v>
      </c>
      <c r="Q842">
        <v>-3.5</v>
      </c>
      <c r="R842">
        <v>4.75</v>
      </c>
      <c r="S842">
        <v>3</v>
      </c>
      <c r="T842">
        <v>-13.5</v>
      </c>
      <c r="U842">
        <v>2.5499999999999998</v>
      </c>
      <c r="V842">
        <v>-6.75</v>
      </c>
      <c r="W842" t="str">
        <f t="shared" si="21"/>
        <v>g105,5</v>
      </c>
      <c r="X842" s="1" t="s">
        <v>283</v>
      </c>
      <c r="Y842" s="2" t="str">
        <f>IF(AND(ISBLANK(X842),OR(NOT(ISBLANK(Z842)),NOT(ISBLANK(AA842)))),#N/A,
IF(ISBLANK(X842),"",
IF(AND(NOT(ISERROR(VLOOKUP(X842,MonsterTable!$A:$B,MATCH(MonsterTable!$B$1,MonsterTable!$A$1:$B$1,0),0))),OR(ISBLANK(Z842),ISBLANK(AA842))),#N/A,
IFERROR(VLOOKUP(X842,MonsterTable!$A:$B,MATCH(MonsterTable!$B$1,MonsterTable!$A$1:$B$1,0),0),
IF(OR(NOT(ISBLANK(Z842)),ISBLANK(AA842)),#N/A,
IF(X842="empty","empty",
VLOOKUP(X842,MonsterGroupTable!$A:$A,1,0)))))))</f>
        <v>g105</v>
      </c>
      <c r="AA842">
        <v>5</v>
      </c>
    </row>
    <row r="843" spans="1:27">
      <c r="A843">
        <v>10842</v>
      </c>
      <c r="B843">
        <f t="shared" si="26"/>
        <v>1.1000000000000001</v>
      </c>
      <c r="C843">
        <f t="shared" si="27"/>
        <v>1.1000000000000001</v>
      </c>
      <c r="F843">
        <v>4680</v>
      </c>
      <c r="G843">
        <v>207484</v>
      </c>
      <c r="H843">
        <v>0</v>
      </c>
      <c r="I843">
        <v>0</v>
      </c>
      <c r="J843">
        <v>0</v>
      </c>
      <c r="K843" t="s">
        <v>362</v>
      </c>
      <c r="L843" t="s">
        <v>249</v>
      </c>
      <c r="M843" t="s">
        <v>443</v>
      </c>
      <c r="N843" t="s">
        <v>444</v>
      </c>
      <c r="O843">
        <v>0</v>
      </c>
      <c r="P843">
        <v>-4.75</v>
      </c>
      <c r="Q843">
        <v>-3.5</v>
      </c>
      <c r="R843">
        <v>4.75</v>
      </c>
      <c r="S843">
        <v>3</v>
      </c>
      <c r="T843">
        <v>-13.5</v>
      </c>
      <c r="U843">
        <v>2.5499999999999998</v>
      </c>
      <c r="V843">
        <v>-6.75</v>
      </c>
      <c r="W843" t="str">
        <f t="shared" si="21"/>
        <v>g105,5</v>
      </c>
      <c r="X843" s="1" t="s">
        <v>283</v>
      </c>
      <c r="Y843" s="2" t="str">
        <f>IF(AND(ISBLANK(X843),OR(NOT(ISBLANK(Z843)),NOT(ISBLANK(AA843)))),#N/A,
IF(ISBLANK(X843),"",
IF(AND(NOT(ISERROR(VLOOKUP(X843,MonsterTable!$A:$B,MATCH(MonsterTable!$B$1,MonsterTable!$A$1:$B$1,0),0))),OR(ISBLANK(Z843),ISBLANK(AA843))),#N/A,
IFERROR(VLOOKUP(X843,MonsterTable!$A:$B,MATCH(MonsterTable!$B$1,MonsterTable!$A$1:$B$1,0),0),
IF(OR(NOT(ISBLANK(Z843)),ISBLANK(AA843)),#N/A,
IF(X843="empty","empty",
VLOOKUP(X843,MonsterGroupTable!$A:$A,1,0)))))))</f>
        <v>g105</v>
      </c>
      <c r="AA843">
        <v>5</v>
      </c>
    </row>
    <row r="844" spans="1:27">
      <c r="A844">
        <v>10843</v>
      </c>
      <c r="B844">
        <f t="shared" si="26"/>
        <v>1.1000000000000001</v>
      </c>
      <c r="C844">
        <f t="shared" si="27"/>
        <v>1.1000000000000001</v>
      </c>
      <c r="F844">
        <v>4680</v>
      </c>
      <c r="G844">
        <v>208186</v>
      </c>
      <c r="H844">
        <v>0</v>
      </c>
      <c r="I844">
        <v>0</v>
      </c>
      <c r="J844">
        <v>0</v>
      </c>
      <c r="K844" t="s">
        <v>362</v>
      </c>
      <c r="L844" t="s">
        <v>249</v>
      </c>
      <c r="M844" t="s">
        <v>443</v>
      </c>
      <c r="N844" t="s">
        <v>444</v>
      </c>
      <c r="O844">
        <v>0</v>
      </c>
      <c r="P844">
        <v>-4.75</v>
      </c>
      <c r="Q844">
        <v>-3.5</v>
      </c>
      <c r="R844">
        <v>4.75</v>
      </c>
      <c r="S844">
        <v>3</v>
      </c>
      <c r="T844">
        <v>-13.5</v>
      </c>
      <c r="U844">
        <v>2.5499999999999998</v>
      </c>
      <c r="V844">
        <v>-6.75</v>
      </c>
      <c r="W844" t="str">
        <f t="shared" si="21"/>
        <v>g105,5</v>
      </c>
      <c r="X844" s="1" t="s">
        <v>283</v>
      </c>
      <c r="Y844" s="2" t="str">
        <f>IF(AND(ISBLANK(X844),OR(NOT(ISBLANK(Z844)),NOT(ISBLANK(AA844)))),#N/A,
IF(ISBLANK(X844),"",
IF(AND(NOT(ISERROR(VLOOKUP(X844,MonsterTable!$A:$B,MATCH(MonsterTable!$B$1,MonsterTable!$A$1:$B$1,0),0))),OR(ISBLANK(Z844),ISBLANK(AA844))),#N/A,
IFERROR(VLOOKUP(X844,MonsterTable!$A:$B,MATCH(MonsterTable!$B$1,MonsterTable!$A$1:$B$1,0),0),
IF(OR(NOT(ISBLANK(Z844)),ISBLANK(AA844)),#N/A,
IF(X844="empty","empty",
VLOOKUP(X844,MonsterGroupTable!$A:$A,1,0)))))))</f>
        <v>g105</v>
      </c>
      <c r="AA844">
        <v>5</v>
      </c>
    </row>
    <row r="845" spans="1:27">
      <c r="A845">
        <v>10844</v>
      </c>
      <c r="B845">
        <f t="shared" si="26"/>
        <v>1.1000000000000001</v>
      </c>
      <c r="C845">
        <f t="shared" si="27"/>
        <v>1.1000000000000001</v>
      </c>
      <c r="F845">
        <v>4680</v>
      </c>
      <c r="G845">
        <v>208888</v>
      </c>
      <c r="H845">
        <v>0</v>
      </c>
      <c r="I845">
        <v>0</v>
      </c>
      <c r="J845">
        <v>0</v>
      </c>
      <c r="K845" t="s">
        <v>362</v>
      </c>
      <c r="L845" t="s">
        <v>249</v>
      </c>
      <c r="M845" t="s">
        <v>443</v>
      </c>
      <c r="N845" t="s">
        <v>444</v>
      </c>
      <c r="O845">
        <v>0</v>
      </c>
      <c r="P845">
        <v>-4.75</v>
      </c>
      <c r="Q845">
        <v>-3.5</v>
      </c>
      <c r="R845">
        <v>4.75</v>
      </c>
      <c r="S845">
        <v>3</v>
      </c>
      <c r="T845">
        <v>-13.5</v>
      </c>
      <c r="U845">
        <v>2.5499999999999998</v>
      </c>
      <c r="V845">
        <v>-6.75</v>
      </c>
      <c r="W845" t="str">
        <f t="shared" si="21"/>
        <v>g105,5</v>
      </c>
      <c r="X845" s="1" t="s">
        <v>283</v>
      </c>
      <c r="Y845" s="2" t="str">
        <f>IF(AND(ISBLANK(X845),OR(NOT(ISBLANK(Z845)),NOT(ISBLANK(AA845)))),#N/A,
IF(ISBLANK(X845),"",
IF(AND(NOT(ISERROR(VLOOKUP(X845,MonsterTable!$A:$B,MATCH(MonsterTable!$B$1,MonsterTable!$A$1:$B$1,0),0))),OR(ISBLANK(Z845),ISBLANK(AA845))),#N/A,
IFERROR(VLOOKUP(X845,MonsterTable!$A:$B,MATCH(MonsterTable!$B$1,MonsterTable!$A$1:$B$1,0),0),
IF(OR(NOT(ISBLANK(Z845)),ISBLANK(AA845)),#N/A,
IF(X845="empty","empty",
VLOOKUP(X845,MonsterGroupTable!$A:$A,1,0)))))))</f>
        <v>g105</v>
      </c>
      <c r="AA845">
        <v>5</v>
      </c>
    </row>
    <row r="846" spans="1:27">
      <c r="A846">
        <v>10845</v>
      </c>
      <c r="B846">
        <f t="shared" si="26"/>
        <v>1.1000000000000001</v>
      </c>
      <c r="C846">
        <f t="shared" si="27"/>
        <v>1.1000000000000001</v>
      </c>
      <c r="F846">
        <v>4680</v>
      </c>
      <c r="G846">
        <v>209590</v>
      </c>
      <c r="H846">
        <v>0</v>
      </c>
      <c r="I846">
        <v>0</v>
      </c>
      <c r="J846">
        <v>0</v>
      </c>
      <c r="K846" t="s">
        <v>362</v>
      </c>
      <c r="L846" t="s">
        <v>249</v>
      </c>
      <c r="M846" t="s">
        <v>443</v>
      </c>
      <c r="N846" t="s">
        <v>444</v>
      </c>
      <c r="O846">
        <v>0</v>
      </c>
      <c r="P846">
        <v>-4.75</v>
      </c>
      <c r="Q846">
        <v>-3.5</v>
      </c>
      <c r="R846">
        <v>4.75</v>
      </c>
      <c r="S846">
        <v>3</v>
      </c>
      <c r="T846">
        <v>-13.5</v>
      </c>
      <c r="U846">
        <v>2.5499999999999998</v>
      </c>
      <c r="V846">
        <v>-6.75</v>
      </c>
      <c r="W846" t="str">
        <f t="shared" si="21"/>
        <v>g105,5</v>
      </c>
      <c r="X846" s="1" t="s">
        <v>283</v>
      </c>
      <c r="Y846" s="2" t="str">
        <f>IF(AND(ISBLANK(X846),OR(NOT(ISBLANK(Z846)),NOT(ISBLANK(AA846)))),#N/A,
IF(ISBLANK(X846),"",
IF(AND(NOT(ISERROR(VLOOKUP(X846,MonsterTable!$A:$B,MATCH(MonsterTable!$B$1,MonsterTable!$A$1:$B$1,0),0))),OR(ISBLANK(Z846),ISBLANK(AA846))),#N/A,
IFERROR(VLOOKUP(X846,MonsterTable!$A:$B,MATCH(MonsterTable!$B$1,MonsterTable!$A$1:$B$1,0),0),
IF(OR(NOT(ISBLANK(Z846)),ISBLANK(AA846)),#N/A,
IF(X846="empty","empty",
VLOOKUP(X846,MonsterGroupTable!$A:$A,1,0)))))))</f>
        <v>g105</v>
      </c>
      <c r="AA846">
        <v>5</v>
      </c>
    </row>
    <row r="847" spans="1:27">
      <c r="A847">
        <v>10846</v>
      </c>
      <c r="B847">
        <f t="shared" si="26"/>
        <v>1.1000000000000001</v>
      </c>
      <c r="C847">
        <f t="shared" si="27"/>
        <v>1.1000000000000001</v>
      </c>
      <c r="F847">
        <v>4680</v>
      </c>
      <c r="G847">
        <v>210292</v>
      </c>
      <c r="H847">
        <v>0</v>
      </c>
      <c r="I847">
        <v>0</v>
      </c>
      <c r="J847">
        <v>0</v>
      </c>
      <c r="K847" t="s">
        <v>362</v>
      </c>
      <c r="L847" t="s">
        <v>249</v>
      </c>
      <c r="M847" t="s">
        <v>443</v>
      </c>
      <c r="N847" t="s">
        <v>444</v>
      </c>
      <c r="O847">
        <v>0</v>
      </c>
      <c r="P847">
        <v>-4.75</v>
      </c>
      <c r="Q847">
        <v>-3.5</v>
      </c>
      <c r="R847">
        <v>4.75</v>
      </c>
      <c r="S847">
        <v>3</v>
      </c>
      <c r="T847">
        <v>-13.5</v>
      </c>
      <c r="U847">
        <v>2.5499999999999998</v>
      </c>
      <c r="V847">
        <v>-6.75</v>
      </c>
      <c r="W847" t="str">
        <f t="shared" si="21"/>
        <v>g105,5</v>
      </c>
      <c r="X847" s="1" t="s">
        <v>283</v>
      </c>
      <c r="Y847" s="2" t="str">
        <f>IF(AND(ISBLANK(X847),OR(NOT(ISBLANK(Z847)),NOT(ISBLANK(AA847)))),#N/A,
IF(ISBLANK(X847),"",
IF(AND(NOT(ISERROR(VLOOKUP(X847,MonsterTable!$A:$B,MATCH(MonsterTable!$B$1,MonsterTable!$A$1:$B$1,0),0))),OR(ISBLANK(Z847),ISBLANK(AA847))),#N/A,
IFERROR(VLOOKUP(X847,MonsterTable!$A:$B,MATCH(MonsterTable!$B$1,MonsterTable!$A$1:$B$1,0),0),
IF(OR(NOT(ISBLANK(Z847)),ISBLANK(AA847)),#N/A,
IF(X847="empty","empty",
VLOOKUP(X847,MonsterGroupTable!$A:$A,1,0)))))))</f>
        <v>g105</v>
      </c>
      <c r="AA847">
        <v>5</v>
      </c>
    </row>
    <row r="848" spans="1:27">
      <c r="A848">
        <v>10847</v>
      </c>
      <c r="B848">
        <f t="shared" si="26"/>
        <v>1.1000000000000001</v>
      </c>
      <c r="C848">
        <f t="shared" si="27"/>
        <v>1.1000000000000001</v>
      </c>
      <c r="F848">
        <v>4680</v>
      </c>
      <c r="G848">
        <v>210994</v>
      </c>
      <c r="H848">
        <v>0</v>
      </c>
      <c r="I848">
        <v>0</v>
      </c>
      <c r="J848">
        <v>0</v>
      </c>
      <c r="K848" t="s">
        <v>362</v>
      </c>
      <c r="L848" t="s">
        <v>249</v>
      </c>
      <c r="M848" t="s">
        <v>443</v>
      </c>
      <c r="N848" t="s">
        <v>444</v>
      </c>
      <c r="O848">
        <v>0</v>
      </c>
      <c r="P848">
        <v>-4.75</v>
      </c>
      <c r="Q848">
        <v>-3.5</v>
      </c>
      <c r="R848">
        <v>4.75</v>
      </c>
      <c r="S848">
        <v>3</v>
      </c>
      <c r="T848">
        <v>-13.5</v>
      </c>
      <c r="U848">
        <v>2.5499999999999998</v>
      </c>
      <c r="V848">
        <v>-6.75</v>
      </c>
      <c r="W848" t="str">
        <f t="shared" si="21"/>
        <v>g105,5</v>
      </c>
      <c r="X848" s="1" t="s">
        <v>283</v>
      </c>
      <c r="Y848" s="2" t="str">
        <f>IF(AND(ISBLANK(X848),OR(NOT(ISBLANK(Z848)),NOT(ISBLANK(AA848)))),#N/A,
IF(ISBLANK(X848),"",
IF(AND(NOT(ISERROR(VLOOKUP(X848,MonsterTable!$A:$B,MATCH(MonsterTable!$B$1,MonsterTable!$A$1:$B$1,0),0))),OR(ISBLANK(Z848),ISBLANK(AA848))),#N/A,
IFERROR(VLOOKUP(X848,MonsterTable!$A:$B,MATCH(MonsterTable!$B$1,MonsterTable!$A$1:$B$1,0),0),
IF(OR(NOT(ISBLANK(Z848)),ISBLANK(AA848)),#N/A,
IF(X848="empty","empty",
VLOOKUP(X848,MonsterGroupTable!$A:$A,1,0)))))))</f>
        <v>g105</v>
      </c>
      <c r="AA848">
        <v>5</v>
      </c>
    </row>
    <row r="849" spans="1:27">
      <c r="A849">
        <v>10848</v>
      </c>
      <c r="B849">
        <f t="shared" si="26"/>
        <v>1.1000000000000001</v>
      </c>
      <c r="C849">
        <f t="shared" si="27"/>
        <v>1.1000000000000001</v>
      </c>
      <c r="F849">
        <v>4680</v>
      </c>
      <c r="G849">
        <v>211696</v>
      </c>
      <c r="H849">
        <v>0</v>
      </c>
      <c r="I849">
        <v>0</v>
      </c>
      <c r="J849">
        <v>0</v>
      </c>
      <c r="K849" t="s">
        <v>362</v>
      </c>
      <c r="L849" t="s">
        <v>249</v>
      </c>
      <c r="M849" t="s">
        <v>443</v>
      </c>
      <c r="N849" t="s">
        <v>444</v>
      </c>
      <c r="O849">
        <v>0</v>
      </c>
      <c r="P849">
        <v>-4.75</v>
      </c>
      <c r="Q849">
        <v>-3.5</v>
      </c>
      <c r="R849">
        <v>4.75</v>
      </c>
      <c r="S849">
        <v>3</v>
      </c>
      <c r="T849">
        <v>-13.5</v>
      </c>
      <c r="U849">
        <v>2.5499999999999998</v>
      </c>
      <c r="V849">
        <v>-6.75</v>
      </c>
      <c r="W849" t="str">
        <f t="shared" si="21"/>
        <v>g105,5</v>
      </c>
      <c r="X849" s="1" t="s">
        <v>283</v>
      </c>
      <c r="Y849" s="2" t="str">
        <f>IF(AND(ISBLANK(X849),OR(NOT(ISBLANK(Z849)),NOT(ISBLANK(AA849)))),#N/A,
IF(ISBLANK(X849),"",
IF(AND(NOT(ISERROR(VLOOKUP(X849,MonsterTable!$A:$B,MATCH(MonsterTable!$B$1,MonsterTable!$A$1:$B$1,0),0))),OR(ISBLANK(Z849),ISBLANK(AA849))),#N/A,
IFERROR(VLOOKUP(X849,MonsterTable!$A:$B,MATCH(MonsterTable!$B$1,MonsterTable!$A$1:$B$1,0),0),
IF(OR(NOT(ISBLANK(Z849)),ISBLANK(AA849)),#N/A,
IF(X849="empty","empty",
VLOOKUP(X849,MonsterGroupTable!$A:$A,1,0)))))))</f>
        <v>g105</v>
      </c>
      <c r="AA849">
        <v>5</v>
      </c>
    </row>
    <row r="850" spans="1:27">
      <c r="A850">
        <v>10849</v>
      </c>
      <c r="B850">
        <f t="shared" si="26"/>
        <v>1.1000000000000001</v>
      </c>
      <c r="C850">
        <f t="shared" si="27"/>
        <v>1.1000000000000001</v>
      </c>
      <c r="F850">
        <v>4680</v>
      </c>
      <c r="G850">
        <v>212398</v>
      </c>
      <c r="H850">
        <v>0</v>
      </c>
      <c r="I850">
        <v>0</v>
      </c>
      <c r="J850">
        <v>0</v>
      </c>
      <c r="K850" t="s">
        <v>362</v>
      </c>
      <c r="L850" t="s">
        <v>249</v>
      </c>
      <c r="M850" t="s">
        <v>443</v>
      </c>
      <c r="N850" t="s">
        <v>444</v>
      </c>
      <c r="O850">
        <v>0</v>
      </c>
      <c r="P850">
        <v>-4.75</v>
      </c>
      <c r="Q850">
        <v>-3.5</v>
      </c>
      <c r="R850">
        <v>4.75</v>
      </c>
      <c r="S850">
        <v>3</v>
      </c>
      <c r="T850">
        <v>-13.5</v>
      </c>
      <c r="U850">
        <v>2.5499999999999998</v>
      </c>
      <c r="V850">
        <v>-6.75</v>
      </c>
      <c r="W850" t="str">
        <f t="shared" si="21"/>
        <v>g105,5</v>
      </c>
      <c r="X850" s="1" t="s">
        <v>283</v>
      </c>
      <c r="Y850" s="2" t="str">
        <f>IF(AND(ISBLANK(X850),OR(NOT(ISBLANK(Z850)),NOT(ISBLANK(AA850)))),#N/A,
IF(ISBLANK(X850),"",
IF(AND(NOT(ISERROR(VLOOKUP(X850,MonsterTable!$A:$B,MATCH(MonsterTable!$B$1,MonsterTable!$A$1:$B$1,0),0))),OR(ISBLANK(Z850),ISBLANK(AA850))),#N/A,
IFERROR(VLOOKUP(X850,MonsterTable!$A:$B,MATCH(MonsterTable!$B$1,MonsterTable!$A$1:$B$1,0),0),
IF(OR(NOT(ISBLANK(Z850)),ISBLANK(AA850)),#N/A,
IF(X850="empty","empty",
VLOOKUP(X850,MonsterGroupTable!$A:$A,1,0)))))))</f>
        <v>g105</v>
      </c>
      <c r="AA850">
        <v>5</v>
      </c>
    </row>
    <row r="851" spans="1:27">
      <c r="A851">
        <v>10850</v>
      </c>
      <c r="B851">
        <f t="shared" si="26"/>
        <v>1.2</v>
      </c>
      <c r="C851">
        <f t="shared" si="27"/>
        <v>1.1000000000000001</v>
      </c>
      <c r="F851">
        <v>4680</v>
      </c>
      <c r="G851">
        <v>213100</v>
      </c>
      <c r="H851">
        <v>0</v>
      </c>
      <c r="I851">
        <v>0</v>
      </c>
      <c r="J851">
        <v>0</v>
      </c>
      <c r="K851" t="s">
        <v>362</v>
      </c>
      <c r="L851" t="s">
        <v>249</v>
      </c>
      <c r="M851" t="s">
        <v>443</v>
      </c>
      <c r="N851" t="s">
        <v>444</v>
      </c>
      <c r="O851">
        <v>0</v>
      </c>
      <c r="P851">
        <v>-4.75</v>
      </c>
      <c r="Q851">
        <v>-3.5</v>
      </c>
      <c r="R851">
        <v>4.75</v>
      </c>
      <c r="S851">
        <v>3</v>
      </c>
      <c r="T851">
        <v>-13.5</v>
      </c>
      <c r="U851">
        <v>2.5499999999999998</v>
      </c>
      <c r="V851">
        <v>-6.75</v>
      </c>
      <c r="W851" t="str">
        <f t="shared" si="21"/>
        <v>g105,5</v>
      </c>
      <c r="X851" s="1" t="s">
        <v>283</v>
      </c>
      <c r="Y851" s="2" t="str">
        <f>IF(AND(ISBLANK(X851),OR(NOT(ISBLANK(Z851)),NOT(ISBLANK(AA851)))),#N/A,
IF(ISBLANK(X851),"",
IF(AND(NOT(ISERROR(VLOOKUP(X851,MonsterTable!$A:$B,MATCH(MonsterTable!$B$1,MonsterTable!$A$1:$B$1,0),0))),OR(ISBLANK(Z851),ISBLANK(AA851))),#N/A,
IFERROR(VLOOKUP(X851,MonsterTable!$A:$B,MATCH(MonsterTable!$B$1,MonsterTable!$A$1:$B$1,0),0),
IF(OR(NOT(ISBLANK(Z851)),ISBLANK(AA851)),#N/A,
IF(X851="empty","empty",
VLOOKUP(X851,MonsterGroupTable!$A:$A,1,0)))))))</f>
        <v>g105</v>
      </c>
      <c r="AA851">
        <v>5</v>
      </c>
    </row>
    <row r="852" spans="1:27">
      <c r="A852">
        <v>10851</v>
      </c>
      <c r="B852">
        <f t="shared" si="26"/>
        <v>1.1000000000000001</v>
      </c>
      <c r="C852">
        <f t="shared" si="27"/>
        <v>1.1000000000000001</v>
      </c>
      <c r="F852">
        <v>4680</v>
      </c>
      <c r="G852">
        <v>214160</v>
      </c>
      <c r="H852">
        <v>0</v>
      </c>
      <c r="I852">
        <v>0</v>
      </c>
      <c r="J852">
        <v>0</v>
      </c>
      <c r="K852" t="s">
        <v>362</v>
      </c>
      <c r="L852" t="s">
        <v>251</v>
      </c>
      <c r="M852" t="s">
        <v>443</v>
      </c>
      <c r="N852" t="s">
        <v>444</v>
      </c>
      <c r="O852">
        <v>0</v>
      </c>
      <c r="P852">
        <v>-4.75</v>
      </c>
      <c r="Q852">
        <v>-3.5</v>
      </c>
      <c r="R852">
        <v>4.75</v>
      </c>
      <c r="S852">
        <v>3</v>
      </c>
      <c r="T852">
        <v>-13.5</v>
      </c>
      <c r="U852">
        <v>2.5499999999999998</v>
      </c>
      <c r="V852">
        <v>-6.75</v>
      </c>
      <c r="W852" t="str">
        <f t="shared" si="21"/>
        <v>g106,5</v>
      </c>
      <c r="X852" s="1" t="s">
        <v>284</v>
      </c>
      <c r="Y852" s="2" t="str">
        <f>IF(AND(ISBLANK(X852),OR(NOT(ISBLANK(Z852)),NOT(ISBLANK(AA852)))),#N/A,
IF(ISBLANK(X852),"",
IF(AND(NOT(ISERROR(VLOOKUP(X852,MonsterTable!$A:$B,MATCH(MonsterTable!$B$1,MonsterTable!$A$1:$B$1,0),0))),OR(ISBLANK(Z852),ISBLANK(AA852))),#N/A,
IFERROR(VLOOKUP(X852,MonsterTable!$A:$B,MATCH(MonsterTable!$B$1,MonsterTable!$A$1:$B$1,0),0),
IF(OR(NOT(ISBLANK(Z852)),ISBLANK(AA852)),#N/A,
IF(X852="empty","empty",
VLOOKUP(X852,MonsterGroupTable!$A:$A,1,0)))))))</f>
        <v>g106</v>
      </c>
      <c r="AA852">
        <v>5</v>
      </c>
    </row>
    <row r="853" spans="1:27">
      <c r="A853">
        <v>10852</v>
      </c>
      <c r="B853">
        <f t="shared" si="26"/>
        <v>1.1000000000000001</v>
      </c>
      <c r="C853">
        <f t="shared" si="27"/>
        <v>1.1000000000000001</v>
      </c>
      <c r="F853">
        <v>4680</v>
      </c>
      <c r="G853">
        <v>214862</v>
      </c>
      <c r="H853">
        <v>0</v>
      </c>
      <c r="I853">
        <v>0</v>
      </c>
      <c r="J853">
        <v>0</v>
      </c>
      <c r="K853" t="s">
        <v>362</v>
      </c>
      <c r="L853" t="s">
        <v>251</v>
      </c>
      <c r="M853" t="s">
        <v>443</v>
      </c>
      <c r="N853" t="s">
        <v>444</v>
      </c>
      <c r="O853">
        <v>0</v>
      </c>
      <c r="P853">
        <v>-4.75</v>
      </c>
      <c r="Q853">
        <v>-3.5</v>
      </c>
      <c r="R853">
        <v>4.75</v>
      </c>
      <c r="S853">
        <v>3</v>
      </c>
      <c r="T853">
        <v>-13.5</v>
      </c>
      <c r="U853">
        <v>2.5499999999999998</v>
      </c>
      <c r="V853">
        <v>-6.75</v>
      </c>
      <c r="W853" t="str">
        <f t="shared" si="21"/>
        <v>g106,5</v>
      </c>
      <c r="X853" s="1" t="s">
        <v>284</v>
      </c>
      <c r="Y853" s="2" t="str">
        <f>IF(AND(ISBLANK(X853),OR(NOT(ISBLANK(Z853)),NOT(ISBLANK(AA853)))),#N/A,
IF(ISBLANK(X853),"",
IF(AND(NOT(ISERROR(VLOOKUP(X853,MonsterTable!$A:$B,MATCH(MonsterTable!$B$1,MonsterTable!$A$1:$B$1,0),0))),OR(ISBLANK(Z853),ISBLANK(AA853))),#N/A,
IFERROR(VLOOKUP(X853,MonsterTable!$A:$B,MATCH(MonsterTable!$B$1,MonsterTable!$A$1:$B$1,0),0),
IF(OR(NOT(ISBLANK(Z853)),ISBLANK(AA853)),#N/A,
IF(X853="empty","empty",
VLOOKUP(X853,MonsterGroupTable!$A:$A,1,0)))))))</f>
        <v>g106</v>
      </c>
      <c r="AA853">
        <v>5</v>
      </c>
    </row>
    <row r="854" spans="1:27">
      <c r="A854">
        <v>10853</v>
      </c>
      <c r="B854">
        <f t="shared" si="26"/>
        <v>1.1000000000000001</v>
      </c>
      <c r="C854">
        <f t="shared" si="27"/>
        <v>1.1000000000000001</v>
      </c>
      <c r="F854">
        <v>4680</v>
      </c>
      <c r="G854">
        <v>215564</v>
      </c>
      <c r="H854">
        <v>0</v>
      </c>
      <c r="I854">
        <v>0</v>
      </c>
      <c r="J854">
        <v>0</v>
      </c>
      <c r="K854" t="s">
        <v>362</v>
      </c>
      <c r="L854" t="s">
        <v>251</v>
      </c>
      <c r="M854" t="s">
        <v>443</v>
      </c>
      <c r="N854" t="s">
        <v>444</v>
      </c>
      <c r="O854">
        <v>0</v>
      </c>
      <c r="P854">
        <v>-4.75</v>
      </c>
      <c r="Q854">
        <v>-3.5</v>
      </c>
      <c r="R854">
        <v>4.75</v>
      </c>
      <c r="S854">
        <v>3</v>
      </c>
      <c r="T854">
        <v>-13.5</v>
      </c>
      <c r="U854">
        <v>2.5499999999999998</v>
      </c>
      <c r="V854">
        <v>-6.75</v>
      </c>
      <c r="W854" t="str">
        <f t="shared" si="21"/>
        <v>g106,5</v>
      </c>
      <c r="X854" s="1" t="s">
        <v>284</v>
      </c>
      <c r="Y854" s="2" t="str">
        <f>IF(AND(ISBLANK(X854),OR(NOT(ISBLANK(Z854)),NOT(ISBLANK(AA854)))),#N/A,
IF(ISBLANK(X854),"",
IF(AND(NOT(ISERROR(VLOOKUP(X854,MonsterTable!$A:$B,MATCH(MonsterTable!$B$1,MonsterTable!$A$1:$B$1,0),0))),OR(ISBLANK(Z854),ISBLANK(AA854))),#N/A,
IFERROR(VLOOKUP(X854,MonsterTable!$A:$B,MATCH(MonsterTable!$B$1,MonsterTable!$A$1:$B$1,0),0),
IF(OR(NOT(ISBLANK(Z854)),ISBLANK(AA854)),#N/A,
IF(X854="empty","empty",
VLOOKUP(X854,MonsterGroupTable!$A:$A,1,0)))))))</f>
        <v>g106</v>
      </c>
      <c r="AA854">
        <v>5</v>
      </c>
    </row>
    <row r="855" spans="1:27">
      <c r="A855">
        <v>10854</v>
      </c>
      <c r="B855">
        <f t="shared" si="26"/>
        <v>1.1000000000000001</v>
      </c>
      <c r="C855">
        <f t="shared" si="27"/>
        <v>1.1000000000000001</v>
      </c>
      <c r="F855">
        <v>4680</v>
      </c>
      <c r="G855">
        <v>216266</v>
      </c>
      <c r="H855">
        <v>0</v>
      </c>
      <c r="I855">
        <v>0</v>
      </c>
      <c r="J855">
        <v>0</v>
      </c>
      <c r="K855" t="s">
        <v>362</v>
      </c>
      <c r="L855" t="s">
        <v>251</v>
      </c>
      <c r="M855" t="s">
        <v>443</v>
      </c>
      <c r="N855" t="s">
        <v>444</v>
      </c>
      <c r="O855">
        <v>0</v>
      </c>
      <c r="P855">
        <v>-4.75</v>
      </c>
      <c r="Q855">
        <v>-3.5</v>
      </c>
      <c r="R855">
        <v>4.75</v>
      </c>
      <c r="S855">
        <v>3</v>
      </c>
      <c r="T855">
        <v>-13.5</v>
      </c>
      <c r="U855">
        <v>2.5499999999999998</v>
      </c>
      <c r="V855">
        <v>-6.75</v>
      </c>
      <c r="W855" t="str">
        <f t="shared" si="21"/>
        <v>g106,5</v>
      </c>
      <c r="X855" s="1" t="s">
        <v>284</v>
      </c>
      <c r="Y855" s="2" t="str">
        <f>IF(AND(ISBLANK(X855),OR(NOT(ISBLANK(Z855)),NOT(ISBLANK(AA855)))),#N/A,
IF(ISBLANK(X855),"",
IF(AND(NOT(ISERROR(VLOOKUP(X855,MonsterTable!$A:$B,MATCH(MonsterTable!$B$1,MonsterTable!$A$1:$B$1,0),0))),OR(ISBLANK(Z855),ISBLANK(AA855))),#N/A,
IFERROR(VLOOKUP(X855,MonsterTable!$A:$B,MATCH(MonsterTable!$B$1,MonsterTable!$A$1:$B$1,0),0),
IF(OR(NOT(ISBLANK(Z855)),ISBLANK(AA855)),#N/A,
IF(X855="empty","empty",
VLOOKUP(X855,MonsterGroupTable!$A:$A,1,0)))))))</f>
        <v>g106</v>
      </c>
      <c r="AA855">
        <v>5</v>
      </c>
    </row>
    <row r="856" spans="1:27">
      <c r="A856">
        <v>10855</v>
      </c>
      <c r="B856">
        <f t="shared" si="26"/>
        <v>1.1000000000000001</v>
      </c>
      <c r="C856">
        <f t="shared" si="27"/>
        <v>1.1000000000000001</v>
      </c>
      <c r="F856">
        <v>4680</v>
      </c>
      <c r="G856">
        <v>216968</v>
      </c>
      <c r="H856">
        <v>0</v>
      </c>
      <c r="I856">
        <v>0</v>
      </c>
      <c r="J856">
        <v>0</v>
      </c>
      <c r="K856" t="s">
        <v>362</v>
      </c>
      <c r="L856" t="s">
        <v>251</v>
      </c>
      <c r="M856" t="s">
        <v>443</v>
      </c>
      <c r="N856" t="s">
        <v>444</v>
      </c>
      <c r="O856">
        <v>0</v>
      </c>
      <c r="P856">
        <v>-4.75</v>
      </c>
      <c r="Q856">
        <v>-3.5</v>
      </c>
      <c r="R856">
        <v>4.75</v>
      </c>
      <c r="S856">
        <v>3</v>
      </c>
      <c r="T856">
        <v>-13.5</v>
      </c>
      <c r="U856">
        <v>2.5499999999999998</v>
      </c>
      <c r="V856">
        <v>-6.75</v>
      </c>
      <c r="W856" t="str">
        <f t="shared" si="21"/>
        <v>g106,5</v>
      </c>
      <c r="X856" s="1" t="s">
        <v>284</v>
      </c>
      <c r="Y856" s="2" t="str">
        <f>IF(AND(ISBLANK(X856),OR(NOT(ISBLANK(Z856)),NOT(ISBLANK(AA856)))),#N/A,
IF(ISBLANK(X856),"",
IF(AND(NOT(ISERROR(VLOOKUP(X856,MonsterTable!$A:$B,MATCH(MonsterTable!$B$1,MonsterTable!$A$1:$B$1,0),0))),OR(ISBLANK(Z856),ISBLANK(AA856))),#N/A,
IFERROR(VLOOKUP(X856,MonsterTable!$A:$B,MATCH(MonsterTable!$B$1,MonsterTable!$A$1:$B$1,0),0),
IF(OR(NOT(ISBLANK(Z856)),ISBLANK(AA856)),#N/A,
IF(X856="empty","empty",
VLOOKUP(X856,MonsterGroupTable!$A:$A,1,0)))))))</f>
        <v>g106</v>
      </c>
      <c r="AA856">
        <v>5</v>
      </c>
    </row>
    <row r="857" spans="1:27">
      <c r="A857">
        <v>10856</v>
      </c>
      <c r="B857">
        <f t="shared" si="26"/>
        <v>1.1000000000000001</v>
      </c>
      <c r="C857">
        <f t="shared" si="27"/>
        <v>1.1000000000000001</v>
      </c>
      <c r="F857">
        <v>4680</v>
      </c>
      <c r="G857">
        <v>217670</v>
      </c>
      <c r="H857">
        <v>0</v>
      </c>
      <c r="I857">
        <v>0</v>
      </c>
      <c r="J857">
        <v>0</v>
      </c>
      <c r="K857" t="s">
        <v>362</v>
      </c>
      <c r="L857" t="s">
        <v>251</v>
      </c>
      <c r="M857" t="s">
        <v>443</v>
      </c>
      <c r="N857" t="s">
        <v>444</v>
      </c>
      <c r="O857">
        <v>0</v>
      </c>
      <c r="P857">
        <v>-4.75</v>
      </c>
      <c r="Q857">
        <v>-3.5</v>
      </c>
      <c r="R857">
        <v>4.75</v>
      </c>
      <c r="S857">
        <v>3</v>
      </c>
      <c r="T857">
        <v>-13.5</v>
      </c>
      <c r="U857">
        <v>2.5499999999999998</v>
      </c>
      <c r="V857">
        <v>-6.75</v>
      </c>
      <c r="W857" t="str">
        <f t="shared" si="21"/>
        <v>g106,5</v>
      </c>
      <c r="X857" s="1" t="s">
        <v>284</v>
      </c>
      <c r="Y857" s="2" t="str">
        <f>IF(AND(ISBLANK(X857),OR(NOT(ISBLANK(Z857)),NOT(ISBLANK(AA857)))),#N/A,
IF(ISBLANK(X857),"",
IF(AND(NOT(ISERROR(VLOOKUP(X857,MonsterTable!$A:$B,MATCH(MonsterTable!$B$1,MonsterTable!$A$1:$B$1,0),0))),OR(ISBLANK(Z857),ISBLANK(AA857))),#N/A,
IFERROR(VLOOKUP(X857,MonsterTable!$A:$B,MATCH(MonsterTable!$B$1,MonsterTable!$A$1:$B$1,0),0),
IF(OR(NOT(ISBLANK(Z857)),ISBLANK(AA857)),#N/A,
IF(X857="empty","empty",
VLOOKUP(X857,MonsterGroupTable!$A:$A,1,0)))))))</f>
        <v>g106</v>
      </c>
      <c r="AA857">
        <v>5</v>
      </c>
    </row>
    <row r="858" spans="1:27">
      <c r="A858">
        <v>10857</v>
      </c>
      <c r="B858">
        <f t="shared" si="26"/>
        <v>1.1000000000000001</v>
      </c>
      <c r="C858">
        <f t="shared" si="27"/>
        <v>1.1000000000000001</v>
      </c>
      <c r="F858">
        <v>4680</v>
      </c>
      <c r="G858">
        <v>218372</v>
      </c>
      <c r="H858">
        <v>0</v>
      </c>
      <c r="I858">
        <v>0</v>
      </c>
      <c r="J858">
        <v>0</v>
      </c>
      <c r="K858" t="s">
        <v>362</v>
      </c>
      <c r="L858" t="s">
        <v>251</v>
      </c>
      <c r="M858" t="s">
        <v>443</v>
      </c>
      <c r="N858" t="s">
        <v>444</v>
      </c>
      <c r="O858">
        <v>0</v>
      </c>
      <c r="P858">
        <v>-4.75</v>
      </c>
      <c r="Q858">
        <v>-3.5</v>
      </c>
      <c r="R858">
        <v>4.75</v>
      </c>
      <c r="S858">
        <v>3</v>
      </c>
      <c r="T858">
        <v>-13.5</v>
      </c>
      <c r="U858">
        <v>2.5499999999999998</v>
      </c>
      <c r="V858">
        <v>-6.75</v>
      </c>
      <c r="W858" t="str">
        <f t="shared" si="21"/>
        <v>g106,5</v>
      </c>
      <c r="X858" s="1" t="s">
        <v>284</v>
      </c>
      <c r="Y858" s="2" t="str">
        <f>IF(AND(ISBLANK(X858),OR(NOT(ISBLANK(Z858)),NOT(ISBLANK(AA858)))),#N/A,
IF(ISBLANK(X858),"",
IF(AND(NOT(ISERROR(VLOOKUP(X858,MonsterTable!$A:$B,MATCH(MonsterTable!$B$1,MonsterTable!$A$1:$B$1,0),0))),OR(ISBLANK(Z858),ISBLANK(AA858))),#N/A,
IFERROR(VLOOKUP(X858,MonsterTable!$A:$B,MATCH(MonsterTable!$B$1,MonsterTable!$A$1:$B$1,0),0),
IF(OR(NOT(ISBLANK(Z858)),ISBLANK(AA858)),#N/A,
IF(X858="empty","empty",
VLOOKUP(X858,MonsterGroupTable!$A:$A,1,0)))))))</f>
        <v>g106</v>
      </c>
      <c r="AA858">
        <v>5</v>
      </c>
    </row>
    <row r="859" spans="1:27">
      <c r="A859">
        <v>10858</v>
      </c>
      <c r="B859">
        <f t="shared" si="26"/>
        <v>1.1000000000000001</v>
      </c>
      <c r="C859">
        <f t="shared" si="27"/>
        <v>1.1000000000000001</v>
      </c>
      <c r="F859">
        <v>4680</v>
      </c>
      <c r="G859">
        <v>219074</v>
      </c>
      <c r="H859">
        <v>0</v>
      </c>
      <c r="I859">
        <v>0</v>
      </c>
      <c r="J859">
        <v>0</v>
      </c>
      <c r="K859" t="s">
        <v>362</v>
      </c>
      <c r="L859" t="s">
        <v>251</v>
      </c>
      <c r="M859" t="s">
        <v>443</v>
      </c>
      <c r="N859" t="s">
        <v>444</v>
      </c>
      <c r="O859">
        <v>0</v>
      </c>
      <c r="P859">
        <v>-4.75</v>
      </c>
      <c r="Q859">
        <v>-3.5</v>
      </c>
      <c r="R859">
        <v>4.75</v>
      </c>
      <c r="S859">
        <v>3</v>
      </c>
      <c r="T859">
        <v>-13.5</v>
      </c>
      <c r="U859">
        <v>2.5499999999999998</v>
      </c>
      <c r="V859">
        <v>-6.75</v>
      </c>
      <c r="W859" t="str">
        <f t="shared" si="21"/>
        <v>g106,5</v>
      </c>
      <c r="X859" s="1" t="s">
        <v>284</v>
      </c>
      <c r="Y859" s="2" t="str">
        <f>IF(AND(ISBLANK(X859),OR(NOT(ISBLANK(Z859)),NOT(ISBLANK(AA859)))),#N/A,
IF(ISBLANK(X859),"",
IF(AND(NOT(ISERROR(VLOOKUP(X859,MonsterTable!$A:$B,MATCH(MonsterTable!$B$1,MonsterTable!$A$1:$B$1,0),0))),OR(ISBLANK(Z859),ISBLANK(AA859))),#N/A,
IFERROR(VLOOKUP(X859,MonsterTable!$A:$B,MATCH(MonsterTable!$B$1,MonsterTable!$A$1:$B$1,0),0),
IF(OR(NOT(ISBLANK(Z859)),ISBLANK(AA859)),#N/A,
IF(X859="empty","empty",
VLOOKUP(X859,MonsterGroupTable!$A:$A,1,0)))))))</f>
        <v>g106</v>
      </c>
      <c r="AA859">
        <v>5</v>
      </c>
    </row>
    <row r="860" spans="1:27">
      <c r="A860">
        <v>10859</v>
      </c>
      <c r="B860">
        <f t="shared" si="26"/>
        <v>1.1000000000000001</v>
      </c>
      <c r="C860">
        <f t="shared" si="27"/>
        <v>1.1000000000000001</v>
      </c>
      <c r="F860">
        <v>4680</v>
      </c>
      <c r="G860">
        <v>219776</v>
      </c>
      <c r="H860">
        <v>0</v>
      </c>
      <c r="I860">
        <v>0</v>
      </c>
      <c r="J860">
        <v>0</v>
      </c>
      <c r="K860" t="s">
        <v>362</v>
      </c>
      <c r="L860" t="s">
        <v>251</v>
      </c>
      <c r="M860" t="s">
        <v>443</v>
      </c>
      <c r="N860" t="s">
        <v>444</v>
      </c>
      <c r="O860">
        <v>0</v>
      </c>
      <c r="P860">
        <v>-4.75</v>
      </c>
      <c r="Q860">
        <v>-3.5</v>
      </c>
      <c r="R860">
        <v>4.75</v>
      </c>
      <c r="S860">
        <v>3</v>
      </c>
      <c r="T860">
        <v>-13.5</v>
      </c>
      <c r="U860">
        <v>2.5499999999999998</v>
      </c>
      <c r="V860">
        <v>-6.75</v>
      </c>
      <c r="W860" t="str">
        <f t="shared" si="21"/>
        <v>g106,5</v>
      </c>
      <c r="X860" s="1" t="s">
        <v>284</v>
      </c>
      <c r="Y860" s="2" t="str">
        <f>IF(AND(ISBLANK(X860),OR(NOT(ISBLANK(Z860)),NOT(ISBLANK(AA860)))),#N/A,
IF(ISBLANK(X860),"",
IF(AND(NOT(ISERROR(VLOOKUP(X860,MonsterTable!$A:$B,MATCH(MonsterTable!$B$1,MonsterTable!$A$1:$B$1,0),0))),OR(ISBLANK(Z860),ISBLANK(AA860))),#N/A,
IFERROR(VLOOKUP(X860,MonsterTable!$A:$B,MATCH(MonsterTable!$B$1,MonsterTable!$A$1:$B$1,0),0),
IF(OR(NOT(ISBLANK(Z860)),ISBLANK(AA860)),#N/A,
IF(X860="empty","empty",
VLOOKUP(X860,MonsterGroupTable!$A:$A,1,0)))))))</f>
        <v>g106</v>
      </c>
      <c r="AA860">
        <v>5</v>
      </c>
    </row>
    <row r="861" spans="1:27">
      <c r="A861">
        <v>10860</v>
      </c>
      <c r="B861">
        <f t="shared" si="26"/>
        <v>1.2</v>
      </c>
      <c r="C861">
        <f t="shared" si="27"/>
        <v>1.1000000000000001</v>
      </c>
      <c r="F861">
        <v>4680</v>
      </c>
      <c r="G861">
        <v>220478</v>
      </c>
      <c r="H861">
        <v>0</v>
      </c>
      <c r="I861">
        <v>0</v>
      </c>
      <c r="J861">
        <v>0</v>
      </c>
      <c r="K861" t="s">
        <v>362</v>
      </c>
      <c r="L861" t="s">
        <v>251</v>
      </c>
      <c r="M861" t="s">
        <v>443</v>
      </c>
      <c r="N861" t="s">
        <v>444</v>
      </c>
      <c r="O861">
        <v>0</v>
      </c>
      <c r="P861">
        <v>-4.75</v>
      </c>
      <c r="Q861">
        <v>-3.5</v>
      </c>
      <c r="R861">
        <v>4.75</v>
      </c>
      <c r="S861">
        <v>3</v>
      </c>
      <c r="T861">
        <v>-13.5</v>
      </c>
      <c r="U861">
        <v>2.5499999999999998</v>
      </c>
      <c r="V861">
        <v>-6.75</v>
      </c>
      <c r="W861" t="str">
        <f t="shared" si="21"/>
        <v>g106,5</v>
      </c>
      <c r="X861" s="1" t="s">
        <v>284</v>
      </c>
      <c r="Y861" s="2" t="str">
        <f>IF(AND(ISBLANK(X861),OR(NOT(ISBLANK(Z861)),NOT(ISBLANK(AA861)))),#N/A,
IF(ISBLANK(X861),"",
IF(AND(NOT(ISERROR(VLOOKUP(X861,MonsterTable!$A:$B,MATCH(MonsterTable!$B$1,MonsterTable!$A$1:$B$1,0),0))),OR(ISBLANK(Z861),ISBLANK(AA861))),#N/A,
IFERROR(VLOOKUP(X861,MonsterTable!$A:$B,MATCH(MonsterTable!$B$1,MonsterTable!$A$1:$B$1,0),0),
IF(OR(NOT(ISBLANK(Z861)),ISBLANK(AA861)),#N/A,
IF(X861="empty","empty",
VLOOKUP(X861,MonsterGroupTable!$A:$A,1,0)))))))</f>
        <v>g106</v>
      </c>
      <c r="AA861">
        <v>5</v>
      </c>
    </row>
    <row r="862" spans="1:27">
      <c r="A862">
        <v>10861</v>
      </c>
      <c r="B862">
        <f t="shared" si="26"/>
        <v>1.1000000000000001</v>
      </c>
      <c r="C862">
        <f t="shared" si="27"/>
        <v>1.1000000000000001</v>
      </c>
      <c r="F862">
        <v>4680</v>
      </c>
      <c r="G862">
        <v>221180</v>
      </c>
      <c r="H862">
        <v>0</v>
      </c>
      <c r="I862">
        <v>0</v>
      </c>
      <c r="J862">
        <v>0</v>
      </c>
      <c r="K862" t="s">
        <v>362</v>
      </c>
      <c r="L862" t="s">
        <v>253</v>
      </c>
      <c r="M862" t="s">
        <v>443</v>
      </c>
      <c r="N862" t="s">
        <v>444</v>
      </c>
      <c r="O862">
        <v>0</v>
      </c>
      <c r="P862">
        <v>-4.75</v>
      </c>
      <c r="Q862">
        <v>-3.5</v>
      </c>
      <c r="R862">
        <v>4.75</v>
      </c>
      <c r="S862">
        <v>3</v>
      </c>
      <c r="T862">
        <v>-13.5</v>
      </c>
      <c r="U862">
        <v>2.5499999999999998</v>
      </c>
      <c r="V862">
        <v>-6.75</v>
      </c>
      <c r="W862" t="str">
        <f t="shared" si="21"/>
        <v>g107,5</v>
      </c>
      <c r="X862" s="1" t="s">
        <v>285</v>
      </c>
      <c r="Y862" s="2" t="str">
        <f>IF(AND(ISBLANK(X862),OR(NOT(ISBLANK(Z862)),NOT(ISBLANK(AA862)))),#N/A,
IF(ISBLANK(X862),"",
IF(AND(NOT(ISERROR(VLOOKUP(X862,MonsterTable!$A:$B,MATCH(MonsterTable!$B$1,MonsterTable!$A$1:$B$1,0),0))),OR(ISBLANK(Z862),ISBLANK(AA862))),#N/A,
IFERROR(VLOOKUP(X862,MonsterTable!$A:$B,MATCH(MonsterTable!$B$1,MonsterTable!$A$1:$B$1,0),0),
IF(OR(NOT(ISBLANK(Z862)),ISBLANK(AA862)),#N/A,
IF(X862="empty","empty",
VLOOKUP(X862,MonsterGroupTable!$A:$A,1,0)))))))</f>
        <v>g107</v>
      </c>
      <c r="AA862">
        <v>5</v>
      </c>
    </row>
    <row r="863" spans="1:27">
      <c r="A863">
        <v>10862</v>
      </c>
      <c r="B863">
        <f t="shared" si="26"/>
        <v>1.1000000000000001</v>
      </c>
      <c r="C863">
        <f t="shared" si="27"/>
        <v>1.1000000000000001</v>
      </c>
      <c r="F863">
        <v>4680</v>
      </c>
      <c r="G863">
        <v>221882</v>
      </c>
      <c r="H863">
        <v>0</v>
      </c>
      <c r="I863">
        <v>0</v>
      </c>
      <c r="J863">
        <v>0</v>
      </c>
      <c r="K863" t="s">
        <v>362</v>
      </c>
      <c r="L863" t="s">
        <v>253</v>
      </c>
      <c r="M863" t="s">
        <v>443</v>
      </c>
      <c r="N863" t="s">
        <v>444</v>
      </c>
      <c r="O863">
        <v>0</v>
      </c>
      <c r="P863">
        <v>-4.75</v>
      </c>
      <c r="Q863">
        <v>-3.5</v>
      </c>
      <c r="R863">
        <v>4.75</v>
      </c>
      <c r="S863">
        <v>3</v>
      </c>
      <c r="T863">
        <v>-13.5</v>
      </c>
      <c r="U863">
        <v>2.5499999999999998</v>
      </c>
      <c r="V863">
        <v>-6.75</v>
      </c>
      <c r="W863" t="str">
        <f t="shared" si="21"/>
        <v>g107,5</v>
      </c>
      <c r="X863" s="1" t="s">
        <v>285</v>
      </c>
      <c r="Y863" s="2" t="str">
        <f>IF(AND(ISBLANK(X863),OR(NOT(ISBLANK(Z863)),NOT(ISBLANK(AA863)))),#N/A,
IF(ISBLANK(X863),"",
IF(AND(NOT(ISERROR(VLOOKUP(X863,MonsterTable!$A:$B,MATCH(MonsterTable!$B$1,MonsterTable!$A$1:$B$1,0),0))),OR(ISBLANK(Z863),ISBLANK(AA863))),#N/A,
IFERROR(VLOOKUP(X863,MonsterTable!$A:$B,MATCH(MonsterTable!$B$1,MonsterTable!$A$1:$B$1,0),0),
IF(OR(NOT(ISBLANK(Z863)),ISBLANK(AA863)),#N/A,
IF(X863="empty","empty",
VLOOKUP(X863,MonsterGroupTable!$A:$A,1,0)))))))</f>
        <v>g107</v>
      </c>
      <c r="AA863">
        <v>5</v>
      </c>
    </row>
    <row r="864" spans="1:27">
      <c r="A864">
        <v>10863</v>
      </c>
      <c r="B864">
        <f t="shared" si="26"/>
        <v>1.1000000000000001</v>
      </c>
      <c r="C864">
        <f t="shared" si="27"/>
        <v>1.1000000000000001</v>
      </c>
      <c r="F864">
        <v>4680</v>
      </c>
      <c r="G864">
        <v>222584</v>
      </c>
      <c r="H864">
        <v>0</v>
      </c>
      <c r="I864">
        <v>0</v>
      </c>
      <c r="J864">
        <v>0</v>
      </c>
      <c r="K864" t="s">
        <v>362</v>
      </c>
      <c r="L864" t="s">
        <v>253</v>
      </c>
      <c r="M864" t="s">
        <v>443</v>
      </c>
      <c r="N864" t="s">
        <v>444</v>
      </c>
      <c r="O864">
        <v>0</v>
      </c>
      <c r="P864">
        <v>-4.75</v>
      </c>
      <c r="Q864">
        <v>-3.5</v>
      </c>
      <c r="R864">
        <v>4.75</v>
      </c>
      <c r="S864">
        <v>3</v>
      </c>
      <c r="T864">
        <v>-13.5</v>
      </c>
      <c r="U864">
        <v>2.5499999999999998</v>
      </c>
      <c r="V864">
        <v>-6.75</v>
      </c>
      <c r="W864" t="str">
        <f t="shared" si="21"/>
        <v>g107,5</v>
      </c>
      <c r="X864" s="1" t="s">
        <v>285</v>
      </c>
      <c r="Y864" s="2" t="str">
        <f>IF(AND(ISBLANK(X864),OR(NOT(ISBLANK(Z864)),NOT(ISBLANK(AA864)))),#N/A,
IF(ISBLANK(X864),"",
IF(AND(NOT(ISERROR(VLOOKUP(X864,MonsterTable!$A:$B,MATCH(MonsterTable!$B$1,MonsterTable!$A$1:$B$1,0),0))),OR(ISBLANK(Z864),ISBLANK(AA864))),#N/A,
IFERROR(VLOOKUP(X864,MonsterTable!$A:$B,MATCH(MonsterTable!$B$1,MonsterTable!$A$1:$B$1,0),0),
IF(OR(NOT(ISBLANK(Z864)),ISBLANK(AA864)),#N/A,
IF(X864="empty","empty",
VLOOKUP(X864,MonsterGroupTable!$A:$A,1,0)))))))</f>
        <v>g107</v>
      </c>
      <c r="AA864">
        <v>5</v>
      </c>
    </row>
    <row r="865" spans="1:27">
      <c r="A865">
        <v>10864</v>
      </c>
      <c r="B865">
        <f t="shared" si="26"/>
        <v>1.1000000000000001</v>
      </c>
      <c r="C865">
        <f t="shared" si="27"/>
        <v>1.1000000000000001</v>
      </c>
      <c r="F865">
        <v>4680</v>
      </c>
      <c r="G865">
        <v>223286</v>
      </c>
      <c r="H865">
        <v>0</v>
      </c>
      <c r="I865">
        <v>0</v>
      </c>
      <c r="J865">
        <v>0</v>
      </c>
      <c r="K865" t="s">
        <v>362</v>
      </c>
      <c r="L865" t="s">
        <v>253</v>
      </c>
      <c r="M865" t="s">
        <v>443</v>
      </c>
      <c r="N865" t="s">
        <v>444</v>
      </c>
      <c r="O865">
        <v>0</v>
      </c>
      <c r="P865">
        <v>-4.75</v>
      </c>
      <c r="Q865">
        <v>-3.5</v>
      </c>
      <c r="R865">
        <v>4.75</v>
      </c>
      <c r="S865">
        <v>3</v>
      </c>
      <c r="T865">
        <v>-13.5</v>
      </c>
      <c r="U865">
        <v>2.5499999999999998</v>
      </c>
      <c r="V865">
        <v>-6.75</v>
      </c>
      <c r="W865" t="str">
        <f t="shared" si="21"/>
        <v>g107,5</v>
      </c>
      <c r="X865" s="1" t="s">
        <v>285</v>
      </c>
      <c r="Y865" s="2" t="str">
        <f>IF(AND(ISBLANK(X865),OR(NOT(ISBLANK(Z865)),NOT(ISBLANK(AA865)))),#N/A,
IF(ISBLANK(X865),"",
IF(AND(NOT(ISERROR(VLOOKUP(X865,MonsterTable!$A:$B,MATCH(MonsterTable!$B$1,MonsterTable!$A$1:$B$1,0),0))),OR(ISBLANK(Z865),ISBLANK(AA865))),#N/A,
IFERROR(VLOOKUP(X865,MonsterTable!$A:$B,MATCH(MonsterTable!$B$1,MonsterTable!$A$1:$B$1,0),0),
IF(OR(NOT(ISBLANK(Z865)),ISBLANK(AA865)),#N/A,
IF(X865="empty","empty",
VLOOKUP(X865,MonsterGroupTable!$A:$A,1,0)))))))</f>
        <v>g107</v>
      </c>
      <c r="AA865">
        <v>5</v>
      </c>
    </row>
    <row r="866" spans="1:27">
      <c r="A866">
        <v>10865</v>
      </c>
      <c r="B866">
        <f t="shared" si="26"/>
        <v>1.1000000000000001</v>
      </c>
      <c r="C866">
        <f t="shared" si="27"/>
        <v>1.1000000000000001</v>
      </c>
      <c r="F866">
        <v>4680</v>
      </c>
      <c r="G866">
        <v>223988</v>
      </c>
      <c r="H866">
        <v>0</v>
      </c>
      <c r="I866">
        <v>0</v>
      </c>
      <c r="J866">
        <v>0</v>
      </c>
      <c r="K866" t="s">
        <v>362</v>
      </c>
      <c r="L866" t="s">
        <v>253</v>
      </c>
      <c r="M866" t="s">
        <v>443</v>
      </c>
      <c r="N866" t="s">
        <v>444</v>
      </c>
      <c r="O866">
        <v>0</v>
      </c>
      <c r="P866">
        <v>-4.75</v>
      </c>
      <c r="Q866">
        <v>-3.5</v>
      </c>
      <c r="R866">
        <v>4.75</v>
      </c>
      <c r="S866">
        <v>3</v>
      </c>
      <c r="T866">
        <v>-13.5</v>
      </c>
      <c r="U866">
        <v>2.5499999999999998</v>
      </c>
      <c r="V866">
        <v>-6.75</v>
      </c>
      <c r="W866" t="str">
        <f t="shared" si="21"/>
        <v>g107,5</v>
      </c>
      <c r="X866" s="1" t="s">
        <v>285</v>
      </c>
      <c r="Y866" s="2" t="str">
        <f>IF(AND(ISBLANK(X866),OR(NOT(ISBLANK(Z866)),NOT(ISBLANK(AA866)))),#N/A,
IF(ISBLANK(X866),"",
IF(AND(NOT(ISERROR(VLOOKUP(X866,MonsterTable!$A:$B,MATCH(MonsterTable!$B$1,MonsterTable!$A$1:$B$1,0),0))),OR(ISBLANK(Z866),ISBLANK(AA866))),#N/A,
IFERROR(VLOOKUP(X866,MonsterTable!$A:$B,MATCH(MonsterTable!$B$1,MonsterTable!$A$1:$B$1,0),0),
IF(OR(NOT(ISBLANK(Z866)),ISBLANK(AA866)),#N/A,
IF(X866="empty","empty",
VLOOKUP(X866,MonsterGroupTable!$A:$A,1,0)))))))</f>
        <v>g107</v>
      </c>
      <c r="AA866">
        <v>5</v>
      </c>
    </row>
    <row r="867" spans="1:27">
      <c r="A867">
        <v>10866</v>
      </c>
      <c r="B867">
        <f t="shared" si="26"/>
        <v>1.1000000000000001</v>
      </c>
      <c r="C867">
        <f t="shared" si="27"/>
        <v>1.1000000000000001</v>
      </c>
      <c r="F867">
        <v>4680</v>
      </c>
      <c r="G867">
        <v>224690</v>
      </c>
      <c r="H867">
        <v>0</v>
      </c>
      <c r="I867">
        <v>0</v>
      </c>
      <c r="J867">
        <v>0</v>
      </c>
      <c r="K867" t="s">
        <v>362</v>
      </c>
      <c r="L867" t="s">
        <v>253</v>
      </c>
      <c r="M867" t="s">
        <v>443</v>
      </c>
      <c r="N867" t="s">
        <v>444</v>
      </c>
      <c r="O867">
        <v>0</v>
      </c>
      <c r="P867">
        <v>-4.75</v>
      </c>
      <c r="Q867">
        <v>-3.5</v>
      </c>
      <c r="R867">
        <v>4.75</v>
      </c>
      <c r="S867">
        <v>3</v>
      </c>
      <c r="T867">
        <v>-13.5</v>
      </c>
      <c r="U867">
        <v>2.5499999999999998</v>
      </c>
      <c r="V867">
        <v>-6.75</v>
      </c>
      <c r="W867" t="str">
        <f t="shared" si="21"/>
        <v>g107,5</v>
      </c>
      <c r="X867" s="1" t="s">
        <v>285</v>
      </c>
      <c r="Y867" s="2" t="str">
        <f>IF(AND(ISBLANK(X867),OR(NOT(ISBLANK(Z867)),NOT(ISBLANK(AA867)))),#N/A,
IF(ISBLANK(X867),"",
IF(AND(NOT(ISERROR(VLOOKUP(X867,MonsterTable!$A:$B,MATCH(MonsterTable!$B$1,MonsterTable!$A$1:$B$1,0),0))),OR(ISBLANK(Z867),ISBLANK(AA867))),#N/A,
IFERROR(VLOOKUP(X867,MonsterTable!$A:$B,MATCH(MonsterTable!$B$1,MonsterTable!$A$1:$B$1,0),0),
IF(OR(NOT(ISBLANK(Z867)),ISBLANK(AA867)),#N/A,
IF(X867="empty","empty",
VLOOKUP(X867,MonsterGroupTable!$A:$A,1,0)))))))</f>
        <v>g107</v>
      </c>
      <c r="AA867">
        <v>5</v>
      </c>
    </row>
    <row r="868" spans="1:27">
      <c r="A868">
        <v>10867</v>
      </c>
      <c r="B868">
        <f t="shared" si="26"/>
        <v>1.1000000000000001</v>
      </c>
      <c r="C868">
        <f t="shared" si="27"/>
        <v>1.1000000000000001</v>
      </c>
      <c r="F868">
        <v>4680</v>
      </c>
      <c r="G868">
        <v>225392</v>
      </c>
      <c r="H868">
        <v>0</v>
      </c>
      <c r="I868">
        <v>0</v>
      </c>
      <c r="J868">
        <v>0</v>
      </c>
      <c r="K868" t="s">
        <v>362</v>
      </c>
      <c r="L868" t="s">
        <v>253</v>
      </c>
      <c r="M868" t="s">
        <v>443</v>
      </c>
      <c r="N868" t="s">
        <v>444</v>
      </c>
      <c r="O868">
        <v>0</v>
      </c>
      <c r="P868">
        <v>-4.75</v>
      </c>
      <c r="Q868">
        <v>-3.5</v>
      </c>
      <c r="R868">
        <v>4.75</v>
      </c>
      <c r="S868">
        <v>3</v>
      </c>
      <c r="T868">
        <v>-13.5</v>
      </c>
      <c r="U868">
        <v>2.5499999999999998</v>
      </c>
      <c r="V868">
        <v>-6.75</v>
      </c>
      <c r="W868" t="str">
        <f t="shared" si="21"/>
        <v>g107,5</v>
      </c>
      <c r="X868" s="1" t="s">
        <v>285</v>
      </c>
      <c r="Y868" s="2" t="str">
        <f>IF(AND(ISBLANK(X868),OR(NOT(ISBLANK(Z868)),NOT(ISBLANK(AA868)))),#N/A,
IF(ISBLANK(X868),"",
IF(AND(NOT(ISERROR(VLOOKUP(X868,MonsterTable!$A:$B,MATCH(MonsterTable!$B$1,MonsterTable!$A$1:$B$1,0),0))),OR(ISBLANK(Z868),ISBLANK(AA868))),#N/A,
IFERROR(VLOOKUP(X868,MonsterTable!$A:$B,MATCH(MonsterTable!$B$1,MonsterTable!$A$1:$B$1,0),0),
IF(OR(NOT(ISBLANK(Z868)),ISBLANK(AA868)),#N/A,
IF(X868="empty","empty",
VLOOKUP(X868,MonsterGroupTable!$A:$A,1,0)))))))</f>
        <v>g107</v>
      </c>
      <c r="AA868">
        <v>5</v>
      </c>
    </row>
    <row r="869" spans="1:27">
      <c r="A869">
        <v>10868</v>
      </c>
      <c r="B869">
        <f t="shared" si="26"/>
        <v>1.1000000000000001</v>
      </c>
      <c r="C869">
        <f t="shared" si="27"/>
        <v>1.1000000000000001</v>
      </c>
      <c r="F869">
        <v>4680</v>
      </c>
      <c r="G869">
        <v>226094</v>
      </c>
      <c r="H869">
        <v>0</v>
      </c>
      <c r="I869">
        <v>0</v>
      </c>
      <c r="J869">
        <v>0</v>
      </c>
      <c r="K869" t="s">
        <v>362</v>
      </c>
      <c r="L869" t="s">
        <v>253</v>
      </c>
      <c r="M869" t="s">
        <v>443</v>
      </c>
      <c r="N869" t="s">
        <v>444</v>
      </c>
      <c r="O869">
        <v>0</v>
      </c>
      <c r="P869">
        <v>-4.75</v>
      </c>
      <c r="Q869">
        <v>-3.5</v>
      </c>
      <c r="R869">
        <v>4.75</v>
      </c>
      <c r="S869">
        <v>3</v>
      </c>
      <c r="T869">
        <v>-13.5</v>
      </c>
      <c r="U869">
        <v>2.5499999999999998</v>
      </c>
      <c r="V869">
        <v>-6.75</v>
      </c>
      <c r="W869" t="str">
        <f t="shared" si="21"/>
        <v>g107,5</v>
      </c>
      <c r="X869" s="1" t="s">
        <v>285</v>
      </c>
      <c r="Y869" s="2" t="str">
        <f>IF(AND(ISBLANK(X869),OR(NOT(ISBLANK(Z869)),NOT(ISBLANK(AA869)))),#N/A,
IF(ISBLANK(X869),"",
IF(AND(NOT(ISERROR(VLOOKUP(X869,MonsterTable!$A:$B,MATCH(MonsterTable!$B$1,MonsterTable!$A$1:$B$1,0),0))),OR(ISBLANK(Z869),ISBLANK(AA869))),#N/A,
IFERROR(VLOOKUP(X869,MonsterTable!$A:$B,MATCH(MonsterTable!$B$1,MonsterTable!$A$1:$B$1,0),0),
IF(OR(NOT(ISBLANK(Z869)),ISBLANK(AA869)),#N/A,
IF(X869="empty","empty",
VLOOKUP(X869,MonsterGroupTable!$A:$A,1,0)))))))</f>
        <v>g107</v>
      </c>
      <c r="AA869">
        <v>5</v>
      </c>
    </row>
    <row r="870" spans="1:27">
      <c r="A870">
        <v>10869</v>
      </c>
      <c r="B870">
        <f t="shared" si="26"/>
        <v>1.1000000000000001</v>
      </c>
      <c r="C870">
        <f t="shared" si="27"/>
        <v>1.1000000000000001</v>
      </c>
      <c r="F870">
        <v>4680</v>
      </c>
      <c r="G870">
        <v>226796</v>
      </c>
      <c r="H870">
        <v>0</v>
      </c>
      <c r="I870">
        <v>0</v>
      </c>
      <c r="J870">
        <v>0</v>
      </c>
      <c r="K870" t="s">
        <v>362</v>
      </c>
      <c r="L870" t="s">
        <v>253</v>
      </c>
      <c r="M870" t="s">
        <v>443</v>
      </c>
      <c r="N870" t="s">
        <v>444</v>
      </c>
      <c r="O870">
        <v>0</v>
      </c>
      <c r="P870">
        <v>-4.75</v>
      </c>
      <c r="Q870">
        <v>-3.5</v>
      </c>
      <c r="R870">
        <v>4.75</v>
      </c>
      <c r="S870">
        <v>3</v>
      </c>
      <c r="T870">
        <v>-13.5</v>
      </c>
      <c r="U870">
        <v>2.5499999999999998</v>
      </c>
      <c r="V870">
        <v>-6.75</v>
      </c>
      <c r="W870" t="str">
        <f t="shared" si="21"/>
        <v>g107,5</v>
      </c>
      <c r="X870" s="1" t="s">
        <v>285</v>
      </c>
      <c r="Y870" s="2" t="str">
        <f>IF(AND(ISBLANK(X870),OR(NOT(ISBLANK(Z870)),NOT(ISBLANK(AA870)))),#N/A,
IF(ISBLANK(X870),"",
IF(AND(NOT(ISERROR(VLOOKUP(X870,MonsterTable!$A:$B,MATCH(MonsterTable!$B$1,MonsterTable!$A$1:$B$1,0),0))),OR(ISBLANK(Z870),ISBLANK(AA870))),#N/A,
IFERROR(VLOOKUP(X870,MonsterTable!$A:$B,MATCH(MonsterTable!$B$1,MonsterTable!$A$1:$B$1,0),0),
IF(OR(NOT(ISBLANK(Z870)),ISBLANK(AA870)),#N/A,
IF(X870="empty","empty",
VLOOKUP(X870,MonsterGroupTable!$A:$A,1,0)))))))</f>
        <v>g107</v>
      </c>
      <c r="AA870">
        <v>5</v>
      </c>
    </row>
    <row r="871" spans="1:27">
      <c r="A871">
        <v>10870</v>
      </c>
      <c r="B871">
        <f t="shared" si="26"/>
        <v>1.2</v>
      </c>
      <c r="C871">
        <f t="shared" si="27"/>
        <v>1.1000000000000001</v>
      </c>
      <c r="F871">
        <v>4680</v>
      </c>
      <c r="G871">
        <v>227498</v>
      </c>
      <c r="H871">
        <v>0</v>
      </c>
      <c r="I871">
        <v>0</v>
      </c>
      <c r="J871">
        <v>0</v>
      </c>
      <c r="K871" t="s">
        <v>362</v>
      </c>
      <c r="L871" t="s">
        <v>253</v>
      </c>
      <c r="M871" t="s">
        <v>443</v>
      </c>
      <c r="N871" t="s">
        <v>444</v>
      </c>
      <c r="O871">
        <v>0</v>
      </c>
      <c r="P871">
        <v>-4.75</v>
      </c>
      <c r="Q871">
        <v>-3.5</v>
      </c>
      <c r="R871">
        <v>4.75</v>
      </c>
      <c r="S871">
        <v>3</v>
      </c>
      <c r="T871">
        <v>-13.5</v>
      </c>
      <c r="U871">
        <v>2.5499999999999998</v>
      </c>
      <c r="V871">
        <v>-6.75</v>
      </c>
      <c r="W871" t="str">
        <f t="shared" si="21"/>
        <v>g107,5</v>
      </c>
      <c r="X871" s="1" t="s">
        <v>285</v>
      </c>
      <c r="Y871" s="2" t="str">
        <f>IF(AND(ISBLANK(X871),OR(NOT(ISBLANK(Z871)),NOT(ISBLANK(AA871)))),#N/A,
IF(ISBLANK(X871),"",
IF(AND(NOT(ISERROR(VLOOKUP(X871,MonsterTable!$A:$B,MATCH(MonsterTable!$B$1,MonsterTable!$A$1:$B$1,0),0))),OR(ISBLANK(Z871),ISBLANK(AA871))),#N/A,
IFERROR(VLOOKUP(X871,MonsterTable!$A:$B,MATCH(MonsterTable!$B$1,MonsterTable!$A$1:$B$1,0),0),
IF(OR(NOT(ISBLANK(Z871)),ISBLANK(AA871)),#N/A,
IF(X871="empty","empty",
VLOOKUP(X871,MonsterGroupTable!$A:$A,1,0)))))))</f>
        <v>g107</v>
      </c>
      <c r="AA871">
        <v>5</v>
      </c>
    </row>
    <row r="872" spans="1:27">
      <c r="A872">
        <v>10871</v>
      </c>
      <c r="B872">
        <f t="shared" si="26"/>
        <v>1.1000000000000001</v>
      </c>
      <c r="C872">
        <f t="shared" si="27"/>
        <v>1.1000000000000001</v>
      </c>
      <c r="F872">
        <v>4680</v>
      </c>
      <c r="G872">
        <v>228200</v>
      </c>
      <c r="H872">
        <v>0</v>
      </c>
      <c r="I872">
        <v>0</v>
      </c>
      <c r="J872">
        <v>0</v>
      </c>
      <c r="K872" t="s">
        <v>362</v>
      </c>
      <c r="L872" t="s">
        <v>254</v>
      </c>
      <c r="M872" t="s">
        <v>443</v>
      </c>
      <c r="N872" t="s">
        <v>444</v>
      </c>
      <c r="O872">
        <v>0</v>
      </c>
      <c r="P872">
        <v>-4.75</v>
      </c>
      <c r="Q872">
        <v>-3.5</v>
      </c>
      <c r="R872">
        <v>4.75</v>
      </c>
      <c r="S872">
        <v>3</v>
      </c>
      <c r="T872">
        <v>-13.5</v>
      </c>
      <c r="U872">
        <v>2.5499999999999998</v>
      </c>
      <c r="V872">
        <v>-6.75</v>
      </c>
      <c r="W872" t="str">
        <f t="shared" si="21"/>
        <v>g108,5</v>
      </c>
      <c r="X872" s="1" t="s">
        <v>286</v>
      </c>
      <c r="Y872" s="2" t="str">
        <f>IF(AND(ISBLANK(X872),OR(NOT(ISBLANK(Z872)),NOT(ISBLANK(AA872)))),#N/A,
IF(ISBLANK(X872),"",
IF(AND(NOT(ISERROR(VLOOKUP(X872,MonsterTable!$A:$B,MATCH(MonsterTable!$B$1,MonsterTable!$A$1:$B$1,0),0))),OR(ISBLANK(Z872),ISBLANK(AA872))),#N/A,
IFERROR(VLOOKUP(X872,MonsterTable!$A:$B,MATCH(MonsterTable!$B$1,MonsterTable!$A$1:$B$1,0),0),
IF(OR(NOT(ISBLANK(Z872)),ISBLANK(AA872)),#N/A,
IF(X872="empty","empty",
VLOOKUP(X872,MonsterGroupTable!$A:$A,1,0)))))))</f>
        <v>g108</v>
      </c>
      <c r="AA872">
        <v>5</v>
      </c>
    </row>
    <row r="873" spans="1:27">
      <c r="A873">
        <v>10872</v>
      </c>
      <c r="B873">
        <f t="shared" si="26"/>
        <v>1.1000000000000001</v>
      </c>
      <c r="C873">
        <f t="shared" si="27"/>
        <v>1.1000000000000001</v>
      </c>
      <c r="F873">
        <v>4680</v>
      </c>
      <c r="G873">
        <v>228902</v>
      </c>
      <c r="H873">
        <v>0</v>
      </c>
      <c r="I873">
        <v>0</v>
      </c>
      <c r="J873">
        <v>0</v>
      </c>
      <c r="K873" t="s">
        <v>362</v>
      </c>
      <c r="L873" t="s">
        <v>254</v>
      </c>
      <c r="M873" t="s">
        <v>443</v>
      </c>
      <c r="N873" t="s">
        <v>444</v>
      </c>
      <c r="O873">
        <v>0</v>
      </c>
      <c r="P873">
        <v>-4.75</v>
      </c>
      <c r="Q873">
        <v>-3.5</v>
      </c>
      <c r="R873">
        <v>4.75</v>
      </c>
      <c r="S873">
        <v>3</v>
      </c>
      <c r="T873">
        <v>-13.5</v>
      </c>
      <c r="U873">
        <v>2.5499999999999998</v>
      </c>
      <c r="V873">
        <v>-6.75</v>
      </c>
      <c r="W873" t="str">
        <f t="shared" si="21"/>
        <v>g108,5</v>
      </c>
      <c r="X873" s="1" t="s">
        <v>286</v>
      </c>
      <c r="Y873" s="2" t="str">
        <f>IF(AND(ISBLANK(X873),OR(NOT(ISBLANK(Z873)),NOT(ISBLANK(AA873)))),#N/A,
IF(ISBLANK(X873),"",
IF(AND(NOT(ISERROR(VLOOKUP(X873,MonsterTable!$A:$B,MATCH(MonsterTable!$B$1,MonsterTable!$A$1:$B$1,0),0))),OR(ISBLANK(Z873),ISBLANK(AA873))),#N/A,
IFERROR(VLOOKUP(X873,MonsterTable!$A:$B,MATCH(MonsterTable!$B$1,MonsterTable!$A$1:$B$1,0),0),
IF(OR(NOT(ISBLANK(Z873)),ISBLANK(AA873)),#N/A,
IF(X873="empty","empty",
VLOOKUP(X873,MonsterGroupTable!$A:$A,1,0)))))))</f>
        <v>g108</v>
      </c>
      <c r="AA873">
        <v>5</v>
      </c>
    </row>
    <row r="874" spans="1:27">
      <c r="A874">
        <v>10873</v>
      </c>
      <c r="B874">
        <f t="shared" si="26"/>
        <v>1.1000000000000001</v>
      </c>
      <c r="C874">
        <f t="shared" si="27"/>
        <v>1.1000000000000001</v>
      </c>
      <c r="F874">
        <v>4680</v>
      </c>
      <c r="G874">
        <v>229604</v>
      </c>
      <c r="H874">
        <v>0</v>
      </c>
      <c r="I874">
        <v>0</v>
      </c>
      <c r="J874">
        <v>0</v>
      </c>
      <c r="K874" t="s">
        <v>362</v>
      </c>
      <c r="L874" t="s">
        <v>254</v>
      </c>
      <c r="M874" t="s">
        <v>443</v>
      </c>
      <c r="N874" t="s">
        <v>444</v>
      </c>
      <c r="O874">
        <v>0</v>
      </c>
      <c r="P874">
        <v>-4.75</v>
      </c>
      <c r="Q874">
        <v>-3.5</v>
      </c>
      <c r="R874">
        <v>4.75</v>
      </c>
      <c r="S874">
        <v>3</v>
      </c>
      <c r="T874">
        <v>-13.5</v>
      </c>
      <c r="U874">
        <v>2.5499999999999998</v>
      </c>
      <c r="V874">
        <v>-6.75</v>
      </c>
      <c r="W874" t="str">
        <f t="shared" si="21"/>
        <v>g108,5</v>
      </c>
      <c r="X874" s="1" t="s">
        <v>286</v>
      </c>
      <c r="Y874" s="2" t="str">
        <f>IF(AND(ISBLANK(X874),OR(NOT(ISBLANK(Z874)),NOT(ISBLANK(AA874)))),#N/A,
IF(ISBLANK(X874),"",
IF(AND(NOT(ISERROR(VLOOKUP(X874,MonsterTable!$A:$B,MATCH(MonsterTable!$B$1,MonsterTable!$A$1:$B$1,0),0))),OR(ISBLANK(Z874),ISBLANK(AA874))),#N/A,
IFERROR(VLOOKUP(X874,MonsterTable!$A:$B,MATCH(MonsterTable!$B$1,MonsterTable!$A$1:$B$1,0),0),
IF(OR(NOT(ISBLANK(Z874)),ISBLANK(AA874)),#N/A,
IF(X874="empty","empty",
VLOOKUP(X874,MonsterGroupTable!$A:$A,1,0)))))))</f>
        <v>g108</v>
      </c>
      <c r="AA874">
        <v>5</v>
      </c>
    </row>
    <row r="875" spans="1:27">
      <c r="A875">
        <v>10874</v>
      </c>
      <c r="B875">
        <f t="shared" si="26"/>
        <v>1.1000000000000001</v>
      </c>
      <c r="C875">
        <f t="shared" si="27"/>
        <v>1.1000000000000001</v>
      </c>
      <c r="F875">
        <v>4680</v>
      </c>
      <c r="G875">
        <v>230306</v>
      </c>
      <c r="H875">
        <v>0</v>
      </c>
      <c r="I875">
        <v>0</v>
      </c>
      <c r="J875">
        <v>0</v>
      </c>
      <c r="K875" t="s">
        <v>362</v>
      </c>
      <c r="L875" t="s">
        <v>254</v>
      </c>
      <c r="M875" t="s">
        <v>443</v>
      </c>
      <c r="N875" t="s">
        <v>444</v>
      </c>
      <c r="O875">
        <v>0</v>
      </c>
      <c r="P875">
        <v>-4.75</v>
      </c>
      <c r="Q875">
        <v>-3.5</v>
      </c>
      <c r="R875">
        <v>4.75</v>
      </c>
      <c r="S875">
        <v>3</v>
      </c>
      <c r="T875">
        <v>-13.5</v>
      </c>
      <c r="U875">
        <v>2.5499999999999998</v>
      </c>
      <c r="V875">
        <v>-6.75</v>
      </c>
      <c r="W875" t="str">
        <f t="shared" si="21"/>
        <v>g108,5</v>
      </c>
      <c r="X875" s="1" t="s">
        <v>286</v>
      </c>
      <c r="Y875" s="2" t="str">
        <f>IF(AND(ISBLANK(X875),OR(NOT(ISBLANK(Z875)),NOT(ISBLANK(AA875)))),#N/A,
IF(ISBLANK(X875),"",
IF(AND(NOT(ISERROR(VLOOKUP(X875,MonsterTable!$A:$B,MATCH(MonsterTable!$B$1,MonsterTable!$A$1:$B$1,0),0))),OR(ISBLANK(Z875),ISBLANK(AA875))),#N/A,
IFERROR(VLOOKUP(X875,MonsterTable!$A:$B,MATCH(MonsterTable!$B$1,MonsterTable!$A$1:$B$1,0),0),
IF(OR(NOT(ISBLANK(Z875)),ISBLANK(AA875)),#N/A,
IF(X875="empty","empty",
VLOOKUP(X875,MonsterGroupTable!$A:$A,1,0)))))))</f>
        <v>g108</v>
      </c>
      <c r="AA875">
        <v>5</v>
      </c>
    </row>
    <row r="876" spans="1:27">
      <c r="A876">
        <v>10875</v>
      </c>
      <c r="B876">
        <f t="shared" si="26"/>
        <v>1.1000000000000001</v>
      </c>
      <c r="C876">
        <f t="shared" si="27"/>
        <v>1.1000000000000001</v>
      </c>
      <c r="F876">
        <v>4680</v>
      </c>
      <c r="G876">
        <v>231008</v>
      </c>
      <c r="H876">
        <v>0</v>
      </c>
      <c r="I876">
        <v>0</v>
      </c>
      <c r="J876">
        <v>0</v>
      </c>
      <c r="K876" t="s">
        <v>362</v>
      </c>
      <c r="L876" t="s">
        <v>254</v>
      </c>
      <c r="M876" t="s">
        <v>443</v>
      </c>
      <c r="N876" t="s">
        <v>444</v>
      </c>
      <c r="O876">
        <v>0</v>
      </c>
      <c r="P876">
        <v>-4.75</v>
      </c>
      <c r="Q876">
        <v>-3.5</v>
      </c>
      <c r="R876">
        <v>4.75</v>
      </c>
      <c r="S876">
        <v>3</v>
      </c>
      <c r="T876">
        <v>-13.5</v>
      </c>
      <c r="U876">
        <v>2.5499999999999998</v>
      </c>
      <c r="V876">
        <v>-6.75</v>
      </c>
      <c r="W876" t="str">
        <f t="shared" si="21"/>
        <v>g108,5</v>
      </c>
      <c r="X876" s="1" t="s">
        <v>286</v>
      </c>
      <c r="Y876" s="2" t="str">
        <f>IF(AND(ISBLANK(X876),OR(NOT(ISBLANK(Z876)),NOT(ISBLANK(AA876)))),#N/A,
IF(ISBLANK(X876),"",
IF(AND(NOT(ISERROR(VLOOKUP(X876,MonsterTable!$A:$B,MATCH(MonsterTable!$B$1,MonsterTable!$A$1:$B$1,0),0))),OR(ISBLANK(Z876),ISBLANK(AA876))),#N/A,
IFERROR(VLOOKUP(X876,MonsterTable!$A:$B,MATCH(MonsterTable!$B$1,MonsterTable!$A$1:$B$1,0),0),
IF(OR(NOT(ISBLANK(Z876)),ISBLANK(AA876)),#N/A,
IF(X876="empty","empty",
VLOOKUP(X876,MonsterGroupTable!$A:$A,1,0)))))))</f>
        <v>g108</v>
      </c>
      <c r="AA876">
        <v>5</v>
      </c>
    </row>
    <row r="877" spans="1:27">
      <c r="A877">
        <v>10876</v>
      </c>
      <c r="B877">
        <f t="shared" si="26"/>
        <v>1.1000000000000001</v>
      </c>
      <c r="C877">
        <f t="shared" si="27"/>
        <v>1.1000000000000001</v>
      </c>
      <c r="F877">
        <v>4680</v>
      </c>
      <c r="G877">
        <v>231710</v>
      </c>
      <c r="H877">
        <v>0</v>
      </c>
      <c r="I877">
        <v>0</v>
      </c>
      <c r="J877">
        <v>0</v>
      </c>
      <c r="K877" t="s">
        <v>362</v>
      </c>
      <c r="L877" t="s">
        <v>254</v>
      </c>
      <c r="M877" t="s">
        <v>443</v>
      </c>
      <c r="N877" t="s">
        <v>444</v>
      </c>
      <c r="O877">
        <v>0</v>
      </c>
      <c r="P877">
        <v>-4.75</v>
      </c>
      <c r="Q877">
        <v>-3.5</v>
      </c>
      <c r="R877">
        <v>4.75</v>
      </c>
      <c r="S877">
        <v>3</v>
      </c>
      <c r="T877">
        <v>-13.5</v>
      </c>
      <c r="U877">
        <v>2.5499999999999998</v>
      </c>
      <c r="V877">
        <v>-6.75</v>
      </c>
      <c r="W877" t="str">
        <f t="shared" si="21"/>
        <v>g108,5</v>
      </c>
      <c r="X877" s="1" t="s">
        <v>286</v>
      </c>
      <c r="Y877" s="2" t="str">
        <f>IF(AND(ISBLANK(X877),OR(NOT(ISBLANK(Z877)),NOT(ISBLANK(AA877)))),#N/A,
IF(ISBLANK(X877),"",
IF(AND(NOT(ISERROR(VLOOKUP(X877,MonsterTable!$A:$B,MATCH(MonsterTable!$B$1,MonsterTable!$A$1:$B$1,0),0))),OR(ISBLANK(Z877),ISBLANK(AA877))),#N/A,
IFERROR(VLOOKUP(X877,MonsterTable!$A:$B,MATCH(MonsterTable!$B$1,MonsterTable!$A$1:$B$1,0),0),
IF(OR(NOT(ISBLANK(Z877)),ISBLANK(AA877)),#N/A,
IF(X877="empty","empty",
VLOOKUP(X877,MonsterGroupTable!$A:$A,1,0)))))))</f>
        <v>g108</v>
      </c>
      <c r="AA877">
        <v>5</v>
      </c>
    </row>
    <row r="878" spans="1:27">
      <c r="A878">
        <v>10877</v>
      </c>
      <c r="B878">
        <f t="shared" si="26"/>
        <v>1.1000000000000001</v>
      </c>
      <c r="C878">
        <f t="shared" si="27"/>
        <v>1.1000000000000001</v>
      </c>
      <c r="F878">
        <v>4680</v>
      </c>
      <c r="G878">
        <v>232412</v>
      </c>
      <c r="H878">
        <v>0</v>
      </c>
      <c r="I878">
        <v>0</v>
      </c>
      <c r="J878">
        <v>0</v>
      </c>
      <c r="K878" t="s">
        <v>362</v>
      </c>
      <c r="L878" t="s">
        <v>254</v>
      </c>
      <c r="M878" t="s">
        <v>443</v>
      </c>
      <c r="N878" t="s">
        <v>444</v>
      </c>
      <c r="O878">
        <v>0</v>
      </c>
      <c r="P878">
        <v>-4.75</v>
      </c>
      <c r="Q878">
        <v>-3.5</v>
      </c>
      <c r="R878">
        <v>4.75</v>
      </c>
      <c r="S878">
        <v>3</v>
      </c>
      <c r="T878">
        <v>-13.5</v>
      </c>
      <c r="U878">
        <v>2.5499999999999998</v>
      </c>
      <c r="V878">
        <v>-6.75</v>
      </c>
      <c r="W878" t="str">
        <f t="shared" si="21"/>
        <v>g108,5</v>
      </c>
      <c r="X878" s="1" t="s">
        <v>286</v>
      </c>
      <c r="Y878" s="2" t="str">
        <f>IF(AND(ISBLANK(X878),OR(NOT(ISBLANK(Z878)),NOT(ISBLANK(AA878)))),#N/A,
IF(ISBLANK(X878),"",
IF(AND(NOT(ISERROR(VLOOKUP(X878,MonsterTable!$A:$B,MATCH(MonsterTable!$B$1,MonsterTable!$A$1:$B$1,0),0))),OR(ISBLANK(Z878),ISBLANK(AA878))),#N/A,
IFERROR(VLOOKUP(X878,MonsterTable!$A:$B,MATCH(MonsterTable!$B$1,MonsterTable!$A$1:$B$1,0),0),
IF(OR(NOT(ISBLANK(Z878)),ISBLANK(AA878)),#N/A,
IF(X878="empty","empty",
VLOOKUP(X878,MonsterGroupTable!$A:$A,1,0)))))))</f>
        <v>g108</v>
      </c>
      <c r="AA878">
        <v>5</v>
      </c>
    </row>
    <row r="879" spans="1:27">
      <c r="A879">
        <v>10878</v>
      </c>
      <c r="B879">
        <f t="shared" si="26"/>
        <v>1.1000000000000001</v>
      </c>
      <c r="C879">
        <f t="shared" si="27"/>
        <v>1.1000000000000001</v>
      </c>
      <c r="F879">
        <v>4680</v>
      </c>
      <c r="G879">
        <v>233114</v>
      </c>
      <c r="H879">
        <v>0</v>
      </c>
      <c r="I879">
        <v>0</v>
      </c>
      <c r="J879">
        <v>0</v>
      </c>
      <c r="K879" t="s">
        <v>362</v>
      </c>
      <c r="L879" t="s">
        <v>254</v>
      </c>
      <c r="M879" t="s">
        <v>443</v>
      </c>
      <c r="N879" t="s">
        <v>444</v>
      </c>
      <c r="O879">
        <v>0</v>
      </c>
      <c r="P879">
        <v>-4.75</v>
      </c>
      <c r="Q879">
        <v>-3.5</v>
      </c>
      <c r="R879">
        <v>4.75</v>
      </c>
      <c r="S879">
        <v>3</v>
      </c>
      <c r="T879">
        <v>-13.5</v>
      </c>
      <c r="U879">
        <v>2.5499999999999998</v>
      </c>
      <c r="V879">
        <v>-6.75</v>
      </c>
      <c r="W879" t="str">
        <f t="shared" si="21"/>
        <v>g108,5</v>
      </c>
      <c r="X879" s="1" t="s">
        <v>286</v>
      </c>
      <c r="Y879" s="2" t="str">
        <f>IF(AND(ISBLANK(X879),OR(NOT(ISBLANK(Z879)),NOT(ISBLANK(AA879)))),#N/A,
IF(ISBLANK(X879),"",
IF(AND(NOT(ISERROR(VLOOKUP(X879,MonsterTable!$A:$B,MATCH(MonsterTable!$B$1,MonsterTable!$A$1:$B$1,0),0))),OR(ISBLANK(Z879),ISBLANK(AA879))),#N/A,
IFERROR(VLOOKUP(X879,MonsterTable!$A:$B,MATCH(MonsterTable!$B$1,MonsterTable!$A$1:$B$1,0),0),
IF(OR(NOT(ISBLANK(Z879)),ISBLANK(AA879)),#N/A,
IF(X879="empty","empty",
VLOOKUP(X879,MonsterGroupTable!$A:$A,1,0)))))))</f>
        <v>g108</v>
      </c>
      <c r="AA879">
        <v>5</v>
      </c>
    </row>
    <row r="880" spans="1:27">
      <c r="A880">
        <v>10879</v>
      </c>
      <c r="B880">
        <f t="shared" si="26"/>
        <v>1.1000000000000001</v>
      </c>
      <c r="C880">
        <f t="shared" si="27"/>
        <v>1.1000000000000001</v>
      </c>
      <c r="F880">
        <v>4680</v>
      </c>
      <c r="G880">
        <v>233816</v>
      </c>
      <c r="H880">
        <v>0</v>
      </c>
      <c r="I880">
        <v>0</v>
      </c>
      <c r="J880">
        <v>0</v>
      </c>
      <c r="K880" t="s">
        <v>362</v>
      </c>
      <c r="L880" t="s">
        <v>254</v>
      </c>
      <c r="M880" t="s">
        <v>443</v>
      </c>
      <c r="N880" t="s">
        <v>444</v>
      </c>
      <c r="O880">
        <v>0</v>
      </c>
      <c r="P880">
        <v>-4.75</v>
      </c>
      <c r="Q880">
        <v>-3.5</v>
      </c>
      <c r="R880">
        <v>4.75</v>
      </c>
      <c r="S880">
        <v>3</v>
      </c>
      <c r="T880">
        <v>-13.5</v>
      </c>
      <c r="U880">
        <v>2.5499999999999998</v>
      </c>
      <c r="V880">
        <v>-6.75</v>
      </c>
      <c r="W880" t="str">
        <f t="shared" si="21"/>
        <v>g108,5</v>
      </c>
      <c r="X880" s="1" t="s">
        <v>286</v>
      </c>
      <c r="Y880" s="2" t="str">
        <f>IF(AND(ISBLANK(X880),OR(NOT(ISBLANK(Z880)),NOT(ISBLANK(AA880)))),#N/A,
IF(ISBLANK(X880),"",
IF(AND(NOT(ISERROR(VLOOKUP(X880,MonsterTable!$A:$B,MATCH(MonsterTable!$B$1,MonsterTable!$A$1:$B$1,0),0))),OR(ISBLANK(Z880),ISBLANK(AA880))),#N/A,
IFERROR(VLOOKUP(X880,MonsterTable!$A:$B,MATCH(MonsterTable!$B$1,MonsterTable!$A$1:$B$1,0),0),
IF(OR(NOT(ISBLANK(Z880)),ISBLANK(AA880)),#N/A,
IF(X880="empty","empty",
VLOOKUP(X880,MonsterGroupTable!$A:$A,1,0)))))))</f>
        <v>g108</v>
      </c>
      <c r="AA880">
        <v>5</v>
      </c>
    </row>
    <row r="881" spans="1:27">
      <c r="A881">
        <v>10880</v>
      </c>
      <c r="B881">
        <f t="shared" si="26"/>
        <v>1.2</v>
      </c>
      <c r="C881">
        <f t="shared" si="27"/>
        <v>1.1000000000000001</v>
      </c>
      <c r="F881">
        <v>4680</v>
      </c>
      <c r="G881">
        <v>234518</v>
      </c>
      <c r="H881">
        <v>0</v>
      </c>
      <c r="I881">
        <v>0</v>
      </c>
      <c r="J881">
        <v>0</v>
      </c>
      <c r="K881" t="s">
        <v>362</v>
      </c>
      <c r="L881" t="s">
        <v>254</v>
      </c>
      <c r="M881" t="s">
        <v>443</v>
      </c>
      <c r="N881" t="s">
        <v>444</v>
      </c>
      <c r="O881">
        <v>0</v>
      </c>
      <c r="P881">
        <v>-4.75</v>
      </c>
      <c r="Q881">
        <v>-3.5</v>
      </c>
      <c r="R881">
        <v>4.75</v>
      </c>
      <c r="S881">
        <v>3</v>
      </c>
      <c r="T881">
        <v>-13.5</v>
      </c>
      <c r="U881">
        <v>2.5499999999999998</v>
      </c>
      <c r="V881">
        <v>-6.75</v>
      </c>
      <c r="W881" t="str">
        <f t="shared" si="21"/>
        <v>g108,5</v>
      </c>
      <c r="X881" s="1" t="s">
        <v>286</v>
      </c>
      <c r="Y881" s="2" t="str">
        <f>IF(AND(ISBLANK(X881),OR(NOT(ISBLANK(Z881)),NOT(ISBLANK(AA881)))),#N/A,
IF(ISBLANK(X881),"",
IF(AND(NOT(ISERROR(VLOOKUP(X881,MonsterTable!$A:$B,MATCH(MonsterTable!$B$1,MonsterTable!$A$1:$B$1,0),0))),OR(ISBLANK(Z881),ISBLANK(AA881))),#N/A,
IFERROR(VLOOKUP(X881,MonsterTable!$A:$B,MATCH(MonsterTable!$B$1,MonsterTable!$A$1:$B$1,0),0),
IF(OR(NOT(ISBLANK(Z881)),ISBLANK(AA881)),#N/A,
IF(X881="empty","empty",
VLOOKUP(X881,MonsterGroupTable!$A:$A,1,0)))))))</f>
        <v>g108</v>
      </c>
      <c r="AA881">
        <v>5</v>
      </c>
    </row>
    <row r="882" spans="1:27">
      <c r="A882">
        <v>10881</v>
      </c>
      <c r="B882">
        <f t="shared" si="26"/>
        <v>1.1000000000000001</v>
      </c>
      <c r="C882">
        <f t="shared" si="27"/>
        <v>1.1000000000000001</v>
      </c>
      <c r="F882">
        <v>4680</v>
      </c>
      <c r="G882">
        <v>235220</v>
      </c>
      <c r="H882">
        <v>0</v>
      </c>
      <c r="I882">
        <v>0</v>
      </c>
      <c r="J882">
        <v>0</v>
      </c>
      <c r="K882" t="s">
        <v>362</v>
      </c>
      <c r="L882" t="s">
        <v>255</v>
      </c>
      <c r="M882" t="s">
        <v>443</v>
      </c>
      <c r="N882" t="s">
        <v>444</v>
      </c>
      <c r="O882">
        <v>0</v>
      </c>
      <c r="P882">
        <v>-4.75</v>
      </c>
      <c r="Q882">
        <v>-3.5</v>
      </c>
      <c r="R882">
        <v>4.75</v>
      </c>
      <c r="S882">
        <v>3</v>
      </c>
      <c r="T882">
        <v>-13.5</v>
      </c>
      <c r="U882">
        <v>2.5499999999999998</v>
      </c>
      <c r="V882">
        <v>-6.75</v>
      </c>
      <c r="W882" t="str">
        <f t="shared" si="21"/>
        <v>g109,5</v>
      </c>
      <c r="X882" s="1" t="s">
        <v>287</v>
      </c>
      <c r="Y882" s="2" t="str">
        <f>IF(AND(ISBLANK(X882),OR(NOT(ISBLANK(Z882)),NOT(ISBLANK(AA882)))),#N/A,
IF(ISBLANK(X882),"",
IF(AND(NOT(ISERROR(VLOOKUP(X882,MonsterTable!$A:$B,MATCH(MonsterTable!$B$1,MonsterTable!$A$1:$B$1,0),0))),OR(ISBLANK(Z882),ISBLANK(AA882))),#N/A,
IFERROR(VLOOKUP(X882,MonsterTable!$A:$B,MATCH(MonsterTable!$B$1,MonsterTable!$A$1:$B$1,0),0),
IF(OR(NOT(ISBLANK(Z882)),ISBLANK(AA882)),#N/A,
IF(X882="empty","empty",
VLOOKUP(X882,MonsterGroupTable!$A:$A,1,0)))))))</f>
        <v>g109</v>
      </c>
      <c r="AA882">
        <v>5</v>
      </c>
    </row>
    <row r="883" spans="1:27">
      <c r="A883">
        <v>10882</v>
      </c>
      <c r="B883">
        <f t="shared" si="26"/>
        <v>1.1000000000000001</v>
      </c>
      <c r="C883">
        <f t="shared" si="27"/>
        <v>1.1000000000000001</v>
      </c>
      <c r="F883">
        <v>4680</v>
      </c>
      <c r="G883">
        <v>235922</v>
      </c>
      <c r="H883">
        <v>0</v>
      </c>
      <c r="I883">
        <v>0</v>
      </c>
      <c r="J883">
        <v>0</v>
      </c>
      <c r="K883" t="s">
        <v>362</v>
      </c>
      <c r="L883" t="s">
        <v>255</v>
      </c>
      <c r="M883" t="s">
        <v>443</v>
      </c>
      <c r="N883" t="s">
        <v>444</v>
      </c>
      <c r="O883">
        <v>0</v>
      </c>
      <c r="P883">
        <v>-4.75</v>
      </c>
      <c r="Q883">
        <v>-3.5</v>
      </c>
      <c r="R883">
        <v>4.75</v>
      </c>
      <c r="S883">
        <v>3</v>
      </c>
      <c r="T883">
        <v>-13.5</v>
      </c>
      <c r="U883">
        <v>2.5499999999999998</v>
      </c>
      <c r="V883">
        <v>-6.75</v>
      </c>
      <c r="W883" t="str">
        <f t="shared" si="21"/>
        <v>g109,5</v>
      </c>
      <c r="X883" s="1" t="s">
        <v>287</v>
      </c>
      <c r="Y883" s="2" t="str">
        <f>IF(AND(ISBLANK(X883),OR(NOT(ISBLANK(Z883)),NOT(ISBLANK(AA883)))),#N/A,
IF(ISBLANK(X883),"",
IF(AND(NOT(ISERROR(VLOOKUP(X883,MonsterTable!$A:$B,MATCH(MonsterTable!$B$1,MonsterTable!$A$1:$B$1,0),0))),OR(ISBLANK(Z883),ISBLANK(AA883))),#N/A,
IFERROR(VLOOKUP(X883,MonsterTable!$A:$B,MATCH(MonsterTable!$B$1,MonsterTable!$A$1:$B$1,0),0),
IF(OR(NOT(ISBLANK(Z883)),ISBLANK(AA883)),#N/A,
IF(X883="empty","empty",
VLOOKUP(X883,MonsterGroupTable!$A:$A,1,0)))))))</f>
        <v>g109</v>
      </c>
      <c r="AA883">
        <v>5</v>
      </c>
    </row>
    <row r="884" spans="1:27">
      <c r="A884">
        <v>10883</v>
      </c>
      <c r="B884">
        <f t="shared" si="26"/>
        <v>1.1000000000000001</v>
      </c>
      <c r="C884">
        <f t="shared" si="27"/>
        <v>1.1000000000000001</v>
      </c>
      <c r="F884">
        <v>4680</v>
      </c>
      <c r="G884">
        <v>236624</v>
      </c>
      <c r="H884">
        <v>0</v>
      </c>
      <c r="I884">
        <v>0</v>
      </c>
      <c r="J884">
        <v>0</v>
      </c>
      <c r="K884" t="s">
        <v>362</v>
      </c>
      <c r="L884" t="s">
        <v>255</v>
      </c>
      <c r="M884" t="s">
        <v>443</v>
      </c>
      <c r="N884" t="s">
        <v>444</v>
      </c>
      <c r="O884">
        <v>0</v>
      </c>
      <c r="P884">
        <v>-4.75</v>
      </c>
      <c r="Q884">
        <v>-3.5</v>
      </c>
      <c r="R884">
        <v>4.75</v>
      </c>
      <c r="S884">
        <v>3</v>
      </c>
      <c r="T884">
        <v>-13.5</v>
      </c>
      <c r="U884">
        <v>2.5499999999999998</v>
      </c>
      <c r="V884">
        <v>-6.75</v>
      </c>
      <c r="W884" t="str">
        <f t="shared" si="21"/>
        <v>g109,5</v>
      </c>
      <c r="X884" s="1" t="s">
        <v>287</v>
      </c>
      <c r="Y884" s="2" t="str">
        <f>IF(AND(ISBLANK(X884),OR(NOT(ISBLANK(Z884)),NOT(ISBLANK(AA884)))),#N/A,
IF(ISBLANK(X884),"",
IF(AND(NOT(ISERROR(VLOOKUP(X884,MonsterTable!$A:$B,MATCH(MonsterTable!$B$1,MonsterTable!$A$1:$B$1,0),0))),OR(ISBLANK(Z884),ISBLANK(AA884))),#N/A,
IFERROR(VLOOKUP(X884,MonsterTable!$A:$B,MATCH(MonsterTable!$B$1,MonsterTable!$A$1:$B$1,0),0),
IF(OR(NOT(ISBLANK(Z884)),ISBLANK(AA884)),#N/A,
IF(X884="empty","empty",
VLOOKUP(X884,MonsterGroupTable!$A:$A,1,0)))))))</f>
        <v>g109</v>
      </c>
      <c r="AA884">
        <v>5</v>
      </c>
    </row>
    <row r="885" spans="1:27">
      <c r="A885">
        <v>10884</v>
      </c>
      <c r="B885">
        <f t="shared" si="26"/>
        <v>1.1000000000000001</v>
      </c>
      <c r="C885">
        <f t="shared" si="27"/>
        <v>1.1000000000000001</v>
      </c>
      <c r="F885">
        <v>4680</v>
      </c>
      <c r="G885">
        <v>237326</v>
      </c>
      <c r="H885">
        <v>0</v>
      </c>
      <c r="I885">
        <v>0</v>
      </c>
      <c r="J885">
        <v>0</v>
      </c>
      <c r="K885" t="s">
        <v>362</v>
      </c>
      <c r="L885" t="s">
        <v>255</v>
      </c>
      <c r="M885" t="s">
        <v>443</v>
      </c>
      <c r="N885" t="s">
        <v>444</v>
      </c>
      <c r="O885">
        <v>0</v>
      </c>
      <c r="P885">
        <v>-4.75</v>
      </c>
      <c r="Q885">
        <v>-3.5</v>
      </c>
      <c r="R885">
        <v>4.75</v>
      </c>
      <c r="S885">
        <v>3</v>
      </c>
      <c r="T885">
        <v>-13.5</v>
      </c>
      <c r="U885">
        <v>2.5499999999999998</v>
      </c>
      <c r="V885">
        <v>-6.75</v>
      </c>
      <c r="W885" t="str">
        <f t="shared" si="21"/>
        <v>g109,5</v>
      </c>
      <c r="X885" s="1" t="s">
        <v>287</v>
      </c>
      <c r="Y885" s="2" t="str">
        <f>IF(AND(ISBLANK(X885),OR(NOT(ISBLANK(Z885)),NOT(ISBLANK(AA885)))),#N/A,
IF(ISBLANK(X885),"",
IF(AND(NOT(ISERROR(VLOOKUP(X885,MonsterTable!$A:$B,MATCH(MonsterTable!$B$1,MonsterTable!$A$1:$B$1,0),0))),OR(ISBLANK(Z885),ISBLANK(AA885))),#N/A,
IFERROR(VLOOKUP(X885,MonsterTable!$A:$B,MATCH(MonsterTable!$B$1,MonsterTable!$A$1:$B$1,0),0),
IF(OR(NOT(ISBLANK(Z885)),ISBLANK(AA885)),#N/A,
IF(X885="empty","empty",
VLOOKUP(X885,MonsterGroupTable!$A:$A,1,0)))))))</f>
        <v>g109</v>
      </c>
      <c r="AA885">
        <v>5</v>
      </c>
    </row>
    <row r="886" spans="1:27">
      <c r="A886">
        <v>10885</v>
      </c>
      <c r="B886">
        <f t="shared" si="26"/>
        <v>1.1000000000000001</v>
      </c>
      <c r="C886">
        <f t="shared" si="27"/>
        <v>1.1000000000000001</v>
      </c>
      <c r="F886">
        <v>4680</v>
      </c>
      <c r="G886">
        <v>238028</v>
      </c>
      <c r="H886">
        <v>0</v>
      </c>
      <c r="I886">
        <v>0</v>
      </c>
      <c r="J886">
        <v>0</v>
      </c>
      <c r="K886" t="s">
        <v>362</v>
      </c>
      <c r="L886" t="s">
        <v>255</v>
      </c>
      <c r="M886" t="s">
        <v>443</v>
      </c>
      <c r="N886" t="s">
        <v>444</v>
      </c>
      <c r="O886">
        <v>0</v>
      </c>
      <c r="P886">
        <v>-4.75</v>
      </c>
      <c r="Q886">
        <v>-3.5</v>
      </c>
      <c r="R886">
        <v>4.75</v>
      </c>
      <c r="S886">
        <v>3</v>
      </c>
      <c r="T886">
        <v>-13.5</v>
      </c>
      <c r="U886">
        <v>2.5499999999999998</v>
      </c>
      <c r="V886">
        <v>-6.75</v>
      </c>
      <c r="W886" t="str">
        <f t="shared" si="21"/>
        <v>g109,5</v>
      </c>
      <c r="X886" s="1" t="s">
        <v>287</v>
      </c>
      <c r="Y886" s="2" t="str">
        <f>IF(AND(ISBLANK(X886),OR(NOT(ISBLANK(Z886)),NOT(ISBLANK(AA886)))),#N/A,
IF(ISBLANK(X886),"",
IF(AND(NOT(ISERROR(VLOOKUP(X886,MonsterTable!$A:$B,MATCH(MonsterTable!$B$1,MonsterTable!$A$1:$B$1,0),0))),OR(ISBLANK(Z886),ISBLANK(AA886))),#N/A,
IFERROR(VLOOKUP(X886,MonsterTable!$A:$B,MATCH(MonsterTable!$B$1,MonsterTable!$A$1:$B$1,0),0),
IF(OR(NOT(ISBLANK(Z886)),ISBLANK(AA886)),#N/A,
IF(X886="empty","empty",
VLOOKUP(X886,MonsterGroupTable!$A:$A,1,0)))))))</f>
        <v>g109</v>
      </c>
      <c r="AA886">
        <v>5</v>
      </c>
    </row>
    <row r="887" spans="1:27">
      <c r="A887">
        <v>10886</v>
      </c>
      <c r="B887">
        <f t="shared" si="26"/>
        <v>1.1000000000000001</v>
      </c>
      <c r="C887">
        <f t="shared" si="27"/>
        <v>1.1000000000000001</v>
      </c>
      <c r="F887">
        <v>4680</v>
      </c>
      <c r="G887">
        <v>238730</v>
      </c>
      <c r="H887">
        <v>0</v>
      </c>
      <c r="I887">
        <v>0</v>
      </c>
      <c r="J887">
        <v>0</v>
      </c>
      <c r="K887" t="s">
        <v>362</v>
      </c>
      <c r="L887" t="s">
        <v>255</v>
      </c>
      <c r="M887" t="s">
        <v>443</v>
      </c>
      <c r="N887" t="s">
        <v>444</v>
      </c>
      <c r="O887">
        <v>0</v>
      </c>
      <c r="P887">
        <v>-4.75</v>
      </c>
      <c r="Q887">
        <v>-3.5</v>
      </c>
      <c r="R887">
        <v>4.75</v>
      </c>
      <c r="S887">
        <v>3</v>
      </c>
      <c r="T887">
        <v>-13.5</v>
      </c>
      <c r="U887">
        <v>2.5499999999999998</v>
      </c>
      <c r="V887">
        <v>-6.75</v>
      </c>
      <c r="W887" t="str">
        <f t="shared" si="21"/>
        <v>g109,5</v>
      </c>
      <c r="X887" s="1" t="s">
        <v>287</v>
      </c>
      <c r="Y887" s="2" t="str">
        <f>IF(AND(ISBLANK(X887),OR(NOT(ISBLANK(Z887)),NOT(ISBLANK(AA887)))),#N/A,
IF(ISBLANK(X887),"",
IF(AND(NOT(ISERROR(VLOOKUP(X887,MonsterTable!$A:$B,MATCH(MonsterTable!$B$1,MonsterTable!$A$1:$B$1,0),0))),OR(ISBLANK(Z887),ISBLANK(AA887))),#N/A,
IFERROR(VLOOKUP(X887,MonsterTable!$A:$B,MATCH(MonsterTable!$B$1,MonsterTable!$A$1:$B$1,0),0),
IF(OR(NOT(ISBLANK(Z887)),ISBLANK(AA887)),#N/A,
IF(X887="empty","empty",
VLOOKUP(X887,MonsterGroupTable!$A:$A,1,0)))))))</f>
        <v>g109</v>
      </c>
      <c r="AA887">
        <v>5</v>
      </c>
    </row>
    <row r="888" spans="1:27">
      <c r="A888">
        <v>10887</v>
      </c>
      <c r="B888">
        <f t="shared" si="26"/>
        <v>1.1000000000000001</v>
      </c>
      <c r="C888">
        <f t="shared" si="27"/>
        <v>1.1000000000000001</v>
      </c>
      <c r="F888">
        <v>4680</v>
      </c>
      <c r="G888">
        <v>239432</v>
      </c>
      <c r="H888">
        <v>0</v>
      </c>
      <c r="I888">
        <v>0</v>
      </c>
      <c r="J888">
        <v>0</v>
      </c>
      <c r="K888" t="s">
        <v>362</v>
      </c>
      <c r="L888" t="s">
        <v>255</v>
      </c>
      <c r="M888" t="s">
        <v>443</v>
      </c>
      <c r="N888" t="s">
        <v>444</v>
      </c>
      <c r="O888">
        <v>0</v>
      </c>
      <c r="P888">
        <v>-4.75</v>
      </c>
      <c r="Q888">
        <v>-3.5</v>
      </c>
      <c r="R888">
        <v>4.75</v>
      </c>
      <c r="S888">
        <v>3</v>
      </c>
      <c r="T888">
        <v>-13.5</v>
      </c>
      <c r="U888">
        <v>2.5499999999999998</v>
      </c>
      <c r="V888">
        <v>-6.75</v>
      </c>
      <c r="W888" t="str">
        <f t="shared" si="21"/>
        <v>g109,5</v>
      </c>
      <c r="X888" s="1" t="s">
        <v>287</v>
      </c>
      <c r="Y888" s="2" t="str">
        <f>IF(AND(ISBLANK(X888),OR(NOT(ISBLANK(Z888)),NOT(ISBLANK(AA888)))),#N/A,
IF(ISBLANK(X888),"",
IF(AND(NOT(ISERROR(VLOOKUP(X888,MonsterTable!$A:$B,MATCH(MonsterTable!$B$1,MonsterTable!$A$1:$B$1,0),0))),OR(ISBLANK(Z888),ISBLANK(AA888))),#N/A,
IFERROR(VLOOKUP(X888,MonsterTable!$A:$B,MATCH(MonsterTable!$B$1,MonsterTable!$A$1:$B$1,0),0),
IF(OR(NOT(ISBLANK(Z888)),ISBLANK(AA888)),#N/A,
IF(X888="empty","empty",
VLOOKUP(X888,MonsterGroupTable!$A:$A,1,0)))))))</f>
        <v>g109</v>
      </c>
      <c r="AA888">
        <v>5</v>
      </c>
    </row>
    <row r="889" spans="1:27">
      <c r="A889">
        <v>10888</v>
      </c>
      <c r="B889">
        <f t="shared" si="26"/>
        <v>1.1000000000000001</v>
      </c>
      <c r="C889">
        <f t="shared" si="27"/>
        <v>1.1000000000000001</v>
      </c>
      <c r="F889">
        <v>4680</v>
      </c>
      <c r="G889">
        <v>240134</v>
      </c>
      <c r="H889">
        <v>0</v>
      </c>
      <c r="I889">
        <v>0</v>
      </c>
      <c r="J889">
        <v>0</v>
      </c>
      <c r="K889" t="s">
        <v>362</v>
      </c>
      <c r="L889" t="s">
        <v>255</v>
      </c>
      <c r="M889" t="s">
        <v>443</v>
      </c>
      <c r="N889" t="s">
        <v>444</v>
      </c>
      <c r="O889">
        <v>0</v>
      </c>
      <c r="P889">
        <v>-4.75</v>
      </c>
      <c r="Q889">
        <v>-3.5</v>
      </c>
      <c r="R889">
        <v>4.75</v>
      </c>
      <c r="S889">
        <v>3</v>
      </c>
      <c r="T889">
        <v>-13.5</v>
      </c>
      <c r="U889">
        <v>2.5499999999999998</v>
      </c>
      <c r="V889">
        <v>-6.75</v>
      </c>
      <c r="W889" t="str">
        <f t="shared" si="21"/>
        <v>g109,5</v>
      </c>
      <c r="X889" s="1" t="s">
        <v>287</v>
      </c>
      <c r="Y889" s="2" t="str">
        <f>IF(AND(ISBLANK(X889),OR(NOT(ISBLANK(Z889)),NOT(ISBLANK(AA889)))),#N/A,
IF(ISBLANK(X889),"",
IF(AND(NOT(ISERROR(VLOOKUP(X889,MonsterTable!$A:$B,MATCH(MonsterTable!$B$1,MonsterTable!$A$1:$B$1,0),0))),OR(ISBLANK(Z889),ISBLANK(AA889))),#N/A,
IFERROR(VLOOKUP(X889,MonsterTable!$A:$B,MATCH(MonsterTable!$B$1,MonsterTable!$A$1:$B$1,0),0),
IF(OR(NOT(ISBLANK(Z889)),ISBLANK(AA889)),#N/A,
IF(X889="empty","empty",
VLOOKUP(X889,MonsterGroupTable!$A:$A,1,0)))))))</f>
        <v>g109</v>
      </c>
      <c r="AA889">
        <v>5</v>
      </c>
    </row>
    <row r="890" spans="1:27">
      <c r="A890">
        <v>10889</v>
      </c>
      <c r="B890">
        <f t="shared" si="26"/>
        <v>1.1000000000000001</v>
      </c>
      <c r="C890">
        <f t="shared" si="27"/>
        <v>1.1000000000000001</v>
      </c>
      <c r="F890">
        <v>4680</v>
      </c>
      <c r="G890">
        <v>240836</v>
      </c>
      <c r="H890">
        <v>0</v>
      </c>
      <c r="I890">
        <v>0</v>
      </c>
      <c r="J890">
        <v>0</v>
      </c>
      <c r="K890" t="s">
        <v>362</v>
      </c>
      <c r="L890" t="s">
        <v>255</v>
      </c>
      <c r="M890" t="s">
        <v>443</v>
      </c>
      <c r="N890" t="s">
        <v>444</v>
      </c>
      <c r="O890">
        <v>0</v>
      </c>
      <c r="P890">
        <v>-4.75</v>
      </c>
      <c r="Q890">
        <v>-3.5</v>
      </c>
      <c r="R890">
        <v>4.75</v>
      </c>
      <c r="S890">
        <v>3</v>
      </c>
      <c r="T890">
        <v>-13.5</v>
      </c>
      <c r="U890">
        <v>2.5499999999999998</v>
      </c>
      <c r="V890">
        <v>-6.75</v>
      </c>
      <c r="W890" t="str">
        <f t="shared" si="21"/>
        <v>g109,5</v>
      </c>
      <c r="X890" s="1" t="s">
        <v>287</v>
      </c>
      <c r="Y890" s="2" t="str">
        <f>IF(AND(ISBLANK(X890),OR(NOT(ISBLANK(Z890)),NOT(ISBLANK(AA890)))),#N/A,
IF(ISBLANK(X890),"",
IF(AND(NOT(ISERROR(VLOOKUP(X890,MonsterTable!$A:$B,MATCH(MonsterTable!$B$1,MonsterTable!$A$1:$B$1,0),0))),OR(ISBLANK(Z890),ISBLANK(AA890))),#N/A,
IFERROR(VLOOKUP(X890,MonsterTable!$A:$B,MATCH(MonsterTable!$B$1,MonsterTable!$A$1:$B$1,0),0),
IF(OR(NOT(ISBLANK(Z890)),ISBLANK(AA890)),#N/A,
IF(X890="empty","empty",
VLOOKUP(X890,MonsterGroupTable!$A:$A,1,0)))))))</f>
        <v>g109</v>
      </c>
      <c r="AA890">
        <v>5</v>
      </c>
    </row>
    <row r="891" spans="1:27">
      <c r="A891">
        <v>10890</v>
      </c>
      <c r="B891">
        <f t="shared" si="26"/>
        <v>1.2</v>
      </c>
      <c r="C891">
        <f t="shared" si="27"/>
        <v>1.1000000000000001</v>
      </c>
      <c r="F891">
        <v>4680</v>
      </c>
      <c r="G891">
        <v>241538</v>
      </c>
      <c r="H891">
        <v>0</v>
      </c>
      <c r="I891">
        <v>0</v>
      </c>
      <c r="J891">
        <v>0</v>
      </c>
      <c r="K891" t="s">
        <v>362</v>
      </c>
      <c r="L891" t="s">
        <v>255</v>
      </c>
      <c r="M891" t="s">
        <v>443</v>
      </c>
      <c r="N891" t="s">
        <v>444</v>
      </c>
      <c r="O891">
        <v>0</v>
      </c>
      <c r="P891">
        <v>-4.75</v>
      </c>
      <c r="Q891">
        <v>-3.5</v>
      </c>
      <c r="R891">
        <v>4.75</v>
      </c>
      <c r="S891">
        <v>3</v>
      </c>
      <c r="T891">
        <v>-13.5</v>
      </c>
      <c r="U891">
        <v>2.5499999999999998</v>
      </c>
      <c r="V891">
        <v>-6.75</v>
      </c>
      <c r="W891" t="str">
        <f t="shared" ref="W891:W954" si="28">Y891&amp;IF(ISBLANK(Z891),"",","&amp;Z891)&amp;IF(ISBLANK(AA891),"",","&amp;AA891)&amp;IF(ISBLANK(AB891),"",","&amp;AB891)&amp;IF(ISBLANK(AC891),"",","&amp;AC891)&amp;IF(ISBLANK(AD891),"",","&amp;AD891)
&amp;IF(LEN(AF891)=0,"",","&amp;AF891)&amp;IF(ISBLANK(AG891),"",","&amp;AG891)&amp;IF(ISBLANK(AH891),"",","&amp;AH891)&amp;IF(ISBLANK(AI891),"",","&amp;AI891)&amp;IF(ISBLANK(AJ891),"",","&amp;AJ891)&amp;IF(ISBLANK(AK891),"",","&amp;AK891)
&amp;IF(LEN(AM891)=0,"",","&amp;AM891)&amp;IF(ISBLANK(AN891),"",","&amp;AN891)&amp;IF(ISBLANK(AO891),"",","&amp;AO891)&amp;IF(ISBLANK(AP891),"",","&amp;AP891)&amp;IF(ISBLANK(AQ891),"",","&amp;AQ891)&amp;IF(ISBLANK(AR891),"",","&amp;AR891)
&amp;IF(LEN(AT891)=0,"",","&amp;AT891)&amp;IF(ISBLANK(AU891),"",","&amp;AU891)&amp;IF(ISBLANK(AV891),"",","&amp;AV891)&amp;IF(ISBLANK(AW891),"",","&amp;AW891)&amp;IF(ISBLANK(AX891),"",","&amp;AX891)&amp;IF(ISBLANK(AY891),"",","&amp;AY891)
&amp;IF(LEN(BA891)=0,"",","&amp;BA891)&amp;IF(ISBLANK(BB891),"",","&amp;BB891)&amp;IF(ISBLANK(BC891),"",","&amp;BC891)&amp;IF(ISBLANK(BD891),"",","&amp;BD891)&amp;IF(ISBLANK(BE891),"",","&amp;BE891)&amp;IF(ISBLANK(BF891),"",","&amp;BF891)
&amp;IF(LEN(BH891)=0,"",","&amp;BH891)&amp;IF(ISBLANK(BI891),"",","&amp;BI891)&amp;IF(ISBLANK(BJ891),"",","&amp;BJ891)&amp;IF(ISBLANK(BK891),"",","&amp;BK891)&amp;IF(ISBLANK(BL891),"",","&amp;BL891)&amp;IF(ISBLANK(BM891),"",","&amp;BM891)
&amp;IF(LEN(BO891)=0,"",","&amp;BO891)&amp;IF(ISBLANK(BP891),"",","&amp;BP891)&amp;IF(ISBLANK(BQ891),"",","&amp;BQ891)&amp;IF(ISBLANK(BR891),"",","&amp;BR891)&amp;IF(ISBLANK(BS891),"",","&amp;BS891)&amp;IF(ISBLANK(BT891),"",","&amp;BT891)
&amp;IF(LEN(BV891)=0,"",","&amp;BV891)&amp;IF(ISBLANK(BW891),"",","&amp;BW891)&amp;IF(ISBLANK(BX891),"",","&amp;BX891)&amp;IF(ISBLANK(BY891),"",","&amp;BY891)&amp;IF(ISBLANK(BZ891),"",","&amp;BZ891)&amp;IF(ISBLANK(CA891),"",","&amp;CA891)
&amp;IF(LEN(CC891)=0,"",","&amp;CC891)&amp;IF(ISBLANK(CD891),"",","&amp;CD891)&amp;IF(ISBLANK(CE891),"",","&amp;CE891)&amp;IF(ISBLANK(CF891),"",","&amp;CF891)&amp;IF(ISBLANK(CG891),"",","&amp;CG891)&amp;IF(ISBLANK(CH891),"",","&amp;CH891)
&amp;IF(LEN(CJ891)=0,"",","&amp;CJ891)&amp;IF(ISBLANK(CK891),"",","&amp;CK891)&amp;IF(ISBLANK(CL891),"",","&amp;CL891)&amp;IF(ISBLANK(CM891),"",","&amp;CM891)&amp;IF(ISBLANK(CN891),"",","&amp;CN891)&amp;IF(ISBLANK(CO891),"",","&amp;CO891)</f>
        <v>g109,5</v>
      </c>
      <c r="X891" s="1" t="s">
        <v>287</v>
      </c>
      <c r="Y891" s="2" t="str">
        <f>IF(AND(ISBLANK(X891),OR(NOT(ISBLANK(Z891)),NOT(ISBLANK(AA891)))),#N/A,
IF(ISBLANK(X891),"",
IF(AND(NOT(ISERROR(VLOOKUP(X891,MonsterTable!$A:$B,MATCH(MonsterTable!$B$1,MonsterTable!$A$1:$B$1,0),0))),OR(ISBLANK(Z891),ISBLANK(AA891))),#N/A,
IFERROR(VLOOKUP(X891,MonsterTable!$A:$B,MATCH(MonsterTable!$B$1,MonsterTable!$A$1:$B$1,0),0),
IF(OR(NOT(ISBLANK(Z891)),ISBLANK(AA891)),#N/A,
IF(X891="empty","empty",
VLOOKUP(X891,MonsterGroupTable!$A:$A,1,0)))))))</f>
        <v>g109</v>
      </c>
      <c r="AA891">
        <v>5</v>
      </c>
    </row>
    <row r="892" spans="1:27">
      <c r="A892">
        <v>10891</v>
      </c>
      <c r="B892">
        <f t="shared" ref="B892:B955" si="29">IF(MOD(A892,10)=0,1.2,1.1)</f>
        <v>1.1000000000000001</v>
      </c>
      <c r="C892">
        <f t="shared" ref="C892:C955" si="30">IF(MOD(B892,10)=0,1.2,1.1)</f>
        <v>1.1000000000000001</v>
      </c>
      <c r="F892">
        <v>4680</v>
      </c>
      <c r="G892">
        <v>242240</v>
      </c>
      <c r="H892">
        <v>0</v>
      </c>
      <c r="I892">
        <v>0</v>
      </c>
      <c r="J892">
        <v>0</v>
      </c>
      <c r="K892" t="s">
        <v>362</v>
      </c>
      <c r="L892" t="s">
        <v>256</v>
      </c>
      <c r="M892" t="s">
        <v>443</v>
      </c>
      <c r="N892" t="s">
        <v>444</v>
      </c>
      <c r="O892">
        <v>0</v>
      </c>
      <c r="P892">
        <v>-4.75</v>
      </c>
      <c r="Q892">
        <v>-3.5</v>
      </c>
      <c r="R892">
        <v>4.75</v>
      </c>
      <c r="S892">
        <v>3</v>
      </c>
      <c r="T892">
        <v>-13.5</v>
      </c>
      <c r="U892">
        <v>2.5499999999999998</v>
      </c>
      <c r="V892">
        <v>-6.75</v>
      </c>
      <c r="W892" t="str">
        <f t="shared" si="28"/>
        <v>g110,5</v>
      </c>
      <c r="X892" s="1" t="s">
        <v>288</v>
      </c>
      <c r="Y892" s="2" t="str">
        <f>IF(AND(ISBLANK(X892),OR(NOT(ISBLANK(Z892)),NOT(ISBLANK(AA892)))),#N/A,
IF(ISBLANK(X892),"",
IF(AND(NOT(ISERROR(VLOOKUP(X892,MonsterTable!$A:$B,MATCH(MonsterTable!$B$1,MonsterTable!$A$1:$B$1,0),0))),OR(ISBLANK(Z892),ISBLANK(AA892))),#N/A,
IFERROR(VLOOKUP(X892,MonsterTable!$A:$B,MATCH(MonsterTable!$B$1,MonsterTable!$A$1:$B$1,0),0),
IF(OR(NOT(ISBLANK(Z892)),ISBLANK(AA892)),#N/A,
IF(X892="empty","empty",
VLOOKUP(X892,MonsterGroupTable!$A:$A,1,0)))))))</f>
        <v>g110</v>
      </c>
      <c r="AA892">
        <v>5</v>
      </c>
    </row>
    <row r="893" spans="1:27">
      <c r="A893">
        <v>10892</v>
      </c>
      <c r="B893">
        <f t="shared" si="29"/>
        <v>1.1000000000000001</v>
      </c>
      <c r="C893">
        <f t="shared" si="30"/>
        <v>1.1000000000000001</v>
      </c>
      <c r="F893">
        <v>4680</v>
      </c>
      <c r="G893">
        <v>242942</v>
      </c>
      <c r="H893">
        <v>0</v>
      </c>
      <c r="I893">
        <v>0</v>
      </c>
      <c r="J893">
        <v>0</v>
      </c>
      <c r="K893" t="s">
        <v>362</v>
      </c>
      <c r="L893" t="s">
        <v>256</v>
      </c>
      <c r="M893" t="s">
        <v>443</v>
      </c>
      <c r="N893" t="s">
        <v>444</v>
      </c>
      <c r="O893">
        <v>0</v>
      </c>
      <c r="P893">
        <v>-4.75</v>
      </c>
      <c r="Q893">
        <v>-3.5</v>
      </c>
      <c r="R893">
        <v>4.75</v>
      </c>
      <c r="S893">
        <v>3</v>
      </c>
      <c r="T893">
        <v>-13.5</v>
      </c>
      <c r="U893">
        <v>2.5499999999999998</v>
      </c>
      <c r="V893">
        <v>-6.75</v>
      </c>
      <c r="W893" t="str">
        <f t="shared" si="28"/>
        <v>g110,5</v>
      </c>
      <c r="X893" s="1" t="s">
        <v>288</v>
      </c>
      <c r="Y893" s="2" t="str">
        <f>IF(AND(ISBLANK(X893),OR(NOT(ISBLANK(Z893)),NOT(ISBLANK(AA893)))),#N/A,
IF(ISBLANK(X893),"",
IF(AND(NOT(ISERROR(VLOOKUP(X893,MonsterTable!$A:$B,MATCH(MonsterTable!$B$1,MonsterTable!$A$1:$B$1,0),0))),OR(ISBLANK(Z893),ISBLANK(AA893))),#N/A,
IFERROR(VLOOKUP(X893,MonsterTable!$A:$B,MATCH(MonsterTable!$B$1,MonsterTable!$A$1:$B$1,0),0),
IF(OR(NOT(ISBLANK(Z893)),ISBLANK(AA893)),#N/A,
IF(X893="empty","empty",
VLOOKUP(X893,MonsterGroupTable!$A:$A,1,0)))))))</f>
        <v>g110</v>
      </c>
      <c r="AA893">
        <v>5</v>
      </c>
    </row>
    <row r="894" spans="1:27">
      <c r="A894">
        <v>10893</v>
      </c>
      <c r="B894">
        <f t="shared" si="29"/>
        <v>1.1000000000000001</v>
      </c>
      <c r="C894">
        <f t="shared" si="30"/>
        <v>1.1000000000000001</v>
      </c>
      <c r="F894">
        <v>4680</v>
      </c>
      <c r="G894">
        <v>243644</v>
      </c>
      <c r="H894">
        <v>0</v>
      </c>
      <c r="I894">
        <v>0</v>
      </c>
      <c r="J894">
        <v>0</v>
      </c>
      <c r="K894" t="s">
        <v>362</v>
      </c>
      <c r="L894" t="s">
        <v>256</v>
      </c>
      <c r="M894" t="s">
        <v>443</v>
      </c>
      <c r="N894" t="s">
        <v>444</v>
      </c>
      <c r="O894">
        <v>0</v>
      </c>
      <c r="P894">
        <v>-4.75</v>
      </c>
      <c r="Q894">
        <v>-3.5</v>
      </c>
      <c r="R894">
        <v>4.75</v>
      </c>
      <c r="S894">
        <v>3</v>
      </c>
      <c r="T894">
        <v>-13.5</v>
      </c>
      <c r="U894">
        <v>2.5499999999999998</v>
      </c>
      <c r="V894">
        <v>-6.75</v>
      </c>
      <c r="W894" t="str">
        <f t="shared" si="28"/>
        <v>g110,5</v>
      </c>
      <c r="X894" s="1" t="s">
        <v>288</v>
      </c>
      <c r="Y894" s="2" t="str">
        <f>IF(AND(ISBLANK(X894),OR(NOT(ISBLANK(Z894)),NOT(ISBLANK(AA894)))),#N/A,
IF(ISBLANK(X894),"",
IF(AND(NOT(ISERROR(VLOOKUP(X894,MonsterTable!$A:$B,MATCH(MonsterTable!$B$1,MonsterTable!$A$1:$B$1,0),0))),OR(ISBLANK(Z894),ISBLANK(AA894))),#N/A,
IFERROR(VLOOKUP(X894,MonsterTable!$A:$B,MATCH(MonsterTable!$B$1,MonsterTable!$A$1:$B$1,0),0),
IF(OR(NOT(ISBLANK(Z894)),ISBLANK(AA894)),#N/A,
IF(X894="empty","empty",
VLOOKUP(X894,MonsterGroupTable!$A:$A,1,0)))))))</f>
        <v>g110</v>
      </c>
      <c r="AA894">
        <v>5</v>
      </c>
    </row>
    <row r="895" spans="1:27">
      <c r="A895">
        <v>10894</v>
      </c>
      <c r="B895">
        <f t="shared" si="29"/>
        <v>1.1000000000000001</v>
      </c>
      <c r="C895">
        <f t="shared" si="30"/>
        <v>1.1000000000000001</v>
      </c>
      <c r="F895">
        <v>4680</v>
      </c>
      <c r="G895">
        <v>244346</v>
      </c>
      <c r="H895">
        <v>0</v>
      </c>
      <c r="I895">
        <v>0</v>
      </c>
      <c r="J895">
        <v>0</v>
      </c>
      <c r="K895" t="s">
        <v>362</v>
      </c>
      <c r="L895" t="s">
        <v>256</v>
      </c>
      <c r="M895" t="s">
        <v>443</v>
      </c>
      <c r="N895" t="s">
        <v>444</v>
      </c>
      <c r="O895">
        <v>0</v>
      </c>
      <c r="P895">
        <v>-4.75</v>
      </c>
      <c r="Q895">
        <v>-3.5</v>
      </c>
      <c r="R895">
        <v>4.75</v>
      </c>
      <c r="S895">
        <v>3</v>
      </c>
      <c r="T895">
        <v>-13.5</v>
      </c>
      <c r="U895">
        <v>2.5499999999999998</v>
      </c>
      <c r="V895">
        <v>-6.75</v>
      </c>
      <c r="W895" t="str">
        <f t="shared" si="28"/>
        <v>g110,5</v>
      </c>
      <c r="X895" s="1" t="s">
        <v>288</v>
      </c>
      <c r="Y895" s="2" t="str">
        <f>IF(AND(ISBLANK(X895),OR(NOT(ISBLANK(Z895)),NOT(ISBLANK(AA895)))),#N/A,
IF(ISBLANK(X895),"",
IF(AND(NOT(ISERROR(VLOOKUP(X895,MonsterTable!$A:$B,MATCH(MonsterTable!$B$1,MonsterTable!$A$1:$B$1,0),0))),OR(ISBLANK(Z895),ISBLANK(AA895))),#N/A,
IFERROR(VLOOKUP(X895,MonsterTable!$A:$B,MATCH(MonsterTable!$B$1,MonsterTable!$A$1:$B$1,0),0),
IF(OR(NOT(ISBLANK(Z895)),ISBLANK(AA895)),#N/A,
IF(X895="empty","empty",
VLOOKUP(X895,MonsterGroupTable!$A:$A,1,0)))))))</f>
        <v>g110</v>
      </c>
      <c r="AA895">
        <v>5</v>
      </c>
    </row>
    <row r="896" spans="1:27">
      <c r="A896">
        <v>10895</v>
      </c>
      <c r="B896">
        <f t="shared" si="29"/>
        <v>1.1000000000000001</v>
      </c>
      <c r="C896">
        <f t="shared" si="30"/>
        <v>1.1000000000000001</v>
      </c>
      <c r="F896">
        <v>4680</v>
      </c>
      <c r="G896">
        <v>245048</v>
      </c>
      <c r="H896">
        <v>0</v>
      </c>
      <c r="I896">
        <v>0</v>
      </c>
      <c r="J896">
        <v>0</v>
      </c>
      <c r="K896" t="s">
        <v>362</v>
      </c>
      <c r="L896" t="s">
        <v>256</v>
      </c>
      <c r="M896" t="s">
        <v>443</v>
      </c>
      <c r="N896" t="s">
        <v>444</v>
      </c>
      <c r="O896">
        <v>0</v>
      </c>
      <c r="P896">
        <v>-4.75</v>
      </c>
      <c r="Q896">
        <v>-3.5</v>
      </c>
      <c r="R896">
        <v>4.75</v>
      </c>
      <c r="S896">
        <v>3</v>
      </c>
      <c r="T896">
        <v>-13.5</v>
      </c>
      <c r="U896">
        <v>2.5499999999999998</v>
      </c>
      <c r="V896">
        <v>-6.75</v>
      </c>
      <c r="W896" t="str">
        <f t="shared" si="28"/>
        <v>g110,5</v>
      </c>
      <c r="X896" s="1" t="s">
        <v>288</v>
      </c>
      <c r="Y896" s="2" t="str">
        <f>IF(AND(ISBLANK(X896),OR(NOT(ISBLANK(Z896)),NOT(ISBLANK(AA896)))),#N/A,
IF(ISBLANK(X896),"",
IF(AND(NOT(ISERROR(VLOOKUP(X896,MonsterTable!$A:$B,MATCH(MonsterTable!$B$1,MonsterTable!$A$1:$B$1,0),0))),OR(ISBLANK(Z896),ISBLANK(AA896))),#N/A,
IFERROR(VLOOKUP(X896,MonsterTable!$A:$B,MATCH(MonsterTable!$B$1,MonsterTable!$A$1:$B$1,0),0),
IF(OR(NOT(ISBLANK(Z896)),ISBLANK(AA896)),#N/A,
IF(X896="empty","empty",
VLOOKUP(X896,MonsterGroupTable!$A:$A,1,0)))))))</f>
        <v>g110</v>
      </c>
      <c r="AA896">
        <v>5</v>
      </c>
    </row>
    <row r="897" spans="1:27">
      <c r="A897">
        <v>10896</v>
      </c>
      <c r="B897">
        <f t="shared" si="29"/>
        <v>1.1000000000000001</v>
      </c>
      <c r="C897">
        <f t="shared" si="30"/>
        <v>1.1000000000000001</v>
      </c>
      <c r="F897">
        <v>4680</v>
      </c>
      <c r="G897">
        <v>245750</v>
      </c>
      <c r="H897">
        <v>0</v>
      </c>
      <c r="I897">
        <v>0</v>
      </c>
      <c r="J897">
        <v>0</v>
      </c>
      <c r="K897" t="s">
        <v>362</v>
      </c>
      <c r="L897" t="s">
        <v>256</v>
      </c>
      <c r="M897" t="s">
        <v>443</v>
      </c>
      <c r="N897" t="s">
        <v>444</v>
      </c>
      <c r="O897">
        <v>0</v>
      </c>
      <c r="P897">
        <v>-4.75</v>
      </c>
      <c r="Q897">
        <v>-3.5</v>
      </c>
      <c r="R897">
        <v>4.75</v>
      </c>
      <c r="S897">
        <v>3</v>
      </c>
      <c r="T897">
        <v>-13.5</v>
      </c>
      <c r="U897">
        <v>2.5499999999999998</v>
      </c>
      <c r="V897">
        <v>-6.75</v>
      </c>
      <c r="W897" t="str">
        <f t="shared" si="28"/>
        <v>g110,5</v>
      </c>
      <c r="X897" s="1" t="s">
        <v>288</v>
      </c>
      <c r="Y897" s="2" t="str">
        <f>IF(AND(ISBLANK(X897),OR(NOT(ISBLANK(Z897)),NOT(ISBLANK(AA897)))),#N/A,
IF(ISBLANK(X897),"",
IF(AND(NOT(ISERROR(VLOOKUP(X897,MonsterTable!$A:$B,MATCH(MonsterTable!$B$1,MonsterTable!$A$1:$B$1,0),0))),OR(ISBLANK(Z897),ISBLANK(AA897))),#N/A,
IFERROR(VLOOKUP(X897,MonsterTable!$A:$B,MATCH(MonsterTable!$B$1,MonsterTable!$A$1:$B$1,0),0),
IF(OR(NOT(ISBLANK(Z897)),ISBLANK(AA897)),#N/A,
IF(X897="empty","empty",
VLOOKUP(X897,MonsterGroupTable!$A:$A,1,0)))))))</f>
        <v>g110</v>
      </c>
      <c r="AA897">
        <v>5</v>
      </c>
    </row>
    <row r="898" spans="1:27">
      <c r="A898">
        <v>10897</v>
      </c>
      <c r="B898">
        <f t="shared" si="29"/>
        <v>1.1000000000000001</v>
      </c>
      <c r="C898">
        <f t="shared" si="30"/>
        <v>1.1000000000000001</v>
      </c>
      <c r="F898">
        <v>4680</v>
      </c>
      <c r="G898">
        <v>246452</v>
      </c>
      <c r="H898">
        <v>0</v>
      </c>
      <c r="I898">
        <v>0</v>
      </c>
      <c r="J898">
        <v>0</v>
      </c>
      <c r="K898" t="s">
        <v>362</v>
      </c>
      <c r="L898" t="s">
        <v>256</v>
      </c>
      <c r="M898" t="s">
        <v>443</v>
      </c>
      <c r="N898" t="s">
        <v>444</v>
      </c>
      <c r="O898">
        <v>0</v>
      </c>
      <c r="P898">
        <v>-4.75</v>
      </c>
      <c r="Q898">
        <v>-3.5</v>
      </c>
      <c r="R898">
        <v>4.75</v>
      </c>
      <c r="S898">
        <v>3</v>
      </c>
      <c r="T898">
        <v>-13.5</v>
      </c>
      <c r="U898">
        <v>2.5499999999999998</v>
      </c>
      <c r="V898">
        <v>-6.75</v>
      </c>
      <c r="W898" t="str">
        <f t="shared" si="28"/>
        <v>g110,5</v>
      </c>
      <c r="X898" s="1" t="s">
        <v>288</v>
      </c>
      <c r="Y898" s="2" t="str">
        <f>IF(AND(ISBLANK(X898),OR(NOT(ISBLANK(Z898)),NOT(ISBLANK(AA898)))),#N/A,
IF(ISBLANK(X898),"",
IF(AND(NOT(ISERROR(VLOOKUP(X898,MonsterTable!$A:$B,MATCH(MonsterTable!$B$1,MonsterTable!$A$1:$B$1,0),0))),OR(ISBLANK(Z898),ISBLANK(AA898))),#N/A,
IFERROR(VLOOKUP(X898,MonsterTable!$A:$B,MATCH(MonsterTable!$B$1,MonsterTable!$A$1:$B$1,0),0),
IF(OR(NOT(ISBLANK(Z898)),ISBLANK(AA898)),#N/A,
IF(X898="empty","empty",
VLOOKUP(X898,MonsterGroupTable!$A:$A,1,0)))))))</f>
        <v>g110</v>
      </c>
      <c r="AA898">
        <v>5</v>
      </c>
    </row>
    <row r="899" spans="1:27">
      <c r="A899">
        <v>10898</v>
      </c>
      <c r="B899">
        <f t="shared" si="29"/>
        <v>1.1000000000000001</v>
      </c>
      <c r="C899">
        <f t="shared" si="30"/>
        <v>1.1000000000000001</v>
      </c>
      <c r="F899">
        <v>4680</v>
      </c>
      <c r="G899">
        <v>247154</v>
      </c>
      <c r="H899">
        <v>0</v>
      </c>
      <c r="I899">
        <v>0</v>
      </c>
      <c r="J899">
        <v>0</v>
      </c>
      <c r="K899" t="s">
        <v>362</v>
      </c>
      <c r="L899" t="s">
        <v>256</v>
      </c>
      <c r="M899" t="s">
        <v>443</v>
      </c>
      <c r="N899" t="s">
        <v>444</v>
      </c>
      <c r="O899">
        <v>0</v>
      </c>
      <c r="P899">
        <v>-4.75</v>
      </c>
      <c r="Q899">
        <v>-3.5</v>
      </c>
      <c r="R899">
        <v>4.75</v>
      </c>
      <c r="S899">
        <v>3</v>
      </c>
      <c r="T899">
        <v>-13.5</v>
      </c>
      <c r="U899">
        <v>2.5499999999999998</v>
      </c>
      <c r="V899">
        <v>-6.75</v>
      </c>
      <c r="W899" t="str">
        <f t="shared" si="28"/>
        <v>g110,5</v>
      </c>
      <c r="X899" s="1" t="s">
        <v>288</v>
      </c>
      <c r="Y899" s="2" t="str">
        <f>IF(AND(ISBLANK(X899),OR(NOT(ISBLANK(Z899)),NOT(ISBLANK(AA899)))),#N/A,
IF(ISBLANK(X899),"",
IF(AND(NOT(ISERROR(VLOOKUP(X899,MonsterTable!$A:$B,MATCH(MonsterTable!$B$1,MonsterTable!$A$1:$B$1,0),0))),OR(ISBLANK(Z899),ISBLANK(AA899))),#N/A,
IFERROR(VLOOKUP(X899,MonsterTable!$A:$B,MATCH(MonsterTable!$B$1,MonsterTable!$A$1:$B$1,0),0),
IF(OR(NOT(ISBLANK(Z899)),ISBLANK(AA899)),#N/A,
IF(X899="empty","empty",
VLOOKUP(X899,MonsterGroupTable!$A:$A,1,0)))))))</f>
        <v>g110</v>
      </c>
      <c r="AA899">
        <v>5</v>
      </c>
    </row>
    <row r="900" spans="1:27">
      <c r="A900">
        <v>10899</v>
      </c>
      <c r="B900">
        <f t="shared" si="29"/>
        <v>1.1000000000000001</v>
      </c>
      <c r="C900">
        <f t="shared" si="30"/>
        <v>1.1000000000000001</v>
      </c>
      <c r="F900">
        <v>4680</v>
      </c>
      <c r="G900">
        <v>247856</v>
      </c>
      <c r="H900">
        <v>0</v>
      </c>
      <c r="I900">
        <v>0</v>
      </c>
      <c r="J900">
        <v>0</v>
      </c>
      <c r="K900" t="s">
        <v>362</v>
      </c>
      <c r="L900" t="s">
        <v>256</v>
      </c>
      <c r="M900" t="s">
        <v>443</v>
      </c>
      <c r="N900" t="s">
        <v>444</v>
      </c>
      <c r="O900">
        <v>0</v>
      </c>
      <c r="P900">
        <v>-4.75</v>
      </c>
      <c r="Q900">
        <v>-3.5</v>
      </c>
      <c r="R900">
        <v>4.75</v>
      </c>
      <c r="S900">
        <v>3</v>
      </c>
      <c r="T900">
        <v>-13.5</v>
      </c>
      <c r="U900">
        <v>2.5499999999999998</v>
      </c>
      <c r="V900">
        <v>-6.75</v>
      </c>
      <c r="W900" t="str">
        <f t="shared" si="28"/>
        <v>g110,5</v>
      </c>
      <c r="X900" s="1" t="s">
        <v>288</v>
      </c>
      <c r="Y900" s="2" t="str">
        <f>IF(AND(ISBLANK(X900),OR(NOT(ISBLANK(Z900)),NOT(ISBLANK(AA900)))),#N/A,
IF(ISBLANK(X900),"",
IF(AND(NOT(ISERROR(VLOOKUP(X900,MonsterTable!$A:$B,MATCH(MonsterTable!$B$1,MonsterTable!$A$1:$B$1,0),0))),OR(ISBLANK(Z900),ISBLANK(AA900))),#N/A,
IFERROR(VLOOKUP(X900,MonsterTable!$A:$B,MATCH(MonsterTable!$B$1,MonsterTable!$A$1:$B$1,0),0),
IF(OR(NOT(ISBLANK(Z900)),ISBLANK(AA900)),#N/A,
IF(X900="empty","empty",
VLOOKUP(X900,MonsterGroupTable!$A:$A,1,0)))))))</f>
        <v>g110</v>
      </c>
      <c r="AA900">
        <v>5</v>
      </c>
    </row>
    <row r="901" spans="1:27">
      <c r="A901">
        <v>10900</v>
      </c>
      <c r="B901">
        <f t="shared" si="29"/>
        <v>1.2</v>
      </c>
      <c r="C901">
        <f t="shared" si="30"/>
        <v>1.1000000000000001</v>
      </c>
      <c r="F901">
        <v>4680</v>
      </c>
      <c r="G901">
        <v>248558</v>
      </c>
      <c r="H901">
        <v>0</v>
      </c>
      <c r="I901">
        <v>0</v>
      </c>
      <c r="J901">
        <v>0</v>
      </c>
      <c r="K901" t="s">
        <v>362</v>
      </c>
      <c r="L901" t="s">
        <v>258</v>
      </c>
      <c r="M901" t="s">
        <v>443</v>
      </c>
      <c r="N901" t="s">
        <v>444</v>
      </c>
      <c r="O901">
        <v>0</v>
      </c>
      <c r="P901">
        <v>-4.75</v>
      </c>
      <c r="Q901">
        <v>-3.5</v>
      </c>
      <c r="R901">
        <v>4.75</v>
      </c>
      <c r="S901">
        <v>3</v>
      </c>
      <c r="T901">
        <v>-13.5</v>
      </c>
      <c r="U901">
        <v>2.5499999999999998</v>
      </c>
      <c r="V901">
        <v>-6.75</v>
      </c>
      <c r="W901" t="str">
        <f t="shared" si="28"/>
        <v>g110,5</v>
      </c>
      <c r="X901" s="1" t="s">
        <v>288</v>
      </c>
      <c r="Y901" s="2" t="str">
        <f>IF(AND(ISBLANK(X901),OR(NOT(ISBLANK(Z901)),NOT(ISBLANK(AA901)))),#N/A,
IF(ISBLANK(X901),"",
IF(AND(NOT(ISERROR(VLOOKUP(X901,MonsterTable!$A:$B,MATCH(MonsterTable!$B$1,MonsterTable!$A$1:$B$1,0),0))),OR(ISBLANK(Z901),ISBLANK(AA901))),#N/A,
IFERROR(VLOOKUP(X901,MonsterTable!$A:$B,MATCH(MonsterTable!$B$1,MonsterTable!$A$1:$B$1,0),0),
IF(OR(NOT(ISBLANK(Z901)),ISBLANK(AA901)),#N/A,
IF(X901="empty","empty",
VLOOKUP(X901,MonsterGroupTable!$A:$A,1,0)))))))</f>
        <v>g110</v>
      </c>
      <c r="AA901">
        <v>5</v>
      </c>
    </row>
    <row r="902" spans="1:27">
      <c r="A902">
        <v>10901</v>
      </c>
      <c r="B902">
        <f t="shared" si="29"/>
        <v>1.1000000000000001</v>
      </c>
      <c r="C902">
        <f t="shared" si="30"/>
        <v>1.1000000000000001</v>
      </c>
      <c r="F902">
        <v>4810</v>
      </c>
      <c r="G902">
        <v>250148</v>
      </c>
      <c r="H902">
        <v>0</v>
      </c>
      <c r="I902">
        <v>0</v>
      </c>
      <c r="J902">
        <v>0</v>
      </c>
      <c r="K902" t="s">
        <v>362</v>
      </c>
      <c r="L902" t="s">
        <v>260</v>
      </c>
      <c r="M902" t="s">
        <v>443</v>
      </c>
      <c r="N902" t="s">
        <v>444</v>
      </c>
      <c r="O902">
        <v>0</v>
      </c>
      <c r="P902">
        <v>-4.75</v>
      </c>
      <c r="Q902">
        <v>-3.5</v>
      </c>
      <c r="R902">
        <v>4.75</v>
      </c>
      <c r="S902">
        <v>3</v>
      </c>
      <c r="T902">
        <v>-13.5</v>
      </c>
      <c r="U902">
        <v>2.5499999999999998</v>
      </c>
      <c r="V902">
        <v>-6.75</v>
      </c>
      <c r="W902" t="str">
        <f t="shared" si="28"/>
        <v>g111,5</v>
      </c>
      <c r="X902" s="1" t="s">
        <v>289</v>
      </c>
      <c r="Y902" s="2" t="str">
        <f>IF(AND(ISBLANK(X902),OR(NOT(ISBLANK(Z902)),NOT(ISBLANK(AA902)))),#N/A,
IF(ISBLANK(X902),"",
IF(AND(NOT(ISERROR(VLOOKUP(X902,MonsterTable!$A:$B,MATCH(MonsterTable!$B$1,MonsterTable!$A$1:$B$1,0),0))),OR(ISBLANK(Z902),ISBLANK(AA902))),#N/A,
IFERROR(VLOOKUP(X902,MonsterTable!$A:$B,MATCH(MonsterTable!$B$1,MonsterTable!$A$1:$B$1,0),0),
IF(OR(NOT(ISBLANK(Z902)),ISBLANK(AA902)),#N/A,
IF(X902="empty","empty",
VLOOKUP(X902,MonsterGroupTable!$A:$A,1,0)))))))</f>
        <v>g111</v>
      </c>
      <c r="AA902">
        <v>5</v>
      </c>
    </row>
    <row r="903" spans="1:27">
      <c r="A903">
        <v>10902</v>
      </c>
      <c r="B903">
        <f t="shared" si="29"/>
        <v>1.1000000000000001</v>
      </c>
      <c r="C903">
        <f t="shared" si="30"/>
        <v>1.1000000000000001</v>
      </c>
      <c r="F903">
        <v>4940</v>
      </c>
      <c r="G903">
        <v>250850</v>
      </c>
      <c r="H903">
        <v>0</v>
      </c>
      <c r="I903">
        <v>0</v>
      </c>
      <c r="J903">
        <v>0</v>
      </c>
      <c r="K903" t="s">
        <v>362</v>
      </c>
      <c r="L903" t="s">
        <v>260</v>
      </c>
      <c r="M903" t="s">
        <v>443</v>
      </c>
      <c r="N903" t="s">
        <v>444</v>
      </c>
      <c r="O903">
        <v>0</v>
      </c>
      <c r="P903">
        <v>-4.75</v>
      </c>
      <c r="Q903">
        <v>-3.5</v>
      </c>
      <c r="R903">
        <v>4.75</v>
      </c>
      <c r="S903">
        <v>3</v>
      </c>
      <c r="T903">
        <v>-13.5</v>
      </c>
      <c r="U903">
        <v>2.5499999999999998</v>
      </c>
      <c r="V903">
        <v>-6.75</v>
      </c>
      <c r="W903" t="str">
        <f t="shared" si="28"/>
        <v>g111,5</v>
      </c>
      <c r="X903" s="1" t="s">
        <v>289</v>
      </c>
      <c r="Y903" s="2" t="str">
        <f>IF(AND(ISBLANK(X903),OR(NOT(ISBLANK(Z903)),NOT(ISBLANK(AA903)))),#N/A,
IF(ISBLANK(X903),"",
IF(AND(NOT(ISERROR(VLOOKUP(X903,MonsterTable!$A:$B,MATCH(MonsterTable!$B$1,MonsterTable!$A$1:$B$1,0),0))),OR(ISBLANK(Z903),ISBLANK(AA903))),#N/A,
IFERROR(VLOOKUP(X903,MonsterTable!$A:$B,MATCH(MonsterTable!$B$1,MonsterTable!$A$1:$B$1,0),0),
IF(OR(NOT(ISBLANK(Z903)),ISBLANK(AA903)),#N/A,
IF(X903="empty","empty",
VLOOKUP(X903,MonsterGroupTable!$A:$A,1,0)))))))</f>
        <v>g111</v>
      </c>
      <c r="AA903">
        <v>5</v>
      </c>
    </row>
    <row r="904" spans="1:27">
      <c r="A904">
        <v>10903</v>
      </c>
      <c r="B904">
        <f t="shared" si="29"/>
        <v>1.1000000000000001</v>
      </c>
      <c r="C904">
        <f t="shared" si="30"/>
        <v>1.1000000000000001</v>
      </c>
      <c r="F904">
        <v>5070</v>
      </c>
      <c r="G904">
        <v>251552</v>
      </c>
      <c r="H904">
        <v>0</v>
      </c>
      <c r="I904">
        <v>0</v>
      </c>
      <c r="J904">
        <v>0</v>
      </c>
      <c r="K904" t="s">
        <v>362</v>
      </c>
      <c r="L904" t="s">
        <v>260</v>
      </c>
      <c r="M904" t="s">
        <v>443</v>
      </c>
      <c r="N904" t="s">
        <v>444</v>
      </c>
      <c r="O904">
        <v>0</v>
      </c>
      <c r="P904">
        <v>-4.75</v>
      </c>
      <c r="Q904">
        <v>-3.5</v>
      </c>
      <c r="R904">
        <v>4.75</v>
      </c>
      <c r="S904">
        <v>3</v>
      </c>
      <c r="T904">
        <v>-13.5</v>
      </c>
      <c r="U904">
        <v>2.5499999999999998</v>
      </c>
      <c r="V904">
        <v>-6.75</v>
      </c>
      <c r="W904" t="str">
        <f t="shared" si="28"/>
        <v>g111,5</v>
      </c>
      <c r="X904" s="1" t="s">
        <v>289</v>
      </c>
      <c r="Y904" s="2" t="str">
        <f>IF(AND(ISBLANK(X904),OR(NOT(ISBLANK(Z904)),NOT(ISBLANK(AA904)))),#N/A,
IF(ISBLANK(X904),"",
IF(AND(NOT(ISERROR(VLOOKUP(X904,MonsterTable!$A:$B,MATCH(MonsterTable!$B$1,MonsterTable!$A$1:$B$1,0),0))),OR(ISBLANK(Z904),ISBLANK(AA904))),#N/A,
IFERROR(VLOOKUP(X904,MonsterTable!$A:$B,MATCH(MonsterTable!$B$1,MonsterTable!$A$1:$B$1,0),0),
IF(OR(NOT(ISBLANK(Z904)),ISBLANK(AA904)),#N/A,
IF(X904="empty","empty",
VLOOKUP(X904,MonsterGroupTable!$A:$A,1,0)))))))</f>
        <v>g111</v>
      </c>
      <c r="AA904">
        <v>5</v>
      </c>
    </row>
    <row r="905" spans="1:27">
      <c r="A905">
        <v>10904</v>
      </c>
      <c r="B905">
        <f t="shared" si="29"/>
        <v>1.1000000000000001</v>
      </c>
      <c r="C905">
        <f t="shared" si="30"/>
        <v>1.1000000000000001</v>
      </c>
      <c r="F905">
        <v>5200</v>
      </c>
      <c r="G905">
        <v>252254</v>
      </c>
      <c r="H905">
        <v>0</v>
      </c>
      <c r="I905">
        <v>0</v>
      </c>
      <c r="J905">
        <v>0</v>
      </c>
      <c r="K905" t="s">
        <v>362</v>
      </c>
      <c r="L905" t="s">
        <v>260</v>
      </c>
      <c r="M905" t="s">
        <v>443</v>
      </c>
      <c r="N905" t="s">
        <v>444</v>
      </c>
      <c r="O905">
        <v>0</v>
      </c>
      <c r="P905">
        <v>-4.75</v>
      </c>
      <c r="Q905">
        <v>-3.5</v>
      </c>
      <c r="R905">
        <v>4.75</v>
      </c>
      <c r="S905">
        <v>3</v>
      </c>
      <c r="T905">
        <v>-13.5</v>
      </c>
      <c r="U905">
        <v>2.5499999999999998</v>
      </c>
      <c r="V905">
        <v>-6.75</v>
      </c>
      <c r="W905" t="str">
        <f t="shared" si="28"/>
        <v>g111,5</v>
      </c>
      <c r="X905" s="1" t="s">
        <v>289</v>
      </c>
      <c r="Y905" s="2" t="str">
        <f>IF(AND(ISBLANK(X905),OR(NOT(ISBLANK(Z905)),NOT(ISBLANK(AA905)))),#N/A,
IF(ISBLANK(X905),"",
IF(AND(NOT(ISERROR(VLOOKUP(X905,MonsterTable!$A:$B,MATCH(MonsterTable!$B$1,MonsterTable!$A$1:$B$1,0),0))),OR(ISBLANK(Z905),ISBLANK(AA905))),#N/A,
IFERROR(VLOOKUP(X905,MonsterTable!$A:$B,MATCH(MonsterTable!$B$1,MonsterTable!$A$1:$B$1,0),0),
IF(OR(NOT(ISBLANK(Z905)),ISBLANK(AA905)),#N/A,
IF(X905="empty","empty",
VLOOKUP(X905,MonsterGroupTable!$A:$A,1,0)))))))</f>
        <v>g111</v>
      </c>
      <c r="AA905">
        <v>5</v>
      </c>
    </row>
    <row r="906" spans="1:27">
      <c r="A906">
        <v>10905</v>
      </c>
      <c r="B906">
        <f t="shared" si="29"/>
        <v>1.1000000000000001</v>
      </c>
      <c r="C906">
        <f t="shared" si="30"/>
        <v>1.1000000000000001</v>
      </c>
      <c r="F906">
        <v>5330</v>
      </c>
      <c r="G906">
        <v>252956</v>
      </c>
      <c r="H906">
        <v>0</v>
      </c>
      <c r="I906">
        <v>0</v>
      </c>
      <c r="J906">
        <v>0</v>
      </c>
      <c r="K906" t="s">
        <v>362</v>
      </c>
      <c r="L906" t="s">
        <v>260</v>
      </c>
      <c r="M906" t="s">
        <v>443</v>
      </c>
      <c r="N906" t="s">
        <v>444</v>
      </c>
      <c r="O906">
        <v>0</v>
      </c>
      <c r="P906">
        <v>-4.75</v>
      </c>
      <c r="Q906">
        <v>-3.5</v>
      </c>
      <c r="R906">
        <v>4.75</v>
      </c>
      <c r="S906">
        <v>3</v>
      </c>
      <c r="T906">
        <v>-13.5</v>
      </c>
      <c r="U906">
        <v>2.5499999999999998</v>
      </c>
      <c r="V906">
        <v>-6.75</v>
      </c>
      <c r="W906" t="str">
        <f t="shared" si="28"/>
        <v>g111,5</v>
      </c>
      <c r="X906" s="1" t="s">
        <v>289</v>
      </c>
      <c r="Y906" s="2" t="str">
        <f>IF(AND(ISBLANK(X906),OR(NOT(ISBLANK(Z906)),NOT(ISBLANK(AA906)))),#N/A,
IF(ISBLANK(X906),"",
IF(AND(NOT(ISERROR(VLOOKUP(X906,MonsterTable!$A:$B,MATCH(MonsterTable!$B$1,MonsterTable!$A$1:$B$1,0),0))),OR(ISBLANK(Z906),ISBLANK(AA906))),#N/A,
IFERROR(VLOOKUP(X906,MonsterTable!$A:$B,MATCH(MonsterTable!$B$1,MonsterTable!$A$1:$B$1,0),0),
IF(OR(NOT(ISBLANK(Z906)),ISBLANK(AA906)),#N/A,
IF(X906="empty","empty",
VLOOKUP(X906,MonsterGroupTable!$A:$A,1,0)))))))</f>
        <v>g111</v>
      </c>
      <c r="AA906">
        <v>5</v>
      </c>
    </row>
    <row r="907" spans="1:27">
      <c r="A907">
        <v>10906</v>
      </c>
      <c r="B907">
        <f t="shared" si="29"/>
        <v>1.1000000000000001</v>
      </c>
      <c r="C907">
        <f t="shared" si="30"/>
        <v>1.1000000000000001</v>
      </c>
      <c r="F907">
        <v>5460</v>
      </c>
      <c r="G907">
        <v>253658</v>
      </c>
      <c r="H907">
        <v>0</v>
      </c>
      <c r="I907">
        <v>0</v>
      </c>
      <c r="J907">
        <v>0</v>
      </c>
      <c r="K907" t="s">
        <v>362</v>
      </c>
      <c r="L907" t="s">
        <v>260</v>
      </c>
      <c r="M907" t="s">
        <v>443</v>
      </c>
      <c r="N907" t="s">
        <v>444</v>
      </c>
      <c r="O907">
        <v>0</v>
      </c>
      <c r="P907">
        <v>-4.75</v>
      </c>
      <c r="Q907">
        <v>-3.5</v>
      </c>
      <c r="R907">
        <v>4.75</v>
      </c>
      <c r="S907">
        <v>3</v>
      </c>
      <c r="T907">
        <v>-13.5</v>
      </c>
      <c r="U907">
        <v>2.5499999999999998</v>
      </c>
      <c r="V907">
        <v>-6.75</v>
      </c>
      <c r="W907" t="str">
        <f t="shared" si="28"/>
        <v>g111,5</v>
      </c>
      <c r="X907" s="1" t="s">
        <v>289</v>
      </c>
      <c r="Y907" s="2" t="str">
        <f>IF(AND(ISBLANK(X907),OR(NOT(ISBLANK(Z907)),NOT(ISBLANK(AA907)))),#N/A,
IF(ISBLANK(X907),"",
IF(AND(NOT(ISERROR(VLOOKUP(X907,MonsterTable!$A:$B,MATCH(MonsterTable!$B$1,MonsterTable!$A$1:$B$1,0),0))),OR(ISBLANK(Z907),ISBLANK(AA907))),#N/A,
IFERROR(VLOOKUP(X907,MonsterTable!$A:$B,MATCH(MonsterTable!$B$1,MonsterTable!$A$1:$B$1,0),0),
IF(OR(NOT(ISBLANK(Z907)),ISBLANK(AA907)),#N/A,
IF(X907="empty","empty",
VLOOKUP(X907,MonsterGroupTable!$A:$A,1,0)))))))</f>
        <v>g111</v>
      </c>
      <c r="AA907">
        <v>5</v>
      </c>
    </row>
    <row r="908" spans="1:27">
      <c r="A908">
        <v>10907</v>
      </c>
      <c r="B908">
        <f t="shared" si="29"/>
        <v>1.1000000000000001</v>
      </c>
      <c r="C908">
        <f t="shared" si="30"/>
        <v>1.1000000000000001</v>
      </c>
      <c r="F908">
        <v>5460</v>
      </c>
      <c r="G908">
        <v>254360</v>
      </c>
      <c r="H908">
        <v>0</v>
      </c>
      <c r="I908">
        <v>0</v>
      </c>
      <c r="J908">
        <v>0</v>
      </c>
      <c r="K908" t="s">
        <v>362</v>
      </c>
      <c r="L908" t="s">
        <v>260</v>
      </c>
      <c r="M908" t="s">
        <v>443</v>
      </c>
      <c r="N908" t="s">
        <v>444</v>
      </c>
      <c r="O908">
        <v>0</v>
      </c>
      <c r="P908">
        <v>-4.75</v>
      </c>
      <c r="Q908">
        <v>-3.5</v>
      </c>
      <c r="R908">
        <v>4.75</v>
      </c>
      <c r="S908">
        <v>3</v>
      </c>
      <c r="T908">
        <v>-13.5</v>
      </c>
      <c r="U908">
        <v>2.5499999999999998</v>
      </c>
      <c r="V908">
        <v>-6.75</v>
      </c>
      <c r="W908" t="str">
        <f t="shared" si="28"/>
        <v>g111,5</v>
      </c>
      <c r="X908" s="1" t="s">
        <v>289</v>
      </c>
      <c r="Y908" s="2" t="str">
        <f>IF(AND(ISBLANK(X908),OR(NOT(ISBLANK(Z908)),NOT(ISBLANK(AA908)))),#N/A,
IF(ISBLANK(X908),"",
IF(AND(NOT(ISERROR(VLOOKUP(X908,MonsterTable!$A:$B,MATCH(MonsterTable!$B$1,MonsterTable!$A$1:$B$1,0),0))),OR(ISBLANK(Z908),ISBLANK(AA908))),#N/A,
IFERROR(VLOOKUP(X908,MonsterTable!$A:$B,MATCH(MonsterTable!$B$1,MonsterTable!$A$1:$B$1,0),0),
IF(OR(NOT(ISBLANK(Z908)),ISBLANK(AA908)),#N/A,
IF(X908="empty","empty",
VLOOKUP(X908,MonsterGroupTable!$A:$A,1,0)))))))</f>
        <v>g111</v>
      </c>
      <c r="AA908">
        <v>5</v>
      </c>
    </row>
    <row r="909" spans="1:27">
      <c r="A909">
        <v>10908</v>
      </c>
      <c r="B909">
        <f t="shared" si="29"/>
        <v>1.1000000000000001</v>
      </c>
      <c r="C909">
        <f t="shared" si="30"/>
        <v>1.1000000000000001</v>
      </c>
      <c r="F909">
        <v>5460</v>
      </c>
      <c r="G909">
        <v>255179</v>
      </c>
      <c r="H909">
        <v>0</v>
      </c>
      <c r="I909">
        <v>0</v>
      </c>
      <c r="J909">
        <v>0</v>
      </c>
      <c r="K909" t="s">
        <v>362</v>
      </c>
      <c r="L909" t="s">
        <v>260</v>
      </c>
      <c r="M909" t="s">
        <v>443</v>
      </c>
      <c r="N909" t="s">
        <v>444</v>
      </c>
      <c r="O909">
        <v>0</v>
      </c>
      <c r="P909">
        <v>-4.75</v>
      </c>
      <c r="Q909">
        <v>-3.5</v>
      </c>
      <c r="R909">
        <v>4.75</v>
      </c>
      <c r="S909">
        <v>3</v>
      </c>
      <c r="T909">
        <v>-13.5</v>
      </c>
      <c r="U909">
        <v>2.5499999999999998</v>
      </c>
      <c r="V909">
        <v>-6.75</v>
      </c>
      <c r="W909" t="str">
        <f t="shared" si="28"/>
        <v>g111,5</v>
      </c>
      <c r="X909" s="1" t="s">
        <v>289</v>
      </c>
      <c r="Y909" s="2" t="str">
        <f>IF(AND(ISBLANK(X909),OR(NOT(ISBLANK(Z909)),NOT(ISBLANK(AA909)))),#N/A,
IF(ISBLANK(X909),"",
IF(AND(NOT(ISERROR(VLOOKUP(X909,MonsterTable!$A:$B,MATCH(MonsterTable!$B$1,MonsterTable!$A$1:$B$1,0),0))),OR(ISBLANK(Z909),ISBLANK(AA909))),#N/A,
IFERROR(VLOOKUP(X909,MonsterTable!$A:$B,MATCH(MonsterTable!$B$1,MonsterTable!$A$1:$B$1,0),0),
IF(OR(NOT(ISBLANK(Z909)),ISBLANK(AA909)),#N/A,
IF(X909="empty","empty",
VLOOKUP(X909,MonsterGroupTable!$A:$A,1,0)))))))</f>
        <v>g111</v>
      </c>
      <c r="AA909">
        <v>5</v>
      </c>
    </row>
    <row r="910" spans="1:27">
      <c r="A910">
        <v>10909</v>
      </c>
      <c r="B910">
        <f t="shared" si="29"/>
        <v>1.1000000000000001</v>
      </c>
      <c r="C910">
        <f t="shared" si="30"/>
        <v>1.1000000000000001</v>
      </c>
      <c r="F910">
        <v>5460</v>
      </c>
      <c r="G910">
        <v>255998</v>
      </c>
      <c r="H910">
        <v>0</v>
      </c>
      <c r="I910">
        <v>0</v>
      </c>
      <c r="J910">
        <v>0</v>
      </c>
      <c r="K910" t="s">
        <v>362</v>
      </c>
      <c r="L910" t="s">
        <v>260</v>
      </c>
      <c r="M910" t="s">
        <v>443</v>
      </c>
      <c r="N910" t="s">
        <v>444</v>
      </c>
      <c r="O910">
        <v>0</v>
      </c>
      <c r="P910">
        <v>-4.75</v>
      </c>
      <c r="Q910">
        <v>-3.5</v>
      </c>
      <c r="R910">
        <v>4.75</v>
      </c>
      <c r="S910">
        <v>3</v>
      </c>
      <c r="T910">
        <v>-13.5</v>
      </c>
      <c r="U910">
        <v>2.5499999999999998</v>
      </c>
      <c r="V910">
        <v>-6.75</v>
      </c>
      <c r="W910" t="str">
        <f t="shared" si="28"/>
        <v>g111,5</v>
      </c>
      <c r="X910" s="1" t="s">
        <v>289</v>
      </c>
      <c r="Y910" s="2" t="str">
        <f>IF(AND(ISBLANK(X910),OR(NOT(ISBLANK(Z910)),NOT(ISBLANK(AA910)))),#N/A,
IF(ISBLANK(X910),"",
IF(AND(NOT(ISERROR(VLOOKUP(X910,MonsterTable!$A:$B,MATCH(MonsterTable!$B$1,MonsterTable!$A$1:$B$1,0),0))),OR(ISBLANK(Z910),ISBLANK(AA910))),#N/A,
IFERROR(VLOOKUP(X910,MonsterTable!$A:$B,MATCH(MonsterTable!$B$1,MonsterTable!$A$1:$B$1,0),0),
IF(OR(NOT(ISBLANK(Z910)),ISBLANK(AA910)),#N/A,
IF(X910="empty","empty",
VLOOKUP(X910,MonsterGroupTable!$A:$A,1,0)))))))</f>
        <v>g111</v>
      </c>
      <c r="AA910">
        <v>5</v>
      </c>
    </row>
    <row r="911" spans="1:27">
      <c r="A911">
        <v>10910</v>
      </c>
      <c r="B911">
        <f t="shared" si="29"/>
        <v>1.2</v>
      </c>
      <c r="C911">
        <f t="shared" si="30"/>
        <v>1.1000000000000001</v>
      </c>
      <c r="F911">
        <v>5460</v>
      </c>
      <c r="G911">
        <v>256817</v>
      </c>
      <c r="H911">
        <v>0</v>
      </c>
      <c r="I911">
        <v>0</v>
      </c>
      <c r="J911">
        <v>0</v>
      </c>
      <c r="K911" t="s">
        <v>362</v>
      </c>
      <c r="L911" t="s">
        <v>260</v>
      </c>
      <c r="M911" t="s">
        <v>443</v>
      </c>
      <c r="N911" t="s">
        <v>444</v>
      </c>
      <c r="O911">
        <v>0</v>
      </c>
      <c r="P911">
        <v>-4.75</v>
      </c>
      <c r="Q911">
        <v>-3.5</v>
      </c>
      <c r="R911">
        <v>4.75</v>
      </c>
      <c r="S911">
        <v>3</v>
      </c>
      <c r="T911">
        <v>-13.5</v>
      </c>
      <c r="U911">
        <v>2.5499999999999998</v>
      </c>
      <c r="V911">
        <v>-6.75</v>
      </c>
      <c r="W911" t="str">
        <f t="shared" si="28"/>
        <v>g111,5</v>
      </c>
      <c r="X911" s="1" t="s">
        <v>289</v>
      </c>
      <c r="Y911" s="2" t="str">
        <f>IF(AND(ISBLANK(X911),OR(NOT(ISBLANK(Z911)),NOT(ISBLANK(AA911)))),#N/A,
IF(ISBLANK(X911),"",
IF(AND(NOT(ISERROR(VLOOKUP(X911,MonsterTable!$A:$B,MATCH(MonsterTable!$B$1,MonsterTable!$A$1:$B$1,0),0))),OR(ISBLANK(Z911),ISBLANK(AA911))),#N/A,
IFERROR(VLOOKUP(X911,MonsterTable!$A:$B,MATCH(MonsterTable!$B$1,MonsterTable!$A$1:$B$1,0),0),
IF(OR(NOT(ISBLANK(Z911)),ISBLANK(AA911)),#N/A,
IF(X911="empty","empty",
VLOOKUP(X911,MonsterGroupTable!$A:$A,1,0)))))))</f>
        <v>g111</v>
      </c>
      <c r="AA911">
        <v>5</v>
      </c>
    </row>
    <row r="912" spans="1:27">
      <c r="A912">
        <v>10911</v>
      </c>
      <c r="B912">
        <f t="shared" si="29"/>
        <v>1.1000000000000001</v>
      </c>
      <c r="C912">
        <f t="shared" si="30"/>
        <v>1.1000000000000001</v>
      </c>
      <c r="F912">
        <v>5460</v>
      </c>
      <c r="G912">
        <v>257636</v>
      </c>
      <c r="H912">
        <v>0</v>
      </c>
      <c r="I912">
        <v>0</v>
      </c>
      <c r="J912">
        <v>0</v>
      </c>
      <c r="K912" t="s">
        <v>362</v>
      </c>
      <c r="L912" t="s">
        <v>243</v>
      </c>
      <c r="M912" t="s">
        <v>443</v>
      </c>
      <c r="N912" t="s">
        <v>444</v>
      </c>
      <c r="O912">
        <v>0</v>
      </c>
      <c r="P912">
        <v>-4.75</v>
      </c>
      <c r="Q912">
        <v>-3.5</v>
      </c>
      <c r="R912">
        <v>4.75</v>
      </c>
      <c r="S912">
        <v>3</v>
      </c>
      <c r="T912">
        <v>-13.5</v>
      </c>
      <c r="U912">
        <v>2.5499999999999998</v>
      </c>
      <c r="V912">
        <v>-6.75</v>
      </c>
      <c r="W912" t="str">
        <f t="shared" si="28"/>
        <v>g112,5</v>
      </c>
      <c r="X912" s="1" t="s">
        <v>311</v>
      </c>
      <c r="Y912" s="2" t="str">
        <f>IF(AND(ISBLANK(X912),OR(NOT(ISBLANK(Z912)),NOT(ISBLANK(AA912)))),#N/A,
IF(ISBLANK(X912),"",
IF(AND(NOT(ISERROR(VLOOKUP(X912,MonsterTable!$A:$B,MATCH(MonsterTable!$B$1,MonsterTable!$A$1:$B$1,0),0))),OR(ISBLANK(Z912),ISBLANK(AA912))),#N/A,
IFERROR(VLOOKUP(X912,MonsterTable!$A:$B,MATCH(MonsterTable!$B$1,MonsterTable!$A$1:$B$1,0),0),
IF(OR(NOT(ISBLANK(Z912)),ISBLANK(AA912)),#N/A,
IF(X912="empty","empty",
VLOOKUP(X912,MonsterGroupTable!$A:$A,1,0)))))))</f>
        <v>g112</v>
      </c>
      <c r="AA912">
        <v>5</v>
      </c>
    </row>
    <row r="913" spans="1:27">
      <c r="A913">
        <v>10912</v>
      </c>
      <c r="B913">
        <f t="shared" si="29"/>
        <v>1.1000000000000001</v>
      </c>
      <c r="C913">
        <f t="shared" si="30"/>
        <v>1.1000000000000001</v>
      </c>
      <c r="F913">
        <v>5460</v>
      </c>
      <c r="G913">
        <v>258455</v>
      </c>
      <c r="H913">
        <v>0</v>
      </c>
      <c r="I913">
        <v>0</v>
      </c>
      <c r="J913">
        <v>0</v>
      </c>
      <c r="K913" t="s">
        <v>362</v>
      </c>
      <c r="L913" t="s">
        <v>243</v>
      </c>
      <c r="M913" t="s">
        <v>443</v>
      </c>
      <c r="N913" t="s">
        <v>444</v>
      </c>
      <c r="O913">
        <v>0</v>
      </c>
      <c r="P913">
        <v>-4.75</v>
      </c>
      <c r="Q913">
        <v>-3.5</v>
      </c>
      <c r="R913">
        <v>4.75</v>
      </c>
      <c r="S913">
        <v>3</v>
      </c>
      <c r="T913">
        <v>-13.5</v>
      </c>
      <c r="U913">
        <v>2.5499999999999998</v>
      </c>
      <c r="V913">
        <v>-6.75</v>
      </c>
      <c r="W913" t="str">
        <f t="shared" si="28"/>
        <v>g112,5</v>
      </c>
      <c r="X913" s="1" t="s">
        <v>311</v>
      </c>
      <c r="Y913" s="2" t="str">
        <f>IF(AND(ISBLANK(X913),OR(NOT(ISBLANK(Z913)),NOT(ISBLANK(AA913)))),#N/A,
IF(ISBLANK(X913),"",
IF(AND(NOT(ISERROR(VLOOKUP(X913,MonsterTable!$A:$B,MATCH(MonsterTable!$B$1,MonsterTable!$A$1:$B$1,0),0))),OR(ISBLANK(Z913),ISBLANK(AA913))),#N/A,
IFERROR(VLOOKUP(X913,MonsterTable!$A:$B,MATCH(MonsterTable!$B$1,MonsterTable!$A$1:$B$1,0),0),
IF(OR(NOT(ISBLANK(Z913)),ISBLANK(AA913)),#N/A,
IF(X913="empty","empty",
VLOOKUP(X913,MonsterGroupTable!$A:$A,1,0)))))))</f>
        <v>g112</v>
      </c>
      <c r="AA913">
        <v>5</v>
      </c>
    </row>
    <row r="914" spans="1:27">
      <c r="A914">
        <v>10913</v>
      </c>
      <c r="B914">
        <f t="shared" si="29"/>
        <v>1.1000000000000001</v>
      </c>
      <c r="C914">
        <f t="shared" si="30"/>
        <v>1.1000000000000001</v>
      </c>
      <c r="F914">
        <v>5460</v>
      </c>
      <c r="G914">
        <v>259274</v>
      </c>
      <c r="H914">
        <v>0</v>
      </c>
      <c r="I914">
        <v>0</v>
      </c>
      <c r="J914">
        <v>0</v>
      </c>
      <c r="K914" t="s">
        <v>362</v>
      </c>
      <c r="L914" t="s">
        <v>243</v>
      </c>
      <c r="M914" t="s">
        <v>443</v>
      </c>
      <c r="N914" t="s">
        <v>444</v>
      </c>
      <c r="O914">
        <v>0</v>
      </c>
      <c r="P914">
        <v>-4.75</v>
      </c>
      <c r="Q914">
        <v>-3.5</v>
      </c>
      <c r="R914">
        <v>4.75</v>
      </c>
      <c r="S914">
        <v>3</v>
      </c>
      <c r="T914">
        <v>-13.5</v>
      </c>
      <c r="U914">
        <v>2.5499999999999998</v>
      </c>
      <c r="V914">
        <v>-6.75</v>
      </c>
      <c r="W914" t="str">
        <f t="shared" si="28"/>
        <v>g112,5</v>
      </c>
      <c r="X914" s="1" t="s">
        <v>311</v>
      </c>
      <c r="Y914" s="2" t="str">
        <f>IF(AND(ISBLANK(X914),OR(NOT(ISBLANK(Z914)),NOT(ISBLANK(AA914)))),#N/A,
IF(ISBLANK(X914),"",
IF(AND(NOT(ISERROR(VLOOKUP(X914,MonsterTable!$A:$B,MATCH(MonsterTable!$B$1,MonsterTable!$A$1:$B$1,0),0))),OR(ISBLANK(Z914),ISBLANK(AA914))),#N/A,
IFERROR(VLOOKUP(X914,MonsterTable!$A:$B,MATCH(MonsterTable!$B$1,MonsterTable!$A$1:$B$1,0),0),
IF(OR(NOT(ISBLANK(Z914)),ISBLANK(AA914)),#N/A,
IF(X914="empty","empty",
VLOOKUP(X914,MonsterGroupTable!$A:$A,1,0)))))))</f>
        <v>g112</v>
      </c>
      <c r="AA914">
        <v>5</v>
      </c>
    </row>
    <row r="915" spans="1:27">
      <c r="A915">
        <v>10914</v>
      </c>
      <c r="B915">
        <f t="shared" si="29"/>
        <v>1.1000000000000001</v>
      </c>
      <c r="C915">
        <f t="shared" si="30"/>
        <v>1.1000000000000001</v>
      </c>
      <c r="F915">
        <v>5460</v>
      </c>
      <c r="G915">
        <v>260093</v>
      </c>
      <c r="H915">
        <v>0</v>
      </c>
      <c r="I915">
        <v>0</v>
      </c>
      <c r="J915">
        <v>0</v>
      </c>
      <c r="K915" t="s">
        <v>362</v>
      </c>
      <c r="L915" t="s">
        <v>243</v>
      </c>
      <c r="M915" t="s">
        <v>443</v>
      </c>
      <c r="N915" t="s">
        <v>444</v>
      </c>
      <c r="O915">
        <v>0</v>
      </c>
      <c r="P915">
        <v>-4.75</v>
      </c>
      <c r="Q915">
        <v>-3.5</v>
      </c>
      <c r="R915">
        <v>4.75</v>
      </c>
      <c r="S915">
        <v>3</v>
      </c>
      <c r="T915">
        <v>-13.5</v>
      </c>
      <c r="U915">
        <v>2.5499999999999998</v>
      </c>
      <c r="V915">
        <v>-6.75</v>
      </c>
      <c r="W915" t="str">
        <f t="shared" si="28"/>
        <v>g112,5</v>
      </c>
      <c r="X915" s="1" t="s">
        <v>311</v>
      </c>
      <c r="Y915" s="2" t="str">
        <f>IF(AND(ISBLANK(X915),OR(NOT(ISBLANK(Z915)),NOT(ISBLANK(AA915)))),#N/A,
IF(ISBLANK(X915),"",
IF(AND(NOT(ISERROR(VLOOKUP(X915,MonsterTable!$A:$B,MATCH(MonsterTable!$B$1,MonsterTable!$A$1:$B$1,0),0))),OR(ISBLANK(Z915),ISBLANK(AA915))),#N/A,
IFERROR(VLOOKUP(X915,MonsterTable!$A:$B,MATCH(MonsterTable!$B$1,MonsterTable!$A$1:$B$1,0),0),
IF(OR(NOT(ISBLANK(Z915)),ISBLANK(AA915)),#N/A,
IF(X915="empty","empty",
VLOOKUP(X915,MonsterGroupTable!$A:$A,1,0)))))))</f>
        <v>g112</v>
      </c>
      <c r="AA915">
        <v>5</v>
      </c>
    </row>
    <row r="916" spans="1:27">
      <c r="A916">
        <v>10915</v>
      </c>
      <c r="B916">
        <f t="shared" si="29"/>
        <v>1.1000000000000001</v>
      </c>
      <c r="C916">
        <f t="shared" si="30"/>
        <v>1.1000000000000001</v>
      </c>
      <c r="F916">
        <v>5460</v>
      </c>
      <c r="G916">
        <v>260912</v>
      </c>
      <c r="H916">
        <v>0</v>
      </c>
      <c r="I916">
        <v>0</v>
      </c>
      <c r="J916">
        <v>0</v>
      </c>
      <c r="K916" t="s">
        <v>362</v>
      </c>
      <c r="L916" t="s">
        <v>243</v>
      </c>
      <c r="M916" t="s">
        <v>443</v>
      </c>
      <c r="N916" t="s">
        <v>444</v>
      </c>
      <c r="O916">
        <v>0</v>
      </c>
      <c r="P916">
        <v>-4.75</v>
      </c>
      <c r="Q916">
        <v>-3.5</v>
      </c>
      <c r="R916">
        <v>4.75</v>
      </c>
      <c r="S916">
        <v>3</v>
      </c>
      <c r="T916">
        <v>-13.5</v>
      </c>
      <c r="U916">
        <v>2.5499999999999998</v>
      </c>
      <c r="V916">
        <v>-6.75</v>
      </c>
      <c r="W916" t="str">
        <f t="shared" si="28"/>
        <v>g112,5</v>
      </c>
      <c r="X916" s="1" t="s">
        <v>311</v>
      </c>
      <c r="Y916" s="2" t="str">
        <f>IF(AND(ISBLANK(X916),OR(NOT(ISBLANK(Z916)),NOT(ISBLANK(AA916)))),#N/A,
IF(ISBLANK(X916),"",
IF(AND(NOT(ISERROR(VLOOKUP(X916,MonsterTable!$A:$B,MATCH(MonsterTable!$B$1,MonsterTable!$A$1:$B$1,0),0))),OR(ISBLANK(Z916),ISBLANK(AA916))),#N/A,
IFERROR(VLOOKUP(X916,MonsterTable!$A:$B,MATCH(MonsterTable!$B$1,MonsterTable!$A$1:$B$1,0),0),
IF(OR(NOT(ISBLANK(Z916)),ISBLANK(AA916)),#N/A,
IF(X916="empty","empty",
VLOOKUP(X916,MonsterGroupTable!$A:$A,1,0)))))))</f>
        <v>g112</v>
      </c>
      <c r="AA916">
        <v>5</v>
      </c>
    </row>
    <row r="917" spans="1:27">
      <c r="A917">
        <v>10916</v>
      </c>
      <c r="B917">
        <f t="shared" si="29"/>
        <v>1.1000000000000001</v>
      </c>
      <c r="C917">
        <f t="shared" si="30"/>
        <v>1.1000000000000001</v>
      </c>
      <c r="F917">
        <v>5460</v>
      </c>
      <c r="G917">
        <v>261731</v>
      </c>
      <c r="H917">
        <v>0</v>
      </c>
      <c r="I917">
        <v>0</v>
      </c>
      <c r="J917">
        <v>0</v>
      </c>
      <c r="K917" t="s">
        <v>362</v>
      </c>
      <c r="L917" t="s">
        <v>243</v>
      </c>
      <c r="M917" t="s">
        <v>443</v>
      </c>
      <c r="N917" t="s">
        <v>444</v>
      </c>
      <c r="O917">
        <v>0</v>
      </c>
      <c r="P917">
        <v>-4.75</v>
      </c>
      <c r="Q917">
        <v>-3.5</v>
      </c>
      <c r="R917">
        <v>4.75</v>
      </c>
      <c r="S917">
        <v>3</v>
      </c>
      <c r="T917">
        <v>-13.5</v>
      </c>
      <c r="U917">
        <v>2.5499999999999998</v>
      </c>
      <c r="V917">
        <v>-6.75</v>
      </c>
      <c r="W917" t="str">
        <f t="shared" si="28"/>
        <v>g112,5</v>
      </c>
      <c r="X917" s="1" t="s">
        <v>311</v>
      </c>
      <c r="Y917" s="2" t="str">
        <f>IF(AND(ISBLANK(X917),OR(NOT(ISBLANK(Z917)),NOT(ISBLANK(AA917)))),#N/A,
IF(ISBLANK(X917),"",
IF(AND(NOT(ISERROR(VLOOKUP(X917,MonsterTable!$A:$B,MATCH(MonsterTable!$B$1,MonsterTable!$A$1:$B$1,0),0))),OR(ISBLANK(Z917),ISBLANK(AA917))),#N/A,
IFERROR(VLOOKUP(X917,MonsterTable!$A:$B,MATCH(MonsterTable!$B$1,MonsterTable!$A$1:$B$1,0),0),
IF(OR(NOT(ISBLANK(Z917)),ISBLANK(AA917)),#N/A,
IF(X917="empty","empty",
VLOOKUP(X917,MonsterGroupTable!$A:$A,1,0)))))))</f>
        <v>g112</v>
      </c>
      <c r="AA917">
        <v>5</v>
      </c>
    </row>
    <row r="918" spans="1:27">
      <c r="A918">
        <v>10917</v>
      </c>
      <c r="B918">
        <f t="shared" si="29"/>
        <v>1.1000000000000001</v>
      </c>
      <c r="C918">
        <f t="shared" si="30"/>
        <v>1.1000000000000001</v>
      </c>
      <c r="F918">
        <v>5460</v>
      </c>
      <c r="G918">
        <v>262550</v>
      </c>
      <c r="H918">
        <v>0</v>
      </c>
      <c r="I918">
        <v>0</v>
      </c>
      <c r="J918">
        <v>0</v>
      </c>
      <c r="K918" t="s">
        <v>362</v>
      </c>
      <c r="L918" t="s">
        <v>243</v>
      </c>
      <c r="M918" t="s">
        <v>443</v>
      </c>
      <c r="N918" t="s">
        <v>444</v>
      </c>
      <c r="O918">
        <v>0</v>
      </c>
      <c r="P918">
        <v>-4.75</v>
      </c>
      <c r="Q918">
        <v>-3.5</v>
      </c>
      <c r="R918">
        <v>4.75</v>
      </c>
      <c r="S918">
        <v>3</v>
      </c>
      <c r="T918">
        <v>-13.5</v>
      </c>
      <c r="U918">
        <v>2.5499999999999998</v>
      </c>
      <c r="V918">
        <v>-6.75</v>
      </c>
      <c r="W918" t="str">
        <f t="shared" si="28"/>
        <v>g112,5</v>
      </c>
      <c r="X918" s="1" t="s">
        <v>311</v>
      </c>
      <c r="Y918" s="2" t="str">
        <f>IF(AND(ISBLANK(X918),OR(NOT(ISBLANK(Z918)),NOT(ISBLANK(AA918)))),#N/A,
IF(ISBLANK(X918),"",
IF(AND(NOT(ISERROR(VLOOKUP(X918,MonsterTable!$A:$B,MATCH(MonsterTable!$B$1,MonsterTable!$A$1:$B$1,0),0))),OR(ISBLANK(Z918),ISBLANK(AA918))),#N/A,
IFERROR(VLOOKUP(X918,MonsterTable!$A:$B,MATCH(MonsterTable!$B$1,MonsterTable!$A$1:$B$1,0),0),
IF(OR(NOT(ISBLANK(Z918)),ISBLANK(AA918)),#N/A,
IF(X918="empty","empty",
VLOOKUP(X918,MonsterGroupTable!$A:$A,1,0)))))))</f>
        <v>g112</v>
      </c>
      <c r="AA918">
        <v>5</v>
      </c>
    </row>
    <row r="919" spans="1:27">
      <c r="A919">
        <v>10918</v>
      </c>
      <c r="B919">
        <f t="shared" si="29"/>
        <v>1.1000000000000001</v>
      </c>
      <c r="C919">
        <f t="shared" si="30"/>
        <v>1.1000000000000001</v>
      </c>
      <c r="F919">
        <v>5460</v>
      </c>
      <c r="G919">
        <v>263369</v>
      </c>
      <c r="H919">
        <v>0</v>
      </c>
      <c r="I919">
        <v>0</v>
      </c>
      <c r="J919">
        <v>0</v>
      </c>
      <c r="K919" t="s">
        <v>362</v>
      </c>
      <c r="L919" t="s">
        <v>243</v>
      </c>
      <c r="M919" t="s">
        <v>443</v>
      </c>
      <c r="N919" t="s">
        <v>444</v>
      </c>
      <c r="O919">
        <v>0</v>
      </c>
      <c r="P919">
        <v>-4.75</v>
      </c>
      <c r="Q919">
        <v>-3.5</v>
      </c>
      <c r="R919">
        <v>4.75</v>
      </c>
      <c r="S919">
        <v>3</v>
      </c>
      <c r="T919">
        <v>-13.5</v>
      </c>
      <c r="U919">
        <v>2.5499999999999998</v>
      </c>
      <c r="V919">
        <v>-6.75</v>
      </c>
      <c r="W919" t="str">
        <f t="shared" si="28"/>
        <v>g112,5</v>
      </c>
      <c r="X919" s="1" t="s">
        <v>311</v>
      </c>
      <c r="Y919" s="2" t="str">
        <f>IF(AND(ISBLANK(X919),OR(NOT(ISBLANK(Z919)),NOT(ISBLANK(AA919)))),#N/A,
IF(ISBLANK(X919),"",
IF(AND(NOT(ISERROR(VLOOKUP(X919,MonsterTable!$A:$B,MATCH(MonsterTable!$B$1,MonsterTable!$A$1:$B$1,0),0))),OR(ISBLANK(Z919),ISBLANK(AA919))),#N/A,
IFERROR(VLOOKUP(X919,MonsterTable!$A:$B,MATCH(MonsterTable!$B$1,MonsterTable!$A$1:$B$1,0),0),
IF(OR(NOT(ISBLANK(Z919)),ISBLANK(AA919)),#N/A,
IF(X919="empty","empty",
VLOOKUP(X919,MonsterGroupTable!$A:$A,1,0)))))))</f>
        <v>g112</v>
      </c>
      <c r="AA919">
        <v>5</v>
      </c>
    </row>
    <row r="920" spans="1:27">
      <c r="A920">
        <v>10919</v>
      </c>
      <c r="B920">
        <f t="shared" si="29"/>
        <v>1.1000000000000001</v>
      </c>
      <c r="C920">
        <f t="shared" si="30"/>
        <v>1.1000000000000001</v>
      </c>
      <c r="F920">
        <v>5460</v>
      </c>
      <c r="G920">
        <v>264188</v>
      </c>
      <c r="H920">
        <v>0</v>
      </c>
      <c r="I920">
        <v>0</v>
      </c>
      <c r="J920">
        <v>0</v>
      </c>
      <c r="K920" t="s">
        <v>362</v>
      </c>
      <c r="L920" t="s">
        <v>243</v>
      </c>
      <c r="M920" t="s">
        <v>443</v>
      </c>
      <c r="N920" t="s">
        <v>444</v>
      </c>
      <c r="O920">
        <v>0</v>
      </c>
      <c r="P920">
        <v>-4.75</v>
      </c>
      <c r="Q920">
        <v>-3.5</v>
      </c>
      <c r="R920">
        <v>4.75</v>
      </c>
      <c r="S920">
        <v>3</v>
      </c>
      <c r="T920">
        <v>-13.5</v>
      </c>
      <c r="U920">
        <v>2.5499999999999998</v>
      </c>
      <c r="V920">
        <v>-6.75</v>
      </c>
      <c r="W920" t="str">
        <f t="shared" si="28"/>
        <v>g112,5</v>
      </c>
      <c r="X920" s="1" t="s">
        <v>311</v>
      </c>
      <c r="Y920" s="2" t="str">
        <f>IF(AND(ISBLANK(X920),OR(NOT(ISBLANK(Z920)),NOT(ISBLANK(AA920)))),#N/A,
IF(ISBLANK(X920),"",
IF(AND(NOT(ISERROR(VLOOKUP(X920,MonsterTable!$A:$B,MATCH(MonsterTable!$B$1,MonsterTable!$A$1:$B$1,0),0))),OR(ISBLANK(Z920),ISBLANK(AA920))),#N/A,
IFERROR(VLOOKUP(X920,MonsterTable!$A:$B,MATCH(MonsterTable!$B$1,MonsterTable!$A$1:$B$1,0),0),
IF(OR(NOT(ISBLANK(Z920)),ISBLANK(AA920)),#N/A,
IF(X920="empty","empty",
VLOOKUP(X920,MonsterGroupTable!$A:$A,1,0)))))))</f>
        <v>g112</v>
      </c>
      <c r="AA920">
        <v>5</v>
      </c>
    </row>
    <row r="921" spans="1:27">
      <c r="A921">
        <v>10920</v>
      </c>
      <c r="B921">
        <f t="shared" si="29"/>
        <v>1.2</v>
      </c>
      <c r="C921">
        <f t="shared" si="30"/>
        <v>1.1000000000000001</v>
      </c>
      <c r="F921">
        <v>5460</v>
      </c>
      <c r="G921">
        <v>265007</v>
      </c>
      <c r="H921">
        <v>0</v>
      </c>
      <c r="I921">
        <v>0</v>
      </c>
      <c r="J921">
        <v>0</v>
      </c>
      <c r="K921" t="s">
        <v>362</v>
      </c>
      <c r="L921" t="s">
        <v>243</v>
      </c>
      <c r="M921" t="s">
        <v>443</v>
      </c>
      <c r="N921" t="s">
        <v>444</v>
      </c>
      <c r="O921">
        <v>0</v>
      </c>
      <c r="P921">
        <v>-4.75</v>
      </c>
      <c r="Q921">
        <v>-3.5</v>
      </c>
      <c r="R921">
        <v>4.75</v>
      </c>
      <c r="S921">
        <v>3</v>
      </c>
      <c r="T921">
        <v>-13.5</v>
      </c>
      <c r="U921">
        <v>2.5499999999999998</v>
      </c>
      <c r="V921">
        <v>-6.75</v>
      </c>
      <c r="W921" t="str">
        <f t="shared" si="28"/>
        <v>g112,5</v>
      </c>
      <c r="X921" s="1" t="s">
        <v>311</v>
      </c>
      <c r="Y921" s="2" t="str">
        <f>IF(AND(ISBLANK(X921),OR(NOT(ISBLANK(Z921)),NOT(ISBLANK(AA921)))),#N/A,
IF(ISBLANK(X921),"",
IF(AND(NOT(ISERROR(VLOOKUP(X921,MonsterTable!$A:$B,MATCH(MonsterTable!$B$1,MonsterTable!$A$1:$B$1,0),0))),OR(ISBLANK(Z921),ISBLANK(AA921))),#N/A,
IFERROR(VLOOKUP(X921,MonsterTable!$A:$B,MATCH(MonsterTable!$B$1,MonsterTable!$A$1:$B$1,0),0),
IF(OR(NOT(ISBLANK(Z921)),ISBLANK(AA921)),#N/A,
IF(X921="empty","empty",
VLOOKUP(X921,MonsterGroupTable!$A:$A,1,0)))))))</f>
        <v>g112</v>
      </c>
      <c r="AA921">
        <v>5</v>
      </c>
    </row>
    <row r="922" spans="1:27">
      <c r="A922">
        <v>10921</v>
      </c>
      <c r="B922">
        <f t="shared" si="29"/>
        <v>1.1000000000000001</v>
      </c>
      <c r="C922">
        <f t="shared" si="30"/>
        <v>1.1000000000000001</v>
      </c>
      <c r="F922">
        <v>5460</v>
      </c>
      <c r="G922">
        <v>265826</v>
      </c>
      <c r="H922">
        <v>0</v>
      </c>
      <c r="I922">
        <v>0</v>
      </c>
      <c r="J922">
        <v>0</v>
      </c>
      <c r="K922" t="s">
        <v>362</v>
      </c>
      <c r="L922" t="s">
        <v>245</v>
      </c>
      <c r="M922" t="s">
        <v>443</v>
      </c>
      <c r="N922" t="s">
        <v>444</v>
      </c>
      <c r="O922">
        <v>0</v>
      </c>
      <c r="P922">
        <v>-4.75</v>
      </c>
      <c r="Q922">
        <v>-3.5</v>
      </c>
      <c r="R922">
        <v>4.75</v>
      </c>
      <c r="S922">
        <v>3</v>
      </c>
      <c r="T922">
        <v>-13.5</v>
      </c>
      <c r="U922">
        <v>2.5499999999999998</v>
      </c>
      <c r="V922">
        <v>-6.75</v>
      </c>
      <c r="W922" t="str">
        <f t="shared" si="28"/>
        <v>g113,5</v>
      </c>
      <c r="X922" s="1" t="s">
        <v>312</v>
      </c>
      <c r="Y922" s="2" t="str">
        <f>IF(AND(ISBLANK(X922),OR(NOT(ISBLANK(Z922)),NOT(ISBLANK(AA922)))),#N/A,
IF(ISBLANK(X922),"",
IF(AND(NOT(ISERROR(VLOOKUP(X922,MonsterTable!$A:$B,MATCH(MonsterTable!$B$1,MonsterTable!$A$1:$B$1,0),0))),OR(ISBLANK(Z922),ISBLANK(AA922))),#N/A,
IFERROR(VLOOKUP(X922,MonsterTable!$A:$B,MATCH(MonsterTable!$B$1,MonsterTable!$A$1:$B$1,0),0),
IF(OR(NOT(ISBLANK(Z922)),ISBLANK(AA922)),#N/A,
IF(X922="empty","empty",
VLOOKUP(X922,MonsterGroupTable!$A:$A,1,0)))))))</f>
        <v>g113</v>
      </c>
      <c r="AA922">
        <v>5</v>
      </c>
    </row>
    <row r="923" spans="1:27">
      <c r="A923">
        <v>10922</v>
      </c>
      <c r="B923">
        <f t="shared" si="29"/>
        <v>1.1000000000000001</v>
      </c>
      <c r="C923">
        <f t="shared" si="30"/>
        <v>1.1000000000000001</v>
      </c>
      <c r="F923">
        <v>5460</v>
      </c>
      <c r="G923">
        <v>266645</v>
      </c>
      <c r="H923">
        <v>0</v>
      </c>
      <c r="I923">
        <v>0</v>
      </c>
      <c r="J923">
        <v>0</v>
      </c>
      <c r="K923" t="s">
        <v>362</v>
      </c>
      <c r="L923" t="s">
        <v>245</v>
      </c>
      <c r="M923" t="s">
        <v>443</v>
      </c>
      <c r="N923" t="s">
        <v>444</v>
      </c>
      <c r="O923">
        <v>0</v>
      </c>
      <c r="P923">
        <v>-4.75</v>
      </c>
      <c r="Q923">
        <v>-3.5</v>
      </c>
      <c r="R923">
        <v>4.75</v>
      </c>
      <c r="S923">
        <v>3</v>
      </c>
      <c r="T923">
        <v>-13.5</v>
      </c>
      <c r="U923">
        <v>2.5499999999999998</v>
      </c>
      <c r="V923">
        <v>-6.75</v>
      </c>
      <c r="W923" t="str">
        <f t="shared" si="28"/>
        <v>g113,5</v>
      </c>
      <c r="X923" s="1" t="s">
        <v>312</v>
      </c>
      <c r="Y923" s="2" t="str">
        <f>IF(AND(ISBLANK(X923),OR(NOT(ISBLANK(Z923)),NOT(ISBLANK(AA923)))),#N/A,
IF(ISBLANK(X923),"",
IF(AND(NOT(ISERROR(VLOOKUP(X923,MonsterTable!$A:$B,MATCH(MonsterTable!$B$1,MonsterTable!$A$1:$B$1,0),0))),OR(ISBLANK(Z923),ISBLANK(AA923))),#N/A,
IFERROR(VLOOKUP(X923,MonsterTable!$A:$B,MATCH(MonsterTable!$B$1,MonsterTable!$A$1:$B$1,0),0),
IF(OR(NOT(ISBLANK(Z923)),ISBLANK(AA923)),#N/A,
IF(X923="empty","empty",
VLOOKUP(X923,MonsterGroupTable!$A:$A,1,0)))))))</f>
        <v>g113</v>
      </c>
      <c r="AA923">
        <v>5</v>
      </c>
    </row>
    <row r="924" spans="1:27">
      <c r="A924">
        <v>10923</v>
      </c>
      <c r="B924">
        <f t="shared" si="29"/>
        <v>1.1000000000000001</v>
      </c>
      <c r="C924">
        <f t="shared" si="30"/>
        <v>1.1000000000000001</v>
      </c>
      <c r="F924">
        <v>5460</v>
      </c>
      <c r="G924">
        <v>267464</v>
      </c>
      <c r="H924">
        <v>0</v>
      </c>
      <c r="I924">
        <v>0</v>
      </c>
      <c r="J924">
        <v>0</v>
      </c>
      <c r="K924" t="s">
        <v>362</v>
      </c>
      <c r="L924" t="s">
        <v>245</v>
      </c>
      <c r="M924" t="s">
        <v>443</v>
      </c>
      <c r="N924" t="s">
        <v>444</v>
      </c>
      <c r="O924">
        <v>0</v>
      </c>
      <c r="P924">
        <v>-4.75</v>
      </c>
      <c r="Q924">
        <v>-3.5</v>
      </c>
      <c r="R924">
        <v>4.75</v>
      </c>
      <c r="S924">
        <v>3</v>
      </c>
      <c r="T924">
        <v>-13.5</v>
      </c>
      <c r="U924">
        <v>2.5499999999999998</v>
      </c>
      <c r="V924">
        <v>-6.75</v>
      </c>
      <c r="W924" t="str">
        <f t="shared" si="28"/>
        <v>g113,5</v>
      </c>
      <c r="X924" s="1" t="s">
        <v>312</v>
      </c>
      <c r="Y924" s="2" t="str">
        <f>IF(AND(ISBLANK(X924),OR(NOT(ISBLANK(Z924)),NOT(ISBLANK(AA924)))),#N/A,
IF(ISBLANK(X924),"",
IF(AND(NOT(ISERROR(VLOOKUP(X924,MonsterTable!$A:$B,MATCH(MonsterTable!$B$1,MonsterTable!$A$1:$B$1,0),0))),OR(ISBLANK(Z924),ISBLANK(AA924))),#N/A,
IFERROR(VLOOKUP(X924,MonsterTable!$A:$B,MATCH(MonsterTable!$B$1,MonsterTable!$A$1:$B$1,0),0),
IF(OR(NOT(ISBLANK(Z924)),ISBLANK(AA924)),#N/A,
IF(X924="empty","empty",
VLOOKUP(X924,MonsterGroupTable!$A:$A,1,0)))))))</f>
        <v>g113</v>
      </c>
      <c r="AA924">
        <v>5</v>
      </c>
    </row>
    <row r="925" spans="1:27">
      <c r="A925">
        <v>10924</v>
      </c>
      <c r="B925">
        <f t="shared" si="29"/>
        <v>1.1000000000000001</v>
      </c>
      <c r="C925">
        <f t="shared" si="30"/>
        <v>1.1000000000000001</v>
      </c>
      <c r="F925">
        <v>5460</v>
      </c>
      <c r="G925">
        <v>268283</v>
      </c>
      <c r="H925">
        <v>0</v>
      </c>
      <c r="I925">
        <v>0</v>
      </c>
      <c r="J925">
        <v>0</v>
      </c>
      <c r="K925" t="s">
        <v>362</v>
      </c>
      <c r="L925" t="s">
        <v>245</v>
      </c>
      <c r="M925" t="s">
        <v>443</v>
      </c>
      <c r="N925" t="s">
        <v>444</v>
      </c>
      <c r="O925">
        <v>0</v>
      </c>
      <c r="P925">
        <v>-4.75</v>
      </c>
      <c r="Q925">
        <v>-3.5</v>
      </c>
      <c r="R925">
        <v>4.75</v>
      </c>
      <c r="S925">
        <v>3</v>
      </c>
      <c r="T925">
        <v>-13.5</v>
      </c>
      <c r="U925">
        <v>2.5499999999999998</v>
      </c>
      <c r="V925">
        <v>-6.75</v>
      </c>
      <c r="W925" t="str">
        <f t="shared" si="28"/>
        <v>g113,5</v>
      </c>
      <c r="X925" s="1" t="s">
        <v>312</v>
      </c>
      <c r="Y925" s="2" t="str">
        <f>IF(AND(ISBLANK(X925),OR(NOT(ISBLANK(Z925)),NOT(ISBLANK(AA925)))),#N/A,
IF(ISBLANK(X925),"",
IF(AND(NOT(ISERROR(VLOOKUP(X925,MonsterTable!$A:$B,MATCH(MonsterTable!$B$1,MonsterTable!$A$1:$B$1,0),0))),OR(ISBLANK(Z925),ISBLANK(AA925))),#N/A,
IFERROR(VLOOKUP(X925,MonsterTable!$A:$B,MATCH(MonsterTable!$B$1,MonsterTable!$A$1:$B$1,0),0),
IF(OR(NOT(ISBLANK(Z925)),ISBLANK(AA925)),#N/A,
IF(X925="empty","empty",
VLOOKUP(X925,MonsterGroupTable!$A:$A,1,0)))))))</f>
        <v>g113</v>
      </c>
      <c r="AA925">
        <v>5</v>
      </c>
    </row>
    <row r="926" spans="1:27">
      <c r="A926">
        <v>10925</v>
      </c>
      <c r="B926">
        <f t="shared" si="29"/>
        <v>1.1000000000000001</v>
      </c>
      <c r="C926">
        <f t="shared" si="30"/>
        <v>1.1000000000000001</v>
      </c>
      <c r="F926">
        <v>5460</v>
      </c>
      <c r="G926">
        <v>269102</v>
      </c>
      <c r="H926">
        <v>0</v>
      </c>
      <c r="I926">
        <v>0</v>
      </c>
      <c r="J926">
        <v>0</v>
      </c>
      <c r="K926" t="s">
        <v>362</v>
      </c>
      <c r="L926" t="s">
        <v>245</v>
      </c>
      <c r="M926" t="s">
        <v>443</v>
      </c>
      <c r="N926" t="s">
        <v>444</v>
      </c>
      <c r="O926">
        <v>0</v>
      </c>
      <c r="P926">
        <v>-4.75</v>
      </c>
      <c r="Q926">
        <v>-3.5</v>
      </c>
      <c r="R926">
        <v>4.75</v>
      </c>
      <c r="S926">
        <v>3</v>
      </c>
      <c r="T926">
        <v>-13.5</v>
      </c>
      <c r="U926">
        <v>2.5499999999999998</v>
      </c>
      <c r="V926">
        <v>-6.75</v>
      </c>
      <c r="W926" t="str">
        <f t="shared" si="28"/>
        <v>g113,5</v>
      </c>
      <c r="X926" s="1" t="s">
        <v>312</v>
      </c>
      <c r="Y926" s="2" t="str">
        <f>IF(AND(ISBLANK(X926),OR(NOT(ISBLANK(Z926)),NOT(ISBLANK(AA926)))),#N/A,
IF(ISBLANK(X926),"",
IF(AND(NOT(ISERROR(VLOOKUP(X926,MonsterTable!$A:$B,MATCH(MonsterTable!$B$1,MonsterTable!$A$1:$B$1,0),0))),OR(ISBLANK(Z926),ISBLANK(AA926))),#N/A,
IFERROR(VLOOKUP(X926,MonsterTable!$A:$B,MATCH(MonsterTable!$B$1,MonsterTable!$A$1:$B$1,0),0),
IF(OR(NOT(ISBLANK(Z926)),ISBLANK(AA926)),#N/A,
IF(X926="empty","empty",
VLOOKUP(X926,MonsterGroupTable!$A:$A,1,0)))))))</f>
        <v>g113</v>
      </c>
      <c r="AA926">
        <v>5</v>
      </c>
    </row>
    <row r="927" spans="1:27">
      <c r="A927">
        <v>10926</v>
      </c>
      <c r="B927">
        <f t="shared" si="29"/>
        <v>1.1000000000000001</v>
      </c>
      <c r="C927">
        <f t="shared" si="30"/>
        <v>1.1000000000000001</v>
      </c>
      <c r="F927">
        <v>5460</v>
      </c>
      <c r="G927">
        <v>269921</v>
      </c>
      <c r="H927">
        <v>0</v>
      </c>
      <c r="I927">
        <v>0</v>
      </c>
      <c r="J927">
        <v>0</v>
      </c>
      <c r="K927" t="s">
        <v>362</v>
      </c>
      <c r="L927" t="s">
        <v>245</v>
      </c>
      <c r="M927" t="s">
        <v>443</v>
      </c>
      <c r="N927" t="s">
        <v>444</v>
      </c>
      <c r="O927">
        <v>0</v>
      </c>
      <c r="P927">
        <v>-4.75</v>
      </c>
      <c r="Q927">
        <v>-3.5</v>
      </c>
      <c r="R927">
        <v>4.75</v>
      </c>
      <c r="S927">
        <v>3</v>
      </c>
      <c r="T927">
        <v>-13.5</v>
      </c>
      <c r="U927">
        <v>2.5499999999999998</v>
      </c>
      <c r="V927">
        <v>-6.75</v>
      </c>
      <c r="W927" t="str">
        <f t="shared" si="28"/>
        <v>g113,5</v>
      </c>
      <c r="X927" s="1" t="s">
        <v>312</v>
      </c>
      <c r="Y927" s="2" t="str">
        <f>IF(AND(ISBLANK(X927),OR(NOT(ISBLANK(Z927)),NOT(ISBLANK(AA927)))),#N/A,
IF(ISBLANK(X927),"",
IF(AND(NOT(ISERROR(VLOOKUP(X927,MonsterTable!$A:$B,MATCH(MonsterTable!$B$1,MonsterTable!$A$1:$B$1,0),0))),OR(ISBLANK(Z927),ISBLANK(AA927))),#N/A,
IFERROR(VLOOKUP(X927,MonsterTable!$A:$B,MATCH(MonsterTable!$B$1,MonsterTable!$A$1:$B$1,0),0),
IF(OR(NOT(ISBLANK(Z927)),ISBLANK(AA927)),#N/A,
IF(X927="empty","empty",
VLOOKUP(X927,MonsterGroupTable!$A:$A,1,0)))))))</f>
        <v>g113</v>
      </c>
      <c r="AA927">
        <v>5</v>
      </c>
    </row>
    <row r="928" spans="1:27">
      <c r="A928">
        <v>10927</v>
      </c>
      <c r="B928">
        <f t="shared" si="29"/>
        <v>1.1000000000000001</v>
      </c>
      <c r="C928">
        <f t="shared" si="30"/>
        <v>1.1000000000000001</v>
      </c>
      <c r="F928">
        <v>5460</v>
      </c>
      <c r="G928">
        <v>270740</v>
      </c>
      <c r="H928">
        <v>0</v>
      </c>
      <c r="I928">
        <v>0</v>
      </c>
      <c r="J928">
        <v>0</v>
      </c>
      <c r="K928" t="s">
        <v>362</v>
      </c>
      <c r="L928" t="s">
        <v>245</v>
      </c>
      <c r="M928" t="s">
        <v>443</v>
      </c>
      <c r="N928" t="s">
        <v>444</v>
      </c>
      <c r="O928">
        <v>0</v>
      </c>
      <c r="P928">
        <v>-4.75</v>
      </c>
      <c r="Q928">
        <v>-3.5</v>
      </c>
      <c r="R928">
        <v>4.75</v>
      </c>
      <c r="S928">
        <v>3</v>
      </c>
      <c r="T928">
        <v>-13.5</v>
      </c>
      <c r="U928">
        <v>2.5499999999999998</v>
      </c>
      <c r="V928">
        <v>-6.75</v>
      </c>
      <c r="W928" t="str">
        <f t="shared" si="28"/>
        <v>g113,5</v>
      </c>
      <c r="X928" s="1" t="s">
        <v>312</v>
      </c>
      <c r="Y928" s="2" t="str">
        <f>IF(AND(ISBLANK(X928),OR(NOT(ISBLANK(Z928)),NOT(ISBLANK(AA928)))),#N/A,
IF(ISBLANK(X928),"",
IF(AND(NOT(ISERROR(VLOOKUP(X928,MonsterTable!$A:$B,MATCH(MonsterTable!$B$1,MonsterTable!$A$1:$B$1,0),0))),OR(ISBLANK(Z928),ISBLANK(AA928))),#N/A,
IFERROR(VLOOKUP(X928,MonsterTable!$A:$B,MATCH(MonsterTable!$B$1,MonsterTable!$A$1:$B$1,0),0),
IF(OR(NOT(ISBLANK(Z928)),ISBLANK(AA928)),#N/A,
IF(X928="empty","empty",
VLOOKUP(X928,MonsterGroupTable!$A:$A,1,0)))))))</f>
        <v>g113</v>
      </c>
      <c r="AA928">
        <v>5</v>
      </c>
    </row>
    <row r="929" spans="1:27">
      <c r="A929">
        <v>10928</v>
      </c>
      <c r="B929">
        <f t="shared" si="29"/>
        <v>1.1000000000000001</v>
      </c>
      <c r="C929">
        <f t="shared" si="30"/>
        <v>1.1000000000000001</v>
      </c>
      <c r="F929">
        <v>5460</v>
      </c>
      <c r="G929">
        <v>271559</v>
      </c>
      <c r="H929">
        <v>0</v>
      </c>
      <c r="I929">
        <v>0</v>
      </c>
      <c r="J929">
        <v>0</v>
      </c>
      <c r="K929" t="s">
        <v>362</v>
      </c>
      <c r="L929" t="s">
        <v>245</v>
      </c>
      <c r="M929" t="s">
        <v>443</v>
      </c>
      <c r="N929" t="s">
        <v>444</v>
      </c>
      <c r="O929">
        <v>0</v>
      </c>
      <c r="P929">
        <v>-4.75</v>
      </c>
      <c r="Q929">
        <v>-3.5</v>
      </c>
      <c r="R929">
        <v>4.75</v>
      </c>
      <c r="S929">
        <v>3</v>
      </c>
      <c r="T929">
        <v>-13.5</v>
      </c>
      <c r="U929">
        <v>2.5499999999999998</v>
      </c>
      <c r="V929">
        <v>-6.75</v>
      </c>
      <c r="W929" t="str">
        <f t="shared" si="28"/>
        <v>g113,5</v>
      </c>
      <c r="X929" s="1" t="s">
        <v>312</v>
      </c>
      <c r="Y929" s="2" t="str">
        <f>IF(AND(ISBLANK(X929),OR(NOT(ISBLANK(Z929)),NOT(ISBLANK(AA929)))),#N/A,
IF(ISBLANK(X929),"",
IF(AND(NOT(ISERROR(VLOOKUP(X929,MonsterTable!$A:$B,MATCH(MonsterTable!$B$1,MonsterTable!$A$1:$B$1,0),0))),OR(ISBLANK(Z929),ISBLANK(AA929))),#N/A,
IFERROR(VLOOKUP(X929,MonsterTable!$A:$B,MATCH(MonsterTable!$B$1,MonsterTable!$A$1:$B$1,0),0),
IF(OR(NOT(ISBLANK(Z929)),ISBLANK(AA929)),#N/A,
IF(X929="empty","empty",
VLOOKUP(X929,MonsterGroupTable!$A:$A,1,0)))))))</f>
        <v>g113</v>
      </c>
      <c r="AA929">
        <v>5</v>
      </c>
    </row>
    <row r="930" spans="1:27">
      <c r="A930">
        <v>10929</v>
      </c>
      <c r="B930">
        <f t="shared" si="29"/>
        <v>1.1000000000000001</v>
      </c>
      <c r="C930">
        <f t="shared" si="30"/>
        <v>1.1000000000000001</v>
      </c>
      <c r="F930">
        <v>5460</v>
      </c>
      <c r="G930">
        <v>272378</v>
      </c>
      <c r="H930">
        <v>0</v>
      </c>
      <c r="I930">
        <v>0</v>
      </c>
      <c r="J930">
        <v>0</v>
      </c>
      <c r="K930" t="s">
        <v>362</v>
      </c>
      <c r="L930" t="s">
        <v>245</v>
      </c>
      <c r="M930" t="s">
        <v>443</v>
      </c>
      <c r="N930" t="s">
        <v>444</v>
      </c>
      <c r="O930">
        <v>0</v>
      </c>
      <c r="P930">
        <v>-4.75</v>
      </c>
      <c r="Q930">
        <v>-3.5</v>
      </c>
      <c r="R930">
        <v>4.75</v>
      </c>
      <c r="S930">
        <v>3</v>
      </c>
      <c r="T930">
        <v>-13.5</v>
      </c>
      <c r="U930">
        <v>2.5499999999999998</v>
      </c>
      <c r="V930">
        <v>-6.75</v>
      </c>
      <c r="W930" t="str">
        <f t="shared" si="28"/>
        <v>g113,5</v>
      </c>
      <c r="X930" s="1" t="s">
        <v>312</v>
      </c>
      <c r="Y930" s="2" t="str">
        <f>IF(AND(ISBLANK(X930),OR(NOT(ISBLANK(Z930)),NOT(ISBLANK(AA930)))),#N/A,
IF(ISBLANK(X930),"",
IF(AND(NOT(ISERROR(VLOOKUP(X930,MonsterTable!$A:$B,MATCH(MonsterTable!$B$1,MonsterTable!$A$1:$B$1,0),0))),OR(ISBLANK(Z930),ISBLANK(AA930))),#N/A,
IFERROR(VLOOKUP(X930,MonsterTable!$A:$B,MATCH(MonsterTable!$B$1,MonsterTable!$A$1:$B$1,0),0),
IF(OR(NOT(ISBLANK(Z930)),ISBLANK(AA930)),#N/A,
IF(X930="empty","empty",
VLOOKUP(X930,MonsterGroupTable!$A:$A,1,0)))))))</f>
        <v>g113</v>
      </c>
      <c r="AA930">
        <v>5</v>
      </c>
    </row>
    <row r="931" spans="1:27">
      <c r="A931">
        <v>10930</v>
      </c>
      <c r="B931">
        <f t="shared" si="29"/>
        <v>1.2</v>
      </c>
      <c r="C931">
        <f t="shared" si="30"/>
        <v>1.1000000000000001</v>
      </c>
      <c r="F931">
        <v>5460</v>
      </c>
      <c r="G931">
        <v>273197</v>
      </c>
      <c r="H931">
        <v>0</v>
      </c>
      <c r="I931">
        <v>0</v>
      </c>
      <c r="J931">
        <v>0</v>
      </c>
      <c r="K931" t="s">
        <v>362</v>
      </c>
      <c r="L931" t="s">
        <v>245</v>
      </c>
      <c r="M931" t="s">
        <v>443</v>
      </c>
      <c r="N931" t="s">
        <v>444</v>
      </c>
      <c r="O931">
        <v>0</v>
      </c>
      <c r="P931">
        <v>-4.75</v>
      </c>
      <c r="Q931">
        <v>-3.5</v>
      </c>
      <c r="R931">
        <v>4.75</v>
      </c>
      <c r="S931">
        <v>3</v>
      </c>
      <c r="T931">
        <v>-13.5</v>
      </c>
      <c r="U931">
        <v>2.5499999999999998</v>
      </c>
      <c r="V931">
        <v>-6.75</v>
      </c>
      <c r="W931" t="str">
        <f t="shared" si="28"/>
        <v>g113,5</v>
      </c>
      <c r="X931" s="1" t="s">
        <v>312</v>
      </c>
      <c r="Y931" s="2" t="str">
        <f>IF(AND(ISBLANK(X931),OR(NOT(ISBLANK(Z931)),NOT(ISBLANK(AA931)))),#N/A,
IF(ISBLANK(X931),"",
IF(AND(NOT(ISERROR(VLOOKUP(X931,MonsterTable!$A:$B,MATCH(MonsterTable!$B$1,MonsterTable!$A$1:$B$1,0),0))),OR(ISBLANK(Z931),ISBLANK(AA931))),#N/A,
IFERROR(VLOOKUP(X931,MonsterTable!$A:$B,MATCH(MonsterTable!$B$1,MonsterTable!$A$1:$B$1,0),0),
IF(OR(NOT(ISBLANK(Z931)),ISBLANK(AA931)),#N/A,
IF(X931="empty","empty",
VLOOKUP(X931,MonsterGroupTable!$A:$A,1,0)))))))</f>
        <v>g113</v>
      </c>
      <c r="AA931">
        <v>5</v>
      </c>
    </row>
    <row r="932" spans="1:27">
      <c r="A932">
        <v>10931</v>
      </c>
      <c r="B932">
        <f t="shared" si="29"/>
        <v>1.1000000000000001</v>
      </c>
      <c r="C932">
        <f t="shared" si="30"/>
        <v>1.1000000000000001</v>
      </c>
      <c r="F932">
        <v>5460</v>
      </c>
      <c r="G932">
        <v>274016</v>
      </c>
      <c r="H932">
        <v>0</v>
      </c>
      <c r="I932">
        <v>0</v>
      </c>
      <c r="J932">
        <v>0</v>
      </c>
      <c r="K932" t="s">
        <v>362</v>
      </c>
      <c r="L932" t="s">
        <v>247</v>
      </c>
      <c r="M932" t="s">
        <v>443</v>
      </c>
      <c r="N932" t="s">
        <v>444</v>
      </c>
      <c r="O932">
        <v>0</v>
      </c>
      <c r="P932">
        <v>-4.75</v>
      </c>
      <c r="Q932">
        <v>-3.5</v>
      </c>
      <c r="R932">
        <v>4.75</v>
      </c>
      <c r="S932">
        <v>3</v>
      </c>
      <c r="T932">
        <v>-13.5</v>
      </c>
      <c r="U932">
        <v>2.5499999999999998</v>
      </c>
      <c r="V932">
        <v>-6.75</v>
      </c>
      <c r="W932" t="str">
        <f t="shared" si="28"/>
        <v>g114,5</v>
      </c>
      <c r="X932" s="1" t="s">
        <v>313</v>
      </c>
      <c r="Y932" s="2" t="str">
        <f>IF(AND(ISBLANK(X932),OR(NOT(ISBLANK(Z932)),NOT(ISBLANK(AA932)))),#N/A,
IF(ISBLANK(X932),"",
IF(AND(NOT(ISERROR(VLOOKUP(X932,MonsterTable!$A:$B,MATCH(MonsterTable!$B$1,MonsterTable!$A$1:$B$1,0),0))),OR(ISBLANK(Z932),ISBLANK(AA932))),#N/A,
IFERROR(VLOOKUP(X932,MonsterTable!$A:$B,MATCH(MonsterTable!$B$1,MonsterTable!$A$1:$B$1,0),0),
IF(OR(NOT(ISBLANK(Z932)),ISBLANK(AA932)),#N/A,
IF(X932="empty","empty",
VLOOKUP(X932,MonsterGroupTable!$A:$A,1,0)))))))</f>
        <v>g114</v>
      </c>
      <c r="AA932">
        <v>5</v>
      </c>
    </row>
    <row r="933" spans="1:27">
      <c r="A933">
        <v>10932</v>
      </c>
      <c r="B933">
        <f t="shared" si="29"/>
        <v>1.1000000000000001</v>
      </c>
      <c r="C933">
        <f t="shared" si="30"/>
        <v>1.1000000000000001</v>
      </c>
      <c r="F933">
        <v>5460</v>
      </c>
      <c r="G933">
        <v>274835</v>
      </c>
      <c r="H933">
        <v>0</v>
      </c>
      <c r="I933">
        <v>0</v>
      </c>
      <c r="J933">
        <v>0</v>
      </c>
      <c r="K933" t="s">
        <v>362</v>
      </c>
      <c r="L933" t="s">
        <v>247</v>
      </c>
      <c r="M933" t="s">
        <v>443</v>
      </c>
      <c r="N933" t="s">
        <v>444</v>
      </c>
      <c r="O933">
        <v>0</v>
      </c>
      <c r="P933">
        <v>-4.75</v>
      </c>
      <c r="Q933">
        <v>-3.5</v>
      </c>
      <c r="R933">
        <v>4.75</v>
      </c>
      <c r="S933">
        <v>3</v>
      </c>
      <c r="T933">
        <v>-13.5</v>
      </c>
      <c r="U933">
        <v>2.5499999999999998</v>
      </c>
      <c r="V933">
        <v>-6.75</v>
      </c>
      <c r="W933" t="str">
        <f t="shared" si="28"/>
        <v>g114,5</v>
      </c>
      <c r="X933" s="1" t="s">
        <v>313</v>
      </c>
      <c r="Y933" s="2" t="str">
        <f>IF(AND(ISBLANK(X933),OR(NOT(ISBLANK(Z933)),NOT(ISBLANK(AA933)))),#N/A,
IF(ISBLANK(X933),"",
IF(AND(NOT(ISERROR(VLOOKUP(X933,MonsterTable!$A:$B,MATCH(MonsterTable!$B$1,MonsterTable!$A$1:$B$1,0),0))),OR(ISBLANK(Z933),ISBLANK(AA933))),#N/A,
IFERROR(VLOOKUP(X933,MonsterTable!$A:$B,MATCH(MonsterTable!$B$1,MonsterTable!$A$1:$B$1,0),0),
IF(OR(NOT(ISBLANK(Z933)),ISBLANK(AA933)),#N/A,
IF(X933="empty","empty",
VLOOKUP(X933,MonsterGroupTable!$A:$A,1,0)))))))</f>
        <v>g114</v>
      </c>
      <c r="AA933">
        <v>5</v>
      </c>
    </row>
    <row r="934" spans="1:27">
      <c r="A934">
        <v>10933</v>
      </c>
      <c r="B934">
        <f t="shared" si="29"/>
        <v>1.1000000000000001</v>
      </c>
      <c r="C934">
        <f t="shared" si="30"/>
        <v>1.1000000000000001</v>
      </c>
      <c r="F934">
        <v>5460</v>
      </c>
      <c r="G934">
        <v>275654</v>
      </c>
      <c r="H934">
        <v>0</v>
      </c>
      <c r="I934">
        <v>0</v>
      </c>
      <c r="J934">
        <v>0</v>
      </c>
      <c r="K934" t="s">
        <v>362</v>
      </c>
      <c r="L934" t="s">
        <v>247</v>
      </c>
      <c r="M934" t="s">
        <v>443</v>
      </c>
      <c r="N934" t="s">
        <v>444</v>
      </c>
      <c r="O934">
        <v>0</v>
      </c>
      <c r="P934">
        <v>-4.75</v>
      </c>
      <c r="Q934">
        <v>-3.5</v>
      </c>
      <c r="R934">
        <v>4.75</v>
      </c>
      <c r="S934">
        <v>3</v>
      </c>
      <c r="T934">
        <v>-13.5</v>
      </c>
      <c r="U934">
        <v>2.5499999999999998</v>
      </c>
      <c r="V934">
        <v>-6.75</v>
      </c>
      <c r="W934" t="str">
        <f t="shared" si="28"/>
        <v>g114,5</v>
      </c>
      <c r="X934" s="1" t="s">
        <v>313</v>
      </c>
      <c r="Y934" s="2" t="str">
        <f>IF(AND(ISBLANK(X934),OR(NOT(ISBLANK(Z934)),NOT(ISBLANK(AA934)))),#N/A,
IF(ISBLANK(X934),"",
IF(AND(NOT(ISERROR(VLOOKUP(X934,MonsterTable!$A:$B,MATCH(MonsterTable!$B$1,MonsterTable!$A$1:$B$1,0),0))),OR(ISBLANK(Z934),ISBLANK(AA934))),#N/A,
IFERROR(VLOOKUP(X934,MonsterTable!$A:$B,MATCH(MonsterTable!$B$1,MonsterTable!$A$1:$B$1,0),0),
IF(OR(NOT(ISBLANK(Z934)),ISBLANK(AA934)),#N/A,
IF(X934="empty","empty",
VLOOKUP(X934,MonsterGroupTable!$A:$A,1,0)))))))</f>
        <v>g114</v>
      </c>
      <c r="AA934">
        <v>5</v>
      </c>
    </row>
    <row r="935" spans="1:27">
      <c r="A935">
        <v>10934</v>
      </c>
      <c r="B935">
        <f t="shared" si="29"/>
        <v>1.1000000000000001</v>
      </c>
      <c r="C935">
        <f t="shared" si="30"/>
        <v>1.1000000000000001</v>
      </c>
      <c r="F935">
        <v>5460</v>
      </c>
      <c r="G935">
        <v>276473</v>
      </c>
      <c r="H935">
        <v>0</v>
      </c>
      <c r="I935">
        <v>0</v>
      </c>
      <c r="J935">
        <v>0</v>
      </c>
      <c r="K935" t="s">
        <v>362</v>
      </c>
      <c r="L935" t="s">
        <v>247</v>
      </c>
      <c r="M935" t="s">
        <v>443</v>
      </c>
      <c r="N935" t="s">
        <v>444</v>
      </c>
      <c r="O935">
        <v>0</v>
      </c>
      <c r="P935">
        <v>-4.75</v>
      </c>
      <c r="Q935">
        <v>-3.5</v>
      </c>
      <c r="R935">
        <v>4.75</v>
      </c>
      <c r="S935">
        <v>3</v>
      </c>
      <c r="T935">
        <v>-13.5</v>
      </c>
      <c r="U935">
        <v>2.5499999999999998</v>
      </c>
      <c r="V935">
        <v>-6.75</v>
      </c>
      <c r="W935" t="str">
        <f t="shared" si="28"/>
        <v>g114,5</v>
      </c>
      <c r="X935" s="1" t="s">
        <v>313</v>
      </c>
      <c r="Y935" s="2" t="str">
        <f>IF(AND(ISBLANK(X935),OR(NOT(ISBLANK(Z935)),NOT(ISBLANK(AA935)))),#N/A,
IF(ISBLANK(X935),"",
IF(AND(NOT(ISERROR(VLOOKUP(X935,MonsterTable!$A:$B,MATCH(MonsterTable!$B$1,MonsterTable!$A$1:$B$1,0),0))),OR(ISBLANK(Z935),ISBLANK(AA935))),#N/A,
IFERROR(VLOOKUP(X935,MonsterTable!$A:$B,MATCH(MonsterTable!$B$1,MonsterTable!$A$1:$B$1,0),0),
IF(OR(NOT(ISBLANK(Z935)),ISBLANK(AA935)),#N/A,
IF(X935="empty","empty",
VLOOKUP(X935,MonsterGroupTable!$A:$A,1,0)))))))</f>
        <v>g114</v>
      </c>
      <c r="AA935">
        <v>5</v>
      </c>
    </row>
    <row r="936" spans="1:27">
      <c r="A936">
        <v>10935</v>
      </c>
      <c r="B936">
        <f t="shared" si="29"/>
        <v>1.1000000000000001</v>
      </c>
      <c r="C936">
        <f t="shared" si="30"/>
        <v>1.1000000000000001</v>
      </c>
      <c r="F936">
        <v>5460</v>
      </c>
      <c r="G936">
        <v>277292</v>
      </c>
      <c r="H936">
        <v>0</v>
      </c>
      <c r="I936">
        <v>0</v>
      </c>
      <c r="J936">
        <v>0</v>
      </c>
      <c r="K936" t="s">
        <v>362</v>
      </c>
      <c r="L936" t="s">
        <v>247</v>
      </c>
      <c r="M936" t="s">
        <v>443</v>
      </c>
      <c r="N936" t="s">
        <v>444</v>
      </c>
      <c r="O936">
        <v>0</v>
      </c>
      <c r="P936">
        <v>-4.75</v>
      </c>
      <c r="Q936">
        <v>-3.5</v>
      </c>
      <c r="R936">
        <v>4.75</v>
      </c>
      <c r="S936">
        <v>3</v>
      </c>
      <c r="T936">
        <v>-13.5</v>
      </c>
      <c r="U936">
        <v>2.5499999999999998</v>
      </c>
      <c r="V936">
        <v>-6.75</v>
      </c>
      <c r="W936" t="str">
        <f t="shared" si="28"/>
        <v>g114,5</v>
      </c>
      <c r="X936" s="1" t="s">
        <v>313</v>
      </c>
      <c r="Y936" s="2" t="str">
        <f>IF(AND(ISBLANK(X936),OR(NOT(ISBLANK(Z936)),NOT(ISBLANK(AA936)))),#N/A,
IF(ISBLANK(X936),"",
IF(AND(NOT(ISERROR(VLOOKUP(X936,MonsterTable!$A:$B,MATCH(MonsterTable!$B$1,MonsterTable!$A$1:$B$1,0),0))),OR(ISBLANK(Z936),ISBLANK(AA936))),#N/A,
IFERROR(VLOOKUP(X936,MonsterTable!$A:$B,MATCH(MonsterTable!$B$1,MonsterTable!$A$1:$B$1,0),0),
IF(OR(NOT(ISBLANK(Z936)),ISBLANK(AA936)),#N/A,
IF(X936="empty","empty",
VLOOKUP(X936,MonsterGroupTable!$A:$A,1,0)))))))</f>
        <v>g114</v>
      </c>
      <c r="AA936">
        <v>5</v>
      </c>
    </row>
    <row r="937" spans="1:27">
      <c r="A937">
        <v>10936</v>
      </c>
      <c r="B937">
        <f t="shared" si="29"/>
        <v>1.1000000000000001</v>
      </c>
      <c r="C937">
        <f t="shared" si="30"/>
        <v>1.1000000000000001</v>
      </c>
      <c r="F937">
        <v>5460</v>
      </c>
      <c r="G937">
        <v>278111</v>
      </c>
      <c r="H937">
        <v>0</v>
      </c>
      <c r="I937">
        <v>0</v>
      </c>
      <c r="J937">
        <v>0</v>
      </c>
      <c r="K937" t="s">
        <v>362</v>
      </c>
      <c r="L937" t="s">
        <v>247</v>
      </c>
      <c r="M937" t="s">
        <v>443</v>
      </c>
      <c r="N937" t="s">
        <v>444</v>
      </c>
      <c r="O937">
        <v>0</v>
      </c>
      <c r="P937">
        <v>-4.75</v>
      </c>
      <c r="Q937">
        <v>-3.5</v>
      </c>
      <c r="R937">
        <v>4.75</v>
      </c>
      <c r="S937">
        <v>3</v>
      </c>
      <c r="T937">
        <v>-13.5</v>
      </c>
      <c r="U937">
        <v>2.5499999999999998</v>
      </c>
      <c r="V937">
        <v>-6.75</v>
      </c>
      <c r="W937" t="str">
        <f t="shared" si="28"/>
        <v>g114,5</v>
      </c>
      <c r="X937" s="1" t="s">
        <v>313</v>
      </c>
      <c r="Y937" s="2" t="str">
        <f>IF(AND(ISBLANK(X937),OR(NOT(ISBLANK(Z937)),NOT(ISBLANK(AA937)))),#N/A,
IF(ISBLANK(X937),"",
IF(AND(NOT(ISERROR(VLOOKUP(X937,MonsterTable!$A:$B,MATCH(MonsterTable!$B$1,MonsterTable!$A$1:$B$1,0),0))),OR(ISBLANK(Z937),ISBLANK(AA937))),#N/A,
IFERROR(VLOOKUP(X937,MonsterTable!$A:$B,MATCH(MonsterTable!$B$1,MonsterTable!$A$1:$B$1,0),0),
IF(OR(NOT(ISBLANK(Z937)),ISBLANK(AA937)),#N/A,
IF(X937="empty","empty",
VLOOKUP(X937,MonsterGroupTable!$A:$A,1,0)))))))</f>
        <v>g114</v>
      </c>
      <c r="AA937">
        <v>5</v>
      </c>
    </row>
    <row r="938" spans="1:27">
      <c r="A938">
        <v>10937</v>
      </c>
      <c r="B938">
        <f t="shared" si="29"/>
        <v>1.1000000000000001</v>
      </c>
      <c r="C938">
        <f t="shared" si="30"/>
        <v>1.1000000000000001</v>
      </c>
      <c r="F938">
        <v>5460</v>
      </c>
      <c r="G938">
        <v>278930</v>
      </c>
      <c r="H938">
        <v>0</v>
      </c>
      <c r="I938">
        <v>0</v>
      </c>
      <c r="J938">
        <v>0</v>
      </c>
      <c r="K938" t="s">
        <v>362</v>
      </c>
      <c r="L938" t="s">
        <v>247</v>
      </c>
      <c r="M938" t="s">
        <v>443</v>
      </c>
      <c r="N938" t="s">
        <v>444</v>
      </c>
      <c r="O938">
        <v>0</v>
      </c>
      <c r="P938">
        <v>-4.75</v>
      </c>
      <c r="Q938">
        <v>-3.5</v>
      </c>
      <c r="R938">
        <v>4.75</v>
      </c>
      <c r="S938">
        <v>3</v>
      </c>
      <c r="T938">
        <v>-13.5</v>
      </c>
      <c r="U938">
        <v>2.5499999999999998</v>
      </c>
      <c r="V938">
        <v>-6.75</v>
      </c>
      <c r="W938" t="str">
        <f t="shared" si="28"/>
        <v>g114,5</v>
      </c>
      <c r="X938" s="1" t="s">
        <v>313</v>
      </c>
      <c r="Y938" s="2" t="str">
        <f>IF(AND(ISBLANK(X938),OR(NOT(ISBLANK(Z938)),NOT(ISBLANK(AA938)))),#N/A,
IF(ISBLANK(X938),"",
IF(AND(NOT(ISERROR(VLOOKUP(X938,MonsterTable!$A:$B,MATCH(MonsterTable!$B$1,MonsterTable!$A$1:$B$1,0),0))),OR(ISBLANK(Z938),ISBLANK(AA938))),#N/A,
IFERROR(VLOOKUP(X938,MonsterTable!$A:$B,MATCH(MonsterTable!$B$1,MonsterTable!$A$1:$B$1,0),0),
IF(OR(NOT(ISBLANK(Z938)),ISBLANK(AA938)),#N/A,
IF(X938="empty","empty",
VLOOKUP(X938,MonsterGroupTable!$A:$A,1,0)))))))</f>
        <v>g114</v>
      </c>
      <c r="AA938">
        <v>5</v>
      </c>
    </row>
    <row r="939" spans="1:27">
      <c r="A939">
        <v>10938</v>
      </c>
      <c r="B939">
        <f t="shared" si="29"/>
        <v>1.1000000000000001</v>
      </c>
      <c r="C939">
        <f t="shared" si="30"/>
        <v>1.1000000000000001</v>
      </c>
      <c r="F939">
        <v>5460</v>
      </c>
      <c r="G939">
        <v>279749</v>
      </c>
      <c r="H939">
        <v>0</v>
      </c>
      <c r="I939">
        <v>0</v>
      </c>
      <c r="J939">
        <v>0</v>
      </c>
      <c r="K939" t="s">
        <v>362</v>
      </c>
      <c r="L939" t="s">
        <v>247</v>
      </c>
      <c r="M939" t="s">
        <v>443</v>
      </c>
      <c r="N939" t="s">
        <v>444</v>
      </c>
      <c r="O939">
        <v>0</v>
      </c>
      <c r="P939">
        <v>-4.75</v>
      </c>
      <c r="Q939">
        <v>-3.5</v>
      </c>
      <c r="R939">
        <v>4.75</v>
      </c>
      <c r="S939">
        <v>3</v>
      </c>
      <c r="T939">
        <v>-13.5</v>
      </c>
      <c r="U939">
        <v>2.5499999999999998</v>
      </c>
      <c r="V939">
        <v>-6.75</v>
      </c>
      <c r="W939" t="str">
        <f t="shared" si="28"/>
        <v>g114,5</v>
      </c>
      <c r="X939" s="1" t="s">
        <v>313</v>
      </c>
      <c r="Y939" s="2" t="str">
        <f>IF(AND(ISBLANK(X939),OR(NOT(ISBLANK(Z939)),NOT(ISBLANK(AA939)))),#N/A,
IF(ISBLANK(X939),"",
IF(AND(NOT(ISERROR(VLOOKUP(X939,MonsterTable!$A:$B,MATCH(MonsterTable!$B$1,MonsterTable!$A$1:$B$1,0),0))),OR(ISBLANK(Z939),ISBLANK(AA939))),#N/A,
IFERROR(VLOOKUP(X939,MonsterTable!$A:$B,MATCH(MonsterTable!$B$1,MonsterTable!$A$1:$B$1,0),0),
IF(OR(NOT(ISBLANK(Z939)),ISBLANK(AA939)),#N/A,
IF(X939="empty","empty",
VLOOKUP(X939,MonsterGroupTable!$A:$A,1,0)))))))</f>
        <v>g114</v>
      </c>
      <c r="AA939">
        <v>5</v>
      </c>
    </row>
    <row r="940" spans="1:27">
      <c r="A940">
        <v>10939</v>
      </c>
      <c r="B940">
        <f t="shared" si="29"/>
        <v>1.1000000000000001</v>
      </c>
      <c r="C940">
        <f t="shared" si="30"/>
        <v>1.1000000000000001</v>
      </c>
      <c r="F940">
        <v>5460</v>
      </c>
      <c r="G940">
        <v>280568</v>
      </c>
      <c r="H940">
        <v>0</v>
      </c>
      <c r="I940">
        <v>0</v>
      </c>
      <c r="J940">
        <v>0</v>
      </c>
      <c r="K940" t="s">
        <v>362</v>
      </c>
      <c r="L940" t="s">
        <v>247</v>
      </c>
      <c r="M940" t="s">
        <v>443</v>
      </c>
      <c r="N940" t="s">
        <v>444</v>
      </c>
      <c r="O940">
        <v>0</v>
      </c>
      <c r="P940">
        <v>-4.75</v>
      </c>
      <c r="Q940">
        <v>-3.5</v>
      </c>
      <c r="R940">
        <v>4.75</v>
      </c>
      <c r="S940">
        <v>3</v>
      </c>
      <c r="T940">
        <v>-13.5</v>
      </c>
      <c r="U940">
        <v>2.5499999999999998</v>
      </c>
      <c r="V940">
        <v>-6.75</v>
      </c>
      <c r="W940" t="str">
        <f t="shared" si="28"/>
        <v>g114,5</v>
      </c>
      <c r="X940" s="1" t="s">
        <v>313</v>
      </c>
      <c r="Y940" s="2" t="str">
        <f>IF(AND(ISBLANK(X940),OR(NOT(ISBLANK(Z940)),NOT(ISBLANK(AA940)))),#N/A,
IF(ISBLANK(X940),"",
IF(AND(NOT(ISERROR(VLOOKUP(X940,MonsterTable!$A:$B,MATCH(MonsterTable!$B$1,MonsterTable!$A$1:$B$1,0),0))),OR(ISBLANK(Z940),ISBLANK(AA940))),#N/A,
IFERROR(VLOOKUP(X940,MonsterTable!$A:$B,MATCH(MonsterTable!$B$1,MonsterTable!$A$1:$B$1,0),0),
IF(OR(NOT(ISBLANK(Z940)),ISBLANK(AA940)),#N/A,
IF(X940="empty","empty",
VLOOKUP(X940,MonsterGroupTable!$A:$A,1,0)))))))</f>
        <v>g114</v>
      </c>
      <c r="AA940">
        <v>5</v>
      </c>
    </row>
    <row r="941" spans="1:27">
      <c r="A941">
        <v>10940</v>
      </c>
      <c r="B941">
        <f t="shared" si="29"/>
        <v>1.2</v>
      </c>
      <c r="C941">
        <f t="shared" si="30"/>
        <v>1.1000000000000001</v>
      </c>
      <c r="F941">
        <v>5460</v>
      </c>
      <c r="G941">
        <v>281387</v>
      </c>
      <c r="H941">
        <v>0</v>
      </c>
      <c r="I941">
        <v>0</v>
      </c>
      <c r="J941">
        <v>0</v>
      </c>
      <c r="K941" t="s">
        <v>362</v>
      </c>
      <c r="L941" t="s">
        <v>247</v>
      </c>
      <c r="M941" t="s">
        <v>443</v>
      </c>
      <c r="N941" t="s">
        <v>444</v>
      </c>
      <c r="O941">
        <v>0</v>
      </c>
      <c r="P941">
        <v>-4.75</v>
      </c>
      <c r="Q941">
        <v>-3.5</v>
      </c>
      <c r="R941">
        <v>4.75</v>
      </c>
      <c r="S941">
        <v>3</v>
      </c>
      <c r="T941">
        <v>-13.5</v>
      </c>
      <c r="U941">
        <v>2.5499999999999998</v>
      </c>
      <c r="V941">
        <v>-6.75</v>
      </c>
      <c r="W941" t="str">
        <f t="shared" si="28"/>
        <v>g114,5</v>
      </c>
      <c r="X941" s="1" t="s">
        <v>313</v>
      </c>
      <c r="Y941" s="2" t="str">
        <f>IF(AND(ISBLANK(X941),OR(NOT(ISBLANK(Z941)),NOT(ISBLANK(AA941)))),#N/A,
IF(ISBLANK(X941),"",
IF(AND(NOT(ISERROR(VLOOKUP(X941,MonsterTable!$A:$B,MATCH(MonsterTable!$B$1,MonsterTable!$A$1:$B$1,0),0))),OR(ISBLANK(Z941),ISBLANK(AA941))),#N/A,
IFERROR(VLOOKUP(X941,MonsterTable!$A:$B,MATCH(MonsterTable!$B$1,MonsterTable!$A$1:$B$1,0),0),
IF(OR(NOT(ISBLANK(Z941)),ISBLANK(AA941)),#N/A,
IF(X941="empty","empty",
VLOOKUP(X941,MonsterGroupTable!$A:$A,1,0)))))))</f>
        <v>g114</v>
      </c>
      <c r="AA941">
        <v>5</v>
      </c>
    </row>
    <row r="942" spans="1:27">
      <c r="A942">
        <v>10941</v>
      </c>
      <c r="B942">
        <f t="shared" si="29"/>
        <v>1.1000000000000001</v>
      </c>
      <c r="C942">
        <f t="shared" si="30"/>
        <v>1.1000000000000001</v>
      </c>
      <c r="F942">
        <v>5460</v>
      </c>
      <c r="G942">
        <v>282206</v>
      </c>
      <c r="H942">
        <v>0</v>
      </c>
      <c r="I942">
        <v>0</v>
      </c>
      <c r="J942">
        <v>0</v>
      </c>
      <c r="K942" t="s">
        <v>362</v>
      </c>
      <c r="L942" t="s">
        <v>249</v>
      </c>
      <c r="M942" t="s">
        <v>443</v>
      </c>
      <c r="N942" t="s">
        <v>444</v>
      </c>
      <c r="O942">
        <v>0</v>
      </c>
      <c r="P942">
        <v>-4.75</v>
      </c>
      <c r="Q942">
        <v>-3.5</v>
      </c>
      <c r="R942">
        <v>4.75</v>
      </c>
      <c r="S942">
        <v>3</v>
      </c>
      <c r="T942">
        <v>-13.5</v>
      </c>
      <c r="U942">
        <v>2.5499999999999998</v>
      </c>
      <c r="V942">
        <v>-6.75</v>
      </c>
      <c r="W942" t="str">
        <f t="shared" si="28"/>
        <v>g115,5</v>
      </c>
      <c r="X942" s="1" t="s">
        <v>314</v>
      </c>
      <c r="Y942" s="2" t="str">
        <f>IF(AND(ISBLANK(X942),OR(NOT(ISBLANK(Z942)),NOT(ISBLANK(AA942)))),#N/A,
IF(ISBLANK(X942),"",
IF(AND(NOT(ISERROR(VLOOKUP(X942,MonsterTable!$A:$B,MATCH(MonsterTable!$B$1,MonsterTable!$A$1:$B$1,0),0))),OR(ISBLANK(Z942),ISBLANK(AA942))),#N/A,
IFERROR(VLOOKUP(X942,MonsterTable!$A:$B,MATCH(MonsterTable!$B$1,MonsterTable!$A$1:$B$1,0),0),
IF(OR(NOT(ISBLANK(Z942)),ISBLANK(AA942)),#N/A,
IF(X942="empty","empty",
VLOOKUP(X942,MonsterGroupTable!$A:$A,1,0)))))))</f>
        <v>g115</v>
      </c>
      <c r="AA942">
        <v>5</v>
      </c>
    </row>
    <row r="943" spans="1:27">
      <c r="A943">
        <v>10942</v>
      </c>
      <c r="B943">
        <f t="shared" si="29"/>
        <v>1.1000000000000001</v>
      </c>
      <c r="C943">
        <f t="shared" si="30"/>
        <v>1.1000000000000001</v>
      </c>
      <c r="F943">
        <v>5460</v>
      </c>
      <c r="G943">
        <v>283025</v>
      </c>
      <c r="H943">
        <v>0</v>
      </c>
      <c r="I943">
        <v>0</v>
      </c>
      <c r="J943">
        <v>0</v>
      </c>
      <c r="K943" t="s">
        <v>362</v>
      </c>
      <c r="L943" t="s">
        <v>249</v>
      </c>
      <c r="M943" t="s">
        <v>443</v>
      </c>
      <c r="N943" t="s">
        <v>444</v>
      </c>
      <c r="O943">
        <v>0</v>
      </c>
      <c r="P943">
        <v>-4.75</v>
      </c>
      <c r="Q943">
        <v>-3.5</v>
      </c>
      <c r="R943">
        <v>4.75</v>
      </c>
      <c r="S943">
        <v>3</v>
      </c>
      <c r="T943">
        <v>-13.5</v>
      </c>
      <c r="U943">
        <v>2.5499999999999998</v>
      </c>
      <c r="V943">
        <v>-6.75</v>
      </c>
      <c r="W943" t="str">
        <f t="shared" si="28"/>
        <v>g115,5</v>
      </c>
      <c r="X943" s="1" t="s">
        <v>314</v>
      </c>
      <c r="Y943" s="2" t="str">
        <f>IF(AND(ISBLANK(X943),OR(NOT(ISBLANK(Z943)),NOT(ISBLANK(AA943)))),#N/A,
IF(ISBLANK(X943),"",
IF(AND(NOT(ISERROR(VLOOKUP(X943,MonsterTable!$A:$B,MATCH(MonsterTable!$B$1,MonsterTable!$A$1:$B$1,0),0))),OR(ISBLANK(Z943),ISBLANK(AA943))),#N/A,
IFERROR(VLOOKUP(X943,MonsterTable!$A:$B,MATCH(MonsterTable!$B$1,MonsterTable!$A$1:$B$1,0),0),
IF(OR(NOT(ISBLANK(Z943)),ISBLANK(AA943)),#N/A,
IF(X943="empty","empty",
VLOOKUP(X943,MonsterGroupTable!$A:$A,1,0)))))))</f>
        <v>g115</v>
      </c>
      <c r="AA943">
        <v>5</v>
      </c>
    </row>
    <row r="944" spans="1:27">
      <c r="A944">
        <v>10943</v>
      </c>
      <c r="B944">
        <f t="shared" si="29"/>
        <v>1.1000000000000001</v>
      </c>
      <c r="C944">
        <f t="shared" si="30"/>
        <v>1.1000000000000001</v>
      </c>
      <c r="F944">
        <v>5460</v>
      </c>
      <c r="G944">
        <v>283844</v>
      </c>
      <c r="H944">
        <v>0</v>
      </c>
      <c r="I944">
        <v>0</v>
      </c>
      <c r="J944">
        <v>0</v>
      </c>
      <c r="K944" t="s">
        <v>362</v>
      </c>
      <c r="L944" t="s">
        <v>249</v>
      </c>
      <c r="M944" t="s">
        <v>443</v>
      </c>
      <c r="N944" t="s">
        <v>444</v>
      </c>
      <c r="O944">
        <v>0</v>
      </c>
      <c r="P944">
        <v>-4.75</v>
      </c>
      <c r="Q944">
        <v>-3.5</v>
      </c>
      <c r="R944">
        <v>4.75</v>
      </c>
      <c r="S944">
        <v>3</v>
      </c>
      <c r="T944">
        <v>-13.5</v>
      </c>
      <c r="U944">
        <v>2.5499999999999998</v>
      </c>
      <c r="V944">
        <v>-6.75</v>
      </c>
      <c r="W944" t="str">
        <f t="shared" si="28"/>
        <v>g115,5</v>
      </c>
      <c r="X944" s="1" t="s">
        <v>314</v>
      </c>
      <c r="Y944" s="2" t="str">
        <f>IF(AND(ISBLANK(X944),OR(NOT(ISBLANK(Z944)),NOT(ISBLANK(AA944)))),#N/A,
IF(ISBLANK(X944),"",
IF(AND(NOT(ISERROR(VLOOKUP(X944,MonsterTable!$A:$B,MATCH(MonsterTable!$B$1,MonsterTable!$A$1:$B$1,0),0))),OR(ISBLANK(Z944),ISBLANK(AA944))),#N/A,
IFERROR(VLOOKUP(X944,MonsterTable!$A:$B,MATCH(MonsterTable!$B$1,MonsterTable!$A$1:$B$1,0),0),
IF(OR(NOT(ISBLANK(Z944)),ISBLANK(AA944)),#N/A,
IF(X944="empty","empty",
VLOOKUP(X944,MonsterGroupTable!$A:$A,1,0)))))))</f>
        <v>g115</v>
      </c>
      <c r="AA944">
        <v>5</v>
      </c>
    </row>
    <row r="945" spans="1:27">
      <c r="A945">
        <v>10944</v>
      </c>
      <c r="B945">
        <f t="shared" si="29"/>
        <v>1.1000000000000001</v>
      </c>
      <c r="C945">
        <f t="shared" si="30"/>
        <v>1.1000000000000001</v>
      </c>
      <c r="F945">
        <v>5460</v>
      </c>
      <c r="G945">
        <v>284663</v>
      </c>
      <c r="H945">
        <v>0</v>
      </c>
      <c r="I945">
        <v>0</v>
      </c>
      <c r="J945">
        <v>0</v>
      </c>
      <c r="K945" t="s">
        <v>362</v>
      </c>
      <c r="L945" t="s">
        <v>249</v>
      </c>
      <c r="M945" t="s">
        <v>443</v>
      </c>
      <c r="N945" t="s">
        <v>444</v>
      </c>
      <c r="O945">
        <v>0</v>
      </c>
      <c r="P945">
        <v>-4.75</v>
      </c>
      <c r="Q945">
        <v>-3.5</v>
      </c>
      <c r="R945">
        <v>4.75</v>
      </c>
      <c r="S945">
        <v>3</v>
      </c>
      <c r="T945">
        <v>-13.5</v>
      </c>
      <c r="U945">
        <v>2.5499999999999998</v>
      </c>
      <c r="V945">
        <v>-6.75</v>
      </c>
      <c r="W945" t="str">
        <f t="shared" si="28"/>
        <v>g115,5</v>
      </c>
      <c r="X945" s="1" t="s">
        <v>314</v>
      </c>
      <c r="Y945" s="2" t="str">
        <f>IF(AND(ISBLANK(X945),OR(NOT(ISBLANK(Z945)),NOT(ISBLANK(AA945)))),#N/A,
IF(ISBLANK(X945),"",
IF(AND(NOT(ISERROR(VLOOKUP(X945,MonsterTable!$A:$B,MATCH(MonsterTable!$B$1,MonsterTable!$A$1:$B$1,0),0))),OR(ISBLANK(Z945),ISBLANK(AA945))),#N/A,
IFERROR(VLOOKUP(X945,MonsterTable!$A:$B,MATCH(MonsterTable!$B$1,MonsterTable!$A$1:$B$1,0),0),
IF(OR(NOT(ISBLANK(Z945)),ISBLANK(AA945)),#N/A,
IF(X945="empty","empty",
VLOOKUP(X945,MonsterGroupTable!$A:$A,1,0)))))))</f>
        <v>g115</v>
      </c>
      <c r="AA945">
        <v>5</v>
      </c>
    </row>
    <row r="946" spans="1:27">
      <c r="A946">
        <v>10945</v>
      </c>
      <c r="B946">
        <f t="shared" si="29"/>
        <v>1.1000000000000001</v>
      </c>
      <c r="C946">
        <f t="shared" si="30"/>
        <v>1.1000000000000001</v>
      </c>
      <c r="F946">
        <v>5460</v>
      </c>
      <c r="G946">
        <v>285482</v>
      </c>
      <c r="H946">
        <v>0</v>
      </c>
      <c r="I946">
        <v>0</v>
      </c>
      <c r="J946">
        <v>0</v>
      </c>
      <c r="K946" t="s">
        <v>362</v>
      </c>
      <c r="L946" t="s">
        <v>249</v>
      </c>
      <c r="M946" t="s">
        <v>443</v>
      </c>
      <c r="N946" t="s">
        <v>444</v>
      </c>
      <c r="O946">
        <v>0</v>
      </c>
      <c r="P946">
        <v>-4.75</v>
      </c>
      <c r="Q946">
        <v>-3.5</v>
      </c>
      <c r="R946">
        <v>4.75</v>
      </c>
      <c r="S946">
        <v>3</v>
      </c>
      <c r="T946">
        <v>-13.5</v>
      </c>
      <c r="U946">
        <v>2.5499999999999998</v>
      </c>
      <c r="V946">
        <v>-6.75</v>
      </c>
      <c r="W946" t="str">
        <f t="shared" si="28"/>
        <v>g115,5</v>
      </c>
      <c r="X946" s="1" t="s">
        <v>314</v>
      </c>
      <c r="Y946" s="2" t="str">
        <f>IF(AND(ISBLANK(X946),OR(NOT(ISBLANK(Z946)),NOT(ISBLANK(AA946)))),#N/A,
IF(ISBLANK(X946),"",
IF(AND(NOT(ISERROR(VLOOKUP(X946,MonsterTable!$A:$B,MATCH(MonsterTable!$B$1,MonsterTable!$A$1:$B$1,0),0))),OR(ISBLANK(Z946),ISBLANK(AA946))),#N/A,
IFERROR(VLOOKUP(X946,MonsterTable!$A:$B,MATCH(MonsterTable!$B$1,MonsterTable!$A$1:$B$1,0),0),
IF(OR(NOT(ISBLANK(Z946)),ISBLANK(AA946)),#N/A,
IF(X946="empty","empty",
VLOOKUP(X946,MonsterGroupTable!$A:$A,1,0)))))))</f>
        <v>g115</v>
      </c>
      <c r="AA946">
        <v>5</v>
      </c>
    </row>
    <row r="947" spans="1:27">
      <c r="A947">
        <v>10946</v>
      </c>
      <c r="B947">
        <f t="shared" si="29"/>
        <v>1.1000000000000001</v>
      </c>
      <c r="C947">
        <f t="shared" si="30"/>
        <v>1.1000000000000001</v>
      </c>
      <c r="F947">
        <v>5460</v>
      </c>
      <c r="G947">
        <v>286301</v>
      </c>
      <c r="H947">
        <v>0</v>
      </c>
      <c r="I947">
        <v>0</v>
      </c>
      <c r="J947">
        <v>0</v>
      </c>
      <c r="K947" t="s">
        <v>362</v>
      </c>
      <c r="L947" t="s">
        <v>249</v>
      </c>
      <c r="M947" t="s">
        <v>443</v>
      </c>
      <c r="N947" t="s">
        <v>444</v>
      </c>
      <c r="O947">
        <v>0</v>
      </c>
      <c r="P947">
        <v>-4.75</v>
      </c>
      <c r="Q947">
        <v>-3.5</v>
      </c>
      <c r="R947">
        <v>4.75</v>
      </c>
      <c r="S947">
        <v>3</v>
      </c>
      <c r="T947">
        <v>-13.5</v>
      </c>
      <c r="U947">
        <v>2.5499999999999998</v>
      </c>
      <c r="V947">
        <v>-6.75</v>
      </c>
      <c r="W947" t="str">
        <f t="shared" si="28"/>
        <v>g115,5</v>
      </c>
      <c r="X947" s="1" t="s">
        <v>314</v>
      </c>
      <c r="Y947" s="2" t="str">
        <f>IF(AND(ISBLANK(X947),OR(NOT(ISBLANK(Z947)),NOT(ISBLANK(AA947)))),#N/A,
IF(ISBLANK(X947),"",
IF(AND(NOT(ISERROR(VLOOKUP(X947,MonsterTable!$A:$B,MATCH(MonsterTable!$B$1,MonsterTable!$A$1:$B$1,0),0))),OR(ISBLANK(Z947),ISBLANK(AA947))),#N/A,
IFERROR(VLOOKUP(X947,MonsterTable!$A:$B,MATCH(MonsterTable!$B$1,MonsterTable!$A$1:$B$1,0),0),
IF(OR(NOT(ISBLANK(Z947)),ISBLANK(AA947)),#N/A,
IF(X947="empty","empty",
VLOOKUP(X947,MonsterGroupTable!$A:$A,1,0)))))))</f>
        <v>g115</v>
      </c>
      <c r="AA947">
        <v>5</v>
      </c>
    </row>
    <row r="948" spans="1:27">
      <c r="A948">
        <v>10947</v>
      </c>
      <c r="B948">
        <f t="shared" si="29"/>
        <v>1.1000000000000001</v>
      </c>
      <c r="C948">
        <f t="shared" si="30"/>
        <v>1.1000000000000001</v>
      </c>
      <c r="F948">
        <v>5460</v>
      </c>
      <c r="G948">
        <v>287120</v>
      </c>
      <c r="H948">
        <v>0</v>
      </c>
      <c r="I948">
        <v>0</v>
      </c>
      <c r="J948">
        <v>0</v>
      </c>
      <c r="K948" t="s">
        <v>362</v>
      </c>
      <c r="L948" t="s">
        <v>249</v>
      </c>
      <c r="M948" t="s">
        <v>443</v>
      </c>
      <c r="N948" t="s">
        <v>444</v>
      </c>
      <c r="O948">
        <v>0</v>
      </c>
      <c r="P948">
        <v>-4.75</v>
      </c>
      <c r="Q948">
        <v>-3.5</v>
      </c>
      <c r="R948">
        <v>4.75</v>
      </c>
      <c r="S948">
        <v>3</v>
      </c>
      <c r="T948">
        <v>-13.5</v>
      </c>
      <c r="U948">
        <v>2.5499999999999998</v>
      </c>
      <c r="V948">
        <v>-6.75</v>
      </c>
      <c r="W948" t="str">
        <f t="shared" si="28"/>
        <v>g115,5</v>
      </c>
      <c r="X948" s="1" t="s">
        <v>314</v>
      </c>
      <c r="Y948" s="2" t="str">
        <f>IF(AND(ISBLANK(X948),OR(NOT(ISBLANK(Z948)),NOT(ISBLANK(AA948)))),#N/A,
IF(ISBLANK(X948),"",
IF(AND(NOT(ISERROR(VLOOKUP(X948,MonsterTable!$A:$B,MATCH(MonsterTable!$B$1,MonsterTable!$A$1:$B$1,0),0))),OR(ISBLANK(Z948),ISBLANK(AA948))),#N/A,
IFERROR(VLOOKUP(X948,MonsterTable!$A:$B,MATCH(MonsterTable!$B$1,MonsterTable!$A$1:$B$1,0),0),
IF(OR(NOT(ISBLANK(Z948)),ISBLANK(AA948)),#N/A,
IF(X948="empty","empty",
VLOOKUP(X948,MonsterGroupTable!$A:$A,1,0)))))))</f>
        <v>g115</v>
      </c>
      <c r="AA948">
        <v>5</v>
      </c>
    </row>
    <row r="949" spans="1:27">
      <c r="A949">
        <v>10948</v>
      </c>
      <c r="B949">
        <f t="shared" si="29"/>
        <v>1.1000000000000001</v>
      </c>
      <c r="C949">
        <f t="shared" si="30"/>
        <v>1.1000000000000001</v>
      </c>
      <c r="F949">
        <v>5460</v>
      </c>
      <c r="G949">
        <v>287939</v>
      </c>
      <c r="H949">
        <v>0</v>
      </c>
      <c r="I949">
        <v>0</v>
      </c>
      <c r="J949">
        <v>0</v>
      </c>
      <c r="K949" t="s">
        <v>362</v>
      </c>
      <c r="L949" t="s">
        <v>249</v>
      </c>
      <c r="M949" t="s">
        <v>443</v>
      </c>
      <c r="N949" t="s">
        <v>444</v>
      </c>
      <c r="O949">
        <v>0</v>
      </c>
      <c r="P949">
        <v>-4.75</v>
      </c>
      <c r="Q949">
        <v>-3.5</v>
      </c>
      <c r="R949">
        <v>4.75</v>
      </c>
      <c r="S949">
        <v>3</v>
      </c>
      <c r="T949">
        <v>-13.5</v>
      </c>
      <c r="U949">
        <v>2.5499999999999998</v>
      </c>
      <c r="V949">
        <v>-6.75</v>
      </c>
      <c r="W949" t="str">
        <f t="shared" si="28"/>
        <v>g115,5</v>
      </c>
      <c r="X949" s="1" t="s">
        <v>314</v>
      </c>
      <c r="Y949" s="2" t="str">
        <f>IF(AND(ISBLANK(X949),OR(NOT(ISBLANK(Z949)),NOT(ISBLANK(AA949)))),#N/A,
IF(ISBLANK(X949),"",
IF(AND(NOT(ISERROR(VLOOKUP(X949,MonsterTable!$A:$B,MATCH(MonsterTable!$B$1,MonsterTable!$A$1:$B$1,0),0))),OR(ISBLANK(Z949),ISBLANK(AA949))),#N/A,
IFERROR(VLOOKUP(X949,MonsterTable!$A:$B,MATCH(MonsterTable!$B$1,MonsterTable!$A$1:$B$1,0),0),
IF(OR(NOT(ISBLANK(Z949)),ISBLANK(AA949)),#N/A,
IF(X949="empty","empty",
VLOOKUP(X949,MonsterGroupTable!$A:$A,1,0)))))))</f>
        <v>g115</v>
      </c>
      <c r="AA949">
        <v>5</v>
      </c>
    </row>
    <row r="950" spans="1:27">
      <c r="A950">
        <v>10949</v>
      </c>
      <c r="B950">
        <f t="shared" si="29"/>
        <v>1.1000000000000001</v>
      </c>
      <c r="C950">
        <f t="shared" si="30"/>
        <v>1.1000000000000001</v>
      </c>
      <c r="F950">
        <v>5460</v>
      </c>
      <c r="G950">
        <v>288758</v>
      </c>
      <c r="H950">
        <v>0</v>
      </c>
      <c r="I950">
        <v>0</v>
      </c>
      <c r="J950">
        <v>0</v>
      </c>
      <c r="K950" t="s">
        <v>362</v>
      </c>
      <c r="L950" t="s">
        <v>249</v>
      </c>
      <c r="M950" t="s">
        <v>443</v>
      </c>
      <c r="N950" t="s">
        <v>444</v>
      </c>
      <c r="O950">
        <v>0</v>
      </c>
      <c r="P950">
        <v>-4.75</v>
      </c>
      <c r="Q950">
        <v>-3.5</v>
      </c>
      <c r="R950">
        <v>4.75</v>
      </c>
      <c r="S950">
        <v>3</v>
      </c>
      <c r="T950">
        <v>-13.5</v>
      </c>
      <c r="U950">
        <v>2.5499999999999998</v>
      </c>
      <c r="V950">
        <v>-6.75</v>
      </c>
      <c r="W950" t="str">
        <f t="shared" si="28"/>
        <v>g115,5</v>
      </c>
      <c r="X950" s="1" t="s">
        <v>314</v>
      </c>
      <c r="Y950" s="2" t="str">
        <f>IF(AND(ISBLANK(X950),OR(NOT(ISBLANK(Z950)),NOT(ISBLANK(AA950)))),#N/A,
IF(ISBLANK(X950),"",
IF(AND(NOT(ISERROR(VLOOKUP(X950,MonsterTable!$A:$B,MATCH(MonsterTable!$B$1,MonsterTable!$A$1:$B$1,0),0))),OR(ISBLANK(Z950),ISBLANK(AA950))),#N/A,
IFERROR(VLOOKUP(X950,MonsterTable!$A:$B,MATCH(MonsterTable!$B$1,MonsterTable!$A$1:$B$1,0),0),
IF(OR(NOT(ISBLANK(Z950)),ISBLANK(AA950)),#N/A,
IF(X950="empty","empty",
VLOOKUP(X950,MonsterGroupTable!$A:$A,1,0)))))))</f>
        <v>g115</v>
      </c>
      <c r="AA950">
        <v>5</v>
      </c>
    </row>
    <row r="951" spans="1:27">
      <c r="A951">
        <v>10950</v>
      </c>
      <c r="B951">
        <f t="shared" si="29"/>
        <v>1.2</v>
      </c>
      <c r="C951">
        <f t="shared" si="30"/>
        <v>1.1000000000000001</v>
      </c>
      <c r="F951">
        <v>5460</v>
      </c>
      <c r="G951">
        <v>289577</v>
      </c>
      <c r="H951">
        <v>0</v>
      </c>
      <c r="I951">
        <v>0</v>
      </c>
      <c r="J951">
        <v>0</v>
      </c>
      <c r="K951" t="s">
        <v>362</v>
      </c>
      <c r="L951" t="s">
        <v>249</v>
      </c>
      <c r="M951" t="s">
        <v>443</v>
      </c>
      <c r="N951" t="s">
        <v>444</v>
      </c>
      <c r="O951">
        <v>0</v>
      </c>
      <c r="P951">
        <v>-4.75</v>
      </c>
      <c r="Q951">
        <v>-3.5</v>
      </c>
      <c r="R951">
        <v>4.75</v>
      </c>
      <c r="S951">
        <v>3</v>
      </c>
      <c r="T951">
        <v>-13.5</v>
      </c>
      <c r="U951">
        <v>2.5499999999999998</v>
      </c>
      <c r="V951">
        <v>-6.75</v>
      </c>
      <c r="W951" t="str">
        <f t="shared" si="28"/>
        <v>g115,5</v>
      </c>
      <c r="X951" s="1" t="s">
        <v>314</v>
      </c>
      <c r="Y951" s="2" t="str">
        <f>IF(AND(ISBLANK(X951),OR(NOT(ISBLANK(Z951)),NOT(ISBLANK(AA951)))),#N/A,
IF(ISBLANK(X951),"",
IF(AND(NOT(ISERROR(VLOOKUP(X951,MonsterTable!$A:$B,MATCH(MonsterTable!$B$1,MonsterTable!$A$1:$B$1,0),0))),OR(ISBLANK(Z951),ISBLANK(AA951))),#N/A,
IFERROR(VLOOKUP(X951,MonsterTable!$A:$B,MATCH(MonsterTable!$B$1,MonsterTable!$A$1:$B$1,0),0),
IF(OR(NOT(ISBLANK(Z951)),ISBLANK(AA951)),#N/A,
IF(X951="empty","empty",
VLOOKUP(X951,MonsterGroupTable!$A:$A,1,0)))))))</f>
        <v>g115</v>
      </c>
      <c r="AA951">
        <v>5</v>
      </c>
    </row>
    <row r="952" spans="1:27">
      <c r="A952">
        <v>10951</v>
      </c>
      <c r="B952">
        <f t="shared" si="29"/>
        <v>1.1000000000000001</v>
      </c>
      <c r="C952">
        <f t="shared" si="30"/>
        <v>1.1000000000000001</v>
      </c>
      <c r="F952">
        <v>5460</v>
      </c>
      <c r="G952">
        <v>290722</v>
      </c>
      <c r="H952">
        <v>0</v>
      </c>
      <c r="I952">
        <v>0</v>
      </c>
      <c r="J952">
        <v>0</v>
      </c>
      <c r="K952" t="s">
        <v>362</v>
      </c>
      <c r="L952" t="s">
        <v>251</v>
      </c>
      <c r="M952" t="s">
        <v>443</v>
      </c>
      <c r="N952" t="s">
        <v>444</v>
      </c>
      <c r="O952">
        <v>0</v>
      </c>
      <c r="P952">
        <v>-4.75</v>
      </c>
      <c r="Q952">
        <v>-3.5</v>
      </c>
      <c r="R952">
        <v>4.75</v>
      </c>
      <c r="S952">
        <v>3</v>
      </c>
      <c r="T952">
        <v>-13.5</v>
      </c>
      <c r="U952">
        <v>2.5499999999999998</v>
      </c>
      <c r="V952">
        <v>-6.75</v>
      </c>
      <c r="W952" t="str">
        <f t="shared" si="28"/>
        <v>g116,5</v>
      </c>
      <c r="X952" s="1" t="s">
        <v>315</v>
      </c>
      <c r="Y952" s="2" t="str">
        <f>IF(AND(ISBLANK(X952),OR(NOT(ISBLANK(Z952)),NOT(ISBLANK(AA952)))),#N/A,
IF(ISBLANK(X952),"",
IF(AND(NOT(ISERROR(VLOOKUP(X952,MonsterTable!$A:$B,MATCH(MonsterTable!$B$1,MonsterTable!$A$1:$B$1,0),0))),OR(ISBLANK(Z952),ISBLANK(AA952))),#N/A,
IFERROR(VLOOKUP(X952,MonsterTable!$A:$B,MATCH(MonsterTable!$B$1,MonsterTable!$A$1:$B$1,0),0),
IF(OR(NOT(ISBLANK(Z952)),ISBLANK(AA952)),#N/A,
IF(X952="empty","empty",
VLOOKUP(X952,MonsterGroupTable!$A:$A,1,0)))))))</f>
        <v>g116</v>
      </c>
      <c r="AA952">
        <v>5</v>
      </c>
    </row>
    <row r="953" spans="1:27">
      <c r="A953">
        <v>10952</v>
      </c>
      <c r="B953">
        <f t="shared" si="29"/>
        <v>1.1000000000000001</v>
      </c>
      <c r="C953">
        <f t="shared" si="30"/>
        <v>1.1000000000000001</v>
      </c>
      <c r="F953">
        <v>5460</v>
      </c>
      <c r="G953">
        <v>291541</v>
      </c>
      <c r="H953">
        <v>0</v>
      </c>
      <c r="I953">
        <v>0</v>
      </c>
      <c r="J953">
        <v>0</v>
      </c>
      <c r="K953" t="s">
        <v>362</v>
      </c>
      <c r="L953" t="s">
        <v>251</v>
      </c>
      <c r="M953" t="s">
        <v>443</v>
      </c>
      <c r="N953" t="s">
        <v>444</v>
      </c>
      <c r="O953">
        <v>0</v>
      </c>
      <c r="P953">
        <v>-4.75</v>
      </c>
      <c r="Q953">
        <v>-3.5</v>
      </c>
      <c r="R953">
        <v>4.75</v>
      </c>
      <c r="S953">
        <v>3</v>
      </c>
      <c r="T953">
        <v>-13.5</v>
      </c>
      <c r="U953">
        <v>2.5499999999999998</v>
      </c>
      <c r="V953">
        <v>-6.75</v>
      </c>
      <c r="W953" t="str">
        <f t="shared" si="28"/>
        <v>g116,5</v>
      </c>
      <c r="X953" s="1" t="s">
        <v>315</v>
      </c>
      <c r="Y953" s="2" t="str">
        <f>IF(AND(ISBLANK(X953),OR(NOT(ISBLANK(Z953)),NOT(ISBLANK(AA953)))),#N/A,
IF(ISBLANK(X953),"",
IF(AND(NOT(ISERROR(VLOOKUP(X953,MonsterTable!$A:$B,MATCH(MonsterTable!$B$1,MonsterTable!$A$1:$B$1,0),0))),OR(ISBLANK(Z953),ISBLANK(AA953))),#N/A,
IFERROR(VLOOKUP(X953,MonsterTable!$A:$B,MATCH(MonsterTable!$B$1,MonsterTable!$A$1:$B$1,0),0),
IF(OR(NOT(ISBLANK(Z953)),ISBLANK(AA953)),#N/A,
IF(X953="empty","empty",
VLOOKUP(X953,MonsterGroupTable!$A:$A,1,0)))))))</f>
        <v>g116</v>
      </c>
      <c r="AA953">
        <v>5</v>
      </c>
    </row>
    <row r="954" spans="1:27">
      <c r="A954">
        <v>10953</v>
      </c>
      <c r="B954">
        <f t="shared" si="29"/>
        <v>1.1000000000000001</v>
      </c>
      <c r="C954">
        <f t="shared" si="30"/>
        <v>1.1000000000000001</v>
      </c>
      <c r="F954">
        <v>5460</v>
      </c>
      <c r="G954">
        <v>292360</v>
      </c>
      <c r="H954">
        <v>0</v>
      </c>
      <c r="I954">
        <v>0</v>
      </c>
      <c r="J954">
        <v>0</v>
      </c>
      <c r="K954" t="s">
        <v>362</v>
      </c>
      <c r="L954" t="s">
        <v>251</v>
      </c>
      <c r="M954" t="s">
        <v>443</v>
      </c>
      <c r="N954" t="s">
        <v>444</v>
      </c>
      <c r="O954">
        <v>0</v>
      </c>
      <c r="P954">
        <v>-4.75</v>
      </c>
      <c r="Q954">
        <v>-3.5</v>
      </c>
      <c r="R954">
        <v>4.75</v>
      </c>
      <c r="S954">
        <v>3</v>
      </c>
      <c r="T954">
        <v>-13.5</v>
      </c>
      <c r="U954">
        <v>2.5499999999999998</v>
      </c>
      <c r="V954">
        <v>-6.75</v>
      </c>
      <c r="W954" t="str">
        <f t="shared" si="28"/>
        <v>g116,5</v>
      </c>
      <c r="X954" s="1" t="s">
        <v>315</v>
      </c>
      <c r="Y954" s="2" t="str">
        <f>IF(AND(ISBLANK(X954),OR(NOT(ISBLANK(Z954)),NOT(ISBLANK(AA954)))),#N/A,
IF(ISBLANK(X954),"",
IF(AND(NOT(ISERROR(VLOOKUP(X954,MonsterTable!$A:$B,MATCH(MonsterTable!$B$1,MonsterTable!$A$1:$B$1,0),0))),OR(ISBLANK(Z954),ISBLANK(AA954))),#N/A,
IFERROR(VLOOKUP(X954,MonsterTable!$A:$B,MATCH(MonsterTable!$B$1,MonsterTable!$A$1:$B$1,0),0),
IF(OR(NOT(ISBLANK(Z954)),ISBLANK(AA954)),#N/A,
IF(X954="empty","empty",
VLOOKUP(X954,MonsterGroupTable!$A:$A,1,0)))))))</f>
        <v>g116</v>
      </c>
      <c r="AA954">
        <v>5</v>
      </c>
    </row>
    <row r="955" spans="1:27">
      <c r="A955">
        <v>10954</v>
      </c>
      <c r="B955">
        <f t="shared" si="29"/>
        <v>1.1000000000000001</v>
      </c>
      <c r="C955">
        <f t="shared" si="30"/>
        <v>1.1000000000000001</v>
      </c>
      <c r="F955">
        <v>5460</v>
      </c>
      <c r="G955">
        <v>293179</v>
      </c>
      <c r="H955">
        <v>0</v>
      </c>
      <c r="I955">
        <v>0</v>
      </c>
      <c r="J955">
        <v>0</v>
      </c>
      <c r="K955" t="s">
        <v>362</v>
      </c>
      <c r="L955" t="s">
        <v>251</v>
      </c>
      <c r="M955" t="s">
        <v>443</v>
      </c>
      <c r="N955" t="s">
        <v>444</v>
      </c>
      <c r="O955">
        <v>0</v>
      </c>
      <c r="P955">
        <v>-4.75</v>
      </c>
      <c r="Q955">
        <v>-3.5</v>
      </c>
      <c r="R955">
        <v>4.75</v>
      </c>
      <c r="S955">
        <v>3</v>
      </c>
      <c r="T955">
        <v>-13.5</v>
      </c>
      <c r="U955">
        <v>2.5499999999999998</v>
      </c>
      <c r="V955">
        <v>-6.75</v>
      </c>
      <c r="W955" t="str">
        <f t="shared" ref="W955:W1018" si="31">Y955&amp;IF(ISBLANK(Z955),"",","&amp;Z955)&amp;IF(ISBLANK(AA955),"",","&amp;AA955)&amp;IF(ISBLANK(AB955),"",","&amp;AB955)&amp;IF(ISBLANK(AC955),"",","&amp;AC955)&amp;IF(ISBLANK(AD955),"",","&amp;AD955)
&amp;IF(LEN(AF955)=0,"",","&amp;AF955)&amp;IF(ISBLANK(AG955),"",","&amp;AG955)&amp;IF(ISBLANK(AH955),"",","&amp;AH955)&amp;IF(ISBLANK(AI955),"",","&amp;AI955)&amp;IF(ISBLANK(AJ955),"",","&amp;AJ955)&amp;IF(ISBLANK(AK955),"",","&amp;AK955)
&amp;IF(LEN(AM955)=0,"",","&amp;AM955)&amp;IF(ISBLANK(AN955),"",","&amp;AN955)&amp;IF(ISBLANK(AO955),"",","&amp;AO955)&amp;IF(ISBLANK(AP955),"",","&amp;AP955)&amp;IF(ISBLANK(AQ955),"",","&amp;AQ955)&amp;IF(ISBLANK(AR955),"",","&amp;AR955)
&amp;IF(LEN(AT955)=0,"",","&amp;AT955)&amp;IF(ISBLANK(AU955),"",","&amp;AU955)&amp;IF(ISBLANK(AV955),"",","&amp;AV955)&amp;IF(ISBLANK(AW955),"",","&amp;AW955)&amp;IF(ISBLANK(AX955),"",","&amp;AX955)&amp;IF(ISBLANK(AY955),"",","&amp;AY955)
&amp;IF(LEN(BA955)=0,"",","&amp;BA955)&amp;IF(ISBLANK(BB955),"",","&amp;BB955)&amp;IF(ISBLANK(BC955),"",","&amp;BC955)&amp;IF(ISBLANK(BD955),"",","&amp;BD955)&amp;IF(ISBLANK(BE955),"",","&amp;BE955)&amp;IF(ISBLANK(BF955),"",","&amp;BF955)
&amp;IF(LEN(BH955)=0,"",","&amp;BH955)&amp;IF(ISBLANK(BI955),"",","&amp;BI955)&amp;IF(ISBLANK(BJ955),"",","&amp;BJ955)&amp;IF(ISBLANK(BK955),"",","&amp;BK955)&amp;IF(ISBLANK(BL955),"",","&amp;BL955)&amp;IF(ISBLANK(BM955),"",","&amp;BM955)
&amp;IF(LEN(BO955)=0,"",","&amp;BO955)&amp;IF(ISBLANK(BP955),"",","&amp;BP955)&amp;IF(ISBLANK(BQ955),"",","&amp;BQ955)&amp;IF(ISBLANK(BR955),"",","&amp;BR955)&amp;IF(ISBLANK(BS955),"",","&amp;BS955)&amp;IF(ISBLANK(BT955),"",","&amp;BT955)
&amp;IF(LEN(BV955)=0,"",","&amp;BV955)&amp;IF(ISBLANK(BW955),"",","&amp;BW955)&amp;IF(ISBLANK(BX955),"",","&amp;BX955)&amp;IF(ISBLANK(BY955),"",","&amp;BY955)&amp;IF(ISBLANK(BZ955),"",","&amp;BZ955)&amp;IF(ISBLANK(CA955),"",","&amp;CA955)
&amp;IF(LEN(CC955)=0,"",","&amp;CC955)&amp;IF(ISBLANK(CD955),"",","&amp;CD955)&amp;IF(ISBLANK(CE955),"",","&amp;CE955)&amp;IF(ISBLANK(CF955),"",","&amp;CF955)&amp;IF(ISBLANK(CG955),"",","&amp;CG955)&amp;IF(ISBLANK(CH955),"",","&amp;CH955)
&amp;IF(LEN(CJ955)=0,"",","&amp;CJ955)&amp;IF(ISBLANK(CK955),"",","&amp;CK955)&amp;IF(ISBLANK(CL955),"",","&amp;CL955)&amp;IF(ISBLANK(CM955),"",","&amp;CM955)&amp;IF(ISBLANK(CN955),"",","&amp;CN955)&amp;IF(ISBLANK(CO955),"",","&amp;CO955)</f>
        <v>g116,5</v>
      </c>
      <c r="X955" s="1" t="s">
        <v>315</v>
      </c>
      <c r="Y955" s="2" t="str">
        <f>IF(AND(ISBLANK(X955),OR(NOT(ISBLANK(Z955)),NOT(ISBLANK(AA955)))),#N/A,
IF(ISBLANK(X955),"",
IF(AND(NOT(ISERROR(VLOOKUP(X955,MonsterTable!$A:$B,MATCH(MonsterTable!$B$1,MonsterTable!$A$1:$B$1,0),0))),OR(ISBLANK(Z955),ISBLANK(AA955))),#N/A,
IFERROR(VLOOKUP(X955,MonsterTable!$A:$B,MATCH(MonsterTable!$B$1,MonsterTable!$A$1:$B$1,0),0),
IF(OR(NOT(ISBLANK(Z955)),ISBLANK(AA955)),#N/A,
IF(X955="empty","empty",
VLOOKUP(X955,MonsterGroupTable!$A:$A,1,0)))))))</f>
        <v>g116</v>
      </c>
      <c r="AA955">
        <v>5</v>
      </c>
    </row>
    <row r="956" spans="1:27">
      <c r="A956">
        <v>10955</v>
      </c>
      <c r="B956">
        <f t="shared" ref="B956:B1019" si="32">IF(MOD(A956,10)=0,1.2,1.1)</f>
        <v>1.1000000000000001</v>
      </c>
      <c r="C956">
        <f t="shared" ref="C956:C1019" si="33">IF(MOD(B956,10)=0,1.2,1.1)</f>
        <v>1.1000000000000001</v>
      </c>
      <c r="F956">
        <v>5460</v>
      </c>
      <c r="G956">
        <v>293998</v>
      </c>
      <c r="H956">
        <v>0</v>
      </c>
      <c r="I956">
        <v>0</v>
      </c>
      <c r="J956">
        <v>0</v>
      </c>
      <c r="K956" t="s">
        <v>362</v>
      </c>
      <c r="L956" t="s">
        <v>251</v>
      </c>
      <c r="M956" t="s">
        <v>443</v>
      </c>
      <c r="N956" t="s">
        <v>444</v>
      </c>
      <c r="O956">
        <v>0</v>
      </c>
      <c r="P956">
        <v>-4.75</v>
      </c>
      <c r="Q956">
        <v>-3.5</v>
      </c>
      <c r="R956">
        <v>4.75</v>
      </c>
      <c r="S956">
        <v>3</v>
      </c>
      <c r="T956">
        <v>-13.5</v>
      </c>
      <c r="U956">
        <v>2.5499999999999998</v>
      </c>
      <c r="V956">
        <v>-6.75</v>
      </c>
      <c r="W956" t="str">
        <f t="shared" si="31"/>
        <v>g116,5</v>
      </c>
      <c r="X956" s="1" t="s">
        <v>315</v>
      </c>
      <c r="Y956" s="2" t="str">
        <f>IF(AND(ISBLANK(X956),OR(NOT(ISBLANK(Z956)),NOT(ISBLANK(AA956)))),#N/A,
IF(ISBLANK(X956),"",
IF(AND(NOT(ISERROR(VLOOKUP(X956,MonsterTable!$A:$B,MATCH(MonsterTable!$B$1,MonsterTable!$A$1:$B$1,0),0))),OR(ISBLANK(Z956),ISBLANK(AA956))),#N/A,
IFERROR(VLOOKUP(X956,MonsterTable!$A:$B,MATCH(MonsterTable!$B$1,MonsterTable!$A$1:$B$1,0),0),
IF(OR(NOT(ISBLANK(Z956)),ISBLANK(AA956)),#N/A,
IF(X956="empty","empty",
VLOOKUP(X956,MonsterGroupTable!$A:$A,1,0)))))))</f>
        <v>g116</v>
      </c>
      <c r="AA956">
        <v>5</v>
      </c>
    </row>
    <row r="957" spans="1:27">
      <c r="A957">
        <v>10956</v>
      </c>
      <c r="B957">
        <f t="shared" si="32"/>
        <v>1.1000000000000001</v>
      </c>
      <c r="C957">
        <f t="shared" si="33"/>
        <v>1.1000000000000001</v>
      </c>
      <c r="F957">
        <v>5460</v>
      </c>
      <c r="G957">
        <v>294817</v>
      </c>
      <c r="H957">
        <v>0</v>
      </c>
      <c r="I957">
        <v>0</v>
      </c>
      <c r="J957">
        <v>0</v>
      </c>
      <c r="K957" t="s">
        <v>362</v>
      </c>
      <c r="L957" t="s">
        <v>251</v>
      </c>
      <c r="M957" t="s">
        <v>443</v>
      </c>
      <c r="N957" t="s">
        <v>444</v>
      </c>
      <c r="O957">
        <v>0</v>
      </c>
      <c r="P957">
        <v>-4.75</v>
      </c>
      <c r="Q957">
        <v>-3.5</v>
      </c>
      <c r="R957">
        <v>4.75</v>
      </c>
      <c r="S957">
        <v>3</v>
      </c>
      <c r="T957">
        <v>-13.5</v>
      </c>
      <c r="U957">
        <v>2.5499999999999998</v>
      </c>
      <c r="V957">
        <v>-6.75</v>
      </c>
      <c r="W957" t="str">
        <f t="shared" si="31"/>
        <v>g116,5</v>
      </c>
      <c r="X957" s="1" t="s">
        <v>315</v>
      </c>
      <c r="Y957" s="2" t="str">
        <f>IF(AND(ISBLANK(X957),OR(NOT(ISBLANK(Z957)),NOT(ISBLANK(AA957)))),#N/A,
IF(ISBLANK(X957),"",
IF(AND(NOT(ISERROR(VLOOKUP(X957,MonsterTable!$A:$B,MATCH(MonsterTable!$B$1,MonsterTable!$A$1:$B$1,0),0))),OR(ISBLANK(Z957),ISBLANK(AA957))),#N/A,
IFERROR(VLOOKUP(X957,MonsterTable!$A:$B,MATCH(MonsterTable!$B$1,MonsterTable!$A$1:$B$1,0),0),
IF(OR(NOT(ISBLANK(Z957)),ISBLANK(AA957)),#N/A,
IF(X957="empty","empty",
VLOOKUP(X957,MonsterGroupTable!$A:$A,1,0)))))))</f>
        <v>g116</v>
      </c>
      <c r="AA957">
        <v>5</v>
      </c>
    </row>
    <row r="958" spans="1:27">
      <c r="A958">
        <v>10957</v>
      </c>
      <c r="B958">
        <f t="shared" si="32"/>
        <v>1.1000000000000001</v>
      </c>
      <c r="C958">
        <f t="shared" si="33"/>
        <v>1.1000000000000001</v>
      </c>
      <c r="F958">
        <v>5460</v>
      </c>
      <c r="G958">
        <v>295636</v>
      </c>
      <c r="H958">
        <v>0</v>
      </c>
      <c r="I958">
        <v>0</v>
      </c>
      <c r="J958">
        <v>0</v>
      </c>
      <c r="K958" t="s">
        <v>362</v>
      </c>
      <c r="L958" t="s">
        <v>251</v>
      </c>
      <c r="M958" t="s">
        <v>443</v>
      </c>
      <c r="N958" t="s">
        <v>444</v>
      </c>
      <c r="O958">
        <v>0</v>
      </c>
      <c r="P958">
        <v>-4.75</v>
      </c>
      <c r="Q958">
        <v>-3.5</v>
      </c>
      <c r="R958">
        <v>4.75</v>
      </c>
      <c r="S958">
        <v>3</v>
      </c>
      <c r="T958">
        <v>-13.5</v>
      </c>
      <c r="U958">
        <v>2.5499999999999998</v>
      </c>
      <c r="V958">
        <v>-6.75</v>
      </c>
      <c r="W958" t="str">
        <f t="shared" si="31"/>
        <v>g116,5</v>
      </c>
      <c r="X958" s="1" t="s">
        <v>315</v>
      </c>
      <c r="Y958" s="2" t="str">
        <f>IF(AND(ISBLANK(X958),OR(NOT(ISBLANK(Z958)),NOT(ISBLANK(AA958)))),#N/A,
IF(ISBLANK(X958),"",
IF(AND(NOT(ISERROR(VLOOKUP(X958,MonsterTable!$A:$B,MATCH(MonsterTable!$B$1,MonsterTable!$A$1:$B$1,0),0))),OR(ISBLANK(Z958),ISBLANK(AA958))),#N/A,
IFERROR(VLOOKUP(X958,MonsterTable!$A:$B,MATCH(MonsterTable!$B$1,MonsterTable!$A$1:$B$1,0),0),
IF(OR(NOT(ISBLANK(Z958)),ISBLANK(AA958)),#N/A,
IF(X958="empty","empty",
VLOOKUP(X958,MonsterGroupTable!$A:$A,1,0)))))))</f>
        <v>g116</v>
      </c>
      <c r="AA958">
        <v>5</v>
      </c>
    </row>
    <row r="959" spans="1:27">
      <c r="A959">
        <v>10958</v>
      </c>
      <c r="B959">
        <f t="shared" si="32"/>
        <v>1.1000000000000001</v>
      </c>
      <c r="C959">
        <f t="shared" si="33"/>
        <v>1.1000000000000001</v>
      </c>
      <c r="F959">
        <v>5460</v>
      </c>
      <c r="G959">
        <v>296455</v>
      </c>
      <c r="H959">
        <v>0</v>
      </c>
      <c r="I959">
        <v>0</v>
      </c>
      <c r="J959">
        <v>0</v>
      </c>
      <c r="K959" t="s">
        <v>362</v>
      </c>
      <c r="L959" t="s">
        <v>251</v>
      </c>
      <c r="M959" t="s">
        <v>443</v>
      </c>
      <c r="N959" t="s">
        <v>444</v>
      </c>
      <c r="O959">
        <v>0</v>
      </c>
      <c r="P959">
        <v>-4.75</v>
      </c>
      <c r="Q959">
        <v>-3.5</v>
      </c>
      <c r="R959">
        <v>4.75</v>
      </c>
      <c r="S959">
        <v>3</v>
      </c>
      <c r="T959">
        <v>-13.5</v>
      </c>
      <c r="U959">
        <v>2.5499999999999998</v>
      </c>
      <c r="V959">
        <v>-6.75</v>
      </c>
      <c r="W959" t="str">
        <f t="shared" si="31"/>
        <v>g116,5</v>
      </c>
      <c r="X959" s="1" t="s">
        <v>315</v>
      </c>
      <c r="Y959" s="2" t="str">
        <f>IF(AND(ISBLANK(X959),OR(NOT(ISBLANK(Z959)),NOT(ISBLANK(AA959)))),#N/A,
IF(ISBLANK(X959),"",
IF(AND(NOT(ISERROR(VLOOKUP(X959,MonsterTable!$A:$B,MATCH(MonsterTable!$B$1,MonsterTable!$A$1:$B$1,0),0))),OR(ISBLANK(Z959),ISBLANK(AA959))),#N/A,
IFERROR(VLOOKUP(X959,MonsterTable!$A:$B,MATCH(MonsterTable!$B$1,MonsterTable!$A$1:$B$1,0),0),
IF(OR(NOT(ISBLANK(Z959)),ISBLANK(AA959)),#N/A,
IF(X959="empty","empty",
VLOOKUP(X959,MonsterGroupTable!$A:$A,1,0)))))))</f>
        <v>g116</v>
      </c>
      <c r="AA959">
        <v>5</v>
      </c>
    </row>
    <row r="960" spans="1:27">
      <c r="A960">
        <v>10959</v>
      </c>
      <c r="B960">
        <f t="shared" si="32"/>
        <v>1.1000000000000001</v>
      </c>
      <c r="C960">
        <f t="shared" si="33"/>
        <v>1.1000000000000001</v>
      </c>
      <c r="F960">
        <v>5460</v>
      </c>
      <c r="G960">
        <v>297274</v>
      </c>
      <c r="H960">
        <v>0</v>
      </c>
      <c r="I960">
        <v>0</v>
      </c>
      <c r="J960">
        <v>0</v>
      </c>
      <c r="K960" t="s">
        <v>362</v>
      </c>
      <c r="L960" t="s">
        <v>251</v>
      </c>
      <c r="M960" t="s">
        <v>443</v>
      </c>
      <c r="N960" t="s">
        <v>444</v>
      </c>
      <c r="O960">
        <v>0</v>
      </c>
      <c r="P960">
        <v>-4.75</v>
      </c>
      <c r="Q960">
        <v>-3.5</v>
      </c>
      <c r="R960">
        <v>4.75</v>
      </c>
      <c r="S960">
        <v>3</v>
      </c>
      <c r="T960">
        <v>-13.5</v>
      </c>
      <c r="U960">
        <v>2.5499999999999998</v>
      </c>
      <c r="V960">
        <v>-6.75</v>
      </c>
      <c r="W960" t="str">
        <f t="shared" si="31"/>
        <v>g116,5</v>
      </c>
      <c r="X960" s="1" t="s">
        <v>315</v>
      </c>
      <c r="Y960" s="2" t="str">
        <f>IF(AND(ISBLANK(X960),OR(NOT(ISBLANK(Z960)),NOT(ISBLANK(AA960)))),#N/A,
IF(ISBLANK(X960),"",
IF(AND(NOT(ISERROR(VLOOKUP(X960,MonsterTable!$A:$B,MATCH(MonsterTable!$B$1,MonsterTable!$A$1:$B$1,0),0))),OR(ISBLANK(Z960),ISBLANK(AA960))),#N/A,
IFERROR(VLOOKUP(X960,MonsterTable!$A:$B,MATCH(MonsterTable!$B$1,MonsterTable!$A$1:$B$1,0),0),
IF(OR(NOT(ISBLANK(Z960)),ISBLANK(AA960)),#N/A,
IF(X960="empty","empty",
VLOOKUP(X960,MonsterGroupTable!$A:$A,1,0)))))))</f>
        <v>g116</v>
      </c>
      <c r="AA960">
        <v>5</v>
      </c>
    </row>
    <row r="961" spans="1:27">
      <c r="A961">
        <v>10960</v>
      </c>
      <c r="B961">
        <f t="shared" si="32"/>
        <v>1.2</v>
      </c>
      <c r="C961">
        <f t="shared" si="33"/>
        <v>1.1000000000000001</v>
      </c>
      <c r="F961">
        <v>5460</v>
      </c>
      <c r="G961">
        <v>298093</v>
      </c>
      <c r="H961">
        <v>0</v>
      </c>
      <c r="I961">
        <v>0</v>
      </c>
      <c r="J961">
        <v>0</v>
      </c>
      <c r="K961" t="s">
        <v>362</v>
      </c>
      <c r="L961" t="s">
        <v>251</v>
      </c>
      <c r="M961" t="s">
        <v>443</v>
      </c>
      <c r="N961" t="s">
        <v>444</v>
      </c>
      <c r="O961">
        <v>0</v>
      </c>
      <c r="P961">
        <v>-4.75</v>
      </c>
      <c r="Q961">
        <v>-3.5</v>
      </c>
      <c r="R961">
        <v>4.75</v>
      </c>
      <c r="S961">
        <v>3</v>
      </c>
      <c r="T961">
        <v>-13.5</v>
      </c>
      <c r="U961">
        <v>2.5499999999999998</v>
      </c>
      <c r="V961">
        <v>-6.75</v>
      </c>
      <c r="W961" t="str">
        <f t="shared" si="31"/>
        <v>g116,5</v>
      </c>
      <c r="X961" s="1" t="s">
        <v>315</v>
      </c>
      <c r="Y961" s="2" t="str">
        <f>IF(AND(ISBLANK(X961),OR(NOT(ISBLANK(Z961)),NOT(ISBLANK(AA961)))),#N/A,
IF(ISBLANK(X961),"",
IF(AND(NOT(ISERROR(VLOOKUP(X961,MonsterTable!$A:$B,MATCH(MonsterTable!$B$1,MonsterTable!$A$1:$B$1,0),0))),OR(ISBLANK(Z961),ISBLANK(AA961))),#N/A,
IFERROR(VLOOKUP(X961,MonsterTable!$A:$B,MATCH(MonsterTable!$B$1,MonsterTable!$A$1:$B$1,0),0),
IF(OR(NOT(ISBLANK(Z961)),ISBLANK(AA961)),#N/A,
IF(X961="empty","empty",
VLOOKUP(X961,MonsterGroupTable!$A:$A,1,0)))))))</f>
        <v>g116</v>
      </c>
      <c r="AA961">
        <v>5</v>
      </c>
    </row>
    <row r="962" spans="1:27">
      <c r="A962">
        <v>10961</v>
      </c>
      <c r="B962">
        <f t="shared" si="32"/>
        <v>1.1000000000000001</v>
      </c>
      <c r="C962">
        <f t="shared" si="33"/>
        <v>1.1000000000000001</v>
      </c>
      <c r="F962">
        <v>5460</v>
      </c>
      <c r="G962">
        <v>298912</v>
      </c>
      <c r="H962">
        <v>0</v>
      </c>
      <c r="I962">
        <v>0</v>
      </c>
      <c r="J962">
        <v>0</v>
      </c>
      <c r="K962" t="s">
        <v>362</v>
      </c>
      <c r="L962" t="s">
        <v>253</v>
      </c>
      <c r="M962" t="s">
        <v>443</v>
      </c>
      <c r="N962" t="s">
        <v>444</v>
      </c>
      <c r="O962">
        <v>0</v>
      </c>
      <c r="P962">
        <v>-4.75</v>
      </c>
      <c r="Q962">
        <v>-3.5</v>
      </c>
      <c r="R962">
        <v>4.75</v>
      </c>
      <c r="S962">
        <v>3</v>
      </c>
      <c r="T962">
        <v>-13.5</v>
      </c>
      <c r="U962">
        <v>2.5499999999999998</v>
      </c>
      <c r="V962">
        <v>-6.75</v>
      </c>
      <c r="W962" t="str">
        <f t="shared" si="31"/>
        <v>g117,5</v>
      </c>
      <c r="X962" s="1" t="s">
        <v>316</v>
      </c>
      <c r="Y962" s="2" t="str">
        <f>IF(AND(ISBLANK(X962),OR(NOT(ISBLANK(Z962)),NOT(ISBLANK(AA962)))),#N/A,
IF(ISBLANK(X962),"",
IF(AND(NOT(ISERROR(VLOOKUP(X962,MonsterTable!$A:$B,MATCH(MonsterTable!$B$1,MonsterTable!$A$1:$B$1,0),0))),OR(ISBLANK(Z962),ISBLANK(AA962))),#N/A,
IFERROR(VLOOKUP(X962,MonsterTable!$A:$B,MATCH(MonsterTable!$B$1,MonsterTable!$A$1:$B$1,0),0),
IF(OR(NOT(ISBLANK(Z962)),ISBLANK(AA962)),#N/A,
IF(X962="empty","empty",
VLOOKUP(X962,MonsterGroupTable!$A:$A,1,0)))))))</f>
        <v>g117</v>
      </c>
      <c r="AA962">
        <v>5</v>
      </c>
    </row>
    <row r="963" spans="1:27">
      <c r="A963">
        <v>10962</v>
      </c>
      <c r="B963">
        <f t="shared" si="32"/>
        <v>1.1000000000000001</v>
      </c>
      <c r="C963">
        <f t="shared" si="33"/>
        <v>1.1000000000000001</v>
      </c>
      <c r="F963">
        <v>5460</v>
      </c>
      <c r="G963">
        <v>299731</v>
      </c>
      <c r="H963">
        <v>0</v>
      </c>
      <c r="I963">
        <v>0</v>
      </c>
      <c r="J963">
        <v>0</v>
      </c>
      <c r="K963" t="s">
        <v>362</v>
      </c>
      <c r="L963" t="s">
        <v>253</v>
      </c>
      <c r="M963" t="s">
        <v>443</v>
      </c>
      <c r="N963" t="s">
        <v>444</v>
      </c>
      <c r="O963">
        <v>0</v>
      </c>
      <c r="P963">
        <v>-4.75</v>
      </c>
      <c r="Q963">
        <v>-3.5</v>
      </c>
      <c r="R963">
        <v>4.75</v>
      </c>
      <c r="S963">
        <v>3</v>
      </c>
      <c r="T963">
        <v>-13.5</v>
      </c>
      <c r="U963">
        <v>2.5499999999999998</v>
      </c>
      <c r="V963">
        <v>-6.75</v>
      </c>
      <c r="W963" t="str">
        <f t="shared" si="31"/>
        <v>g117,5</v>
      </c>
      <c r="X963" s="1" t="s">
        <v>316</v>
      </c>
      <c r="Y963" s="2" t="str">
        <f>IF(AND(ISBLANK(X963),OR(NOT(ISBLANK(Z963)),NOT(ISBLANK(AA963)))),#N/A,
IF(ISBLANK(X963),"",
IF(AND(NOT(ISERROR(VLOOKUP(X963,MonsterTable!$A:$B,MATCH(MonsterTable!$B$1,MonsterTable!$A$1:$B$1,0),0))),OR(ISBLANK(Z963),ISBLANK(AA963))),#N/A,
IFERROR(VLOOKUP(X963,MonsterTable!$A:$B,MATCH(MonsterTable!$B$1,MonsterTable!$A$1:$B$1,0),0),
IF(OR(NOT(ISBLANK(Z963)),ISBLANK(AA963)),#N/A,
IF(X963="empty","empty",
VLOOKUP(X963,MonsterGroupTable!$A:$A,1,0)))))))</f>
        <v>g117</v>
      </c>
      <c r="AA963">
        <v>5</v>
      </c>
    </row>
    <row r="964" spans="1:27">
      <c r="A964">
        <v>10963</v>
      </c>
      <c r="B964">
        <f t="shared" si="32"/>
        <v>1.1000000000000001</v>
      </c>
      <c r="C964">
        <f t="shared" si="33"/>
        <v>1.1000000000000001</v>
      </c>
      <c r="F964">
        <v>5460</v>
      </c>
      <c r="G964">
        <v>300550</v>
      </c>
      <c r="H964">
        <v>0</v>
      </c>
      <c r="I964">
        <v>0</v>
      </c>
      <c r="J964">
        <v>0</v>
      </c>
      <c r="K964" t="s">
        <v>362</v>
      </c>
      <c r="L964" t="s">
        <v>253</v>
      </c>
      <c r="M964" t="s">
        <v>443</v>
      </c>
      <c r="N964" t="s">
        <v>444</v>
      </c>
      <c r="O964">
        <v>0</v>
      </c>
      <c r="P964">
        <v>-4.75</v>
      </c>
      <c r="Q964">
        <v>-3.5</v>
      </c>
      <c r="R964">
        <v>4.75</v>
      </c>
      <c r="S964">
        <v>3</v>
      </c>
      <c r="T964">
        <v>-13.5</v>
      </c>
      <c r="U964">
        <v>2.5499999999999998</v>
      </c>
      <c r="V964">
        <v>-6.75</v>
      </c>
      <c r="W964" t="str">
        <f t="shared" si="31"/>
        <v>g117,5</v>
      </c>
      <c r="X964" s="1" t="s">
        <v>316</v>
      </c>
      <c r="Y964" s="2" t="str">
        <f>IF(AND(ISBLANK(X964),OR(NOT(ISBLANK(Z964)),NOT(ISBLANK(AA964)))),#N/A,
IF(ISBLANK(X964),"",
IF(AND(NOT(ISERROR(VLOOKUP(X964,MonsterTable!$A:$B,MATCH(MonsterTable!$B$1,MonsterTable!$A$1:$B$1,0),0))),OR(ISBLANK(Z964),ISBLANK(AA964))),#N/A,
IFERROR(VLOOKUP(X964,MonsterTable!$A:$B,MATCH(MonsterTable!$B$1,MonsterTable!$A$1:$B$1,0),0),
IF(OR(NOT(ISBLANK(Z964)),ISBLANK(AA964)),#N/A,
IF(X964="empty","empty",
VLOOKUP(X964,MonsterGroupTable!$A:$A,1,0)))))))</f>
        <v>g117</v>
      </c>
      <c r="AA964">
        <v>5</v>
      </c>
    </row>
    <row r="965" spans="1:27">
      <c r="A965">
        <v>10964</v>
      </c>
      <c r="B965">
        <f t="shared" si="32"/>
        <v>1.1000000000000001</v>
      </c>
      <c r="C965">
        <f t="shared" si="33"/>
        <v>1.1000000000000001</v>
      </c>
      <c r="F965">
        <v>5460</v>
      </c>
      <c r="G965">
        <v>301369</v>
      </c>
      <c r="H965">
        <v>0</v>
      </c>
      <c r="I965">
        <v>0</v>
      </c>
      <c r="J965">
        <v>0</v>
      </c>
      <c r="K965" t="s">
        <v>362</v>
      </c>
      <c r="L965" t="s">
        <v>253</v>
      </c>
      <c r="M965" t="s">
        <v>443</v>
      </c>
      <c r="N965" t="s">
        <v>444</v>
      </c>
      <c r="O965">
        <v>0</v>
      </c>
      <c r="P965">
        <v>-4.75</v>
      </c>
      <c r="Q965">
        <v>-3.5</v>
      </c>
      <c r="R965">
        <v>4.75</v>
      </c>
      <c r="S965">
        <v>3</v>
      </c>
      <c r="T965">
        <v>-13.5</v>
      </c>
      <c r="U965">
        <v>2.5499999999999998</v>
      </c>
      <c r="V965">
        <v>-6.75</v>
      </c>
      <c r="W965" t="str">
        <f t="shared" si="31"/>
        <v>g117,5</v>
      </c>
      <c r="X965" s="1" t="s">
        <v>316</v>
      </c>
      <c r="Y965" s="2" t="str">
        <f>IF(AND(ISBLANK(X965),OR(NOT(ISBLANK(Z965)),NOT(ISBLANK(AA965)))),#N/A,
IF(ISBLANK(X965),"",
IF(AND(NOT(ISERROR(VLOOKUP(X965,MonsterTable!$A:$B,MATCH(MonsterTable!$B$1,MonsterTable!$A$1:$B$1,0),0))),OR(ISBLANK(Z965),ISBLANK(AA965))),#N/A,
IFERROR(VLOOKUP(X965,MonsterTable!$A:$B,MATCH(MonsterTable!$B$1,MonsterTable!$A$1:$B$1,0),0),
IF(OR(NOT(ISBLANK(Z965)),ISBLANK(AA965)),#N/A,
IF(X965="empty","empty",
VLOOKUP(X965,MonsterGroupTable!$A:$A,1,0)))))))</f>
        <v>g117</v>
      </c>
      <c r="AA965">
        <v>5</v>
      </c>
    </row>
    <row r="966" spans="1:27">
      <c r="A966">
        <v>10965</v>
      </c>
      <c r="B966">
        <f t="shared" si="32"/>
        <v>1.1000000000000001</v>
      </c>
      <c r="C966">
        <f t="shared" si="33"/>
        <v>1.1000000000000001</v>
      </c>
      <c r="F966">
        <v>5460</v>
      </c>
      <c r="G966">
        <v>302188</v>
      </c>
      <c r="H966">
        <v>0</v>
      </c>
      <c r="I966">
        <v>0</v>
      </c>
      <c r="J966">
        <v>0</v>
      </c>
      <c r="K966" t="s">
        <v>362</v>
      </c>
      <c r="L966" t="s">
        <v>253</v>
      </c>
      <c r="M966" t="s">
        <v>443</v>
      </c>
      <c r="N966" t="s">
        <v>444</v>
      </c>
      <c r="O966">
        <v>0</v>
      </c>
      <c r="P966">
        <v>-4.75</v>
      </c>
      <c r="Q966">
        <v>-3.5</v>
      </c>
      <c r="R966">
        <v>4.75</v>
      </c>
      <c r="S966">
        <v>3</v>
      </c>
      <c r="T966">
        <v>-13.5</v>
      </c>
      <c r="U966">
        <v>2.5499999999999998</v>
      </c>
      <c r="V966">
        <v>-6.75</v>
      </c>
      <c r="W966" t="str">
        <f t="shared" si="31"/>
        <v>g117,5</v>
      </c>
      <c r="X966" s="1" t="s">
        <v>316</v>
      </c>
      <c r="Y966" s="2" t="str">
        <f>IF(AND(ISBLANK(X966),OR(NOT(ISBLANK(Z966)),NOT(ISBLANK(AA966)))),#N/A,
IF(ISBLANK(X966),"",
IF(AND(NOT(ISERROR(VLOOKUP(X966,MonsterTable!$A:$B,MATCH(MonsterTable!$B$1,MonsterTable!$A$1:$B$1,0),0))),OR(ISBLANK(Z966),ISBLANK(AA966))),#N/A,
IFERROR(VLOOKUP(X966,MonsterTable!$A:$B,MATCH(MonsterTable!$B$1,MonsterTable!$A$1:$B$1,0),0),
IF(OR(NOT(ISBLANK(Z966)),ISBLANK(AA966)),#N/A,
IF(X966="empty","empty",
VLOOKUP(X966,MonsterGroupTable!$A:$A,1,0)))))))</f>
        <v>g117</v>
      </c>
      <c r="AA966">
        <v>5</v>
      </c>
    </row>
    <row r="967" spans="1:27">
      <c r="A967">
        <v>10966</v>
      </c>
      <c r="B967">
        <f t="shared" si="32"/>
        <v>1.1000000000000001</v>
      </c>
      <c r="C967">
        <f t="shared" si="33"/>
        <v>1.1000000000000001</v>
      </c>
      <c r="F967">
        <v>5460</v>
      </c>
      <c r="G967">
        <v>303007</v>
      </c>
      <c r="H967">
        <v>0</v>
      </c>
      <c r="I967">
        <v>0</v>
      </c>
      <c r="J967">
        <v>0</v>
      </c>
      <c r="K967" t="s">
        <v>362</v>
      </c>
      <c r="L967" t="s">
        <v>253</v>
      </c>
      <c r="M967" t="s">
        <v>443</v>
      </c>
      <c r="N967" t="s">
        <v>444</v>
      </c>
      <c r="O967">
        <v>0</v>
      </c>
      <c r="P967">
        <v>-4.75</v>
      </c>
      <c r="Q967">
        <v>-3.5</v>
      </c>
      <c r="R967">
        <v>4.75</v>
      </c>
      <c r="S967">
        <v>3</v>
      </c>
      <c r="T967">
        <v>-13.5</v>
      </c>
      <c r="U967">
        <v>2.5499999999999998</v>
      </c>
      <c r="V967">
        <v>-6.75</v>
      </c>
      <c r="W967" t="str">
        <f t="shared" si="31"/>
        <v>g117,5</v>
      </c>
      <c r="X967" s="1" t="s">
        <v>316</v>
      </c>
      <c r="Y967" s="2" t="str">
        <f>IF(AND(ISBLANK(X967),OR(NOT(ISBLANK(Z967)),NOT(ISBLANK(AA967)))),#N/A,
IF(ISBLANK(X967),"",
IF(AND(NOT(ISERROR(VLOOKUP(X967,MonsterTable!$A:$B,MATCH(MonsterTable!$B$1,MonsterTable!$A$1:$B$1,0),0))),OR(ISBLANK(Z967),ISBLANK(AA967))),#N/A,
IFERROR(VLOOKUP(X967,MonsterTable!$A:$B,MATCH(MonsterTable!$B$1,MonsterTable!$A$1:$B$1,0),0),
IF(OR(NOT(ISBLANK(Z967)),ISBLANK(AA967)),#N/A,
IF(X967="empty","empty",
VLOOKUP(X967,MonsterGroupTable!$A:$A,1,0)))))))</f>
        <v>g117</v>
      </c>
      <c r="AA967">
        <v>5</v>
      </c>
    </row>
    <row r="968" spans="1:27">
      <c r="A968">
        <v>10967</v>
      </c>
      <c r="B968">
        <f t="shared" si="32"/>
        <v>1.1000000000000001</v>
      </c>
      <c r="C968">
        <f t="shared" si="33"/>
        <v>1.1000000000000001</v>
      </c>
      <c r="F968">
        <v>5460</v>
      </c>
      <c r="G968">
        <v>303826</v>
      </c>
      <c r="H968">
        <v>0</v>
      </c>
      <c r="I968">
        <v>0</v>
      </c>
      <c r="J968">
        <v>0</v>
      </c>
      <c r="K968" t="s">
        <v>362</v>
      </c>
      <c r="L968" t="s">
        <v>253</v>
      </c>
      <c r="M968" t="s">
        <v>443</v>
      </c>
      <c r="N968" t="s">
        <v>444</v>
      </c>
      <c r="O968">
        <v>0</v>
      </c>
      <c r="P968">
        <v>-4.75</v>
      </c>
      <c r="Q968">
        <v>-3.5</v>
      </c>
      <c r="R968">
        <v>4.75</v>
      </c>
      <c r="S968">
        <v>3</v>
      </c>
      <c r="T968">
        <v>-13.5</v>
      </c>
      <c r="U968">
        <v>2.5499999999999998</v>
      </c>
      <c r="V968">
        <v>-6.75</v>
      </c>
      <c r="W968" t="str">
        <f t="shared" si="31"/>
        <v>g117,5</v>
      </c>
      <c r="X968" s="1" t="s">
        <v>316</v>
      </c>
      <c r="Y968" s="2" t="str">
        <f>IF(AND(ISBLANK(X968),OR(NOT(ISBLANK(Z968)),NOT(ISBLANK(AA968)))),#N/A,
IF(ISBLANK(X968),"",
IF(AND(NOT(ISERROR(VLOOKUP(X968,MonsterTable!$A:$B,MATCH(MonsterTable!$B$1,MonsterTable!$A$1:$B$1,0),0))),OR(ISBLANK(Z968),ISBLANK(AA968))),#N/A,
IFERROR(VLOOKUP(X968,MonsterTable!$A:$B,MATCH(MonsterTable!$B$1,MonsterTable!$A$1:$B$1,0),0),
IF(OR(NOT(ISBLANK(Z968)),ISBLANK(AA968)),#N/A,
IF(X968="empty","empty",
VLOOKUP(X968,MonsterGroupTable!$A:$A,1,0)))))))</f>
        <v>g117</v>
      </c>
      <c r="AA968">
        <v>5</v>
      </c>
    </row>
    <row r="969" spans="1:27">
      <c r="A969">
        <v>10968</v>
      </c>
      <c r="B969">
        <f t="shared" si="32"/>
        <v>1.1000000000000001</v>
      </c>
      <c r="C969">
        <f t="shared" si="33"/>
        <v>1.1000000000000001</v>
      </c>
      <c r="F969">
        <v>5460</v>
      </c>
      <c r="G969">
        <v>304645</v>
      </c>
      <c r="H969">
        <v>0</v>
      </c>
      <c r="I969">
        <v>0</v>
      </c>
      <c r="J969">
        <v>0</v>
      </c>
      <c r="K969" t="s">
        <v>362</v>
      </c>
      <c r="L969" t="s">
        <v>253</v>
      </c>
      <c r="M969" t="s">
        <v>443</v>
      </c>
      <c r="N969" t="s">
        <v>444</v>
      </c>
      <c r="O969">
        <v>0</v>
      </c>
      <c r="P969">
        <v>-4.75</v>
      </c>
      <c r="Q969">
        <v>-3.5</v>
      </c>
      <c r="R969">
        <v>4.75</v>
      </c>
      <c r="S969">
        <v>3</v>
      </c>
      <c r="T969">
        <v>-13.5</v>
      </c>
      <c r="U969">
        <v>2.5499999999999998</v>
      </c>
      <c r="V969">
        <v>-6.75</v>
      </c>
      <c r="W969" t="str">
        <f t="shared" si="31"/>
        <v>g117,5</v>
      </c>
      <c r="X969" s="1" t="s">
        <v>316</v>
      </c>
      <c r="Y969" s="2" t="str">
        <f>IF(AND(ISBLANK(X969),OR(NOT(ISBLANK(Z969)),NOT(ISBLANK(AA969)))),#N/A,
IF(ISBLANK(X969),"",
IF(AND(NOT(ISERROR(VLOOKUP(X969,MonsterTable!$A:$B,MATCH(MonsterTable!$B$1,MonsterTable!$A$1:$B$1,0),0))),OR(ISBLANK(Z969),ISBLANK(AA969))),#N/A,
IFERROR(VLOOKUP(X969,MonsterTable!$A:$B,MATCH(MonsterTable!$B$1,MonsterTable!$A$1:$B$1,0),0),
IF(OR(NOT(ISBLANK(Z969)),ISBLANK(AA969)),#N/A,
IF(X969="empty","empty",
VLOOKUP(X969,MonsterGroupTable!$A:$A,1,0)))))))</f>
        <v>g117</v>
      </c>
      <c r="AA969">
        <v>5</v>
      </c>
    </row>
    <row r="970" spans="1:27">
      <c r="A970">
        <v>10969</v>
      </c>
      <c r="B970">
        <f t="shared" si="32"/>
        <v>1.1000000000000001</v>
      </c>
      <c r="C970">
        <f t="shared" si="33"/>
        <v>1.1000000000000001</v>
      </c>
      <c r="F970">
        <v>5460</v>
      </c>
      <c r="G970">
        <v>305464</v>
      </c>
      <c r="H970">
        <v>0</v>
      </c>
      <c r="I970">
        <v>0</v>
      </c>
      <c r="J970">
        <v>0</v>
      </c>
      <c r="K970" t="s">
        <v>362</v>
      </c>
      <c r="L970" t="s">
        <v>253</v>
      </c>
      <c r="M970" t="s">
        <v>443</v>
      </c>
      <c r="N970" t="s">
        <v>444</v>
      </c>
      <c r="O970">
        <v>0</v>
      </c>
      <c r="P970">
        <v>-4.75</v>
      </c>
      <c r="Q970">
        <v>-3.5</v>
      </c>
      <c r="R970">
        <v>4.75</v>
      </c>
      <c r="S970">
        <v>3</v>
      </c>
      <c r="T970">
        <v>-13.5</v>
      </c>
      <c r="U970">
        <v>2.5499999999999998</v>
      </c>
      <c r="V970">
        <v>-6.75</v>
      </c>
      <c r="W970" t="str">
        <f t="shared" si="31"/>
        <v>g117,5</v>
      </c>
      <c r="X970" s="1" t="s">
        <v>316</v>
      </c>
      <c r="Y970" s="2" t="str">
        <f>IF(AND(ISBLANK(X970),OR(NOT(ISBLANK(Z970)),NOT(ISBLANK(AA970)))),#N/A,
IF(ISBLANK(X970),"",
IF(AND(NOT(ISERROR(VLOOKUP(X970,MonsterTable!$A:$B,MATCH(MonsterTable!$B$1,MonsterTable!$A$1:$B$1,0),0))),OR(ISBLANK(Z970),ISBLANK(AA970))),#N/A,
IFERROR(VLOOKUP(X970,MonsterTable!$A:$B,MATCH(MonsterTable!$B$1,MonsterTable!$A$1:$B$1,0),0),
IF(OR(NOT(ISBLANK(Z970)),ISBLANK(AA970)),#N/A,
IF(X970="empty","empty",
VLOOKUP(X970,MonsterGroupTable!$A:$A,1,0)))))))</f>
        <v>g117</v>
      </c>
      <c r="AA970">
        <v>5</v>
      </c>
    </row>
    <row r="971" spans="1:27">
      <c r="A971">
        <v>10970</v>
      </c>
      <c r="B971">
        <f t="shared" si="32"/>
        <v>1.2</v>
      </c>
      <c r="C971">
        <f t="shared" si="33"/>
        <v>1.1000000000000001</v>
      </c>
      <c r="F971">
        <v>5460</v>
      </c>
      <c r="G971">
        <v>306283</v>
      </c>
      <c r="H971">
        <v>0</v>
      </c>
      <c r="I971">
        <v>0</v>
      </c>
      <c r="J971">
        <v>0</v>
      </c>
      <c r="K971" t="s">
        <v>362</v>
      </c>
      <c r="L971" t="s">
        <v>253</v>
      </c>
      <c r="M971" t="s">
        <v>443</v>
      </c>
      <c r="N971" t="s">
        <v>444</v>
      </c>
      <c r="O971">
        <v>0</v>
      </c>
      <c r="P971">
        <v>-4.75</v>
      </c>
      <c r="Q971">
        <v>-3.5</v>
      </c>
      <c r="R971">
        <v>4.75</v>
      </c>
      <c r="S971">
        <v>3</v>
      </c>
      <c r="T971">
        <v>-13.5</v>
      </c>
      <c r="U971">
        <v>2.5499999999999998</v>
      </c>
      <c r="V971">
        <v>-6.75</v>
      </c>
      <c r="W971" t="str">
        <f t="shared" si="31"/>
        <v>g117,5</v>
      </c>
      <c r="X971" s="1" t="s">
        <v>316</v>
      </c>
      <c r="Y971" s="2" t="str">
        <f>IF(AND(ISBLANK(X971),OR(NOT(ISBLANK(Z971)),NOT(ISBLANK(AA971)))),#N/A,
IF(ISBLANK(X971),"",
IF(AND(NOT(ISERROR(VLOOKUP(X971,MonsterTable!$A:$B,MATCH(MonsterTable!$B$1,MonsterTable!$A$1:$B$1,0),0))),OR(ISBLANK(Z971),ISBLANK(AA971))),#N/A,
IFERROR(VLOOKUP(X971,MonsterTable!$A:$B,MATCH(MonsterTable!$B$1,MonsterTable!$A$1:$B$1,0),0),
IF(OR(NOT(ISBLANK(Z971)),ISBLANK(AA971)),#N/A,
IF(X971="empty","empty",
VLOOKUP(X971,MonsterGroupTable!$A:$A,1,0)))))))</f>
        <v>g117</v>
      </c>
      <c r="AA971">
        <v>5</v>
      </c>
    </row>
    <row r="972" spans="1:27">
      <c r="A972">
        <v>10971</v>
      </c>
      <c r="B972">
        <f t="shared" si="32"/>
        <v>1.1000000000000001</v>
      </c>
      <c r="C972">
        <f t="shared" si="33"/>
        <v>1.1000000000000001</v>
      </c>
      <c r="F972">
        <v>5460</v>
      </c>
      <c r="G972">
        <v>307102</v>
      </c>
      <c r="H972">
        <v>0</v>
      </c>
      <c r="I972">
        <v>0</v>
      </c>
      <c r="J972">
        <v>0</v>
      </c>
      <c r="K972" t="s">
        <v>362</v>
      </c>
      <c r="L972" t="s">
        <v>254</v>
      </c>
      <c r="M972" t="s">
        <v>443</v>
      </c>
      <c r="N972" t="s">
        <v>444</v>
      </c>
      <c r="O972">
        <v>0</v>
      </c>
      <c r="P972">
        <v>-4.75</v>
      </c>
      <c r="Q972">
        <v>-3.5</v>
      </c>
      <c r="R972">
        <v>4.75</v>
      </c>
      <c r="S972">
        <v>3</v>
      </c>
      <c r="T972">
        <v>-13.5</v>
      </c>
      <c r="U972">
        <v>2.5499999999999998</v>
      </c>
      <c r="V972">
        <v>-6.75</v>
      </c>
      <c r="W972" t="str">
        <f t="shared" si="31"/>
        <v>g118,5</v>
      </c>
      <c r="X972" s="1" t="s">
        <v>317</v>
      </c>
      <c r="Y972" s="2" t="str">
        <f>IF(AND(ISBLANK(X972),OR(NOT(ISBLANK(Z972)),NOT(ISBLANK(AA972)))),#N/A,
IF(ISBLANK(X972),"",
IF(AND(NOT(ISERROR(VLOOKUP(X972,MonsterTable!$A:$B,MATCH(MonsterTable!$B$1,MonsterTable!$A$1:$B$1,0),0))),OR(ISBLANK(Z972),ISBLANK(AA972))),#N/A,
IFERROR(VLOOKUP(X972,MonsterTable!$A:$B,MATCH(MonsterTable!$B$1,MonsterTable!$A$1:$B$1,0),0),
IF(OR(NOT(ISBLANK(Z972)),ISBLANK(AA972)),#N/A,
IF(X972="empty","empty",
VLOOKUP(X972,MonsterGroupTable!$A:$A,1,0)))))))</f>
        <v>g118</v>
      </c>
      <c r="AA972">
        <v>5</v>
      </c>
    </row>
    <row r="973" spans="1:27">
      <c r="A973">
        <v>10972</v>
      </c>
      <c r="B973">
        <f t="shared" si="32"/>
        <v>1.1000000000000001</v>
      </c>
      <c r="C973">
        <f t="shared" si="33"/>
        <v>1.1000000000000001</v>
      </c>
      <c r="F973">
        <v>5460</v>
      </c>
      <c r="G973">
        <v>307921</v>
      </c>
      <c r="H973">
        <v>0</v>
      </c>
      <c r="I973">
        <v>0</v>
      </c>
      <c r="J973">
        <v>0</v>
      </c>
      <c r="K973" t="s">
        <v>362</v>
      </c>
      <c r="L973" t="s">
        <v>254</v>
      </c>
      <c r="M973" t="s">
        <v>443</v>
      </c>
      <c r="N973" t="s">
        <v>444</v>
      </c>
      <c r="O973">
        <v>0</v>
      </c>
      <c r="P973">
        <v>-4.75</v>
      </c>
      <c r="Q973">
        <v>-3.5</v>
      </c>
      <c r="R973">
        <v>4.75</v>
      </c>
      <c r="S973">
        <v>3</v>
      </c>
      <c r="T973">
        <v>-13.5</v>
      </c>
      <c r="U973">
        <v>2.5499999999999998</v>
      </c>
      <c r="V973">
        <v>-6.75</v>
      </c>
      <c r="W973" t="str">
        <f t="shared" si="31"/>
        <v>g118,5</v>
      </c>
      <c r="X973" s="1" t="s">
        <v>317</v>
      </c>
      <c r="Y973" s="2" t="str">
        <f>IF(AND(ISBLANK(X973),OR(NOT(ISBLANK(Z973)),NOT(ISBLANK(AA973)))),#N/A,
IF(ISBLANK(X973),"",
IF(AND(NOT(ISERROR(VLOOKUP(X973,MonsterTable!$A:$B,MATCH(MonsterTable!$B$1,MonsterTable!$A$1:$B$1,0),0))),OR(ISBLANK(Z973),ISBLANK(AA973))),#N/A,
IFERROR(VLOOKUP(X973,MonsterTable!$A:$B,MATCH(MonsterTable!$B$1,MonsterTable!$A$1:$B$1,0),0),
IF(OR(NOT(ISBLANK(Z973)),ISBLANK(AA973)),#N/A,
IF(X973="empty","empty",
VLOOKUP(X973,MonsterGroupTable!$A:$A,1,0)))))))</f>
        <v>g118</v>
      </c>
      <c r="AA973">
        <v>5</v>
      </c>
    </row>
    <row r="974" spans="1:27">
      <c r="A974">
        <v>10973</v>
      </c>
      <c r="B974">
        <f t="shared" si="32"/>
        <v>1.1000000000000001</v>
      </c>
      <c r="C974">
        <f t="shared" si="33"/>
        <v>1.1000000000000001</v>
      </c>
      <c r="F974">
        <v>5460</v>
      </c>
      <c r="G974">
        <v>308740</v>
      </c>
      <c r="H974">
        <v>0</v>
      </c>
      <c r="I974">
        <v>0</v>
      </c>
      <c r="J974">
        <v>0</v>
      </c>
      <c r="K974" t="s">
        <v>362</v>
      </c>
      <c r="L974" t="s">
        <v>254</v>
      </c>
      <c r="M974" t="s">
        <v>443</v>
      </c>
      <c r="N974" t="s">
        <v>444</v>
      </c>
      <c r="O974">
        <v>0</v>
      </c>
      <c r="P974">
        <v>-4.75</v>
      </c>
      <c r="Q974">
        <v>-3.5</v>
      </c>
      <c r="R974">
        <v>4.75</v>
      </c>
      <c r="S974">
        <v>3</v>
      </c>
      <c r="T974">
        <v>-13.5</v>
      </c>
      <c r="U974">
        <v>2.5499999999999998</v>
      </c>
      <c r="V974">
        <v>-6.75</v>
      </c>
      <c r="W974" t="str">
        <f t="shared" si="31"/>
        <v>g118,5</v>
      </c>
      <c r="X974" s="1" t="s">
        <v>317</v>
      </c>
      <c r="Y974" s="2" t="str">
        <f>IF(AND(ISBLANK(X974),OR(NOT(ISBLANK(Z974)),NOT(ISBLANK(AA974)))),#N/A,
IF(ISBLANK(X974),"",
IF(AND(NOT(ISERROR(VLOOKUP(X974,MonsterTable!$A:$B,MATCH(MonsterTable!$B$1,MonsterTable!$A$1:$B$1,0),0))),OR(ISBLANK(Z974),ISBLANK(AA974))),#N/A,
IFERROR(VLOOKUP(X974,MonsterTable!$A:$B,MATCH(MonsterTable!$B$1,MonsterTable!$A$1:$B$1,0),0),
IF(OR(NOT(ISBLANK(Z974)),ISBLANK(AA974)),#N/A,
IF(X974="empty","empty",
VLOOKUP(X974,MonsterGroupTable!$A:$A,1,0)))))))</f>
        <v>g118</v>
      </c>
      <c r="AA974">
        <v>5</v>
      </c>
    </row>
    <row r="975" spans="1:27">
      <c r="A975">
        <v>10974</v>
      </c>
      <c r="B975">
        <f t="shared" si="32"/>
        <v>1.1000000000000001</v>
      </c>
      <c r="C975">
        <f t="shared" si="33"/>
        <v>1.1000000000000001</v>
      </c>
      <c r="F975">
        <v>5460</v>
      </c>
      <c r="G975">
        <v>309559</v>
      </c>
      <c r="H975">
        <v>0</v>
      </c>
      <c r="I975">
        <v>0</v>
      </c>
      <c r="J975">
        <v>0</v>
      </c>
      <c r="K975" t="s">
        <v>362</v>
      </c>
      <c r="L975" t="s">
        <v>254</v>
      </c>
      <c r="M975" t="s">
        <v>443</v>
      </c>
      <c r="N975" t="s">
        <v>444</v>
      </c>
      <c r="O975">
        <v>0</v>
      </c>
      <c r="P975">
        <v>-4.75</v>
      </c>
      <c r="Q975">
        <v>-3.5</v>
      </c>
      <c r="R975">
        <v>4.75</v>
      </c>
      <c r="S975">
        <v>3</v>
      </c>
      <c r="T975">
        <v>-13.5</v>
      </c>
      <c r="U975">
        <v>2.5499999999999998</v>
      </c>
      <c r="V975">
        <v>-6.75</v>
      </c>
      <c r="W975" t="str">
        <f t="shared" si="31"/>
        <v>g118,5</v>
      </c>
      <c r="X975" s="1" t="s">
        <v>317</v>
      </c>
      <c r="Y975" s="2" t="str">
        <f>IF(AND(ISBLANK(X975),OR(NOT(ISBLANK(Z975)),NOT(ISBLANK(AA975)))),#N/A,
IF(ISBLANK(X975),"",
IF(AND(NOT(ISERROR(VLOOKUP(X975,MonsterTable!$A:$B,MATCH(MonsterTable!$B$1,MonsterTable!$A$1:$B$1,0),0))),OR(ISBLANK(Z975),ISBLANK(AA975))),#N/A,
IFERROR(VLOOKUP(X975,MonsterTable!$A:$B,MATCH(MonsterTable!$B$1,MonsterTable!$A$1:$B$1,0),0),
IF(OR(NOT(ISBLANK(Z975)),ISBLANK(AA975)),#N/A,
IF(X975="empty","empty",
VLOOKUP(X975,MonsterGroupTable!$A:$A,1,0)))))))</f>
        <v>g118</v>
      </c>
      <c r="AA975">
        <v>5</v>
      </c>
    </row>
    <row r="976" spans="1:27">
      <c r="A976">
        <v>10975</v>
      </c>
      <c r="B976">
        <f t="shared" si="32"/>
        <v>1.1000000000000001</v>
      </c>
      <c r="C976">
        <f t="shared" si="33"/>
        <v>1.1000000000000001</v>
      </c>
      <c r="F976">
        <v>5460</v>
      </c>
      <c r="G976">
        <v>310378</v>
      </c>
      <c r="H976">
        <v>0</v>
      </c>
      <c r="I976">
        <v>0</v>
      </c>
      <c r="J976">
        <v>0</v>
      </c>
      <c r="K976" t="s">
        <v>362</v>
      </c>
      <c r="L976" t="s">
        <v>254</v>
      </c>
      <c r="M976" t="s">
        <v>443</v>
      </c>
      <c r="N976" t="s">
        <v>444</v>
      </c>
      <c r="O976">
        <v>0</v>
      </c>
      <c r="P976">
        <v>-4.75</v>
      </c>
      <c r="Q976">
        <v>-3.5</v>
      </c>
      <c r="R976">
        <v>4.75</v>
      </c>
      <c r="S976">
        <v>3</v>
      </c>
      <c r="T976">
        <v>-13.5</v>
      </c>
      <c r="U976">
        <v>2.5499999999999998</v>
      </c>
      <c r="V976">
        <v>-6.75</v>
      </c>
      <c r="W976" t="str">
        <f t="shared" si="31"/>
        <v>g118,5</v>
      </c>
      <c r="X976" s="1" t="s">
        <v>317</v>
      </c>
      <c r="Y976" s="2" t="str">
        <f>IF(AND(ISBLANK(X976),OR(NOT(ISBLANK(Z976)),NOT(ISBLANK(AA976)))),#N/A,
IF(ISBLANK(X976),"",
IF(AND(NOT(ISERROR(VLOOKUP(X976,MonsterTable!$A:$B,MATCH(MonsterTable!$B$1,MonsterTable!$A$1:$B$1,0),0))),OR(ISBLANK(Z976),ISBLANK(AA976))),#N/A,
IFERROR(VLOOKUP(X976,MonsterTable!$A:$B,MATCH(MonsterTable!$B$1,MonsterTable!$A$1:$B$1,0),0),
IF(OR(NOT(ISBLANK(Z976)),ISBLANK(AA976)),#N/A,
IF(X976="empty","empty",
VLOOKUP(X976,MonsterGroupTable!$A:$A,1,0)))))))</f>
        <v>g118</v>
      </c>
      <c r="AA976">
        <v>5</v>
      </c>
    </row>
    <row r="977" spans="1:27">
      <c r="A977">
        <v>10976</v>
      </c>
      <c r="B977">
        <f t="shared" si="32"/>
        <v>1.1000000000000001</v>
      </c>
      <c r="C977">
        <f t="shared" si="33"/>
        <v>1.1000000000000001</v>
      </c>
      <c r="F977">
        <v>5600</v>
      </c>
      <c r="G977">
        <v>311197</v>
      </c>
      <c r="H977">
        <v>0</v>
      </c>
      <c r="I977">
        <v>0</v>
      </c>
      <c r="J977">
        <v>0</v>
      </c>
      <c r="K977" t="s">
        <v>362</v>
      </c>
      <c r="L977" t="s">
        <v>254</v>
      </c>
      <c r="M977" t="s">
        <v>443</v>
      </c>
      <c r="N977" t="s">
        <v>444</v>
      </c>
      <c r="O977">
        <v>0</v>
      </c>
      <c r="P977">
        <v>-4.75</v>
      </c>
      <c r="Q977">
        <v>-3.5</v>
      </c>
      <c r="R977">
        <v>4.75</v>
      </c>
      <c r="S977">
        <v>3</v>
      </c>
      <c r="T977">
        <v>-13.5</v>
      </c>
      <c r="U977">
        <v>2.5499999999999998</v>
      </c>
      <c r="V977">
        <v>-6.75</v>
      </c>
      <c r="W977" t="str">
        <f t="shared" si="31"/>
        <v>g118,5</v>
      </c>
      <c r="X977" s="1" t="s">
        <v>317</v>
      </c>
      <c r="Y977" s="2" t="str">
        <f>IF(AND(ISBLANK(X977),OR(NOT(ISBLANK(Z977)),NOT(ISBLANK(AA977)))),#N/A,
IF(ISBLANK(X977),"",
IF(AND(NOT(ISERROR(VLOOKUP(X977,MonsterTable!$A:$B,MATCH(MonsterTable!$B$1,MonsterTable!$A$1:$B$1,0),0))),OR(ISBLANK(Z977),ISBLANK(AA977))),#N/A,
IFERROR(VLOOKUP(X977,MonsterTable!$A:$B,MATCH(MonsterTable!$B$1,MonsterTable!$A$1:$B$1,0),0),
IF(OR(NOT(ISBLANK(Z977)),ISBLANK(AA977)),#N/A,
IF(X977="empty","empty",
VLOOKUP(X977,MonsterGroupTable!$A:$A,1,0)))))))</f>
        <v>g118</v>
      </c>
      <c r="AA977">
        <v>5</v>
      </c>
    </row>
    <row r="978" spans="1:27">
      <c r="A978">
        <v>10977</v>
      </c>
      <c r="B978">
        <f t="shared" si="32"/>
        <v>1.1000000000000001</v>
      </c>
      <c r="C978">
        <f t="shared" si="33"/>
        <v>1.1000000000000001</v>
      </c>
      <c r="F978">
        <v>5740</v>
      </c>
      <c r="G978">
        <v>312016</v>
      </c>
      <c r="H978">
        <v>0</v>
      </c>
      <c r="I978">
        <v>0</v>
      </c>
      <c r="J978">
        <v>0</v>
      </c>
      <c r="K978" t="s">
        <v>362</v>
      </c>
      <c r="L978" t="s">
        <v>254</v>
      </c>
      <c r="M978" t="s">
        <v>443</v>
      </c>
      <c r="N978" t="s">
        <v>444</v>
      </c>
      <c r="O978">
        <v>0</v>
      </c>
      <c r="P978">
        <v>-4.75</v>
      </c>
      <c r="Q978">
        <v>-3.5</v>
      </c>
      <c r="R978">
        <v>4.75</v>
      </c>
      <c r="S978">
        <v>3</v>
      </c>
      <c r="T978">
        <v>-13.5</v>
      </c>
      <c r="U978">
        <v>2.5499999999999998</v>
      </c>
      <c r="V978">
        <v>-6.75</v>
      </c>
      <c r="W978" t="str">
        <f t="shared" si="31"/>
        <v>g118,5</v>
      </c>
      <c r="X978" s="1" t="s">
        <v>317</v>
      </c>
      <c r="Y978" s="2" t="str">
        <f>IF(AND(ISBLANK(X978),OR(NOT(ISBLANK(Z978)),NOT(ISBLANK(AA978)))),#N/A,
IF(ISBLANK(X978),"",
IF(AND(NOT(ISERROR(VLOOKUP(X978,MonsterTable!$A:$B,MATCH(MonsterTable!$B$1,MonsterTable!$A$1:$B$1,0),0))),OR(ISBLANK(Z978),ISBLANK(AA978))),#N/A,
IFERROR(VLOOKUP(X978,MonsterTable!$A:$B,MATCH(MonsterTable!$B$1,MonsterTable!$A$1:$B$1,0),0),
IF(OR(NOT(ISBLANK(Z978)),ISBLANK(AA978)),#N/A,
IF(X978="empty","empty",
VLOOKUP(X978,MonsterGroupTable!$A:$A,1,0)))))))</f>
        <v>g118</v>
      </c>
      <c r="AA978">
        <v>5</v>
      </c>
    </row>
    <row r="979" spans="1:27">
      <c r="A979">
        <v>10978</v>
      </c>
      <c r="B979">
        <f t="shared" si="32"/>
        <v>1.1000000000000001</v>
      </c>
      <c r="C979">
        <f t="shared" si="33"/>
        <v>1.1000000000000001</v>
      </c>
      <c r="F979">
        <v>5880</v>
      </c>
      <c r="G979">
        <v>312835</v>
      </c>
      <c r="H979">
        <v>0</v>
      </c>
      <c r="I979">
        <v>0</v>
      </c>
      <c r="J979">
        <v>0</v>
      </c>
      <c r="K979" t="s">
        <v>362</v>
      </c>
      <c r="L979" t="s">
        <v>254</v>
      </c>
      <c r="M979" t="s">
        <v>443</v>
      </c>
      <c r="N979" t="s">
        <v>444</v>
      </c>
      <c r="O979">
        <v>0</v>
      </c>
      <c r="P979">
        <v>-4.75</v>
      </c>
      <c r="Q979">
        <v>-3.5</v>
      </c>
      <c r="R979">
        <v>4.75</v>
      </c>
      <c r="S979">
        <v>3</v>
      </c>
      <c r="T979">
        <v>-13.5</v>
      </c>
      <c r="U979">
        <v>2.5499999999999998</v>
      </c>
      <c r="V979">
        <v>-6.75</v>
      </c>
      <c r="W979" t="str">
        <f t="shared" si="31"/>
        <v>g118,5</v>
      </c>
      <c r="X979" s="1" t="s">
        <v>317</v>
      </c>
      <c r="Y979" s="2" t="str">
        <f>IF(AND(ISBLANK(X979),OR(NOT(ISBLANK(Z979)),NOT(ISBLANK(AA979)))),#N/A,
IF(ISBLANK(X979),"",
IF(AND(NOT(ISERROR(VLOOKUP(X979,MonsterTable!$A:$B,MATCH(MonsterTable!$B$1,MonsterTable!$A$1:$B$1,0),0))),OR(ISBLANK(Z979),ISBLANK(AA979))),#N/A,
IFERROR(VLOOKUP(X979,MonsterTable!$A:$B,MATCH(MonsterTable!$B$1,MonsterTable!$A$1:$B$1,0),0),
IF(OR(NOT(ISBLANK(Z979)),ISBLANK(AA979)),#N/A,
IF(X979="empty","empty",
VLOOKUP(X979,MonsterGroupTable!$A:$A,1,0)))))))</f>
        <v>g118</v>
      </c>
      <c r="AA979">
        <v>5</v>
      </c>
    </row>
    <row r="980" spans="1:27">
      <c r="A980">
        <v>10979</v>
      </c>
      <c r="B980">
        <f t="shared" si="32"/>
        <v>1.1000000000000001</v>
      </c>
      <c r="C980">
        <f t="shared" si="33"/>
        <v>1.1000000000000001</v>
      </c>
      <c r="F980">
        <v>6020</v>
      </c>
      <c r="G980">
        <v>313654</v>
      </c>
      <c r="H980">
        <v>0</v>
      </c>
      <c r="I980">
        <v>0</v>
      </c>
      <c r="J980">
        <v>0</v>
      </c>
      <c r="K980" t="s">
        <v>362</v>
      </c>
      <c r="L980" t="s">
        <v>254</v>
      </c>
      <c r="M980" t="s">
        <v>443</v>
      </c>
      <c r="N980" t="s">
        <v>444</v>
      </c>
      <c r="O980">
        <v>0</v>
      </c>
      <c r="P980">
        <v>-4.75</v>
      </c>
      <c r="Q980">
        <v>-3.5</v>
      </c>
      <c r="R980">
        <v>4.75</v>
      </c>
      <c r="S980">
        <v>3</v>
      </c>
      <c r="T980">
        <v>-13.5</v>
      </c>
      <c r="U980">
        <v>2.5499999999999998</v>
      </c>
      <c r="V980">
        <v>-6.75</v>
      </c>
      <c r="W980" t="str">
        <f t="shared" si="31"/>
        <v>g118,5</v>
      </c>
      <c r="X980" s="1" t="s">
        <v>317</v>
      </c>
      <c r="Y980" s="2" t="str">
        <f>IF(AND(ISBLANK(X980),OR(NOT(ISBLANK(Z980)),NOT(ISBLANK(AA980)))),#N/A,
IF(ISBLANK(X980),"",
IF(AND(NOT(ISERROR(VLOOKUP(X980,MonsterTable!$A:$B,MATCH(MonsterTable!$B$1,MonsterTable!$A$1:$B$1,0),0))),OR(ISBLANK(Z980),ISBLANK(AA980))),#N/A,
IFERROR(VLOOKUP(X980,MonsterTable!$A:$B,MATCH(MonsterTable!$B$1,MonsterTable!$A$1:$B$1,0),0),
IF(OR(NOT(ISBLANK(Z980)),ISBLANK(AA980)),#N/A,
IF(X980="empty","empty",
VLOOKUP(X980,MonsterGroupTable!$A:$A,1,0)))))))</f>
        <v>g118</v>
      </c>
      <c r="AA980">
        <v>5</v>
      </c>
    </row>
    <row r="981" spans="1:27">
      <c r="A981">
        <v>10980</v>
      </c>
      <c r="B981">
        <f t="shared" si="32"/>
        <v>1.2</v>
      </c>
      <c r="C981">
        <f t="shared" si="33"/>
        <v>1.1000000000000001</v>
      </c>
      <c r="F981">
        <v>6160</v>
      </c>
      <c r="G981">
        <v>314473</v>
      </c>
      <c r="H981">
        <v>0</v>
      </c>
      <c r="I981">
        <v>0</v>
      </c>
      <c r="J981">
        <v>0</v>
      </c>
      <c r="K981" t="s">
        <v>362</v>
      </c>
      <c r="L981" t="s">
        <v>254</v>
      </c>
      <c r="M981" t="s">
        <v>443</v>
      </c>
      <c r="N981" t="s">
        <v>444</v>
      </c>
      <c r="O981">
        <v>0</v>
      </c>
      <c r="P981">
        <v>-4.75</v>
      </c>
      <c r="Q981">
        <v>-3.5</v>
      </c>
      <c r="R981">
        <v>4.75</v>
      </c>
      <c r="S981">
        <v>3</v>
      </c>
      <c r="T981">
        <v>-13.5</v>
      </c>
      <c r="U981">
        <v>2.5499999999999998</v>
      </c>
      <c r="V981">
        <v>-6.75</v>
      </c>
      <c r="W981" t="str">
        <f t="shared" si="31"/>
        <v>g118,5</v>
      </c>
      <c r="X981" s="1" t="s">
        <v>317</v>
      </c>
      <c r="Y981" s="2" t="str">
        <f>IF(AND(ISBLANK(X981),OR(NOT(ISBLANK(Z981)),NOT(ISBLANK(AA981)))),#N/A,
IF(ISBLANK(X981),"",
IF(AND(NOT(ISERROR(VLOOKUP(X981,MonsterTable!$A:$B,MATCH(MonsterTable!$B$1,MonsterTable!$A$1:$B$1,0),0))),OR(ISBLANK(Z981),ISBLANK(AA981))),#N/A,
IFERROR(VLOOKUP(X981,MonsterTable!$A:$B,MATCH(MonsterTable!$B$1,MonsterTable!$A$1:$B$1,0),0),
IF(OR(NOT(ISBLANK(Z981)),ISBLANK(AA981)),#N/A,
IF(X981="empty","empty",
VLOOKUP(X981,MonsterGroupTable!$A:$A,1,0)))))))</f>
        <v>g118</v>
      </c>
      <c r="AA981">
        <v>5</v>
      </c>
    </row>
    <row r="982" spans="1:27">
      <c r="A982">
        <v>10981</v>
      </c>
      <c r="B982">
        <f t="shared" si="32"/>
        <v>1.1000000000000001</v>
      </c>
      <c r="C982">
        <f t="shared" si="33"/>
        <v>1.1000000000000001</v>
      </c>
      <c r="F982">
        <v>6300</v>
      </c>
      <c r="G982">
        <v>315292</v>
      </c>
      <c r="H982">
        <v>0</v>
      </c>
      <c r="I982">
        <v>0</v>
      </c>
      <c r="J982">
        <v>0</v>
      </c>
      <c r="K982" t="s">
        <v>362</v>
      </c>
      <c r="L982" t="s">
        <v>255</v>
      </c>
      <c r="M982" t="s">
        <v>443</v>
      </c>
      <c r="N982" t="s">
        <v>444</v>
      </c>
      <c r="O982">
        <v>0</v>
      </c>
      <c r="P982">
        <v>-4.75</v>
      </c>
      <c r="Q982">
        <v>-3.5</v>
      </c>
      <c r="R982">
        <v>4.75</v>
      </c>
      <c r="S982">
        <v>3</v>
      </c>
      <c r="T982">
        <v>-13.5</v>
      </c>
      <c r="U982">
        <v>2.5499999999999998</v>
      </c>
      <c r="V982">
        <v>-6.75</v>
      </c>
      <c r="W982" t="str">
        <f t="shared" si="31"/>
        <v>g119,5</v>
      </c>
      <c r="X982" s="1" t="s">
        <v>318</v>
      </c>
      <c r="Y982" s="2" t="str">
        <f>IF(AND(ISBLANK(X982),OR(NOT(ISBLANK(Z982)),NOT(ISBLANK(AA982)))),#N/A,
IF(ISBLANK(X982),"",
IF(AND(NOT(ISERROR(VLOOKUP(X982,MonsterTable!$A:$B,MATCH(MonsterTable!$B$1,MonsterTable!$A$1:$B$1,0),0))),OR(ISBLANK(Z982),ISBLANK(AA982))),#N/A,
IFERROR(VLOOKUP(X982,MonsterTable!$A:$B,MATCH(MonsterTable!$B$1,MonsterTable!$A$1:$B$1,0),0),
IF(OR(NOT(ISBLANK(Z982)),ISBLANK(AA982)),#N/A,
IF(X982="empty","empty",
VLOOKUP(X982,MonsterGroupTable!$A:$A,1,0)))))))</f>
        <v>g119</v>
      </c>
      <c r="AA982">
        <v>5</v>
      </c>
    </row>
    <row r="983" spans="1:27">
      <c r="A983">
        <v>10982</v>
      </c>
      <c r="B983">
        <f t="shared" si="32"/>
        <v>1.1000000000000001</v>
      </c>
      <c r="C983">
        <f t="shared" si="33"/>
        <v>1.1000000000000001</v>
      </c>
      <c r="F983">
        <v>6300</v>
      </c>
      <c r="G983">
        <v>316111</v>
      </c>
      <c r="H983">
        <v>0</v>
      </c>
      <c r="I983">
        <v>0</v>
      </c>
      <c r="J983">
        <v>0</v>
      </c>
      <c r="K983" t="s">
        <v>362</v>
      </c>
      <c r="L983" t="s">
        <v>255</v>
      </c>
      <c r="M983" t="s">
        <v>443</v>
      </c>
      <c r="N983" t="s">
        <v>444</v>
      </c>
      <c r="O983">
        <v>0</v>
      </c>
      <c r="P983">
        <v>-4.75</v>
      </c>
      <c r="Q983">
        <v>-3.5</v>
      </c>
      <c r="R983">
        <v>4.75</v>
      </c>
      <c r="S983">
        <v>3</v>
      </c>
      <c r="T983">
        <v>-13.5</v>
      </c>
      <c r="U983">
        <v>2.5499999999999998</v>
      </c>
      <c r="V983">
        <v>-6.75</v>
      </c>
      <c r="W983" t="str">
        <f t="shared" si="31"/>
        <v>g119,5</v>
      </c>
      <c r="X983" s="1" t="s">
        <v>318</v>
      </c>
      <c r="Y983" s="2" t="str">
        <f>IF(AND(ISBLANK(X983),OR(NOT(ISBLANK(Z983)),NOT(ISBLANK(AA983)))),#N/A,
IF(ISBLANK(X983),"",
IF(AND(NOT(ISERROR(VLOOKUP(X983,MonsterTable!$A:$B,MATCH(MonsterTable!$B$1,MonsterTable!$A$1:$B$1,0),0))),OR(ISBLANK(Z983),ISBLANK(AA983))),#N/A,
IFERROR(VLOOKUP(X983,MonsterTable!$A:$B,MATCH(MonsterTable!$B$1,MonsterTable!$A$1:$B$1,0),0),
IF(OR(NOT(ISBLANK(Z983)),ISBLANK(AA983)),#N/A,
IF(X983="empty","empty",
VLOOKUP(X983,MonsterGroupTable!$A:$A,1,0)))))))</f>
        <v>g119</v>
      </c>
      <c r="AA983">
        <v>5</v>
      </c>
    </row>
    <row r="984" spans="1:27">
      <c r="A984">
        <v>10983</v>
      </c>
      <c r="B984">
        <f t="shared" si="32"/>
        <v>1.1000000000000001</v>
      </c>
      <c r="C984">
        <f t="shared" si="33"/>
        <v>1.1000000000000001</v>
      </c>
      <c r="F984">
        <v>6300</v>
      </c>
      <c r="G984">
        <v>317056</v>
      </c>
      <c r="H984">
        <v>0</v>
      </c>
      <c r="I984">
        <v>0</v>
      </c>
      <c r="J984">
        <v>0</v>
      </c>
      <c r="K984" t="s">
        <v>362</v>
      </c>
      <c r="L984" t="s">
        <v>255</v>
      </c>
      <c r="M984" t="s">
        <v>443</v>
      </c>
      <c r="N984" t="s">
        <v>444</v>
      </c>
      <c r="O984">
        <v>0</v>
      </c>
      <c r="P984">
        <v>-4.75</v>
      </c>
      <c r="Q984">
        <v>-3.5</v>
      </c>
      <c r="R984">
        <v>4.75</v>
      </c>
      <c r="S984">
        <v>3</v>
      </c>
      <c r="T984">
        <v>-13.5</v>
      </c>
      <c r="U984">
        <v>2.5499999999999998</v>
      </c>
      <c r="V984">
        <v>-6.75</v>
      </c>
      <c r="W984" t="str">
        <f t="shared" si="31"/>
        <v>g119,5</v>
      </c>
      <c r="X984" s="1" t="s">
        <v>318</v>
      </c>
      <c r="Y984" s="2" t="str">
        <f>IF(AND(ISBLANK(X984),OR(NOT(ISBLANK(Z984)),NOT(ISBLANK(AA984)))),#N/A,
IF(ISBLANK(X984),"",
IF(AND(NOT(ISERROR(VLOOKUP(X984,MonsterTable!$A:$B,MATCH(MonsterTable!$B$1,MonsterTable!$A$1:$B$1,0),0))),OR(ISBLANK(Z984),ISBLANK(AA984))),#N/A,
IFERROR(VLOOKUP(X984,MonsterTable!$A:$B,MATCH(MonsterTable!$B$1,MonsterTable!$A$1:$B$1,0),0),
IF(OR(NOT(ISBLANK(Z984)),ISBLANK(AA984)),#N/A,
IF(X984="empty","empty",
VLOOKUP(X984,MonsterGroupTable!$A:$A,1,0)))))))</f>
        <v>g119</v>
      </c>
      <c r="AA984">
        <v>5</v>
      </c>
    </row>
    <row r="985" spans="1:27">
      <c r="A985">
        <v>10984</v>
      </c>
      <c r="B985">
        <f t="shared" si="32"/>
        <v>1.1000000000000001</v>
      </c>
      <c r="C985">
        <f t="shared" si="33"/>
        <v>1.1000000000000001</v>
      </c>
      <c r="F985">
        <v>6300</v>
      </c>
      <c r="G985">
        <v>318001</v>
      </c>
      <c r="H985">
        <v>0</v>
      </c>
      <c r="I985">
        <v>0</v>
      </c>
      <c r="J985">
        <v>0</v>
      </c>
      <c r="K985" t="s">
        <v>362</v>
      </c>
      <c r="L985" t="s">
        <v>255</v>
      </c>
      <c r="M985" t="s">
        <v>443</v>
      </c>
      <c r="N985" t="s">
        <v>444</v>
      </c>
      <c r="O985">
        <v>0</v>
      </c>
      <c r="P985">
        <v>-4.75</v>
      </c>
      <c r="Q985">
        <v>-3.5</v>
      </c>
      <c r="R985">
        <v>4.75</v>
      </c>
      <c r="S985">
        <v>3</v>
      </c>
      <c r="T985">
        <v>-13.5</v>
      </c>
      <c r="U985">
        <v>2.5499999999999998</v>
      </c>
      <c r="V985">
        <v>-6.75</v>
      </c>
      <c r="W985" t="str">
        <f t="shared" si="31"/>
        <v>g119,5</v>
      </c>
      <c r="X985" s="1" t="s">
        <v>318</v>
      </c>
      <c r="Y985" s="2" t="str">
        <f>IF(AND(ISBLANK(X985),OR(NOT(ISBLANK(Z985)),NOT(ISBLANK(AA985)))),#N/A,
IF(ISBLANK(X985),"",
IF(AND(NOT(ISERROR(VLOOKUP(X985,MonsterTable!$A:$B,MATCH(MonsterTable!$B$1,MonsterTable!$A$1:$B$1,0),0))),OR(ISBLANK(Z985),ISBLANK(AA985))),#N/A,
IFERROR(VLOOKUP(X985,MonsterTable!$A:$B,MATCH(MonsterTable!$B$1,MonsterTable!$A$1:$B$1,0),0),
IF(OR(NOT(ISBLANK(Z985)),ISBLANK(AA985)),#N/A,
IF(X985="empty","empty",
VLOOKUP(X985,MonsterGroupTable!$A:$A,1,0)))))))</f>
        <v>g119</v>
      </c>
      <c r="AA985">
        <v>5</v>
      </c>
    </row>
    <row r="986" spans="1:27">
      <c r="A986">
        <v>10985</v>
      </c>
      <c r="B986">
        <f t="shared" si="32"/>
        <v>1.1000000000000001</v>
      </c>
      <c r="C986">
        <f t="shared" si="33"/>
        <v>1.1000000000000001</v>
      </c>
      <c r="F986">
        <v>6300</v>
      </c>
      <c r="G986">
        <v>318946</v>
      </c>
      <c r="H986">
        <v>0</v>
      </c>
      <c r="I986">
        <v>0</v>
      </c>
      <c r="J986">
        <v>0</v>
      </c>
      <c r="K986" t="s">
        <v>362</v>
      </c>
      <c r="L986" t="s">
        <v>255</v>
      </c>
      <c r="M986" t="s">
        <v>443</v>
      </c>
      <c r="N986" t="s">
        <v>444</v>
      </c>
      <c r="O986">
        <v>0</v>
      </c>
      <c r="P986">
        <v>-4.75</v>
      </c>
      <c r="Q986">
        <v>-3.5</v>
      </c>
      <c r="R986">
        <v>4.75</v>
      </c>
      <c r="S986">
        <v>3</v>
      </c>
      <c r="T986">
        <v>-13.5</v>
      </c>
      <c r="U986">
        <v>2.5499999999999998</v>
      </c>
      <c r="V986">
        <v>-6.75</v>
      </c>
      <c r="W986" t="str">
        <f t="shared" si="31"/>
        <v>g119,5</v>
      </c>
      <c r="X986" s="1" t="s">
        <v>318</v>
      </c>
      <c r="Y986" s="2" t="str">
        <f>IF(AND(ISBLANK(X986),OR(NOT(ISBLANK(Z986)),NOT(ISBLANK(AA986)))),#N/A,
IF(ISBLANK(X986),"",
IF(AND(NOT(ISERROR(VLOOKUP(X986,MonsterTable!$A:$B,MATCH(MonsterTable!$B$1,MonsterTable!$A$1:$B$1,0),0))),OR(ISBLANK(Z986),ISBLANK(AA986))),#N/A,
IFERROR(VLOOKUP(X986,MonsterTable!$A:$B,MATCH(MonsterTable!$B$1,MonsterTable!$A$1:$B$1,0),0),
IF(OR(NOT(ISBLANK(Z986)),ISBLANK(AA986)),#N/A,
IF(X986="empty","empty",
VLOOKUP(X986,MonsterGroupTable!$A:$A,1,0)))))))</f>
        <v>g119</v>
      </c>
      <c r="AA986">
        <v>5</v>
      </c>
    </row>
    <row r="987" spans="1:27">
      <c r="A987">
        <v>10986</v>
      </c>
      <c r="B987">
        <f t="shared" si="32"/>
        <v>1.1000000000000001</v>
      </c>
      <c r="C987">
        <f t="shared" si="33"/>
        <v>1.1000000000000001</v>
      </c>
      <c r="F987">
        <v>6300</v>
      </c>
      <c r="G987">
        <v>319891</v>
      </c>
      <c r="H987">
        <v>0</v>
      </c>
      <c r="I987">
        <v>0</v>
      </c>
      <c r="J987">
        <v>0</v>
      </c>
      <c r="K987" t="s">
        <v>362</v>
      </c>
      <c r="L987" t="s">
        <v>255</v>
      </c>
      <c r="M987" t="s">
        <v>443</v>
      </c>
      <c r="N987" t="s">
        <v>444</v>
      </c>
      <c r="O987">
        <v>0</v>
      </c>
      <c r="P987">
        <v>-4.75</v>
      </c>
      <c r="Q987">
        <v>-3.5</v>
      </c>
      <c r="R987">
        <v>4.75</v>
      </c>
      <c r="S987">
        <v>3</v>
      </c>
      <c r="T987">
        <v>-13.5</v>
      </c>
      <c r="U987">
        <v>2.5499999999999998</v>
      </c>
      <c r="V987">
        <v>-6.75</v>
      </c>
      <c r="W987" t="str">
        <f t="shared" si="31"/>
        <v>g119,5</v>
      </c>
      <c r="X987" s="1" t="s">
        <v>318</v>
      </c>
      <c r="Y987" s="2" t="str">
        <f>IF(AND(ISBLANK(X987),OR(NOT(ISBLANK(Z987)),NOT(ISBLANK(AA987)))),#N/A,
IF(ISBLANK(X987),"",
IF(AND(NOT(ISERROR(VLOOKUP(X987,MonsterTable!$A:$B,MATCH(MonsterTable!$B$1,MonsterTable!$A$1:$B$1,0),0))),OR(ISBLANK(Z987),ISBLANK(AA987))),#N/A,
IFERROR(VLOOKUP(X987,MonsterTable!$A:$B,MATCH(MonsterTable!$B$1,MonsterTable!$A$1:$B$1,0),0),
IF(OR(NOT(ISBLANK(Z987)),ISBLANK(AA987)),#N/A,
IF(X987="empty","empty",
VLOOKUP(X987,MonsterGroupTable!$A:$A,1,0)))))))</f>
        <v>g119</v>
      </c>
      <c r="AA987">
        <v>5</v>
      </c>
    </row>
    <row r="988" spans="1:27">
      <c r="A988">
        <v>10987</v>
      </c>
      <c r="B988">
        <f t="shared" si="32"/>
        <v>1.1000000000000001</v>
      </c>
      <c r="C988">
        <f t="shared" si="33"/>
        <v>1.1000000000000001</v>
      </c>
      <c r="F988">
        <v>6300</v>
      </c>
      <c r="G988">
        <v>320836</v>
      </c>
      <c r="H988">
        <v>0</v>
      </c>
      <c r="I988">
        <v>0</v>
      </c>
      <c r="J988">
        <v>0</v>
      </c>
      <c r="K988" t="s">
        <v>362</v>
      </c>
      <c r="L988" t="s">
        <v>255</v>
      </c>
      <c r="M988" t="s">
        <v>443</v>
      </c>
      <c r="N988" t="s">
        <v>444</v>
      </c>
      <c r="O988">
        <v>0</v>
      </c>
      <c r="P988">
        <v>-4.75</v>
      </c>
      <c r="Q988">
        <v>-3.5</v>
      </c>
      <c r="R988">
        <v>4.75</v>
      </c>
      <c r="S988">
        <v>3</v>
      </c>
      <c r="T988">
        <v>-13.5</v>
      </c>
      <c r="U988">
        <v>2.5499999999999998</v>
      </c>
      <c r="V988">
        <v>-6.75</v>
      </c>
      <c r="W988" t="str">
        <f t="shared" si="31"/>
        <v>g119,5</v>
      </c>
      <c r="X988" s="1" t="s">
        <v>318</v>
      </c>
      <c r="Y988" s="2" t="str">
        <f>IF(AND(ISBLANK(X988),OR(NOT(ISBLANK(Z988)),NOT(ISBLANK(AA988)))),#N/A,
IF(ISBLANK(X988),"",
IF(AND(NOT(ISERROR(VLOOKUP(X988,MonsterTable!$A:$B,MATCH(MonsterTable!$B$1,MonsterTable!$A$1:$B$1,0),0))),OR(ISBLANK(Z988),ISBLANK(AA988))),#N/A,
IFERROR(VLOOKUP(X988,MonsterTable!$A:$B,MATCH(MonsterTable!$B$1,MonsterTable!$A$1:$B$1,0),0),
IF(OR(NOT(ISBLANK(Z988)),ISBLANK(AA988)),#N/A,
IF(X988="empty","empty",
VLOOKUP(X988,MonsterGroupTable!$A:$A,1,0)))))))</f>
        <v>g119</v>
      </c>
      <c r="AA988">
        <v>5</v>
      </c>
    </row>
    <row r="989" spans="1:27">
      <c r="A989">
        <v>10988</v>
      </c>
      <c r="B989">
        <f t="shared" si="32"/>
        <v>1.1000000000000001</v>
      </c>
      <c r="C989">
        <f t="shared" si="33"/>
        <v>1.1000000000000001</v>
      </c>
      <c r="F989">
        <v>6300</v>
      </c>
      <c r="G989">
        <v>321781</v>
      </c>
      <c r="H989">
        <v>0</v>
      </c>
      <c r="I989">
        <v>0</v>
      </c>
      <c r="J989">
        <v>0</v>
      </c>
      <c r="K989" t="s">
        <v>362</v>
      </c>
      <c r="L989" t="s">
        <v>255</v>
      </c>
      <c r="M989" t="s">
        <v>443</v>
      </c>
      <c r="N989" t="s">
        <v>444</v>
      </c>
      <c r="O989">
        <v>0</v>
      </c>
      <c r="P989">
        <v>-4.75</v>
      </c>
      <c r="Q989">
        <v>-3.5</v>
      </c>
      <c r="R989">
        <v>4.75</v>
      </c>
      <c r="S989">
        <v>3</v>
      </c>
      <c r="T989">
        <v>-13.5</v>
      </c>
      <c r="U989">
        <v>2.5499999999999998</v>
      </c>
      <c r="V989">
        <v>-6.75</v>
      </c>
      <c r="W989" t="str">
        <f t="shared" si="31"/>
        <v>g119,5</v>
      </c>
      <c r="X989" s="1" t="s">
        <v>318</v>
      </c>
      <c r="Y989" s="2" t="str">
        <f>IF(AND(ISBLANK(X989),OR(NOT(ISBLANK(Z989)),NOT(ISBLANK(AA989)))),#N/A,
IF(ISBLANK(X989),"",
IF(AND(NOT(ISERROR(VLOOKUP(X989,MonsterTable!$A:$B,MATCH(MonsterTable!$B$1,MonsterTable!$A$1:$B$1,0),0))),OR(ISBLANK(Z989),ISBLANK(AA989))),#N/A,
IFERROR(VLOOKUP(X989,MonsterTable!$A:$B,MATCH(MonsterTable!$B$1,MonsterTable!$A$1:$B$1,0),0),
IF(OR(NOT(ISBLANK(Z989)),ISBLANK(AA989)),#N/A,
IF(X989="empty","empty",
VLOOKUP(X989,MonsterGroupTable!$A:$A,1,0)))))))</f>
        <v>g119</v>
      </c>
      <c r="AA989">
        <v>5</v>
      </c>
    </row>
    <row r="990" spans="1:27">
      <c r="A990">
        <v>10989</v>
      </c>
      <c r="B990">
        <f t="shared" si="32"/>
        <v>1.1000000000000001</v>
      </c>
      <c r="C990">
        <f t="shared" si="33"/>
        <v>1.1000000000000001</v>
      </c>
      <c r="F990">
        <v>6300</v>
      </c>
      <c r="G990">
        <v>322726</v>
      </c>
      <c r="H990">
        <v>0</v>
      </c>
      <c r="I990">
        <v>0</v>
      </c>
      <c r="J990">
        <v>0</v>
      </c>
      <c r="K990" t="s">
        <v>362</v>
      </c>
      <c r="L990" t="s">
        <v>255</v>
      </c>
      <c r="M990" t="s">
        <v>443</v>
      </c>
      <c r="N990" t="s">
        <v>444</v>
      </c>
      <c r="O990">
        <v>0</v>
      </c>
      <c r="P990">
        <v>-4.75</v>
      </c>
      <c r="Q990">
        <v>-3.5</v>
      </c>
      <c r="R990">
        <v>4.75</v>
      </c>
      <c r="S990">
        <v>3</v>
      </c>
      <c r="T990">
        <v>-13.5</v>
      </c>
      <c r="U990">
        <v>2.5499999999999998</v>
      </c>
      <c r="V990">
        <v>-6.75</v>
      </c>
      <c r="W990" t="str">
        <f t="shared" si="31"/>
        <v>g119,5</v>
      </c>
      <c r="X990" s="1" t="s">
        <v>318</v>
      </c>
      <c r="Y990" s="2" t="str">
        <f>IF(AND(ISBLANK(X990),OR(NOT(ISBLANK(Z990)),NOT(ISBLANK(AA990)))),#N/A,
IF(ISBLANK(X990),"",
IF(AND(NOT(ISERROR(VLOOKUP(X990,MonsterTable!$A:$B,MATCH(MonsterTable!$B$1,MonsterTable!$A$1:$B$1,0),0))),OR(ISBLANK(Z990),ISBLANK(AA990))),#N/A,
IFERROR(VLOOKUP(X990,MonsterTable!$A:$B,MATCH(MonsterTable!$B$1,MonsterTable!$A$1:$B$1,0),0),
IF(OR(NOT(ISBLANK(Z990)),ISBLANK(AA990)),#N/A,
IF(X990="empty","empty",
VLOOKUP(X990,MonsterGroupTable!$A:$A,1,0)))))))</f>
        <v>g119</v>
      </c>
      <c r="AA990">
        <v>5</v>
      </c>
    </row>
    <row r="991" spans="1:27">
      <c r="A991">
        <v>10990</v>
      </c>
      <c r="B991">
        <f t="shared" si="32"/>
        <v>1.2</v>
      </c>
      <c r="C991">
        <f t="shared" si="33"/>
        <v>1.1000000000000001</v>
      </c>
      <c r="F991">
        <v>6300</v>
      </c>
      <c r="G991">
        <v>323671</v>
      </c>
      <c r="H991">
        <v>0</v>
      </c>
      <c r="I991">
        <v>0</v>
      </c>
      <c r="J991">
        <v>0</v>
      </c>
      <c r="K991" t="s">
        <v>362</v>
      </c>
      <c r="L991" t="s">
        <v>255</v>
      </c>
      <c r="M991" t="s">
        <v>443</v>
      </c>
      <c r="N991" t="s">
        <v>444</v>
      </c>
      <c r="O991">
        <v>0</v>
      </c>
      <c r="P991">
        <v>-4.75</v>
      </c>
      <c r="Q991">
        <v>-3.5</v>
      </c>
      <c r="R991">
        <v>4.75</v>
      </c>
      <c r="S991">
        <v>3</v>
      </c>
      <c r="T991">
        <v>-13.5</v>
      </c>
      <c r="U991">
        <v>2.5499999999999998</v>
      </c>
      <c r="V991">
        <v>-6.75</v>
      </c>
      <c r="W991" t="str">
        <f t="shared" si="31"/>
        <v>g119,5</v>
      </c>
      <c r="X991" s="1" t="s">
        <v>318</v>
      </c>
      <c r="Y991" s="2" t="str">
        <f>IF(AND(ISBLANK(X991),OR(NOT(ISBLANK(Z991)),NOT(ISBLANK(AA991)))),#N/A,
IF(ISBLANK(X991),"",
IF(AND(NOT(ISERROR(VLOOKUP(X991,MonsterTable!$A:$B,MATCH(MonsterTable!$B$1,MonsterTable!$A$1:$B$1,0),0))),OR(ISBLANK(Z991),ISBLANK(AA991))),#N/A,
IFERROR(VLOOKUP(X991,MonsterTable!$A:$B,MATCH(MonsterTable!$B$1,MonsterTable!$A$1:$B$1,0),0),
IF(OR(NOT(ISBLANK(Z991)),ISBLANK(AA991)),#N/A,
IF(X991="empty","empty",
VLOOKUP(X991,MonsterGroupTable!$A:$A,1,0)))))))</f>
        <v>g119</v>
      </c>
      <c r="AA991">
        <v>5</v>
      </c>
    </row>
    <row r="992" spans="1:27">
      <c r="A992">
        <v>10991</v>
      </c>
      <c r="B992">
        <f t="shared" si="32"/>
        <v>1.1000000000000001</v>
      </c>
      <c r="C992">
        <f t="shared" si="33"/>
        <v>1.1000000000000001</v>
      </c>
      <c r="F992">
        <v>6300</v>
      </c>
      <c r="G992">
        <v>324616</v>
      </c>
      <c r="H992">
        <v>0</v>
      </c>
      <c r="I992">
        <v>0</v>
      </c>
      <c r="J992">
        <v>0</v>
      </c>
      <c r="K992" t="s">
        <v>362</v>
      </c>
      <c r="L992" t="s">
        <v>256</v>
      </c>
      <c r="M992" t="s">
        <v>443</v>
      </c>
      <c r="N992" t="s">
        <v>444</v>
      </c>
      <c r="O992">
        <v>0</v>
      </c>
      <c r="P992">
        <v>-4.75</v>
      </c>
      <c r="Q992">
        <v>-3.5</v>
      </c>
      <c r="R992">
        <v>4.75</v>
      </c>
      <c r="S992">
        <v>3</v>
      </c>
      <c r="T992">
        <v>-13.5</v>
      </c>
      <c r="U992">
        <v>2.5499999999999998</v>
      </c>
      <c r="V992">
        <v>-6.75</v>
      </c>
      <c r="W992" t="str">
        <f t="shared" si="31"/>
        <v>g120,5</v>
      </c>
      <c r="X992" s="1" t="s">
        <v>319</v>
      </c>
      <c r="Y992" s="2" t="str">
        <f>IF(AND(ISBLANK(X992),OR(NOT(ISBLANK(Z992)),NOT(ISBLANK(AA992)))),#N/A,
IF(ISBLANK(X992),"",
IF(AND(NOT(ISERROR(VLOOKUP(X992,MonsterTable!$A:$B,MATCH(MonsterTable!$B$1,MonsterTable!$A$1:$B$1,0),0))),OR(ISBLANK(Z992),ISBLANK(AA992))),#N/A,
IFERROR(VLOOKUP(X992,MonsterTable!$A:$B,MATCH(MonsterTable!$B$1,MonsterTable!$A$1:$B$1,0),0),
IF(OR(NOT(ISBLANK(Z992)),ISBLANK(AA992)),#N/A,
IF(X992="empty","empty",
VLOOKUP(X992,MonsterGroupTable!$A:$A,1,0)))))))</f>
        <v>g120</v>
      </c>
      <c r="AA992">
        <v>5</v>
      </c>
    </row>
    <row r="993" spans="1:27">
      <c r="A993">
        <v>10992</v>
      </c>
      <c r="B993">
        <f t="shared" si="32"/>
        <v>1.1000000000000001</v>
      </c>
      <c r="C993">
        <f t="shared" si="33"/>
        <v>1.1000000000000001</v>
      </c>
      <c r="F993">
        <v>6300</v>
      </c>
      <c r="G993">
        <v>325561</v>
      </c>
      <c r="H993">
        <v>0</v>
      </c>
      <c r="I993">
        <v>0</v>
      </c>
      <c r="J993">
        <v>0</v>
      </c>
      <c r="K993" t="s">
        <v>362</v>
      </c>
      <c r="L993" t="s">
        <v>256</v>
      </c>
      <c r="M993" t="s">
        <v>443</v>
      </c>
      <c r="N993" t="s">
        <v>444</v>
      </c>
      <c r="O993">
        <v>0</v>
      </c>
      <c r="P993">
        <v>-4.75</v>
      </c>
      <c r="Q993">
        <v>-3.5</v>
      </c>
      <c r="R993">
        <v>4.75</v>
      </c>
      <c r="S993">
        <v>3</v>
      </c>
      <c r="T993">
        <v>-13.5</v>
      </c>
      <c r="U993">
        <v>2.5499999999999998</v>
      </c>
      <c r="V993">
        <v>-6.75</v>
      </c>
      <c r="W993" t="str">
        <f t="shared" si="31"/>
        <v>g120,5</v>
      </c>
      <c r="X993" s="1" t="s">
        <v>319</v>
      </c>
      <c r="Y993" s="2" t="str">
        <f>IF(AND(ISBLANK(X993),OR(NOT(ISBLANK(Z993)),NOT(ISBLANK(AA993)))),#N/A,
IF(ISBLANK(X993),"",
IF(AND(NOT(ISERROR(VLOOKUP(X993,MonsterTable!$A:$B,MATCH(MonsterTable!$B$1,MonsterTable!$A$1:$B$1,0),0))),OR(ISBLANK(Z993),ISBLANK(AA993))),#N/A,
IFERROR(VLOOKUP(X993,MonsterTable!$A:$B,MATCH(MonsterTable!$B$1,MonsterTable!$A$1:$B$1,0),0),
IF(OR(NOT(ISBLANK(Z993)),ISBLANK(AA993)),#N/A,
IF(X993="empty","empty",
VLOOKUP(X993,MonsterGroupTable!$A:$A,1,0)))))))</f>
        <v>g120</v>
      </c>
      <c r="AA993">
        <v>5</v>
      </c>
    </row>
    <row r="994" spans="1:27">
      <c r="A994">
        <v>10993</v>
      </c>
      <c r="B994">
        <f t="shared" si="32"/>
        <v>1.1000000000000001</v>
      </c>
      <c r="C994">
        <f t="shared" si="33"/>
        <v>1.1000000000000001</v>
      </c>
      <c r="F994">
        <v>6300</v>
      </c>
      <c r="G994">
        <v>326506</v>
      </c>
      <c r="H994">
        <v>0</v>
      </c>
      <c r="I994">
        <v>0</v>
      </c>
      <c r="J994">
        <v>0</v>
      </c>
      <c r="K994" t="s">
        <v>362</v>
      </c>
      <c r="L994" t="s">
        <v>256</v>
      </c>
      <c r="M994" t="s">
        <v>443</v>
      </c>
      <c r="N994" t="s">
        <v>444</v>
      </c>
      <c r="O994">
        <v>0</v>
      </c>
      <c r="P994">
        <v>-4.75</v>
      </c>
      <c r="Q994">
        <v>-3.5</v>
      </c>
      <c r="R994">
        <v>4.75</v>
      </c>
      <c r="S994">
        <v>3</v>
      </c>
      <c r="T994">
        <v>-13.5</v>
      </c>
      <c r="U994">
        <v>2.5499999999999998</v>
      </c>
      <c r="V994">
        <v>-6.75</v>
      </c>
      <c r="W994" t="str">
        <f t="shared" si="31"/>
        <v>g120,5</v>
      </c>
      <c r="X994" s="1" t="s">
        <v>319</v>
      </c>
      <c r="Y994" s="2" t="str">
        <f>IF(AND(ISBLANK(X994),OR(NOT(ISBLANK(Z994)),NOT(ISBLANK(AA994)))),#N/A,
IF(ISBLANK(X994),"",
IF(AND(NOT(ISERROR(VLOOKUP(X994,MonsterTable!$A:$B,MATCH(MonsterTable!$B$1,MonsterTable!$A$1:$B$1,0),0))),OR(ISBLANK(Z994),ISBLANK(AA994))),#N/A,
IFERROR(VLOOKUP(X994,MonsterTable!$A:$B,MATCH(MonsterTable!$B$1,MonsterTable!$A$1:$B$1,0),0),
IF(OR(NOT(ISBLANK(Z994)),ISBLANK(AA994)),#N/A,
IF(X994="empty","empty",
VLOOKUP(X994,MonsterGroupTable!$A:$A,1,0)))))))</f>
        <v>g120</v>
      </c>
      <c r="AA994">
        <v>5</v>
      </c>
    </row>
    <row r="995" spans="1:27">
      <c r="A995">
        <v>10994</v>
      </c>
      <c r="B995">
        <f t="shared" si="32"/>
        <v>1.1000000000000001</v>
      </c>
      <c r="C995">
        <f t="shared" si="33"/>
        <v>1.1000000000000001</v>
      </c>
      <c r="F995">
        <v>6300</v>
      </c>
      <c r="G995">
        <v>327451</v>
      </c>
      <c r="H995">
        <v>0</v>
      </c>
      <c r="I995">
        <v>0</v>
      </c>
      <c r="J995">
        <v>0</v>
      </c>
      <c r="K995" t="s">
        <v>362</v>
      </c>
      <c r="L995" t="s">
        <v>256</v>
      </c>
      <c r="M995" t="s">
        <v>443</v>
      </c>
      <c r="N995" t="s">
        <v>444</v>
      </c>
      <c r="O995">
        <v>0</v>
      </c>
      <c r="P995">
        <v>-4.75</v>
      </c>
      <c r="Q995">
        <v>-3.5</v>
      </c>
      <c r="R995">
        <v>4.75</v>
      </c>
      <c r="S995">
        <v>3</v>
      </c>
      <c r="T995">
        <v>-13.5</v>
      </c>
      <c r="U995">
        <v>2.5499999999999998</v>
      </c>
      <c r="V995">
        <v>-6.75</v>
      </c>
      <c r="W995" t="str">
        <f t="shared" si="31"/>
        <v>g120,5</v>
      </c>
      <c r="X995" s="1" t="s">
        <v>319</v>
      </c>
      <c r="Y995" s="2" t="str">
        <f>IF(AND(ISBLANK(X995),OR(NOT(ISBLANK(Z995)),NOT(ISBLANK(AA995)))),#N/A,
IF(ISBLANK(X995),"",
IF(AND(NOT(ISERROR(VLOOKUP(X995,MonsterTable!$A:$B,MATCH(MonsterTable!$B$1,MonsterTable!$A$1:$B$1,0),0))),OR(ISBLANK(Z995),ISBLANK(AA995))),#N/A,
IFERROR(VLOOKUP(X995,MonsterTable!$A:$B,MATCH(MonsterTable!$B$1,MonsterTable!$A$1:$B$1,0),0),
IF(OR(NOT(ISBLANK(Z995)),ISBLANK(AA995)),#N/A,
IF(X995="empty","empty",
VLOOKUP(X995,MonsterGroupTable!$A:$A,1,0)))))))</f>
        <v>g120</v>
      </c>
      <c r="AA995">
        <v>5</v>
      </c>
    </row>
    <row r="996" spans="1:27">
      <c r="A996">
        <v>10995</v>
      </c>
      <c r="B996">
        <f t="shared" si="32"/>
        <v>1.1000000000000001</v>
      </c>
      <c r="C996">
        <f t="shared" si="33"/>
        <v>1.1000000000000001</v>
      </c>
      <c r="F996">
        <v>6300</v>
      </c>
      <c r="G996">
        <v>328396</v>
      </c>
      <c r="H996">
        <v>0</v>
      </c>
      <c r="I996">
        <v>0</v>
      </c>
      <c r="J996">
        <v>0</v>
      </c>
      <c r="K996" t="s">
        <v>362</v>
      </c>
      <c r="L996" t="s">
        <v>256</v>
      </c>
      <c r="M996" t="s">
        <v>443</v>
      </c>
      <c r="N996" t="s">
        <v>444</v>
      </c>
      <c r="O996">
        <v>0</v>
      </c>
      <c r="P996">
        <v>-4.75</v>
      </c>
      <c r="Q996">
        <v>-3.5</v>
      </c>
      <c r="R996">
        <v>4.75</v>
      </c>
      <c r="S996">
        <v>3</v>
      </c>
      <c r="T996">
        <v>-13.5</v>
      </c>
      <c r="U996">
        <v>2.5499999999999998</v>
      </c>
      <c r="V996">
        <v>-6.75</v>
      </c>
      <c r="W996" t="str">
        <f t="shared" si="31"/>
        <v>g120,5</v>
      </c>
      <c r="X996" s="1" t="s">
        <v>319</v>
      </c>
      <c r="Y996" s="2" t="str">
        <f>IF(AND(ISBLANK(X996),OR(NOT(ISBLANK(Z996)),NOT(ISBLANK(AA996)))),#N/A,
IF(ISBLANK(X996),"",
IF(AND(NOT(ISERROR(VLOOKUP(X996,MonsterTable!$A:$B,MATCH(MonsterTable!$B$1,MonsterTable!$A$1:$B$1,0),0))),OR(ISBLANK(Z996),ISBLANK(AA996))),#N/A,
IFERROR(VLOOKUP(X996,MonsterTable!$A:$B,MATCH(MonsterTable!$B$1,MonsterTable!$A$1:$B$1,0),0),
IF(OR(NOT(ISBLANK(Z996)),ISBLANK(AA996)),#N/A,
IF(X996="empty","empty",
VLOOKUP(X996,MonsterGroupTable!$A:$A,1,0)))))))</f>
        <v>g120</v>
      </c>
      <c r="AA996">
        <v>5</v>
      </c>
    </row>
    <row r="997" spans="1:27">
      <c r="A997">
        <v>10996</v>
      </c>
      <c r="B997">
        <f t="shared" si="32"/>
        <v>1.1000000000000001</v>
      </c>
      <c r="C997">
        <f t="shared" si="33"/>
        <v>1.1000000000000001</v>
      </c>
      <c r="F997">
        <v>6300</v>
      </c>
      <c r="G997">
        <v>329341</v>
      </c>
      <c r="H997">
        <v>0</v>
      </c>
      <c r="I997">
        <v>0</v>
      </c>
      <c r="J997">
        <v>0</v>
      </c>
      <c r="K997" t="s">
        <v>362</v>
      </c>
      <c r="L997" t="s">
        <v>256</v>
      </c>
      <c r="M997" t="s">
        <v>443</v>
      </c>
      <c r="N997" t="s">
        <v>444</v>
      </c>
      <c r="O997">
        <v>0</v>
      </c>
      <c r="P997">
        <v>-4.75</v>
      </c>
      <c r="Q997">
        <v>-3.5</v>
      </c>
      <c r="R997">
        <v>4.75</v>
      </c>
      <c r="S997">
        <v>3</v>
      </c>
      <c r="T997">
        <v>-13.5</v>
      </c>
      <c r="U997">
        <v>2.5499999999999998</v>
      </c>
      <c r="V997">
        <v>-6.75</v>
      </c>
      <c r="W997" t="str">
        <f t="shared" si="31"/>
        <v>g120,5</v>
      </c>
      <c r="X997" s="1" t="s">
        <v>319</v>
      </c>
      <c r="Y997" s="2" t="str">
        <f>IF(AND(ISBLANK(X997),OR(NOT(ISBLANK(Z997)),NOT(ISBLANK(AA997)))),#N/A,
IF(ISBLANK(X997),"",
IF(AND(NOT(ISERROR(VLOOKUP(X997,MonsterTable!$A:$B,MATCH(MonsterTable!$B$1,MonsterTable!$A$1:$B$1,0),0))),OR(ISBLANK(Z997),ISBLANK(AA997))),#N/A,
IFERROR(VLOOKUP(X997,MonsterTable!$A:$B,MATCH(MonsterTable!$B$1,MonsterTable!$A$1:$B$1,0),0),
IF(OR(NOT(ISBLANK(Z997)),ISBLANK(AA997)),#N/A,
IF(X997="empty","empty",
VLOOKUP(X997,MonsterGroupTable!$A:$A,1,0)))))))</f>
        <v>g120</v>
      </c>
      <c r="AA997">
        <v>5</v>
      </c>
    </row>
    <row r="998" spans="1:27">
      <c r="A998">
        <v>10997</v>
      </c>
      <c r="B998">
        <f t="shared" si="32"/>
        <v>1.1000000000000001</v>
      </c>
      <c r="C998">
        <f t="shared" si="33"/>
        <v>1.1000000000000001</v>
      </c>
      <c r="F998">
        <v>6300</v>
      </c>
      <c r="G998">
        <v>330286</v>
      </c>
      <c r="H998">
        <v>0</v>
      </c>
      <c r="I998">
        <v>0</v>
      </c>
      <c r="J998">
        <v>0</v>
      </c>
      <c r="K998" t="s">
        <v>362</v>
      </c>
      <c r="L998" t="s">
        <v>256</v>
      </c>
      <c r="M998" t="s">
        <v>443</v>
      </c>
      <c r="N998" t="s">
        <v>444</v>
      </c>
      <c r="O998">
        <v>0</v>
      </c>
      <c r="P998">
        <v>-4.75</v>
      </c>
      <c r="Q998">
        <v>-3.5</v>
      </c>
      <c r="R998">
        <v>4.75</v>
      </c>
      <c r="S998">
        <v>3</v>
      </c>
      <c r="T998">
        <v>-13.5</v>
      </c>
      <c r="U998">
        <v>2.5499999999999998</v>
      </c>
      <c r="V998">
        <v>-6.75</v>
      </c>
      <c r="W998" t="str">
        <f t="shared" si="31"/>
        <v>g120,5</v>
      </c>
      <c r="X998" s="1" t="s">
        <v>319</v>
      </c>
      <c r="Y998" s="2" t="str">
        <f>IF(AND(ISBLANK(X998),OR(NOT(ISBLANK(Z998)),NOT(ISBLANK(AA998)))),#N/A,
IF(ISBLANK(X998),"",
IF(AND(NOT(ISERROR(VLOOKUP(X998,MonsterTable!$A:$B,MATCH(MonsterTable!$B$1,MonsterTable!$A$1:$B$1,0),0))),OR(ISBLANK(Z998),ISBLANK(AA998))),#N/A,
IFERROR(VLOOKUP(X998,MonsterTable!$A:$B,MATCH(MonsterTable!$B$1,MonsterTable!$A$1:$B$1,0),0),
IF(OR(NOT(ISBLANK(Z998)),ISBLANK(AA998)),#N/A,
IF(X998="empty","empty",
VLOOKUP(X998,MonsterGroupTable!$A:$A,1,0)))))))</f>
        <v>g120</v>
      </c>
      <c r="AA998">
        <v>5</v>
      </c>
    </row>
    <row r="999" spans="1:27">
      <c r="A999">
        <v>10998</v>
      </c>
      <c r="B999">
        <f t="shared" si="32"/>
        <v>1.1000000000000001</v>
      </c>
      <c r="C999">
        <f t="shared" si="33"/>
        <v>1.1000000000000001</v>
      </c>
      <c r="F999">
        <v>6300</v>
      </c>
      <c r="G999">
        <v>331231</v>
      </c>
      <c r="H999">
        <v>0</v>
      </c>
      <c r="I999">
        <v>0</v>
      </c>
      <c r="J999">
        <v>0</v>
      </c>
      <c r="K999" t="s">
        <v>362</v>
      </c>
      <c r="L999" t="s">
        <v>256</v>
      </c>
      <c r="M999" t="s">
        <v>443</v>
      </c>
      <c r="N999" t="s">
        <v>444</v>
      </c>
      <c r="O999">
        <v>0</v>
      </c>
      <c r="P999">
        <v>-4.75</v>
      </c>
      <c r="Q999">
        <v>-3.5</v>
      </c>
      <c r="R999">
        <v>4.75</v>
      </c>
      <c r="S999">
        <v>3</v>
      </c>
      <c r="T999">
        <v>-13.5</v>
      </c>
      <c r="U999">
        <v>2.5499999999999998</v>
      </c>
      <c r="V999">
        <v>-6.75</v>
      </c>
      <c r="W999" t="str">
        <f t="shared" si="31"/>
        <v>g120,5</v>
      </c>
      <c r="X999" s="1" t="s">
        <v>319</v>
      </c>
      <c r="Y999" s="2" t="str">
        <f>IF(AND(ISBLANK(X999),OR(NOT(ISBLANK(Z999)),NOT(ISBLANK(AA999)))),#N/A,
IF(ISBLANK(X999),"",
IF(AND(NOT(ISERROR(VLOOKUP(X999,MonsterTable!$A:$B,MATCH(MonsterTable!$B$1,MonsterTable!$A$1:$B$1,0),0))),OR(ISBLANK(Z999),ISBLANK(AA999))),#N/A,
IFERROR(VLOOKUP(X999,MonsterTable!$A:$B,MATCH(MonsterTable!$B$1,MonsterTable!$A$1:$B$1,0),0),
IF(OR(NOT(ISBLANK(Z999)),ISBLANK(AA999)),#N/A,
IF(X999="empty","empty",
VLOOKUP(X999,MonsterGroupTable!$A:$A,1,0)))))))</f>
        <v>g120</v>
      </c>
      <c r="AA999">
        <v>5</v>
      </c>
    </row>
    <row r="1000" spans="1:27">
      <c r="A1000">
        <v>10999</v>
      </c>
      <c r="B1000">
        <f t="shared" si="32"/>
        <v>1.1000000000000001</v>
      </c>
      <c r="C1000">
        <f t="shared" si="33"/>
        <v>1.1000000000000001</v>
      </c>
      <c r="F1000">
        <v>6300</v>
      </c>
      <c r="G1000">
        <v>332176</v>
      </c>
      <c r="H1000">
        <v>0</v>
      </c>
      <c r="I1000">
        <v>0</v>
      </c>
      <c r="J1000">
        <v>0</v>
      </c>
      <c r="K1000" t="s">
        <v>362</v>
      </c>
      <c r="L1000" t="s">
        <v>256</v>
      </c>
      <c r="M1000" t="s">
        <v>443</v>
      </c>
      <c r="N1000" t="s">
        <v>444</v>
      </c>
      <c r="O1000">
        <v>0</v>
      </c>
      <c r="P1000">
        <v>-4.75</v>
      </c>
      <c r="Q1000">
        <v>-3.5</v>
      </c>
      <c r="R1000">
        <v>4.75</v>
      </c>
      <c r="S1000">
        <v>3</v>
      </c>
      <c r="T1000">
        <v>-13.5</v>
      </c>
      <c r="U1000">
        <v>2.5499999999999998</v>
      </c>
      <c r="V1000">
        <v>-6.75</v>
      </c>
      <c r="W1000" t="str">
        <f t="shared" si="31"/>
        <v>g120,5</v>
      </c>
      <c r="X1000" s="1" t="s">
        <v>319</v>
      </c>
      <c r="Y1000" s="2" t="str">
        <f>IF(AND(ISBLANK(X1000),OR(NOT(ISBLANK(Z1000)),NOT(ISBLANK(AA1000)))),#N/A,
IF(ISBLANK(X1000),"",
IF(AND(NOT(ISERROR(VLOOKUP(X1000,MonsterTable!$A:$B,MATCH(MonsterTable!$B$1,MonsterTable!$A$1:$B$1,0),0))),OR(ISBLANK(Z1000),ISBLANK(AA1000))),#N/A,
IFERROR(VLOOKUP(X1000,MonsterTable!$A:$B,MATCH(MonsterTable!$B$1,MonsterTable!$A$1:$B$1,0),0),
IF(OR(NOT(ISBLANK(Z1000)),ISBLANK(AA1000)),#N/A,
IF(X1000="empty","empty",
VLOOKUP(X1000,MonsterGroupTable!$A:$A,1,0)))))))</f>
        <v>g120</v>
      </c>
      <c r="AA1000">
        <v>5</v>
      </c>
    </row>
    <row r="1001" spans="1:27">
      <c r="A1001">
        <v>11000</v>
      </c>
      <c r="B1001">
        <f t="shared" si="32"/>
        <v>1.2</v>
      </c>
      <c r="C1001">
        <f t="shared" si="33"/>
        <v>1.1000000000000001</v>
      </c>
      <c r="F1001">
        <v>6300</v>
      </c>
      <c r="G1001">
        <v>333121</v>
      </c>
      <c r="H1001">
        <v>0</v>
      </c>
      <c r="I1001">
        <v>0</v>
      </c>
      <c r="J1001">
        <v>0</v>
      </c>
      <c r="K1001" t="s">
        <v>362</v>
      </c>
      <c r="L1001" t="s">
        <v>258</v>
      </c>
      <c r="M1001" t="s">
        <v>443</v>
      </c>
      <c r="N1001" t="s">
        <v>444</v>
      </c>
      <c r="O1001">
        <v>0</v>
      </c>
      <c r="P1001">
        <v>-4.75</v>
      </c>
      <c r="Q1001">
        <v>-3.5</v>
      </c>
      <c r="R1001">
        <v>4.75</v>
      </c>
      <c r="S1001">
        <v>3</v>
      </c>
      <c r="T1001">
        <v>-13.5</v>
      </c>
      <c r="U1001">
        <v>2.5499999999999998</v>
      </c>
      <c r="V1001">
        <v>-6.75</v>
      </c>
      <c r="W1001" t="str">
        <f t="shared" si="31"/>
        <v>g120,5</v>
      </c>
      <c r="X1001" s="1" t="s">
        <v>319</v>
      </c>
      <c r="Y1001" s="2" t="str">
        <f>IF(AND(ISBLANK(X1001),OR(NOT(ISBLANK(Z1001)),NOT(ISBLANK(AA1001)))),#N/A,
IF(ISBLANK(X1001),"",
IF(AND(NOT(ISERROR(VLOOKUP(X1001,MonsterTable!$A:$B,MATCH(MonsterTable!$B$1,MonsterTable!$A$1:$B$1,0),0))),OR(ISBLANK(Z1001),ISBLANK(AA1001))),#N/A,
IFERROR(VLOOKUP(X1001,MonsterTable!$A:$B,MATCH(MonsterTable!$B$1,MonsterTable!$A$1:$B$1,0),0),
IF(OR(NOT(ISBLANK(Z1001)),ISBLANK(AA1001)),#N/A,
IF(X1001="empty","empty",
VLOOKUP(X1001,MonsterGroupTable!$A:$A,1,0)))))))</f>
        <v>g120</v>
      </c>
      <c r="AA1001">
        <v>5</v>
      </c>
    </row>
    <row r="1002" spans="1:27">
      <c r="A1002">
        <v>11001</v>
      </c>
      <c r="B1002">
        <f t="shared" si="32"/>
        <v>1.1000000000000001</v>
      </c>
      <c r="C1002">
        <f t="shared" si="33"/>
        <v>1.1000000000000001</v>
      </c>
      <c r="F1002">
        <v>6300</v>
      </c>
      <c r="G1002">
        <v>334965</v>
      </c>
      <c r="H1002">
        <v>0</v>
      </c>
      <c r="I1002">
        <v>0</v>
      </c>
      <c r="J1002">
        <v>0</v>
      </c>
      <c r="K1002" t="s">
        <v>362</v>
      </c>
      <c r="L1002" t="s">
        <v>260</v>
      </c>
      <c r="M1002" t="s">
        <v>443</v>
      </c>
      <c r="N1002" t="s">
        <v>444</v>
      </c>
      <c r="O1002">
        <v>0</v>
      </c>
      <c r="P1002">
        <v>-4.75</v>
      </c>
      <c r="Q1002">
        <v>-3.5</v>
      </c>
      <c r="R1002">
        <v>4.75</v>
      </c>
      <c r="S1002">
        <v>3</v>
      </c>
      <c r="T1002">
        <v>-13.5</v>
      </c>
      <c r="U1002">
        <v>2.5499999999999998</v>
      </c>
      <c r="V1002">
        <v>-6.75</v>
      </c>
      <c r="W1002" t="str">
        <f t="shared" si="31"/>
        <v>g101,5</v>
      </c>
      <c r="X1002" s="1" t="s">
        <v>445</v>
      </c>
      <c r="Y1002" s="2" t="str">
        <f>IF(AND(ISBLANK(X1002),OR(NOT(ISBLANK(Z1002)),NOT(ISBLANK(AA1002)))),#N/A,
IF(ISBLANK(X1002),"",
IF(AND(NOT(ISERROR(VLOOKUP(X1002,MonsterTable!$A:$B,MATCH(MonsterTable!$B$1,MonsterTable!$A$1:$B$1,0),0))),OR(ISBLANK(Z1002),ISBLANK(AA1002))),#N/A,
IFERROR(VLOOKUP(X1002,MonsterTable!$A:$B,MATCH(MonsterTable!$B$1,MonsterTable!$A$1:$B$1,0),0),
IF(OR(NOT(ISBLANK(Z1002)),ISBLANK(AA1002)),#N/A,
IF(X1002="empty","empty",
VLOOKUP(X1002,MonsterGroupTable!$A:$A,1,0)))))))</f>
        <v>g101</v>
      </c>
      <c r="AA1002">
        <v>5</v>
      </c>
    </row>
    <row r="1003" spans="1:27">
      <c r="A1003">
        <v>11002</v>
      </c>
      <c r="B1003">
        <f t="shared" si="32"/>
        <v>1.1000000000000001</v>
      </c>
      <c r="C1003">
        <f t="shared" si="33"/>
        <v>1.1000000000000001</v>
      </c>
      <c r="F1003">
        <v>6300</v>
      </c>
      <c r="G1003">
        <v>335910</v>
      </c>
      <c r="H1003">
        <v>0</v>
      </c>
      <c r="I1003">
        <v>0</v>
      </c>
      <c r="J1003">
        <v>0</v>
      </c>
      <c r="K1003" t="s">
        <v>362</v>
      </c>
      <c r="L1003" t="s">
        <v>260</v>
      </c>
      <c r="M1003" t="s">
        <v>443</v>
      </c>
      <c r="N1003" t="s">
        <v>444</v>
      </c>
      <c r="O1003">
        <v>0</v>
      </c>
      <c r="P1003">
        <v>-4.75</v>
      </c>
      <c r="Q1003">
        <v>-3.5</v>
      </c>
      <c r="R1003">
        <v>4.75</v>
      </c>
      <c r="S1003">
        <v>3</v>
      </c>
      <c r="T1003">
        <v>-13.5</v>
      </c>
      <c r="U1003">
        <v>2.5499999999999998</v>
      </c>
      <c r="V1003">
        <v>-6.75</v>
      </c>
      <c r="W1003" t="str">
        <f t="shared" si="31"/>
        <v>g101,5</v>
      </c>
      <c r="X1003" s="1" t="s">
        <v>445</v>
      </c>
      <c r="Y1003" s="2" t="str">
        <f>IF(AND(ISBLANK(X1003),OR(NOT(ISBLANK(Z1003)),NOT(ISBLANK(AA1003)))),#N/A,
IF(ISBLANK(X1003),"",
IF(AND(NOT(ISERROR(VLOOKUP(X1003,MonsterTable!$A:$B,MATCH(MonsterTable!$B$1,MonsterTable!$A$1:$B$1,0),0))),OR(ISBLANK(Z1003),ISBLANK(AA1003))),#N/A,
IFERROR(VLOOKUP(X1003,MonsterTable!$A:$B,MATCH(MonsterTable!$B$1,MonsterTable!$A$1:$B$1,0),0),
IF(OR(NOT(ISBLANK(Z1003)),ISBLANK(AA1003)),#N/A,
IF(X1003="empty","empty",
VLOOKUP(X1003,MonsterGroupTable!$A:$A,1,0)))))))</f>
        <v>g101</v>
      </c>
      <c r="AA1003">
        <v>5</v>
      </c>
    </row>
    <row r="1004" spans="1:27">
      <c r="A1004">
        <v>11003</v>
      </c>
      <c r="B1004">
        <f t="shared" si="32"/>
        <v>1.1000000000000001</v>
      </c>
      <c r="C1004">
        <f t="shared" si="33"/>
        <v>1.1000000000000001</v>
      </c>
      <c r="F1004">
        <v>6300</v>
      </c>
      <c r="G1004">
        <v>336855</v>
      </c>
      <c r="H1004">
        <v>0</v>
      </c>
      <c r="I1004">
        <v>0</v>
      </c>
      <c r="J1004">
        <v>0</v>
      </c>
      <c r="K1004" t="s">
        <v>362</v>
      </c>
      <c r="L1004" t="s">
        <v>260</v>
      </c>
      <c r="M1004" t="s">
        <v>443</v>
      </c>
      <c r="N1004" t="s">
        <v>444</v>
      </c>
      <c r="O1004">
        <v>0</v>
      </c>
      <c r="P1004">
        <v>-4.75</v>
      </c>
      <c r="Q1004">
        <v>-3.5</v>
      </c>
      <c r="R1004">
        <v>4.75</v>
      </c>
      <c r="S1004">
        <v>3</v>
      </c>
      <c r="T1004">
        <v>-13.5</v>
      </c>
      <c r="U1004">
        <v>2.5499999999999998</v>
      </c>
      <c r="V1004">
        <v>-6.75</v>
      </c>
      <c r="W1004" t="str">
        <f t="shared" si="31"/>
        <v>g101,5</v>
      </c>
      <c r="X1004" s="1" t="s">
        <v>445</v>
      </c>
      <c r="Y1004" s="2" t="str">
        <f>IF(AND(ISBLANK(X1004),OR(NOT(ISBLANK(Z1004)),NOT(ISBLANK(AA1004)))),#N/A,
IF(ISBLANK(X1004),"",
IF(AND(NOT(ISERROR(VLOOKUP(X1004,MonsterTable!$A:$B,MATCH(MonsterTable!$B$1,MonsterTable!$A$1:$B$1,0),0))),OR(ISBLANK(Z1004),ISBLANK(AA1004))),#N/A,
IFERROR(VLOOKUP(X1004,MonsterTable!$A:$B,MATCH(MonsterTable!$B$1,MonsterTable!$A$1:$B$1,0),0),
IF(OR(NOT(ISBLANK(Z1004)),ISBLANK(AA1004)),#N/A,
IF(X1004="empty","empty",
VLOOKUP(X1004,MonsterGroupTable!$A:$A,1,0)))))))</f>
        <v>g101</v>
      </c>
      <c r="AA1004">
        <v>5</v>
      </c>
    </row>
    <row r="1005" spans="1:27">
      <c r="A1005">
        <v>11004</v>
      </c>
      <c r="B1005">
        <f t="shared" si="32"/>
        <v>1.1000000000000001</v>
      </c>
      <c r="C1005">
        <f t="shared" si="33"/>
        <v>1.1000000000000001</v>
      </c>
      <c r="F1005">
        <v>6300</v>
      </c>
      <c r="G1005">
        <v>337800</v>
      </c>
      <c r="H1005">
        <v>0</v>
      </c>
      <c r="I1005">
        <v>0</v>
      </c>
      <c r="J1005">
        <v>0</v>
      </c>
      <c r="K1005" t="s">
        <v>362</v>
      </c>
      <c r="L1005" t="s">
        <v>260</v>
      </c>
      <c r="M1005" t="s">
        <v>443</v>
      </c>
      <c r="N1005" t="s">
        <v>444</v>
      </c>
      <c r="O1005">
        <v>0</v>
      </c>
      <c r="P1005">
        <v>-4.75</v>
      </c>
      <c r="Q1005">
        <v>-3.5</v>
      </c>
      <c r="R1005">
        <v>4.75</v>
      </c>
      <c r="S1005">
        <v>3</v>
      </c>
      <c r="T1005">
        <v>-13.5</v>
      </c>
      <c r="U1005">
        <v>2.5499999999999998</v>
      </c>
      <c r="V1005">
        <v>-6.75</v>
      </c>
      <c r="W1005" t="str">
        <f t="shared" si="31"/>
        <v>g101,5</v>
      </c>
      <c r="X1005" s="1" t="s">
        <v>445</v>
      </c>
      <c r="Y1005" s="2" t="str">
        <f>IF(AND(ISBLANK(X1005),OR(NOT(ISBLANK(Z1005)),NOT(ISBLANK(AA1005)))),#N/A,
IF(ISBLANK(X1005),"",
IF(AND(NOT(ISERROR(VLOOKUP(X1005,MonsterTable!$A:$B,MATCH(MonsterTable!$B$1,MonsterTable!$A$1:$B$1,0),0))),OR(ISBLANK(Z1005),ISBLANK(AA1005))),#N/A,
IFERROR(VLOOKUP(X1005,MonsterTable!$A:$B,MATCH(MonsterTable!$B$1,MonsterTable!$A$1:$B$1,0),0),
IF(OR(NOT(ISBLANK(Z1005)),ISBLANK(AA1005)),#N/A,
IF(X1005="empty","empty",
VLOOKUP(X1005,MonsterGroupTable!$A:$A,1,0)))))))</f>
        <v>g101</v>
      </c>
      <c r="AA1005">
        <v>5</v>
      </c>
    </row>
    <row r="1006" spans="1:27">
      <c r="A1006">
        <v>11005</v>
      </c>
      <c r="B1006">
        <f t="shared" si="32"/>
        <v>1.1000000000000001</v>
      </c>
      <c r="C1006">
        <f t="shared" si="33"/>
        <v>1.1000000000000001</v>
      </c>
      <c r="F1006">
        <v>6300</v>
      </c>
      <c r="G1006">
        <v>338745</v>
      </c>
      <c r="H1006">
        <v>0</v>
      </c>
      <c r="I1006">
        <v>0</v>
      </c>
      <c r="J1006">
        <v>0</v>
      </c>
      <c r="K1006" t="s">
        <v>362</v>
      </c>
      <c r="L1006" t="s">
        <v>260</v>
      </c>
      <c r="M1006" t="s">
        <v>443</v>
      </c>
      <c r="N1006" t="s">
        <v>444</v>
      </c>
      <c r="O1006">
        <v>0</v>
      </c>
      <c r="P1006">
        <v>-4.75</v>
      </c>
      <c r="Q1006">
        <v>-3.5</v>
      </c>
      <c r="R1006">
        <v>4.75</v>
      </c>
      <c r="S1006">
        <v>3</v>
      </c>
      <c r="T1006">
        <v>-13.5</v>
      </c>
      <c r="U1006">
        <v>2.5499999999999998</v>
      </c>
      <c r="V1006">
        <v>-6.75</v>
      </c>
      <c r="W1006" t="str">
        <f t="shared" si="31"/>
        <v>g101,5</v>
      </c>
      <c r="X1006" s="1" t="s">
        <v>445</v>
      </c>
      <c r="Y1006" s="2" t="str">
        <f>IF(AND(ISBLANK(X1006),OR(NOT(ISBLANK(Z1006)),NOT(ISBLANK(AA1006)))),#N/A,
IF(ISBLANK(X1006),"",
IF(AND(NOT(ISERROR(VLOOKUP(X1006,MonsterTable!$A:$B,MATCH(MonsterTable!$B$1,MonsterTable!$A$1:$B$1,0),0))),OR(ISBLANK(Z1006),ISBLANK(AA1006))),#N/A,
IFERROR(VLOOKUP(X1006,MonsterTable!$A:$B,MATCH(MonsterTable!$B$1,MonsterTable!$A$1:$B$1,0),0),
IF(OR(NOT(ISBLANK(Z1006)),ISBLANK(AA1006)),#N/A,
IF(X1006="empty","empty",
VLOOKUP(X1006,MonsterGroupTable!$A:$A,1,0)))))))</f>
        <v>g101</v>
      </c>
      <c r="AA1006">
        <v>5</v>
      </c>
    </row>
    <row r="1007" spans="1:27">
      <c r="A1007">
        <v>11006</v>
      </c>
      <c r="B1007">
        <f t="shared" si="32"/>
        <v>1.1000000000000001</v>
      </c>
      <c r="C1007">
        <f t="shared" si="33"/>
        <v>1.1000000000000001</v>
      </c>
      <c r="F1007">
        <v>6300</v>
      </c>
      <c r="G1007">
        <v>339690</v>
      </c>
      <c r="H1007">
        <v>0</v>
      </c>
      <c r="I1007">
        <v>0</v>
      </c>
      <c r="J1007">
        <v>0</v>
      </c>
      <c r="K1007" t="s">
        <v>362</v>
      </c>
      <c r="L1007" t="s">
        <v>260</v>
      </c>
      <c r="M1007" t="s">
        <v>443</v>
      </c>
      <c r="N1007" t="s">
        <v>444</v>
      </c>
      <c r="O1007">
        <v>0</v>
      </c>
      <c r="P1007">
        <v>-4.75</v>
      </c>
      <c r="Q1007">
        <v>-3.5</v>
      </c>
      <c r="R1007">
        <v>4.75</v>
      </c>
      <c r="S1007">
        <v>3</v>
      </c>
      <c r="T1007">
        <v>-13.5</v>
      </c>
      <c r="U1007">
        <v>2.5499999999999998</v>
      </c>
      <c r="V1007">
        <v>-6.75</v>
      </c>
      <c r="W1007" t="str">
        <f t="shared" si="31"/>
        <v>g101,5</v>
      </c>
      <c r="X1007" s="1" t="s">
        <v>445</v>
      </c>
      <c r="Y1007" s="2" t="str">
        <f>IF(AND(ISBLANK(X1007),OR(NOT(ISBLANK(Z1007)),NOT(ISBLANK(AA1007)))),#N/A,
IF(ISBLANK(X1007),"",
IF(AND(NOT(ISERROR(VLOOKUP(X1007,MonsterTable!$A:$B,MATCH(MonsterTable!$B$1,MonsterTable!$A$1:$B$1,0),0))),OR(ISBLANK(Z1007),ISBLANK(AA1007))),#N/A,
IFERROR(VLOOKUP(X1007,MonsterTable!$A:$B,MATCH(MonsterTable!$B$1,MonsterTable!$A$1:$B$1,0),0),
IF(OR(NOT(ISBLANK(Z1007)),ISBLANK(AA1007)),#N/A,
IF(X1007="empty","empty",
VLOOKUP(X1007,MonsterGroupTable!$A:$A,1,0)))))))</f>
        <v>g101</v>
      </c>
      <c r="AA1007">
        <v>5</v>
      </c>
    </row>
    <row r="1008" spans="1:27">
      <c r="A1008">
        <v>11007</v>
      </c>
      <c r="B1008">
        <f t="shared" si="32"/>
        <v>1.1000000000000001</v>
      </c>
      <c r="C1008">
        <f t="shared" si="33"/>
        <v>1.1000000000000001</v>
      </c>
      <c r="F1008">
        <v>6300</v>
      </c>
      <c r="G1008">
        <v>340635</v>
      </c>
      <c r="H1008">
        <v>0</v>
      </c>
      <c r="I1008">
        <v>0</v>
      </c>
      <c r="J1008">
        <v>0</v>
      </c>
      <c r="K1008" t="s">
        <v>362</v>
      </c>
      <c r="L1008" t="s">
        <v>260</v>
      </c>
      <c r="M1008" t="s">
        <v>443</v>
      </c>
      <c r="N1008" t="s">
        <v>444</v>
      </c>
      <c r="O1008">
        <v>0</v>
      </c>
      <c r="P1008">
        <v>-4.75</v>
      </c>
      <c r="Q1008">
        <v>-3.5</v>
      </c>
      <c r="R1008">
        <v>4.75</v>
      </c>
      <c r="S1008">
        <v>3</v>
      </c>
      <c r="T1008">
        <v>-13.5</v>
      </c>
      <c r="U1008">
        <v>2.5499999999999998</v>
      </c>
      <c r="V1008">
        <v>-6.75</v>
      </c>
      <c r="W1008" t="str">
        <f t="shared" si="31"/>
        <v>g101,5</v>
      </c>
      <c r="X1008" s="1" t="s">
        <v>445</v>
      </c>
      <c r="Y1008" s="2" t="str">
        <f>IF(AND(ISBLANK(X1008),OR(NOT(ISBLANK(Z1008)),NOT(ISBLANK(AA1008)))),#N/A,
IF(ISBLANK(X1008),"",
IF(AND(NOT(ISERROR(VLOOKUP(X1008,MonsterTable!$A:$B,MATCH(MonsterTable!$B$1,MonsterTable!$A$1:$B$1,0),0))),OR(ISBLANK(Z1008),ISBLANK(AA1008))),#N/A,
IFERROR(VLOOKUP(X1008,MonsterTable!$A:$B,MATCH(MonsterTable!$B$1,MonsterTable!$A$1:$B$1,0),0),
IF(OR(NOT(ISBLANK(Z1008)),ISBLANK(AA1008)),#N/A,
IF(X1008="empty","empty",
VLOOKUP(X1008,MonsterGroupTable!$A:$A,1,0)))))))</f>
        <v>g101</v>
      </c>
      <c r="AA1008">
        <v>5</v>
      </c>
    </row>
    <row r="1009" spans="1:27">
      <c r="A1009">
        <v>11008</v>
      </c>
      <c r="B1009">
        <f t="shared" si="32"/>
        <v>1.1000000000000001</v>
      </c>
      <c r="C1009">
        <f t="shared" si="33"/>
        <v>1.1000000000000001</v>
      </c>
      <c r="F1009">
        <v>6300</v>
      </c>
      <c r="G1009">
        <v>341580</v>
      </c>
      <c r="H1009">
        <v>0</v>
      </c>
      <c r="I1009">
        <v>0</v>
      </c>
      <c r="J1009">
        <v>0</v>
      </c>
      <c r="K1009" t="s">
        <v>362</v>
      </c>
      <c r="L1009" t="s">
        <v>260</v>
      </c>
      <c r="M1009" t="s">
        <v>443</v>
      </c>
      <c r="N1009" t="s">
        <v>444</v>
      </c>
      <c r="O1009">
        <v>0</v>
      </c>
      <c r="P1009">
        <v>-4.75</v>
      </c>
      <c r="Q1009">
        <v>-3.5</v>
      </c>
      <c r="R1009">
        <v>4.75</v>
      </c>
      <c r="S1009">
        <v>3</v>
      </c>
      <c r="T1009">
        <v>-13.5</v>
      </c>
      <c r="U1009">
        <v>2.5499999999999998</v>
      </c>
      <c r="V1009">
        <v>-6.75</v>
      </c>
      <c r="W1009" t="str">
        <f t="shared" si="31"/>
        <v>g101,5</v>
      </c>
      <c r="X1009" s="1" t="s">
        <v>445</v>
      </c>
      <c r="Y1009" s="2" t="str">
        <f>IF(AND(ISBLANK(X1009),OR(NOT(ISBLANK(Z1009)),NOT(ISBLANK(AA1009)))),#N/A,
IF(ISBLANK(X1009),"",
IF(AND(NOT(ISERROR(VLOOKUP(X1009,MonsterTable!$A:$B,MATCH(MonsterTable!$B$1,MonsterTable!$A$1:$B$1,0),0))),OR(ISBLANK(Z1009),ISBLANK(AA1009))),#N/A,
IFERROR(VLOOKUP(X1009,MonsterTable!$A:$B,MATCH(MonsterTable!$B$1,MonsterTable!$A$1:$B$1,0),0),
IF(OR(NOT(ISBLANK(Z1009)),ISBLANK(AA1009)),#N/A,
IF(X1009="empty","empty",
VLOOKUP(X1009,MonsterGroupTable!$A:$A,1,0)))))))</f>
        <v>g101</v>
      </c>
      <c r="AA1009">
        <v>5</v>
      </c>
    </row>
    <row r="1010" spans="1:27">
      <c r="A1010">
        <v>11009</v>
      </c>
      <c r="B1010">
        <f t="shared" si="32"/>
        <v>1.1000000000000001</v>
      </c>
      <c r="C1010">
        <f t="shared" si="33"/>
        <v>1.1000000000000001</v>
      </c>
      <c r="F1010">
        <v>6300</v>
      </c>
      <c r="G1010">
        <v>342525</v>
      </c>
      <c r="H1010">
        <v>0</v>
      </c>
      <c r="I1010">
        <v>0</v>
      </c>
      <c r="J1010">
        <v>0</v>
      </c>
      <c r="K1010" t="s">
        <v>362</v>
      </c>
      <c r="L1010" t="s">
        <v>260</v>
      </c>
      <c r="M1010" t="s">
        <v>443</v>
      </c>
      <c r="N1010" t="s">
        <v>444</v>
      </c>
      <c r="O1010">
        <v>0</v>
      </c>
      <c r="P1010">
        <v>-4.75</v>
      </c>
      <c r="Q1010">
        <v>-3.5</v>
      </c>
      <c r="R1010">
        <v>4.75</v>
      </c>
      <c r="S1010">
        <v>3</v>
      </c>
      <c r="T1010">
        <v>-13.5</v>
      </c>
      <c r="U1010">
        <v>2.5499999999999998</v>
      </c>
      <c r="V1010">
        <v>-6.75</v>
      </c>
      <c r="W1010" t="str">
        <f t="shared" si="31"/>
        <v>g101,5</v>
      </c>
      <c r="X1010" s="1" t="s">
        <v>445</v>
      </c>
      <c r="Y1010" s="2" t="str">
        <f>IF(AND(ISBLANK(X1010),OR(NOT(ISBLANK(Z1010)),NOT(ISBLANK(AA1010)))),#N/A,
IF(ISBLANK(X1010),"",
IF(AND(NOT(ISERROR(VLOOKUP(X1010,MonsterTable!$A:$B,MATCH(MonsterTable!$B$1,MonsterTable!$A$1:$B$1,0),0))),OR(ISBLANK(Z1010),ISBLANK(AA1010))),#N/A,
IFERROR(VLOOKUP(X1010,MonsterTable!$A:$B,MATCH(MonsterTable!$B$1,MonsterTable!$A$1:$B$1,0),0),
IF(OR(NOT(ISBLANK(Z1010)),ISBLANK(AA1010)),#N/A,
IF(X1010="empty","empty",
VLOOKUP(X1010,MonsterGroupTable!$A:$A,1,0)))))))</f>
        <v>g101</v>
      </c>
      <c r="AA1010">
        <v>5</v>
      </c>
    </row>
    <row r="1011" spans="1:27">
      <c r="A1011">
        <v>11010</v>
      </c>
      <c r="B1011">
        <f t="shared" si="32"/>
        <v>1.2</v>
      </c>
      <c r="C1011">
        <f t="shared" si="33"/>
        <v>1.1000000000000001</v>
      </c>
      <c r="F1011">
        <v>6300</v>
      </c>
      <c r="G1011">
        <v>343470</v>
      </c>
      <c r="H1011">
        <v>0</v>
      </c>
      <c r="I1011">
        <v>0</v>
      </c>
      <c r="J1011">
        <v>0</v>
      </c>
      <c r="K1011" t="s">
        <v>362</v>
      </c>
      <c r="L1011" t="s">
        <v>260</v>
      </c>
      <c r="M1011" t="s">
        <v>443</v>
      </c>
      <c r="N1011" t="s">
        <v>444</v>
      </c>
      <c r="O1011">
        <v>0</v>
      </c>
      <c r="P1011">
        <v>-4.75</v>
      </c>
      <c r="Q1011">
        <v>-3.5</v>
      </c>
      <c r="R1011">
        <v>4.75</v>
      </c>
      <c r="S1011">
        <v>3</v>
      </c>
      <c r="T1011">
        <v>-13.5</v>
      </c>
      <c r="U1011">
        <v>2.5499999999999998</v>
      </c>
      <c r="V1011">
        <v>-6.75</v>
      </c>
      <c r="W1011" t="str">
        <f t="shared" si="31"/>
        <v>g101,5</v>
      </c>
      <c r="X1011" s="1" t="s">
        <v>445</v>
      </c>
      <c r="Y1011" s="2" t="str">
        <f>IF(AND(ISBLANK(X1011),OR(NOT(ISBLANK(Z1011)),NOT(ISBLANK(AA1011)))),#N/A,
IF(ISBLANK(X1011),"",
IF(AND(NOT(ISERROR(VLOOKUP(X1011,MonsterTable!$A:$B,MATCH(MonsterTable!$B$1,MonsterTable!$A$1:$B$1,0),0))),OR(ISBLANK(Z1011),ISBLANK(AA1011))),#N/A,
IFERROR(VLOOKUP(X1011,MonsterTable!$A:$B,MATCH(MonsterTable!$B$1,MonsterTable!$A$1:$B$1,0),0),
IF(OR(NOT(ISBLANK(Z1011)),ISBLANK(AA1011)),#N/A,
IF(X1011="empty","empty",
VLOOKUP(X1011,MonsterGroupTable!$A:$A,1,0)))))))</f>
        <v>g101</v>
      </c>
      <c r="AA1011">
        <v>5</v>
      </c>
    </row>
    <row r="1012" spans="1:27">
      <c r="A1012">
        <v>11011</v>
      </c>
      <c r="B1012">
        <f t="shared" si="32"/>
        <v>1.1000000000000001</v>
      </c>
      <c r="C1012">
        <f t="shared" si="33"/>
        <v>1.1000000000000001</v>
      </c>
      <c r="F1012">
        <v>6300</v>
      </c>
      <c r="G1012">
        <v>344415</v>
      </c>
      <c r="H1012">
        <v>0</v>
      </c>
      <c r="I1012">
        <v>0</v>
      </c>
      <c r="J1012">
        <v>0</v>
      </c>
      <c r="K1012" t="s">
        <v>362</v>
      </c>
      <c r="L1012" t="s">
        <v>243</v>
      </c>
      <c r="M1012" t="s">
        <v>443</v>
      </c>
      <c r="N1012" t="s">
        <v>444</v>
      </c>
      <c r="O1012">
        <v>0</v>
      </c>
      <c r="P1012">
        <v>-4.75</v>
      </c>
      <c r="Q1012">
        <v>-3.5</v>
      </c>
      <c r="R1012">
        <v>4.75</v>
      </c>
      <c r="S1012">
        <v>3</v>
      </c>
      <c r="T1012">
        <v>-13.5</v>
      </c>
      <c r="U1012">
        <v>2.5499999999999998</v>
      </c>
      <c r="V1012">
        <v>-6.75</v>
      </c>
      <c r="W1012" t="str">
        <f t="shared" si="31"/>
        <v>g102,5</v>
      </c>
      <c r="X1012" s="1" t="s">
        <v>447</v>
      </c>
      <c r="Y1012" s="2" t="str">
        <f>IF(AND(ISBLANK(X1012),OR(NOT(ISBLANK(Z1012)),NOT(ISBLANK(AA1012)))),#N/A,
IF(ISBLANK(X1012),"",
IF(AND(NOT(ISERROR(VLOOKUP(X1012,MonsterTable!$A:$B,MATCH(MonsterTable!$B$1,MonsterTable!$A$1:$B$1,0),0))),OR(ISBLANK(Z1012),ISBLANK(AA1012))),#N/A,
IFERROR(VLOOKUP(X1012,MonsterTable!$A:$B,MATCH(MonsterTable!$B$1,MonsterTable!$A$1:$B$1,0),0),
IF(OR(NOT(ISBLANK(Z1012)),ISBLANK(AA1012)),#N/A,
IF(X1012="empty","empty",
VLOOKUP(X1012,MonsterGroupTable!$A:$A,1,0)))))))</f>
        <v>g102</v>
      </c>
      <c r="AA1012">
        <v>5</v>
      </c>
    </row>
    <row r="1013" spans="1:27">
      <c r="A1013">
        <v>11012</v>
      </c>
      <c r="B1013">
        <f t="shared" si="32"/>
        <v>1.1000000000000001</v>
      </c>
      <c r="C1013">
        <f t="shared" si="33"/>
        <v>1.1000000000000001</v>
      </c>
      <c r="F1013">
        <v>6300</v>
      </c>
      <c r="G1013">
        <v>345360</v>
      </c>
      <c r="H1013">
        <v>0</v>
      </c>
      <c r="I1013">
        <v>0</v>
      </c>
      <c r="J1013">
        <v>0</v>
      </c>
      <c r="K1013" t="s">
        <v>362</v>
      </c>
      <c r="L1013" t="s">
        <v>243</v>
      </c>
      <c r="M1013" t="s">
        <v>443</v>
      </c>
      <c r="N1013" t="s">
        <v>444</v>
      </c>
      <c r="O1013">
        <v>0</v>
      </c>
      <c r="P1013">
        <v>-4.75</v>
      </c>
      <c r="Q1013">
        <v>-3.5</v>
      </c>
      <c r="R1013">
        <v>4.75</v>
      </c>
      <c r="S1013">
        <v>3</v>
      </c>
      <c r="T1013">
        <v>-13.5</v>
      </c>
      <c r="U1013">
        <v>2.5499999999999998</v>
      </c>
      <c r="V1013">
        <v>-6.75</v>
      </c>
      <c r="W1013" t="str">
        <f t="shared" si="31"/>
        <v>g102,5</v>
      </c>
      <c r="X1013" s="1" t="s">
        <v>447</v>
      </c>
      <c r="Y1013" s="2" t="str">
        <f>IF(AND(ISBLANK(X1013),OR(NOT(ISBLANK(Z1013)),NOT(ISBLANK(AA1013)))),#N/A,
IF(ISBLANK(X1013),"",
IF(AND(NOT(ISERROR(VLOOKUP(X1013,MonsterTable!$A:$B,MATCH(MonsterTable!$B$1,MonsterTable!$A$1:$B$1,0),0))),OR(ISBLANK(Z1013),ISBLANK(AA1013))),#N/A,
IFERROR(VLOOKUP(X1013,MonsterTable!$A:$B,MATCH(MonsterTable!$B$1,MonsterTable!$A$1:$B$1,0),0),
IF(OR(NOT(ISBLANK(Z1013)),ISBLANK(AA1013)),#N/A,
IF(X1013="empty","empty",
VLOOKUP(X1013,MonsterGroupTable!$A:$A,1,0)))))))</f>
        <v>g102</v>
      </c>
      <c r="AA1013">
        <v>5</v>
      </c>
    </row>
    <row r="1014" spans="1:27">
      <c r="A1014">
        <v>11013</v>
      </c>
      <c r="B1014">
        <f t="shared" si="32"/>
        <v>1.1000000000000001</v>
      </c>
      <c r="C1014">
        <f t="shared" si="33"/>
        <v>1.1000000000000001</v>
      </c>
      <c r="F1014">
        <v>6300</v>
      </c>
      <c r="G1014">
        <v>346305</v>
      </c>
      <c r="H1014">
        <v>0</v>
      </c>
      <c r="I1014">
        <v>0</v>
      </c>
      <c r="J1014">
        <v>0</v>
      </c>
      <c r="K1014" t="s">
        <v>362</v>
      </c>
      <c r="L1014" t="s">
        <v>243</v>
      </c>
      <c r="M1014" t="s">
        <v>443</v>
      </c>
      <c r="N1014" t="s">
        <v>444</v>
      </c>
      <c r="O1014">
        <v>0</v>
      </c>
      <c r="P1014">
        <v>-4.75</v>
      </c>
      <c r="Q1014">
        <v>-3.5</v>
      </c>
      <c r="R1014">
        <v>4.75</v>
      </c>
      <c r="S1014">
        <v>3</v>
      </c>
      <c r="T1014">
        <v>-13.5</v>
      </c>
      <c r="U1014">
        <v>2.5499999999999998</v>
      </c>
      <c r="V1014">
        <v>-6.75</v>
      </c>
      <c r="W1014" t="str">
        <f t="shared" si="31"/>
        <v>g102,5</v>
      </c>
      <c r="X1014" s="1" t="s">
        <v>447</v>
      </c>
      <c r="Y1014" s="2" t="str">
        <f>IF(AND(ISBLANK(X1014),OR(NOT(ISBLANK(Z1014)),NOT(ISBLANK(AA1014)))),#N/A,
IF(ISBLANK(X1014),"",
IF(AND(NOT(ISERROR(VLOOKUP(X1014,MonsterTable!$A:$B,MATCH(MonsterTable!$B$1,MonsterTable!$A$1:$B$1,0),0))),OR(ISBLANK(Z1014),ISBLANK(AA1014))),#N/A,
IFERROR(VLOOKUP(X1014,MonsterTable!$A:$B,MATCH(MonsterTable!$B$1,MonsterTable!$A$1:$B$1,0),0),
IF(OR(NOT(ISBLANK(Z1014)),ISBLANK(AA1014)),#N/A,
IF(X1014="empty","empty",
VLOOKUP(X1014,MonsterGroupTable!$A:$A,1,0)))))))</f>
        <v>g102</v>
      </c>
      <c r="AA1014">
        <v>5</v>
      </c>
    </row>
    <row r="1015" spans="1:27">
      <c r="A1015">
        <v>11014</v>
      </c>
      <c r="B1015">
        <f t="shared" si="32"/>
        <v>1.1000000000000001</v>
      </c>
      <c r="C1015">
        <f t="shared" si="33"/>
        <v>1.1000000000000001</v>
      </c>
      <c r="F1015">
        <v>6300</v>
      </c>
      <c r="G1015">
        <v>347250</v>
      </c>
      <c r="H1015">
        <v>0</v>
      </c>
      <c r="I1015">
        <v>0</v>
      </c>
      <c r="J1015">
        <v>0</v>
      </c>
      <c r="K1015" t="s">
        <v>362</v>
      </c>
      <c r="L1015" t="s">
        <v>243</v>
      </c>
      <c r="M1015" t="s">
        <v>443</v>
      </c>
      <c r="N1015" t="s">
        <v>444</v>
      </c>
      <c r="O1015">
        <v>0</v>
      </c>
      <c r="P1015">
        <v>-4.75</v>
      </c>
      <c r="Q1015">
        <v>-3.5</v>
      </c>
      <c r="R1015">
        <v>4.75</v>
      </c>
      <c r="S1015">
        <v>3</v>
      </c>
      <c r="T1015">
        <v>-13.5</v>
      </c>
      <c r="U1015">
        <v>2.5499999999999998</v>
      </c>
      <c r="V1015">
        <v>-6.75</v>
      </c>
      <c r="W1015" t="str">
        <f t="shared" si="31"/>
        <v>g102,5</v>
      </c>
      <c r="X1015" s="1" t="s">
        <v>447</v>
      </c>
      <c r="Y1015" s="2" t="str">
        <f>IF(AND(ISBLANK(X1015),OR(NOT(ISBLANK(Z1015)),NOT(ISBLANK(AA1015)))),#N/A,
IF(ISBLANK(X1015),"",
IF(AND(NOT(ISERROR(VLOOKUP(X1015,MonsterTable!$A:$B,MATCH(MonsterTable!$B$1,MonsterTable!$A$1:$B$1,0),0))),OR(ISBLANK(Z1015),ISBLANK(AA1015))),#N/A,
IFERROR(VLOOKUP(X1015,MonsterTable!$A:$B,MATCH(MonsterTable!$B$1,MonsterTable!$A$1:$B$1,0),0),
IF(OR(NOT(ISBLANK(Z1015)),ISBLANK(AA1015)),#N/A,
IF(X1015="empty","empty",
VLOOKUP(X1015,MonsterGroupTable!$A:$A,1,0)))))))</f>
        <v>g102</v>
      </c>
      <c r="AA1015">
        <v>5</v>
      </c>
    </row>
    <row r="1016" spans="1:27">
      <c r="A1016">
        <v>11015</v>
      </c>
      <c r="B1016">
        <f t="shared" si="32"/>
        <v>1.1000000000000001</v>
      </c>
      <c r="C1016">
        <f t="shared" si="33"/>
        <v>1.1000000000000001</v>
      </c>
      <c r="F1016">
        <v>6300</v>
      </c>
      <c r="G1016">
        <v>348195</v>
      </c>
      <c r="H1016">
        <v>0</v>
      </c>
      <c r="I1016">
        <v>0</v>
      </c>
      <c r="J1016">
        <v>0</v>
      </c>
      <c r="K1016" t="s">
        <v>362</v>
      </c>
      <c r="L1016" t="s">
        <v>243</v>
      </c>
      <c r="M1016" t="s">
        <v>443</v>
      </c>
      <c r="N1016" t="s">
        <v>444</v>
      </c>
      <c r="O1016">
        <v>0</v>
      </c>
      <c r="P1016">
        <v>-4.75</v>
      </c>
      <c r="Q1016">
        <v>-3.5</v>
      </c>
      <c r="R1016">
        <v>4.75</v>
      </c>
      <c r="S1016">
        <v>3</v>
      </c>
      <c r="T1016">
        <v>-13.5</v>
      </c>
      <c r="U1016">
        <v>2.5499999999999998</v>
      </c>
      <c r="V1016">
        <v>-6.75</v>
      </c>
      <c r="W1016" t="str">
        <f t="shared" si="31"/>
        <v>g102,5</v>
      </c>
      <c r="X1016" s="1" t="s">
        <v>447</v>
      </c>
      <c r="Y1016" s="2" t="str">
        <f>IF(AND(ISBLANK(X1016),OR(NOT(ISBLANK(Z1016)),NOT(ISBLANK(AA1016)))),#N/A,
IF(ISBLANK(X1016),"",
IF(AND(NOT(ISERROR(VLOOKUP(X1016,MonsterTable!$A:$B,MATCH(MonsterTable!$B$1,MonsterTable!$A$1:$B$1,0),0))),OR(ISBLANK(Z1016),ISBLANK(AA1016))),#N/A,
IFERROR(VLOOKUP(X1016,MonsterTable!$A:$B,MATCH(MonsterTable!$B$1,MonsterTable!$A$1:$B$1,0),0),
IF(OR(NOT(ISBLANK(Z1016)),ISBLANK(AA1016)),#N/A,
IF(X1016="empty","empty",
VLOOKUP(X1016,MonsterGroupTable!$A:$A,1,0)))))))</f>
        <v>g102</v>
      </c>
      <c r="AA1016">
        <v>5</v>
      </c>
    </row>
    <row r="1017" spans="1:27">
      <c r="A1017">
        <v>11016</v>
      </c>
      <c r="B1017">
        <f t="shared" si="32"/>
        <v>1.1000000000000001</v>
      </c>
      <c r="C1017">
        <f t="shared" si="33"/>
        <v>1.1000000000000001</v>
      </c>
      <c r="F1017">
        <v>6300</v>
      </c>
      <c r="G1017">
        <v>349140</v>
      </c>
      <c r="H1017">
        <v>0</v>
      </c>
      <c r="I1017">
        <v>0</v>
      </c>
      <c r="J1017">
        <v>0</v>
      </c>
      <c r="K1017" t="s">
        <v>362</v>
      </c>
      <c r="L1017" t="s">
        <v>243</v>
      </c>
      <c r="M1017" t="s">
        <v>443</v>
      </c>
      <c r="N1017" t="s">
        <v>444</v>
      </c>
      <c r="O1017">
        <v>0</v>
      </c>
      <c r="P1017">
        <v>-4.75</v>
      </c>
      <c r="Q1017">
        <v>-3.5</v>
      </c>
      <c r="R1017">
        <v>4.75</v>
      </c>
      <c r="S1017">
        <v>3</v>
      </c>
      <c r="T1017">
        <v>-13.5</v>
      </c>
      <c r="U1017">
        <v>2.5499999999999998</v>
      </c>
      <c r="V1017">
        <v>-6.75</v>
      </c>
      <c r="W1017" t="str">
        <f t="shared" si="31"/>
        <v>g102,5</v>
      </c>
      <c r="X1017" s="1" t="s">
        <v>447</v>
      </c>
      <c r="Y1017" s="2" t="str">
        <f>IF(AND(ISBLANK(X1017),OR(NOT(ISBLANK(Z1017)),NOT(ISBLANK(AA1017)))),#N/A,
IF(ISBLANK(X1017),"",
IF(AND(NOT(ISERROR(VLOOKUP(X1017,MonsterTable!$A:$B,MATCH(MonsterTable!$B$1,MonsterTable!$A$1:$B$1,0),0))),OR(ISBLANK(Z1017),ISBLANK(AA1017))),#N/A,
IFERROR(VLOOKUP(X1017,MonsterTable!$A:$B,MATCH(MonsterTable!$B$1,MonsterTable!$A$1:$B$1,0),0),
IF(OR(NOT(ISBLANK(Z1017)),ISBLANK(AA1017)),#N/A,
IF(X1017="empty","empty",
VLOOKUP(X1017,MonsterGroupTable!$A:$A,1,0)))))))</f>
        <v>g102</v>
      </c>
      <c r="AA1017">
        <v>5</v>
      </c>
    </row>
    <row r="1018" spans="1:27">
      <c r="A1018">
        <v>11017</v>
      </c>
      <c r="B1018">
        <f t="shared" si="32"/>
        <v>1.1000000000000001</v>
      </c>
      <c r="C1018">
        <f t="shared" si="33"/>
        <v>1.1000000000000001</v>
      </c>
      <c r="F1018">
        <v>6300</v>
      </c>
      <c r="G1018">
        <v>350085</v>
      </c>
      <c r="H1018">
        <v>0</v>
      </c>
      <c r="I1018">
        <v>0</v>
      </c>
      <c r="J1018">
        <v>0</v>
      </c>
      <c r="K1018" t="s">
        <v>362</v>
      </c>
      <c r="L1018" t="s">
        <v>243</v>
      </c>
      <c r="M1018" t="s">
        <v>443</v>
      </c>
      <c r="N1018" t="s">
        <v>444</v>
      </c>
      <c r="O1018">
        <v>0</v>
      </c>
      <c r="P1018">
        <v>-4.75</v>
      </c>
      <c r="Q1018">
        <v>-3.5</v>
      </c>
      <c r="R1018">
        <v>4.75</v>
      </c>
      <c r="S1018">
        <v>3</v>
      </c>
      <c r="T1018">
        <v>-13.5</v>
      </c>
      <c r="U1018">
        <v>2.5499999999999998</v>
      </c>
      <c r="V1018">
        <v>-6.75</v>
      </c>
      <c r="W1018" t="str">
        <f t="shared" si="31"/>
        <v>g102,5</v>
      </c>
      <c r="X1018" s="1" t="s">
        <v>447</v>
      </c>
      <c r="Y1018" s="2" t="str">
        <f>IF(AND(ISBLANK(X1018),OR(NOT(ISBLANK(Z1018)),NOT(ISBLANK(AA1018)))),#N/A,
IF(ISBLANK(X1018),"",
IF(AND(NOT(ISERROR(VLOOKUP(X1018,MonsterTable!$A:$B,MATCH(MonsterTable!$B$1,MonsterTable!$A$1:$B$1,0),0))),OR(ISBLANK(Z1018),ISBLANK(AA1018))),#N/A,
IFERROR(VLOOKUP(X1018,MonsterTable!$A:$B,MATCH(MonsterTable!$B$1,MonsterTable!$A$1:$B$1,0),0),
IF(OR(NOT(ISBLANK(Z1018)),ISBLANK(AA1018)),#N/A,
IF(X1018="empty","empty",
VLOOKUP(X1018,MonsterGroupTable!$A:$A,1,0)))))))</f>
        <v>g102</v>
      </c>
      <c r="AA1018">
        <v>5</v>
      </c>
    </row>
    <row r="1019" spans="1:27">
      <c r="A1019">
        <v>11018</v>
      </c>
      <c r="B1019">
        <f t="shared" si="32"/>
        <v>1.1000000000000001</v>
      </c>
      <c r="C1019">
        <f t="shared" si="33"/>
        <v>1.1000000000000001</v>
      </c>
      <c r="F1019">
        <v>6300</v>
      </c>
      <c r="G1019">
        <v>351030</v>
      </c>
      <c r="H1019">
        <v>0</v>
      </c>
      <c r="I1019">
        <v>0</v>
      </c>
      <c r="J1019">
        <v>0</v>
      </c>
      <c r="K1019" t="s">
        <v>362</v>
      </c>
      <c r="L1019" t="s">
        <v>243</v>
      </c>
      <c r="M1019" t="s">
        <v>443</v>
      </c>
      <c r="N1019" t="s">
        <v>444</v>
      </c>
      <c r="O1019">
        <v>0</v>
      </c>
      <c r="P1019">
        <v>-4.75</v>
      </c>
      <c r="Q1019">
        <v>-3.5</v>
      </c>
      <c r="R1019">
        <v>4.75</v>
      </c>
      <c r="S1019">
        <v>3</v>
      </c>
      <c r="T1019">
        <v>-13.5</v>
      </c>
      <c r="U1019">
        <v>2.5499999999999998</v>
      </c>
      <c r="V1019">
        <v>-6.75</v>
      </c>
      <c r="W1019" t="str">
        <f t="shared" ref="W1019:W1034" si="34">Y1019&amp;IF(ISBLANK(Z1019),"",","&amp;Z1019)&amp;IF(ISBLANK(AA1019),"",","&amp;AA1019)&amp;IF(ISBLANK(AB1019),"",","&amp;AB1019)&amp;IF(ISBLANK(AC1019),"",","&amp;AC1019)&amp;IF(ISBLANK(AD1019),"",","&amp;AD1019)
&amp;IF(LEN(AF1019)=0,"",","&amp;AF1019)&amp;IF(ISBLANK(AG1019),"",","&amp;AG1019)&amp;IF(ISBLANK(AH1019),"",","&amp;AH1019)&amp;IF(ISBLANK(AI1019),"",","&amp;AI1019)&amp;IF(ISBLANK(AJ1019),"",","&amp;AJ1019)&amp;IF(ISBLANK(AK1019),"",","&amp;AK1019)
&amp;IF(LEN(AM1019)=0,"",","&amp;AM1019)&amp;IF(ISBLANK(AN1019),"",","&amp;AN1019)&amp;IF(ISBLANK(AO1019),"",","&amp;AO1019)&amp;IF(ISBLANK(AP1019),"",","&amp;AP1019)&amp;IF(ISBLANK(AQ1019),"",","&amp;AQ1019)&amp;IF(ISBLANK(AR1019),"",","&amp;AR1019)
&amp;IF(LEN(AT1019)=0,"",","&amp;AT1019)&amp;IF(ISBLANK(AU1019),"",","&amp;AU1019)&amp;IF(ISBLANK(AV1019),"",","&amp;AV1019)&amp;IF(ISBLANK(AW1019),"",","&amp;AW1019)&amp;IF(ISBLANK(AX1019),"",","&amp;AX1019)&amp;IF(ISBLANK(AY1019),"",","&amp;AY1019)
&amp;IF(LEN(BA1019)=0,"",","&amp;BA1019)&amp;IF(ISBLANK(BB1019),"",","&amp;BB1019)&amp;IF(ISBLANK(BC1019),"",","&amp;BC1019)&amp;IF(ISBLANK(BD1019),"",","&amp;BD1019)&amp;IF(ISBLANK(BE1019),"",","&amp;BE1019)&amp;IF(ISBLANK(BF1019),"",","&amp;BF1019)
&amp;IF(LEN(BH1019)=0,"",","&amp;BH1019)&amp;IF(ISBLANK(BI1019),"",","&amp;BI1019)&amp;IF(ISBLANK(BJ1019),"",","&amp;BJ1019)&amp;IF(ISBLANK(BK1019),"",","&amp;BK1019)&amp;IF(ISBLANK(BL1019),"",","&amp;BL1019)&amp;IF(ISBLANK(BM1019),"",","&amp;BM1019)
&amp;IF(LEN(BO1019)=0,"",","&amp;BO1019)&amp;IF(ISBLANK(BP1019),"",","&amp;BP1019)&amp;IF(ISBLANK(BQ1019),"",","&amp;BQ1019)&amp;IF(ISBLANK(BR1019),"",","&amp;BR1019)&amp;IF(ISBLANK(BS1019),"",","&amp;BS1019)&amp;IF(ISBLANK(BT1019),"",","&amp;BT1019)
&amp;IF(LEN(BV1019)=0,"",","&amp;BV1019)&amp;IF(ISBLANK(BW1019),"",","&amp;BW1019)&amp;IF(ISBLANK(BX1019),"",","&amp;BX1019)&amp;IF(ISBLANK(BY1019),"",","&amp;BY1019)&amp;IF(ISBLANK(BZ1019),"",","&amp;BZ1019)&amp;IF(ISBLANK(CA1019),"",","&amp;CA1019)
&amp;IF(LEN(CC1019)=0,"",","&amp;CC1019)&amp;IF(ISBLANK(CD1019),"",","&amp;CD1019)&amp;IF(ISBLANK(CE1019),"",","&amp;CE1019)&amp;IF(ISBLANK(CF1019),"",","&amp;CF1019)&amp;IF(ISBLANK(CG1019),"",","&amp;CG1019)&amp;IF(ISBLANK(CH1019),"",","&amp;CH1019)
&amp;IF(LEN(CJ1019)=0,"",","&amp;CJ1019)&amp;IF(ISBLANK(CK1019),"",","&amp;CK1019)&amp;IF(ISBLANK(CL1019),"",","&amp;CL1019)&amp;IF(ISBLANK(CM1019),"",","&amp;CM1019)&amp;IF(ISBLANK(CN1019),"",","&amp;CN1019)&amp;IF(ISBLANK(CO1019),"",","&amp;CO1019)</f>
        <v>g102,5</v>
      </c>
      <c r="X1019" s="1" t="s">
        <v>447</v>
      </c>
      <c r="Y1019" s="2" t="str">
        <f>IF(AND(ISBLANK(X1019),OR(NOT(ISBLANK(Z1019)),NOT(ISBLANK(AA1019)))),#N/A,
IF(ISBLANK(X1019),"",
IF(AND(NOT(ISERROR(VLOOKUP(X1019,MonsterTable!$A:$B,MATCH(MonsterTable!$B$1,MonsterTable!$A$1:$B$1,0),0))),OR(ISBLANK(Z1019),ISBLANK(AA1019))),#N/A,
IFERROR(VLOOKUP(X1019,MonsterTable!$A:$B,MATCH(MonsterTable!$B$1,MonsterTable!$A$1:$B$1,0),0),
IF(OR(NOT(ISBLANK(Z1019)),ISBLANK(AA1019)),#N/A,
IF(X1019="empty","empty",
VLOOKUP(X1019,MonsterGroupTable!$A:$A,1,0)))))))</f>
        <v>g102</v>
      </c>
      <c r="AA1019">
        <v>5</v>
      </c>
    </row>
    <row r="1020" spans="1:27">
      <c r="A1020">
        <v>11019</v>
      </c>
      <c r="B1020">
        <f t="shared" ref="B1020:B1034" si="35">IF(MOD(A1020,10)=0,1.2,1.1)</f>
        <v>1.1000000000000001</v>
      </c>
      <c r="C1020">
        <f t="shared" ref="C1020:C1034" si="36">IF(MOD(B1020,10)=0,1.2,1.1)</f>
        <v>1.1000000000000001</v>
      </c>
      <c r="F1020">
        <v>6300</v>
      </c>
      <c r="G1020">
        <v>351975</v>
      </c>
      <c r="H1020">
        <v>0</v>
      </c>
      <c r="I1020">
        <v>0</v>
      </c>
      <c r="J1020">
        <v>0</v>
      </c>
      <c r="K1020" t="s">
        <v>362</v>
      </c>
      <c r="L1020" t="s">
        <v>243</v>
      </c>
      <c r="M1020" t="s">
        <v>443</v>
      </c>
      <c r="N1020" t="s">
        <v>444</v>
      </c>
      <c r="O1020">
        <v>0</v>
      </c>
      <c r="P1020">
        <v>-4.75</v>
      </c>
      <c r="Q1020">
        <v>-3.5</v>
      </c>
      <c r="R1020">
        <v>4.75</v>
      </c>
      <c r="S1020">
        <v>3</v>
      </c>
      <c r="T1020">
        <v>-13.5</v>
      </c>
      <c r="U1020">
        <v>2.5499999999999998</v>
      </c>
      <c r="V1020">
        <v>-6.75</v>
      </c>
      <c r="W1020" t="str">
        <f t="shared" si="34"/>
        <v>g102,5</v>
      </c>
      <c r="X1020" s="1" t="s">
        <v>447</v>
      </c>
      <c r="Y1020" s="2" t="str">
        <f>IF(AND(ISBLANK(X1020),OR(NOT(ISBLANK(Z1020)),NOT(ISBLANK(AA1020)))),#N/A,
IF(ISBLANK(X1020),"",
IF(AND(NOT(ISERROR(VLOOKUP(X1020,MonsterTable!$A:$B,MATCH(MonsterTable!$B$1,MonsterTable!$A$1:$B$1,0),0))),OR(ISBLANK(Z1020),ISBLANK(AA1020))),#N/A,
IFERROR(VLOOKUP(X1020,MonsterTable!$A:$B,MATCH(MonsterTable!$B$1,MonsterTable!$A$1:$B$1,0),0),
IF(OR(NOT(ISBLANK(Z1020)),ISBLANK(AA1020)),#N/A,
IF(X1020="empty","empty",
VLOOKUP(X1020,MonsterGroupTable!$A:$A,1,0)))))))</f>
        <v>g102</v>
      </c>
      <c r="AA1020">
        <v>5</v>
      </c>
    </row>
    <row r="1021" spans="1:27">
      <c r="A1021">
        <v>11020</v>
      </c>
      <c r="B1021">
        <f t="shared" si="35"/>
        <v>1.2</v>
      </c>
      <c r="C1021">
        <f t="shared" si="36"/>
        <v>1.1000000000000001</v>
      </c>
      <c r="F1021">
        <v>6300</v>
      </c>
      <c r="G1021">
        <v>352920</v>
      </c>
      <c r="H1021">
        <v>0</v>
      </c>
      <c r="I1021">
        <v>0</v>
      </c>
      <c r="J1021">
        <v>0</v>
      </c>
      <c r="K1021" t="s">
        <v>362</v>
      </c>
      <c r="L1021" t="s">
        <v>243</v>
      </c>
      <c r="M1021" t="s">
        <v>443</v>
      </c>
      <c r="N1021" t="s">
        <v>444</v>
      </c>
      <c r="O1021">
        <v>0</v>
      </c>
      <c r="P1021">
        <v>-4.75</v>
      </c>
      <c r="Q1021">
        <v>-3.5</v>
      </c>
      <c r="R1021">
        <v>4.75</v>
      </c>
      <c r="S1021">
        <v>3</v>
      </c>
      <c r="T1021">
        <v>-13.5</v>
      </c>
      <c r="U1021">
        <v>2.5499999999999998</v>
      </c>
      <c r="V1021">
        <v>-6.75</v>
      </c>
      <c r="W1021" t="str">
        <f t="shared" si="34"/>
        <v>g102,5</v>
      </c>
      <c r="X1021" s="1" t="s">
        <v>447</v>
      </c>
      <c r="Y1021" s="2" t="str">
        <f>IF(AND(ISBLANK(X1021),OR(NOT(ISBLANK(Z1021)),NOT(ISBLANK(AA1021)))),#N/A,
IF(ISBLANK(X1021),"",
IF(AND(NOT(ISERROR(VLOOKUP(X1021,MonsterTable!$A:$B,MATCH(MonsterTable!$B$1,MonsterTable!$A$1:$B$1,0),0))),OR(ISBLANK(Z1021),ISBLANK(AA1021))),#N/A,
IFERROR(VLOOKUP(X1021,MonsterTable!$A:$B,MATCH(MonsterTable!$B$1,MonsterTable!$A$1:$B$1,0),0),
IF(OR(NOT(ISBLANK(Z1021)),ISBLANK(AA1021)),#N/A,
IF(X1021="empty","empty",
VLOOKUP(X1021,MonsterGroupTable!$A:$A,1,0)))))))</f>
        <v>g102</v>
      </c>
      <c r="AA1021">
        <v>5</v>
      </c>
    </row>
    <row r="1022" spans="1:27">
      <c r="A1022">
        <v>11021</v>
      </c>
      <c r="B1022">
        <f t="shared" si="35"/>
        <v>1.1000000000000001</v>
      </c>
      <c r="C1022">
        <f t="shared" si="36"/>
        <v>1.1000000000000001</v>
      </c>
      <c r="F1022">
        <v>6300</v>
      </c>
      <c r="G1022">
        <v>353865</v>
      </c>
      <c r="H1022">
        <v>0</v>
      </c>
      <c r="I1022">
        <v>0</v>
      </c>
      <c r="J1022">
        <v>0</v>
      </c>
      <c r="K1022" t="s">
        <v>362</v>
      </c>
      <c r="L1022" t="s">
        <v>245</v>
      </c>
      <c r="M1022" t="s">
        <v>443</v>
      </c>
      <c r="N1022" t="s">
        <v>444</v>
      </c>
      <c r="O1022">
        <v>0</v>
      </c>
      <c r="P1022">
        <v>-4.75</v>
      </c>
      <c r="Q1022">
        <v>-3.5</v>
      </c>
      <c r="R1022">
        <v>4.75</v>
      </c>
      <c r="S1022">
        <v>3</v>
      </c>
      <c r="T1022">
        <v>-13.5</v>
      </c>
      <c r="U1022">
        <v>2.5499999999999998</v>
      </c>
      <c r="V1022">
        <v>-6.75</v>
      </c>
      <c r="W1022" t="str">
        <f t="shared" si="34"/>
        <v>g103,5</v>
      </c>
      <c r="X1022" s="1" t="s">
        <v>281</v>
      </c>
      <c r="Y1022" s="2" t="str">
        <f>IF(AND(ISBLANK(X1022),OR(NOT(ISBLANK(Z1022)),NOT(ISBLANK(AA1022)))),#N/A,
IF(ISBLANK(X1022),"",
IF(AND(NOT(ISERROR(VLOOKUP(X1022,MonsterTable!$A:$B,MATCH(MonsterTable!$B$1,MonsterTable!$A$1:$B$1,0),0))),OR(ISBLANK(Z1022),ISBLANK(AA1022))),#N/A,
IFERROR(VLOOKUP(X1022,MonsterTable!$A:$B,MATCH(MonsterTable!$B$1,MonsterTable!$A$1:$B$1,0),0),
IF(OR(NOT(ISBLANK(Z1022)),ISBLANK(AA1022)),#N/A,
IF(X1022="empty","empty",
VLOOKUP(X1022,MonsterGroupTable!$A:$A,1,0)))))))</f>
        <v>g103</v>
      </c>
      <c r="AA1022">
        <v>5</v>
      </c>
    </row>
    <row r="1023" spans="1:27">
      <c r="A1023">
        <v>11022</v>
      </c>
      <c r="B1023">
        <f t="shared" si="35"/>
        <v>1.1000000000000001</v>
      </c>
      <c r="C1023">
        <f t="shared" si="36"/>
        <v>1.1000000000000001</v>
      </c>
      <c r="F1023">
        <v>6300</v>
      </c>
      <c r="G1023">
        <v>354810</v>
      </c>
      <c r="H1023">
        <v>0</v>
      </c>
      <c r="I1023">
        <v>0</v>
      </c>
      <c r="J1023">
        <v>0</v>
      </c>
      <c r="K1023" t="s">
        <v>362</v>
      </c>
      <c r="L1023" t="s">
        <v>245</v>
      </c>
      <c r="M1023" t="s">
        <v>443</v>
      </c>
      <c r="N1023" t="s">
        <v>444</v>
      </c>
      <c r="O1023">
        <v>0</v>
      </c>
      <c r="P1023">
        <v>-4.75</v>
      </c>
      <c r="Q1023">
        <v>-3.5</v>
      </c>
      <c r="R1023">
        <v>4.75</v>
      </c>
      <c r="S1023">
        <v>3</v>
      </c>
      <c r="T1023">
        <v>-13.5</v>
      </c>
      <c r="U1023">
        <v>2.5499999999999998</v>
      </c>
      <c r="V1023">
        <v>-6.75</v>
      </c>
      <c r="W1023" t="str">
        <f t="shared" si="34"/>
        <v>g103,5</v>
      </c>
      <c r="X1023" s="1" t="s">
        <v>281</v>
      </c>
      <c r="Y1023" s="2" t="str">
        <f>IF(AND(ISBLANK(X1023),OR(NOT(ISBLANK(Z1023)),NOT(ISBLANK(AA1023)))),#N/A,
IF(ISBLANK(X1023),"",
IF(AND(NOT(ISERROR(VLOOKUP(X1023,MonsterTable!$A:$B,MATCH(MonsterTable!$B$1,MonsterTable!$A$1:$B$1,0),0))),OR(ISBLANK(Z1023),ISBLANK(AA1023))),#N/A,
IFERROR(VLOOKUP(X1023,MonsterTable!$A:$B,MATCH(MonsterTable!$B$1,MonsterTable!$A$1:$B$1,0),0),
IF(OR(NOT(ISBLANK(Z1023)),ISBLANK(AA1023)),#N/A,
IF(X1023="empty","empty",
VLOOKUP(X1023,MonsterGroupTable!$A:$A,1,0)))))))</f>
        <v>g103</v>
      </c>
      <c r="AA1023">
        <v>5</v>
      </c>
    </row>
    <row r="1024" spans="1:27">
      <c r="A1024">
        <v>11023</v>
      </c>
      <c r="B1024">
        <f t="shared" si="35"/>
        <v>1.1000000000000001</v>
      </c>
      <c r="C1024">
        <f t="shared" si="36"/>
        <v>1.1000000000000001</v>
      </c>
      <c r="F1024">
        <v>6300</v>
      </c>
      <c r="G1024">
        <v>355755</v>
      </c>
      <c r="H1024">
        <v>0</v>
      </c>
      <c r="I1024">
        <v>0</v>
      </c>
      <c r="J1024">
        <v>0</v>
      </c>
      <c r="K1024" t="s">
        <v>362</v>
      </c>
      <c r="L1024" t="s">
        <v>245</v>
      </c>
      <c r="M1024" t="s">
        <v>443</v>
      </c>
      <c r="N1024" t="s">
        <v>444</v>
      </c>
      <c r="O1024">
        <v>0</v>
      </c>
      <c r="P1024">
        <v>-4.75</v>
      </c>
      <c r="Q1024">
        <v>-3.5</v>
      </c>
      <c r="R1024">
        <v>4.75</v>
      </c>
      <c r="S1024">
        <v>3</v>
      </c>
      <c r="T1024">
        <v>-13.5</v>
      </c>
      <c r="U1024">
        <v>2.5499999999999998</v>
      </c>
      <c r="V1024">
        <v>-6.75</v>
      </c>
      <c r="W1024" t="str">
        <f t="shared" si="34"/>
        <v>g103,5</v>
      </c>
      <c r="X1024" s="1" t="s">
        <v>281</v>
      </c>
      <c r="Y1024" s="2" t="str">
        <f>IF(AND(ISBLANK(X1024),OR(NOT(ISBLANK(Z1024)),NOT(ISBLANK(AA1024)))),#N/A,
IF(ISBLANK(X1024),"",
IF(AND(NOT(ISERROR(VLOOKUP(X1024,MonsterTable!$A:$B,MATCH(MonsterTable!$B$1,MonsterTable!$A$1:$B$1,0),0))),OR(ISBLANK(Z1024),ISBLANK(AA1024))),#N/A,
IFERROR(VLOOKUP(X1024,MonsterTable!$A:$B,MATCH(MonsterTable!$B$1,MonsterTable!$A$1:$B$1,0),0),
IF(OR(NOT(ISBLANK(Z1024)),ISBLANK(AA1024)),#N/A,
IF(X1024="empty","empty",
VLOOKUP(X1024,MonsterGroupTable!$A:$A,1,0)))))))</f>
        <v>g103</v>
      </c>
      <c r="AA1024">
        <v>5</v>
      </c>
    </row>
    <row r="1025" spans="1:88">
      <c r="A1025">
        <v>11024</v>
      </c>
      <c r="B1025">
        <f t="shared" si="35"/>
        <v>1.1000000000000001</v>
      </c>
      <c r="C1025">
        <f t="shared" si="36"/>
        <v>1.1000000000000001</v>
      </c>
      <c r="F1025">
        <v>6300</v>
      </c>
      <c r="G1025">
        <v>356700</v>
      </c>
      <c r="H1025">
        <v>0</v>
      </c>
      <c r="I1025">
        <v>0</v>
      </c>
      <c r="J1025">
        <v>0</v>
      </c>
      <c r="K1025" t="s">
        <v>362</v>
      </c>
      <c r="L1025" t="s">
        <v>245</v>
      </c>
      <c r="M1025" t="s">
        <v>443</v>
      </c>
      <c r="N1025" t="s">
        <v>444</v>
      </c>
      <c r="O1025">
        <v>0</v>
      </c>
      <c r="P1025">
        <v>-4.75</v>
      </c>
      <c r="Q1025">
        <v>-3.5</v>
      </c>
      <c r="R1025">
        <v>4.75</v>
      </c>
      <c r="S1025">
        <v>3</v>
      </c>
      <c r="T1025">
        <v>-13.5</v>
      </c>
      <c r="U1025">
        <v>2.5499999999999998</v>
      </c>
      <c r="V1025">
        <v>-6.75</v>
      </c>
      <c r="W1025" t="str">
        <f t="shared" si="34"/>
        <v>g103,5</v>
      </c>
      <c r="X1025" s="1" t="s">
        <v>281</v>
      </c>
      <c r="Y1025" s="2" t="str">
        <f>IF(AND(ISBLANK(X1025),OR(NOT(ISBLANK(Z1025)),NOT(ISBLANK(AA1025)))),#N/A,
IF(ISBLANK(X1025),"",
IF(AND(NOT(ISERROR(VLOOKUP(X1025,MonsterTable!$A:$B,MATCH(MonsterTable!$B$1,MonsterTable!$A$1:$B$1,0),0))),OR(ISBLANK(Z1025),ISBLANK(AA1025))),#N/A,
IFERROR(VLOOKUP(X1025,MonsterTable!$A:$B,MATCH(MonsterTable!$B$1,MonsterTable!$A$1:$B$1,0),0),
IF(OR(NOT(ISBLANK(Z1025)),ISBLANK(AA1025)),#N/A,
IF(X1025="empty","empty",
VLOOKUP(X1025,MonsterGroupTable!$A:$A,1,0)))))))</f>
        <v>g103</v>
      </c>
      <c r="AA1025">
        <v>5</v>
      </c>
    </row>
    <row r="1026" spans="1:88">
      <c r="A1026">
        <v>11025</v>
      </c>
      <c r="B1026">
        <f t="shared" si="35"/>
        <v>1.1000000000000001</v>
      </c>
      <c r="C1026">
        <f t="shared" si="36"/>
        <v>1.1000000000000001</v>
      </c>
      <c r="F1026">
        <v>6300</v>
      </c>
      <c r="G1026">
        <v>357645</v>
      </c>
      <c r="H1026">
        <v>0</v>
      </c>
      <c r="I1026">
        <v>0</v>
      </c>
      <c r="J1026">
        <v>0</v>
      </c>
      <c r="K1026" t="s">
        <v>362</v>
      </c>
      <c r="L1026" t="s">
        <v>245</v>
      </c>
      <c r="M1026" t="s">
        <v>443</v>
      </c>
      <c r="N1026" t="s">
        <v>444</v>
      </c>
      <c r="O1026">
        <v>0</v>
      </c>
      <c r="P1026">
        <v>-4.75</v>
      </c>
      <c r="Q1026">
        <v>-3.5</v>
      </c>
      <c r="R1026">
        <v>4.75</v>
      </c>
      <c r="S1026">
        <v>3</v>
      </c>
      <c r="T1026">
        <v>-13.5</v>
      </c>
      <c r="U1026">
        <v>2.5499999999999998</v>
      </c>
      <c r="V1026">
        <v>-6.75</v>
      </c>
      <c r="W1026" t="str">
        <f t="shared" si="34"/>
        <v>g103,5</v>
      </c>
      <c r="X1026" s="1" t="s">
        <v>281</v>
      </c>
      <c r="Y1026" s="2" t="str">
        <f>IF(AND(ISBLANK(X1026),OR(NOT(ISBLANK(Z1026)),NOT(ISBLANK(AA1026)))),#N/A,
IF(ISBLANK(X1026),"",
IF(AND(NOT(ISERROR(VLOOKUP(X1026,MonsterTable!$A:$B,MATCH(MonsterTable!$B$1,MonsterTable!$A$1:$B$1,0),0))),OR(ISBLANK(Z1026),ISBLANK(AA1026))),#N/A,
IFERROR(VLOOKUP(X1026,MonsterTable!$A:$B,MATCH(MonsterTable!$B$1,MonsterTable!$A$1:$B$1,0),0),
IF(OR(NOT(ISBLANK(Z1026)),ISBLANK(AA1026)),#N/A,
IF(X1026="empty","empty",
VLOOKUP(X1026,MonsterGroupTable!$A:$A,1,0)))))))</f>
        <v>g103</v>
      </c>
      <c r="AA1026">
        <v>5</v>
      </c>
    </row>
    <row r="1027" spans="1:88">
      <c r="A1027">
        <v>11026</v>
      </c>
      <c r="B1027">
        <f t="shared" si="35"/>
        <v>1.1000000000000001</v>
      </c>
      <c r="C1027">
        <f t="shared" si="36"/>
        <v>1.1000000000000001</v>
      </c>
      <c r="F1027">
        <v>6300</v>
      </c>
      <c r="G1027">
        <v>358590</v>
      </c>
      <c r="H1027">
        <v>0</v>
      </c>
      <c r="I1027">
        <v>0</v>
      </c>
      <c r="J1027">
        <v>0</v>
      </c>
      <c r="K1027" t="s">
        <v>362</v>
      </c>
      <c r="L1027" t="s">
        <v>245</v>
      </c>
      <c r="M1027" t="s">
        <v>443</v>
      </c>
      <c r="N1027" t="s">
        <v>444</v>
      </c>
      <c r="O1027">
        <v>0</v>
      </c>
      <c r="P1027">
        <v>-4.75</v>
      </c>
      <c r="Q1027">
        <v>-3.5</v>
      </c>
      <c r="R1027">
        <v>4.75</v>
      </c>
      <c r="S1027">
        <v>3</v>
      </c>
      <c r="T1027">
        <v>-13.5</v>
      </c>
      <c r="U1027">
        <v>2.5499999999999998</v>
      </c>
      <c r="V1027">
        <v>-6.75</v>
      </c>
      <c r="W1027" t="str">
        <f t="shared" si="34"/>
        <v>g103,5</v>
      </c>
      <c r="X1027" s="1" t="s">
        <v>281</v>
      </c>
      <c r="Y1027" s="2" t="str">
        <f>IF(AND(ISBLANK(X1027),OR(NOT(ISBLANK(Z1027)),NOT(ISBLANK(AA1027)))),#N/A,
IF(ISBLANK(X1027),"",
IF(AND(NOT(ISERROR(VLOOKUP(X1027,MonsterTable!$A:$B,MATCH(MonsterTable!$B$1,MonsterTable!$A$1:$B$1,0),0))),OR(ISBLANK(Z1027),ISBLANK(AA1027))),#N/A,
IFERROR(VLOOKUP(X1027,MonsterTable!$A:$B,MATCH(MonsterTable!$B$1,MonsterTable!$A$1:$B$1,0),0),
IF(OR(NOT(ISBLANK(Z1027)),ISBLANK(AA1027)),#N/A,
IF(X1027="empty","empty",
VLOOKUP(X1027,MonsterGroupTable!$A:$A,1,0)))))))</f>
        <v>g103</v>
      </c>
      <c r="AA1027">
        <v>5</v>
      </c>
    </row>
    <row r="1028" spans="1:88">
      <c r="A1028">
        <v>11027</v>
      </c>
      <c r="B1028">
        <f t="shared" si="35"/>
        <v>1.1000000000000001</v>
      </c>
      <c r="C1028">
        <f t="shared" si="36"/>
        <v>1.1000000000000001</v>
      </c>
      <c r="F1028">
        <v>6300</v>
      </c>
      <c r="G1028">
        <v>359535</v>
      </c>
      <c r="H1028">
        <v>0</v>
      </c>
      <c r="I1028">
        <v>0</v>
      </c>
      <c r="J1028">
        <v>0</v>
      </c>
      <c r="K1028" t="s">
        <v>362</v>
      </c>
      <c r="L1028" t="s">
        <v>245</v>
      </c>
      <c r="M1028" t="s">
        <v>443</v>
      </c>
      <c r="N1028" t="s">
        <v>444</v>
      </c>
      <c r="O1028">
        <v>0</v>
      </c>
      <c r="P1028">
        <v>-4.75</v>
      </c>
      <c r="Q1028">
        <v>-3.5</v>
      </c>
      <c r="R1028">
        <v>4.75</v>
      </c>
      <c r="S1028">
        <v>3</v>
      </c>
      <c r="T1028">
        <v>-13.5</v>
      </c>
      <c r="U1028">
        <v>2.5499999999999998</v>
      </c>
      <c r="V1028">
        <v>-6.75</v>
      </c>
      <c r="W1028" t="str">
        <f t="shared" si="34"/>
        <v>g103,5</v>
      </c>
      <c r="X1028" s="1" t="s">
        <v>281</v>
      </c>
      <c r="Y1028" s="2" t="str">
        <f>IF(AND(ISBLANK(X1028),OR(NOT(ISBLANK(Z1028)),NOT(ISBLANK(AA1028)))),#N/A,
IF(ISBLANK(X1028),"",
IF(AND(NOT(ISERROR(VLOOKUP(X1028,MonsterTable!$A:$B,MATCH(MonsterTable!$B$1,MonsterTable!$A$1:$B$1,0),0))),OR(ISBLANK(Z1028),ISBLANK(AA1028))),#N/A,
IFERROR(VLOOKUP(X1028,MonsterTable!$A:$B,MATCH(MonsterTable!$B$1,MonsterTable!$A$1:$B$1,0),0),
IF(OR(NOT(ISBLANK(Z1028)),ISBLANK(AA1028)),#N/A,
IF(X1028="empty","empty",
VLOOKUP(X1028,MonsterGroupTable!$A:$A,1,0)))))))</f>
        <v>g103</v>
      </c>
      <c r="AA1028">
        <v>5</v>
      </c>
    </row>
    <row r="1029" spans="1:88">
      <c r="A1029">
        <v>11028</v>
      </c>
      <c r="B1029">
        <f t="shared" si="35"/>
        <v>1.1000000000000001</v>
      </c>
      <c r="C1029">
        <f t="shared" si="36"/>
        <v>1.1000000000000001</v>
      </c>
      <c r="F1029">
        <v>6300</v>
      </c>
      <c r="G1029">
        <v>360480</v>
      </c>
      <c r="H1029">
        <v>0</v>
      </c>
      <c r="I1029">
        <v>0</v>
      </c>
      <c r="J1029">
        <v>0</v>
      </c>
      <c r="K1029" t="s">
        <v>362</v>
      </c>
      <c r="L1029" t="s">
        <v>245</v>
      </c>
      <c r="M1029" t="s">
        <v>443</v>
      </c>
      <c r="N1029" t="s">
        <v>444</v>
      </c>
      <c r="O1029">
        <v>0</v>
      </c>
      <c r="P1029">
        <v>-4.75</v>
      </c>
      <c r="Q1029">
        <v>-3.5</v>
      </c>
      <c r="R1029">
        <v>4.75</v>
      </c>
      <c r="S1029">
        <v>3</v>
      </c>
      <c r="T1029">
        <v>-13.5</v>
      </c>
      <c r="U1029">
        <v>2.5499999999999998</v>
      </c>
      <c r="V1029">
        <v>-6.75</v>
      </c>
      <c r="W1029" t="str">
        <f t="shared" si="34"/>
        <v>g103,5</v>
      </c>
      <c r="X1029" s="1" t="s">
        <v>281</v>
      </c>
      <c r="Y1029" s="2" t="str">
        <f>IF(AND(ISBLANK(X1029),OR(NOT(ISBLANK(Z1029)),NOT(ISBLANK(AA1029)))),#N/A,
IF(ISBLANK(X1029),"",
IF(AND(NOT(ISERROR(VLOOKUP(X1029,MonsterTable!$A:$B,MATCH(MonsterTable!$B$1,MonsterTable!$A$1:$B$1,0),0))),OR(ISBLANK(Z1029),ISBLANK(AA1029))),#N/A,
IFERROR(VLOOKUP(X1029,MonsterTable!$A:$B,MATCH(MonsterTable!$B$1,MonsterTable!$A$1:$B$1,0),0),
IF(OR(NOT(ISBLANK(Z1029)),ISBLANK(AA1029)),#N/A,
IF(X1029="empty","empty",
VLOOKUP(X1029,MonsterGroupTable!$A:$A,1,0)))))))</f>
        <v>g103</v>
      </c>
      <c r="AA1029">
        <v>5</v>
      </c>
    </row>
    <row r="1030" spans="1:88">
      <c r="A1030">
        <v>11029</v>
      </c>
      <c r="B1030">
        <f t="shared" si="35"/>
        <v>1.1000000000000001</v>
      </c>
      <c r="C1030">
        <f t="shared" si="36"/>
        <v>1.1000000000000001</v>
      </c>
      <c r="F1030">
        <v>6300</v>
      </c>
      <c r="G1030">
        <v>361425</v>
      </c>
      <c r="H1030">
        <v>0</v>
      </c>
      <c r="I1030">
        <v>0</v>
      </c>
      <c r="J1030">
        <v>0</v>
      </c>
      <c r="K1030" t="s">
        <v>362</v>
      </c>
      <c r="L1030" t="s">
        <v>245</v>
      </c>
      <c r="M1030" t="s">
        <v>443</v>
      </c>
      <c r="N1030" t="s">
        <v>444</v>
      </c>
      <c r="O1030">
        <v>0</v>
      </c>
      <c r="P1030">
        <v>-4.75</v>
      </c>
      <c r="Q1030">
        <v>-3.5</v>
      </c>
      <c r="R1030">
        <v>4.75</v>
      </c>
      <c r="S1030">
        <v>3</v>
      </c>
      <c r="T1030">
        <v>-13.5</v>
      </c>
      <c r="U1030">
        <v>2.5499999999999998</v>
      </c>
      <c r="V1030">
        <v>-6.75</v>
      </c>
      <c r="W1030" t="str">
        <f t="shared" si="34"/>
        <v>g103,5</v>
      </c>
      <c r="X1030" s="1" t="s">
        <v>281</v>
      </c>
      <c r="Y1030" s="2" t="str">
        <f>IF(AND(ISBLANK(X1030),OR(NOT(ISBLANK(Z1030)),NOT(ISBLANK(AA1030)))),#N/A,
IF(ISBLANK(X1030),"",
IF(AND(NOT(ISERROR(VLOOKUP(X1030,MonsterTable!$A:$B,MATCH(MonsterTable!$B$1,MonsterTable!$A$1:$B$1,0),0))),OR(ISBLANK(Z1030),ISBLANK(AA1030))),#N/A,
IFERROR(VLOOKUP(X1030,MonsterTable!$A:$B,MATCH(MonsterTable!$B$1,MonsterTable!$A$1:$B$1,0),0),
IF(OR(NOT(ISBLANK(Z1030)),ISBLANK(AA1030)),#N/A,
IF(X1030="empty","empty",
VLOOKUP(X1030,MonsterGroupTable!$A:$A,1,0)))))))</f>
        <v>g103</v>
      </c>
      <c r="AA1030">
        <v>5</v>
      </c>
    </row>
    <row r="1031" spans="1:88">
      <c r="A1031">
        <v>11030</v>
      </c>
      <c r="B1031">
        <f t="shared" si="35"/>
        <v>1.2</v>
      </c>
      <c r="C1031">
        <f t="shared" si="36"/>
        <v>1.1000000000000001</v>
      </c>
      <c r="F1031">
        <v>6300</v>
      </c>
      <c r="G1031">
        <v>362370</v>
      </c>
      <c r="H1031">
        <v>0</v>
      </c>
      <c r="I1031">
        <v>0</v>
      </c>
      <c r="J1031">
        <v>0</v>
      </c>
      <c r="K1031" t="s">
        <v>362</v>
      </c>
      <c r="L1031" t="s">
        <v>245</v>
      </c>
      <c r="M1031" t="s">
        <v>443</v>
      </c>
      <c r="N1031" t="s">
        <v>444</v>
      </c>
      <c r="O1031">
        <v>0</v>
      </c>
      <c r="P1031">
        <v>-4.75</v>
      </c>
      <c r="Q1031">
        <v>-3.5</v>
      </c>
      <c r="R1031">
        <v>4.75</v>
      </c>
      <c r="S1031">
        <v>3</v>
      </c>
      <c r="T1031">
        <v>-13.5</v>
      </c>
      <c r="U1031">
        <v>2.5499999999999998</v>
      </c>
      <c r="V1031">
        <v>-6.75</v>
      </c>
      <c r="W1031" t="str">
        <f t="shared" si="34"/>
        <v>g103,5</v>
      </c>
      <c r="X1031" s="1" t="s">
        <v>281</v>
      </c>
      <c r="Y1031" s="2" t="str">
        <f>IF(AND(ISBLANK(X1031),OR(NOT(ISBLANK(Z1031)),NOT(ISBLANK(AA1031)))),#N/A,
IF(ISBLANK(X1031),"",
IF(AND(NOT(ISERROR(VLOOKUP(X1031,MonsterTable!$A:$B,MATCH(MonsterTable!$B$1,MonsterTable!$A$1:$B$1,0),0))),OR(ISBLANK(Z1031),ISBLANK(AA1031))),#N/A,
IFERROR(VLOOKUP(X1031,MonsterTable!$A:$B,MATCH(MonsterTable!$B$1,MonsterTable!$A$1:$B$1,0),0),
IF(OR(NOT(ISBLANK(Z1031)),ISBLANK(AA1031)),#N/A,
IF(X1031="empty","empty",
VLOOKUP(X1031,MonsterGroupTable!$A:$A,1,0)))))))</f>
        <v>g103</v>
      </c>
      <c r="AA1031">
        <v>5</v>
      </c>
    </row>
    <row r="1032" spans="1:88">
      <c r="A1032">
        <v>11031</v>
      </c>
      <c r="B1032">
        <f t="shared" si="35"/>
        <v>1.1000000000000001</v>
      </c>
      <c r="C1032">
        <f t="shared" si="36"/>
        <v>1.1000000000000001</v>
      </c>
      <c r="F1032">
        <v>6300</v>
      </c>
      <c r="G1032">
        <v>363315</v>
      </c>
      <c r="H1032">
        <v>0</v>
      </c>
      <c r="I1032">
        <v>0</v>
      </c>
      <c r="J1032">
        <v>0</v>
      </c>
      <c r="K1032" t="s">
        <v>362</v>
      </c>
      <c r="L1032" t="s">
        <v>247</v>
      </c>
      <c r="M1032" t="s">
        <v>443</v>
      </c>
      <c r="N1032" t="s">
        <v>444</v>
      </c>
      <c r="O1032">
        <v>0</v>
      </c>
      <c r="P1032">
        <v>-4.75</v>
      </c>
      <c r="Q1032">
        <v>-3.5</v>
      </c>
      <c r="R1032">
        <v>4.75</v>
      </c>
      <c r="S1032">
        <v>3</v>
      </c>
      <c r="T1032">
        <v>-13.5</v>
      </c>
      <c r="U1032">
        <v>2.5499999999999998</v>
      </c>
      <c r="V1032">
        <v>-6.75</v>
      </c>
      <c r="W1032" t="str">
        <f t="shared" si="34"/>
        <v>g104,5</v>
      </c>
      <c r="X1032" s="1" t="s">
        <v>282</v>
      </c>
      <c r="Y1032" s="2" t="str">
        <f>IF(AND(ISBLANK(X1032),OR(NOT(ISBLANK(Z1032)),NOT(ISBLANK(AA1032)))),#N/A,
IF(ISBLANK(X1032),"",
IF(AND(NOT(ISERROR(VLOOKUP(X1032,MonsterTable!$A:$B,MATCH(MonsterTable!$B$1,MonsterTable!$A$1:$B$1,0),0))),OR(ISBLANK(Z1032),ISBLANK(AA1032))),#N/A,
IFERROR(VLOOKUP(X1032,MonsterTable!$A:$B,MATCH(MonsterTable!$B$1,MonsterTable!$A$1:$B$1,0),0),
IF(OR(NOT(ISBLANK(Z1032)),ISBLANK(AA1032)),#N/A,
IF(X1032="empty","empty",
VLOOKUP(X1032,MonsterGroupTable!$A:$A,1,0)))))))</f>
        <v>g104</v>
      </c>
      <c r="AA1032">
        <v>5</v>
      </c>
    </row>
    <row r="1033" spans="1:88">
      <c r="A1033">
        <v>11032</v>
      </c>
      <c r="B1033">
        <f t="shared" si="35"/>
        <v>1.1000000000000001</v>
      </c>
      <c r="C1033">
        <f t="shared" si="36"/>
        <v>1.1000000000000001</v>
      </c>
      <c r="F1033">
        <v>6300</v>
      </c>
      <c r="G1033">
        <v>364260</v>
      </c>
      <c r="H1033">
        <v>0</v>
      </c>
      <c r="I1033">
        <v>0</v>
      </c>
      <c r="J1033">
        <v>0</v>
      </c>
      <c r="K1033" t="s">
        <v>362</v>
      </c>
      <c r="L1033" t="s">
        <v>247</v>
      </c>
      <c r="M1033" t="s">
        <v>443</v>
      </c>
      <c r="N1033" t="s">
        <v>444</v>
      </c>
      <c r="O1033">
        <v>0</v>
      </c>
      <c r="P1033">
        <v>-4.75</v>
      </c>
      <c r="Q1033">
        <v>-3.5</v>
      </c>
      <c r="R1033">
        <v>4.75</v>
      </c>
      <c r="S1033">
        <v>3</v>
      </c>
      <c r="T1033">
        <v>-13.5</v>
      </c>
      <c r="U1033">
        <v>2.5499999999999998</v>
      </c>
      <c r="V1033">
        <v>-6.75</v>
      </c>
      <c r="W1033" t="str">
        <f t="shared" si="34"/>
        <v>g104,5</v>
      </c>
      <c r="X1033" s="1" t="s">
        <v>282</v>
      </c>
      <c r="Y1033" s="2" t="str">
        <f>IF(AND(ISBLANK(X1033),OR(NOT(ISBLANK(Z1033)),NOT(ISBLANK(AA1033)))),#N/A,
IF(ISBLANK(X1033),"",
IF(AND(NOT(ISERROR(VLOOKUP(X1033,MonsterTable!$A:$B,MATCH(MonsterTable!$B$1,MonsterTable!$A$1:$B$1,0),0))),OR(ISBLANK(Z1033),ISBLANK(AA1033))),#N/A,
IFERROR(VLOOKUP(X1033,MonsterTable!$A:$B,MATCH(MonsterTable!$B$1,MonsterTable!$A$1:$B$1,0),0),
IF(OR(NOT(ISBLANK(Z1033)),ISBLANK(AA1033)),#N/A,
IF(X1033="empty","empty",
VLOOKUP(X1033,MonsterGroupTable!$A:$A,1,0)))))))</f>
        <v>g104</v>
      </c>
      <c r="AA1033">
        <v>5</v>
      </c>
    </row>
    <row r="1034" spans="1:88">
      <c r="A1034">
        <v>11033</v>
      </c>
      <c r="B1034">
        <f t="shared" si="35"/>
        <v>1.1000000000000001</v>
      </c>
      <c r="C1034">
        <f t="shared" si="36"/>
        <v>1.1000000000000001</v>
      </c>
      <c r="F1034">
        <v>6300</v>
      </c>
      <c r="G1034">
        <v>365205</v>
      </c>
      <c r="H1034">
        <v>0</v>
      </c>
      <c r="I1034">
        <v>0</v>
      </c>
      <c r="J1034">
        <v>0</v>
      </c>
      <c r="K1034" t="s">
        <v>362</v>
      </c>
      <c r="L1034" t="s">
        <v>247</v>
      </c>
      <c r="M1034" t="s">
        <v>443</v>
      </c>
      <c r="N1034" t="s">
        <v>444</v>
      </c>
      <c r="O1034">
        <v>0</v>
      </c>
      <c r="P1034">
        <v>-4.75</v>
      </c>
      <c r="Q1034">
        <v>-3.5</v>
      </c>
      <c r="R1034">
        <v>4.75</v>
      </c>
      <c r="S1034">
        <v>3</v>
      </c>
      <c r="T1034">
        <v>-13.5</v>
      </c>
      <c r="U1034">
        <v>2.5499999999999998</v>
      </c>
      <c r="V1034">
        <v>-6.75</v>
      </c>
      <c r="W1034" t="str">
        <f t="shared" si="34"/>
        <v>g104,5</v>
      </c>
      <c r="X1034" s="1" t="s">
        <v>282</v>
      </c>
      <c r="Y1034" s="2" t="str">
        <f>IF(AND(ISBLANK(X1034),OR(NOT(ISBLANK(Z1034)),NOT(ISBLANK(AA1034)))),#N/A,
IF(ISBLANK(X1034),"",
IF(AND(NOT(ISERROR(VLOOKUP(X1034,MonsterTable!$A:$B,MATCH(MonsterTable!$B$1,MonsterTable!$A$1:$B$1,0),0))),OR(ISBLANK(Z1034),ISBLANK(AA1034))),#N/A,
IFERROR(VLOOKUP(X1034,MonsterTable!$A:$B,MATCH(MonsterTable!$B$1,MonsterTable!$A$1:$B$1,0),0),
IF(OR(NOT(ISBLANK(Z1034)),ISBLANK(AA1034)),#N/A,
IF(X1034="empty","empty",
VLOOKUP(X1034,MonsterGroupTable!$A:$A,1,0)))))))</f>
        <v>g104</v>
      </c>
      <c r="AA1034">
        <v>5</v>
      </c>
    </row>
    <row r="1035" spans="1:88">
      <c r="A1035">
        <v>20001</v>
      </c>
      <c r="B1035">
        <f t="shared" si="20"/>
        <v>1.1000000000000001</v>
      </c>
      <c r="C1035">
        <f t="shared" si="20"/>
        <v>1.1000000000000001</v>
      </c>
      <c r="F1035">
        <v>10</v>
      </c>
      <c r="G1035">
        <v>1</v>
      </c>
      <c r="H1035">
        <v>0</v>
      </c>
      <c r="I1035">
        <v>0</v>
      </c>
      <c r="J1035">
        <v>0</v>
      </c>
      <c r="K1035" t="s">
        <v>362</v>
      </c>
      <c r="L1035" t="s">
        <v>260</v>
      </c>
      <c r="M1035" t="s">
        <v>79</v>
      </c>
      <c r="N1035" t="s">
        <v>80</v>
      </c>
      <c r="O1035">
        <v>0</v>
      </c>
      <c r="P1035">
        <v>-4.75</v>
      </c>
      <c r="Q1035">
        <v>-3.5</v>
      </c>
      <c r="R1035">
        <v>4.75</v>
      </c>
      <c r="S1035">
        <v>3</v>
      </c>
      <c r="T1035">
        <v>-13.5</v>
      </c>
      <c r="U1035">
        <v>2.5499999999999998</v>
      </c>
      <c r="V1035">
        <v>-6.75</v>
      </c>
      <c r="W1035" t="str">
        <f t="shared" si="21"/>
        <v>g101,5,empty,3,202,1,1,0</v>
      </c>
      <c r="X1035" s="1" t="s">
        <v>20</v>
      </c>
      <c r="Y1035" s="2" t="str">
        <f>IF(AND(ISBLANK(X1035),OR(NOT(ISBLANK(Z1035)),NOT(ISBLANK(AA1035)))),#N/A,
IF(ISBLANK(X1035),"",
IF(AND(NOT(ISERROR(VLOOKUP(X1035,MonsterTable!$A:$B,MATCH(MonsterTable!$B$1,MonsterTable!$A$1:$B$1,0),0))),OR(ISBLANK(Z1035),ISBLANK(AA1035))),#N/A,
IFERROR(VLOOKUP(X1035,MonsterTable!$A:$B,MATCH(MonsterTable!$B$1,MonsterTable!$A$1:$B$1,0),0),
IF(OR(NOT(ISBLANK(Z1035)),ISBLANK(AA1035)),#N/A,
IF(X1035="empty","empty",
VLOOKUP(X1035,MonsterGroupTable!$A:$A,1,0)))))))</f>
        <v>g101</v>
      </c>
      <c r="AA1035">
        <v>5</v>
      </c>
      <c r="AE1035" s="1" t="s">
        <v>74</v>
      </c>
      <c r="AF1035" s="2" t="str">
        <f>IF(AND(ISBLANK(AE1035),OR(NOT(ISBLANK(AG1035)),NOT(ISBLANK(AH1035)))),#N/A,
IF(ISBLANK(AE1035),"",
IF(AND(NOT(ISERROR(VLOOKUP(AE1035,MonsterTable!$A:$B,MATCH(MonsterTable!$B$1,MonsterTable!$A$1:$B$1,0),0))),OR(ISBLANK(AG1035),ISBLANK(AH1035))),#N/A,
IFERROR(VLOOKUP(AE1035,MonsterTable!$A:$B,MATCH(MonsterTable!$B$1,MonsterTable!$A$1:$B$1,0),0),
IF(OR(NOT(ISBLANK(AG1035)),ISBLANK(AH1035)),#N/A,
IF(AE1035="empty","empty",
VLOOKUP(AE1035,MonsterGroupTable!$A:$A,1,0)))))))</f>
        <v>empty</v>
      </c>
      <c r="AH1035">
        <v>3</v>
      </c>
      <c r="AL1035" s="1" t="s">
        <v>338</v>
      </c>
      <c r="AM1035" s="2">
        <f>IF(AND(ISBLANK(AL1035),OR(NOT(ISBLANK(AN1035)),NOT(ISBLANK(AO1035)))),#N/A,
IF(ISBLANK(AL1035),"",
IF(AND(NOT(ISERROR(VLOOKUP(AL1035,MonsterTable!$A:$B,MATCH(MonsterTable!$B$1,MonsterTable!$A$1:$B$1,0),0))),OR(ISBLANK(AN1035),ISBLANK(AO1035))),#N/A,
IFERROR(VLOOKUP(AL1035,MonsterTable!$A:$B,MATCH(MonsterTable!$B$1,MonsterTable!$A$1:$B$1,0),0),
IF(OR(NOT(ISBLANK(AN1035)),ISBLANK(AO1035)),#N/A,
IF(AL1035="empty","empty",
VLOOKUP(AL1035,MonsterGroupTable!$A:$A,1,0)))))))</f>
        <v>202</v>
      </c>
      <c r="AN1035">
        <v>1</v>
      </c>
      <c r="AO1035">
        <v>1</v>
      </c>
      <c r="AP1035">
        <v>0</v>
      </c>
      <c r="AT1035" s="2" t="str">
        <f>IF(AND(ISBLANK(AS1035),OR(NOT(ISBLANK(AU1035)),NOT(ISBLANK(AV1035)))),#N/A,
IF(ISBLANK(AS1035),"",
IF(AND(NOT(ISERROR(VLOOKUP(AS1035,MonsterTable!$A:$B,MATCH(MonsterTable!$B$1,MonsterTable!$A$1:$B$1,0),0))),OR(ISBLANK(AU1035),ISBLANK(AV1035))),#N/A,
IFERROR(VLOOKUP(AS1035,MonsterTable!$A:$B,MATCH(MonsterTable!$B$1,MonsterTable!$A$1:$B$1,0),0),
IF(OR(NOT(ISBLANK(AU1035)),ISBLANK(AV1035)),#N/A,
IF(AS1035="empty","empty",
VLOOKUP(AS1035,MonsterGroupTable!$A:$A,1,0)))))))</f>
        <v/>
      </c>
      <c r="BA1035" s="2" t="str">
        <f>IF(AND(ISBLANK(AZ1035),OR(NOT(ISBLANK(BB1035)),NOT(ISBLANK(BC1035)))),#N/A,
IF(ISBLANK(AZ1035),"",
IF(AND(NOT(ISERROR(VLOOKUP(AZ1035,MonsterTable!$A:$B,MATCH(MonsterTable!$B$1,MonsterTable!$A$1:$B$1,0),0))),OR(ISBLANK(BB1035),ISBLANK(BC1035))),#N/A,
IFERROR(VLOOKUP(AZ1035,MonsterTable!$A:$B,MATCH(MonsterTable!$B$1,MonsterTable!$A$1:$B$1,0),0),
IF(OR(NOT(ISBLANK(BB1035)),ISBLANK(BC1035)),#N/A,
IF(AZ1035="empty","empty",
VLOOKUP(AZ1035,MonsterGroupTable!$A:$A,1,0)))))))</f>
        <v/>
      </c>
      <c r="BH1035" s="2" t="str">
        <f>IF(AND(ISBLANK(BG1035),OR(NOT(ISBLANK(BI1035)),NOT(ISBLANK(BJ1035)))),#N/A,
IF(ISBLANK(BG1035),"",
IF(AND(NOT(ISERROR(VLOOKUP(BG1035,MonsterTable!$A:$B,MATCH(MonsterTable!$B$1,MonsterTable!$A$1:$B$1,0),0))),OR(ISBLANK(BI1035),ISBLANK(BJ1035))),#N/A,
IFERROR(VLOOKUP(BG1035,MonsterTable!$A:$B,MATCH(MonsterTable!$B$1,MonsterTable!$A$1:$B$1,0),0),
IF(OR(NOT(ISBLANK(BI1035)),ISBLANK(BJ1035)),#N/A,
IF(BG1035="empty","empty",
VLOOKUP(BG1035,MonsterGroupTable!$A:$A,1,0)))))))</f>
        <v/>
      </c>
      <c r="BO1035" s="2" t="str">
        <f>IF(AND(ISBLANK(BN1035),OR(NOT(ISBLANK(BP1035)),NOT(ISBLANK(BQ1035)))),#N/A,
IF(ISBLANK(BN1035),"",
IF(AND(NOT(ISERROR(VLOOKUP(BN1035,MonsterTable!$A:$B,MATCH(MonsterTable!$B$1,MonsterTable!$A$1:$B$1,0),0))),OR(ISBLANK(BP1035),ISBLANK(BQ1035))),#N/A,
IFERROR(VLOOKUP(BN1035,MonsterTable!$A:$B,MATCH(MonsterTable!$B$1,MonsterTable!$A$1:$B$1,0),0),
IF(OR(NOT(ISBLANK(BP1035)),ISBLANK(BQ1035)),#N/A,
IF(BN1035="empty","empty",
VLOOKUP(BN1035,MonsterGroupTable!$A:$A,1,0)))))))</f>
        <v/>
      </c>
      <c r="BV1035" s="2" t="str">
        <f>IF(AND(ISBLANK(BU1035),OR(NOT(ISBLANK(BW1035)),NOT(ISBLANK(BX1035)))),#N/A,
IF(ISBLANK(BU1035),"",
IF(AND(NOT(ISERROR(VLOOKUP(BU1035,MonsterTable!$A:$B,MATCH(MonsterTable!$B$1,MonsterTable!$A$1:$B$1,0),0))),OR(ISBLANK(BW1035),ISBLANK(BX1035))),#N/A,
IFERROR(VLOOKUP(BU1035,MonsterTable!$A:$B,MATCH(MonsterTable!$B$1,MonsterTable!$A$1:$B$1,0),0),
IF(OR(NOT(ISBLANK(BW1035)),ISBLANK(BX1035)),#N/A,
IF(BU1035="empty","empty",
VLOOKUP(BU1035,MonsterGroupTable!$A:$A,1,0)))))))</f>
        <v/>
      </c>
      <c r="CC1035" s="2" t="str">
        <f>IF(AND(ISBLANK(CB1035),OR(NOT(ISBLANK(CD1035)),NOT(ISBLANK(CE1035)))),#N/A,
IF(ISBLANK(CB1035),"",
IF(AND(NOT(ISERROR(VLOOKUP(CB1035,MonsterTable!$A:$B,MATCH(MonsterTable!$B$1,MonsterTable!$A$1:$B$1,0),0))),OR(ISBLANK(CD1035),ISBLANK(CE1035))),#N/A,
IFERROR(VLOOKUP(CB1035,MonsterTable!$A:$B,MATCH(MonsterTable!$B$1,MonsterTable!$A$1:$B$1,0),0),
IF(OR(NOT(ISBLANK(CD1035)),ISBLANK(CE1035)),#N/A,
IF(CB1035="empty","empty",
VLOOKUP(CB1035,MonsterGroupTable!$A:$A,1,0)))))))</f>
        <v/>
      </c>
      <c r="CJ1035" s="2" t="str">
        <f>IF(AND(ISBLANK(CI1035),OR(NOT(ISBLANK(CK1035)),NOT(ISBLANK(CL1035)))),#N/A,
IF(ISBLANK(CI1035),"",
IF(AND(NOT(ISERROR(VLOOKUP(CI1035,MonsterTable!$A:$B,MATCH(MonsterTable!$B$1,MonsterTable!$A$1:$B$1,0),0))),OR(ISBLANK(CK1035),ISBLANK(CL1035))),#N/A,
IFERROR(VLOOKUP(CI1035,MonsterTable!$A:$B,MATCH(MonsterTable!$B$1,MonsterTable!$A$1:$B$1,0),0),
IF(OR(NOT(ISBLANK(CK1035)),ISBLANK(CL1035)),#N/A,
IF(CI1035="empty","empty",
VLOOKUP(CI1035,MonsterGroupTable!$A:$A,1,0)))))))</f>
        <v/>
      </c>
    </row>
    <row r="1036" spans="1:88">
      <c r="A1036">
        <v>20002</v>
      </c>
      <c r="B1036">
        <f t="shared" si="20"/>
        <v>1.1000000000000001</v>
      </c>
      <c r="C1036">
        <f t="shared" si="20"/>
        <v>1.1000000000000001</v>
      </c>
      <c r="F1036">
        <v>12</v>
      </c>
      <c r="G1036">
        <v>1</v>
      </c>
      <c r="H1036">
        <v>0</v>
      </c>
      <c r="I1036">
        <v>0</v>
      </c>
      <c r="J1036">
        <v>0</v>
      </c>
      <c r="K1036" t="s">
        <v>28</v>
      </c>
      <c r="L1036" t="s">
        <v>260</v>
      </c>
      <c r="M1036" t="s">
        <v>79</v>
      </c>
      <c r="N1036" t="s">
        <v>80</v>
      </c>
      <c r="O1036">
        <v>0</v>
      </c>
      <c r="P1036">
        <v>-4.75</v>
      </c>
      <c r="Q1036">
        <v>-3.5</v>
      </c>
      <c r="R1036">
        <v>4.75</v>
      </c>
      <c r="S1036">
        <v>3</v>
      </c>
      <c r="T1036">
        <v>-13.5</v>
      </c>
      <c r="U1036">
        <v>2.5499999999999998</v>
      </c>
      <c r="V1036">
        <v>-6.75</v>
      </c>
      <c r="W1036" t="str">
        <f t="shared" si="21"/>
        <v>g101,5,empty,3,202,1,1,0</v>
      </c>
      <c r="X1036" s="1" t="s">
        <v>20</v>
      </c>
      <c r="Y1036" s="2" t="str">
        <f>IF(AND(ISBLANK(X1036),OR(NOT(ISBLANK(Z1036)),NOT(ISBLANK(AA1036)))),#N/A,
IF(ISBLANK(X1036),"",
IF(AND(NOT(ISERROR(VLOOKUP(X1036,MonsterTable!$A:$B,MATCH(MonsterTable!$B$1,MonsterTable!$A$1:$B$1,0),0))),OR(ISBLANK(Z1036),ISBLANK(AA1036))),#N/A,
IFERROR(VLOOKUP(X1036,MonsterTable!$A:$B,MATCH(MonsterTable!$B$1,MonsterTable!$A$1:$B$1,0),0),
IF(OR(NOT(ISBLANK(Z1036)),ISBLANK(AA1036)),#N/A,
IF(X1036="empty","empty",
VLOOKUP(X1036,MonsterGroupTable!$A:$A,1,0)))))))</f>
        <v>g101</v>
      </c>
      <c r="AA1036">
        <v>5</v>
      </c>
      <c r="AE1036" s="1" t="s">
        <v>74</v>
      </c>
      <c r="AF1036" s="2" t="str">
        <f>IF(AND(ISBLANK(AE1036),OR(NOT(ISBLANK(AG1036)),NOT(ISBLANK(AH1036)))),#N/A,
IF(ISBLANK(AE1036),"",
IF(AND(NOT(ISERROR(VLOOKUP(AE1036,MonsterTable!$A:$B,MATCH(MonsterTable!$B$1,MonsterTable!$A$1:$B$1,0),0))),OR(ISBLANK(AG1036),ISBLANK(AH1036))),#N/A,
IFERROR(VLOOKUP(AE1036,MonsterTable!$A:$B,MATCH(MonsterTable!$B$1,MonsterTable!$A$1:$B$1,0),0),
IF(OR(NOT(ISBLANK(AG1036)),ISBLANK(AH1036)),#N/A,
IF(AE1036="empty","empty",
VLOOKUP(AE1036,MonsterGroupTable!$A:$A,1,0)))))))</f>
        <v>empty</v>
      </c>
      <c r="AH1036">
        <v>3</v>
      </c>
      <c r="AL1036" s="1" t="s">
        <v>338</v>
      </c>
      <c r="AM1036" s="2">
        <f>IF(AND(ISBLANK(AL1036),OR(NOT(ISBLANK(AN1036)),NOT(ISBLANK(AO1036)))),#N/A,
IF(ISBLANK(AL1036),"",
IF(AND(NOT(ISERROR(VLOOKUP(AL1036,MonsterTable!$A:$B,MATCH(MonsterTable!$B$1,MonsterTable!$A$1:$B$1,0),0))),OR(ISBLANK(AN1036),ISBLANK(AO1036))),#N/A,
IFERROR(VLOOKUP(AL1036,MonsterTable!$A:$B,MATCH(MonsterTable!$B$1,MonsterTable!$A$1:$B$1,0),0),
IF(OR(NOT(ISBLANK(AN1036)),ISBLANK(AO1036)),#N/A,
IF(AL1036="empty","empty",
VLOOKUP(AL1036,MonsterGroupTable!$A:$A,1,0)))))))</f>
        <v>202</v>
      </c>
      <c r="AN1036">
        <v>1</v>
      </c>
      <c r="AO1036">
        <v>1</v>
      </c>
      <c r="AP1036">
        <v>0</v>
      </c>
      <c r="AT1036" s="2" t="str">
        <f>IF(AND(ISBLANK(AS1036),OR(NOT(ISBLANK(AU1036)),NOT(ISBLANK(AV1036)))),#N/A,
IF(ISBLANK(AS1036),"",
IF(AND(NOT(ISERROR(VLOOKUP(AS1036,MonsterTable!$A:$B,MATCH(MonsterTable!$B$1,MonsterTable!$A$1:$B$1,0),0))),OR(ISBLANK(AU1036),ISBLANK(AV1036))),#N/A,
IFERROR(VLOOKUP(AS1036,MonsterTable!$A:$B,MATCH(MonsterTable!$B$1,MonsterTable!$A$1:$B$1,0),0),
IF(OR(NOT(ISBLANK(AU1036)),ISBLANK(AV1036)),#N/A,
IF(AS1036="empty","empty",
VLOOKUP(AS1036,MonsterGroupTable!$A:$A,1,0)))))))</f>
        <v/>
      </c>
      <c r="BA1036" s="2" t="str">
        <f>IF(AND(ISBLANK(AZ1036),OR(NOT(ISBLANK(BB1036)),NOT(ISBLANK(BC1036)))),#N/A,
IF(ISBLANK(AZ1036),"",
IF(AND(NOT(ISERROR(VLOOKUP(AZ1036,MonsterTable!$A:$B,MATCH(MonsterTable!$B$1,MonsterTable!$A$1:$B$1,0),0))),OR(ISBLANK(BB1036),ISBLANK(BC1036))),#N/A,
IFERROR(VLOOKUP(AZ1036,MonsterTable!$A:$B,MATCH(MonsterTable!$B$1,MonsterTable!$A$1:$B$1,0),0),
IF(OR(NOT(ISBLANK(BB1036)),ISBLANK(BC1036)),#N/A,
IF(AZ1036="empty","empty",
VLOOKUP(AZ1036,MonsterGroupTable!$A:$A,1,0)))))))</f>
        <v/>
      </c>
      <c r="BH1036" s="2" t="str">
        <f>IF(AND(ISBLANK(BG1036),OR(NOT(ISBLANK(BI1036)),NOT(ISBLANK(BJ1036)))),#N/A,
IF(ISBLANK(BG1036),"",
IF(AND(NOT(ISERROR(VLOOKUP(BG1036,MonsterTable!$A:$B,MATCH(MonsterTable!$B$1,MonsterTable!$A$1:$B$1,0),0))),OR(ISBLANK(BI1036),ISBLANK(BJ1036))),#N/A,
IFERROR(VLOOKUP(BG1036,MonsterTable!$A:$B,MATCH(MonsterTable!$B$1,MonsterTable!$A$1:$B$1,0),0),
IF(OR(NOT(ISBLANK(BI1036)),ISBLANK(BJ1036)),#N/A,
IF(BG1036="empty","empty",
VLOOKUP(BG1036,MonsterGroupTable!$A:$A,1,0)))))))</f>
        <v/>
      </c>
      <c r="BO1036" s="2" t="str">
        <f>IF(AND(ISBLANK(BN1036),OR(NOT(ISBLANK(BP1036)),NOT(ISBLANK(BQ1036)))),#N/A,
IF(ISBLANK(BN1036),"",
IF(AND(NOT(ISERROR(VLOOKUP(BN1036,MonsterTable!$A:$B,MATCH(MonsterTable!$B$1,MonsterTable!$A$1:$B$1,0),0))),OR(ISBLANK(BP1036),ISBLANK(BQ1036))),#N/A,
IFERROR(VLOOKUP(BN1036,MonsterTable!$A:$B,MATCH(MonsterTable!$B$1,MonsterTable!$A$1:$B$1,0),0),
IF(OR(NOT(ISBLANK(BP1036)),ISBLANK(BQ1036)),#N/A,
IF(BN1036="empty","empty",
VLOOKUP(BN1036,MonsterGroupTable!$A:$A,1,0)))))))</f>
        <v/>
      </c>
      <c r="BV1036" s="2" t="str">
        <f>IF(AND(ISBLANK(BU1036),OR(NOT(ISBLANK(BW1036)),NOT(ISBLANK(BX1036)))),#N/A,
IF(ISBLANK(BU1036),"",
IF(AND(NOT(ISERROR(VLOOKUP(BU1036,MonsterTable!$A:$B,MATCH(MonsterTable!$B$1,MonsterTable!$A$1:$B$1,0),0))),OR(ISBLANK(BW1036),ISBLANK(BX1036))),#N/A,
IFERROR(VLOOKUP(BU1036,MonsterTable!$A:$B,MATCH(MonsterTable!$B$1,MonsterTable!$A$1:$B$1,0),0),
IF(OR(NOT(ISBLANK(BW1036)),ISBLANK(BX1036)),#N/A,
IF(BU1036="empty","empty",
VLOOKUP(BU1036,MonsterGroupTable!$A:$A,1,0)))))))</f>
        <v/>
      </c>
      <c r="CC1036" s="2" t="str">
        <f>IF(AND(ISBLANK(CB1036),OR(NOT(ISBLANK(CD1036)),NOT(ISBLANK(CE1036)))),#N/A,
IF(ISBLANK(CB1036),"",
IF(AND(NOT(ISERROR(VLOOKUP(CB1036,MonsterTable!$A:$B,MATCH(MonsterTable!$B$1,MonsterTable!$A$1:$B$1,0),0))),OR(ISBLANK(CD1036),ISBLANK(CE1036))),#N/A,
IFERROR(VLOOKUP(CB1036,MonsterTable!$A:$B,MATCH(MonsterTable!$B$1,MonsterTable!$A$1:$B$1,0),0),
IF(OR(NOT(ISBLANK(CD1036)),ISBLANK(CE1036)),#N/A,
IF(CB1036="empty","empty",
VLOOKUP(CB1036,MonsterGroupTable!$A:$A,1,0)))))))</f>
        <v/>
      </c>
      <c r="CJ1036" s="2" t="str">
        <f>IF(AND(ISBLANK(CI1036),OR(NOT(ISBLANK(CK1036)),NOT(ISBLANK(CL1036)))),#N/A,
IF(ISBLANK(CI1036),"",
IF(AND(NOT(ISERROR(VLOOKUP(CI1036,MonsterTable!$A:$B,MATCH(MonsterTable!$B$1,MonsterTable!$A$1:$B$1,0),0))),OR(ISBLANK(CK1036),ISBLANK(CL1036))),#N/A,
IFERROR(VLOOKUP(CI1036,MonsterTable!$A:$B,MATCH(MonsterTable!$B$1,MonsterTable!$A$1:$B$1,0),0),
IF(OR(NOT(ISBLANK(CK1036)),ISBLANK(CL1036)),#N/A,
IF(CI1036="empty","empty",
VLOOKUP(CI1036,MonsterGroupTable!$A:$A,1,0)))))))</f>
        <v/>
      </c>
    </row>
    <row r="1037" spans="1:88">
      <c r="A1037">
        <v>20003</v>
      </c>
      <c r="B1037">
        <f t="shared" si="20"/>
        <v>1.1000000000000001</v>
      </c>
      <c r="C1037">
        <f t="shared" si="20"/>
        <v>1.1000000000000001</v>
      </c>
      <c r="F1037">
        <v>15</v>
      </c>
      <c r="G1037">
        <v>1</v>
      </c>
      <c r="H1037">
        <v>0</v>
      </c>
      <c r="I1037">
        <v>0</v>
      </c>
      <c r="J1037">
        <v>0</v>
      </c>
      <c r="K1037" t="s">
        <v>28</v>
      </c>
      <c r="L1037" t="s">
        <v>260</v>
      </c>
      <c r="M1037" t="s">
        <v>79</v>
      </c>
      <c r="N1037" t="s">
        <v>80</v>
      </c>
      <c r="O1037">
        <v>0</v>
      </c>
      <c r="P1037">
        <v>-4.75</v>
      </c>
      <c r="Q1037">
        <v>-3.5</v>
      </c>
      <c r="R1037">
        <v>4.75</v>
      </c>
      <c r="S1037">
        <v>3</v>
      </c>
      <c r="T1037">
        <v>-13.5</v>
      </c>
      <c r="U1037">
        <v>2.5499999999999998</v>
      </c>
      <c r="V1037">
        <v>-6.75</v>
      </c>
      <c r="W1037" t="str">
        <f t="shared" si="21"/>
        <v>g101,5,empty,3,202,1,1,0</v>
      </c>
      <c r="X1037" s="1" t="s">
        <v>20</v>
      </c>
      <c r="Y1037" s="2" t="str">
        <f>IF(AND(ISBLANK(X1037),OR(NOT(ISBLANK(Z1037)),NOT(ISBLANK(AA1037)))),#N/A,
IF(ISBLANK(X1037),"",
IF(AND(NOT(ISERROR(VLOOKUP(X1037,MonsterTable!$A:$B,MATCH(MonsterTable!$B$1,MonsterTable!$A$1:$B$1,0),0))),OR(ISBLANK(Z1037),ISBLANK(AA1037))),#N/A,
IFERROR(VLOOKUP(X1037,MonsterTable!$A:$B,MATCH(MonsterTable!$B$1,MonsterTable!$A$1:$B$1,0),0),
IF(OR(NOT(ISBLANK(Z1037)),ISBLANK(AA1037)),#N/A,
IF(X1037="empty","empty",
VLOOKUP(X1037,MonsterGroupTable!$A:$A,1,0)))))))</f>
        <v>g101</v>
      </c>
      <c r="AA1037">
        <v>5</v>
      </c>
      <c r="AE1037" s="1" t="s">
        <v>74</v>
      </c>
      <c r="AF1037" s="2" t="str">
        <f>IF(AND(ISBLANK(AE1037),OR(NOT(ISBLANK(AG1037)),NOT(ISBLANK(AH1037)))),#N/A,
IF(ISBLANK(AE1037),"",
IF(AND(NOT(ISERROR(VLOOKUP(AE1037,MonsterTable!$A:$B,MATCH(MonsterTable!$B$1,MonsterTable!$A$1:$B$1,0),0))),OR(ISBLANK(AG1037),ISBLANK(AH1037))),#N/A,
IFERROR(VLOOKUP(AE1037,MonsterTable!$A:$B,MATCH(MonsterTable!$B$1,MonsterTable!$A$1:$B$1,0),0),
IF(OR(NOT(ISBLANK(AG1037)),ISBLANK(AH1037)),#N/A,
IF(AE1037="empty","empty",
VLOOKUP(AE1037,MonsterGroupTable!$A:$A,1,0)))))))</f>
        <v>empty</v>
      </c>
      <c r="AH1037">
        <v>3</v>
      </c>
      <c r="AL1037" s="1" t="s">
        <v>338</v>
      </c>
      <c r="AM1037" s="2">
        <f>IF(AND(ISBLANK(AL1037),OR(NOT(ISBLANK(AN1037)),NOT(ISBLANK(AO1037)))),#N/A,
IF(ISBLANK(AL1037),"",
IF(AND(NOT(ISERROR(VLOOKUP(AL1037,MonsterTable!$A:$B,MATCH(MonsterTable!$B$1,MonsterTable!$A$1:$B$1,0),0))),OR(ISBLANK(AN1037),ISBLANK(AO1037))),#N/A,
IFERROR(VLOOKUP(AL1037,MonsterTable!$A:$B,MATCH(MonsterTable!$B$1,MonsterTable!$A$1:$B$1,0),0),
IF(OR(NOT(ISBLANK(AN1037)),ISBLANK(AO1037)),#N/A,
IF(AL1037="empty","empty",
VLOOKUP(AL1037,MonsterGroupTable!$A:$A,1,0)))))))</f>
        <v>202</v>
      </c>
      <c r="AN1037">
        <v>1</v>
      </c>
      <c r="AO1037">
        <v>1</v>
      </c>
      <c r="AP1037">
        <v>0</v>
      </c>
      <c r="AT1037" s="2" t="str">
        <f>IF(AND(ISBLANK(AS1037),OR(NOT(ISBLANK(AU1037)),NOT(ISBLANK(AV1037)))),#N/A,
IF(ISBLANK(AS1037),"",
IF(AND(NOT(ISERROR(VLOOKUP(AS1037,MonsterTable!$A:$B,MATCH(MonsterTable!$B$1,MonsterTable!$A$1:$B$1,0),0))),OR(ISBLANK(AU1037),ISBLANK(AV1037))),#N/A,
IFERROR(VLOOKUP(AS1037,MonsterTable!$A:$B,MATCH(MonsterTable!$B$1,MonsterTable!$A$1:$B$1,0),0),
IF(OR(NOT(ISBLANK(AU1037)),ISBLANK(AV1037)),#N/A,
IF(AS1037="empty","empty",
VLOOKUP(AS1037,MonsterGroupTable!$A:$A,1,0)))))))</f>
        <v/>
      </c>
      <c r="BA1037" s="2" t="str">
        <f>IF(AND(ISBLANK(AZ1037),OR(NOT(ISBLANK(BB1037)),NOT(ISBLANK(BC1037)))),#N/A,
IF(ISBLANK(AZ1037),"",
IF(AND(NOT(ISERROR(VLOOKUP(AZ1037,MonsterTable!$A:$B,MATCH(MonsterTable!$B$1,MonsterTable!$A$1:$B$1,0),0))),OR(ISBLANK(BB1037),ISBLANK(BC1037))),#N/A,
IFERROR(VLOOKUP(AZ1037,MonsterTable!$A:$B,MATCH(MonsterTable!$B$1,MonsterTable!$A$1:$B$1,0),0),
IF(OR(NOT(ISBLANK(BB1037)),ISBLANK(BC1037)),#N/A,
IF(AZ1037="empty","empty",
VLOOKUP(AZ1037,MonsterGroupTable!$A:$A,1,0)))))))</f>
        <v/>
      </c>
      <c r="BH1037" s="2" t="str">
        <f>IF(AND(ISBLANK(BG1037),OR(NOT(ISBLANK(BI1037)),NOT(ISBLANK(BJ1037)))),#N/A,
IF(ISBLANK(BG1037),"",
IF(AND(NOT(ISERROR(VLOOKUP(BG1037,MonsterTable!$A:$B,MATCH(MonsterTable!$B$1,MonsterTable!$A$1:$B$1,0),0))),OR(ISBLANK(BI1037),ISBLANK(BJ1037))),#N/A,
IFERROR(VLOOKUP(BG1037,MonsterTable!$A:$B,MATCH(MonsterTable!$B$1,MonsterTable!$A$1:$B$1,0),0),
IF(OR(NOT(ISBLANK(BI1037)),ISBLANK(BJ1037)),#N/A,
IF(BG1037="empty","empty",
VLOOKUP(BG1037,MonsterGroupTable!$A:$A,1,0)))))))</f>
        <v/>
      </c>
      <c r="BO1037" s="2" t="str">
        <f>IF(AND(ISBLANK(BN1037),OR(NOT(ISBLANK(BP1037)),NOT(ISBLANK(BQ1037)))),#N/A,
IF(ISBLANK(BN1037),"",
IF(AND(NOT(ISERROR(VLOOKUP(BN1037,MonsterTable!$A:$B,MATCH(MonsterTable!$B$1,MonsterTable!$A$1:$B$1,0),0))),OR(ISBLANK(BP1037),ISBLANK(BQ1037))),#N/A,
IFERROR(VLOOKUP(BN1037,MonsterTable!$A:$B,MATCH(MonsterTable!$B$1,MonsterTable!$A$1:$B$1,0),0),
IF(OR(NOT(ISBLANK(BP1037)),ISBLANK(BQ1037)),#N/A,
IF(BN1037="empty","empty",
VLOOKUP(BN1037,MonsterGroupTable!$A:$A,1,0)))))))</f>
        <v/>
      </c>
      <c r="BV1037" s="2" t="str">
        <f>IF(AND(ISBLANK(BU1037),OR(NOT(ISBLANK(BW1037)),NOT(ISBLANK(BX1037)))),#N/A,
IF(ISBLANK(BU1037),"",
IF(AND(NOT(ISERROR(VLOOKUP(BU1037,MonsterTable!$A:$B,MATCH(MonsterTable!$B$1,MonsterTable!$A$1:$B$1,0),0))),OR(ISBLANK(BW1037),ISBLANK(BX1037))),#N/A,
IFERROR(VLOOKUP(BU1037,MonsterTable!$A:$B,MATCH(MonsterTable!$B$1,MonsterTable!$A$1:$B$1,0),0),
IF(OR(NOT(ISBLANK(BW1037)),ISBLANK(BX1037)),#N/A,
IF(BU1037="empty","empty",
VLOOKUP(BU1037,MonsterGroupTable!$A:$A,1,0)))))))</f>
        <v/>
      </c>
      <c r="CC1037" s="2" t="str">
        <f>IF(AND(ISBLANK(CB1037),OR(NOT(ISBLANK(CD1037)),NOT(ISBLANK(CE1037)))),#N/A,
IF(ISBLANK(CB1037),"",
IF(AND(NOT(ISERROR(VLOOKUP(CB1037,MonsterTable!$A:$B,MATCH(MonsterTable!$B$1,MonsterTable!$A$1:$B$1,0),0))),OR(ISBLANK(CD1037),ISBLANK(CE1037))),#N/A,
IFERROR(VLOOKUP(CB1037,MonsterTable!$A:$B,MATCH(MonsterTable!$B$1,MonsterTable!$A$1:$B$1,0),0),
IF(OR(NOT(ISBLANK(CD1037)),ISBLANK(CE1037)),#N/A,
IF(CB1037="empty","empty",
VLOOKUP(CB1037,MonsterGroupTable!$A:$A,1,0)))))))</f>
        <v/>
      </c>
      <c r="CJ1037" s="2" t="str">
        <f>IF(AND(ISBLANK(CI1037),OR(NOT(ISBLANK(CK1037)),NOT(ISBLANK(CL1037)))),#N/A,
IF(ISBLANK(CI1037),"",
IF(AND(NOT(ISERROR(VLOOKUP(CI1037,MonsterTable!$A:$B,MATCH(MonsterTable!$B$1,MonsterTable!$A$1:$B$1,0),0))),OR(ISBLANK(CK1037),ISBLANK(CL1037))),#N/A,
IFERROR(VLOOKUP(CI1037,MonsterTable!$A:$B,MATCH(MonsterTable!$B$1,MonsterTable!$A$1:$B$1,0),0),
IF(OR(NOT(ISBLANK(CK1037)),ISBLANK(CL1037)),#N/A,
IF(CI1037="empty","empty",
VLOOKUP(CI1037,MonsterGroupTable!$A:$A,1,0)))))))</f>
        <v/>
      </c>
    </row>
    <row r="1038" spans="1:88">
      <c r="A1038">
        <v>20004</v>
      </c>
      <c r="B1038">
        <f t="shared" si="20"/>
        <v>1.1000000000000001</v>
      </c>
      <c r="C1038">
        <f t="shared" si="20"/>
        <v>1.1000000000000001</v>
      </c>
      <c r="F1038">
        <v>20</v>
      </c>
      <c r="G1038">
        <v>1</v>
      </c>
      <c r="H1038">
        <v>0</v>
      </c>
      <c r="I1038">
        <v>0</v>
      </c>
      <c r="J1038">
        <v>0</v>
      </c>
      <c r="K1038" t="s">
        <v>28</v>
      </c>
      <c r="L1038" t="s">
        <v>260</v>
      </c>
      <c r="M1038" t="s">
        <v>79</v>
      </c>
      <c r="N1038" t="s">
        <v>80</v>
      </c>
      <c r="O1038">
        <v>0</v>
      </c>
      <c r="P1038">
        <v>-4.75</v>
      </c>
      <c r="Q1038">
        <v>-3.5</v>
      </c>
      <c r="R1038">
        <v>4.75</v>
      </c>
      <c r="S1038">
        <v>3</v>
      </c>
      <c r="T1038">
        <v>-13.5</v>
      </c>
      <c r="U1038">
        <v>2.5499999999999998</v>
      </c>
      <c r="V1038">
        <v>-6.75</v>
      </c>
      <c r="W1038" t="str">
        <f t="shared" si="21"/>
        <v>g101,5,empty,3,202,1,1,0</v>
      </c>
      <c r="X1038" s="1" t="s">
        <v>20</v>
      </c>
      <c r="Y1038" s="2" t="str">
        <f>IF(AND(ISBLANK(X1038),OR(NOT(ISBLANK(Z1038)),NOT(ISBLANK(AA1038)))),#N/A,
IF(ISBLANK(X1038),"",
IF(AND(NOT(ISERROR(VLOOKUP(X1038,MonsterTable!$A:$B,MATCH(MonsterTable!$B$1,MonsterTable!$A$1:$B$1,0),0))),OR(ISBLANK(Z1038),ISBLANK(AA1038))),#N/A,
IFERROR(VLOOKUP(X1038,MonsterTable!$A:$B,MATCH(MonsterTable!$B$1,MonsterTable!$A$1:$B$1,0),0),
IF(OR(NOT(ISBLANK(Z1038)),ISBLANK(AA1038)),#N/A,
IF(X1038="empty","empty",
VLOOKUP(X1038,MonsterGroupTable!$A:$A,1,0)))))))</f>
        <v>g101</v>
      </c>
      <c r="AA1038">
        <v>5</v>
      </c>
      <c r="AE1038" s="1" t="s">
        <v>74</v>
      </c>
      <c r="AF1038" s="2" t="str">
        <f>IF(AND(ISBLANK(AE1038),OR(NOT(ISBLANK(AG1038)),NOT(ISBLANK(AH1038)))),#N/A,
IF(ISBLANK(AE1038),"",
IF(AND(NOT(ISERROR(VLOOKUP(AE1038,MonsterTable!$A:$B,MATCH(MonsterTable!$B$1,MonsterTable!$A$1:$B$1,0),0))),OR(ISBLANK(AG1038),ISBLANK(AH1038))),#N/A,
IFERROR(VLOOKUP(AE1038,MonsterTable!$A:$B,MATCH(MonsterTable!$B$1,MonsterTable!$A$1:$B$1,0),0),
IF(OR(NOT(ISBLANK(AG1038)),ISBLANK(AH1038)),#N/A,
IF(AE1038="empty","empty",
VLOOKUP(AE1038,MonsterGroupTable!$A:$A,1,0)))))))</f>
        <v>empty</v>
      </c>
      <c r="AH1038">
        <v>3</v>
      </c>
      <c r="AL1038" s="1" t="s">
        <v>338</v>
      </c>
      <c r="AM1038" s="2">
        <f>IF(AND(ISBLANK(AL1038),OR(NOT(ISBLANK(AN1038)),NOT(ISBLANK(AO1038)))),#N/A,
IF(ISBLANK(AL1038),"",
IF(AND(NOT(ISERROR(VLOOKUP(AL1038,MonsterTable!$A:$B,MATCH(MonsterTable!$B$1,MonsterTable!$A$1:$B$1,0),0))),OR(ISBLANK(AN1038),ISBLANK(AO1038))),#N/A,
IFERROR(VLOOKUP(AL1038,MonsterTable!$A:$B,MATCH(MonsterTable!$B$1,MonsterTable!$A$1:$B$1,0),0),
IF(OR(NOT(ISBLANK(AN1038)),ISBLANK(AO1038)),#N/A,
IF(AL1038="empty","empty",
VLOOKUP(AL1038,MonsterGroupTable!$A:$A,1,0)))))))</f>
        <v>202</v>
      </c>
      <c r="AN1038">
        <v>1</v>
      </c>
      <c r="AO1038">
        <v>1</v>
      </c>
      <c r="AP1038">
        <v>0</v>
      </c>
      <c r="AT1038" s="2" t="str">
        <f>IF(AND(ISBLANK(AS1038),OR(NOT(ISBLANK(AU1038)),NOT(ISBLANK(AV1038)))),#N/A,
IF(ISBLANK(AS1038),"",
IF(AND(NOT(ISERROR(VLOOKUP(AS1038,MonsterTable!$A:$B,MATCH(MonsterTable!$B$1,MonsterTable!$A$1:$B$1,0),0))),OR(ISBLANK(AU1038),ISBLANK(AV1038))),#N/A,
IFERROR(VLOOKUP(AS1038,MonsterTable!$A:$B,MATCH(MonsterTable!$B$1,MonsterTable!$A$1:$B$1,0),0),
IF(OR(NOT(ISBLANK(AU1038)),ISBLANK(AV1038)),#N/A,
IF(AS1038="empty","empty",
VLOOKUP(AS1038,MonsterGroupTable!$A:$A,1,0)))))))</f>
        <v/>
      </c>
      <c r="BA1038" s="2" t="str">
        <f>IF(AND(ISBLANK(AZ1038),OR(NOT(ISBLANK(BB1038)),NOT(ISBLANK(BC1038)))),#N/A,
IF(ISBLANK(AZ1038),"",
IF(AND(NOT(ISERROR(VLOOKUP(AZ1038,MonsterTable!$A:$B,MATCH(MonsterTable!$B$1,MonsterTable!$A$1:$B$1,0),0))),OR(ISBLANK(BB1038),ISBLANK(BC1038))),#N/A,
IFERROR(VLOOKUP(AZ1038,MonsterTable!$A:$B,MATCH(MonsterTable!$B$1,MonsterTable!$A$1:$B$1,0),0),
IF(OR(NOT(ISBLANK(BB1038)),ISBLANK(BC1038)),#N/A,
IF(AZ1038="empty","empty",
VLOOKUP(AZ1038,MonsterGroupTable!$A:$A,1,0)))))))</f>
        <v/>
      </c>
      <c r="BH1038" s="2" t="str">
        <f>IF(AND(ISBLANK(BG1038),OR(NOT(ISBLANK(BI1038)),NOT(ISBLANK(BJ1038)))),#N/A,
IF(ISBLANK(BG1038),"",
IF(AND(NOT(ISERROR(VLOOKUP(BG1038,MonsterTable!$A:$B,MATCH(MonsterTable!$B$1,MonsterTable!$A$1:$B$1,0),0))),OR(ISBLANK(BI1038),ISBLANK(BJ1038))),#N/A,
IFERROR(VLOOKUP(BG1038,MonsterTable!$A:$B,MATCH(MonsterTable!$B$1,MonsterTable!$A$1:$B$1,0),0),
IF(OR(NOT(ISBLANK(BI1038)),ISBLANK(BJ1038)),#N/A,
IF(BG1038="empty","empty",
VLOOKUP(BG1038,MonsterGroupTable!$A:$A,1,0)))))))</f>
        <v/>
      </c>
      <c r="BO1038" s="2" t="str">
        <f>IF(AND(ISBLANK(BN1038),OR(NOT(ISBLANK(BP1038)),NOT(ISBLANK(BQ1038)))),#N/A,
IF(ISBLANK(BN1038),"",
IF(AND(NOT(ISERROR(VLOOKUP(BN1038,MonsterTable!$A:$B,MATCH(MonsterTable!$B$1,MonsterTable!$A$1:$B$1,0),0))),OR(ISBLANK(BP1038),ISBLANK(BQ1038))),#N/A,
IFERROR(VLOOKUP(BN1038,MonsterTable!$A:$B,MATCH(MonsterTable!$B$1,MonsterTable!$A$1:$B$1,0),0),
IF(OR(NOT(ISBLANK(BP1038)),ISBLANK(BQ1038)),#N/A,
IF(BN1038="empty","empty",
VLOOKUP(BN1038,MonsterGroupTable!$A:$A,1,0)))))))</f>
        <v/>
      </c>
      <c r="BV1038" s="2" t="str">
        <f>IF(AND(ISBLANK(BU1038),OR(NOT(ISBLANK(BW1038)),NOT(ISBLANK(BX1038)))),#N/A,
IF(ISBLANK(BU1038),"",
IF(AND(NOT(ISERROR(VLOOKUP(BU1038,MonsterTable!$A:$B,MATCH(MonsterTable!$B$1,MonsterTable!$A$1:$B$1,0),0))),OR(ISBLANK(BW1038),ISBLANK(BX1038))),#N/A,
IFERROR(VLOOKUP(BU1038,MonsterTable!$A:$B,MATCH(MonsterTable!$B$1,MonsterTable!$A$1:$B$1,0),0),
IF(OR(NOT(ISBLANK(BW1038)),ISBLANK(BX1038)),#N/A,
IF(BU1038="empty","empty",
VLOOKUP(BU1038,MonsterGroupTable!$A:$A,1,0)))))))</f>
        <v/>
      </c>
      <c r="CC1038" s="2" t="str">
        <f>IF(AND(ISBLANK(CB1038),OR(NOT(ISBLANK(CD1038)),NOT(ISBLANK(CE1038)))),#N/A,
IF(ISBLANK(CB1038),"",
IF(AND(NOT(ISERROR(VLOOKUP(CB1038,MonsterTable!$A:$B,MATCH(MonsterTable!$B$1,MonsterTable!$A$1:$B$1,0),0))),OR(ISBLANK(CD1038),ISBLANK(CE1038))),#N/A,
IFERROR(VLOOKUP(CB1038,MonsterTable!$A:$B,MATCH(MonsterTable!$B$1,MonsterTable!$A$1:$B$1,0),0),
IF(OR(NOT(ISBLANK(CD1038)),ISBLANK(CE1038)),#N/A,
IF(CB1038="empty","empty",
VLOOKUP(CB1038,MonsterGroupTable!$A:$A,1,0)))))))</f>
        <v/>
      </c>
      <c r="CJ1038" s="2" t="str">
        <f>IF(AND(ISBLANK(CI1038),OR(NOT(ISBLANK(CK1038)),NOT(ISBLANK(CL1038)))),#N/A,
IF(ISBLANK(CI1038),"",
IF(AND(NOT(ISERROR(VLOOKUP(CI1038,MonsterTable!$A:$B,MATCH(MonsterTable!$B$1,MonsterTable!$A$1:$B$1,0),0))),OR(ISBLANK(CK1038),ISBLANK(CL1038))),#N/A,
IFERROR(VLOOKUP(CI1038,MonsterTable!$A:$B,MATCH(MonsterTable!$B$1,MonsterTable!$A$1:$B$1,0),0),
IF(OR(NOT(ISBLANK(CK1038)),ISBLANK(CL1038)),#N/A,
IF(CI1038="empty","empty",
VLOOKUP(CI1038,MonsterGroupTable!$A:$A,1,0)))))))</f>
        <v/>
      </c>
    </row>
    <row r="1039" spans="1:88">
      <c r="A1039">
        <v>20005</v>
      </c>
      <c r="B1039">
        <f t="shared" si="20"/>
        <v>1.1000000000000001</v>
      </c>
      <c r="C1039">
        <f t="shared" si="20"/>
        <v>1.1000000000000001</v>
      </c>
      <c r="F1039">
        <v>25</v>
      </c>
      <c r="G1039">
        <v>1</v>
      </c>
      <c r="H1039">
        <v>0</v>
      </c>
      <c r="I1039">
        <v>0</v>
      </c>
      <c r="J1039">
        <v>0</v>
      </c>
      <c r="K1039" t="s">
        <v>28</v>
      </c>
      <c r="L1039" t="s">
        <v>260</v>
      </c>
      <c r="M1039" t="s">
        <v>79</v>
      </c>
      <c r="N1039" t="s">
        <v>80</v>
      </c>
      <c r="O1039">
        <v>0</v>
      </c>
      <c r="P1039">
        <v>-4.75</v>
      </c>
      <c r="Q1039">
        <v>-3.5</v>
      </c>
      <c r="R1039">
        <v>4.75</v>
      </c>
      <c r="S1039">
        <v>3</v>
      </c>
      <c r="T1039">
        <v>-13.5</v>
      </c>
      <c r="U1039">
        <v>2.5499999999999998</v>
      </c>
      <c r="V1039">
        <v>-6.75</v>
      </c>
      <c r="W1039" t="str">
        <f t="shared" si="21"/>
        <v>g101,5,empty,3,202,1,1,0</v>
      </c>
      <c r="X1039" s="1" t="s">
        <v>20</v>
      </c>
      <c r="Y1039" s="2" t="str">
        <f>IF(AND(ISBLANK(X1039),OR(NOT(ISBLANK(Z1039)),NOT(ISBLANK(AA1039)))),#N/A,
IF(ISBLANK(X1039),"",
IF(AND(NOT(ISERROR(VLOOKUP(X1039,MonsterTable!$A:$B,MATCH(MonsterTable!$B$1,MonsterTable!$A$1:$B$1,0),0))),OR(ISBLANK(Z1039),ISBLANK(AA1039))),#N/A,
IFERROR(VLOOKUP(X1039,MonsterTable!$A:$B,MATCH(MonsterTable!$B$1,MonsterTable!$A$1:$B$1,0),0),
IF(OR(NOT(ISBLANK(Z1039)),ISBLANK(AA1039)),#N/A,
IF(X1039="empty","empty",
VLOOKUP(X1039,MonsterGroupTable!$A:$A,1,0)))))))</f>
        <v>g101</v>
      </c>
      <c r="AA1039">
        <v>5</v>
      </c>
      <c r="AE1039" s="1" t="s">
        <v>74</v>
      </c>
      <c r="AF1039" s="2" t="str">
        <f>IF(AND(ISBLANK(AE1039),OR(NOT(ISBLANK(AG1039)),NOT(ISBLANK(AH1039)))),#N/A,
IF(ISBLANK(AE1039),"",
IF(AND(NOT(ISERROR(VLOOKUP(AE1039,MonsterTable!$A:$B,MATCH(MonsterTable!$B$1,MonsterTable!$A$1:$B$1,0),0))),OR(ISBLANK(AG1039),ISBLANK(AH1039))),#N/A,
IFERROR(VLOOKUP(AE1039,MonsterTable!$A:$B,MATCH(MonsterTable!$B$1,MonsterTable!$A$1:$B$1,0),0),
IF(OR(NOT(ISBLANK(AG1039)),ISBLANK(AH1039)),#N/A,
IF(AE1039="empty","empty",
VLOOKUP(AE1039,MonsterGroupTable!$A:$A,1,0)))))))</f>
        <v>empty</v>
      </c>
      <c r="AH1039">
        <v>3</v>
      </c>
      <c r="AL1039" s="1" t="s">
        <v>338</v>
      </c>
      <c r="AM1039" s="2">
        <f>IF(AND(ISBLANK(AL1039),OR(NOT(ISBLANK(AN1039)),NOT(ISBLANK(AO1039)))),#N/A,
IF(ISBLANK(AL1039),"",
IF(AND(NOT(ISERROR(VLOOKUP(AL1039,MonsterTable!$A:$B,MATCH(MonsterTable!$B$1,MonsterTable!$A$1:$B$1,0),0))),OR(ISBLANK(AN1039),ISBLANK(AO1039))),#N/A,
IFERROR(VLOOKUP(AL1039,MonsterTable!$A:$B,MATCH(MonsterTable!$B$1,MonsterTable!$A$1:$B$1,0),0),
IF(OR(NOT(ISBLANK(AN1039)),ISBLANK(AO1039)),#N/A,
IF(AL1039="empty","empty",
VLOOKUP(AL1039,MonsterGroupTable!$A:$A,1,0)))))))</f>
        <v>202</v>
      </c>
      <c r="AN1039">
        <v>1</v>
      </c>
      <c r="AO1039">
        <v>1</v>
      </c>
      <c r="AP1039">
        <v>0</v>
      </c>
      <c r="AT1039" s="2" t="str">
        <f>IF(AND(ISBLANK(AS1039),OR(NOT(ISBLANK(AU1039)),NOT(ISBLANK(AV1039)))),#N/A,
IF(ISBLANK(AS1039),"",
IF(AND(NOT(ISERROR(VLOOKUP(AS1039,MonsterTable!$A:$B,MATCH(MonsterTable!$B$1,MonsterTable!$A$1:$B$1,0),0))),OR(ISBLANK(AU1039),ISBLANK(AV1039))),#N/A,
IFERROR(VLOOKUP(AS1039,MonsterTable!$A:$B,MATCH(MonsterTable!$B$1,MonsterTable!$A$1:$B$1,0),0),
IF(OR(NOT(ISBLANK(AU1039)),ISBLANK(AV1039)),#N/A,
IF(AS1039="empty","empty",
VLOOKUP(AS1039,MonsterGroupTable!$A:$A,1,0)))))))</f>
        <v/>
      </c>
      <c r="BA1039" s="2" t="str">
        <f>IF(AND(ISBLANK(AZ1039),OR(NOT(ISBLANK(BB1039)),NOT(ISBLANK(BC1039)))),#N/A,
IF(ISBLANK(AZ1039),"",
IF(AND(NOT(ISERROR(VLOOKUP(AZ1039,MonsterTable!$A:$B,MATCH(MonsterTable!$B$1,MonsterTable!$A$1:$B$1,0),0))),OR(ISBLANK(BB1039),ISBLANK(BC1039))),#N/A,
IFERROR(VLOOKUP(AZ1039,MonsterTable!$A:$B,MATCH(MonsterTable!$B$1,MonsterTable!$A$1:$B$1,0),0),
IF(OR(NOT(ISBLANK(BB1039)),ISBLANK(BC1039)),#N/A,
IF(AZ1039="empty","empty",
VLOOKUP(AZ1039,MonsterGroupTable!$A:$A,1,0)))))))</f>
        <v/>
      </c>
      <c r="BH1039" s="2" t="str">
        <f>IF(AND(ISBLANK(BG1039),OR(NOT(ISBLANK(BI1039)),NOT(ISBLANK(BJ1039)))),#N/A,
IF(ISBLANK(BG1039),"",
IF(AND(NOT(ISERROR(VLOOKUP(BG1039,MonsterTable!$A:$B,MATCH(MonsterTable!$B$1,MonsterTable!$A$1:$B$1,0),0))),OR(ISBLANK(BI1039),ISBLANK(BJ1039))),#N/A,
IFERROR(VLOOKUP(BG1039,MonsterTable!$A:$B,MATCH(MonsterTable!$B$1,MonsterTable!$A$1:$B$1,0),0),
IF(OR(NOT(ISBLANK(BI1039)),ISBLANK(BJ1039)),#N/A,
IF(BG1039="empty","empty",
VLOOKUP(BG1039,MonsterGroupTable!$A:$A,1,0)))))))</f>
        <v/>
      </c>
      <c r="BO1039" s="2" t="str">
        <f>IF(AND(ISBLANK(BN1039),OR(NOT(ISBLANK(BP1039)),NOT(ISBLANK(BQ1039)))),#N/A,
IF(ISBLANK(BN1039),"",
IF(AND(NOT(ISERROR(VLOOKUP(BN1039,MonsterTable!$A:$B,MATCH(MonsterTable!$B$1,MonsterTable!$A$1:$B$1,0),0))),OR(ISBLANK(BP1039),ISBLANK(BQ1039))),#N/A,
IFERROR(VLOOKUP(BN1039,MonsterTable!$A:$B,MATCH(MonsterTable!$B$1,MonsterTable!$A$1:$B$1,0),0),
IF(OR(NOT(ISBLANK(BP1039)),ISBLANK(BQ1039)),#N/A,
IF(BN1039="empty","empty",
VLOOKUP(BN1039,MonsterGroupTable!$A:$A,1,0)))))))</f>
        <v/>
      </c>
      <c r="BV1039" s="2" t="str">
        <f>IF(AND(ISBLANK(BU1039),OR(NOT(ISBLANK(BW1039)),NOT(ISBLANK(BX1039)))),#N/A,
IF(ISBLANK(BU1039),"",
IF(AND(NOT(ISERROR(VLOOKUP(BU1039,MonsterTable!$A:$B,MATCH(MonsterTable!$B$1,MonsterTable!$A$1:$B$1,0),0))),OR(ISBLANK(BW1039),ISBLANK(BX1039))),#N/A,
IFERROR(VLOOKUP(BU1039,MonsterTable!$A:$B,MATCH(MonsterTable!$B$1,MonsterTable!$A$1:$B$1,0),0),
IF(OR(NOT(ISBLANK(BW1039)),ISBLANK(BX1039)),#N/A,
IF(BU1039="empty","empty",
VLOOKUP(BU1039,MonsterGroupTable!$A:$A,1,0)))))))</f>
        <v/>
      </c>
      <c r="CC1039" s="2" t="str">
        <f>IF(AND(ISBLANK(CB1039),OR(NOT(ISBLANK(CD1039)),NOT(ISBLANK(CE1039)))),#N/A,
IF(ISBLANK(CB1039),"",
IF(AND(NOT(ISERROR(VLOOKUP(CB1039,MonsterTable!$A:$B,MATCH(MonsterTable!$B$1,MonsterTable!$A$1:$B$1,0),0))),OR(ISBLANK(CD1039),ISBLANK(CE1039))),#N/A,
IFERROR(VLOOKUP(CB1039,MonsterTable!$A:$B,MATCH(MonsterTable!$B$1,MonsterTable!$A$1:$B$1,0),0),
IF(OR(NOT(ISBLANK(CD1039)),ISBLANK(CE1039)),#N/A,
IF(CB1039="empty","empty",
VLOOKUP(CB1039,MonsterGroupTable!$A:$A,1,0)))))))</f>
        <v/>
      </c>
      <c r="CJ1039" s="2" t="str">
        <f>IF(AND(ISBLANK(CI1039),OR(NOT(ISBLANK(CK1039)),NOT(ISBLANK(CL1039)))),#N/A,
IF(ISBLANK(CI1039),"",
IF(AND(NOT(ISERROR(VLOOKUP(CI1039,MonsterTable!$A:$B,MATCH(MonsterTable!$B$1,MonsterTable!$A$1:$B$1,0),0))),OR(ISBLANK(CK1039),ISBLANK(CL1039))),#N/A,
IFERROR(VLOOKUP(CI1039,MonsterTable!$A:$B,MATCH(MonsterTable!$B$1,MonsterTable!$A$1:$B$1,0),0),
IF(OR(NOT(ISBLANK(CK1039)),ISBLANK(CL1039)),#N/A,
IF(CI1039="empty","empty",
VLOOKUP(CI1039,MonsterGroupTable!$A:$A,1,0)))))))</f>
        <v/>
      </c>
    </row>
    <row r="1040" spans="1:88">
      <c r="A1040">
        <v>20006</v>
      </c>
      <c r="B1040">
        <f t="shared" si="20"/>
        <v>1.1000000000000001</v>
      </c>
      <c r="C1040">
        <f t="shared" si="20"/>
        <v>1.1000000000000001</v>
      </c>
      <c r="F1040">
        <v>30</v>
      </c>
      <c r="G1040">
        <v>1</v>
      </c>
      <c r="H1040">
        <v>0</v>
      </c>
      <c r="I1040">
        <v>0</v>
      </c>
      <c r="J1040">
        <v>0</v>
      </c>
      <c r="K1040" t="s">
        <v>28</v>
      </c>
      <c r="L1040" t="s">
        <v>260</v>
      </c>
      <c r="M1040" t="s">
        <v>79</v>
      </c>
      <c r="N1040" t="s">
        <v>80</v>
      </c>
      <c r="O1040">
        <v>0</v>
      </c>
      <c r="P1040">
        <v>-4.75</v>
      </c>
      <c r="Q1040">
        <v>-3.5</v>
      </c>
      <c r="R1040">
        <v>4.75</v>
      </c>
      <c r="S1040">
        <v>3</v>
      </c>
      <c r="T1040">
        <v>-13.5</v>
      </c>
      <c r="U1040">
        <v>2.5499999999999998</v>
      </c>
      <c r="V1040">
        <v>-6.75</v>
      </c>
      <c r="W1040" t="str">
        <f t="shared" si="21"/>
        <v>g101,5,empty,3,202,1,1,0</v>
      </c>
      <c r="X1040" s="1" t="s">
        <v>20</v>
      </c>
      <c r="Y1040" s="2" t="str">
        <f>IF(AND(ISBLANK(X1040),OR(NOT(ISBLANK(Z1040)),NOT(ISBLANK(AA1040)))),#N/A,
IF(ISBLANK(X1040),"",
IF(AND(NOT(ISERROR(VLOOKUP(X1040,MonsterTable!$A:$B,MATCH(MonsterTable!$B$1,MonsterTable!$A$1:$B$1,0),0))),OR(ISBLANK(Z1040),ISBLANK(AA1040))),#N/A,
IFERROR(VLOOKUP(X1040,MonsterTable!$A:$B,MATCH(MonsterTable!$B$1,MonsterTable!$A$1:$B$1,0),0),
IF(OR(NOT(ISBLANK(Z1040)),ISBLANK(AA1040)),#N/A,
IF(X1040="empty","empty",
VLOOKUP(X1040,MonsterGroupTable!$A:$A,1,0)))))))</f>
        <v>g101</v>
      </c>
      <c r="AA1040">
        <v>5</v>
      </c>
      <c r="AE1040" s="1" t="s">
        <v>74</v>
      </c>
      <c r="AF1040" s="2" t="str">
        <f>IF(AND(ISBLANK(AE1040),OR(NOT(ISBLANK(AG1040)),NOT(ISBLANK(AH1040)))),#N/A,
IF(ISBLANK(AE1040),"",
IF(AND(NOT(ISERROR(VLOOKUP(AE1040,MonsterTable!$A:$B,MATCH(MonsterTable!$B$1,MonsterTable!$A$1:$B$1,0),0))),OR(ISBLANK(AG1040),ISBLANK(AH1040))),#N/A,
IFERROR(VLOOKUP(AE1040,MonsterTable!$A:$B,MATCH(MonsterTable!$B$1,MonsterTable!$A$1:$B$1,0),0),
IF(OR(NOT(ISBLANK(AG1040)),ISBLANK(AH1040)),#N/A,
IF(AE1040="empty","empty",
VLOOKUP(AE1040,MonsterGroupTable!$A:$A,1,0)))))))</f>
        <v>empty</v>
      </c>
      <c r="AH1040">
        <v>3</v>
      </c>
      <c r="AL1040" s="1" t="s">
        <v>338</v>
      </c>
      <c r="AM1040" s="2">
        <f>IF(AND(ISBLANK(AL1040),OR(NOT(ISBLANK(AN1040)),NOT(ISBLANK(AO1040)))),#N/A,
IF(ISBLANK(AL1040),"",
IF(AND(NOT(ISERROR(VLOOKUP(AL1040,MonsterTable!$A:$B,MATCH(MonsterTable!$B$1,MonsterTable!$A$1:$B$1,0),0))),OR(ISBLANK(AN1040),ISBLANK(AO1040))),#N/A,
IFERROR(VLOOKUP(AL1040,MonsterTable!$A:$B,MATCH(MonsterTable!$B$1,MonsterTable!$A$1:$B$1,0),0),
IF(OR(NOT(ISBLANK(AN1040)),ISBLANK(AO1040)),#N/A,
IF(AL1040="empty","empty",
VLOOKUP(AL1040,MonsterGroupTable!$A:$A,1,0)))))))</f>
        <v>202</v>
      </c>
      <c r="AN1040">
        <v>1</v>
      </c>
      <c r="AO1040">
        <v>1</v>
      </c>
      <c r="AP1040">
        <v>0</v>
      </c>
      <c r="AT1040" s="2" t="str">
        <f>IF(AND(ISBLANK(AS1040),OR(NOT(ISBLANK(AU1040)),NOT(ISBLANK(AV1040)))),#N/A,
IF(ISBLANK(AS1040),"",
IF(AND(NOT(ISERROR(VLOOKUP(AS1040,MonsterTable!$A:$B,MATCH(MonsterTable!$B$1,MonsterTable!$A$1:$B$1,0),0))),OR(ISBLANK(AU1040),ISBLANK(AV1040))),#N/A,
IFERROR(VLOOKUP(AS1040,MonsterTable!$A:$B,MATCH(MonsterTable!$B$1,MonsterTable!$A$1:$B$1,0),0),
IF(OR(NOT(ISBLANK(AU1040)),ISBLANK(AV1040)),#N/A,
IF(AS1040="empty","empty",
VLOOKUP(AS1040,MonsterGroupTable!$A:$A,1,0)))))))</f>
        <v/>
      </c>
      <c r="BA1040" s="2" t="str">
        <f>IF(AND(ISBLANK(AZ1040),OR(NOT(ISBLANK(BB1040)),NOT(ISBLANK(BC1040)))),#N/A,
IF(ISBLANK(AZ1040),"",
IF(AND(NOT(ISERROR(VLOOKUP(AZ1040,MonsterTable!$A:$B,MATCH(MonsterTable!$B$1,MonsterTable!$A$1:$B$1,0),0))),OR(ISBLANK(BB1040),ISBLANK(BC1040))),#N/A,
IFERROR(VLOOKUP(AZ1040,MonsterTable!$A:$B,MATCH(MonsterTable!$B$1,MonsterTable!$A$1:$B$1,0),0),
IF(OR(NOT(ISBLANK(BB1040)),ISBLANK(BC1040)),#N/A,
IF(AZ1040="empty","empty",
VLOOKUP(AZ1040,MonsterGroupTable!$A:$A,1,0)))))))</f>
        <v/>
      </c>
      <c r="BH1040" s="2" t="str">
        <f>IF(AND(ISBLANK(BG1040),OR(NOT(ISBLANK(BI1040)),NOT(ISBLANK(BJ1040)))),#N/A,
IF(ISBLANK(BG1040),"",
IF(AND(NOT(ISERROR(VLOOKUP(BG1040,MonsterTable!$A:$B,MATCH(MonsterTable!$B$1,MonsterTable!$A$1:$B$1,0),0))),OR(ISBLANK(BI1040),ISBLANK(BJ1040))),#N/A,
IFERROR(VLOOKUP(BG1040,MonsterTable!$A:$B,MATCH(MonsterTable!$B$1,MonsterTable!$A$1:$B$1,0),0),
IF(OR(NOT(ISBLANK(BI1040)),ISBLANK(BJ1040)),#N/A,
IF(BG1040="empty","empty",
VLOOKUP(BG1040,MonsterGroupTable!$A:$A,1,0)))))))</f>
        <v/>
      </c>
      <c r="BO1040" s="2" t="str">
        <f>IF(AND(ISBLANK(BN1040),OR(NOT(ISBLANK(BP1040)),NOT(ISBLANK(BQ1040)))),#N/A,
IF(ISBLANK(BN1040),"",
IF(AND(NOT(ISERROR(VLOOKUP(BN1040,MonsterTable!$A:$B,MATCH(MonsterTable!$B$1,MonsterTable!$A$1:$B$1,0),0))),OR(ISBLANK(BP1040),ISBLANK(BQ1040))),#N/A,
IFERROR(VLOOKUP(BN1040,MonsterTable!$A:$B,MATCH(MonsterTable!$B$1,MonsterTable!$A$1:$B$1,0),0),
IF(OR(NOT(ISBLANK(BP1040)),ISBLANK(BQ1040)),#N/A,
IF(BN1040="empty","empty",
VLOOKUP(BN1040,MonsterGroupTable!$A:$A,1,0)))))))</f>
        <v/>
      </c>
      <c r="BV1040" s="2" t="str">
        <f>IF(AND(ISBLANK(BU1040),OR(NOT(ISBLANK(BW1040)),NOT(ISBLANK(BX1040)))),#N/A,
IF(ISBLANK(BU1040),"",
IF(AND(NOT(ISERROR(VLOOKUP(BU1040,MonsterTable!$A:$B,MATCH(MonsterTable!$B$1,MonsterTable!$A$1:$B$1,0),0))),OR(ISBLANK(BW1040),ISBLANK(BX1040))),#N/A,
IFERROR(VLOOKUP(BU1040,MonsterTable!$A:$B,MATCH(MonsterTable!$B$1,MonsterTable!$A$1:$B$1,0),0),
IF(OR(NOT(ISBLANK(BW1040)),ISBLANK(BX1040)),#N/A,
IF(BU1040="empty","empty",
VLOOKUP(BU1040,MonsterGroupTable!$A:$A,1,0)))))))</f>
        <v/>
      </c>
      <c r="CC1040" s="2" t="str">
        <f>IF(AND(ISBLANK(CB1040),OR(NOT(ISBLANK(CD1040)),NOT(ISBLANK(CE1040)))),#N/A,
IF(ISBLANK(CB1040),"",
IF(AND(NOT(ISERROR(VLOOKUP(CB1040,MonsterTable!$A:$B,MATCH(MonsterTable!$B$1,MonsterTable!$A$1:$B$1,0),0))),OR(ISBLANK(CD1040),ISBLANK(CE1040))),#N/A,
IFERROR(VLOOKUP(CB1040,MonsterTable!$A:$B,MATCH(MonsterTable!$B$1,MonsterTable!$A$1:$B$1,0),0),
IF(OR(NOT(ISBLANK(CD1040)),ISBLANK(CE1040)),#N/A,
IF(CB1040="empty","empty",
VLOOKUP(CB1040,MonsterGroupTable!$A:$A,1,0)))))))</f>
        <v/>
      </c>
      <c r="CJ1040" s="2" t="str">
        <f>IF(AND(ISBLANK(CI1040),OR(NOT(ISBLANK(CK1040)),NOT(ISBLANK(CL1040)))),#N/A,
IF(ISBLANK(CI1040),"",
IF(AND(NOT(ISERROR(VLOOKUP(CI1040,MonsterTable!$A:$B,MATCH(MonsterTable!$B$1,MonsterTable!$A$1:$B$1,0),0))),OR(ISBLANK(CK1040),ISBLANK(CL1040))),#N/A,
IFERROR(VLOOKUP(CI1040,MonsterTable!$A:$B,MATCH(MonsterTable!$B$1,MonsterTable!$A$1:$B$1,0),0),
IF(OR(NOT(ISBLANK(CK1040)),ISBLANK(CL1040)),#N/A,
IF(CI1040="empty","empty",
VLOOKUP(CI1040,MonsterGroupTable!$A:$A,1,0)))))))</f>
        <v/>
      </c>
    </row>
    <row r="1041" spans="1:88">
      <c r="A1041">
        <v>20007</v>
      </c>
      <c r="B1041">
        <f t="shared" si="20"/>
        <v>1.1000000000000001</v>
      </c>
      <c r="C1041">
        <f t="shared" si="20"/>
        <v>1.1000000000000001</v>
      </c>
      <c r="F1041">
        <v>35</v>
      </c>
      <c r="G1041">
        <v>9</v>
      </c>
      <c r="H1041">
        <v>0</v>
      </c>
      <c r="I1041">
        <v>0</v>
      </c>
      <c r="J1041">
        <v>0</v>
      </c>
      <c r="K1041" t="s">
        <v>28</v>
      </c>
      <c r="L1041" t="s">
        <v>260</v>
      </c>
      <c r="M1041" t="s">
        <v>79</v>
      </c>
      <c r="N1041" t="s">
        <v>80</v>
      </c>
      <c r="O1041">
        <v>0</v>
      </c>
      <c r="P1041">
        <v>-4.75</v>
      </c>
      <c r="Q1041">
        <v>-3.5</v>
      </c>
      <c r="R1041">
        <v>4.75</v>
      </c>
      <c r="S1041">
        <v>3</v>
      </c>
      <c r="T1041">
        <v>-13.5</v>
      </c>
      <c r="U1041">
        <v>2.5499999999999998</v>
      </c>
      <c r="V1041">
        <v>-6.75</v>
      </c>
      <c r="W1041" t="str">
        <f t="shared" si="21"/>
        <v>g101,5,empty,3,202,1,1,0</v>
      </c>
      <c r="X1041" s="1" t="s">
        <v>20</v>
      </c>
      <c r="Y1041" s="2" t="str">
        <f>IF(AND(ISBLANK(X1041),OR(NOT(ISBLANK(Z1041)),NOT(ISBLANK(AA1041)))),#N/A,
IF(ISBLANK(X1041),"",
IF(AND(NOT(ISERROR(VLOOKUP(X1041,MonsterTable!$A:$B,MATCH(MonsterTable!$B$1,MonsterTable!$A$1:$B$1,0),0))),OR(ISBLANK(Z1041),ISBLANK(AA1041))),#N/A,
IFERROR(VLOOKUP(X1041,MonsterTable!$A:$B,MATCH(MonsterTable!$B$1,MonsterTable!$A$1:$B$1,0),0),
IF(OR(NOT(ISBLANK(Z1041)),ISBLANK(AA1041)),#N/A,
IF(X1041="empty","empty",
VLOOKUP(X1041,MonsterGroupTable!$A:$A,1,0)))))))</f>
        <v>g101</v>
      </c>
      <c r="AA1041">
        <v>5</v>
      </c>
      <c r="AE1041" s="1" t="s">
        <v>74</v>
      </c>
      <c r="AF1041" s="2" t="str">
        <f>IF(AND(ISBLANK(AE1041),OR(NOT(ISBLANK(AG1041)),NOT(ISBLANK(AH1041)))),#N/A,
IF(ISBLANK(AE1041),"",
IF(AND(NOT(ISERROR(VLOOKUP(AE1041,MonsterTable!$A:$B,MATCH(MonsterTable!$B$1,MonsterTable!$A$1:$B$1,0),0))),OR(ISBLANK(AG1041),ISBLANK(AH1041))),#N/A,
IFERROR(VLOOKUP(AE1041,MonsterTable!$A:$B,MATCH(MonsterTable!$B$1,MonsterTable!$A$1:$B$1,0),0),
IF(OR(NOT(ISBLANK(AG1041)),ISBLANK(AH1041)),#N/A,
IF(AE1041="empty","empty",
VLOOKUP(AE1041,MonsterGroupTable!$A:$A,1,0)))))))</f>
        <v>empty</v>
      </c>
      <c r="AH1041">
        <v>3</v>
      </c>
      <c r="AL1041" s="1" t="s">
        <v>338</v>
      </c>
      <c r="AM1041" s="2">
        <f>IF(AND(ISBLANK(AL1041),OR(NOT(ISBLANK(AN1041)),NOT(ISBLANK(AO1041)))),#N/A,
IF(ISBLANK(AL1041),"",
IF(AND(NOT(ISERROR(VLOOKUP(AL1041,MonsterTable!$A:$B,MATCH(MonsterTable!$B$1,MonsterTable!$A$1:$B$1,0),0))),OR(ISBLANK(AN1041),ISBLANK(AO1041))),#N/A,
IFERROR(VLOOKUP(AL1041,MonsterTable!$A:$B,MATCH(MonsterTable!$B$1,MonsterTable!$A$1:$B$1,0),0),
IF(OR(NOT(ISBLANK(AN1041)),ISBLANK(AO1041)),#N/A,
IF(AL1041="empty","empty",
VLOOKUP(AL1041,MonsterGroupTable!$A:$A,1,0)))))))</f>
        <v>202</v>
      </c>
      <c r="AN1041">
        <v>1</v>
      </c>
      <c r="AO1041">
        <v>1</v>
      </c>
      <c r="AP1041">
        <v>0</v>
      </c>
      <c r="AT1041" s="2" t="str">
        <f>IF(AND(ISBLANK(AS1041),OR(NOT(ISBLANK(AU1041)),NOT(ISBLANK(AV1041)))),#N/A,
IF(ISBLANK(AS1041),"",
IF(AND(NOT(ISERROR(VLOOKUP(AS1041,MonsterTable!$A:$B,MATCH(MonsterTable!$B$1,MonsterTable!$A$1:$B$1,0),0))),OR(ISBLANK(AU1041),ISBLANK(AV1041))),#N/A,
IFERROR(VLOOKUP(AS1041,MonsterTable!$A:$B,MATCH(MonsterTable!$B$1,MonsterTable!$A$1:$B$1,0),0),
IF(OR(NOT(ISBLANK(AU1041)),ISBLANK(AV1041)),#N/A,
IF(AS1041="empty","empty",
VLOOKUP(AS1041,MonsterGroupTable!$A:$A,1,0)))))))</f>
        <v/>
      </c>
      <c r="BA1041" s="2" t="str">
        <f>IF(AND(ISBLANK(AZ1041),OR(NOT(ISBLANK(BB1041)),NOT(ISBLANK(BC1041)))),#N/A,
IF(ISBLANK(AZ1041),"",
IF(AND(NOT(ISERROR(VLOOKUP(AZ1041,MonsterTable!$A:$B,MATCH(MonsterTable!$B$1,MonsterTable!$A$1:$B$1,0),0))),OR(ISBLANK(BB1041),ISBLANK(BC1041))),#N/A,
IFERROR(VLOOKUP(AZ1041,MonsterTable!$A:$B,MATCH(MonsterTable!$B$1,MonsterTable!$A$1:$B$1,0),0),
IF(OR(NOT(ISBLANK(BB1041)),ISBLANK(BC1041)),#N/A,
IF(AZ1041="empty","empty",
VLOOKUP(AZ1041,MonsterGroupTable!$A:$A,1,0)))))))</f>
        <v/>
      </c>
      <c r="BH1041" s="2" t="str">
        <f>IF(AND(ISBLANK(BG1041),OR(NOT(ISBLANK(BI1041)),NOT(ISBLANK(BJ1041)))),#N/A,
IF(ISBLANK(BG1041),"",
IF(AND(NOT(ISERROR(VLOOKUP(BG1041,MonsterTable!$A:$B,MATCH(MonsterTable!$B$1,MonsterTable!$A$1:$B$1,0),0))),OR(ISBLANK(BI1041),ISBLANK(BJ1041))),#N/A,
IFERROR(VLOOKUP(BG1041,MonsterTable!$A:$B,MATCH(MonsterTable!$B$1,MonsterTable!$A$1:$B$1,0),0),
IF(OR(NOT(ISBLANK(BI1041)),ISBLANK(BJ1041)),#N/A,
IF(BG1041="empty","empty",
VLOOKUP(BG1041,MonsterGroupTable!$A:$A,1,0)))))))</f>
        <v/>
      </c>
      <c r="BO1041" s="2" t="str">
        <f>IF(AND(ISBLANK(BN1041),OR(NOT(ISBLANK(BP1041)),NOT(ISBLANK(BQ1041)))),#N/A,
IF(ISBLANK(BN1041),"",
IF(AND(NOT(ISERROR(VLOOKUP(BN1041,MonsterTable!$A:$B,MATCH(MonsterTable!$B$1,MonsterTable!$A$1:$B$1,0),0))),OR(ISBLANK(BP1041),ISBLANK(BQ1041))),#N/A,
IFERROR(VLOOKUP(BN1041,MonsterTable!$A:$B,MATCH(MonsterTable!$B$1,MonsterTable!$A$1:$B$1,0),0),
IF(OR(NOT(ISBLANK(BP1041)),ISBLANK(BQ1041)),#N/A,
IF(BN1041="empty","empty",
VLOOKUP(BN1041,MonsterGroupTable!$A:$A,1,0)))))))</f>
        <v/>
      </c>
      <c r="BV1041" s="2" t="str">
        <f>IF(AND(ISBLANK(BU1041),OR(NOT(ISBLANK(BW1041)),NOT(ISBLANK(BX1041)))),#N/A,
IF(ISBLANK(BU1041),"",
IF(AND(NOT(ISERROR(VLOOKUP(BU1041,MonsterTable!$A:$B,MATCH(MonsterTable!$B$1,MonsterTable!$A$1:$B$1,0),0))),OR(ISBLANK(BW1041),ISBLANK(BX1041))),#N/A,
IFERROR(VLOOKUP(BU1041,MonsterTable!$A:$B,MATCH(MonsterTable!$B$1,MonsterTable!$A$1:$B$1,0),0),
IF(OR(NOT(ISBLANK(BW1041)),ISBLANK(BX1041)),#N/A,
IF(BU1041="empty","empty",
VLOOKUP(BU1041,MonsterGroupTable!$A:$A,1,0)))))))</f>
        <v/>
      </c>
      <c r="CC1041" s="2" t="str">
        <f>IF(AND(ISBLANK(CB1041),OR(NOT(ISBLANK(CD1041)),NOT(ISBLANK(CE1041)))),#N/A,
IF(ISBLANK(CB1041),"",
IF(AND(NOT(ISERROR(VLOOKUP(CB1041,MonsterTable!$A:$B,MATCH(MonsterTable!$B$1,MonsterTable!$A$1:$B$1,0),0))),OR(ISBLANK(CD1041),ISBLANK(CE1041))),#N/A,
IFERROR(VLOOKUP(CB1041,MonsterTable!$A:$B,MATCH(MonsterTable!$B$1,MonsterTable!$A$1:$B$1,0),0),
IF(OR(NOT(ISBLANK(CD1041)),ISBLANK(CE1041)),#N/A,
IF(CB1041="empty","empty",
VLOOKUP(CB1041,MonsterGroupTable!$A:$A,1,0)))))))</f>
        <v/>
      </c>
      <c r="CJ1041" s="2" t="str">
        <f>IF(AND(ISBLANK(CI1041),OR(NOT(ISBLANK(CK1041)),NOT(ISBLANK(CL1041)))),#N/A,
IF(ISBLANK(CI1041),"",
IF(AND(NOT(ISERROR(VLOOKUP(CI1041,MonsterTable!$A:$B,MATCH(MonsterTable!$B$1,MonsterTable!$A$1:$B$1,0),0))),OR(ISBLANK(CK1041),ISBLANK(CL1041))),#N/A,
IFERROR(VLOOKUP(CI1041,MonsterTable!$A:$B,MATCH(MonsterTable!$B$1,MonsterTable!$A$1:$B$1,0),0),
IF(OR(NOT(ISBLANK(CK1041)),ISBLANK(CL1041)),#N/A,
IF(CI1041="empty","empty",
VLOOKUP(CI1041,MonsterGroupTable!$A:$A,1,0)))))))</f>
        <v/>
      </c>
    </row>
    <row r="1042" spans="1:88">
      <c r="A1042">
        <v>20008</v>
      </c>
      <c r="B1042">
        <f t="shared" ref="B1042:C1105" si="37">IF(MOD(A1042,10)=0,1.2,1.1)</f>
        <v>1.1000000000000001</v>
      </c>
      <c r="C1042">
        <f t="shared" si="37"/>
        <v>1.1000000000000001</v>
      </c>
      <c r="F1042">
        <v>40</v>
      </c>
      <c r="G1042">
        <v>18</v>
      </c>
      <c r="H1042">
        <v>0</v>
      </c>
      <c r="I1042">
        <v>0</v>
      </c>
      <c r="J1042">
        <v>0</v>
      </c>
      <c r="K1042" t="s">
        <v>28</v>
      </c>
      <c r="L1042" t="s">
        <v>260</v>
      </c>
      <c r="M1042" t="s">
        <v>79</v>
      </c>
      <c r="N1042" t="s">
        <v>80</v>
      </c>
      <c r="O1042">
        <v>0</v>
      </c>
      <c r="P1042">
        <v>-4.75</v>
      </c>
      <c r="Q1042">
        <v>-3.5</v>
      </c>
      <c r="R1042">
        <v>4.75</v>
      </c>
      <c r="S1042">
        <v>3</v>
      </c>
      <c r="T1042">
        <v>-13.5</v>
      </c>
      <c r="U1042">
        <v>2.5499999999999998</v>
      </c>
      <c r="V1042">
        <v>-6.75</v>
      </c>
      <c r="W1042" t="str">
        <f t="shared" ref="W1042:W1105" si="38">Y1042&amp;IF(ISBLANK(Z1042),"",","&amp;Z1042)&amp;IF(ISBLANK(AA1042),"",","&amp;AA1042)&amp;IF(ISBLANK(AB1042),"",","&amp;AB1042)&amp;IF(ISBLANK(AC1042),"",","&amp;AC1042)&amp;IF(ISBLANK(AD1042),"",","&amp;AD1042)
&amp;IF(LEN(AF1042)=0,"",","&amp;AF1042)&amp;IF(ISBLANK(AG1042),"",","&amp;AG1042)&amp;IF(ISBLANK(AH1042),"",","&amp;AH1042)&amp;IF(ISBLANK(AI1042),"",","&amp;AI1042)&amp;IF(ISBLANK(AJ1042),"",","&amp;AJ1042)&amp;IF(ISBLANK(AK1042),"",","&amp;AK1042)
&amp;IF(LEN(AM1042)=0,"",","&amp;AM1042)&amp;IF(ISBLANK(AN1042),"",","&amp;AN1042)&amp;IF(ISBLANK(AO1042),"",","&amp;AO1042)&amp;IF(ISBLANK(AP1042),"",","&amp;AP1042)&amp;IF(ISBLANK(AQ1042),"",","&amp;AQ1042)&amp;IF(ISBLANK(AR1042),"",","&amp;AR1042)
&amp;IF(LEN(AT1042)=0,"",","&amp;AT1042)&amp;IF(ISBLANK(AU1042),"",","&amp;AU1042)&amp;IF(ISBLANK(AV1042),"",","&amp;AV1042)&amp;IF(ISBLANK(AW1042),"",","&amp;AW1042)&amp;IF(ISBLANK(AX1042),"",","&amp;AX1042)&amp;IF(ISBLANK(AY1042),"",","&amp;AY1042)
&amp;IF(LEN(BA1042)=0,"",","&amp;BA1042)&amp;IF(ISBLANK(BB1042),"",","&amp;BB1042)&amp;IF(ISBLANK(BC1042),"",","&amp;BC1042)&amp;IF(ISBLANK(BD1042),"",","&amp;BD1042)&amp;IF(ISBLANK(BE1042),"",","&amp;BE1042)&amp;IF(ISBLANK(BF1042),"",","&amp;BF1042)
&amp;IF(LEN(BH1042)=0,"",","&amp;BH1042)&amp;IF(ISBLANK(BI1042),"",","&amp;BI1042)&amp;IF(ISBLANK(BJ1042),"",","&amp;BJ1042)&amp;IF(ISBLANK(BK1042),"",","&amp;BK1042)&amp;IF(ISBLANK(BL1042),"",","&amp;BL1042)&amp;IF(ISBLANK(BM1042),"",","&amp;BM1042)
&amp;IF(LEN(BO1042)=0,"",","&amp;BO1042)&amp;IF(ISBLANK(BP1042),"",","&amp;BP1042)&amp;IF(ISBLANK(BQ1042),"",","&amp;BQ1042)&amp;IF(ISBLANK(BR1042),"",","&amp;BR1042)&amp;IF(ISBLANK(BS1042),"",","&amp;BS1042)&amp;IF(ISBLANK(BT1042),"",","&amp;BT1042)
&amp;IF(LEN(BV1042)=0,"",","&amp;BV1042)&amp;IF(ISBLANK(BW1042),"",","&amp;BW1042)&amp;IF(ISBLANK(BX1042),"",","&amp;BX1042)&amp;IF(ISBLANK(BY1042),"",","&amp;BY1042)&amp;IF(ISBLANK(BZ1042),"",","&amp;BZ1042)&amp;IF(ISBLANK(CA1042),"",","&amp;CA1042)
&amp;IF(LEN(CC1042)=0,"",","&amp;CC1042)&amp;IF(ISBLANK(CD1042),"",","&amp;CD1042)&amp;IF(ISBLANK(CE1042),"",","&amp;CE1042)&amp;IF(ISBLANK(CF1042),"",","&amp;CF1042)&amp;IF(ISBLANK(CG1042),"",","&amp;CG1042)&amp;IF(ISBLANK(CH1042),"",","&amp;CH1042)
&amp;IF(LEN(CJ1042)=0,"",","&amp;CJ1042)&amp;IF(ISBLANK(CK1042),"",","&amp;CK1042)&amp;IF(ISBLANK(CL1042),"",","&amp;CL1042)&amp;IF(ISBLANK(CM1042),"",","&amp;CM1042)&amp;IF(ISBLANK(CN1042),"",","&amp;CN1042)&amp;IF(ISBLANK(CO1042),"",","&amp;CO1042)</f>
        <v>g101,5,empty,3,202,1,1,0</v>
      </c>
      <c r="X1042" s="1" t="s">
        <v>20</v>
      </c>
      <c r="Y1042" s="2" t="str">
        <f>IF(AND(ISBLANK(X1042),OR(NOT(ISBLANK(Z1042)),NOT(ISBLANK(AA1042)))),#N/A,
IF(ISBLANK(X1042),"",
IF(AND(NOT(ISERROR(VLOOKUP(X1042,MonsterTable!$A:$B,MATCH(MonsterTable!$B$1,MonsterTable!$A$1:$B$1,0),0))),OR(ISBLANK(Z1042),ISBLANK(AA1042))),#N/A,
IFERROR(VLOOKUP(X1042,MonsterTable!$A:$B,MATCH(MonsterTable!$B$1,MonsterTable!$A$1:$B$1,0),0),
IF(OR(NOT(ISBLANK(Z1042)),ISBLANK(AA1042)),#N/A,
IF(X1042="empty","empty",
VLOOKUP(X1042,MonsterGroupTable!$A:$A,1,0)))))))</f>
        <v>g101</v>
      </c>
      <c r="AA1042">
        <v>5</v>
      </c>
      <c r="AE1042" s="1" t="s">
        <v>74</v>
      </c>
      <c r="AF1042" s="2" t="str">
        <f>IF(AND(ISBLANK(AE1042),OR(NOT(ISBLANK(AG1042)),NOT(ISBLANK(AH1042)))),#N/A,
IF(ISBLANK(AE1042),"",
IF(AND(NOT(ISERROR(VLOOKUP(AE1042,MonsterTable!$A:$B,MATCH(MonsterTable!$B$1,MonsterTable!$A$1:$B$1,0),0))),OR(ISBLANK(AG1042),ISBLANK(AH1042))),#N/A,
IFERROR(VLOOKUP(AE1042,MonsterTable!$A:$B,MATCH(MonsterTable!$B$1,MonsterTable!$A$1:$B$1,0),0),
IF(OR(NOT(ISBLANK(AG1042)),ISBLANK(AH1042)),#N/A,
IF(AE1042="empty","empty",
VLOOKUP(AE1042,MonsterGroupTable!$A:$A,1,0)))))))</f>
        <v>empty</v>
      </c>
      <c r="AH1042">
        <v>3</v>
      </c>
      <c r="AL1042" s="1" t="s">
        <v>338</v>
      </c>
      <c r="AM1042" s="2">
        <f>IF(AND(ISBLANK(AL1042),OR(NOT(ISBLANK(AN1042)),NOT(ISBLANK(AO1042)))),#N/A,
IF(ISBLANK(AL1042),"",
IF(AND(NOT(ISERROR(VLOOKUP(AL1042,MonsterTable!$A:$B,MATCH(MonsterTable!$B$1,MonsterTable!$A$1:$B$1,0),0))),OR(ISBLANK(AN1042),ISBLANK(AO1042))),#N/A,
IFERROR(VLOOKUP(AL1042,MonsterTable!$A:$B,MATCH(MonsterTable!$B$1,MonsterTable!$A$1:$B$1,0),0),
IF(OR(NOT(ISBLANK(AN1042)),ISBLANK(AO1042)),#N/A,
IF(AL1042="empty","empty",
VLOOKUP(AL1042,MonsterGroupTable!$A:$A,1,0)))))))</f>
        <v>202</v>
      </c>
      <c r="AN1042">
        <v>1</v>
      </c>
      <c r="AO1042">
        <v>1</v>
      </c>
      <c r="AP1042">
        <v>0</v>
      </c>
      <c r="AT1042" s="2" t="str">
        <f>IF(AND(ISBLANK(AS1042),OR(NOT(ISBLANK(AU1042)),NOT(ISBLANK(AV1042)))),#N/A,
IF(ISBLANK(AS1042),"",
IF(AND(NOT(ISERROR(VLOOKUP(AS1042,MonsterTable!$A:$B,MATCH(MonsterTable!$B$1,MonsterTable!$A$1:$B$1,0),0))),OR(ISBLANK(AU1042),ISBLANK(AV1042))),#N/A,
IFERROR(VLOOKUP(AS1042,MonsterTable!$A:$B,MATCH(MonsterTable!$B$1,MonsterTable!$A$1:$B$1,0),0),
IF(OR(NOT(ISBLANK(AU1042)),ISBLANK(AV1042)),#N/A,
IF(AS1042="empty","empty",
VLOOKUP(AS1042,MonsterGroupTable!$A:$A,1,0)))))))</f>
        <v/>
      </c>
      <c r="BA1042" s="2" t="str">
        <f>IF(AND(ISBLANK(AZ1042),OR(NOT(ISBLANK(BB1042)),NOT(ISBLANK(BC1042)))),#N/A,
IF(ISBLANK(AZ1042),"",
IF(AND(NOT(ISERROR(VLOOKUP(AZ1042,MonsterTable!$A:$B,MATCH(MonsterTable!$B$1,MonsterTable!$A$1:$B$1,0),0))),OR(ISBLANK(BB1042),ISBLANK(BC1042))),#N/A,
IFERROR(VLOOKUP(AZ1042,MonsterTable!$A:$B,MATCH(MonsterTable!$B$1,MonsterTable!$A$1:$B$1,0),0),
IF(OR(NOT(ISBLANK(BB1042)),ISBLANK(BC1042)),#N/A,
IF(AZ1042="empty","empty",
VLOOKUP(AZ1042,MonsterGroupTable!$A:$A,1,0)))))))</f>
        <v/>
      </c>
      <c r="BH1042" s="2" t="str">
        <f>IF(AND(ISBLANK(BG1042),OR(NOT(ISBLANK(BI1042)),NOT(ISBLANK(BJ1042)))),#N/A,
IF(ISBLANK(BG1042),"",
IF(AND(NOT(ISERROR(VLOOKUP(BG1042,MonsterTable!$A:$B,MATCH(MonsterTable!$B$1,MonsterTable!$A$1:$B$1,0),0))),OR(ISBLANK(BI1042),ISBLANK(BJ1042))),#N/A,
IFERROR(VLOOKUP(BG1042,MonsterTable!$A:$B,MATCH(MonsterTable!$B$1,MonsterTable!$A$1:$B$1,0),0),
IF(OR(NOT(ISBLANK(BI1042)),ISBLANK(BJ1042)),#N/A,
IF(BG1042="empty","empty",
VLOOKUP(BG1042,MonsterGroupTable!$A:$A,1,0)))))))</f>
        <v/>
      </c>
      <c r="BO1042" s="2" t="str">
        <f>IF(AND(ISBLANK(BN1042),OR(NOT(ISBLANK(BP1042)),NOT(ISBLANK(BQ1042)))),#N/A,
IF(ISBLANK(BN1042),"",
IF(AND(NOT(ISERROR(VLOOKUP(BN1042,MonsterTable!$A:$B,MATCH(MonsterTable!$B$1,MonsterTable!$A$1:$B$1,0),0))),OR(ISBLANK(BP1042),ISBLANK(BQ1042))),#N/A,
IFERROR(VLOOKUP(BN1042,MonsterTable!$A:$B,MATCH(MonsterTable!$B$1,MonsterTable!$A$1:$B$1,0),0),
IF(OR(NOT(ISBLANK(BP1042)),ISBLANK(BQ1042)),#N/A,
IF(BN1042="empty","empty",
VLOOKUP(BN1042,MonsterGroupTable!$A:$A,1,0)))))))</f>
        <v/>
      </c>
      <c r="BV1042" s="2" t="str">
        <f>IF(AND(ISBLANK(BU1042),OR(NOT(ISBLANK(BW1042)),NOT(ISBLANK(BX1042)))),#N/A,
IF(ISBLANK(BU1042),"",
IF(AND(NOT(ISERROR(VLOOKUP(BU1042,MonsterTable!$A:$B,MATCH(MonsterTable!$B$1,MonsterTable!$A$1:$B$1,0),0))),OR(ISBLANK(BW1042),ISBLANK(BX1042))),#N/A,
IFERROR(VLOOKUP(BU1042,MonsterTable!$A:$B,MATCH(MonsterTable!$B$1,MonsterTable!$A$1:$B$1,0),0),
IF(OR(NOT(ISBLANK(BW1042)),ISBLANK(BX1042)),#N/A,
IF(BU1042="empty","empty",
VLOOKUP(BU1042,MonsterGroupTable!$A:$A,1,0)))))))</f>
        <v/>
      </c>
      <c r="CC1042" s="2" t="str">
        <f>IF(AND(ISBLANK(CB1042),OR(NOT(ISBLANK(CD1042)),NOT(ISBLANK(CE1042)))),#N/A,
IF(ISBLANK(CB1042),"",
IF(AND(NOT(ISERROR(VLOOKUP(CB1042,MonsterTable!$A:$B,MATCH(MonsterTable!$B$1,MonsterTable!$A$1:$B$1,0),0))),OR(ISBLANK(CD1042),ISBLANK(CE1042))),#N/A,
IFERROR(VLOOKUP(CB1042,MonsterTable!$A:$B,MATCH(MonsterTable!$B$1,MonsterTable!$A$1:$B$1,0),0),
IF(OR(NOT(ISBLANK(CD1042)),ISBLANK(CE1042)),#N/A,
IF(CB1042="empty","empty",
VLOOKUP(CB1042,MonsterGroupTable!$A:$A,1,0)))))))</f>
        <v/>
      </c>
      <c r="CJ1042" s="2" t="str">
        <f>IF(AND(ISBLANK(CI1042),OR(NOT(ISBLANK(CK1042)),NOT(ISBLANK(CL1042)))),#N/A,
IF(ISBLANK(CI1042),"",
IF(AND(NOT(ISERROR(VLOOKUP(CI1042,MonsterTable!$A:$B,MATCH(MonsterTable!$B$1,MonsterTable!$A$1:$B$1,0),0))),OR(ISBLANK(CK1042),ISBLANK(CL1042))),#N/A,
IFERROR(VLOOKUP(CI1042,MonsterTable!$A:$B,MATCH(MonsterTable!$B$1,MonsterTable!$A$1:$B$1,0),0),
IF(OR(NOT(ISBLANK(CK1042)),ISBLANK(CL1042)),#N/A,
IF(CI1042="empty","empty",
VLOOKUP(CI1042,MonsterGroupTable!$A:$A,1,0)))))))</f>
        <v/>
      </c>
    </row>
    <row r="1043" spans="1:88">
      <c r="A1043">
        <v>20009</v>
      </c>
      <c r="B1043">
        <f t="shared" si="37"/>
        <v>1.1000000000000001</v>
      </c>
      <c r="C1043">
        <f t="shared" si="37"/>
        <v>1.1000000000000001</v>
      </c>
      <c r="F1043">
        <v>45</v>
      </c>
      <c r="G1043">
        <v>27</v>
      </c>
      <c r="H1043">
        <v>0</v>
      </c>
      <c r="I1043">
        <v>0</v>
      </c>
      <c r="J1043">
        <v>0</v>
      </c>
      <c r="K1043" t="s">
        <v>28</v>
      </c>
      <c r="L1043" t="s">
        <v>260</v>
      </c>
      <c r="M1043" t="s">
        <v>79</v>
      </c>
      <c r="N1043" t="s">
        <v>80</v>
      </c>
      <c r="O1043">
        <v>0</v>
      </c>
      <c r="P1043">
        <v>-4.75</v>
      </c>
      <c r="Q1043">
        <v>-3.5</v>
      </c>
      <c r="R1043">
        <v>4.75</v>
      </c>
      <c r="S1043">
        <v>3</v>
      </c>
      <c r="T1043">
        <v>-13.5</v>
      </c>
      <c r="U1043">
        <v>2.5499999999999998</v>
      </c>
      <c r="V1043">
        <v>-6.75</v>
      </c>
      <c r="W1043" t="str">
        <f t="shared" si="38"/>
        <v>g101,5,empty,3,202,1,1,0</v>
      </c>
      <c r="X1043" s="1" t="s">
        <v>20</v>
      </c>
      <c r="Y1043" s="2" t="str">
        <f>IF(AND(ISBLANK(X1043),OR(NOT(ISBLANK(Z1043)),NOT(ISBLANK(AA1043)))),#N/A,
IF(ISBLANK(X1043),"",
IF(AND(NOT(ISERROR(VLOOKUP(X1043,MonsterTable!$A:$B,MATCH(MonsterTable!$B$1,MonsterTable!$A$1:$B$1,0),0))),OR(ISBLANK(Z1043),ISBLANK(AA1043))),#N/A,
IFERROR(VLOOKUP(X1043,MonsterTable!$A:$B,MATCH(MonsterTable!$B$1,MonsterTable!$A$1:$B$1,0),0),
IF(OR(NOT(ISBLANK(Z1043)),ISBLANK(AA1043)),#N/A,
IF(X1043="empty","empty",
VLOOKUP(X1043,MonsterGroupTable!$A:$A,1,0)))))))</f>
        <v>g101</v>
      </c>
      <c r="AA1043">
        <v>5</v>
      </c>
      <c r="AE1043" s="1" t="s">
        <v>74</v>
      </c>
      <c r="AF1043" s="2" t="str">
        <f>IF(AND(ISBLANK(AE1043),OR(NOT(ISBLANK(AG1043)),NOT(ISBLANK(AH1043)))),#N/A,
IF(ISBLANK(AE1043),"",
IF(AND(NOT(ISERROR(VLOOKUP(AE1043,MonsterTable!$A:$B,MATCH(MonsterTable!$B$1,MonsterTable!$A$1:$B$1,0),0))),OR(ISBLANK(AG1043),ISBLANK(AH1043))),#N/A,
IFERROR(VLOOKUP(AE1043,MonsterTable!$A:$B,MATCH(MonsterTable!$B$1,MonsterTable!$A$1:$B$1,0),0),
IF(OR(NOT(ISBLANK(AG1043)),ISBLANK(AH1043)),#N/A,
IF(AE1043="empty","empty",
VLOOKUP(AE1043,MonsterGroupTable!$A:$A,1,0)))))))</f>
        <v>empty</v>
      </c>
      <c r="AH1043">
        <v>3</v>
      </c>
      <c r="AL1043" s="1" t="s">
        <v>338</v>
      </c>
      <c r="AM1043" s="2">
        <f>IF(AND(ISBLANK(AL1043),OR(NOT(ISBLANK(AN1043)),NOT(ISBLANK(AO1043)))),#N/A,
IF(ISBLANK(AL1043),"",
IF(AND(NOT(ISERROR(VLOOKUP(AL1043,MonsterTable!$A:$B,MATCH(MonsterTable!$B$1,MonsterTable!$A$1:$B$1,0),0))),OR(ISBLANK(AN1043),ISBLANK(AO1043))),#N/A,
IFERROR(VLOOKUP(AL1043,MonsterTable!$A:$B,MATCH(MonsterTable!$B$1,MonsterTable!$A$1:$B$1,0),0),
IF(OR(NOT(ISBLANK(AN1043)),ISBLANK(AO1043)),#N/A,
IF(AL1043="empty","empty",
VLOOKUP(AL1043,MonsterGroupTable!$A:$A,1,0)))))))</f>
        <v>202</v>
      </c>
      <c r="AN1043">
        <v>1</v>
      </c>
      <c r="AO1043">
        <v>1</v>
      </c>
      <c r="AP1043">
        <v>0</v>
      </c>
      <c r="AT1043" s="2" t="str">
        <f>IF(AND(ISBLANK(AS1043),OR(NOT(ISBLANK(AU1043)),NOT(ISBLANK(AV1043)))),#N/A,
IF(ISBLANK(AS1043),"",
IF(AND(NOT(ISERROR(VLOOKUP(AS1043,MonsterTable!$A:$B,MATCH(MonsterTable!$B$1,MonsterTable!$A$1:$B$1,0),0))),OR(ISBLANK(AU1043),ISBLANK(AV1043))),#N/A,
IFERROR(VLOOKUP(AS1043,MonsterTable!$A:$B,MATCH(MonsterTable!$B$1,MonsterTable!$A$1:$B$1,0),0),
IF(OR(NOT(ISBLANK(AU1043)),ISBLANK(AV1043)),#N/A,
IF(AS1043="empty","empty",
VLOOKUP(AS1043,MonsterGroupTable!$A:$A,1,0)))))))</f>
        <v/>
      </c>
      <c r="BA1043" s="2" t="str">
        <f>IF(AND(ISBLANK(AZ1043),OR(NOT(ISBLANK(BB1043)),NOT(ISBLANK(BC1043)))),#N/A,
IF(ISBLANK(AZ1043),"",
IF(AND(NOT(ISERROR(VLOOKUP(AZ1043,MonsterTable!$A:$B,MATCH(MonsterTable!$B$1,MonsterTable!$A$1:$B$1,0),0))),OR(ISBLANK(BB1043),ISBLANK(BC1043))),#N/A,
IFERROR(VLOOKUP(AZ1043,MonsterTable!$A:$B,MATCH(MonsterTable!$B$1,MonsterTable!$A$1:$B$1,0),0),
IF(OR(NOT(ISBLANK(BB1043)),ISBLANK(BC1043)),#N/A,
IF(AZ1043="empty","empty",
VLOOKUP(AZ1043,MonsterGroupTable!$A:$A,1,0)))))))</f>
        <v/>
      </c>
      <c r="BH1043" s="2" t="str">
        <f>IF(AND(ISBLANK(BG1043),OR(NOT(ISBLANK(BI1043)),NOT(ISBLANK(BJ1043)))),#N/A,
IF(ISBLANK(BG1043),"",
IF(AND(NOT(ISERROR(VLOOKUP(BG1043,MonsterTable!$A:$B,MATCH(MonsterTable!$B$1,MonsterTable!$A$1:$B$1,0),0))),OR(ISBLANK(BI1043),ISBLANK(BJ1043))),#N/A,
IFERROR(VLOOKUP(BG1043,MonsterTable!$A:$B,MATCH(MonsterTable!$B$1,MonsterTable!$A$1:$B$1,0),0),
IF(OR(NOT(ISBLANK(BI1043)),ISBLANK(BJ1043)),#N/A,
IF(BG1043="empty","empty",
VLOOKUP(BG1043,MonsterGroupTable!$A:$A,1,0)))))))</f>
        <v/>
      </c>
      <c r="BO1043" s="2" t="str">
        <f>IF(AND(ISBLANK(BN1043),OR(NOT(ISBLANK(BP1043)),NOT(ISBLANK(BQ1043)))),#N/A,
IF(ISBLANK(BN1043),"",
IF(AND(NOT(ISERROR(VLOOKUP(BN1043,MonsterTable!$A:$B,MATCH(MonsterTable!$B$1,MonsterTable!$A$1:$B$1,0),0))),OR(ISBLANK(BP1043),ISBLANK(BQ1043))),#N/A,
IFERROR(VLOOKUP(BN1043,MonsterTable!$A:$B,MATCH(MonsterTable!$B$1,MonsterTable!$A$1:$B$1,0),0),
IF(OR(NOT(ISBLANK(BP1043)),ISBLANK(BQ1043)),#N/A,
IF(BN1043="empty","empty",
VLOOKUP(BN1043,MonsterGroupTable!$A:$A,1,0)))))))</f>
        <v/>
      </c>
      <c r="BV1043" s="2" t="str">
        <f>IF(AND(ISBLANK(BU1043),OR(NOT(ISBLANK(BW1043)),NOT(ISBLANK(BX1043)))),#N/A,
IF(ISBLANK(BU1043),"",
IF(AND(NOT(ISERROR(VLOOKUP(BU1043,MonsterTable!$A:$B,MATCH(MonsterTable!$B$1,MonsterTable!$A$1:$B$1,0),0))),OR(ISBLANK(BW1043),ISBLANK(BX1043))),#N/A,
IFERROR(VLOOKUP(BU1043,MonsterTable!$A:$B,MATCH(MonsterTable!$B$1,MonsterTable!$A$1:$B$1,0),0),
IF(OR(NOT(ISBLANK(BW1043)),ISBLANK(BX1043)),#N/A,
IF(BU1043="empty","empty",
VLOOKUP(BU1043,MonsterGroupTable!$A:$A,1,0)))))))</f>
        <v/>
      </c>
      <c r="CC1043" s="2" t="str">
        <f>IF(AND(ISBLANK(CB1043),OR(NOT(ISBLANK(CD1043)),NOT(ISBLANK(CE1043)))),#N/A,
IF(ISBLANK(CB1043),"",
IF(AND(NOT(ISERROR(VLOOKUP(CB1043,MonsterTable!$A:$B,MATCH(MonsterTable!$B$1,MonsterTable!$A$1:$B$1,0),0))),OR(ISBLANK(CD1043),ISBLANK(CE1043))),#N/A,
IFERROR(VLOOKUP(CB1043,MonsterTable!$A:$B,MATCH(MonsterTable!$B$1,MonsterTable!$A$1:$B$1,0),0),
IF(OR(NOT(ISBLANK(CD1043)),ISBLANK(CE1043)),#N/A,
IF(CB1043="empty","empty",
VLOOKUP(CB1043,MonsterGroupTable!$A:$A,1,0)))))))</f>
        <v/>
      </c>
      <c r="CJ1043" s="2" t="str">
        <f>IF(AND(ISBLANK(CI1043),OR(NOT(ISBLANK(CK1043)),NOT(ISBLANK(CL1043)))),#N/A,
IF(ISBLANK(CI1043),"",
IF(AND(NOT(ISERROR(VLOOKUP(CI1043,MonsterTable!$A:$B,MATCH(MonsterTable!$B$1,MonsterTable!$A$1:$B$1,0),0))),OR(ISBLANK(CK1043),ISBLANK(CL1043))),#N/A,
IFERROR(VLOOKUP(CI1043,MonsterTable!$A:$B,MATCH(MonsterTable!$B$1,MonsterTable!$A$1:$B$1,0),0),
IF(OR(NOT(ISBLANK(CK1043)),ISBLANK(CL1043)),#N/A,
IF(CI1043="empty","empty",
VLOOKUP(CI1043,MonsterGroupTable!$A:$A,1,0)))))))</f>
        <v/>
      </c>
    </row>
    <row r="1044" spans="1:88">
      <c r="A1044">
        <v>20010</v>
      </c>
      <c r="B1044">
        <f t="shared" si="37"/>
        <v>1.2</v>
      </c>
      <c r="C1044">
        <f t="shared" si="37"/>
        <v>1.1000000000000001</v>
      </c>
      <c r="F1044">
        <v>50</v>
      </c>
      <c r="G1044">
        <v>36</v>
      </c>
      <c r="H1044">
        <v>0</v>
      </c>
      <c r="I1044">
        <v>0</v>
      </c>
      <c r="J1044">
        <v>0</v>
      </c>
      <c r="K1044" t="s">
        <v>28</v>
      </c>
      <c r="L1044" t="s">
        <v>260</v>
      </c>
      <c r="M1044" t="s">
        <v>79</v>
      </c>
      <c r="N1044" t="s">
        <v>80</v>
      </c>
      <c r="O1044">
        <v>0</v>
      </c>
      <c r="P1044">
        <v>-4.75</v>
      </c>
      <c r="Q1044">
        <v>-3.5</v>
      </c>
      <c r="R1044">
        <v>4.75</v>
      </c>
      <c r="S1044">
        <v>3</v>
      </c>
      <c r="T1044">
        <v>-13.5</v>
      </c>
      <c r="U1044">
        <v>2.5499999999999998</v>
      </c>
      <c r="V1044">
        <v>-6.75</v>
      </c>
      <c r="W1044" t="str">
        <f t="shared" si="38"/>
        <v>g101,5,empty,3,202,1,1,0</v>
      </c>
      <c r="X1044" s="1" t="s">
        <v>20</v>
      </c>
      <c r="Y1044" s="2" t="str">
        <f>IF(AND(ISBLANK(X1044),OR(NOT(ISBLANK(Z1044)),NOT(ISBLANK(AA1044)))),#N/A,
IF(ISBLANK(X1044),"",
IF(AND(NOT(ISERROR(VLOOKUP(X1044,MonsterTable!$A:$B,MATCH(MonsterTable!$B$1,MonsterTable!$A$1:$B$1,0),0))),OR(ISBLANK(Z1044),ISBLANK(AA1044))),#N/A,
IFERROR(VLOOKUP(X1044,MonsterTable!$A:$B,MATCH(MonsterTable!$B$1,MonsterTable!$A$1:$B$1,0),0),
IF(OR(NOT(ISBLANK(Z1044)),ISBLANK(AA1044)),#N/A,
IF(X1044="empty","empty",
VLOOKUP(X1044,MonsterGroupTable!$A:$A,1,0)))))))</f>
        <v>g101</v>
      </c>
      <c r="AA1044">
        <v>5</v>
      </c>
      <c r="AE1044" s="1" t="s">
        <v>74</v>
      </c>
      <c r="AF1044" s="2" t="str">
        <f>IF(AND(ISBLANK(AE1044),OR(NOT(ISBLANK(AG1044)),NOT(ISBLANK(AH1044)))),#N/A,
IF(ISBLANK(AE1044),"",
IF(AND(NOT(ISERROR(VLOOKUP(AE1044,MonsterTable!$A:$B,MATCH(MonsterTable!$B$1,MonsterTable!$A$1:$B$1,0),0))),OR(ISBLANK(AG1044),ISBLANK(AH1044))),#N/A,
IFERROR(VLOOKUP(AE1044,MonsterTable!$A:$B,MATCH(MonsterTable!$B$1,MonsterTable!$A$1:$B$1,0),0),
IF(OR(NOT(ISBLANK(AG1044)),ISBLANK(AH1044)),#N/A,
IF(AE1044="empty","empty",
VLOOKUP(AE1044,MonsterGroupTable!$A:$A,1,0)))))))</f>
        <v>empty</v>
      </c>
      <c r="AH1044">
        <v>3</v>
      </c>
      <c r="AL1044" s="1" t="s">
        <v>338</v>
      </c>
      <c r="AM1044" s="2">
        <f>IF(AND(ISBLANK(AL1044),OR(NOT(ISBLANK(AN1044)),NOT(ISBLANK(AO1044)))),#N/A,
IF(ISBLANK(AL1044),"",
IF(AND(NOT(ISERROR(VLOOKUP(AL1044,MonsterTable!$A:$B,MATCH(MonsterTable!$B$1,MonsterTable!$A$1:$B$1,0),0))),OR(ISBLANK(AN1044),ISBLANK(AO1044))),#N/A,
IFERROR(VLOOKUP(AL1044,MonsterTable!$A:$B,MATCH(MonsterTable!$B$1,MonsterTable!$A$1:$B$1,0),0),
IF(OR(NOT(ISBLANK(AN1044)),ISBLANK(AO1044)),#N/A,
IF(AL1044="empty","empty",
VLOOKUP(AL1044,MonsterGroupTable!$A:$A,1,0)))))))</f>
        <v>202</v>
      </c>
      <c r="AN1044">
        <v>1</v>
      </c>
      <c r="AO1044">
        <v>1</v>
      </c>
      <c r="AP1044">
        <v>0</v>
      </c>
      <c r="AT1044" s="2" t="str">
        <f>IF(AND(ISBLANK(AS1044),OR(NOT(ISBLANK(AU1044)),NOT(ISBLANK(AV1044)))),#N/A,
IF(ISBLANK(AS1044),"",
IF(AND(NOT(ISERROR(VLOOKUP(AS1044,MonsterTable!$A:$B,MATCH(MonsterTable!$B$1,MonsterTable!$A$1:$B$1,0),0))),OR(ISBLANK(AU1044),ISBLANK(AV1044))),#N/A,
IFERROR(VLOOKUP(AS1044,MonsterTable!$A:$B,MATCH(MonsterTable!$B$1,MonsterTable!$A$1:$B$1,0),0),
IF(OR(NOT(ISBLANK(AU1044)),ISBLANK(AV1044)),#N/A,
IF(AS1044="empty","empty",
VLOOKUP(AS1044,MonsterGroupTable!$A:$A,1,0)))))))</f>
        <v/>
      </c>
      <c r="BA1044" s="2" t="str">
        <f>IF(AND(ISBLANK(AZ1044),OR(NOT(ISBLANK(BB1044)),NOT(ISBLANK(BC1044)))),#N/A,
IF(ISBLANK(AZ1044),"",
IF(AND(NOT(ISERROR(VLOOKUP(AZ1044,MonsterTable!$A:$B,MATCH(MonsterTable!$B$1,MonsterTable!$A$1:$B$1,0),0))),OR(ISBLANK(BB1044),ISBLANK(BC1044))),#N/A,
IFERROR(VLOOKUP(AZ1044,MonsterTable!$A:$B,MATCH(MonsterTable!$B$1,MonsterTable!$A$1:$B$1,0),0),
IF(OR(NOT(ISBLANK(BB1044)),ISBLANK(BC1044)),#N/A,
IF(AZ1044="empty","empty",
VLOOKUP(AZ1044,MonsterGroupTable!$A:$A,1,0)))))))</f>
        <v/>
      </c>
      <c r="BH1044" s="2" t="str">
        <f>IF(AND(ISBLANK(BG1044),OR(NOT(ISBLANK(BI1044)),NOT(ISBLANK(BJ1044)))),#N/A,
IF(ISBLANK(BG1044),"",
IF(AND(NOT(ISERROR(VLOOKUP(BG1044,MonsterTable!$A:$B,MATCH(MonsterTable!$B$1,MonsterTable!$A$1:$B$1,0),0))),OR(ISBLANK(BI1044),ISBLANK(BJ1044))),#N/A,
IFERROR(VLOOKUP(BG1044,MonsterTable!$A:$B,MATCH(MonsterTable!$B$1,MonsterTable!$A$1:$B$1,0),0),
IF(OR(NOT(ISBLANK(BI1044)),ISBLANK(BJ1044)),#N/A,
IF(BG1044="empty","empty",
VLOOKUP(BG1044,MonsterGroupTable!$A:$A,1,0)))))))</f>
        <v/>
      </c>
      <c r="BO1044" s="2" t="str">
        <f>IF(AND(ISBLANK(BN1044),OR(NOT(ISBLANK(BP1044)),NOT(ISBLANK(BQ1044)))),#N/A,
IF(ISBLANK(BN1044),"",
IF(AND(NOT(ISERROR(VLOOKUP(BN1044,MonsterTable!$A:$B,MATCH(MonsterTable!$B$1,MonsterTable!$A$1:$B$1,0),0))),OR(ISBLANK(BP1044),ISBLANK(BQ1044))),#N/A,
IFERROR(VLOOKUP(BN1044,MonsterTable!$A:$B,MATCH(MonsterTable!$B$1,MonsterTable!$A$1:$B$1,0),0),
IF(OR(NOT(ISBLANK(BP1044)),ISBLANK(BQ1044)),#N/A,
IF(BN1044="empty","empty",
VLOOKUP(BN1044,MonsterGroupTable!$A:$A,1,0)))))))</f>
        <v/>
      </c>
      <c r="BV1044" s="2" t="str">
        <f>IF(AND(ISBLANK(BU1044),OR(NOT(ISBLANK(BW1044)),NOT(ISBLANK(BX1044)))),#N/A,
IF(ISBLANK(BU1044),"",
IF(AND(NOT(ISERROR(VLOOKUP(BU1044,MonsterTable!$A:$B,MATCH(MonsterTable!$B$1,MonsterTable!$A$1:$B$1,0),0))),OR(ISBLANK(BW1044),ISBLANK(BX1044))),#N/A,
IFERROR(VLOOKUP(BU1044,MonsterTable!$A:$B,MATCH(MonsterTable!$B$1,MonsterTable!$A$1:$B$1,0),0),
IF(OR(NOT(ISBLANK(BW1044)),ISBLANK(BX1044)),#N/A,
IF(BU1044="empty","empty",
VLOOKUP(BU1044,MonsterGroupTable!$A:$A,1,0)))))))</f>
        <v/>
      </c>
      <c r="CC1044" s="2" t="str">
        <f>IF(AND(ISBLANK(CB1044),OR(NOT(ISBLANK(CD1044)),NOT(ISBLANK(CE1044)))),#N/A,
IF(ISBLANK(CB1044),"",
IF(AND(NOT(ISERROR(VLOOKUP(CB1044,MonsterTable!$A:$B,MATCH(MonsterTable!$B$1,MonsterTable!$A$1:$B$1,0),0))),OR(ISBLANK(CD1044),ISBLANK(CE1044))),#N/A,
IFERROR(VLOOKUP(CB1044,MonsterTable!$A:$B,MATCH(MonsterTable!$B$1,MonsterTable!$A$1:$B$1,0),0),
IF(OR(NOT(ISBLANK(CD1044)),ISBLANK(CE1044)),#N/A,
IF(CB1044="empty","empty",
VLOOKUP(CB1044,MonsterGroupTable!$A:$A,1,0)))))))</f>
        <v/>
      </c>
      <c r="CJ1044" s="2" t="str">
        <f>IF(AND(ISBLANK(CI1044),OR(NOT(ISBLANK(CK1044)),NOT(ISBLANK(CL1044)))),#N/A,
IF(ISBLANK(CI1044),"",
IF(AND(NOT(ISERROR(VLOOKUP(CI1044,MonsterTable!$A:$B,MATCH(MonsterTable!$B$1,MonsterTable!$A$1:$B$1,0),0))),OR(ISBLANK(CK1044),ISBLANK(CL1044))),#N/A,
IFERROR(VLOOKUP(CI1044,MonsterTable!$A:$B,MATCH(MonsterTable!$B$1,MonsterTable!$A$1:$B$1,0),0),
IF(OR(NOT(ISBLANK(CK1044)),ISBLANK(CL1044)),#N/A,
IF(CI1044="empty","empty",
VLOOKUP(CI1044,MonsterGroupTable!$A:$A,1,0)))))))</f>
        <v/>
      </c>
    </row>
    <row r="1045" spans="1:88">
      <c r="A1045">
        <v>20011</v>
      </c>
      <c r="B1045">
        <f t="shared" si="37"/>
        <v>1.1000000000000001</v>
      </c>
      <c r="C1045">
        <f t="shared" si="37"/>
        <v>1.1000000000000001</v>
      </c>
      <c r="F1045">
        <v>55</v>
      </c>
      <c r="G1045">
        <v>45</v>
      </c>
      <c r="H1045">
        <v>0</v>
      </c>
      <c r="I1045">
        <v>0</v>
      </c>
      <c r="J1045">
        <v>0</v>
      </c>
      <c r="K1045" t="s">
        <v>28</v>
      </c>
      <c r="L1045" t="s">
        <v>243</v>
      </c>
      <c r="M1045" t="s">
        <v>79</v>
      </c>
      <c r="N1045" t="s">
        <v>80</v>
      </c>
      <c r="O1045">
        <v>0</v>
      </c>
      <c r="P1045">
        <v>-4.75</v>
      </c>
      <c r="Q1045">
        <v>-3.5</v>
      </c>
      <c r="R1045">
        <v>4.75</v>
      </c>
      <c r="S1045">
        <v>3</v>
      </c>
      <c r="T1045">
        <v>-13.5</v>
      </c>
      <c r="U1045">
        <v>2.5499999999999998</v>
      </c>
      <c r="V1045">
        <v>-6.75</v>
      </c>
      <c r="W1045" t="str">
        <f t="shared" si="38"/>
        <v>g102,5,empty,3,201,1,1,0</v>
      </c>
      <c r="X1045" s="1" t="s">
        <v>280</v>
      </c>
      <c r="Y1045" s="2" t="str">
        <f>IF(AND(ISBLANK(X1045),OR(NOT(ISBLANK(Z1045)),NOT(ISBLANK(AA1045)))),#N/A,
IF(ISBLANK(X1045),"",
IF(AND(NOT(ISERROR(VLOOKUP(X1045,MonsterTable!$A:$B,MATCH(MonsterTable!$B$1,MonsterTable!$A$1:$B$1,0),0))),OR(ISBLANK(Z1045),ISBLANK(AA1045))),#N/A,
IFERROR(VLOOKUP(X1045,MonsterTable!$A:$B,MATCH(MonsterTable!$B$1,MonsterTable!$A$1:$B$1,0),0),
IF(OR(NOT(ISBLANK(Z1045)),ISBLANK(AA1045)),#N/A,
IF(X1045="empty","empty",
VLOOKUP(X1045,MonsterGroupTable!$A:$A,1,0)))))))</f>
        <v>g102</v>
      </c>
      <c r="AA1045">
        <v>5</v>
      </c>
      <c r="AE1045" s="1" t="s">
        <v>74</v>
      </c>
      <c r="AF1045" s="2" t="str">
        <f>IF(AND(ISBLANK(AE1045),OR(NOT(ISBLANK(AG1045)),NOT(ISBLANK(AH1045)))),#N/A,
IF(ISBLANK(AE1045),"",
IF(AND(NOT(ISERROR(VLOOKUP(AE1045,MonsterTable!$A:$B,MATCH(MonsterTable!$B$1,MonsterTable!$A$1:$B$1,0),0))),OR(ISBLANK(AG1045),ISBLANK(AH1045))),#N/A,
IFERROR(VLOOKUP(AE1045,MonsterTable!$A:$B,MATCH(MonsterTable!$B$1,MonsterTable!$A$1:$B$1,0),0),
IF(OR(NOT(ISBLANK(AG1045)),ISBLANK(AH1045)),#N/A,
IF(AE1045="empty","empty",
VLOOKUP(AE1045,MonsterGroupTable!$A:$A,1,0)))))))</f>
        <v>empty</v>
      </c>
      <c r="AH1045">
        <v>3</v>
      </c>
      <c r="AL1045" s="1" t="s">
        <v>242</v>
      </c>
      <c r="AM1045" s="2">
        <f>IF(AND(ISBLANK(AL1045),OR(NOT(ISBLANK(AN1045)),NOT(ISBLANK(AO1045)))),#N/A,
IF(ISBLANK(AL1045),"",
IF(AND(NOT(ISERROR(VLOOKUP(AL1045,MonsterTable!$A:$B,MATCH(MonsterTable!$B$1,MonsterTable!$A$1:$B$1,0),0))),OR(ISBLANK(AN1045),ISBLANK(AO1045))),#N/A,
IFERROR(VLOOKUP(AL1045,MonsterTable!$A:$B,MATCH(MonsterTable!$B$1,MonsterTable!$A$1:$B$1,0),0),
IF(OR(NOT(ISBLANK(AN1045)),ISBLANK(AO1045)),#N/A,
IF(AL1045="empty","empty",
VLOOKUP(AL1045,MonsterGroupTable!$A:$A,1,0)))))))</f>
        <v>201</v>
      </c>
      <c r="AN1045">
        <v>1</v>
      </c>
      <c r="AO1045">
        <v>1</v>
      </c>
      <c r="AP1045">
        <v>0</v>
      </c>
      <c r="AT1045" s="2" t="str">
        <f>IF(AND(ISBLANK(AS1045),OR(NOT(ISBLANK(AU1045)),NOT(ISBLANK(AV1045)))),#N/A,
IF(ISBLANK(AS1045),"",
IF(AND(NOT(ISERROR(VLOOKUP(AS1045,MonsterTable!$A:$B,MATCH(MonsterTable!$B$1,MonsterTable!$A$1:$B$1,0),0))),OR(ISBLANK(AU1045),ISBLANK(AV1045))),#N/A,
IFERROR(VLOOKUP(AS1045,MonsterTable!$A:$B,MATCH(MonsterTable!$B$1,MonsterTable!$A$1:$B$1,0),0),
IF(OR(NOT(ISBLANK(AU1045)),ISBLANK(AV1045)),#N/A,
IF(AS1045="empty","empty",
VLOOKUP(AS1045,MonsterGroupTable!$A:$A,1,0)))))))</f>
        <v/>
      </c>
      <c r="BA1045" s="2" t="str">
        <f>IF(AND(ISBLANK(AZ1045),OR(NOT(ISBLANK(BB1045)),NOT(ISBLANK(BC1045)))),#N/A,
IF(ISBLANK(AZ1045),"",
IF(AND(NOT(ISERROR(VLOOKUP(AZ1045,MonsterTable!$A:$B,MATCH(MonsterTable!$B$1,MonsterTable!$A$1:$B$1,0),0))),OR(ISBLANK(BB1045),ISBLANK(BC1045))),#N/A,
IFERROR(VLOOKUP(AZ1045,MonsterTable!$A:$B,MATCH(MonsterTable!$B$1,MonsterTable!$A$1:$B$1,0),0),
IF(OR(NOT(ISBLANK(BB1045)),ISBLANK(BC1045)),#N/A,
IF(AZ1045="empty","empty",
VLOOKUP(AZ1045,MonsterGroupTable!$A:$A,1,0)))))))</f>
        <v/>
      </c>
      <c r="BH1045" s="2" t="str">
        <f>IF(AND(ISBLANK(BG1045),OR(NOT(ISBLANK(BI1045)),NOT(ISBLANK(BJ1045)))),#N/A,
IF(ISBLANK(BG1045),"",
IF(AND(NOT(ISERROR(VLOOKUP(BG1045,MonsterTable!$A:$B,MATCH(MonsterTable!$B$1,MonsterTable!$A$1:$B$1,0),0))),OR(ISBLANK(BI1045),ISBLANK(BJ1045))),#N/A,
IFERROR(VLOOKUP(BG1045,MonsterTable!$A:$B,MATCH(MonsterTable!$B$1,MonsterTable!$A$1:$B$1,0),0),
IF(OR(NOT(ISBLANK(BI1045)),ISBLANK(BJ1045)),#N/A,
IF(BG1045="empty","empty",
VLOOKUP(BG1045,MonsterGroupTable!$A:$A,1,0)))))))</f>
        <v/>
      </c>
      <c r="BO1045" s="2" t="str">
        <f>IF(AND(ISBLANK(BN1045),OR(NOT(ISBLANK(BP1045)),NOT(ISBLANK(BQ1045)))),#N/A,
IF(ISBLANK(BN1045),"",
IF(AND(NOT(ISERROR(VLOOKUP(BN1045,MonsterTable!$A:$B,MATCH(MonsterTable!$B$1,MonsterTable!$A$1:$B$1,0),0))),OR(ISBLANK(BP1045),ISBLANK(BQ1045))),#N/A,
IFERROR(VLOOKUP(BN1045,MonsterTable!$A:$B,MATCH(MonsterTable!$B$1,MonsterTable!$A$1:$B$1,0),0),
IF(OR(NOT(ISBLANK(BP1045)),ISBLANK(BQ1045)),#N/A,
IF(BN1045="empty","empty",
VLOOKUP(BN1045,MonsterGroupTable!$A:$A,1,0)))))))</f>
        <v/>
      </c>
      <c r="BV1045" s="2" t="str">
        <f>IF(AND(ISBLANK(BU1045),OR(NOT(ISBLANK(BW1045)),NOT(ISBLANK(BX1045)))),#N/A,
IF(ISBLANK(BU1045),"",
IF(AND(NOT(ISERROR(VLOOKUP(BU1045,MonsterTable!$A:$B,MATCH(MonsterTable!$B$1,MonsterTable!$A$1:$B$1,0),0))),OR(ISBLANK(BW1045),ISBLANK(BX1045))),#N/A,
IFERROR(VLOOKUP(BU1045,MonsterTable!$A:$B,MATCH(MonsterTable!$B$1,MonsterTable!$A$1:$B$1,0),0),
IF(OR(NOT(ISBLANK(BW1045)),ISBLANK(BX1045)),#N/A,
IF(BU1045="empty","empty",
VLOOKUP(BU1045,MonsterGroupTable!$A:$A,1,0)))))))</f>
        <v/>
      </c>
      <c r="CC1045" s="2" t="str">
        <f>IF(AND(ISBLANK(CB1045),OR(NOT(ISBLANK(CD1045)),NOT(ISBLANK(CE1045)))),#N/A,
IF(ISBLANK(CB1045),"",
IF(AND(NOT(ISERROR(VLOOKUP(CB1045,MonsterTable!$A:$B,MATCH(MonsterTable!$B$1,MonsterTable!$A$1:$B$1,0),0))),OR(ISBLANK(CD1045),ISBLANK(CE1045))),#N/A,
IFERROR(VLOOKUP(CB1045,MonsterTable!$A:$B,MATCH(MonsterTable!$B$1,MonsterTable!$A$1:$B$1,0),0),
IF(OR(NOT(ISBLANK(CD1045)),ISBLANK(CE1045)),#N/A,
IF(CB1045="empty","empty",
VLOOKUP(CB1045,MonsterGroupTable!$A:$A,1,0)))))))</f>
        <v/>
      </c>
      <c r="CJ1045" s="2" t="str">
        <f>IF(AND(ISBLANK(CI1045),OR(NOT(ISBLANK(CK1045)),NOT(ISBLANK(CL1045)))),#N/A,
IF(ISBLANK(CI1045),"",
IF(AND(NOT(ISERROR(VLOOKUP(CI1045,MonsterTable!$A:$B,MATCH(MonsterTable!$B$1,MonsterTable!$A$1:$B$1,0),0))),OR(ISBLANK(CK1045),ISBLANK(CL1045))),#N/A,
IFERROR(VLOOKUP(CI1045,MonsterTable!$A:$B,MATCH(MonsterTable!$B$1,MonsterTable!$A$1:$B$1,0),0),
IF(OR(NOT(ISBLANK(CK1045)),ISBLANK(CL1045)),#N/A,
IF(CI1045="empty","empty",
VLOOKUP(CI1045,MonsterGroupTable!$A:$A,1,0)))))))</f>
        <v/>
      </c>
    </row>
    <row r="1046" spans="1:88">
      <c r="A1046">
        <v>20012</v>
      </c>
      <c r="B1046">
        <f t="shared" si="37"/>
        <v>1.1000000000000001</v>
      </c>
      <c r="C1046">
        <f t="shared" si="37"/>
        <v>1.1000000000000001</v>
      </c>
      <c r="F1046">
        <v>60</v>
      </c>
      <c r="G1046">
        <v>54</v>
      </c>
      <c r="H1046">
        <v>0</v>
      </c>
      <c r="I1046">
        <v>0</v>
      </c>
      <c r="J1046">
        <v>0</v>
      </c>
      <c r="K1046" t="s">
        <v>28</v>
      </c>
      <c r="L1046" t="s">
        <v>243</v>
      </c>
      <c r="M1046" t="s">
        <v>79</v>
      </c>
      <c r="N1046" t="s">
        <v>80</v>
      </c>
      <c r="O1046">
        <v>0</v>
      </c>
      <c r="P1046">
        <v>-4.75</v>
      </c>
      <c r="Q1046">
        <v>-3.5</v>
      </c>
      <c r="R1046">
        <v>4.75</v>
      </c>
      <c r="S1046">
        <v>3</v>
      </c>
      <c r="T1046">
        <v>-13.5</v>
      </c>
      <c r="U1046">
        <v>2.5499999999999998</v>
      </c>
      <c r="V1046">
        <v>-6.75</v>
      </c>
      <c r="W1046" t="str">
        <f t="shared" si="38"/>
        <v>g102,5,empty,3,201,1,1,0</v>
      </c>
      <c r="X1046" s="1" t="s">
        <v>280</v>
      </c>
      <c r="Y1046" s="2" t="str">
        <f>IF(AND(ISBLANK(X1046),OR(NOT(ISBLANK(Z1046)),NOT(ISBLANK(AA1046)))),#N/A,
IF(ISBLANK(X1046),"",
IF(AND(NOT(ISERROR(VLOOKUP(X1046,MonsterTable!$A:$B,MATCH(MonsterTable!$B$1,MonsterTable!$A$1:$B$1,0),0))),OR(ISBLANK(Z1046),ISBLANK(AA1046))),#N/A,
IFERROR(VLOOKUP(X1046,MonsterTable!$A:$B,MATCH(MonsterTable!$B$1,MonsterTable!$A$1:$B$1,0),0),
IF(OR(NOT(ISBLANK(Z1046)),ISBLANK(AA1046)),#N/A,
IF(X1046="empty","empty",
VLOOKUP(X1046,MonsterGroupTable!$A:$A,1,0)))))))</f>
        <v>g102</v>
      </c>
      <c r="AA1046">
        <v>5</v>
      </c>
      <c r="AE1046" s="1" t="s">
        <v>74</v>
      </c>
      <c r="AF1046" s="2" t="str">
        <f>IF(AND(ISBLANK(AE1046),OR(NOT(ISBLANK(AG1046)),NOT(ISBLANK(AH1046)))),#N/A,
IF(ISBLANK(AE1046),"",
IF(AND(NOT(ISERROR(VLOOKUP(AE1046,MonsterTable!$A:$B,MATCH(MonsterTable!$B$1,MonsterTable!$A$1:$B$1,0),0))),OR(ISBLANK(AG1046),ISBLANK(AH1046))),#N/A,
IFERROR(VLOOKUP(AE1046,MonsterTable!$A:$B,MATCH(MonsterTable!$B$1,MonsterTable!$A$1:$B$1,0),0),
IF(OR(NOT(ISBLANK(AG1046)),ISBLANK(AH1046)),#N/A,
IF(AE1046="empty","empty",
VLOOKUP(AE1046,MonsterGroupTable!$A:$A,1,0)))))))</f>
        <v>empty</v>
      </c>
      <c r="AH1046">
        <v>3</v>
      </c>
      <c r="AL1046" s="1" t="s">
        <v>242</v>
      </c>
      <c r="AM1046" s="2">
        <f>IF(AND(ISBLANK(AL1046),OR(NOT(ISBLANK(AN1046)),NOT(ISBLANK(AO1046)))),#N/A,
IF(ISBLANK(AL1046),"",
IF(AND(NOT(ISERROR(VLOOKUP(AL1046,MonsterTable!$A:$B,MATCH(MonsterTable!$B$1,MonsterTable!$A$1:$B$1,0),0))),OR(ISBLANK(AN1046),ISBLANK(AO1046))),#N/A,
IFERROR(VLOOKUP(AL1046,MonsterTable!$A:$B,MATCH(MonsterTable!$B$1,MonsterTable!$A$1:$B$1,0),0),
IF(OR(NOT(ISBLANK(AN1046)),ISBLANK(AO1046)),#N/A,
IF(AL1046="empty","empty",
VLOOKUP(AL1046,MonsterGroupTable!$A:$A,1,0)))))))</f>
        <v>201</v>
      </c>
      <c r="AN1046">
        <v>1</v>
      </c>
      <c r="AO1046">
        <v>1</v>
      </c>
      <c r="AP1046">
        <v>0</v>
      </c>
      <c r="AT1046" s="2" t="str">
        <f>IF(AND(ISBLANK(AS1046),OR(NOT(ISBLANK(AU1046)),NOT(ISBLANK(AV1046)))),#N/A,
IF(ISBLANK(AS1046),"",
IF(AND(NOT(ISERROR(VLOOKUP(AS1046,MonsterTable!$A:$B,MATCH(MonsterTable!$B$1,MonsterTable!$A$1:$B$1,0),0))),OR(ISBLANK(AU1046),ISBLANK(AV1046))),#N/A,
IFERROR(VLOOKUP(AS1046,MonsterTable!$A:$B,MATCH(MonsterTable!$B$1,MonsterTable!$A$1:$B$1,0),0),
IF(OR(NOT(ISBLANK(AU1046)),ISBLANK(AV1046)),#N/A,
IF(AS1046="empty","empty",
VLOOKUP(AS1046,MonsterGroupTable!$A:$A,1,0)))))))</f>
        <v/>
      </c>
      <c r="BA1046" s="2" t="str">
        <f>IF(AND(ISBLANK(AZ1046),OR(NOT(ISBLANK(BB1046)),NOT(ISBLANK(BC1046)))),#N/A,
IF(ISBLANK(AZ1046),"",
IF(AND(NOT(ISERROR(VLOOKUP(AZ1046,MonsterTable!$A:$B,MATCH(MonsterTable!$B$1,MonsterTable!$A$1:$B$1,0),0))),OR(ISBLANK(BB1046),ISBLANK(BC1046))),#N/A,
IFERROR(VLOOKUP(AZ1046,MonsterTable!$A:$B,MATCH(MonsterTable!$B$1,MonsterTable!$A$1:$B$1,0),0),
IF(OR(NOT(ISBLANK(BB1046)),ISBLANK(BC1046)),#N/A,
IF(AZ1046="empty","empty",
VLOOKUP(AZ1046,MonsterGroupTable!$A:$A,1,0)))))))</f>
        <v/>
      </c>
      <c r="BH1046" s="2" t="str">
        <f>IF(AND(ISBLANK(BG1046),OR(NOT(ISBLANK(BI1046)),NOT(ISBLANK(BJ1046)))),#N/A,
IF(ISBLANK(BG1046),"",
IF(AND(NOT(ISERROR(VLOOKUP(BG1046,MonsterTable!$A:$B,MATCH(MonsterTable!$B$1,MonsterTable!$A$1:$B$1,0),0))),OR(ISBLANK(BI1046),ISBLANK(BJ1046))),#N/A,
IFERROR(VLOOKUP(BG1046,MonsterTable!$A:$B,MATCH(MonsterTable!$B$1,MonsterTable!$A$1:$B$1,0),0),
IF(OR(NOT(ISBLANK(BI1046)),ISBLANK(BJ1046)),#N/A,
IF(BG1046="empty","empty",
VLOOKUP(BG1046,MonsterGroupTable!$A:$A,1,0)))))))</f>
        <v/>
      </c>
      <c r="BO1046" s="2" t="str">
        <f>IF(AND(ISBLANK(BN1046),OR(NOT(ISBLANK(BP1046)),NOT(ISBLANK(BQ1046)))),#N/A,
IF(ISBLANK(BN1046),"",
IF(AND(NOT(ISERROR(VLOOKUP(BN1046,MonsterTable!$A:$B,MATCH(MonsterTable!$B$1,MonsterTable!$A$1:$B$1,0),0))),OR(ISBLANK(BP1046),ISBLANK(BQ1046))),#N/A,
IFERROR(VLOOKUP(BN1046,MonsterTable!$A:$B,MATCH(MonsterTable!$B$1,MonsterTable!$A$1:$B$1,0),0),
IF(OR(NOT(ISBLANK(BP1046)),ISBLANK(BQ1046)),#N/A,
IF(BN1046="empty","empty",
VLOOKUP(BN1046,MonsterGroupTable!$A:$A,1,0)))))))</f>
        <v/>
      </c>
      <c r="BV1046" s="2" t="str">
        <f>IF(AND(ISBLANK(BU1046),OR(NOT(ISBLANK(BW1046)),NOT(ISBLANK(BX1046)))),#N/A,
IF(ISBLANK(BU1046),"",
IF(AND(NOT(ISERROR(VLOOKUP(BU1046,MonsterTable!$A:$B,MATCH(MonsterTable!$B$1,MonsterTable!$A$1:$B$1,0),0))),OR(ISBLANK(BW1046),ISBLANK(BX1046))),#N/A,
IFERROR(VLOOKUP(BU1046,MonsterTable!$A:$B,MATCH(MonsterTable!$B$1,MonsterTable!$A$1:$B$1,0),0),
IF(OR(NOT(ISBLANK(BW1046)),ISBLANK(BX1046)),#N/A,
IF(BU1046="empty","empty",
VLOOKUP(BU1046,MonsterGroupTable!$A:$A,1,0)))))))</f>
        <v/>
      </c>
      <c r="CC1046" s="2" t="str">
        <f>IF(AND(ISBLANK(CB1046),OR(NOT(ISBLANK(CD1046)),NOT(ISBLANK(CE1046)))),#N/A,
IF(ISBLANK(CB1046),"",
IF(AND(NOT(ISERROR(VLOOKUP(CB1046,MonsterTable!$A:$B,MATCH(MonsterTable!$B$1,MonsterTable!$A$1:$B$1,0),0))),OR(ISBLANK(CD1046),ISBLANK(CE1046))),#N/A,
IFERROR(VLOOKUP(CB1046,MonsterTable!$A:$B,MATCH(MonsterTable!$B$1,MonsterTable!$A$1:$B$1,0),0),
IF(OR(NOT(ISBLANK(CD1046)),ISBLANK(CE1046)),#N/A,
IF(CB1046="empty","empty",
VLOOKUP(CB1046,MonsterGroupTable!$A:$A,1,0)))))))</f>
        <v/>
      </c>
      <c r="CJ1046" s="2" t="str">
        <f>IF(AND(ISBLANK(CI1046),OR(NOT(ISBLANK(CK1046)),NOT(ISBLANK(CL1046)))),#N/A,
IF(ISBLANK(CI1046),"",
IF(AND(NOT(ISERROR(VLOOKUP(CI1046,MonsterTable!$A:$B,MATCH(MonsterTable!$B$1,MonsterTable!$A$1:$B$1,0),0))),OR(ISBLANK(CK1046),ISBLANK(CL1046))),#N/A,
IFERROR(VLOOKUP(CI1046,MonsterTable!$A:$B,MATCH(MonsterTable!$B$1,MonsterTable!$A$1:$B$1,0),0),
IF(OR(NOT(ISBLANK(CK1046)),ISBLANK(CL1046)),#N/A,
IF(CI1046="empty","empty",
VLOOKUP(CI1046,MonsterGroupTable!$A:$A,1,0)))))))</f>
        <v/>
      </c>
    </row>
    <row r="1047" spans="1:88">
      <c r="A1047">
        <v>20013</v>
      </c>
      <c r="B1047">
        <f t="shared" si="37"/>
        <v>1.1000000000000001</v>
      </c>
      <c r="C1047">
        <f t="shared" si="37"/>
        <v>1.1000000000000001</v>
      </c>
      <c r="F1047">
        <v>60</v>
      </c>
      <c r="G1047">
        <v>63</v>
      </c>
      <c r="H1047">
        <v>0</v>
      </c>
      <c r="I1047">
        <v>0</v>
      </c>
      <c r="J1047">
        <v>0</v>
      </c>
      <c r="K1047" t="s">
        <v>28</v>
      </c>
      <c r="L1047" t="s">
        <v>243</v>
      </c>
      <c r="M1047" t="s">
        <v>79</v>
      </c>
      <c r="N1047" t="s">
        <v>80</v>
      </c>
      <c r="O1047">
        <v>0</v>
      </c>
      <c r="P1047">
        <v>-4.75</v>
      </c>
      <c r="Q1047">
        <v>-3.5</v>
      </c>
      <c r="R1047">
        <v>4.75</v>
      </c>
      <c r="S1047">
        <v>3</v>
      </c>
      <c r="T1047">
        <v>-13.5</v>
      </c>
      <c r="U1047">
        <v>2.5499999999999998</v>
      </c>
      <c r="V1047">
        <v>-6.75</v>
      </c>
      <c r="W1047" t="str">
        <f t="shared" si="38"/>
        <v>g102,5,empty,3,201,1,1,0</v>
      </c>
      <c r="X1047" s="1" t="s">
        <v>280</v>
      </c>
      <c r="Y1047" s="2" t="str">
        <f>IF(AND(ISBLANK(X1047),OR(NOT(ISBLANK(Z1047)),NOT(ISBLANK(AA1047)))),#N/A,
IF(ISBLANK(X1047),"",
IF(AND(NOT(ISERROR(VLOOKUP(X1047,MonsterTable!$A:$B,MATCH(MonsterTable!$B$1,MonsterTable!$A$1:$B$1,0),0))),OR(ISBLANK(Z1047),ISBLANK(AA1047))),#N/A,
IFERROR(VLOOKUP(X1047,MonsterTable!$A:$B,MATCH(MonsterTable!$B$1,MonsterTable!$A$1:$B$1,0),0),
IF(OR(NOT(ISBLANK(Z1047)),ISBLANK(AA1047)),#N/A,
IF(X1047="empty","empty",
VLOOKUP(X1047,MonsterGroupTable!$A:$A,1,0)))))))</f>
        <v>g102</v>
      </c>
      <c r="AA1047">
        <v>5</v>
      </c>
      <c r="AE1047" s="1" t="s">
        <v>74</v>
      </c>
      <c r="AF1047" s="2" t="str">
        <f>IF(AND(ISBLANK(AE1047),OR(NOT(ISBLANK(AG1047)),NOT(ISBLANK(AH1047)))),#N/A,
IF(ISBLANK(AE1047),"",
IF(AND(NOT(ISERROR(VLOOKUP(AE1047,MonsterTable!$A:$B,MATCH(MonsterTable!$B$1,MonsterTable!$A$1:$B$1,0),0))),OR(ISBLANK(AG1047),ISBLANK(AH1047))),#N/A,
IFERROR(VLOOKUP(AE1047,MonsterTable!$A:$B,MATCH(MonsterTable!$B$1,MonsterTable!$A$1:$B$1,0),0),
IF(OR(NOT(ISBLANK(AG1047)),ISBLANK(AH1047)),#N/A,
IF(AE1047="empty","empty",
VLOOKUP(AE1047,MonsterGroupTable!$A:$A,1,0)))))))</f>
        <v>empty</v>
      </c>
      <c r="AH1047">
        <v>3</v>
      </c>
      <c r="AL1047" s="1" t="s">
        <v>242</v>
      </c>
      <c r="AM1047" s="2">
        <f>IF(AND(ISBLANK(AL1047),OR(NOT(ISBLANK(AN1047)),NOT(ISBLANK(AO1047)))),#N/A,
IF(ISBLANK(AL1047),"",
IF(AND(NOT(ISERROR(VLOOKUP(AL1047,MonsterTable!$A:$B,MATCH(MonsterTable!$B$1,MonsterTable!$A$1:$B$1,0),0))),OR(ISBLANK(AN1047),ISBLANK(AO1047))),#N/A,
IFERROR(VLOOKUP(AL1047,MonsterTable!$A:$B,MATCH(MonsterTable!$B$1,MonsterTable!$A$1:$B$1,0),0),
IF(OR(NOT(ISBLANK(AN1047)),ISBLANK(AO1047)),#N/A,
IF(AL1047="empty","empty",
VLOOKUP(AL1047,MonsterGroupTable!$A:$A,1,0)))))))</f>
        <v>201</v>
      </c>
      <c r="AN1047">
        <v>1</v>
      </c>
      <c r="AO1047">
        <v>1</v>
      </c>
      <c r="AP1047">
        <v>0</v>
      </c>
      <c r="AT1047" s="2" t="str">
        <f>IF(AND(ISBLANK(AS1047),OR(NOT(ISBLANK(AU1047)),NOT(ISBLANK(AV1047)))),#N/A,
IF(ISBLANK(AS1047),"",
IF(AND(NOT(ISERROR(VLOOKUP(AS1047,MonsterTable!$A:$B,MATCH(MonsterTable!$B$1,MonsterTable!$A$1:$B$1,0),0))),OR(ISBLANK(AU1047),ISBLANK(AV1047))),#N/A,
IFERROR(VLOOKUP(AS1047,MonsterTable!$A:$B,MATCH(MonsterTable!$B$1,MonsterTable!$A$1:$B$1,0),0),
IF(OR(NOT(ISBLANK(AU1047)),ISBLANK(AV1047)),#N/A,
IF(AS1047="empty","empty",
VLOOKUP(AS1047,MonsterGroupTable!$A:$A,1,0)))))))</f>
        <v/>
      </c>
      <c r="BA1047" s="2" t="str">
        <f>IF(AND(ISBLANK(AZ1047),OR(NOT(ISBLANK(BB1047)),NOT(ISBLANK(BC1047)))),#N/A,
IF(ISBLANK(AZ1047),"",
IF(AND(NOT(ISERROR(VLOOKUP(AZ1047,MonsterTable!$A:$B,MATCH(MonsterTable!$B$1,MonsterTable!$A$1:$B$1,0),0))),OR(ISBLANK(BB1047),ISBLANK(BC1047))),#N/A,
IFERROR(VLOOKUP(AZ1047,MonsterTable!$A:$B,MATCH(MonsterTable!$B$1,MonsterTable!$A$1:$B$1,0),0),
IF(OR(NOT(ISBLANK(BB1047)),ISBLANK(BC1047)),#N/A,
IF(AZ1047="empty","empty",
VLOOKUP(AZ1047,MonsterGroupTable!$A:$A,1,0)))))))</f>
        <v/>
      </c>
      <c r="BH1047" s="2" t="str">
        <f>IF(AND(ISBLANK(BG1047),OR(NOT(ISBLANK(BI1047)),NOT(ISBLANK(BJ1047)))),#N/A,
IF(ISBLANK(BG1047),"",
IF(AND(NOT(ISERROR(VLOOKUP(BG1047,MonsterTable!$A:$B,MATCH(MonsterTable!$B$1,MonsterTable!$A$1:$B$1,0),0))),OR(ISBLANK(BI1047),ISBLANK(BJ1047))),#N/A,
IFERROR(VLOOKUP(BG1047,MonsterTable!$A:$B,MATCH(MonsterTable!$B$1,MonsterTable!$A$1:$B$1,0),0),
IF(OR(NOT(ISBLANK(BI1047)),ISBLANK(BJ1047)),#N/A,
IF(BG1047="empty","empty",
VLOOKUP(BG1047,MonsterGroupTable!$A:$A,1,0)))))))</f>
        <v/>
      </c>
      <c r="BO1047" s="2" t="str">
        <f>IF(AND(ISBLANK(BN1047),OR(NOT(ISBLANK(BP1047)),NOT(ISBLANK(BQ1047)))),#N/A,
IF(ISBLANK(BN1047),"",
IF(AND(NOT(ISERROR(VLOOKUP(BN1047,MonsterTable!$A:$B,MATCH(MonsterTable!$B$1,MonsterTable!$A$1:$B$1,0),0))),OR(ISBLANK(BP1047),ISBLANK(BQ1047))),#N/A,
IFERROR(VLOOKUP(BN1047,MonsterTable!$A:$B,MATCH(MonsterTable!$B$1,MonsterTable!$A$1:$B$1,0),0),
IF(OR(NOT(ISBLANK(BP1047)),ISBLANK(BQ1047)),#N/A,
IF(BN1047="empty","empty",
VLOOKUP(BN1047,MonsterGroupTable!$A:$A,1,0)))))))</f>
        <v/>
      </c>
      <c r="BV1047" s="2" t="str">
        <f>IF(AND(ISBLANK(BU1047),OR(NOT(ISBLANK(BW1047)),NOT(ISBLANK(BX1047)))),#N/A,
IF(ISBLANK(BU1047),"",
IF(AND(NOT(ISERROR(VLOOKUP(BU1047,MonsterTable!$A:$B,MATCH(MonsterTable!$B$1,MonsterTable!$A$1:$B$1,0),0))),OR(ISBLANK(BW1047),ISBLANK(BX1047))),#N/A,
IFERROR(VLOOKUP(BU1047,MonsterTable!$A:$B,MATCH(MonsterTable!$B$1,MonsterTable!$A$1:$B$1,0),0),
IF(OR(NOT(ISBLANK(BW1047)),ISBLANK(BX1047)),#N/A,
IF(BU1047="empty","empty",
VLOOKUP(BU1047,MonsterGroupTable!$A:$A,1,0)))))))</f>
        <v/>
      </c>
      <c r="CC1047" s="2" t="str">
        <f>IF(AND(ISBLANK(CB1047),OR(NOT(ISBLANK(CD1047)),NOT(ISBLANK(CE1047)))),#N/A,
IF(ISBLANK(CB1047),"",
IF(AND(NOT(ISERROR(VLOOKUP(CB1047,MonsterTable!$A:$B,MATCH(MonsterTable!$B$1,MonsterTable!$A$1:$B$1,0),0))),OR(ISBLANK(CD1047),ISBLANK(CE1047))),#N/A,
IFERROR(VLOOKUP(CB1047,MonsterTable!$A:$B,MATCH(MonsterTable!$B$1,MonsterTable!$A$1:$B$1,0),0),
IF(OR(NOT(ISBLANK(CD1047)),ISBLANK(CE1047)),#N/A,
IF(CB1047="empty","empty",
VLOOKUP(CB1047,MonsterGroupTable!$A:$A,1,0)))))))</f>
        <v/>
      </c>
      <c r="CJ1047" s="2" t="str">
        <f>IF(AND(ISBLANK(CI1047),OR(NOT(ISBLANK(CK1047)),NOT(ISBLANK(CL1047)))),#N/A,
IF(ISBLANK(CI1047),"",
IF(AND(NOT(ISERROR(VLOOKUP(CI1047,MonsterTable!$A:$B,MATCH(MonsterTable!$B$1,MonsterTable!$A$1:$B$1,0),0))),OR(ISBLANK(CK1047),ISBLANK(CL1047))),#N/A,
IFERROR(VLOOKUP(CI1047,MonsterTable!$A:$B,MATCH(MonsterTable!$B$1,MonsterTable!$A$1:$B$1,0),0),
IF(OR(NOT(ISBLANK(CK1047)),ISBLANK(CL1047)),#N/A,
IF(CI1047="empty","empty",
VLOOKUP(CI1047,MonsterGroupTable!$A:$A,1,0)))))))</f>
        <v/>
      </c>
    </row>
    <row r="1048" spans="1:88">
      <c r="A1048">
        <v>20014</v>
      </c>
      <c r="B1048">
        <f t="shared" si="37"/>
        <v>1.1000000000000001</v>
      </c>
      <c r="C1048">
        <f t="shared" si="37"/>
        <v>1.1000000000000001</v>
      </c>
      <c r="F1048">
        <v>60</v>
      </c>
      <c r="G1048">
        <v>72</v>
      </c>
      <c r="H1048">
        <v>0</v>
      </c>
      <c r="I1048">
        <v>0</v>
      </c>
      <c r="J1048">
        <v>0</v>
      </c>
      <c r="K1048" t="s">
        <v>28</v>
      </c>
      <c r="L1048" t="s">
        <v>243</v>
      </c>
      <c r="M1048" t="s">
        <v>79</v>
      </c>
      <c r="N1048" t="s">
        <v>80</v>
      </c>
      <c r="O1048">
        <v>0</v>
      </c>
      <c r="P1048">
        <v>-4.75</v>
      </c>
      <c r="Q1048">
        <v>-3.5</v>
      </c>
      <c r="R1048">
        <v>4.75</v>
      </c>
      <c r="S1048">
        <v>3</v>
      </c>
      <c r="T1048">
        <v>-13.5</v>
      </c>
      <c r="U1048">
        <v>2.5499999999999998</v>
      </c>
      <c r="V1048">
        <v>-6.75</v>
      </c>
      <c r="W1048" t="str">
        <f t="shared" si="38"/>
        <v>g102,5,empty,3,201,1,1,0</v>
      </c>
      <c r="X1048" s="1" t="s">
        <v>280</v>
      </c>
      <c r="Y1048" s="2" t="str">
        <f>IF(AND(ISBLANK(X1048),OR(NOT(ISBLANK(Z1048)),NOT(ISBLANK(AA1048)))),#N/A,
IF(ISBLANK(X1048),"",
IF(AND(NOT(ISERROR(VLOOKUP(X1048,MonsterTable!$A:$B,MATCH(MonsterTable!$B$1,MonsterTable!$A$1:$B$1,0),0))),OR(ISBLANK(Z1048),ISBLANK(AA1048))),#N/A,
IFERROR(VLOOKUP(X1048,MonsterTable!$A:$B,MATCH(MonsterTable!$B$1,MonsterTable!$A$1:$B$1,0),0),
IF(OR(NOT(ISBLANK(Z1048)),ISBLANK(AA1048)),#N/A,
IF(X1048="empty","empty",
VLOOKUP(X1048,MonsterGroupTable!$A:$A,1,0)))))))</f>
        <v>g102</v>
      </c>
      <c r="AA1048">
        <v>5</v>
      </c>
      <c r="AE1048" s="1" t="s">
        <v>74</v>
      </c>
      <c r="AF1048" s="2" t="str">
        <f>IF(AND(ISBLANK(AE1048),OR(NOT(ISBLANK(AG1048)),NOT(ISBLANK(AH1048)))),#N/A,
IF(ISBLANK(AE1048),"",
IF(AND(NOT(ISERROR(VLOOKUP(AE1048,MonsterTable!$A:$B,MATCH(MonsterTable!$B$1,MonsterTable!$A$1:$B$1,0),0))),OR(ISBLANK(AG1048),ISBLANK(AH1048))),#N/A,
IFERROR(VLOOKUP(AE1048,MonsterTable!$A:$B,MATCH(MonsterTable!$B$1,MonsterTable!$A$1:$B$1,0),0),
IF(OR(NOT(ISBLANK(AG1048)),ISBLANK(AH1048)),#N/A,
IF(AE1048="empty","empty",
VLOOKUP(AE1048,MonsterGroupTable!$A:$A,1,0)))))))</f>
        <v>empty</v>
      </c>
      <c r="AH1048">
        <v>3</v>
      </c>
      <c r="AL1048" s="1" t="s">
        <v>242</v>
      </c>
      <c r="AM1048" s="2">
        <f>IF(AND(ISBLANK(AL1048),OR(NOT(ISBLANK(AN1048)),NOT(ISBLANK(AO1048)))),#N/A,
IF(ISBLANK(AL1048),"",
IF(AND(NOT(ISERROR(VLOOKUP(AL1048,MonsterTable!$A:$B,MATCH(MonsterTable!$B$1,MonsterTable!$A$1:$B$1,0),0))),OR(ISBLANK(AN1048),ISBLANK(AO1048))),#N/A,
IFERROR(VLOOKUP(AL1048,MonsterTable!$A:$B,MATCH(MonsterTable!$B$1,MonsterTable!$A$1:$B$1,0),0),
IF(OR(NOT(ISBLANK(AN1048)),ISBLANK(AO1048)),#N/A,
IF(AL1048="empty","empty",
VLOOKUP(AL1048,MonsterGroupTable!$A:$A,1,0)))))))</f>
        <v>201</v>
      </c>
      <c r="AN1048">
        <v>1</v>
      </c>
      <c r="AO1048">
        <v>1</v>
      </c>
      <c r="AP1048">
        <v>0</v>
      </c>
      <c r="AT1048" s="2" t="str">
        <f>IF(AND(ISBLANK(AS1048),OR(NOT(ISBLANK(AU1048)),NOT(ISBLANK(AV1048)))),#N/A,
IF(ISBLANK(AS1048),"",
IF(AND(NOT(ISERROR(VLOOKUP(AS1048,MonsterTable!$A:$B,MATCH(MonsterTable!$B$1,MonsterTable!$A$1:$B$1,0),0))),OR(ISBLANK(AU1048),ISBLANK(AV1048))),#N/A,
IFERROR(VLOOKUP(AS1048,MonsterTable!$A:$B,MATCH(MonsterTable!$B$1,MonsterTable!$A$1:$B$1,0),0),
IF(OR(NOT(ISBLANK(AU1048)),ISBLANK(AV1048)),#N/A,
IF(AS1048="empty","empty",
VLOOKUP(AS1048,MonsterGroupTable!$A:$A,1,0)))))))</f>
        <v/>
      </c>
      <c r="BA1048" s="2" t="str">
        <f>IF(AND(ISBLANK(AZ1048),OR(NOT(ISBLANK(BB1048)),NOT(ISBLANK(BC1048)))),#N/A,
IF(ISBLANK(AZ1048),"",
IF(AND(NOT(ISERROR(VLOOKUP(AZ1048,MonsterTable!$A:$B,MATCH(MonsterTable!$B$1,MonsterTable!$A$1:$B$1,0),0))),OR(ISBLANK(BB1048),ISBLANK(BC1048))),#N/A,
IFERROR(VLOOKUP(AZ1048,MonsterTable!$A:$B,MATCH(MonsterTable!$B$1,MonsterTable!$A$1:$B$1,0),0),
IF(OR(NOT(ISBLANK(BB1048)),ISBLANK(BC1048)),#N/A,
IF(AZ1048="empty","empty",
VLOOKUP(AZ1048,MonsterGroupTable!$A:$A,1,0)))))))</f>
        <v/>
      </c>
      <c r="BH1048" s="2" t="str">
        <f>IF(AND(ISBLANK(BG1048),OR(NOT(ISBLANK(BI1048)),NOT(ISBLANK(BJ1048)))),#N/A,
IF(ISBLANK(BG1048),"",
IF(AND(NOT(ISERROR(VLOOKUP(BG1048,MonsterTable!$A:$B,MATCH(MonsterTable!$B$1,MonsterTable!$A$1:$B$1,0),0))),OR(ISBLANK(BI1048),ISBLANK(BJ1048))),#N/A,
IFERROR(VLOOKUP(BG1048,MonsterTable!$A:$B,MATCH(MonsterTable!$B$1,MonsterTable!$A$1:$B$1,0),0),
IF(OR(NOT(ISBLANK(BI1048)),ISBLANK(BJ1048)),#N/A,
IF(BG1048="empty","empty",
VLOOKUP(BG1048,MonsterGroupTable!$A:$A,1,0)))))))</f>
        <v/>
      </c>
      <c r="BO1048" s="2" t="str">
        <f>IF(AND(ISBLANK(BN1048),OR(NOT(ISBLANK(BP1048)),NOT(ISBLANK(BQ1048)))),#N/A,
IF(ISBLANK(BN1048),"",
IF(AND(NOT(ISERROR(VLOOKUP(BN1048,MonsterTable!$A:$B,MATCH(MonsterTable!$B$1,MonsterTable!$A$1:$B$1,0),0))),OR(ISBLANK(BP1048),ISBLANK(BQ1048))),#N/A,
IFERROR(VLOOKUP(BN1048,MonsterTable!$A:$B,MATCH(MonsterTable!$B$1,MonsterTable!$A$1:$B$1,0),0),
IF(OR(NOT(ISBLANK(BP1048)),ISBLANK(BQ1048)),#N/A,
IF(BN1048="empty","empty",
VLOOKUP(BN1048,MonsterGroupTable!$A:$A,1,0)))))))</f>
        <v/>
      </c>
      <c r="BV1048" s="2" t="str">
        <f>IF(AND(ISBLANK(BU1048),OR(NOT(ISBLANK(BW1048)),NOT(ISBLANK(BX1048)))),#N/A,
IF(ISBLANK(BU1048),"",
IF(AND(NOT(ISERROR(VLOOKUP(BU1048,MonsterTable!$A:$B,MATCH(MonsterTable!$B$1,MonsterTable!$A$1:$B$1,0),0))),OR(ISBLANK(BW1048),ISBLANK(BX1048))),#N/A,
IFERROR(VLOOKUP(BU1048,MonsterTable!$A:$B,MATCH(MonsterTable!$B$1,MonsterTable!$A$1:$B$1,0),0),
IF(OR(NOT(ISBLANK(BW1048)),ISBLANK(BX1048)),#N/A,
IF(BU1048="empty","empty",
VLOOKUP(BU1048,MonsterGroupTable!$A:$A,1,0)))))))</f>
        <v/>
      </c>
      <c r="CC1048" s="2" t="str">
        <f>IF(AND(ISBLANK(CB1048),OR(NOT(ISBLANK(CD1048)),NOT(ISBLANK(CE1048)))),#N/A,
IF(ISBLANK(CB1048),"",
IF(AND(NOT(ISERROR(VLOOKUP(CB1048,MonsterTable!$A:$B,MATCH(MonsterTable!$B$1,MonsterTable!$A$1:$B$1,0),0))),OR(ISBLANK(CD1048),ISBLANK(CE1048))),#N/A,
IFERROR(VLOOKUP(CB1048,MonsterTable!$A:$B,MATCH(MonsterTable!$B$1,MonsterTable!$A$1:$B$1,0),0),
IF(OR(NOT(ISBLANK(CD1048)),ISBLANK(CE1048)),#N/A,
IF(CB1048="empty","empty",
VLOOKUP(CB1048,MonsterGroupTable!$A:$A,1,0)))))))</f>
        <v/>
      </c>
      <c r="CJ1048" s="2" t="str">
        <f>IF(AND(ISBLANK(CI1048),OR(NOT(ISBLANK(CK1048)),NOT(ISBLANK(CL1048)))),#N/A,
IF(ISBLANK(CI1048),"",
IF(AND(NOT(ISERROR(VLOOKUP(CI1048,MonsterTable!$A:$B,MATCH(MonsterTable!$B$1,MonsterTable!$A$1:$B$1,0),0))),OR(ISBLANK(CK1048),ISBLANK(CL1048))),#N/A,
IFERROR(VLOOKUP(CI1048,MonsterTable!$A:$B,MATCH(MonsterTable!$B$1,MonsterTable!$A$1:$B$1,0),0),
IF(OR(NOT(ISBLANK(CK1048)),ISBLANK(CL1048)),#N/A,
IF(CI1048="empty","empty",
VLOOKUP(CI1048,MonsterGroupTable!$A:$A,1,0)))))))</f>
        <v/>
      </c>
    </row>
    <row r="1049" spans="1:88">
      <c r="A1049">
        <v>20015</v>
      </c>
      <c r="B1049">
        <f t="shared" si="37"/>
        <v>1.1000000000000001</v>
      </c>
      <c r="C1049">
        <f t="shared" si="37"/>
        <v>1.1000000000000001</v>
      </c>
      <c r="F1049">
        <v>60</v>
      </c>
      <c r="G1049">
        <v>81</v>
      </c>
      <c r="H1049">
        <v>0</v>
      </c>
      <c r="I1049">
        <v>0</v>
      </c>
      <c r="J1049">
        <v>0</v>
      </c>
      <c r="K1049" t="s">
        <v>28</v>
      </c>
      <c r="L1049" t="s">
        <v>243</v>
      </c>
      <c r="M1049" t="s">
        <v>79</v>
      </c>
      <c r="N1049" t="s">
        <v>80</v>
      </c>
      <c r="O1049">
        <v>0</v>
      </c>
      <c r="P1049">
        <v>-4.75</v>
      </c>
      <c r="Q1049">
        <v>-3.5</v>
      </c>
      <c r="R1049">
        <v>4.75</v>
      </c>
      <c r="S1049">
        <v>3</v>
      </c>
      <c r="T1049">
        <v>-13.5</v>
      </c>
      <c r="U1049">
        <v>2.5499999999999998</v>
      </c>
      <c r="V1049">
        <v>-6.75</v>
      </c>
      <c r="W1049" t="str">
        <f t="shared" si="38"/>
        <v>g102,5,empty,3,201,1,1,0</v>
      </c>
      <c r="X1049" s="1" t="s">
        <v>280</v>
      </c>
      <c r="Y1049" s="2" t="str">
        <f>IF(AND(ISBLANK(X1049),OR(NOT(ISBLANK(Z1049)),NOT(ISBLANK(AA1049)))),#N/A,
IF(ISBLANK(X1049),"",
IF(AND(NOT(ISERROR(VLOOKUP(X1049,MonsterTable!$A:$B,MATCH(MonsterTable!$B$1,MonsterTable!$A$1:$B$1,0),0))),OR(ISBLANK(Z1049),ISBLANK(AA1049))),#N/A,
IFERROR(VLOOKUP(X1049,MonsterTable!$A:$B,MATCH(MonsterTable!$B$1,MonsterTable!$A$1:$B$1,0),0),
IF(OR(NOT(ISBLANK(Z1049)),ISBLANK(AA1049)),#N/A,
IF(X1049="empty","empty",
VLOOKUP(X1049,MonsterGroupTable!$A:$A,1,0)))))))</f>
        <v>g102</v>
      </c>
      <c r="AA1049">
        <v>5</v>
      </c>
      <c r="AE1049" s="1" t="s">
        <v>74</v>
      </c>
      <c r="AF1049" s="2" t="str">
        <f>IF(AND(ISBLANK(AE1049),OR(NOT(ISBLANK(AG1049)),NOT(ISBLANK(AH1049)))),#N/A,
IF(ISBLANK(AE1049),"",
IF(AND(NOT(ISERROR(VLOOKUP(AE1049,MonsterTable!$A:$B,MATCH(MonsterTable!$B$1,MonsterTable!$A$1:$B$1,0),0))),OR(ISBLANK(AG1049),ISBLANK(AH1049))),#N/A,
IFERROR(VLOOKUP(AE1049,MonsterTable!$A:$B,MATCH(MonsterTable!$B$1,MonsterTable!$A$1:$B$1,0),0),
IF(OR(NOT(ISBLANK(AG1049)),ISBLANK(AH1049)),#N/A,
IF(AE1049="empty","empty",
VLOOKUP(AE1049,MonsterGroupTable!$A:$A,1,0)))))))</f>
        <v>empty</v>
      </c>
      <c r="AH1049">
        <v>3</v>
      </c>
      <c r="AL1049" s="1" t="s">
        <v>242</v>
      </c>
      <c r="AM1049" s="2">
        <f>IF(AND(ISBLANK(AL1049),OR(NOT(ISBLANK(AN1049)),NOT(ISBLANK(AO1049)))),#N/A,
IF(ISBLANK(AL1049),"",
IF(AND(NOT(ISERROR(VLOOKUP(AL1049,MonsterTable!$A:$B,MATCH(MonsterTable!$B$1,MonsterTable!$A$1:$B$1,0),0))),OR(ISBLANK(AN1049),ISBLANK(AO1049))),#N/A,
IFERROR(VLOOKUP(AL1049,MonsterTable!$A:$B,MATCH(MonsterTable!$B$1,MonsterTable!$A$1:$B$1,0),0),
IF(OR(NOT(ISBLANK(AN1049)),ISBLANK(AO1049)),#N/A,
IF(AL1049="empty","empty",
VLOOKUP(AL1049,MonsterGroupTable!$A:$A,1,0)))))))</f>
        <v>201</v>
      </c>
      <c r="AN1049">
        <v>1</v>
      </c>
      <c r="AO1049">
        <v>1</v>
      </c>
      <c r="AP1049">
        <v>0</v>
      </c>
      <c r="AT1049" s="2" t="str">
        <f>IF(AND(ISBLANK(AS1049),OR(NOT(ISBLANK(AU1049)),NOT(ISBLANK(AV1049)))),#N/A,
IF(ISBLANK(AS1049),"",
IF(AND(NOT(ISERROR(VLOOKUP(AS1049,MonsterTable!$A:$B,MATCH(MonsterTable!$B$1,MonsterTable!$A$1:$B$1,0),0))),OR(ISBLANK(AU1049),ISBLANK(AV1049))),#N/A,
IFERROR(VLOOKUP(AS1049,MonsterTable!$A:$B,MATCH(MonsterTable!$B$1,MonsterTable!$A$1:$B$1,0),0),
IF(OR(NOT(ISBLANK(AU1049)),ISBLANK(AV1049)),#N/A,
IF(AS1049="empty","empty",
VLOOKUP(AS1049,MonsterGroupTable!$A:$A,1,0)))))))</f>
        <v/>
      </c>
      <c r="BA1049" s="2" t="str">
        <f>IF(AND(ISBLANK(AZ1049),OR(NOT(ISBLANK(BB1049)),NOT(ISBLANK(BC1049)))),#N/A,
IF(ISBLANK(AZ1049),"",
IF(AND(NOT(ISERROR(VLOOKUP(AZ1049,MonsterTable!$A:$B,MATCH(MonsterTable!$B$1,MonsterTable!$A$1:$B$1,0),0))),OR(ISBLANK(BB1049),ISBLANK(BC1049))),#N/A,
IFERROR(VLOOKUP(AZ1049,MonsterTable!$A:$B,MATCH(MonsterTable!$B$1,MonsterTable!$A$1:$B$1,0),0),
IF(OR(NOT(ISBLANK(BB1049)),ISBLANK(BC1049)),#N/A,
IF(AZ1049="empty","empty",
VLOOKUP(AZ1049,MonsterGroupTable!$A:$A,1,0)))))))</f>
        <v/>
      </c>
      <c r="BH1049" s="2" t="str">
        <f>IF(AND(ISBLANK(BG1049),OR(NOT(ISBLANK(BI1049)),NOT(ISBLANK(BJ1049)))),#N/A,
IF(ISBLANK(BG1049),"",
IF(AND(NOT(ISERROR(VLOOKUP(BG1049,MonsterTable!$A:$B,MATCH(MonsterTable!$B$1,MonsterTable!$A$1:$B$1,0),0))),OR(ISBLANK(BI1049),ISBLANK(BJ1049))),#N/A,
IFERROR(VLOOKUP(BG1049,MonsterTable!$A:$B,MATCH(MonsterTable!$B$1,MonsterTable!$A$1:$B$1,0),0),
IF(OR(NOT(ISBLANK(BI1049)),ISBLANK(BJ1049)),#N/A,
IF(BG1049="empty","empty",
VLOOKUP(BG1049,MonsterGroupTable!$A:$A,1,0)))))))</f>
        <v/>
      </c>
      <c r="BO1049" s="2" t="str">
        <f>IF(AND(ISBLANK(BN1049),OR(NOT(ISBLANK(BP1049)),NOT(ISBLANK(BQ1049)))),#N/A,
IF(ISBLANK(BN1049),"",
IF(AND(NOT(ISERROR(VLOOKUP(BN1049,MonsterTable!$A:$B,MATCH(MonsterTable!$B$1,MonsterTable!$A$1:$B$1,0),0))),OR(ISBLANK(BP1049),ISBLANK(BQ1049))),#N/A,
IFERROR(VLOOKUP(BN1049,MonsterTable!$A:$B,MATCH(MonsterTable!$B$1,MonsterTable!$A$1:$B$1,0),0),
IF(OR(NOT(ISBLANK(BP1049)),ISBLANK(BQ1049)),#N/A,
IF(BN1049="empty","empty",
VLOOKUP(BN1049,MonsterGroupTable!$A:$A,1,0)))))))</f>
        <v/>
      </c>
      <c r="BV1049" s="2" t="str">
        <f>IF(AND(ISBLANK(BU1049),OR(NOT(ISBLANK(BW1049)),NOT(ISBLANK(BX1049)))),#N/A,
IF(ISBLANK(BU1049),"",
IF(AND(NOT(ISERROR(VLOOKUP(BU1049,MonsterTable!$A:$B,MATCH(MonsterTable!$B$1,MonsterTable!$A$1:$B$1,0),0))),OR(ISBLANK(BW1049),ISBLANK(BX1049))),#N/A,
IFERROR(VLOOKUP(BU1049,MonsterTable!$A:$B,MATCH(MonsterTable!$B$1,MonsterTable!$A$1:$B$1,0),0),
IF(OR(NOT(ISBLANK(BW1049)),ISBLANK(BX1049)),#N/A,
IF(BU1049="empty","empty",
VLOOKUP(BU1049,MonsterGroupTable!$A:$A,1,0)))))))</f>
        <v/>
      </c>
      <c r="CC1049" s="2" t="str">
        <f>IF(AND(ISBLANK(CB1049),OR(NOT(ISBLANK(CD1049)),NOT(ISBLANK(CE1049)))),#N/A,
IF(ISBLANK(CB1049),"",
IF(AND(NOT(ISERROR(VLOOKUP(CB1049,MonsterTable!$A:$B,MATCH(MonsterTable!$B$1,MonsterTable!$A$1:$B$1,0),0))),OR(ISBLANK(CD1049),ISBLANK(CE1049))),#N/A,
IFERROR(VLOOKUP(CB1049,MonsterTable!$A:$B,MATCH(MonsterTable!$B$1,MonsterTable!$A$1:$B$1,0),0),
IF(OR(NOT(ISBLANK(CD1049)),ISBLANK(CE1049)),#N/A,
IF(CB1049="empty","empty",
VLOOKUP(CB1049,MonsterGroupTable!$A:$A,1,0)))))))</f>
        <v/>
      </c>
      <c r="CJ1049" s="2" t="str">
        <f>IF(AND(ISBLANK(CI1049),OR(NOT(ISBLANK(CK1049)),NOT(ISBLANK(CL1049)))),#N/A,
IF(ISBLANK(CI1049),"",
IF(AND(NOT(ISERROR(VLOOKUP(CI1049,MonsterTable!$A:$B,MATCH(MonsterTable!$B$1,MonsterTable!$A$1:$B$1,0),0))),OR(ISBLANK(CK1049),ISBLANK(CL1049))),#N/A,
IFERROR(VLOOKUP(CI1049,MonsterTable!$A:$B,MATCH(MonsterTable!$B$1,MonsterTable!$A$1:$B$1,0),0),
IF(OR(NOT(ISBLANK(CK1049)),ISBLANK(CL1049)),#N/A,
IF(CI1049="empty","empty",
VLOOKUP(CI1049,MonsterGroupTable!$A:$A,1,0)))))))</f>
        <v/>
      </c>
    </row>
    <row r="1050" spans="1:88">
      <c r="A1050">
        <v>20016</v>
      </c>
      <c r="B1050">
        <f t="shared" si="37"/>
        <v>1.1000000000000001</v>
      </c>
      <c r="C1050">
        <f t="shared" si="37"/>
        <v>1.1000000000000001</v>
      </c>
      <c r="F1050">
        <v>60</v>
      </c>
      <c r="G1050">
        <v>90</v>
      </c>
      <c r="H1050">
        <v>0</v>
      </c>
      <c r="I1050">
        <v>0</v>
      </c>
      <c r="J1050">
        <v>0</v>
      </c>
      <c r="K1050" t="s">
        <v>28</v>
      </c>
      <c r="L1050" t="s">
        <v>243</v>
      </c>
      <c r="M1050" t="s">
        <v>79</v>
      </c>
      <c r="N1050" t="s">
        <v>80</v>
      </c>
      <c r="O1050">
        <v>0</v>
      </c>
      <c r="P1050">
        <v>-4.75</v>
      </c>
      <c r="Q1050">
        <v>-3.5</v>
      </c>
      <c r="R1050">
        <v>4.75</v>
      </c>
      <c r="S1050">
        <v>3</v>
      </c>
      <c r="T1050">
        <v>-13.5</v>
      </c>
      <c r="U1050">
        <v>2.5499999999999998</v>
      </c>
      <c r="V1050">
        <v>-6.75</v>
      </c>
      <c r="W1050" t="str">
        <f t="shared" si="38"/>
        <v>g102,5,empty,3,201,1,1,0</v>
      </c>
      <c r="X1050" s="1" t="s">
        <v>280</v>
      </c>
      <c r="Y1050" s="2" t="str">
        <f>IF(AND(ISBLANK(X1050),OR(NOT(ISBLANK(Z1050)),NOT(ISBLANK(AA1050)))),#N/A,
IF(ISBLANK(X1050),"",
IF(AND(NOT(ISERROR(VLOOKUP(X1050,MonsterTable!$A:$B,MATCH(MonsterTable!$B$1,MonsterTable!$A$1:$B$1,0),0))),OR(ISBLANK(Z1050),ISBLANK(AA1050))),#N/A,
IFERROR(VLOOKUP(X1050,MonsterTable!$A:$B,MATCH(MonsterTable!$B$1,MonsterTable!$A$1:$B$1,0),0),
IF(OR(NOT(ISBLANK(Z1050)),ISBLANK(AA1050)),#N/A,
IF(X1050="empty","empty",
VLOOKUP(X1050,MonsterGroupTable!$A:$A,1,0)))))))</f>
        <v>g102</v>
      </c>
      <c r="AA1050">
        <v>5</v>
      </c>
      <c r="AE1050" s="1" t="s">
        <v>74</v>
      </c>
      <c r="AF1050" s="2" t="str">
        <f>IF(AND(ISBLANK(AE1050),OR(NOT(ISBLANK(AG1050)),NOT(ISBLANK(AH1050)))),#N/A,
IF(ISBLANK(AE1050),"",
IF(AND(NOT(ISERROR(VLOOKUP(AE1050,MonsterTable!$A:$B,MATCH(MonsterTable!$B$1,MonsterTable!$A$1:$B$1,0),0))),OR(ISBLANK(AG1050),ISBLANK(AH1050))),#N/A,
IFERROR(VLOOKUP(AE1050,MonsterTable!$A:$B,MATCH(MonsterTable!$B$1,MonsterTable!$A$1:$B$1,0),0),
IF(OR(NOT(ISBLANK(AG1050)),ISBLANK(AH1050)),#N/A,
IF(AE1050="empty","empty",
VLOOKUP(AE1050,MonsterGroupTable!$A:$A,1,0)))))))</f>
        <v>empty</v>
      </c>
      <c r="AH1050">
        <v>3</v>
      </c>
      <c r="AL1050" s="1" t="s">
        <v>242</v>
      </c>
      <c r="AM1050" s="2">
        <f>IF(AND(ISBLANK(AL1050),OR(NOT(ISBLANK(AN1050)),NOT(ISBLANK(AO1050)))),#N/A,
IF(ISBLANK(AL1050),"",
IF(AND(NOT(ISERROR(VLOOKUP(AL1050,MonsterTable!$A:$B,MATCH(MonsterTable!$B$1,MonsterTable!$A$1:$B$1,0),0))),OR(ISBLANK(AN1050),ISBLANK(AO1050))),#N/A,
IFERROR(VLOOKUP(AL1050,MonsterTable!$A:$B,MATCH(MonsterTable!$B$1,MonsterTable!$A$1:$B$1,0),0),
IF(OR(NOT(ISBLANK(AN1050)),ISBLANK(AO1050)),#N/A,
IF(AL1050="empty","empty",
VLOOKUP(AL1050,MonsterGroupTable!$A:$A,1,0)))))))</f>
        <v>201</v>
      </c>
      <c r="AN1050">
        <v>1</v>
      </c>
      <c r="AO1050">
        <v>1</v>
      </c>
      <c r="AP1050">
        <v>0</v>
      </c>
      <c r="AT1050" s="2" t="str">
        <f>IF(AND(ISBLANK(AS1050),OR(NOT(ISBLANK(AU1050)),NOT(ISBLANK(AV1050)))),#N/A,
IF(ISBLANK(AS1050),"",
IF(AND(NOT(ISERROR(VLOOKUP(AS1050,MonsterTable!$A:$B,MATCH(MonsterTable!$B$1,MonsterTable!$A$1:$B$1,0),0))),OR(ISBLANK(AU1050),ISBLANK(AV1050))),#N/A,
IFERROR(VLOOKUP(AS1050,MonsterTable!$A:$B,MATCH(MonsterTable!$B$1,MonsterTable!$A$1:$B$1,0),0),
IF(OR(NOT(ISBLANK(AU1050)),ISBLANK(AV1050)),#N/A,
IF(AS1050="empty","empty",
VLOOKUP(AS1050,MonsterGroupTable!$A:$A,1,0)))))))</f>
        <v/>
      </c>
      <c r="BA1050" s="2" t="str">
        <f>IF(AND(ISBLANK(AZ1050),OR(NOT(ISBLANK(BB1050)),NOT(ISBLANK(BC1050)))),#N/A,
IF(ISBLANK(AZ1050),"",
IF(AND(NOT(ISERROR(VLOOKUP(AZ1050,MonsterTable!$A:$B,MATCH(MonsterTable!$B$1,MonsterTable!$A$1:$B$1,0),0))),OR(ISBLANK(BB1050),ISBLANK(BC1050))),#N/A,
IFERROR(VLOOKUP(AZ1050,MonsterTable!$A:$B,MATCH(MonsterTable!$B$1,MonsterTable!$A$1:$B$1,0),0),
IF(OR(NOT(ISBLANK(BB1050)),ISBLANK(BC1050)),#N/A,
IF(AZ1050="empty","empty",
VLOOKUP(AZ1050,MonsterGroupTable!$A:$A,1,0)))))))</f>
        <v/>
      </c>
      <c r="BH1050" s="2" t="str">
        <f>IF(AND(ISBLANK(BG1050),OR(NOT(ISBLANK(BI1050)),NOT(ISBLANK(BJ1050)))),#N/A,
IF(ISBLANK(BG1050),"",
IF(AND(NOT(ISERROR(VLOOKUP(BG1050,MonsterTable!$A:$B,MATCH(MonsterTable!$B$1,MonsterTable!$A$1:$B$1,0),0))),OR(ISBLANK(BI1050),ISBLANK(BJ1050))),#N/A,
IFERROR(VLOOKUP(BG1050,MonsterTable!$A:$B,MATCH(MonsterTable!$B$1,MonsterTable!$A$1:$B$1,0),0),
IF(OR(NOT(ISBLANK(BI1050)),ISBLANK(BJ1050)),#N/A,
IF(BG1050="empty","empty",
VLOOKUP(BG1050,MonsterGroupTable!$A:$A,1,0)))))))</f>
        <v/>
      </c>
      <c r="BO1050" s="2" t="str">
        <f>IF(AND(ISBLANK(BN1050),OR(NOT(ISBLANK(BP1050)),NOT(ISBLANK(BQ1050)))),#N/A,
IF(ISBLANK(BN1050),"",
IF(AND(NOT(ISERROR(VLOOKUP(BN1050,MonsterTable!$A:$B,MATCH(MonsterTable!$B$1,MonsterTable!$A$1:$B$1,0),0))),OR(ISBLANK(BP1050),ISBLANK(BQ1050))),#N/A,
IFERROR(VLOOKUP(BN1050,MonsterTable!$A:$B,MATCH(MonsterTable!$B$1,MonsterTable!$A$1:$B$1,0),0),
IF(OR(NOT(ISBLANK(BP1050)),ISBLANK(BQ1050)),#N/A,
IF(BN1050="empty","empty",
VLOOKUP(BN1050,MonsterGroupTable!$A:$A,1,0)))))))</f>
        <v/>
      </c>
      <c r="BV1050" s="2" t="str">
        <f>IF(AND(ISBLANK(BU1050),OR(NOT(ISBLANK(BW1050)),NOT(ISBLANK(BX1050)))),#N/A,
IF(ISBLANK(BU1050),"",
IF(AND(NOT(ISERROR(VLOOKUP(BU1050,MonsterTable!$A:$B,MATCH(MonsterTable!$B$1,MonsterTable!$A$1:$B$1,0),0))),OR(ISBLANK(BW1050),ISBLANK(BX1050))),#N/A,
IFERROR(VLOOKUP(BU1050,MonsterTable!$A:$B,MATCH(MonsterTable!$B$1,MonsterTable!$A$1:$B$1,0),0),
IF(OR(NOT(ISBLANK(BW1050)),ISBLANK(BX1050)),#N/A,
IF(BU1050="empty","empty",
VLOOKUP(BU1050,MonsterGroupTable!$A:$A,1,0)))))))</f>
        <v/>
      </c>
      <c r="CC1050" s="2" t="str">
        <f>IF(AND(ISBLANK(CB1050),OR(NOT(ISBLANK(CD1050)),NOT(ISBLANK(CE1050)))),#N/A,
IF(ISBLANK(CB1050),"",
IF(AND(NOT(ISERROR(VLOOKUP(CB1050,MonsterTable!$A:$B,MATCH(MonsterTable!$B$1,MonsterTable!$A$1:$B$1,0),0))),OR(ISBLANK(CD1050),ISBLANK(CE1050))),#N/A,
IFERROR(VLOOKUP(CB1050,MonsterTable!$A:$B,MATCH(MonsterTable!$B$1,MonsterTable!$A$1:$B$1,0),0),
IF(OR(NOT(ISBLANK(CD1050)),ISBLANK(CE1050)),#N/A,
IF(CB1050="empty","empty",
VLOOKUP(CB1050,MonsterGroupTable!$A:$A,1,0)))))))</f>
        <v/>
      </c>
      <c r="CJ1050" s="2" t="str">
        <f>IF(AND(ISBLANK(CI1050),OR(NOT(ISBLANK(CK1050)),NOT(ISBLANK(CL1050)))),#N/A,
IF(ISBLANK(CI1050),"",
IF(AND(NOT(ISERROR(VLOOKUP(CI1050,MonsterTable!$A:$B,MATCH(MonsterTable!$B$1,MonsterTable!$A$1:$B$1,0),0))),OR(ISBLANK(CK1050),ISBLANK(CL1050))),#N/A,
IFERROR(VLOOKUP(CI1050,MonsterTable!$A:$B,MATCH(MonsterTable!$B$1,MonsterTable!$A$1:$B$1,0),0),
IF(OR(NOT(ISBLANK(CK1050)),ISBLANK(CL1050)),#N/A,
IF(CI1050="empty","empty",
VLOOKUP(CI1050,MonsterGroupTable!$A:$A,1,0)))))))</f>
        <v/>
      </c>
    </row>
    <row r="1051" spans="1:88">
      <c r="A1051">
        <v>20017</v>
      </c>
      <c r="B1051">
        <f t="shared" si="37"/>
        <v>1.1000000000000001</v>
      </c>
      <c r="C1051">
        <f t="shared" si="37"/>
        <v>1.1000000000000001</v>
      </c>
      <c r="F1051">
        <v>60</v>
      </c>
      <c r="G1051">
        <v>99</v>
      </c>
      <c r="H1051">
        <v>0</v>
      </c>
      <c r="I1051">
        <v>0</v>
      </c>
      <c r="J1051">
        <v>0</v>
      </c>
      <c r="K1051" t="s">
        <v>28</v>
      </c>
      <c r="L1051" t="s">
        <v>243</v>
      </c>
      <c r="M1051" t="s">
        <v>79</v>
      </c>
      <c r="N1051" t="s">
        <v>80</v>
      </c>
      <c r="O1051">
        <v>0</v>
      </c>
      <c r="P1051">
        <v>-4.75</v>
      </c>
      <c r="Q1051">
        <v>-3.5</v>
      </c>
      <c r="R1051">
        <v>4.75</v>
      </c>
      <c r="S1051">
        <v>3</v>
      </c>
      <c r="T1051">
        <v>-13.5</v>
      </c>
      <c r="U1051">
        <v>2.5499999999999998</v>
      </c>
      <c r="V1051">
        <v>-6.75</v>
      </c>
      <c r="W1051" t="str">
        <f t="shared" si="38"/>
        <v>g102,5,empty,3,201,1,1,0</v>
      </c>
      <c r="X1051" s="1" t="s">
        <v>280</v>
      </c>
      <c r="Y1051" s="2" t="str">
        <f>IF(AND(ISBLANK(X1051),OR(NOT(ISBLANK(Z1051)),NOT(ISBLANK(AA1051)))),#N/A,
IF(ISBLANK(X1051),"",
IF(AND(NOT(ISERROR(VLOOKUP(X1051,MonsterTable!$A:$B,MATCH(MonsterTable!$B$1,MonsterTable!$A$1:$B$1,0),0))),OR(ISBLANK(Z1051),ISBLANK(AA1051))),#N/A,
IFERROR(VLOOKUP(X1051,MonsterTable!$A:$B,MATCH(MonsterTable!$B$1,MonsterTable!$A$1:$B$1,0),0),
IF(OR(NOT(ISBLANK(Z1051)),ISBLANK(AA1051)),#N/A,
IF(X1051="empty","empty",
VLOOKUP(X1051,MonsterGroupTable!$A:$A,1,0)))))))</f>
        <v>g102</v>
      </c>
      <c r="AA1051">
        <v>5</v>
      </c>
      <c r="AE1051" s="1" t="s">
        <v>74</v>
      </c>
      <c r="AF1051" s="2" t="str">
        <f>IF(AND(ISBLANK(AE1051),OR(NOT(ISBLANK(AG1051)),NOT(ISBLANK(AH1051)))),#N/A,
IF(ISBLANK(AE1051),"",
IF(AND(NOT(ISERROR(VLOOKUP(AE1051,MonsterTable!$A:$B,MATCH(MonsterTable!$B$1,MonsterTable!$A$1:$B$1,0),0))),OR(ISBLANK(AG1051),ISBLANK(AH1051))),#N/A,
IFERROR(VLOOKUP(AE1051,MonsterTable!$A:$B,MATCH(MonsterTable!$B$1,MonsterTable!$A$1:$B$1,0),0),
IF(OR(NOT(ISBLANK(AG1051)),ISBLANK(AH1051)),#N/A,
IF(AE1051="empty","empty",
VLOOKUP(AE1051,MonsterGroupTable!$A:$A,1,0)))))))</f>
        <v>empty</v>
      </c>
      <c r="AH1051">
        <v>3</v>
      </c>
      <c r="AL1051" s="1" t="s">
        <v>242</v>
      </c>
      <c r="AM1051" s="2">
        <f>IF(AND(ISBLANK(AL1051),OR(NOT(ISBLANK(AN1051)),NOT(ISBLANK(AO1051)))),#N/A,
IF(ISBLANK(AL1051),"",
IF(AND(NOT(ISERROR(VLOOKUP(AL1051,MonsterTable!$A:$B,MATCH(MonsterTable!$B$1,MonsterTable!$A$1:$B$1,0),0))),OR(ISBLANK(AN1051),ISBLANK(AO1051))),#N/A,
IFERROR(VLOOKUP(AL1051,MonsterTable!$A:$B,MATCH(MonsterTable!$B$1,MonsterTable!$A$1:$B$1,0),0),
IF(OR(NOT(ISBLANK(AN1051)),ISBLANK(AO1051)),#N/A,
IF(AL1051="empty","empty",
VLOOKUP(AL1051,MonsterGroupTable!$A:$A,1,0)))))))</f>
        <v>201</v>
      </c>
      <c r="AN1051">
        <v>1</v>
      </c>
      <c r="AO1051">
        <v>1</v>
      </c>
      <c r="AP1051">
        <v>0</v>
      </c>
      <c r="AT1051" s="2" t="str">
        <f>IF(AND(ISBLANK(AS1051),OR(NOT(ISBLANK(AU1051)),NOT(ISBLANK(AV1051)))),#N/A,
IF(ISBLANK(AS1051),"",
IF(AND(NOT(ISERROR(VLOOKUP(AS1051,MonsterTable!$A:$B,MATCH(MonsterTable!$B$1,MonsterTable!$A$1:$B$1,0),0))),OR(ISBLANK(AU1051),ISBLANK(AV1051))),#N/A,
IFERROR(VLOOKUP(AS1051,MonsterTable!$A:$B,MATCH(MonsterTable!$B$1,MonsterTable!$A$1:$B$1,0),0),
IF(OR(NOT(ISBLANK(AU1051)),ISBLANK(AV1051)),#N/A,
IF(AS1051="empty","empty",
VLOOKUP(AS1051,MonsterGroupTable!$A:$A,1,0)))))))</f>
        <v/>
      </c>
      <c r="BA1051" s="2" t="str">
        <f>IF(AND(ISBLANK(AZ1051),OR(NOT(ISBLANK(BB1051)),NOT(ISBLANK(BC1051)))),#N/A,
IF(ISBLANK(AZ1051),"",
IF(AND(NOT(ISERROR(VLOOKUP(AZ1051,MonsterTable!$A:$B,MATCH(MonsterTable!$B$1,MonsterTable!$A$1:$B$1,0),0))),OR(ISBLANK(BB1051),ISBLANK(BC1051))),#N/A,
IFERROR(VLOOKUP(AZ1051,MonsterTable!$A:$B,MATCH(MonsterTable!$B$1,MonsterTable!$A$1:$B$1,0),0),
IF(OR(NOT(ISBLANK(BB1051)),ISBLANK(BC1051)),#N/A,
IF(AZ1051="empty","empty",
VLOOKUP(AZ1051,MonsterGroupTable!$A:$A,1,0)))))))</f>
        <v/>
      </c>
      <c r="BH1051" s="2" t="str">
        <f>IF(AND(ISBLANK(BG1051),OR(NOT(ISBLANK(BI1051)),NOT(ISBLANK(BJ1051)))),#N/A,
IF(ISBLANK(BG1051),"",
IF(AND(NOT(ISERROR(VLOOKUP(BG1051,MonsterTable!$A:$B,MATCH(MonsterTable!$B$1,MonsterTable!$A$1:$B$1,0),0))),OR(ISBLANK(BI1051),ISBLANK(BJ1051))),#N/A,
IFERROR(VLOOKUP(BG1051,MonsterTable!$A:$B,MATCH(MonsterTable!$B$1,MonsterTable!$A$1:$B$1,0),0),
IF(OR(NOT(ISBLANK(BI1051)),ISBLANK(BJ1051)),#N/A,
IF(BG1051="empty","empty",
VLOOKUP(BG1051,MonsterGroupTable!$A:$A,1,0)))))))</f>
        <v/>
      </c>
      <c r="BO1051" s="2" t="str">
        <f>IF(AND(ISBLANK(BN1051),OR(NOT(ISBLANK(BP1051)),NOT(ISBLANK(BQ1051)))),#N/A,
IF(ISBLANK(BN1051),"",
IF(AND(NOT(ISERROR(VLOOKUP(BN1051,MonsterTable!$A:$B,MATCH(MonsterTable!$B$1,MonsterTable!$A$1:$B$1,0),0))),OR(ISBLANK(BP1051),ISBLANK(BQ1051))),#N/A,
IFERROR(VLOOKUP(BN1051,MonsterTable!$A:$B,MATCH(MonsterTable!$B$1,MonsterTable!$A$1:$B$1,0),0),
IF(OR(NOT(ISBLANK(BP1051)),ISBLANK(BQ1051)),#N/A,
IF(BN1051="empty","empty",
VLOOKUP(BN1051,MonsterGroupTable!$A:$A,1,0)))))))</f>
        <v/>
      </c>
      <c r="BV1051" s="2" t="str">
        <f>IF(AND(ISBLANK(BU1051),OR(NOT(ISBLANK(BW1051)),NOT(ISBLANK(BX1051)))),#N/A,
IF(ISBLANK(BU1051),"",
IF(AND(NOT(ISERROR(VLOOKUP(BU1051,MonsterTable!$A:$B,MATCH(MonsterTable!$B$1,MonsterTable!$A$1:$B$1,0),0))),OR(ISBLANK(BW1051),ISBLANK(BX1051))),#N/A,
IFERROR(VLOOKUP(BU1051,MonsterTable!$A:$B,MATCH(MonsterTable!$B$1,MonsterTable!$A$1:$B$1,0),0),
IF(OR(NOT(ISBLANK(BW1051)),ISBLANK(BX1051)),#N/A,
IF(BU1051="empty","empty",
VLOOKUP(BU1051,MonsterGroupTable!$A:$A,1,0)))))))</f>
        <v/>
      </c>
      <c r="CC1051" s="2" t="str">
        <f>IF(AND(ISBLANK(CB1051),OR(NOT(ISBLANK(CD1051)),NOT(ISBLANK(CE1051)))),#N/A,
IF(ISBLANK(CB1051),"",
IF(AND(NOT(ISERROR(VLOOKUP(CB1051,MonsterTable!$A:$B,MATCH(MonsterTable!$B$1,MonsterTable!$A$1:$B$1,0),0))),OR(ISBLANK(CD1051),ISBLANK(CE1051))),#N/A,
IFERROR(VLOOKUP(CB1051,MonsterTable!$A:$B,MATCH(MonsterTable!$B$1,MonsterTable!$A$1:$B$1,0),0),
IF(OR(NOT(ISBLANK(CD1051)),ISBLANK(CE1051)),#N/A,
IF(CB1051="empty","empty",
VLOOKUP(CB1051,MonsterGroupTable!$A:$A,1,0)))))))</f>
        <v/>
      </c>
      <c r="CJ1051" s="2" t="str">
        <f>IF(AND(ISBLANK(CI1051),OR(NOT(ISBLANK(CK1051)),NOT(ISBLANK(CL1051)))),#N/A,
IF(ISBLANK(CI1051),"",
IF(AND(NOT(ISERROR(VLOOKUP(CI1051,MonsterTable!$A:$B,MATCH(MonsterTable!$B$1,MonsterTable!$A$1:$B$1,0),0))),OR(ISBLANK(CK1051),ISBLANK(CL1051))),#N/A,
IFERROR(VLOOKUP(CI1051,MonsterTable!$A:$B,MATCH(MonsterTable!$B$1,MonsterTable!$A$1:$B$1,0),0),
IF(OR(NOT(ISBLANK(CK1051)),ISBLANK(CL1051)),#N/A,
IF(CI1051="empty","empty",
VLOOKUP(CI1051,MonsterGroupTable!$A:$A,1,0)))))))</f>
        <v/>
      </c>
    </row>
    <row r="1052" spans="1:88">
      <c r="A1052">
        <v>20018</v>
      </c>
      <c r="B1052">
        <f t="shared" si="37"/>
        <v>1.1000000000000001</v>
      </c>
      <c r="C1052">
        <f t="shared" si="37"/>
        <v>1.1000000000000001</v>
      </c>
      <c r="F1052">
        <v>60</v>
      </c>
      <c r="G1052">
        <v>108</v>
      </c>
      <c r="H1052">
        <v>0</v>
      </c>
      <c r="I1052">
        <v>0</v>
      </c>
      <c r="J1052">
        <v>0</v>
      </c>
      <c r="K1052" t="s">
        <v>28</v>
      </c>
      <c r="L1052" t="s">
        <v>243</v>
      </c>
      <c r="M1052" t="s">
        <v>79</v>
      </c>
      <c r="N1052" t="s">
        <v>80</v>
      </c>
      <c r="O1052">
        <v>0</v>
      </c>
      <c r="P1052">
        <v>-4.75</v>
      </c>
      <c r="Q1052">
        <v>-3.5</v>
      </c>
      <c r="R1052">
        <v>4.75</v>
      </c>
      <c r="S1052">
        <v>3</v>
      </c>
      <c r="T1052">
        <v>-13.5</v>
      </c>
      <c r="U1052">
        <v>2.5499999999999998</v>
      </c>
      <c r="V1052">
        <v>-6.75</v>
      </c>
      <c r="W1052" t="str">
        <f t="shared" si="38"/>
        <v>g102,5,empty,3,201,1,1,0</v>
      </c>
      <c r="X1052" s="1" t="s">
        <v>280</v>
      </c>
      <c r="Y1052" s="2" t="str">
        <f>IF(AND(ISBLANK(X1052),OR(NOT(ISBLANK(Z1052)),NOT(ISBLANK(AA1052)))),#N/A,
IF(ISBLANK(X1052),"",
IF(AND(NOT(ISERROR(VLOOKUP(X1052,MonsterTable!$A:$B,MATCH(MonsterTable!$B$1,MonsterTable!$A$1:$B$1,0),0))),OR(ISBLANK(Z1052),ISBLANK(AA1052))),#N/A,
IFERROR(VLOOKUP(X1052,MonsterTable!$A:$B,MATCH(MonsterTable!$B$1,MonsterTable!$A$1:$B$1,0),0),
IF(OR(NOT(ISBLANK(Z1052)),ISBLANK(AA1052)),#N/A,
IF(X1052="empty","empty",
VLOOKUP(X1052,MonsterGroupTable!$A:$A,1,0)))))))</f>
        <v>g102</v>
      </c>
      <c r="AA1052">
        <v>5</v>
      </c>
      <c r="AE1052" s="1" t="s">
        <v>74</v>
      </c>
      <c r="AF1052" s="2" t="str">
        <f>IF(AND(ISBLANK(AE1052),OR(NOT(ISBLANK(AG1052)),NOT(ISBLANK(AH1052)))),#N/A,
IF(ISBLANK(AE1052),"",
IF(AND(NOT(ISERROR(VLOOKUP(AE1052,MonsterTable!$A:$B,MATCH(MonsterTable!$B$1,MonsterTable!$A$1:$B$1,0),0))),OR(ISBLANK(AG1052),ISBLANK(AH1052))),#N/A,
IFERROR(VLOOKUP(AE1052,MonsterTable!$A:$B,MATCH(MonsterTable!$B$1,MonsterTable!$A$1:$B$1,0),0),
IF(OR(NOT(ISBLANK(AG1052)),ISBLANK(AH1052)),#N/A,
IF(AE1052="empty","empty",
VLOOKUP(AE1052,MonsterGroupTable!$A:$A,1,0)))))))</f>
        <v>empty</v>
      </c>
      <c r="AH1052">
        <v>3</v>
      </c>
      <c r="AL1052" s="1" t="s">
        <v>242</v>
      </c>
      <c r="AM1052" s="2">
        <f>IF(AND(ISBLANK(AL1052),OR(NOT(ISBLANK(AN1052)),NOT(ISBLANK(AO1052)))),#N/A,
IF(ISBLANK(AL1052),"",
IF(AND(NOT(ISERROR(VLOOKUP(AL1052,MonsterTable!$A:$B,MATCH(MonsterTable!$B$1,MonsterTable!$A$1:$B$1,0),0))),OR(ISBLANK(AN1052),ISBLANK(AO1052))),#N/A,
IFERROR(VLOOKUP(AL1052,MonsterTable!$A:$B,MATCH(MonsterTable!$B$1,MonsterTable!$A$1:$B$1,0),0),
IF(OR(NOT(ISBLANK(AN1052)),ISBLANK(AO1052)),#N/A,
IF(AL1052="empty","empty",
VLOOKUP(AL1052,MonsterGroupTable!$A:$A,1,0)))))))</f>
        <v>201</v>
      </c>
      <c r="AN1052">
        <v>1</v>
      </c>
      <c r="AO1052">
        <v>1</v>
      </c>
      <c r="AP1052">
        <v>0</v>
      </c>
      <c r="AT1052" s="2" t="str">
        <f>IF(AND(ISBLANK(AS1052),OR(NOT(ISBLANK(AU1052)),NOT(ISBLANK(AV1052)))),#N/A,
IF(ISBLANK(AS1052),"",
IF(AND(NOT(ISERROR(VLOOKUP(AS1052,MonsterTable!$A:$B,MATCH(MonsterTable!$B$1,MonsterTable!$A$1:$B$1,0),0))),OR(ISBLANK(AU1052),ISBLANK(AV1052))),#N/A,
IFERROR(VLOOKUP(AS1052,MonsterTable!$A:$B,MATCH(MonsterTable!$B$1,MonsterTable!$A$1:$B$1,0),0),
IF(OR(NOT(ISBLANK(AU1052)),ISBLANK(AV1052)),#N/A,
IF(AS1052="empty","empty",
VLOOKUP(AS1052,MonsterGroupTable!$A:$A,1,0)))))))</f>
        <v/>
      </c>
      <c r="BA1052" s="2" t="str">
        <f>IF(AND(ISBLANK(AZ1052),OR(NOT(ISBLANK(BB1052)),NOT(ISBLANK(BC1052)))),#N/A,
IF(ISBLANK(AZ1052),"",
IF(AND(NOT(ISERROR(VLOOKUP(AZ1052,MonsterTable!$A:$B,MATCH(MonsterTable!$B$1,MonsterTable!$A$1:$B$1,0),0))),OR(ISBLANK(BB1052),ISBLANK(BC1052))),#N/A,
IFERROR(VLOOKUP(AZ1052,MonsterTable!$A:$B,MATCH(MonsterTable!$B$1,MonsterTable!$A$1:$B$1,0),0),
IF(OR(NOT(ISBLANK(BB1052)),ISBLANK(BC1052)),#N/A,
IF(AZ1052="empty","empty",
VLOOKUP(AZ1052,MonsterGroupTable!$A:$A,1,0)))))))</f>
        <v/>
      </c>
      <c r="BH1052" s="2" t="str">
        <f>IF(AND(ISBLANK(BG1052),OR(NOT(ISBLANK(BI1052)),NOT(ISBLANK(BJ1052)))),#N/A,
IF(ISBLANK(BG1052),"",
IF(AND(NOT(ISERROR(VLOOKUP(BG1052,MonsterTable!$A:$B,MATCH(MonsterTable!$B$1,MonsterTable!$A$1:$B$1,0),0))),OR(ISBLANK(BI1052),ISBLANK(BJ1052))),#N/A,
IFERROR(VLOOKUP(BG1052,MonsterTable!$A:$B,MATCH(MonsterTable!$B$1,MonsterTable!$A$1:$B$1,0),0),
IF(OR(NOT(ISBLANK(BI1052)),ISBLANK(BJ1052)),#N/A,
IF(BG1052="empty","empty",
VLOOKUP(BG1052,MonsterGroupTable!$A:$A,1,0)))))))</f>
        <v/>
      </c>
      <c r="BO1052" s="2" t="str">
        <f>IF(AND(ISBLANK(BN1052),OR(NOT(ISBLANK(BP1052)),NOT(ISBLANK(BQ1052)))),#N/A,
IF(ISBLANK(BN1052),"",
IF(AND(NOT(ISERROR(VLOOKUP(BN1052,MonsterTable!$A:$B,MATCH(MonsterTable!$B$1,MonsterTable!$A$1:$B$1,0),0))),OR(ISBLANK(BP1052),ISBLANK(BQ1052))),#N/A,
IFERROR(VLOOKUP(BN1052,MonsterTable!$A:$B,MATCH(MonsterTable!$B$1,MonsterTable!$A$1:$B$1,0),0),
IF(OR(NOT(ISBLANK(BP1052)),ISBLANK(BQ1052)),#N/A,
IF(BN1052="empty","empty",
VLOOKUP(BN1052,MonsterGroupTable!$A:$A,1,0)))))))</f>
        <v/>
      </c>
      <c r="BV1052" s="2" t="str">
        <f>IF(AND(ISBLANK(BU1052),OR(NOT(ISBLANK(BW1052)),NOT(ISBLANK(BX1052)))),#N/A,
IF(ISBLANK(BU1052),"",
IF(AND(NOT(ISERROR(VLOOKUP(BU1052,MonsterTable!$A:$B,MATCH(MonsterTable!$B$1,MonsterTable!$A$1:$B$1,0),0))),OR(ISBLANK(BW1052),ISBLANK(BX1052))),#N/A,
IFERROR(VLOOKUP(BU1052,MonsterTable!$A:$B,MATCH(MonsterTable!$B$1,MonsterTable!$A$1:$B$1,0),0),
IF(OR(NOT(ISBLANK(BW1052)),ISBLANK(BX1052)),#N/A,
IF(BU1052="empty","empty",
VLOOKUP(BU1052,MonsterGroupTable!$A:$A,1,0)))))))</f>
        <v/>
      </c>
      <c r="CC1052" s="2" t="str">
        <f>IF(AND(ISBLANK(CB1052),OR(NOT(ISBLANK(CD1052)),NOT(ISBLANK(CE1052)))),#N/A,
IF(ISBLANK(CB1052),"",
IF(AND(NOT(ISERROR(VLOOKUP(CB1052,MonsterTable!$A:$B,MATCH(MonsterTable!$B$1,MonsterTable!$A$1:$B$1,0),0))),OR(ISBLANK(CD1052),ISBLANK(CE1052))),#N/A,
IFERROR(VLOOKUP(CB1052,MonsterTable!$A:$B,MATCH(MonsterTable!$B$1,MonsterTable!$A$1:$B$1,0),0),
IF(OR(NOT(ISBLANK(CD1052)),ISBLANK(CE1052)),#N/A,
IF(CB1052="empty","empty",
VLOOKUP(CB1052,MonsterGroupTable!$A:$A,1,0)))))))</f>
        <v/>
      </c>
      <c r="CJ1052" s="2" t="str">
        <f>IF(AND(ISBLANK(CI1052),OR(NOT(ISBLANK(CK1052)),NOT(ISBLANK(CL1052)))),#N/A,
IF(ISBLANK(CI1052),"",
IF(AND(NOT(ISERROR(VLOOKUP(CI1052,MonsterTable!$A:$B,MATCH(MonsterTable!$B$1,MonsterTable!$A$1:$B$1,0),0))),OR(ISBLANK(CK1052),ISBLANK(CL1052))),#N/A,
IFERROR(VLOOKUP(CI1052,MonsterTable!$A:$B,MATCH(MonsterTable!$B$1,MonsterTable!$A$1:$B$1,0),0),
IF(OR(NOT(ISBLANK(CK1052)),ISBLANK(CL1052)),#N/A,
IF(CI1052="empty","empty",
VLOOKUP(CI1052,MonsterGroupTable!$A:$A,1,0)))))))</f>
        <v/>
      </c>
    </row>
    <row r="1053" spans="1:88">
      <c r="A1053">
        <v>20019</v>
      </c>
      <c r="B1053">
        <f t="shared" si="37"/>
        <v>1.1000000000000001</v>
      </c>
      <c r="C1053">
        <f t="shared" si="37"/>
        <v>1.1000000000000001</v>
      </c>
      <c r="F1053">
        <v>60</v>
      </c>
      <c r="G1053">
        <v>117</v>
      </c>
      <c r="H1053">
        <v>0</v>
      </c>
      <c r="I1053">
        <v>0</v>
      </c>
      <c r="J1053">
        <v>0</v>
      </c>
      <c r="K1053" t="s">
        <v>28</v>
      </c>
      <c r="L1053" t="s">
        <v>243</v>
      </c>
      <c r="M1053" t="s">
        <v>79</v>
      </c>
      <c r="N1053" t="s">
        <v>80</v>
      </c>
      <c r="O1053">
        <v>0</v>
      </c>
      <c r="P1053">
        <v>-4.75</v>
      </c>
      <c r="Q1053">
        <v>-3.5</v>
      </c>
      <c r="R1053">
        <v>4.75</v>
      </c>
      <c r="S1053">
        <v>3</v>
      </c>
      <c r="T1053">
        <v>-13.5</v>
      </c>
      <c r="U1053">
        <v>2.5499999999999998</v>
      </c>
      <c r="V1053">
        <v>-6.75</v>
      </c>
      <c r="W1053" t="str">
        <f t="shared" si="38"/>
        <v>g102,5,empty,3,201,1,1,0</v>
      </c>
      <c r="X1053" s="1" t="s">
        <v>280</v>
      </c>
      <c r="Y1053" s="2" t="str">
        <f>IF(AND(ISBLANK(X1053),OR(NOT(ISBLANK(Z1053)),NOT(ISBLANK(AA1053)))),#N/A,
IF(ISBLANK(X1053),"",
IF(AND(NOT(ISERROR(VLOOKUP(X1053,MonsterTable!$A:$B,MATCH(MonsterTable!$B$1,MonsterTable!$A$1:$B$1,0),0))),OR(ISBLANK(Z1053),ISBLANK(AA1053))),#N/A,
IFERROR(VLOOKUP(X1053,MonsterTable!$A:$B,MATCH(MonsterTable!$B$1,MonsterTable!$A$1:$B$1,0),0),
IF(OR(NOT(ISBLANK(Z1053)),ISBLANK(AA1053)),#N/A,
IF(X1053="empty","empty",
VLOOKUP(X1053,MonsterGroupTable!$A:$A,1,0)))))))</f>
        <v>g102</v>
      </c>
      <c r="AA1053">
        <v>5</v>
      </c>
      <c r="AE1053" s="1" t="s">
        <v>74</v>
      </c>
      <c r="AF1053" s="2" t="str">
        <f>IF(AND(ISBLANK(AE1053),OR(NOT(ISBLANK(AG1053)),NOT(ISBLANK(AH1053)))),#N/A,
IF(ISBLANK(AE1053),"",
IF(AND(NOT(ISERROR(VLOOKUP(AE1053,MonsterTable!$A:$B,MATCH(MonsterTable!$B$1,MonsterTable!$A$1:$B$1,0),0))),OR(ISBLANK(AG1053),ISBLANK(AH1053))),#N/A,
IFERROR(VLOOKUP(AE1053,MonsterTable!$A:$B,MATCH(MonsterTable!$B$1,MonsterTable!$A$1:$B$1,0),0),
IF(OR(NOT(ISBLANK(AG1053)),ISBLANK(AH1053)),#N/A,
IF(AE1053="empty","empty",
VLOOKUP(AE1053,MonsterGroupTable!$A:$A,1,0)))))))</f>
        <v>empty</v>
      </c>
      <c r="AH1053">
        <v>3</v>
      </c>
      <c r="AL1053" s="1" t="s">
        <v>242</v>
      </c>
      <c r="AM1053" s="2">
        <f>IF(AND(ISBLANK(AL1053),OR(NOT(ISBLANK(AN1053)),NOT(ISBLANK(AO1053)))),#N/A,
IF(ISBLANK(AL1053),"",
IF(AND(NOT(ISERROR(VLOOKUP(AL1053,MonsterTable!$A:$B,MATCH(MonsterTable!$B$1,MonsterTable!$A$1:$B$1,0),0))),OR(ISBLANK(AN1053),ISBLANK(AO1053))),#N/A,
IFERROR(VLOOKUP(AL1053,MonsterTable!$A:$B,MATCH(MonsterTable!$B$1,MonsterTable!$A$1:$B$1,0),0),
IF(OR(NOT(ISBLANK(AN1053)),ISBLANK(AO1053)),#N/A,
IF(AL1053="empty","empty",
VLOOKUP(AL1053,MonsterGroupTable!$A:$A,1,0)))))))</f>
        <v>201</v>
      </c>
      <c r="AN1053">
        <v>1</v>
      </c>
      <c r="AO1053">
        <v>1</v>
      </c>
      <c r="AP1053">
        <v>0</v>
      </c>
      <c r="AT1053" s="2" t="str">
        <f>IF(AND(ISBLANK(AS1053),OR(NOT(ISBLANK(AU1053)),NOT(ISBLANK(AV1053)))),#N/A,
IF(ISBLANK(AS1053),"",
IF(AND(NOT(ISERROR(VLOOKUP(AS1053,MonsterTable!$A:$B,MATCH(MonsterTable!$B$1,MonsterTable!$A$1:$B$1,0),0))),OR(ISBLANK(AU1053),ISBLANK(AV1053))),#N/A,
IFERROR(VLOOKUP(AS1053,MonsterTable!$A:$B,MATCH(MonsterTable!$B$1,MonsterTable!$A$1:$B$1,0),0),
IF(OR(NOT(ISBLANK(AU1053)),ISBLANK(AV1053)),#N/A,
IF(AS1053="empty","empty",
VLOOKUP(AS1053,MonsterGroupTable!$A:$A,1,0)))))))</f>
        <v/>
      </c>
      <c r="BA1053" s="2" t="str">
        <f>IF(AND(ISBLANK(AZ1053),OR(NOT(ISBLANK(BB1053)),NOT(ISBLANK(BC1053)))),#N/A,
IF(ISBLANK(AZ1053),"",
IF(AND(NOT(ISERROR(VLOOKUP(AZ1053,MonsterTable!$A:$B,MATCH(MonsterTable!$B$1,MonsterTable!$A$1:$B$1,0),0))),OR(ISBLANK(BB1053),ISBLANK(BC1053))),#N/A,
IFERROR(VLOOKUP(AZ1053,MonsterTable!$A:$B,MATCH(MonsterTable!$B$1,MonsterTable!$A$1:$B$1,0),0),
IF(OR(NOT(ISBLANK(BB1053)),ISBLANK(BC1053)),#N/A,
IF(AZ1053="empty","empty",
VLOOKUP(AZ1053,MonsterGroupTable!$A:$A,1,0)))))))</f>
        <v/>
      </c>
      <c r="BH1053" s="2" t="str">
        <f>IF(AND(ISBLANK(BG1053),OR(NOT(ISBLANK(BI1053)),NOT(ISBLANK(BJ1053)))),#N/A,
IF(ISBLANK(BG1053),"",
IF(AND(NOT(ISERROR(VLOOKUP(BG1053,MonsterTable!$A:$B,MATCH(MonsterTable!$B$1,MonsterTable!$A$1:$B$1,0),0))),OR(ISBLANK(BI1053),ISBLANK(BJ1053))),#N/A,
IFERROR(VLOOKUP(BG1053,MonsterTable!$A:$B,MATCH(MonsterTable!$B$1,MonsterTable!$A$1:$B$1,0),0),
IF(OR(NOT(ISBLANK(BI1053)),ISBLANK(BJ1053)),#N/A,
IF(BG1053="empty","empty",
VLOOKUP(BG1053,MonsterGroupTable!$A:$A,1,0)))))))</f>
        <v/>
      </c>
      <c r="BO1053" s="2" t="str">
        <f>IF(AND(ISBLANK(BN1053),OR(NOT(ISBLANK(BP1053)),NOT(ISBLANK(BQ1053)))),#N/A,
IF(ISBLANK(BN1053),"",
IF(AND(NOT(ISERROR(VLOOKUP(BN1053,MonsterTable!$A:$B,MATCH(MonsterTable!$B$1,MonsterTable!$A$1:$B$1,0),0))),OR(ISBLANK(BP1053),ISBLANK(BQ1053))),#N/A,
IFERROR(VLOOKUP(BN1053,MonsterTable!$A:$B,MATCH(MonsterTable!$B$1,MonsterTable!$A$1:$B$1,0),0),
IF(OR(NOT(ISBLANK(BP1053)),ISBLANK(BQ1053)),#N/A,
IF(BN1053="empty","empty",
VLOOKUP(BN1053,MonsterGroupTable!$A:$A,1,0)))))))</f>
        <v/>
      </c>
      <c r="BV1053" s="2" t="str">
        <f>IF(AND(ISBLANK(BU1053),OR(NOT(ISBLANK(BW1053)),NOT(ISBLANK(BX1053)))),#N/A,
IF(ISBLANK(BU1053),"",
IF(AND(NOT(ISERROR(VLOOKUP(BU1053,MonsterTable!$A:$B,MATCH(MonsterTable!$B$1,MonsterTable!$A$1:$B$1,0),0))),OR(ISBLANK(BW1053),ISBLANK(BX1053))),#N/A,
IFERROR(VLOOKUP(BU1053,MonsterTable!$A:$B,MATCH(MonsterTable!$B$1,MonsterTable!$A$1:$B$1,0),0),
IF(OR(NOT(ISBLANK(BW1053)),ISBLANK(BX1053)),#N/A,
IF(BU1053="empty","empty",
VLOOKUP(BU1053,MonsterGroupTable!$A:$A,1,0)))))))</f>
        <v/>
      </c>
      <c r="CC1053" s="2" t="str">
        <f>IF(AND(ISBLANK(CB1053),OR(NOT(ISBLANK(CD1053)),NOT(ISBLANK(CE1053)))),#N/A,
IF(ISBLANK(CB1053),"",
IF(AND(NOT(ISERROR(VLOOKUP(CB1053,MonsterTable!$A:$B,MATCH(MonsterTable!$B$1,MonsterTable!$A$1:$B$1,0),0))),OR(ISBLANK(CD1053),ISBLANK(CE1053))),#N/A,
IFERROR(VLOOKUP(CB1053,MonsterTable!$A:$B,MATCH(MonsterTable!$B$1,MonsterTable!$A$1:$B$1,0),0),
IF(OR(NOT(ISBLANK(CD1053)),ISBLANK(CE1053)),#N/A,
IF(CB1053="empty","empty",
VLOOKUP(CB1053,MonsterGroupTable!$A:$A,1,0)))))))</f>
        <v/>
      </c>
      <c r="CJ1053" s="2" t="str">
        <f>IF(AND(ISBLANK(CI1053),OR(NOT(ISBLANK(CK1053)),NOT(ISBLANK(CL1053)))),#N/A,
IF(ISBLANK(CI1053),"",
IF(AND(NOT(ISERROR(VLOOKUP(CI1053,MonsterTable!$A:$B,MATCH(MonsterTable!$B$1,MonsterTable!$A$1:$B$1,0),0))),OR(ISBLANK(CK1053),ISBLANK(CL1053))),#N/A,
IFERROR(VLOOKUP(CI1053,MonsterTable!$A:$B,MATCH(MonsterTable!$B$1,MonsterTable!$A$1:$B$1,0),0),
IF(OR(NOT(ISBLANK(CK1053)),ISBLANK(CL1053)),#N/A,
IF(CI1053="empty","empty",
VLOOKUP(CI1053,MonsterGroupTable!$A:$A,1,0)))))))</f>
        <v/>
      </c>
    </row>
    <row r="1054" spans="1:88">
      <c r="A1054">
        <v>20020</v>
      </c>
      <c r="B1054">
        <f t="shared" si="37"/>
        <v>1.2</v>
      </c>
      <c r="C1054">
        <f t="shared" si="37"/>
        <v>1.1000000000000001</v>
      </c>
      <c r="F1054">
        <v>60</v>
      </c>
      <c r="G1054">
        <v>126</v>
      </c>
      <c r="H1054">
        <v>0</v>
      </c>
      <c r="I1054">
        <v>0</v>
      </c>
      <c r="J1054">
        <v>0</v>
      </c>
      <c r="K1054" t="s">
        <v>28</v>
      </c>
      <c r="L1054" t="s">
        <v>243</v>
      </c>
      <c r="M1054" t="s">
        <v>79</v>
      </c>
      <c r="N1054" t="s">
        <v>80</v>
      </c>
      <c r="O1054">
        <v>0</v>
      </c>
      <c r="P1054">
        <v>-4.75</v>
      </c>
      <c r="Q1054">
        <v>-3.5</v>
      </c>
      <c r="R1054">
        <v>4.75</v>
      </c>
      <c r="S1054">
        <v>3</v>
      </c>
      <c r="T1054">
        <v>-13.5</v>
      </c>
      <c r="U1054">
        <v>2.5499999999999998</v>
      </c>
      <c r="V1054">
        <v>-6.75</v>
      </c>
      <c r="W1054" t="str">
        <f t="shared" si="38"/>
        <v>g102,5,empty,3,201,1,1,0</v>
      </c>
      <c r="X1054" s="1" t="s">
        <v>280</v>
      </c>
      <c r="Y1054" s="2" t="str">
        <f>IF(AND(ISBLANK(X1054),OR(NOT(ISBLANK(Z1054)),NOT(ISBLANK(AA1054)))),#N/A,
IF(ISBLANK(X1054),"",
IF(AND(NOT(ISERROR(VLOOKUP(X1054,MonsterTable!$A:$B,MATCH(MonsterTable!$B$1,MonsterTable!$A$1:$B$1,0),0))),OR(ISBLANK(Z1054),ISBLANK(AA1054))),#N/A,
IFERROR(VLOOKUP(X1054,MonsterTable!$A:$B,MATCH(MonsterTable!$B$1,MonsterTable!$A$1:$B$1,0),0),
IF(OR(NOT(ISBLANK(Z1054)),ISBLANK(AA1054)),#N/A,
IF(X1054="empty","empty",
VLOOKUP(X1054,MonsterGroupTable!$A:$A,1,0)))))))</f>
        <v>g102</v>
      </c>
      <c r="AA1054">
        <v>5</v>
      </c>
      <c r="AE1054" s="1" t="s">
        <v>74</v>
      </c>
      <c r="AF1054" s="2" t="str">
        <f>IF(AND(ISBLANK(AE1054),OR(NOT(ISBLANK(AG1054)),NOT(ISBLANK(AH1054)))),#N/A,
IF(ISBLANK(AE1054),"",
IF(AND(NOT(ISERROR(VLOOKUP(AE1054,MonsterTable!$A:$B,MATCH(MonsterTable!$B$1,MonsterTable!$A$1:$B$1,0),0))),OR(ISBLANK(AG1054),ISBLANK(AH1054))),#N/A,
IFERROR(VLOOKUP(AE1054,MonsterTable!$A:$B,MATCH(MonsterTable!$B$1,MonsterTable!$A$1:$B$1,0),0),
IF(OR(NOT(ISBLANK(AG1054)),ISBLANK(AH1054)),#N/A,
IF(AE1054="empty","empty",
VLOOKUP(AE1054,MonsterGroupTable!$A:$A,1,0)))))))</f>
        <v>empty</v>
      </c>
      <c r="AH1054">
        <v>3</v>
      </c>
      <c r="AL1054" s="1" t="s">
        <v>242</v>
      </c>
      <c r="AM1054" s="2">
        <f>IF(AND(ISBLANK(AL1054),OR(NOT(ISBLANK(AN1054)),NOT(ISBLANK(AO1054)))),#N/A,
IF(ISBLANK(AL1054),"",
IF(AND(NOT(ISERROR(VLOOKUP(AL1054,MonsterTable!$A:$B,MATCH(MonsterTable!$B$1,MonsterTable!$A$1:$B$1,0),0))),OR(ISBLANK(AN1054),ISBLANK(AO1054))),#N/A,
IFERROR(VLOOKUP(AL1054,MonsterTable!$A:$B,MATCH(MonsterTable!$B$1,MonsterTable!$A$1:$B$1,0),0),
IF(OR(NOT(ISBLANK(AN1054)),ISBLANK(AO1054)),#N/A,
IF(AL1054="empty","empty",
VLOOKUP(AL1054,MonsterGroupTable!$A:$A,1,0)))))))</f>
        <v>201</v>
      </c>
      <c r="AN1054">
        <v>1</v>
      </c>
      <c r="AO1054">
        <v>1</v>
      </c>
      <c r="AP1054">
        <v>0</v>
      </c>
      <c r="AT1054" s="2" t="str">
        <f>IF(AND(ISBLANK(AS1054),OR(NOT(ISBLANK(AU1054)),NOT(ISBLANK(AV1054)))),#N/A,
IF(ISBLANK(AS1054),"",
IF(AND(NOT(ISERROR(VLOOKUP(AS1054,MonsterTable!$A:$B,MATCH(MonsterTable!$B$1,MonsterTable!$A$1:$B$1,0),0))),OR(ISBLANK(AU1054),ISBLANK(AV1054))),#N/A,
IFERROR(VLOOKUP(AS1054,MonsterTable!$A:$B,MATCH(MonsterTable!$B$1,MonsterTable!$A$1:$B$1,0),0),
IF(OR(NOT(ISBLANK(AU1054)),ISBLANK(AV1054)),#N/A,
IF(AS1054="empty","empty",
VLOOKUP(AS1054,MonsterGroupTable!$A:$A,1,0)))))))</f>
        <v/>
      </c>
      <c r="BA1054" s="2" t="str">
        <f>IF(AND(ISBLANK(AZ1054),OR(NOT(ISBLANK(BB1054)),NOT(ISBLANK(BC1054)))),#N/A,
IF(ISBLANK(AZ1054),"",
IF(AND(NOT(ISERROR(VLOOKUP(AZ1054,MonsterTable!$A:$B,MATCH(MonsterTable!$B$1,MonsterTable!$A$1:$B$1,0),0))),OR(ISBLANK(BB1054),ISBLANK(BC1054))),#N/A,
IFERROR(VLOOKUP(AZ1054,MonsterTable!$A:$B,MATCH(MonsterTable!$B$1,MonsterTable!$A$1:$B$1,0),0),
IF(OR(NOT(ISBLANK(BB1054)),ISBLANK(BC1054)),#N/A,
IF(AZ1054="empty","empty",
VLOOKUP(AZ1054,MonsterGroupTable!$A:$A,1,0)))))))</f>
        <v/>
      </c>
      <c r="BH1054" s="2" t="str">
        <f>IF(AND(ISBLANK(BG1054),OR(NOT(ISBLANK(BI1054)),NOT(ISBLANK(BJ1054)))),#N/A,
IF(ISBLANK(BG1054),"",
IF(AND(NOT(ISERROR(VLOOKUP(BG1054,MonsterTable!$A:$B,MATCH(MonsterTable!$B$1,MonsterTable!$A$1:$B$1,0),0))),OR(ISBLANK(BI1054),ISBLANK(BJ1054))),#N/A,
IFERROR(VLOOKUP(BG1054,MonsterTable!$A:$B,MATCH(MonsterTable!$B$1,MonsterTable!$A$1:$B$1,0),0),
IF(OR(NOT(ISBLANK(BI1054)),ISBLANK(BJ1054)),#N/A,
IF(BG1054="empty","empty",
VLOOKUP(BG1054,MonsterGroupTable!$A:$A,1,0)))))))</f>
        <v/>
      </c>
      <c r="BO1054" s="2" t="str">
        <f>IF(AND(ISBLANK(BN1054),OR(NOT(ISBLANK(BP1054)),NOT(ISBLANK(BQ1054)))),#N/A,
IF(ISBLANK(BN1054),"",
IF(AND(NOT(ISERROR(VLOOKUP(BN1054,MonsterTable!$A:$B,MATCH(MonsterTable!$B$1,MonsterTable!$A$1:$B$1,0),0))),OR(ISBLANK(BP1054),ISBLANK(BQ1054))),#N/A,
IFERROR(VLOOKUP(BN1054,MonsterTable!$A:$B,MATCH(MonsterTable!$B$1,MonsterTable!$A$1:$B$1,0),0),
IF(OR(NOT(ISBLANK(BP1054)),ISBLANK(BQ1054)),#N/A,
IF(BN1054="empty","empty",
VLOOKUP(BN1054,MonsterGroupTable!$A:$A,1,0)))))))</f>
        <v/>
      </c>
      <c r="BV1054" s="2" t="str">
        <f>IF(AND(ISBLANK(BU1054),OR(NOT(ISBLANK(BW1054)),NOT(ISBLANK(BX1054)))),#N/A,
IF(ISBLANK(BU1054),"",
IF(AND(NOT(ISERROR(VLOOKUP(BU1054,MonsterTable!$A:$B,MATCH(MonsterTable!$B$1,MonsterTable!$A$1:$B$1,0),0))),OR(ISBLANK(BW1054),ISBLANK(BX1054))),#N/A,
IFERROR(VLOOKUP(BU1054,MonsterTable!$A:$B,MATCH(MonsterTable!$B$1,MonsterTable!$A$1:$B$1,0),0),
IF(OR(NOT(ISBLANK(BW1054)),ISBLANK(BX1054)),#N/A,
IF(BU1054="empty","empty",
VLOOKUP(BU1054,MonsterGroupTable!$A:$A,1,0)))))))</f>
        <v/>
      </c>
      <c r="CC1054" s="2" t="str">
        <f>IF(AND(ISBLANK(CB1054),OR(NOT(ISBLANK(CD1054)),NOT(ISBLANK(CE1054)))),#N/A,
IF(ISBLANK(CB1054),"",
IF(AND(NOT(ISERROR(VLOOKUP(CB1054,MonsterTable!$A:$B,MATCH(MonsterTable!$B$1,MonsterTable!$A$1:$B$1,0),0))),OR(ISBLANK(CD1054),ISBLANK(CE1054))),#N/A,
IFERROR(VLOOKUP(CB1054,MonsterTable!$A:$B,MATCH(MonsterTable!$B$1,MonsterTable!$A$1:$B$1,0),0),
IF(OR(NOT(ISBLANK(CD1054)),ISBLANK(CE1054)),#N/A,
IF(CB1054="empty","empty",
VLOOKUP(CB1054,MonsterGroupTable!$A:$A,1,0)))))))</f>
        <v/>
      </c>
      <c r="CJ1054" s="2" t="str">
        <f>IF(AND(ISBLANK(CI1054),OR(NOT(ISBLANK(CK1054)),NOT(ISBLANK(CL1054)))),#N/A,
IF(ISBLANK(CI1054),"",
IF(AND(NOT(ISERROR(VLOOKUP(CI1054,MonsterTable!$A:$B,MATCH(MonsterTable!$B$1,MonsterTable!$A$1:$B$1,0),0))),OR(ISBLANK(CK1054),ISBLANK(CL1054))),#N/A,
IFERROR(VLOOKUP(CI1054,MonsterTable!$A:$B,MATCH(MonsterTable!$B$1,MonsterTable!$A$1:$B$1,0),0),
IF(OR(NOT(ISBLANK(CK1054)),ISBLANK(CL1054)),#N/A,
IF(CI1054="empty","empty",
VLOOKUP(CI1054,MonsterGroupTable!$A:$A,1,0)))))))</f>
        <v/>
      </c>
    </row>
    <row r="1055" spans="1:88">
      <c r="A1055">
        <v>20021</v>
      </c>
      <c r="B1055">
        <f t="shared" si="37"/>
        <v>1.1000000000000001</v>
      </c>
      <c r="C1055">
        <f t="shared" si="37"/>
        <v>1.1000000000000001</v>
      </c>
      <c r="F1055">
        <v>60</v>
      </c>
      <c r="G1055">
        <v>135</v>
      </c>
      <c r="H1055">
        <v>0</v>
      </c>
      <c r="I1055">
        <v>0</v>
      </c>
      <c r="J1055">
        <v>0</v>
      </c>
      <c r="K1055" t="s">
        <v>28</v>
      </c>
      <c r="L1055" t="s">
        <v>245</v>
      </c>
      <c r="M1055" t="s">
        <v>79</v>
      </c>
      <c r="N1055" t="s">
        <v>80</v>
      </c>
      <c r="O1055">
        <v>0</v>
      </c>
      <c r="P1055">
        <v>-4.75</v>
      </c>
      <c r="Q1055">
        <v>-3.5</v>
      </c>
      <c r="R1055">
        <v>4.75</v>
      </c>
      <c r="S1055">
        <v>3</v>
      </c>
      <c r="T1055">
        <v>-13.5</v>
      </c>
      <c r="U1055">
        <v>2.5499999999999998</v>
      </c>
      <c r="V1055">
        <v>-6.75</v>
      </c>
      <c r="W1055" t="str">
        <f t="shared" si="38"/>
        <v>g103,5,empty,3,203,1,1,0</v>
      </c>
      <c r="X1055" s="1" t="s">
        <v>320</v>
      </c>
      <c r="Y1055" s="2" t="str">
        <f>IF(AND(ISBLANK(X1055),OR(NOT(ISBLANK(Z1055)),NOT(ISBLANK(AA1055)))),#N/A,
IF(ISBLANK(X1055),"",
IF(AND(NOT(ISERROR(VLOOKUP(X1055,MonsterTable!$A:$B,MATCH(MonsterTable!$B$1,MonsterTable!$A$1:$B$1,0),0))),OR(ISBLANK(Z1055),ISBLANK(AA1055))),#N/A,
IFERROR(VLOOKUP(X1055,MonsterTable!$A:$B,MATCH(MonsterTable!$B$1,MonsterTable!$A$1:$B$1,0),0),
IF(OR(NOT(ISBLANK(Z1055)),ISBLANK(AA1055)),#N/A,
IF(X1055="empty","empty",
VLOOKUP(X1055,MonsterGroupTable!$A:$A,1,0)))))))</f>
        <v>g103</v>
      </c>
      <c r="AA1055">
        <v>5</v>
      </c>
      <c r="AE1055" s="1" t="s">
        <v>74</v>
      </c>
      <c r="AF1055" s="2" t="str">
        <f>IF(AND(ISBLANK(AE1055),OR(NOT(ISBLANK(AG1055)),NOT(ISBLANK(AH1055)))),#N/A,
IF(ISBLANK(AE1055),"",
IF(AND(NOT(ISERROR(VLOOKUP(AE1055,MonsterTable!$A:$B,MATCH(MonsterTable!$B$1,MonsterTable!$A$1:$B$1,0),0))),OR(ISBLANK(AG1055),ISBLANK(AH1055))),#N/A,
IFERROR(VLOOKUP(AE1055,MonsterTable!$A:$B,MATCH(MonsterTable!$B$1,MonsterTable!$A$1:$B$1,0),0),
IF(OR(NOT(ISBLANK(AG1055)),ISBLANK(AH1055)),#N/A,
IF(AE1055="empty","empty",
VLOOKUP(AE1055,MonsterGroupTable!$A:$A,1,0)))))))</f>
        <v>empty</v>
      </c>
      <c r="AH1055">
        <v>3</v>
      </c>
      <c r="AL1055" s="1" t="s">
        <v>339</v>
      </c>
      <c r="AM1055" s="2">
        <f>IF(AND(ISBLANK(AL1055),OR(NOT(ISBLANK(AN1055)),NOT(ISBLANK(AO1055)))),#N/A,
IF(ISBLANK(AL1055),"",
IF(AND(NOT(ISERROR(VLOOKUP(AL1055,MonsterTable!$A:$B,MATCH(MonsterTable!$B$1,MonsterTable!$A$1:$B$1,0),0))),OR(ISBLANK(AN1055),ISBLANK(AO1055))),#N/A,
IFERROR(VLOOKUP(AL1055,MonsterTable!$A:$B,MATCH(MonsterTable!$B$1,MonsterTable!$A$1:$B$1,0),0),
IF(OR(NOT(ISBLANK(AN1055)),ISBLANK(AO1055)),#N/A,
IF(AL1055="empty","empty",
VLOOKUP(AL1055,MonsterGroupTable!$A:$A,1,0)))))))</f>
        <v>203</v>
      </c>
      <c r="AN1055">
        <v>1</v>
      </c>
      <c r="AO1055">
        <v>1</v>
      </c>
      <c r="AP1055">
        <v>0</v>
      </c>
      <c r="AT1055" s="2" t="str">
        <f>IF(AND(ISBLANK(AS1055),OR(NOT(ISBLANK(AU1055)),NOT(ISBLANK(AV1055)))),#N/A,
IF(ISBLANK(AS1055),"",
IF(AND(NOT(ISERROR(VLOOKUP(AS1055,MonsterTable!$A:$B,MATCH(MonsterTable!$B$1,MonsterTable!$A$1:$B$1,0),0))),OR(ISBLANK(AU1055),ISBLANK(AV1055))),#N/A,
IFERROR(VLOOKUP(AS1055,MonsterTable!$A:$B,MATCH(MonsterTable!$B$1,MonsterTable!$A$1:$B$1,0),0),
IF(OR(NOT(ISBLANK(AU1055)),ISBLANK(AV1055)),#N/A,
IF(AS1055="empty","empty",
VLOOKUP(AS1055,MonsterGroupTable!$A:$A,1,0)))))))</f>
        <v/>
      </c>
      <c r="BA1055" s="2" t="str">
        <f>IF(AND(ISBLANK(AZ1055),OR(NOT(ISBLANK(BB1055)),NOT(ISBLANK(BC1055)))),#N/A,
IF(ISBLANK(AZ1055),"",
IF(AND(NOT(ISERROR(VLOOKUP(AZ1055,MonsterTable!$A:$B,MATCH(MonsterTable!$B$1,MonsterTable!$A$1:$B$1,0),0))),OR(ISBLANK(BB1055),ISBLANK(BC1055))),#N/A,
IFERROR(VLOOKUP(AZ1055,MonsterTable!$A:$B,MATCH(MonsterTable!$B$1,MonsterTable!$A$1:$B$1,0),0),
IF(OR(NOT(ISBLANK(BB1055)),ISBLANK(BC1055)),#N/A,
IF(AZ1055="empty","empty",
VLOOKUP(AZ1055,MonsterGroupTable!$A:$A,1,0)))))))</f>
        <v/>
      </c>
      <c r="BH1055" s="2" t="str">
        <f>IF(AND(ISBLANK(BG1055),OR(NOT(ISBLANK(BI1055)),NOT(ISBLANK(BJ1055)))),#N/A,
IF(ISBLANK(BG1055),"",
IF(AND(NOT(ISERROR(VLOOKUP(BG1055,MonsterTable!$A:$B,MATCH(MonsterTable!$B$1,MonsterTable!$A$1:$B$1,0),0))),OR(ISBLANK(BI1055),ISBLANK(BJ1055))),#N/A,
IFERROR(VLOOKUP(BG1055,MonsterTable!$A:$B,MATCH(MonsterTable!$B$1,MonsterTable!$A$1:$B$1,0),0),
IF(OR(NOT(ISBLANK(BI1055)),ISBLANK(BJ1055)),#N/A,
IF(BG1055="empty","empty",
VLOOKUP(BG1055,MonsterGroupTable!$A:$A,1,0)))))))</f>
        <v/>
      </c>
      <c r="BO1055" s="2" t="str">
        <f>IF(AND(ISBLANK(BN1055),OR(NOT(ISBLANK(BP1055)),NOT(ISBLANK(BQ1055)))),#N/A,
IF(ISBLANK(BN1055),"",
IF(AND(NOT(ISERROR(VLOOKUP(BN1055,MonsterTable!$A:$B,MATCH(MonsterTable!$B$1,MonsterTable!$A$1:$B$1,0),0))),OR(ISBLANK(BP1055),ISBLANK(BQ1055))),#N/A,
IFERROR(VLOOKUP(BN1055,MonsterTable!$A:$B,MATCH(MonsterTable!$B$1,MonsterTable!$A$1:$B$1,0),0),
IF(OR(NOT(ISBLANK(BP1055)),ISBLANK(BQ1055)),#N/A,
IF(BN1055="empty","empty",
VLOOKUP(BN1055,MonsterGroupTable!$A:$A,1,0)))))))</f>
        <v/>
      </c>
      <c r="BV1055" s="2" t="str">
        <f>IF(AND(ISBLANK(BU1055),OR(NOT(ISBLANK(BW1055)),NOT(ISBLANK(BX1055)))),#N/A,
IF(ISBLANK(BU1055),"",
IF(AND(NOT(ISERROR(VLOOKUP(BU1055,MonsterTable!$A:$B,MATCH(MonsterTable!$B$1,MonsterTable!$A$1:$B$1,0),0))),OR(ISBLANK(BW1055),ISBLANK(BX1055))),#N/A,
IFERROR(VLOOKUP(BU1055,MonsterTable!$A:$B,MATCH(MonsterTable!$B$1,MonsterTable!$A$1:$B$1,0),0),
IF(OR(NOT(ISBLANK(BW1055)),ISBLANK(BX1055)),#N/A,
IF(BU1055="empty","empty",
VLOOKUP(BU1055,MonsterGroupTable!$A:$A,1,0)))))))</f>
        <v/>
      </c>
      <c r="CC1055" s="2" t="str">
        <f>IF(AND(ISBLANK(CB1055),OR(NOT(ISBLANK(CD1055)),NOT(ISBLANK(CE1055)))),#N/A,
IF(ISBLANK(CB1055),"",
IF(AND(NOT(ISERROR(VLOOKUP(CB1055,MonsterTable!$A:$B,MATCH(MonsterTable!$B$1,MonsterTable!$A$1:$B$1,0),0))),OR(ISBLANK(CD1055),ISBLANK(CE1055))),#N/A,
IFERROR(VLOOKUP(CB1055,MonsterTable!$A:$B,MATCH(MonsterTable!$B$1,MonsterTable!$A$1:$B$1,0),0),
IF(OR(NOT(ISBLANK(CD1055)),ISBLANK(CE1055)),#N/A,
IF(CB1055="empty","empty",
VLOOKUP(CB1055,MonsterGroupTable!$A:$A,1,0)))))))</f>
        <v/>
      </c>
      <c r="CJ1055" s="2" t="str">
        <f>IF(AND(ISBLANK(CI1055),OR(NOT(ISBLANK(CK1055)),NOT(ISBLANK(CL1055)))),#N/A,
IF(ISBLANK(CI1055),"",
IF(AND(NOT(ISERROR(VLOOKUP(CI1055,MonsterTable!$A:$B,MATCH(MonsterTable!$B$1,MonsterTable!$A$1:$B$1,0),0))),OR(ISBLANK(CK1055),ISBLANK(CL1055))),#N/A,
IFERROR(VLOOKUP(CI1055,MonsterTable!$A:$B,MATCH(MonsterTable!$B$1,MonsterTable!$A$1:$B$1,0),0),
IF(OR(NOT(ISBLANK(CK1055)),ISBLANK(CL1055)),#N/A,
IF(CI1055="empty","empty",
VLOOKUP(CI1055,MonsterGroupTable!$A:$A,1,0)))))))</f>
        <v/>
      </c>
    </row>
    <row r="1056" spans="1:88">
      <c r="A1056">
        <v>20022</v>
      </c>
      <c r="B1056">
        <f t="shared" si="37"/>
        <v>1.1000000000000001</v>
      </c>
      <c r="C1056">
        <f t="shared" si="37"/>
        <v>1.1000000000000001</v>
      </c>
      <c r="F1056">
        <v>60</v>
      </c>
      <c r="G1056">
        <v>144</v>
      </c>
      <c r="H1056">
        <v>0</v>
      </c>
      <c r="I1056">
        <v>0</v>
      </c>
      <c r="J1056">
        <v>0</v>
      </c>
      <c r="K1056" t="s">
        <v>28</v>
      </c>
      <c r="L1056" t="s">
        <v>245</v>
      </c>
      <c r="M1056" t="s">
        <v>79</v>
      </c>
      <c r="N1056" t="s">
        <v>80</v>
      </c>
      <c r="O1056">
        <v>0</v>
      </c>
      <c r="P1056">
        <v>-4.75</v>
      </c>
      <c r="Q1056">
        <v>-3.5</v>
      </c>
      <c r="R1056">
        <v>4.75</v>
      </c>
      <c r="S1056">
        <v>3</v>
      </c>
      <c r="T1056">
        <v>-13.5</v>
      </c>
      <c r="U1056">
        <v>2.5499999999999998</v>
      </c>
      <c r="V1056">
        <v>-6.75</v>
      </c>
      <c r="W1056" t="str">
        <f t="shared" si="38"/>
        <v>g103,5,empty,3,203,1,1,0</v>
      </c>
      <c r="X1056" s="1" t="s">
        <v>320</v>
      </c>
      <c r="Y1056" s="2" t="str">
        <f>IF(AND(ISBLANK(X1056),OR(NOT(ISBLANK(Z1056)),NOT(ISBLANK(AA1056)))),#N/A,
IF(ISBLANK(X1056),"",
IF(AND(NOT(ISERROR(VLOOKUP(X1056,MonsterTable!$A:$B,MATCH(MonsterTable!$B$1,MonsterTable!$A$1:$B$1,0),0))),OR(ISBLANK(Z1056),ISBLANK(AA1056))),#N/A,
IFERROR(VLOOKUP(X1056,MonsterTable!$A:$B,MATCH(MonsterTable!$B$1,MonsterTable!$A$1:$B$1,0),0),
IF(OR(NOT(ISBLANK(Z1056)),ISBLANK(AA1056)),#N/A,
IF(X1056="empty","empty",
VLOOKUP(X1056,MonsterGroupTable!$A:$A,1,0)))))))</f>
        <v>g103</v>
      </c>
      <c r="AA1056">
        <v>5</v>
      </c>
      <c r="AE1056" s="1" t="s">
        <v>74</v>
      </c>
      <c r="AF1056" s="2" t="str">
        <f>IF(AND(ISBLANK(AE1056),OR(NOT(ISBLANK(AG1056)),NOT(ISBLANK(AH1056)))),#N/A,
IF(ISBLANK(AE1056),"",
IF(AND(NOT(ISERROR(VLOOKUP(AE1056,MonsterTable!$A:$B,MATCH(MonsterTable!$B$1,MonsterTable!$A$1:$B$1,0),0))),OR(ISBLANK(AG1056),ISBLANK(AH1056))),#N/A,
IFERROR(VLOOKUP(AE1056,MonsterTable!$A:$B,MATCH(MonsterTable!$B$1,MonsterTable!$A$1:$B$1,0),0),
IF(OR(NOT(ISBLANK(AG1056)),ISBLANK(AH1056)),#N/A,
IF(AE1056="empty","empty",
VLOOKUP(AE1056,MonsterGroupTable!$A:$A,1,0)))))))</f>
        <v>empty</v>
      </c>
      <c r="AH1056">
        <v>3</v>
      </c>
      <c r="AL1056" s="1" t="s">
        <v>339</v>
      </c>
      <c r="AM1056" s="2">
        <f>IF(AND(ISBLANK(AL1056),OR(NOT(ISBLANK(AN1056)),NOT(ISBLANK(AO1056)))),#N/A,
IF(ISBLANK(AL1056),"",
IF(AND(NOT(ISERROR(VLOOKUP(AL1056,MonsterTable!$A:$B,MATCH(MonsterTable!$B$1,MonsterTable!$A$1:$B$1,0),0))),OR(ISBLANK(AN1056),ISBLANK(AO1056))),#N/A,
IFERROR(VLOOKUP(AL1056,MonsterTable!$A:$B,MATCH(MonsterTable!$B$1,MonsterTable!$A$1:$B$1,0),0),
IF(OR(NOT(ISBLANK(AN1056)),ISBLANK(AO1056)),#N/A,
IF(AL1056="empty","empty",
VLOOKUP(AL1056,MonsterGroupTable!$A:$A,1,0)))))))</f>
        <v>203</v>
      </c>
      <c r="AN1056">
        <v>1</v>
      </c>
      <c r="AO1056">
        <v>1</v>
      </c>
      <c r="AP1056">
        <v>0</v>
      </c>
      <c r="AT1056" s="2" t="str">
        <f>IF(AND(ISBLANK(AS1056),OR(NOT(ISBLANK(AU1056)),NOT(ISBLANK(AV1056)))),#N/A,
IF(ISBLANK(AS1056),"",
IF(AND(NOT(ISERROR(VLOOKUP(AS1056,MonsterTable!$A:$B,MATCH(MonsterTable!$B$1,MonsterTable!$A$1:$B$1,0),0))),OR(ISBLANK(AU1056),ISBLANK(AV1056))),#N/A,
IFERROR(VLOOKUP(AS1056,MonsterTable!$A:$B,MATCH(MonsterTable!$B$1,MonsterTable!$A$1:$B$1,0),0),
IF(OR(NOT(ISBLANK(AU1056)),ISBLANK(AV1056)),#N/A,
IF(AS1056="empty","empty",
VLOOKUP(AS1056,MonsterGroupTable!$A:$A,1,0)))))))</f>
        <v/>
      </c>
      <c r="BA1056" s="2" t="str">
        <f>IF(AND(ISBLANK(AZ1056),OR(NOT(ISBLANK(BB1056)),NOT(ISBLANK(BC1056)))),#N/A,
IF(ISBLANK(AZ1056),"",
IF(AND(NOT(ISERROR(VLOOKUP(AZ1056,MonsterTable!$A:$B,MATCH(MonsterTable!$B$1,MonsterTable!$A$1:$B$1,0),0))),OR(ISBLANK(BB1056),ISBLANK(BC1056))),#N/A,
IFERROR(VLOOKUP(AZ1056,MonsterTable!$A:$B,MATCH(MonsterTable!$B$1,MonsterTable!$A$1:$B$1,0),0),
IF(OR(NOT(ISBLANK(BB1056)),ISBLANK(BC1056)),#N/A,
IF(AZ1056="empty","empty",
VLOOKUP(AZ1056,MonsterGroupTable!$A:$A,1,0)))))))</f>
        <v/>
      </c>
      <c r="BH1056" s="2" t="str">
        <f>IF(AND(ISBLANK(BG1056),OR(NOT(ISBLANK(BI1056)),NOT(ISBLANK(BJ1056)))),#N/A,
IF(ISBLANK(BG1056),"",
IF(AND(NOT(ISERROR(VLOOKUP(BG1056,MonsterTable!$A:$B,MATCH(MonsterTable!$B$1,MonsterTable!$A$1:$B$1,0),0))),OR(ISBLANK(BI1056),ISBLANK(BJ1056))),#N/A,
IFERROR(VLOOKUP(BG1056,MonsterTable!$A:$B,MATCH(MonsterTable!$B$1,MonsterTable!$A$1:$B$1,0),0),
IF(OR(NOT(ISBLANK(BI1056)),ISBLANK(BJ1056)),#N/A,
IF(BG1056="empty","empty",
VLOOKUP(BG1056,MonsterGroupTable!$A:$A,1,0)))))))</f>
        <v/>
      </c>
      <c r="BO1056" s="2" t="str">
        <f>IF(AND(ISBLANK(BN1056),OR(NOT(ISBLANK(BP1056)),NOT(ISBLANK(BQ1056)))),#N/A,
IF(ISBLANK(BN1056),"",
IF(AND(NOT(ISERROR(VLOOKUP(BN1056,MonsterTable!$A:$B,MATCH(MonsterTable!$B$1,MonsterTable!$A$1:$B$1,0),0))),OR(ISBLANK(BP1056),ISBLANK(BQ1056))),#N/A,
IFERROR(VLOOKUP(BN1056,MonsterTable!$A:$B,MATCH(MonsterTable!$B$1,MonsterTable!$A$1:$B$1,0),0),
IF(OR(NOT(ISBLANK(BP1056)),ISBLANK(BQ1056)),#N/A,
IF(BN1056="empty","empty",
VLOOKUP(BN1056,MonsterGroupTable!$A:$A,1,0)))))))</f>
        <v/>
      </c>
      <c r="BV1056" s="2" t="str">
        <f>IF(AND(ISBLANK(BU1056),OR(NOT(ISBLANK(BW1056)),NOT(ISBLANK(BX1056)))),#N/A,
IF(ISBLANK(BU1056),"",
IF(AND(NOT(ISERROR(VLOOKUP(BU1056,MonsterTable!$A:$B,MATCH(MonsterTable!$B$1,MonsterTable!$A$1:$B$1,0),0))),OR(ISBLANK(BW1056),ISBLANK(BX1056))),#N/A,
IFERROR(VLOOKUP(BU1056,MonsterTable!$A:$B,MATCH(MonsterTable!$B$1,MonsterTable!$A$1:$B$1,0),0),
IF(OR(NOT(ISBLANK(BW1056)),ISBLANK(BX1056)),#N/A,
IF(BU1056="empty","empty",
VLOOKUP(BU1056,MonsterGroupTable!$A:$A,1,0)))))))</f>
        <v/>
      </c>
      <c r="CC1056" s="2" t="str">
        <f>IF(AND(ISBLANK(CB1056),OR(NOT(ISBLANK(CD1056)),NOT(ISBLANK(CE1056)))),#N/A,
IF(ISBLANK(CB1056),"",
IF(AND(NOT(ISERROR(VLOOKUP(CB1056,MonsterTable!$A:$B,MATCH(MonsterTable!$B$1,MonsterTable!$A$1:$B$1,0),0))),OR(ISBLANK(CD1056),ISBLANK(CE1056))),#N/A,
IFERROR(VLOOKUP(CB1056,MonsterTable!$A:$B,MATCH(MonsterTable!$B$1,MonsterTable!$A$1:$B$1,0),0),
IF(OR(NOT(ISBLANK(CD1056)),ISBLANK(CE1056)),#N/A,
IF(CB1056="empty","empty",
VLOOKUP(CB1056,MonsterGroupTable!$A:$A,1,0)))))))</f>
        <v/>
      </c>
      <c r="CJ1056" s="2" t="str">
        <f>IF(AND(ISBLANK(CI1056),OR(NOT(ISBLANK(CK1056)),NOT(ISBLANK(CL1056)))),#N/A,
IF(ISBLANK(CI1056),"",
IF(AND(NOT(ISERROR(VLOOKUP(CI1056,MonsterTable!$A:$B,MATCH(MonsterTable!$B$1,MonsterTable!$A$1:$B$1,0),0))),OR(ISBLANK(CK1056),ISBLANK(CL1056))),#N/A,
IFERROR(VLOOKUP(CI1056,MonsterTable!$A:$B,MATCH(MonsterTable!$B$1,MonsterTable!$A$1:$B$1,0),0),
IF(OR(NOT(ISBLANK(CK1056)),ISBLANK(CL1056)),#N/A,
IF(CI1056="empty","empty",
VLOOKUP(CI1056,MonsterGroupTable!$A:$A,1,0)))))))</f>
        <v/>
      </c>
    </row>
    <row r="1057" spans="1:88">
      <c r="A1057">
        <v>20023</v>
      </c>
      <c r="B1057">
        <f t="shared" si="37"/>
        <v>1.1000000000000001</v>
      </c>
      <c r="C1057">
        <f t="shared" si="37"/>
        <v>1.1000000000000001</v>
      </c>
      <c r="F1057">
        <v>60</v>
      </c>
      <c r="G1057">
        <v>153</v>
      </c>
      <c r="H1057">
        <v>0</v>
      </c>
      <c r="I1057">
        <v>0</v>
      </c>
      <c r="J1057">
        <v>0</v>
      </c>
      <c r="K1057" t="s">
        <v>28</v>
      </c>
      <c r="L1057" t="s">
        <v>245</v>
      </c>
      <c r="M1057" t="s">
        <v>79</v>
      </c>
      <c r="N1057" t="s">
        <v>80</v>
      </c>
      <c r="O1057">
        <v>0</v>
      </c>
      <c r="P1057">
        <v>-4.75</v>
      </c>
      <c r="Q1057">
        <v>-3.5</v>
      </c>
      <c r="R1057">
        <v>4.75</v>
      </c>
      <c r="S1057">
        <v>3</v>
      </c>
      <c r="T1057">
        <v>-13.5</v>
      </c>
      <c r="U1057">
        <v>2.5499999999999998</v>
      </c>
      <c r="V1057">
        <v>-6.75</v>
      </c>
      <c r="W1057" t="str">
        <f t="shared" si="38"/>
        <v>g103,5,empty,3,203,1,1,0</v>
      </c>
      <c r="X1057" s="1" t="s">
        <v>320</v>
      </c>
      <c r="Y1057" s="2" t="str">
        <f>IF(AND(ISBLANK(X1057),OR(NOT(ISBLANK(Z1057)),NOT(ISBLANK(AA1057)))),#N/A,
IF(ISBLANK(X1057),"",
IF(AND(NOT(ISERROR(VLOOKUP(X1057,MonsterTable!$A:$B,MATCH(MonsterTable!$B$1,MonsterTable!$A$1:$B$1,0),0))),OR(ISBLANK(Z1057),ISBLANK(AA1057))),#N/A,
IFERROR(VLOOKUP(X1057,MonsterTable!$A:$B,MATCH(MonsterTable!$B$1,MonsterTable!$A$1:$B$1,0),0),
IF(OR(NOT(ISBLANK(Z1057)),ISBLANK(AA1057)),#N/A,
IF(X1057="empty","empty",
VLOOKUP(X1057,MonsterGroupTable!$A:$A,1,0)))))))</f>
        <v>g103</v>
      </c>
      <c r="AA1057">
        <v>5</v>
      </c>
      <c r="AE1057" s="1" t="s">
        <v>74</v>
      </c>
      <c r="AF1057" s="2" t="str">
        <f>IF(AND(ISBLANK(AE1057),OR(NOT(ISBLANK(AG1057)),NOT(ISBLANK(AH1057)))),#N/A,
IF(ISBLANK(AE1057),"",
IF(AND(NOT(ISERROR(VLOOKUP(AE1057,MonsterTable!$A:$B,MATCH(MonsterTable!$B$1,MonsterTable!$A$1:$B$1,0),0))),OR(ISBLANK(AG1057),ISBLANK(AH1057))),#N/A,
IFERROR(VLOOKUP(AE1057,MonsterTable!$A:$B,MATCH(MonsterTable!$B$1,MonsterTable!$A$1:$B$1,0),0),
IF(OR(NOT(ISBLANK(AG1057)),ISBLANK(AH1057)),#N/A,
IF(AE1057="empty","empty",
VLOOKUP(AE1057,MonsterGroupTable!$A:$A,1,0)))))))</f>
        <v>empty</v>
      </c>
      <c r="AH1057">
        <v>3</v>
      </c>
      <c r="AL1057" s="1" t="s">
        <v>339</v>
      </c>
      <c r="AM1057" s="2">
        <f>IF(AND(ISBLANK(AL1057),OR(NOT(ISBLANK(AN1057)),NOT(ISBLANK(AO1057)))),#N/A,
IF(ISBLANK(AL1057),"",
IF(AND(NOT(ISERROR(VLOOKUP(AL1057,MonsterTable!$A:$B,MATCH(MonsterTable!$B$1,MonsterTable!$A$1:$B$1,0),0))),OR(ISBLANK(AN1057),ISBLANK(AO1057))),#N/A,
IFERROR(VLOOKUP(AL1057,MonsterTable!$A:$B,MATCH(MonsterTable!$B$1,MonsterTable!$A$1:$B$1,0),0),
IF(OR(NOT(ISBLANK(AN1057)),ISBLANK(AO1057)),#N/A,
IF(AL1057="empty","empty",
VLOOKUP(AL1057,MonsterGroupTable!$A:$A,1,0)))))))</f>
        <v>203</v>
      </c>
      <c r="AN1057">
        <v>1</v>
      </c>
      <c r="AO1057">
        <v>1</v>
      </c>
      <c r="AP1057">
        <v>0</v>
      </c>
      <c r="AT1057" s="2" t="str">
        <f>IF(AND(ISBLANK(AS1057),OR(NOT(ISBLANK(AU1057)),NOT(ISBLANK(AV1057)))),#N/A,
IF(ISBLANK(AS1057),"",
IF(AND(NOT(ISERROR(VLOOKUP(AS1057,MonsterTable!$A:$B,MATCH(MonsterTable!$B$1,MonsterTable!$A$1:$B$1,0),0))),OR(ISBLANK(AU1057),ISBLANK(AV1057))),#N/A,
IFERROR(VLOOKUP(AS1057,MonsterTable!$A:$B,MATCH(MonsterTable!$B$1,MonsterTable!$A$1:$B$1,0),0),
IF(OR(NOT(ISBLANK(AU1057)),ISBLANK(AV1057)),#N/A,
IF(AS1057="empty","empty",
VLOOKUP(AS1057,MonsterGroupTable!$A:$A,1,0)))))))</f>
        <v/>
      </c>
      <c r="BA1057" s="2" t="str">
        <f>IF(AND(ISBLANK(AZ1057),OR(NOT(ISBLANK(BB1057)),NOT(ISBLANK(BC1057)))),#N/A,
IF(ISBLANK(AZ1057),"",
IF(AND(NOT(ISERROR(VLOOKUP(AZ1057,MonsterTable!$A:$B,MATCH(MonsterTable!$B$1,MonsterTable!$A$1:$B$1,0),0))),OR(ISBLANK(BB1057),ISBLANK(BC1057))),#N/A,
IFERROR(VLOOKUP(AZ1057,MonsterTable!$A:$B,MATCH(MonsterTable!$B$1,MonsterTable!$A$1:$B$1,0),0),
IF(OR(NOT(ISBLANK(BB1057)),ISBLANK(BC1057)),#N/A,
IF(AZ1057="empty","empty",
VLOOKUP(AZ1057,MonsterGroupTable!$A:$A,1,0)))))))</f>
        <v/>
      </c>
      <c r="BH1057" s="2" t="str">
        <f>IF(AND(ISBLANK(BG1057),OR(NOT(ISBLANK(BI1057)),NOT(ISBLANK(BJ1057)))),#N/A,
IF(ISBLANK(BG1057),"",
IF(AND(NOT(ISERROR(VLOOKUP(BG1057,MonsterTable!$A:$B,MATCH(MonsterTable!$B$1,MonsterTable!$A$1:$B$1,0),0))),OR(ISBLANK(BI1057),ISBLANK(BJ1057))),#N/A,
IFERROR(VLOOKUP(BG1057,MonsterTable!$A:$B,MATCH(MonsterTable!$B$1,MonsterTable!$A$1:$B$1,0),0),
IF(OR(NOT(ISBLANK(BI1057)),ISBLANK(BJ1057)),#N/A,
IF(BG1057="empty","empty",
VLOOKUP(BG1057,MonsterGroupTable!$A:$A,1,0)))))))</f>
        <v/>
      </c>
      <c r="BO1057" s="2" t="str">
        <f>IF(AND(ISBLANK(BN1057),OR(NOT(ISBLANK(BP1057)),NOT(ISBLANK(BQ1057)))),#N/A,
IF(ISBLANK(BN1057),"",
IF(AND(NOT(ISERROR(VLOOKUP(BN1057,MonsterTable!$A:$B,MATCH(MonsterTable!$B$1,MonsterTable!$A$1:$B$1,0),0))),OR(ISBLANK(BP1057),ISBLANK(BQ1057))),#N/A,
IFERROR(VLOOKUP(BN1057,MonsterTable!$A:$B,MATCH(MonsterTable!$B$1,MonsterTable!$A$1:$B$1,0),0),
IF(OR(NOT(ISBLANK(BP1057)),ISBLANK(BQ1057)),#N/A,
IF(BN1057="empty","empty",
VLOOKUP(BN1057,MonsterGroupTable!$A:$A,1,0)))))))</f>
        <v/>
      </c>
      <c r="BV1057" s="2" t="str">
        <f>IF(AND(ISBLANK(BU1057),OR(NOT(ISBLANK(BW1057)),NOT(ISBLANK(BX1057)))),#N/A,
IF(ISBLANK(BU1057),"",
IF(AND(NOT(ISERROR(VLOOKUP(BU1057,MonsterTable!$A:$B,MATCH(MonsterTable!$B$1,MonsterTable!$A$1:$B$1,0),0))),OR(ISBLANK(BW1057),ISBLANK(BX1057))),#N/A,
IFERROR(VLOOKUP(BU1057,MonsterTable!$A:$B,MATCH(MonsterTable!$B$1,MonsterTable!$A$1:$B$1,0),0),
IF(OR(NOT(ISBLANK(BW1057)),ISBLANK(BX1057)),#N/A,
IF(BU1057="empty","empty",
VLOOKUP(BU1057,MonsterGroupTable!$A:$A,1,0)))))))</f>
        <v/>
      </c>
      <c r="CC1057" s="2" t="str">
        <f>IF(AND(ISBLANK(CB1057),OR(NOT(ISBLANK(CD1057)),NOT(ISBLANK(CE1057)))),#N/A,
IF(ISBLANK(CB1057),"",
IF(AND(NOT(ISERROR(VLOOKUP(CB1057,MonsterTable!$A:$B,MATCH(MonsterTable!$B$1,MonsterTable!$A$1:$B$1,0),0))),OR(ISBLANK(CD1057),ISBLANK(CE1057))),#N/A,
IFERROR(VLOOKUP(CB1057,MonsterTable!$A:$B,MATCH(MonsterTable!$B$1,MonsterTable!$A$1:$B$1,0),0),
IF(OR(NOT(ISBLANK(CD1057)),ISBLANK(CE1057)),#N/A,
IF(CB1057="empty","empty",
VLOOKUP(CB1057,MonsterGroupTable!$A:$A,1,0)))))))</f>
        <v/>
      </c>
      <c r="CJ1057" s="2" t="str">
        <f>IF(AND(ISBLANK(CI1057),OR(NOT(ISBLANK(CK1057)),NOT(ISBLANK(CL1057)))),#N/A,
IF(ISBLANK(CI1057),"",
IF(AND(NOT(ISERROR(VLOOKUP(CI1057,MonsterTable!$A:$B,MATCH(MonsterTable!$B$1,MonsterTable!$A$1:$B$1,0),0))),OR(ISBLANK(CK1057),ISBLANK(CL1057))),#N/A,
IFERROR(VLOOKUP(CI1057,MonsterTable!$A:$B,MATCH(MonsterTable!$B$1,MonsterTable!$A$1:$B$1,0),0),
IF(OR(NOT(ISBLANK(CK1057)),ISBLANK(CL1057)),#N/A,
IF(CI1057="empty","empty",
VLOOKUP(CI1057,MonsterGroupTable!$A:$A,1,0)))))))</f>
        <v/>
      </c>
    </row>
    <row r="1058" spans="1:88">
      <c r="A1058">
        <v>20024</v>
      </c>
      <c r="B1058">
        <f t="shared" si="37"/>
        <v>1.1000000000000001</v>
      </c>
      <c r="C1058">
        <f t="shared" si="37"/>
        <v>1.1000000000000001</v>
      </c>
      <c r="F1058">
        <v>60</v>
      </c>
      <c r="G1058">
        <v>162</v>
      </c>
      <c r="H1058">
        <v>0</v>
      </c>
      <c r="I1058">
        <v>0</v>
      </c>
      <c r="J1058">
        <v>0</v>
      </c>
      <c r="K1058" t="s">
        <v>28</v>
      </c>
      <c r="L1058" t="s">
        <v>245</v>
      </c>
      <c r="M1058" t="s">
        <v>79</v>
      </c>
      <c r="N1058" t="s">
        <v>80</v>
      </c>
      <c r="O1058">
        <v>0</v>
      </c>
      <c r="P1058">
        <v>-4.75</v>
      </c>
      <c r="Q1058">
        <v>-3.5</v>
      </c>
      <c r="R1058">
        <v>4.75</v>
      </c>
      <c r="S1058">
        <v>3</v>
      </c>
      <c r="T1058">
        <v>-13.5</v>
      </c>
      <c r="U1058">
        <v>2.5499999999999998</v>
      </c>
      <c r="V1058">
        <v>-6.75</v>
      </c>
      <c r="W1058" t="str">
        <f t="shared" si="38"/>
        <v>g103,5,empty,3,203,1,1,0</v>
      </c>
      <c r="X1058" s="1" t="s">
        <v>320</v>
      </c>
      <c r="Y1058" s="2" t="str">
        <f>IF(AND(ISBLANK(X1058),OR(NOT(ISBLANK(Z1058)),NOT(ISBLANK(AA1058)))),#N/A,
IF(ISBLANK(X1058),"",
IF(AND(NOT(ISERROR(VLOOKUP(X1058,MonsterTable!$A:$B,MATCH(MonsterTable!$B$1,MonsterTable!$A$1:$B$1,0),0))),OR(ISBLANK(Z1058),ISBLANK(AA1058))),#N/A,
IFERROR(VLOOKUP(X1058,MonsterTable!$A:$B,MATCH(MonsterTable!$B$1,MonsterTable!$A$1:$B$1,0),0),
IF(OR(NOT(ISBLANK(Z1058)),ISBLANK(AA1058)),#N/A,
IF(X1058="empty","empty",
VLOOKUP(X1058,MonsterGroupTable!$A:$A,1,0)))))))</f>
        <v>g103</v>
      </c>
      <c r="AA1058">
        <v>5</v>
      </c>
      <c r="AE1058" s="1" t="s">
        <v>74</v>
      </c>
      <c r="AF1058" s="2" t="str">
        <f>IF(AND(ISBLANK(AE1058),OR(NOT(ISBLANK(AG1058)),NOT(ISBLANK(AH1058)))),#N/A,
IF(ISBLANK(AE1058),"",
IF(AND(NOT(ISERROR(VLOOKUP(AE1058,MonsterTable!$A:$B,MATCH(MonsterTable!$B$1,MonsterTable!$A$1:$B$1,0),0))),OR(ISBLANK(AG1058),ISBLANK(AH1058))),#N/A,
IFERROR(VLOOKUP(AE1058,MonsterTable!$A:$B,MATCH(MonsterTable!$B$1,MonsterTable!$A$1:$B$1,0),0),
IF(OR(NOT(ISBLANK(AG1058)),ISBLANK(AH1058)),#N/A,
IF(AE1058="empty","empty",
VLOOKUP(AE1058,MonsterGroupTable!$A:$A,1,0)))))))</f>
        <v>empty</v>
      </c>
      <c r="AH1058">
        <v>3</v>
      </c>
      <c r="AL1058" s="1" t="s">
        <v>339</v>
      </c>
      <c r="AM1058" s="2">
        <f>IF(AND(ISBLANK(AL1058),OR(NOT(ISBLANK(AN1058)),NOT(ISBLANK(AO1058)))),#N/A,
IF(ISBLANK(AL1058),"",
IF(AND(NOT(ISERROR(VLOOKUP(AL1058,MonsterTable!$A:$B,MATCH(MonsterTable!$B$1,MonsterTable!$A$1:$B$1,0),0))),OR(ISBLANK(AN1058),ISBLANK(AO1058))),#N/A,
IFERROR(VLOOKUP(AL1058,MonsterTable!$A:$B,MATCH(MonsterTable!$B$1,MonsterTable!$A$1:$B$1,0),0),
IF(OR(NOT(ISBLANK(AN1058)),ISBLANK(AO1058)),#N/A,
IF(AL1058="empty","empty",
VLOOKUP(AL1058,MonsterGroupTable!$A:$A,1,0)))))))</f>
        <v>203</v>
      </c>
      <c r="AN1058">
        <v>1</v>
      </c>
      <c r="AO1058">
        <v>1</v>
      </c>
      <c r="AP1058">
        <v>0</v>
      </c>
      <c r="AT1058" s="2" t="str">
        <f>IF(AND(ISBLANK(AS1058),OR(NOT(ISBLANK(AU1058)),NOT(ISBLANK(AV1058)))),#N/A,
IF(ISBLANK(AS1058),"",
IF(AND(NOT(ISERROR(VLOOKUP(AS1058,MonsterTable!$A:$B,MATCH(MonsterTable!$B$1,MonsterTable!$A$1:$B$1,0),0))),OR(ISBLANK(AU1058),ISBLANK(AV1058))),#N/A,
IFERROR(VLOOKUP(AS1058,MonsterTable!$A:$B,MATCH(MonsterTable!$B$1,MonsterTable!$A$1:$B$1,0),0),
IF(OR(NOT(ISBLANK(AU1058)),ISBLANK(AV1058)),#N/A,
IF(AS1058="empty","empty",
VLOOKUP(AS1058,MonsterGroupTable!$A:$A,1,0)))))))</f>
        <v/>
      </c>
      <c r="BA1058" s="2" t="str">
        <f>IF(AND(ISBLANK(AZ1058),OR(NOT(ISBLANK(BB1058)),NOT(ISBLANK(BC1058)))),#N/A,
IF(ISBLANK(AZ1058),"",
IF(AND(NOT(ISERROR(VLOOKUP(AZ1058,MonsterTable!$A:$B,MATCH(MonsterTable!$B$1,MonsterTable!$A$1:$B$1,0),0))),OR(ISBLANK(BB1058),ISBLANK(BC1058))),#N/A,
IFERROR(VLOOKUP(AZ1058,MonsterTable!$A:$B,MATCH(MonsterTable!$B$1,MonsterTable!$A$1:$B$1,0),0),
IF(OR(NOT(ISBLANK(BB1058)),ISBLANK(BC1058)),#N/A,
IF(AZ1058="empty","empty",
VLOOKUP(AZ1058,MonsterGroupTable!$A:$A,1,0)))))))</f>
        <v/>
      </c>
      <c r="BH1058" s="2" t="str">
        <f>IF(AND(ISBLANK(BG1058),OR(NOT(ISBLANK(BI1058)),NOT(ISBLANK(BJ1058)))),#N/A,
IF(ISBLANK(BG1058),"",
IF(AND(NOT(ISERROR(VLOOKUP(BG1058,MonsterTable!$A:$B,MATCH(MonsterTable!$B$1,MonsterTable!$A$1:$B$1,0),0))),OR(ISBLANK(BI1058),ISBLANK(BJ1058))),#N/A,
IFERROR(VLOOKUP(BG1058,MonsterTable!$A:$B,MATCH(MonsterTable!$B$1,MonsterTable!$A$1:$B$1,0),0),
IF(OR(NOT(ISBLANK(BI1058)),ISBLANK(BJ1058)),#N/A,
IF(BG1058="empty","empty",
VLOOKUP(BG1058,MonsterGroupTable!$A:$A,1,0)))))))</f>
        <v/>
      </c>
      <c r="BO1058" s="2" t="str">
        <f>IF(AND(ISBLANK(BN1058),OR(NOT(ISBLANK(BP1058)),NOT(ISBLANK(BQ1058)))),#N/A,
IF(ISBLANK(BN1058),"",
IF(AND(NOT(ISERROR(VLOOKUP(BN1058,MonsterTable!$A:$B,MATCH(MonsterTable!$B$1,MonsterTable!$A$1:$B$1,0),0))),OR(ISBLANK(BP1058),ISBLANK(BQ1058))),#N/A,
IFERROR(VLOOKUP(BN1058,MonsterTable!$A:$B,MATCH(MonsterTable!$B$1,MonsterTable!$A$1:$B$1,0),0),
IF(OR(NOT(ISBLANK(BP1058)),ISBLANK(BQ1058)),#N/A,
IF(BN1058="empty","empty",
VLOOKUP(BN1058,MonsterGroupTable!$A:$A,1,0)))))))</f>
        <v/>
      </c>
      <c r="BV1058" s="2" t="str">
        <f>IF(AND(ISBLANK(BU1058),OR(NOT(ISBLANK(BW1058)),NOT(ISBLANK(BX1058)))),#N/A,
IF(ISBLANK(BU1058),"",
IF(AND(NOT(ISERROR(VLOOKUP(BU1058,MonsterTable!$A:$B,MATCH(MonsterTable!$B$1,MonsterTable!$A$1:$B$1,0),0))),OR(ISBLANK(BW1058),ISBLANK(BX1058))),#N/A,
IFERROR(VLOOKUP(BU1058,MonsterTable!$A:$B,MATCH(MonsterTable!$B$1,MonsterTable!$A$1:$B$1,0),0),
IF(OR(NOT(ISBLANK(BW1058)),ISBLANK(BX1058)),#N/A,
IF(BU1058="empty","empty",
VLOOKUP(BU1058,MonsterGroupTable!$A:$A,1,0)))))))</f>
        <v/>
      </c>
      <c r="CC1058" s="2" t="str">
        <f>IF(AND(ISBLANK(CB1058),OR(NOT(ISBLANK(CD1058)),NOT(ISBLANK(CE1058)))),#N/A,
IF(ISBLANK(CB1058),"",
IF(AND(NOT(ISERROR(VLOOKUP(CB1058,MonsterTable!$A:$B,MATCH(MonsterTable!$B$1,MonsterTable!$A$1:$B$1,0),0))),OR(ISBLANK(CD1058),ISBLANK(CE1058))),#N/A,
IFERROR(VLOOKUP(CB1058,MonsterTable!$A:$B,MATCH(MonsterTable!$B$1,MonsterTable!$A$1:$B$1,0),0),
IF(OR(NOT(ISBLANK(CD1058)),ISBLANK(CE1058)),#N/A,
IF(CB1058="empty","empty",
VLOOKUP(CB1058,MonsterGroupTable!$A:$A,1,0)))))))</f>
        <v/>
      </c>
      <c r="CJ1058" s="2" t="str">
        <f>IF(AND(ISBLANK(CI1058),OR(NOT(ISBLANK(CK1058)),NOT(ISBLANK(CL1058)))),#N/A,
IF(ISBLANK(CI1058),"",
IF(AND(NOT(ISERROR(VLOOKUP(CI1058,MonsterTable!$A:$B,MATCH(MonsterTable!$B$1,MonsterTable!$A$1:$B$1,0),0))),OR(ISBLANK(CK1058),ISBLANK(CL1058))),#N/A,
IFERROR(VLOOKUP(CI1058,MonsterTable!$A:$B,MATCH(MonsterTable!$B$1,MonsterTable!$A$1:$B$1,0),0),
IF(OR(NOT(ISBLANK(CK1058)),ISBLANK(CL1058)),#N/A,
IF(CI1058="empty","empty",
VLOOKUP(CI1058,MonsterGroupTable!$A:$A,1,0)))))))</f>
        <v/>
      </c>
    </row>
    <row r="1059" spans="1:88">
      <c r="A1059">
        <v>20025</v>
      </c>
      <c r="B1059">
        <f t="shared" si="37"/>
        <v>1.1000000000000001</v>
      </c>
      <c r="C1059">
        <f t="shared" si="37"/>
        <v>1.1000000000000001</v>
      </c>
      <c r="F1059">
        <v>60</v>
      </c>
      <c r="G1059">
        <v>171</v>
      </c>
      <c r="H1059">
        <v>0</v>
      </c>
      <c r="I1059">
        <v>0</v>
      </c>
      <c r="J1059">
        <v>0</v>
      </c>
      <c r="K1059" t="s">
        <v>28</v>
      </c>
      <c r="L1059" t="s">
        <v>245</v>
      </c>
      <c r="M1059" t="s">
        <v>79</v>
      </c>
      <c r="N1059" t="s">
        <v>80</v>
      </c>
      <c r="O1059">
        <v>0</v>
      </c>
      <c r="P1059">
        <v>-4.75</v>
      </c>
      <c r="Q1059">
        <v>-3.5</v>
      </c>
      <c r="R1059">
        <v>4.75</v>
      </c>
      <c r="S1059">
        <v>3</v>
      </c>
      <c r="T1059">
        <v>-13.5</v>
      </c>
      <c r="U1059">
        <v>2.5499999999999998</v>
      </c>
      <c r="V1059">
        <v>-6.75</v>
      </c>
      <c r="W1059" t="str">
        <f t="shared" si="38"/>
        <v>g103,5,empty,3,203,1,1,0</v>
      </c>
      <c r="X1059" s="1" t="s">
        <v>320</v>
      </c>
      <c r="Y1059" s="2" t="str">
        <f>IF(AND(ISBLANK(X1059),OR(NOT(ISBLANK(Z1059)),NOT(ISBLANK(AA1059)))),#N/A,
IF(ISBLANK(X1059),"",
IF(AND(NOT(ISERROR(VLOOKUP(X1059,MonsterTable!$A:$B,MATCH(MonsterTable!$B$1,MonsterTable!$A$1:$B$1,0),0))),OR(ISBLANK(Z1059),ISBLANK(AA1059))),#N/A,
IFERROR(VLOOKUP(X1059,MonsterTable!$A:$B,MATCH(MonsterTable!$B$1,MonsterTable!$A$1:$B$1,0),0),
IF(OR(NOT(ISBLANK(Z1059)),ISBLANK(AA1059)),#N/A,
IF(X1059="empty","empty",
VLOOKUP(X1059,MonsterGroupTable!$A:$A,1,0)))))))</f>
        <v>g103</v>
      </c>
      <c r="AA1059">
        <v>5</v>
      </c>
      <c r="AE1059" s="1" t="s">
        <v>74</v>
      </c>
      <c r="AF1059" s="2" t="str">
        <f>IF(AND(ISBLANK(AE1059),OR(NOT(ISBLANK(AG1059)),NOT(ISBLANK(AH1059)))),#N/A,
IF(ISBLANK(AE1059),"",
IF(AND(NOT(ISERROR(VLOOKUP(AE1059,MonsterTable!$A:$B,MATCH(MonsterTable!$B$1,MonsterTable!$A$1:$B$1,0),0))),OR(ISBLANK(AG1059),ISBLANK(AH1059))),#N/A,
IFERROR(VLOOKUP(AE1059,MonsterTable!$A:$B,MATCH(MonsterTable!$B$1,MonsterTable!$A$1:$B$1,0),0),
IF(OR(NOT(ISBLANK(AG1059)),ISBLANK(AH1059)),#N/A,
IF(AE1059="empty","empty",
VLOOKUP(AE1059,MonsterGroupTable!$A:$A,1,0)))))))</f>
        <v>empty</v>
      </c>
      <c r="AH1059">
        <v>3</v>
      </c>
      <c r="AL1059" s="1" t="s">
        <v>339</v>
      </c>
      <c r="AM1059" s="2">
        <f>IF(AND(ISBLANK(AL1059),OR(NOT(ISBLANK(AN1059)),NOT(ISBLANK(AO1059)))),#N/A,
IF(ISBLANK(AL1059),"",
IF(AND(NOT(ISERROR(VLOOKUP(AL1059,MonsterTable!$A:$B,MATCH(MonsterTable!$B$1,MonsterTable!$A$1:$B$1,0),0))),OR(ISBLANK(AN1059),ISBLANK(AO1059))),#N/A,
IFERROR(VLOOKUP(AL1059,MonsterTable!$A:$B,MATCH(MonsterTable!$B$1,MonsterTable!$A$1:$B$1,0),0),
IF(OR(NOT(ISBLANK(AN1059)),ISBLANK(AO1059)),#N/A,
IF(AL1059="empty","empty",
VLOOKUP(AL1059,MonsterGroupTable!$A:$A,1,0)))))))</f>
        <v>203</v>
      </c>
      <c r="AN1059">
        <v>1</v>
      </c>
      <c r="AO1059">
        <v>1</v>
      </c>
      <c r="AP1059">
        <v>0</v>
      </c>
      <c r="AT1059" s="2" t="str">
        <f>IF(AND(ISBLANK(AS1059),OR(NOT(ISBLANK(AU1059)),NOT(ISBLANK(AV1059)))),#N/A,
IF(ISBLANK(AS1059),"",
IF(AND(NOT(ISERROR(VLOOKUP(AS1059,MonsterTable!$A:$B,MATCH(MonsterTable!$B$1,MonsterTable!$A$1:$B$1,0),0))),OR(ISBLANK(AU1059),ISBLANK(AV1059))),#N/A,
IFERROR(VLOOKUP(AS1059,MonsterTable!$A:$B,MATCH(MonsterTable!$B$1,MonsterTable!$A$1:$B$1,0),0),
IF(OR(NOT(ISBLANK(AU1059)),ISBLANK(AV1059)),#N/A,
IF(AS1059="empty","empty",
VLOOKUP(AS1059,MonsterGroupTable!$A:$A,1,0)))))))</f>
        <v/>
      </c>
      <c r="BA1059" s="2" t="str">
        <f>IF(AND(ISBLANK(AZ1059),OR(NOT(ISBLANK(BB1059)),NOT(ISBLANK(BC1059)))),#N/A,
IF(ISBLANK(AZ1059),"",
IF(AND(NOT(ISERROR(VLOOKUP(AZ1059,MonsterTable!$A:$B,MATCH(MonsterTable!$B$1,MonsterTable!$A$1:$B$1,0),0))),OR(ISBLANK(BB1059),ISBLANK(BC1059))),#N/A,
IFERROR(VLOOKUP(AZ1059,MonsterTable!$A:$B,MATCH(MonsterTable!$B$1,MonsterTable!$A$1:$B$1,0),0),
IF(OR(NOT(ISBLANK(BB1059)),ISBLANK(BC1059)),#N/A,
IF(AZ1059="empty","empty",
VLOOKUP(AZ1059,MonsterGroupTable!$A:$A,1,0)))))))</f>
        <v/>
      </c>
      <c r="BH1059" s="2" t="str">
        <f>IF(AND(ISBLANK(BG1059),OR(NOT(ISBLANK(BI1059)),NOT(ISBLANK(BJ1059)))),#N/A,
IF(ISBLANK(BG1059),"",
IF(AND(NOT(ISERROR(VLOOKUP(BG1059,MonsterTable!$A:$B,MATCH(MonsterTable!$B$1,MonsterTable!$A$1:$B$1,0),0))),OR(ISBLANK(BI1059),ISBLANK(BJ1059))),#N/A,
IFERROR(VLOOKUP(BG1059,MonsterTable!$A:$B,MATCH(MonsterTable!$B$1,MonsterTable!$A$1:$B$1,0),0),
IF(OR(NOT(ISBLANK(BI1059)),ISBLANK(BJ1059)),#N/A,
IF(BG1059="empty","empty",
VLOOKUP(BG1059,MonsterGroupTable!$A:$A,1,0)))))))</f>
        <v/>
      </c>
      <c r="BO1059" s="2" t="str">
        <f>IF(AND(ISBLANK(BN1059),OR(NOT(ISBLANK(BP1059)),NOT(ISBLANK(BQ1059)))),#N/A,
IF(ISBLANK(BN1059),"",
IF(AND(NOT(ISERROR(VLOOKUP(BN1059,MonsterTable!$A:$B,MATCH(MonsterTable!$B$1,MonsterTable!$A$1:$B$1,0),0))),OR(ISBLANK(BP1059),ISBLANK(BQ1059))),#N/A,
IFERROR(VLOOKUP(BN1059,MonsterTable!$A:$B,MATCH(MonsterTable!$B$1,MonsterTable!$A$1:$B$1,0),0),
IF(OR(NOT(ISBLANK(BP1059)),ISBLANK(BQ1059)),#N/A,
IF(BN1059="empty","empty",
VLOOKUP(BN1059,MonsterGroupTable!$A:$A,1,0)))))))</f>
        <v/>
      </c>
      <c r="BV1059" s="2" t="str">
        <f>IF(AND(ISBLANK(BU1059),OR(NOT(ISBLANK(BW1059)),NOT(ISBLANK(BX1059)))),#N/A,
IF(ISBLANK(BU1059),"",
IF(AND(NOT(ISERROR(VLOOKUP(BU1059,MonsterTable!$A:$B,MATCH(MonsterTable!$B$1,MonsterTable!$A$1:$B$1,0),0))),OR(ISBLANK(BW1059),ISBLANK(BX1059))),#N/A,
IFERROR(VLOOKUP(BU1059,MonsterTable!$A:$B,MATCH(MonsterTable!$B$1,MonsterTable!$A$1:$B$1,0),0),
IF(OR(NOT(ISBLANK(BW1059)),ISBLANK(BX1059)),#N/A,
IF(BU1059="empty","empty",
VLOOKUP(BU1059,MonsterGroupTable!$A:$A,1,0)))))))</f>
        <v/>
      </c>
      <c r="CC1059" s="2" t="str">
        <f>IF(AND(ISBLANK(CB1059),OR(NOT(ISBLANK(CD1059)),NOT(ISBLANK(CE1059)))),#N/A,
IF(ISBLANK(CB1059),"",
IF(AND(NOT(ISERROR(VLOOKUP(CB1059,MonsterTable!$A:$B,MATCH(MonsterTable!$B$1,MonsterTable!$A$1:$B$1,0),0))),OR(ISBLANK(CD1059),ISBLANK(CE1059))),#N/A,
IFERROR(VLOOKUP(CB1059,MonsterTable!$A:$B,MATCH(MonsterTable!$B$1,MonsterTable!$A$1:$B$1,0),0),
IF(OR(NOT(ISBLANK(CD1059)),ISBLANK(CE1059)),#N/A,
IF(CB1059="empty","empty",
VLOOKUP(CB1059,MonsterGroupTable!$A:$A,1,0)))))))</f>
        <v/>
      </c>
      <c r="CJ1059" s="2" t="str">
        <f>IF(AND(ISBLANK(CI1059),OR(NOT(ISBLANK(CK1059)),NOT(ISBLANK(CL1059)))),#N/A,
IF(ISBLANK(CI1059),"",
IF(AND(NOT(ISERROR(VLOOKUP(CI1059,MonsterTable!$A:$B,MATCH(MonsterTable!$B$1,MonsterTable!$A$1:$B$1,0),0))),OR(ISBLANK(CK1059),ISBLANK(CL1059))),#N/A,
IFERROR(VLOOKUP(CI1059,MonsterTable!$A:$B,MATCH(MonsterTable!$B$1,MonsterTable!$A$1:$B$1,0),0),
IF(OR(NOT(ISBLANK(CK1059)),ISBLANK(CL1059)),#N/A,
IF(CI1059="empty","empty",
VLOOKUP(CI1059,MonsterGroupTable!$A:$A,1,0)))))))</f>
        <v/>
      </c>
    </row>
    <row r="1060" spans="1:88">
      <c r="A1060">
        <v>20026</v>
      </c>
      <c r="B1060">
        <f t="shared" si="37"/>
        <v>1.1000000000000001</v>
      </c>
      <c r="C1060">
        <f t="shared" si="37"/>
        <v>1.1000000000000001</v>
      </c>
      <c r="F1060">
        <v>60</v>
      </c>
      <c r="G1060">
        <v>180</v>
      </c>
      <c r="H1060">
        <v>0</v>
      </c>
      <c r="I1060">
        <v>0</v>
      </c>
      <c r="J1060">
        <v>0</v>
      </c>
      <c r="K1060" t="s">
        <v>28</v>
      </c>
      <c r="L1060" t="s">
        <v>245</v>
      </c>
      <c r="M1060" t="s">
        <v>79</v>
      </c>
      <c r="N1060" t="s">
        <v>80</v>
      </c>
      <c r="O1060">
        <v>0</v>
      </c>
      <c r="P1060">
        <v>-4.75</v>
      </c>
      <c r="Q1060">
        <v>-3.5</v>
      </c>
      <c r="R1060">
        <v>4.75</v>
      </c>
      <c r="S1060">
        <v>3</v>
      </c>
      <c r="T1060">
        <v>-13.5</v>
      </c>
      <c r="U1060">
        <v>2.5499999999999998</v>
      </c>
      <c r="V1060">
        <v>-6.75</v>
      </c>
      <c r="W1060" t="str">
        <f t="shared" si="38"/>
        <v>g103,5,empty,3,203,1,1,0</v>
      </c>
      <c r="X1060" s="1" t="s">
        <v>320</v>
      </c>
      <c r="Y1060" s="2" t="str">
        <f>IF(AND(ISBLANK(X1060),OR(NOT(ISBLANK(Z1060)),NOT(ISBLANK(AA1060)))),#N/A,
IF(ISBLANK(X1060),"",
IF(AND(NOT(ISERROR(VLOOKUP(X1060,MonsterTable!$A:$B,MATCH(MonsterTable!$B$1,MonsterTable!$A$1:$B$1,0),0))),OR(ISBLANK(Z1060),ISBLANK(AA1060))),#N/A,
IFERROR(VLOOKUP(X1060,MonsterTable!$A:$B,MATCH(MonsterTable!$B$1,MonsterTable!$A$1:$B$1,0),0),
IF(OR(NOT(ISBLANK(Z1060)),ISBLANK(AA1060)),#N/A,
IF(X1060="empty","empty",
VLOOKUP(X1060,MonsterGroupTable!$A:$A,1,0)))))))</f>
        <v>g103</v>
      </c>
      <c r="AA1060">
        <v>5</v>
      </c>
      <c r="AE1060" s="1" t="s">
        <v>74</v>
      </c>
      <c r="AF1060" s="2" t="str">
        <f>IF(AND(ISBLANK(AE1060),OR(NOT(ISBLANK(AG1060)),NOT(ISBLANK(AH1060)))),#N/A,
IF(ISBLANK(AE1060),"",
IF(AND(NOT(ISERROR(VLOOKUP(AE1060,MonsterTable!$A:$B,MATCH(MonsterTable!$B$1,MonsterTable!$A$1:$B$1,0),0))),OR(ISBLANK(AG1060),ISBLANK(AH1060))),#N/A,
IFERROR(VLOOKUP(AE1060,MonsterTable!$A:$B,MATCH(MonsterTable!$B$1,MonsterTable!$A$1:$B$1,0),0),
IF(OR(NOT(ISBLANK(AG1060)),ISBLANK(AH1060)),#N/A,
IF(AE1060="empty","empty",
VLOOKUP(AE1060,MonsterGroupTable!$A:$A,1,0)))))))</f>
        <v>empty</v>
      </c>
      <c r="AH1060">
        <v>3</v>
      </c>
      <c r="AL1060" s="1" t="s">
        <v>339</v>
      </c>
      <c r="AM1060" s="2">
        <f>IF(AND(ISBLANK(AL1060),OR(NOT(ISBLANK(AN1060)),NOT(ISBLANK(AO1060)))),#N/A,
IF(ISBLANK(AL1060),"",
IF(AND(NOT(ISERROR(VLOOKUP(AL1060,MonsterTable!$A:$B,MATCH(MonsterTable!$B$1,MonsterTable!$A$1:$B$1,0),0))),OR(ISBLANK(AN1060),ISBLANK(AO1060))),#N/A,
IFERROR(VLOOKUP(AL1060,MonsterTable!$A:$B,MATCH(MonsterTable!$B$1,MonsterTable!$A$1:$B$1,0),0),
IF(OR(NOT(ISBLANK(AN1060)),ISBLANK(AO1060)),#N/A,
IF(AL1060="empty","empty",
VLOOKUP(AL1060,MonsterGroupTable!$A:$A,1,0)))))))</f>
        <v>203</v>
      </c>
      <c r="AN1060">
        <v>1</v>
      </c>
      <c r="AO1060">
        <v>1</v>
      </c>
      <c r="AP1060">
        <v>0</v>
      </c>
      <c r="AT1060" s="2" t="str">
        <f>IF(AND(ISBLANK(AS1060),OR(NOT(ISBLANK(AU1060)),NOT(ISBLANK(AV1060)))),#N/A,
IF(ISBLANK(AS1060),"",
IF(AND(NOT(ISERROR(VLOOKUP(AS1060,MonsterTable!$A:$B,MATCH(MonsterTable!$B$1,MonsterTable!$A$1:$B$1,0),0))),OR(ISBLANK(AU1060),ISBLANK(AV1060))),#N/A,
IFERROR(VLOOKUP(AS1060,MonsterTable!$A:$B,MATCH(MonsterTable!$B$1,MonsterTable!$A$1:$B$1,0),0),
IF(OR(NOT(ISBLANK(AU1060)),ISBLANK(AV1060)),#N/A,
IF(AS1060="empty","empty",
VLOOKUP(AS1060,MonsterGroupTable!$A:$A,1,0)))))))</f>
        <v/>
      </c>
      <c r="BA1060" s="2" t="str">
        <f>IF(AND(ISBLANK(AZ1060),OR(NOT(ISBLANK(BB1060)),NOT(ISBLANK(BC1060)))),#N/A,
IF(ISBLANK(AZ1060),"",
IF(AND(NOT(ISERROR(VLOOKUP(AZ1060,MonsterTable!$A:$B,MATCH(MonsterTable!$B$1,MonsterTable!$A$1:$B$1,0),0))),OR(ISBLANK(BB1060),ISBLANK(BC1060))),#N/A,
IFERROR(VLOOKUP(AZ1060,MonsterTable!$A:$B,MATCH(MonsterTable!$B$1,MonsterTable!$A$1:$B$1,0),0),
IF(OR(NOT(ISBLANK(BB1060)),ISBLANK(BC1060)),#N/A,
IF(AZ1060="empty","empty",
VLOOKUP(AZ1060,MonsterGroupTable!$A:$A,1,0)))))))</f>
        <v/>
      </c>
      <c r="BH1060" s="2" t="str">
        <f>IF(AND(ISBLANK(BG1060),OR(NOT(ISBLANK(BI1060)),NOT(ISBLANK(BJ1060)))),#N/A,
IF(ISBLANK(BG1060),"",
IF(AND(NOT(ISERROR(VLOOKUP(BG1060,MonsterTable!$A:$B,MATCH(MonsterTable!$B$1,MonsterTable!$A$1:$B$1,0),0))),OR(ISBLANK(BI1060),ISBLANK(BJ1060))),#N/A,
IFERROR(VLOOKUP(BG1060,MonsterTable!$A:$B,MATCH(MonsterTable!$B$1,MonsterTable!$A$1:$B$1,0),0),
IF(OR(NOT(ISBLANK(BI1060)),ISBLANK(BJ1060)),#N/A,
IF(BG1060="empty","empty",
VLOOKUP(BG1060,MonsterGroupTable!$A:$A,1,0)))))))</f>
        <v/>
      </c>
      <c r="BO1060" s="2" t="str">
        <f>IF(AND(ISBLANK(BN1060),OR(NOT(ISBLANK(BP1060)),NOT(ISBLANK(BQ1060)))),#N/A,
IF(ISBLANK(BN1060),"",
IF(AND(NOT(ISERROR(VLOOKUP(BN1060,MonsterTable!$A:$B,MATCH(MonsterTable!$B$1,MonsterTable!$A$1:$B$1,0),0))),OR(ISBLANK(BP1060),ISBLANK(BQ1060))),#N/A,
IFERROR(VLOOKUP(BN1060,MonsterTable!$A:$B,MATCH(MonsterTable!$B$1,MonsterTable!$A$1:$B$1,0),0),
IF(OR(NOT(ISBLANK(BP1060)),ISBLANK(BQ1060)),#N/A,
IF(BN1060="empty","empty",
VLOOKUP(BN1060,MonsterGroupTable!$A:$A,1,0)))))))</f>
        <v/>
      </c>
      <c r="BV1060" s="2" t="str">
        <f>IF(AND(ISBLANK(BU1060),OR(NOT(ISBLANK(BW1060)),NOT(ISBLANK(BX1060)))),#N/A,
IF(ISBLANK(BU1060),"",
IF(AND(NOT(ISERROR(VLOOKUP(BU1060,MonsterTable!$A:$B,MATCH(MonsterTable!$B$1,MonsterTable!$A$1:$B$1,0),0))),OR(ISBLANK(BW1060),ISBLANK(BX1060))),#N/A,
IFERROR(VLOOKUP(BU1060,MonsterTable!$A:$B,MATCH(MonsterTable!$B$1,MonsterTable!$A$1:$B$1,0),0),
IF(OR(NOT(ISBLANK(BW1060)),ISBLANK(BX1060)),#N/A,
IF(BU1060="empty","empty",
VLOOKUP(BU1060,MonsterGroupTable!$A:$A,1,0)))))))</f>
        <v/>
      </c>
      <c r="CC1060" s="2" t="str">
        <f>IF(AND(ISBLANK(CB1060),OR(NOT(ISBLANK(CD1060)),NOT(ISBLANK(CE1060)))),#N/A,
IF(ISBLANK(CB1060),"",
IF(AND(NOT(ISERROR(VLOOKUP(CB1060,MonsterTable!$A:$B,MATCH(MonsterTable!$B$1,MonsterTable!$A$1:$B$1,0),0))),OR(ISBLANK(CD1060),ISBLANK(CE1060))),#N/A,
IFERROR(VLOOKUP(CB1060,MonsterTable!$A:$B,MATCH(MonsterTable!$B$1,MonsterTable!$A$1:$B$1,0),0),
IF(OR(NOT(ISBLANK(CD1060)),ISBLANK(CE1060)),#N/A,
IF(CB1060="empty","empty",
VLOOKUP(CB1060,MonsterGroupTable!$A:$A,1,0)))))))</f>
        <v/>
      </c>
      <c r="CJ1060" s="2" t="str">
        <f>IF(AND(ISBLANK(CI1060),OR(NOT(ISBLANK(CK1060)),NOT(ISBLANK(CL1060)))),#N/A,
IF(ISBLANK(CI1060),"",
IF(AND(NOT(ISERROR(VLOOKUP(CI1060,MonsterTable!$A:$B,MATCH(MonsterTable!$B$1,MonsterTable!$A$1:$B$1,0),0))),OR(ISBLANK(CK1060),ISBLANK(CL1060))),#N/A,
IFERROR(VLOOKUP(CI1060,MonsterTable!$A:$B,MATCH(MonsterTable!$B$1,MonsterTable!$A$1:$B$1,0),0),
IF(OR(NOT(ISBLANK(CK1060)),ISBLANK(CL1060)),#N/A,
IF(CI1060="empty","empty",
VLOOKUP(CI1060,MonsterGroupTable!$A:$A,1,0)))))))</f>
        <v/>
      </c>
    </row>
    <row r="1061" spans="1:88">
      <c r="A1061">
        <v>20027</v>
      </c>
      <c r="B1061">
        <f t="shared" si="37"/>
        <v>1.1000000000000001</v>
      </c>
      <c r="C1061">
        <f t="shared" si="37"/>
        <v>1.1000000000000001</v>
      </c>
      <c r="F1061">
        <v>60</v>
      </c>
      <c r="G1061">
        <v>189</v>
      </c>
      <c r="H1061">
        <v>0</v>
      </c>
      <c r="I1061">
        <v>0</v>
      </c>
      <c r="J1061">
        <v>0</v>
      </c>
      <c r="K1061" t="s">
        <v>28</v>
      </c>
      <c r="L1061" t="s">
        <v>245</v>
      </c>
      <c r="M1061" t="s">
        <v>79</v>
      </c>
      <c r="N1061" t="s">
        <v>80</v>
      </c>
      <c r="O1061">
        <v>0</v>
      </c>
      <c r="P1061">
        <v>-4.75</v>
      </c>
      <c r="Q1061">
        <v>-3.5</v>
      </c>
      <c r="R1061">
        <v>4.75</v>
      </c>
      <c r="S1061">
        <v>3</v>
      </c>
      <c r="T1061">
        <v>-13.5</v>
      </c>
      <c r="U1061">
        <v>2.5499999999999998</v>
      </c>
      <c r="V1061">
        <v>-6.75</v>
      </c>
      <c r="W1061" t="str">
        <f t="shared" si="38"/>
        <v>g103,5,empty,3,203,1,1,0</v>
      </c>
      <c r="X1061" s="1" t="s">
        <v>320</v>
      </c>
      <c r="Y1061" s="2" t="str">
        <f>IF(AND(ISBLANK(X1061),OR(NOT(ISBLANK(Z1061)),NOT(ISBLANK(AA1061)))),#N/A,
IF(ISBLANK(X1061),"",
IF(AND(NOT(ISERROR(VLOOKUP(X1061,MonsterTable!$A:$B,MATCH(MonsterTable!$B$1,MonsterTable!$A$1:$B$1,0),0))),OR(ISBLANK(Z1061),ISBLANK(AA1061))),#N/A,
IFERROR(VLOOKUP(X1061,MonsterTable!$A:$B,MATCH(MonsterTable!$B$1,MonsterTable!$A$1:$B$1,0),0),
IF(OR(NOT(ISBLANK(Z1061)),ISBLANK(AA1061)),#N/A,
IF(X1061="empty","empty",
VLOOKUP(X1061,MonsterGroupTable!$A:$A,1,0)))))))</f>
        <v>g103</v>
      </c>
      <c r="AA1061">
        <v>5</v>
      </c>
      <c r="AE1061" s="1" t="s">
        <v>74</v>
      </c>
      <c r="AF1061" s="2" t="str">
        <f>IF(AND(ISBLANK(AE1061),OR(NOT(ISBLANK(AG1061)),NOT(ISBLANK(AH1061)))),#N/A,
IF(ISBLANK(AE1061),"",
IF(AND(NOT(ISERROR(VLOOKUP(AE1061,MonsterTable!$A:$B,MATCH(MonsterTable!$B$1,MonsterTable!$A$1:$B$1,0),0))),OR(ISBLANK(AG1061),ISBLANK(AH1061))),#N/A,
IFERROR(VLOOKUP(AE1061,MonsterTable!$A:$B,MATCH(MonsterTable!$B$1,MonsterTable!$A$1:$B$1,0),0),
IF(OR(NOT(ISBLANK(AG1061)),ISBLANK(AH1061)),#N/A,
IF(AE1061="empty","empty",
VLOOKUP(AE1061,MonsterGroupTable!$A:$A,1,0)))))))</f>
        <v>empty</v>
      </c>
      <c r="AH1061">
        <v>3</v>
      </c>
      <c r="AL1061" s="1" t="s">
        <v>339</v>
      </c>
      <c r="AM1061" s="2">
        <f>IF(AND(ISBLANK(AL1061),OR(NOT(ISBLANK(AN1061)),NOT(ISBLANK(AO1061)))),#N/A,
IF(ISBLANK(AL1061),"",
IF(AND(NOT(ISERROR(VLOOKUP(AL1061,MonsterTable!$A:$B,MATCH(MonsterTable!$B$1,MonsterTable!$A$1:$B$1,0),0))),OR(ISBLANK(AN1061),ISBLANK(AO1061))),#N/A,
IFERROR(VLOOKUP(AL1061,MonsterTable!$A:$B,MATCH(MonsterTable!$B$1,MonsterTable!$A$1:$B$1,0),0),
IF(OR(NOT(ISBLANK(AN1061)),ISBLANK(AO1061)),#N/A,
IF(AL1061="empty","empty",
VLOOKUP(AL1061,MonsterGroupTable!$A:$A,1,0)))))))</f>
        <v>203</v>
      </c>
      <c r="AN1061">
        <v>1</v>
      </c>
      <c r="AO1061">
        <v>1</v>
      </c>
      <c r="AP1061">
        <v>0</v>
      </c>
      <c r="AT1061" s="2" t="str">
        <f>IF(AND(ISBLANK(AS1061),OR(NOT(ISBLANK(AU1061)),NOT(ISBLANK(AV1061)))),#N/A,
IF(ISBLANK(AS1061),"",
IF(AND(NOT(ISERROR(VLOOKUP(AS1061,MonsterTable!$A:$B,MATCH(MonsterTable!$B$1,MonsterTable!$A$1:$B$1,0),0))),OR(ISBLANK(AU1061),ISBLANK(AV1061))),#N/A,
IFERROR(VLOOKUP(AS1061,MonsterTable!$A:$B,MATCH(MonsterTable!$B$1,MonsterTable!$A$1:$B$1,0),0),
IF(OR(NOT(ISBLANK(AU1061)),ISBLANK(AV1061)),#N/A,
IF(AS1061="empty","empty",
VLOOKUP(AS1061,MonsterGroupTable!$A:$A,1,0)))))))</f>
        <v/>
      </c>
      <c r="BA1061" s="2" t="str">
        <f>IF(AND(ISBLANK(AZ1061),OR(NOT(ISBLANK(BB1061)),NOT(ISBLANK(BC1061)))),#N/A,
IF(ISBLANK(AZ1061),"",
IF(AND(NOT(ISERROR(VLOOKUP(AZ1061,MonsterTable!$A:$B,MATCH(MonsterTable!$B$1,MonsterTable!$A$1:$B$1,0),0))),OR(ISBLANK(BB1061),ISBLANK(BC1061))),#N/A,
IFERROR(VLOOKUP(AZ1061,MonsterTable!$A:$B,MATCH(MonsterTable!$B$1,MonsterTable!$A$1:$B$1,0),0),
IF(OR(NOT(ISBLANK(BB1061)),ISBLANK(BC1061)),#N/A,
IF(AZ1061="empty","empty",
VLOOKUP(AZ1061,MonsterGroupTable!$A:$A,1,0)))))))</f>
        <v/>
      </c>
      <c r="BH1061" s="2" t="str">
        <f>IF(AND(ISBLANK(BG1061),OR(NOT(ISBLANK(BI1061)),NOT(ISBLANK(BJ1061)))),#N/A,
IF(ISBLANK(BG1061),"",
IF(AND(NOT(ISERROR(VLOOKUP(BG1061,MonsterTable!$A:$B,MATCH(MonsterTable!$B$1,MonsterTable!$A$1:$B$1,0),0))),OR(ISBLANK(BI1061),ISBLANK(BJ1061))),#N/A,
IFERROR(VLOOKUP(BG1061,MonsterTable!$A:$B,MATCH(MonsterTable!$B$1,MonsterTable!$A$1:$B$1,0),0),
IF(OR(NOT(ISBLANK(BI1061)),ISBLANK(BJ1061)),#N/A,
IF(BG1061="empty","empty",
VLOOKUP(BG1061,MonsterGroupTable!$A:$A,1,0)))))))</f>
        <v/>
      </c>
      <c r="BO1061" s="2" t="str">
        <f>IF(AND(ISBLANK(BN1061),OR(NOT(ISBLANK(BP1061)),NOT(ISBLANK(BQ1061)))),#N/A,
IF(ISBLANK(BN1061),"",
IF(AND(NOT(ISERROR(VLOOKUP(BN1061,MonsterTable!$A:$B,MATCH(MonsterTable!$B$1,MonsterTable!$A$1:$B$1,0),0))),OR(ISBLANK(BP1061),ISBLANK(BQ1061))),#N/A,
IFERROR(VLOOKUP(BN1061,MonsterTable!$A:$B,MATCH(MonsterTable!$B$1,MonsterTable!$A$1:$B$1,0),0),
IF(OR(NOT(ISBLANK(BP1061)),ISBLANK(BQ1061)),#N/A,
IF(BN1061="empty","empty",
VLOOKUP(BN1061,MonsterGroupTable!$A:$A,1,0)))))))</f>
        <v/>
      </c>
      <c r="BV1061" s="2" t="str">
        <f>IF(AND(ISBLANK(BU1061),OR(NOT(ISBLANK(BW1061)),NOT(ISBLANK(BX1061)))),#N/A,
IF(ISBLANK(BU1061),"",
IF(AND(NOT(ISERROR(VLOOKUP(BU1061,MonsterTable!$A:$B,MATCH(MonsterTable!$B$1,MonsterTable!$A$1:$B$1,0),0))),OR(ISBLANK(BW1061),ISBLANK(BX1061))),#N/A,
IFERROR(VLOOKUP(BU1061,MonsterTable!$A:$B,MATCH(MonsterTable!$B$1,MonsterTable!$A$1:$B$1,0),0),
IF(OR(NOT(ISBLANK(BW1061)),ISBLANK(BX1061)),#N/A,
IF(BU1061="empty","empty",
VLOOKUP(BU1061,MonsterGroupTable!$A:$A,1,0)))))))</f>
        <v/>
      </c>
      <c r="CC1061" s="2" t="str">
        <f>IF(AND(ISBLANK(CB1061),OR(NOT(ISBLANK(CD1061)),NOT(ISBLANK(CE1061)))),#N/A,
IF(ISBLANK(CB1061),"",
IF(AND(NOT(ISERROR(VLOOKUP(CB1061,MonsterTable!$A:$B,MATCH(MonsterTable!$B$1,MonsterTable!$A$1:$B$1,0),0))),OR(ISBLANK(CD1061),ISBLANK(CE1061))),#N/A,
IFERROR(VLOOKUP(CB1061,MonsterTable!$A:$B,MATCH(MonsterTable!$B$1,MonsterTable!$A$1:$B$1,0),0),
IF(OR(NOT(ISBLANK(CD1061)),ISBLANK(CE1061)),#N/A,
IF(CB1061="empty","empty",
VLOOKUP(CB1061,MonsterGroupTable!$A:$A,1,0)))))))</f>
        <v/>
      </c>
      <c r="CJ1061" s="2" t="str">
        <f>IF(AND(ISBLANK(CI1061),OR(NOT(ISBLANK(CK1061)),NOT(ISBLANK(CL1061)))),#N/A,
IF(ISBLANK(CI1061),"",
IF(AND(NOT(ISERROR(VLOOKUP(CI1061,MonsterTable!$A:$B,MATCH(MonsterTable!$B$1,MonsterTable!$A$1:$B$1,0),0))),OR(ISBLANK(CK1061),ISBLANK(CL1061))),#N/A,
IFERROR(VLOOKUP(CI1061,MonsterTable!$A:$B,MATCH(MonsterTable!$B$1,MonsterTable!$A$1:$B$1,0),0),
IF(OR(NOT(ISBLANK(CK1061)),ISBLANK(CL1061)),#N/A,
IF(CI1061="empty","empty",
VLOOKUP(CI1061,MonsterGroupTable!$A:$A,1,0)))))))</f>
        <v/>
      </c>
    </row>
    <row r="1062" spans="1:88">
      <c r="A1062">
        <v>20028</v>
      </c>
      <c r="B1062">
        <f t="shared" si="37"/>
        <v>1.1000000000000001</v>
      </c>
      <c r="C1062">
        <f t="shared" si="37"/>
        <v>1.1000000000000001</v>
      </c>
      <c r="F1062">
        <v>60</v>
      </c>
      <c r="G1062">
        <v>198</v>
      </c>
      <c r="H1062">
        <v>0</v>
      </c>
      <c r="I1062">
        <v>0</v>
      </c>
      <c r="J1062">
        <v>0</v>
      </c>
      <c r="K1062" t="s">
        <v>28</v>
      </c>
      <c r="L1062" t="s">
        <v>245</v>
      </c>
      <c r="M1062" t="s">
        <v>79</v>
      </c>
      <c r="N1062" t="s">
        <v>80</v>
      </c>
      <c r="O1062">
        <v>0</v>
      </c>
      <c r="P1062">
        <v>-4.75</v>
      </c>
      <c r="Q1062">
        <v>-3.5</v>
      </c>
      <c r="R1062">
        <v>4.75</v>
      </c>
      <c r="S1062">
        <v>3</v>
      </c>
      <c r="T1062">
        <v>-13.5</v>
      </c>
      <c r="U1062">
        <v>2.5499999999999998</v>
      </c>
      <c r="V1062">
        <v>-6.75</v>
      </c>
      <c r="W1062" t="str">
        <f t="shared" si="38"/>
        <v>g103,5,empty,3,203,1,1,0</v>
      </c>
      <c r="X1062" s="1" t="s">
        <v>320</v>
      </c>
      <c r="Y1062" s="2" t="str">
        <f>IF(AND(ISBLANK(X1062),OR(NOT(ISBLANK(Z1062)),NOT(ISBLANK(AA1062)))),#N/A,
IF(ISBLANK(X1062),"",
IF(AND(NOT(ISERROR(VLOOKUP(X1062,MonsterTable!$A:$B,MATCH(MonsterTable!$B$1,MonsterTable!$A$1:$B$1,0),0))),OR(ISBLANK(Z1062),ISBLANK(AA1062))),#N/A,
IFERROR(VLOOKUP(X1062,MonsterTable!$A:$B,MATCH(MonsterTable!$B$1,MonsterTable!$A$1:$B$1,0),0),
IF(OR(NOT(ISBLANK(Z1062)),ISBLANK(AA1062)),#N/A,
IF(X1062="empty","empty",
VLOOKUP(X1062,MonsterGroupTable!$A:$A,1,0)))))))</f>
        <v>g103</v>
      </c>
      <c r="AA1062">
        <v>5</v>
      </c>
      <c r="AE1062" s="1" t="s">
        <v>74</v>
      </c>
      <c r="AF1062" s="2" t="str">
        <f>IF(AND(ISBLANK(AE1062),OR(NOT(ISBLANK(AG1062)),NOT(ISBLANK(AH1062)))),#N/A,
IF(ISBLANK(AE1062),"",
IF(AND(NOT(ISERROR(VLOOKUP(AE1062,MonsterTable!$A:$B,MATCH(MonsterTable!$B$1,MonsterTable!$A$1:$B$1,0),0))),OR(ISBLANK(AG1062),ISBLANK(AH1062))),#N/A,
IFERROR(VLOOKUP(AE1062,MonsterTable!$A:$B,MATCH(MonsterTable!$B$1,MonsterTable!$A$1:$B$1,0),0),
IF(OR(NOT(ISBLANK(AG1062)),ISBLANK(AH1062)),#N/A,
IF(AE1062="empty","empty",
VLOOKUP(AE1062,MonsterGroupTable!$A:$A,1,0)))))))</f>
        <v>empty</v>
      </c>
      <c r="AH1062">
        <v>3</v>
      </c>
      <c r="AL1062" s="1" t="s">
        <v>339</v>
      </c>
      <c r="AM1062" s="2">
        <f>IF(AND(ISBLANK(AL1062),OR(NOT(ISBLANK(AN1062)),NOT(ISBLANK(AO1062)))),#N/A,
IF(ISBLANK(AL1062),"",
IF(AND(NOT(ISERROR(VLOOKUP(AL1062,MonsterTable!$A:$B,MATCH(MonsterTable!$B$1,MonsterTable!$A$1:$B$1,0),0))),OR(ISBLANK(AN1062),ISBLANK(AO1062))),#N/A,
IFERROR(VLOOKUP(AL1062,MonsterTable!$A:$B,MATCH(MonsterTable!$B$1,MonsterTable!$A$1:$B$1,0),0),
IF(OR(NOT(ISBLANK(AN1062)),ISBLANK(AO1062)),#N/A,
IF(AL1062="empty","empty",
VLOOKUP(AL1062,MonsterGroupTable!$A:$A,1,0)))))))</f>
        <v>203</v>
      </c>
      <c r="AN1062">
        <v>1</v>
      </c>
      <c r="AO1062">
        <v>1</v>
      </c>
      <c r="AP1062">
        <v>0</v>
      </c>
      <c r="AT1062" s="2" t="str">
        <f>IF(AND(ISBLANK(AS1062),OR(NOT(ISBLANK(AU1062)),NOT(ISBLANK(AV1062)))),#N/A,
IF(ISBLANK(AS1062),"",
IF(AND(NOT(ISERROR(VLOOKUP(AS1062,MonsterTable!$A:$B,MATCH(MonsterTable!$B$1,MonsterTable!$A$1:$B$1,0),0))),OR(ISBLANK(AU1062),ISBLANK(AV1062))),#N/A,
IFERROR(VLOOKUP(AS1062,MonsterTable!$A:$B,MATCH(MonsterTable!$B$1,MonsterTable!$A$1:$B$1,0),0),
IF(OR(NOT(ISBLANK(AU1062)),ISBLANK(AV1062)),#N/A,
IF(AS1062="empty","empty",
VLOOKUP(AS1062,MonsterGroupTable!$A:$A,1,0)))))))</f>
        <v/>
      </c>
      <c r="BA1062" s="2" t="str">
        <f>IF(AND(ISBLANK(AZ1062),OR(NOT(ISBLANK(BB1062)),NOT(ISBLANK(BC1062)))),#N/A,
IF(ISBLANK(AZ1062),"",
IF(AND(NOT(ISERROR(VLOOKUP(AZ1062,MonsterTable!$A:$B,MATCH(MonsterTable!$B$1,MonsterTable!$A$1:$B$1,0),0))),OR(ISBLANK(BB1062),ISBLANK(BC1062))),#N/A,
IFERROR(VLOOKUP(AZ1062,MonsterTable!$A:$B,MATCH(MonsterTable!$B$1,MonsterTable!$A$1:$B$1,0),0),
IF(OR(NOT(ISBLANK(BB1062)),ISBLANK(BC1062)),#N/A,
IF(AZ1062="empty","empty",
VLOOKUP(AZ1062,MonsterGroupTable!$A:$A,1,0)))))))</f>
        <v/>
      </c>
      <c r="BH1062" s="2" t="str">
        <f>IF(AND(ISBLANK(BG1062),OR(NOT(ISBLANK(BI1062)),NOT(ISBLANK(BJ1062)))),#N/A,
IF(ISBLANK(BG1062),"",
IF(AND(NOT(ISERROR(VLOOKUP(BG1062,MonsterTable!$A:$B,MATCH(MonsterTable!$B$1,MonsterTable!$A$1:$B$1,0),0))),OR(ISBLANK(BI1062),ISBLANK(BJ1062))),#N/A,
IFERROR(VLOOKUP(BG1062,MonsterTable!$A:$B,MATCH(MonsterTable!$B$1,MonsterTable!$A$1:$B$1,0),0),
IF(OR(NOT(ISBLANK(BI1062)),ISBLANK(BJ1062)),#N/A,
IF(BG1062="empty","empty",
VLOOKUP(BG1062,MonsterGroupTable!$A:$A,1,0)))))))</f>
        <v/>
      </c>
      <c r="BO1062" s="2" t="str">
        <f>IF(AND(ISBLANK(BN1062),OR(NOT(ISBLANK(BP1062)),NOT(ISBLANK(BQ1062)))),#N/A,
IF(ISBLANK(BN1062),"",
IF(AND(NOT(ISERROR(VLOOKUP(BN1062,MonsterTable!$A:$B,MATCH(MonsterTable!$B$1,MonsterTable!$A$1:$B$1,0),0))),OR(ISBLANK(BP1062),ISBLANK(BQ1062))),#N/A,
IFERROR(VLOOKUP(BN1062,MonsterTable!$A:$B,MATCH(MonsterTable!$B$1,MonsterTable!$A$1:$B$1,0),0),
IF(OR(NOT(ISBLANK(BP1062)),ISBLANK(BQ1062)),#N/A,
IF(BN1062="empty","empty",
VLOOKUP(BN1062,MonsterGroupTable!$A:$A,1,0)))))))</f>
        <v/>
      </c>
      <c r="BV1062" s="2" t="str">
        <f>IF(AND(ISBLANK(BU1062),OR(NOT(ISBLANK(BW1062)),NOT(ISBLANK(BX1062)))),#N/A,
IF(ISBLANK(BU1062),"",
IF(AND(NOT(ISERROR(VLOOKUP(BU1062,MonsterTable!$A:$B,MATCH(MonsterTable!$B$1,MonsterTable!$A$1:$B$1,0),0))),OR(ISBLANK(BW1062),ISBLANK(BX1062))),#N/A,
IFERROR(VLOOKUP(BU1062,MonsterTable!$A:$B,MATCH(MonsterTable!$B$1,MonsterTable!$A$1:$B$1,0),0),
IF(OR(NOT(ISBLANK(BW1062)),ISBLANK(BX1062)),#N/A,
IF(BU1062="empty","empty",
VLOOKUP(BU1062,MonsterGroupTable!$A:$A,1,0)))))))</f>
        <v/>
      </c>
      <c r="CC1062" s="2" t="str">
        <f>IF(AND(ISBLANK(CB1062),OR(NOT(ISBLANK(CD1062)),NOT(ISBLANK(CE1062)))),#N/A,
IF(ISBLANK(CB1062),"",
IF(AND(NOT(ISERROR(VLOOKUP(CB1062,MonsterTable!$A:$B,MATCH(MonsterTable!$B$1,MonsterTable!$A$1:$B$1,0),0))),OR(ISBLANK(CD1062),ISBLANK(CE1062))),#N/A,
IFERROR(VLOOKUP(CB1062,MonsterTable!$A:$B,MATCH(MonsterTable!$B$1,MonsterTable!$A$1:$B$1,0),0),
IF(OR(NOT(ISBLANK(CD1062)),ISBLANK(CE1062)),#N/A,
IF(CB1062="empty","empty",
VLOOKUP(CB1062,MonsterGroupTable!$A:$A,1,0)))))))</f>
        <v/>
      </c>
      <c r="CJ1062" s="2" t="str">
        <f>IF(AND(ISBLANK(CI1062),OR(NOT(ISBLANK(CK1062)),NOT(ISBLANK(CL1062)))),#N/A,
IF(ISBLANK(CI1062),"",
IF(AND(NOT(ISERROR(VLOOKUP(CI1062,MonsterTable!$A:$B,MATCH(MonsterTable!$B$1,MonsterTable!$A$1:$B$1,0),0))),OR(ISBLANK(CK1062),ISBLANK(CL1062))),#N/A,
IFERROR(VLOOKUP(CI1062,MonsterTable!$A:$B,MATCH(MonsterTable!$B$1,MonsterTable!$A$1:$B$1,0),0),
IF(OR(NOT(ISBLANK(CK1062)),ISBLANK(CL1062)),#N/A,
IF(CI1062="empty","empty",
VLOOKUP(CI1062,MonsterGroupTable!$A:$A,1,0)))))))</f>
        <v/>
      </c>
    </row>
    <row r="1063" spans="1:88">
      <c r="A1063">
        <v>20029</v>
      </c>
      <c r="B1063">
        <f t="shared" si="37"/>
        <v>1.1000000000000001</v>
      </c>
      <c r="C1063">
        <f t="shared" si="37"/>
        <v>1.1000000000000001</v>
      </c>
      <c r="F1063">
        <v>60</v>
      </c>
      <c r="G1063">
        <v>207</v>
      </c>
      <c r="H1063">
        <v>0</v>
      </c>
      <c r="I1063">
        <v>0</v>
      </c>
      <c r="J1063">
        <v>0</v>
      </c>
      <c r="K1063" t="s">
        <v>28</v>
      </c>
      <c r="L1063" t="s">
        <v>245</v>
      </c>
      <c r="M1063" t="s">
        <v>79</v>
      </c>
      <c r="N1063" t="s">
        <v>80</v>
      </c>
      <c r="O1063">
        <v>0</v>
      </c>
      <c r="P1063">
        <v>-4.75</v>
      </c>
      <c r="Q1063">
        <v>-3.5</v>
      </c>
      <c r="R1063">
        <v>4.75</v>
      </c>
      <c r="S1063">
        <v>3</v>
      </c>
      <c r="T1063">
        <v>-13.5</v>
      </c>
      <c r="U1063">
        <v>2.5499999999999998</v>
      </c>
      <c r="V1063">
        <v>-6.75</v>
      </c>
      <c r="W1063" t="str">
        <f t="shared" si="38"/>
        <v>g103,5,empty,3,203,1,1,0</v>
      </c>
      <c r="X1063" s="1" t="s">
        <v>320</v>
      </c>
      <c r="Y1063" s="2" t="str">
        <f>IF(AND(ISBLANK(X1063),OR(NOT(ISBLANK(Z1063)),NOT(ISBLANK(AA1063)))),#N/A,
IF(ISBLANK(X1063),"",
IF(AND(NOT(ISERROR(VLOOKUP(X1063,MonsterTable!$A:$B,MATCH(MonsterTable!$B$1,MonsterTable!$A$1:$B$1,0),0))),OR(ISBLANK(Z1063),ISBLANK(AA1063))),#N/A,
IFERROR(VLOOKUP(X1063,MonsterTable!$A:$B,MATCH(MonsterTable!$B$1,MonsterTable!$A$1:$B$1,0),0),
IF(OR(NOT(ISBLANK(Z1063)),ISBLANK(AA1063)),#N/A,
IF(X1063="empty","empty",
VLOOKUP(X1063,MonsterGroupTable!$A:$A,1,0)))))))</f>
        <v>g103</v>
      </c>
      <c r="AA1063">
        <v>5</v>
      </c>
      <c r="AE1063" s="1" t="s">
        <v>74</v>
      </c>
      <c r="AF1063" s="2" t="str">
        <f>IF(AND(ISBLANK(AE1063),OR(NOT(ISBLANK(AG1063)),NOT(ISBLANK(AH1063)))),#N/A,
IF(ISBLANK(AE1063),"",
IF(AND(NOT(ISERROR(VLOOKUP(AE1063,MonsterTable!$A:$B,MATCH(MonsterTable!$B$1,MonsterTable!$A$1:$B$1,0),0))),OR(ISBLANK(AG1063),ISBLANK(AH1063))),#N/A,
IFERROR(VLOOKUP(AE1063,MonsterTable!$A:$B,MATCH(MonsterTable!$B$1,MonsterTable!$A$1:$B$1,0),0),
IF(OR(NOT(ISBLANK(AG1063)),ISBLANK(AH1063)),#N/A,
IF(AE1063="empty","empty",
VLOOKUP(AE1063,MonsterGroupTable!$A:$A,1,0)))))))</f>
        <v>empty</v>
      </c>
      <c r="AH1063">
        <v>3</v>
      </c>
      <c r="AL1063" s="1" t="s">
        <v>339</v>
      </c>
      <c r="AM1063" s="2">
        <f>IF(AND(ISBLANK(AL1063),OR(NOT(ISBLANK(AN1063)),NOT(ISBLANK(AO1063)))),#N/A,
IF(ISBLANK(AL1063),"",
IF(AND(NOT(ISERROR(VLOOKUP(AL1063,MonsterTable!$A:$B,MATCH(MonsterTable!$B$1,MonsterTable!$A$1:$B$1,0),0))),OR(ISBLANK(AN1063),ISBLANK(AO1063))),#N/A,
IFERROR(VLOOKUP(AL1063,MonsterTable!$A:$B,MATCH(MonsterTable!$B$1,MonsterTable!$A$1:$B$1,0),0),
IF(OR(NOT(ISBLANK(AN1063)),ISBLANK(AO1063)),#N/A,
IF(AL1063="empty","empty",
VLOOKUP(AL1063,MonsterGroupTable!$A:$A,1,0)))))))</f>
        <v>203</v>
      </c>
      <c r="AN1063">
        <v>1</v>
      </c>
      <c r="AO1063">
        <v>1</v>
      </c>
      <c r="AP1063">
        <v>0</v>
      </c>
      <c r="AT1063" s="2" t="str">
        <f>IF(AND(ISBLANK(AS1063),OR(NOT(ISBLANK(AU1063)),NOT(ISBLANK(AV1063)))),#N/A,
IF(ISBLANK(AS1063),"",
IF(AND(NOT(ISERROR(VLOOKUP(AS1063,MonsterTable!$A:$B,MATCH(MonsterTable!$B$1,MonsterTable!$A$1:$B$1,0),0))),OR(ISBLANK(AU1063),ISBLANK(AV1063))),#N/A,
IFERROR(VLOOKUP(AS1063,MonsterTable!$A:$B,MATCH(MonsterTable!$B$1,MonsterTable!$A$1:$B$1,0),0),
IF(OR(NOT(ISBLANK(AU1063)),ISBLANK(AV1063)),#N/A,
IF(AS1063="empty","empty",
VLOOKUP(AS1063,MonsterGroupTable!$A:$A,1,0)))))))</f>
        <v/>
      </c>
      <c r="BA1063" s="2" t="str">
        <f>IF(AND(ISBLANK(AZ1063),OR(NOT(ISBLANK(BB1063)),NOT(ISBLANK(BC1063)))),#N/A,
IF(ISBLANK(AZ1063),"",
IF(AND(NOT(ISERROR(VLOOKUP(AZ1063,MonsterTable!$A:$B,MATCH(MonsterTable!$B$1,MonsterTable!$A$1:$B$1,0),0))),OR(ISBLANK(BB1063),ISBLANK(BC1063))),#N/A,
IFERROR(VLOOKUP(AZ1063,MonsterTable!$A:$B,MATCH(MonsterTable!$B$1,MonsterTable!$A$1:$B$1,0),0),
IF(OR(NOT(ISBLANK(BB1063)),ISBLANK(BC1063)),#N/A,
IF(AZ1063="empty","empty",
VLOOKUP(AZ1063,MonsterGroupTable!$A:$A,1,0)))))))</f>
        <v/>
      </c>
      <c r="BH1063" s="2" t="str">
        <f>IF(AND(ISBLANK(BG1063),OR(NOT(ISBLANK(BI1063)),NOT(ISBLANK(BJ1063)))),#N/A,
IF(ISBLANK(BG1063),"",
IF(AND(NOT(ISERROR(VLOOKUP(BG1063,MonsterTable!$A:$B,MATCH(MonsterTable!$B$1,MonsterTable!$A$1:$B$1,0),0))),OR(ISBLANK(BI1063),ISBLANK(BJ1063))),#N/A,
IFERROR(VLOOKUP(BG1063,MonsterTable!$A:$B,MATCH(MonsterTable!$B$1,MonsterTable!$A$1:$B$1,0),0),
IF(OR(NOT(ISBLANK(BI1063)),ISBLANK(BJ1063)),#N/A,
IF(BG1063="empty","empty",
VLOOKUP(BG1063,MonsterGroupTable!$A:$A,1,0)))))))</f>
        <v/>
      </c>
      <c r="BO1063" s="2" t="str">
        <f>IF(AND(ISBLANK(BN1063),OR(NOT(ISBLANK(BP1063)),NOT(ISBLANK(BQ1063)))),#N/A,
IF(ISBLANK(BN1063),"",
IF(AND(NOT(ISERROR(VLOOKUP(BN1063,MonsterTable!$A:$B,MATCH(MonsterTable!$B$1,MonsterTable!$A$1:$B$1,0),0))),OR(ISBLANK(BP1063),ISBLANK(BQ1063))),#N/A,
IFERROR(VLOOKUP(BN1063,MonsterTable!$A:$B,MATCH(MonsterTable!$B$1,MonsterTable!$A$1:$B$1,0),0),
IF(OR(NOT(ISBLANK(BP1063)),ISBLANK(BQ1063)),#N/A,
IF(BN1063="empty","empty",
VLOOKUP(BN1063,MonsterGroupTable!$A:$A,1,0)))))))</f>
        <v/>
      </c>
      <c r="BV1063" s="2" t="str">
        <f>IF(AND(ISBLANK(BU1063),OR(NOT(ISBLANK(BW1063)),NOT(ISBLANK(BX1063)))),#N/A,
IF(ISBLANK(BU1063),"",
IF(AND(NOT(ISERROR(VLOOKUP(BU1063,MonsterTable!$A:$B,MATCH(MonsterTable!$B$1,MonsterTable!$A$1:$B$1,0),0))),OR(ISBLANK(BW1063),ISBLANK(BX1063))),#N/A,
IFERROR(VLOOKUP(BU1063,MonsterTable!$A:$B,MATCH(MonsterTable!$B$1,MonsterTable!$A$1:$B$1,0),0),
IF(OR(NOT(ISBLANK(BW1063)),ISBLANK(BX1063)),#N/A,
IF(BU1063="empty","empty",
VLOOKUP(BU1063,MonsterGroupTable!$A:$A,1,0)))))))</f>
        <v/>
      </c>
      <c r="CC1063" s="2" t="str">
        <f>IF(AND(ISBLANK(CB1063),OR(NOT(ISBLANK(CD1063)),NOT(ISBLANK(CE1063)))),#N/A,
IF(ISBLANK(CB1063),"",
IF(AND(NOT(ISERROR(VLOOKUP(CB1063,MonsterTable!$A:$B,MATCH(MonsterTable!$B$1,MonsterTable!$A$1:$B$1,0),0))),OR(ISBLANK(CD1063),ISBLANK(CE1063))),#N/A,
IFERROR(VLOOKUP(CB1063,MonsterTable!$A:$B,MATCH(MonsterTable!$B$1,MonsterTable!$A$1:$B$1,0),0),
IF(OR(NOT(ISBLANK(CD1063)),ISBLANK(CE1063)),#N/A,
IF(CB1063="empty","empty",
VLOOKUP(CB1063,MonsterGroupTable!$A:$A,1,0)))))))</f>
        <v/>
      </c>
      <c r="CJ1063" s="2" t="str">
        <f>IF(AND(ISBLANK(CI1063),OR(NOT(ISBLANK(CK1063)),NOT(ISBLANK(CL1063)))),#N/A,
IF(ISBLANK(CI1063),"",
IF(AND(NOT(ISERROR(VLOOKUP(CI1063,MonsterTable!$A:$B,MATCH(MonsterTable!$B$1,MonsterTable!$A$1:$B$1,0),0))),OR(ISBLANK(CK1063),ISBLANK(CL1063))),#N/A,
IFERROR(VLOOKUP(CI1063,MonsterTable!$A:$B,MATCH(MonsterTable!$B$1,MonsterTable!$A$1:$B$1,0),0),
IF(OR(NOT(ISBLANK(CK1063)),ISBLANK(CL1063)),#N/A,
IF(CI1063="empty","empty",
VLOOKUP(CI1063,MonsterGroupTable!$A:$A,1,0)))))))</f>
        <v/>
      </c>
    </row>
    <row r="1064" spans="1:88">
      <c r="A1064">
        <v>20030</v>
      </c>
      <c r="B1064">
        <f t="shared" si="37"/>
        <v>1.2</v>
      </c>
      <c r="C1064">
        <f t="shared" si="37"/>
        <v>1.1000000000000001</v>
      </c>
      <c r="F1064">
        <v>60</v>
      </c>
      <c r="G1064">
        <v>216</v>
      </c>
      <c r="H1064">
        <v>0</v>
      </c>
      <c r="I1064">
        <v>0</v>
      </c>
      <c r="J1064">
        <v>0</v>
      </c>
      <c r="K1064" t="s">
        <v>28</v>
      </c>
      <c r="L1064" t="s">
        <v>245</v>
      </c>
      <c r="M1064" t="s">
        <v>79</v>
      </c>
      <c r="N1064" t="s">
        <v>80</v>
      </c>
      <c r="O1064">
        <v>0</v>
      </c>
      <c r="P1064">
        <v>-4.75</v>
      </c>
      <c r="Q1064">
        <v>-3.5</v>
      </c>
      <c r="R1064">
        <v>4.75</v>
      </c>
      <c r="S1064">
        <v>3</v>
      </c>
      <c r="T1064">
        <v>-13.5</v>
      </c>
      <c r="U1064">
        <v>2.5499999999999998</v>
      </c>
      <c r="V1064">
        <v>-6.75</v>
      </c>
      <c r="W1064" t="str">
        <f t="shared" si="38"/>
        <v>g103,5,empty,3,203,1,1,0</v>
      </c>
      <c r="X1064" s="1" t="s">
        <v>320</v>
      </c>
      <c r="Y1064" s="2" t="str">
        <f>IF(AND(ISBLANK(X1064),OR(NOT(ISBLANK(Z1064)),NOT(ISBLANK(AA1064)))),#N/A,
IF(ISBLANK(X1064),"",
IF(AND(NOT(ISERROR(VLOOKUP(X1064,MonsterTable!$A:$B,MATCH(MonsterTable!$B$1,MonsterTable!$A$1:$B$1,0),0))),OR(ISBLANK(Z1064),ISBLANK(AA1064))),#N/A,
IFERROR(VLOOKUP(X1064,MonsterTable!$A:$B,MATCH(MonsterTable!$B$1,MonsterTable!$A$1:$B$1,0),0),
IF(OR(NOT(ISBLANK(Z1064)),ISBLANK(AA1064)),#N/A,
IF(X1064="empty","empty",
VLOOKUP(X1064,MonsterGroupTable!$A:$A,1,0)))))))</f>
        <v>g103</v>
      </c>
      <c r="AA1064">
        <v>5</v>
      </c>
      <c r="AE1064" s="1" t="s">
        <v>74</v>
      </c>
      <c r="AF1064" s="2" t="str">
        <f>IF(AND(ISBLANK(AE1064),OR(NOT(ISBLANK(AG1064)),NOT(ISBLANK(AH1064)))),#N/A,
IF(ISBLANK(AE1064),"",
IF(AND(NOT(ISERROR(VLOOKUP(AE1064,MonsterTable!$A:$B,MATCH(MonsterTable!$B$1,MonsterTable!$A$1:$B$1,0),0))),OR(ISBLANK(AG1064),ISBLANK(AH1064))),#N/A,
IFERROR(VLOOKUP(AE1064,MonsterTable!$A:$B,MATCH(MonsterTable!$B$1,MonsterTable!$A$1:$B$1,0),0),
IF(OR(NOT(ISBLANK(AG1064)),ISBLANK(AH1064)),#N/A,
IF(AE1064="empty","empty",
VLOOKUP(AE1064,MonsterGroupTable!$A:$A,1,0)))))))</f>
        <v>empty</v>
      </c>
      <c r="AH1064">
        <v>3</v>
      </c>
      <c r="AL1064" s="1" t="s">
        <v>339</v>
      </c>
      <c r="AM1064" s="2">
        <f>IF(AND(ISBLANK(AL1064),OR(NOT(ISBLANK(AN1064)),NOT(ISBLANK(AO1064)))),#N/A,
IF(ISBLANK(AL1064),"",
IF(AND(NOT(ISERROR(VLOOKUP(AL1064,MonsterTable!$A:$B,MATCH(MonsterTable!$B$1,MonsterTable!$A$1:$B$1,0),0))),OR(ISBLANK(AN1064),ISBLANK(AO1064))),#N/A,
IFERROR(VLOOKUP(AL1064,MonsterTable!$A:$B,MATCH(MonsterTable!$B$1,MonsterTable!$A$1:$B$1,0),0),
IF(OR(NOT(ISBLANK(AN1064)),ISBLANK(AO1064)),#N/A,
IF(AL1064="empty","empty",
VLOOKUP(AL1064,MonsterGroupTable!$A:$A,1,0)))))))</f>
        <v>203</v>
      </c>
      <c r="AN1064">
        <v>1</v>
      </c>
      <c r="AO1064">
        <v>1</v>
      </c>
      <c r="AP1064">
        <v>0</v>
      </c>
      <c r="AT1064" s="2" t="str">
        <f>IF(AND(ISBLANK(AS1064),OR(NOT(ISBLANK(AU1064)),NOT(ISBLANK(AV1064)))),#N/A,
IF(ISBLANK(AS1064),"",
IF(AND(NOT(ISERROR(VLOOKUP(AS1064,MonsterTable!$A:$B,MATCH(MonsterTable!$B$1,MonsterTable!$A$1:$B$1,0),0))),OR(ISBLANK(AU1064),ISBLANK(AV1064))),#N/A,
IFERROR(VLOOKUP(AS1064,MonsterTable!$A:$B,MATCH(MonsterTable!$B$1,MonsterTable!$A$1:$B$1,0),0),
IF(OR(NOT(ISBLANK(AU1064)),ISBLANK(AV1064)),#N/A,
IF(AS1064="empty","empty",
VLOOKUP(AS1064,MonsterGroupTable!$A:$A,1,0)))))))</f>
        <v/>
      </c>
      <c r="BA1064" s="2" t="str">
        <f>IF(AND(ISBLANK(AZ1064),OR(NOT(ISBLANK(BB1064)),NOT(ISBLANK(BC1064)))),#N/A,
IF(ISBLANK(AZ1064),"",
IF(AND(NOT(ISERROR(VLOOKUP(AZ1064,MonsterTable!$A:$B,MATCH(MonsterTable!$B$1,MonsterTable!$A$1:$B$1,0),0))),OR(ISBLANK(BB1064),ISBLANK(BC1064))),#N/A,
IFERROR(VLOOKUP(AZ1064,MonsterTable!$A:$B,MATCH(MonsterTable!$B$1,MonsterTable!$A$1:$B$1,0),0),
IF(OR(NOT(ISBLANK(BB1064)),ISBLANK(BC1064)),#N/A,
IF(AZ1064="empty","empty",
VLOOKUP(AZ1064,MonsterGroupTable!$A:$A,1,0)))))))</f>
        <v/>
      </c>
      <c r="BH1064" s="2" t="str">
        <f>IF(AND(ISBLANK(BG1064),OR(NOT(ISBLANK(BI1064)),NOT(ISBLANK(BJ1064)))),#N/A,
IF(ISBLANK(BG1064),"",
IF(AND(NOT(ISERROR(VLOOKUP(BG1064,MonsterTable!$A:$B,MATCH(MonsterTable!$B$1,MonsterTable!$A$1:$B$1,0),0))),OR(ISBLANK(BI1064),ISBLANK(BJ1064))),#N/A,
IFERROR(VLOOKUP(BG1064,MonsterTable!$A:$B,MATCH(MonsterTable!$B$1,MonsterTable!$A$1:$B$1,0),0),
IF(OR(NOT(ISBLANK(BI1064)),ISBLANK(BJ1064)),#N/A,
IF(BG1064="empty","empty",
VLOOKUP(BG1064,MonsterGroupTable!$A:$A,1,0)))))))</f>
        <v/>
      </c>
      <c r="BO1064" s="2" t="str">
        <f>IF(AND(ISBLANK(BN1064),OR(NOT(ISBLANK(BP1064)),NOT(ISBLANK(BQ1064)))),#N/A,
IF(ISBLANK(BN1064),"",
IF(AND(NOT(ISERROR(VLOOKUP(BN1064,MonsterTable!$A:$B,MATCH(MonsterTable!$B$1,MonsterTable!$A$1:$B$1,0),0))),OR(ISBLANK(BP1064),ISBLANK(BQ1064))),#N/A,
IFERROR(VLOOKUP(BN1064,MonsterTable!$A:$B,MATCH(MonsterTable!$B$1,MonsterTable!$A$1:$B$1,0),0),
IF(OR(NOT(ISBLANK(BP1064)),ISBLANK(BQ1064)),#N/A,
IF(BN1064="empty","empty",
VLOOKUP(BN1064,MonsterGroupTable!$A:$A,1,0)))))))</f>
        <v/>
      </c>
      <c r="BV1064" s="2" t="str">
        <f>IF(AND(ISBLANK(BU1064),OR(NOT(ISBLANK(BW1064)),NOT(ISBLANK(BX1064)))),#N/A,
IF(ISBLANK(BU1064),"",
IF(AND(NOT(ISERROR(VLOOKUP(BU1064,MonsterTable!$A:$B,MATCH(MonsterTable!$B$1,MonsterTable!$A$1:$B$1,0),0))),OR(ISBLANK(BW1064),ISBLANK(BX1064))),#N/A,
IFERROR(VLOOKUP(BU1064,MonsterTable!$A:$B,MATCH(MonsterTable!$B$1,MonsterTable!$A$1:$B$1,0),0),
IF(OR(NOT(ISBLANK(BW1064)),ISBLANK(BX1064)),#N/A,
IF(BU1064="empty","empty",
VLOOKUP(BU1064,MonsterGroupTable!$A:$A,1,0)))))))</f>
        <v/>
      </c>
      <c r="CC1064" s="2" t="str">
        <f>IF(AND(ISBLANK(CB1064),OR(NOT(ISBLANK(CD1064)),NOT(ISBLANK(CE1064)))),#N/A,
IF(ISBLANK(CB1064),"",
IF(AND(NOT(ISERROR(VLOOKUP(CB1064,MonsterTable!$A:$B,MATCH(MonsterTable!$B$1,MonsterTable!$A$1:$B$1,0),0))),OR(ISBLANK(CD1064),ISBLANK(CE1064))),#N/A,
IFERROR(VLOOKUP(CB1064,MonsterTable!$A:$B,MATCH(MonsterTable!$B$1,MonsterTable!$A$1:$B$1,0),0),
IF(OR(NOT(ISBLANK(CD1064)),ISBLANK(CE1064)),#N/A,
IF(CB1064="empty","empty",
VLOOKUP(CB1064,MonsterGroupTable!$A:$A,1,0)))))))</f>
        <v/>
      </c>
      <c r="CJ1064" s="2" t="str">
        <f>IF(AND(ISBLANK(CI1064),OR(NOT(ISBLANK(CK1064)),NOT(ISBLANK(CL1064)))),#N/A,
IF(ISBLANK(CI1064),"",
IF(AND(NOT(ISERROR(VLOOKUP(CI1064,MonsterTable!$A:$B,MATCH(MonsterTable!$B$1,MonsterTable!$A$1:$B$1,0),0))),OR(ISBLANK(CK1064),ISBLANK(CL1064))),#N/A,
IFERROR(VLOOKUP(CI1064,MonsterTable!$A:$B,MATCH(MonsterTable!$B$1,MonsterTable!$A$1:$B$1,0),0),
IF(OR(NOT(ISBLANK(CK1064)),ISBLANK(CL1064)),#N/A,
IF(CI1064="empty","empty",
VLOOKUP(CI1064,MonsterGroupTable!$A:$A,1,0)))))))</f>
        <v/>
      </c>
    </row>
    <row r="1065" spans="1:88">
      <c r="A1065">
        <v>20031</v>
      </c>
      <c r="B1065">
        <f t="shared" si="37"/>
        <v>1.1000000000000001</v>
      </c>
      <c r="C1065">
        <f t="shared" si="37"/>
        <v>1.1000000000000001</v>
      </c>
      <c r="F1065">
        <v>60</v>
      </c>
      <c r="G1065">
        <v>225</v>
      </c>
      <c r="H1065">
        <v>0</v>
      </c>
      <c r="I1065">
        <v>0</v>
      </c>
      <c r="J1065">
        <v>0</v>
      </c>
      <c r="K1065" t="s">
        <v>28</v>
      </c>
      <c r="L1065" t="s">
        <v>247</v>
      </c>
      <c r="M1065" t="s">
        <v>79</v>
      </c>
      <c r="N1065" t="s">
        <v>80</v>
      </c>
      <c r="O1065">
        <v>0</v>
      </c>
      <c r="P1065">
        <v>-4.75</v>
      </c>
      <c r="Q1065">
        <v>-3.5</v>
      </c>
      <c r="R1065">
        <v>4.75</v>
      </c>
      <c r="S1065">
        <v>3</v>
      </c>
      <c r="T1065">
        <v>-13.5</v>
      </c>
      <c r="U1065">
        <v>2.5499999999999998</v>
      </c>
      <c r="V1065">
        <v>-6.75</v>
      </c>
      <c r="W1065" t="str">
        <f t="shared" si="38"/>
        <v>g104,5,empty,3,204,1,1,0</v>
      </c>
      <c r="X1065" s="1" t="s">
        <v>321</v>
      </c>
      <c r="Y1065" s="2" t="str">
        <f>IF(AND(ISBLANK(X1065),OR(NOT(ISBLANK(Z1065)),NOT(ISBLANK(AA1065)))),#N/A,
IF(ISBLANK(X1065),"",
IF(AND(NOT(ISERROR(VLOOKUP(X1065,MonsterTable!$A:$B,MATCH(MonsterTable!$B$1,MonsterTable!$A$1:$B$1,0),0))),OR(ISBLANK(Z1065),ISBLANK(AA1065))),#N/A,
IFERROR(VLOOKUP(X1065,MonsterTable!$A:$B,MATCH(MonsterTable!$B$1,MonsterTable!$A$1:$B$1,0),0),
IF(OR(NOT(ISBLANK(Z1065)),ISBLANK(AA1065)),#N/A,
IF(X1065="empty","empty",
VLOOKUP(X1065,MonsterGroupTable!$A:$A,1,0)))))))</f>
        <v>g104</v>
      </c>
      <c r="AA1065">
        <v>5</v>
      </c>
      <c r="AE1065" s="1" t="s">
        <v>74</v>
      </c>
      <c r="AF1065" s="2" t="str">
        <f>IF(AND(ISBLANK(AE1065),OR(NOT(ISBLANK(AG1065)),NOT(ISBLANK(AH1065)))),#N/A,
IF(ISBLANK(AE1065),"",
IF(AND(NOT(ISERROR(VLOOKUP(AE1065,MonsterTable!$A:$B,MATCH(MonsterTable!$B$1,MonsterTable!$A$1:$B$1,0),0))),OR(ISBLANK(AG1065),ISBLANK(AH1065))),#N/A,
IFERROR(VLOOKUP(AE1065,MonsterTable!$A:$B,MATCH(MonsterTable!$B$1,MonsterTable!$A$1:$B$1,0),0),
IF(OR(NOT(ISBLANK(AG1065)),ISBLANK(AH1065)),#N/A,
IF(AE1065="empty","empty",
VLOOKUP(AE1065,MonsterGroupTable!$A:$A,1,0)))))))</f>
        <v>empty</v>
      </c>
      <c r="AH1065">
        <v>3</v>
      </c>
      <c r="AL1065" s="1" t="s">
        <v>340</v>
      </c>
      <c r="AM1065" s="2">
        <f>IF(AND(ISBLANK(AL1065),OR(NOT(ISBLANK(AN1065)),NOT(ISBLANK(AO1065)))),#N/A,
IF(ISBLANK(AL1065),"",
IF(AND(NOT(ISERROR(VLOOKUP(AL1065,MonsterTable!$A:$B,MATCH(MonsterTable!$B$1,MonsterTable!$A$1:$B$1,0),0))),OR(ISBLANK(AN1065),ISBLANK(AO1065))),#N/A,
IFERROR(VLOOKUP(AL1065,MonsterTable!$A:$B,MATCH(MonsterTable!$B$1,MonsterTable!$A$1:$B$1,0),0),
IF(OR(NOT(ISBLANK(AN1065)),ISBLANK(AO1065)),#N/A,
IF(AL1065="empty","empty",
VLOOKUP(AL1065,MonsterGroupTable!$A:$A,1,0)))))))</f>
        <v>204</v>
      </c>
      <c r="AN1065">
        <v>1</v>
      </c>
      <c r="AO1065">
        <v>1</v>
      </c>
      <c r="AP1065">
        <v>0</v>
      </c>
      <c r="AT1065" s="2" t="str">
        <f>IF(AND(ISBLANK(AS1065),OR(NOT(ISBLANK(AU1065)),NOT(ISBLANK(AV1065)))),#N/A,
IF(ISBLANK(AS1065),"",
IF(AND(NOT(ISERROR(VLOOKUP(AS1065,MonsterTable!$A:$B,MATCH(MonsterTable!$B$1,MonsterTable!$A$1:$B$1,0),0))),OR(ISBLANK(AU1065),ISBLANK(AV1065))),#N/A,
IFERROR(VLOOKUP(AS1065,MonsterTable!$A:$B,MATCH(MonsterTable!$B$1,MonsterTable!$A$1:$B$1,0),0),
IF(OR(NOT(ISBLANK(AU1065)),ISBLANK(AV1065)),#N/A,
IF(AS1065="empty","empty",
VLOOKUP(AS1065,MonsterGroupTable!$A:$A,1,0)))))))</f>
        <v/>
      </c>
      <c r="BA1065" s="2" t="str">
        <f>IF(AND(ISBLANK(AZ1065),OR(NOT(ISBLANK(BB1065)),NOT(ISBLANK(BC1065)))),#N/A,
IF(ISBLANK(AZ1065),"",
IF(AND(NOT(ISERROR(VLOOKUP(AZ1065,MonsterTable!$A:$B,MATCH(MonsterTable!$B$1,MonsterTable!$A$1:$B$1,0),0))),OR(ISBLANK(BB1065),ISBLANK(BC1065))),#N/A,
IFERROR(VLOOKUP(AZ1065,MonsterTable!$A:$B,MATCH(MonsterTable!$B$1,MonsterTable!$A$1:$B$1,0),0),
IF(OR(NOT(ISBLANK(BB1065)),ISBLANK(BC1065)),#N/A,
IF(AZ1065="empty","empty",
VLOOKUP(AZ1065,MonsterGroupTable!$A:$A,1,0)))))))</f>
        <v/>
      </c>
      <c r="BH1065" s="2" t="str">
        <f>IF(AND(ISBLANK(BG1065),OR(NOT(ISBLANK(BI1065)),NOT(ISBLANK(BJ1065)))),#N/A,
IF(ISBLANK(BG1065),"",
IF(AND(NOT(ISERROR(VLOOKUP(BG1065,MonsterTable!$A:$B,MATCH(MonsterTable!$B$1,MonsterTable!$A$1:$B$1,0),0))),OR(ISBLANK(BI1065),ISBLANK(BJ1065))),#N/A,
IFERROR(VLOOKUP(BG1065,MonsterTable!$A:$B,MATCH(MonsterTable!$B$1,MonsterTable!$A$1:$B$1,0),0),
IF(OR(NOT(ISBLANK(BI1065)),ISBLANK(BJ1065)),#N/A,
IF(BG1065="empty","empty",
VLOOKUP(BG1065,MonsterGroupTable!$A:$A,1,0)))))))</f>
        <v/>
      </c>
      <c r="BO1065" s="2" t="str">
        <f>IF(AND(ISBLANK(BN1065),OR(NOT(ISBLANK(BP1065)),NOT(ISBLANK(BQ1065)))),#N/A,
IF(ISBLANK(BN1065),"",
IF(AND(NOT(ISERROR(VLOOKUP(BN1065,MonsterTable!$A:$B,MATCH(MonsterTable!$B$1,MonsterTable!$A$1:$B$1,0),0))),OR(ISBLANK(BP1065),ISBLANK(BQ1065))),#N/A,
IFERROR(VLOOKUP(BN1065,MonsterTable!$A:$B,MATCH(MonsterTable!$B$1,MonsterTable!$A$1:$B$1,0),0),
IF(OR(NOT(ISBLANK(BP1065)),ISBLANK(BQ1065)),#N/A,
IF(BN1065="empty","empty",
VLOOKUP(BN1065,MonsterGroupTable!$A:$A,1,0)))))))</f>
        <v/>
      </c>
      <c r="BV1065" s="2" t="str">
        <f>IF(AND(ISBLANK(BU1065),OR(NOT(ISBLANK(BW1065)),NOT(ISBLANK(BX1065)))),#N/A,
IF(ISBLANK(BU1065),"",
IF(AND(NOT(ISERROR(VLOOKUP(BU1065,MonsterTable!$A:$B,MATCH(MonsterTable!$B$1,MonsterTable!$A$1:$B$1,0),0))),OR(ISBLANK(BW1065),ISBLANK(BX1065))),#N/A,
IFERROR(VLOOKUP(BU1065,MonsterTable!$A:$B,MATCH(MonsterTable!$B$1,MonsterTable!$A$1:$B$1,0),0),
IF(OR(NOT(ISBLANK(BW1065)),ISBLANK(BX1065)),#N/A,
IF(BU1065="empty","empty",
VLOOKUP(BU1065,MonsterGroupTable!$A:$A,1,0)))))))</f>
        <v/>
      </c>
      <c r="CC1065" s="2" t="str">
        <f>IF(AND(ISBLANK(CB1065),OR(NOT(ISBLANK(CD1065)),NOT(ISBLANK(CE1065)))),#N/A,
IF(ISBLANK(CB1065),"",
IF(AND(NOT(ISERROR(VLOOKUP(CB1065,MonsterTable!$A:$B,MATCH(MonsterTable!$B$1,MonsterTable!$A$1:$B$1,0),0))),OR(ISBLANK(CD1065),ISBLANK(CE1065))),#N/A,
IFERROR(VLOOKUP(CB1065,MonsterTable!$A:$B,MATCH(MonsterTable!$B$1,MonsterTable!$A$1:$B$1,0),0),
IF(OR(NOT(ISBLANK(CD1065)),ISBLANK(CE1065)),#N/A,
IF(CB1065="empty","empty",
VLOOKUP(CB1065,MonsterGroupTable!$A:$A,1,0)))))))</f>
        <v/>
      </c>
      <c r="CJ1065" s="2" t="str">
        <f>IF(AND(ISBLANK(CI1065),OR(NOT(ISBLANK(CK1065)),NOT(ISBLANK(CL1065)))),#N/A,
IF(ISBLANK(CI1065),"",
IF(AND(NOT(ISERROR(VLOOKUP(CI1065,MonsterTable!$A:$B,MATCH(MonsterTable!$B$1,MonsterTable!$A$1:$B$1,0),0))),OR(ISBLANK(CK1065),ISBLANK(CL1065))),#N/A,
IFERROR(VLOOKUP(CI1065,MonsterTable!$A:$B,MATCH(MonsterTable!$B$1,MonsterTable!$A$1:$B$1,0),0),
IF(OR(NOT(ISBLANK(CK1065)),ISBLANK(CL1065)),#N/A,
IF(CI1065="empty","empty",
VLOOKUP(CI1065,MonsterGroupTable!$A:$A,1,0)))))))</f>
        <v/>
      </c>
    </row>
    <row r="1066" spans="1:88">
      <c r="A1066">
        <v>20032</v>
      </c>
      <c r="B1066">
        <f t="shared" si="37"/>
        <v>1.1000000000000001</v>
      </c>
      <c r="C1066">
        <f t="shared" si="37"/>
        <v>1.1000000000000001</v>
      </c>
      <c r="F1066">
        <v>60</v>
      </c>
      <c r="G1066">
        <v>234</v>
      </c>
      <c r="H1066">
        <v>0</v>
      </c>
      <c r="I1066">
        <v>0</v>
      </c>
      <c r="J1066">
        <v>0</v>
      </c>
      <c r="K1066" t="s">
        <v>28</v>
      </c>
      <c r="L1066" t="s">
        <v>247</v>
      </c>
      <c r="M1066" t="s">
        <v>79</v>
      </c>
      <c r="N1066" t="s">
        <v>80</v>
      </c>
      <c r="O1066">
        <v>0</v>
      </c>
      <c r="P1066">
        <v>-4.75</v>
      </c>
      <c r="Q1066">
        <v>-3.5</v>
      </c>
      <c r="R1066">
        <v>4.75</v>
      </c>
      <c r="S1066">
        <v>3</v>
      </c>
      <c r="T1066">
        <v>-13.5</v>
      </c>
      <c r="U1066">
        <v>2.5499999999999998</v>
      </c>
      <c r="V1066">
        <v>-6.75</v>
      </c>
      <c r="W1066" t="str">
        <f t="shared" si="38"/>
        <v>g104,5,empty,3,204,1,1,0</v>
      </c>
      <c r="X1066" s="1" t="s">
        <v>321</v>
      </c>
      <c r="Y1066" s="2" t="str">
        <f>IF(AND(ISBLANK(X1066),OR(NOT(ISBLANK(Z1066)),NOT(ISBLANK(AA1066)))),#N/A,
IF(ISBLANK(X1066),"",
IF(AND(NOT(ISERROR(VLOOKUP(X1066,MonsterTable!$A:$B,MATCH(MonsterTable!$B$1,MonsterTable!$A$1:$B$1,0),0))),OR(ISBLANK(Z1066),ISBLANK(AA1066))),#N/A,
IFERROR(VLOOKUP(X1066,MonsterTable!$A:$B,MATCH(MonsterTable!$B$1,MonsterTable!$A$1:$B$1,0),0),
IF(OR(NOT(ISBLANK(Z1066)),ISBLANK(AA1066)),#N/A,
IF(X1066="empty","empty",
VLOOKUP(X1066,MonsterGroupTable!$A:$A,1,0)))))))</f>
        <v>g104</v>
      </c>
      <c r="AA1066">
        <v>5</v>
      </c>
      <c r="AE1066" s="1" t="s">
        <v>74</v>
      </c>
      <c r="AF1066" s="2" t="str">
        <f>IF(AND(ISBLANK(AE1066),OR(NOT(ISBLANK(AG1066)),NOT(ISBLANK(AH1066)))),#N/A,
IF(ISBLANK(AE1066),"",
IF(AND(NOT(ISERROR(VLOOKUP(AE1066,MonsterTable!$A:$B,MATCH(MonsterTable!$B$1,MonsterTable!$A$1:$B$1,0),0))),OR(ISBLANK(AG1066),ISBLANK(AH1066))),#N/A,
IFERROR(VLOOKUP(AE1066,MonsterTable!$A:$B,MATCH(MonsterTable!$B$1,MonsterTable!$A$1:$B$1,0),0),
IF(OR(NOT(ISBLANK(AG1066)),ISBLANK(AH1066)),#N/A,
IF(AE1066="empty","empty",
VLOOKUP(AE1066,MonsterGroupTable!$A:$A,1,0)))))))</f>
        <v>empty</v>
      </c>
      <c r="AH1066">
        <v>3</v>
      </c>
      <c r="AL1066" s="1" t="s">
        <v>340</v>
      </c>
      <c r="AM1066" s="2">
        <f>IF(AND(ISBLANK(AL1066),OR(NOT(ISBLANK(AN1066)),NOT(ISBLANK(AO1066)))),#N/A,
IF(ISBLANK(AL1066),"",
IF(AND(NOT(ISERROR(VLOOKUP(AL1066,MonsterTable!$A:$B,MATCH(MonsterTable!$B$1,MonsterTable!$A$1:$B$1,0),0))),OR(ISBLANK(AN1066),ISBLANK(AO1066))),#N/A,
IFERROR(VLOOKUP(AL1066,MonsterTable!$A:$B,MATCH(MonsterTable!$B$1,MonsterTable!$A$1:$B$1,0),0),
IF(OR(NOT(ISBLANK(AN1066)),ISBLANK(AO1066)),#N/A,
IF(AL1066="empty","empty",
VLOOKUP(AL1066,MonsterGroupTable!$A:$A,1,0)))))))</f>
        <v>204</v>
      </c>
      <c r="AN1066">
        <v>1</v>
      </c>
      <c r="AO1066">
        <v>1</v>
      </c>
      <c r="AP1066">
        <v>0</v>
      </c>
      <c r="AT1066" s="2" t="str">
        <f>IF(AND(ISBLANK(AS1066),OR(NOT(ISBLANK(AU1066)),NOT(ISBLANK(AV1066)))),#N/A,
IF(ISBLANK(AS1066),"",
IF(AND(NOT(ISERROR(VLOOKUP(AS1066,MonsterTable!$A:$B,MATCH(MonsterTable!$B$1,MonsterTable!$A$1:$B$1,0),0))),OR(ISBLANK(AU1066),ISBLANK(AV1066))),#N/A,
IFERROR(VLOOKUP(AS1066,MonsterTable!$A:$B,MATCH(MonsterTable!$B$1,MonsterTable!$A$1:$B$1,0),0),
IF(OR(NOT(ISBLANK(AU1066)),ISBLANK(AV1066)),#N/A,
IF(AS1066="empty","empty",
VLOOKUP(AS1066,MonsterGroupTable!$A:$A,1,0)))))))</f>
        <v/>
      </c>
      <c r="BA1066" s="2" t="str">
        <f>IF(AND(ISBLANK(AZ1066),OR(NOT(ISBLANK(BB1066)),NOT(ISBLANK(BC1066)))),#N/A,
IF(ISBLANK(AZ1066),"",
IF(AND(NOT(ISERROR(VLOOKUP(AZ1066,MonsterTable!$A:$B,MATCH(MonsterTable!$B$1,MonsterTable!$A$1:$B$1,0),0))),OR(ISBLANK(BB1066),ISBLANK(BC1066))),#N/A,
IFERROR(VLOOKUP(AZ1066,MonsterTable!$A:$B,MATCH(MonsterTable!$B$1,MonsterTable!$A$1:$B$1,0),0),
IF(OR(NOT(ISBLANK(BB1066)),ISBLANK(BC1066)),#N/A,
IF(AZ1066="empty","empty",
VLOOKUP(AZ1066,MonsterGroupTable!$A:$A,1,0)))))))</f>
        <v/>
      </c>
      <c r="BH1066" s="2" t="str">
        <f>IF(AND(ISBLANK(BG1066),OR(NOT(ISBLANK(BI1066)),NOT(ISBLANK(BJ1066)))),#N/A,
IF(ISBLANK(BG1066),"",
IF(AND(NOT(ISERROR(VLOOKUP(BG1066,MonsterTable!$A:$B,MATCH(MonsterTable!$B$1,MonsterTable!$A$1:$B$1,0),0))),OR(ISBLANK(BI1066),ISBLANK(BJ1066))),#N/A,
IFERROR(VLOOKUP(BG1066,MonsterTable!$A:$B,MATCH(MonsterTable!$B$1,MonsterTable!$A$1:$B$1,0),0),
IF(OR(NOT(ISBLANK(BI1066)),ISBLANK(BJ1066)),#N/A,
IF(BG1066="empty","empty",
VLOOKUP(BG1066,MonsterGroupTable!$A:$A,1,0)))))))</f>
        <v/>
      </c>
      <c r="BO1066" s="2" t="str">
        <f>IF(AND(ISBLANK(BN1066),OR(NOT(ISBLANK(BP1066)),NOT(ISBLANK(BQ1066)))),#N/A,
IF(ISBLANK(BN1066),"",
IF(AND(NOT(ISERROR(VLOOKUP(BN1066,MonsterTable!$A:$B,MATCH(MonsterTable!$B$1,MonsterTable!$A$1:$B$1,0),0))),OR(ISBLANK(BP1066),ISBLANK(BQ1066))),#N/A,
IFERROR(VLOOKUP(BN1066,MonsterTable!$A:$B,MATCH(MonsterTable!$B$1,MonsterTable!$A$1:$B$1,0),0),
IF(OR(NOT(ISBLANK(BP1066)),ISBLANK(BQ1066)),#N/A,
IF(BN1066="empty","empty",
VLOOKUP(BN1066,MonsterGroupTable!$A:$A,1,0)))))))</f>
        <v/>
      </c>
      <c r="BV1066" s="2" t="str">
        <f>IF(AND(ISBLANK(BU1066),OR(NOT(ISBLANK(BW1066)),NOT(ISBLANK(BX1066)))),#N/A,
IF(ISBLANK(BU1066),"",
IF(AND(NOT(ISERROR(VLOOKUP(BU1066,MonsterTable!$A:$B,MATCH(MonsterTable!$B$1,MonsterTable!$A$1:$B$1,0),0))),OR(ISBLANK(BW1066),ISBLANK(BX1066))),#N/A,
IFERROR(VLOOKUP(BU1066,MonsterTable!$A:$B,MATCH(MonsterTable!$B$1,MonsterTable!$A$1:$B$1,0),0),
IF(OR(NOT(ISBLANK(BW1066)),ISBLANK(BX1066)),#N/A,
IF(BU1066="empty","empty",
VLOOKUP(BU1066,MonsterGroupTable!$A:$A,1,0)))))))</f>
        <v/>
      </c>
      <c r="CC1066" s="2" t="str">
        <f>IF(AND(ISBLANK(CB1066),OR(NOT(ISBLANK(CD1066)),NOT(ISBLANK(CE1066)))),#N/A,
IF(ISBLANK(CB1066),"",
IF(AND(NOT(ISERROR(VLOOKUP(CB1066,MonsterTable!$A:$B,MATCH(MonsterTable!$B$1,MonsterTable!$A$1:$B$1,0),0))),OR(ISBLANK(CD1066),ISBLANK(CE1066))),#N/A,
IFERROR(VLOOKUP(CB1066,MonsterTable!$A:$B,MATCH(MonsterTable!$B$1,MonsterTable!$A$1:$B$1,0),0),
IF(OR(NOT(ISBLANK(CD1066)),ISBLANK(CE1066)),#N/A,
IF(CB1066="empty","empty",
VLOOKUP(CB1066,MonsterGroupTable!$A:$A,1,0)))))))</f>
        <v/>
      </c>
      <c r="CJ1066" s="2" t="str">
        <f>IF(AND(ISBLANK(CI1066),OR(NOT(ISBLANK(CK1066)),NOT(ISBLANK(CL1066)))),#N/A,
IF(ISBLANK(CI1066),"",
IF(AND(NOT(ISERROR(VLOOKUP(CI1066,MonsterTable!$A:$B,MATCH(MonsterTable!$B$1,MonsterTable!$A$1:$B$1,0),0))),OR(ISBLANK(CK1066),ISBLANK(CL1066))),#N/A,
IFERROR(VLOOKUP(CI1066,MonsterTable!$A:$B,MATCH(MonsterTable!$B$1,MonsterTable!$A$1:$B$1,0),0),
IF(OR(NOT(ISBLANK(CK1066)),ISBLANK(CL1066)),#N/A,
IF(CI1066="empty","empty",
VLOOKUP(CI1066,MonsterGroupTable!$A:$A,1,0)))))))</f>
        <v/>
      </c>
    </row>
    <row r="1067" spans="1:88">
      <c r="A1067">
        <v>20033</v>
      </c>
      <c r="B1067">
        <f t="shared" si="37"/>
        <v>1.1000000000000001</v>
      </c>
      <c r="C1067">
        <f t="shared" si="37"/>
        <v>1.1000000000000001</v>
      </c>
      <c r="F1067">
        <v>60</v>
      </c>
      <c r="G1067">
        <v>243</v>
      </c>
      <c r="H1067">
        <v>0</v>
      </c>
      <c r="I1067">
        <v>0</v>
      </c>
      <c r="J1067">
        <v>0</v>
      </c>
      <c r="K1067" t="s">
        <v>28</v>
      </c>
      <c r="L1067" t="s">
        <v>247</v>
      </c>
      <c r="M1067" t="s">
        <v>79</v>
      </c>
      <c r="N1067" t="s">
        <v>80</v>
      </c>
      <c r="O1067">
        <v>0</v>
      </c>
      <c r="P1067">
        <v>-4.75</v>
      </c>
      <c r="Q1067">
        <v>-3.5</v>
      </c>
      <c r="R1067">
        <v>4.75</v>
      </c>
      <c r="S1067">
        <v>3</v>
      </c>
      <c r="T1067">
        <v>-13.5</v>
      </c>
      <c r="U1067">
        <v>2.5499999999999998</v>
      </c>
      <c r="V1067">
        <v>-6.75</v>
      </c>
      <c r="W1067" t="str">
        <f t="shared" si="38"/>
        <v>g104,5,empty,3,204,1,1,0</v>
      </c>
      <c r="X1067" s="1" t="s">
        <v>321</v>
      </c>
      <c r="Y1067" s="2" t="str">
        <f>IF(AND(ISBLANK(X1067),OR(NOT(ISBLANK(Z1067)),NOT(ISBLANK(AA1067)))),#N/A,
IF(ISBLANK(X1067),"",
IF(AND(NOT(ISERROR(VLOOKUP(X1067,MonsterTable!$A:$B,MATCH(MonsterTable!$B$1,MonsterTable!$A$1:$B$1,0),0))),OR(ISBLANK(Z1067),ISBLANK(AA1067))),#N/A,
IFERROR(VLOOKUP(X1067,MonsterTable!$A:$B,MATCH(MonsterTable!$B$1,MonsterTable!$A$1:$B$1,0),0),
IF(OR(NOT(ISBLANK(Z1067)),ISBLANK(AA1067)),#N/A,
IF(X1067="empty","empty",
VLOOKUP(X1067,MonsterGroupTable!$A:$A,1,0)))))))</f>
        <v>g104</v>
      </c>
      <c r="AA1067">
        <v>5</v>
      </c>
      <c r="AE1067" s="1" t="s">
        <v>74</v>
      </c>
      <c r="AF1067" s="2" t="str">
        <f>IF(AND(ISBLANK(AE1067),OR(NOT(ISBLANK(AG1067)),NOT(ISBLANK(AH1067)))),#N/A,
IF(ISBLANK(AE1067),"",
IF(AND(NOT(ISERROR(VLOOKUP(AE1067,MonsterTable!$A:$B,MATCH(MonsterTable!$B$1,MonsterTable!$A$1:$B$1,0),0))),OR(ISBLANK(AG1067),ISBLANK(AH1067))),#N/A,
IFERROR(VLOOKUP(AE1067,MonsterTable!$A:$B,MATCH(MonsterTable!$B$1,MonsterTable!$A$1:$B$1,0),0),
IF(OR(NOT(ISBLANK(AG1067)),ISBLANK(AH1067)),#N/A,
IF(AE1067="empty","empty",
VLOOKUP(AE1067,MonsterGroupTable!$A:$A,1,0)))))))</f>
        <v>empty</v>
      </c>
      <c r="AH1067">
        <v>3</v>
      </c>
      <c r="AL1067" s="1" t="s">
        <v>340</v>
      </c>
      <c r="AM1067" s="2">
        <f>IF(AND(ISBLANK(AL1067),OR(NOT(ISBLANK(AN1067)),NOT(ISBLANK(AO1067)))),#N/A,
IF(ISBLANK(AL1067),"",
IF(AND(NOT(ISERROR(VLOOKUP(AL1067,MonsterTable!$A:$B,MATCH(MonsterTable!$B$1,MonsterTable!$A$1:$B$1,0),0))),OR(ISBLANK(AN1067),ISBLANK(AO1067))),#N/A,
IFERROR(VLOOKUP(AL1067,MonsterTable!$A:$B,MATCH(MonsterTable!$B$1,MonsterTable!$A$1:$B$1,0),0),
IF(OR(NOT(ISBLANK(AN1067)),ISBLANK(AO1067)),#N/A,
IF(AL1067="empty","empty",
VLOOKUP(AL1067,MonsterGroupTable!$A:$A,1,0)))))))</f>
        <v>204</v>
      </c>
      <c r="AN1067">
        <v>1</v>
      </c>
      <c r="AO1067">
        <v>1</v>
      </c>
      <c r="AP1067">
        <v>0</v>
      </c>
      <c r="AT1067" s="2" t="str">
        <f>IF(AND(ISBLANK(AS1067),OR(NOT(ISBLANK(AU1067)),NOT(ISBLANK(AV1067)))),#N/A,
IF(ISBLANK(AS1067),"",
IF(AND(NOT(ISERROR(VLOOKUP(AS1067,MonsterTable!$A:$B,MATCH(MonsterTable!$B$1,MonsterTable!$A$1:$B$1,0),0))),OR(ISBLANK(AU1067),ISBLANK(AV1067))),#N/A,
IFERROR(VLOOKUP(AS1067,MonsterTable!$A:$B,MATCH(MonsterTable!$B$1,MonsterTable!$A$1:$B$1,0),0),
IF(OR(NOT(ISBLANK(AU1067)),ISBLANK(AV1067)),#N/A,
IF(AS1067="empty","empty",
VLOOKUP(AS1067,MonsterGroupTable!$A:$A,1,0)))))))</f>
        <v/>
      </c>
      <c r="BA1067" s="2" t="str">
        <f>IF(AND(ISBLANK(AZ1067),OR(NOT(ISBLANK(BB1067)),NOT(ISBLANK(BC1067)))),#N/A,
IF(ISBLANK(AZ1067),"",
IF(AND(NOT(ISERROR(VLOOKUP(AZ1067,MonsterTable!$A:$B,MATCH(MonsterTable!$B$1,MonsterTable!$A$1:$B$1,0),0))),OR(ISBLANK(BB1067),ISBLANK(BC1067))),#N/A,
IFERROR(VLOOKUP(AZ1067,MonsterTable!$A:$B,MATCH(MonsterTable!$B$1,MonsterTable!$A$1:$B$1,0),0),
IF(OR(NOT(ISBLANK(BB1067)),ISBLANK(BC1067)),#N/A,
IF(AZ1067="empty","empty",
VLOOKUP(AZ1067,MonsterGroupTable!$A:$A,1,0)))))))</f>
        <v/>
      </c>
      <c r="BH1067" s="2" t="str">
        <f>IF(AND(ISBLANK(BG1067),OR(NOT(ISBLANK(BI1067)),NOT(ISBLANK(BJ1067)))),#N/A,
IF(ISBLANK(BG1067),"",
IF(AND(NOT(ISERROR(VLOOKUP(BG1067,MonsterTable!$A:$B,MATCH(MonsterTable!$B$1,MonsterTable!$A$1:$B$1,0),0))),OR(ISBLANK(BI1067),ISBLANK(BJ1067))),#N/A,
IFERROR(VLOOKUP(BG1067,MonsterTable!$A:$B,MATCH(MonsterTable!$B$1,MonsterTable!$A$1:$B$1,0),0),
IF(OR(NOT(ISBLANK(BI1067)),ISBLANK(BJ1067)),#N/A,
IF(BG1067="empty","empty",
VLOOKUP(BG1067,MonsterGroupTable!$A:$A,1,0)))))))</f>
        <v/>
      </c>
      <c r="BO1067" s="2" t="str">
        <f>IF(AND(ISBLANK(BN1067),OR(NOT(ISBLANK(BP1067)),NOT(ISBLANK(BQ1067)))),#N/A,
IF(ISBLANK(BN1067),"",
IF(AND(NOT(ISERROR(VLOOKUP(BN1067,MonsterTable!$A:$B,MATCH(MonsterTable!$B$1,MonsterTable!$A$1:$B$1,0),0))),OR(ISBLANK(BP1067),ISBLANK(BQ1067))),#N/A,
IFERROR(VLOOKUP(BN1067,MonsterTable!$A:$B,MATCH(MonsterTable!$B$1,MonsterTable!$A$1:$B$1,0),0),
IF(OR(NOT(ISBLANK(BP1067)),ISBLANK(BQ1067)),#N/A,
IF(BN1067="empty","empty",
VLOOKUP(BN1067,MonsterGroupTable!$A:$A,1,0)))))))</f>
        <v/>
      </c>
      <c r="BV1067" s="2" t="str">
        <f>IF(AND(ISBLANK(BU1067),OR(NOT(ISBLANK(BW1067)),NOT(ISBLANK(BX1067)))),#N/A,
IF(ISBLANK(BU1067),"",
IF(AND(NOT(ISERROR(VLOOKUP(BU1067,MonsterTable!$A:$B,MATCH(MonsterTable!$B$1,MonsterTable!$A$1:$B$1,0),0))),OR(ISBLANK(BW1067),ISBLANK(BX1067))),#N/A,
IFERROR(VLOOKUP(BU1067,MonsterTable!$A:$B,MATCH(MonsterTable!$B$1,MonsterTable!$A$1:$B$1,0),0),
IF(OR(NOT(ISBLANK(BW1067)),ISBLANK(BX1067)),#N/A,
IF(BU1067="empty","empty",
VLOOKUP(BU1067,MonsterGroupTable!$A:$A,1,0)))))))</f>
        <v/>
      </c>
      <c r="CC1067" s="2" t="str">
        <f>IF(AND(ISBLANK(CB1067),OR(NOT(ISBLANK(CD1067)),NOT(ISBLANK(CE1067)))),#N/A,
IF(ISBLANK(CB1067),"",
IF(AND(NOT(ISERROR(VLOOKUP(CB1067,MonsterTable!$A:$B,MATCH(MonsterTable!$B$1,MonsterTable!$A$1:$B$1,0),0))),OR(ISBLANK(CD1067),ISBLANK(CE1067))),#N/A,
IFERROR(VLOOKUP(CB1067,MonsterTable!$A:$B,MATCH(MonsterTable!$B$1,MonsterTable!$A$1:$B$1,0),0),
IF(OR(NOT(ISBLANK(CD1067)),ISBLANK(CE1067)),#N/A,
IF(CB1067="empty","empty",
VLOOKUP(CB1067,MonsterGroupTable!$A:$A,1,0)))))))</f>
        <v/>
      </c>
      <c r="CJ1067" s="2" t="str">
        <f>IF(AND(ISBLANK(CI1067),OR(NOT(ISBLANK(CK1067)),NOT(ISBLANK(CL1067)))),#N/A,
IF(ISBLANK(CI1067),"",
IF(AND(NOT(ISERROR(VLOOKUP(CI1067,MonsterTable!$A:$B,MATCH(MonsterTable!$B$1,MonsterTable!$A$1:$B$1,0),0))),OR(ISBLANK(CK1067),ISBLANK(CL1067))),#N/A,
IFERROR(VLOOKUP(CI1067,MonsterTable!$A:$B,MATCH(MonsterTable!$B$1,MonsterTable!$A$1:$B$1,0),0),
IF(OR(NOT(ISBLANK(CK1067)),ISBLANK(CL1067)),#N/A,
IF(CI1067="empty","empty",
VLOOKUP(CI1067,MonsterGroupTable!$A:$A,1,0)))))))</f>
        <v/>
      </c>
    </row>
    <row r="1068" spans="1:88">
      <c r="A1068">
        <v>20034</v>
      </c>
      <c r="B1068">
        <f t="shared" si="37"/>
        <v>1.1000000000000001</v>
      </c>
      <c r="C1068">
        <f t="shared" si="37"/>
        <v>1.1000000000000001</v>
      </c>
      <c r="F1068">
        <v>60</v>
      </c>
      <c r="G1068">
        <v>252</v>
      </c>
      <c r="H1068">
        <v>0</v>
      </c>
      <c r="I1068">
        <v>0</v>
      </c>
      <c r="J1068">
        <v>0</v>
      </c>
      <c r="K1068" t="s">
        <v>28</v>
      </c>
      <c r="L1068" t="s">
        <v>247</v>
      </c>
      <c r="M1068" t="s">
        <v>79</v>
      </c>
      <c r="N1068" t="s">
        <v>80</v>
      </c>
      <c r="O1068">
        <v>0</v>
      </c>
      <c r="P1068">
        <v>-4.75</v>
      </c>
      <c r="Q1068">
        <v>-3.5</v>
      </c>
      <c r="R1068">
        <v>4.75</v>
      </c>
      <c r="S1068">
        <v>3</v>
      </c>
      <c r="T1068">
        <v>-13.5</v>
      </c>
      <c r="U1068">
        <v>2.5499999999999998</v>
      </c>
      <c r="V1068">
        <v>-6.75</v>
      </c>
      <c r="W1068" t="str">
        <f t="shared" si="38"/>
        <v>g104,5,empty,3,204,1,1,0</v>
      </c>
      <c r="X1068" s="1" t="s">
        <v>321</v>
      </c>
      <c r="Y1068" s="2" t="str">
        <f>IF(AND(ISBLANK(X1068),OR(NOT(ISBLANK(Z1068)),NOT(ISBLANK(AA1068)))),#N/A,
IF(ISBLANK(X1068),"",
IF(AND(NOT(ISERROR(VLOOKUP(X1068,MonsterTable!$A:$B,MATCH(MonsterTable!$B$1,MonsterTable!$A$1:$B$1,0),0))),OR(ISBLANK(Z1068),ISBLANK(AA1068))),#N/A,
IFERROR(VLOOKUP(X1068,MonsterTable!$A:$B,MATCH(MonsterTable!$B$1,MonsterTable!$A$1:$B$1,0),0),
IF(OR(NOT(ISBLANK(Z1068)),ISBLANK(AA1068)),#N/A,
IF(X1068="empty","empty",
VLOOKUP(X1068,MonsterGroupTable!$A:$A,1,0)))))))</f>
        <v>g104</v>
      </c>
      <c r="AA1068">
        <v>5</v>
      </c>
      <c r="AE1068" s="1" t="s">
        <v>74</v>
      </c>
      <c r="AF1068" s="2" t="str">
        <f>IF(AND(ISBLANK(AE1068),OR(NOT(ISBLANK(AG1068)),NOT(ISBLANK(AH1068)))),#N/A,
IF(ISBLANK(AE1068),"",
IF(AND(NOT(ISERROR(VLOOKUP(AE1068,MonsterTable!$A:$B,MATCH(MonsterTable!$B$1,MonsterTable!$A$1:$B$1,0),0))),OR(ISBLANK(AG1068),ISBLANK(AH1068))),#N/A,
IFERROR(VLOOKUP(AE1068,MonsterTable!$A:$B,MATCH(MonsterTable!$B$1,MonsterTable!$A$1:$B$1,0),0),
IF(OR(NOT(ISBLANK(AG1068)),ISBLANK(AH1068)),#N/A,
IF(AE1068="empty","empty",
VLOOKUP(AE1068,MonsterGroupTable!$A:$A,1,0)))))))</f>
        <v>empty</v>
      </c>
      <c r="AH1068">
        <v>3</v>
      </c>
      <c r="AL1068" s="1" t="s">
        <v>340</v>
      </c>
      <c r="AM1068" s="2">
        <f>IF(AND(ISBLANK(AL1068),OR(NOT(ISBLANK(AN1068)),NOT(ISBLANK(AO1068)))),#N/A,
IF(ISBLANK(AL1068),"",
IF(AND(NOT(ISERROR(VLOOKUP(AL1068,MonsterTable!$A:$B,MATCH(MonsterTable!$B$1,MonsterTable!$A$1:$B$1,0),0))),OR(ISBLANK(AN1068),ISBLANK(AO1068))),#N/A,
IFERROR(VLOOKUP(AL1068,MonsterTable!$A:$B,MATCH(MonsterTable!$B$1,MonsterTable!$A$1:$B$1,0),0),
IF(OR(NOT(ISBLANK(AN1068)),ISBLANK(AO1068)),#N/A,
IF(AL1068="empty","empty",
VLOOKUP(AL1068,MonsterGroupTable!$A:$A,1,0)))))))</f>
        <v>204</v>
      </c>
      <c r="AN1068">
        <v>1</v>
      </c>
      <c r="AO1068">
        <v>1</v>
      </c>
      <c r="AP1068">
        <v>0</v>
      </c>
      <c r="AT1068" s="2" t="str">
        <f>IF(AND(ISBLANK(AS1068),OR(NOT(ISBLANK(AU1068)),NOT(ISBLANK(AV1068)))),#N/A,
IF(ISBLANK(AS1068),"",
IF(AND(NOT(ISERROR(VLOOKUP(AS1068,MonsterTable!$A:$B,MATCH(MonsterTable!$B$1,MonsterTable!$A$1:$B$1,0),0))),OR(ISBLANK(AU1068),ISBLANK(AV1068))),#N/A,
IFERROR(VLOOKUP(AS1068,MonsterTable!$A:$B,MATCH(MonsterTable!$B$1,MonsterTable!$A$1:$B$1,0),0),
IF(OR(NOT(ISBLANK(AU1068)),ISBLANK(AV1068)),#N/A,
IF(AS1068="empty","empty",
VLOOKUP(AS1068,MonsterGroupTable!$A:$A,1,0)))))))</f>
        <v/>
      </c>
      <c r="BA1068" s="2" t="str">
        <f>IF(AND(ISBLANK(AZ1068),OR(NOT(ISBLANK(BB1068)),NOT(ISBLANK(BC1068)))),#N/A,
IF(ISBLANK(AZ1068),"",
IF(AND(NOT(ISERROR(VLOOKUP(AZ1068,MonsterTable!$A:$B,MATCH(MonsterTable!$B$1,MonsterTable!$A$1:$B$1,0),0))),OR(ISBLANK(BB1068),ISBLANK(BC1068))),#N/A,
IFERROR(VLOOKUP(AZ1068,MonsterTable!$A:$B,MATCH(MonsterTable!$B$1,MonsterTable!$A$1:$B$1,0),0),
IF(OR(NOT(ISBLANK(BB1068)),ISBLANK(BC1068)),#N/A,
IF(AZ1068="empty","empty",
VLOOKUP(AZ1068,MonsterGroupTable!$A:$A,1,0)))))))</f>
        <v/>
      </c>
      <c r="BH1068" s="2" t="str">
        <f>IF(AND(ISBLANK(BG1068),OR(NOT(ISBLANK(BI1068)),NOT(ISBLANK(BJ1068)))),#N/A,
IF(ISBLANK(BG1068),"",
IF(AND(NOT(ISERROR(VLOOKUP(BG1068,MonsterTable!$A:$B,MATCH(MonsterTable!$B$1,MonsterTable!$A$1:$B$1,0),0))),OR(ISBLANK(BI1068),ISBLANK(BJ1068))),#N/A,
IFERROR(VLOOKUP(BG1068,MonsterTable!$A:$B,MATCH(MonsterTable!$B$1,MonsterTable!$A$1:$B$1,0),0),
IF(OR(NOT(ISBLANK(BI1068)),ISBLANK(BJ1068)),#N/A,
IF(BG1068="empty","empty",
VLOOKUP(BG1068,MonsterGroupTable!$A:$A,1,0)))))))</f>
        <v/>
      </c>
      <c r="BO1068" s="2" t="str">
        <f>IF(AND(ISBLANK(BN1068),OR(NOT(ISBLANK(BP1068)),NOT(ISBLANK(BQ1068)))),#N/A,
IF(ISBLANK(BN1068),"",
IF(AND(NOT(ISERROR(VLOOKUP(BN1068,MonsterTable!$A:$B,MATCH(MonsterTable!$B$1,MonsterTable!$A$1:$B$1,0),0))),OR(ISBLANK(BP1068),ISBLANK(BQ1068))),#N/A,
IFERROR(VLOOKUP(BN1068,MonsterTable!$A:$B,MATCH(MonsterTable!$B$1,MonsterTable!$A$1:$B$1,0),0),
IF(OR(NOT(ISBLANK(BP1068)),ISBLANK(BQ1068)),#N/A,
IF(BN1068="empty","empty",
VLOOKUP(BN1068,MonsterGroupTable!$A:$A,1,0)))))))</f>
        <v/>
      </c>
      <c r="BV1068" s="2" t="str">
        <f>IF(AND(ISBLANK(BU1068),OR(NOT(ISBLANK(BW1068)),NOT(ISBLANK(BX1068)))),#N/A,
IF(ISBLANK(BU1068),"",
IF(AND(NOT(ISERROR(VLOOKUP(BU1068,MonsterTable!$A:$B,MATCH(MonsterTable!$B$1,MonsterTable!$A$1:$B$1,0),0))),OR(ISBLANK(BW1068),ISBLANK(BX1068))),#N/A,
IFERROR(VLOOKUP(BU1068,MonsterTable!$A:$B,MATCH(MonsterTable!$B$1,MonsterTable!$A$1:$B$1,0),0),
IF(OR(NOT(ISBLANK(BW1068)),ISBLANK(BX1068)),#N/A,
IF(BU1068="empty","empty",
VLOOKUP(BU1068,MonsterGroupTable!$A:$A,1,0)))))))</f>
        <v/>
      </c>
      <c r="CC1068" s="2" t="str">
        <f>IF(AND(ISBLANK(CB1068),OR(NOT(ISBLANK(CD1068)),NOT(ISBLANK(CE1068)))),#N/A,
IF(ISBLANK(CB1068),"",
IF(AND(NOT(ISERROR(VLOOKUP(CB1068,MonsterTable!$A:$B,MATCH(MonsterTable!$B$1,MonsterTable!$A$1:$B$1,0),0))),OR(ISBLANK(CD1068),ISBLANK(CE1068))),#N/A,
IFERROR(VLOOKUP(CB1068,MonsterTable!$A:$B,MATCH(MonsterTable!$B$1,MonsterTable!$A$1:$B$1,0),0),
IF(OR(NOT(ISBLANK(CD1068)),ISBLANK(CE1068)),#N/A,
IF(CB1068="empty","empty",
VLOOKUP(CB1068,MonsterGroupTable!$A:$A,1,0)))))))</f>
        <v/>
      </c>
      <c r="CJ1068" s="2" t="str">
        <f>IF(AND(ISBLANK(CI1068),OR(NOT(ISBLANK(CK1068)),NOT(ISBLANK(CL1068)))),#N/A,
IF(ISBLANK(CI1068),"",
IF(AND(NOT(ISERROR(VLOOKUP(CI1068,MonsterTable!$A:$B,MATCH(MonsterTable!$B$1,MonsterTable!$A$1:$B$1,0),0))),OR(ISBLANK(CK1068),ISBLANK(CL1068))),#N/A,
IFERROR(VLOOKUP(CI1068,MonsterTable!$A:$B,MATCH(MonsterTable!$B$1,MonsterTable!$A$1:$B$1,0),0),
IF(OR(NOT(ISBLANK(CK1068)),ISBLANK(CL1068)),#N/A,
IF(CI1068="empty","empty",
VLOOKUP(CI1068,MonsterGroupTable!$A:$A,1,0)))))))</f>
        <v/>
      </c>
    </row>
    <row r="1069" spans="1:88">
      <c r="A1069">
        <v>20035</v>
      </c>
      <c r="B1069">
        <f t="shared" si="37"/>
        <v>1.1000000000000001</v>
      </c>
      <c r="C1069">
        <f t="shared" si="37"/>
        <v>1.1000000000000001</v>
      </c>
      <c r="F1069">
        <v>60</v>
      </c>
      <c r="G1069">
        <v>261</v>
      </c>
      <c r="H1069">
        <v>0</v>
      </c>
      <c r="I1069">
        <v>0</v>
      </c>
      <c r="J1069">
        <v>0</v>
      </c>
      <c r="K1069" t="s">
        <v>28</v>
      </c>
      <c r="L1069" t="s">
        <v>247</v>
      </c>
      <c r="M1069" t="s">
        <v>79</v>
      </c>
      <c r="N1069" t="s">
        <v>80</v>
      </c>
      <c r="O1069">
        <v>0</v>
      </c>
      <c r="P1069">
        <v>-4.75</v>
      </c>
      <c r="Q1069">
        <v>-3.5</v>
      </c>
      <c r="R1069">
        <v>4.75</v>
      </c>
      <c r="S1069">
        <v>3</v>
      </c>
      <c r="T1069">
        <v>-13.5</v>
      </c>
      <c r="U1069">
        <v>2.5499999999999998</v>
      </c>
      <c r="V1069">
        <v>-6.75</v>
      </c>
      <c r="W1069" t="str">
        <f t="shared" si="38"/>
        <v>g104,5,empty,3,204,1,1,0</v>
      </c>
      <c r="X1069" s="1" t="s">
        <v>321</v>
      </c>
      <c r="Y1069" s="2" t="str">
        <f>IF(AND(ISBLANK(X1069),OR(NOT(ISBLANK(Z1069)),NOT(ISBLANK(AA1069)))),#N/A,
IF(ISBLANK(X1069),"",
IF(AND(NOT(ISERROR(VLOOKUP(X1069,MonsterTable!$A:$B,MATCH(MonsterTable!$B$1,MonsterTable!$A$1:$B$1,0),0))),OR(ISBLANK(Z1069),ISBLANK(AA1069))),#N/A,
IFERROR(VLOOKUP(X1069,MonsterTable!$A:$B,MATCH(MonsterTable!$B$1,MonsterTable!$A$1:$B$1,0),0),
IF(OR(NOT(ISBLANK(Z1069)),ISBLANK(AA1069)),#N/A,
IF(X1069="empty","empty",
VLOOKUP(X1069,MonsterGroupTable!$A:$A,1,0)))))))</f>
        <v>g104</v>
      </c>
      <c r="AA1069">
        <v>5</v>
      </c>
      <c r="AE1069" s="1" t="s">
        <v>74</v>
      </c>
      <c r="AF1069" s="2" t="str">
        <f>IF(AND(ISBLANK(AE1069),OR(NOT(ISBLANK(AG1069)),NOT(ISBLANK(AH1069)))),#N/A,
IF(ISBLANK(AE1069),"",
IF(AND(NOT(ISERROR(VLOOKUP(AE1069,MonsterTable!$A:$B,MATCH(MonsterTable!$B$1,MonsterTable!$A$1:$B$1,0),0))),OR(ISBLANK(AG1069),ISBLANK(AH1069))),#N/A,
IFERROR(VLOOKUP(AE1069,MonsterTable!$A:$B,MATCH(MonsterTable!$B$1,MonsterTable!$A$1:$B$1,0),0),
IF(OR(NOT(ISBLANK(AG1069)),ISBLANK(AH1069)),#N/A,
IF(AE1069="empty","empty",
VLOOKUP(AE1069,MonsterGroupTable!$A:$A,1,0)))))))</f>
        <v>empty</v>
      </c>
      <c r="AH1069">
        <v>3</v>
      </c>
      <c r="AL1069" s="1" t="s">
        <v>340</v>
      </c>
      <c r="AM1069" s="2">
        <f>IF(AND(ISBLANK(AL1069),OR(NOT(ISBLANK(AN1069)),NOT(ISBLANK(AO1069)))),#N/A,
IF(ISBLANK(AL1069),"",
IF(AND(NOT(ISERROR(VLOOKUP(AL1069,MonsterTable!$A:$B,MATCH(MonsterTable!$B$1,MonsterTable!$A$1:$B$1,0),0))),OR(ISBLANK(AN1069),ISBLANK(AO1069))),#N/A,
IFERROR(VLOOKUP(AL1069,MonsterTable!$A:$B,MATCH(MonsterTable!$B$1,MonsterTable!$A$1:$B$1,0),0),
IF(OR(NOT(ISBLANK(AN1069)),ISBLANK(AO1069)),#N/A,
IF(AL1069="empty","empty",
VLOOKUP(AL1069,MonsterGroupTable!$A:$A,1,0)))))))</f>
        <v>204</v>
      </c>
      <c r="AN1069">
        <v>1</v>
      </c>
      <c r="AO1069">
        <v>1</v>
      </c>
      <c r="AP1069">
        <v>0</v>
      </c>
      <c r="AT1069" s="2" t="str">
        <f>IF(AND(ISBLANK(AS1069),OR(NOT(ISBLANK(AU1069)),NOT(ISBLANK(AV1069)))),#N/A,
IF(ISBLANK(AS1069),"",
IF(AND(NOT(ISERROR(VLOOKUP(AS1069,MonsterTable!$A:$B,MATCH(MonsterTable!$B$1,MonsterTable!$A$1:$B$1,0),0))),OR(ISBLANK(AU1069),ISBLANK(AV1069))),#N/A,
IFERROR(VLOOKUP(AS1069,MonsterTable!$A:$B,MATCH(MonsterTable!$B$1,MonsterTable!$A$1:$B$1,0),0),
IF(OR(NOT(ISBLANK(AU1069)),ISBLANK(AV1069)),#N/A,
IF(AS1069="empty","empty",
VLOOKUP(AS1069,MonsterGroupTable!$A:$A,1,0)))))))</f>
        <v/>
      </c>
      <c r="BA1069" s="2" t="str">
        <f>IF(AND(ISBLANK(AZ1069),OR(NOT(ISBLANK(BB1069)),NOT(ISBLANK(BC1069)))),#N/A,
IF(ISBLANK(AZ1069),"",
IF(AND(NOT(ISERROR(VLOOKUP(AZ1069,MonsterTable!$A:$B,MATCH(MonsterTable!$B$1,MonsterTable!$A$1:$B$1,0),0))),OR(ISBLANK(BB1069),ISBLANK(BC1069))),#N/A,
IFERROR(VLOOKUP(AZ1069,MonsterTable!$A:$B,MATCH(MonsterTable!$B$1,MonsterTable!$A$1:$B$1,0),0),
IF(OR(NOT(ISBLANK(BB1069)),ISBLANK(BC1069)),#N/A,
IF(AZ1069="empty","empty",
VLOOKUP(AZ1069,MonsterGroupTable!$A:$A,1,0)))))))</f>
        <v/>
      </c>
      <c r="BH1069" s="2" t="str">
        <f>IF(AND(ISBLANK(BG1069),OR(NOT(ISBLANK(BI1069)),NOT(ISBLANK(BJ1069)))),#N/A,
IF(ISBLANK(BG1069),"",
IF(AND(NOT(ISERROR(VLOOKUP(BG1069,MonsterTable!$A:$B,MATCH(MonsterTable!$B$1,MonsterTable!$A$1:$B$1,0),0))),OR(ISBLANK(BI1069),ISBLANK(BJ1069))),#N/A,
IFERROR(VLOOKUP(BG1069,MonsterTable!$A:$B,MATCH(MonsterTable!$B$1,MonsterTable!$A$1:$B$1,0),0),
IF(OR(NOT(ISBLANK(BI1069)),ISBLANK(BJ1069)),#N/A,
IF(BG1069="empty","empty",
VLOOKUP(BG1069,MonsterGroupTable!$A:$A,1,0)))))))</f>
        <v/>
      </c>
      <c r="BO1069" s="2" t="str">
        <f>IF(AND(ISBLANK(BN1069),OR(NOT(ISBLANK(BP1069)),NOT(ISBLANK(BQ1069)))),#N/A,
IF(ISBLANK(BN1069),"",
IF(AND(NOT(ISERROR(VLOOKUP(BN1069,MonsterTable!$A:$B,MATCH(MonsterTable!$B$1,MonsterTable!$A$1:$B$1,0),0))),OR(ISBLANK(BP1069),ISBLANK(BQ1069))),#N/A,
IFERROR(VLOOKUP(BN1069,MonsterTable!$A:$B,MATCH(MonsterTable!$B$1,MonsterTable!$A$1:$B$1,0),0),
IF(OR(NOT(ISBLANK(BP1069)),ISBLANK(BQ1069)),#N/A,
IF(BN1069="empty","empty",
VLOOKUP(BN1069,MonsterGroupTable!$A:$A,1,0)))))))</f>
        <v/>
      </c>
      <c r="BV1069" s="2" t="str">
        <f>IF(AND(ISBLANK(BU1069),OR(NOT(ISBLANK(BW1069)),NOT(ISBLANK(BX1069)))),#N/A,
IF(ISBLANK(BU1069),"",
IF(AND(NOT(ISERROR(VLOOKUP(BU1069,MonsterTable!$A:$B,MATCH(MonsterTable!$B$1,MonsterTable!$A$1:$B$1,0),0))),OR(ISBLANK(BW1069),ISBLANK(BX1069))),#N/A,
IFERROR(VLOOKUP(BU1069,MonsterTable!$A:$B,MATCH(MonsterTable!$B$1,MonsterTable!$A$1:$B$1,0),0),
IF(OR(NOT(ISBLANK(BW1069)),ISBLANK(BX1069)),#N/A,
IF(BU1069="empty","empty",
VLOOKUP(BU1069,MonsterGroupTable!$A:$A,1,0)))))))</f>
        <v/>
      </c>
      <c r="CC1069" s="2" t="str">
        <f>IF(AND(ISBLANK(CB1069),OR(NOT(ISBLANK(CD1069)),NOT(ISBLANK(CE1069)))),#N/A,
IF(ISBLANK(CB1069),"",
IF(AND(NOT(ISERROR(VLOOKUP(CB1069,MonsterTable!$A:$B,MATCH(MonsterTable!$B$1,MonsterTable!$A$1:$B$1,0),0))),OR(ISBLANK(CD1069),ISBLANK(CE1069))),#N/A,
IFERROR(VLOOKUP(CB1069,MonsterTable!$A:$B,MATCH(MonsterTable!$B$1,MonsterTable!$A$1:$B$1,0),0),
IF(OR(NOT(ISBLANK(CD1069)),ISBLANK(CE1069)),#N/A,
IF(CB1069="empty","empty",
VLOOKUP(CB1069,MonsterGroupTable!$A:$A,1,0)))))))</f>
        <v/>
      </c>
      <c r="CJ1069" s="2" t="str">
        <f>IF(AND(ISBLANK(CI1069),OR(NOT(ISBLANK(CK1069)),NOT(ISBLANK(CL1069)))),#N/A,
IF(ISBLANK(CI1069),"",
IF(AND(NOT(ISERROR(VLOOKUP(CI1069,MonsterTable!$A:$B,MATCH(MonsterTable!$B$1,MonsterTable!$A$1:$B$1,0),0))),OR(ISBLANK(CK1069),ISBLANK(CL1069))),#N/A,
IFERROR(VLOOKUP(CI1069,MonsterTable!$A:$B,MATCH(MonsterTable!$B$1,MonsterTable!$A$1:$B$1,0),0),
IF(OR(NOT(ISBLANK(CK1069)),ISBLANK(CL1069)),#N/A,
IF(CI1069="empty","empty",
VLOOKUP(CI1069,MonsterGroupTable!$A:$A,1,0)))))))</f>
        <v/>
      </c>
    </row>
    <row r="1070" spans="1:88">
      <c r="A1070">
        <v>20036</v>
      </c>
      <c r="B1070">
        <f t="shared" si="37"/>
        <v>1.1000000000000001</v>
      </c>
      <c r="C1070">
        <f t="shared" si="37"/>
        <v>1.1000000000000001</v>
      </c>
      <c r="F1070">
        <v>60</v>
      </c>
      <c r="G1070">
        <v>270</v>
      </c>
      <c r="H1070">
        <v>0</v>
      </c>
      <c r="I1070">
        <v>0</v>
      </c>
      <c r="J1070">
        <v>0</v>
      </c>
      <c r="K1070" t="s">
        <v>28</v>
      </c>
      <c r="L1070" t="s">
        <v>247</v>
      </c>
      <c r="M1070" t="s">
        <v>79</v>
      </c>
      <c r="N1070" t="s">
        <v>80</v>
      </c>
      <c r="O1070">
        <v>0</v>
      </c>
      <c r="P1070">
        <v>-4.75</v>
      </c>
      <c r="Q1070">
        <v>-3.5</v>
      </c>
      <c r="R1070">
        <v>4.75</v>
      </c>
      <c r="S1070">
        <v>3</v>
      </c>
      <c r="T1070">
        <v>-13.5</v>
      </c>
      <c r="U1070">
        <v>2.5499999999999998</v>
      </c>
      <c r="V1070">
        <v>-6.75</v>
      </c>
      <c r="W1070" t="str">
        <f t="shared" si="38"/>
        <v>g104,5,empty,3,204,1,1,0</v>
      </c>
      <c r="X1070" s="1" t="s">
        <v>321</v>
      </c>
      <c r="Y1070" s="2" t="str">
        <f>IF(AND(ISBLANK(X1070),OR(NOT(ISBLANK(Z1070)),NOT(ISBLANK(AA1070)))),#N/A,
IF(ISBLANK(X1070),"",
IF(AND(NOT(ISERROR(VLOOKUP(X1070,MonsterTable!$A:$B,MATCH(MonsterTable!$B$1,MonsterTable!$A$1:$B$1,0),0))),OR(ISBLANK(Z1070),ISBLANK(AA1070))),#N/A,
IFERROR(VLOOKUP(X1070,MonsterTable!$A:$B,MATCH(MonsterTable!$B$1,MonsterTable!$A$1:$B$1,0),0),
IF(OR(NOT(ISBLANK(Z1070)),ISBLANK(AA1070)),#N/A,
IF(X1070="empty","empty",
VLOOKUP(X1070,MonsterGroupTable!$A:$A,1,0)))))))</f>
        <v>g104</v>
      </c>
      <c r="AA1070">
        <v>5</v>
      </c>
      <c r="AE1070" s="1" t="s">
        <v>74</v>
      </c>
      <c r="AF1070" s="2" t="str">
        <f>IF(AND(ISBLANK(AE1070),OR(NOT(ISBLANK(AG1070)),NOT(ISBLANK(AH1070)))),#N/A,
IF(ISBLANK(AE1070),"",
IF(AND(NOT(ISERROR(VLOOKUP(AE1070,MonsterTable!$A:$B,MATCH(MonsterTable!$B$1,MonsterTable!$A$1:$B$1,0),0))),OR(ISBLANK(AG1070),ISBLANK(AH1070))),#N/A,
IFERROR(VLOOKUP(AE1070,MonsterTable!$A:$B,MATCH(MonsterTable!$B$1,MonsterTable!$A$1:$B$1,0),0),
IF(OR(NOT(ISBLANK(AG1070)),ISBLANK(AH1070)),#N/A,
IF(AE1070="empty","empty",
VLOOKUP(AE1070,MonsterGroupTable!$A:$A,1,0)))))))</f>
        <v>empty</v>
      </c>
      <c r="AH1070">
        <v>3</v>
      </c>
      <c r="AL1070" s="1" t="s">
        <v>340</v>
      </c>
      <c r="AM1070" s="2">
        <f>IF(AND(ISBLANK(AL1070),OR(NOT(ISBLANK(AN1070)),NOT(ISBLANK(AO1070)))),#N/A,
IF(ISBLANK(AL1070),"",
IF(AND(NOT(ISERROR(VLOOKUP(AL1070,MonsterTable!$A:$B,MATCH(MonsterTable!$B$1,MonsterTable!$A$1:$B$1,0),0))),OR(ISBLANK(AN1070),ISBLANK(AO1070))),#N/A,
IFERROR(VLOOKUP(AL1070,MonsterTable!$A:$B,MATCH(MonsterTable!$B$1,MonsterTable!$A$1:$B$1,0),0),
IF(OR(NOT(ISBLANK(AN1070)),ISBLANK(AO1070)),#N/A,
IF(AL1070="empty","empty",
VLOOKUP(AL1070,MonsterGroupTable!$A:$A,1,0)))))))</f>
        <v>204</v>
      </c>
      <c r="AN1070">
        <v>1</v>
      </c>
      <c r="AO1070">
        <v>1</v>
      </c>
      <c r="AP1070">
        <v>0</v>
      </c>
      <c r="AT1070" s="2" t="str">
        <f>IF(AND(ISBLANK(AS1070),OR(NOT(ISBLANK(AU1070)),NOT(ISBLANK(AV1070)))),#N/A,
IF(ISBLANK(AS1070),"",
IF(AND(NOT(ISERROR(VLOOKUP(AS1070,MonsterTable!$A:$B,MATCH(MonsterTable!$B$1,MonsterTable!$A$1:$B$1,0),0))),OR(ISBLANK(AU1070),ISBLANK(AV1070))),#N/A,
IFERROR(VLOOKUP(AS1070,MonsterTable!$A:$B,MATCH(MonsterTable!$B$1,MonsterTable!$A$1:$B$1,0),0),
IF(OR(NOT(ISBLANK(AU1070)),ISBLANK(AV1070)),#N/A,
IF(AS1070="empty","empty",
VLOOKUP(AS1070,MonsterGroupTable!$A:$A,1,0)))))))</f>
        <v/>
      </c>
      <c r="BA1070" s="2" t="str">
        <f>IF(AND(ISBLANK(AZ1070),OR(NOT(ISBLANK(BB1070)),NOT(ISBLANK(BC1070)))),#N/A,
IF(ISBLANK(AZ1070),"",
IF(AND(NOT(ISERROR(VLOOKUP(AZ1070,MonsterTable!$A:$B,MATCH(MonsterTable!$B$1,MonsterTable!$A$1:$B$1,0),0))),OR(ISBLANK(BB1070),ISBLANK(BC1070))),#N/A,
IFERROR(VLOOKUP(AZ1070,MonsterTable!$A:$B,MATCH(MonsterTable!$B$1,MonsterTable!$A$1:$B$1,0),0),
IF(OR(NOT(ISBLANK(BB1070)),ISBLANK(BC1070)),#N/A,
IF(AZ1070="empty","empty",
VLOOKUP(AZ1070,MonsterGroupTable!$A:$A,1,0)))))))</f>
        <v/>
      </c>
      <c r="BH1070" s="2" t="str">
        <f>IF(AND(ISBLANK(BG1070),OR(NOT(ISBLANK(BI1070)),NOT(ISBLANK(BJ1070)))),#N/A,
IF(ISBLANK(BG1070),"",
IF(AND(NOT(ISERROR(VLOOKUP(BG1070,MonsterTable!$A:$B,MATCH(MonsterTable!$B$1,MonsterTable!$A$1:$B$1,0),0))),OR(ISBLANK(BI1070),ISBLANK(BJ1070))),#N/A,
IFERROR(VLOOKUP(BG1070,MonsterTable!$A:$B,MATCH(MonsterTable!$B$1,MonsterTable!$A$1:$B$1,0),0),
IF(OR(NOT(ISBLANK(BI1070)),ISBLANK(BJ1070)),#N/A,
IF(BG1070="empty","empty",
VLOOKUP(BG1070,MonsterGroupTable!$A:$A,1,0)))))))</f>
        <v/>
      </c>
      <c r="BO1070" s="2" t="str">
        <f>IF(AND(ISBLANK(BN1070),OR(NOT(ISBLANK(BP1070)),NOT(ISBLANK(BQ1070)))),#N/A,
IF(ISBLANK(BN1070),"",
IF(AND(NOT(ISERROR(VLOOKUP(BN1070,MonsterTable!$A:$B,MATCH(MonsterTable!$B$1,MonsterTable!$A$1:$B$1,0),0))),OR(ISBLANK(BP1070),ISBLANK(BQ1070))),#N/A,
IFERROR(VLOOKUP(BN1070,MonsterTable!$A:$B,MATCH(MonsterTable!$B$1,MonsterTable!$A$1:$B$1,0),0),
IF(OR(NOT(ISBLANK(BP1070)),ISBLANK(BQ1070)),#N/A,
IF(BN1070="empty","empty",
VLOOKUP(BN1070,MonsterGroupTable!$A:$A,1,0)))))))</f>
        <v/>
      </c>
      <c r="BV1070" s="2" t="str">
        <f>IF(AND(ISBLANK(BU1070),OR(NOT(ISBLANK(BW1070)),NOT(ISBLANK(BX1070)))),#N/A,
IF(ISBLANK(BU1070),"",
IF(AND(NOT(ISERROR(VLOOKUP(BU1070,MonsterTable!$A:$B,MATCH(MonsterTable!$B$1,MonsterTable!$A$1:$B$1,0),0))),OR(ISBLANK(BW1070),ISBLANK(BX1070))),#N/A,
IFERROR(VLOOKUP(BU1070,MonsterTable!$A:$B,MATCH(MonsterTable!$B$1,MonsterTable!$A$1:$B$1,0),0),
IF(OR(NOT(ISBLANK(BW1070)),ISBLANK(BX1070)),#N/A,
IF(BU1070="empty","empty",
VLOOKUP(BU1070,MonsterGroupTable!$A:$A,1,0)))))))</f>
        <v/>
      </c>
      <c r="CC1070" s="2" t="str">
        <f>IF(AND(ISBLANK(CB1070),OR(NOT(ISBLANK(CD1070)),NOT(ISBLANK(CE1070)))),#N/A,
IF(ISBLANK(CB1070),"",
IF(AND(NOT(ISERROR(VLOOKUP(CB1070,MonsterTable!$A:$B,MATCH(MonsterTable!$B$1,MonsterTable!$A$1:$B$1,0),0))),OR(ISBLANK(CD1070),ISBLANK(CE1070))),#N/A,
IFERROR(VLOOKUP(CB1070,MonsterTable!$A:$B,MATCH(MonsterTable!$B$1,MonsterTable!$A$1:$B$1,0),0),
IF(OR(NOT(ISBLANK(CD1070)),ISBLANK(CE1070)),#N/A,
IF(CB1070="empty","empty",
VLOOKUP(CB1070,MonsterGroupTable!$A:$A,1,0)))))))</f>
        <v/>
      </c>
      <c r="CJ1070" s="2" t="str">
        <f>IF(AND(ISBLANK(CI1070),OR(NOT(ISBLANK(CK1070)),NOT(ISBLANK(CL1070)))),#N/A,
IF(ISBLANK(CI1070),"",
IF(AND(NOT(ISERROR(VLOOKUP(CI1070,MonsterTable!$A:$B,MATCH(MonsterTable!$B$1,MonsterTable!$A$1:$B$1,0),0))),OR(ISBLANK(CK1070),ISBLANK(CL1070))),#N/A,
IFERROR(VLOOKUP(CI1070,MonsterTable!$A:$B,MATCH(MonsterTable!$B$1,MonsterTable!$A$1:$B$1,0),0),
IF(OR(NOT(ISBLANK(CK1070)),ISBLANK(CL1070)),#N/A,
IF(CI1070="empty","empty",
VLOOKUP(CI1070,MonsterGroupTable!$A:$A,1,0)))))))</f>
        <v/>
      </c>
    </row>
    <row r="1071" spans="1:88">
      <c r="A1071">
        <v>20037</v>
      </c>
      <c r="B1071">
        <f t="shared" si="37"/>
        <v>1.1000000000000001</v>
      </c>
      <c r="C1071">
        <f t="shared" si="37"/>
        <v>1.1000000000000001</v>
      </c>
      <c r="F1071">
        <v>60</v>
      </c>
      <c r="G1071">
        <v>279</v>
      </c>
      <c r="H1071">
        <v>0</v>
      </c>
      <c r="I1071">
        <v>0</v>
      </c>
      <c r="J1071">
        <v>0</v>
      </c>
      <c r="K1071" t="s">
        <v>28</v>
      </c>
      <c r="L1071" t="s">
        <v>247</v>
      </c>
      <c r="M1071" t="s">
        <v>79</v>
      </c>
      <c r="N1071" t="s">
        <v>80</v>
      </c>
      <c r="O1071">
        <v>0</v>
      </c>
      <c r="P1071">
        <v>-4.75</v>
      </c>
      <c r="Q1071">
        <v>-3.5</v>
      </c>
      <c r="R1071">
        <v>4.75</v>
      </c>
      <c r="S1071">
        <v>3</v>
      </c>
      <c r="T1071">
        <v>-13.5</v>
      </c>
      <c r="U1071">
        <v>2.5499999999999998</v>
      </c>
      <c r="V1071">
        <v>-6.75</v>
      </c>
      <c r="W1071" t="str">
        <f t="shared" si="38"/>
        <v>g104,5,empty,3,204,1,1,0</v>
      </c>
      <c r="X1071" s="1" t="s">
        <v>321</v>
      </c>
      <c r="Y1071" s="2" t="str">
        <f>IF(AND(ISBLANK(X1071),OR(NOT(ISBLANK(Z1071)),NOT(ISBLANK(AA1071)))),#N/A,
IF(ISBLANK(X1071),"",
IF(AND(NOT(ISERROR(VLOOKUP(X1071,MonsterTable!$A:$B,MATCH(MonsterTable!$B$1,MonsterTable!$A$1:$B$1,0),0))),OR(ISBLANK(Z1071),ISBLANK(AA1071))),#N/A,
IFERROR(VLOOKUP(X1071,MonsterTable!$A:$B,MATCH(MonsterTable!$B$1,MonsterTable!$A$1:$B$1,0),0),
IF(OR(NOT(ISBLANK(Z1071)),ISBLANK(AA1071)),#N/A,
IF(X1071="empty","empty",
VLOOKUP(X1071,MonsterGroupTable!$A:$A,1,0)))))))</f>
        <v>g104</v>
      </c>
      <c r="AA1071">
        <v>5</v>
      </c>
      <c r="AE1071" s="1" t="s">
        <v>74</v>
      </c>
      <c r="AF1071" s="2" t="str">
        <f>IF(AND(ISBLANK(AE1071),OR(NOT(ISBLANK(AG1071)),NOT(ISBLANK(AH1071)))),#N/A,
IF(ISBLANK(AE1071),"",
IF(AND(NOT(ISERROR(VLOOKUP(AE1071,MonsterTable!$A:$B,MATCH(MonsterTable!$B$1,MonsterTable!$A$1:$B$1,0),0))),OR(ISBLANK(AG1071),ISBLANK(AH1071))),#N/A,
IFERROR(VLOOKUP(AE1071,MonsterTable!$A:$B,MATCH(MonsterTable!$B$1,MonsterTable!$A$1:$B$1,0),0),
IF(OR(NOT(ISBLANK(AG1071)),ISBLANK(AH1071)),#N/A,
IF(AE1071="empty","empty",
VLOOKUP(AE1071,MonsterGroupTable!$A:$A,1,0)))))))</f>
        <v>empty</v>
      </c>
      <c r="AH1071">
        <v>3</v>
      </c>
      <c r="AL1071" s="1" t="s">
        <v>340</v>
      </c>
      <c r="AM1071" s="2">
        <f>IF(AND(ISBLANK(AL1071),OR(NOT(ISBLANK(AN1071)),NOT(ISBLANK(AO1071)))),#N/A,
IF(ISBLANK(AL1071),"",
IF(AND(NOT(ISERROR(VLOOKUP(AL1071,MonsterTable!$A:$B,MATCH(MonsterTable!$B$1,MonsterTable!$A$1:$B$1,0),0))),OR(ISBLANK(AN1071),ISBLANK(AO1071))),#N/A,
IFERROR(VLOOKUP(AL1071,MonsterTable!$A:$B,MATCH(MonsterTable!$B$1,MonsterTable!$A$1:$B$1,0),0),
IF(OR(NOT(ISBLANK(AN1071)),ISBLANK(AO1071)),#N/A,
IF(AL1071="empty","empty",
VLOOKUP(AL1071,MonsterGroupTable!$A:$A,1,0)))))))</f>
        <v>204</v>
      </c>
      <c r="AN1071">
        <v>1</v>
      </c>
      <c r="AO1071">
        <v>1</v>
      </c>
      <c r="AP1071">
        <v>0</v>
      </c>
      <c r="AT1071" s="2" t="str">
        <f>IF(AND(ISBLANK(AS1071),OR(NOT(ISBLANK(AU1071)),NOT(ISBLANK(AV1071)))),#N/A,
IF(ISBLANK(AS1071),"",
IF(AND(NOT(ISERROR(VLOOKUP(AS1071,MonsterTable!$A:$B,MATCH(MonsterTable!$B$1,MonsterTable!$A$1:$B$1,0),0))),OR(ISBLANK(AU1071),ISBLANK(AV1071))),#N/A,
IFERROR(VLOOKUP(AS1071,MonsterTable!$A:$B,MATCH(MonsterTable!$B$1,MonsterTable!$A$1:$B$1,0),0),
IF(OR(NOT(ISBLANK(AU1071)),ISBLANK(AV1071)),#N/A,
IF(AS1071="empty","empty",
VLOOKUP(AS1071,MonsterGroupTable!$A:$A,1,0)))))))</f>
        <v/>
      </c>
      <c r="BA1071" s="2" t="str">
        <f>IF(AND(ISBLANK(AZ1071),OR(NOT(ISBLANK(BB1071)),NOT(ISBLANK(BC1071)))),#N/A,
IF(ISBLANK(AZ1071),"",
IF(AND(NOT(ISERROR(VLOOKUP(AZ1071,MonsterTable!$A:$B,MATCH(MonsterTable!$B$1,MonsterTable!$A$1:$B$1,0),0))),OR(ISBLANK(BB1071),ISBLANK(BC1071))),#N/A,
IFERROR(VLOOKUP(AZ1071,MonsterTable!$A:$B,MATCH(MonsterTable!$B$1,MonsterTable!$A$1:$B$1,0),0),
IF(OR(NOT(ISBLANK(BB1071)),ISBLANK(BC1071)),#N/A,
IF(AZ1071="empty","empty",
VLOOKUP(AZ1071,MonsterGroupTable!$A:$A,1,0)))))))</f>
        <v/>
      </c>
      <c r="BH1071" s="2" t="str">
        <f>IF(AND(ISBLANK(BG1071),OR(NOT(ISBLANK(BI1071)),NOT(ISBLANK(BJ1071)))),#N/A,
IF(ISBLANK(BG1071),"",
IF(AND(NOT(ISERROR(VLOOKUP(BG1071,MonsterTable!$A:$B,MATCH(MonsterTable!$B$1,MonsterTable!$A$1:$B$1,0),0))),OR(ISBLANK(BI1071),ISBLANK(BJ1071))),#N/A,
IFERROR(VLOOKUP(BG1071,MonsterTable!$A:$B,MATCH(MonsterTable!$B$1,MonsterTable!$A$1:$B$1,0),0),
IF(OR(NOT(ISBLANK(BI1071)),ISBLANK(BJ1071)),#N/A,
IF(BG1071="empty","empty",
VLOOKUP(BG1071,MonsterGroupTable!$A:$A,1,0)))))))</f>
        <v/>
      </c>
      <c r="BO1071" s="2" t="str">
        <f>IF(AND(ISBLANK(BN1071),OR(NOT(ISBLANK(BP1071)),NOT(ISBLANK(BQ1071)))),#N/A,
IF(ISBLANK(BN1071),"",
IF(AND(NOT(ISERROR(VLOOKUP(BN1071,MonsterTable!$A:$B,MATCH(MonsterTable!$B$1,MonsterTable!$A$1:$B$1,0),0))),OR(ISBLANK(BP1071),ISBLANK(BQ1071))),#N/A,
IFERROR(VLOOKUP(BN1071,MonsterTable!$A:$B,MATCH(MonsterTable!$B$1,MonsterTable!$A$1:$B$1,0),0),
IF(OR(NOT(ISBLANK(BP1071)),ISBLANK(BQ1071)),#N/A,
IF(BN1071="empty","empty",
VLOOKUP(BN1071,MonsterGroupTable!$A:$A,1,0)))))))</f>
        <v/>
      </c>
      <c r="BV1071" s="2" t="str">
        <f>IF(AND(ISBLANK(BU1071),OR(NOT(ISBLANK(BW1071)),NOT(ISBLANK(BX1071)))),#N/A,
IF(ISBLANK(BU1071),"",
IF(AND(NOT(ISERROR(VLOOKUP(BU1071,MonsterTable!$A:$B,MATCH(MonsterTable!$B$1,MonsterTable!$A$1:$B$1,0),0))),OR(ISBLANK(BW1071),ISBLANK(BX1071))),#N/A,
IFERROR(VLOOKUP(BU1071,MonsterTable!$A:$B,MATCH(MonsterTable!$B$1,MonsterTable!$A$1:$B$1,0),0),
IF(OR(NOT(ISBLANK(BW1071)),ISBLANK(BX1071)),#N/A,
IF(BU1071="empty","empty",
VLOOKUP(BU1071,MonsterGroupTable!$A:$A,1,0)))))))</f>
        <v/>
      </c>
      <c r="CC1071" s="2" t="str">
        <f>IF(AND(ISBLANK(CB1071),OR(NOT(ISBLANK(CD1071)),NOT(ISBLANK(CE1071)))),#N/A,
IF(ISBLANK(CB1071),"",
IF(AND(NOT(ISERROR(VLOOKUP(CB1071,MonsterTable!$A:$B,MATCH(MonsterTable!$B$1,MonsterTable!$A$1:$B$1,0),0))),OR(ISBLANK(CD1071),ISBLANK(CE1071))),#N/A,
IFERROR(VLOOKUP(CB1071,MonsterTable!$A:$B,MATCH(MonsterTable!$B$1,MonsterTable!$A$1:$B$1,0),0),
IF(OR(NOT(ISBLANK(CD1071)),ISBLANK(CE1071)),#N/A,
IF(CB1071="empty","empty",
VLOOKUP(CB1071,MonsterGroupTable!$A:$A,1,0)))))))</f>
        <v/>
      </c>
      <c r="CJ1071" s="2" t="str">
        <f>IF(AND(ISBLANK(CI1071),OR(NOT(ISBLANK(CK1071)),NOT(ISBLANK(CL1071)))),#N/A,
IF(ISBLANK(CI1071),"",
IF(AND(NOT(ISERROR(VLOOKUP(CI1071,MonsterTable!$A:$B,MATCH(MonsterTable!$B$1,MonsterTable!$A$1:$B$1,0),0))),OR(ISBLANK(CK1071),ISBLANK(CL1071))),#N/A,
IFERROR(VLOOKUP(CI1071,MonsterTable!$A:$B,MATCH(MonsterTable!$B$1,MonsterTable!$A$1:$B$1,0),0),
IF(OR(NOT(ISBLANK(CK1071)),ISBLANK(CL1071)),#N/A,
IF(CI1071="empty","empty",
VLOOKUP(CI1071,MonsterGroupTable!$A:$A,1,0)))))))</f>
        <v/>
      </c>
    </row>
    <row r="1072" spans="1:88">
      <c r="A1072">
        <v>20038</v>
      </c>
      <c r="B1072">
        <f t="shared" si="37"/>
        <v>1.1000000000000001</v>
      </c>
      <c r="C1072">
        <f t="shared" si="37"/>
        <v>1.1000000000000001</v>
      </c>
      <c r="F1072">
        <v>60</v>
      </c>
      <c r="G1072">
        <v>288</v>
      </c>
      <c r="H1072">
        <v>0</v>
      </c>
      <c r="I1072">
        <v>0</v>
      </c>
      <c r="J1072">
        <v>0</v>
      </c>
      <c r="K1072" t="s">
        <v>28</v>
      </c>
      <c r="L1072" t="s">
        <v>247</v>
      </c>
      <c r="M1072" t="s">
        <v>79</v>
      </c>
      <c r="N1072" t="s">
        <v>80</v>
      </c>
      <c r="O1072">
        <v>0</v>
      </c>
      <c r="P1072">
        <v>-4.75</v>
      </c>
      <c r="Q1072">
        <v>-3.5</v>
      </c>
      <c r="R1072">
        <v>4.75</v>
      </c>
      <c r="S1072">
        <v>3</v>
      </c>
      <c r="T1072">
        <v>-13.5</v>
      </c>
      <c r="U1072">
        <v>2.5499999999999998</v>
      </c>
      <c r="V1072">
        <v>-6.75</v>
      </c>
      <c r="W1072" t="str">
        <f t="shared" si="38"/>
        <v>g104,5,empty,3,204,1,1,0</v>
      </c>
      <c r="X1072" s="1" t="s">
        <v>321</v>
      </c>
      <c r="Y1072" s="2" t="str">
        <f>IF(AND(ISBLANK(X1072),OR(NOT(ISBLANK(Z1072)),NOT(ISBLANK(AA1072)))),#N/A,
IF(ISBLANK(X1072),"",
IF(AND(NOT(ISERROR(VLOOKUP(X1072,MonsterTable!$A:$B,MATCH(MonsterTable!$B$1,MonsterTable!$A$1:$B$1,0),0))),OR(ISBLANK(Z1072),ISBLANK(AA1072))),#N/A,
IFERROR(VLOOKUP(X1072,MonsterTable!$A:$B,MATCH(MonsterTable!$B$1,MonsterTable!$A$1:$B$1,0),0),
IF(OR(NOT(ISBLANK(Z1072)),ISBLANK(AA1072)),#N/A,
IF(X1072="empty","empty",
VLOOKUP(X1072,MonsterGroupTable!$A:$A,1,0)))))))</f>
        <v>g104</v>
      </c>
      <c r="AA1072">
        <v>5</v>
      </c>
      <c r="AE1072" s="1" t="s">
        <v>74</v>
      </c>
      <c r="AF1072" s="2" t="str">
        <f>IF(AND(ISBLANK(AE1072),OR(NOT(ISBLANK(AG1072)),NOT(ISBLANK(AH1072)))),#N/A,
IF(ISBLANK(AE1072),"",
IF(AND(NOT(ISERROR(VLOOKUP(AE1072,MonsterTable!$A:$B,MATCH(MonsterTable!$B$1,MonsterTable!$A$1:$B$1,0),0))),OR(ISBLANK(AG1072),ISBLANK(AH1072))),#N/A,
IFERROR(VLOOKUP(AE1072,MonsterTable!$A:$B,MATCH(MonsterTable!$B$1,MonsterTable!$A$1:$B$1,0),0),
IF(OR(NOT(ISBLANK(AG1072)),ISBLANK(AH1072)),#N/A,
IF(AE1072="empty","empty",
VLOOKUP(AE1072,MonsterGroupTable!$A:$A,1,0)))))))</f>
        <v>empty</v>
      </c>
      <c r="AH1072">
        <v>3</v>
      </c>
      <c r="AL1072" s="1" t="s">
        <v>340</v>
      </c>
      <c r="AM1072" s="2">
        <f>IF(AND(ISBLANK(AL1072),OR(NOT(ISBLANK(AN1072)),NOT(ISBLANK(AO1072)))),#N/A,
IF(ISBLANK(AL1072),"",
IF(AND(NOT(ISERROR(VLOOKUP(AL1072,MonsterTable!$A:$B,MATCH(MonsterTable!$B$1,MonsterTable!$A$1:$B$1,0),0))),OR(ISBLANK(AN1072),ISBLANK(AO1072))),#N/A,
IFERROR(VLOOKUP(AL1072,MonsterTable!$A:$B,MATCH(MonsterTable!$B$1,MonsterTable!$A$1:$B$1,0),0),
IF(OR(NOT(ISBLANK(AN1072)),ISBLANK(AO1072)),#N/A,
IF(AL1072="empty","empty",
VLOOKUP(AL1072,MonsterGroupTable!$A:$A,1,0)))))))</f>
        <v>204</v>
      </c>
      <c r="AN1072">
        <v>1</v>
      </c>
      <c r="AO1072">
        <v>1</v>
      </c>
      <c r="AP1072">
        <v>0</v>
      </c>
      <c r="AT1072" s="2" t="str">
        <f>IF(AND(ISBLANK(AS1072),OR(NOT(ISBLANK(AU1072)),NOT(ISBLANK(AV1072)))),#N/A,
IF(ISBLANK(AS1072),"",
IF(AND(NOT(ISERROR(VLOOKUP(AS1072,MonsterTable!$A:$B,MATCH(MonsterTable!$B$1,MonsterTable!$A$1:$B$1,0),0))),OR(ISBLANK(AU1072),ISBLANK(AV1072))),#N/A,
IFERROR(VLOOKUP(AS1072,MonsterTable!$A:$B,MATCH(MonsterTable!$B$1,MonsterTable!$A$1:$B$1,0),0),
IF(OR(NOT(ISBLANK(AU1072)),ISBLANK(AV1072)),#N/A,
IF(AS1072="empty","empty",
VLOOKUP(AS1072,MonsterGroupTable!$A:$A,1,0)))))))</f>
        <v/>
      </c>
      <c r="BA1072" s="2" t="str">
        <f>IF(AND(ISBLANK(AZ1072),OR(NOT(ISBLANK(BB1072)),NOT(ISBLANK(BC1072)))),#N/A,
IF(ISBLANK(AZ1072),"",
IF(AND(NOT(ISERROR(VLOOKUP(AZ1072,MonsterTable!$A:$B,MATCH(MonsterTable!$B$1,MonsterTable!$A$1:$B$1,0),0))),OR(ISBLANK(BB1072),ISBLANK(BC1072))),#N/A,
IFERROR(VLOOKUP(AZ1072,MonsterTable!$A:$B,MATCH(MonsterTable!$B$1,MonsterTable!$A$1:$B$1,0),0),
IF(OR(NOT(ISBLANK(BB1072)),ISBLANK(BC1072)),#N/A,
IF(AZ1072="empty","empty",
VLOOKUP(AZ1072,MonsterGroupTable!$A:$A,1,0)))))))</f>
        <v/>
      </c>
      <c r="BH1072" s="2" t="str">
        <f>IF(AND(ISBLANK(BG1072),OR(NOT(ISBLANK(BI1072)),NOT(ISBLANK(BJ1072)))),#N/A,
IF(ISBLANK(BG1072),"",
IF(AND(NOT(ISERROR(VLOOKUP(BG1072,MonsterTable!$A:$B,MATCH(MonsterTable!$B$1,MonsterTable!$A$1:$B$1,0),0))),OR(ISBLANK(BI1072),ISBLANK(BJ1072))),#N/A,
IFERROR(VLOOKUP(BG1072,MonsterTable!$A:$B,MATCH(MonsterTable!$B$1,MonsterTable!$A$1:$B$1,0),0),
IF(OR(NOT(ISBLANK(BI1072)),ISBLANK(BJ1072)),#N/A,
IF(BG1072="empty","empty",
VLOOKUP(BG1072,MonsterGroupTable!$A:$A,1,0)))))))</f>
        <v/>
      </c>
      <c r="BO1072" s="2" t="str">
        <f>IF(AND(ISBLANK(BN1072),OR(NOT(ISBLANK(BP1072)),NOT(ISBLANK(BQ1072)))),#N/A,
IF(ISBLANK(BN1072),"",
IF(AND(NOT(ISERROR(VLOOKUP(BN1072,MonsterTable!$A:$B,MATCH(MonsterTable!$B$1,MonsterTable!$A$1:$B$1,0),0))),OR(ISBLANK(BP1072),ISBLANK(BQ1072))),#N/A,
IFERROR(VLOOKUP(BN1072,MonsterTable!$A:$B,MATCH(MonsterTable!$B$1,MonsterTable!$A$1:$B$1,0),0),
IF(OR(NOT(ISBLANK(BP1072)),ISBLANK(BQ1072)),#N/A,
IF(BN1072="empty","empty",
VLOOKUP(BN1072,MonsterGroupTable!$A:$A,1,0)))))))</f>
        <v/>
      </c>
      <c r="BV1072" s="2" t="str">
        <f>IF(AND(ISBLANK(BU1072),OR(NOT(ISBLANK(BW1072)),NOT(ISBLANK(BX1072)))),#N/A,
IF(ISBLANK(BU1072),"",
IF(AND(NOT(ISERROR(VLOOKUP(BU1072,MonsterTable!$A:$B,MATCH(MonsterTable!$B$1,MonsterTable!$A$1:$B$1,0),0))),OR(ISBLANK(BW1072),ISBLANK(BX1072))),#N/A,
IFERROR(VLOOKUP(BU1072,MonsterTable!$A:$B,MATCH(MonsterTable!$B$1,MonsterTable!$A$1:$B$1,0),0),
IF(OR(NOT(ISBLANK(BW1072)),ISBLANK(BX1072)),#N/A,
IF(BU1072="empty","empty",
VLOOKUP(BU1072,MonsterGroupTable!$A:$A,1,0)))))))</f>
        <v/>
      </c>
      <c r="CC1072" s="2" t="str">
        <f>IF(AND(ISBLANK(CB1072),OR(NOT(ISBLANK(CD1072)),NOT(ISBLANK(CE1072)))),#N/A,
IF(ISBLANK(CB1072),"",
IF(AND(NOT(ISERROR(VLOOKUP(CB1072,MonsterTable!$A:$B,MATCH(MonsterTable!$B$1,MonsterTable!$A$1:$B$1,0),0))),OR(ISBLANK(CD1072),ISBLANK(CE1072))),#N/A,
IFERROR(VLOOKUP(CB1072,MonsterTable!$A:$B,MATCH(MonsterTable!$B$1,MonsterTable!$A$1:$B$1,0),0),
IF(OR(NOT(ISBLANK(CD1072)),ISBLANK(CE1072)),#N/A,
IF(CB1072="empty","empty",
VLOOKUP(CB1072,MonsterGroupTable!$A:$A,1,0)))))))</f>
        <v/>
      </c>
      <c r="CJ1072" s="2" t="str">
        <f>IF(AND(ISBLANK(CI1072),OR(NOT(ISBLANK(CK1072)),NOT(ISBLANK(CL1072)))),#N/A,
IF(ISBLANK(CI1072),"",
IF(AND(NOT(ISERROR(VLOOKUP(CI1072,MonsterTable!$A:$B,MATCH(MonsterTable!$B$1,MonsterTable!$A$1:$B$1,0),0))),OR(ISBLANK(CK1072),ISBLANK(CL1072))),#N/A,
IFERROR(VLOOKUP(CI1072,MonsterTable!$A:$B,MATCH(MonsterTable!$B$1,MonsterTable!$A$1:$B$1,0),0),
IF(OR(NOT(ISBLANK(CK1072)),ISBLANK(CL1072)),#N/A,
IF(CI1072="empty","empty",
VLOOKUP(CI1072,MonsterGroupTable!$A:$A,1,0)))))))</f>
        <v/>
      </c>
    </row>
    <row r="1073" spans="1:88">
      <c r="A1073">
        <v>20039</v>
      </c>
      <c r="B1073">
        <f t="shared" si="37"/>
        <v>1.1000000000000001</v>
      </c>
      <c r="C1073">
        <f t="shared" si="37"/>
        <v>1.1000000000000001</v>
      </c>
      <c r="F1073">
        <v>60</v>
      </c>
      <c r="G1073">
        <v>297</v>
      </c>
      <c r="H1073">
        <v>0</v>
      </c>
      <c r="I1073">
        <v>0</v>
      </c>
      <c r="J1073">
        <v>0</v>
      </c>
      <c r="K1073" t="s">
        <v>28</v>
      </c>
      <c r="L1073" t="s">
        <v>247</v>
      </c>
      <c r="M1073" t="s">
        <v>79</v>
      </c>
      <c r="N1073" t="s">
        <v>80</v>
      </c>
      <c r="O1073">
        <v>0</v>
      </c>
      <c r="P1073">
        <v>-4.75</v>
      </c>
      <c r="Q1073">
        <v>-3.5</v>
      </c>
      <c r="R1073">
        <v>4.75</v>
      </c>
      <c r="S1073">
        <v>3</v>
      </c>
      <c r="T1073">
        <v>-13.5</v>
      </c>
      <c r="U1073">
        <v>2.5499999999999998</v>
      </c>
      <c r="V1073">
        <v>-6.75</v>
      </c>
      <c r="W1073" t="str">
        <f t="shared" si="38"/>
        <v>g104,5,empty,3,204,1,1,0</v>
      </c>
      <c r="X1073" s="1" t="s">
        <v>321</v>
      </c>
      <c r="Y1073" s="2" t="str">
        <f>IF(AND(ISBLANK(X1073),OR(NOT(ISBLANK(Z1073)),NOT(ISBLANK(AA1073)))),#N/A,
IF(ISBLANK(X1073),"",
IF(AND(NOT(ISERROR(VLOOKUP(X1073,MonsterTable!$A:$B,MATCH(MonsterTable!$B$1,MonsterTable!$A$1:$B$1,0),0))),OR(ISBLANK(Z1073),ISBLANK(AA1073))),#N/A,
IFERROR(VLOOKUP(X1073,MonsterTable!$A:$B,MATCH(MonsterTable!$B$1,MonsterTable!$A$1:$B$1,0),0),
IF(OR(NOT(ISBLANK(Z1073)),ISBLANK(AA1073)),#N/A,
IF(X1073="empty","empty",
VLOOKUP(X1073,MonsterGroupTable!$A:$A,1,0)))))))</f>
        <v>g104</v>
      </c>
      <c r="AA1073">
        <v>5</v>
      </c>
      <c r="AE1073" s="1" t="s">
        <v>74</v>
      </c>
      <c r="AF1073" s="2" t="str">
        <f>IF(AND(ISBLANK(AE1073),OR(NOT(ISBLANK(AG1073)),NOT(ISBLANK(AH1073)))),#N/A,
IF(ISBLANK(AE1073),"",
IF(AND(NOT(ISERROR(VLOOKUP(AE1073,MonsterTable!$A:$B,MATCH(MonsterTable!$B$1,MonsterTable!$A$1:$B$1,0),0))),OR(ISBLANK(AG1073),ISBLANK(AH1073))),#N/A,
IFERROR(VLOOKUP(AE1073,MonsterTable!$A:$B,MATCH(MonsterTable!$B$1,MonsterTable!$A$1:$B$1,0),0),
IF(OR(NOT(ISBLANK(AG1073)),ISBLANK(AH1073)),#N/A,
IF(AE1073="empty","empty",
VLOOKUP(AE1073,MonsterGroupTable!$A:$A,1,0)))))))</f>
        <v>empty</v>
      </c>
      <c r="AH1073">
        <v>3</v>
      </c>
      <c r="AL1073" s="1" t="s">
        <v>340</v>
      </c>
      <c r="AM1073" s="2">
        <f>IF(AND(ISBLANK(AL1073),OR(NOT(ISBLANK(AN1073)),NOT(ISBLANK(AO1073)))),#N/A,
IF(ISBLANK(AL1073),"",
IF(AND(NOT(ISERROR(VLOOKUP(AL1073,MonsterTable!$A:$B,MATCH(MonsterTable!$B$1,MonsterTable!$A$1:$B$1,0),0))),OR(ISBLANK(AN1073),ISBLANK(AO1073))),#N/A,
IFERROR(VLOOKUP(AL1073,MonsterTable!$A:$B,MATCH(MonsterTable!$B$1,MonsterTable!$A$1:$B$1,0),0),
IF(OR(NOT(ISBLANK(AN1073)),ISBLANK(AO1073)),#N/A,
IF(AL1073="empty","empty",
VLOOKUP(AL1073,MonsterGroupTable!$A:$A,1,0)))))))</f>
        <v>204</v>
      </c>
      <c r="AN1073">
        <v>1</v>
      </c>
      <c r="AO1073">
        <v>1</v>
      </c>
      <c r="AP1073">
        <v>0</v>
      </c>
      <c r="AT1073" s="2" t="str">
        <f>IF(AND(ISBLANK(AS1073),OR(NOT(ISBLANK(AU1073)),NOT(ISBLANK(AV1073)))),#N/A,
IF(ISBLANK(AS1073),"",
IF(AND(NOT(ISERROR(VLOOKUP(AS1073,MonsterTable!$A:$B,MATCH(MonsterTable!$B$1,MonsterTable!$A$1:$B$1,0),0))),OR(ISBLANK(AU1073),ISBLANK(AV1073))),#N/A,
IFERROR(VLOOKUP(AS1073,MonsterTable!$A:$B,MATCH(MonsterTable!$B$1,MonsterTable!$A$1:$B$1,0),0),
IF(OR(NOT(ISBLANK(AU1073)),ISBLANK(AV1073)),#N/A,
IF(AS1073="empty","empty",
VLOOKUP(AS1073,MonsterGroupTable!$A:$A,1,0)))))))</f>
        <v/>
      </c>
      <c r="BA1073" s="2" t="str">
        <f>IF(AND(ISBLANK(AZ1073),OR(NOT(ISBLANK(BB1073)),NOT(ISBLANK(BC1073)))),#N/A,
IF(ISBLANK(AZ1073),"",
IF(AND(NOT(ISERROR(VLOOKUP(AZ1073,MonsterTable!$A:$B,MATCH(MonsterTable!$B$1,MonsterTable!$A$1:$B$1,0),0))),OR(ISBLANK(BB1073),ISBLANK(BC1073))),#N/A,
IFERROR(VLOOKUP(AZ1073,MonsterTable!$A:$B,MATCH(MonsterTable!$B$1,MonsterTable!$A$1:$B$1,0),0),
IF(OR(NOT(ISBLANK(BB1073)),ISBLANK(BC1073)),#N/A,
IF(AZ1073="empty","empty",
VLOOKUP(AZ1073,MonsterGroupTable!$A:$A,1,0)))))))</f>
        <v/>
      </c>
      <c r="BH1073" s="2" t="str">
        <f>IF(AND(ISBLANK(BG1073),OR(NOT(ISBLANK(BI1073)),NOT(ISBLANK(BJ1073)))),#N/A,
IF(ISBLANK(BG1073),"",
IF(AND(NOT(ISERROR(VLOOKUP(BG1073,MonsterTable!$A:$B,MATCH(MonsterTable!$B$1,MonsterTable!$A$1:$B$1,0),0))),OR(ISBLANK(BI1073),ISBLANK(BJ1073))),#N/A,
IFERROR(VLOOKUP(BG1073,MonsterTable!$A:$B,MATCH(MonsterTable!$B$1,MonsterTable!$A$1:$B$1,0),0),
IF(OR(NOT(ISBLANK(BI1073)),ISBLANK(BJ1073)),#N/A,
IF(BG1073="empty","empty",
VLOOKUP(BG1073,MonsterGroupTable!$A:$A,1,0)))))))</f>
        <v/>
      </c>
      <c r="BO1073" s="2" t="str">
        <f>IF(AND(ISBLANK(BN1073),OR(NOT(ISBLANK(BP1073)),NOT(ISBLANK(BQ1073)))),#N/A,
IF(ISBLANK(BN1073),"",
IF(AND(NOT(ISERROR(VLOOKUP(BN1073,MonsterTable!$A:$B,MATCH(MonsterTable!$B$1,MonsterTable!$A$1:$B$1,0),0))),OR(ISBLANK(BP1073),ISBLANK(BQ1073))),#N/A,
IFERROR(VLOOKUP(BN1073,MonsterTable!$A:$B,MATCH(MonsterTable!$B$1,MonsterTable!$A$1:$B$1,0),0),
IF(OR(NOT(ISBLANK(BP1073)),ISBLANK(BQ1073)),#N/A,
IF(BN1073="empty","empty",
VLOOKUP(BN1073,MonsterGroupTable!$A:$A,1,0)))))))</f>
        <v/>
      </c>
      <c r="BV1073" s="2" t="str">
        <f>IF(AND(ISBLANK(BU1073),OR(NOT(ISBLANK(BW1073)),NOT(ISBLANK(BX1073)))),#N/A,
IF(ISBLANK(BU1073),"",
IF(AND(NOT(ISERROR(VLOOKUP(BU1073,MonsterTable!$A:$B,MATCH(MonsterTable!$B$1,MonsterTable!$A$1:$B$1,0),0))),OR(ISBLANK(BW1073),ISBLANK(BX1073))),#N/A,
IFERROR(VLOOKUP(BU1073,MonsterTable!$A:$B,MATCH(MonsterTable!$B$1,MonsterTable!$A$1:$B$1,0),0),
IF(OR(NOT(ISBLANK(BW1073)),ISBLANK(BX1073)),#N/A,
IF(BU1073="empty","empty",
VLOOKUP(BU1073,MonsterGroupTable!$A:$A,1,0)))))))</f>
        <v/>
      </c>
      <c r="CC1073" s="2" t="str">
        <f>IF(AND(ISBLANK(CB1073),OR(NOT(ISBLANK(CD1073)),NOT(ISBLANK(CE1073)))),#N/A,
IF(ISBLANK(CB1073),"",
IF(AND(NOT(ISERROR(VLOOKUP(CB1073,MonsterTable!$A:$B,MATCH(MonsterTable!$B$1,MonsterTable!$A$1:$B$1,0),0))),OR(ISBLANK(CD1073),ISBLANK(CE1073))),#N/A,
IFERROR(VLOOKUP(CB1073,MonsterTable!$A:$B,MATCH(MonsterTable!$B$1,MonsterTable!$A$1:$B$1,0),0),
IF(OR(NOT(ISBLANK(CD1073)),ISBLANK(CE1073)),#N/A,
IF(CB1073="empty","empty",
VLOOKUP(CB1073,MonsterGroupTable!$A:$A,1,0)))))))</f>
        <v/>
      </c>
      <c r="CJ1073" s="2" t="str">
        <f>IF(AND(ISBLANK(CI1073),OR(NOT(ISBLANK(CK1073)),NOT(ISBLANK(CL1073)))),#N/A,
IF(ISBLANK(CI1073),"",
IF(AND(NOT(ISERROR(VLOOKUP(CI1073,MonsterTable!$A:$B,MATCH(MonsterTable!$B$1,MonsterTable!$A$1:$B$1,0),0))),OR(ISBLANK(CK1073),ISBLANK(CL1073))),#N/A,
IFERROR(VLOOKUP(CI1073,MonsterTable!$A:$B,MATCH(MonsterTable!$B$1,MonsterTable!$A$1:$B$1,0),0),
IF(OR(NOT(ISBLANK(CK1073)),ISBLANK(CL1073)),#N/A,
IF(CI1073="empty","empty",
VLOOKUP(CI1073,MonsterGroupTable!$A:$A,1,0)))))))</f>
        <v/>
      </c>
    </row>
    <row r="1074" spans="1:88">
      <c r="A1074">
        <v>20040</v>
      </c>
      <c r="B1074">
        <f t="shared" si="37"/>
        <v>1.2</v>
      </c>
      <c r="C1074">
        <f t="shared" si="37"/>
        <v>1.1000000000000001</v>
      </c>
      <c r="F1074">
        <v>60</v>
      </c>
      <c r="G1074">
        <v>306</v>
      </c>
      <c r="H1074">
        <v>0</v>
      </c>
      <c r="I1074">
        <v>0</v>
      </c>
      <c r="J1074">
        <v>0</v>
      </c>
      <c r="K1074" t="s">
        <v>28</v>
      </c>
      <c r="L1074" t="s">
        <v>247</v>
      </c>
      <c r="M1074" t="s">
        <v>79</v>
      </c>
      <c r="N1074" t="s">
        <v>80</v>
      </c>
      <c r="O1074">
        <v>0</v>
      </c>
      <c r="P1074">
        <v>-4.75</v>
      </c>
      <c r="Q1074">
        <v>-3.5</v>
      </c>
      <c r="R1074">
        <v>4.75</v>
      </c>
      <c r="S1074">
        <v>3</v>
      </c>
      <c r="T1074">
        <v>-13.5</v>
      </c>
      <c r="U1074">
        <v>2.5499999999999998</v>
      </c>
      <c r="V1074">
        <v>-6.75</v>
      </c>
      <c r="W1074" t="str">
        <f t="shared" si="38"/>
        <v>g104,5,empty,3,204,1,1,0</v>
      </c>
      <c r="X1074" s="1" t="s">
        <v>321</v>
      </c>
      <c r="Y1074" s="2" t="str">
        <f>IF(AND(ISBLANK(X1074),OR(NOT(ISBLANK(Z1074)),NOT(ISBLANK(AA1074)))),#N/A,
IF(ISBLANK(X1074),"",
IF(AND(NOT(ISERROR(VLOOKUP(X1074,MonsterTable!$A:$B,MATCH(MonsterTable!$B$1,MonsterTable!$A$1:$B$1,0),0))),OR(ISBLANK(Z1074),ISBLANK(AA1074))),#N/A,
IFERROR(VLOOKUP(X1074,MonsterTable!$A:$B,MATCH(MonsterTable!$B$1,MonsterTable!$A$1:$B$1,0),0),
IF(OR(NOT(ISBLANK(Z1074)),ISBLANK(AA1074)),#N/A,
IF(X1074="empty","empty",
VLOOKUP(X1074,MonsterGroupTable!$A:$A,1,0)))))))</f>
        <v>g104</v>
      </c>
      <c r="AA1074">
        <v>5</v>
      </c>
      <c r="AE1074" s="1" t="s">
        <v>74</v>
      </c>
      <c r="AF1074" s="2" t="str">
        <f>IF(AND(ISBLANK(AE1074),OR(NOT(ISBLANK(AG1074)),NOT(ISBLANK(AH1074)))),#N/A,
IF(ISBLANK(AE1074),"",
IF(AND(NOT(ISERROR(VLOOKUP(AE1074,MonsterTable!$A:$B,MATCH(MonsterTable!$B$1,MonsterTable!$A$1:$B$1,0),0))),OR(ISBLANK(AG1074),ISBLANK(AH1074))),#N/A,
IFERROR(VLOOKUP(AE1074,MonsterTable!$A:$B,MATCH(MonsterTable!$B$1,MonsterTable!$A$1:$B$1,0),0),
IF(OR(NOT(ISBLANK(AG1074)),ISBLANK(AH1074)),#N/A,
IF(AE1074="empty","empty",
VLOOKUP(AE1074,MonsterGroupTable!$A:$A,1,0)))))))</f>
        <v>empty</v>
      </c>
      <c r="AH1074">
        <v>3</v>
      </c>
      <c r="AL1074" s="1" t="s">
        <v>340</v>
      </c>
      <c r="AM1074" s="2">
        <f>IF(AND(ISBLANK(AL1074),OR(NOT(ISBLANK(AN1074)),NOT(ISBLANK(AO1074)))),#N/A,
IF(ISBLANK(AL1074),"",
IF(AND(NOT(ISERROR(VLOOKUP(AL1074,MonsterTable!$A:$B,MATCH(MonsterTable!$B$1,MonsterTable!$A$1:$B$1,0),0))),OR(ISBLANK(AN1074),ISBLANK(AO1074))),#N/A,
IFERROR(VLOOKUP(AL1074,MonsterTable!$A:$B,MATCH(MonsterTable!$B$1,MonsterTable!$A$1:$B$1,0),0),
IF(OR(NOT(ISBLANK(AN1074)),ISBLANK(AO1074)),#N/A,
IF(AL1074="empty","empty",
VLOOKUP(AL1074,MonsterGroupTable!$A:$A,1,0)))))))</f>
        <v>204</v>
      </c>
      <c r="AN1074">
        <v>1</v>
      </c>
      <c r="AO1074">
        <v>1</v>
      </c>
      <c r="AP1074">
        <v>0</v>
      </c>
      <c r="AT1074" s="2" t="str">
        <f>IF(AND(ISBLANK(AS1074),OR(NOT(ISBLANK(AU1074)),NOT(ISBLANK(AV1074)))),#N/A,
IF(ISBLANK(AS1074),"",
IF(AND(NOT(ISERROR(VLOOKUP(AS1074,MonsterTable!$A:$B,MATCH(MonsterTable!$B$1,MonsterTable!$A$1:$B$1,0),0))),OR(ISBLANK(AU1074),ISBLANK(AV1074))),#N/A,
IFERROR(VLOOKUP(AS1074,MonsterTable!$A:$B,MATCH(MonsterTable!$B$1,MonsterTable!$A$1:$B$1,0),0),
IF(OR(NOT(ISBLANK(AU1074)),ISBLANK(AV1074)),#N/A,
IF(AS1074="empty","empty",
VLOOKUP(AS1074,MonsterGroupTable!$A:$A,1,0)))))))</f>
        <v/>
      </c>
      <c r="BA1074" s="2" t="str">
        <f>IF(AND(ISBLANK(AZ1074),OR(NOT(ISBLANK(BB1074)),NOT(ISBLANK(BC1074)))),#N/A,
IF(ISBLANK(AZ1074),"",
IF(AND(NOT(ISERROR(VLOOKUP(AZ1074,MonsterTable!$A:$B,MATCH(MonsterTable!$B$1,MonsterTable!$A$1:$B$1,0),0))),OR(ISBLANK(BB1074),ISBLANK(BC1074))),#N/A,
IFERROR(VLOOKUP(AZ1074,MonsterTable!$A:$B,MATCH(MonsterTable!$B$1,MonsterTable!$A$1:$B$1,0),0),
IF(OR(NOT(ISBLANK(BB1074)),ISBLANK(BC1074)),#N/A,
IF(AZ1074="empty","empty",
VLOOKUP(AZ1074,MonsterGroupTable!$A:$A,1,0)))))))</f>
        <v/>
      </c>
      <c r="BH1074" s="2" t="str">
        <f>IF(AND(ISBLANK(BG1074),OR(NOT(ISBLANK(BI1074)),NOT(ISBLANK(BJ1074)))),#N/A,
IF(ISBLANK(BG1074),"",
IF(AND(NOT(ISERROR(VLOOKUP(BG1074,MonsterTable!$A:$B,MATCH(MonsterTable!$B$1,MonsterTable!$A$1:$B$1,0),0))),OR(ISBLANK(BI1074),ISBLANK(BJ1074))),#N/A,
IFERROR(VLOOKUP(BG1074,MonsterTable!$A:$B,MATCH(MonsterTable!$B$1,MonsterTable!$A$1:$B$1,0),0),
IF(OR(NOT(ISBLANK(BI1074)),ISBLANK(BJ1074)),#N/A,
IF(BG1074="empty","empty",
VLOOKUP(BG1074,MonsterGroupTable!$A:$A,1,0)))))))</f>
        <v/>
      </c>
      <c r="BO1074" s="2" t="str">
        <f>IF(AND(ISBLANK(BN1074),OR(NOT(ISBLANK(BP1074)),NOT(ISBLANK(BQ1074)))),#N/A,
IF(ISBLANK(BN1074),"",
IF(AND(NOT(ISERROR(VLOOKUP(BN1074,MonsterTable!$A:$B,MATCH(MonsterTable!$B$1,MonsterTable!$A$1:$B$1,0),0))),OR(ISBLANK(BP1074),ISBLANK(BQ1074))),#N/A,
IFERROR(VLOOKUP(BN1074,MonsterTable!$A:$B,MATCH(MonsterTable!$B$1,MonsterTable!$A$1:$B$1,0),0),
IF(OR(NOT(ISBLANK(BP1074)),ISBLANK(BQ1074)),#N/A,
IF(BN1074="empty","empty",
VLOOKUP(BN1074,MonsterGroupTable!$A:$A,1,0)))))))</f>
        <v/>
      </c>
      <c r="BV1074" s="2" t="str">
        <f>IF(AND(ISBLANK(BU1074),OR(NOT(ISBLANK(BW1074)),NOT(ISBLANK(BX1074)))),#N/A,
IF(ISBLANK(BU1074),"",
IF(AND(NOT(ISERROR(VLOOKUP(BU1074,MonsterTable!$A:$B,MATCH(MonsterTable!$B$1,MonsterTable!$A$1:$B$1,0),0))),OR(ISBLANK(BW1074),ISBLANK(BX1074))),#N/A,
IFERROR(VLOOKUP(BU1074,MonsterTable!$A:$B,MATCH(MonsterTable!$B$1,MonsterTable!$A$1:$B$1,0),0),
IF(OR(NOT(ISBLANK(BW1074)),ISBLANK(BX1074)),#N/A,
IF(BU1074="empty","empty",
VLOOKUP(BU1074,MonsterGroupTable!$A:$A,1,0)))))))</f>
        <v/>
      </c>
      <c r="CC1074" s="2" t="str">
        <f>IF(AND(ISBLANK(CB1074),OR(NOT(ISBLANK(CD1074)),NOT(ISBLANK(CE1074)))),#N/A,
IF(ISBLANK(CB1074),"",
IF(AND(NOT(ISERROR(VLOOKUP(CB1074,MonsterTable!$A:$B,MATCH(MonsterTable!$B$1,MonsterTable!$A$1:$B$1,0),0))),OR(ISBLANK(CD1074),ISBLANK(CE1074))),#N/A,
IFERROR(VLOOKUP(CB1074,MonsterTable!$A:$B,MATCH(MonsterTable!$B$1,MonsterTable!$A$1:$B$1,0),0),
IF(OR(NOT(ISBLANK(CD1074)),ISBLANK(CE1074)),#N/A,
IF(CB1074="empty","empty",
VLOOKUP(CB1074,MonsterGroupTable!$A:$A,1,0)))))))</f>
        <v/>
      </c>
      <c r="CJ1074" s="2" t="str">
        <f>IF(AND(ISBLANK(CI1074),OR(NOT(ISBLANK(CK1074)),NOT(ISBLANK(CL1074)))),#N/A,
IF(ISBLANK(CI1074),"",
IF(AND(NOT(ISERROR(VLOOKUP(CI1074,MonsterTable!$A:$B,MATCH(MonsterTable!$B$1,MonsterTable!$A$1:$B$1,0),0))),OR(ISBLANK(CK1074),ISBLANK(CL1074))),#N/A,
IFERROR(VLOOKUP(CI1074,MonsterTable!$A:$B,MATCH(MonsterTable!$B$1,MonsterTable!$A$1:$B$1,0),0),
IF(OR(NOT(ISBLANK(CK1074)),ISBLANK(CL1074)),#N/A,
IF(CI1074="empty","empty",
VLOOKUP(CI1074,MonsterGroupTable!$A:$A,1,0)))))))</f>
        <v/>
      </c>
    </row>
    <row r="1075" spans="1:88">
      <c r="A1075">
        <v>20041</v>
      </c>
      <c r="B1075">
        <f t="shared" si="37"/>
        <v>1.1000000000000001</v>
      </c>
      <c r="C1075">
        <f t="shared" si="37"/>
        <v>1.1000000000000001</v>
      </c>
      <c r="F1075">
        <v>60</v>
      </c>
      <c r="G1075">
        <v>315</v>
      </c>
      <c r="H1075">
        <v>0</v>
      </c>
      <c r="I1075">
        <v>0</v>
      </c>
      <c r="J1075">
        <v>0</v>
      </c>
      <c r="K1075" t="s">
        <v>28</v>
      </c>
      <c r="L1075" t="s">
        <v>249</v>
      </c>
      <c r="M1075" t="s">
        <v>79</v>
      </c>
      <c r="N1075" t="s">
        <v>80</v>
      </c>
      <c r="O1075">
        <v>0</v>
      </c>
      <c r="P1075">
        <v>-4.75</v>
      </c>
      <c r="Q1075">
        <v>-3.5</v>
      </c>
      <c r="R1075">
        <v>4.75</v>
      </c>
      <c r="S1075">
        <v>3</v>
      </c>
      <c r="T1075">
        <v>-13.5</v>
      </c>
      <c r="U1075">
        <v>2.5499999999999998</v>
      </c>
      <c r="V1075">
        <v>-6.75</v>
      </c>
      <c r="W1075" t="str">
        <f t="shared" si="38"/>
        <v>g105,5,empty,3,205,1,1,0</v>
      </c>
      <c r="X1075" s="1" t="s">
        <v>322</v>
      </c>
      <c r="Y1075" s="2" t="str">
        <f>IF(AND(ISBLANK(X1075),OR(NOT(ISBLANK(Z1075)),NOT(ISBLANK(AA1075)))),#N/A,
IF(ISBLANK(X1075),"",
IF(AND(NOT(ISERROR(VLOOKUP(X1075,MonsterTable!$A:$B,MATCH(MonsterTable!$B$1,MonsterTable!$A$1:$B$1,0),0))),OR(ISBLANK(Z1075),ISBLANK(AA1075))),#N/A,
IFERROR(VLOOKUP(X1075,MonsterTable!$A:$B,MATCH(MonsterTable!$B$1,MonsterTable!$A$1:$B$1,0),0),
IF(OR(NOT(ISBLANK(Z1075)),ISBLANK(AA1075)),#N/A,
IF(X1075="empty","empty",
VLOOKUP(X1075,MonsterGroupTable!$A:$A,1,0)))))))</f>
        <v>g105</v>
      </c>
      <c r="AA1075">
        <v>5</v>
      </c>
      <c r="AE1075" s="1" t="s">
        <v>74</v>
      </c>
      <c r="AF1075" s="2" t="str">
        <f>IF(AND(ISBLANK(AE1075),OR(NOT(ISBLANK(AG1075)),NOT(ISBLANK(AH1075)))),#N/A,
IF(ISBLANK(AE1075),"",
IF(AND(NOT(ISERROR(VLOOKUP(AE1075,MonsterTable!$A:$B,MATCH(MonsterTable!$B$1,MonsterTable!$A$1:$B$1,0),0))),OR(ISBLANK(AG1075),ISBLANK(AH1075))),#N/A,
IFERROR(VLOOKUP(AE1075,MonsterTable!$A:$B,MATCH(MonsterTable!$B$1,MonsterTable!$A$1:$B$1,0),0),
IF(OR(NOT(ISBLANK(AG1075)),ISBLANK(AH1075)),#N/A,
IF(AE1075="empty","empty",
VLOOKUP(AE1075,MonsterGroupTable!$A:$A,1,0)))))))</f>
        <v>empty</v>
      </c>
      <c r="AH1075">
        <v>3</v>
      </c>
      <c r="AL1075" s="1" t="s">
        <v>341</v>
      </c>
      <c r="AM1075" s="2">
        <f>IF(AND(ISBLANK(AL1075),OR(NOT(ISBLANK(AN1075)),NOT(ISBLANK(AO1075)))),#N/A,
IF(ISBLANK(AL1075),"",
IF(AND(NOT(ISERROR(VLOOKUP(AL1075,MonsterTable!$A:$B,MATCH(MonsterTable!$B$1,MonsterTable!$A$1:$B$1,0),0))),OR(ISBLANK(AN1075),ISBLANK(AO1075))),#N/A,
IFERROR(VLOOKUP(AL1075,MonsterTable!$A:$B,MATCH(MonsterTable!$B$1,MonsterTable!$A$1:$B$1,0),0),
IF(OR(NOT(ISBLANK(AN1075)),ISBLANK(AO1075)),#N/A,
IF(AL1075="empty","empty",
VLOOKUP(AL1075,MonsterGroupTable!$A:$A,1,0)))))))</f>
        <v>205</v>
      </c>
      <c r="AN1075">
        <v>1</v>
      </c>
      <c r="AO1075">
        <v>1</v>
      </c>
      <c r="AP1075">
        <v>0</v>
      </c>
      <c r="AT1075" s="2" t="str">
        <f>IF(AND(ISBLANK(AS1075),OR(NOT(ISBLANK(AU1075)),NOT(ISBLANK(AV1075)))),#N/A,
IF(ISBLANK(AS1075),"",
IF(AND(NOT(ISERROR(VLOOKUP(AS1075,MonsterTable!$A:$B,MATCH(MonsterTable!$B$1,MonsterTable!$A$1:$B$1,0),0))),OR(ISBLANK(AU1075),ISBLANK(AV1075))),#N/A,
IFERROR(VLOOKUP(AS1075,MonsterTable!$A:$B,MATCH(MonsterTable!$B$1,MonsterTable!$A$1:$B$1,0),0),
IF(OR(NOT(ISBLANK(AU1075)),ISBLANK(AV1075)),#N/A,
IF(AS1075="empty","empty",
VLOOKUP(AS1075,MonsterGroupTable!$A:$A,1,0)))))))</f>
        <v/>
      </c>
      <c r="BA1075" s="2" t="str">
        <f>IF(AND(ISBLANK(AZ1075),OR(NOT(ISBLANK(BB1075)),NOT(ISBLANK(BC1075)))),#N/A,
IF(ISBLANK(AZ1075),"",
IF(AND(NOT(ISERROR(VLOOKUP(AZ1075,MonsterTable!$A:$B,MATCH(MonsterTable!$B$1,MonsterTable!$A$1:$B$1,0),0))),OR(ISBLANK(BB1075),ISBLANK(BC1075))),#N/A,
IFERROR(VLOOKUP(AZ1075,MonsterTable!$A:$B,MATCH(MonsterTable!$B$1,MonsterTable!$A$1:$B$1,0),0),
IF(OR(NOT(ISBLANK(BB1075)),ISBLANK(BC1075)),#N/A,
IF(AZ1075="empty","empty",
VLOOKUP(AZ1075,MonsterGroupTable!$A:$A,1,0)))))))</f>
        <v/>
      </c>
      <c r="BH1075" s="2" t="str">
        <f>IF(AND(ISBLANK(BG1075),OR(NOT(ISBLANK(BI1075)),NOT(ISBLANK(BJ1075)))),#N/A,
IF(ISBLANK(BG1075),"",
IF(AND(NOT(ISERROR(VLOOKUP(BG1075,MonsterTable!$A:$B,MATCH(MonsterTable!$B$1,MonsterTable!$A$1:$B$1,0),0))),OR(ISBLANK(BI1075),ISBLANK(BJ1075))),#N/A,
IFERROR(VLOOKUP(BG1075,MonsterTable!$A:$B,MATCH(MonsterTable!$B$1,MonsterTable!$A$1:$B$1,0),0),
IF(OR(NOT(ISBLANK(BI1075)),ISBLANK(BJ1075)),#N/A,
IF(BG1075="empty","empty",
VLOOKUP(BG1075,MonsterGroupTable!$A:$A,1,0)))))))</f>
        <v/>
      </c>
      <c r="BO1075" s="2" t="str">
        <f>IF(AND(ISBLANK(BN1075),OR(NOT(ISBLANK(BP1075)),NOT(ISBLANK(BQ1075)))),#N/A,
IF(ISBLANK(BN1075),"",
IF(AND(NOT(ISERROR(VLOOKUP(BN1075,MonsterTable!$A:$B,MATCH(MonsterTable!$B$1,MonsterTable!$A$1:$B$1,0),0))),OR(ISBLANK(BP1075),ISBLANK(BQ1075))),#N/A,
IFERROR(VLOOKUP(BN1075,MonsterTable!$A:$B,MATCH(MonsterTable!$B$1,MonsterTable!$A$1:$B$1,0),0),
IF(OR(NOT(ISBLANK(BP1075)),ISBLANK(BQ1075)),#N/A,
IF(BN1075="empty","empty",
VLOOKUP(BN1075,MonsterGroupTable!$A:$A,1,0)))))))</f>
        <v/>
      </c>
      <c r="BV1075" s="2" t="str">
        <f>IF(AND(ISBLANK(BU1075),OR(NOT(ISBLANK(BW1075)),NOT(ISBLANK(BX1075)))),#N/A,
IF(ISBLANK(BU1075),"",
IF(AND(NOT(ISERROR(VLOOKUP(BU1075,MonsterTable!$A:$B,MATCH(MonsterTable!$B$1,MonsterTable!$A$1:$B$1,0),0))),OR(ISBLANK(BW1075),ISBLANK(BX1075))),#N/A,
IFERROR(VLOOKUP(BU1075,MonsterTable!$A:$B,MATCH(MonsterTable!$B$1,MonsterTable!$A$1:$B$1,0),0),
IF(OR(NOT(ISBLANK(BW1075)),ISBLANK(BX1075)),#N/A,
IF(BU1075="empty","empty",
VLOOKUP(BU1075,MonsterGroupTable!$A:$A,1,0)))))))</f>
        <v/>
      </c>
      <c r="CC1075" s="2" t="str">
        <f>IF(AND(ISBLANK(CB1075),OR(NOT(ISBLANK(CD1075)),NOT(ISBLANK(CE1075)))),#N/A,
IF(ISBLANK(CB1075),"",
IF(AND(NOT(ISERROR(VLOOKUP(CB1075,MonsterTable!$A:$B,MATCH(MonsterTable!$B$1,MonsterTable!$A$1:$B$1,0),0))),OR(ISBLANK(CD1075),ISBLANK(CE1075))),#N/A,
IFERROR(VLOOKUP(CB1075,MonsterTable!$A:$B,MATCH(MonsterTable!$B$1,MonsterTable!$A$1:$B$1,0),0),
IF(OR(NOT(ISBLANK(CD1075)),ISBLANK(CE1075)),#N/A,
IF(CB1075="empty","empty",
VLOOKUP(CB1075,MonsterGroupTable!$A:$A,1,0)))))))</f>
        <v/>
      </c>
      <c r="CJ1075" s="2" t="str">
        <f>IF(AND(ISBLANK(CI1075),OR(NOT(ISBLANK(CK1075)),NOT(ISBLANK(CL1075)))),#N/A,
IF(ISBLANK(CI1075),"",
IF(AND(NOT(ISERROR(VLOOKUP(CI1075,MonsterTable!$A:$B,MATCH(MonsterTable!$B$1,MonsterTable!$A$1:$B$1,0),0))),OR(ISBLANK(CK1075),ISBLANK(CL1075))),#N/A,
IFERROR(VLOOKUP(CI1075,MonsterTable!$A:$B,MATCH(MonsterTable!$B$1,MonsterTable!$A$1:$B$1,0),0),
IF(OR(NOT(ISBLANK(CK1075)),ISBLANK(CL1075)),#N/A,
IF(CI1075="empty","empty",
VLOOKUP(CI1075,MonsterGroupTable!$A:$A,1,0)))))))</f>
        <v/>
      </c>
    </row>
    <row r="1076" spans="1:88">
      <c r="A1076">
        <v>20042</v>
      </c>
      <c r="B1076">
        <f t="shared" si="37"/>
        <v>1.1000000000000001</v>
      </c>
      <c r="C1076">
        <f t="shared" si="37"/>
        <v>1.1000000000000001</v>
      </c>
      <c r="F1076">
        <v>60</v>
      </c>
      <c r="G1076">
        <v>324</v>
      </c>
      <c r="H1076">
        <v>0</v>
      </c>
      <c r="I1076">
        <v>0</v>
      </c>
      <c r="J1076">
        <v>0</v>
      </c>
      <c r="K1076" t="s">
        <v>28</v>
      </c>
      <c r="L1076" t="s">
        <v>249</v>
      </c>
      <c r="M1076" t="s">
        <v>79</v>
      </c>
      <c r="N1076" t="s">
        <v>80</v>
      </c>
      <c r="O1076">
        <v>0</v>
      </c>
      <c r="P1076">
        <v>-4.75</v>
      </c>
      <c r="Q1076">
        <v>-3.5</v>
      </c>
      <c r="R1076">
        <v>4.75</v>
      </c>
      <c r="S1076">
        <v>3</v>
      </c>
      <c r="T1076">
        <v>-13.5</v>
      </c>
      <c r="U1076">
        <v>2.5499999999999998</v>
      </c>
      <c r="V1076">
        <v>-6.75</v>
      </c>
      <c r="W1076" t="str">
        <f t="shared" si="38"/>
        <v>g105,5,empty,3,205,1,1,0</v>
      </c>
      <c r="X1076" s="1" t="s">
        <v>322</v>
      </c>
      <c r="Y1076" s="2" t="str">
        <f>IF(AND(ISBLANK(X1076),OR(NOT(ISBLANK(Z1076)),NOT(ISBLANK(AA1076)))),#N/A,
IF(ISBLANK(X1076),"",
IF(AND(NOT(ISERROR(VLOOKUP(X1076,MonsterTable!$A:$B,MATCH(MonsterTable!$B$1,MonsterTable!$A$1:$B$1,0),0))),OR(ISBLANK(Z1076),ISBLANK(AA1076))),#N/A,
IFERROR(VLOOKUP(X1076,MonsterTable!$A:$B,MATCH(MonsterTable!$B$1,MonsterTable!$A$1:$B$1,0),0),
IF(OR(NOT(ISBLANK(Z1076)),ISBLANK(AA1076)),#N/A,
IF(X1076="empty","empty",
VLOOKUP(X1076,MonsterGroupTable!$A:$A,1,0)))))))</f>
        <v>g105</v>
      </c>
      <c r="AA1076">
        <v>5</v>
      </c>
      <c r="AE1076" s="1" t="s">
        <v>74</v>
      </c>
      <c r="AF1076" s="2" t="str">
        <f>IF(AND(ISBLANK(AE1076),OR(NOT(ISBLANK(AG1076)),NOT(ISBLANK(AH1076)))),#N/A,
IF(ISBLANK(AE1076),"",
IF(AND(NOT(ISERROR(VLOOKUP(AE1076,MonsterTable!$A:$B,MATCH(MonsterTable!$B$1,MonsterTable!$A$1:$B$1,0),0))),OR(ISBLANK(AG1076),ISBLANK(AH1076))),#N/A,
IFERROR(VLOOKUP(AE1076,MonsterTable!$A:$B,MATCH(MonsterTable!$B$1,MonsterTable!$A$1:$B$1,0),0),
IF(OR(NOT(ISBLANK(AG1076)),ISBLANK(AH1076)),#N/A,
IF(AE1076="empty","empty",
VLOOKUP(AE1076,MonsterGroupTable!$A:$A,1,0)))))))</f>
        <v>empty</v>
      </c>
      <c r="AH1076">
        <v>3</v>
      </c>
      <c r="AL1076" s="1" t="s">
        <v>341</v>
      </c>
      <c r="AM1076" s="2">
        <f>IF(AND(ISBLANK(AL1076),OR(NOT(ISBLANK(AN1076)),NOT(ISBLANK(AO1076)))),#N/A,
IF(ISBLANK(AL1076),"",
IF(AND(NOT(ISERROR(VLOOKUP(AL1076,MonsterTable!$A:$B,MATCH(MonsterTable!$B$1,MonsterTable!$A$1:$B$1,0),0))),OR(ISBLANK(AN1076),ISBLANK(AO1076))),#N/A,
IFERROR(VLOOKUP(AL1076,MonsterTable!$A:$B,MATCH(MonsterTable!$B$1,MonsterTable!$A$1:$B$1,0),0),
IF(OR(NOT(ISBLANK(AN1076)),ISBLANK(AO1076)),#N/A,
IF(AL1076="empty","empty",
VLOOKUP(AL1076,MonsterGroupTable!$A:$A,1,0)))))))</f>
        <v>205</v>
      </c>
      <c r="AN1076">
        <v>1</v>
      </c>
      <c r="AO1076">
        <v>1</v>
      </c>
      <c r="AP1076">
        <v>0</v>
      </c>
      <c r="AT1076" s="2" t="str">
        <f>IF(AND(ISBLANK(AS1076),OR(NOT(ISBLANK(AU1076)),NOT(ISBLANK(AV1076)))),#N/A,
IF(ISBLANK(AS1076),"",
IF(AND(NOT(ISERROR(VLOOKUP(AS1076,MonsterTable!$A:$B,MATCH(MonsterTable!$B$1,MonsterTable!$A$1:$B$1,0),0))),OR(ISBLANK(AU1076),ISBLANK(AV1076))),#N/A,
IFERROR(VLOOKUP(AS1076,MonsterTable!$A:$B,MATCH(MonsterTable!$B$1,MonsterTable!$A$1:$B$1,0),0),
IF(OR(NOT(ISBLANK(AU1076)),ISBLANK(AV1076)),#N/A,
IF(AS1076="empty","empty",
VLOOKUP(AS1076,MonsterGroupTable!$A:$A,1,0)))))))</f>
        <v/>
      </c>
      <c r="BA1076" s="2" t="str">
        <f>IF(AND(ISBLANK(AZ1076),OR(NOT(ISBLANK(BB1076)),NOT(ISBLANK(BC1076)))),#N/A,
IF(ISBLANK(AZ1076),"",
IF(AND(NOT(ISERROR(VLOOKUP(AZ1076,MonsterTable!$A:$B,MATCH(MonsterTable!$B$1,MonsterTable!$A$1:$B$1,0),0))),OR(ISBLANK(BB1076),ISBLANK(BC1076))),#N/A,
IFERROR(VLOOKUP(AZ1076,MonsterTable!$A:$B,MATCH(MonsterTable!$B$1,MonsterTable!$A$1:$B$1,0),0),
IF(OR(NOT(ISBLANK(BB1076)),ISBLANK(BC1076)),#N/A,
IF(AZ1076="empty","empty",
VLOOKUP(AZ1076,MonsterGroupTable!$A:$A,1,0)))))))</f>
        <v/>
      </c>
      <c r="BH1076" s="2" t="str">
        <f>IF(AND(ISBLANK(BG1076),OR(NOT(ISBLANK(BI1076)),NOT(ISBLANK(BJ1076)))),#N/A,
IF(ISBLANK(BG1076),"",
IF(AND(NOT(ISERROR(VLOOKUP(BG1076,MonsterTable!$A:$B,MATCH(MonsterTable!$B$1,MonsterTable!$A$1:$B$1,0),0))),OR(ISBLANK(BI1076),ISBLANK(BJ1076))),#N/A,
IFERROR(VLOOKUP(BG1076,MonsterTable!$A:$B,MATCH(MonsterTable!$B$1,MonsterTable!$A$1:$B$1,0),0),
IF(OR(NOT(ISBLANK(BI1076)),ISBLANK(BJ1076)),#N/A,
IF(BG1076="empty","empty",
VLOOKUP(BG1076,MonsterGroupTable!$A:$A,1,0)))))))</f>
        <v/>
      </c>
      <c r="BO1076" s="2" t="str">
        <f>IF(AND(ISBLANK(BN1076),OR(NOT(ISBLANK(BP1076)),NOT(ISBLANK(BQ1076)))),#N/A,
IF(ISBLANK(BN1076),"",
IF(AND(NOT(ISERROR(VLOOKUP(BN1076,MonsterTable!$A:$B,MATCH(MonsterTable!$B$1,MonsterTable!$A$1:$B$1,0),0))),OR(ISBLANK(BP1076),ISBLANK(BQ1076))),#N/A,
IFERROR(VLOOKUP(BN1076,MonsterTable!$A:$B,MATCH(MonsterTable!$B$1,MonsterTable!$A$1:$B$1,0),0),
IF(OR(NOT(ISBLANK(BP1076)),ISBLANK(BQ1076)),#N/A,
IF(BN1076="empty","empty",
VLOOKUP(BN1076,MonsterGroupTable!$A:$A,1,0)))))))</f>
        <v/>
      </c>
      <c r="BV1076" s="2" t="str">
        <f>IF(AND(ISBLANK(BU1076),OR(NOT(ISBLANK(BW1076)),NOT(ISBLANK(BX1076)))),#N/A,
IF(ISBLANK(BU1076),"",
IF(AND(NOT(ISERROR(VLOOKUP(BU1076,MonsterTable!$A:$B,MATCH(MonsterTable!$B$1,MonsterTable!$A$1:$B$1,0),0))),OR(ISBLANK(BW1076),ISBLANK(BX1076))),#N/A,
IFERROR(VLOOKUP(BU1076,MonsterTable!$A:$B,MATCH(MonsterTable!$B$1,MonsterTable!$A$1:$B$1,0),0),
IF(OR(NOT(ISBLANK(BW1076)),ISBLANK(BX1076)),#N/A,
IF(BU1076="empty","empty",
VLOOKUP(BU1076,MonsterGroupTable!$A:$A,1,0)))))))</f>
        <v/>
      </c>
      <c r="CC1076" s="2" t="str">
        <f>IF(AND(ISBLANK(CB1076),OR(NOT(ISBLANK(CD1076)),NOT(ISBLANK(CE1076)))),#N/A,
IF(ISBLANK(CB1076),"",
IF(AND(NOT(ISERROR(VLOOKUP(CB1076,MonsterTable!$A:$B,MATCH(MonsterTable!$B$1,MonsterTable!$A$1:$B$1,0),0))),OR(ISBLANK(CD1076),ISBLANK(CE1076))),#N/A,
IFERROR(VLOOKUP(CB1076,MonsterTable!$A:$B,MATCH(MonsterTable!$B$1,MonsterTable!$A$1:$B$1,0),0),
IF(OR(NOT(ISBLANK(CD1076)),ISBLANK(CE1076)),#N/A,
IF(CB1076="empty","empty",
VLOOKUP(CB1076,MonsterGroupTable!$A:$A,1,0)))))))</f>
        <v/>
      </c>
      <c r="CJ1076" s="2" t="str">
        <f>IF(AND(ISBLANK(CI1076),OR(NOT(ISBLANK(CK1076)),NOT(ISBLANK(CL1076)))),#N/A,
IF(ISBLANK(CI1076),"",
IF(AND(NOT(ISERROR(VLOOKUP(CI1076,MonsterTable!$A:$B,MATCH(MonsterTable!$B$1,MonsterTable!$A$1:$B$1,0),0))),OR(ISBLANK(CK1076),ISBLANK(CL1076))),#N/A,
IFERROR(VLOOKUP(CI1076,MonsterTable!$A:$B,MATCH(MonsterTable!$B$1,MonsterTable!$A$1:$B$1,0),0),
IF(OR(NOT(ISBLANK(CK1076)),ISBLANK(CL1076)),#N/A,
IF(CI1076="empty","empty",
VLOOKUP(CI1076,MonsterGroupTable!$A:$A,1,0)))))))</f>
        <v/>
      </c>
    </row>
    <row r="1077" spans="1:88">
      <c r="A1077">
        <v>20043</v>
      </c>
      <c r="B1077">
        <f t="shared" si="37"/>
        <v>1.1000000000000001</v>
      </c>
      <c r="C1077">
        <f t="shared" si="37"/>
        <v>1.1000000000000001</v>
      </c>
      <c r="F1077">
        <v>60</v>
      </c>
      <c r="G1077">
        <v>333</v>
      </c>
      <c r="H1077">
        <v>0</v>
      </c>
      <c r="I1077">
        <v>0</v>
      </c>
      <c r="J1077">
        <v>0</v>
      </c>
      <c r="K1077" t="s">
        <v>28</v>
      </c>
      <c r="L1077" t="s">
        <v>249</v>
      </c>
      <c r="M1077" t="s">
        <v>79</v>
      </c>
      <c r="N1077" t="s">
        <v>80</v>
      </c>
      <c r="O1077">
        <v>0</v>
      </c>
      <c r="P1077">
        <v>-4.75</v>
      </c>
      <c r="Q1077">
        <v>-3.5</v>
      </c>
      <c r="R1077">
        <v>4.75</v>
      </c>
      <c r="S1077">
        <v>3</v>
      </c>
      <c r="T1077">
        <v>-13.5</v>
      </c>
      <c r="U1077">
        <v>2.5499999999999998</v>
      </c>
      <c r="V1077">
        <v>-6.75</v>
      </c>
      <c r="W1077" t="str">
        <f t="shared" si="38"/>
        <v>g105,5,empty,3,205,1,1,0</v>
      </c>
      <c r="X1077" s="1" t="s">
        <v>322</v>
      </c>
      <c r="Y1077" s="2" t="str">
        <f>IF(AND(ISBLANK(X1077),OR(NOT(ISBLANK(Z1077)),NOT(ISBLANK(AA1077)))),#N/A,
IF(ISBLANK(X1077),"",
IF(AND(NOT(ISERROR(VLOOKUP(X1077,MonsterTable!$A:$B,MATCH(MonsterTable!$B$1,MonsterTable!$A$1:$B$1,0),0))),OR(ISBLANK(Z1077),ISBLANK(AA1077))),#N/A,
IFERROR(VLOOKUP(X1077,MonsterTable!$A:$B,MATCH(MonsterTable!$B$1,MonsterTable!$A$1:$B$1,0),0),
IF(OR(NOT(ISBLANK(Z1077)),ISBLANK(AA1077)),#N/A,
IF(X1077="empty","empty",
VLOOKUP(X1077,MonsterGroupTable!$A:$A,1,0)))))))</f>
        <v>g105</v>
      </c>
      <c r="AA1077">
        <v>5</v>
      </c>
      <c r="AE1077" s="1" t="s">
        <v>74</v>
      </c>
      <c r="AF1077" s="2" t="str">
        <f>IF(AND(ISBLANK(AE1077),OR(NOT(ISBLANK(AG1077)),NOT(ISBLANK(AH1077)))),#N/A,
IF(ISBLANK(AE1077),"",
IF(AND(NOT(ISERROR(VLOOKUP(AE1077,MonsterTable!$A:$B,MATCH(MonsterTable!$B$1,MonsterTable!$A$1:$B$1,0),0))),OR(ISBLANK(AG1077),ISBLANK(AH1077))),#N/A,
IFERROR(VLOOKUP(AE1077,MonsterTable!$A:$B,MATCH(MonsterTable!$B$1,MonsterTable!$A$1:$B$1,0),0),
IF(OR(NOT(ISBLANK(AG1077)),ISBLANK(AH1077)),#N/A,
IF(AE1077="empty","empty",
VLOOKUP(AE1077,MonsterGroupTable!$A:$A,1,0)))))))</f>
        <v>empty</v>
      </c>
      <c r="AH1077">
        <v>3</v>
      </c>
      <c r="AL1077" s="1" t="s">
        <v>341</v>
      </c>
      <c r="AM1077" s="2">
        <f>IF(AND(ISBLANK(AL1077),OR(NOT(ISBLANK(AN1077)),NOT(ISBLANK(AO1077)))),#N/A,
IF(ISBLANK(AL1077),"",
IF(AND(NOT(ISERROR(VLOOKUP(AL1077,MonsterTable!$A:$B,MATCH(MonsterTable!$B$1,MonsterTable!$A$1:$B$1,0),0))),OR(ISBLANK(AN1077),ISBLANK(AO1077))),#N/A,
IFERROR(VLOOKUP(AL1077,MonsterTable!$A:$B,MATCH(MonsterTable!$B$1,MonsterTable!$A$1:$B$1,0),0),
IF(OR(NOT(ISBLANK(AN1077)),ISBLANK(AO1077)),#N/A,
IF(AL1077="empty","empty",
VLOOKUP(AL1077,MonsterGroupTable!$A:$A,1,0)))))))</f>
        <v>205</v>
      </c>
      <c r="AN1077">
        <v>1</v>
      </c>
      <c r="AO1077">
        <v>1</v>
      </c>
      <c r="AP1077">
        <v>0</v>
      </c>
      <c r="AT1077" s="2" t="str">
        <f>IF(AND(ISBLANK(AS1077),OR(NOT(ISBLANK(AU1077)),NOT(ISBLANK(AV1077)))),#N/A,
IF(ISBLANK(AS1077),"",
IF(AND(NOT(ISERROR(VLOOKUP(AS1077,MonsterTable!$A:$B,MATCH(MonsterTable!$B$1,MonsterTable!$A$1:$B$1,0),0))),OR(ISBLANK(AU1077),ISBLANK(AV1077))),#N/A,
IFERROR(VLOOKUP(AS1077,MonsterTable!$A:$B,MATCH(MonsterTable!$B$1,MonsterTable!$A$1:$B$1,0),0),
IF(OR(NOT(ISBLANK(AU1077)),ISBLANK(AV1077)),#N/A,
IF(AS1077="empty","empty",
VLOOKUP(AS1077,MonsterGroupTable!$A:$A,1,0)))))))</f>
        <v/>
      </c>
      <c r="BA1077" s="2" t="str">
        <f>IF(AND(ISBLANK(AZ1077),OR(NOT(ISBLANK(BB1077)),NOT(ISBLANK(BC1077)))),#N/A,
IF(ISBLANK(AZ1077),"",
IF(AND(NOT(ISERROR(VLOOKUP(AZ1077,MonsterTable!$A:$B,MATCH(MonsterTable!$B$1,MonsterTable!$A$1:$B$1,0),0))),OR(ISBLANK(BB1077),ISBLANK(BC1077))),#N/A,
IFERROR(VLOOKUP(AZ1077,MonsterTable!$A:$B,MATCH(MonsterTable!$B$1,MonsterTable!$A$1:$B$1,0),0),
IF(OR(NOT(ISBLANK(BB1077)),ISBLANK(BC1077)),#N/A,
IF(AZ1077="empty","empty",
VLOOKUP(AZ1077,MonsterGroupTable!$A:$A,1,0)))))))</f>
        <v/>
      </c>
      <c r="BH1077" s="2" t="str">
        <f>IF(AND(ISBLANK(BG1077),OR(NOT(ISBLANK(BI1077)),NOT(ISBLANK(BJ1077)))),#N/A,
IF(ISBLANK(BG1077),"",
IF(AND(NOT(ISERROR(VLOOKUP(BG1077,MonsterTable!$A:$B,MATCH(MonsterTable!$B$1,MonsterTable!$A$1:$B$1,0),0))),OR(ISBLANK(BI1077),ISBLANK(BJ1077))),#N/A,
IFERROR(VLOOKUP(BG1077,MonsterTable!$A:$B,MATCH(MonsterTable!$B$1,MonsterTable!$A$1:$B$1,0),0),
IF(OR(NOT(ISBLANK(BI1077)),ISBLANK(BJ1077)),#N/A,
IF(BG1077="empty","empty",
VLOOKUP(BG1077,MonsterGroupTable!$A:$A,1,0)))))))</f>
        <v/>
      </c>
      <c r="BO1077" s="2" t="str">
        <f>IF(AND(ISBLANK(BN1077),OR(NOT(ISBLANK(BP1077)),NOT(ISBLANK(BQ1077)))),#N/A,
IF(ISBLANK(BN1077),"",
IF(AND(NOT(ISERROR(VLOOKUP(BN1077,MonsterTable!$A:$B,MATCH(MonsterTable!$B$1,MonsterTable!$A$1:$B$1,0),0))),OR(ISBLANK(BP1077),ISBLANK(BQ1077))),#N/A,
IFERROR(VLOOKUP(BN1077,MonsterTable!$A:$B,MATCH(MonsterTable!$B$1,MonsterTable!$A$1:$B$1,0),0),
IF(OR(NOT(ISBLANK(BP1077)),ISBLANK(BQ1077)),#N/A,
IF(BN1077="empty","empty",
VLOOKUP(BN1077,MonsterGroupTable!$A:$A,1,0)))))))</f>
        <v/>
      </c>
      <c r="BV1077" s="2" t="str">
        <f>IF(AND(ISBLANK(BU1077),OR(NOT(ISBLANK(BW1077)),NOT(ISBLANK(BX1077)))),#N/A,
IF(ISBLANK(BU1077),"",
IF(AND(NOT(ISERROR(VLOOKUP(BU1077,MonsterTable!$A:$B,MATCH(MonsterTable!$B$1,MonsterTable!$A$1:$B$1,0),0))),OR(ISBLANK(BW1077),ISBLANK(BX1077))),#N/A,
IFERROR(VLOOKUP(BU1077,MonsterTable!$A:$B,MATCH(MonsterTable!$B$1,MonsterTable!$A$1:$B$1,0),0),
IF(OR(NOT(ISBLANK(BW1077)),ISBLANK(BX1077)),#N/A,
IF(BU1077="empty","empty",
VLOOKUP(BU1077,MonsterGroupTable!$A:$A,1,0)))))))</f>
        <v/>
      </c>
      <c r="CC1077" s="2" t="str">
        <f>IF(AND(ISBLANK(CB1077),OR(NOT(ISBLANK(CD1077)),NOT(ISBLANK(CE1077)))),#N/A,
IF(ISBLANK(CB1077),"",
IF(AND(NOT(ISERROR(VLOOKUP(CB1077,MonsterTable!$A:$B,MATCH(MonsterTable!$B$1,MonsterTable!$A$1:$B$1,0),0))),OR(ISBLANK(CD1077),ISBLANK(CE1077))),#N/A,
IFERROR(VLOOKUP(CB1077,MonsterTable!$A:$B,MATCH(MonsterTable!$B$1,MonsterTable!$A$1:$B$1,0),0),
IF(OR(NOT(ISBLANK(CD1077)),ISBLANK(CE1077)),#N/A,
IF(CB1077="empty","empty",
VLOOKUP(CB1077,MonsterGroupTable!$A:$A,1,0)))))))</f>
        <v/>
      </c>
      <c r="CJ1077" s="2" t="str">
        <f>IF(AND(ISBLANK(CI1077),OR(NOT(ISBLANK(CK1077)),NOT(ISBLANK(CL1077)))),#N/A,
IF(ISBLANK(CI1077),"",
IF(AND(NOT(ISERROR(VLOOKUP(CI1077,MonsterTable!$A:$B,MATCH(MonsterTable!$B$1,MonsterTable!$A$1:$B$1,0),0))),OR(ISBLANK(CK1077),ISBLANK(CL1077))),#N/A,
IFERROR(VLOOKUP(CI1077,MonsterTable!$A:$B,MATCH(MonsterTable!$B$1,MonsterTable!$A$1:$B$1,0),0),
IF(OR(NOT(ISBLANK(CK1077)),ISBLANK(CL1077)),#N/A,
IF(CI1077="empty","empty",
VLOOKUP(CI1077,MonsterGroupTable!$A:$A,1,0)))))))</f>
        <v/>
      </c>
    </row>
    <row r="1078" spans="1:88">
      <c r="A1078">
        <v>20044</v>
      </c>
      <c r="B1078">
        <f t="shared" si="37"/>
        <v>1.1000000000000001</v>
      </c>
      <c r="C1078">
        <f t="shared" si="37"/>
        <v>1.1000000000000001</v>
      </c>
      <c r="F1078">
        <v>60</v>
      </c>
      <c r="G1078">
        <v>342</v>
      </c>
      <c r="H1078">
        <v>0</v>
      </c>
      <c r="I1078">
        <v>0</v>
      </c>
      <c r="J1078">
        <v>0</v>
      </c>
      <c r="K1078" t="s">
        <v>28</v>
      </c>
      <c r="L1078" t="s">
        <v>249</v>
      </c>
      <c r="M1078" t="s">
        <v>79</v>
      </c>
      <c r="N1078" t="s">
        <v>80</v>
      </c>
      <c r="O1078">
        <v>0</v>
      </c>
      <c r="P1078">
        <v>-4.75</v>
      </c>
      <c r="Q1078">
        <v>-3.5</v>
      </c>
      <c r="R1078">
        <v>4.75</v>
      </c>
      <c r="S1078">
        <v>3</v>
      </c>
      <c r="T1078">
        <v>-13.5</v>
      </c>
      <c r="U1078">
        <v>2.5499999999999998</v>
      </c>
      <c r="V1078">
        <v>-6.75</v>
      </c>
      <c r="W1078" t="str">
        <f t="shared" si="38"/>
        <v>g105,5,empty,3,205,1,1,0</v>
      </c>
      <c r="X1078" s="1" t="s">
        <v>322</v>
      </c>
      <c r="Y1078" s="2" t="str">
        <f>IF(AND(ISBLANK(X1078),OR(NOT(ISBLANK(Z1078)),NOT(ISBLANK(AA1078)))),#N/A,
IF(ISBLANK(X1078),"",
IF(AND(NOT(ISERROR(VLOOKUP(X1078,MonsterTable!$A:$B,MATCH(MonsterTable!$B$1,MonsterTable!$A$1:$B$1,0),0))),OR(ISBLANK(Z1078),ISBLANK(AA1078))),#N/A,
IFERROR(VLOOKUP(X1078,MonsterTable!$A:$B,MATCH(MonsterTable!$B$1,MonsterTable!$A$1:$B$1,0),0),
IF(OR(NOT(ISBLANK(Z1078)),ISBLANK(AA1078)),#N/A,
IF(X1078="empty","empty",
VLOOKUP(X1078,MonsterGroupTable!$A:$A,1,0)))))))</f>
        <v>g105</v>
      </c>
      <c r="AA1078">
        <v>5</v>
      </c>
      <c r="AE1078" s="1" t="s">
        <v>74</v>
      </c>
      <c r="AF1078" s="2" t="str">
        <f>IF(AND(ISBLANK(AE1078),OR(NOT(ISBLANK(AG1078)),NOT(ISBLANK(AH1078)))),#N/A,
IF(ISBLANK(AE1078),"",
IF(AND(NOT(ISERROR(VLOOKUP(AE1078,MonsterTable!$A:$B,MATCH(MonsterTable!$B$1,MonsterTable!$A$1:$B$1,0),0))),OR(ISBLANK(AG1078),ISBLANK(AH1078))),#N/A,
IFERROR(VLOOKUP(AE1078,MonsterTable!$A:$B,MATCH(MonsterTable!$B$1,MonsterTable!$A$1:$B$1,0),0),
IF(OR(NOT(ISBLANK(AG1078)),ISBLANK(AH1078)),#N/A,
IF(AE1078="empty","empty",
VLOOKUP(AE1078,MonsterGroupTable!$A:$A,1,0)))))))</f>
        <v>empty</v>
      </c>
      <c r="AH1078">
        <v>3</v>
      </c>
      <c r="AL1078" s="1" t="s">
        <v>341</v>
      </c>
      <c r="AM1078" s="2">
        <f>IF(AND(ISBLANK(AL1078),OR(NOT(ISBLANK(AN1078)),NOT(ISBLANK(AO1078)))),#N/A,
IF(ISBLANK(AL1078),"",
IF(AND(NOT(ISERROR(VLOOKUP(AL1078,MonsterTable!$A:$B,MATCH(MonsterTable!$B$1,MonsterTable!$A$1:$B$1,0),0))),OR(ISBLANK(AN1078),ISBLANK(AO1078))),#N/A,
IFERROR(VLOOKUP(AL1078,MonsterTable!$A:$B,MATCH(MonsterTable!$B$1,MonsterTable!$A$1:$B$1,0),0),
IF(OR(NOT(ISBLANK(AN1078)),ISBLANK(AO1078)),#N/A,
IF(AL1078="empty","empty",
VLOOKUP(AL1078,MonsterGroupTable!$A:$A,1,0)))))))</f>
        <v>205</v>
      </c>
      <c r="AN1078">
        <v>1</v>
      </c>
      <c r="AO1078">
        <v>1</v>
      </c>
      <c r="AP1078">
        <v>0</v>
      </c>
      <c r="AT1078" s="2" t="str">
        <f>IF(AND(ISBLANK(AS1078),OR(NOT(ISBLANK(AU1078)),NOT(ISBLANK(AV1078)))),#N/A,
IF(ISBLANK(AS1078),"",
IF(AND(NOT(ISERROR(VLOOKUP(AS1078,MonsterTable!$A:$B,MATCH(MonsterTable!$B$1,MonsterTable!$A$1:$B$1,0),0))),OR(ISBLANK(AU1078),ISBLANK(AV1078))),#N/A,
IFERROR(VLOOKUP(AS1078,MonsterTable!$A:$B,MATCH(MonsterTable!$B$1,MonsterTable!$A$1:$B$1,0),0),
IF(OR(NOT(ISBLANK(AU1078)),ISBLANK(AV1078)),#N/A,
IF(AS1078="empty","empty",
VLOOKUP(AS1078,MonsterGroupTable!$A:$A,1,0)))))))</f>
        <v/>
      </c>
      <c r="BA1078" s="2" t="str">
        <f>IF(AND(ISBLANK(AZ1078),OR(NOT(ISBLANK(BB1078)),NOT(ISBLANK(BC1078)))),#N/A,
IF(ISBLANK(AZ1078),"",
IF(AND(NOT(ISERROR(VLOOKUP(AZ1078,MonsterTable!$A:$B,MATCH(MonsterTable!$B$1,MonsterTable!$A$1:$B$1,0),0))),OR(ISBLANK(BB1078),ISBLANK(BC1078))),#N/A,
IFERROR(VLOOKUP(AZ1078,MonsterTable!$A:$B,MATCH(MonsterTable!$B$1,MonsterTable!$A$1:$B$1,0),0),
IF(OR(NOT(ISBLANK(BB1078)),ISBLANK(BC1078)),#N/A,
IF(AZ1078="empty","empty",
VLOOKUP(AZ1078,MonsterGroupTable!$A:$A,1,0)))))))</f>
        <v/>
      </c>
      <c r="BH1078" s="2" t="str">
        <f>IF(AND(ISBLANK(BG1078),OR(NOT(ISBLANK(BI1078)),NOT(ISBLANK(BJ1078)))),#N/A,
IF(ISBLANK(BG1078),"",
IF(AND(NOT(ISERROR(VLOOKUP(BG1078,MonsterTable!$A:$B,MATCH(MonsterTable!$B$1,MonsterTable!$A$1:$B$1,0),0))),OR(ISBLANK(BI1078),ISBLANK(BJ1078))),#N/A,
IFERROR(VLOOKUP(BG1078,MonsterTable!$A:$B,MATCH(MonsterTable!$B$1,MonsterTable!$A$1:$B$1,0),0),
IF(OR(NOT(ISBLANK(BI1078)),ISBLANK(BJ1078)),#N/A,
IF(BG1078="empty","empty",
VLOOKUP(BG1078,MonsterGroupTable!$A:$A,1,0)))))))</f>
        <v/>
      </c>
      <c r="BO1078" s="2" t="str">
        <f>IF(AND(ISBLANK(BN1078),OR(NOT(ISBLANK(BP1078)),NOT(ISBLANK(BQ1078)))),#N/A,
IF(ISBLANK(BN1078),"",
IF(AND(NOT(ISERROR(VLOOKUP(BN1078,MonsterTable!$A:$B,MATCH(MonsterTable!$B$1,MonsterTable!$A$1:$B$1,0),0))),OR(ISBLANK(BP1078),ISBLANK(BQ1078))),#N/A,
IFERROR(VLOOKUP(BN1078,MonsterTable!$A:$B,MATCH(MonsterTable!$B$1,MonsterTable!$A$1:$B$1,0),0),
IF(OR(NOT(ISBLANK(BP1078)),ISBLANK(BQ1078)),#N/A,
IF(BN1078="empty","empty",
VLOOKUP(BN1078,MonsterGroupTable!$A:$A,1,0)))))))</f>
        <v/>
      </c>
      <c r="BV1078" s="2" t="str">
        <f>IF(AND(ISBLANK(BU1078),OR(NOT(ISBLANK(BW1078)),NOT(ISBLANK(BX1078)))),#N/A,
IF(ISBLANK(BU1078),"",
IF(AND(NOT(ISERROR(VLOOKUP(BU1078,MonsterTable!$A:$B,MATCH(MonsterTable!$B$1,MonsterTable!$A$1:$B$1,0),0))),OR(ISBLANK(BW1078),ISBLANK(BX1078))),#N/A,
IFERROR(VLOOKUP(BU1078,MonsterTable!$A:$B,MATCH(MonsterTable!$B$1,MonsterTable!$A$1:$B$1,0),0),
IF(OR(NOT(ISBLANK(BW1078)),ISBLANK(BX1078)),#N/A,
IF(BU1078="empty","empty",
VLOOKUP(BU1078,MonsterGroupTable!$A:$A,1,0)))))))</f>
        <v/>
      </c>
      <c r="CC1078" s="2" t="str">
        <f>IF(AND(ISBLANK(CB1078),OR(NOT(ISBLANK(CD1078)),NOT(ISBLANK(CE1078)))),#N/A,
IF(ISBLANK(CB1078),"",
IF(AND(NOT(ISERROR(VLOOKUP(CB1078,MonsterTable!$A:$B,MATCH(MonsterTable!$B$1,MonsterTable!$A$1:$B$1,0),0))),OR(ISBLANK(CD1078),ISBLANK(CE1078))),#N/A,
IFERROR(VLOOKUP(CB1078,MonsterTable!$A:$B,MATCH(MonsterTable!$B$1,MonsterTable!$A$1:$B$1,0),0),
IF(OR(NOT(ISBLANK(CD1078)),ISBLANK(CE1078)),#N/A,
IF(CB1078="empty","empty",
VLOOKUP(CB1078,MonsterGroupTable!$A:$A,1,0)))))))</f>
        <v/>
      </c>
      <c r="CJ1078" s="2" t="str">
        <f>IF(AND(ISBLANK(CI1078),OR(NOT(ISBLANK(CK1078)),NOT(ISBLANK(CL1078)))),#N/A,
IF(ISBLANK(CI1078),"",
IF(AND(NOT(ISERROR(VLOOKUP(CI1078,MonsterTable!$A:$B,MATCH(MonsterTable!$B$1,MonsterTable!$A$1:$B$1,0),0))),OR(ISBLANK(CK1078),ISBLANK(CL1078))),#N/A,
IFERROR(VLOOKUP(CI1078,MonsterTable!$A:$B,MATCH(MonsterTable!$B$1,MonsterTable!$A$1:$B$1,0),0),
IF(OR(NOT(ISBLANK(CK1078)),ISBLANK(CL1078)),#N/A,
IF(CI1078="empty","empty",
VLOOKUP(CI1078,MonsterGroupTable!$A:$A,1,0)))))))</f>
        <v/>
      </c>
    </row>
    <row r="1079" spans="1:88">
      <c r="A1079">
        <v>20045</v>
      </c>
      <c r="B1079">
        <f t="shared" si="37"/>
        <v>1.1000000000000001</v>
      </c>
      <c r="C1079">
        <f t="shared" si="37"/>
        <v>1.1000000000000001</v>
      </c>
      <c r="F1079">
        <v>60</v>
      </c>
      <c r="G1079">
        <v>351</v>
      </c>
      <c r="H1079">
        <v>0</v>
      </c>
      <c r="I1079">
        <v>0</v>
      </c>
      <c r="J1079">
        <v>0</v>
      </c>
      <c r="K1079" t="s">
        <v>28</v>
      </c>
      <c r="L1079" t="s">
        <v>249</v>
      </c>
      <c r="M1079" t="s">
        <v>79</v>
      </c>
      <c r="N1079" t="s">
        <v>80</v>
      </c>
      <c r="O1079">
        <v>0</v>
      </c>
      <c r="P1079">
        <v>-4.75</v>
      </c>
      <c r="Q1079">
        <v>-3.5</v>
      </c>
      <c r="R1079">
        <v>4.75</v>
      </c>
      <c r="S1079">
        <v>3</v>
      </c>
      <c r="T1079">
        <v>-13.5</v>
      </c>
      <c r="U1079">
        <v>2.5499999999999998</v>
      </c>
      <c r="V1079">
        <v>-6.75</v>
      </c>
      <c r="W1079" t="str">
        <f t="shared" si="38"/>
        <v>g105,5,empty,3,205,1,1,0</v>
      </c>
      <c r="X1079" s="1" t="s">
        <v>322</v>
      </c>
      <c r="Y1079" s="2" t="str">
        <f>IF(AND(ISBLANK(X1079),OR(NOT(ISBLANK(Z1079)),NOT(ISBLANK(AA1079)))),#N/A,
IF(ISBLANK(X1079),"",
IF(AND(NOT(ISERROR(VLOOKUP(X1079,MonsterTable!$A:$B,MATCH(MonsterTable!$B$1,MonsterTable!$A$1:$B$1,0),0))),OR(ISBLANK(Z1079),ISBLANK(AA1079))),#N/A,
IFERROR(VLOOKUP(X1079,MonsterTable!$A:$B,MATCH(MonsterTable!$B$1,MonsterTable!$A$1:$B$1,0),0),
IF(OR(NOT(ISBLANK(Z1079)),ISBLANK(AA1079)),#N/A,
IF(X1079="empty","empty",
VLOOKUP(X1079,MonsterGroupTable!$A:$A,1,0)))))))</f>
        <v>g105</v>
      </c>
      <c r="AA1079">
        <v>5</v>
      </c>
      <c r="AE1079" s="1" t="s">
        <v>74</v>
      </c>
      <c r="AF1079" s="2" t="str">
        <f>IF(AND(ISBLANK(AE1079),OR(NOT(ISBLANK(AG1079)),NOT(ISBLANK(AH1079)))),#N/A,
IF(ISBLANK(AE1079),"",
IF(AND(NOT(ISERROR(VLOOKUP(AE1079,MonsterTable!$A:$B,MATCH(MonsterTable!$B$1,MonsterTable!$A$1:$B$1,0),0))),OR(ISBLANK(AG1079),ISBLANK(AH1079))),#N/A,
IFERROR(VLOOKUP(AE1079,MonsterTable!$A:$B,MATCH(MonsterTable!$B$1,MonsterTable!$A$1:$B$1,0),0),
IF(OR(NOT(ISBLANK(AG1079)),ISBLANK(AH1079)),#N/A,
IF(AE1079="empty","empty",
VLOOKUP(AE1079,MonsterGroupTable!$A:$A,1,0)))))))</f>
        <v>empty</v>
      </c>
      <c r="AH1079">
        <v>3</v>
      </c>
      <c r="AL1079" s="1" t="s">
        <v>341</v>
      </c>
      <c r="AM1079" s="2">
        <f>IF(AND(ISBLANK(AL1079),OR(NOT(ISBLANK(AN1079)),NOT(ISBLANK(AO1079)))),#N/A,
IF(ISBLANK(AL1079),"",
IF(AND(NOT(ISERROR(VLOOKUP(AL1079,MonsterTable!$A:$B,MATCH(MonsterTable!$B$1,MonsterTable!$A$1:$B$1,0),0))),OR(ISBLANK(AN1079),ISBLANK(AO1079))),#N/A,
IFERROR(VLOOKUP(AL1079,MonsterTable!$A:$B,MATCH(MonsterTable!$B$1,MonsterTable!$A$1:$B$1,0),0),
IF(OR(NOT(ISBLANK(AN1079)),ISBLANK(AO1079)),#N/A,
IF(AL1079="empty","empty",
VLOOKUP(AL1079,MonsterGroupTable!$A:$A,1,0)))))))</f>
        <v>205</v>
      </c>
      <c r="AN1079">
        <v>1</v>
      </c>
      <c r="AO1079">
        <v>1</v>
      </c>
      <c r="AP1079">
        <v>0</v>
      </c>
      <c r="AT1079" s="2" t="str">
        <f>IF(AND(ISBLANK(AS1079),OR(NOT(ISBLANK(AU1079)),NOT(ISBLANK(AV1079)))),#N/A,
IF(ISBLANK(AS1079),"",
IF(AND(NOT(ISERROR(VLOOKUP(AS1079,MonsterTable!$A:$B,MATCH(MonsterTable!$B$1,MonsterTable!$A$1:$B$1,0),0))),OR(ISBLANK(AU1079),ISBLANK(AV1079))),#N/A,
IFERROR(VLOOKUP(AS1079,MonsterTable!$A:$B,MATCH(MonsterTable!$B$1,MonsterTable!$A$1:$B$1,0),0),
IF(OR(NOT(ISBLANK(AU1079)),ISBLANK(AV1079)),#N/A,
IF(AS1079="empty","empty",
VLOOKUP(AS1079,MonsterGroupTable!$A:$A,1,0)))))))</f>
        <v/>
      </c>
      <c r="BA1079" s="2" t="str">
        <f>IF(AND(ISBLANK(AZ1079),OR(NOT(ISBLANK(BB1079)),NOT(ISBLANK(BC1079)))),#N/A,
IF(ISBLANK(AZ1079),"",
IF(AND(NOT(ISERROR(VLOOKUP(AZ1079,MonsterTable!$A:$B,MATCH(MonsterTable!$B$1,MonsterTable!$A$1:$B$1,0),0))),OR(ISBLANK(BB1079),ISBLANK(BC1079))),#N/A,
IFERROR(VLOOKUP(AZ1079,MonsterTable!$A:$B,MATCH(MonsterTable!$B$1,MonsterTable!$A$1:$B$1,0),0),
IF(OR(NOT(ISBLANK(BB1079)),ISBLANK(BC1079)),#N/A,
IF(AZ1079="empty","empty",
VLOOKUP(AZ1079,MonsterGroupTable!$A:$A,1,0)))))))</f>
        <v/>
      </c>
      <c r="BH1079" s="2" t="str">
        <f>IF(AND(ISBLANK(BG1079),OR(NOT(ISBLANK(BI1079)),NOT(ISBLANK(BJ1079)))),#N/A,
IF(ISBLANK(BG1079),"",
IF(AND(NOT(ISERROR(VLOOKUP(BG1079,MonsterTable!$A:$B,MATCH(MonsterTable!$B$1,MonsterTable!$A$1:$B$1,0),0))),OR(ISBLANK(BI1079),ISBLANK(BJ1079))),#N/A,
IFERROR(VLOOKUP(BG1079,MonsterTable!$A:$B,MATCH(MonsterTable!$B$1,MonsterTable!$A$1:$B$1,0),0),
IF(OR(NOT(ISBLANK(BI1079)),ISBLANK(BJ1079)),#N/A,
IF(BG1079="empty","empty",
VLOOKUP(BG1079,MonsterGroupTable!$A:$A,1,0)))))))</f>
        <v/>
      </c>
      <c r="BO1079" s="2" t="str">
        <f>IF(AND(ISBLANK(BN1079),OR(NOT(ISBLANK(BP1079)),NOT(ISBLANK(BQ1079)))),#N/A,
IF(ISBLANK(BN1079),"",
IF(AND(NOT(ISERROR(VLOOKUP(BN1079,MonsterTable!$A:$B,MATCH(MonsterTable!$B$1,MonsterTable!$A$1:$B$1,0),0))),OR(ISBLANK(BP1079),ISBLANK(BQ1079))),#N/A,
IFERROR(VLOOKUP(BN1079,MonsterTable!$A:$B,MATCH(MonsterTable!$B$1,MonsterTable!$A$1:$B$1,0),0),
IF(OR(NOT(ISBLANK(BP1079)),ISBLANK(BQ1079)),#N/A,
IF(BN1079="empty","empty",
VLOOKUP(BN1079,MonsterGroupTable!$A:$A,1,0)))))))</f>
        <v/>
      </c>
      <c r="BV1079" s="2" t="str">
        <f>IF(AND(ISBLANK(BU1079),OR(NOT(ISBLANK(BW1079)),NOT(ISBLANK(BX1079)))),#N/A,
IF(ISBLANK(BU1079),"",
IF(AND(NOT(ISERROR(VLOOKUP(BU1079,MonsterTable!$A:$B,MATCH(MonsterTable!$B$1,MonsterTable!$A$1:$B$1,0),0))),OR(ISBLANK(BW1079),ISBLANK(BX1079))),#N/A,
IFERROR(VLOOKUP(BU1079,MonsterTable!$A:$B,MATCH(MonsterTable!$B$1,MonsterTable!$A$1:$B$1,0),0),
IF(OR(NOT(ISBLANK(BW1079)),ISBLANK(BX1079)),#N/A,
IF(BU1079="empty","empty",
VLOOKUP(BU1079,MonsterGroupTable!$A:$A,1,0)))))))</f>
        <v/>
      </c>
      <c r="CC1079" s="2" t="str">
        <f>IF(AND(ISBLANK(CB1079),OR(NOT(ISBLANK(CD1079)),NOT(ISBLANK(CE1079)))),#N/A,
IF(ISBLANK(CB1079),"",
IF(AND(NOT(ISERROR(VLOOKUP(CB1079,MonsterTable!$A:$B,MATCH(MonsterTable!$B$1,MonsterTable!$A$1:$B$1,0),0))),OR(ISBLANK(CD1079),ISBLANK(CE1079))),#N/A,
IFERROR(VLOOKUP(CB1079,MonsterTable!$A:$B,MATCH(MonsterTable!$B$1,MonsterTable!$A$1:$B$1,0),0),
IF(OR(NOT(ISBLANK(CD1079)),ISBLANK(CE1079)),#N/A,
IF(CB1079="empty","empty",
VLOOKUP(CB1079,MonsterGroupTable!$A:$A,1,0)))))))</f>
        <v/>
      </c>
      <c r="CJ1079" s="2" t="str">
        <f>IF(AND(ISBLANK(CI1079),OR(NOT(ISBLANK(CK1079)),NOT(ISBLANK(CL1079)))),#N/A,
IF(ISBLANK(CI1079),"",
IF(AND(NOT(ISERROR(VLOOKUP(CI1079,MonsterTable!$A:$B,MATCH(MonsterTable!$B$1,MonsterTable!$A$1:$B$1,0),0))),OR(ISBLANK(CK1079),ISBLANK(CL1079))),#N/A,
IFERROR(VLOOKUP(CI1079,MonsterTable!$A:$B,MATCH(MonsterTable!$B$1,MonsterTable!$A$1:$B$1,0),0),
IF(OR(NOT(ISBLANK(CK1079)),ISBLANK(CL1079)),#N/A,
IF(CI1079="empty","empty",
VLOOKUP(CI1079,MonsterGroupTable!$A:$A,1,0)))))))</f>
        <v/>
      </c>
    </row>
    <row r="1080" spans="1:88">
      <c r="A1080">
        <v>20046</v>
      </c>
      <c r="B1080">
        <f t="shared" si="37"/>
        <v>1.1000000000000001</v>
      </c>
      <c r="C1080">
        <f t="shared" si="37"/>
        <v>1.1000000000000001</v>
      </c>
      <c r="F1080">
        <v>60</v>
      </c>
      <c r="G1080">
        <v>360</v>
      </c>
      <c r="H1080">
        <v>0</v>
      </c>
      <c r="I1080">
        <v>0</v>
      </c>
      <c r="J1080">
        <v>0</v>
      </c>
      <c r="K1080" t="s">
        <v>28</v>
      </c>
      <c r="L1080" t="s">
        <v>249</v>
      </c>
      <c r="M1080" t="s">
        <v>79</v>
      </c>
      <c r="N1080" t="s">
        <v>80</v>
      </c>
      <c r="O1080">
        <v>0</v>
      </c>
      <c r="P1080">
        <v>-4.75</v>
      </c>
      <c r="Q1080">
        <v>-3.5</v>
      </c>
      <c r="R1080">
        <v>4.75</v>
      </c>
      <c r="S1080">
        <v>3</v>
      </c>
      <c r="T1080">
        <v>-13.5</v>
      </c>
      <c r="U1080">
        <v>2.5499999999999998</v>
      </c>
      <c r="V1080">
        <v>-6.75</v>
      </c>
      <c r="W1080" t="str">
        <f t="shared" si="38"/>
        <v>g105,5,empty,3,205,1,1,0</v>
      </c>
      <c r="X1080" s="1" t="s">
        <v>322</v>
      </c>
      <c r="Y1080" s="2" t="str">
        <f>IF(AND(ISBLANK(X1080),OR(NOT(ISBLANK(Z1080)),NOT(ISBLANK(AA1080)))),#N/A,
IF(ISBLANK(X1080),"",
IF(AND(NOT(ISERROR(VLOOKUP(X1080,MonsterTable!$A:$B,MATCH(MonsterTable!$B$1,MonsterTable!$A$1:$B$1,0),0))),OR(ISBLANK(Z1080),ISBLANK(AA1080))),#N/A,
IFERROR(VLOOKUP(X1080,MonsterTable!$A:$B,MATCH(MonsterTable!$B$1,MonsterTable!$A$1:$B$1,0),0),
IF(OR(NOT(ISBLANK(Z1080)),ISBLANK(AA1080)),#N/A,
IF(X1080="empty","empty",
VLOOKUP(X1080,MonsterGroupTable!$A:$A,1,0)))))))</f>
        <v>g105</v>
      </c>
      <c r="AA1080">
        <v>5</v>
      </c>
      <c r="AE1080" s="1" t="s">
        <v>74</v>
      </c>
      <c r="AF1080" s="2" t="str">
        <f>IF(AND(ISBLANK(AE1080),OR(NOT(ISBLANK(AG1080)),NOT(ISBLANK(AH1080)))),#N/A,
IF(ISBLANK(AE1080),"",
IF(AND(NOT(ISERROR(VLOOKUP(AE1080,MonsterTable!$A:$B,MATCH(MonsterTable!$B$1,MonsterTable!$A$1:$B$1,0),0))),OR(ISBLANK(AG1080),ISBLANK(AH1080))),#N/A,
IFERROR(VLOOKUP(AE1080,MonsterTable!$A:$B,MATCH(MonsterTable!$B$1,MonsterTable!$A$1:$B$1,0),0),
IF(OR(NOT(ISBLANK(AG1080)),ISBLANK(AH1080)),#N/A,
IF(AE1080="empty","empty",
VLOOKUP(AE1080,MonsterGroupTable!$A:$A,1,0)))))))</f>
        <v>empty</v>
      </c>
      <c r="AH1080">
        <v>3</v>
      </c>
      <c r="AL1080" s="1" t="s">
        <v>341</v>
      </c>
      <c r="AM1080" s="2">
        <f>IF(AND(ISBLANK(AL1080),OR(NOT(ISBLANK(AN1080)),NOT(ISBLANK(AO1080)))),#N/A,
IF(ISBLANK(AL1080),"",
IF(AND(NOT(ISERROR(VLOOKUP(AL1080,MonsterTable!$A:$B,MATCH(MonsterTable!$B$1,MonsterTable!$A$1:$B$1,0),0))),OR(ISBLANK(AN1080),ISBLANK(AO1080))),#N/A,
IFERROR(VLOOKUP(AL1080,MonsterTable!$A:$B,MATCH(MonsterTable!$B$1,MonsterTable!$A$1:$B$1,0),0),
IF(OR(NOT(ISBLANK(AN1080)),ISBLANK(AO1080)),#N/A,
IF(AL1080="empty","empty",
VLOOKUP(AL1080,MonsterGroupTable!$A:$A,1,0)))))))</f>
        <v>205</v>
      </c>
      <c r="AN1080">
        <v>1</v>
      </c>
      <c r="AO1080">
        <v>1</v>
      </c>
      <c r="AP1080">
        <v>0</v>
      </c>
      <c r="AT1080" s="2" t="str">
        <f>IF(AND(ISBLANK(AS1080),OR(NOT(ISBLANK(AU1080)),NOT(ISBLANK(AV1080)))),#N/A,
IF(ISBLANK(AS1080),"",
IF(AND(NOT(ISERROR(VLOOKUP(AS1080,MonsterTable!$A:$B,MATCH(MonsterTable!$B$1,MonsterTable!$A$1:$B$1,0),0))),OR(ISBLANK(AU1080),ISBLANK(AV1080))),#N/A,
IFERROR(VLOOKUP(AS1080,MonsterTable!$A:$B,MATCH(MonsterTable!$B$1,MonsterTable!$A$1:$B$1,0),0),
IF(OR(NOT(ISBLANK(AU1080)),ISBLANK(AV1080)),#N/A,
IF(AS1080="empty","empty",
VLOOKUP(AS1080,MonsterGroupTable!$A:$A,1,0)))))))</f>
        <v/>
      </c>
      <c r="BA1080" s="2" t="str">
        <f>IF(AND(ISBLANK(AZ1080),OR(NOT(ISBLANK(BB1080)),NOT(ISBLANK(BC1080)))),#N/A,
IF(ISBLANK(AZ1080),"",
IF(AND(NOT(ISERROR(VLOOKUP(AZ1080,MonsterTable!$A:$B,MATCH(MonsterTable!$B$1,MonsterTable!$A$1:$B$1,0),0))),OR(ISBLANK(BB1080),ISBLANK(BC1080))),#N/A,
IFERROR(VLOOKUP(AZ1080,MonsterTable!$A:$B,MATCH(MonsterTable!$B$1,MonsterTable!$A$1:$B$1,0),0),
IF(OR(NOT(ISBLANK(BB1080)),ISBLANK(BC1080)),#N/A,
IF(AZ1080="empty","empty",
VLOOKUP(AZ1080,MonsterGroupTable!$A:$A,1,0)))))))</f>
        <v/>
      </c>
      <c r="BH1080" s="2" t="str">
        <f>IF(AND(ISBLANK(BG1080),OR(NOT(ISBLANK(BI1080)),NOT(ISBLANK(BJ1080)))),#N/A,
IF(ISBLANK(BG1080),"",
IF(AND(NOT(ISERROR(VLOOKUP(BG1080,MonsterTable!$A:$B,MATCH(MonsterTable!$B$1,MonsterTable!$A$1:$B$1,0),0))),OR(ISBLANK(BI1080),ISBLANK(BJ1080))),#N/A,
IFERROR(VLOOKUP(BG1080,MonsterTable!$A:$B,MATCH(MonsterTable!$B$1,MonsterTable!$A$1:$B$1,0),0),
IF(OR(NOT(ISBLANK(BI1080)),ISBLANK(BJ1080)),#N/A,
IF(BG1080="empty","empty",
VLOOKUP(BG1080,MonsterGroupTable!$A:$A,1,0)))))))</f>
        <v/>
      </c>
      <c r="BO1080" s="2" t="str">
        <f>IF(AND(ISBLANK(BN1080),OR(NOT(ISBLANK(BP1080)),NOT(ISBLANK(BQ1080)))),#N/A,
IF(ISBLANK(BN1080),"",
IF(AND(NOT(ISERROR(VLOOKUP(BN1080,MonsterTable!$A:$B,MATCH(MonsterTable!$B$1,MonsterTable!$A$1:$B$1,0),0))),OR(ISBLANK(BP1080),ISBLANK(BQ1080))),#N/A,
IFERROR(VLOOKUP(BN1080,MonsterTable!$A:$B,MATCH(MonsterTable!$B$1,MonsterTable!$A$1:$B$1,0),0),
IF(OR(NOT(ISBLANK(BP1080)),ISBLANK(BQ1080)),#N/A,
IF(BN1080="empty","empty",
VLOOKUP(BN1080,MonsterGroupTable!$A:$A,1,0)))))))</f>
        <v/>
      </c>
      <c r="BV1080" s="2" t="str">
        <f>IF(AND(ISBLANK(BU1080),OR(NOT(ISBLANK(BW1080)),NOT(ISBLANK(BX1080)))),#N/A,
IF(ISBLANK(BU1080),"",
IF(AND(NOT(ISERROR(VLOOKUP(BU1080,MonsterTable!$A:$B,MATCH(MonsterTable!$B$1,MonsterTable!$A$1:$B$1,0),0))),OR(ISBLANK(BW1080),ISBLANK(BX1080))),#N/A,
IFERROR(VLOOKUP(BU1080,MonsterTable!$A:$B,MATCH(MonsterTable!$B$1,MonsterTable!$A$1:$B$1,0),0),
IF(OR(NOT(ISBLANK(BW1080)),ISBLANK(BX1080)),#N/A,
IF(BU1080="empty","empty",
VLOOKUP(BU1080,MonsterGroupTable!$A:$A,1,0)))))))</f>
        <v/>
      </c>
      <c r="CC1080" s="2" t="str">
        <f>IF(AND(ISBLANK(CB1080),OR(NOT(ISBLANK(CD1080)),NOT(ISBLANK(CE1080)))),#N/A,
IF(ISBLANK(CB1080),"",
IF(AND(NOT(ISERROR(VLOOKUP(CB1080,MonsterTable!$A:$B,MATCH(MonsterTable!$B$1,MonsterTable!$A$1:$B$1,0),0))),OR(ISBLANK(CD1080),ISBLANK(CE1080))),#N/A,
IFERROR(VLOOKUP(CB1080,MonsterTable!$A:$B,MATCH(MonsterTable!$B$1,MonsterTable!$A$1:$B$1,0),0),
IF(OR(NOT(ISBLANK(CD1080)),ISBLANK(CE1080)),#N/A,
IF(CB1080="empty","empty",
VLOOKUP(CB1080,MonsterGroupTable!$A:$A,1,0)))))))</f>
        <v/>
      </c>
      <c r="CJ1080" s="2" t="str">
        <f>IF(AND(ISBLANK(CI1080),OR(NOT(ISBLANK(CK1080)),NOT(ISBLANK(CL1080)))),#N/A,
IF(ISBLANK(CI1080),"",
IF(AND(NOT(ISERROR(VLOOKUP(CI1080,MonsterTable!$A:$B,MATCH(MonsterTable!$B$1,MonsterTable!$A$1:$B$1,0),0))),OR(ISBLANK(CK1080),ISBLANK(CL1080))),#N/A,
IFERROR(VLOOKUP(CI1080,MonsterTable!$A:$B,MATCH(MonsterTable!$B$1,MonsterTable!$A$1:$B$1,0),0),
IF(OR(NOT(ISBLANK(CK1080)),ISBLANK(CL1080)),#N/A,
IF(CI1080="empty","empty",
VLOOKUP(CI1080,MonsterGroupTable!$A:$A,1,0)))))))</f>
        <v/>
      </c>
    </row>
    <row r="1081" spans="1:88">
      <c r="A1081">
        <v>20047</v>
      </c>
      <c r="B1081">
        <f t="shared" si="37"/>
        <v>1.1000000000000001</v>
      </c>
      <c r="C1081">
        <f t="shared" si="37"/>
        <v>1.1000000000000001</v>
      </c>
      <c r="F1081">
        <v>60</v>
      </c>
      <c r="G1081">
        <v>369</v>
      </c>
      <c r="H1081">
        <v>0</v>
      </c>
      <c r="I1081">
        <v>0</v>
      </c>
      <c r="J1081">
        <v>0</v>
      </c>
      <c r="K1081" t="s">
        <v>28</v>
      </c>
      <c r="L1081" t="s">
        <v>249</v>
      </c>
      <c r="M1081" t="s">
        <v>79</v>
      </c>
      <c r="N1081" t="s">
        <v>80</v>
      </c>
      <c r="O1081">
        <v>0</v>
      </c>
      <c r="P1081">
        <v>-4.75</v>
      </c>
      <c r="Q1081">
        <v>-3.5</v>
      </c>
      <c r="R1081">
        <v>4.75</v>
      </c>
      <c r="S1081">
        <v>3</v>
      </c>
      <c r="T1081">
        <v>-13.5</v>
      </c>
      <c r="U1081">
        <v>2.5499999999999998</v>
      </c>
      <c r="V1081">
        <v>-6.75</v>
      </c>
      <c r="W1081" t="str">
        <f t="shared" si="38"/>
        <v>g105,5,empty,3,205,1,1,0</v>
      </c>
      <c r="X1081" s="1" t="s">
        <v>322</v>
      </c>
      <c r="Y1081" s="2" t="str">
        <f>IF(AND(ISBLANK(X1081),OR(NOT(ISBLANK(Z1081)),NOT(ISBLANK(AA1081)))),#N/A,
IF(ISBLANK(X1081),"",
IF(AND(NOT(ISERROR(VLOOKUP(X1081,MonsterTable!$A:$B,MATCH(MonsterTable!$B$1,MonsterTable!$A$1:$B$1,0),0))),OR(ISBLANK(Z1081),ISBLANK(AA1081))),#N/A,
IFERROR(VLOOKUP(X1081,MonsterTable!$A:$B,MATCH(MonsterTable!$B$1,MonsterTable!$A$1:$B$1,0),0),
IF(OR(NOT(ISBLANK(Z1081)),ISBLANK(AA1081)),#N/A,
IF(X1081="empty","empty",
VLOOKUP(X1081,MonsterGroupTable!$A:$A,1,0)))))))</f>
        <v>g105</v>
      </c>
      <c r="AA1081">
        <v>5</v>
      </c>
      <c r="AE1081" s="1" t="s">
        <v>74</v>
      </c>
      <c r="AF1081" s="2" t="str">
        <f>IF(AND(ISBLANK(AE1081),OR(NOT(ISBLANK(AG1081)),NOT(ISBLANK(AH1081)))),#N/A,
IF(ISBLANK(AE1081),"",
IF(AND(NOT(ISERROR(VLOOKUP(AE1081,MonsterTable!$A:$B,MATCH(MonsterTable!$B$1,MonsterTable!$A$1:$B$1,0),0))),OR(ISBLANK(AG1081),ISBLANK(AH1081))),#N/A,
IFERROR(VLOOKUP(AE1081,MonsterTable!$A:$B,MATCH(MonsterTable!$B$1,MonsterTable!$A$1:$B$1,0),0),
IF(OR(NOT(ISBLANK(AG1081)),ISBLANK(AH1081)),#N/A,
IF(AE1081="empty","empty",
VLOOKUP(AE1081,MonsterGroupTable!$A:$A,1,0)))))))</f>
        <v>empty</v>
      </c>
      <c r="AH1081">
        <v>3</v>
      </c>
      <c r="AL1081" s="1" t="s">
        <v>341</v>
      </c>
      <c r="AM1081" s="2">
        <f>IF(AND(ISBLANK(AL1081),OR(NOT(ISBLANK(AN1081)),NOT(ISBLANK(AO1081)))),#N/A,
IF(ISBLANK(AL1081),"",
IF(AND(NOT(ISERROR(VLOOKUP(AL1081,MonsterTable!$A:$B,MATCH(MonsterTable!$B$1,MonsterTable!$A$1:$B$1,0),0))),OR(ISBLANK(AN1081),ISBLANK(AO1081))),#N/A,
IFERROR(VLOOKUP(AL1081,MonsterTable!$A:$B,MATCH(MonsterTable!$B$1,MonsterTable!$A$1:$B$1,0),0),
IF(OR(NOT(ISBLANK(AN1081)),ISBLANK(AO1081)),#N/A,
IF(AL1081="empty","empty",
VLOOKUP(AL1081,MonsterGroupTable!$A:$A,1,0)))))))</f>
        <v>205</v>
      </c>
      <c r="AN1081">
        <v>1</v>
      </c>
      <c r="AO1081">
        <v>1</v>
      </c>
      <c r="AP1081">
        <v>0</v>
      </c>
      <c r="AT1081" s="2" t="str">
        <f>IF(AND(ISBLANK(AS1081),OR(NOT(ISBLANK(AU1081)),NOT(ISBLANK(AV1081)))),#N/A,
IF(ISBLANK(AS1081),"",
IF(AND(NOT(ISERROR(VLOOKUP(AS1081,MonsterTable!$A:$B,MATCH(MonsterTable!$B$1,MonsterTable!$A$1:$B$1,0),0))),OR(ISBLANK(AU1081),ISBLANK(AV1081))),#N/A,
IFERROR(VLOOKUP(AS1081,MonsterTable!$A:$B,MATCH(MonsterTable!$B$1,MonsterTable!$A$1:$B$1,0),0),
IF(OR(NOT(ISBLANK(AU1081)),ISBLANK(AV1081)),#N/A,
IF(AS1081="empty","empty",
VLOOKUP(AS1081,MonsterGroupTable!$A:$A,1,0)))))))</f>
        <v/>
      </c>
      <c r="BA1081" s="2" t="str">
        <f>IF(AND(ISBLANK(AZ1081),OR(NOT(ISBLANK(BB1081)),NOT(ISBLANK(BC1081)))),#N/A,
IF(ISBLANK(AZ1081),"",
IF(AND(NOT(ISERROR(VLOOKUP(AZ1081,MonsterTable!$A:$B,MATCH(MonsterTable!$B$1,MonsterTable!$A$1:$B$1,0),0))),OR(ISBLANK(BB1081),ISBLANK(BC1081))),#N/A,
IFERROR(VLOOKUP(AZ1081,MonsterTable!$A:$B,MATCH(MonsterTable!$B$1,MonsterTable!$A$1:$B$1,0),0),
IF(OR(NOT(ISBLANK(BB1081)),ISBLANK(BC1081)),#N/A,
IF(AZ1081="empty","empty",
VLOOKUP(AZ1081,MonsterGroupTable!$A:$A,1,0)))))))</f>
        <v/>
      </c>
      <c r="BH1081" s="2" t="str">
        <f>IF(AND(ISBLANK(BG1081),OR(NOT(ISBLANK(BI1081)),NOT(ISBLANK(BJ1081)))),#N/A,
IF(ISBLANK(BG1081),"",
IF(AND(NOT(ISERROR(VLOOKUP(BG1081,MonsterTable!$A:$B,MATCH(MonsterTable!$B$1,MonsterTable!$A$1:$B$1,0),0))),OR(ISBLANK(BI1081),ISBLANK(BJ1081))),#N/A,
IFERROR(VLOOKUP(BG1081,MonsterTable!$A:$B,MATCH(MonsterTable!$B$1,MonsterTable!$A$1:$B$1,0),0),
IF(OR(NOT(ISBLANK(BI1081)),ISBLANK(BJ1081)),#N/A,
IF(BG1081="empty","empty",
VLOOKUP(BG1081,MonsterGroupTable!$A:$A,1,0)))))))</f>
        <v/>
      </c>
      <c r="BO1081" s="2" t="str">
        <f>IF(AND(ISBLANK(BN1081),OR(NOT(ISBLANK(BP1081)),NOT(ISBLANK(BQ1081)))),#N/A,
IF(ISBLANK(BN1081),"",
IF(AND(NOT(ISERROR(VLOOKUP(BN1081,MonsterTable!$A:$B,MATCH(MonsterTable!$B$1,MonsterTable!$A$1:$B$1,0),0))),OR(ISBLANK(BP1081),ISBLANK(BQ1081))),#N/A,
IFERROR(VLOOKUP(BN1081,MonsterTable!$A:$B,MATCH(MonsterTable!$B$1,MonsterTable!$A$1:$B$1,0),0),
IF(OR(NOT(ISBLANK(BP1081)),ISBLANK(BQ1081)),#N/A,
IF(BN1081="empty","empty",
VLOOKUP(BN1081,MonsterGroupTable!$A:$A,1,0)))))))</f>
        <v/>
      </c>
      <c r="BV1081" s="2" t="str">
        <f>IF(AND(ISBLANK(BU1081),OR(NOT(ISBLANK(BW1081)),NOT(ISBLANK(BX1081)))),#N/A,
IF(ISBLANK(BU1081),"",
IF(AND(NOT(ISERROR(VLOOKUP(BU1081,MonsterTable!$A:$B,MATCH(MonsterTable!$B$1,MonsterTable!$A$1:$B$1,0),0))),OR(ISBLANK(BW1081),ISBLANK(BX1081))),#N/A,
IFERROR(VLOOKUP(BU1081,MonsterTable!$A:$B,MATCH(MonsterTable!$B$1,MonsterTable!$A$1:$B$1,0),0),
IF(OR(NOT(ISBLANK(BW1081)),ISBLANK(BX1081)),#N/A,
IF(BU1081="empty","empty",
VLOOKUP(BU1081,MonsterGroupTable!$A:$A,1,0)))))))</f>
        <v/>
      </c>
      <c r="CC1081" s="2" t="str">
        <f>IF(AND(ISBLANK(CB1081),OR(NOT(ISBLANK(CD1081)),NOT(ISBLANK(CE1081)))),#N/A,
IF(ISBLANK(CB1081),"",
IF(AND(NOT(ISERROR(VLOOKUP(CB1081,MonsterTable!$A:$B,MATCH(MonsterTable!$B$1,MonsterTable!$A$1:$B$1,0),0))),OR(ISBLANK(CD1081),ISBLANK(CE1081))),#N/A,
IFERROR(VLOOKUP(CB1081,MonsterTable!$A:$B,MATCH(MonsterTable!$B$1,MonsterTable!$A$1:$B$1,0),0),
IF(OR(NOT(ISBLANK(CD1081)),ISBLANK(CE1081)),#N/A,
IF(CB1081="empty","empty",
VLOOKUP(CB1081,MonsterGroupTable!$A:$A,1,0)))))))</f>
        <v/>
      </c>
      <c r="CJ1081" s="2" t="str">
        <f>IF(AND(ISBLANK(CI1081),OR(NOT(ISBLANK(CK1081)),NOT(ISBLANK(CL1081)))),#N/A,
IF(ISBLANK(CI1081),"",
IF(AND(NOT(ISERROR(VLOOKUP(CI1081,MonsterTable!$A:$B,MATCH(MonsterTable!$B$1,MonsterTable!$A$1:$B$1,0),0))),OR(ISBLANK(CK1081),ISBLANK(CL1081))),#N/A,
IFERROR(VLOOKUP(CI1081,MonsterTable!$A:$B,MATCH(MonsterTable!$B$1,MonsterTable!$A$1:$B$1,0),0),
IF(OR(NOT(ISBLANK(CK1081)),ISBLANK(CL1081)),#N/A,
IF(CI1081="empty","empty",
VLOOKUP(CI1081,MonsterGroupTable!$A:$A,1,0)))))))</f>
        <v/>
      </c>
    </row>
    <row r="1082" spans="1:88">
      <c r="A1082">
        <v>20048</v>
      </c>
      <c r="B1082">
        <f t="shared" si="37"/>
        <v>1.1000000000000001</v>
      </c>
      <c r="C1082">
        <f t="shared" si="37"/>
        <v>1.1000000000000001</v>
      </c>
      <c r="F1082">
        <v>60</v>
      </c>
      <c r="G1082">
        <v>378</v>
      </c>
      <c r="H1082">
        <v>0</v>
      </c>
      <c r="I1082">
        <v>0</v>
      </c>
      <c r="J1082">
        <v>0</v>
      </c>
      <c r="K1082" t="s">
        <v>28</v>
      </c>
      <c r="L1082" t="s">
        <v>249</v>
      </c>
      <c r="M1082" t="s">
        <v>79</v>
      </c>
      <c r="N1082" t="s">
        <v>80</v>
      </c>
      <c r="O1082">
        <v>0</v>
      </c>
      <c r="P1082">
        <v>-4.75</v>
      </c>
      <c r="Q1082">
        <v>-3.5</v>
      </c>
      <c r="R1082">
        <v>4.75</v>
      </c>
      <c r="S1082">
        <v>3</v>
      </c>
      <c r="T1082">
        <v>-13.5</v>
      </c>
      <c r="U1082">
        <v>2.5499999999999998</v>
      </c>
      <c r="V1082">
        <v>-6.75</v>
      </c>
      <c r="W1082" t="str">
        <f t="shared" si="38"/>
        <v>g105,5,empty,3,205,1,1,0</v>
      </c>
      <c r="X1082" s="1" t="s">
        <v>322</v>
      </c>
      <c r="Y1082" s="2" t="str">
        <f>IF(AND(ISBLANK(X1082),OR(NOT(ISBLANK(Z1082)),NOT(ISBLANK(AA1082)))),#N/A,
IF(ISBLANK(X1082),"",
IF(AND(NOT(ISERROR(VLOOKUP(X1082,MonsterTable!$A:$B,MATCH(MonsterTable!$B$1,MonsterTable!$A$1:$B$1,0),0))),OR(ISBLANK(Z1082),ISBLANK(AA1082))),#N/A,
IFERROR(VLOOKUP(X1082,MonsterTable!$A:$B,MATCH(MonsterTable!$B$1,MonsterTable!$A$1:$B$1,0),0),
IF(OR(NOT(ISBLANK(Z1082)),ISBLANK(AA1082)),#N/A,
IF(X1082="empty","empty",
VLOOKUP(X1082,MonsterGroupTable!$A:$A,1,0)))))))</f>
        <v>g105</v>
      </c>
      <c r="AA1082">
        <v>5</v>
      </c>
      <c r="AE1082" s="1" t="s">
        <v>74</v>
      </c>
      <c r="AF1082" s="2" t="str">
        <f>IF(AND(ISBLANK(AE1082),OR(NOT(ISBLANK(AG1082)),NOT(ISBLANK(AH1082)))),#N/A,
IF(ISBLANK(AE1082),"",
IF(AND(NOT(ISERROR(VLOOKUP(AE1082,MonsterTable!$A:$B,MATCH(MonsterTable!$B$1,MonsterTable!$A$1:$B$1,0),0))),OR(ISBLANK(AG1082),ISBLANK(AH1082))),#N/A,
IFERROR(VLOOKUP(AE1082,MonsterTable!$A:$B,MATCH(MonsterTable!$B$1,MonsterTable!$A$1:$B$1,0),0),
IF(OR(NOT(ISBLANK(AG1082)),ISBLANK(AH1082)),#N/A,
IF(AE1082="empty","empty",
VLOOKUP(AE1082,MonsterGroupTable!$A:$A,1,0)))))))</f>
        <v>empty</v>
      </c>
      <c r="AH1082">
        <v>3</v>
      </c>
      <c r="AL1082" s="1" t="s">
        <v>341</v>
      </c>
      <c r="AM1082" s="2">
        <f>IF(AND(ISBLANK(AL1082),OR(NOT(ISBLANK(AN1082)),NOT(ISBLANK(AO1082)))),#N/A,
IF(ISBLANK(AL1082),"",
IF(AND(NOT(ISERROR(VLOOKUP(AL1082,MonsterTable!$A:$B,MATCH(MonsterTable!$B$1,MonsterTable!$A$1:$B$1,0),0))),OR(ISBLANK(AN1082),ISBLANK(AO1082))),#N/A,
IFERROR(VLOOKUP(AL1082,MonsterTable!$A:$B,MATCH(MonsterTable!$B$1,MonsterTable!$A$1:$B$1,0),0),
IF(OR(NOT(ISBLANK(AN1082)),ISBLANK(AO1082)),#N/A,
IF(AL1082="empty","empty",
VLOOKUP(AL1082,MonsterGroupTable!$A:$A,1,0)))))))</f>
        <v>205</v>
      </c>
      <c r="AN1082">
        <v>1</v>
      </c>
      <c r="AO1082">
        <v>1</v>
      </c>
      <c r="AP1082">
        <v>0</v>
      </c>
      <c r="AT1082" s="2" t="str">
        <f>IF(AND(ISBLANK(AS1082),OR(NOT(ISBLANK(AU1082)),NOT(ISBLANK(AV1082)))),#N/A,
IF(ISBLANK(AS1082),"",
IF(AND(NOT(ISERROR(VLOOKUP(AS1082,MonsterTable!$A:$B,MATCH(MonsterTable!$B$1,MonsterTable!$A$1:$B$1,0),0))),OR(ISBLANK(AU1082),ISBLANK(AV1082))),#N/A,
IFERROR(VLOOKUP(AS1082,MonsterTable!$A:$B,MATCH(MonsterTable!$B$1,MonsterTable!$A$1:$B$1,0),0),
IF(OR(NOT(ISBLANK(AU1082)),ISBLANK(AV1082)),#N/A,
IF(AS1082="empty","empty",
VLOOKUP(AS1082,MonsterGroupTable!$A:$A,1,0)))))))</f>
        <v/>
      </c>
      <c r="BA1082" s="2" t="str">
        <f>IF(AND(ISBLANK(AZ1082),OR(NOT(ISBLANK(BB1082)),NOT(ISBLANK(BC1082)))),#N/A,
IF(ISBLANK(AZ1082),"",
IF(AND(NOT(ISERROR(VLOOKUP(AZ1082,MonsterTable!$A:$B,MATCH(MonsterTable!$B$1,MonsterTable!$A$1:$B$1,0),0))),OR(ISBLANK(BB1082),ISBLANK(BC1082))),#N/A,
IFERROR(VLOOKUP(AZ1082,MonsterTable!$A:$B,MATCH(MonsterTable!$B$1,MonsterTable!$A$1:$B$1,0),0),
IF(OR(NOT(ISBLANK(BB1082)),ISBLANK(BC1082)),#N/A,
IF(AZ1082="empty","empty",
VLOOKUP(AZ1082,MonsterGroupTable!$A:$A,1,0)))))))</f>
        <v/>
      </c>
      <c r="BH1082" s="2" t="str">
        <f>IF(AND(ISBLANK(BG1082),OR(NOT(ISBLANK(BI1082)),NOT(ISBLANK(BJ1082)))),#N/A,
IF(ISBLANK(BG1082),"",
IF(AND(NOT(ISERROR(VLOOKUP(BG1082,MonsterTable!$A:$B,MATCH(MonsterTable!$B$1,MonsterTable!$A$1:$B$1,0),0))),OR(ISBLANK(BI1082),ISBLANK(BJ1082))),#N/A,
IFERROR(VLOOKUP(BG1082,MonsterTable!$A:$B,MATCH(MonsterTable!$B$1,MonsterTable!$A$1:$B$1,0),0),
IF(OR(NOT(ISBLANK(BI1082)),ISBLANK(BJ1082)),#N/A,
IF(BG1082="empty","empty",
VLOOKUP(BG1082,MonsterGroupTable!$A:$A,1,0)))))))</f>
        <v/>
      </c>
      <c r="BO1082" s="2" t="str">
        <f>IF(AND(ISBLANK(BN1082),OR(NOT(ISBLANK(BP1082)),NOT(ISBLANK(BQ1082)))),#N/A,
IF(ISBLANK(BN1082),"",
IF(AND(NOT(ISERROR(VLOOKUP(BN1082,MonsterTable!$A:$B,MATCH(MonsterTable!$B$1,MonsterTable!$A$1:$B$1,0),0))),OR(ISBLANK(BP1082),ISBLANK(BQ1082))),#N/A,
IFERROR(VLOOKUP(BN1082,MonsterTable!$A:$B,MATCH(MonsterTable!$B$1,MonsterTable!$A$1:$B$1,0),0),
IF(OR(NOT(ISBLANK(BP1082)),ISBLANK(BQ1082)),#N/A,
IF(BN1082="empty","empty",
VLOOKUP(BN1082,MonsterGroupTable!$A:$A,1,0)))))))</f>
        <v/>
      </c>
      <c r="BV1082" s="2" t="str">
        <f>IF(AND(ISBLANK(BU1082),OR(NOT(ISBLANK(BW1082)),NOT(ISBLANK(BX1082)))),#N/A,
IF(ISBLANK(BU1082),"",
IF(AND(NOT(ISERROR(VLOOKUP(BU1082,MonsterTable!$A:$B,MATCH(MonsterTable!$B$1,MonsterTable!$A$1:$B$1,0),0))),OR(ISBLANK(BW1082),ISBLANK(BX1082))),#N/A,
IFERROR(VLOOKUP(BU1082,MonsterTable!$A:$B,MATCH(MonsterTable!$B$1,MonsterTable!$A$1:$B$1,0),0),
IF(OR(NOT(ISBLANK(BW1082)),ISBLANK(BX1082)),#N/A,
IF(BU1082="empty","empty",
VLOOKUP(BU1082,MonsterGroupTable!$A:$A,1,0)))))))</f>
        <v/>
      </c>
      <c r="CC1082" s="2" t="str">
        <f>IF(AND(ISBLANK(CB1082),OR(NOT(ISBLANK(CD1082)),NOT(ISBLANK(CE1082)))),#N/A,
IF(ISBLANK(CB1082),"",
IF(AND(NOT(ISERROR(VLOOKUP(CB1082,MonsterTable!$A:$B,MATCH(MonsterTable!$B$1,MonsterTable!$A$1:$B$1,0),0))),OR(ISBLANK(CD1082),ISBLANK(CE1082))),#N/A,
IFERROR(VLOOKUP(CB1082,MonsterTable!$A:$B,MATCH(MonsterTable!$B$1,MonsterTable!$A$1:$B$1,0),0),
IF(OR(NOT(ISBLANK(CD1082)),ISBLANK(CE1082)),#N/A,
IF(CB1082="empty","empty",
VLOOKUP(CB1082,MonsterGroupTable!$A:$A,1,0)))))))</f>
        <v/>
      </c>
      <c r="CJ1082" s="2" t="str">
        <f>IF(AND(ISBLANK(CI1082),OR(NOT(ISBLANK(CK1082)),NOT(ISBLANK(CL1082)))),#N/A,
IF(ISBLANK(CI1082),"",
IF(AND(NOT(ISERROR(VLOOKUP(CI1082,MonsterTable!$A:$B,MATCH(MonsterTable!$B$1,MonsterTable!$A$1:$B$1,0),0))),OR(ISBLANK(CK1082),ISBLANK(CL1082))),#N/A,
IFERROR(VLOOKUP(CI1082,MonsterTable!$A:$B,MATCH(MonsterTable!$B$1,MonsterTable!$A$1:$B$1,0),0),
IF(OR(NOT(ISBLANK(CK1082)),ISBLANK(CL1082)),#N/A,
IF(CI1082="empty","empty",
VLOOKUP(CI1082,MonsterGroupTable!$A:$A,1,0)))))))</f>
        <v/>
      </c>
    </row>
    <row r="1083" spans="1:88">
      <c r="A1083">
        <v>20049</v>
      </c>
      <c r="B1083">
        <f t="shared" si="37"/>
        <v>1.1000000000000001</v>
      </c>
      <c r="C1083">
        <f t="shared" si="37"/>
        <v>1.1000000000000001</v>
      </c>
      <c r="F1083">
        <v>60</v>
      </c>
      <c r="G1083">
        <v>387</v>
      </c>
      <c r="H1083">
        <v>0</v>
      </c>
      <c r="I1083">
        <v>0</v>
      </c>
      <c r="J1083">
        <v>0</v>
      </c>
      <c r="K1083" t="s">
        <v>28</v>
      </c>
      <c r="L1083" t="s">
        <v>249</v>
      </c>
      <c r="M1083" t="s">
        <v>79</v>
      </c>
      <c r="N1083" t="s">
        <v>80</v>
      </c>
      <c r="O1083">
        <v>0</v>
      </c>
      <c r="P1083">
        <v>-4.75</v>
      </c>
      <c r="Q1083">
        <v>-3.5</v>
      </c>
      <c r="R1083">
        <v>4.75</v>
      </c>
      <c r="S1083">
        <v>3</v>
      </c>
      <c r="T1083">
        <v>-13.5</v>
      </c>
      <c r="U1083">
        <v>2.5499999999999998</v>
      </c>
      <c r="V1083">
        <v>-6.75</v>
      </c>
      <c r="W1083" t="str">
        <f t="shared" si="38"/>
        <v>g105,5,empty,3,205,1,1,0</v>
      </c>
      <c r="X1083" s="1" t="s">
        <v>322</v>
      </c>
      <c r="Y1083" s="2" t="str">
        <f>IF(AND(ISBLANK(X1083),OR(NOT(ISBLANK(Z1083)),NOT(ISBLANK(AA1083)))),#N/A,
IF(ISBLANK(X1083),"",
IF(AND(NOT(ISERROR(VLOOKUP(X1083,MonsterTable!$A:$B,MATCH(MonsterTable!$B$1,MonsterTable!$A$1:$B$1,0),0))),OR(ISBLANK(Z1083),ISBLANK(AA1083))),#N/A,
IFERROR(VLOOKUP(X1083,MonsterTable!$A:$B,MATCH(MonsterTable!$B$1,MonsterTable!$A$1:$B$1,0),0),
IF(OR(NOT(ISBLANK(Z1083)),ISBLANK(AA1083)),#N/A,
IF(X1083="empty","empty",
VLOOKUP(X1083,MonsterGroupTable!$A:$A,1,0)))))))</f>
        <v>g105</v>
      </c>
      <c r="AA1083">
        <v>5</v>
      </c>
      <c r="AE1083" s="1" t="s">
        <v>74</v>
      </c>
      <c r="AF1083" s="2" t="str">
        <f>IF(AND(ISBLANK(AE1083),OR(NOT(ISBLANK(AG1083)),NOT(ISBLANK(AH1083)))),#N/A,
IF(ISBLANK(AE1083),"",
IF(AND(NOT(ISERROR(VLOOKUP(AE1083,MonsterTable!$A:$B,MATCH(MonsterTable!$B$1,MonsterTable!$A$1:$B$1,0),0))),OR(ISBLANK(AG1083),ISBLANK(AH1083))),#N/A,
IFERROR(VLOOKUP(AE1083,MonsterTable!$A:$B,MATCH(MonsterTable!$B$1,MonsterTable!$A$1:$B$1,0),0),
IF(OR(NOT(ISBLANK(AG1083)),ISBLANK(AH1083)),#N/A,
IF(AE1083="empty","empty",
VLOOKUP(AE1083,MonsterGroupTable!$A:$A,1,0)))))))</f>
        <v>empty</v>
      </c>
      <c r="AH1083">
        <v>3</v>
      </c>
      <c r="AL1083" s="1" t="s">
        <v>341</v>
      </c>
      <c r="AM1083" s="2">
        <f>IF(AND(ISBLANK(AL1083),OR(NOT(ISBLANK(AN1083)),NOT(ISBLANK(AO1083)))),#N/A,
IF(ISBLANK(AL1083),"",
IF(AND(NOT(ISERROR(VLOOKUP(AL1083,MonsterTable!$A:$B,MATCH(MonsterTable!$B$1,MonsterTable!$A$1:$B$1,0),0))),OR(ISBLANK(AN1083),ISBLANK(AO1083))),#N/A,
IFERROR(VLOOKUP(AL1083,MonsterTable!$A:$B,MATCH(MonsterTable!$B$1,MonsterTable!$A$1:$B$1,0),0),
IF(OR(NOT(ISBLANK(AN1083)),ISBLANK(AO1083)),#N/A,
IF(AL1083="empty","empty",
VLOOKUP(AL1083,MonsterGroupTable!$A:$A,1,0)))))))</f>
        <v>205</v>
      </c>
      <c r="AN1083">
        <v>1</v>
      </c>
      <c r="AO1083">
        <v>1</v>
      </c>
      <c r="AP1083">
        <v>0</v>
      </c>
      <c r="AT1083" s="2" t="str">
        <f>IF(AND(ISBLANK(AS1083),OR(NOT(ISBLANK(AU1083)),NOT(ISBLANK(AV1083)))),#N/A,
IF(ISBLANK(AS1083),"",
IF(AND(NOT(ISERROR(VLOOKUP(AS1083,MonsterTable!$A:$B,MATCH(MonsterTable!$B$1,MonsterTable!$A$1:$B$1,0),0))),OR(ISBLANK(AU1083),ISBLANK(AV1083))),#N/A,
IFERROR(VLOOKUP(AS1083,MonsterTable!$A:$B,MATCH(MonsterTable!$B$1,MonsterTable!$A$1:$B$1,0),0),
IF(OR(NOT(ISBLANK(AU1083)),ISBLANK(AV1083)),#N/A,
IF(AS1083="empty","empty",
VLOOKUP(AS1083,MonsterGroupTable!$A:$A,1,0)))))))</f>
        <v/>
      </c>
      <c r="BA1083" s="2" t="str">
        <f>IF(AND(ISBLANK(AZ1083),OR(NOT(ISBLANK(BB1083)),NOT(ISBLANK(BC1083)))),#N/A,
IF(ISBLANK(AZ1083),"",
IF(AND(NOT(ISERROR(VLOOKUP(AZ1083,MonsterTable!$A:$B,MATCH(MonsterTable!$B$1,MonsterTable!$A$1:$B$1,0),0))),OR(ISBLANK(BB1083),ISBLANK(BC1083))),#N/A,
IFERROR(VLOOKUP(AZ1083,MonsterTable!$A:$B,MATCH(MonsterTable!$B$1,MonsterTable!$A$1:$B$1,0),0),
IF(OR(NOT(ISBLANK(BB1083)),ISBLANK(BC1083)),#N/A,
IF(AZ1083="empty","empty",
VLOOKUP(AZ1083,MonsterGroupTable!$A:$A,1,0)))))))</f>
        <v/>
      </c>
      <c r="BH1083" s="2" t="str">
        <f>IF(AND(ISBLANK(BG1083),OR(NOT(ISBLANK(BI1083)),NOT(ISBLANK(BJ1083)))),#N/A,
IF(ISBLANK(BG1083),"",
IF(AND(NOT(ISERROR(VLOOKUP(BG1083,MonsterTable!$A:$B,MATCH(MonsterTable!$B$1,MonsterTable!$A$1:$B$1,0),0))),OR(ISBLANK(BI1083),ISBLANK(BJ1083))),#N/A,
IFERROR(VLOOKUP(BG1083,MonsterTable!$A:$B,MATCH(MonsterTable!$B$1,MonsterTable!$A$1:$B$1,0),0),
IF(OR(NOT(ISBLANK(BI1083)),ISBLANK(BJ1083)),#N/A,
IF(BG1083="empty","empty",
VLOOKUP(BG1083,MonsterGroupTable!$A:$A,1,0)))))))</f>
        <v/>
      </c>
      <c r="BO1083" s="2" t="str">
        <f>IF(AND(ISBLANK(BN1083),OR(NOT(ISBLANK(BP1083)),NOT(ISBLANK(BQ1083)))),#N/A,
IF(ISBLANK(BN1083),"",
IF(AND(NOT(ISERROR(VLOOKUP(BN1083,MonsterTable!$A:$B,MATCH(MonsterTable!$B$1,MonsterTable!$A$1:$B$1,0),0))),OR(ISBLANK(BP1083),ISBLANK(BQ1083))),#N/A,
IFERROR(VLOOKUP(BN1083,MonsterTable!$A:$B,MATCH(MonsterTable!$B$1,MonsterTable!$A$1:$B$1,0),0),
IF(OR(NOT(ISBLANK(BP1083)),ISBLANK(BQ1083)),#N/A,
IF(BN1083="empty","empty",
VLOOKUP(BN1083,MonsterGroupTable!$A:$A,1,0)))))))</f>
        <v/>
      </c>
      <c r="BV1083" s="2" t="str">
        <f>IF(AND(ISBLANK(BU1083),OR(NOT(ISBLANK(BW1083)),NOT(ISBLANK(BX1083)))),#N/A,
IF(ISBLANK(BU1083),"",
IF(AND(NOT(ISERROR(VLOOKUP(BU1083,MonsterTable!$A:$B,MATCH(MonsterTable!$B$1,MonsterTable!$A$1:$B$1,0),0))),OR(ISBLANK(BW1083),ISBLANK(BX1083))),#N/A,
IFERROR(VLOOKUP(BU1083,MonsterTable!$A:$B,MATCH(MonsterTable!$B$1,MonsterTable!$A$1:$B$1,0),0),
IF(OR(NOT(ISBLANK(BW1083)),ISBLANK(BX1083)),#N/A,
IF(BU1083="empty","empty",
VLOOKUP(BU1083,MonsterGroupTable!$A:$A,1,0)))))))</f>
        <v/>
      </c>
      <c r="CC1083" s="2" t="str">
        <f>IF(AND(ISBLANK(CB1083),OR(NOT(ISBLANK(CD1083)),NOT(ISBLANK(CE1083)))),#N/A,
IF(ISBLANK(CB1083),"",
IF(AND(NOT(ISERROR(VLOOKUP(CB1083,MonsterTable!$A:$B,MATCH(MonsterTable!$B$1,MonsterTable!$A$1:$B$1,0),0))),OR(ISBLANK(CD1083),ISBLANK(CE1083))),#N/A,
IFERROR(VLOOKUP(CB1083,MonsterTable!$A:$B,MATCH(MonsterTable!$B$1,MonsterTable!$A$1:$B$1,0),0),
IF(OR(NOT(ISBLANK(CD1083)),ISBLANK(CE1083)),#N/A,
IF(CB1083="empty","empty",
VLOOKUP(CB1083,MonsterGroupTable!$A:$A,1,0)))))))</f>
        <v/>
      </c>
      <c r="CJ1083" s="2" t="str">
        <f>IF(AND(ISBLANK(CI1083),OR(NOT(ISBLANK(CK1083)),NOT(ISBLANK(CL1083)))),#N/A,
IF(ISBLANK(CI1083),"",
IF(AND(NOT(ISERROR(VLOOKUP(CI1083,MonsterTable!$A:$B,MATCH(MonsterTable!$B$1,MonsterTable!$A$1:$B$1,0),0))),OR(ISBLANK(CK1083),ISBLANK(CL1083))),#N/A,
IFERROR(VLOOKUP(CI1083,MonsterTable!$A:$B,MATCH(MonsterTable!$B$1,MonsterTable!$A$1:$B$1,0),0),
IF(OR(NOT(ISBLANK(CK1083)),ISBLANK(CL1083)),#N/A,
IF(CI1083="empty","empty",
VLOOKUP(CI1083,MonsterGroupTable!$A:$A,1,0)))))))</f>
        <v/>
      </c>
    </row>
    <row r="1084" spans="1:88">
      <c r="A1084">
        <v>20050</v>
      </c>
      <c r="B1084">
        <f t="shared" si="37"/>
        <v>1.2</v>
      </c>
      <c r="C1084">
        <f t="shared" si="37"/>
        <v>1.1000000000000001</v>
      </c>
      <c r="F1084">
        <v>60</v>
      </c>
      <c r="G1084">
        <v>507</v>
      </c>
      <c r="H1084">
        <v>0</v>
      </c>
      <c r="I1084">
        <v>0</v>
      </c>
      <c r="J1084">
        <v>0</v>
      </c>
      <c r="K1084" t="s">
        <v>28</v>
      </c>
      <c r="L1084" t="s">
        <v>249</v>
      </c>
      <c r="M1084" t="s">
        <v>79</v>
      </c>
      <c r="N1084" t="s">
        <v>80</v>
      </c>
      <c r="O1084">
        <v>0</v>
      </c>
      <c r="P1084">
        <v>-4.75</v>
      </c>
      <c r="Q1084">
        <v>-3.5</v>
      </c>
      <c r="R1084">
        <v>4.75</v>
      </c>
      <c r="S1084">
        <v>3</v>
      </c>
      <c r="T1084">
        <v>-13.5</v>
      </c>
      <c r="U1084">
        <v>2.5499999999999998</v>
      </c>
      <c r="V1084">
        <v>-6.75</v>
      </c>
      <c r="W1084" t="str">
        <f t="shared" si="38"/>
        <v>g105,5,empty,3,205,1,1,0</v>
      </c>
      <c r="X1084" s="1" t="s">
        <v>322</v>
      </c>
      <c r="Y1084" s="2" t="str">
        <f>IF(AND(ISBLANK(X1084),OR(NOT(ISBLANK(Z1084)),NOT(ISBLANK(AA1084)))),#N/A,
IF(ISBLANK(X1084),"",
IF(AND(NOT(ISERROR(VLOOKUP(X1084,MonsterTable!$A:$B,MATCH(MonsterTable!$B$1,MonsterTable!$A$1:$B$1,0),0))),OR(ISBLANK(Z1084),ISBLANK(AA1084))),#N/A,
IFERROR(VLOOKUP(X1084,MonsterTable!$A:$B,MATCH(MonsterTable!$B$1,MonsterTable!$A$1:$B$1,0),0),
IF(OR(NOT(ISBLANK(Z1084)),ISBLANK(AA1084)),#N/A,
IF(X1084="empty","empty",
VLOOKUP(X1084,MonsterGroupTable!$A:$A,1,0)))))))</f>
        <v>g105</v>
      </c>
      <c r="AA1084">
        <v>5</v>
      </c>
      <c r="AE1084" s="1" t="s">
        <v>74</v>
      </c>
      <c r="AF1084" s="2" t="str">
        <f>IF(AND(ISBLANK(AE1084),OR(NOT(ISBLANK(AG1084)),NOT(ISBLANK(AH1084)))),#N/A,
IF(ISBLANK(AE1084),"",
IF(AND(NOT(ISERROR(VLOOKUP(AE1084,MonsterTable!$A:$B,MATCH(MonsterTable!$B$1,MonsterTable!$A$1:$B$1,0),0))),OR(ISBLANK(AG1084),ISBLANK(AH1084))),#N/A,
IFERROR(VLOOKUP(AE1084,MonsterTable!$A:$B,MATCH(MonsterTable!$B$1,MonsterTable!$A$1:$B$1,0),0),
IF(OR(NOT(ISBLANK(AG1084)),ISBLANK(AH1084)),#N/A,
IF(AE1084="empty","empty",
VLOOKUP(AE1084,MonsterGroupTable!$A:$A,1,0)))))))</f>
        <v>empty</v>
      </c>
      <c r="AH1084">
        <v>3</v>
      </c>
      <c r="AL1084" s="1" t="s">
        <v>341</v>
      </c>
      <c r="AM1084" s="2">
        <f>IF(AND(ISBLANK(AL1084),OR(NOT(ISBLANK(AN1084)),NOT(ISBLANK(AO1084)))),#N/A,
IF(ISBLANK(AL1084),"",
IF(AND(NOT(ISERROR(VLOOKUP(AL1084,MonsterTable!$A:$B,MATCH(MonsterTable!$B$1,MonsterTable!$A$1:$B$1,0),0))),OR(ISBLANK(AN1084),ISBLANK(AO1084))),#N/A,
IFERROR(VLOOKUP(AL1084,MonsterTable!$A:$B,MATCH(MonsterTable!$B$1,MonsterTable!$A$1:$B$1,0),0),
IF(OR(NOT(ISBLANK(AN1084)),ISBLANK(AO1084)),#N/A,
IF(AL1084="empty","empty",
VLOOKUP(AL1084,MonsterGroupTable!$A:$A,1,0)))))))</f>
        <v>205</v>
      </c>
      <c r="AN1084">
        <v>1</v>
      </c>
      <c r="AO1084">
        <v>1</v>
      </c>
      <c r="AP1084">
        <v>0</v>
      </c>
      <c r="AT1084" s="2" t="str">
        <f>IF(AND(ISBLANK(AS1084),OR(NOT(ISBLANK(AU1084)),NOT(ISBLANK(AV1084)))),#N/A,
IF(ISBLANK(AS1084),"",
IF(AND(NOT(ISERROR(VLOOKUP(AS1084,MonsterTable!$A:$B,MATCH(MonsterTable!$B$1,MonsterTable!$A$1:$B$1,0),0))),OR(ISBLANK(AU1084),ISBLANK(AV1084))),#N/A,
IFERROR(VLOOKUP(AS1084,MonsterTable!$A:$B,MATCH(MonsterTable!$B$1,MonsterTable!$A$1:$B$1,0),0),
IF(OR(NOT(ISBLANK(AU1084)),ISBLANK(AV1084)),#N/A,
IF(AS1084="empty","empty",
VLOOKUP(AS1084,MonsterGroupTable!$A:$A,1,0)))))))</f>
        <v/>
      </c>
      <c r="BA1084" s="2" t="str">
        <f>IF(AND(ISBLANK(AZ1084),OR(NOT(ISBLANK(BB1084)),NOT(ISBLANK(BC1084)))),#N/A,
IF(ISBLANK(AZ1084),"",
IF(AND(NOT(ISERROR(VLOOKUP(AZ1084,MonsterTable!$A:$B,MATCH(MonsterTable!$B$1,MonsterTable!$A$1:$B$1,0),0))),OR(ISBLANK(BB1084),ISBLANK(BC1084))),#N/A,
IFERROR(VLOOKUP(AZ1084,MonsterTable!$A:$B,MATCH(MonsterTable!$B$1,MonsterTable!$A$1:$B$1,0),0),
IF(OR(NOT(ISBLANK(BB1084)),ISBLANK(BC1084)),#N/A,
IF(AZ1084="empty","empty",
VLOOKUP(AZ1084,MonsterGroupTable!$A:$A,1,0)))))))</f>
        <v/>
      </c>
      <c r="BH1084" s="2" t="str">
        <f>IF(AND(ISBLANK(BG1084),OR(NOT(ISBLANK(BI1084)),NOT(ISBLANK(BJ1084)))),#N/A,
IF(ISBLANK(BG1084),"",
IF(AND(NOT(ISERROR(VLOOKUP(BG1084,MonsterTable!$A:$B,MATCH(MonsterTable!$B$1,MonsterTable!$A$1:$B$1,0),0))),OR(ISBLANK(BI1084),ISBLANK(BJ1084))),#N/A,
IFERROR(VLOOKUP(BG1084,MonsterTable!$A:$B,MATCH(MonsterTable!$B$1,MonsterTable!$A$1:$B$1,0),0),
IF(OR(NOT(ISBLANK(BI1084)),ISBLANK(BJ1084)),#N/A,
IF(BG1084="empty","empty",
VLOOKUP(BG1084,MonsterGroupTable!$A:$A,1,0)))))))</f>
        <v/>
      </c>
      <c r="BO1084" s="2" t="str">
        <f>IF(AND(ISBLANK(BN1084),OR(NOT(ISBLANK(BP1084)),NOT(ISBLANK(BQ1084)))),#N/A,
IF(ISBLANK(BN1084),"",
IF(AND(NOT(ISERROR(VLOOKUP(BN1084,MonsterTable!$A:$B,MATCH(MonsterTable!$B$1,MonsterTable!$A$1:$B$1,0),0))),OR(ISBLANK(BP1084),ISBLANK(BQ1084))),#N/A,
IFERROR(VLOOKUP(BN1084,MonsterTable!$A:$B,MATCH(MonsterTable!$B$1,MonsterTable!$A$1:$B$1,0),0),
IF(OR(NOT(ISBLANK(BP1084)),ISBLANK(BQ1084)),#N/A,
IF(BN1084="empty","empty",
VLOOKUP(BN1084,MonsterGroupTable!$A:$A,1,0)))))))</f>
        <v/>
      </c>
      <c r="BV1084" s="2" t="str">
        <f>IF(AND(ISBLANK(BU1084),OR(NOT(ISBLANK(BW1084)),NOT(ISBLANK(BX1084)))),#N/A,
IF(ISBLANK(BU1084),"",
IF(AND(NOT(ISERROR(VLOOKUP(BU1084,MonsterTable!$A:$B,MATCH(MonsterTable!$B$1,MonsterTable!$A$1:$B$1,0),0))),OR(ISBLANK(BW1084),ISBLANK(BX1084))),#N/A,
IFERROR(VLOOKUP(BU1084,MonsterTable!$A:$B,MATCH(MonsterTable!$B$1,MonsterTable!$A$1:$B$1,0),0),
IF(OR(NOT(ISBLANK(BW1084)),ISBLANK(BX1084)),#N/A,
IF(BU1084="empty","empty",
VLOOKUP(BU1084,MonsterGroupTable!$A:$A,1,0)))))))</f>
        <v/>
      </c>
      <c r="CC1084" s="2" t="str">
        <f>IF(AND(ISBLANK(CB1084),OR(NOT(ISBLANK(CD1084)),NOT(ISBLANK(CE1084)))),#N/A,
IF(ISBLANK(CB1084),"",
IF(AND(NOT(ISERROR(VLOOKUP(CB1084,MonsterTable!$A:$B,MATCH(MonsterTable!$B$1,MonsterTable!$A$1:$B$1,0),0))),OR(ISBLANK(CD1084),ISBLANK(CE1084))),#N/A,
IFERROR(VLOOKUP(CB1084,MonsterTable!$A:$B,MATCH(MonsterTable!$B$1,MonsterTable!$A$1:$B$1,0),0),
IF(OR(NOT(ISBLANK(CD1084)),ISBLANK(CE1084)),#N/A,
IF(CB1084="empty","empty",
VLOOKUP(CB1084,MonsterGroupTable!$A:$A,1,0)))))))</f>
        <v/>
      </c>
      <c r="CJ1084" s="2" t="str">
        <f>IF(AND(ISBLANK(CI1084),OR(NOT(ISBLANK(CK1084)),NOT(ISBLANK(CL1084)))),#N/A,
IF(ISBLANK(CI1084),"",
IF(AND(NOT(ISERROR(VLOOKUP(CI1084,MonsterTable!$A:$B,MATCH(MonsterTable!$B$1,MonsterTable!$A$1:$B$1,0),0))),OR(ISBLANK(CK1084),ISBLANK(CL1084))),#N/A,
IFERROR(VLOOKUP(CI1084,MonsterTable!$A:$B,MATCH(MonsterTable!$B$1,MonsterTable!$A$1:$B$1,0),0),
IF(OR(NOT(ISBLANK(CK1084)),ISBLANK(CL1084)),#N/A,
IF(CI1084="empty","empty",
VLOOKUP(CI1084,MonsterGroupTable!$A:$A,1,0)))))))</f>
        <v/>
      </c>
    </row>
    <row r="1085" spans="1:88">
      <c r="A1085">
        <v>20051</v>
      </c>
      <c r="B1085">
        <f t="shared" si="37"/>
        <v>1.1000000000000001</v>
      </c>
      <c r="C1085">
        <f t="shared" si="37"/>
        <v>1.1000000000000001</v>
      </c>
      <c r="F1085">
        <v>60</v>
      </c>
      <c r="G1085">
        <v>516</v>
      </c>
      <c r="H1085">
        <v>0</v>
      </c>
      <c r="I1085">
        <v>0</v>
      </c>
      <c r="J1085">
        <v>0</v>
      </c>
      <c r="K1085" t="s">
        <v>28</v>
      </c>
      <c r="L1085" t="s">
        <v>251</v>
      </c>
      <c r="M1085" t="s">
        <v>79</v>
      </c>
      <c r="N1085" t="s">
        <v>80</v>
      </c>
      <c r="O1085">
        <v>0</v>
      </c>
      <c r="P1085">
        <v>-4.75</v>
      </c>
      <c r="Q1085">
        <v>-3.5</v>
      </c>
      <c r="R1085">
        <v>4.75</v>
      </c>
      <c r="S1085">
        <v>3</v>
      </c>
      <c r="T1085">
        <v>-13.5</v>
      </c>
      <c r="U1085">
        <v>2.5499999999999998</v>
      </c>
      <c r="V1085">
        <v>-6.75</v>
      </c>
      <c r="W1085" t="str">
        <f t="shared" si="38"/>
        <v>g106,5,empty,3,202,1,1,0</v>
      </c>
      <c r="X1085" s="1" t="s">
        <v>323</v>
      </c>
      <c r="Y1085" s="2" t="str">
        <f>IF(AND(ISBLANK(X1085),OR(NOT(ISBLANK(Z1085)),NOT(ISBLANK(AA1085)))),#N/A,
IF(ISBLANK(X1085),"",
IF(AND(NOT(ISERROR(VLOOKUP(X1085,MonsterTable!$A:$B,MATCH(MonsterTable!$B$1,MonsterTable!$A$1:$B$1,0),0))),OR(ISBLANK(Z1085),ISBLANK(AA1085))),#N/A,
IFERROR(VLOOKUP(X1085,MonsterTable!$A:$B,MATCH(MonsterTable!$B$1,MonsterTable!$A$1:$B$1,0),0),
IF(OR(NOT(ISBLANK(Z1085)),ISBLANK(AA1085)),#N/A,
IF(X1085="empty","empty",
VLOOKUP(X1085,MonsterGroupTable!$A:$A,1,0)))))))</f>
        <v>g106</v>
      </c>
      <c r="AA1085">
        <v>5</v>
      </c>
      <c r="AE1085" s="1" t="s">
        <v>74</v>
      </c>
      <c r="AF1085" s="2" t="str">
        <f>IF(AND(ISBLANK(AE1085),OR(NOT(ISBLANK(AG1085)),NOT(ISBLANK(AH1085)))),#N/A,
IF(ISBLANK(AE1085),"",
IF(AND(NOT(ISERROR(VLOOKUP(AE1085,MonsterTable!$A:$B,MATCH(MonsterTable!$B$1,MonsterTable!$A$1:$B$1,0),0))),OR(ISBLANK(AG1085),ISBLANK(AH1085))),#N/A,
IFERROR(VLOOKUP(AE1085,MonsterTable!$A:$B,MATCH(MonsterTable!$B$1,MonsterTable!$A$1:$B$1,0),0),
IF(OR(NOT(ISBLANK(AG1085)),ISBLANK(AH1085)),#N/A,
IF(AE1085="empty","empty",
VLOOKUP(AE1085,MonsterGroupTable!$A:$A,1,0)))))))</f>
        <v>empty</v>
      </c>
      <c r="AH1085">
        <v>3</v>
      </c>
      <c r="AL1085" s="1" t="s">
        <v>338</v>
      </c>
      <c r="AM1085" s="2">
        <f>IF(AND(ISBLANK(AL1085),OR(NOT(ISBLANK(AN1085)),NOT(ISBLANK(AO1085)))),#N/A,
IF(ISBLANK(AL1085),"",
IF(AND(NOT(ISERROR(VLOOKUP(AL1085,MonsterTable!$A:$B,MATCH(MonsterTable!$B$1,MonsterTable!$A$1:$B$1,0),0))),OR(ISBLANK(AN1085),ISBLANK(AO1085))),#N/A,
IFERROR(VLOOKUP(AL1085,MonsterTable!$A:$B,MATCH(MonsterTable!$B$1,MonsterTable!$A$1:$B$1,0),0),
IF(OR(NOT(ISBLANK(AN1085)),ISBLANK(AO1085)),#N/A,
IF(AL1085="empty","empty",
VLOOKUP(AL1085,MonsterGroupTable!$A:$A,1,0)))))))</f>
        <v>202</v>
      </c>
      <c r="AN1085">
        <v>1</v>
      </c>
      <c r="AO1085">
        <v>1</v>
      </c>
      <c r="AP1085">
        <v>0</v>
      </c>
      <c r="AT1085" s="2" t="str">
        <f>IF(AND(ISBLANK(AS1085),OR(NOT(ISBLANK(AU1085)),NOT(ISBLANK(AV1085)))),#N/A,
IF(ISBLANK(AS1085),"",
IF(AND(NOT(ISERROR(VLOOKUP(AS1085,MonsterTable!$A:$B,MATCH(MonsterTable!$B$1,MonsterTable!$A$1:$B$1,0),0))),OR(ISBLANK(AU1085),ISBLANK(AV1085))),#N/A,
IFERROR(VLOOKUP(AS1085,MonsterTable!$A:$B,MATCH(MonsterTable!$B$1,MonsterTable!$A$1:$B$1,0),0),
IF(OR(NOT(ISBLANK(AU1085)),ISBLANK(AV1085)),#N/A,
IF(AS1085="empty","empty",
VLOOKUP(AS1085,MonsterGroupTable!$A:$A,1,0)))))))</f>
        <v/>
      </c>
      <c r="BA1085" s="2" t="str">
        <f>IF(AND(ISBLANK(AZ1085),OR(NOT(ISBLANK(BB1085)),NOT(ISBLANK(BC1085)))),#N/A,
IF(ISBLANK(AZ1085),"",
IF(AND(NOT(ISERROR(VLOOKUP(AZ1085,MonsterTable!$A:$B,MATCH(MonsterTable!$B$1,MonsterTable!$A$1:$B$1,0),0))),OR(ISBLANK(BB1085),ISBLANK(BC1085))),#N/A,
IFERROR(VLOOKUP(AZ1085,MonsterTable!$A:$B,MATCH(MonsterTable!$B$1,MonsterTable!$A$1:$B$1,0),0),
IF(OR(NOT(ISBLANK(BB1085)),ISBLANK(BC1085)),#N/A,
IF(AZ1085="empty","empty",
VLOOKUP(AZ1085,MonsterGroupTable!$A:$A,1,0)))))))</f>
        <v/>
      </c>
      <c r="BH1085" s="2" t="str">
        <f>IF(AND(ISBLANK(BG1085),OR(NOT(ISBLANK(BI1085)),NOT(ISBLANK(BJ1085)))),#N/A,
IF(ISBLANK(BG1085),"",
IF(AND(NOT(ISERROR(VLOOKUP(BG1085,MonsterTable!$A:$B,MATCH(MonsterTable!$B$1,MonsterTable!$A$1:$B$1,0),0))),OR(ISBLANK(BI1085),ISBLANK(BJ1085))),#N/A,
IFERROR(VLOOKUP(BG1085,MonsterTable!$A:$B,MATCH(MonsterTable!$B$1,MonsterTable!$A$1:$B$1,0),0),
IF(OR(NOT(ISBLANK(BI1085)),ISBLANK(BJ1085)),#N/A,
IF(BG1085="empty","empty",
VLOOKUP(BG1085,MonsterGroupTable!$A:$A,1,0)))))))</f>
        <v/>
      </c>
      <c r="BO1085" s="2" t="str">
        <f>IF(AND(ISBLANK(BN1085),OR(NOT(ISBLANK(BP1085)),NOT(ISBLANK(BQ1085)))),#N/A,
IF(ISBLANK(BN1085),"",
IF(AND(NOT(ISERROR(VLOOKUP(BN1085,MonsterTable!$A:$B,MATCH(MonsterTable!$B$1,MonsterTable!$A$1:$B$1,0),0))),OR(ISBLANK(BP1085),ISBLANK(BQ1085))),#N/A,
IFERROR(VLOOKUP(BN1085,MonsterTable!$A:$B,MATCH(MonsterTable!$B$1,MonsterTable!$A$1:$B$1,0),0),
IF(OR(NOT(ISBLANK(BP1085)),ISBLANK(BQ1085)),#N/A,
IF(BN1085="empty","empty",
VLOOKUP(BN1085,MonsterGroupTable!$A:$A,1,0)))))))</f>
        <v/>
      </c>
      <c r="BV1085" s="2" t="str">
        <f>IF(AND(ISBLANK(BU1085),OR(NOT(ISBLANK(BW1085)),NOT(ISBLANK(BX1085)))),#N/A,
IF(ISBLANK(BU1085),"",
IF(AND(NOT(ISERROR(VLOOKUP(BU1085,MonsterTable!$A:$B,MATCH(MonsterTable!$B$1,MonsterTable!$A$1:$B$1,0),0))),OR(ISBLANK(BW1085),ISBLANK(BX1085))),#N/A,
IFERROR(VLOOKUP(BU1085,MonsterTable!$A:$B,MATCH(MonsterTable!$B$1,MonsterTable!$A$1:$B$1,0),0),
IF(OR(NOT(ISBLANK(BW1085)),ISBLANK(BX1085)),#N/A,
IF(BU1085="empty","empty",
VLOOKUP(BU1085,MonsterGroupTable!$A:$A,1,0)))))))</f>
        <v/>
      </c>
      <c r="CC1085" s="2" t="str">
        <f>IF(AND(ISBLANK(CB1085),OR(NOT(ISBLANK(CD1085)),NOT(ISBLANK(CE1085)))),#N/A,
IF(ISBLANK(CB1085),"",
IF(AND(NOT(ISERROR(VLOOKUP(CB1085,MonsterTable!$A:$B,MATCH(MonsterTable!$B$1,MonsterTable!$A$1:$B$1,0),0))),OR(ISBLANK(CD1085),ISBLANK(CE1085))),#N/A,
IFERROR(VLOOKUP(CB1085,MonsterTable!$A:$B,MATCH(MonsterTable!$B$1,MonsterTable!$A$1:$B$1,0),0),
IF(OR(NOT(ISBLANK(CD1085)),ISBLANK(CE1085)),#N/A,
IF(CB1085="empty","empty",
VLOOKUP(CB1085,MonsterGroupTable!$A:$A,1,0)))))))</f>
        <v/>
      </c>
      <c r="CJ1085" s="2" t="str">
        <f>IF(AND(ISBLANK(CI1085),OR(NOT(ISBLANK(CK1085)),NOT(ISBLANK(CL1085)))),#N/A,
IF(ISBLANK(CI1085),"",
IF(AND(NOT(ISERROR(VLOOKUP(CI1085,MonsterTable!$A:$B,MATCH(MonsterTable!$B$1,MonsterTable!$A$1:$B$1,0),0))),OR(ISBLANK(CK1085),ISBLANK(CL1085))),#N/A,
IFERROR(VLOOKUP(CI1085,MonsterTable!$A:$B,MATCH(MonsterTable!$B$1,MonsterTable!$A$1:$B$1,0),0),
IF(OR(NOT(ISBLANK(CK1085)),ISBLANK(CL1085)),#N/A,
IF(CI1085="empty","empty",
VLOOKUP(CI1085,MonsterGroupTable!$A:$A,1,0)))))))</f>
        <v/>
      </c>
    </row>
    <row r="1086" spans="1:88">
      <c r="A1086">
        <v>20052</v>
      </c>
      <c r="B1086">
        <f t="shared" si="37"/>
        <v>1.1000000000000001</v>
      </c>
      <c r="C1086">
        <f t="shared" si="37"/>
        <v>1.1000000000000001</v>
      </c>
      <c r="F1086">
        <v>60</v>
      </c>
      <c r="G1086">
        <v>525</v>
      </c>
      <c r="H1086">
        <v>0</v>
      </c>
      <c r="I1086">
        <v>0</v>
      </c>
      <c r="J1086">
        <v>0</v>
      </c>
      <c r="K1086" t="s">
        <v>28</v>
      </c>
      <c r="L1086" t="s">
        <v>251</v>
      </c>
      <c r="M1086" t="s">
        <v>79</v>
      </c>
      <c r="N1086" t="s">
        <v>80</v>
      </c>
      <c r="O1086">
        <v>0</v>
      </c>
      <c r="P1086">
        <v>-4.75</v>
      </c>
      <c r="Q1086">
        <v>-3.5</v>
      </c>
      <c r="R1086">
        <v>4.75</v>
      </c>
      <c r="S1086">
        <v>3</v>
      </c>
      <c r="T1086">
        <v>-13.5</v>
      </c>
      <c r="U1086">
        <v>2.5499999999999998</v>
      </c>
      <c r="V1086">
        <v>-6.75</v>
      </c>
      <c r="W1086" t="str">
        <f t="shared" si="38"/>
        <v>g106,5,empty,3,202,1,1,0</v>
      </c>
      <c r="X1086" s="1" t="s">
        <v>323</v>
      </c>
      <c r="Y1086" s="2" t="str">
        <f>IF(AND(ISBLANK(X1086),OR(NOT(ISBLANK(Z1086)),NOT(ISBLANK(AA1086)))),#N/A,
IF(ISBLANK(X1086),"",
IF(AND(NOT(ISERROR(VLOOKUP(X1086,MonsterTable!$A:$B,MATCH(MonsterTable!$B$1,MonsterTable!$A$1:$B$1,0),0))),OR(ISBLANK(Z1086),ISBLANK(AA1086))),#N/A,
IFERROR(VLOOKUP(X1086,MonsterTable!$A:$B,MATCH(MonsterTable!$B$1,MonsterTable!$A$1:$B$1,0),0),
IF(OR(NOT(ISBLANK(Z1086)),ISBLANK(AA1086)),#N/A,
IF(X1086="empty","empty",
VLOOKUP(X1086,MonsterGroupTable!$A:$A,1,0)))))))</f>
        <v>g106</v>
      </c>
      <c r="AA1086">
        <v>5</v>
      </c>
      <c r="AE1086" s="1" t="s">
        <v>74</v>
      </c>
      <c r="AF1086" s="2" t="str">
        <f>IF(AND(ISBLANK(AE1086),OR(NOT(ISBLANK(AG1086)),NOT(ISBLANK(AH1086)))),#N/A,
IF(ISBLANK(AE1086),"",
IF(AND(NOT(ISERROR(VLOOKUP(AE1086,MonsterTable!$A:$B,MATCH(MonsterTable!$B$1,MonsterTable!$A$1:$B$1,0),0))),OR(ISBLANK(AG1086),ISBLANK(AH1086))),#N/A,
IFERROR(VLOOKUP(AE1086,MonsterTable!$A:$B,MATCH(MonsterTable!$B$1,MonsterTable!$A$1:$B$1,0),0),
IF(OR(NOT(ISBLANK(AG1086)),ISBLANK(AH1086)),#N/A,
IF(AE1086="empty","empty",
VLOOKUP(AE1086,MonsterGroupTable!$A:$A,1,0)))))))</f>
        <v>empty</v>
      </c>
      <c r="AH1086">
        <v>3</v>
      </c>
      <c r="AL1086" s="1" t="s">
        <v>338</v>
      </c>
      <c r="AM1086" s="2">
        <f>IF(AND(ISBLANK(AL1086),OR(NOT(ISBLANK(AN1086)),NOT(ISBLANK(AO1086)))),#N/A,
IF(ISBLANK(AL1086),"",
IF(AND(NOT(ISERROR(VLOOKUP(AL1086,MonsterTable!$A:$B,MATCH(MonsterTable!$B$1,MonsterTable!$A$1:$B$1,0),0))),OR(ISBLANK(AN1086),ISBLANK(AO1086))),#N/A,
IFERROR(VLOOKUP(AL1086,MonsterTable!$A:$B,MATCH(MonsterTable!$B$1,MonsterTable!$A$1:$B$1,0),0),
IF(OR(NOT(ISBLANK(AN1086)),ISBLANK(AO1086)),#N/A,
IF(AL1086="empty","empty",
VLOOKUP(AL1086,MonsterGroupTable!$A:$A,1,0)))))))</f>
        <v>202</v>
      </c>
      <c r="AN1086">
        <v>1</v>
      </c>
      <c r="AO1086">
        <v>1</v>
      </c>
      <c r="AP1086">
        <v>0</v>
      </c>
      <c r="AT1086" s="2" t="str">
        <f>IF(AND(ISBLANK(AS1086),OR(NOT(ISBLANK(AU1086)),NOT(ISBLANK(AV1086)))),#N/A,
IF(ISBLANK(AS1086),"",
IF(AND(NOT(ISERROR(VLOOKUP(AS1086,MonsterTable!$A:$B,MATCH(MonsterTable!$B$1,MonsterTable!$A$1:$B$1,0),0))),OR(ISBLANK(AU1086),ISBLANK(AV1086))),#N/A,
IFERROR(VLOOKUP(AS1086,MonsterTable!$A:$B,MATCH(MonsterTable!$B$1,MonsterTable!$A$1:$B$1,0),0),
IF(OR(NOT(ISBLANK(AU1086)),ISBLANK(AV1086)),#N/A,
IF(AS1086="empty","empty",
VLOOKUP(AS1086,MonsterGroupTable!$A:$A,1,0)))))))</f>
        <v/>
      </c>
      <c r="BA1086" s="2" t="str">
        <f>IF(AND(ISBLANK(AZ1086),OR(NOT(ISBLANK(BB1086)),NOT(ISBLANK(BC1086)))),#N/A,
IF(ISBLANK(AZ1086),"",
IF(AND(NOT(ISERROR(VLOOKUP(AZ1086,MonsterTable!$A:$B,MATCH(MonsterTable!$B$1,MonsterTable!$A$1:$B$1,0),0))),OR(ISBLANK(BB1086),ISBLANK(BC1086))),#N/A,
IFERROR(VLOOKUP(AZ1086,MonsterTable!$A:$B,MATCH(MonsterTable!$B$1,MonsterTable!$A$1:$B$1,0),0),
IF(OR(NOT(ISBLANK(BB1086)),ISBLANK(BC1086)),#N/A,
IF(AZ1086="empty","empty",
VLOOKUP(AZ1086,MonsterGroupTable!$A:$A,1,0)))))))</f>
        <v/>
      </c>
      <c r="BH1086" s="2" t="str">
        <f>IF(AND(ISBLANK(BG1086),OR(NOT(ISBLANK(BI1086)),NOT(ISBLANK(BJ1086)))),#N/A,
IF(ISBLANK(BG1086),"",
IF(AND(NOT(ISERROR(VLOOKUP(BG1086,MonsterTable!$A:$B,MATCH(MonsterTable!$B$1,MonsterTable!$A$1:$B$1,0),0))),OR(ISBLANK(BI1086),ISBLANK(BJ1086))),#N/A,
IFERROR(VLOOKUP(BG1086,MonsterTable!$A:$B,MATCH(MonsterTable!$B$1,MonsterTable!$A$1:$B$1,0),0),
IF(OR(NOT(ISBLANK(BI1086)),ISBLANK(BJ1086)),#N/A,
IF(BG1086="empty","empty",
VLOOKUP(BG1086,MonsterGroupTable!$A:$A,1,0)))))))</f>
        <v/>
      </c>
      <c r="BO1086" s="2" t="str">
        <f>IF(AND(ISBLANK(BN1086),OR(NOT(ISBLANK(BP1086)),NOT(ISBLANK(BQ1086)))),#N/A,
IF(ISBLANK(BN1086),"",
IF(AND(NOT(ISERROR(VLOOKUP(BN1086,MonsterTable!$A:$B,MATCH(MonsterTable!$B$1,MonsterTable!$A$1:$B$1,0),0))),OR(ISBLANK(BP1086),ISBLANK(BQ1086))),#N/A,
IFERROR(VLOOKUP(BN1086,MonsterTable!$A:$B,MATCH(MonsterTable!$B$1,MonsterTable!$A$1:$B$1,0),0),
IF(OR(NOT(ISBLANK(BP1086)),ISBLANK(BQ1086)),#N/A,
IF(BN1086="empty","empty",
VLOOKUP(BN1086,MonsterGroupTable!$A:$A,1,0)))))))</f>
        <v/>
      </c>
      <c r="BV1086" s="2" t="str">
        <f>IF(AND(ISBLANK(BU1086),OR(NOT(ISBLANK(BW1086)),NOT(ISBLANK(BX1086)))),#N/A,
IF(ISBLANK(BU1086),"",
IF(AND(NOT(ISERROR(VLOOKUP(BU1086,MonsterTable!$A:$B,MATCH(MonsterTable!$B$1,MonsterTable!$A$1:$B$1,0),0))),OR(ISBLANK(BW1086),ISBLANK(BX1086))),#N/A,
IFERROR(VLOOKUP(BU1086,MonsterTable!$A:$B,MATCH(MonsterTable!$B$1,MonsterTable!$A$1:$B$1,0),0),
IF(OR(NOT(ISBLANK(BW1086)),ISBLANK(BX1086)),#N/A,
IF(BU1086="empty","empty",
VLOOKUP(BU1086,MonsterGroupTable!$A:$A,1,0)))))))</f>
        <v/>
      </c>
      <c r="CC1086" s="2" t="str">
        <f>IF(AND(ISBLANK(CB1086),OR(NOT(ISBLANK(CD1086)),NOT(ISBLANK(CE1086)))),#N/A,
IF(ISBLANK(CB1086),"",
IF(AND(NOT(ISERROR(VLOOKUP(CB1086,MonsterTable!$A:$B,MATCH(MonsterTable!$B$1,MonsterTable!$A$1:$B$1,0),0))),OR(ISBLANK(CD1086),ISBLANK(CE1086))),#N/A,
IFERROR(VLOOKUP(CB1086,MonsterTable!$A:$B,MATCH(MonsterTable!$B$1,MonsterTable!$A$1:$B$1,0),0),
IF(OR(NOT(ISBLANK(CD1086)),ISBLANK(CE1086)),#N/A,
IF(CB1086="empty","empty",
VLOOKUP(CB1086,MonsterGroupTable!$A:$A,1,0)))))))</f>
        <v/>
      </c>
      <c r="CJ1086" s="2" t="str">
        <f>IF(AND(ISBLANK(CI1086),OR(NOT(ISBLANK(CK1086)),NOT(ISBLANK(CL1086)))),#N/A,
IF(ISBLANK(CI1086),"",
IF(AND(NOT(ISERROR(VLOOKUP(CI1086,MonsterTable!$A:$B,MATCH(MonsterTable!$B$1,MonsterTable!$A$1:$B$1,0),0))),OR(ISBLANK(CK1086),ISBLANK(CL1086))),#N/A,
IFERROR(VLOOKUP(CI1086,MonsterTable!$A:$B,MATCH(MonsterTable!$B$1,MonsterTable!$A$1:$B$1,0),0),
IF(OR(NOT(ISBLANK(CK1086)),ISBLANK(CL1086)),#N/A,
IF(CI1086="empty","empty",
VLOOKUP(CI1086,MonsterGroupTable!$A:$A,1,0)))))))</f>
        <v/>
      </c>
    </row>
    <row r="1087" spans="1:88">
      <c r="A1087">
        <v>20053</v>
      </c>
      <c r="B1087">
        <f t="shared" si="37"/>
        <v>1.1000000000000001</v>
      </c>
      <c r="C1087">
        <f t="shared" si="37"/>
        <v>1.1000000000000001</v>
      </c>
      <c r="F1087">
        <v>60</v>
      </c>
      <c r="G1087">
        <v>534</v>
      </c>
      <c r="H1087">
        <v>0</v>
      </c>
      <c r="I1087">
        <v>0</v>
      </c>
      <c r="J1087">
        <v>0</v>
      </c>
      <c r="K1087" t="s">
        <v>28</v>
      </c>
      <c r="L1087" t="s">
        <v>251</v>
      </c>
      <c r="M1087" t="s">
        <v>79</v>
      </c>
      <c r="N1087" t="s">
        <v>80</v>
      </c>
      <c r="O1087">
        <v>0</v>
      </c>
      <c r="P1087">
        <v>-4.75</v>
      </c>
      <c r="Q1087">
        <v>-3.5</v>
      </c>
      <c r="R1087">
        <v>4.75</v>
      </c>
      <c r="S1087">
        <v>3</v>
      </c>
      <c r="T1087">
        <v>-13.5</v>
      </c>
      <c r="U1087">
        <v>2.5499999999999998</v>
      </c>
      <c r="V1087">
        <v>-6.75</v>
      </c>
      <c r="W1087" t="str">
        <f t="shared" si="38"/>
        <v>g106,5,empty,3,202,1,1,0</v>
      </c>
      <c r="X1087" s="1" t="s">
        <v>323</v>
      </c>
      <c r="Y1087" s="2" t="str">
        <f>IF(AND(ISBLANK(X1087),OR(NOT(ISBLANK(Z1087)),NOT(ISBLANK(AA1087)))),#N/A,
IF(ISBLANK(X1087),"",
IF(AND(NOT(ISERROR(VLOOKUP(X1087,MonsterTable!$A:$B,MATCH(MonsterTable!$B$1,MonsterTable!$A$1:$B$1,0),0))),OR(ISBLANK(Z1087),ISBLANK(AA1087))),#N/A,
IFERROR(VLOOKUP(X1087,MonsterTable!$A:$B,MATCH(MonsterTable!$B$1,MonsterTable!$A$1:$B$1,0),0),
IF(OR(NOT(ISBLANK(Z1087)),ISBLANK(AA1087)),#N/A,
IF(X1087="empty","empty",
VLOOKUP(X1087,MonsterGroupTable!$A:$A,1,0)))))))</f>
        <v>g106</v>
      </c>
      <c r="AA1087">
        <v>5</v>
      </c>
      <c r="AE1087" s="1" t="s">
        <v>74</v>
      </c>
      <c r="AF1087" s="2" t="str">
        <f>IF(AND(ISBLANK(AE1087),OR(NOT(ISBLANK(AG1087)),NOT(ISBLANK(AH1087)))),#N/A,
IF(ISBLANK(AE1087),"",
IF(AND(NOT(ISERROR(VLOOKUP(AE1087,MonsterTable!$A:$B,MATCH(MonsterTable!$B$1,MonsterTable!$A$1:$B$1,0),0))),OR(ISBLANK(AG1087),ISBLANK(AH1087))),#N/A,
IFERROR(VLOOKUP(AE1087,MonsterTable!$A:$B,MATCH(MonsterTable!$B$1,MonsterTable!$A$1:$B$1,0),0),
IF(OR(NOT(ISBLANK(AG1087)),ISBLANK(AH1087)),#N/A,
IF(AE1087="empty","empty",
VLOOKUP(AE1087,MonsterGroupTable!$A:$A,1,0)))))))</f>
        <v>empty</v>
      </c>
      <c r="AH1087">
        <v>3</v>
      </c>
      <c r="AL1087" s="1" t="s">
        <v>338</v>
      </c>
      <c r="AM1087" s="2">
        <f>IF(AND(ISBLANK(AL1087),OR(NOT(ISBLANK(AN1087)),NOT(ISBLANK(AO1087)))),#N/A,
IF(ISBLANK(AL1087),"",
IF(AND(NOT(ISERROR(VLOOKUP(AL1087,MonsterTable!$A:$B,MATCH(MonsterTable!$B$1,MonsterTable!$A$1:$B$1,0),0))),OR(ISBLANK(AN1087),ISBLANK(AO1087))),#N/A,
IFERROR(VLOOKUP(AL1087,MonsterTable!$A:$B,MATCH(MonsterTable!$B$1,MonsterTable!$A$1:$B$1,0),0),
IF(OR(NOT(ISBLANK(AN1087)),ISBLANK(AO1087)),#N/A,
IF(AL1087="empty","empty",
VLOOKUP(AL1087,MonsterGroupTable!$A:$A,1,0)))))))</f>
        <v>202</v>
      </c>
      <c r="AN1087">
        <v>1</v>
      </c>
      <c r="AO1087">
        <v>1</v>
      </c>
      <c r="AP1087">
        <v>0</v>
      </c>
      <c r="AT1087" s="2" t="str">
        <f>IF(AND(ISBLANK(AS1087),OR(NOT(ISBLANK(AU1087)),NOT(ISBLANK(AV1087)))),#N/A,
IF(ISBLANK(AS1087),"",
IF(AND(NOT(ISERROR(VLOOKUP(AS1087,MonsterTable!$A:$B,MATCH(MonsterTable!$B$1,MonsterTable!$A$1:$B$1,0),0))),OR(ISBLANK(AU1087),ISBLANK(AV1087))),#N/A,
IFERROR(VLOOKUP(AS1087,MonsterTable!$A:$B,MATCH(MonsterTable!$B$1,MonsterTable!$A$1:$B$1,0),0),
IF(OR(NOT(ISBLANK(AU1087)),ISBLANK(AV1087)),#N/A,
IF(AS1087="empty","empty",
VLOOKUP(AS1087,MonsterGroupTable!$A:$A,1,0)))))))</f>
        <v/>
      </c>
      <c r="BA1087" s="2" t="str">
        <f>IF(AND(ISBLANK(AZ1087),OR(NOT(ISBLANK(BB1087)),NOT(ISBLANK(BC1087)))),#N/A,
IF(ISBLANK(AZ1087),"",
IF(AND(NOT(ISERROR(VLOOKUP(AZ1087,MonsterTable!$A:$B,MATCH(MonsterTable!$B$1,MonsterTable!$A$1:$B$1,0),0))),OR(ISBLANK(BB1087),ISBLANK(BC1087))),#N/A,
IFERROR(VLOOKUP(AZ1087,MonsterTable!$A:$B,MATCH(MonsterTable!$B$1,MonsterTable!$A$1:$B$1,0),0),
IF(OR(NOT(ISBLANK(BB1087)),ISBLANK(BC1087)),#N/A,
IF(AZ1087="empty","empty",
VLOOKUP(AZ1087,MonsterGroupTable!$A:$A,1,0)))))))</f>
        <v/>
      </c>
      <c r="BH1087" s="2" t="str">
        <f>IF(AND(ISBLANK(BG1087),OR(NOT(ISBLANK(BI1087)),NOT(ISBLANK(BJ1087)))),#N/A,
IF(ISBLANK(BG1087),"",
IF(AND(NOT(ISERROR(VLOOKUP(BG1087,MonsterTable!$A:$B,MATCH(MonsterTable!$B$1,MonsterTable!$A$1:$B$1,0),0))),OR(ISBLANK(BI1087),ISBLANK(BJ1087))),#N/A,
IFERROR(VLOOKUP(BG1087,MonsterTable!$A:$B,MATCH(MonsterTable!$B$1,MonsterTable!$A$1:$B$1,0),0),
IF(OR(NOT(ISBLANK(BI1087)),ISBLANK(BJ1087)),#N/A,
IF(BG1087="empty","empty",
VLOOKUP(BG1087,MonsterGroupTable!$A:$A,1,0)))))))</f>
        <v/>
      </c>
      <c r="BO1087" s="2" t="str">
        <f>IF(AND(ISBLANK(BN1087),OR(NOT(ISBLANK(BP1087)),NOT(ISBLANK(BQ1087)))),#N/A,
IF(ISBLANK(BN1087),"",
IF(AND(NOT(ISERROR(VLOOKUP(BN1087,MonsterTable!$A:$B,MATCH(MonsterTable!$B$1,MonsterTable!$A$1:$B$1,0),0))),OR(ISBLANK(BP1087),ISBLANK(BQ1087))),#N/A,
IFERROR(VLOOKUP(BN1087,MonsterTable!$A:$B,MATCH(MonsterTable!$B$1,MonsterTable!$A$1:$B$1,0),0),
IF(OR(NOT(ISBLANK(BP1087)),ISBLANK(BQ1087)),#N/A,
IF(BN1087="empty","empty",
VLOOKUP(BN1087,MonsterGroupTable!$A:$A,1,0)))))))</f>
        <v/>
      </c>
      <c r="BV1087" s="2" t="str">
        <f>IF(AND(ISBLANK(BU1087),OR(NOT(ISBLANK(BW1087)),NOT(ISBLANK(BX1087)))),#N/A,
IF(ISBLANK(BU1087),"",
IF(AND(NOT(ISERROR(VLOOKUP(BU1087,MonsterTable!$A:$B,MATCH(MonsterTable!$B$1,MonsterTable!$A$1:$B$1,0),0))),OR(ISBLANK(BW1087),ISBLANK(BX1087))),#N/A,
IFERROR(VLOOKUP(BU1087,MonsterTable!$A:$B,MATCH(MonsterTable!$B$1,MonsterTable!$A$1:$B$1,0),0),
IF(OR(NOT(ISBLANK(BW1087)),ISBLANK(BX1087)),#N/A,
IF(BU1087="empty","empty",
VLOOKUP(BU1087,MonsterGroupTable!$A:$A,1,0)))))))</f>
        <v/>
      </c>
      <c r="CC1087" s="2" t="str">
        <f>IF(AND(ISBLANK(CB1087),OR(NOT(ISBLANK(CD1087)),NOT(ISBLANK(CE1087)))),#N/A,
IF(ISBLANK(CB1087),"",
IF(AND(NOT(ISERROR(VLOOKUP(CB1087,MonsterTable!$A:$B,MATCH(MonsterTable!$B$1,MonsterTable!$A$1:$B$1,0),0))),OR(ISBLANK(CD1087),ISBLANK(CE1087))),#N/A,
IFERROR(VLOOKUP(CB1087,MonsterTable!$A:$B,MATCH(MonsterTable!$B$1,MonsterTable!$A$1:$B$1,0),0),
IF(OR(NOT(ISBLANK(CD1087)),ISBLANK(CE1087)),#N/A,
IF(CB1087="empty","empty",
VLOOKUP(CB1087,MonsterGroupTable!$A:$A,1,0)))))))</f>
        <v/>
      </c>
      <c r="CJ1087" s="2" t="str">
        <f>IF(AND(ISBLANK(CI1087),OR(NOT(ISBLANK(CK1087)),NOT(ISBLANK(CL1087)))),#N/A,
IF(ISBLANK(CI1087),"",
IF(AND(NOT(ISERROR(VLOOKUP(CI1087,MonsterTable!$A:$B,MATCH(MonsterTable!$B$1,MonsterTable!$A$1:$B$1,0),0))),OR(ISBLANK(CK1087),ISBLANK(CL1087))),#N/A,
IFERROR(VLOOKUP(CI1087,MonsterTable!$A:$B,MATCH(MonsterTable!$B$1,MonsterTable!$A$1:$B$1,0),0),
IF(OR(NOT(ISBLANK(CK1087)),ISBLANK(CL1087)),#N/A,
IF(CI1087="empty","empty",
VLOOKUP(CI1087,MonsterGroupTable!$A:$A,1,0)))))))</f>
        <v/>
      </c>
    </row>
    <row r="1088" spans="1:88">
      <c r="A1088">
        <v>20054</v>
      </c>
      <c r="B1088">
        <f t="shared" si="37"/>
        <v>1.1000000000000001</v>
      </c>
      <c r="C1088">
        <f t="shared" si="37"/>
        <v>1.1000000000000001</v>
      </c>
      <c r="F1088">
        <v>60</v>
      </c>
      <c r="G1088">
        <v>543</v>
      </c>
      <c r="H1088">
        <v>0</v>
      </c>
      <c r="I1088">
        <v>0</v>
      </c>
      <c r="J1088">
        <v>0</v>
      </c>
      <c r="K1088" t="s">
        <v>28</v>
      </c>
      <c r="L1088" t="s">
        <v>251</v>
      </c>
      <c r="M1088" t="s">
        <v>79</v>
      </c>
      <c r="N1088" t="s">
        <v>80</v>
      </c>
      <c r="O1088">
        <v>0</v>
      </c>
      <c r="P1088">
        <v>-4.75</v>
      </c>
      <c r="Q1088">
        <v>-3.5</v>
      </c>
      <c r="R1088">
        <v>4.75</v>
      </c>
      <c r="S1088">
        <v>3</v>
      </c>
      <c r="T1088">
        <v>-13.5</v>
      </c>
      <c r="U1088">
        <v>2.5499999999999998</v>
      </c>
      <c r="V1088">
        <v>-6.75</v>
      </c>
      <c r="W1088" t="str">
        <f t="shared" si="38"/>
        <v>g106,5,empty,3,202,1,1,0</v>
      </c>
      <c r="X1088" s="1" t="s">
        <v>323</v>
      </c>
      <c r="Y1088" s="2" t="str">
        <f>IF(AND(ISBLANK(X1088),OR(NOT(ISBLANK(Z1088)),NOT(ISBLANK(AA1088)))),#N/A,
IF(ISBLANK(X1088),"",
IF(AND(NOT(ISERROR(VLOOKUP(X1088,MonsterTable!$A:$B,MATCH(MonsterTable!$B$1,MonsterTable!$A$1:$B$1,0),0))),OR(ISBLANK(Z1088),ISBLANK(AA1088))),#N/A,
IFERROR(VLOOKUP(X1088,MonsterTable!$A:$B,MATCH(MonsterTable!$B$1,MonsterTable!$A$1:$B$1,0),0),
IF(OR(NOT(ISBLANK(Z1088)),ISBLANK(AA1088)),#N/A,
IF(X1088="empty","empty",
VLOOKUP(X1088,MonsterGroupTable!$A:$A,1,0)))))))</f>
        <v>g106</v>
      </c>
      <c r="AA1088">
        <v>5</v>
      </c>
      <c r="AE1088" s="1" t="s">
        <v>74</v>
      </c>
      <c r="AF1088" s="2" t="str">
        <f>IF(AND(ISBLANK(AE1088),OR(NOT(ISBLANK(AG1088)),NOT(ISBLANK(AH1088)))),#N/A,
IF(ISBLANK(AE1088),"",
IF(AND(NOT(ISERROR(VLOOKUP(AE1088,MonsterTable!$A:$B,MATCH(MonsterTable!$B$1,MonsterTable!$A$1:$B$1,0),0))),OR(ISBLANK(AG1088),ISBLANK(AH1088))),#N/A,
IFERROR(VLOOKUP(AE1088,MonsterTable!$A:$B,MATCH(MonsterTable!$B$1,MonsterTable!$A$1:$B$1,0),0),
IF(OR(NOT(ISBLANK(AG1088)),ISBLANK(AH1088)),#N/A,
IF(AE1088="empty","empty",
VLOOKUP(AE1088,MonsterGroupTable!$A:$A,1,0)))))))</f>
        <v>empty</v>
      </c>
      <c r="AH1088">
        <v>3</v>
      </c>
      <c r="AL1088" s="1" t="s">
        <v>338</v>
      </c>
      <c r="AM1088" s="2">
        <f>IF(AND(ISBLANK(AL1088),OR(NOT(ISBLANK(AN1088)),NOT(ISBLANK(AO1088)))),#N/A,
IF(ISBLANK(AL1088),"",
IF(AND(NOT(ISERROR(VLOOKUP(AL1088,MonsterTable!$A:$B,MATCH(MonsterTable!$B$1,MonsterTable!$A$1:$B$1,0),0))),OR(ISBLANK(AN1088),ISBLANK(AO1088))),#N/A,
IFERROR(VLOOKUP(AL1088,MonsterTable!$A:$B,MATCH(MonsterTable!$B$1,MonsterTable!$A$1:$B$1,0),0),
IF(OR(NOT(ISBLANK(AN1088)),ISBLANK(AO1088)),#N/A,
IF(AL1088="empty","empty",
VLOOKUP(AL1088,MonsterGroupTable!$A:$A,1,0)))))))</f>
        <v>202</v>
      </c>
      <c r="AN1088">
        <v>1</v>
      </c>
      <c r="AO1088">
        <v>1</v>
      </c>
      <c r="AP1088">
        <v>0</v>
      </c>
      <c r="AT1088" s="2" t="str">
        <f>IF(AND(ISBLANK(AS1088),OR(NOT(ISBLANK(AU1088)),NOT(ISBLANK(AV1088)))),#N/A,
IF(ISBLANK(AS1088),"",
IF(AND(NOT(ISERROR(VLOOKUP(AS1088,MonsterTable!$A:$B,MATCH(MonsterTable!$B$1,MonsterTable!$A$1:$B$1,0),0))),OR(ISBLANK(AU1088),ISBLANK(AV1088))),#N/A,
IFERROR(VLOOKUP(AS1088,MonsterTable!$A:$B,MATCH(MonsterTable!$B$1,MonsterTable!$A$1:$B$1,0),0),
IF(OR(NOT(ISBLANK(AU1088)),ISBLANK(AV1088)),#N/A,
IF(AS1088="empty","empty",
VLOOKUP(AS1088,MonsterGroupTable!$A:$A,1,0)))))))</f>
        <v/>
      </c>
      <c r="BA1088" s="2" t="str">
        <f>IF(AND(ISBLANK(AZ1088),OR(NOT(ISBLANK(BB1088)),NOT(ISBLANK(BC1088)))),#N/A,
IF(ISBLANK(AZ1088),"",
IF(AND(NOT(ISERROR(VLOOKUP(AZ1088,MonsterTable!$A:$B,MATCH(MonsterTable!$B$1,MonsterTable!$A$1:$B$1,0),0))),OR(ISBLANK(BB1088),ISBLANK(BC1088))),#N/A,
IFERROR(VLOOKUP(AZ1088,MonsterTable!$A:$B,MATCH(MonsterTable!$B$1,MonsterTable!$A$1:$B$1,0),0),
IF(OR(NOT(ISBLANK(BB1088)),ISBLANK(BC1088)),#N/A,
IF(AZ1088="empty","empty",
VLOOKUP(AZ1088,MonsterGroupTable!$A:$A,1,0)))))))</f>
        <v/>
      </c>
      <c r="BH1088" s="2" t="str">
        <f>IF(AND(ISBLANK(BG1088),OR(NOT(ISBLANK(BI1088)),NOT(ISBLANK(BJ1088)))),#N/A,
IF(ISBLANK(BG1088),"",
IF(AND(NOT(ISERROR(VLOOKUP(BG1088,MonsterTable!$A:$B,MATCH(MonsterTable!$B$1,MonsterTable!$A$1:$B$1,0),0))),OR(ISBLANK(BI1088),ISBLANK(BJ1088))),#N/A,
IFERROR(VLOOKUP(BG1088,MonsterTable!$A:$B,MATCH(MonsterTable!$B$1,MonsterTable!$A$1:$B$1,0),0),
IF(OR(NOT(ISBLANK(BI1088)),ISBLANK(BJ1088)),#N/A,
IF(BG1088="empty","empty",
VLOOKUP(BG1088,MonsterGroupTable!$A:$A,1,0)))))))</f>
        <v/>
      </c>
      <c r="BO1088" s="2" t="str">
        <f>IF(AND(ISBLANK(BN1088),OR(NOT(ISBLANK(BP1088)),NOT(ISBLANK(BQ1088)))),#N/A,
IF(ISBLANK(BN1088),"",
IF(AND(NOT(ISERROR(VLOOKUP(BN1088,MonsterTable!$A:$B,MATCH(MonsterTable!$B$1,MonsterTable!$A$1:$B$1,0),0))),OR(ISBLANK(BP1088),ISBLANK(BQ1088))),#N/A,
IFERROR(VLOOKUP(BN1088,MonsterTable!$A:$B,MATCH(MonsterTable!$B$1,MonsterTable!$A$1:$B$1,0),0),
IF(OR(NOT(ISBLANK(BP1088)),ISBLANK(BQ1088)),#N/A,
IF(BN1088="empty","empty",
VLOOKUP(BN1088,MonsterGroupTable!$A:$A,1,0)))))))</f>
        <v/>
      </c>
      <c r="BV1088" s="2" t="str">
        <f>IF(AND(ISBLANK(BU1088),OR(NOT(ISBLANK(BW1088)),NOT(ISBLANK(BX1088)))),#N/A,
IF(ISBLANK(BU1088),"",
IF(AND(NOT(ISERROR(VLOOKUP(BU1088,MonsterTable!$A:$B,MATCH(MonsterTable!$B$1,MonsterTable!$A$1:$B$1,0),0))),OR(ISBLANK(BW1088),ISBLANK(BX1088))),#N/A,
IFERROR(VLOOKUP(BU1088,MonsterTable!$A:$B,MATCH(MonsterTable!$B$1,MonsterTable!$A$1:$B$1,0),0),
IF(OR(NOT(ISBLANK(BW1088)),ISBLANK(BX1088)),#N/A,
IF(BU1088="empty","empty",
VLOOKUP(BU1088,MonsterGroupTable!$A:$A,1,0)))))))</f>
        <v/>
      </c>
      <c r="CC1088" s="2" t="str">
        <f>IF(AND(ISBLANK(CB1088),OR(NOT(ISBLANK(CD1088)),NOT(ISBLANK(CE1088)))),#N/A,
IF(ISBLANK(CB1088),"",
IF(AND(NOT(ISERROR(VLOOKUP(CB1088,MonsterTable!$A:$B,MATCH(MonsterTable!$B$1,MonsterTable!$A$1:$B$1,0),0))),OR(ISBLANK(CD1088),ISBLANK(CE1088))),#N/A,
IFERROR(VLOOKUP(CB1088,MonsterTable!$A:$B,MATCH(MonsterTable!$B$1,MonsterTable!$A$1:$B$1,0),0),
IF(OR(NOT(ISBLANK(CD1088)),ISBLANK(CE1088)),#N/A,
IF(CB1088="empty","empty",
VLOOKUP(CB1088,MonsterGroupTable!$A:$A,1,0)))))))</f>
        <v/>
      </c>
      <c r="CJ1088" s="2" t="str">
        <f>IF(AND(ISBLANK(CI1088),OR(NOT(ISBLANK(CK1088)),NOT(ISBLANK(CL1088)))),#N/A,
IF(ISBLANK(CI1088),"",
IF(AND(NOT(ISERROR(VLOOKUP(CI1088,MonsterTable!$A:$B,MATCH(MonsterTable!$B$1,MonsterTable!$A$1:$B$1,0),0))),OR(ISBLANK(CK1088),ISBLANK(CL1088))),#N/A,
IFERROR(VLOOKUP(CI1088,MonsterTable!$A:$B,MATCH(MonsterTable!$B$1,MonsterTable!$A$1:$B$1,0),0),
IF(OR(NOT(ISBLANK(CK1088)),ISBLANK(CL1088)),#N/A,
IF(CI1088="empty","empty",
VLOOKUP(CI1088,MonsterGroupTable!$A:$A,1,0)))))))</f>
        <v/>
      </c>
    </row>
    <row r="1089" spans="1:88">
      <c r="A1089">
        <v>20055</v>
      </c>
      <c r="B1089">
        <f t="shared" si="37"/>
        <v>1.1000000000000001</v>
      </c>
      <c r="C1089">
        <f t="shared" si="37"/>
        <v>1.1000000000000001</v>
      </c>
      <c r="F1089">
        <v>60</v>
      </c>
      <c r="G1089">
        <v>552</v>
      </c>
      <c r="H1089">
        <v>0</v>
      </c>
      <c r="I1089">
        <v>0</v>
      </c>
      <c r="J1089">
        <v>0</v>
      </c>
      <c r="K1089" t="s">
        <v>28</v>
      </c>
      <c r="L1089" t="s">
        <v>251</v>
      </c>
      <c r="M1089" t="s">
        <v>79</v>
      </c>
      <c r="N1089" t="s">
        <v>80</v>
      </c>
      <c r="O1089">
        <v>0</v>
      </c>
      <c r="P1089">
        <v>-4.75</v>
      </c>
      <c r="Q1089">
        <v>-3.5</v>
      </c>
      <c r="R1089">
        <v>4.75</v>
      </c>
      <c r="S1089">
        <v>3</v>
      </c>
      <c r="T1089">
        <v>-13.5</v>
      </c>
      <c r="U1089">
        <v>2.5499999999999998</v>
      </c>
      <c r="V1089">
        <v>-6.75</v>
      </c>
      <c r="W1089" t="str">
        <f t="shared" si="38"/>
        <v>g106,5,empty,3,202,1,1,0</v>
      </c>
      <c r="X1089" s="1" t="s">
        <v>323</v>
      </c>
      <c r="Y1089" s="2" t="str">
        <f>IF(AND(ISBLANK(X1089),OR(NOT(ISBLANK(Z1089)),NOT(ISBLANK(AA1089)))),#N/A,
IF(ISBLANK(X1089),"",
IF(AND(NOT(ISERROR(VLOOKUP(X1089,MonsterTable!$A:$B,MATCH(MonsterTable!$B$1,MonsterTable!$A$1:$B$1,0),0))),OR(ISBLANK(Z1089),ISBLANK(AA1089))),#N/A,
IFERROR(VLOOKUP(X1089,MonsterTable!$A:$B,MATCH(MonsterTable!$B$1,MonsterTable!$A$1:$B$1,0),0),
IF(OR(NOT(ISBLANK(Z1089)),ISBLANK(AA1089)),#N/A,
IF(X1089="empty","empty",
VLOOKUP(X1089,MonsterGroupTable!$A:$A,1,0)))))))</f>
        <v>g106</v>
      </c>
      <c r="AA1089">
        <v>5</v>
      </c>
      <c r="AE1089" s="1" t="s">
        <v>74</v>
      </c>
      <c r="AF1089" s="2" t="str">
        <f>IF(AND(ISBLANK(AE1089),OR(NOT(ISBLANK(AG1089)),NOT(ISBLANK(AH1089)))),#N/A,
IF(ISBLANK(AE1089),"",
IF(AND(NOT(ISERROR(VLOOKUP(AE1089,MonsterTable!$A:$B,MATCH(MonsterTable!$B$1,MonsterTable!$A$1:$B$1,0),0))),OR(ISBLANK(AG1089),ISBLANK(AH1089))),#N/A,
IFERROR(VLOOKUP(AE1089,MonsterTable!$A:$B,MATCH(MonsterTable!$B$1,MonsterTable!$A$1:$B$1,0),0),
IF(OR(NOT(ISBLANK(AG1089)),ISBLANK(AH1089)),#N/A,
IF(AE1089="empty","empty",
VLOOKUP(AE1089,MonsterGroupTable!$A:$A,1,0)))))))</f>
        <v>empty</v>
      </c>
      <c r="AH1089">
        <v>3</v>
      </c>
      <c r="AL1089" s="1" t="s">
        <v>338</v>
      </c>
      <c r="AM1089" s="2">
        <f>IF(AND(ISBLANK(AL1089),OR(NOT(ISBLANK(AN1089)),NOT(ISBLANK(AO1089)))),#N/A,
IF(ISBLANK(AL1089),"",
IF(AND(NOT(ISERROR(VLOOKUP(AL1089,MonsterTable!$A:$B,MATCH(MonsterTable!$B$1,MonsterTable!$A$1:$B$1,0),0))),OR(ISBLANK(AN1089),ISBLANK(AO1089))),#N/A,
IFERROR(VLOOKUP(AL1089,MonsterTable!$A:$B,MATCH(MonsterTable!$B$1,MonsterTable!$A$1:$B$1,0),0),
IF(OR(NOT(ISBLANK(AN1089)),ISBLANK(AO1089)),#N/A,
IF(AL1089="empty","empty",
VLOOKUP(AL1089,MonsterGroupTable!$A:$A,1,0)))))))</f>
        <v>202</v>
      </c>
      <c r="AN1089">
        <v>1</v>
      </c>
      <c r="AO1089">
        <v>1</v>
      </c>
      <c r="AP1089">
        <v>0</v>
      </c>
      <c r="AT1089" s="2" t="str">
        <f>IF(AND(ISBLANK(AS1089),OR(NOT(ISBLANK(AU1089)),NOT(ISBLANK(AV1089)))),#N/A,
IF(ISBLANK(AS1089),"",
IF(AND(NOT(ISERROR(VLOOKUP(AS1089,MonsterTable!$A:$B,MATCH(MonsterTable!$B$1,MonsterTable!$A$1:$B$1,0),0))),OR(ISBLANK(AU1089),ISBLANK(AV1089))),#N/A,
IFERROR(VLOOKUP(AS1089,MonsterTable!$A:$B,MATCH(MonsterTable!$B$1,MonsterTable!$A$1:$B$1,0),0),
IF(OR(NOT(ISBLANK(AU1089)),ISBLANK(AV1089)),#N/A,
IF(AS1089="empty","empty",
VLOOKUP(AS1089,MonsterGroupTable!$A:$A,1,0)))))))</f>
        <v/>
      </c>
      <c r="BA1089" s="2" t="str">
        <f>IF(AND(ISBLANK(AZ1089),OR(NOT(ISBLANK(BB1089)),NOT(ISBLANK(BC1089)))),#N/A,
IF(ISBLANK(AZ1089),"",
IF(AND(NOT(ISERROR(VLOOKUP(AZ1089,MonsterTable!$A:$B,MATCH(MonsterTable!$B$1,MonsterTable!$A$1:$B$1,0),0))),OR(ISBLANK(BB1089),ISBLANK(BC1089))),#N/A,
IFERROR(VLOOKUP(AZ1089,MonsterTable!$A:$B,MATCH(MonsterTable!$B$1,MonsterTable!$A$1:$B$1,0),0),
IF(OR(NOT(ISBLANK(BB1089)),ISBLANK(BC1089)),#N/A,
IF(AZ1089="empty","empty",
VLOOKUP(AZ1089,MonsterGroupTable!$A:$A,1,0)))))))</f>
        <v/>
      </c>
      <c r="BH1089" s="2" t="str">
        <f>IF(AND(ISBLANK(BG1089),OR(NOT(ISBLANK(BI1089)),NOT(ISBLANK(BJ1089)))),#N/A,
IF(ISBLANK(BG1089),"",
IF(AND(NOT(ISERROR(VLOOKUP(BG1089,MonsterTable!$A:$B,MATCH(MonsterTable!$B$1,MonsterTable!$A$1:$B$1,0),0))),OR(ISBLANK(BI1089),ISBLANK(BJ1089))),#N/A,
IFERROR(VLOOKUP(BG1089,MonsterTable!$A:$B,MATCH(MonsterTable!$B$1,MonsterTable!$A$1:$B$1,0),0),
IF(OR(NOT(ISBLANK(BI1089)),ISBLANK(BJ1089)),#N/A,
IF(BG1089="empty","empty",
VLOOKUP(BG1089,MonsterGroupTable!$A:$A,1,0)))))))</f>
        <v/>
      </c>
      <c r="BO1089" s="2" t="str">
        <f>IF(AND(ISBLANK(BN1089),OR(NOT(ISBLANK(BP1089)),NOT(ISBLANK(BQ1089)))),#N/A,
IF(ISBLANK(BN1089),"",
IF(AND(NOT(ISERROR(VLOOKUP(BN1089,MonsterTable!$A:$B,MATCH(MonsterTable!$B$1,MonsterTable!$A$1:$B$1,0),0))),OR(ISBLANK(BP1089),ISBLANK(BQ1089))),#N/A,
IFERROR(VLOOKUP(BN1089,MonsterTable!$A:$B,MATCH(MonsterTable!$B$1,MonsterTable!$A$1:$B$1,0),0),
IF(OR(NOT(ISBLANK(BP1089)),ISBLANK(BQ1089)),#N/A,
IF(BN1089="empty","empty",
VLOOKUP(BN1089,MonsterGroupTable!$A:$A,1,0)))))))</f>
        <v/>
      </c>
      <c r="BV1089" s="2" t="str">
        <f>IF(AND(ISBLANK(BU1089),OR(NOT(ISBLANK(BW1089)),NOT(ISBLANK(BX1089)))),#N/A,
IF(ISBLANK(BU1089),"",
IF(AND(NOT(ISERROR(VLOOKUP(BU1089,MonsterTable!$A:$B,MATCH(MonsterTable!$B$1,MonsterTable!$A$1:$B$1,0),0))),OR(ISBLANK(BW1089),ISBLANK(BX1089))),#N/A,
IFERROR(VLOOKUP(BU1089,MonsterTable!$A:$B,MATCH(MonsterTable!$B$1,MonsterTable!$A$1:$B$1,0),0),
IF(OR(NOT(ISBLANK(BW1089)),ISBLANK(BX1089)),#N/A,
IF(BU1089="empty","empty",
VLOOKUP(BU1089,MonsterGroupTable!$A:$A,1,0)))))))</f>
        <v/>
      </c>
      <c r="CC1089" s="2" t="str">
        <f>IF(AND(ISBLANK(CB1089),OR(NOT(ISBLANK(CD1089)),NOT(ISBLANK(CE1089)))),#N/A,
IF(ISBLANK(CB1089),"",
IF(AND(NOT(ISERROR(VLOOKUP(CB1089,MonsterTable!$A:$B,MATCH(MonsterTable!$B$1,MonsterTable!$A$1:$B$1,0),0))),OR(ISBLANK(CD1089),ISBLANK(CE1089))),#N/A,
IFERROR(VLOOKUP(CB1089,MonsterTable!$A:$B,MATCH(MonsterTable!$B$1,MonsterTable!$A$1:$B$1,0),0),
IF(OR(NOT(ISBLANK(CD1089)),ISBLANK(CE1089)),#N/A,
IF(CB1089="empty","empty",
VLOOKUP(CB1089,MonsterGroupTable!$A:$A,1,0)))))))</f>
        <v/>
      </c>
      <c r="CJ1089" s="2" t="str">
        <f>IF(AND(ISBLANK(CI1089),OR(NOT(ISBLANK(CK1089)),NOT(ISBLANK(CL1089)))),#N/A,
IF(ISBLANK(CI1089),"",
IF(AND(NOT(ISERROR(VLOOKUP(CI1089,MonsterTable!$A:$B,MATCH(MonsterTable!$B$1,MonsterTable!$A$1:$B$1,0),0))),OR(ISBLANK(CK1089),ISBLANK(CL1089))),#N/A,
IFERROR(VLOOKUP(CI1089,MonsterTable!$A:$B,MATCH(MonsterTable!$B$1,MonsterTable!$A$1:$B$1,0),0),
IF(OR(NOT(ISBLANK(CK1089)),ISBLANK(CL1089)),#N/A,
IF(CI1089="empty","empty",
VLOOKUP(CI1089,MonsterGroupTable!$A:$A,1,0)))))))</f>
        <v/>
      </c>
    </row>
    <row r="1090" spans="1:88">
      <c r="A1090">
        <v>20056</v>
      </c>
      <c r="B1090">
        <f t="shared" si="37"/>
        <v>1.1000000000000001</v>
      </c>
      <c r="C1090">
        <f t="shared" si="37"/>
        <v>1.1000000000000001</v>
      </c>
      <c r="F1090">
        <v>60</v>
      </c>
      <c r="G1090">
        <v>561</v>
      </c>
      <c r="H1090">
        <v>0</v>
      </c>
      <c r="I1090">
        <v>0</v>
      </c>
      <c r="J1090">
        <v>0</v>
      </c>
      <c r="K1090" t="s">
        <v>28</v>
      </c>
      <c r="L1090" t="s">
        <v>251</v>
      </c>
      <c r="M1090" t="s">
        <v>79</v>
      </c>
      <c r="N1090" t="s">
        <v>80</v>
      </c>
      <c r="O1090">
        <v>0</v>
      </c>
      <c r="P1090">
        <v>-4.75</v>
      </c>
      <c r="Q1090">
        <v>-3.5</v>
      </c>
      <c r="R1090">
        <v>4.75</v>
      </c>
      <c r="S1090">
        <v>3</v>
      </c>
      <c r="T1090">
        <v>-13.5</v>
      </c>
      <c r="U1090">
        <v>2.5499999999999998</v>
      </c>
      <c r="V1090">
        <v>-6.75</v>
      </c>
      <c r="W1090" t="str">
        <f t="shared" si="38"/>
        <v>g106,5,empty,3,202,1,1,0</v>
      </c>
      <c r="X1090" s="1" t="s">
        <v>323</v>
      </c>
      <c r="Y1090" s="2" t="str">
        <f>IF(AND(ISBLANK(X1090),OR(NOT(ISBLANK(Z1090)),NOT(ISBLANK(AA1090)))),#N/A,
IF(ISBLANK(X1090),"",
IF(AND(NOT(ISERROR(VLOOKUP(X1090,MonsterTable!$A:$B,MATCH(MonsterTable!$B$1,MonsterTable!$A$1:$B$1,0),0))),OR(ISBLANK(Z1090),ISBLANK(AA1090))),#N/A,
IFERROR(VLOOKUP(X1090,MonsterTable!$A:$B,MATCH(MonsterTable!$B$1,MonsterTable!$A$1:$B$1,0),0),
IF(OR(NOT(ISBLANK(Z1090)),ISBLANK(AA1090)),#N/A,
IF(X1090="empty","empty",
VLOOKUP(X1090,MonsterGroupTable!$A:$A,1,0)))))))</f>
        <v>g106</v>
      </c>
      <c r="AA1090">
        <v>5</v>
      </c>
      <c r="AE1090" s="1" t="s">
        <v>74</v>
      </c>
      <c r="AF1090" s="2" t="str">
        <f>IF(AND(ISBLANK(AE1090),OR(NOT(ISBLANK(AG1090)),NOT(ISBLANK(AH1090)))),#N/A,
IF(ISBLANK(AE1090),"",
IF(AND(NOT(ISERROR(VLOOKUP(AE1090,MonsterTable!$A:$B,MATCH(MonsterTable!$B$1,MonsterTable!$A$1:$B$1,0),0))),OR(ISBLANK(AG1090),ISBLANK(AH1090))),#N/A,
IFERROR(VLOOKUP(AE1090,MonsterTable!$A:$B,MATCH(MonsterTable!$B$1,MonsterTable!$A$1:$B$1,0),0),
IF(OR(NOT(ISBLANK(AG1090)),ISBLANK(AH1090)),#N/A,
IF(AE1090="empty","empty",
VLOOKUP(AE1090,MonsterGroupTable!$A:$A,1,0)))))))</f>
        <v>empty</v>
      </c>
      <c r="AH1090">
        <v>3</v>
      </c>
      <c r="AL1090" s="1" t="s">
        <v>338</v>
      </c>
      <c r="AM1090" s="2">
        <f>IF(AND(ISBLANK(AL1090),OR(NOT(ISBLANK(AN1090)),NOT(ISBLANK(AO1090)))),#N/A,
IF(ISBLANK(AL1090),"",
IF(AND(NOT(ISERROR(VLOOKUP(AL1090,MonsterTable!$A:$B,MATCH(MonsterTable!$B$1,MonsterTable!$A$1:$B$1,0),0))),OR(ISBLANK(AN1090),ISBLANK(AO1090))),#N/A,
IFERROR(VLOOKUP(AL1090,MonsterTable!$A:$B,MATCH(MonsterTable!$B$1,MonsterTable!$A$1:$B$1,0),0),
IF(OR(NOT(ISBLANK(AN1090)),ISBLANK(AO1090)),#N/A,
IF(AL1090="empty","empty",
VLOOKUP(AL1090,MonsterGroupTable!$A:$A,1,0)))))))</f>
        <v>202</v>
      </c>
      <c r="AN1090">
        <v>1</v>
      </c>
      <c r="AO1090">
        <v>1</v>
      </c>
      <c r="AP1090">
        <v>0</v>
      </c>
      <c r="AT1090" s="2" t="str">
        <f>IF(AND(ISBLANK(AS1090),OR(NOT(ISBLANK(AU1090)),NOT(ISBLANK(AV1090)))),#N/A,
IF(ISBLANK(AS1090),"",
IF(AND(NOT(ISERROR(VLOOKUP(AS1090,MonsterTable!$A:$B,MATCH(MonsterTable!$B$1,MonsterTable!$A$1:$B$1,0),0))),OR(ISBLANK(AU1090),ISBLANK(AV1090))),#N/A,
IFERROR(VLOOKUP(AS1090,MonsterTable!$A:$B,MATCH(MonsterTable!$B$1,MonsterTable!$A$1:$B$1,0),0),
IF(OR(NOT(ISBLANK(AU1090)),ISBLANK(AV1090)),#N/A,
IF(AS1090="empty","empty",
VLOOKUP(AS1090,MonsterGroupTable!$A:$A,1,0)))))))</f>
        <v/>
      </c>
      <c r="BA1090" s="2" t="str">
        <f>IF(AND(ISBLANK(AZ1090),OR(NOT(ISBLANK(BB1090)),NOT(ISBLANK(BC1090)))),#N/A,
IF(ISBLANK(AZ1090),"",
IF(AND(NOT(ISERROR(VLOOKUP(AZ1090,MonsterTable!$A:$B,MATCH(MonsterTable!$B$1,MonsterTable!$A$1:$B$1,0),0))),OR(ISBLANK(BB1090),ISBLANK(BC1090))),#N/A,
IFERROR(VLOOKUP(AZ1090,MonsterTable!$A:$B,MATCH(MonsterTable!$B$1,MonsterTable!$A$1:$B$1,0),0),
IF(OR(NOT(ISBLANK(BB1090)),ISBLANK(BC1090)),#N/A,
IF(AZ1090="empty","empty",
VLOOKUP(AZ1090,MonsterGroupTable!$A:$A,1,0)))))))</f>
        <v/>
      </c>
      <c r="BH1090" s="2" t="str">
        <f>IF(AND(ISBLANK(BG1090),OR(NOT(ISBLANK(BI1090)),NOT(ISBLANK(BJ1090)))),#N/A,
IF(ISBLANK(BG1090),"",
IF(AND(NOT(ISERROR(VLOOKUP(BG1090,MonsterTable!$A:$B,MATCH(MonsterTable!$B$1,MonsterTable!$A$1:$B$1,0),0))),OR(ISBLANK(BI1090),ISBLANK(BJ1090))),#N/A,
IFERROR(VLOOKUP(BG1090,MonsterTable!$A:$B,MATCH(MonsterTable!$B$1,MonsterTable!$A$1:$B$1,0),0),
IF(OR(NOT(ISBLANK(BI1090)),ISBLANK(BJ1090)),#N/A,
IF(BG1090="empty","empty",
VLOOKUP(BG1090,MonsterGroupTable!$A:$A,1,0)))))))</f>
        <v/>
      </c>
      <c r="BO1090" s="2" t="str">
        <f>IF(AND(ISBLANK(BN1090),OR(NOT(ISBLANK(BP1090)),NOT(ISBLANK(BQ1090)))),#N/A,
IF(ISBLANK(BN1090),"",
IF(AND(NOT(ISERROR(VLOOKUP(BN1090,MonsterTable!$A:$B,MATCH(MonsterTable!$B$1,MonsterTable!$A$1:$B$1,0),0))),OR(ISBLANK(BP1090),ISBLANK(BQ1090))),#N/A,
IFERROR(VLOOKUP(BN1090,MonsterTable!$A:$B,MATCH(MonsterTable!$B$1,MonsterTable!$A$1:$B$1,0),0),
IF(OR(NOT(ISBLANK(BP1090)),ISBLANK(BQ1090)),#N/A,
IF(BN1090="empty","empty",
VLOOKUP(BN1090,MonsterGroupTable!$A:$A,1,0)))))))</f>
        <v/>
      </c>
      <c r="BV1090" s="2" t="str">
        <f>IF(AND(ISBLANK(BU1090),OR(NOT(ISBLANK(BW1090)),NOT(ISBLANK(BX1090)))),#N/A,
IF(ISBLANK(BU1090),"",
IF(AND(NOT(ISERROR(VLOOKUP(BU1090,MonsterTable!$A:$B,MATCH(MonsterTable!$B$1,MonsterTable!$A$1:$B$1,0),0))),OR(ISBLANK(BW1090),ISBLANK(BX1090))),#N/A,
IFERROR(VLOOKUP(BU1090,MonsterTable!$A:$B,MATCH(MonsterTable!$B$1,MonsterTable!$A$1:$B$1,0),0),
IF(OR(NOT(ISBLANK(BW1090)),ISBLANK(BX1090)),#N/A,
IF(BU1090="empty","empty",
VLOOKUP(BU1090,MonsterGroupTable!$A:$A,1,0)))))))</f>
        <v/>
      </c>
      <c r="CC1090" s="2" t="str">
        <f>IF(AND(ISBLANK(CB1090),OR(NOT(ISBLANK(CD1090)),NOT(ISBLANK(CE1090)))),#N/A,
IF(ISBLANK(CB1090),"",
IF(AND(NOT(ISERROR(VLOOKUP(CB1090,MonsterTable!$A:$B,MATCH(MonsterTable!$B$1,MonsterTable!$A$1:$B$1,0),0))),OR(ISBLANK(CD1090),ISBLANK(CE1090))),#N/A,
IFERROR(VLOOKUP(CB1090,MonsterTable!$A:$B,MATCH(MonsterTable!$B$1,MonsterTable!$A$1:$B$1,0),0),
IF(OR(NOT(ISBLANK(CD1090)),ISBLANK(CE1090)),#N/A,
IF(CB1090="empty","empty",
VLOOKUP(CB1090,MonsterGroupTable!$A:$A,1,0)))))))</f>
        <v/>
      </c>
      <c r="CJ1090" s="2" t="str">
        <f>IF(AND(ISBLANK(CI1090),OR(NOT(ISBLANK(CK1090)),NOT(ISBLANK(CL1090)))),#N/A,
IF(ISBLANK(CI1090),"",
IF(AND(NOT(ISERROR(VLOOKUP(CI1090,MonsterTable!$A:$B,MATCH(MonsterTable!$B$1,MonsterTable!$A$1:$B$1,0),0))),OR(ISBLANK(CK1090),ISBLANK(CL1090))),#N/A,
IFERROR(VLOOKUP(CI1090,MonsterTable!$A:$B,MATCH(MonsterTable!$B$1,MonsterTable!$A$1:$B$1,0),0),
IF(OR(NOT(ISBLANK(CK1090)),ISBLANK(CL1090)),#N/A,
IF(CI1090="empty","empty",
VLOOKUP(CI1090,MonsterGroupTable!$A:$A,1,0)))))))</f>
        <v/>
      </c>
    </row>
    <row r="1091" spans="1:88">
      <c r="A1091">
        <v>20057</v>
      </c>
      <c r="B1091">
        <f t="shared" si="37"/>
        <v>1.1000000000000001</v>
      </c>
      <c r="C1091">
        <f t="shared" si="37"/>
        <v>1.1000000000000001</v>
      </c>
      <c r="F1091">
        <v>60</v>
      </c>
      <c r="G1091">
        <v>570</v>
      </c>
      <c r="H1091">
        <v>0</v>
      </c>
      <c r="I1091">
        <v>0</v>
      </c>
      <c r="J1091">
        <v>0</v>
      </c>
      <c r="K1091" t="s">
        <v>28</v>
      </c>
      <c r="L1091" t="s">
        <v>251</v>
      </c>
      <c r="M1091" t="s">
        <v>79</v>
      </c>
      <c r="N1091" t="s">
        <v>80</v>
      </c>
      <c r="O1091">
        <v>0</v>
      </c>
      <c r="P1091">
        <v>-4.75</v>
      </c>
      <c r="Q1091">
        <v>-3.5</v>
      </c>
      <c r="R1091">
        <v>4.75</v>
      </c>
      <c r="S1091">
        <v>3</v>
      </c>
      <c r="T1091">
        <v>-13.5</v>
      </c>
      <c r="U1091">
        <v>2.5499999999999998</v>
      </c>
      <c r="V1091">
        <v>-6.75</v>
      </c>
      <c r="W1091" t="str">
        <f t="shared" si="38"/>
        <v>g106,5,empty,3,202,1,1,0</v>
      </c>
      <c r="X1091" s="1" t="s">
        <v>323</v>
      </c>
      <c r="Y1091" s="2" t="str">
        <f>IF(AND(ISBLANK(X1091),OR(NOT(ISBLANK(Z1091)),NOT(ISBLANK(AA1091)))),#N/A,
IF(ISBLANK(X1091),"",
IF(AND(NOT(ISERROR(VLOOKUP(X1091,MonsterTable!$A:$B,MATCH(MonsterTable!$B$1,MonsterTable!$A$1:$B$1,0),0))),OR(ISBLANK(Z1091),ISBLANK(AA1091))),#N/A,
IFERROR(VLOOKUP(X1091,MonsterTable!$A:$B,MATCH(MonsterTable!$B$1,MonsterTable!$A$1:$B$1,0),0),
IF(OR(NOT(ISBLANK(Z1091)),ISBLANK(AA1091)),#N/A,
IF(X1091="empty","empty",
VLOOKUP(X1091,MonsterGroupTable!$A:$A,1,0)))))))</f>
        <v>g106</v>
      </c>
      <c r="AA1091">
        <v>5</v>
      </c>
      <c r="AE1091" s="1" t="s">
        <v>74</v>
      </c>
      <c r="AF1091" s="2" t="str">
        <f>IF(AND(ISBLANK(AE1091),OR(NOT(ISBLANK(AG1091)),NOT(ISBLANK(AH1091)))),#N/A,
IF(ISBLANK(AE1091),"",
IF(AND(NOT(ISERROR(VLOOKUP(AE1091,MonsterTable!$A:$B,MATCH(MonsterTable!$B$1,MonsterTable!$A$1:$B$1,0),0))),OR(ISBLANK(AG1091),ISBLANK(AH1091))),#N/A,
IFERROR(VLOOKUP(AE1091,MonsterTable!$A:$B,MATCH(MonsterTable!$B$1,MonsterTable!$A$1:$B$1,0),0),
IF(OR(NOT(ISBLANK(AG1091)),ISBLANK(AH1091)),#N/A,
IF(AE1091="empty","empty",
VLOOKUP(AE1091,MonsterGroupTable!$A:$A,1,0)))))))</f>
        <v>empty</v>
      </c>
      <c r="AH1091">
        <v>3</v>
      </c>
      <c r="AL1091" s="1" t="s">
        <v>338</v>
      </c>
      <c r="AM1091" s="2">
        <f>IF(AND(ISBLANK(AL1091),OR(NOT(ISBLANK(AN1091)),NOT(ISBLANK(AO1091)))),#N/A,
IF(ISBLANK(AL1091),"",
IF(AND(NOT(ISERROR(VLOOKUP(AL1091,MonsterTable!$A:$B,MATCH(MonsterTable!$B$1,MonsterTable!$A$1:$B$1,0),0))),OR(ISBLANK(AN1091),ISBLANK(AO1091))),#N/A,
IFERROR(VLOOKUP(AL1091,MonsterTable!$A:$B,MATCH(MonsterTable!$B$1,MonsterTable!$A$1:$B$1,0),0),
IF(OR(NOT(ISBLANK(AN1091)),ISBLANK(AO1091)),#N/A,
IF(AL1091="empty","empty",
VLOOKUP(AL1091,MonsterGroupTable!$A:$A,1,0)))))))</f>
        <v>202</v>
      </c>
      <c r="AN1091">
        <v>1</v>
      </c>
      <c r="AO1091">
        <v>1</v>
      </c>
      <c r="AP1091">
        <v>0</v>
      </c>
      <c r="AT1091" s="2" t="str">
        <f>IF(AND(ISBLANK(AS1091),OR(NOT(ISBLANK(AU1091)),NOT(ISBLANK(AV1091)))),#N/A,
IF(ISBLANK(AS1091),"",
IF(AND(NOT(ISERROR(VLOOKUP(AS1091,MonsterTable!$A:$B,MATCH(MonsterTable!$B$1,MonsterTable!$A$1:$B$1,0),0))),OR(ISBLANK(AU1091),ISBLANK(AV1091))),#N/A,
IFERROR(VLOOKUP(AS1091,MonsterTable!$A:$B,MATCH(MonsterTable!$B$1,MonsterTable!$A$1:$B$1,0),0),
IF(OR(NOT(ISBLANK(AU1091)),ISBLANK(AV1091)),#N/A,
IF(AS1091="empty","empty",
VLOOKUP(AS1091,MonsterGroupTable!$A:$A,1,0)))))))</f>
        <v/>
      </c>
      <c r="BA1091" s="2" t="str">
        <f>IF(AND(ISBLANK(AZ1091),OR(NOT(ISBLANK(BB1091)),NOT(ISBLANK(BC1091)))),#N/A,
IF(ISBLANK(AZ1091),"",
IF(AND(NOT(ISERROR(VLOOKUP(AZ1091,MonsterTable!$A:$B,MATCH(MonsterTable!$B$1,MonsterTable!$A$1:$B$1,0),0))),OR(ISBLANK(BB1091),ISBLANK(BC1091))),#N/A,
IFERROR(VLOOKUP(AZ1091,MonsterTable!$A:$B,MATCH(MonsterTable!$B$1,MonsterTable!$A$1:$B$1,0),0),
IF(OR(NOT(ISBLANK(BB1091)),ISBLANK(BC1091)),#N/A,
IF(AZ1091="empty","empty",
VLOOKUP(AZ1091,MonsterGroupTable!$A:$A,1,0)))))))</f>
        <v/>
      </c>
      <c r="BH1091" s="2" t="str">
        <f>IF(AND(ISBLANK(BG1091),OR(NOT(ISBLANK(BI1091)),NOT(ISBLANK(BJ1091)))),#N/A,
IF(ISBLANK(BG1091),"",
IF(AND(NOT(ISERROR(VLOOKUP(BG1091,MonsterTable!$A:$B,MATCH(MonsterTable!$B$1,MonsterTable!$A$1:$B$1,0),0))),OR(ISBLANK(BI1091),ISBLANK(BJ1091))),#N/A,
IFERROR(VLOOKUP(BG1091,MonsterTable!$A:$B,MATCH(MonsterTable!$B$1,MonsterTable!$A$1:$B$1,0),0),
IF(OR(NOT(ISBLANK(BI1091)),ISBLANK(BJ1091)),#N/A,
IF(BG1091="empty","empty",
VLOOKUP(BG1091,MonsterGroupTable!$A:$A,1,0)))))))</f>
        <v/>
      </c>
      <c r="BO1091" s="2" t="str">
        <f>IF(AND(ISBLANK(BN1091),OR(NOT(ISBLANK(BP1091)),NOT(ISBLANK(BQ1091)))),#N/A,
IF(ISBLANK(BN1091),"",
IF(AND(NOT(ISERROR(VLOOKUP(BN1091,MonsterTable!$A:$B,MATCH(MonsterTable!$B$1,MonsterTable!$A$1:$B$1,0),0))),OR(ISBLANK(BP1091),ISBLANK(BQ1091))),#N/A,
IFERROR(VLOOKUP(BN1091,MonsterTable!$A:$B,MATCH(MonsterTable!$B$1,MonsterTable!$A$1:$B$1,0),0),
IF(OR(NOT(ISBLANK(BP1091)),ISBLANK(BQ1091)),#N/A,
IF(BN1091="empty","empty",
VLOOKUP(BN1091,MonsterGroupTable!$A:$A,1,0)))))))</f>
        <v/>
      </c>
      <c r="BV1091" s="2" t="str">
        <f>IF(AND(ISBLANK(BU1091),OR(NOT(ISBLANK(BW1091)),NOT(ISBLANK(BX1091)))),#N/A,
IF(ISBLANK(BU1091),"",
IF(AND(NOT(ISERROR(VLOOKUP(BU1091,MonsterTable!$A:$B,MATCH(MonsterTable!$B$1,MonsterTable!$A$1:$B$1,0),0))),OR(ISBLANK(BW1091),ISBLANK(BX1091))),#N/A,
IFERROR(VLOOKUP(BU1091,MonsterTable!$A:$B,MATCH(MonsterTable!$B$1,MonsterTable!$A$1:$B$1,0),0),
IF(OR(NOT(ISBLANK(BW1091)),ISBLANK(BX1091)),#N/A,
IF(BU1091="empty","empty",
VLOOKUP(BU1091,MonsterGroupTable!$A:$A,1,0)))))))</f>
        <v/>
      </c>
      <c r="CC1091" s="2" t="str">
        <f>IF(AND(ISBLANK(CB1091),OR(NOT(ISBLANK(CD1091)),NOT(ISBLANK(CE1091)))),#N/A,
IF(ISBLANK(CB1091),"",
IF(AND(NOT(ISERROR(VLOOKUP(CB1091,MonsterTable!$A:$B,MATCH(MonsterTable!$B$1,MonsterTable!$A$1:$B$1,0),0))),OR(ISBLANK(CD1091),ISBLANK(CE1091))),#N/A,
IFERROR(VLOOKUP(CB1091,MonsterTable!$A:$B,MATCH(MonsterTable!$B$1,MonsterTable!$A$1:$B$1,0),0),
IF(OR(NOT(ISBLANK(CD1091)),ISBLANK(CE1091)),#N/A,
IF(CB1091="empty","empty",
VLOOKUP(CB1091,MonsterGroupTable!$A:$A,1,0)))))))</f>
        <v/>
      </c>
      <c r="CJ1091" s="2" t="str">
        <f>IF(AND(ISBLANK(CI1091),OR(NOT(ISBLANK(CK1091)),NOT(ISBLANK(CL1091)))),#N/A,
IF(ISBLANK(CI1091),"",
IF(AND(NOT(ISERROR(VLOOKUP(CI1091,MonsterTable!$A:$B,MATCH(MonsterTable!$B$1,MonsterTable!$A$1:$B$1,0),0))),OR(ISBLANK(CK1091),ISBLANK(CL1091))),#N/A,
IFERROR(VLOOKUP(CI1091,MonsterTable!$A:$B,MATCH(MonsterTable!$B$1,MonsterTable!$A$1:$B$1,0),0),
IF(OR(NOT(ISBLANK(CK1091)),ISBLANK(CL1091)),#N/A,
IF(CI1091="empty","empty",
VLOOKUP(CI1091,MonsterGroupTable!$A:$A,1,0)))))))</f>
        <v/>
      </c>
    </row>
    <row r="1092" spans="1:88">
      <c r="A1092">
        <v>20058</v>
      </c>
      <c r="B1092">
        <f t="shared" si="37"/>
        <v>1.1000000000000001</v>
      </c>
      <c r="C1092">
        <f t="shared" si="37"/>
        <v>1.1000000000000001</v>
      </c>
      <c r="F1092">
        <v>60</v>
      </c>
      <c r="G1092">
        <v>579</v>
      </c>
      <c r="H1092">
        <v>0</v>
      </c>
      <c r="I1092">
        <v>0</v>
      </c>
      <c r="J1092">
        <v>0</v>
      </c>
      <c r="K1092" t="s">
        <v>28</v>
      </c>
      <c r="L1092" t="s">
        <v>251</v>
      </c>
      <c r="M1092" t="s">
        <v>79</v>
      </c>
      <c r="N1092" t="s">
        <v>80</v>
      </c>
      <c r="O1092">
        <v>0</v>
      </c>
      <c r="P1092">
        <v>-4.75</v>
      </c>
      <c r="Q1092">
        <v>-3.5</v>
      </c>
      <c r="R1092">
        <v>4.75</v>
      </c>
      <c r="S1092">
        <v>3</v>
      </c>
      <c r="T1092">
        <v>-13.5</v>
      </c>
      <c r="U1092">
        <v>2.5499999999999998</v>
      </c>
      <c r="V1092">
        <v>-6.75</v>
      </c>
      <c r="W1092" t="str">
        <f t="shared" si="38"/>
        <v>g106,5,empty,3,202,1,1,0</v>
      </c>
      <c r="X1092" s="1" t="s">
        <v>323</v>
      </c>
      <c r="Y1092" s="2" t="str">
        <f>IF(AND(ISBLANK(X1092),OR(NOT(ISBLANK(Z1092)),NOT(ISBLANK(AA1092)))),#N/A,
IF(ISBLANK(X1092),"",
IF(AND(NOT(ISERROR(VLOOKUP(X1092,MonsterTable!$A:$B,MATCH(MonsterTable!$B$1,MonsterTable!$A$1:$B$1,0),0))),OR(ISBLANK(Z1092),ISBLANK(AA1092))),#N/A,
IFERROR(VLOOKUP(X1092,MonsterTable!$A:$B,MATCH(MonsterTable!$B$1,MonsterTable!$A$1:$B$1,0),0),
IF(OR(NOT(ISBLANK(Z1092)),ISBLANK(AA1092)),#N/A,
IF(X1092="empty","empty",
VLOOKUP(X1092,MonsterGroupTable!$A:$A,1,0)))))))</f>
        <v>g106</v>
      </c>
      <c r="AA1092">
        <v>5</v>
      </c>
      <c r="AE1092" s="1" t="s">
        <v>74</v>
      </c>
      <c r="AF1092" s="2" t="str">
        <f>IF(AND(ISBLANK(AE1092),OR(NOT(ISBLANK(AG1092)),NOT(ISBLANK(AH1092)))),#N/A,
IF(ISBLANK(AE1092),"",
IF(AND(NOT(ISERROR(VLOOKUP(AE1092,MonsterTable!$A:$B,MATCH(MonsterTable!$B$1,MonsterTable!$A$1:$B$1,0),0))),OR(ISBLANK(AG1092),ISBLANK(AH1092))),#N/A,
IFERROR(VLOOKUP(AE1092,MonsterTable!$A:$B,MATCH(MonsterTable!$B$1,MonsterTable!$A$1:$B$1,0),0),
IF(OR(NOT(ISBLANK(AG1092)),ISBLANK(AH1092)),#N/A,
IF(AE1092="empty","empty",
VLOOKUP(AE1092,MonsterGroupTable!$A:$A,1,0)))))))</f>
        <v>empty</v>
      </c>
      <c r="AH1092">
        <v>3</v>
      </c>
      <c r="AL1092" s="1" t="s">
        <v>338</v>
      </c>
      <c r="AM1092" s="2">
        <f>IF(AND(ISBLANK(AL1092),OR(NOT(ISBLANK(AN1092)),NOT(ISBLANK(AO1092)))),#N/A,
IF(ISBLANK(AL1092),"",
IF(AND(NOT(ISERROR(VLOOKUP(AL1092,MonsterTable!$A:$B,MATCH(MonsterTable!$B$1,MonsterTable!$A$1:$B$1,0),0))),OR(ISBLANK(AN1092),ISBLANK(AO1092))),#N/A,
IFERROR(VLOOKUP(AL1092,MonsterTable!$A:$B,MATCH(MonsterTable!$B$1,MonsterTable!$A$1:$B$1,0),0),
IF(OR(NOT(ISBLANK(AN1092)),ISBLANK(AO1092)),#N/A,
IF(AL1092="empty","empty",
VLOOKUP(AL1092,MonsterGroupTable!$A:$A,1,0)))))))</f>
        <v>202</v>
      </c>
      <c r="AN1092">
        <v>1</v>
      </c>
      <c r="AO1092">
        <v>1</v>
      </c>
      <c r="AP1092">
        <v>0</v>
      </c>
      <c r="AT1092" s="2" t="str">
        <f>IF(AND(ISBLANK(AS1092),OR(NOT(ISBLANK(AU1092)),NOT(ISBLANK(AV1092)))),#N/A,
IF(ISBLANK(AS1092),"",
IF(AND(NOT(ISERROR(VLOOKUP(AS1092,MonsterTable!$A:$B,MATCH(MonsterTable!$B$1,MonsterTable!$A$1:$B$1,0),0))),OR(ISBLANK(AU1092),ISBLANK(AV1092))),#N/A,
IFERROR(VLOOKUP(AS1092,MonsterTable!$A:$B,MATCH(MonsterTable!$B$1,MonsterTable!$A$1:$B$1,0),0),
IF(OR(NOT(ISBLANK(AU1092)),ISBLANK(AV1092)),#N/A,
IF(AS1092="empty","empty",
VLOOKUP(AS1092,MonsterGroupTable!$A:$A,1,0)))))))</f>
        <v/>
      </c>
      <c r="BA1092" s="2" t="str">
        <f>IF(AND(ISBLANK(AZ1092),OR(NOT(ISBLANK(BB1092)),NOT(ISBLANK(BC1092)))),#N/A,
IF(ISBLANK(AZ1092),"",
IF(AND(NOT(ISERROR(VLOOKUP(AZ1092,MonsterTable!$A:$B,MATCH(MonsterTable!$B$1,MonsterTable!$A$1:$B$1,0),0))),OR(ISBLANK(BB1092),ISBLANK(BC1092))),#N/A,
IFERROR(VLOOKUP(AZ1092,MonsterTable!$A:$B,MATCH(MonsterTable!$B$1,MonsterTable!$A$1:$B$1,0),0),
IF(OR(NOT(ISBLANK(BB1092)),ISBLANK(BC1092)),#N/A,
IF(AZ1092="empty","empty",
VLOOKUP(AZ1092,MonsterGroupTable!$A:$A,1,0)))))))</f>
        <v/>
      </c>
      <c r="BH1092" s="2" t="str">
        <f>IF(AND(ISBLANK(BG1092),OR(NOT(ISBLANK(BI1092)),NOT(ISBLANK(BJ1092)))),#N/A,
IF(ISBLANK(BG1092),"",
IF(AND(NOT(ISERROR(VLOOKUP(BG1092,MonsterTable!$A:$B,MATCH(MonsterTable!$B$1,MonsterTable!$A$1:$B$1,0),0))),OR(ISBLANK(BI1092),ISBLANK(BJ1092))),#N/A,
IFERROR(VLOOKUP(BG1092,MonsterTable!$A:$B,MATCH(MonsterTable!$B$1,MonsterTable!$A$1:$B$1,0),0),
IF(OR(NOT(ISBLANK(BI1092)),ISBLANK(BJ1092)),#N/A,
IF(BG1092="empty","empty",
VLOOKUP(BG1092,MonsterGroupTable!$A:$A,1,0)))))))</f>
        <v/>
      </c>
      <c r="BO1092" s="2" t="str">
        <f>IF(AND(ISBLANK(BN1092),OR(NOT(ISBLANK(BP1092)),NOT(ISBLANK(BQ1092)))),#N/A,
IF(ISBLANK(BN1092),"",
IF(AND(NOT(ISERROR(VLOOKUP(BN1092,MonsterTable!$A:$B,MATCH(MonsterTable!$B$1,MonsterTable!$A$1:$B$1,0),0))),OR(ISBLANK(BP1092),ISBLANK(BQ1092))),#N/A,
IFERROR(VLOOKUP(BN1092,MonsterTable!$A:$B,MATCH(MonsterTable!$B$1,MonsterTable!$A$1:$B$1,0),0),
IF(OR(NOT(ISBLANK(BP1092)),ISBLANK(BQ1092)),#N/A,
IF(BN1092="empty","empty",
VLOOKUP(BN1092,MonsterGroupTable!$A:$A,1,0)))))))</f>
        <v/>
      </c>
      <c r="BV1092" s="2" t="str">
        <f>IF(AND(ISBLANK(BU1092),OR(NOT(ISBLANK(BW1092)),NOT(ISBLANK(BX1092)))),#N/A,
IF(ISBLANK(BU1092),"",
IF(AND(NOT(ISERROR(VLOOKUP(BU1092,MonsterTable!$A:$B,MATCH(MonsterTable!$B$1,MonsterTable!$A$1:$B$1,0),0))),OR(ISBLANK(BW1092),ISBLANK(BX1092))),#N/A,
IFERROR(VLOOKUP(BU1092,MonsterTable!$A:$B,MATCH(MonsterTable!$B$1,MonsterTable!$A$1:$B$1,0),0),
IF(OR(NOT(ISBLANK(BW1092)),ISBLANK(BX1092)),#N/A,
IF(BU1092="empty","empty",
VLOOKUP(BU1092,MonsterGroupTable!$A:$A,1,0)))))))</f>
        <v/>
      </c>
      <c r="CC1092" s="2" t="str">
        <f>IF(AND(ISBLANK(CB1092),OR(NOT(ISBLANK(CD1092)),NOT(ISBLANK(CE1092)))),#N/A,
IF(ISBLANK(CB1092),"",
IF(AND(NOT(ISERROR(VLOOKUP(CB1092,MonsterTable!$A:$B,MATCH(MonsterTable!$B$1,MonsterTable!$A$1:$B$1,0),0))),OR(ISBLANK(CD1092),ISBLANK(CE1092))),#N/A,
IFERROR(VLOOKUP(CB1092,MonsterTable!$A:$B,MATCH(MonsterTable!$B$1,MonsterTable!$A$1:$B$1,0),0),
IF(OR(NOT(ISBLANK(CD1092)),ISBLANK(CE1092)),#N/A,
IF(CB1092="empty","empty",
VLOOKUP(CB1092,MonsterGroupTable!$A:$A,1,0)))))))</f>
        <v/>
      </c>
      <c r="CJ1092" s="2" t="str">
        <f>IF(AND(ISBLANK(CI1092),OR(NOT(ISBLANK(CK1092)),NOT(ISBLANK(CL1092)))),#N/A,
IF(ISBLANK(CI1092),"",
IF(AND(NOT(ISERROR(VLOOKUP(CI1092,MonsterTable!$A:$B,MATCH(MonsterTable!$B$1,MonsterTable!$A$1:$B$1,0),0))),OR(ISBLANK(CK1092),ISBLANK(CL1092))),#N/A,
IFERROR(VLOOKUP(CI1092,MonsterTable!$A:$B,MATCH(MonsterTable!$B$1,MonsterTable!$A$1:$B$1,0),0),
IF(OR(NOT(ISBLANK(CK1092)),ISBLANK(CL1092)),#N/A,
IF(CI1092="empty","empty",
VLOOKUP(CI1092,MonsterGroupTable!$A:$A,1,0)))))))</f>
        <v/>
      </c>
    </row>
    <row r="1093" spans="1:88">
      <c r="A1093">
        <v>20059</v>
      </c>
      <c r="B1093">
        <f t="shared" si="37"/>
        <v>1.1000000000000001</v>
      </c>
      <c r="C1093">
        <f t="shared" si="37"/>
        <v>1.1000000000000001</v>
      </c>
      <c r="F1093">
        <v>60</v>
      </c>
      <c r="G1093">
        <v>588</v>
      </c>
      <c r="H1093">
        <v>0</v>
      </c>
      <c r="I1093">
        <v>0</v>
      </c>
      <c r="J1093">
        <v>0</v>
      </c>
      <c r="K1093" t="s">
        <v>28</v>
      </c>
      <c r="L1093" t="s">
        <v>251</v>
      </c>
      <c r="M1093" t="s">
        <v>79</v>
      </c>
      <c r="N1093" t="s">
        <v>80</v>
      </c>
      <c r="O1093">
        <v>0</v>
      </c>
      <c r="P1093">
        <v>-4.75</v>
      </c>
      <c r="Q1093">
        <v>-3.5</v>
      </c>
      <c r="R1093">
        <v>4.75</v>
      </c>
      <c r="S1093">
        <v>3</v>
      </c>
      <c r="T1093">
        <v>-13.5</v>
      </c>
      <c r="U1093">
        <v>2.5499999999999998</v>
      </c>
      <c r="V1093">
        <v>-6.75</v>
      </c>
      <c r="W1093" t="str">
        <f t="shared" si="38"/>
        <v>g106,5,empty,3,202,1,1,0</v>
      </c>
      <c r="X1093" s="1" t="s">
        <v>323</v>
      </c>
      <c r="Y1093" s="2" t="str">
        <f>IF(AND(ISBLANK(X1093),OR(NOT(ISBLANK(Z1093)),NOT(ISBLANK(AA1093)))),#N/A,
IF(ISBLANK(X1093),"",
IF(AND(NOT(ISERROR(VLOOKUP(X1093,MonsterTable!$A:$B,MATCH(MonsterTable!$B$1,MonsterTable!$A$1:$B$1,0),0))),OR(ISBLANK(Z1093),ISBLANK(AA1093))),#N/A,
IFERROR(VLOOKUP(X1093,MonsterTable!$A:$B,MATCH(MonsterTable!$B$1,MonsterTable!$A$1:$B$1,0),0),
IF(OR(NOT(ISBLANK(Z1093)),ISBLANK(AA1093)),#N/A,
IF(X1093="empty","empty",
VLOOKUP(X1093,MonsterGroupTable!$A:$A,1,0)))))))</f>
        <v>g106</v>
      </c>
      <c r="AA1093">
        <v>5</v>
      </c>
      <c r="AE1093" s="1" t="s">
        <v>74</v>
      </c>
      <c r="AF1093" s="2" t="str">
        <f>IF(AND(ISBLANK(AE1093),OR(NOT(ISBLANK(AG1093)),NOT(ISBLANK(AH1093)))),#N/A,
IF(ISBLANK(AE1093),"",
IF(AND(NOT(ISERROR(VLOOKUP(AE1093,MonsterTable!$A:$B,MATCH(MonsterTable!$B$1,MonsterTable!$A$1:$B$1,0),0))),OR(ISBLANK(AG1093),ISBLANK(AH1093))),#N/A,
IFERROR(VLOOKUP(AE1093,MonsterTable!$A:$B,MATCH(MonsterTable!$B$1,MonsterTable!$A$1:$B$1,0),0),
IF(OR(NOT(ISBLANK(AG1093)),ISBLANK(AH1093)),#N/A,
IF(AE1093="empty","empty",
VLOOKUP(AE1093,MonsterGroupTable!$A:$A,1,0)))))))</f>
        <v>empty</v>
      </c>
      <c r="AH1093">
        <v>3</v>
      </c>
      <c r="AL1093" s="1" t="s">
        <v>338</v>
      </c>
      <c r="AM1093" s="2">
        <f>IF(AND(ISBLANK(AL1093),OR(NOT(ISBLANK(AN1093)),NOT(ISBLANK(AO1093)))),#N/A,
IF(ISBLANK(AL1093),"",
IF(AND(NOT(ISERROR(VLOOKUP(AL1093,MonsterTable!$A:$B,MATCH(MonsterTable!$B$1,MonsterTable!$A$1:$B$1,0),0))),OR(ISBLANK(AN1093),ISBLANK(AO1093))),#N/A,
IFERROR(VLOOKUP(AL1093,MonsterTable!$A:$B,MATCH(MonsterTable!$B$1,MonsterTable!$A$1:$B$1,0),0),
IF(OR(NOT(ISBLANK(AN1093)),ISBLANK(AO1093)),#N/A,
IF(AL1093="empty","empty",
VLOOKUP(AL1093,MonsterGroupTable!$A:$A,1,0)))))))</f>
        <v>202</v>
      </c>
      <c r="AN1093">
        <v>1</v>
      </c>
      <c r="AO1093">
        <v>1</v>
      </c>
      <c r="AP1093">
        <v>0</v>
      </c>
      <c r="AT1093" s="2" t="str">
        <f>IF(AND(ISBLANK(AS1093),OR(NOT(ISBLANK(AU1093)),NOT(ISBLANK(AV1093)))),#N/A,
IF(ISBLANK(AS1093),"",
IF(AND(NOT(ISERROR(VLOOKUP(AS1093,MonsterTable!$A:$B,MATCH(MonsterTable!$B$1,MonsterTable!$A$1:$B$1,0),0))),OR(ISBLANK(AU1093),ISBLANK(AV1093))),#N/A,
IFERROR(VLOOKUP(AS1093,MonsterTable!$A:$B,MATCH(MonsterTable!$B$1,MonsterTable!$A$1:$B$1,0),0),
IF(OR(NOT(ISBLANK(AU1093)),ISBLANK(AV1093)),#N/A,
IF(AS1093="empty","empty",
VLOOKUP(AS1093,MonsterGroupTable!$A:$A,1,0)))))))</f>
        <v/>
      </c>
      <c r="BA1093" s="2" t="str">
        <f>IF(AND(ISBLANK(AZ1093),OR(NOT(ISBLANK(BB1093)),NOT(ISBLANK(BC1093)))),#N/A,
IF(ISBLANK(AZ1093),"",
IF(AND(NOT(ISERROR(VLOOKUP(AZ1093,MonsterTable!$A:$B,MATCH(MonsterTable!$B$1,MonsterTable!$A$1:$B$1,0),0))),OR(ISBLANK(BB1093),ISBLANK(BC1093))),#N/A,
IFERROR(VLOOKUP(AZ1093,MonsterTable!$A:$B,MATCH(MonsterTable!$B$1,MonsterTable!$A$1:$B$1,0),0),
IF(OR(NOT(ISBLANK(BB1093)),ISBLANK(BC1093)),#N/A,
IF(AZ1093="empty","empty",
VLOOKUP(AZ1093,MonsterGroupTable!$A:$A,1,0)))))))</f>
        <v/>
      </c>
      <c r="BH1093" s="2" t="str">
        <f>IF(AND(ISBLANK(BG1093),OR(NOT(ISBLANK(BI1093)),NOT(ISBLANK(BJ1093)))),#N/A,
IF(ISBLANK(BG1093),"",
IF(AND(NOT(ISERROR(VLOOKUP(BG1093,MonsterTable!$A:$B,MATCH(MonsterTable!$B$1,MonsterTable!$A$1:$B$1,0),0))),OR(ISBLANK(BI1093),ISBLANK(BJ1093))),#N/A,
IFERROR(VLOOKUP(BG1093,MonsterTable!$A:$B,MATCH(MonsterTable!$B$1,MonsterTable!$A$1:$B$1,0),0),
IF(OR(NOT(ISBLANK(BI1093)),ISBLANK(BJ1093)),#N/A,
IF(BG1093="empty","empty",
VLOOKUP(BG1093,MonsterGroupTable!$A:$A,1,0)))))))</f>
        <v/>
      </c>
      <c r="BO1093" s="2" t="str">
        <f>IF(AND(ISBLANK(BN1093),OR(NOT(ISBLANK(BP1093)),NOT(ISBLANK(BQ1093)))),#N/A,
IF(ISBLANK(BN1093),"",
IF(AND(NOT(ISERROR(VLOOKUP(BN1093,MonsterTable!$A:$B,MATCH(MonsterTable!$B$1,MonsterTable!$A$1:$B$1,0),0))),OR(ISBLANK(BP1093),ISBLANK(BQ1093))),#N/A,
IFERROR(VLOOKUP(BN1093,MonsterTable!$A:$B,MATCH(MonsterTable!$B$1,MonsterTable!$A$1:$B$1,0),0),
IF(OR(NOT(ISBLANK(BP1093)),ISBLANK(BQ1093)),#N/A,
IF(BN1093="empty","empty",
VLOOKUP(BN1093,MonsterGroupTable!$A:$A,1,0)))))))</f>
        <v/>
      </c>
      <c r="BV1093" s="2" t="str">
        <f>IF(AND(ISBLANK(BU1093),OR(NOT(ISBLANK(BW1093)),NOT(ISBLANK(BX1093)))),#N/A,
IF(ISBLANK(BU1093),"",
IF(AND(NOT(ISERROR(VLOOKUP(BU1093,MonsterTable!$A:$B,MATCH(MonsterTable!$B$1,MonsterTable!$A$1:$B$1,0),0))),OR(ISBLANK(BW1093),ISBLANK(BX1093))),#N/A,
IFERROR(VLOOKUP(BU1093,MonsterTable!$A:$B,MATCH(MonsterTable!$B$1,MonsterTable!$A$1:$B$1,0),0),
IF(OR(NOT(ISBLANK(BW1093)),ISBLANK(BX1093)),#N/A,
IF(BU1093="empty","empty",
VLOOKUP(BU1093,MonsterGroupTable!$A:$A,1,0)))))))</f>
        <v/>
      </c>
      <c r="CC1093" s="2" t="str">
        <f>IF(AND(ISBLANK(CB1093),OR(NOT(ISBLANK(CD1093)),NOT(ISBLANK(CE1093)))),#N/A,
IF(ISBLANK(CB1093),"",
IF(AND(NOT(ISERROR(VLOOKUP(CB1093,MonsterTable!$A:$B,MATCH(MonsterTable!$B$1,MonsterTable!$A$1:$B$1,0),0))),OR(ISBLANK(CD1093),ISBLANK(CE1093))),#N/A,
IFERROR(VLOOKUP(CB1093,MonsterTable!$A:$B,MATCH(MonsterTable!$B$1,MonsterTable!$A$1:$B$1,0),0),
IF(OR(NOT(ISBLANK(CD1093)),ISBLANK(CE1093)),#N/A,
IF(CB1093="empty","empty",
VLOOKUP(CB1093,MonsterGroupTable!$A:$A,1,0)))))))</f>
        <v/>
      </c>
      <c r="CJ1093" s="2" t="str">
        <f>IF(AND(ISBLANK(CI1093),OR(NOT(ISBLANK(CK1093)),NOT(ISBLANK(CL1093)))),#N/A,
IF(ISBLANK(CI1093),"",
IF(AND(NOT(ISERROR(VLOOKUP(CI1093,MonsterTable!$A:$B,MATCH(MonsterTable!$B$1,MonsterTable!$A$1:$B$1,0),0))),OR(ISBLANK(CK1093),ISBLANK(CL1093))),#N/A,
IFERROR(VLOOKUP(CI1093,MonsterTable!$A:$B,MATCH(MonsterTable!$B$1,MonsterTable!$A$1:$B$1,0),0),
IF(OR(NOT(ISBLANK(CK1093)),ISBLANK(CL1093)),#N/A,
IF(CI1093="empty","empty",
VLOOKUP(CI1093,MonsterGroupTable!$A:$A,1,0)))))))</f>
        <v/>
      </c>
    </row>
    <row r="1094" spans="1:88">
      <c r="A1094">
        <v>20060</v>
      </c>
      <c r="B1094">
        <f t="shared" si="37"/>
        <v>1.2</v>
      </c>
      <c r="C1094">
        <f t="shared" si="37"/>
        <v>1.1000000000000001</v>
      </c>
      <c r="F1094">
        <v>60</v>
      </c>
      <c r="G1094">
        <v>597</v>
      </c>
      <c r="H1094">
        <v>0</v>
      </c>
      <c r="I1094">
        <v>0</v>
      </c>
      <c r="J1094">
        <v>0</v>
      </c>
      <c r="K1094" t="s">
        <v>28</v>
      </c>
      <c r="L1094" t="s">
        <v>251</v>
      </c>
      <c r="M1094" t="s">
        <v>79</v>
      </c>
      <c r="N1094" t="s">
        <v>80</v>
      </c>
      <c r="O1094">
        <v>0</v>
      </c>
      <c r="P1094">
        <v>-4.75</v>
      </c>
      <c r="Q1094">
        <v>-3.5</v>
      </c>
      <c r="R1094">
        <v>4.75</v>
      </c>
      <c r="S1094">
        <v>3</v>
      </c>
      <c r="T1094">
        <v>-13.5</v>
      </c>
      <c r="U1094">
        <v>2.5499999999999998</v>
      </c>
      <c r="V1094">
        <v>-6.75</v>
      </c>
      <c r="W1094" t="str">
        <f t="shared" si="38"/>
        <v>g106,5,empty,3,202,1,1,0</v>
      </c>
      <c r="X1094" s="1" t="s">
        <v>323</v>
      </c>
      <c r="Y1094" s="2" t="str">
        <f>IF(AND(ISBLANK(X1094),OR(NOT(ISBLANK(Z1094)),NOT(ISBLANK(AA1094)))),#N/A,
IF(ISBLANK(X1094),"",
IF(AND(NOT(ISERROR(VLOOKUP(X1094,MonsterTable!$A:$B,MATCH(MonsterTable!$B$1,MonsterTable!$A$1:$B$1,0),0))),OR(ISBLANK(Z1094),ISBLANK(AA1094))),#N/A,
IFERROR(VLOOKUP(X1094,MonsterTable!$A:$B,MATCH(MonsterTable!$B$1,MonsterTable!$A$1:$B$1,0),0),
IF(OR(NOT(ISBLANK(Z1094)),ISBLANK(AA1094)),#N/A,
IF(X1094="empty","empty",
VLOOKUP(X1094,MonsterGroupTable!$A:$A,1,0)))))))</f>
        <v>g106</v>
      </c>
      <c r="AA1094">
        <v>5</v>
      </c>
      <c r="AE1094" s="1" t="s">
        <v>74</v>
      </c>
      <c r="AF1094" s="2" t="str">
        <f>IF(AND(ISBLANK(AE1094),OR(NOT(ISBLANK(AG1094)),NOT(ISBLANK(AH1094)))),#N/A,
IF(ISBLANK(AE1094),"",
IF(AND(NOT(ISERROR(VLOOKUP(AE1094,MonsterTable!$A:$B,MATCH(MonsterTable!$B$1,MonsterTable!$A$1:$B$1,0),0))),OR(ISBLANK(AG1094),ISBLANK(AH1094))),#N/A,
IFERROR(VLOOKUP(AE1094,MonsterTable!$A:$B,MATCH(MonsterTable!$B$1,MonsterTable!$A$1:$B$1,0),0),
IF(OR(NOT(ISBLANK(AG1094)),ISBLANK(AH1094)),#N/A,
IF(AE1094="empty","empty",
VLOOKUP(AE1094,MonsterGroupTable!$A:$A,1,0)))))))</f>
        <v>empty</v>
      </c>
      <c r="AH1094">
        <v>3</v>
      </c>
      <c r="AL1094" s="1" t="s">
        <v>338</v>
      </c>
      <c r="AM1094" s="2">
        <f>IF(AND(ISBLANK(AL1094),OR(NOT(ISBLANK(AN1094)),NOT(ISBLANK(AO1094)))),#N/A,
IF(ISBLANK(AL1094),"",
IF(AND(NOT(ISERROR(VLOOKUP(AL1094,MonsterTable!$A:$B,MATCH(MonsterTable!$B$1,MonsterTable!$A$1:$B$1,0),0))),OR(ISBLANK(AN1094),ISBLANK(AO1094))),#N/A,
IFERROR(VLOOKUP(AL1094,MonsterTable!$A:$B,MATCH(MonsterTable!$B$1,MonsterTable!$A$1:$B$1,0),0),
IF(OR(NOT(ISBLANK(AN1094)),ISBLANK(AO1094)),#N/A,
IF(AL1094="empty","empty",
VLOOKUP(AL1094,MonsterGroupTable!$A:$A,1,0)))))))</f>
        <v>202</v>
      </c>
      <c r="AN1094">
        <v>1</v>
      </c>
      <c r="AO1094">
        <v>1</v>
      </c>
      <c r="AP1094">
        <v>0</v>
      </c>
      <c r="AT1094" s="2" t="str">
        <f>IF(AND(ISBLANK(AS1094),OR(NOT(ISBLANK(AU1094)),NOT(ISBLANK(AV1094)))),#N/A,
IF(ISBLANK(AS1094),"",
IF(AND(NOT(ISERROR(VLOOKUP(AS1094,MonsterTable!$A:$B,MATCH(MonsterTable!$B$1,MonsterTable!$A$1:$B$1,0),0))),OR(ISBLANK(AU1094),ISBLANK(AV1094))),#N/A,
IFERROR(VLOOKUP(AS1094,MonsterTable!$A:$B,MATCH(MonsterTable!$B$1,MonsterTable!$A$1:$B$1,0),0),
IF(OR(NOT(ISBLANK(AU1094)),ISBLANK(AV1094)),#N/A,
IF(AS1094="empty","empty",
VLOOKUP(AS1094,MonsterGroupTable!$A:$A,1,0)))))))</f>
        <v/>
      </c>
      <c r="BA1094" s="2" t="str">
        <f>IF(AND(ISBLANK(AZ1094),OR(NOT(ISBLANK(BB1094)),NOT(ISBLANK(BC1094)))),#N/A,
IF(ISBLANK(AZ1094),"",
IF(AND(NOT(ISERROR(VLOOKUP(AZ1094,MonsterTable!$A:$B,MATCH(MonsterTable!$B$1,MonsterTable!$A$1:$B$1,0),0))),OR(ISBLANK(BB1094),ISBLANK(BC1094))),#N/A,
IFERROR(VLOOKUP(AZ1094,MonsterTable!$A:$B,MATCH(MonsterTable!$B$1,MonsterTable!$A$1:$B$1,0),0),
IF(OR(NOT(ISBLANK(BB1094)),ISBLANK(BC1094)),#N/A,
IF(AZ1094="empty","empty",
VLOOKUP(AZ1094,MonsterGroupTable!$A:$A,1,0)))))))</f>
        <v/>
      </c>
      <c r="BH1094" s="2" t="str">
        <f>IF(AND(ISBLANK(BG1094),OR(NOT(ISBLANK(BI1094)),NOT(ISBLANK(BJ1094)))),#N/A,
IF(ISBLANK(BG1094),"",
IF(AND(NOT(ISERROR(VLOOKUP(BG1094,MonsterTable!$A:$B,MATCH(MonsterTable!$B$1,MonsterTable!$A$1:$B$1,0),0))),OR(ISBLANK(BI1094),ISBLANK(BJ1094))),#N/A,
IFERROR(VLOOKUP(BG1094,MonsterTable!$A:$B,MATCH(MonsterTable!$B$1,MonsterTable!$A$1:$B$1,0),0),
IF(OR(NOT(ISBLANK(BI1094)),ISBLANK(BJ1094)),#N/A,
IF(BG1094="empty","empty",
VLOOKUP(BG1094,MonsterGroupTable!$A:$A,1,0)))))))</f>
        <v/>
      </c>
      <c r="BO1094" s="2" t="str">
        <f>IF(AND(ISBLANK(BN1094),OR(NOT(ISBLANK(BP1094)),NOT(ISBLANK(BQ1094)))),#N/A,
IF(ISBLANK(BN1094),"",
IF(AND(NOT(ISERROR(VLOOKUP(BN1094,MonsterTable!$A:$B,MATCH(MonsterTable!$B$1,MonsterTable!$A$1:$B$1,0),0))),OR(ISBLANK(BP1094),ISBLANK(BQ1094))),#N/A,
IFERROR(VLOOKUP(BN1094,MonsterTable!$A:$B,MATCH(MonsterTable!$B$1,MonsterTable!$A$1:$B$1,0),0),
IF(OR(NOT(ISBLANK(BP1094)),ISBLANK(BQ1094)),#N/A,
IF(BN1094="empty","empty",
VLOOKUP(BN1094,MonsterGroupTable!$A:$A,1,0)))))))</f>
        <v/>
      </c>
      <c r="BV1094" s="2" t="str">
        <f>IF(AND(ISBLANK(BU1094),OR(NOT(ISBLANK(BW1094)),NOT(ISBLANK(BX1094)))),#N/A,
IF(ISBLANK(BU1094),"",
IF(AND(NOT(ISERROR(VLOOKUP(BU1094,MonsterTable!$A:$B,MATCH(MonsterTable!$B$1,MonsterTable!$A$1:$B$1,0),0))),OR(ISBLANK(BW1094),ISBLANK(BX1094))),#N/A,
IFERROR(VLOOKUP(BU1094,MonsterTable!$A:$B,MATCH(MonsterTable!$B$1,MonsterTable!$A$1:$B$1,0),0),
IF(OR(NOT(ISBLANK(BW1094)),ISBLANK(BX1094)),#N/A,
IF(BU1094="empty","empty",
VLOOKUP(BU1094,MonsterGroupTable!$A:$A,1,0)))))))</f>
        <v/>
      </c>
      <c r="CC1094" s="2" t="str">
        <f>IF(AND(ISBLANK(CB1094),OR(NOT(ISBLANK(CD1094)),NOT(ISBLANK(CE1094)))),#N/A,
IF(ISBLANK(CB1094),"",
IF(AND(NOT(ISERROR(VLOOKUP(CB1094,MonsterTable!$A:$B,MATCH(MonsterTable!$B$1,MonsterTable!$A$1:$B$1,0),0))),OR(ISBLANK(CD1094),ISBLANK(CE1094))),#N/A,
IFERROR(VLOOKUP(CB1094,MonsterTable!$A:$B,MATCH(MonsterTable!$B$1,MonsterTable!$A$1:$B$1,0),0),
IF(OR(NOT(ISBLANK(CD1094)),ISBLANK(CE1094)),#N/A,
IF(CB1094="empty","empty",
VLOOKUP(CB1094,MonsterGroupTable!$A:$A,1,0)))))))</f>
        <v/>
      </c>
      <c r="CJ1094" s="2" t="str">
        <f>IF(AND(ISBLANK(CI1094),OR(NOT(ISBLANK(CK1094)),NOT(ISBLANK(CL1094)))),#N/A,
IF(ISBLANK(CI1094),"",
IF(AND(NOT(ISERROR(VLOOKUP(CI1094,MonsterTable!$A:$B,MATCH(MonsterTable!$B$1,MonsterTable!$A$1:$B$1,0),0))),OR(ISBLANK(CK1094),ISBLANK(CL1094))),#N/A,
IFERROR(VLOOKUP(CI1094,MonsterTable!$A:$B,MATCH(MonsterTable!$B$1,MonsterTable!$A$1:$B$1,0),0),
IF(OR(NOT(ISBLANK(CK1094)),ISBLANK(CL1094)),#N/A,
IF(CI1094="empty","empty",
VLOOKUP(CI1094,MonsterGroupTable!$A:$A,1,0)))))))</f>
        <v/>
      </c>
    </row>
    <row r="1095" spans="1:88">
      <c r="A1095">
        <v>20061</v>
      </c>
      <c r="B1095">
        <f t="shared" si="37"/>
        <v>1.1000000000000001</v>
      </c>
      <c r="C1095">
        <f t="shared" si="37"/>
        <v>1.1000000000000001</v>
      </c>
      <c r="F1095">
        <v>60</v>
      </c>
      <c r="G1095">
        <v>606</v>
      </c>
      <c r="H1095">
        <v>0</v>
      </c>
      <c r="I1095">
        <v>0</v>
      </c>
      <c r="J1095">
        <v>0</v>
      </c>
      <c r="K1095" t="s">
        <v>28</v>
      </c>
      <c r="L1095" t="s">
        <v>253</v>
      </c>
      <c r="M1095" t="s">
        <v>79</v>
      </c>
      <c r="N1095" t="s">
        <v>80</v>
      </c>
      <c r="O1095">
        <v>0</v>
      </c>
      <c r="P1095">
        <v>-4.75</v>
      </c>
      <c r="Q1095">
        <v>-3.5</v>
      </c>
      <c r="R1095">
        <v>4.75</v>
      </c>
      <c r="S1095">
        <v>3</v>
      </c>
      <c r="T1095">
        <v>-13.5</v>
      </c>
      <c r="U1095">
        <v>2.5499999999999998</v>
      </c>
      <c r="V1095">
        <v>-6.75</v>
      </c>
      <c r="W1095" t="str">
        <f t="shared" si="38"/>
        <v>g107,5,empty,3,203,1,1,0</v>
      </c>
      <c r="X1095" s="1" t="s">
        <v>324</v>
      </c>
      <c r="Y1095" s="2" t="str">
        <f>IF(AND(ISBLANK(X1095),OR(NOT(ISBLANK(Z1095)),NOT(ISBLANK(AA1095)))),#N/A,
IF(ISBLANK(X1095),"",
IF(AND(NOT(ISERROR(VLOOKUP(X1095,MonsterTable!$A:$B,MATCH(MonsterTable!$B$1,MonsterTable!$A$1:$B$1,0),0))),OR(ISBLANK(Z1095),ISBLANK(AA1095))),#N/A,
IFERROR(VLOOKUP(X1095,MonsterTable!$A:$B,MATCH(MonsterTable!$B$1,MonsterTable!$A$1:$B$1,0),0),
IF(OR(NOT(ISBLANK(Z1095)),ISBLANK(AA1095)),#N/A,
IF(X1095="empty","empty",
VLOOKUP(X1095,MonsterGroupTable!$A:$A,1,0)))))))</f>
        <v>g107</v>
      </c>
      <c r="AA1095">
        <v>5</v>
      </c>
      <c r="AE1095" s="1" t="s">
        <v>74</v>
      </c>
      <c r="AF1095" s="2" t="str">
        <f>IF(AND(ISBLANK(AE1095),OR(NOT(ISBLANK(AG1095)),NOT(ISBLANK(AH1095)))),#N/A,
IF(ISBLANK(AE1095),"",
IF(AND(NOT(ISERROR(VLOOKUP(AE1095,MonsterTable!$A:$B,MATCH(MonsterTable!$B$1,MonsterTable!$A$1:$B$1,0),0))),OR(ISBLANK(AG1095),ISBLANK(AH1095))),#N/A,
IFERROR(VLOOKUP(AE1095,MonsterTable!$A:$B,MATCH(MonsterTable!$B$1,MonsterTable!$A$1:$B$1,0),0),
IF(OR(NOT(ISBLANK(AG1095)),ISBLANK(AH1095)),#N/A,
IF(AE1095="empty","empty",
VLOOKUP(AE1095,MonsterGroupTable!$A:$A,1,0)))))))</f>
        <v>empty</v>
      </c>
      <c r="AH1095">
        <v>3</v>
      </c>
      <c r="AL1095" s="1" t="s">
        <v>339</v>
      </c>
      <c r="AM1095" s="2">
        <f>IF(AND(ISBLANK(AL1095),OR(NOT(ISBLANK(AN1095)),NOT(ISBLANK(AO1095)))),#N/A,
IF(ISBLANK(AL1095),"",
IF(AND(NOT(ISERROR(VLOOKUP(AL1095,MonsterTable!$A:$B,MATCH(MonsterTable!$B$1,MonsterTable!$A$1:$B$1,0),0))),OR(ISBLANK(AN1095),ISBLANK(AO1095))),#N/A,
IFERROR(VLOOKUP(AL1095,MonsterTable!$A:$B,MATCH(MonsterTable!$B$1,MonsterTable!$A$1:$B$1,0),0),
IF(OR(NOT(ISBLANK(AN1095)),ISBLANK(AO1095)),#N/A,
IF(AL1095="empty","empty",
VLOOKUP(AL1095,MonsterGroupTable!$A:$A,1,0)))))))</f>
        <v>203</v>
      </c>
      <c r="AN1095">
        <v>1</v>
      </c>
      <c r="AO1095">
        <v>1</v>
      </c>
      <c r="AP1095">
        <v>0</v>
      </c>
      <c r="AT1095" s="2" t="str">
        <f>IF(AND(ISBLANK(AS1095),OR(NOT(ISBLANK(AU1095)),NOT(ISBLANK(AV1095)))),#N/A,
IF(ISBLANK(AS1095),"",
IF(AND(NOT(ISERROR(VLOOKUP(AS1095,MonsterTable!$A:$B,MATCH(MonsterTable!$B$1,MonsterTable!$A$1:$B$1,0),0))),OR(ISBLANK(AU1095),ISBLANK(AV1095))),#N/A,
IFERROR(VLOOKUP(AS1095,MonsterTable!$A:$B,MATCH(MonsterTable!$B$1,MonsterTable!$A$1:$B$1,0),0),
IF(OR(NOT(ISBLANK(AU1095)),ISBLANK(AV1095)),#N/A,
IF(AS1095="empty","empty",
VLOOKUP(AS1095,MonsterGroupTable!$A:$A,1,0)))))))</f>
        <v/>
      </c>
      <c r="BA1095" s="2" t="str">
        <f>IF(AND(ISBLANK(AZ1095),OR(NOT(ISBLANK(BB1095)),NOT(ISBLANK(BC1095)))),#N/A,
IF(ISBLANK(AZ1095),"",
IF(AND(NOT(ISERROR(VLOOKUP(AZ1095,MonsterTable!$A:$B,MATCH(MonsterTable!$B$1,MonsterTable!$A$1:$B$1,0),0))),OR(ISBLANK(BB1095),ISBLANK(BC1095))),#N/A,
IFERROR(VLOOKUP(AZ1095,MonsterTable!$A:$B,MATCH(MonsterTable!$B$1,MonsterTable!$A$1:$B$1,0),0),
IF(OR(NOT(ISBLANK(BB1095)),ISBLANK(BC1095)),#N/A,
IF(AZ1095="empty","empty",
VLOOKUP(AZ1095,MonsterGroupTable!$A:$A,1,0)))))))</f>
        <v/>
      </c>
      <c r="BH1095" s="2" t="str">
        <f>IF(AND(ISBLANK(BG1095),OR(NOT(ISBLANK(BI1095)),NOT(ISBLANK(BJ1095)))),#N/A,
IF(ISBLANK(BG1095),"",
IF(AND(NOT(ISERROR(VLOOKUP(BG1095,MonsterTable!$A:$B,MATCH(MonsterTable!$B$1,MonsterTable!$A$1:$B$1,0),0))),OR(ISBLANK(BI1095),ISBLANK(BJ1095))),#N/A,
IFERROR(VLOOKUP(BG1095,MonsterTable!$A:$B,MATCH(MonsterTable!$B$1,MonsterTable!$A$1:$B$1,0),0),
IF(OR(NOT(ISBLANK(BI1095)),ISBLANK(BJ1095)),#N/A,
IF(BG1095="empty","empty",
VLOOKUP(BG1095,MonsterGroupTable!$A:$A,1,0)))))))</f>
        <v/>
      </c>
      <c r="BO1095" s="2" t="str">
        <f>IF(AND(ISBLANK(BN1095),OR(NOT(ISBLANK(BP1095)),NOT(ISBLANK(BQ1095)))),#N/A,
IF(ISBLANK(BN1095),"",
IF(AND(NOT(ISERROR(VLOOKUP(BN1095,MonsterTable!$A:$B,MATCH(MonsterTable!$B$1,MonsterTable!$A$1:$B$1,0),0))),OR(ISBLANK(BP1095),ISBLANK(BQ1095))),#N/A,
IFERROR(VLOOKUP(BN1095,MonsterTable!$A:$B,MATCH(MonsterTable!$B$1,MonsterTable!$A$1:$B$1,0),0),
IF(OR(NOT(ISBLANK(BP1095)),ISBLANK(BQ1095)),#N/A,
IF(BN1095="empty","empty",
VLOOKUP(BN1095,MonsterGroupTable!$A:$A,1,0)))))))</f>
        <v/>
      </c>
      <c r="BV1095" s="2" t="str">
        <f>IF(AND(ISBLANK(BU1095),OR(NOT(ISBLANK(BW1095)),NOT(ISBLANK(BX1095)))),#N/A,
IF(ISBLANK(BU1095),"",
IF(AND(NOT(ISERROR(VLOOKUP(BU1095,MonsterTable!$A:$B,MATCH(MonsterTable!$B$1,MonsterTable!$A$1:$B$1,0),0))),OR(ISBLANK(BW1095),ISBLANK(BX1095))),#N/A,
IFERROR(VLOOKUP(BU1095,MonsterTable!$A:$B,MATCH(MonsterTable!$B$1,MonsterTable!$A$1:$B$1,0),0),
IF(OR(NOT(ISBLANK(BW1095)),ISBLANK(BX1095)),#N/A,
IF(BU1095="empty","empty",
VLOOKUP(BU1095,MonsterGroupTable!$A:$A,1,0)))))))</f>
        <v/>
      </c>
      <c r="CC1095" s="2" t="str">
        <f>IF(AND(ISBLANK(CB1095),OR(NOT(ISBLANK(CD1095)),NOT(ISBLANK(CE1095)))),#N/A,
IF(ISBLANK(CB1095),"",
IF(AND(NOT(ISERROR(VLOOKUP(CB1095,MonsterTable!$A:$B,MATCH(MonsterTable!$B$1,MonsterTable!$A$1:$B$1,0),0))),OR(ISBLANK(CD1095),ISBLANK(CE1095))),#N/A,
IFERROR(VLOOKUP(CB1095,MonsterTable!$A:$B,MATCH(MonsterTable!$B$1,MonsterTable!$A$1:$B$1,0),0),
IF(OR(NOT(ISBLANK(CD1095)),ISBLANK(CE1095)),#N/A,
IF(CB1095="empty","empty",
VLOOKUP(CB1095,MonsterGroupTable!$A:$A,1,0)))))))</f>
        <v/>
      </c>
      <c r="CJ1095" s="2" t="str">
        <f>IF(AND(ISBLANK(CI1095),OR(NOT(ISBLANK(CK1095)),NOT(ISBLANK(CL1095)))),#N/A,
IF(ISBLANK(CI1095),"",
IF(AND(NOT(ISERROR(VLOOKUP(CI1095,MonsterTable!$A:$B,MATCH(MonsterTable!$B$1,MonsterTable!$A$1:$B$1,0),0))),OR(ISBLANK(CK1095),ISBLANK(CL1095))),#N/A,
IFERROR(VLOOKUP(CI1095,MonsterTable!$A:$B,MATCH(MonsterTable!$B$1,MonsterTable!$A$1:$B$1,0),0),
IF(OR(NOT(ISBLANK(CK1095)),ISBLANK(CL1095)),#N/A,
IF(CI1095="empty","empty",
VLOOKUP(CI1095,MonsterGroupTable!$A:$A,1,0)))))))</f>
        <v/>
      </c>
    </row>
    <row r="1096" spans="1:88">
      <c r="A1096">
        <v>20062</v>
      </c>
      <c r="B1096">
        <f t="shared" si="37"/>
        <v>1.1000000000000001</v>
      </c>
      <c r="C1096">
        <f t="shared" si="37"/>
        <v>1.1000000000000001</v>
      </c>
      <c r="F1096">
        <v>60</v>
      </c>
      <c r="G1096">
        <v>615</v>
      </c>
      <c r="H1096">
        <v>0</v>
      </c>
      <c r="I1096">
        <v>0</v>
      </c>
      <c r="J1096">
        <v>0</v>
      </c>
      <c r="K1096" t="s">
        <v>28</v>
      </c>
      <c r="L1096" t="s">
        <v>253</v>
      </c>
      <c r="M1096" t="s">
        <v>79</v>
      </c>
      <c r="N1096" t="s">
        <v>80</v>
      </c>
      <c r="O1096">
        <v>0</v>
      </c>
      <c r="P1096">
        <v>-4.75</v>
      </c>
      <c r="Q1096">
        <v>-3.5</v>
      </c>
      <c r="R1096">
        <v>4.75</v>
      </c>
      <c r="S1096">
        <v>3</v>
      </c>
      <c r="T1096">
        <v>-13.5</v>
      </c>
      <c r="U1096">
        <v>2.5499999999999998</v>
      </c>
      <c r="V1096">
        <v>-6.75</v>
      </c>
      <c r="W1096" t="str">
        <f t="shared" si="38"/>
        <v>g107,5,empty,3,203,1,1,0</v>
      </c>
      <c r="X1096" s="1" t="s">
        <v>324</v>
      </c>
      <c r="Y1096" s="2" t="str">
        <f>IF(AND(ISBLANK(X1096),OR(NOT(ISBLANK(Z1096)),NOT(ISBLANK(AA1096)))),#N/A,
IF(ISBLANK(X1096),"",
IF(AND(NOT(ISERROR(VLOOKUP(X1096,MonsterTable!$A:$B,MATCH(MonsterTable!$B$1,MonsterTable!$A$1:$B$1,0),0))),OR(ISBLANK(Z1096),ISBLANK(AA1096))),#N/A,
IFERROR(VLOOKUP(X1096,MonsterTable!$A:$B,MATCH(MonsterTable!$B$1,MonsterTable!$A$1:$B$1,0),0),
IF(OR(NOT(ISBLANK(Z1096)),ISBLANK(AA1096)),#N/A,
IF(X1096="empty","empty",
VLOOKUP(X1096,MonsterGroupTable!$A:$A,1,0)))))))</f>
        <v>g107</v>
      </c>
      <c r="AA1096">
        <v>5</v>
      </c>
      <c r="AE1096" s="1" t="s">
        <v>74</v>
      </c>
      <c r="AF1096" s="2" t="str">
        <f>IF(AND(ISBLANK(AE1096),OR(NOT(ISBLANK(AG1096)),NOT(ISBLANK(AH1096)))),#N/A,
IF(ISBLANK(AE1096),"",
IF(AND(NOT(ISERROR(VLOOKUP(AE1096,MonsterTable!$A:$B,MATCH(MonsterTable!$B$1,MonsterTable!$A$1:$B$1,0),0))),OR(ISBLANK(AG1096),ISBLANK(AH1096))),#N/A,
IFERROR(VLOOKUP(AE1096,MonsterTable!$A:$B,MATCH(MonsterTable!$B$1,MonsterTable!$A$1:$B$1,0),0),
IF(OR(NOT(ISBLANK(AG1096)),ISBLANK(AH1096)),#N/A,
IF(AE1096="empty","empty",
VLOOKUP(AE1096,MonsterGroupTable!$A:$A,1,0)))))))</f>
        <v>empty</v>
      </c>
      <c r="AH1096">
        <v>3</v>
      </c>
      <c r="AL1096" s="1" t="s">
        <v>339</v>
      </c>
      <c r="AM1096" s="2">
        <f>IF(AND(ISBLANK(AL1096),OR(NOT(ISBLANK(AN1096)),NOT(ISBLANK(AO1096)))),#N/A,
IF(ISBLANK(AL1096),"",
IF(AND(NOT(ISERROR(VLOOKUP(AL1096,MonsterTable!$A:$B,MATCH(MonsterTable!$B$1,MonsterTable!$A$1:$B$1,0),0))),OR(ISBLANK(AN1096),ISBLANK(AO1096))),#N/A,
IFERROR(VLOOKUP(AL1096,MonsterTable!$A:$B,MATCH(MonsterTable!$B$1,MonsterTable!$A$1:$B$1,0),0),
IF(OR(NOT(ISBLANK(AN1096)),ISBLANK(AO1096)),#N/A,
IF(AL1096="empty","empty",
VLOOKUP(AL1096,MonsterGroupTable!$A:$A,1,0)))))))</f>
        <v>203</v>
      </c>
      <c r="AN1096">
        <v>1</v>
      </c>
      <c r="AO1096">
        <v>1</v>
      </c>
      <c r="AP1096">
        <v>0</v>
      </c>
      <c r="AT1096" s="2" t="str">
        <f>IF(AND(ISBLANK(AS1096),OR(NOT(ISBLANK(AU1096)),NOT(ISBLANK(AV1096)))),#N/A,
IF(ISBLANK(AS1096),"",
IF(AND(NOT(ISERROR(VLOOKUP(AS1096,MonsterTable!$A:$B,MATCH(MonsterTable!$B$1,MonsterTable!$A$1:$B$1,0),0))),OR(ISBLANK(AU1096),ISBLANK(AV1096))),#N/A,
IFERROR(VLOOKUP(AS1096,MonsterTable!$A:$B,MATCH(MonsterTable!$B$1,MonsterTable!$A$1:$B$1,0),0),
IF(OR(NOT(ISBLANK(AU1096)),ISBLANK(AV1096)),#N/A,
IF(AS1096="empty","empty",
VLOOKUP(AS1096,MonsterGroupTable!$A:$A,1,0)))))))</f>
        <v/>
      </c>
      <c r="BA1096" s="2" t="str">
        <f>IF(AND(ISBLANK(AZ1096),OR(NOT(ISBLANK(BB1096)),NOT(ISBLANK(BC1096)))),#N/A,
IF(ISBLANK(AZ1096),"",
IF(AND(NOT(ISERROR(VLOOKUP(AZ1096,MonsterTable!$A:$B,MATCH(MonsterTable!$B$1,MonsterTable!$A$1:$B$1,0),0))),OR(ISBLANK(BB1096),ISBLANK(BC1096))),#N/A,
IFERROR(VLOOKUP(AZ1096,MonsterTable!$A:$B,MATCH(MonsterTable!$B$1,MonsterTable!$A$1:$B$1,0),0),
IF(OR(NOT(ISBLANK(BB1096)),ISBLANK(BC1096)),#N/A,
IF(AZ1096="empty","empty",
VLOOKUP(AZ1096,MonsterGroupTable!$A:$A,1,0)))))))</f>
        <v/>
      </c>
      <c r="BH1096" s="2" t="str">
        <f>IF(AND(ISBLANK(BG1096),OR(NOT(ISBLANK(BI1096)),NOT(ISBLANK(BJ1096)))),#N/A,
IF(ISBLANK(BG1096),"",
IF(AND(NOT(ISERROR(VLOOKUP(BG1096,MonsterTable!$A:$B,MATCH(MonsterTable!$B$1,MonsterTable!$A$1:$B$1,0),0))),OR(ISBLANK(BI1096),ISBLANK(BJ1096))),#N/A,
IFERROR(VLOOKUP(BG1096,MonsterTable!$A:$B,MATCH(MonsterTable!$B$1,MonsterTable!$A$1:$B$1,0),0),
IF(OR(NOT(ISBLANK(BI1096)),ISBLANK(BJ1096)),#N/A,
IF(BG1096="empty","empty",
VLOOKUP(BG1096,MonsterGroupTable!$A:$A,1,0)))))))</f>
        <v/>
      </c>
      <c r="BO1096" s="2" t="str">
        <f>IF(AND(ISBLANK(BN1096),OR(NOT(ISBLANK(BP1096)),NOT(ISBLANK(BQ1096)))),#N/A,
IF(ISBLANK(BN1096),"",
IF(AND(NOT(ISERROR(VLOOKUP(BN1096,MonsterTable!$A:$B,MATCH(MonsterTable!$B$1,MonsterTable!$A$1:$B$1,0),0))),OR(ISBLANK(BP1096),ISBLANK(BQ1096))),#N/A,
IFERROR(VLOOKUP(BN1096,MonsterTable!$A:$B,MATCH(MonsterTable!$B$1,MonsterTable!$A$1:$B$1,0),0),
IF(OR(NOT(ISBLANK(BP1096)),ISBLANK(BQ1096)),#N/A,
IF(BN1096="empty","empty",
VLOOKUP(BN1096,MonsterGroupTable!$A:$A,1,0)))))))</f>
        <v/>
      </c>
      <c r="BV1096" s="2" t="str">
        <f>IF(AND(ISBLANK(BU1096),OR(NOT(ISBLANK(BW1096)),NOT(ISBLANK(BX1096)))),#N/A,
IF(ISBLANK(BU1096),"",
IF(AND(NOT(ISERROR(VLOOKUP(BU1096,MonsterTable!$A:$B,MATCH(MonsterTable!$B$1,MonsterTable!$A$1:$B$1,0),0))),OR(ISBLANK(BW1096),ISBLANK(BX1096))),#N/A,
IFERROR(VLOOKUP(BU1096,MonsterTable!$A:$B,MATCH(MonsterTable!$B$1,MonsterTable!$A$1:$B$1,0),0),
IF(OR(NOT(ISBLANK(BW1096)),ISBLANK(BX1096)),#N/A,
IF(BU1096="empty","empty",
VLOOKUP(BU1096,MonsterGroupTable!$A:$A,1,0)))))))</f>
        <v/>
      </c>
      <c r="CC1096" s="2" t="str">
        <f>IF(AND(ISBLANK(CB1096),OR(NOT(ISBLANK(CD1096)),NOT(ISBLANK(CE1096)))),#N/A,
IF(ISBLANK(CB1096),"",
IF(AND(NOT(ISERROR(VLOOKUP(CB1096,MonsterTable!$A:$B,MATCH(MonsterTable!$B$1,MonsterTable!$A$1:$B$1,0),0))),OR(ISBLANK(CD1096),ISBLANK(CE1096))),#N/A,
IFERROR(VLOOKUP(CB1096,MonsterTable!$A:$B,MATCH(MonsterTable!$B$1,MonsterTable!$A$1:$B$1,0),0),
IF(OR(NOT(ISBLANK(CD1096)),ISBLANK(CE1096)),#N/A,
IF(CB1096="empty","empty",
VLOOKUP(CB1096,MonsterGroupTable!$A:$A,1,0)))))))</f>
        <v/>
      </c>
      <c r="CJ1096" s="2" t="str">
        <f>IF(AND(ISBLANK(CI1096),OR(NOT(ISBLANK(CK1096)),NOT(ISBLANK(CL1096)))),#N/A,
IF(ISBLANK(CI1096),"",
IF(AND(NOT(ISERROR(VLOOKUP(CI1096,MonsterTable!$A:$B,MATCH(MonsterTable!$B$1,MonsterTable!$A$1:$B$1,0),0))),OR(ISBLANK(CK1096),ISBLANK(CL1096))),#N/A,
IFERROR(VLOOKUP(CI1096,MonsterTable!$A:$B,MATCH(MonsterTable!$B$1,MonsterTable!$A$1:$B$1,0),0),
IF(OR(NOT(ISBLANK(CK1096)),ISBLANK(CL1096)),#N/A,
IF(CI1096="empty","empty",
VLOOKUP(CI1096,MonsterGroupTable!$A:$A,1,0)))))))</f>
        <v/>
      </c>
    </row>
    <row r="1097" spans="1:88">
      <c r="A1097">
        <v>20063</v>
      </c>
      <c r="B1097">
        <f t="shared" si="37"/>
        <v>1.1000000000000001</v>
      </c>
      <c r="C1097">
        <f t="shared" si="37"/>
        <v>1.1000000000000001</v>
      </c>
      <c r="F1097">
        <v>60</v>
      </c>
      <c r="G1097">
        <v>624</v>
      </c>
      <c r="H1097">
        <v>0</v>
      </c>
      <c r="I1097">
        <v>0</v>
      </c>
      <c r="J1097">
        <v>0</v>
      </c>
      <c r="K1097" t="s">
        <v>28</v>
      </c>
      <c r="L1097" t="s">
        <v>253</v>
      </c>
      <c r="M1097" t="s">
        <v>79</v>
      </c>
      <c r="N1097" t="s">
        <v>80</v>
      </c>
      <c r="O1097">
        <v>0</v>
      </c>
      <c r="P1097">
        <v>-4.75</v>
      </c>
      <c r="Q1097">
        <v>-3.5</v>
      </c>
      <c r="R1097">
        <v>4.75</v>
      </c>
      <c r="S1097">
        <v>3</v>
      </c>
      <c r="T1097">
        <v>-13.5</v>
      </c>
      <c r="U1097">
        <v>2.5499999999999998</v>
      </c>
      <c r="V1097">
        <v>-6.75</v>
      </c>
      <c r="W1097" t="str">
        <f t="shared" si="38"/>
        <v>g107,5,empty,3,203,1,1,0</v>
      </c>
      <c r="X1097" s="1" t="s">
        <v>324</v>
      </c>
      <c r="Y1097" s="2" t="str">
        <f>IF(AND(ISBLANK(X1097),OR(NOT(ISBLANK(Z1097)),NOT(ISBLANK(AA1097)))),#N/A,
IF(ISBLANK(X1097),"",
IF(AND(NOT(ISERROR(VLOOKUP(X1097,MonsterTable!$A:$B,MATCH(MonsterTable!$B$1,MonsterTable!$A$1:$B$1,0),0))),OR(ISBLANK(Z1097),ISBLANK(AA1097))),#N/A,
IFERROR(VLOOKUP(X1097,MonsterTable!$A:$B,MATCH(MonsterTable!$B$1,MonsterTable!$A$1:$B$1,0),0),
IF(OR(NOT(ISBLANK(Z1097)),ISBLANK(AA1097)),#N/A,
IF(X1097="empty","empty",
VLOOKUP(X1097,MonsterGroupTable!$A:$A,1,0)))))))</f>
        <v>g107</v>
      </c>
      <c r="AA1097">
        <v>5</v>
      </c>
      <c r="AE1097" s="1" t="s">
        <v>74</v>
      </c>
      <c r="AF1097" s="2" t="str">
        <f>IF(AND(ISBLANK(AE1097),OR(NOT(ISBLANK(AG1097)),NOT(ISBLANK(AH1097)))),#N/A,
IF(ISBLANK(AE1097),"",
IF(AND(NOT(ISERROR(VLOOKUP(AE1097,MonsterTable!$A:$B,MATCH(MonsterTable!$B$1,MonsterTable!$A$1:$B$1,0),0))),OR(ISBLANK(AG1097),ISBLANK(AH1097))),#N/A,
IFERROR(VLOOKUP(AE1097,MonsterTable!$A:$B,MATCH(MonsterTable!$B$1,MonsterTable!$A$1:$B$1,0),0),
IF(OR(NOT(ISBLANK(AG1097)),ISBLANK(AH1097)),#N/A,
IF(AE1097="empty","empty",
VLOOKUP(AE1097,MonsterGroupTable!$A:$A,1,0)))))))</f>
        <v>empty</v>
      </c>
      <c r="AH1097">
        <v>3</v>
      </c>
      <c r="AL1097" s="1" t="s">
        <v>339</v>
      </c>
      <c r="AM1097" s="2">
        <f>IF(AND(ISBLANK(AL1097),OR(NOT(ISBLANK(AN1097)),NOT(ISBLANK(AO1097)))),#N/A,
IF(ISBLANK(AL1097),"",
IF(AND(NOT(ISERROR(VLOOKUP(AL1097,MonsterTable!$A:$B,MATCH(MonsterTable!$B$1,MonsterTable!$A$1:$B$1,0),0))),OR(ISBLANK(AN1097),ISBLANK(AO1097))),#N/A,
IFERROR(VLOOKUP(AL1097,MonsterTable!$A:$B,MATCH(MonsterTable!$B$1,MonsterTable!$A$1:$B$1,0),0),
IF(OR(NOT(ISBLANK(AN1097)),ISBLANK(AO1097)),#N/A,
IF(AL1097="empty","empty",
VLOOKUP(AL1097,MonsterGroupTable!$A:$A,1,0)))))))</f>
        <v>203</v>
      </c>
      <c r="AN1097">
        <v>1</v>
      </c>
      <c r="AO1097">
        <v>1</v>
      </c>
      <c r="AP1097">
        <v>0</v>
      </c>
      <c r="AT1097" s="2" t="str">
        <f>IF(AND(ISBLANK(AS1097),OR(NOT(ISBLANK(AU1097)),NOT(ISBLANK(AV1097)))),#N/A,
IF(ISBLANK(AS1097),"",
IF(AND(NOT(ISERROR(VLOOKUP(AS1097,MonsterTable!$A:$B,MATCH(MonsterTable!$B$1,MonsterTable!$A$1:$B$1,0),0))),OR(ISBLANK(AU1097),ISBLANK(AV1097))),#N/A,
IFERROR(VLOOKUP(AS1097,MonsterTable!$A:$B,MATCH(MonsterTable!$B$1,MonsterTable!$A$1:$B$1,0),0),
IF(OR(NOT(ISBLANK(AU1097)),ISBLANK(AV1097)),#N/A,
IF(AS1097="empty","empty",
VLOOKUP(AS1097,MonsterGroupTable!$A:$A,1,0)))))))</f>
        <v/>
      </c>
      <c r="BA1097" s="2" t="str">
        <f>IF(AND(ISBLANK(AZ1097),OR(NOT(ISBLANK(BB1097)),NOT(ISBLANK(BC1097)))),#N/A,
IF(ISBLANK(AZ1097),"",
IF(AND(NOT(ISERROR(VLOOKUP(AZ1097,MonsterTable!$A:$B,MATCH(MonsterTable!$B$1,MonsterTable!$A$1:$B$1,0),0))),OR(ISBLANK(BB1097),ISBLANK(BC1097))),#N/A,
IFERROR(VLOOKUP(AZ1097,MonsterTable!$A:$B,MATCH(MonsterTable!$B$1,MonsterTable!$A$1:$B$1,0),0),
IF(OR(NOT(ISBLANK(BB1097)),ISBLANK(BC1097)),#N/A,
IF(AZ1097="empty","empty",
VLOOKUP(AZ1097,MonsterGroupTable!$A:$A,1,0)))))))</f>
        <v/>
      </c>
      <c r="BH1097" s="2" t="str">
        <f>IF(AND(ISBLANK(BG1097),OR(NOT(ISBLANK(BI1097)),NOT(ISBLANK(BJ1097)))),#N/A,
IF(ISBLANK(BG1097),"",
IF(AND(NOT(ISERROR(VLOOKUP(BG1097,MonsterTable!$A:$B,MATCH(MonsterTable!$B$1,MonsterTable!$A$1:$B$1,0),0))),OR(ISBLANK(BI1097),ISBLANK(BJ1097))),#N/A,
IFERROR(VLOOKUP(BG1097,MonsterTable!$A:$B,MATCH(MonsterTable!$B$1,MonsterTable!$A$1:$B$1,0),0),
IF(OR(NOT(ISBLANK(BI1097)),ISBLANK(BJ1097)),#N/A,
IF(BG1097="empty","empty",
VLOOKUP(BG1097,MonsterGroupTable!$A:$A,1,0)))))))</f>
        <v/>
      </c>
      <c r="BO1097" s="2" t="str">
        <f>IF(AND(ISBLANK(BN1097),OR(NOT(ISBLANK(BP1097)),NOT(ISBLANK(BQ1097)))),#N/A,
IF(ISBLANK(BN1097),"",
IF(AND(NOT(ISERROR(VLOOKUP(BN1097,MonsterTable!$A:$B,MATCH(MonsterTable!$B$1,MonsterTable!$A$1:$B$1,0),0))),OR(ISBLANK(BP1097),ISBLANK(BQ1097))),#N/A,
IFERROR(VLOOKUP(BN1097,MonsterTable!$A:$B,MATCH(MonsterTable!$B$1,MonsterTable!$A$1:$B$1,0),0),
IF(OR(NOT(ISBLANK(BP1097)),ISBLANK(BQ1097)),#N/A,
IF(BN1097="empty","empty",
VLOOKUP(BN1097,MonsterGroupTable!$A:$A,1,0)))))))</f>
        <v/>
      </c>
      <c r="BV1097" s="2" t="str">
        <f>IF(AND(ISBLANK(BU1097),OR(NOT(ISBLANK(BW1097)),NOT(ISBLANK(BX1097)))),#N/A,
IF(ISBLANK(BU1097),"",
IF(AND(NOT(ISERROR(VLOOKUP(BU1097,MonsterTable!$A:$B,MATCH(MonsterTable!$B$1,MonsterTable!$A$1:$B$1,0),0))),OR(ISBLANK(BW1097),ISBLANK(BX1097))),#N/A,
IFERROR(VLOOKUP(BU1097,MonsterTable!$A:$B,MATCH(MonsterTable!$B$1,MonsterTable!$A$1:$B$1,0),0),
IF(OR(NOT(ISBLANK(BW1097)),ISBLANK(BX1097)),#N/A,
IF(BU1097="empty","empty",
VLOOKUP(BU1097,MonsterGroupTable!$A:$A,1,0)))))))</f>
        <v/>
      </c>
      <c r="CC1097" s="2" t="str">
        <f>IF(AND(ISBLANK(CB1097),OR(NOT(ISBLANK(CD1097)),NOT(ISBLANK(CE1097)))),#N/A,
IF(ISBLANK(CB1097),"",
IF(AND(NOT(ISERROR(VLOOKUP(CB1097,MonsterTable!$A:$B,MATCH(MonsterTable!$B$1,MonsterTable!$A$1:$B$1,0),0))),OR(ISBLANK(CD1097),ISBLANK(CE1097))),#N/A,
IFERROR(VLOOKUP(CB1097,MonsterTable!$A:$B,MATCH(MonsterTable!$B$1,MonsterTable!$A$1:$B$1,0),0),
IF(OR(NOT(ISBLANK(CD1097)),ISBLANK(CE1097)),#N/A,
IF(CB1097="empty","empty",
VLOOKUP(CB1097,MonsterGroupTable!$A:$A,1,0)))))))</f>
        <v/>
      </c>
      <c r="CJ1097" s="2" t="str">
        <f>IF(AND(ISBLANK(CI1097),OR(NOT(ISBLANK(CK1097)),NOT(ISBLANK(CL1097)))),#N/A,
IF(ISBLANK(CI1097),"",
IF(AND(NOT(ISERROR(VLOOKUP(CI1097,MonsterTable!$A:$B,MATCH(MonsterTable!$B$1,MonsterTable!$A$1:$B$1,0),0))),OR(ISBLANK(CK1097),ISBLANK(CL1097))),#N/A,
IFERROR(VLOOKUP(CI1097,MonsterTable!$A:$B,MATCH(MonsterTable!$B$1,MonsterTable!$A$1:$B$1,0),0),
IF(OR(NOT(ISBLANK(CK1097)),ISBLANK(CL1097)),#N/A,
IF(CI1097="empty","empty",
VLOOKUP(CI1097,MonsterGroupTable!$A:$A,1,0)))))))</f>
        <v/>
      </c>
    </row>
    <row r="1098" spans="1:88">
      <c r="A1098">
        <v>20064</v>
      </c>
      <c r="B1098">
        <f t="shared" si="37"/>
        <v>1.1000000000000001</v>
      </c>
      <c r="C1098">
        <f t="shared" si="37"/>
        <v>1.1000000000000001</v>
      </c>
      <c r="F1098">
        <v>60</v>
      </c>
      <c r="G1098">
        <v>633</v>
      </c>
      <c r="H1098">
        <v>0</v>
      </c>
      <c r="I1098">
        <v>0</v>
      </c>
      <c r="J1098">
        <v>0</v>
      </c>
      <c r="K1098" t="s">
        <v>28</v>
      </c>
      <c r="L1098" t="s">
        <v>253</v>
      </c>
      <c r="M1098" t="s">
        <v>79</v>
      </c>
      <c r="N1098" t="s">
        <v>80</v>
      </c>
      <c r="O1098">
        <v>0</v>
      </c>
      <c r="P1098">
        <v>-4.75</v>
      </c>
      <c r="Q1098">
        <v>-3.5</v>
      </c>
      <c r="R1098">
        <v>4.75</v>
      </c>
      <c r="S1098">
        <v>3</v>
      </c>
      <c r="T1098">
        <v>-13.5</v>
      </c>
      <c r="U1098">
        <v>2.5499999999999998</v>
      </c>
      <c r="V1098">
        <v>-6.75</v>
      </c>
      <c r="W1098" t="str">
        <f t="shared" si="38"/>
        <v>g107,5,empty,3,203,1,1,0</v>
      </c>
      <c r="X1098" s="1" t="s">
        <v>324</v>
      </c>
      <c r="Y1098" s="2" t="str">
        <f>IF(AND(ISBLANK(X1098),OR(NOT(ISBLANK(Z1098)),NOT(ISBLANK(AA1098)))),#N/A,
IF(ISBLANK(X1098),"",
IF(AND(NOT(ISERROR(VLOOKUP(X1098,MonsterTable!$A:$B,MATCH(MonsterTable!$B$1,MonsterTable!$A$1:$B$1,0),0))),OR(ISBLANK(Z1098),ISBLANK(AA1098))),#N/A,
IFERROR(VLOOKUP(X1098,MonsterTable!$A:$B,MATCH(MonsterTable!$B$1,MonsterTable!$A$1:$B$1,0),0),
IF(OR(NOT(ISBLANK(Z1098)),ISBLANK(AA1098)),#N/A,
IF(X1098="empty","empty",
VLOOKUP(X1098,MonsterGroupTable!$A:$A,1,0)))))))</f>
        <v>g107</v>
      </c>
      <c r="AA1098">
        <v>5</v>
      </c>
      <c r="AE1098" s="1" t="s">
        <v>74</v>
      </c>
      <c r="AF1098" s="2" t="str">
        <f>IF(AND(ISBLANK(AE1098),OR(NOT(ISBLANK(AG1098)),NOT(ISBLANK(AH1098)))),#N/A,
IF(ISBLANK(AE1098),"",
IF(AND(NOT(ISERROR(VLOOKUP(AE1098,MonsterTable!$A:$B,MATCH(MonsterTable!$B$1,MonsterTable!$A$1:$B$1,0),0))),OR(ISBLANK(AG1098),ISBLANK(AH1098))),#N/A,
IFERROR(VLOOKUP(AE1098,MonsterTable!$A:$B,MATCH(MonsterTable!$B$1,MonsterTable!$A$1:$B$1,0),0),
IF(OR(NOT(ISBLANK(AG1098)),ISBLANK(AH1098)),#N/A,
IF(AE1098="empty","empty",
VLOOKUP(AE1098,MonsterGroupTable!$A:$A,1,0)))))))</f>
        <v>empty</v>
      </c>
      <c r="AH1098">
        <v>3</v>
      </c>
      <c r="AL1098" s="1" t="s">
        <v>339</v>
      </c>
      <c r="AM1098" s="2">
        <f>IF(AND(ISBLANK(AL1098),OR(NOT(ISBLANK(AN1098)),NOT(ISBLANK(AO1098)))),#N/A,
IF(ISBLANK(AL1098),"",
IF(AND(NOT(ISERROR(VLOOKUP(AL1098,MonsterTable!$A:$B,MATCH(MonsterTable!$B$1,MonsterTable!$A$1:$B$1,0),0))),OR(ISBLANK(AN1098),ISBLANK(AO1098))),#N/A,
IFERROR(VLOOKUP(AL1098,MonsterTable!$A:$B,MATCH(MonsterTable!$B$1,MonsterTable!$A$1:$B$1,0),0),
IF(OR(NOT(ISBLANK(AN1098)),ISBLANK(AO1098)),#N/A,
IF(AL1098="empty","empty",
VLOOKUP(AL1098,MonsterGroupTable!$A:$A,1,0)))))))</f>
        <v>203</v>
      </c>
      <c r="AN1098">
        <v>1</v>
      </c>
      <c r="AO1098">
        <v>1</v>
      </c>
      <c r="AP1098">
        <v>0</v>
      </c>
      <c r="AT1098" s="2" t="str">
        <f>IF(AND(ISBLANK(AS1098),OR(NOT(ISBLANK(AU1098)),NOT(ISBLANK(AV1098)))),#N/A,
IF(ISBLANK(AS1098),"",
IF(AND(NOT(ISERROR(VLOOKUP(AS1098,MonsterTable!$A:$B,MATCH(MonsterTable!$B$1,MonsterTable!$A$1:$B$1,0),0))),OR(ISBLANK(AU1098),ISBLANK(AV1098))),#N/A,
IFERROR(VLOOKUP(AS1098,MonsterTable!$A:$B,MATCH(MonsterTable!$B$1,MonsterTable!$A$1:$B$1,0),0),
IF(OR(NOT(ISBLANK(AU1098)),ISBLANK(AV1098)),#N/A,
IF(AS1098="empty","empty",
VLOOKUP(AS1098,MonsterGroupTable!$A:$A,1,0)))))))</f>
        <v/>
      </c>
      <c r="BA1098" s="2" t="str">
        <f>IF(AND(ISBLANK(AZ1098),OR(NOT(ISBLANK(BB1098)),NOT(ISBLANK(BC1098)))),#N/A,
IF(ISBLANK(AZ1098),"",
IF(AND(NOT(ISERROR(VLOOKUP(AZ1098,MonsterTable!$A:$B,MATCH(MonsterTable!$B$1,MonsterTable!$A$1:$B$1,0),0))),OR(ISBLANK(BB1098),ISBLANK(BC1098))),#N/A,
IFERROR(VLOOKUP(AZ1098,MonsterTable!$A:$B,MATCH(MonsterTable!$B$1,MonsterTable!$A$1:$B$1,0),0),
IF(OR(NOT(ISBLANK(BB1098)),ISBLANK(BC1098)),#N/A,
IF(AZ1098="empty","empty",
VLOOKUP(AZ1098,MonsterGroupTable!$A:$A,1,0)))))))</f>
        <v/>
      </c>
      <c r="BH1098" s="2" t="str">
        <f>IF(AND(ISBLANK(BG1098),OR(NOT(ISBLANK(BI1098)),NOT(ISBLANK(BJ1098)))),#N/A,
IF(ISBLANK(BG1098),"",
IF(AND(NOT(ISERROR(VLOOKUP(BG1098,MonsterTable!$A:$B,MATCH(MonsterTable!$B$1,MonsterTable!$A$1:$B$1,0),0))),OR(ISBLANK(BI1098),ISBLANK(BJ1098))),#N/A,
IFERROR(VLOOKUP(BG1098,MonsterTable!$A:$B,MATCH(MonsterTable!$B$1,MonsterTable!$A$1:$B$1,0),0),
IF(OR(NOT(ISBLANK(BI1098)),ISBLANK(BJ1098)),#N/A,
IF(BG1098="empty","empty",
VLOOKUP(BG1098,MonsterGroupTable!$A:$A,1,0)))))))</f>
        <v/>
      </c>
      <c r="BO1098" s="2" t="str">
        <f>IF(AND(ISBLANK(BN1098),OR(NOT(ISBLANK(BP1098)),NOT(ISBLANK(BQ1098)))),#N/A,
IF(ISBLANK(BN1098),"",
IF(AND(NOT(ISERROR(VLOOKUP(BN1098,MonsterTable!$A:$B,MATCH(MonsterTable!$B$1,MonsterTable!$A$1:$B$1,0),0))),OR(ISBLANK(BP1098),ISBLANK(BQ1098))),#N/A,
IFERROR(VLOOKUP(BN1098,MonsterTable!$A:$B,MATCH(MonsterTable!$B$1,MonsterTable!$A$1:$B$1,0),0),
IF(OR(NOT(ISBLANK(BP1098)),ISBLANK(BQ1098)),#N/A,
IF(BN1098="empty","empty",
VLOOKUP(BN1098,MonsterGroupTable!$A:$A,1,0)))))))</f>
        <v/>
      </c>
      <c r="BV1098" s="2" t="str">
        <f>IF(AND(ISBLANK(BU1098),OR(NOT(ISBLANK(BW1098)),NOT(ISBLANK(BX1098)))),#N/A,
IF(ISBLANK(BU1098),"",
IF(AND(NOT(ISERROR(VLOOKUP(BU1098,MonsterTable!$A:$B,MATCH(MonsterTable!$B$1,MonsterTable!$A$1:$B$1,0),0))),OR(ISBLANK(BW1098),ISBLANK(BX1098))),#N/A,
IFERROR(VLOOKUP(BU1098,MonsterTable!$A:$B,MATCH(MonsterTable!$B$1,MonsterTable!$A$1:$B$1,0),0),
IF(OR(NOT(ISBLANK(BW1098)),ISBLANK(BX1098)),#N/A,
IF(BU1098="empty","empty",
VLOOKUP(BU1098,MonsterGroupTable!$A:$A,1,0)))))))</f>
        <v/>
      </c>
      <c r="CC1098" s="2" t="str">
        <f>IF(AND(ISBLANK(CB1098),OR(NOT(ISBLANK(CD1098)),NOT(ISBLANK(CE1098)))),#N/A,
IF(ISBLANK(CB1098),"",
IF(AND(NOT(ISERROR(VLOOKUP(CB1098,MonsterTable!$A:$B,MATCH(MonsterTable!$B$1,MonsterTable!$A$1:$B$1,0),0))),OR(ISBLANK(CD1098),ISBLANK(CE1098))),#N/A,
IFERROR(VLOOKUP(CB1098,MonsterTable!$A:$B,MATCH(MonsterTable!$B$1,MonsterTable!$A$1:$B$1,0),0),
IF(OR(NOT(ISBLANK(CD1098)),ISBLANK(CE1098)),#N/A,
IF(CB1098="empty","empty",
VLOOKUP(CB1098,MonsterGroupTable!$A:$A,1,0)))))))</f>
        <v/>
      </c>
      <c r="CJ1098" s="2" t="str">
        <f>IF(AND(ISBLANK(CI1098),OR(NOT(ISBLANK(CK1098)),NOT(ISBLANK(CL1098)))),#N/A,
IF(ISBLANK(CI1098),"",
IF(AND(NOT(ISERROR(VLOOKUP(CI1098,MonsterTable!$A:$B,MATCH(MonsterTable!$B$1,MonsterTable!$A$1:$B$1,0),0))),OR(ISBLANK(CK1098),ISBLANK(CL1098))),#N/A,
IFERROR(VLOOKUP(CI1098,MonsterTable!$A:$B,MATCH(MonsterTable!$B$1,MonsterTable!$A$1:$B$1,0),0),
IF(OR(NOT(ISBLANK(CK1098)),ISBLANK(CL1098)),#N/A,
IF(CI1098="empty","empty",
VLOOKUP(CI1098,MonsterGroupTable!$A:$A,1,0)))))))</f>
        <v/>
      </c>
    </row>
    <row r="1099" spans="1:88">
      <c r="A1099">
        <v>20065</v>
      </c>
      <c r="B1099">
        <f t="shared" si="37"/>
        <v>1.1000000000000001</v>
      </c>
      <c r="C1099">
        <f t="shared" si="37"/>
        <v>1.1000000000000001</v>
      </c>
      <c r="F1099">
        <v>60</v>
      </c>
      <c r="G1099">
        <v>642</v>
      </c>
      <c r="H1099">
        <v>0</v>
      </c>
      <c r="I1099">
        <v>0</v>
      </c>
      <c r="J1099">
        <v>0</v>
      </c>
      <c r="K1099" t="s">
        <v>28</v>
      </c>
      <c r="L1099" t="s">
        <v>253</v>
      </c>
      <c r="M1099" t="s">
        <v>79</v>
      </c>
      <c r="N1099" t="s">
        <v>80</v>
      </c>
      <c r="O1099">
        <v>0</v>
      </c>
      <c r="P1099">
        <v>-4.75</v>
      </c>
      <c r="Q1099">
        <v>-3.5</v>
      </c>
      <c r="R1099">
        <v>4.75</v>
      </c>
      <c r="S1099">
        <v>3</v>
      </c>
      <c r="T1099">
        <v>-13.5</v>
      </c>
      <c r="U1099">
        <v>2.5499999999999998</v>
      </c>
      <c r="V1099">
        <v>-6.75</v>
      </c>
      <c r="W1099" t="str">
        <f t="shared" si="38"/>
        <v>g107,5,empty,3,203,1,1,0</v>
      </c>
      <c r="X1099" s="1" t="s">
        <v>324</v>
      </c>
      <c r="Y1099" s="2" t="str">
        <f>IF(AND(ISBLANK(X1099),OR(NOT(ISBLANK(Z1099)),NOT(ISBLANK(AA1099)))),#N/A,
IF(ISBLANK(X1099),"",
IF(AND(NOT(ISERROR(VLOOKUP(X1099,MonsterTable!$A:$B,MATCH(MonsterTable!$B$1,MonsterTable!$A$1:$B$1,0),0))),OR(ISBLANK(Z1099),ISBLANK(AA1099))),#N/A,
IFERROR(VLOOKUP(X1099,MonsterTable!$A:$B,MATCH(MonsterTable!$B$1,MonsterTable!$A$1:$B$1,0),0),
IF(OR(NOT(ISBLANK(Z1099)),ISBLANK(AA1099)),#N/A,
IF(X1099="empty","empty",
VLOOKUP(X1099,MonsterGroupTable!$A:$A,1,0)))))))</f>
        <v>g107</v>
      </c>
      <c r="AA1099">
        <v>5</v>
      </c>
      <c r="AE1099" s="1" t="s">
        <v>74</v>
      </c>
      <c r="AF1099" s="2" t="str">
        <f>IF(AND(ISBLANK(AE1099),OR(NOT(ISBLANK(AG1099)),NOT(ISBLANK(AH1099)))),#N/A,
IF(ISBLANK(AE1099),"",
IF(AND(NOT(ISERROR(VLOOKUP(AE1099,MonsterTable!$A:$B,MATCH(MonsterTable!$B$1,MonsterTable!$A$1:$B$1,0),0))),OR(ISBLANK(AG1099),ISBLANK(AH1099))),#N/A,
IFERROR(VLOOKUP(AE1099,MonsterTable!$A:$B,MATCH(MonsterTable!$B$1,MonsterTable!$A$1:$B$1,0),0),
IF(OR(NOT(ISBLANK(AG1099)),ISBLANK(AH1099)),#N/A,
IF(AE1099="empty","empty",
VLOOKUP(AE1099,MonsterGroupTable!$A:$A,1,0)))))))</f>
        <v>empty</v>
      </c>
      <c r="AH1099">
        <v>3</v>
      </c>
      <c r="AL1099" s="1" t="s">
        <v>339</v>
      </c>
      <c r="AM1099" s="2">
        <f>IF(AND(ISBLANK(AL1099),OR(NOT(ISBLANK(AN1099)),NOT(ISBLANK(AO1099)))),#N/A,
IF(ISBLANK(AL1099),"",
IF(AND(NOT(ISERROR(VLOOKUP(AL1099,MonsterTable!$A:$B,MATCH(MonsterTable!$B$1,MonsterTable!$A$1:$B$1,0),0))),OR(ISBLANK(AN1099),ISBLANK(AO1099))),#N/A,
IFERROR(VLOOKUP(AL1099,MonsterTable!$A:$B,MATCH(MonsterTable!$B$1,MonsterTable!$A$1:$B$1,0),0),
IF(OR(NOT(ISBLANK(AN1099)),ISBLANK(AO1099)),#N/A,
IF(AL1099="empty","empty",
VLOOKUP(AL1099,MonsterGroupTable!$A:$A,1,0)))))))</f>
        <v>203</v>
      </c>
      <c r="AN1099">
        <v>1</v>
      </c>
      <c r="AO1099">
        <v>1</v>
      </c>
      <c r="AP1099">
        <v>0</v>
      </c>
      <c r="AT1099" s="2" t="str">
        <f>IF(AND(ISBLANK(AS1099),OR(NOT(ISBLANK(AU1099)),NOT(ISBLANK(AV1099)))),#N/A,
IF(ISBLANK(AS1099),"",
IF(AND(NOT(ISERROR(VLOOKUP(AS1099,MonsterTable!$A:$B,MATCH(MonsterTable!$B$1,MonsterTable!$A$1:$B$1,0),0))),OR(ISBLANK(AU1099),ISBLANK(AV1099))),#N/A,
IFERROR(VLOOKUP(AS1099,MonsterTable!$A:$B,MATCH(MonsterTable!$B$1,MonsterTable!$A$1:$B$1,0),0),
IF(OR(NOT(ISBLANK(AU1099)),ISBLANK(AV1099)),#N/A,
IF(AS1099="empty","empty",
VLOOKUP(AS1099,MonsterGroupTable!$A:$A,1,0)))))))</f>
        <v/>
      </c>
      <c r="BA1099" s="2" t="str">
        <f>IF(AND(ISBLANK(AZ1099),OR(NOT(ISBLANK(BB1099)),NOT(ISBLANK(BC1099)))),#N/A,
IF(ISBLANK(AZ1099),"",
IF(AND(NOT(ISERROR(VLOOKUP(AZ1099,MonsterTable!$A:$B,MATCH(MonsterTable!$B$1,MonsterTable!$A$1:$B$1,0),0))),OR(ISBLANK(BB1099),ISBLANK(BC1099))),#N/A,
IFERROR(VLOOKUP(AZ1099,MonsterTable!$A:$B,MATCH(MonsterTable!$B$1,MonsterTable!$A$1:$B$1,0),0),
IF(OR(NOT(ISBLANK(BB1099)),ISBLANK(BC1099)),#N/A,
IF(AZ1099="empty","empty",
VLOOKUP(AZ1099,MonsterGroupTable!$A:$A,1,0)))))))</f>
        <v/>
      </c>
      <c r="BH1099" s="2" t="str">
        <f>IF(AND(ISBLANK(BG1099),OR(NOT(ISBLANK(BI1099)),NOT(ISBLANK(BJ1099)))),#N/A,
IF(ISBLANK(BG1099),"",
IF(AND(NOT(ISERROR(VLOOKUP(BG1099,MonsterTable!$A:$B,MATCH(MonsterTable!$B$1,MonsterTable!$A$1:$B$1,0),0))),OR(ISBLANK(BI1099),ISBLANK(BJ1099))),#N/A,
IFERROR(VLOOKUP(BG1099,MonsterTable!$A:$B,MATCH(MonsterTable!$B$1,MonsterTable!$A$1:$B$1,0),0),
IF(OR(NOT(ISBLANK(BI1099)),ISBLANK(BJ1099)),#N/A,
IF(BG1099="empty","empty",
VLOOKUP(BG1099,MonsterGroupTable!$A:$A,1,0)))))))</f>
        <v/>
      </c>
      <c r="BO1099" s="2" t="str">
        <f>IF(AND(ISBLANK(BN1099),OR(NOT(ISBLANK(BP1099)),NOT(ISBLANK(BQ1099)))),#N/A,
IF(ISBLANK(BN1099),"",
IF(AND(NOT(ISERROR(VLOOKUP(BN1099,MonsterTable!$A:$B,MATCH(MonsterTable!$B$1,MonsterTable!$A$1:$B$1,0),0))),OR(ISBLANK(BP1099),ISBLANK(BQ1099))),#N/A,
IFERROR(VLOOKUP(BN1099,MonsterTable!$A:$B,MATCH(MonsterTable!$B$1,MonsterTable!$A$1:$B$1,0),0),
IF(OR(NOT(ISBLANK(BP1099)),ISBLANK(BQ1099)),#N/A,
IF(BN1099="empty","empty",
VLOOKUP(BN1099,MonsterGroupTable!$A:$A,1,0)))))))</f>
        <v/>
      </c>
      <c r="BV1099" s="2" t="str">
        <f>IF(AND(ISBLANK(BU1099),OR(NOT(ISBLANK(BW1099)),NOT(ISBLANK(BX1099)))),#N/A,
IF(ISBLANK(BU1099),"",
IF(AND(NOT(ISERROR(VLOOKUP(BU1099,MonsterTable!$A:$B,MATCH(MonsterTable!$B$1,MonsterTable!$A$1:$B$1,0),0))),OR(ISBLANK(BW1099),ISBLANK(BX1099))),#N/A,
IFERROR(VLOOKUP(BU1099,MonsterTable!$A:$B,MATCH(MonsterTable!$B$1,MonsterTable!$A$1:$B$1,0),0),
IF(OR(NOT(ISBLANK(BW1099)),ISBLANK(BX1099)),#N/A,
IF(BU1099="empty","empty",
VLOOKUP(BU1099,MonsterGroupTable!$A:$A,1,0)))))))</f>
        <v/>
      </c>
      <c r="CC1099" s="2" t="str">
        <f>IF(AND(ISBLANK(CB1099),OR(NOT(ISBLANK(CD1099)),NOT(ISBLANK(CE1099)))),#N/A,
IF(ISBLANK(CB1099),"",
IF(AND(NOT(ISERROR(VLOOKUP(CB1099,MonsterTable!$A:$B,MATCH(MonsterTable!$B$1,MonsterTable!$A$1:$B$1,0),0))),OR(ISBLANK(CD1099),ISBLANK(CE1099))),#N/A,
IFERROR(VLOOKUP(CB1099,MonsterTable!$A:$B,MATCH(MonsterTable!$B$1,MonsterTable!$A$1:$B$1,0),0),
IF(OR(NOT(ISBLANK(CD1099)),ISBLANK(CE1099)),#N/A,
IF(CB1099="empty","empty",
VLOOKUP(CB1099,MonsterGroupTable!$A:$A,1,0)))))))</f>
        <v/>
      </c>
      <c r="CJ1099" s="2" t="str">
        <f>IF(AND(ISBLANK(CI1099),OR(NOT(ISBLANK(CK1099)),NOT(ISBLANK(CL1099)))),#N/A,
IF(ISBLANK(CI1099),"",
IF(AND(NOT(ISERROR(VLOOKUP(CI1099,MonsterTable!$A:$B,MATCH(MonsterTable!$B$1,MonsterTable!$A$1:$B$1,0),0))),OR(ISBLANK(CK1099),ISBLANK(CL1099))),#N/A,
IFERROR(VLOOKUP(CI1099,MonsterTable!$A:$B,MATCH(MonsterTable!$B$1,MonsterTable!$A$1:$B$1,0),0),
IF(OR(NOT(ISBLANK(CK1099)),ISBLANK(CL1099)),#N/A,
IF(CI1099="empty","empty",
VLOOKUP(CI1099,MonsterGroupTable!$A:$A,1,0)))))))</f>
        <v/>
      </c>
    </row>
    <row r="1100" spans="1:88">
      <c r="A1100">
        <v>20066</v>
      </c>
      <c r="B1100">
        <f t="shared" si="37"/>
        <v>1.1000000000000001</v>
      </c>
      <c r="C1100">
        <f t="shared" si="37"/>
        <v>1.1000000000000001</v>
      </c>
      <c r="F1100">
        <v>60</v>
      </c>
      <c r="G1100">
        <v>651</v>
      </c>
      <c r="H1100">
        <v>0</v>
      </c>
      <c r="I1100">
        <v>0</v>
      </c>
      <c r="J1100">
        <v>0</v>
      </c>
      <c r="K1100" t="s">
        <v>28</v>
      </c>
      <c r="L1100" t="s">
        <v>253</v>
      </c>
      <c r="M1100" t="s">
        <v>79</v>
      </c>
      <c r="N1100" t="s">
        <v>80</v>
      </c>
      <c r="O1100">
        <v>0</v>
      </c>
      <c r="P1100">
        <v>-4.75</v>
      </c>
      <c r="Q1100">
        <v>-3.5</v>
      </c>
      <c r="R1100">
        <v>4.75</v>
      </c>
      <c r="S1100">
        <v>3</v>
      </c>
      <c r="T1100">
        <v>-13.5</v>
      </c>
      <c r="U1100">
        <v>2.5499999999999998</v>
      </c>
      <c r="V1100">
        <v>-6.75</v>
      </c>
      <c r="W1100" t="str">
        <f t="shared" si="38"/>
        <v>g107,5,empty,3,203,1,1,0</v>
      </c>
      <c r="X1100" s="1" t="s">
        <v>324</v>
      </c>
      <c r="Y1100" s="2" t="str">
        <f>IF(AND(ISBLANK(X1100),OR(NOT(ISBLANK(Z1100)),NOT(ISBLANK(AA1100)))),#N/A,
IF(ISBLANK(X1100),"",
IF(AND(NOT(ISERROR(VLOOKUP(X1100,MonsterTable!$A:$B,MATCH(MonsterTable!$B$1,MonsterTable!$A$1:$B$1,0),0))),OR(ISBLANK(Z1100),ISBLANK(AA1100))),#N/A,
IFERROR(VLOOKUP(X1100,MonsterTable!$A:$B,MATCH(MonsterTable!$B$1,MonsterTable!$A$1:$B$1,0),0),
IF(OR(NOT(ISBLANK(Z1100)),ISBLANK(AA1100)),#N/A,
IF(X1100="empty","empty",
VLOOKUP(X1100,MonsterGroupTable!$A:$A,1,0)))))))</f>
        <v>g107</v>
      </c>
      <c r="AA1100">
        <v>5</v>
      </c>
      <c r="AE1100" s="1" t="s">
        <v>74</v>
      </c>
      <c r="AF1100" s="2" t="str">
        <f>IF(AND(ISBLANK(AE1100),OR(NOT(ISBLANK(AG1100)),NOT(ISBLANK(AH1100)))),#N/A,
IF(ISBLANK(AE1100),"",
IF(AND(NOT(ISERROR(VLOOKUP(AE1100,MonsterTable!$A:$B,MATCH(MonsterTable!$B$1,MonsterTable!$A$1:$B$1,0),0))),OR(ISBLANK(AG1100),ISBLANK(AH1100))),#N/A,
IFERROR(VLOOKUP(AE1100,MonsterTable!$A:$B,MATCH(MonsterTable!$B$1,MonsterTable!$A$1:$B$1,0),0),
IF(OR(NOT(ISBLANK(AG1100)),ISBLANK(AH1100)),#N/A,
IF(AE1100="empty","empty",
VLOOKUP(AE1100,MonsterGroupTable!$A:$A,1,0)))))))</f>
        <v>empty</v>
      </c>
      <c r="AH1100">
        <v>3</v>
      </c>
      <c r="AL1100" s="1" t="s">
        <v>339</v>
      </c>
      <c r="AM1100" s="2">
        <f>IF(AND(ISBLANK(AL1100),OR(NOT(ISBLANK(AN1100)),NOT(ISBLANK(AO1100)))),#N/A,
IF(ISBLANK(AL1100),"",
IF(AND(NOT(ISERROR(VLOOKUP(AL1100,MonsterTable!$A:$B,MATCH(MonsterTable!$B$1,MonsterTable!$A$1:$B$1,0),0))),OR(ISBLANK(AN1100),ISBLANK(AO1100))),#N/A,
IFERROR(VLOOKUP(AL1100,MonsterTable!$A:$B,MATCH(MonsterTable!$B$1,MonsterTable!$A$1:$B$1,0),0),
IF(OR(NOT(ISBLANK(AN1100)),ISBLANK(AO1100)),#N/A,
IF(AL1100="empty","empty",
VLOOKUP(AL1100,MonsterGroupTable!$A:$A,1,0)))))))</f>
        <v>203</v>
      </c>
      <c r="AN1100">
        <v>1</v>
      </c>
      <c r="AO1100">
        <v>1</v>
      </c>
      <c r="AP1100">
        <v>0</v>
      </c>
      <c r="AT1100" s="2" t="str">
        <f>IF(AND(ISBLANK(AS1100),OR(NOT(ISBLANK(AU1100)),NOT(ISBLANK(AV1100)))),#N/A,
IF(ISBLANK(AS1100),"",
IF(AND(NOT(ISERROR(VLOOKUP(AS1100,MonsterTable!$A:$B,MATCH(MonsterTable!$B$1,MonsterTable!$A$1:$B$1,0),0))),OR(ISBLANK(AU1100),ISBLANK(AV1100))),#N/A,
IFERROR(VLOOKUP(AS1100,MonsterTable!$A:$B,MATCH(MonsterTable!$B$1,MonsterTable!$A$1:$B$1,0),0),
IF(OR(NOT(ISBLANK(AU1100)),ISBLANK(AV1100)),#N/A,
IF(AS1100="empty","empty",
VLOOKUP(AS1100,MonsterGroupTable!$A:$A,1,0)))))))</f>
        <v/>
      </c>
      <c r="BA1100" s="2" t="str">
        <f>IF(AND(ISBLANK(AZ1100),OR(NOT(ISBLANK(BB1100)),NOT(ISBLANK(BC1100)))),#N/A,
IF(ISBLANK(AZ1100),"",
IF(AND(NOT(ISERROR(VLOOKUP(AZ1100,MonsterTable!$A:$B,MATCH(MonsterTable!$B$1,MonsterTable!$A$1:$B$1,0),0))),OR(ISBLANK(BB1100),ISBLANK(BC1100))),#N/A,
IFERROR(VLOOKUP(AZ1100,MonsterTable!$A:$B,MATCH(MonsterTable!$B$1,MonsterTable!$A$1:$B$1,0),0),
IF(OR(NOT(ISBLANK(BB1100)),ISBLANK(BC1100)),#N/A,
IF(AZ1100="empty","empty",
VLOOKUP(AZ1100,MonsterGroupTable!$A:$A,1,0)))))))</f>
        <v/>
      </c>
      <c r="BH1100" s="2" t="str">
        <f>IF(AND(ISBLANK(BG1100),OR(NOT(ISBLANK(BI1100)),NOT(ISBLANK(BJ1100)))),#N/A,
IF(ISBLANK(BG1100),"",
IF(AND(NOT(ISERROR(VLOOKUP(BG1100,MonsterTable!$A:$B,MATCH(MonsterTable!$B$1,MonsterTable!$A$1:$B$1,0),0))),OR(ISBLANK(BI1100),ISBLANK(BJ1100))),#N/A,
IFERROR(VLOOKUP(BG1100,MonsterTable!$A:$B,MATCH(MonsterTable!$B$1,MonsterTable!$A$1:$B$1,0),0),
IF(OR(NOT(ISBLANK(BI1100)),ISBLANK(BJ1100)),#N/A,
IF(BG1100="empty","empty",
VLOOKUP(BG1100,MonsterGroupTable!$A:$A,1,0)))))))</f>
        <v/>
      </c>
      <c r="BO1100" s="2" t="str">
        <f>IF(AND(ISBLANK(BN1100),OR(NOT(ISBLANK(BP1100)),NOT(ISBLANK(BQ1100)))),#N/A,
IF(ISBLANK(BN1100),"",
IF(AND(NOT(ISERROR(VLOOKUP(BN1100,MonsterTable!$A:$B,MATCH(MonsterTable!$B$1,MonsterTable!$A$1:$B$1,0),0))),OR(ISBLANK(BP1100),ISBLANK(BQ1100))),#N/A,
IFERROR(VLOOKUP(BN1100,MonsterTable!$A:$B,MATCH(MonsterTable!$B$1,MonsterTable!$A$1:$B$1,0),0),
IF(OR(NOT(ISBLANK(BP1100)),ISBLANK(BQ1100)),#N/A,
IF(BN1100="empty","empty",
VLOOKUP(BN1100,MonsterGroupTable!$A:$A,1,0)))))))</f>
        <v/>
      </c>
      <c r="BV1100" s="2" t="str">
        <f>IF(AND(ISBLANK(BU1100),OR(NOT(ISBLANK(BW1100)),NOT(ISBLANK(BX1100)))),#N/A,
IF(ISBLANK(BU1100),"",
IF(AND(NOT(ISERROR(VLOOKUP(BU1100,MonsterTable!$A:$B,MATCH(MonsterTable!$B$1,MonsterTable!$A$1:$B$1,0),0))),OR(ISBLANK(BW1100),ISBLANK(BX1100))),#N/A,
IFERROR(VLOOKUP(BU1100,MonsterTable!$A:$B,MATCH(MonsterTable!$B$1,MonsterTable!$A$1:$B$1,0),0),
IF(OR(NOT(ISBLANK(BW1100)),ISBLANK(BX1100)),#N/A,
IF(BU1100="empty","empty",
VLOOKUP(BU1100,MonsterGroupTable!$A:$A,1,0)))))))</f>
        <v/>
      </c>
      <c r="CC1100" s="2" t="str">
        <f>IF(AND(ISBLANK(CB1100),OR(NOT(ISBLANK(CD1100)),NOT(ISBLANK(CE1100)))),#N/A,
IF(ISBLANK(CB1100),"",
IF(AND(NOT(ISERROR(VLOOKUP(CB1100,MonsterTable!$A:$B,MATCH(MonsterTable!$B$1,MonsterTable!$A$1:$B$1,0),0))),OR(ISBLANK(CD1100),ISBLANK(CE1100))),#N/A,
IFERROR(VLOOKUP(CB1100,MonsterTable!$A:$B,MATCH(MonsterTable!$B$1,MonsterTable!$A$1:$B$1,0),0),
IF(OR(NOT(ISBLANK(CD1100)),ISBLANK(CE1100)),#N/A,
IF(CB1100="empty","empty",
VLOOKUP(CB1100,MonsterGroupTable!$A:$A,1,0)))))))</f>
        <v/>
      </c>
      <c r="CJ1100" s="2" t="str">
        <f>IF(AND(ISBLANK(CI1100),OR(NOT(ISBLANK(CK1100)),NOT(ISBLANK(CL1100)))),#N/A,
IF(ISBLANK(CI1100),"",
IF(AND(NOT(ISERROR(VLOOKUP(CI1100,MonsterTable!$A:$B,MATCH(MonsterTable!$B$1,MonsterTable!$A$1:$B$1,0),0))),OR(ISBLANK(CK1100),ISBLANK(CL1100))),#N/A,
IFERROR(VLOOKUP(CI1100,MonsterTable!$A:$B,MATCH(MonsterTable!$B$1,MonsterTable!$A$1:$B$1,0),0),
IF(OR(NOT(ISBLANK(CK1100)),ISBLANK(CL1100)),#N/A,
IF(CI1100="empty","empty",
VLOOKUP(CI1100,MonsterGroupTable!$A:$A,1,0)))))))</f>
        <v/>
      </c>
    </row>
    <row r="1101" spans="1:88">
      <c r="A1101">
        <v>20067</v>
      </c>
      <c r="B1101">
        <f t="shared" si="37"/>
        <v>1.1000000000000001</v>
      </c>
      <c r="C1101">
        <f t="shared" si="37"/>
        <v>1.1000000000000001</v>
      </c>
      <c r="F1101">
        <v>60</v>
      </c>
      <c r="G1101">
        <v>660</v>
      </c>
      <c r="H1101">
        <v>0</v>
      </c>
      <c r="I1101">
        <v>0</v>
      </c>
      <c r="J1101">
        <v>0</v>
      </c>
      <c r="K1101" t="s">
        <v>28</v>
      </c>
      <c r="L1101" t="s">
        <v>253</v>
      </c>
      <c r="M1101" t="s">
        <v>79</v>
      </c>
      <c r="N1101" t="s">
        <v>80</v>
      </c>
      <c r="O1101">
        <v>0</v>
      </c>
      <c r="P1101">
        <v>-4.75</v>
      </c>
      <c r="Q1101">
        <v>-3.5</v>
      </c>
      <c r="R1101">
        <v>4.75</v>
      </c>
      <c r="S1101">
        <v>3</v>
      </c>
      <c r="T1101">
        <v>-13.5</v>
      </c>
      <c r="U1101">
        <v>2.5499999999999998</v>
      </c>
      <c r="V1101">
        <v>-6.75</v>
      </c>
      <c r="W1101" t="str">
        <f t="shared" si="38"/>
        <v>g107,5,empty,3,203,1,1,0</v>
      </c>
      <c r="X1101" s="1" t="s">
        <v>324</v>
      </c>
      <c r="Y1101" s="2" t="str">
        <f>IF(AND(ISBLANK(X1101),OR(NOT(ISBLANK(Z1101)),NOT(ISBLANK(AA1101)))),#N/A,
IF(ISBLANK(X1101),"",
IF(AND(NOT(ISERROR(VLOOKUP(X1101,MonsterTable!$A:$B,MATCH(MonsterTable!$B$1,MonsterTable!$A$1:$B$1,0),0))),OR(ISBLANK(Z1101),ISBLANK(AA1101))),#N/A,
IFERROR(VLOOKUP(X1101,MonsterTable!$A:$B,MATCH(MonsterTable!$B$1,MonsterTable!$A$1:$B$1,0),0),
IF(OR(NOT(ISBLANK(Z1101)),ISBLANK(AA1101)),#N/A,
IF(X1101="empty","empty",
VLOOKUP(X1101,MonsterGroupTable!$A:$A,1,0)))))))</f>
        <v>g107</v>
      </c>
      <c r="AA1101">
        <v>5</v>
      </c>
      <c r="AE1101" s="1" t="s">
        <v>74</v>
      </c>
      <c r="AF1101" s="2" t="str">
        <f>IF(AND(ISBLANK(AE1101),OR(NOT(ISBLANK(AG1101)),NOT(ISBLANK(AH1101)))),#N/A,
IF(ISBLANK(AE1101),"",
IF(AND(NOT(ISERROR(VLOOKUP(AE1101,MonsterTable!$A:$B,MATCH(MonsterTable!$B$1,MonsterTable!$A$1:$B$1,0),0))),OR(ISBLANK(AG1101),ISBLANK(AH1101))),#N/A,
IFERROR(VLOOKUP(AE1101,MonsterTable!$A:$B,MATCH(MonsterTable!$B$1,MonsterTable!$A$1:$B$1,0),0),
IF(OR(NOT(ISBLANK(AG1101)),ISBLANK(AH1101)),#N/A,
IF(AE1101="empty","empty",
VLOOKUP(AE1101,MonsterGroupTable!$A:$A,1,0)))))))</f>
        <v>empty</v>
      </c>
      <c r="AH1101">
        <v>3</v>
      </c>
      <c r="AL1101" s="1" t="s">
        <v>339</v>
      </c>
      <c r="AM1101" s="2">
        <f>IF(AND(ISBLANK(AL1101),OR(NOT(ISBLANK(AN1101)),NOT(ISBLANK(AO1101)))),#N/A,
IF(ISBLANK(AL1101),"",
IF(AND(NOT(ISERROR(VLOOKUP(AL1101,MonsterTable!$A:$B,MATCH(MonsterTable!$B$1,MonsterTable!$A$1:$B$1,0),0))),OR(ISBLANK(AN1101),ISBLANK(AO1101))),#N/A,
IFERROR(VLOOKUP(AL1101,MonsterTable!$A:$B,MATCH(MonsterTable!$B$1,MonsterTable!$A$1:$B$1,0),0),
IF(OR(NOT(ISBLANK(AN1101)),ISBLANK(AO1101)),#N/A,
IF(AL1101="empty","empty",
VLOOKUP(AL1101,MonsterGroupTable!$A:$A,1,0)))))))</f>
        <v>203</v>
      </c>
      <c r="AN1101">
        <v>1</v>
      </c>
      <c r="AO1101">
        <v>1</v>
      </c>
      <c r="AP1101">
        <v>0</v>
      </c>
      <c r="AT1101" s="2" t="str">
        <f>IF(AND(ISBLANK(AS1101),OR(NOT(ISBLANK(AU1101)),NOT(ISBLANK(AV1101)))),#N/A,
IF(ISBLANK(AS1101),"",
IF(AND(NOT(ISERROR(VLOOKUP(AS1101,MonsterTable!$A:$B,MATCH(MonsterTable!$B$1,MonsterTable!$A$1:$B$1,0),0))),OR(ISBLANK(AU1101),ISBLANK(AV1101))),#N/A,
IFERROR(VLOOKUP(AS1101,MonsterTable!$A:$B,MATCH(MonsterTable!$B$1,MonsterTable!$A$1:$B$1,0),0),
IF(OR(NOT(ISBLANK(AU1101)),ISBLANK(AV1101)),#N/A,
IF(AS1101="empty","empty",
VLOOKUP(AS1101,MonsterGroupTable!$A:$A,1,0)))))))</f>
        <v/>
      </c>
      <c r="BA1101" s="2" t="str">
        <f>IF(AND(ISBLANK(AZ1101),OR(NOT(ISBLANK(BB1101)),NOT(ISBLANK(BC1101)))),#N/A,
IF(ISBLANK(AZ1101),"",
IF(AND(NOT(ISERROR(VLOOKUP(AZ1101,MonsterTable!$A:$B,MATCH(MonsterTable!$B$1,MonsterTable!$A$1:$B$1,0),0))),OR(ISBLANK(BB1101),ISBLANK(BC1101))),#N/A,
IFERROR(VLOOKUP(AZ1101,MonsterTable!$A:$B,MATCH(MonsterTable!$B$1,MonsterTable!$A$1:$B$1,0),0),
IF(OR(NOT(ISBLANK(BB1101)),ISBLANK(BC1101)),#N/A,
IF(AZ1101="empty","empty",
VLOOKUP(AZ1101,MonsterGroupTable!$A:$A,1,0)))))))</f>
        <v/>
      </c>
      <c r="BH1101" s="2" t="str">
        <f>IF(AND(ISBLANK(BG1101),OR(NOT(ISBLANK(BI1101)),NOT(ISBLANK(BJ1101)))),#N/A,
IF(ISBLANK(BG1101),"",
IF(AND(NOT(ISERROR(VLOOKUP(BG1101,MonsterTable!$A:$B,MATCH(MonsterTable!$B$1,MonsterTable!$A$1:$B$1,0),0))),OR(ISBLANK(BI1101),ISBLANK(BJ1101))),#N/A,
IFERROR(VLOOKUP(BG1101,MonsterTable!$A:$B,MATCH(MonsterTable!$B$1,MonsterTable!$A$1:$B$1,0),0),
IF(OR(NOT(ISBLANK(BI1101)),ISBLANK(BJ1101)),#N/A,
IF(BG1101="empty","empty",
VLOOKUP(BG1101,MonsterGroupTable!$A:$A,1,0)))))))</f>
        <v/>
      </c>
      <c r="BO1101" s="2" t="str">
        <f>IF(AND(ISBLANK(BN1101),OR(NOT(ISBLANK(BP1101)),NOT(ISBLANK(BQ1101)))),#N/A,
IF(ISBLANK(BN1101),"",
IF(AND(NOT(ISERROR(VLOOKUP(BN1101,MonsterTable!$A:$B,MATCH(MonsterTable!$B$1,MonsterTable!$A$1:$B$1,0),0))),OR(ISBLANK(BP1101),ISBLANK(BQ1101))),#N/A,
IFERROR(VLOOKUP(BN1101,MonsterTable!$A:$B,MATCH(MonsterTable!$B$1,MonsterTable!$A$1:$B$1,0),0),
IF(OR(NOT(ISBLANK(BP1101)),ISBLANK(BQ1101)),#N/A,
IF(BN1101="empty","empty",
VLOOKUP(BN1101,MonsterGroupTable!$A:$A,1,0)))))))</f>
        <v/>
      </c>
      <c r="BV1101" s="2" t="str">
        <f>IF(AND(ISBLANK(BU1101),OR(NOT(ISBLANK(BW1101)),NOT(ISBLANK(BX1101)))),#N/A,
IF(ISBLANK(BU1101),"",
IF(AND(NOT(ISERROR(VLOOKUP(BU1101,MonsterTable!$A:$B,MATCH(MonsterTable!$B$1,MonsterTable!$A$1:$B$1,0),0))),OR(ISBLANK(BW1101),ISBLANK(BX1101))),#N/A,
IFERROR(VLOOKUP(BU1101,MonsterTable!$A:$B,MATCH(MonsterTable!$B$1,MonsterTable!$A$1:$B$1,0),0),
IF(OR(NOT(ISBLANK(BW1101)),ISBLANK(BX1101)),#N/A,
IF(BU1101="empty","empty",
VLOOKUP(BU1101,MonsterGroupTable!$A:$A,1,0)))))))</f>
        <v/>
      </c>
      <c r="CC1101" s="2" t="str">
        <f>IF(AND(ISBLANK(CB1101),OR(NOT(ISBLANK(CD1101)),NOT(ISBLANK(CE1101)))),#N/A,
IF(ISBLANK(CB1101),"",
IF(AND(NOT(ISERROR(VLOOKUP(CB1101,MonsterTable!$A:$B,MATCH(MonsterTable!$B$1,MonsterTable!$A$1:$B$1,0),0))),OR(ISBLANK(CD1101),ISBLANK(CE1101))),#N/A,
IFERROR(VLOOKUP(CB1101,MonsterTable!$A:$B,MATCH(MonsterTable!$B$1,MonsterTable!$A$1:$B$1,0),0),
IF(OR(NOT(ISBLANK(CD1101)),ISBLANK(CE1101)),#N/A,
IF(CB1101="empty","empty",
VLOOKUP(CB1101,MonsterGroupTable!$A:$A,1,0)))))))</f>
        <v/>
      </c>
      <c r="CJ1101" s="2" t="str">
        <f>IF(AND(ISBLANK(CI1101),OR(NOT(ISBLANK(CK1101)),NOT(ISBLANK(CL1101)))),#N/A,
IF(ISBLANK(CI1101),"",
IF(AND(NOT(ISERROR(VLOOKUP(CI1101,MonsterTable!$A:$B,MATCH(MonsterTable!$B$1,MonsterTable!$A$1:$B$1,0),0))),OR(ISBLANK(CK1101),ISBLANK(CL1101))),#N/A,
IFERROR(VLOOKUP(CI1101,MonsterTable!$A:$B,MATCH(MonsterTable!$B$1,MonsterTable!$A$1:$B$1,0),0),
IF(OR(NOT(ISBLANK(CK1101)),ISBLANK(CL1101)),#N/A,
IF(CI1101="empty","empty",
VLOOKUP(CI1101,MonsterGroupTable!$A:$A,1,0)))))))</f>
        <v/>
      </c>
    </row>
    <row r="1102" spans="1:88">
      <c r="A1102">
        <v>20068</v>
      </c>
      <c r="B1102">
        <f t="shared" si="37"/>
        <v>1.1000000000000001</v>
      </c>
      <c r="C1102">
        <f t="shared" si="37"/>
        <v>1.1000000000000001</v>
      </c>
      <c r="F1102">
        <v>60</v>
      </c>
      <c r="G1102">
        <v>669</v>
      </c>
      <c r="H1102">
        <v>0</v>
      </c>
      <c r="I1102">
        <v>0</v>
      </c>
      <c r="J1102">
        <v>0</v>
      </c>
      <c r="K1102" t="s">
        <v>28</v>
      </c>
      <c r="L1102" t="s">
        <v>253</v>
      </c>
      <c r="M1102" t="s">
        <v>79</v>
      </c>
      <c r="N1102" t="s">
        <v>80</v>
      </c>
      <c r="O1102">
        <v>0</v>
      </c>
      <c r="P1102">
        <v>-4.75</v>
      </c>
      <c r="Q1102">
        <v>-3.5</v>
      </c>
      <c r="R1102">
        <v>4.75</v>
      </c>
      <c r="S1102">
        <v>3</v>
      </c>
      <c r="T1102">
        <v>-13.5</v>
      </c>
      <c r="U1102">
        <v>2.5499999999999998</v>
      </c>
      <c r="V1102">
        <v>-6.75</v>
      </c>
      <c r="W1102" t="str">
        <f t="shared" si="38"/>
        <v>g107,5,empty,3,203,1,1,0</v>
      </c>
      <c r="X1102" s="1" t="s">
        <v>324</v>
      </c>
      <c r="Y1102" s="2" t="str">
        <f>IF(AND(ISBLANK(X1102),OR(NOT(ISBLANK(Z1102)),NOT(ISBLANK(AA1102)))),#N/A,
IF(ISBLANK(X1102),"",
IF(AND(NOT(ISERROR(VLOOKUP(X1102,MonsterTable!$A:$B,MATCH(MonsterTable!$B$1,MonsterTable!$A$1:$B$1,0),0))),OR(ISBLANK(Z1102),ISBLANK(AA1102))),#N/A,
IFERROR(VLOOKUP(X1102,MonsterTable!$A:$B,MATCH(MonsterTable!$B$1,MonsterTable!$A$1:$B$1,0),0),
IF(OR(NOT(ISBLANK(Z1102)),ISBLANK(AA1102)),#N/A,
IF(X1102="empty","empty",
VLOOKUP(X1102,MonsterGroupTable!$A:$A,1,0)))))))</f>
        <v>g107</v>
      </c>
      <c r="AA1102">
        <v>5</v>
      </c>
      <c r="AE1102" s="1" t="s">
        <v>74</v>
      </c>
      <c r="AF1102" s="2" t="str">
        <f>IF(AND(ISBLANK(AE1102),OR(NOT(ISBLANK(AG1102)),NOT(ISBLANK(AH1102)))),#N/A,
IF(ISBLANK(AE1102),"",
IF(AND(NOT(ISERROR(VLOOKUP(AE1102,MonsterTable!$A:$B,MATCH(MonsterTable!$B$1,MonsterTable!$A$1:$B$1,0),0))),OR(ISBLANK(AG1102),ISBLANK(AH1102))),#N/A,
IFERROR(VLOOKUP(AE1102,MonsterTable!$A:$B,MATCH(MonsterTable!$B$1,MonsterTable!$A$1:$B$1,0),0),
IF(OR(NOT(ISBLANK(AG1102)),ISBLANK(AH1102)),#N/A,
IF(AE1102="empty","empty",
VLOOKUP(AE1102,MonsterGroupTable!$A:$A,1,0)))))))</f>
        <v>empty</v>
      </c>
      <c r="AH1102">
        <v>3</v>
      </c>
      <c r="AL1102" s="1" t="s">
        <v>339</v>
      </c>
      <c r="AM1102" s="2">
        <f>IF(AND(ISBLANK(AL1102),OR(NOT(ISBLANK(AN1102)),NOT(ISBLANK(AO1102)))),#N/A,
IF(ISBLANK(AL1102),"",
IF(AND(NOT(ISERROR(VLOOKUP(AL1102,MonsterTable!$A:$B,MATCH(MonsterTable!$B$1,MonsterTable!$A$1:$B$1,0),0))),OR(ISBLANK(AN1102),ISBLANK(AO1102))),#N/A,
IFERROR(VLOOKUP(AL1102,MonsterTable!$A:$B,MATCH(MonsterTable!$B$1,MonsterTable!$A$1:$B$1,0),0),
IF(OR(NOT(ISBLANK(AN1102)),ISBLANK(AO1102)),#N/A,
IF(AL1102="empty","empty",
VLOOKUP(AL1102,MonsterGroupTable!$A:$A,1,0)))))))</f>
        <v>203</v>
      </c>
      <c r="AN1102">
        <v>1</v>
      </c>
      <c r="AO1102">
        <v>1</v>
      </c>
      <c r="AP1102">
        <v>0</v>
      </c>
      <c r="AT1102" s="2" t="str">
        <f>IF(AND(ISBLANK(AS1102),OR(NOT(ISBLANK(AU1102)),NOT(ISBLANK(AV1102)))),#N/A,
IF(ISBLANK(AS1102),"",
IF(AND(NOT(ISERROR(VLOOKUP(AS1102,MonsterTable!$A:$B,MATCH(MonsterTable!$B$1,MonsterTable!$A$1:$B$1,0),0))),OR(ISBLANK(AU1102),ISBLANK(AV1102))),#N/A,
IFERROR(VLOOKUP(AS1102,MonsterTable!$A:$B,MATCH(MonsterTable!$B$1,MonsterTable!$A$1:$B$1,0),0),
IF(OR(NOT(ISBLANK(AU1102)),ISBLANK(AV1102)),#N/A,
IF(AS1102="empty","empty",
VLOOKUP(AS1102,MonsterGroupTable!$A:$A,1,0)))))))</f>
        <v/>
      </c>
      <c r="BA1102" s="2" t="str">
        <f>IF(AND(ISBLANK(AZ1102),OR(NOT(ISBLANK(BB1102)),NOT(ISBLANK(BC1102)))),#N/A,
IF(ISBLANK(AZ1102),"",
IF(AND(NOT(ISERROR(VLOOKUP(AZ1102,MonsterTable!$A:$B,MATCH(MonsterTable!$B$1,MonsterTable!$A$1:$B$1,0),0))),OR(ISBLANK(BB1102),ISBLANK(BC1102))),#N/A,
IFERROR(VLOOKUP(AZ1102,MonsterTable!$A:$B,MATCH(MonsterTable!$B$1,MonsterTable!$A$1:$B$1,0),0),
IF(OR(NOT(ISBLANK(BB1102)),ISBLANK(BC1102)),#N/A,
IF(AZ1102="empty","empty",
VLOOKUP(AZ1102,MonsterGroupTable!$A:$A,1,0)))))))</f>
        <v/>
      </c>
      <c r="BH1102" s="2" t="str">
        <f>IF(AND(ISBLANK(BG1102),OR(NOT(ISBLANK(BI1102)),NOT(ISBLANK(BJ1102)))),#N/A,
IF(ISBLANK(BG1102),"",
IF(AND(NOT(ISERROR(VLOOKUP(BG1102,MonsterTable!$A:$B,MATCH(MonsterTable!$B$1,MonsterTable!$A$1:$B$1,0),0))),OR(ISBLANK(BI1102),ISBLANK(BJ1102))),#N/A,
IFERROR(VLOOKUP(BG1102,MonsterTable!$A:$B,MATCH(MonsterTable!$B$1,MonsterTable!$A$1:$B$1,0),0),
IF(OR(NOT(ISBLANK(BI1102)),ISBLANK(BJ1102)),#N/A,
IF(BG1102="empty","empty",
VLOOKUP(BG1102,MonsterGroupTable!$A:$A,1,0)))))))</f>
        <v/>
      </c>
      <c r="BO1102" s="2" t="str">
        <f>IF(AND(ISBLANK(BN1102),OR(NOT(ISBLANK(BP1102)),NOT(ISBLANK(BQ1102)))),#N/A,
IF(ISBLANK(BN1102),"",
IF(AND(NOT(ISERROR(VLOOKUP(BN1102,MonsterTable!$A:$B,MATCH(MonsterTable!$B$1,MonsterTable!$A$1:$B$1,0),0))),OR(ISBLANK(BP1102),ISBLANK(BQ1102))),#N/A,
IFERROR(VLOOKUP(BN1102,MonsterTable!$A:$B,MATCH(MonsterTable!$B$1,MonsterTable!$A$1:$B$1,0),0),
IF(OR(NOT(ISBLANK(BP1102)),ISBLANK(BQ1102)),#N/A,
IF(BN1102="empty","empty",
VLOOKUP(BN1102,MonsterGroupTable!$A:$A,1,0)))))))</f>
        <v/>
      </c>
      <c r="BV1102" s="2" t="str">
        <f>IF(AND(ISBLANK(BU1102),OR(NOT(ISBLANK(BW1102)),NOT(ISBLANK(BX1102)))),#N/A,
IF(ISBLANK(BU1102),"",
IF(AND(NOT(ISERROR(VLOOKUP(BU1102,MonsterTable!$A:$B,MATCH(MonsterTable!$B$1,MonsterTable!$A$1:$B$1,0),0))),OR(ISBLANK(BW1102),ISBLANK(BX1102))),#N/A,
IFERROR(VLOOKUP(BU1102,MonsterTable!$A:$B,MATCH(MonsterTable!$B$1,MonsterTable!$A$1:$B$1,0),0),
IF(OR(NOT(ISBLANK(BW1102)),ISBLANK(BX1102)),#N/A,
IF(BU1102="empty","empty",
VLOOKUP(BU1102,MonsterGroupTable!$A:$A,1,0)))))))</f>
        <v/>
      </c>
      <c r="CC1102" s="2" t="str">
        <f>IF(AND(ISBLANK(CB1102),OR(NOT(ISBLANK(CD1102)),NOT(ISBLANK(CE1102)))),#N/A,
IF(ISBLANK(CB1102),"",
IF(AND(NOT(ISERROR(VLOOKUP(CB1102,MonsterTable!$A:$B,MATCH(MonsterTable!$B$1,MonsterTable!$A$1:$B$1,0),0))),OR(ISBLANK(CD1102),ISBLANK(CE1102))),#N/A,
IFERROR(VLOOKUP(CB1102,MonsterTable!$A:$B,MATCH(MonsterTable!$B$1,MonsterTable!$A$1:$B$1,0),0),
IF(OR(NOT(ISBLANK(CD1102)),ISBLANK(CE1102)),#N/A,
IF(CB1102="empty","empty",
VLOOKUP(CB1102,MonsterGroupTable!$A:$A,1,0)))))))</f>
        <v/>
      </c>
      <c r="CJ1102" s="2" t="str">
        <f>IF(AND(ISBLANK(CI1102),OR(NOT(ISBLANK(CK1102)),NOT(ISBLANK(CL1102)))),#N/A,
IF(ISBLANK(CI1102),"",
IF(AND(NOT(ISERROR(VLOOKUP(CI1102,MonsterTable!$A:$B,MATCH(MonsterTable!$B$1,MonsterTable!$A$1:$B$1,0),0))),OR(ISBLANK(CK1102),ISBLANK(CL1102))),#N/A,
IFERROR(VLOOKUP(CI1102,MonsterTable!$A:$B,MATCH(MonsterTable!$B$1,MonsterTable!$A$1:$B$1,0),0),
IF(OR(NOT(ISBLANK(CK1102)),ISBLANK(CL1102)),#N/A,
IF(CI1102="empty","empty",
VLOOKUP(CI1102,MonsterGroupTable!$A:$A,1,0)))))))</f>
        <v/>
      </c>
    </row>
    <row r="1103" spans="1:88">
      <c r="A1103">
        <v>20069</v>
      </c>
      <c r="B1103">
        <f t="shared" si="37"/>
        <v>1.1000000000000001</v>
      </c>
      <c r="C1103">
        <f t="shared" si="37"/>
        <v>1.1000000000000001</v>
      </c>
      <c r="F1103">
        <v>60</v>
      </c>
      <c r="G1103">
        <v>678</v>
      </c>
      <c r="H1103">
        <v>0</v>
      </c>
      <c r="I1103">
        <v>0</v>
      </c>
      <c r="J1103">
        <v>0</v>
      </c>
      <c r="K1103" t="s">
        <v>28</v>
      </c>
      <c r="L1103" t="s">
        <v>253</v>
      </c>
      <c r="M1103" t="s">
        <v>79</v>
      </c>
      <c r="N1103" t="s">
        <v>80</v>
      </c>
      <c r="O1103">
        <v>0</v>
      </c>
      <c r="P1103">
        <v>-4.75</v>
      </c>
      <c r="Q1103">
        <v>-3.5</v>
      </c>
      <c r="R1103">
        <v>4.75</v>
      </c>
      <c r="S1103">
        <v>3</v>
      </c>
      <c r="T1103">
        <v>-13.5</v>
      </c>
      <c r="U1103">
        <v>2.5499999999999998</v>
      </c>
      <c r="V1103">
        <v>-6.75</v>
      </c>
      <c r="W1103" t="str">
        <f t="shared" si="38"/>
        <v>g107,5,empty,3,203,1,1,0</v>
      </c>
      <c r="X1103" s="1" t="s">
        <v>324</v>
      </c>
      <c r="Y1103" s="2" t="str">
        <f>IF(AND(ISBLANK(X1103),OR(NOT(ISBLANK(Z1103)),NOT(ISBLANK(AA1103)))),#N/A,
IF(ISBLANK(X1103),"",
IF(AND(NOT(ISERROR(VLOOKUP(X1103,MonsterTable!$A:$B,MATCH(MonsterTable!$B$1,MonsterTable!$A$1:$B$1,0),0))),OR(ISBLANK(Z1103),ISBLANK(AA1103))),#N/A,
IFERROR(VLOOKUP(X1103,MonsterTable!$A:$B,MATCH(MonsterTable!$B$1,MonsterTable!$A$1:$B$1,0),0),
IF(OR(NOT(ISBLANK(Z1103)),ISBLANK(AA1103)),#N/A,
IF(X1103="empty","empty",
VLOOKUP(X1103,MonsterGroupTable!$A:$A,1,0)))))))</f>
        <v>g107</v>
      </c>
      <c r="AA1103">
        <v>5</v>
      </c>
      <c r="AE1103" s="1" t="s">
        <v>74</v>
      </c>
      <c r="AF1103" s="2" t="str">
        <f>IF(AND(ISBLANK(AE1103),OR(NOT(ISBLANK(AG1103)),NOT(ISBLANK(AH1103)))),#N/A,
IF(ISBLANK(AE1103),"",
IF(AND(NOT(ISERROR(VLOOKUP(AE1103,MonsterTable!$A:$B,MATCH(MonsterTable!$B$1,MonsterTable!$A$1:$B$1,0),0))),OR(ISBLANK(AG1103),ISBLANK(AH1103))),#N/A,
IFERROR(VLOOKUP(AE1103,MonsterTable!$A:$B,MATCH(MonsterTable!$B$1,MonsterTable!$A$1:$B$1,0),0),
IF(OR(NOT(ISBLANK(AG1103)),ISBLANK(AH1103)),#N/A,
IF(AE1103="empty","empty",
VLOOKUP(AE1103,MonsterGroupTable!$A:$A,1,0)))))))</f>
        <v>empty</v>
      </c>
      <c r="AH1103">
        <v>3</v>
      </c>
      <c r="AL1103" s="1" t="s">
        <v>339</v>
      </c>
      <c r="AM1103" s="2">
        <f>IF(AND(ISBLANK(AL1103),OR(NOT(ISBLANK(AN1103)),NOT(ISBLANK(AO1103)))),#N/A,
IF(ISBLANK(AL1103),"",
IF(AND(NOT(ISERROR(VLOOKUP(AL1103,MonsterTable!$A:$B,MATCH(MonsterTable!$B$1,MonsterTable!$A$1:$B$1,0),0))),OR(ISBLANK(AN1103),ISBLANK(AO1103))),#N/A,
IFERROR(VLOOKUP(AL1103,MonsterTable!$A:$B,MATCH(MonsterTable!$B$1,MonsterTable!$A$1:$B$1,0),0),
IF(OR(NOT(ISBLANK(AN1103)),ISBLANK(AO1103)),#N/A,
IF(AL1103="empty","empty",
VLOOKUP(AL1103,MonsterGroupTable!$A:$A,1,0)))))))</f>
        <v>203</v>
      </c>
      <c r="AN1103">
        <v>1</v>
      </c>
      <c r="AO1103">
        <v>1</v>
      </c>
      <c r="AP1103">
        <v>0</v>
      </c>
      <c r="AT1103" s="2" t="str">
        <f>IF(AND(ISBLANK(AS1103),OR(NOT(ISBLANK(AU1103)),NOT(ISBLANK(AV1103)))),#N/A,
IF(ISBLANK(AS1103),"",
IF(AND(NOT(ISERROR(VLOOKUP(AS1103,MonsterTable!$A:$B,MATCH(MonsterTable!$B$1,MonsterTable!$A$1:$B$1,0),0))),OR(ISBLANK(AU1103),ISBLANK(AV1103))),#N/A,
IFERROR(VLOOKUP(AS1103,MonsterTable!$A:$B,MATCH(MonsterTable!$B$1,MonsterTable!$A$1:$B$1,0),0),
IF(OR(NOT(ISBLANK(AU1103)),ISBLANK(AV1103)),#N/A,
IF(AS1103="empty","empty",
VLOOKUP(AS1103,MonsterGroupTable!$A:$A,1,0)))))))</f>
        <v/>
      </c>
      <c r="BA1103" s="2" t="str">
        <f>IF(AND(ISBLANK(AZ1103),OR(NOT(ISBLANK(BB1103)),NOT(ISBLANK(BC1103)))),#N/A,
IF(ISBLANK(AZ1103),"",
IF(AND(NOT(ISERROR(VLOOKUP(AZ1103,MonsterTable!$A:$B,MATCH(MonsterTable!$B$1,MonsterTable!$A$1:$B$1,0),0))),OR(ISBLANK(BB1103),ISBLANK(BC1103))),#N/A,
IFERROR(VLOOKUP(AZ1103,MonsterTable!$A:$B,MATCH(MonsterTable!$B$1,MonsterTable!$A$1:$B$1,0),0),
IF(OR(NOT(ISBLANK(BB1103)),ISBLANK(BC1103)),#N/A,
IF(AZ1103="empty","empty",
VLOOKUP(AZ1103,MonsterGroupTable!$A:$A,1,0)))))))</f>
        <v/>
      </c>
      <c r="BH1103" s="2" t="str">
        <f>IF(AND(ISBLANK(BG1103),OR(NOT(ISBLANK(BI1103)),NOT(ISBLANK(BJ1103)))),#N/A,
IF(ISBLANK(BG1103),"",
IF(AND(NOT(ISERROR(VLOOKUP(BG1103,MonsterTable!$A:$B,MATCH(MonsterTable!$B$1,MonsterTable!$A$1:$B$1,0),0))),OR(ISBLANK(BI1103),ISBLANK(BJ1103))),#N/A,
IFERROR(VLOOKUP(BG1103,MonsterTable!$A:$B,MATCH(MonsterTable!$B$1,MonsterTable!$A$1:$B$1,0),0),
IF(OR(NOT(ISBLANK(BI1103)),ISBLANK(BJ1103)),#N/A,
IF(BG1103="empty","empty",
VLOOKUP(BG1103,MonsterGroupTable!$A:$A,1,0)))))))</f>
        <v/>
      </c>
      <c r="BO1103" s="2" t="str">
        <f>IF(AND(ISBLANK(BN1103),OR(NOT(ISBLANK(BP1103)),NOT(ISBLANK(BQ1103)))),#N/A,
IF(ISBLANK(BN1103),"",
IF(AND(NOT(ISERROR(VLOOKUP(BN1103,MonsterTable!$A:$B,MATCH(MonsterTable!$B$1,MonsterTable!$A$1:$B$1,0),0))),OR(ISBLANK(BP1103),ISBLANK(BQ1103))),#N/A,
IFERROR(VLOOKUP(BN1103,MonsterTable!$A:$B,MATCH(MonsterTable!$B$1,MonsterTable!$A$1:$B$1,0),0),
IF(OR(NOT(ISBLANK(BP1103)),ISBLANK(BQ1103)),#N/A,
IF(BN1103="empty","empty",
VLOOKUP(BN1103,MonsterGroupTable!$A:$A,1,0)))))))</f>
        <v/>
      </c>
      <c r="BV1103" s="2" t="str">
        <f>IF(AND(ISBLANK(BU1103),OR(NOT(ISBLANK(BW1103)),NOT(ISBLANK(BX1103)))),#N/A,
IF(ISBLANK(BU1103),"",
IF(AND(NOT(ISERROR(VLOOKUP(BU1103,MonsterTable!$A:$B,MATCH(MonsterTable!$B$1,MonsterTable!$A$1:$B$1,0),0))),OR(ISBLANK(BW1103),ISBLANK(BX1103))),#N/A,
IFERROR(VLOOKUP(BU1103,MonsterTable!$A:$B,MATCH(MonsterTable!$B$1,MonsterTable!$A$1:$B$1,0),0),
IF(OR(NOT(ISBLANK(BW1103)),ISBLANK(BX1103)),#N/A,
IF(BU1103="empty","empty",
VLOOKUP(BU1103,MonsterGroupTable!$A:$A,1,0)))))))</f>
        <v/>
      </c>
      <c r="CC1103" s="2" t="str">
        <f>IF(AND(ISBLANK(CB1103),OR(NOT(ISBLANK(CD1103)),NOT(ISBLANK(CE1103)))),#N/A,
IF(ISBLANK(CB1103),"",
IF(AND(NOT(ISERROR(VLOOKUP(CB1103,MonsterTable!$A:$B,MATCH(MonsterTable!$B$1,MonsterTable!$A$1:$B$1,0),0))),OR(ISBLANK(CD1103),ISBLANK(CE1103))),#N/A,
IFERROR(VLOOKUP(CB1103,MonsterTable!$A:$B,MATCH(MonsterTable!$B$1,MonsterTable!$A$1:$B$1,0),0),
IF(OR(NOT(ISBLANK(CD1103)),ISBLANK(CE1103)),#N/A,
IF(CB1103="empty","empty",
VLOOKUP(CB1103,MonsterGroupTable!$A:$A,1,0)))))))</f>
        <v/>
      </c>
      <c r="CJ1103" s="2" t="str">
        <f>IF(AND(ISBLANK(CI1103),OR(NOT(ISBLANK(CK1103)),NOT(ISBLANK(CL1103)))),#N/A,
IF(ISBLANK(CI1103),"",
IF(AND(NOT(ISERROR(VLOOKUP(CI1103,MonsterTable!$A:$B,MATCH(MonsterTable!$B$1,MonsterTable!$A$1:$B$1,0),0))),OR(ISBLANK(CK1103),ISBLANK(CL1103))),#N/A,
IFERROR(VLOOKUP(CI1103,MonsterTable!$A:$B,MATCH(MonsterTable!$B$1,MonsterTable!$A$1:$B$1,0),0),
IF(OR(NOT(ISBLANK(CK1103)),ISBLANK(CL1103)),#N/A,
IF(CI1103="empty","empty",
VLOOKUP(CI1103,MonsterGroupTable!$A:$A,1,0)))))))</f>
        <v/>
      </c>
    </row>
    <row r="1104" spans="1:88">
      <c r="A1104">
        <v>20070</v>
      </c>
      <c r="B1104">
        <f t="shared" si="37"/>
        <v>1.2</v>
      </c>
      <c r="C1104">
        <f t="shared" si="37"/>
        <v>1.1000000000000001</v>
      </c>
      <c r="F1104">
        <v>60</v>
      </c>
      <c r="G1104">
        <v>687</v>
      </c>
      <c r="H1104">
        <v>0</v>
      </c>
      <c r="I1104">
        <v>0</v>
      </c>
      <c r="J1104">
        <v>0</v>
      </c>
      <c r="K1104" t="s">
        <v>28</v>
      </c>
      <c r="L1104" t="s">
        <v>253</v>
      </c>
      <c r="M1104" t="s">
        <v>79</v>
      </c>
      <c r="N1104" t="s">
        <v>80</v>
      </c>
      <c r="O1104">
        <v>0</v>
      </c>
      <c r="P1104">
        <v>-4.75</v>
      </c>
      <c r="Q1104">
        <v>-3.5</v>
      </c>
      <c r="R1104">
        <v>4.75</v>
      </c>
      <c r="S1104">
        <v>3</v>
      </c>
      <c r="T1104">
        <v>-13.5</v>
      </c>
      <c r="U1104">
        <v>2.5499999999999998</v>
      </c>
      <c r="V1104">
        <v>-6.75</v>
      </c>
      <c r="W1104" t="str">
        <f t="shared" si="38"/>
        <v>g107,5,empty,3,203,1,1,0</v>
      </c>
      <c r="X1104" s="1" t="s">
        <v>324</v>
      </c>
      <c r="Y1104" s="2" t="str">
        <f>IF(AND(ISBLANK(X1104),OR(NOT(ISBLANK(Z1104)),NOT(ISBLANK(AA1104)))),#N/A,
IF(ISBLANK(X1104),"",
IF(AND(NOT(ISERROR(VLOOKUP(X1104,MonsterTable!$A:$B,MATCH(MonsterTable!$B$1,MonsterTable!$A$1:$B$1,0),0))),OR(ISBLANK(Z1104),ISBLANK(AA1104))),#N/A,
IFERROR(VLOOKUP(X1104,MonsterTable!$A:$B,MATCH(MonsterTable!$B$1,MonsterTable!$A$1:$B$1,0),0),
IF(OR(NOT(ISBLANK(Z1104)),ISBLANK(AA1104)),#N/A,
IF(X1104="empty","empty",
VLOOKUP(X1104,MonsterGroupTable!$A:$A,1,0)))))))</f>
        <v>g107</v>
      </c>
      <c r="AA1104">
        <v>5</v>
      </c>
      <c r="AE1104" s="1" t="s">
        <v>74</v>
      </c>
      <c r="AF1104" s="2" t="str">
        <f>IF(AND(ISBLANK(AE1104),OR(NOT(ISBLANK(AG1104)),NOT(ISBLANK(AH1104)))),#N/A,
IF(ISBLANK(AE1104),"",
IF(AND(NOT(ISERROR(VLOOKUP(AE1104,MonsterTable!$A:$B,MATCH(MonsterTable!$B$1,MonsterTable!$A$1:$B$1,0),0))),OR(ISBLANK(AG1104),ISBLANK(AH1104))),#N/A,
IFERROR(VLOOKUP(AE1104,MonsterTable!$A:$B,MATCH(MonsterTable!$B$1,MonsterTable!$A$1:$B$1,0),0),
IF(OR(NOT(ISBLANK(AG1104)),ISBLANK(AH1104)),#N/A,
IF(AE1104="empty","empty",
VLOOKUP(AE1104,MonsterGroupTable!$A:$A,1,0)))))))</f>
        <v>empty</v>
      </c>
      <c r="AH1104">
        <v>3</v>
      </c>
      <c r="AL1104" s="1" t="s">
        <v>339</v>
      </c>
      <c r="AM1104" s="2">
        <f>IF(AND(ISBLANK(AL1104),OR(NOT(ISBLANK(AN1104)),NOT(ISBLANK(AO1104)))),#N/A,
IF(ISBLANK(AL1104),"",
IF(AND(NOT(ISERROR(VLOOKUP(AL1104,MonsterTable!$A:$B,MATCH(MonsterTable!$B$1,MonsterTable!$A$1:$B$1,0),0))),OR(ISBLANK(AN1104),ISBLANK(AO1104))),#N/A,
IFERROR(VLOOKUP(AL1104,MonsterTable!$A:$B,MATCH(MonsterTable!$B$1,MonsterTable!$A$1:$B$1,0),0),
IF(OR(NOT(ISBLANK(AN1104)),ISBLANK(AO1104)),#N/A,
IF(AL1104="empty","empty",
VLOOKUP(AL1104,MonsterGroupTable!$A:$A,1,0)))))))</f>
        <v>203</v>
      </c>
      <c r="AN1104">
        <v>1</v>
      </c>
      <c r="AO1104">
        <v>1</v>
      </c>
      <c r="AP1104">
        <v>0</v>
      </c>
      <c r="AT1104" s="2" t="str">
        <f>IF(AND(ISBLANK(AS1104),OR(NOT(ISBLANK(AU1104)),NOT(ISBLANK(AV1104)))),#N/A,
IF(ISBLANK(AS1104),"",
IF(AND(NOT(ISERROR(VLOOKUP(AS1104,MonsterTable!$A:$B,MATCH(MonsterTable!$B$1,MonsterTable!$A$1:$B$1,0),0))),OR(ISBLANK(AU1104),ISBLANK(AV1104))),#N/A,
IFERROR(VLOOKUP(AS1104,MonsterTable!$A:$B,MATCH(MonsterTable!$B$1,MonsterTable!$A$1:$B$1,0),0),
IF(OR(NOT(ISBLANK(AU1104)),ISBLANK(AV1104)),#N/A,
IF(AS1104="empty","empty",
VLOOKUP(AS1104,MonsterGroupTable!$A:$A,1,0)))))))</f>
        <v/>
      </c>
      <c r="BA1104" s="2" t="str">
        <f>IF(AND(ISBLANK(AZ1104),OR(NOT(ISBLANK(BB1104)),NOT(ISBLANK(BC1104)))),#N/A,
IF(ISBLANK(AZ1104),"",
IF(AND(NOT(ISERROR(VLOOKUP(AZ1104,MonsterTable!$A:$B,MATCH(MonsterTable!$B$1,MonsterTable!$A$1:$B$1,0),0))),OR(ISBLANK(BB1104),ISBLANK(BC1104))),#N/A,
IFERROR(VLOOKUP(AZ1104,MonsterTable!$A:$B,MATCH(MonsterTable!$B$1,MonsterTable!$A$1:$B$1,0),0),
IF(OR(NOT(ISBLANK(BB1104)),ISBLANK(BC1104)),#N/A,
IF(AZ1104="empty","empty",
VLOOKUP(AZ1104,MonsterGroupTable!$A:$A,1,0)))))))</f>
        <v/>
      </c>
      <c r="BH1104" s="2" t="str">
        <f>IF(AND(ISBLANK(BG1104),OR(NOT(ISBLANK(BI1104)),NOT(ISBLANK(BJ1104)))),#N/A,
IF(ISBLANK(BG1104),"",
IF(AND(NOT(ISERROR(VLOOKUP(BG1104,MonsterTable!$A:$B,MATCH(MonsterTable!$B$1,MonsterTable!$A$1:$B$1,0),0))),OR(ISBLANK(BI1104),ISBLANK(BJ1104))),#N/A,
IFERROR(VLOOKUP(BG1104,MonsterTable!$A:$B,MATCH(MonsterTable!$B$1,MonsterTable!$A$1:$B$1,0),0),
IF(OR(NOT(ISBLANK(BI1104)),ISBLANK(BJ1104)),#N/A,
IF(BG1104="empty","empty",
VLOOKUP(BG1104,MonsterGroupTable!$A:$A,1,0)))))))</f>
        <v/>
      </c>
      <c r="BO1104" s="2" t="str">
        <f>IF(AND(ISBLANK(BN1104),OR(NOT(ISBLANK(BP1104)),NOT(ISBLANK(BQ1104)))),#N/A,
IF(ISBLANK(BN1104),"",
IF(AND(NOT(ISERROR(VLOOKUP(BN1104,MonsterTable!$A:$B,MATCH(MonsterTable!$B$1,MonsterTable!$A$1:$B$1,0),0))),OR(ISBLANK(BP1104),ISBLANK(BQ1104))),#N/A,
IFERROR(VLOOKUP(BN1104,MonsterTable!$A:$B,MATCH(MonsterTable!$B$1,MonsterTable!$A$1:$B$1,0),0),
IF(OR(NOT(ISBLANK(BP1104)),ISBLANK(BQ1104)),#N/A,
IF(BN1104="empty","empty",
VLOOKUP(BN1104,MonsterGroupTable!$A:$A,1,0)))))))</f>
        <v/>
      </c>
      <c r="BV1104" s="2" t="str">
        <f>IF(AND(ISBLANK(BU1104),OR(NOT(ISBLANK(BW1104)),NOT(ISBLANK(BX1104)))),#N/A,
IF(ISBLANK(BU1104),"",
IF(AND(NOT(ISERROR(VLOOKUP(BU1104,MonsterTable!$A:$B,MATCH(MonsterTable!$B$1,MonsterTable!$A$1:$B$1,0),0))),OR(ISBLANK(BW1104),ISBLANK(BX1104))),#N/A,
IFERROR(VLOOKUP(BU1104,MonsterTable!$A:$B,MATCH(MonsterTable!$B$1,MonsterTable!$A$1:$B$1,0),0),
IF(OR(NOT(ISBLANK(BW1104)),ISBLANK(BX1104)),#N/A,
IF(BU1104="empty","empty",
VLOOKUP(BU1104,MonsterGroupTable!$A:$A,1,0)))))))</f>
        <v/>
      </c>
      <c r="CC1104" s="2" t="str">
        <f>IF(AND(ISBLANK(CB1104),OR(NOT(ISBLANK(CD1104)),NOT(ISBLANK(CE1104)))),#N/A,
IF(ISBLANK(CB1104),"",
IF(AND(NOT(ISERROR(VLOOKUP(CB1104,MonsterTable!$A:$B,MATCH(MonsterTable!$B$1,MonsterTable!$A$1:$B$1,0),0))),OR(ISBLANK(CD1104),ISBLANK(CE1104))),#N/A,
IFERROR(VLOOKUP(CB1104,MonsterTable!$A:$B,MATCH(MonsterTable!$B$1,MonsterTable!$A$1:$B$1,0),0),
IF(OR(NOT(ISBLANK(CD1104)),ISBLANK(CE1104)),#N/A,
IF(CB1104="empty","empty",
VLOOKUP(CB1104,MonsterGroupTable!$A:$A,1,0)))))))</f>
        <v/>
      </c>
      <c r="CJ1104" s="2" t="str">
        <f>IF(AND(ISBLANK(CI1104),OR(NOT(ISBLANK(CK1104)),NOT(ISBLANK(CL1104)))),#N/A,
IF(ISBLANK(CI1104),"",
IF(AND(NOT(ISERROR(VLOOKUP(CI1104,MonsterTable!$A:$B,MATCH(MonsterTable!$B$1,MonsterTable!$A$1:$B$1,0),0))),OR(ISBLANK(CK1104),ISBLANK(CL1104))),#N/A,
IFERROR(VLOOKUP(CI1104,MonsterTable!$A:$B,MATCH(MonsterTable!$B$1,MonsterTable!$A$1:$B$1,0),0),
IF(OR(NOT(ISBLANK(CK1104)),ISBLANK(CL1104)),#N/A,
IF(CI1104="empty","empty",
VLOOKUP(CI1104,MonsterGroupTable!$A:$A,1,0)))))))</f>
        <v/>
      </c>
    </row>
    <row r="1105" spans="1:88">
      <c r="A1105">
        <v>20071</v>
      </c>
      <c r="B1105">
        <f t="shared" si="37"/>
        <v>1.1000000000000001</v>
      </c>
      <c r="C1105">
        <f t="shared" si="37"/>
        <v>1.1000000000000001</v>
      </c>
      <c r="F1105">
        <v>60</v>
      </c>
      <c r="G1105">
        <v>696</v>
      </c>
      <c r="H1105">
        <v>0</v>
      </c>
      <c r="I1105">
        <v>0</v>
      </c>
      <c r="J1105">
        <v>0</v>
      </c>
      <c r="K1105" t="s">
        <v>28</v>
      </c>
      <c r="L1105" t="s">
        <v>254</v>
      </c>
      <c r="M1105" t="s">
        <v>79</v>
      </c>
      <c r="N1105" t="s">
        <v>80</v>
      </c>
      <c r="O1105">
        <v>0</v>
      </c>
      <c r="P1105">
        <v>-4.75</v>
      </c>
      <c r="Q1105">
        <v>-3.5</v>
      </c>
      <c r="R1105">
        <v>4.75</v>
      </c>
      <c r="S1105">
        <v>3</v>
      </c>
      <c r="T1105">
        <v>-13.5</v>
      </c>
      <c r="U1105">
        <v>2.5499999999999998</v>
      </c>
      <c r="V1105">
        <v>-6.75</v>
      </c>
      <c r="W1105" t="str">
        <f t="shared" si="38"/>
        <v>g108,5,empty,3,201,1,1,0</v>
      </c>
      <c r="X1105" s="1" t="s">
        <v>325</v>
      </c>
      <c r="Y1105" s="2" t="str">
        <f>IF(AND(ISBLANK(X1105),OR(NOT(ISBLANK(Z1105)),NOT(ISBLANK(AA1105)))),#N/A,
IF(ISBLANK(X1105),"",
IF(AND(NOT(ISERROR(VLOOKUP(X1105,MonsterTable!$A:$B,MATCH(MonsterTable!$B$1,MonsterTable!$A$1:$B$1,0),0))),OR(ISBLANK(Z1105),ISBLANK(AA1105))),#N/A,
IFERROR(VLOOKUP(X1105,MonsterTable!$A:$B,MATCH(MonsterTable!$B$1,MonsterTable!$A$1:$B$1,0),0),
IF(OR(NOT(ISBLANK(Z1105)),ISBLANK(AA1105)),#N/A,
IF(X1105="empty","empty",
VLOOKUP(X1105,MonsterGroupTable!$A:$A,1,0)))))))</f>
        <v>g108</v>
      </c>
      <c r="AA1105">
        <v>5</v>
      </c>
      <c r="AE1105" s="1" t="s">
        <v>74</v>
      </c>
      <c r="AF1105" s="2" t="str">
        <f>IF(AND(ISBLANK(AE1105),OR(NOT(ISBLANK(AG1105)),NOT(ISBLANK(AH1105)))),#N/A,
IF(ISBLANK(AE1105),"",
IF(AND(NOT(ISERROR(VLOOKUP(AE1105,MonsterTable!$A:$B,MATCH(MonsterTable!$B$1,MonsterTable!$A$1:$B$1,0),0))),OR(ISBLANK(AG1105),ISBLANK(AH1105))),#N/A,
IFERROR(VLOOKUP(AE1105,MonsterTable!$A:$B,MATCH(MonsterTable!$B$1,MonsterTable!$A$1:$B$1,0),0),
IF(OR(NOT(ISBLANK(AG1105)),ISBLANK(AH1105)),#N/A,
IF(AE1105="empty","empty",
VLOOKUP(AE1105,MonsterGroupTable!$A:$A,1,0)))))))</f>
        <v>empty</v>
      </c>
      <c r="AH1105">
        <v>3</v>
      </c>
      <c r="AL1105" s="1" t="s">
        <v>242</v>
      </c>
      <c r="AM1105" s="2">
        <f>IF(AND(ISBLANK(AL1105),OR(NOT(ISBLANK(AN1105)),NOT(ISBLANK(AO1105)))),#N/A,
IF(ISBLANK(AL1105),"",
IF(AND(NOT(ISERROR(VLOOKUP(AL1105,MonsterTable!$A:$B,MATCH(MonsterTable!$B$1,MonsterTable!$A$1:$B$1,0),0))),OR(ISBLANK(AN1105),ISBLANK(AO1105))),#N/A,
IFERROR(VLOOKUP(AL1105,MonsterTable!$A:$B,MATCH(MonsterTable!$B$1,MonsterTable!$A$1:$B$1,0),0),
IF(OR(NOT(ISBLANK(AN1105)),ISBLANK(AO1105)),#N/A,
IF(AL1105="empty","empty",
VLOOKUP(AL1105,MonsterGroupTable!$A:$A,1,0)))))))</f>
        <v>201</v>
      </c>
      <c r="AN1105">
        <v>1</v>
      </c>
      <c r="AO1105">
        <v>1</v>
      </c>
      <c r="AP1105">
        <v>0</v>
      </c>
      <c r="AT1105" s="2" t="str">
        <f>IF(AND(ISBLANK(AS1105),OR(NOT(ISBLANK(AU1105)),NOT(ISBLANK(AV1105)))),#N/A,
IF(ISBLANK(AS1105),"",
IF(AND(NOT(ISERROR(VLOOKUP(AS1105,MonsterTable!$A:$B,MATCH(MonsterTable!$B$1,MonsterTable!$A$1:$B$1,0),0))),OR(ISBLANK(AU1105),ISBLANK(AV1105))),#N/A,
IFERROR(VLOOKUP(AS1105,MonsterTable!$A:$B,MATCH(MonsterTable!$B$1,MonsterTable!$A$1:$B$1,0),0),
IF(OR(NOT(ISBLANK(AU1105)),ISBLANK(AV1105)),#N/A,
IF(AS1105="empty","empty",
VLOOKUP(AS1105,MonsterGroupTable!$A:$A,1,0)))))))</f>
        <v/>
      </c>
      <c r="BA1105" s="2" t="str">
        <f>IF(AND(ISBLANK(AZ1105),OR(NOT(ISBLANK(BB1105)),NOT(ISBLANK(BC1105)))),#N/A,
IF(ISBLANK(AZ1105),"",
IF(AND(NOT(ISERROR(VLOOKUP(AZ1105,MonsterTable!$A:$B,MATCH(MonsterTable!$B$1,MonsterTable!$A$1:$B$1,0),0))),OR(ISBLANK(BB1105),ISBLANK(BC1105))),#N/A,
IFERROR(VLOOKUP(AZ1105,MonsterTable!$A:$B,MATCH(MonsterTable!$B$1,MonsterTable!$A$1:$B$1,0),0),
IF(OR(NOT(ISBLANK(BB1105)),ISBLANK(BC1105)),#N/A,
IF(AZ1105="empty","empty",
VLOOKUP(AZ1105,MonsterGroupTable!$A:$A,1,0)))))))</f>
        <v/>
      </c>
      <c r="BH1105" s="2" t="str">
        <f>IF(AND(ISBLANK(BG1105),OR(NOT(ISBLANK(BI1105)),NOT(ISBLANK(BJ1105)))),#N/A,
IF(ISBLANK(BG1105),"",
IF(AND(NOT(ISERROR(VLOOKUP(BG1105,MonsterTable!$A:$B,MATCH(MonsterTable!$B$1,MonsterTable!$A$1:$B$1,0),0))),OR(ISBLANK(BI1105),ISBLANK(BJ1105))),#N/A,
IFERROR(VLOOKUP(BG1105,MonsterTable!$A:$B,MATCH(MonsterTable!$B$1,MonsterTable!$A$1:$B$1,0),0),
IF(OR(NOT(ISBLANK(BI1105)),ISBLANK(BJ1105)),#N/A,
IF(BG1105="empty","empty",
VLOOKUP(BG1105,MonsterGroupTable!$A:$A,1,0)))))))</f>
        <v/>
      </c>
      <c r="BO1105" s="2" t="str">
        <f>IF(AND(ISBLANK(BN1105),OR(NOT(ISBLANK(BP1105)),NOT(ISBLANK(BQ1105)))),#N/A,
IF(ISBLANK(BN1105),"",
IF(AND(NOT(ISERROR(VLOOKUP(BN1105,MonsterTable!$A:$B,MATCH(MonsterTable!$B$1,MonsterTable!$A$1:$B$1,0),0))),OR(ISBLANK(BP1105),ISBLANK(BQ1105))),#N/A,
IFERROR(VLOOKUP(BN1105,MonsterTable!$A:$B,MATCH(MonsterTable!$B$1,MonsterTable!$A$1:$B$1,0),0),
IF(OR(NOT(ISBLANK(BP1105)),ISBLANK(BQ1105)),#N/A,
IF(BN1105="empty","empty",
VLOOKUP(BN1105,MonsterGroupTable!$A:$A,1,0)))))))</f>
        <v/>
      </c>
      <c r="BV1105" s="2" t="str">
        <f>IF(AND(ISBLANK(BU1105),OR(NOT(ISBLANK(BW1105)),NOT(ISBLANK(BX1105)))),#N/A,
IF(ISBLANK(BU1105),"",
IF(AND(NOT(ISERROR(VLOOKUP(BU1105,MonsterTable!$A:$B,MATCH(MonsterTable!$B$1,MonsterTable!$A$1:$B$1,0),0))),OR(ISBLANK(BW1105),ISBLANK(BX1105))),#N/A,
IFERROR(VLOOKUP(BU1105,MonsterTable!$A:$B,MATCH(MonsterTable!$B$1,MonsterTable!$A$1:$B$1,0),0),
IF(OR(NOT(ISBLANK(BW1105)),ISBLANK(BX1105)),#N/A,
IF(BU1105="empty","empty",
VLOOKUP(BU1105,MonsterGroupTable!$A:$A,1,0)))))))</f>
        <v/>
      </c>
      <c r="CC1105" s="2" t="str">
        <f>IF(AND(ISBLANK(CB1105),OR(NOT(ISBLANK(CD1105)),NOT(ISBLANK(CE1105)))),#N/A,
IF(ISBLANK(CB1105),"",
IF(AND(NOT(ISERROR(VLOOKUP(CB1105,MonsterTable!$A:$B,MATCH(MonsterTable!$B$1,MonsterTable!$A$1:$B$1,0),0))),OR(ISBLANK(CD1105),ISBLANK(CE1105))),#N/A,
IFERROR(VLOOKUP(CB1105,MonsterTable!$A:$B,MATCH(MonsterTable!$B$1,MonsterTable!$A$1:$B$1,0),0),
IF(OR(NOT(ISBLANK(CD1105)),ISBLANK(CE1105)),#N/A,
IF(CB1105="empty","empty",
VLOOKUP(CB1105,MonsterGroupTable!$A:$A,1,0)))))))</f>
        <v/>
      </c>
      <c r="CJ1105" s="2" t="str">
        <f>IF(AND(ISBLANK(CI1105),OR(NOT(ISBLANK(CK1105)),NOT(ISBLANK(CL1105)))),#N/A,
IF(ISBLANK(CI1105),"",
IF(AND(NOT(ISERROR(VLOOKUP(CI1105,MonsterTable!$A:$B,MATCH(MonsterTable!$B$1,MonsterTable!$A$1:$B$1,0),0))),OR(ISBLANK(CK1105),ISBLANK(CL1105))),#N/A,
IFERROR(VLOOKUP(CI1105,MonsterTable!$A:$B,MATCH(MonsterTable!$B$1,MonsterTable!$A$1:$B$1,0),0),
IF(OR(NOT(ISBLANK(CK1105)),ISBLANK(CL1105)),#N/A,
IF(CI1105="empty","empty",
VLOOKUP(CI1105,MonsterGroupTable!$A:$A,1,0)))))))</f>
        <v/>
      </c>
    </row>
    <row r="1106" spans="1:88">
      <c r="A1106">
        <v>20072</v>
      </c>
      <c r="B1106">
        <f t="shared" ref="B1106:C1169" si="39">IF(MOD(A1106,10)=0,1.2,1.1)</f>
        <v>1.1000000000000001</v>
      </c>
      <c r="C1106">
        <f t="shared" si="39"/>
        <v>1.1000000000000001</v>
      </c>
      <c r="F1106">
        <v>60</v>
      </c>
      <c r="G1106">
        <v>705</v>
      </c>
      <c r="H1106">
        <v>0</v>
      </c>
      <c r="I1106">
        <v>0</v>
      </c>
      <c r="J1106">
        <v>0</v>
      </c>
      <c r="K1106" t="s">
        <v>28</v>
      </c>
      <c r="L1106" t="s">
        <v>254</v>
      </c>
      <c r="M1106" t="s">
        <v>79</v>
      </c>
      <c r="N1106" t="s">
        <v>80</v>
      </c>
      <c r="O1106">
        <v>0</v>
      </c>
      <c r="P1106">
        <v>-4.75</v>
      </c>
      <c r="Q1106">
        <v>-3.5</v>
      </c>
      <c r="R1106">
        <v>4.75</v>
      </c>
      <c r="S1106">
        <v>3</v>
      </c>
      <c r="T1106">
        <v>-13.5</v>
      </c>
      <c r="U1106">
        <v>2.5499999999999998</v>
      </c>
      <c r="V1106">
        <v>-6.75</v>
      </c>
      <c r="W1106" t="str">
        <f t="shared" ref="W1106:W1169" si="40">Y1106&amp;IF(ISBLANK(Z1106),"",","&amp;Z1106)&amp;IF(ISBLANK(AA1106),"",","&amp;AA1106)&amp;IF(ISBLANK(AB1106),"",","&amp;AB1106)&amp;IF(ISBLANK(AC1106),"",","&amp;AC1106)&amp;IF(ISBLANK(AD1106),"",","&amp;AD1106)
&amp;IF(LEN(AF1106)=0,"",","&amp;AF1106)&amp;IF(ISBLANK(AG1106),"",","&amp;AG1106)&amp;IF(ISBLANK(AH1106),"",","&amp;AH1106)&amp;IF(ISBLANK(AI1106),"",","&amp;AI1106)&amp;IF(ISBLANK(AJ1106),"",","&amp;AJ1106)&amp;IF(ISBLANK(AK1106),"",","&amp;AK1106)
&amp;IF(LEN(AM1106)=0,"",","&amp;AM1106)&amp;IF(ISBLANK(AN1106),"",","&amp;AN1106)&amp;IF(ISBLANK(AO1106),"",","&amp;AO1106)&amp;IF(ISBLANK(AP1106),"",","&amp;AP1106)&amp;IF(ISBLANK(AQ1106),"",","&amp;AQ1106)&amp;IF(ISBLANK(AR1106),"",","&amp;AR1106)
&amp;IF(LEN(AT1106)=0,"",","&amp;AT1106)&amp;IF(ISBLANK(AU1106),"",","&amp;AU1106)&amp;IF(ISBLANK(AV1106),"",","&amp;AV1106)&amp;IF(ISBLANK(AW1106),"",","&amp;AW1106)&amp;IF(ISBLANK(AX1106),"",","&amp;AX1106)&amp;IF(ISBLANK(AY1106),"",","&amp;AY1106)
&amp;IF(LEN(BA1106)=0,"",","&amp;BA1106)&amp;IF(ISBLANK(BB1106),"",","&amp;BB1106)&amp;IF(ISBLANK(BC1106),"",","&amp;BC1106)&amp;IF(ISBLANK(BD1106),"",","&amp;BD1106)&amp;IF(ISBLANK(BE1106),"",","&amp;BE1106)&amp;IF(ISBLANK(BF1106),"",","&amp;BF1106)
&amp;IF(LEN(BH1106)=0,"",","&amp;BH1106)&amp;IF(ISBLANK(BI1106),"",","&amp;BI1106)&amp;IF(ISBLANK(BJ1106),"",","&amp;BJ1106)&amp;IF(ISBLANK(BK1106),"",","&amp;BK1106)&amp;IF(ISBLANK(BL1106),"",","&amp;BL1106)&amp;IF(ISBLANK(BM1106),"",","&amp;BM1106)
&amp;IF(LEN(BO1106)=0,"",","&amp;BO1106)&amp;IF(ISBLANK(BP1106),"",","&amp;BP1106)&amp;IF(ISBLANK(BQ1106),"",","&amp;BQ1106)&amp;IF(ISBLANK(BR1106),"",","&amp;BR1106)&amp;IF(ISBLANK(BS1106),"",","&amp;BS1106)&amp;IF(ISBLANK(BT1106),"",","&amp;BT1106)
&amp;IF(LEN(BV1106)=0,"",","&amp;BV1106)&amp;IF(ISBLANK(BW1106),"",","&amp;BW1106)&amp;IF(ISBLANK(BX1106),"",","&amp;BX1106)&amp;IF(ISBLANK(BY1106),"",","&amp;BY1106)&amp;IF(ISBLANK(BZ1106),"",","&amp;BZ1106)&amp;IF(ISBLANK(CA1106),"",","&amp;CA1106)
&amp;IF(LEN(CC1106)=0,"",","&amp;CC1106)&amp;IF(ISBLANK(CD1106),"",","&amp;CD1106)&amp;IF(ISBLANK(CE1106),"",","&amp;CE1106)&amp;IF(ISBLANK(CF1106),"",","&amp;CF1106)&amp;IF(ISBLANK(CG1106),"",","&amp;CG1106)&amp;IF(ISBLANK(CH1106),"",","&amp;CH1106)
&amp;IF(LEN(CJ1106)=0,"",","&amp;CJ1106)&amp;IF(ISBLANK(CK1106),"",","&amp;CK1106)&amp;IF(ISBLANK(CL1106),"",","&amp;CL1106)&amp;IF(ISBLANK(CM1106),"",","&amp;CM1106)&amp;IF(ISBLANK(CN1106),"",","&amp;CN1106)&amp;IF(ISBLANK(CO1106),"",","&amp;CO1106)</f>
        <v>g108,5,empty,3,201,1,1,0</v>
      </c>
      <c r="X1106" s="1" t="s">
        <v>325</v>
      </c>
      <c r="Y1106" s="2" t="str">
        <f>IF(AND(ISBLANK(X1106),OR(NOT(ISBLANK(Z1106)),NOT(ISBLANK(AA1106)))),#N/A,
IF(ISBLANK(X1106),"",
IF(AND(NOT(ISERROR(VLOOKUP(X1106,MonsterTable!$A:$B,MATCH(MonsterTable!$B$1,MonsterTable!$A$1:$B$1,0),0))),OR(ISBLANK(Z1106),ISBLANK(AA1106))),#N/A,
IFERROR(VLOOKUP(X1106,MonsterTable!$A:$B,MATCH(MonsterTable!$B$1,MonsterTable!$A$1:$B$1,0),0),
IF(OR(NOT(ISBLANK(Z1106)),ISBLANK(AA1106)),#N/A,
IF(X1106="empty","empty",
VLOOKUP(X1106,MonsterGroupTable!$A:$A,1,0)))))))</f>
        <v>g108</v>
      </c>
      <c r="AA1106">
        <v>5</v>
      </c>
      <c r="AE1106" s="1" t="s">
        <v>74</v>
      </c>
      <c r="AF1106" s="2" t="str">
        <f>IF(AND(ISBLANK(AE1106),OR(NOT(ISBLANK(AG1106)),NOT(ISBLANK(AH1106)))),#N/A,
IF(ISBLANK(AE1106),"",
IF(AND(NOT(ISERROR(VLOOKUP(AE1106,MonsterTable!$A:$B,MATCH(MonsterTable!$B$1,MonsterTable!$A$1:$B$1,0),0))),OR(ISBLANK(AG1106),ISBLANK(AH1106))),#N/A,
IFERROR(VLOOKUP(AE1106,MonsterTable!$A:$B,MATCH(MonsterTable!$B$1,MonsterTable!$A$1:$B$1,0),0),
IF(OR(NOT(ISBLANK(AG1106)),ISBLANK(AH1106)),#N/A,
IF(AE1106="empty","empty",
VLOOKUP(AE1106,MonsterGroupTable!$A:$A,1,0)))))))</f>
        <v>empty</v>
      </c>
      <c r="AH1106">
        <v>3</v>
      </c>
      <c r="AL1106" s="1" t="s">
        <v>242</v>
      </c>
      <c r="AM1106" s="2">
        <f>IF(AND(ISBLANK(AL1106),OR(NOT(ISBLANK(AN1106)),NOT(ISBLANK(AO1106)))),#N/A,
IF(ISBLANK(AL1106),"",
IF(AND(NOT(ISERROR(VLOOKUP(AL1106,MonsterTable!$A:$B,MATCH(MonsterTable!$B$1,MonsterTable!$A$1:$B$1,0),0))),OR(ISBLANK(AN1106),ISBLANK(AO1106))),#N/A,
IFERROR(VLOOKUP(AL1106,MonsterTable!$A:$B,MATCH(MonsterTable!$B$1,MonsterTable!$A$1:$B$1,0),0),
IF(OR(NOT(ISBLANK(AN1106)),ISBLANK(AO1106)),#N/A,
IF(AL1106="empty","empty",
VLOOKUP(AL1106,MonsterGroupTable!$A:$A,1,0)))))))</f>
        <v>201</v>
      </c>
      <c r="AN1106">
        <v>1</v>
      </c>
      <c r="AO1106">
        <v>1</v>
      </c>
      <c r="AP1106">
        <v>0</v>
      </c>
      <c r="AT1106" s="2" t="str">
        <f>IF(AND(ISBLANK(AS1106),OR(NOT(ISBLANK(AU1106)),NOT(ISBLANK(AV1106)))),#N/A,
IF(ISBLANK(AS1106),"",
IF(AND(NOT(ISERROR(VLOOKUP(AS1106,MonsterTable!$A:$B,MATCH(MonsterTable!$B$1,MonsterTable!$A$1:$B$1,0),0))),OR(ISBLANK(AU1106),ISBLANK(AV1106))),#N/A,
IFERROR(VLOOKUP(AS1106,MonsterTable!$A:$B,MATCH(MonsterTable!$B$1,MonsterTable!$A$1:$B$1,0),0),
IF(OR(NOT(ISBLANK(AU1106)),ISBLANK(AV1106)),#N/A,
IF(AS1106="empty","empty",
VLOOKUP(AS1106,MonsterGroupTable!$A:$A,1,0)))))))</f>
        <v/>
      </c>
      <c r="BA1106" s="2" t="str">
        <f>IF(AND(ISBLANK(AZ1106),OR(NOT(ISBLANK(BB1106)),NOT(ISBLANK(BC1106)))),#N/A,
IF(ISBLANK(AZ1106),"",
IF(AND(NOT(ISERROR(VLOOKUP(AZ1106,MonsterTable!$A:$B,MATCH(MonsterTable!$B$1,MonsterTable!$A$1:$B$1,0),0))),OR(ISBLANK(BB1106),ISBLANK(BC1106))),#N/A,
IFERROR(VLOOKUP(AZ1106,MonsterTable!$A:$B,MATCH(MonsterTable!$B$1,MonsterTable!$A$1:$B$1,0),0),
IF(OR(NOT(ISBLANK(BB1106)),ISBLANK(BC1106)),#N/A,
IF(AZ1106="empty","empty",
VLOOKUP(AZ1106,MonsterGroupTable!$A:$A,1,0)))))))</f>
        <v/>
      </c>
      <c r="BH1106" s="2" t="str">
        <f>IF(AND(ISBLANK(BG1106),OR(NOT(ISBLANK(BI1106)),NOT(ISBLANK(BJ1106)))),#N/A,
IF(ISBLANK(BG1106),"",
IF(AND(NOT(ISERROR(VLOOKUP(BG1106,MonsterTable!$A:$B,MATCH(MonsterTable!$B$1,MonsterTable!$A$1:$B$1,0),0))),OR(ISBLANK(BI1106),ISBLANK(BJ1106))),#N/A,
IFERROR(VLOOKUP(BG1106,MonsterTable!$A:$B,MATCH(MonsterTable!$B$1,MonsterTable!$A$1:$B$1,0),0),
IF(OR(NOT(ISBLANK(BI1106)),ISBLANK(BJ1106)),#N/A,
IF(BG1106="empty","empty",
VLOOKUP(BG1106,MonsterGroupTable!$A:$A,1,0)))))))</f>
        <v/>
      </c>
      <c r="BO1106" s="2" t="str">
        <f>IF(AND(ISBLANK(BN1106),OR(NOT(ISBLANK(BP1106)),NOT(ISBLANK(BQ1106)))),#N/A,
IF(ISBLANK(BN1106),"",
IF(AND(NOT(ISERROR(VLOOKUP(BN1106,MonsterTable!$A:$B,MATCH(MonsterTable!$B$1,MonsterTable!$A$1:$B$1,0),0))),OR(ISBLANK(BP1106),ISBLANK(BQ1106))),#N/A,
IFERROR(VLOOKUP(BN1106,MonsterTable!$A:$B,MATCH(MonsterTable!$B$1,MonsterTable!$A$1:$B$1,0),0),
IF(OR(NOT(ISBLANK(BP1106)),ISBLANK(BQ1106)),#N/A,
IF(BN1106="empty","empty",
VLOOKUP(BN1106,MonsterGroupTable!$A:$A,1,0)))))))</f>
        <v/>
      </c>
      <c r="BV1106" s="2" t="str">
        <f>IF(AND(ISBLANK(BU1106),OR(NOT(ISBLANK(BW1106)),NOT(ISBLANK(BX1106)))),#N/A,
IF(ISBLANK(BU1106),"",
IF(AND(NOT(ISERROR(VLOOKUP(BU1106,MonsterTable!$A:$B,MATCH(MonsterTable!$B$1,MonsterTable!$A$1:$B$1,0),0))),OR(ISBLANK(BW1106),ISBLANK(BX1106))),#N/A,
IFERROR(VLOOKUP(BU1106,MonsterTable!$A:$B,MATCH(MonsterTable!$B$1,MonsterTable!$A$1:$B$1,0),0),
IF(OR(NOT(ISBLANK(BW1106)),ISBLANK(BX1106)),#N/A,
IF(BU1106="empty","empty",
VLOOKUP(BU1106,MonsterGroupTable!$A:$A,1,0)))))))</f>
        <v/>
      </c>
      <c r="CC1106" s="2" t="str">
        <f>IF(AND(ISBLANK(CB1106),OR(NOT(ISBLANK(CD1106)),NOT(ISBLANK(CE1106)))),#N/A,
IF(ISBLANK(CB1106),"",
IF(AND(NOT(ISERROR(VLOOKUP(CB1106,MonsterTable!$A:$B,MATCH(MonsterTable!$B$1,MonsterTable!$A$1:$B$1,0),0))),OR(ISBLANK(CD1106),ISBLANK(CE1106))),#N/A,
IFERROR(VLOOKUP(CB1106,MonsterTable!$A:$B,MATCH(MonsterTable!$B$1,MonsterTable!$A$1:$B$1,0),0),
IF(OR(NOT(ISBLANK(CD1106)),ISBLANK(CE1106)),#N/A,
IF(CB1106="empty","empty",
VLOOKUP(CB1106,MonsterGroupTable!$A:$A,1,0)))))))</f>
        <v/>
      </c>
      <c r="CJ1106" s="2" t="str">
        <f>IF(AND(ISBLANK(CI1106),OR(NOT(ISBLANK(CK1106)),NOT(ISBLANK(CL1106)))),#N/A,
IF(ISBLANK(CI1106),"",
IF(AND(NOT(ISERROR(VLOOKUP(CI1106,MonsterTable!$A:$B,MATCH(MonsterTable!$B$1,MonsterTable!$A$1:$B$1,0),0))),OR(ISBLANK(CK1106),ISBLANK(CL1106))),#N/A,
IFERROR(VLOOKUP(CI1106,MonsterTable!$A:$B,MATCH(MonsterTable!$B$1,MonsterTable!$A$1:$B$1,0),0),
IF(OR(NOT(ISBLANK(CK1106)),ISBLANK(CL1106)),#N/A,
IF(CI1106="empty","empty",
VLOOKUP(CI1106,MonsterGroupTable!$A:$A,1,0)))))))</f>
        <v/>
      </c>
    </row>
    <row r="1107" spans="1:88">
      <c r="A1107">
        <v>20073</v>
      </c>
      <c r="B1107">
        <f t="shared" si="39"/>
        <v>1.1000000000000001</v>
      </c>
      <c r="C1107">
        <f t="shared" si="39"/>
        <v>1.1000000000000001</v>
      </c>
      <c r="F1107">
        <v>60</v>
      </c>
      <c r="G1107">
        <v>714</v>
      </c>
      <c r="H1107">
        <v>0</v>
      </c>
      <c r="I1107">
        <v>0</v>
      </c>
      <c r="J1107">
        <v>0</v>
      </c>
      <c r="K1107" t="s">
        <v>28</v>
      </c>
      <c r="L1107" t="s">
        <v>254</v>
      </c>
      <c r="M1107" t="s">
        <v>79</v>
      </c>
      <c r="N1107" t="s">
        <v>80</v>
      </c>
      <c r="O1107">
        <v>0</v>
      </c>
      <c r="P1107">
        <v>-4.75</v>
      </c>
      <c r="Q1107">
        <v>-3.5</v>
      </c>
      <c r="R1107">
        <v>4.75</v>
      </c>
      <c r="S1107">
        <v>3</v>
      </c>
      <c r="T1107">
        <v>-13.5</v>
      </c>
      <c r="U1107">
        <v>2.5499999999999998</v>
      </c>
      <c r="V1107">
        <v>-6.75</v>
      </c>
      <c r="W1107" t="str">
        <f t="shared" si="40"/>
        <v>g108,5,empty,3,201,1,1,0</v>
      </c>
      <c r="X1107" s="1" t="s">
        <v>325</v>
      </c>
      <c r="Y1107" s="2" t="str">
        <f>IF(AND(ISBLANK(X1107),OR(NOT(ISBLANK(Z1107)),NOT(ISBLANK(AA1107)))),#N/A,
IF(ISBLANK(X1107),"",
IF(AND(NOT(ISERROR(VLOOKUP(X1107,MonsterTable!$A:$B,MATCH(MonsterTable!$B$1,MonsterTable!$A$1:$B$1,0),0))),OR(ISBLANK(Z1107),ISBLANK(AA1107))),#N/A,
IFERROR(VLOOKUP(X1107,MonsterTable!$A:$B,MATCH(MonsterTable!$B$1,MonsterTable!$A$1:$B$1,0),0),
IF(OR(NOT(ISBLANK(Z1107)),ISBLANK(AA1107)),#N/A,
IF(X1107="empty","empty",
VLOOKUP(X1107,MonsterGroupTable!$A:$A,1,0)))))))</f>
        <v>g108</v>
      </c>
      <c r="AA1107">
        <v>5</v>
      </c>
      <c r="AE1107" s="1" t="s">
        <v>74</v>
      </c>
      <c r="AF1107" s="2" t="str">
        <f>IF(AND(ISBLANK(AE1107),OR(NOT(ISBLANK(AG1107)),NOT(ISBLANK(AH1107)))),#N/A,
IF(ISBLANK(AE1107),"",
IF(AND(NOT(ISERROR(VLOOKUP(AE1107,MonsterTable!$A:$B,MATCH(MonsterTable!$B$1,MonsterTable!$A$1:$B$1,0),0))),OR(ISBLANK(AG1107),ISBLANK(AH1107))),#N/A,
IFERROR(VLOOKUP(AE1107,MonsterTable!$A:$B,MATCH(MonsterTable!$B$1,MonsterTable!$A$1:$B$1,0),0),
IF(OR(NOT(ISBLANK(AG1107)),ISBLANK(AH1107)),#N/A,
IF(AE1107="empty","empty",
VLOOKUP(AE1107,MonsterGroupTable!$A:$A,1,0)))))))</f>
        <v>empty</v>
      </c>
      <c r="AH1107">
        <v>3</v>
      </c>
      <c r="AL1107" s="1" t="s">
        <v>242</v>
      </c>
      <c r="AM1107" s="2">
        <f>IF(AND(ISBLANK(AL1107),OR(NOT(ISBLANK(AN1107)),NOT(ISBLANK(AO1107)))),#N/A,
IF(ISBLANK(AL1107),"",
IF(AND(NOT(ISERROR(VLOOKUP(AL1107,MonsterTable!$A:$B,MATCH(MonsterTable!$B$1,MonsterTable!$A$1:$B$1,0),0))),OR(ISBLANK(AN1107),ISBLANK(AO1107))),#N/A,
IFERROR(VLOOKUP(AL1107,MonsterTable!$A:$B,MATCH(MonsterTable!$B$1,MonsterTable!$A$1:$B$1,0),0),
IF(OR(NOT(ISBLANK(AN1107)),ISBLANK(AO1107)),#N/A,
IF(AL1107="empty","empty",
VLOOKUP(AL1107,MonsterGroupTable!$A:$A,1,0)))))))</f>
        <v>201</v>
      </c>
      <c r="AN1107">
        <v>1</v>
      </c>
      <c r="AO1107">
        <v>1</v>
      </c>
      <c r="AP1107">
        <v>0</v>
      </c>
      <c r="AT1107" s="2" t="str">
        <f>IF(AND(ISBLANK(AS1107),OR(NOT(ISBLANK(AU1107)),NOT(ISBLANK(AV1107)))),#N/A,
IF(ISBLANK(AS1107),"",
IF(AND(NOT(ISERROR(VLOOKUP(AS1107,MonsterTable!$A:$B,MATCH(MonsterTable!$B$1,MonsterTable!$A$1:$B$1,0),0))),OR(ISBLANK(AU1107),ISBLANK(AV1107))),#N/A,
IFERROR(VLOOKUP(AS1107,MonsterTable!$A:$B,MATCH(MonsterTable!$B$1,MonsterTable!$A$1:$B$1,0),0),
IF(OR(NOT(ISBLANK(AU1107)),ISBLANK(AV1107)),#N/A,
IF(AS1107="empty","empty",
VLOOKUP(AS1107,MonsterGroupTable!$A:$A,1,0)))))))</f>
        <v/>
      </c>
      <c r="BA1107" s="2" t="str">
        <f>IF(AND(ISBLANK(AZ1107),OR(NOT(ISBLANK(BB1107)),NOT(ISBLANK(BC1107)))),#N/A,
IF(ISBLANK(AZ1107),"",
IF(AND(NOT(ISERROR(VLOOKUP(AZ1107,MonsterTable!$A:$B,MATCH(MonsterTable!$B$1,MonsterTable!$A$1:$B$1,0),0))),OR(ISBLANK(BB1107),ISBLANK(BC1107))),#N/A,
IFERROR(VLOOKUP(AZ1107,MonsterTable!$A:$B,MATCH(MonsterTable!$B$1,MonsterTable!$A$1:$B$1,0),0),
IF(OR(NOT(ISBLANK(BB1107)),ISBLANK(BC1107)),#N/A,
IF(AZ1107="empty","empty",
VLOOKUP(AZ1107,MonsterGroupTable!$A:$A,1,0)))))))</f>
        <v/>
      </c>
      <c r="BH1107" s="2" t="str">
        <f>IF(AND(ISBLANK(BG1107),OR(NOT(ISBLANK(BI1107)),NOT(ISBLANK(BJ1107)))),#N/A,
IF(ISBLANK(BG1107),"",
IF(AND(NOT(ISERROR(VLOOKUP(BG1107,MonsterTable!$A:$B,MATCH(MonsterTable!$B$1,MonsterTable!$A$1:$B$1,0),0))),OR(ISBLANK(BI1107),ISBLANK(BJ1107))),#N/A,
IFERROR(VLOOKUP(BG1107,MonsterTable!$A:$B,MATCH(MonsterTable!$B$1,MonsterTable!$A$1:$B$1,0),0),
IF(OR(NOT(ISBLANK(BI1107)),ISBLANK(BJ1107)),#N/A,
IF(BG1107="empty","empty",
VLOOKUP(BG1107,MonsterGroupTable!$A:$A,1,0)))))))</f>
        <v/>
      </c>
      <c r="BO1107" s="2" t="str">
        <f>IF(AND(ISBLANK(BN1107),OR(NOT(ISBLANK(BP1107)),NOT(ISBLANK(BQ1107)))),#N/A,
IF(ISBLANK(BN1107),"",
IF(AND(NOT(ISERROR(VLOOKUP(BN1107,MonsterTable!$A:$B,MATCH(MonsterTable!$B$1,MonsterTable!$A$1:$B$1,0),0))),OR(ISBLANK(BP1107),ISBLANK(BQ1107))),#N/A,
IFERROR(VLOOKUP(BN1107,MonsterTable!$A:$B,MATCH(MonsterTable!$B$1,MonsterTable!$A$1:$B$1,0),0),
IF(OR(NOT(ISBLANK(BP1107)),ISBLANK(BQ1107)),#N/A,
IF(BN1107="empty","empty",
VLOOKUP(BN1107,MonsterGroupTable!$A:$A,1,0)))))))</f>
        <v/>
      </c>
      <c r="BV1107" s="2" t="str">
        <f>IF(AND(ISBLANK(BU1107),OR(NOT(ISBLANK(BW1107)),NOT(ISBLANK(BX1107)))),#N/A,
IF(ISBLANK(BU1107),"",
IF(AND(NOT(ISERROR(VLOOKUP(BU1107,MonsterTable!$A:$B,MATCH(MonsterTable!$B$1,MonsterTable!$A$1:$B$1,0),0))),OR(ISBLANK(BW1107),ISBLANK(BX1107))),#N/A,
IFERROR(VLOOKUP(BU1107,MonsterTable!$A:$B,MATCH(MonsterTable!$B$1,MonsterTable!$A$1:$B$1,0),0),
IF(OR(NOT(ISBLANK(BW1107)),ISBLANK(BX1107)),#N/A,
IF(BU1107="empty","empty",
VLOOKUP(BU1107,MonsterGroupTable!$A:$A,1,0)))))))</f>
        <v/>
      </c>
      <c r="CC1107" s="2" t="str">
        <f>IF(AND(ISBLANK(CB1107),OR(NOT(ISBLANK(CD1107)),NOT(ISBLANK(CE1107)))),#N/A,
IF(ISBLANK(CB1107),"",
IF(AND(NOT(ISERROR(VLOOKUP(CB1107,MonsterTable!$A:$B,MATCH(MonsterTable!$B$1,MonsterTable!$A$1:$B$1,0),0))),OR(ISBLANK(CD1107),ISBLANK(CE1107))),#N/A,
IFERROR(VLOOKUP(CB1107,MonsterTable!$A:$B,MATCH(MonsterTable!$B$1,MonsterTable!$A$1:$B$1,0),0),
IF(OR(NOT(ISBLANK(CD1107)),ISBLANK(CE1107)),#N/A,
IF(CB1107="empty","empty",
VLOOKUP(CB1107,MonsterGroupTable!$A:$A,1,0)))))))</f>
        <v/>
      </c>
      <c r="CJ1107" s="2" t="str">
        <f>IF(AND(ISBLANK(CI1107),OR(NOT(ISBLANK(CK1107)),NOT(ISBLANK(CL1107)))),#N/A,
IF(ISBLANK(CI1107),"",
IF(AND(NOT(ISERROR(VLOOKUP(CI1107,MonsterTable!$A:$B,MATCH(MonsterTable!$B$1,MonsterTable!$A$1:$B$1,0),0))),OR(ISBLANK(CK1107),ISBLANK(CL1107))),#N/A,
IFERROR(VLOOKUP(CI1107,MonsterTable!$A:$B,MATCH(MonsterTable!$B$1,MonsterTable!$A$1:$B$1,0),0),
IF(OR(NOT(ISBLANK(CK1107)),ISBLANK(CL1107)),#N/A,
IF(CI1107="empty","empty",
VLOOKUP(CI1107,MonsterGroupTable!$A:$A,1,0)))))))</f>
        <v/>
      </c>
    </row>
    <row r="1108" spans="1:88">
      <c r="A1108">
        <v>20074</v>
      </c>
      <c r="B1108">
        <f t="shared" si="39"/>
        <v>1.1000000000000001</v>
      </c>
      <c r="C1108">
        <f t="shared" si="39"/>
        <v>1.1000000000000001</v>
      </c>
      <c r="F1108">
        <v>60</v>
      </c>
      <c r="G1108">
        <v>723</v>
      </c>
      <c r="H1108">
        <v>0</v>
      </c>
      <c r="I1108">
        <v>0</v>
      </c>
      <c r="J1108">
        <v>0</v>
      </c>
      <c r="K1108" t="s">
        <v>28</v>
      </c>
      <c r="L1108" t="s">
        <v>254</v>
      </c>
      <c r="M1108" t="s">
        <v>79</v>
      </c>
      <c r="N1108" t="s">
        <v>80</v>
      </c>
      <c r="O1108">
        <v>0</v>
      </c>
      <c r="P1108">
        <v>-4.75</v>
      </c>
      <c r="Q1108">
        <v>-3.5</v>
      </c>
      <c r="R1108">
        <v>4.75</v>
      </c>
      <c r="S1108">
        <v>3</v>
      </c>
      <c r="T1108">
        <v>-13.5</v>
      </c>
      <c r="U1108">
        <v>2.5499999999999998</v>
      </c>
      <c r="V1108">
        <v>-6.75</v>
      </c>
      <c r="W1108" t="str">
        <f t="shared" si="40"/>
        <v>g108,5,empty,3,201,1,1,0</v>
      </c>
      <c r="X1108" s="1" t="s">
        <v>325</v>
      </c>
      <c r="Y1108" s="2" t="str">
        <f>IF(AND(ISBLANK(X1108),OR(NOT(ISBLANK(Z1108)),NOT(ISBLANK(AA1108)))),#N/A,
IF(ISBLANK(X1108),"",
IF(AND(NOT(ISERROR(VLOOKUP(X1108,MonsterTable!$A:$B,MATCH(MonsterTable!$B$1,MonsterTable!$A$1:$B$1,0),0))),OR(ISBLANK(Z1108),ISBLANK(AA1108))),#N/A,
IFERROR(VLOOKUP(X1108,MonsterTable!$A:$B,MATCH(MonsterTable!$B$1,MonsterTable!$A$1:$B$1,0),0),
IF(OR(NOT(ISBLANK(Z1108)),ISBLANK(AA1108)),#N/A,
IF(X1108="empty","empty",
VLOOKUP(X1108,MonsterGroupTable!$A:$A,1,0)))))))</f>
        <v>g108</v>
      </c>
      <c r="AA1108">
        <v>5</v>
      </c>
      <c r="AE1108" s="1" t="s">
        <v>74</v>
      </c>
      <c r="AF1108" s="2" t="str">
        <f>IF(AND(ISBLANK(AE1108),OR(NOT(ISBLANK(AG1108)),NOT(ISBLANK(AH1108)))),#N/A,
IF(ISBLANK(AE1108),"",
IF(AND(NOT(ISERROR(VLOOKUP(AE1108,MonsterTable!$A:$B,MATCH(MonsterTable!$B$1,MonsterTable!$A$1:$B$1,0),0))),OR(ISBLANK(AG1108),ISBLANK(AH1108))),#N/A,
IFERROR(VLOOKUP(AE1108,MonsterTable!$A:$B,MATCH(MonsterTable!$B$1,MonsterTable!$A$1:$B$1,0),0),
IF(OR(NOT(ISBLANK(AG1108)),ISBLANK(AH1108)),#N/A,
IF(AE1108="empty","empty",
VLOOKUP(AE1108,MonsterGroupTable!$A:$A,1,0)))))))</f>
        <v>empty</v>
      </c>
      <c r="AH1108">
        <v>3</v>
      </c>
      <c r="AL1108" s="1" t="s">
        <v>242</v>
      </c>
      <c r="AM1108" s="2">
        <f>IF(AND(ISBLANK(AL1108),OR(NOT(ISBLANK(AN1108)),NOT(ISBLANK(AO1108)))),#N/A,
IF(ISBLANK(AL1108),"",
IF(AND(NOT(ISERROR(VLOOKUP(AL1108,MonsterTable!$A:$B,MATCH(MonsterTable!$B$1,MonsterTable!$A$1:$B$1,0),0))),OR(ISBLANK(AN1108),ISBLANK(AO1108))),#N/A,
IFERROR(VLOOKUP(AL1108,MonsterTable!$A:$B,MATCH(MonsterTable!$B$1,MonsterTable!$A$1:$B$1,0),0),
IF(OR(NOT(ISBLANK(AN1108)),ISBLANK(AO1108)),#N/A,
IF(AL1108="empty","empty",
VLOOKUP(AL1108,MonsterGroupTable!$A:$A,1,0)))))))</f>
        <v>201</v>
      </c>
      <c r="AN1108">
        <v>1</v>
      </c>
      <c r="AO1108">
        <v>1</v>
      </c>
      <c r="AP1108">
        <v>0</v>
      </c>
      <c r="AT1108" s="2" t="str">
        <f>IF(AND(ISBLANK(AS1108),OR(NOT(ISBLANK(AU1108)),NOT(ISBLANK(AV1108)))),#N/A,
IF(ISBLANK(AS1108),"",
IF(AND(NOT(ISERROR(VLOOKUP(AS1108,MonsterTable!$A:$B,MATCH(MonsterTable!$B$1,MonsterTable!$A$1:$B$1,0),0))),OR(ISBLANK(AU1108),ISBLANK(AV1108))),#N/A,
IFERROR(VLOOKUP(AS1108,MonsterTable!$A:$B,MATCH(MonsterTable!$B$1,MonsterTable!$A$1:$B$1,0),0),
IF(OR(NOT(ISBLANK(AU1108)),ISBLANK(AV1108)),#N/A,
IF(AS1108="empty","empty",
VLOOKUP(AS1108,MonsterGroupTable!$A:$A,1,0)))))))</f>
        <v/>
      </c>
      <c r="BA1108" s="2" t="str">
        <f>IF(AND(ISBLANK(AZ1108),OR(NOT(ISBLANK(BB1108)),NOT(ISBLANK(BC1108)))),#N/A,
IF(ISBLANK(AZ1108),"",
IF(AND(NOT(ISERROR(VLOOKUP(AZ1108,MonsterTable!$A:$B,MATCH(MonsterTable!$B$1,MonsterTable!$A$1:$B$1,0),0))),OR(ISBLANK(BB1108),ISBLANK(BC1108))),#N/A,
IFERROR(VLOOKUP(AZ1108,MonsterTable!$A:$B,MATCH(MonsterTable!$B$1,MonsterTable!$A$1:$B$1,0),0),
IF(OR(NOT(ISBLANK(BB1108)),ISBLANK(BC1108)),#N/A,
IF(AZ1108="empty","empty",
VLOOKUP(AZ1108,MonsterGroupTable!$A:$A,1,0)))))))</f>
        <v/>
      </c>
      <c r="BH1108" s="2" t="str">
        <f>IF(AND(ISBLANK(BG1108),OR(NOT(ISBLANK(BI1108)),NOT(ISBLANK(BJ1108)))),#N/A,
IF(ISBLANK(BG1108),"",
IF(AND(NOT(ISERROR(VLOOKUP(BG1108,MonsterTable!$A:$B,MATCH(MonsterTable!$B$1,MonsterTable!$A$1:$B$1,0),0))),OR(ISBLANK(BI1108),ISBLANK(BJ1108))),#N/A,
IFERROR(VLOOKUP(BG1108,MonsterTable!$A:$B,MATCH(MonsterTable!$B$1,MonsterTable!$A$1:$B$1,0),0),
IF(OR(NOT(ISBLANK(BI1108)),ISBLANK(BJ1108)),#N/A,
IF(BG1108="empty","empty",
VLOOKUP(BG1108,MonsterGroupTable!$A:$A,1,0)))))))</f>
        <v/>
      </c>
      <c r="BO1108" s="2" t="str">
        <f>IF(AND(ISBLANK(BN1108),OR(NOT(ISBLANK(BP1108)),NOT(ISBLANK(BQ1108)))),#N/A,
IF(ISBLANK(BN1108),"",
IF(AND(NOT(ISERROR(VLOOKUP(BN1108,MonsterTable!$A:$B,MATCH(MonsterTable!$B$1,MonsterTable!$A$1:$B$1,0),0))),OR(ISBLANK(BP1108),ISBLANK(BQ1108))),#N/A,
IFERROR(VLOOKUP(BN1108,MonsterTable!$A:$B,MATCH(MonsterTable!$B$1,MonsterTable!$A$1:$B$1,0),0),
IF(OR(NOT(ISBLANK(BP1108)),ISBLANK(BQ1108)),#N/A,
IF(BN1108="empty","empty",
VLOOKUP(BN1108,MonsterGroupTable!$A:$A,1,0)))))))</f>
        <v/>
      </c>
      <c r="BV1108" s="2" t="str">
        <f>IF(AND(ISBLANK(BU1108),OR(NOT(ISBLANK(BW1108)),NOT(ISBLANK(BX1108)))),#N/A,
IF(ISBLANK(BU1108),"",
IF(AND(NOT(ISERROR(VLOOKUP(BU1108,MonsterTable!$A:$B,MATCH(MonsterTable!$B$1,MonsterTable!$A$1:$B$1,0),0))),OR(ISBLANK(BW1108),ISBLANK(BX1108))),#N/A,
IFERROR(VLOOKUP(BU1108,MonsterTable!$A:$B,MATCH(MonsterTable!$B$1,MonsterTable!$A$1:$B$1,0),0),
IF(OR(NOT(ISBLANK(BW1108)),ISBLANK(BX1108)),#N/A,
IF(BU1108="empty","empty",
VLOOKUP(BU1108,MonsterGroupTable!$A:$A,1,0)))))))</f>
        <v/>
      </c>
      <c r="CC1108" s="2" t="str">
        <f>IF(AND(ISBLANK(CB1108),OR(NOT(ISBLANK(CD1108)),NOT(ISBLANK(CE1108)))),#N/A,
IF(ISBLANK(CB1108),"",
IF(AND(NOT(ISERROR(VLOOKUP(CB1108,MonsterTable!$A:$B,MATCH(MonsterTable!$B$1,MonsterTable!$A$1:$B$1,0),0))),OR(ISBLANK(CD1108),ISBLANK(CE1108))),#N/A,
IFERROR(VLOOKUP(CB1108,MonsterTable!$A:$B,MATCH(MonsterTable!$B$1,MonsterTable!$A$1:$B$1,0),0),
IF(OR(NOT(ISBLANK(CD1108)),ISBLANK(CE1108)),#N/A,
IF(CB1108="empty","empty",
VLOOKUP(CB1108,MonsterGroupTable!$A:$A,1,0)))))))</f>
        <v/>
      </c>
      <c r="CJ1108" s="2" t="str">
        <f>IF(AND(ISBLANK(CI1108),OR(NOT(ISBLANK(CK1108)),NOT(ISBLANK(CL1108)))),#N/A,
IF(ISBLANK(CI1108),"",
IF(AND(NOT(ISERROR(VLOOKUP(CI1108,MonsterTable!$A:$B,MATCH(MonsterTable!$B$1,MonsterTable!$A$1:$B$1,0),0))),OR(ISBLANK(CK1108),ISBLANK(CL1108))),#N/A,
IFERROR(VLOOKUP(CI1108,MonsterTable!$A:$B,MATCH(MonsterTable!$B$1,MonsterTable!$A$1:$B$1,0),0),
IF(OR(NOT(ISBLANK(CK1108)),ISBLANK(CL1108)),#N/A,
IF(CI1108="empty","empty",
VLOOKUP(CI1108,MonsterGroupTable!$A:$A,1,0)))))))</f>
        <v/>
      </c>
    </row>
    <row r="1109" spans="1:88">
      <c r="A1109">
        <v>20075</v>
      </c>
      <c r="B1109">
        <f t="shared" si="39"/>
        <v>1.1000000000000001</v>
      </c>
      <c r="C1109">
        <f t="shared" si="39"/>
        <v>1.1000000000000001</v>
      </c>
      <c r="F1109">
        <v>60</v>
      </c>
      <c r="G1109">
        <v>732</v>
      </c>
      <c r="H1109">
        <v>0</v>
      </c>
      <c r="I1109">
        <v>0</v>
      </c>
      <c r="J1109">
        <v>0</v>
      </c>
      <c r="K1109" t="s">
        <v>28</v>
      </c>
      <c r="L1109" t="s">
        <v>254</v>
      </c>
      <c r="M1109" t="s">
        <v>79</v>
      </c>
      <c r="N1109" t="s">
        <v>80</v>
      </c>
      <c r="O1109">
        <v>0</v>
      </c>
      <c r="P1109">
        <v>-4.75</v>
      </c>
      <c r="Q1109">
        <v>-3.5</v>
      </c>
      <c r="R1109">
        <v>4.75</v>
      </c>
      <c r="S1109">
        <v>3</v>
      </c>
      <c r="T1109">
        <v>-13.5</v>
      </c>
      <c r="U1109">
        <v>2.5499999999999998</v>
      </c>
      <c r="V1109">
        <v>-6.75</v>
      </c>
      <c r="W1109" t="str">
        <f t="shared" si="40"/>
        <v>g108,5,empty,3,201,1,1,0</v>
      </c>
      <c r="X1109" s="1" t="s">
        <v>325</v>
      </c>
      <c r="Y1109" s="2" t="str">
        <f>IF(AND(ISBLANK(X1109),OR(NOT(ISBLANK(Z1109)),NOT(ISBLANK(AA1109)))),#N/A,
IF(ISBLANK(X1109),"",
IF(AND(NOT(ISERROR(VLOOKUP(X1109,MonsterTable!$A:$B,MATCH(MonsterTable!$B$1,MonsterTable!$A$1:$B$1,0),0))),OR(ISBLANK(Z1109),ISBLANK(AA1109))),#N/A,
IFERROR(VLOOKUP(X1109,MonsterTable!$A:$B,MATCH(MonsterTable!$B$1,MonsterTable!$A$1:$B$1,0),0),
IF(OR(NOT(ISBLANK(Z1109)),ISBLANK(AA1109)),#N/A,
IF(X1109="empty","empty",
VLOOKUP(X1109,MonsterGroupTable!$A:$A,1,0)))))))</f>
        <v>g108</v>
      </c>
      <c r="AA1109">
        <v>5</v>
      </c>
      <c r="AE1109" s="1" t="s">
        <v>74</v>
      </c>
      <c r="AF1109" s="2" t="str">
        <f>IF(AND(ISBLANK(AE1109),OR(NOT(ISBLANK(AG1109)),NOT(ISBLANK(AH1109)))),#N/A,
IF(ISBLANK(AE1109),"",
IF(AND(NOT(ISERROR(VLOOKUP(AE1109,MonsterTable!$A:$B,MATCH(MonsterTable!$B$1,MonsterTable!$A$1:$B$1,0),0))),OR(ISBLANK(AG1109),ISBLANK(AH1109))),#N/A,
IFERROR(VLOOKUP(AE1109,MonsterTable!$A:$B,MATCH(MonsterTable!$B$1,MonsterTable!$A$1:$B$1,0),0),
IF(OR(NOT(ISBLANK(AG1109)),ISBLANK(AH1109)),#N/A,
IF(AE1109="empty","empty",
VLOOKUP(AE1109,MonsterGroupTable!$A:$A,1,0)))))))</f>
        <v>empty</v>
      </c>
      <c r="AH1109">
        <v>3</v>
      </c>
      <c r="AL1109" s="1" t="s">
        <v>242</v>
      </c>
      <c r="AM1109" s="2">
        <f>IF(AND(ISBLANK(AL1109),OR(NOT(ISBLANK(AN1109)),NOT(ISBLANK(AO1109)))),#N/A,
IF(ISBLANK(AL1109),"",
IF(AND(NOT(ISERROR(VLOOKUP(AL1109,MonsterTable!$A:$B,MATCH(MonsterTable!$B$1,MonsterTable!$A$1:$B$1,0),0))),OR(ISBLANK(AN1109),ISBLANK(AO1109))),#N/A,
IFERROR(VLOOKUP(AL1109,MonsterTable!$A:$B,MATCH(MonsterTable!$B$1,MonsterTable!$A$1:$B$1,0),0),
IF(OR(NOT(ISBLANK(AN1109)),ISBLANK(AO1109)),#N/A,
IF(AL1109="empty","empty",
VLOOKUP(AL1109,MonsterGroupTable!$A:$A,1,0)))))))</f>
        <v>201</v>
      </c>
      <c r="AN1109">
        <v>1</v>
      </c>
      <c r="AO1109">
        <v>1</v>
      </c>
      <c r="AP1109">
        <v>0</v>
      </c>
      <c r="AT1109" s="2" t="str">
        <f>IF(AND(ISBLANK(AS1109),OR(NOT(ISBLANK(AU1109)),NOT(ISBLANK(AV1109)))),#N/A,
IF(ISBLANK(AS1109),"",
IF(AND(NOT(ISERROR(VLOOKUP(AS1109,MonsterTable!$A:$B,MATCH(MonsterTable!$B$1,MonsterTable!$A$1:$B$1,0),0))),OR(ISBLANK(AU1109),ISBLANK(AV1109))),#N/A,
IFERROR(VLOOKUP(AS1109,MonsterTable!$A:$B,MATCH(MonsterTable!$B$1,MonsterTable!$A$1:$B$1,0),0),
IF(OR(NOT(ISBLANK(AU1109)),ISBLANK(AV1109)),#N/A,
IF(AS1109="empty","empty",
VLOOKUP(AS1109,MonsterGroupTable!$A:$A,1,0)))))))</f>
        <v/>
      </c>
      <c r="BA1109" s="2" t="str">
        <f>IF(AND(ISBLANK(AZ1109),OR(NOT(ISBLANK(BB1109)),NOT(ISBLANK(BC1109)))),#N/A,
IF(ISBLANK(AZ1109),"",
IF(AND(NOT(ISERROR(VLOOKUP(AZ1109,MonsterTable!$A:$B,MATCH(MonsterTable!$B$1,MonsterTable!$A$1:$B$1,0),0))),OR(ISBLANK(BB1109),ISBLANK(BC1109))),#N/A,
IFERROR(VLOOKUP(AZ1109,MonsterTable!$A:$B,MATCH(MonsterTable!$B$1,MonsterTable!$A$1:$B$1,0),0),
IF(OR(NOT(ISBLANK(BB1109)),ISBLANK(BC1109)),#N/A,
IF(AZ1109="empty","empty",
VLOOKUP(AZ1109,MonsterGroupTable!$A:$A,1,0)))))))</f>
        <v/>
      </c>
      <c r="BH1109" s="2" t="str">
        <f>IF(AND(ISBLANK(BG1109),OR(NOT(ISBLANK(BI1109)),NOT(ISBLANK(BJ1109)))),#N/A,
IF(ISBLANK(BG1109),"",
IF(AND(NOT(ISERROR(VLOOKUP(BG1109,MonsterTable!$A:$B,MATCH(MonsterTable!$B$1,MonsterTable!$A$1:$B$1,0),0))),OR(ISBLANK(BI1109),ISBLANK(BJ1109))),#N/A,
IFERROR(VLOOKUP(BG1109,MonsterTable!$A:$B,MATCH(MonsterTable!$B$1,MonsterTable!$A$1:$B$1,0),0),
IF(OR(NOT(ISBLANK(BI1109)),ISBLANK(BJ1109)),#N/A,
IF(BG1109="empty","empty",
VLOOKUP(BG1109,MonsterGroupTable!$A:$A,1,0)))))))</f>
        <v/>
      </c>
      <c r="BO1109" s="2" t="str">
        <f>IF(AND(ISBLANK(BN1109),OR(NOT(ISBLANK(BP1109)),NOT(ISBLANK(BQ1109)))),#N/A,
IF(ISBLANK(BN1109),"",
IF(AND(NOT(ISERROR(VLOOKUP(BN1109,MonsterTable!$A:$B,MATCH(MonsterTable!$B$1,MonsterTable!$A$1:$B$1,0),0))),OR(ISBLANK(BP1109),ISBLANK(BQ1109))),#N/A,
IFERROR(VLOOKUP(BN1109,MonsterTable!$A:$B,MATCH(MonsterTable!$B$1,MonsterTable!$A$1:$B$1,0),0),
IF(OR(NOT(ISBLANK(BP1109)),ISBLANK(BQ1109)),#N/A,
IF(BN1109="empty","empty",
VLOOKUP(BN1109,MonsterGroupTable!$A:$A,1,0)))))))</f>
        <v/>
      </c>
      <c r="BV1109" s="2" t="str">
        <f>IF(AND(ISBLANK(BU1109),OR(NOT(ISBLANK(BW1109)),NOT(ISBLANK(BX1109)))),#N/A,
IF(ISBLANK(BU1109),"",
IF(AND(NOT(ISERROR(VLOOKUP(BU1109,MonsterTable!$A:$B,MATCH(MonsterTable!$B$1,MonsterTable!$A$1:$B$1,0),0))),OR(ISBLANK(BW1109),ISBLANK(BX1109))),#N/A,
IFERROR(VLOOKUP(BU1109,MonsterTable!$A:$B,MATCH(MonsterTable!$B$1,MonsterTable!$A$1:$B$1,0),0),
IF(OR(NOT(ISBLANK(BW1109)),ISBLANK(BX1109)),#N/A,
IF(BU1109="empty","empty",
VLOOKUP(BU1109,MonsterGroupTable!$A:$A,1,0)))))))</f>
        <v/>
      </c>
      <c r="CC1109" s="2" t="str">
        <f>IF(AND(ISBLANK(CB1109),OR(NOT(ISBLANK(CD1109)),NOT(ISBLANK(CE1109)))),#N/A,
IF(ISBLANK(CB1109),"",
IF(AND(NOT(ISERROR(VLOOKUP(CB1109,MonsterTable!$A:$B,MATCH(MonsterTable!$B$1,MonsterTable!$A$1:$B$1,0),0))),OR(ISBLANK(CD1109),ISBLANK(CE1109))),#N/A,
IFERROR(VLOOKUP(CB1109,MonsterTable!$A:$B,MATCH(MonsterTable!$B$1,MonsterTable!$A$1:$B$1,0),0),
IF(OR(NOT(ISBLANK(CD1109)),ISBLANK(CE1109)),#N/A,
IF(CB1109="empty","empty",
VLOOKUP(CB1109,MonsterGroupTable!$A:$A,1,0)))))))</f>
        <v/>
      </c>
      <c r="CJ1109" s="2" t="str">
        <f>IF(AND(ISBLANK(CI1109),OR(NOT(ISBLANK(CK1109)),NOT(ISBLANK(CL1109)))),#N/A,
IF(ISBLANK(CI1109),"",
IF(AND(NOT(ISERROR(VLOOKUP(CI1109,MonsterTable!$A:$B,MATCH(MonsterTable!$B$1,MonsterTable!$A$1:$B$1,0),0))),OR(ISBLANK(CK1109),ISBLANK(CL1109))),#N/A,
IFERROR(VLOOKUP(CI1109,MonsterTable!$A:$B,MATCH(MonsterTable!$B$1,MonsterTable!$A$1:$B$1,0),0),
IF(OR(NOT(ISBLANK(CK1109)),ISBLANK(CL1109)),#N/A,
IF(CI1109="empty","empty",
VLOOKUP(CI1109,MonsterGroupTable!$A:$A,1,0)))))))</f>
        <v/>
      </c>
    </row>
    <row r="1110" spans="1:88">
      <c r="A1110">
        <v>20076</v>
      </c>
      <c r="B1110">
        <f t="shared" si="39"/>
        <v>1.1000000000000001</v>
      </c>
      <c r="C1110">
        <f t="shared" si="39"/>
        <v>1.1000000000000001</v>
      </c>
      <c r="F1110">
        <v>80</v>
      </c>
      <c r="G1110">
        <v>741</v>
      </c>
      <c r="H1110">
        <v>0</v>
      </c>
      <c r="I1110">
        <v>0</v>
      </c>
      <c r="J1110">
        <v>0</v>
      </c>
      <c r="K1110" t="s">
        <v>28</v>
      </c>
      <c r="L1110" t="s">
        <v>254</v>
      </c>
      <c r="M1110" t="s">
        <v>79</v>
      </c>
      <c r="N1110" t="s">
        <v>80</v>
      </c>
      <c r="O1110">
        <v>0</v>
      </c>
      <c r="P1110">
        <v>-4.75</v>
      </c>
      <c r="Q1110">
        <v>-3.5</v>
      </c>
      <c r="R1110">
        <v>4.75</v>
      </c>
      <c r="S1110">
        <v>3</v>
      </c>
      <c r="T1110">
        <v>-13.5</v>
      </c>
      <c r="U1110">
        <v>2.5499999999999998</v>
      </c>
      <c r="V1110">
        <v>-6.75</v>
      </c>
      <c r="W1110" t="str">
        <f t="shared" si="40"/>
        <v>g108,5,empty,3,201,1,1,0</v>
      </c>
      <c r="X1110" s="1" t="s">
        <v>325</v>
      </c>
      <c r="Y1110" s="2" t="str">
        <f>IF(AND(ISBLANK(X1110),OR(NOT(ISBLANK(Z1110)),NOT(ISBLANK(AA1110)))),#N/A,
IF(ISBLANK(X1110),"",
IF(AND(NOT(ISERROR(VLOOKUP(X1110,MonsterTable!$A:$B,MATCH(MonsterTable!$B$1,MonsterTable!$A$1:$B$1,0),0))),OR(ISBLANK(Z1110),ISBLANK(AA1110))),#N/A,
IFERROR(VLOOKUP(X1110,MonsterTable!$A:$B,MATCH(MonsterTable!$B$1,MonsterTable!$A$1:$B$1,0),0),
IF(OR(NOT(ISBLANK(Z1110)),ISBLANK(AA1110)),#N/A,
IF(X1110="empty","empty",
VLOOKUP(X1110,MonsterGroupTable!$A:$A,1,0)))))))</f>
        <v>g108</v>
      </c>
      <c r="AA1110">
        <v>5</v>
      </c>
      <c r="AE1110" s="1" t="s">
        <v>74</v>
      </c>
      <c r="AF1110" s="2" t="str">
        <f>IF(AND(ISBLANK(AE1110),OR(NOT(ISBLANK(AG1110)),NOT(ISBLANK(AH1110)))),#N/A,
IF(ISBLANK(AE1110),"",
IF(AND(NOT(ISERROR(VLOOKUP(AE1110,MonsterTable!$A:$B,MATCH(MonsterTable!$B$1,MonsterTable!$A$1:$B$1,0),0))),OR(ISBLANK(AG1110),ISBLANK(AH1110))),#N/A,
IFERROR(VLOOKUP(AE1110,MonsterTable!$A:$B,MATCH(MonsterTable!$B$1,MonsterTable!$A$1:$B$1,0),0),
IF(OR(NOT(ISBLANK(AG1110)),ISBLANK(AH1110)),#N/A,
IF(AE1110="empty","empty",
VLOOKUP(AE1110,MonsterGroupTable!$A:$A,1,0)))))))</f>
        <v>empty</v>
      </c>
      <c r="AH1110">
        <v>3</v>
      </c>
      <c r="AL1110" s="1" t="s">
        <v>242</v>
      </c>
      <c r="AM1110" s="2">
        <f>IF(AND(ISBLANK(AL1110),OR(NOT(ISBLANK(AN1110)),NOT(ISBLANK(AO1110)))),#N/A,
IF(ISBLANK(AL1110),"",
IF(AND(NOT(ISERROR(VLOOKUP(AL1110,MonsterTable!$A:$B,MATCH(MonsterTable!$B$1,MonsterTable!$A$1:$B$1,0),0))),OR(ISBLANK(AN1110),ISBLANK(AO1110))),#N/A,
IFERROR(VLOOKUP(AL1110,MonsterTable!$A:$B,MATCH(MonsterTable!$B$1,MonsterTable!$A$1:$B$1,0),0),
IF(OR(NOT(ISBLANK(AN1110)),ISBLANK(AO1110)),#N/A,
IF(AL1110="empty","empty",
VLOOKUP(AL1110,MonsterGroupTable!$A:$A,1,0)))))))</f>
        <v>201</v>
      </c>
      <c r="AN1110">
        <v>1</v>
      </c>
      <c r="AO1110">
        <v>1</v>
      </c>
      <c r="AP1110">
        <v>0</v>
      </c>
      <c r="AT1110" s="2" t="str">
        <f>IF(AND(ISBLANK(AS1110),OR(NOT(ISBLANK(AU1110)),NOT(ISBLANK(AV1110)))),#N/A,
IF(ISBLANK(AS1110),"",
IF(AND(NOT(ISERROR(VLOOKUP(AS1110,MonsterTable!$A:$B,MATCH(MonsterTable!$B$1,MonsterTable!$A$1:$B$1,0),0))),OR(ISBLANK(AU1110),ISBLANK(AV1110))),#N/A,
IFERROR(VLOOKUP(AS1110,MonsterTable!$A:$B,MATCH(MonsterTable!$B$1,MonsterTable!$A$1:$B$1,0),0),
IF(OR(NOT(ISBLANK(AU1110)),ISBLANK(AV1110)),#N/A,
IF(AS1110="empty","empty",
VLOOKUP(AS1110,MonsterGroupTable!$A:$A,1,0)))))))</f>
        <v/>
      </c>
      <c r="BA1110" s="2" t="str">
        <f>IF(AND(ISBLANK(AZ1110),OR(NOT(ISBLANK(BB1110)),NOT(ISBLANK(BC1110)))),#N/A,
IF(ISBLANK(AZ1110),"",
IF(AND(NOT(ISERROR(VLOOKUP(AZ1110,MonsterTable!$A:$B,MATCH(MonsterTable!$B$1,MonsterTable!$A$1:$B$1,0),0))),OR(ISBLANK(BB1110),ISBLANK(BC1110))),#N/A,
IFERROR(VLOOKUP(AZ1110,MonsterTable!$A:$B,MATCH(MonsterTable!$B$1,MonsterTable!$A$1:$B$1,0),0),
IF(OR(NOT(ISBLANK(BB1110)),ISBLANK(BC1110)),#N/A,
IF(AZ1110="empty","empty",
VLOOKUP(AZ1110,MonsterGroupTable!$A:$A,1,0)))))))</f>
        <v/>
      </c>
      <c r="BH1110" s="2" t="str">
        <f>IF(AND(ISBLANK(BG1110),OR(NOT(ISBLANK(BI1110)),NOT(ISBLANK(BJ1110)))),#N/A,
IF(ISBLANK(BG1110),"",
IF(AND(NOT(ISERROR(VLOOKUP(BG1110,MonsterTable!$A:$B,MATCH(MonsterTable!$B$1,MonsterTable!$A$1:$B$1,0),0))),OR(ISBLANK(BI1110),ISBLANK(BJ1110))),#N/A,
IFERROR(VLOOKUP(BG1110,MonsterTable!$A:$B,MATCH(MonsterTable!$B$1,MonsterTable!$A$1:$B$1,0),0),
IF(OR(NOT(ISBLANK(BI1110)),ISBLANK(BJ1110)),#N/A,
IF(BG1110="empty","empty",
VLOOKUP(BG1110,MonsterGroupTable!$A:$A,1,0)))))))</f>
        <v/>
      </c>
      <c r="BO1110" s="2" t="str">
        <f>IF(AND(ISBLANK(BN1110),OR(NOT(ISBLANK(BP1110)),NOT(ISBLANK(BQ1110)))),#N/A,
IF(ISBLANK(BN1110),"",
IF(AND(NOT(ISERROR(VLOOKUP(BN1110,MonsterTable!$A:$B,MATCH(MonsterTable!$B$1,MonsterTable!$A$1:$B$1,0),0))),OR(ISBLANK(BP1110),ISBLANK(BQ1110))),#N/A,
IFERROR(VLOOKUP(BN1110,MonsterTable!$A:$B,MATCH(MonsterTable!$B$1,MonsterTable!$A$1:$B$1,0),0),
IF(OR(NOT(ISBLANK(BP1110)),ISBLANK(BQ1110)),#N/A,
IF(BN1110="empty","empty",
VLOOKUP(BN1110,MonsterGroupTable!$A:$A,1,0)))))))</f>
        <v/>
      </c>
      <c r="BV1110" s="2" t="str">
        <f>IF(AND(ISBLANK(BU1110),OR(NOT(ISBLANK(BW1110)),NOT(ISBLANK(BX1110)))),#N/A,
IF(ISBLANK(BU1110),"",
IF(AND(NOT(ISERROR(VLOOKUP(BU1110,MonsterTable!$A:$B,MATCH(MonsterTable!$B$1,MonsterTable!$A$1:$B$1,0),0))),OR(ISBLANK(BW1110),ISBLANK(BX1110))),#N/A,
IFERROR(VLOOKUP(BU1110,MonsterTable!$A:$B,MATCH(MonsterTable!$B$1,MonsterTable!$A$1:$B$1,0),0),
IF(OR(NOT(ISBLANK(BW1110)),ISBLANK(BX1110)),#N/A,
IF(BU1110="empty","empty",
VLOOKUP(BU1110,MonsterGroupTable!$A:$A,1,0)))))))</f>
        <v/>
      </c>
      <c r="CC1110" s="2" t="str">
        <f>IF(AND(ISBLANK(CB1110),OR(NOT(ISBLANK(CD1110)),NOT(ISBLANK(CE1110)))),#N/A,
IF(ISBLANK(CB1110),"",
IF(AND(NOT(ISERROR(VLOOKUP(CB1110,MonsterTable!$A:$B,MATCH(MonsterTable!$B$1,MonsterTable!$A$1:$B$1,0),0))),OR(ISBLANK(CD1110),ISBLANK(CE1110))),#N/A,
IFERROR(VLOOKUP(CB1110,MonsterTable!$A:$B,MATCH(MonsterTable!$B$1,MonsterTable!$A$1:$B$1,0),0),
IF(OR(NOT(ISBLANK(CD1110)),ISBLANK(CE1110)),#N/A,
IF(CB1110="empty","empty",
VLOOKUP(CB1110,MonsterGroupTable!$A:$A,1,0)))))))</f>
        <v/>
      </c>
      <c r="CJ1110" s="2" t="str">
        <f>IF(AND(ISBLANK(CI1110),OR(NOT(ISBLANK(CK1110)),NOT(ISBLANK(CL1110)))),#N/A,
IF(ISBLANK(CI1110),"",
IF(AND(NOT(ISERROR(VLOOKUP(CI1110,MonsterTable!$A:$B,MATCH(MonsterTable!$B$1,MonsterTable!$A$1:$B$1,0),0))),OR(ISBLANK(CK1110),ISBLANK(CL1110))),#N/A,
IFERROR(VLOOKUP(CI1110,MonsterTable!$A:$B,MATCH(MonsterTable!$B$1,MonsterTable!$A$1:$B$1,0),0),
IF(OR(NOT(ISBLANK(CK1110)),ISBLANK(CL1110)),#N/A,
IF(CI1110="empty","empty",
VLOOKUP(CI1110,MonsterGroupTable!$A:$A,1,0)))))))</f>
        <v/>
      </c>
    </row>
    <row r="1111" spans="1:88">
      <c r="A1111">
        <v>20077</v>
      </c>
      <c r="B1111">
        <f t="shared" si="39"/>
        <v>1.1000000000000001</v>
      </c>
      <c r="C1111">
        <f t="shared" si="39"/>
        <v>1.1000000000000001</v>
      </c>
      <c r="F1111">
        <v>100</v>
      </c>
      <c r="G1111">
        <v>750</v>
      </c>
      <c r="H1111">
        <v>0</v>
      </c>
      <c r="I1111">
        <v>0</v>
      </c>
      <c r="J1111">
        <v>0</v>
      </c>
      <c r="K1111" t="s">
        <v>28</v>
      </c>
      <c r="L1111" t="s">
        <v>254</v>
      </c>
      <c r="M1111" t="s">
        <v>79</v>
      </c>
      <c r="N1111" t="s">
        <v>80</v>
      </c>
      <c r="O1111">
        <v>0</v>
      </c>
      <c r="P1111">
        <v>-4.75</v>
      </c>
      <c r="Q1111">
        <v>-3.5</v>
      </c>
      <c r="R1111">
        <v>4.75</v>
      </c>
      <c r="S1111">
        <v>3</v>
      </c>
      <c r="T1111">
        <v>-13.5</v>
      </c>
      <c r="U1111">
        <v>2.5499999999999998</v>
      </c>
      <c r="V1111">
        <v>-6.75</v>
      </c>
      <c r="W1111" t="str">
        <f t="shared" si="40"/>
        <v>g108,5,empty,3,201,1,1,0</v>
      </c>
      <c r="X1111" s="1" t="s">
        <v>325</v>
      </c>
      <c r="Y1111" s="2" t="str">
        <f>IF(AND(ISBLANK(X1111),OR(NOT(ISBLANK(Z1111)),NOT(ISBLANK(AA1111)))),#N/A,
IF(ISBLANK(X1111),"",
IF(AND(NOT(ISERROR(VLOOKUP(X1111,MonsterTable!$A:$B,MATCH(MonsterTable!$B$1,MonsterTable!$A$1:$B$1,0),0))),OR(ISBLANK(Z1111),ISBLANK(AA1111))),#N/A,
IFERROR(VLOOKUP(X1111,MonsterTable!$A:$B,MATCH(MonsterTable!$B$1,MonsterTable!$A$1:$B$1,0),0),
IF(OR(NOT(ISBLANK(Z1111)),ISBLANK(AA1111)),#N/A,
IF(X1111="empty","empty",
VLOOKUP(X1111,MonsterGroupTable!$A:$A,1,0)))))))</f>
        <v>g108</v>
      </c>
      <c r="AA1111">
        <v>5</v>
      </c>
      <c r="AE1111" s="1" t="s">
        <v>74</v>
      </c>
      <c r="AF1111" s="2" t="str">
        <f>IF(AND(ISBLANK(AE1111),OR(NOT(ISBLANK(AG1111)),NOT(ISBLANK(AH1111)))),#N/A,
IF(ISBLANK(AE1111),"",
IF(AND(NOT(ISERROR(VLOOKUP(AE1111,MonsterTable!$A:$B,MATCH(MonsterTable!$B$1,MonsterTable!$A$1:$B$1,0),0))),OR(ISBLANK(AG1111),ISBLANK(AH1111))),#N/A,
IFERROR(VLOOKUP(AE1111,MonsterTable!$A:$B,MATCH(MonsterTable!$B$1,MonsterTable!$A$1:$B$1,0),0),
IF(OR(NOT(ISBLANK(AG1111)),ISBLANK(AH1111)),#N/A,
IF(AE1111="empty","empty",
VLOOKUP(AE1111,MonsterGroupTable!$A:$A,1,0)))))))</f>
        <v>empty</v>
      </c>
      <c r="AH1111">
        <v>3</v>
      </c>
      <c r="AL1111" s="1" t="s">
        <v>242</v>
      </c>
      <c r="AM1111" s="2">
        <f>IF(AND(ISBLANK(AL1111),OR(NOT(ISBLANK(AN1111)),NOT(ISBLANK(AO1111)))),#N/A,
IF(ISBLANK(AL1111),"",
IF(AND(NOT(ISERROR(VLOOKUP(AL1111,MonsterTable!$A:$B,MATCH(MonsterTable!$B$1,MonsterTable!$A$1:$B$1,0),0))),OR(ISBLANK(AN1111),ISBLANK(AO1111))),#N/A,
IFERROR(VLOOKUP(AL1111,MonsterTable!$A:$B,MATCH(MonsterTable!$B$1,MonsterTable!$A$1:$B$1,0),0),
IF(OR(NOT(ISBLANK(AN1111)),ISBLANK(AO1111)),#N/A,
IF(AL1111="empty","empty",
VLOOKUP(AL1111,MonsterGroupTable!$A:$A,1,0)))))))</f>
        <v>201</v>
      </c>
      <c r="AN1111">
        <v>1</v>
      </c>
      <c r="AO1111">
        <v>1</v>
      </c>
      <c r="AP1111">
        <v>0</v>
      </c>
      <c r="AT1111" s="2" t="str">
        <f>IF(AND(ISBLANK(AS1111),OR(NOT(ISBLANK(AU1111)),NOT(ISBLANK(AV1111)))),#N/A,
IF(ISBLANK(AS1111),"",
IF(AND(NOT(ISERROR(VLOOKUP(AS1111,MonsterTable!$A:$B,MATCH(MonsterTable!$B$1,MonsterTable!$A$1:$B$1,0),0))),OR(ISBLANK(AU1111),ISBLANK(AV1111))),#N/A,
IFERROR(VLOOKUP(AS1111,MonsterTable!$A:$B,MATCH(MonsterTable!$B$1,MonsterTable!$A$1:$B$1,0),0),
IF(OR(NOT(ISBLANK(AU1111)),ISBLANK(AV1111)),#N/A,
IF(AS1111="empty","empty",
VLOOKUP(AS1111,MonsterGroupTable!$A:$A,1,0)))))))</f>
        <v/>
      </c>
      <c r="BA1111" s="2" t="str">
        <f>IF(AND(ISBLANK(AZ1111),OR(NOT(ISBLANK(BB1111)),NOT(ISBLANK(BC1111)))),#N/A,
IF(ISBLANK(AZ1111),"",
IF(AND(NOT(ISERROR(VLOOKUP(AZ1111,MonsterTable!$A:$B,MATCH(MonsterTable!$B$1,MonsterTable!$A$1:$B$1,0),0))),OR(ISBLANK(BB1111),ISBLANK(BC1111))),#N/A,
IFERROR(VLOOKUP(AZ1111,MonsterTable!$A:$B,MATCH(MonsterTable!$B$1,MonsterTable!$A$1:$B$1,0),0),
IF(OR(NOT(ISBLANK(BB1111)),ISBLANK(BC1111)),#N/A,
IF(AZ1111="empty","empty",
VLOOKUP(AZ1111,MonsterGroupTable!$A:$A,1,0)))))))</f>
        <v/>
      </c>
      <c r="BH1111" s="2" t="str">
        <f>IF(AND(ISBLANK(BG1111),OR(NOT(ISBLANK(BI1111)),NOT(ISBLANK(BJ1111)))),#N/A,
IF(ISBLANK(BG1111),"",
IF(AND(NOT(ISERROR(VLOOKUP(BG1111,MonsterTable!$A:$B,MATCH(MonsterTable!$B$1,MonsterTable!$A$1:$B$1,0),0))),OR(ISBLANK(BI1111),ISBLANK(BJ1111))),#N/A,
IFERROR(VLOOKUP(BG1111,MonsterTable!$A:$B,MATCH(MonsterTable!$B$1,MonsterTable!$A$1:$B$1,0),0),
IF(OR(NOT(ISBLANK(BI1111)),ISBLANK(BJ1111)),#N/A,
IF(BG1111="empty","empty",
VLOOKUP(BG1111,MonsterGroupTable!$A:$A,1,0)))))))</f>
        <v/>
      </c>
      <c r="BO1111" s="2" t="str">
        <f>IF(AND(ISBLANK(BN1111),OR(NOT(ISBLANK(BP1111)),NOT(ISBLANK(BQ1111)))),#N/A,
IF(ISBLANK(BN1111),"",
IF(AND(NOT(ISERROR(VLOOKUP(BN1111,MonsterTable!$A:$B,MATCH(MonsterTable!$B$1,MonsterTable!$A$1:$B$1,0),0))),OR(ISBLANK(BP1111),ISBLANK(BQ1111))),#N/A,
IFERROR(VLOOKUP(BN1111,MonsterTable!$A:$B,MATCH(MonsterTable!$B$1,MonsterTable!$A$1:$B$1,0),0),
IF(OR(NOT(ISBLANK(BP1111)),ISBLANK(BQ1111)),#N/A,
IF(BN1111="empty","empty",
VLOOKUP(BN1111,MonsterGroupTable!$A:$A,1,0)))))))</f>
        <v/>
      </c>
      <c r="BV1111" s="2" t="str">
        <f>IF(AND(ISBLANK(BU1111),OR(NOT(ISBLANK(BW1111)),NOT(ISBLANK(BX1111)))),#N/A,
IF(ISBLANK(BU1111),"",
IF(AND(NOT(ISERROR(VLOOKUP(BU1111,MonsterTable!$A:$B,MATCH(MonsterTable!$B$1,MonsterTable!$A$1:$B$1,0),0))),OR(ISBLANK(BW1111),ISBLANK(BX1111))),#N/A,
IFERROR(VLOOKUP(BU1111,MonsterTable!$A:$B,MATCH(MonsterTable!$B$1,MonsterTable!$A$1:$B$1,0),0),
IF(OR(NOT(ISBLANK(BW1111)),ISBLANK(BX1111)),#N/A,
IF(BU1111="empty","empty",
VLOOKUP(BU1111,MonsterGroupTable!$A:$A,1,0)))))))</f>
        <v/>
      </c>
      <c r="CC1111" s="2" t="str">
        <f>IF(AND(ISBLANK(CB1111),OR(NOT(ISBLANK(CD1111)),NOT(ISBLANK(CE1111)))),#N/A,
IF(ISBLANK(CB1111),"",
IF(AND(NOT(ISERROR(VLOOKUP(CB1111,MonsterTable!$A:$B,MATCH(MonsterTable!$B$1,MonsterTable!$A$1:$B$1,0),0))),OR(ISBLANK(CD1111),ISBLANK(CE1111))),#N/A,
IFERROR(VLOOKUP(CB1111,MonsterTable!$A:$B,MATCH(MonsterTable!$B$1,MonsterTable!$A$1:$B$1,0),0),
IF(OR(NOT(ISBLANK(CD1111)),ISBLANK(CE1111)),#N/A,
IF(CB1111="empty","empty",
VLOOKUP(CB1111,MonsterGroupTable!$A:$A,1,0)))))))</f>
        <v/>
      </c>
      <c r="CJ1111" s="2" t="str">
        <f>IF(AND(ISBLANK(CI1111),OR(NOT(ISBLANK(CK1111)),NOT(ISBLANK(CL1111)))),#N/A,
IF(ISBLANK(CI1111),"",
IF(AND(NOT(ISERROR(VLOOKUP(CI1111,MonsterTable!$A:$B,MATCH(MonsterTable!$B$1,MonsterTable!$A$1:$B$1,0),0))),OR(ISBLANK(CK1111),ISBLANK(CL1111))),#N/A,
IFERROR(VLOOKUP(CI1111,MonsterTable!$A:$B,MATCH(MonsterTable!$B$1,MonsterTable!$A$1:$B$1,0),0),
IF(OR(NOT(ISBLANK(CK1111)),ISBLANK(CL1111)),#N/A,
IF(CI1111="empty","empty",
VLOOKUP(CI1111,MonsterGroupTable!$A:$A,1,0)))))))</f>
        <v/>
      </c>
    </row>
    <row r="1112" spans="1:88">
      <c r="A1112">
        <v>20078</v>
      </c>
      <c r="B1112">
        <f t="shared" si="39"/>
        <v>1.1000000000000001</v>
      </c>
      <c r="C1112">
        <f t="shared" si="39"/>
        <v>1.1000000000000001</v>
      </c>
      <c r="F1112">
        <v>120</v>
      </c>
      <c r="G1112">
        <v>759</v>
      </c>
      <c r="H1112">
        <v>0</v>
      </c>
      <c r="I1112">
        <v>0</v>
      </c>
      <c r="J1112">
        <v>0</v>
      </c>
      <c r="K1112" t="s">
        <v>28</v>
      </c>
      <c r="L1112" t="s">
        <v>254</v>
      </c>
      <c r="M1112" t="s">
        <v>79</v>
      </c>
      <c r="N1112" t="s">
        <v>80</v>
      </c>
      <c r="O1112">
        <v>0</v>
      </c>
      <c r="P1112">
        <v>-4.75</v>
      </c>
      <c r="Q1112">
        <v>-3.5</v>
      </c>
      <c r="R1112">
        <v>4.75</v>
      </c>
      <c r="S1112">
        <v>3</v>
      </c>
      <c r="T1112">
        <v>-13.5</v>
      </c>
      <c r="U1112">
        <v>2.5499999999999998</v>
      </c>
      <c r="V1112">
        <v>-6.75</v>
      </c>
      <c r="W1112" t="str">
        <f t="shared" si="40"/>
        <v>g108,5,empty,3,201,1,1,0</v>
      </c>
      <c r="X1112" s="1" t="s">
        <v>325</v>
      </c>
      <c r="Y1112" s="2" t="str">
        <f>IF(AND(ISBLANK(X1112),OR(NOT(ISBLANK(Z1112)),NOT(ISBLANK(AA1112)))),#N/A,
IF(ISBLANK(X1112),"",
IF(AND(NOT(ISERROR(VLOOKUP(X1112,MonsterTable!$A:$B,MATCH(MonsterTable!$B$1,MonsterTable!$A$1:$B$1,0),0))),OR(ISBLANK(Z1112),ISBLANK(AA1112))),#N/A,
IFERROR(VLOOKUP(X1112,MonsterTable!$A:$B,MATCH(MonsterTable!$B$1,MonsterTable!$A$1:$B$1,0),0),
IF(OR(NOT(ISBLANK(Z1112)),ISBLANK(AA1112)),#N/A,
IF(X1112="empty","empty",
VLOOKUP(X1112,MonsterGroupTable!$A:$A,1,0)))))))</f>
        <v>g108</v>
      </c>
      <c r="AA1112">
        <v>5</v>
      </c>
      <c r="AE1112" s="1" t="s">
        <v>74</v>
      </c>
      <c r="AF1112" s="2" t="str">
        <f>IF(AND(ISBLANK(AE1112),OR(NOT(ISBLANK(AG1112)),NOT(ISBLANK(AH1112)))),#N/A,
IF(ISBLANK(AE1112),"",
IF(AND(NOT(ISERROR(VLOOKUP(AE1112,MonsterTable!$A:$B,MATCH(MonsterTable!$B$1,MonsterTable!$A$1:$B$1,0),0))),OR(ISBLANK(AG1112),ISBLANK(AH1112))),#N/A,
IFERROR(VLOOKUP(AE1112,MonsterTable!$A:$B,MATCH(MonsterTable!$B$1,MonsterTable!$A$1:$B$1,0),0),
IF(OR(NOT(ISBLANK(AG1112)),ISBLANK(AH1112)),#N/A,
IF(AE1112="empty","empty",
VLOOKUP(AE1112,MonsterGroupTable!$A:$A,1,0)))))))</f>
        <v>empty</v>
      </c>
      <c r="AH1112">
        <v>3</v>
      </c>
      <c r="AL1112" s="1" t="s">
        <v>242</v>
      </c>
      <c r="AM1112" s="2">
        <f>IF(AND(ISBLANK(AL1112),OR(NOT(ISBLANK(AN1112)),NOT(ISBLANK(AO1112)))),#N/A,
IF(ISBLANK(AL1112),"",
IF(AND(NOT(ISERROR(VLOOKUP(AL1112,MonsterTable!$A:$B,MATCH(MonsterTable!$B$1,MonsterTable!$A$1:$B$1,0),0))),OR(ISBLANK(AN1112),ISBLANK(AO1112))),#N/A,
IFERROR(VLOOKUP(AL1112,MonsterTable!$A:$B,MATCH(MonsterTable!$B$1,MonsterTable!$A$1:$B$1,0),0),
IF(OR(NOT(ISBLANK(AN1112)),ISBLANK(AO1112)),#N/A,
IF(AL1112="empty","empty",
VLOOKUP(AL1112,MonsterGroupTable!$A:$A,1,0)))))))</f>
        <v>201</v>
      </c>
      <c r="AN1112">
        <v>1</v>
      </c>
      <c r="AO1112">
        <v>1</v>
      </c>
      <c r="AP1112">
        <v>0</v>
      </c>
      <c r="AT1112" s="2" t="str">
        <f>IF(AND(ISBLANK(AS1112),OR(NOT(ISBLANK(AU1112)),NOT(ISBLANK(AV1112)))),#N/A,
IF(ISBLANK(AS1112),"",
IF(AND(NOT(ISERROR(VLOOKUP(AS1112,MonsterTable!$A:$B,MATCH(MonsterTable!$B$1,MonsterTable!$A$1:$B$1,0),0))),OR(ISBLANK(AU1112),ISBLANK(AV1112))),#N/A,
IFERROR(VLOOKUP(AS1112,MonsterTable!$A:$B,MATCH(MonsterTable!$B$1,MonsterTable!$A$1:$B$1,0),0),
IF(OR(NOT(ISBLANK(AU1112)),ISBLANK(AV1112)),#N/A,
IF(AS1112="empty","empty",
VLOOKUP(AS1112,MonsterGroupTable!$A:$A,1,0)))))))</f>
        <v/>
      </c>
      <c r="BA1112" s="2" t="str">
        <f>IF(AND(ISBLANK(AZ1112),OR(NOT(ISBLANK(BB1112)),NOT(ISBLANK(BC1112)))),#N/A,
IF(ISBLANK(AZ1112),"",
IF(AND(NOT(ISERROR(VLOOKUP(AZ1112,MonsterTable!$A:$B,MATCH(MonsterTable!$B$1,MonsterTable!$A$1:$B$1,0),0))),OR(ISBLANK(BB1112),ISBLANK(BC1112))),#N/A,
IFERROR(VLOOKUP(AZ1112,MonsterTable!$A:$B,MATCH(MonsterTable!$B$1,MonsterTable!$A$1:$B$1,0),0),
IF(OR(NOT(ISBLANK(BB1112)),ISBLANK(BC1112)),#N/A,
IF(AZ1112="empty","empty",
VLOOKUP(AZ1112,MonsterGroupTable!$A:$A,1,0)))))))</f>
        <v/>
      </c>
      <c r="BH1112" s="2" t="str">
        <f>IF(AND(ISBLANK(BG1112),OR(NOT(ISBLANK(BI1112)),NOT(ISBLANK(BJ1112)))),#N/A,
IF(ISBLANK(BG1112),"",
IF(AND(NOT(ISERROR(VLOOKUP(BG1112,MonsterTable!$A:$B,MATCH(MonsterTable!$B$1,MonsterTable!$A$1:$B$1,0),0))),OR(ISBLANK(BI1112),ISBLANK(BJ1112))),#N/A,
IFERROR(VLOOKUP(BG1112,MonsterTable!$A:$B,MATCH(MonsterTable!$B$1,MonsterTable!$A$1:$B$1,0),0),
IF(OR(NOT(ISBLANK(BI1112)),ISBLANK(BJ1112)),#N/A,
IF(BG1112="empty","empty",
VLOOKUP(BG1112,MonsterGroupTable!$A:$A,1,0)))))))</f>
        <v/>
      </c>
      <c r="BO1112" s="2" t="str">
        <f>IF(AND(ISBLANK(BN1112),OR(NOT(ISBLANK(BP1112)),NOT(ISBLANK(BQ1112)))),#N/A,
IF(ISBLANK(BN1112),"",
IF(AND(NOT(ISERROR(VLOOKUP(BN1112,MonsterTable!$A:$B,MATCH(MonsterTable!$B$1,MonsterTable!$A$1:$B$1,0),0))),OR(ISBLANK(BP1112),ISBLANK(BQ1112))),#N/A,
IFERROR(VLOOKUP(BN1112,MonsterTable!$A:$B,MATCH(MonsterTable!$B$1,MonsterTable!$A$1:$B$1,0),0),
IF(OR(NOT(ISBLANK(BP1112)),ISBLANK(BQ1112)),#N/A,
IF(BN1112="empty","empty",
VLOOKUP(BN1112,MonsterGroupTable!$A:$A,1,0)))))))</f>
        <v/>
      </c>
      <c r="BV1112" s="2" t="str">
        <f>IF(AND(ISBLANK(BU1112),OR(NOT(ISBLANK(BW1112)),NOT(ISBLANK(BX1112)))),#N/A,
IF(ISBLANK(BU1112),"",
IF(AND(NOT(ISERROR(VLOOKUP(BU1112,MonsterTable!$A:$B,MATCH(MonsterTable!$B$1,MonsterTable!$A$1:$B$1,0),0))),OR(ISBLANK(BW1112),ISBLANK(BX1112))),#N/A,
IFERROR(VLOOKUP(BU1112,MonsterTable!$A:$B,MATCH(MonsterTable!$B$1,MonsterTable!$A$1:$B$1,0),0),
IF(OR(NOT(ISBLANK(BW1112)),ISBLANK(BX1112)),#N/A,
IF(BU1112="empty","empty",
VLOOKUP(BU1112,MonsterGroupTable!$A:$A,1,0)))))))</f>
        <v/>
      </c>
      <c r="CC1112" s="2" t="str">
        <f>IF(AND(ISBLANK(CB1112),OR(NOT(ISBLANK(CD1112)),NOT(ISBLANK(CE1112)))),#N/A,
IF(ISBLANK(CB1112),"",
IF(AND(NOT(ISERROR(VLOOKUP(CB1112,MonsterTable!$A:$B,MATCH(MonsterTable!$B$1,MonsterTable!$A$1:$B$1,0),0))),OR(ISBLANK(CD1112),ISBLANK(CE1112))),#N/A,
IFERROR(VLOOKUP(CB1112,MonsterTable!$A:$B,MATCH(MonsterTable!$B$1,MonsterTable!$A$1:$B$1,0),0),
IF(OR(NOT(ISBLANK(CD1112)),ISBLANK(CE1112)),#N/A,
IF(CB1112="empty","empty",
VLOOKUP(CB1112,MonsterGroupTable!$A:$A,1,0)))))))</f>
        <v/>
      </c>
      <c r="CJ1112" s="2" t="str">
        <f>IF(AND(ISBLANK(CI1112),OR(NOT(ISBLANK(CK1112)),NOT(ISBLANK(CL1112)))),#N/A,
IF(ISBLANK(CI1112),"",
IF(AND(NOT(ISERROR(VLOOKUP(CI1112,MonsterTable!$A:$B,MATCH(MonsterTable!$B$1,MonsterTable!$A$1:$B$1,0),0))),OR(ISBLANK(CK1112),ISBLANK(CL1112))),#N/A,
IFERROR(VLOOKUP(CI1112,MonsterTable!$A:$B,MATCH(MonsterTable!$B$1,MonsterTable!$A$1:$B$1,0),0),
IF(OR(NOT(ISBLANK(CK1112)),ISBLANK(CL1112)),#N/A,
IF(CI1112="empty","empty",
VLOOKUP(CI1112,MonsterGroupTable!$A:$A,1,0)))))))</f>
        <v/>
      </c>
    </row>
    <row r="1113" spans="1:88">
      <c r="A1113">
        <v>20079</v>
      </c>
      <c r="B1113">
        <f t="shared" si="39"/>
        <v>1.1000000000000001</v>
      </c>
      <c r="C1113">
        <f t="shared" si="39"/>
        <v>1.1000000000000001</v>
      </c>
      <c r="F1113">
        <v>140</v>
      </c>
      <c r="G1113">
        <v>768</v>
      </c>
      <c r="H1113">
        <v>0</v>
      </c>
      <c r="I1113">
        <v>0</v>
      </c>
      <c r="J1113">
        <v>0</v>
      </c>
      <c r="K1113" t="s">
        <v>28</v>
      </c>
      <c r="L1113" t="s">
        <v>254</v>
      </c>
      <c r="M1113" t="s">
        <v>79</v>
      </c>
      <c r="N1113" t="s">
        <v>80</v>
      </c>
      <c r="O1113">
        <v>0</v>
      </c>
      <c r="P1113">
        <v>-4.75</v>
      </c>
      <c r="Q1113">
        <v>-3.5</v>
      </c>
      <c r="R1113">
        <v>4.75</v>
      </c>
      <c r="S1113">
        <v>3</v>
      </c>
      <c r="T1113">
        <v>-13.5</v>
      </c>
      <c r="U1113">
        <v>2.5499999999999998</v>
      </c>
      <c r="V1113">
        <v>-6.75</v>
      </c>
      <c r="W1113" t="str">
        <f t="shared" si="40"/>
        <v>g108,5,empty,3,201,1,1,0</v>
      </c>
      <c r="X1113" s="1" t="s">
        <v>325</v>
      </c>
      <c r="Y1113" s="2" t="str">
        <f>IF(AND(ISBLANK(X1113),OR(NOT(ISBLANK(Z1113)),NOT(ISBLANK(AA1113)))),#N/A,
IF(ISBLANK(X1113),"",
IF(AND(NOT(ISERROR(VLOOKUP(X1113,MonsterTable!$A:$B,MATCH(MonsterTable!$B$1,MonsterTable!$A$1:$B$1,0),0))),OR(ISBLANK(Z1113),ISBLANK(AA1113))),#N/A,
IFERROR(VLOOKUP(X1113,MonsterTable!$A:$B,MATCH(MonsterTable!$B$1,MonsterTable!$A$1:$B$1,0),0),
IF(OR(NOT(ISBLANK(Z1113)),ISBLANK(AA1113)),#N/A,
IF(X1113="empty","empty",
VLOOKUP(X1113,MonsterGroupTable!$A:$A,1,0)))))))</f>
        <v>g108</v>
      </c>
      <c r="AA1113">
        <v>5</v>
      </c>
      <c r="AE1113" s="1" t="s">
        <v>74</v>
      </c>
      <c r="AF1113" s="2" t="str">
        <f>IF(AND(ISBLANK(AE1113),OR(NOT(ISBLANK(AG1113)),NOT(ISBLANK(AH1113)))),#N/A,
IF(ISBLANK(AE1113),"",
IF(AND(NOT(ISERROR(VLOOKUP(AE1113,MonsterTable!$A:$B,MATCH(MonsterTable!$B$1,MonsterTable!$A$1:$B$1,0),0))),OR(ISBLANK(AG1113),ISBLANK(AH1113))),#N/A,
IFERROR(VLOOKUP(AE1113,MonsterTable!$A:$B,MATCH(MonsterTable!$B$1,MonsterTable!$A$1:$B$1,0),0),
IF(OR(NOT(ISBLANK(AG1113)),ISBLANK(AH1113)),#N/A,
IF(AE1113="empty","empty",
VLOOKUP(AE1113,MonsterGroupTable!$A:$A,1,0)))))))</f>
        <v>empty</v>
      </c>
      <c r="AH1113">
        <v>3</v>
      </c>
      <c r="AL1113" s="1" t="s">
        <v>242</v>
      </c>
      <c r="AM1113" s="2">
        <f>IF(AND(ISBLANK(AL1113),OR(NOT(ISBLANK(AN1113)),NOT(ISBLANK(AO1113)))),#N/A,
IF(ISBLANK(AL1113),"",
IF(AND(NOT(ISERROR(VLOOKUP(AL1113,MonsterTable!$A:$B,MATCH(MonsterTable!$B$1,MonsterTable!$A$1:$B$1,0),0))),OR(ISBLANK(AN1113),ISBLANK(AO1113))),#N/A,
IFERROR(VLOOKUP(AL1113,MonsterTable!$A:$B,MATCH(MonsterTable!$B$1,MonsterTable!$A$1:$B$1,0),0),
IF(OR(NOT(ISBLANK(AN1113)),ISBLANK(AO1113)),#N/A,
IF(AL1113="empty","empty",
VLOOKUP(AL1113,MonsterGroupTable!$A:$A,1,0)))))))</f>
        <v>201</v>
      </c>
      <c r="AN1113">
        <v>1</v>
      </c>
      <c r="AO1113">
        <v>1</v>
      </c>
      <c r="AP1113">
        <v>0</v>
      </c>
      <c r="AT1113" s="2" t="str">
        <f>IF(AND(ISBLANK(AS1113),OR(NOT(ISBLANK(AU1113)),NOT(ISBLANK(AV1113)))),#N/A,
IF(ISBLANK(AS1113),"",
IF(AND(NOT(ISERROR(VLOOKUP(AS1113,MonsterTable!$A:$B,MATCH(MonsterTable!$B$1,MonsterTable!$A$1:$B$1,0),0))),OR(ISBLANK(AU1113),ISBLANK(AV1113))),#N/A,
IFERROR(VLOOKUP(AS1113,MonsterTable!$A:$B,MATCH(MonsterTable!$B$1,MonsterTable!$A$1:$B$1,0),0),
IF(OR(NOT(ISBLANK(AU1113)),ISBLANK(AV1113)),#N/A,
IF(AS1113="empty","empty",
VLOOKUP(AS1113,MonsterGroupTable!$A:$A,1,0)))))))</f>
        <v/>
      </c>
      <c r="BA1113" s="2" t="str">
        <f>IF(AND(ISBLANK(AZ1113),OR(NOT(ISBLANK(BB1113)),NOT(ISBLANK(BC1113)))),#N/A,
IF(ISBLANK(AZ1113),"",
IF(AND(NOT(ISERROR(VLOOKUP(AZ1113,MonsterTable!$A:$B,MATCH(MonsterTable!$B$1,MonsterTable!$A$1:$B$1,0),0))),OR(ISBLANK(BB1113),ISBLANK(BC1113))),#N/A,
IFERROR(VLOOKUP(AZ1113,MonsterTable!$A:$B,MATCH(MonsterTable!$B$1,MonsterTable!$A$1:$B$1,0),0),
IF(OR(NOT(ISBLANK(BB1113)),ISBLANK(BC1113)),#N/A,
IF(AZ1113="empty","empty",
VLOOKUP(AZ1113,MonsterGroupTable!$A:$A,1,0)))))))</f>
        <v/>
      </c>
      <c r="BH1113" s="2" t="str">
        <f>IF(AND(ISBLANK(BG1113),OR(NOT(ISBLANK(BI1113)),NOT(ISBLANK(BJ1113)))),#N/A,
IF(ISBLANK(BG1113),"",
IF(AND(NOT(ISERROR(VLOOKUP(BG1113,MonsterTable!$A:$B,MATCH(MonsterTable!$B$1,MonsterTable!$A$1:$B$1,0),0))),OR(ISBLANK(BI1113),ISBLANK(BJ1113))),#N/A,
IFERROR(VLOOKUP(BG1113,MonsterTable!$A:$B,MATCH(MonsterTable!$B$1,MonsterTable!$A$1:$B$1,0),0),
IF(OR(NOT(ISBLANK(BI1113)),ISBLANK(BJ1113)),#N/A,
IF(BG1113="empty","empty",
VLOOKUP(BG1113,MonsterGroupTable!$A:$A,1,0)))))))</f>
        <v/>
      </c>
      <c r="BO1113" s="2" t="str">
        <f>IF(AND(ISBLANK(BN1113),OR(NOT(ISBLANK(BP1113)),NOT(ISBLANK(BQ1113)))),#N/A,
IF(ISBLANK(BN1113),"",
IF(AND(NOT(ISERROR(VLOOKUP(BN1113,MonsterTable!$A:$B,MATCH(MonsterTable!$B$1,MonsterTable!$A$1:$B$1,0),0))),OR(ISBLANK(BP1113),ISBLANK(BQ1113))),#N/A,
IFERROR(VLOOKUP(BN1113,MonsterTable!$A:$B,MATCH(MonsterTable!$B$1,MonsterTable!$A$1:$B$1,0),0),
IF(OR(NOT(ISBLANK(BP1113)),ISBLANK(BQ1113)),#N/A,
IF(BN1113="empty","empty",
VLOOKUP(BN1113,MonsterGroupTable!$A:$A,1,0)))))))</f>
        <v/>
      </c>
      <c r="BV1113" s="2" t="str">
        <f>IF(AND(ISBLANK(BU1113),OR(NOT(ISBLANK(BW1113)),NOT(ISBLANK(BX1113)))),#N/A,
IF(ISBLANK(BU1113),"",
IF(AND(NOT(ISERROR(VLOOKUP(BU1113,MonsterTable!$A:$B,MATCH(MonsterTable!$B$1,MonsterTable!$A$1:$B$1,0),0))),OR(ISBLANK(BW1113),ISBLANK(BX1113))),#N/A,
IFERROR(VLOOKUP(BU1113,MonsterTable!$A:$B,MATCH(MonsterTable!$B$1,MonsterTable!$A$1:$B$1,0),0),
IF(OR(NOT(ISBLANK(BW1113)),ISBLANK(BX1113)),#N/A,
IF(BU1113="empty","empty",
VLOOKUP(BU1113,MonsterGroupTable!$A:$A,1,0)))))))</f>
        <v/>
      </c>
      <c r="CC1113" s="2" t="str">
        <f>IF(AND(ISBLANK(CB1113),OR(NOT(ISBLANK(CD1113)),NOT(ISBLANK(CE1113)))),#N/A,
IF(ISBLANK(CB1113),"",
IF(AND(NOT(ISERROR(VLOOKUP(CB1113,MonsterTable!$A:$B,MATCH(MonsterTable!$B$1,MonsterTable!$A$1:$B$1,0),0))),OR(ISBLANK(CD1113),ISBLANK(CE1113))),#N/A,
IFERROR(VLOOKUP(CB1113,MonsterTable!$A:$B,MATCH(MonsterTable!$B$1,MonsterTable!$A$1:$B$1,0),0),
IF(OR(NOT(ISBLANK(CD1113)),ISBLANK(CE1113)),#N/A,
IF(CB1113="empty","empty",
VLOOKUP(CB1113,MonsterGroupTable!$A:$A,1,0)))))))</f>
        <v/>
      </c>
      <c r="CJ1113" s="2" t="str">
        <f>IF(AND(ISBLANK(CI1113),OR(NOT(ISBLANK(CK1113)),NOT(ISBLANK(CL1113)))),#N/A,
IF(ISBLANK(CI1113),"",
IF(AND(NOT(ISERROR(VLOOKUP(CI1113,MonsterTable!$A:$B,MATCH(MonsterTable!$B$1,MonsterTable!$A$1:$B$1,0),0))),OR(ISBLANK(CK1113),ISBLANK(CL1113))),#N/A,
IFERROR(VLOOKUP(CI1113,MonsterTable!$A:$B,MATCH(MonsterTable!$B$1,MonsterTable!$A$1:$B$1,0),0),
IF(OR(NOT(ISBLANK(CK1113)),ISBLANK(CL1113)),#N/A,
IF(CI1113="empty","empty",
VLOOKUP(CI1113,MonsterGroupTable!$A:$A,1,0)))))))</f>
        <v/>
      </c>
    </row>
    <row r="1114" spans="1:88">
      <c r="A1114">
        <v>20080</v>
      </c>
      <c r="B1114">
        <f t="shared" si="39"/>
        <v>1.2</v>
      </c>
      <c r="C1114">
        <f t="shared" si="39"/>
        <v>1.1000000000000001</v>
      </c>
      <c r="F1114">
        <v>160</v>
      </c>
      <c r="G1114">
        <v>777</v>
      </c>
      <c r="H1114">
        <v>0</v>
      </c>
      <c r="I1114">
        <v>0</v>
      </c>
      <c r="J1114">
        <v>0</v>
      </c>
      <c r="K1114" t="s">
        <v>28</v>
      </c>
      <c r="L1114" t="s">
        <v>254</v>
      </c>
      <c r="M1114" t="s">
        <v>79</v>
      </c>
      <c r="N1114" t="s">
        <v>80</v>
      </c>
      <c r="O1114">
        <v>0</v>
      </c>
      <c r="P1114">
        <v>-4.75</v>
      </c>
      <c r="Q1114">
        <v>-3.5</v>
      </c>
      <c r="R1114">
        <v>4.75</v>
      </c>
      <c r="S1114">
        <v>3</v>
      </c>
      <c r="T1114">
        <v>-13.5</v>
      </c>
      <c r="U1114">
        <v>2.5499999999999998</v>
      </c>
      <c r="V1114">
        <v>-6.75</v>
      </c>
      <c r="W1114" t="str">
        <f t="shared" si="40"/>
        <v>g108,5,empty,3,201,1,1,0</v>
      </c>
      <c r="X1114" s="1" t="s">
        <v>325</v>
      </c>
      <c r="Y1114" s="2" t="str">
        <f>IF(AND(ISBLANK(X1114),OR(NOT(ISBLANK(Z1114)),NOT(ISBLANK(AA1114)))),#N/A,
IF(ISBLANK(X1114),"",
IF(AND(NOT(ISERROR(VLOOKUP(X1114,MonsterTable!$A:$B,MATCH(MonsterTable!$B$1,MonsterTable!$A$1:$B$1,0),0))),OR(ISBLANK(Z1114),ISBLANK(AA1114))),#N/A,
IFERROR(VLOOKUP(X1114,MonsterTable!$A:$B,MATCH(MonsterTable!$B$1,MonsterTable!$A$1:$B$1,0),0),
IF(OR(NOT(ISBLANK(Z1114)),ISBLANK(AA1114)),#N/A,
IF(X1114="empty","empty",
VLOOKUP(X1114,MonsterGroupTable!$A:$A,1,0)))))))</f>
        <v>g108</v>
      </c>
      <c r="AA1114">
        <v>5</v>
      </c>
      <c r="AE1114" s="1" t="s">
        <v>74</v>
      </c>
      <c r="AF1114" s="2" t="str">
        <f>IF(AND(ISBLANK(AE1114),OR(NOT(ISBLANK(AG1114)),NOT(ISBLANK(AH1114)))),#N/A,
IF(ISBLANK(AE1114),"",
IF(AND(NOT(ISERROR(VLOOKUP(AE1114,MonsterTable!$A:$B,MATCH(MonsterTable!$B$1,MonsterTable!$A$1:$B$1,0),0))),OR(ISBLANK(AG1114),ISBLANK(AH1114))),#N/A,
IFERROR(VLOOKUP(AE1114,MonsterTable!$A:$B,MATCH(MonsterTable!$B$1,MonsterTable!$A$1:$B$1,0),0),
IF(OR(NOT(ISBLANK(AG1114)),ISBLANK(AH1114)),#N/A,
IF(AE1114="empty","empty",
VLOOKUP(AE1114,MonsterGroupTable!$A:$A,1,0)))))))</f>
        <v>empty</v>
      </c>
      <c r="AH1114">
        <v>3</v>
      </c>
      <c r="AL1114" s="1" t="s">
        <v>242</v>
      </c>
      <c r="AM1114" s="2">
        <f>IF(AND(ISBLANK(AL1114),OR(NOT(ISBLANK(AN1114)),NOT(ISBLANK(AO1114)))),#N/A,
IF(ISBLANK(AL1114),"",
IF(AND(NOT(ISERROR(VLOOKUP(AL1114,MonsterTable!$A:$B,MATCH(MonsterTable!$B$1,MonsterTable!$A$1:$B$1,0),0))),OR(ISBLANK(AN1114),ISBLANK(AO1114))),#N/A,
IFERROR(VLOOKUP(AL1114,MonsterTable!$A:$B,MATCH(MonsterTable!$B$1,MonsterTable!$A$1:$B$1,0),0),
IF(OR(NOT(ISBLANK(AN1114)),ISBLANK(AO1114)),#N/A,
IF(AL1114="empty","empty",
VLOOKUP(AL1114,MonsterGroupTable!$A:$A,1,0)))))))</f>
        <v>201</v>
      </c>
      <c r="AN1114">
        <v>1</v>
      </c>
      <c r="AO1114">
        <v>1</v>
      </c>
      <c r="AP1114">
        <v>0</v>
      </c>
      <c r="AT1114" s="2" t="str">
        <f>IF(AND(ISBLANK(AS1114),OR(NOT(ISBLANK(AU1114)),NOT(ISBLANK(AV1114)))),#N/A,
IF(ISBLANK(AS1114),"",
IF(AND(NOT(ISERROR(VLOOKUP(AS1114,MonsterTable!$A:$B,MATCH(MonsterTable!$B$1,MonsterTable!$A$1:$B$1,0),0))),OR(ISBLANK(AU1114),ISBLANK(AV1114))),#N/A,
IFERROR(VLOOKUP(AS1114,MonsterTable!$A:$B,MATCH(MonsterTable!$B$1,MonsterTable!$A$1:$B$1,0),0),
IF(OR(NOT(ISBLANK(AU1114)),ISBLANK(AV1114)),#N/A,
IF(AS1114="empty","empty",
VLOOKUP(AS1114,MonsterGroupTable!$A:$A,1,0)))))))</f>
        <v/>
      </c>
      <c r="BA1114" s="2" t="str">
        <f>IF(AND(ISBLANK(AZ1114),OR(NOT(ISBLANK(BB1114)),NOT(ISBLANK(BC1114)))),#N/A,
IF(ISBLANK(AZ1114),"",
IF(AND(NOT(ISERROR(VLOOKUP(AZ1114,MonsterTable!$A:$B,MATCH(MonsterTable!$B$1,MonsterTable!$A$1:$B$1,0),0))),OR(ISBLANK(BB1114),ISBLANK(BC1114))),#N/A,
IFERROR(VLOOKUP(AZ1114,MonsterTable!$A:$B,MATCH(MonsterTable!$B$1,MonsterTable!$A$1:$B$1,0),0),
IF(OR(NOT(ISBLANK(BB1114)),ISBLANK(BC1114)),#N/A,
IF(AZ1114="empty","empty",
VLOOKUP(AZ1114,MonsterGroupTable!$A:$A,1,0)))))))</f>
        <v/>
      </c>
      <c r="BH1114" s="2" t="str">
        <f>IF(AND(ISBLANK(BG1114),OR(NOT(ISBLANK(BI1114)),NOT(ISBLANK(BJ1114)))),#N/A,
IF(ISBLANK(BG1114),"",
IF(AND(NOT(ISERROR(VLOOKUP(BG1114,MonsterTable!$A:$B,MATCH(MonsterTable!$B$1,MonsterTable!$A$1:$B$1,0),0))),OR(ISBLANK(BI1114),ISBLANK(BJ1114))),#N/A,
IFERROR(VLOOKUP(BG1114,MonsterTable!$A:$B,MATCH(MonsterTable!$B$1,MonsterTable!$A$1:$B$1,0),0),
IF(OR(NOT(ISBLANK(BI1114)),ISBLANK(BJ1114)),#N/A,
IF(BG1114="empty","empty",
VLOOKUP(BG1114,MonsterGroupTable!$A:$A,1,0)))))))</f>
        <v/>
      </c>
      <c r="BO1114" s="2" t="str">
        <f>IF(AND(ISBLANK(BN1114),OR(NOT(ISBLANK(BP1114)),NOT(ISBLANK(BQ1114)))),#N/A,
IF(ISBLANK(BN1114),"",
IF(AND(NOT(ISERROR(VLOOKUP(BN1114,MonsterTable!$A:$B,MATCH(MonsterTable!$B$1,MonsterTable!$A$1:$B$1,0),0))),OR(ISBLANK(BP1114),ISBLANK(BQ1114))),#N/A,
IFERROR(VLOOKUP(BN1114,MonsterTable!$A:$B,MATCH(MonsterTable!$B$1,MonsterTable!$A$1:$B$1,0),0),
IF(OR(NOT(ISBLANK(BP1114)),ISBLANK(BQ1114)),#N/A,
IF(BN1114="empty","empty",
VLOOKUP(BN1114,MonsterGroupTable!$A:$A,1,0)))))))</f>
        <v/>
      </c>
      <c r="BV1114" s="2" t="str">
        <f>IF(AND(ISBLANK(BU1114),OR(NOT(ISBLANK(BW1114)),NOT(ISBLANK(BX1114)))),#N/A,
IF(ISBLANK(BU1114),"",
IF(AND(NOT(ISERROR(VLOOKUP(BU1114,MonsterTable!$A:$B,MATCH(MonsterTable!$B$1,MonsterTable!$A$1:$B$1,0),0))),OR(ISBLANK(BW1114),ISBLANK(BX1114))),#N/A,
IFERROR(VLOOKUP(BU1114,MonsterTable!$A:$B,MATCH(MonsterTable!$B$1,MonsterTable!$A$1:$B$1,0),0),
IF(OR(NOT(ISBLANK(BW1114)),ISBLANK(BX1114)),#N/A,
IF(BU1114="empty","empty",
VLOOKUP(BU1114,MonsterGroupTable!$A:$A,1,0)))))))</f>
        <v/>
      </c>
      <c r="CC1114" s="2" t="str">
        <f>IF(AND(ISBLANK(CB1114),OR(NOT(ISBLANK(CD1114)),NOT(ISBLANK(CE1114)))),#N/A,
IF(ISBLANK(CB1114),"",
IF(AND(NOT(ISERROR(VLOOKUP(CB1114,MonsterTable!$A:$B,MATCH(MonsterTable!$B$1,MonsterTable!$A$1:$B$1,0),0))),OR(ISBLANK(CD1114),ISBLANK(CE1114))),#N/A,
IFERROR(VLOOKUP(CB1114,MonsterTable!$A:$B,MATCH(MonsterTable!$B$1,MonsterTable!$A$1:$B$1,0),0),
IF(OR(NOT(ISBLANK(CD1114)),ISBLANK(CE1114)),#N/A,
IF(CB1114="empty","empty",
VLOOKUP(CB1114,MonsterGroupTable!$A:$A,1,0)))))))</f>
        <v/>
      </c>
      <c r="CJ1114" s="2" t="str">
        <f>IF(AND(ISBLANK(CI1114),OR(NOT(ISBLANK(CK1114)),NOT(ISBLANK(CL1114)))),#N/A,
IF(ISBLANK(CI1114),"",
IF(AND(NOT(ISERROR(VLOOKUP(CI1114,MonsterTable!$A:$B,MATCH(MonsterTable!$B$1,MonsterTable!$A$1:$B$1,0),0))),OR(ISBLANK(CK1114),ISBLANK(CL1114))),#N/A,
IFERROR(VLOOKUP(CI1114,MonsterTable!$A:$B,MATCH(MonsterTable!$B$1,MonsterTable!$A$1:$B$1,0),0),
IF(OR(NOT(ISBLANK(CK1114)),ISBLANK(CL1114)),#N/A,
IF(CI1114="empty","empty",
VLOOKUP(CI1114,MonsterGroupTable!$A:$A,1,0)))))))</f>
        <v/>
      </c>
    </row>
    <row r="1115" spans="1:88">
      <c r="A1115">
        <v>20081</v>
      </c>
      <c r="B1115">
        <f t="shared" si="39"/>
        <v>1.1000000000000001</v>
      </c>
      <c r="C1115">
        <f t="shared" si="39"/>
        <v>1.1000000000000001</v>
      </c>
      <c r="F1115">
        <v>180</v>
      </c>
      <c r="G1115">
        <v>786</v>
      </c>
      <c r="H1115">
        <v>0</v>
      </c>
      <c r="I1115">
        <v>0</v>
      </c>
      <c r="J1115">
        <v>0</v>
      </c>
      <c r="K1115" t="s">
        <v>28</v>
      </c>
      <c r="L1115" t="s">
        <v>255</v>
      </c>
      <c r="M1115" t="s">
        <v>79</v>
      </c>
      <c r="N1115" t="s">
        <v>80</v>
      </c>
      <c r="O1115">
        <v>0</v>
      </c>
      <c r="P1115">
        <v>-4.75</v>
      </c>
      <c r="Q1115">
        <v>-3.5</v>
      </c>
      <c r="R1115">
        <v>4.75</v>
      </c>
      <c r="S1115">
        <v>3</v>
      </c>
      <c r="T1115">
        <v>-13.5</v>
      </c>
      <c r="U1115">
        <v>2.5499999999999998</v>
      </c>
      <c r="V1115">
        <v>-6.75</v>
      </c>
      <c r="W1115" t="str">
        <f t="shared" si="40"/>
        <v>g109,5,empty,3,204,1,1,0</v>
      </c>
      <c r="X1115" s="1" t="s">
        <v>326</v>
      </c>
      <c r="Y1115" s="2" t="str">
        <f>IF(AND(ISBLANK(X1115),OR(NOT(ISBLANK(Z1115)),NOT(ISBLANK(AA1115)))),#N/A,
IF(ISBLANK(X1115),"",
IF(AND(NOT(ISERROR(VLOOKUP(X1115,MonsterTable!$A:$B,MATCH(MonsterTable!$B$1,MonsterTable!$A$1:$B$1,0),0))),OR(ISBLANK(Z1115),ISBLANK(AA1115))),#N/A,
IFERROR(VLOOKUP(X1115,MonsterTable!$A:$B,MATCH(MonsterTable!$B$1,MonsterTable!$A$1:$B$1,0),0),
IF(OR(NOT(ISBLANK(Z1115)),ISBLANK(AA1115)),#N/A,
IF(X1115="empty","empty",
VLOOKUP(X1115,MonsterGroupTable!$A:$A,1,0)))))))</f>
        <v>g109</v>
      </c>
      <c r="AA1115">
        <v>5</v>
      </c>
      <c r="AE1115" s="1" t="s">
        <v>74</v>
      </c>
      <c r="AF1115" s="2" t="str">
        <f>IF(AND(ISBLANK(AE1115),OR(NOT(ISBLANK(AG1115)),NOT(ISBLANK(AH1115)))),#N/A,
IF(ISBLANK(AE1115),"",
IF(AND(NOT(ISERROR(VLOOKUP(AE1115,MonsterTable!$A:$B,MATCH(MonsterTable!$B$1,MonsterTable!$A$1:$B$1,0),0))),OR(ISBLANK(AG1115),ISBLANK(AH1115))),#N/A,
IFERROR(VLOOKUP(AE1115,MonsterTable!$A:$B,MATCH(MonsterTable!$B$1,MonsterTable!$A$1:$B$1,0),0),
IF(OR(NOT(ISBLANK(AG1115)),ISBLANK(AH1115)),#N/A,
IF(AE1115="empty","empty",
VLOOKUP(AE1115,MonsterGroupTable!$A:$A,1,0)))))))</f>
        <v>empty</v>
      </c>
      <c r="AH1115">
        <v>3</v>
      </c>
      <c r="AL1115" s="1" t="s">
        <v>340</v>
      </c>
      <c r="AM1115" s="2">
        <f>IF(AND(ISBLANK(AL1115),OR(NOT(ISBLANK(AN1115)),NOT(ISBLANK(AO1115)))),#N/A,
IF(ISBLANK(AL1115),"",
IF(AND(NOT(ISERROR(VLOOKUP(AL1115,MonsterTable!$A:$B,MATCH(MonsterTable!$B$1,MonsterTable!$A$1:$B$1,0),0))),OR(ISBLANK(AN1115),ISBLANK(AO1115))),#N/A,
IFERROR(VLOOKUP(AL1115,MonsterTable!$A:$B,MATCH(MonsterTable!$B$1,MonsterTable!$A$1:$B$1,0),0),
IF(OR(NOT(ISBLANK(AN1115)),ISBLANK(AO1115)),#N/A,
IF(AL1115="empty","empty",
VLOOKUP(AL1115,MonsterGroupTable!$A:$A,1,0)))))))</f>
        <v>204</v>
      </c>
      <c r="AN1115">
        <v>1</v>
      </c>
      <c r="AO1115">
        <v>1</v>
      </c>
      <c r="AP1115">
        <v>0</v>
      </c>
      <c r="AT1115" s="2" t="str">
        <f>IF(AND(ISBLANK(AS1115),OR(NOT(ISBLANK(AU1115)),NOT(ISBLANK(AV1115)))),#N/A,
IF(ISBLANK(AS1115),"",
IF(AND(NOT(ISERROR(VLOOKUP(AS1115,MonsterTable!$A:$B,MATCH(MonsterTable!$B$1,MonsterTable!$A$1:$B$1,0),0))),OR(ISBLANK(AU1115),ISBLANK(AV1115))),#N/A,
IFERROR(VLOOKUP(AS1115,MonsterTable!$A:$B,MATCH(MonsterTable!$B$1,MonsterTable!$A$1:$B$1,0),0),
IF(OR(NOT(ISBLANK(AU1115)),ISBLANK(AV1115)),#N/A,
IF(AS1115="empty","empty",
VLOOKUP(AS1115,MonsterGroupTable!$A:$A,1,0)))))))</f>
        <v/>
      </c>
      <c r="BA1115" s="2" t="str">
        <f>IF(AND(ISBLANK(AZ1115),OR(NOT(ISBLANK(BB1115)),NOT(ISBLANK(BC1115)))),#N/A,
IF(ISBLANK(AZ1115),"",
IF(AND(NOT(ISERROR(VLOOKUP(AZ1115,MonsterTable!$A:$B,MATCH(MonsterTable!$B$1,MonsterTable!$A$1:$B$1,0),0))),OR(ISBLANK(BB1115),ISBLANK(BC1115))),#N/A,
IFERROR(VLOOKUP(AZ1115,MonsterTable!$A:$B,MATCH(MonsterTable!$B$1,MonsterTable!$A$1:$B$1,0),0),
IF(OR(NOT(ISBLANK(BB1115)),ISBLANK(BC1115)),#N/A,
IF(AZ1115="empty","empty",
VLOOKUP(AZ1115,MonsterGroupTable!$A:$A,1,0)))))))</f>
        <v/>
      </c>
      <c r="BH1115" s="2" t="str">
        <f>IF(AND(ISBLANK(BG1115),OR(NOT(ISBLANK(BI1115)),NOT(ISBLANK(BJ1115)))),#N/A,
IF(ISBLANK(BG1115),"",
IF(AND(NOT(ISERROR(VLOOKUP(BG1115,MonsterTable!$A:$B,MATCH(MonsterTable!$B$1,MonsterTable!$A$1:$B$1,0),0))),OR(ISBLANK(BI1115),ISBLANK(BJ1115))),#N/A,
IFERROR(VLOOKUP(BG1115,MonsterTable!$A:$B,MATCH(MonsterTable!$B$1,MonsterTable!$A$1:$B$1,0),0),
IF(OR(NOT(ISBLANK(BI1115)),ISBLANK(BJ1115)),#N/A,
IF(BG1115="empty","empty",
VLOOKUP(BG1115,MonsterGroupTable!$A:$A,1,0)))))))</f>
        <v/>
      </c>
      <c r="BO1115" s="2" t="str">
        <f>IF(AND(ISBLANK(BN1115),OR(NOT(ISBLANK(BP1115)),NOT(ISBLANK(BQ1115)))),#N/A,
IF(ISBLANK(BN1115),"",
IF(AND(NOT(ISERROR(VLOOKUP(BN1115,MonsterTable!$A:$B,MATCH(MonsterTable!$B$1,MonsterTable!$A$1:$B$1,0),0))),OR(ISBLANK(BP1115),ISBLANK(BQ1115))),#N/A,
IFERROR(VLOOKUP(BN1115,MonsterTable!$A:$B,MATCH(MonsterTable!$B$1,MonsterTable!$A$1:$B$1,0),0),
IF(OR(NOT(ISBLANK(BP1115)),ISBLANK(BQ1115)),#N/A,
IF(BN1115="empty","empty",
VLOOKUP(BN1115,MonsterGroupTable!$A:$A,1,0)))))))</f>
        <v/>
      </c>
      <c r="BV1115" s="2" t="str">
        <f>IF(AND(ISBLANK(BU1115),OR(NOT(ISBLANK(BW1115)),NOT(ISBLANK(BX1115)))),#N/A,
IF(ISBLANK(BU1115),"",
IF(AND(NOT(ISERROR(VLOOKUP(BU1115,MonsterTable!$A:$B,MATCH(MonsterTable!$B$1,MonsterTable!$A$1:$B$1,0),0))),OR(ISBLANK(BW1115),ISBLANK(BX1115))),#N/A,
IFERROR(VLOOKUP(BU1115,MonsterTable!$A:$B,MATCH(MonsterTable!$B$1,MonsterTable!$A$1:$B$1,0),0),
IF(OR(NOT(ISBLANK(BW1115)),ISBLANK(BX1115)),#N/A,
IF(BU1115="empty","empty",
VLOOKUP(BU1115,MonsterGroupTable!$A:$A,1,0)))))))</f>
        <v/>
      </c>
      <c r="CC1115" s="2" t="str">
        <f>IF(AND(ISBLANK(CB1115),OR(NOT(ISBLANK(CD1115)),NOT(ISBLANK(CE1115)))),#N/A,
IF(ISBLANK(CB1115),"",
IF(AND(NOT(ISERROR(VLOOKUP(CB1115,MonsterTable!$A:$B,MATCH(MonsterTable!$B$1,MonsterTable!$A$1:$B$1,0),0))),OR(ISBLANK(CD1115),ISBLANK(CE1115))),#N/A,
IFERROR(VLOOKUP(CB1115,MonsterTable!$A:$B,MATCH(MonsterTable!$B$1,MonsterTable!$A$1:$B$1,0),0),
IF(OR(NOT(ISBLANK(CD1115)),ISBLANK(CE1115)),#N/A,
IF(CB1115="empty","empty",
VLOOKUP(CB1115,MonsterGroupTable!$A:$A,1,0)))))))</f>
        <v/>
      </c>
      <c r="CJ1115" s="2" t="str">
        <f>IF(AND(ISBLANK(CI1115),OR(NOT(ISBLANK(CK1115)),NOT(ISBLANK(CL1115)))),#N/A,
IF(ISBLANK(CI1115),"",
IF(AND(NOT(ISERROR(VLOOKUP(CI1115,MonsterTable!$A:$B,MATCH(MonsterTable!$B$1,MonsterTable!$A$1:$B$1,0),0))),OR(ISBLANK(CK1115),ISBLANK(CL1115))),#N/A,
IFERROR(VLOOKUP(CI1115,MonsterTable!$A:$B,MATCH(MonsterTable!$B$1,MonsterTable!$A$1:$B$1,0),0),
IF(OR(NOT(ISBLANK(CK1115)),ISBLANK(CL1115)),#N/A,
IF(CI1115="empty","empty",
VLOOKUP(CI1115,MonsterGroupTable!$A:$A,1,0)))))))</f>
        <v/>
      </c>
    </row>
    <row r="1116" spans="1:88">
      <c r="A1116">
        <v>20082</v>
      </c>
      <c r="B1116">
        <f t="shared" si="39"/>
        <v>1.1000000000000001</v>
      </c>
      <c r="C1116">
        <f t="shared" si="39"/>
        <v>1.1000000000000001</v>
      </c>
      <c r="F1116">
        <v>180</v>
      </c>
      <c r="G1116">
        <v>813</v>
      </c>
      <c r="H1116">
        <v>0</v>
      </c>
      <c r="I1116">
        <v>0</v>
      </c>
      <c r="J1116">
        <v>0</v>
      </c>
      <c r="K1116" t="s">
        <v>28</v>
      </c>
      <c r="L1116" t="s">
        <v>255</v>
      </c>
      <c r="M1116" t="s">
        <v>79</v>
      </c>
      <c r="N1116" t="s">
        <v>80</v>
      </c>
      <c r="O1116">
        <v>0</v>
      </c>
      <c r="P1116">
        <v>-4.75</v>
      </c>
      <c r="Q1116">
        <v>-3.5</v>
      </c>
      <c r="R1116">
        <v>4.75</v>
      </c>
      <c r="S1116">
        <v>3</v>
      </c>
      <c r="T1116">
        <v>-13.5</v>
      </c>
      <c r="U1116">
        <v>2.5499999999999998</v>
      </c>
      <c r="V1116">
        <v>-6.75</v>
      </c>
      <c r="W1116" t="str">
        <f t="shared" si="40"/>
        <v>g109,5,empty,3,204,1,1,0</v>
      </c>
      <c r="X1116" s="1" t="s">
        <v>326</v>
      </c>
      <c r="Y1116" s="2" t="str">
        <f>IF(AND(ISBLANK(X1116),OR(NOT(ISBLANK(Z1116)),NOT(ISBLANK(AA1116)))),#N/A,
IF(ISBLANK(X1116),"",
IF(AND(NOT(ISERROR(VLOOKUP(X1116,MonsterTable!$A:$B,MATCH(MonsterTable!$B$1,MonsterTable!$A$1:$B$1,0),0))),OR(ISBLANK(Z1116),ISBLANK(AA1116))),#N/A,
IFERROR(VLOOKUP(X1116,MonsterTable!$A:$B,MATCH(MonsterTable!$B$1,MonsterTable!$A$1:$B$1,0),0),
IF(OR(NOT(ISBLANK(Z1116)),ISBLANK(AA1116)),#N/A,
IF(X1116="empty","empty",
VLOOKUP(X1116,MonsterGroupTable!$A:$A,1,0)))))))</f>
        <v>g109</v>
      </c>
      <c r="AA1116">
        <v>5</v>
      </c>
      <c r="AE1116" s="1" t="s">
        <v>74</v>
      </c>
      <c r="AF1116" s="2" t="str">
        <f>IF(AND(ISBLANK(AE1116),OR(NOT(ISBLANK(AG1116)),NOT(ISBLANK(AH1116)))),#N/A,
IF(ISBLANK(AE1116),"",
IF(AND(NOT(ISERROR(VLOOKUP(AE1116,MonsterTable!$A:$B,MATCH(MonsterTable!$B$1,MonsterTable!$A$1:$B$1,0),0))),OR(ISBLANK(AG1116),ISBLANK(AH1116))),#N/A,
IFERROR(VLOOKUP(AE1116,MonsterTable!$A:$B,MATCH(MonsterTable!$B$1,MonsterTable!$A$1:$B$1,0),0),
IF(OR(NOT(ISBLANK(AG1116)),ISBLANK(AH1116)),#N/A,
IF(AE1116="empty","empty",
VLOOKUP(AE1116,MonsterGroupTable!$A:$A,1,0)))))))</f>
        <v>empty</v>
      </c>
      <c r="AH1116">
        <v>3</v>
      </c>
      <c r="AL1116" s="1" t="s">
        <v>340</v>
      </c>
      <c r="AM1116" s="2">
        <f>IF(AND(ISBLANK(AL1116),OR(NOT(ISBLANK(AN1116)),NOT(ISBLANK(AO1116)))),#N/A,
IF(ISBLANK(AL1116),"",
IF(AND(NOT(ISERROR(VLOOKUP(AL1116,MonsterTable!$A:$B,MATCH(MonsterTable!$B$1,MonsterTable!$A$1:$B$1,0),0))),OR(ISBLANK(AN1116),ISBLANK(AO1116))),#N/A,
IFERROR(VLOOKUP(AL1116,MonsterTable!$A:$B,MATCH(MonsterTable!$B$1,MonsterTable!$A$1:$B$1,0),0),
IF(OR(NOT(ISBLANK(AN1116)),ISBLANK(AO1116)),#N/A,
IF(AL1116="empty","empty",
VLOOKUP(AL1116,MonsterGroupTable!$A:$A,1,0)))))))</f>
        <v>204</v>
      </c>
      <c r="AN1116">
        <v>1</v>
      </c>
      <c r="AO1116">
        <v>1</v>
      </c>
      <c r="AP1116">
        <v>0</v>
      </c>
      <c r="AT1116" s="2" t="str">
        <f>IF(AND(ISBLANK(AS1116),OR(NOT(ISBLANK(AU1116)),NOT(ISBLANK(AV1116)))),#N/A,
IF(ISBLANK(AS1116),"",
IF(AND(NOT(ISERROR(VLOOKUP(AS1116,MonsterTable!$A:$B,MATCH(MonsterTable!$B$1,MonsterTable!$A$1:$B$1,0),0))),OR(ISBLANK(AU1116),ISBLANK(AV1116))),#N/A,
IFERROR(VLOOKUP(AS1116,MonsterTable!$A:$B,MATCH(MonsterTable!$B$1,MonsterTable!$A$1:$B$1,0),0),
IF(OR(NOT(ISBLANK(AU1116)),ISBLANK(AV1116)),#N/A,
IF(AS1116="empty","empty",
VLOOKUP(AS1116,MonsterGroupTable!$A:$A,1,0)))))))</f>
        <v/>
      </c>
      <c r="BA1116" s="2" t="str">
        <f>IF(AND(ISBLANK(AZ1116),OR(NOT(ISBLANK(BB1116)),NOT(ISBLANK(BC1116)))),#N/A,
IF(ISBLANK(AZ1116),"",
IF(AND(NOT(ISERROR(VLOOKUP(AZ1116,MonsterTable!$A:$B,MATCH(MonsterTable!$B$1,MonsterTable!$A$1:$B$1,0),0))),OR(ISBLANK(BB1116),ISBLANK(BC1116))),#N/A,
IFERROR(VLOOKUP(AZ1116,MonsterTable!$A:$B,MATCH(MonsterTable!$B$1,MonsterTable!$A$1:$B$1,0),0),
IF(OR(NOT(ISBLANK(BB1116)),ISBLANK(BC1116)),#N/A,
IF(AZ1116="empty","empty",
VLOOKUP(AZ1116,MonsterGroupTable!$A:$A,1,0)))))))</f>
        <v/>
      </c>
      <c r="BH1116" s="2" t="str">
        <f>IF(AND(ISBLANK(BG1116),OR(NOT(ISBLANK(BI1116)),NOT(ISBLANK(BJ1116)))),#N/A,
IF(ISBLANK(BG1116),"",
IF(AND(NOT(ISERROR(VLOOKUP(BG1116,MonsterTable!$A:$B,MATCH(MonsterTable!$B$1,MonsterTable!$A$1:$B$1,0),0))),OR(ISBLANK(BI1116),ISBLANK(BJ1116))),#N/A,
IFERROR(VLOOKUP(BG1116,MonsterTable!$A:$B,MATCH(MonsterTable!$B$1,MonsterTable!$A$1:$B$1,0),0),
IF(OR(NOT(ISBLANK(BI1116)),ISBLANK(BJ1116)),#N/A,
IF(BG1116="empty","empty",
VLOOKUP(BG1116,MonsterGroupTable!$A:$A,1,0)))))))</f>
        <v/>
      </c>
      <c r="BO1116" s="2" t="str">
        <f>IF(AND(ISBLANK(BN1116),OR(NOT(ISBLANK(BP1116)),NOT(ISBLANK(BQ1116)))),#N/A,
IF(ISBLANK(BN1116),"",
IF(AND(NOT(ISERROR(VLOOKUP(BN1116,MonsterTable!$A:$B,MATCH(MonsterTable!$B$1,MonsterTable!$A$1:$B$1,0),0))),OR(ISBLANK(BP1116),ISBLANK(BQ1116))),#N/A,
IFERROR(VLOOKUP(BN1116,MonsterTable!$A:$B,MATCH(MonsterTable!$B$1,MonsterTable!$A$1:$B$1,0),0),
IF(OR(NOT(ISBLANK(BP1116)),ISBLANK(BQ1116)),#N/A,
IF(BN1116="empty","empty",
VLOOKUP(BN1116,MonsterGroupTable!$A:$A,1,0)))))))</f>
        <v/>
      </c>
      <c r="BV1116" s="2" t="str">
        <f>IF(AND(ISBLANK(BU1116),OR(NOT(ISBLANK(BW1116)),NOT(ISBLANK(BX1116)))),#N/A,
IF(ISBLANK(BU1116),"",
IF(AND(NOT(ISERROR(VLOOKUP(BU1116,MonsterTable!$A:$B,MATCH(MonsterTable!$B$1,MonsterTable!$A$1:$B$1,0),0))),OR(ISBLANK(BW1116),ISBLANK(BX1116))),#N/A,
IFERROR(VLOOKUP(BU1116,MonsterTable!$A:$B,MATCH(MonsterTable!$B$1,MonsterTable!$A$1:$B$1,0),0),
IF(OR(NOT(ISBLANK(BW1116)),ISBLANK(BX1116)),#N/A,
IF(BU1116="empty","empty",
VLOOKUP(BU1116,MonsterGroupTable!$A:$A,1,0)))))))</f>
        <v/>
      </c>
      <c r="CC1116" s="2" t="str">
        <f>IF(AND(ISBLANK(CB1116),OR(NOT(ISBLANK(CD1116)),NOT(ISBLANK(CE1116)))),#N/A,
IF(ISBLANK(CB1116),"",
IF(AND(NOT(ISERROR(VLOOKUP(CB1116,MonsterTable!$A:$B,MATCH(MonsterTable!$B$1,MonsterTable!$A$1:$B$1,0),0))),OR(ISBLANK(CD1116),ISBLANK(CE1116))),#N/A,
IFERROR(VLOOKUP(CB1116,MonsterTable!$A:$B,MATCH(MonsterTable!$B$1,MonsterTable!$A$1:$B$1,0),0),
IF(OR(NOT(ISBLANK(CD1116)),ISBLANK(CE1116)),#N/A,
IF(CB1116="empty","empty",
VLOOKUP(CB1116,MonsterGroupTable!$A:$A,1,0)))))))</f>
        <v/>
      </c>
      <c r="CJ1116" s="2" t="str">
        <f>IF(AND(ISBLANK(CI1116),OR(NOT(ISBLANK(CK1116)),NOT(ISBLANK(CL1116)))),#N/A,
IF(ISBLANK(CI1116),"",
IF(AND(NOT(ISERROR(VLOOKUP(CI1116,MonsterTable!$A:$B,MATCH(MonsterTable!$B$1,MonsterTable!$A$1:$B$1,0),0))),OR(ISBLANK(CK1116),ISBLANK(CL1116))),#N/A,
IFERROR(VLOOKUP(CI1116,MonsterTable!$A:$B,MATCH(MonsterTable!$B$1,MonsterTable!$A$1:$B$1,0),0),
IF(OR(NOT(ISBLANK(CK1116)),ISBLANK(CL1116)),#N/A,
IF(CI1116="empty","empty",
VLOOKUP(CI1116,MonsterGroupTable!$A:$A,1,0)))))))</f>
        <v/>
      </c>
    </row>
    <row r="1117" spans="1:88">
      <c r="A1117">
        <v>20083</v>
      </c>
      <c r="B1117">
        <f t="shared" si="39"/>
        <v>1.1000000000000001</v>
      </c>
      <c r="C1117">
        <f t="shared" si="39"/>
        <v>1.1000000000000001</v>
      </c>
      <c r="F1117">
        <v>180</v>
      </c>
      <c r="G1117">
        <v>840</v>
      </c>
      <c r="H1117">
        <v>0</v>
      </c>
      <c r="I1117">
        <v>0</v>
      </c>
      <c r="J1117">
        <v>0</v>
      </c>
      <c r="K1117" t="s">
        <v>28</v>
      </c>
      <c r="L1117" t="s">
        <v>255</v>
      </c>
      <c r="M1117" t="s">
        <v>79</v>
      </c>
      <c r="N1117" t="s">
        <v>80</v>
      </c>
      <c r="O1117">
        <v>0</v>
      </c>
      <c r="P1117">
        <v>-4.75</v>
      </c>
      <c r="Q1117">
        <v>-3.5</v>
      </c>
      <c r="R1117">
        <v>4.75</v>
      </c>
      <c r="S1117">
        <v>3</v>
      </c>
      <c r="T1117">
        <v>-13.5</v>
      </c>
      <c r="U1117">
        <v>2.5499999999999998</v>
      </c>
      <c r="V1117">
        <v>-6.75</v>
      </c>
      <c r="W1117" t="str">
        <f t="shared" si="40"/>
        <v>g109,5,empty,3,204,1,1,0</v>
      </c>
      <c r="X1117" s="1" t="s">
        <v>326</v>
      </c>
      <c r="Y1117" s="2" t="str">
        <f>IF(AND(ISBLANK(X1117),OR(NOT(ISBLANK(Z1117)),NOT(ISBLANK(AA1117)))),#N/A,
IF(ISBLANK(X1117),"",
IF(AND(NOT(ISERROR(VLOOKUP(X1117,MonsterTable!$A:$B,MATCH(MonsterTable!$B$1,MonsterTable!$A$1:$B$1,0),0))),OR(ISBLANK(Z1117),ISBLANK(AA1117))),#N/A,
IFERROR(VLOOKUP(X1117,MonsterTable!$A:$B,MATCH(MonsterTable!$B$1,MonsterTable!$A$1:$B$1,0),0),
IF(OR(NOT(ISBLANK(Z1117)),ISBLANK(AA1117)),#N/A,
IF(X1117="empty","empty",
VLOOKUP(X1117,MonsterGroupTable!$A:$A,1,0)))))))</f>
        <v>g109</v>
      </c>
      <c r="AA1117">
        <v>5</v>
      </c>
      <c r="AE1117" s="1" t="s">
        <v>74</v>
      </c>
      <c r="AF1117" s="2" t="str">
        <f>IF(AND(ISBLANK(AE1117),OR(NOT(ISBLANK(AG1117)),NOT(ISBLANK(AH1117)))),#N/A,
IF(ISBLANK(AE1117),"",
IF(AND(NOT(ISERROR(VLOOKUP(AE1117,MonsterTable!$A:$B,MATCH(MonsterTable!$B$1,MonsterTable!$A$1:$B$1,0),0))),OR(ISBLANK(AG1117),ISBLANK(AH1117))),#N/A,
IFERROR(VLOOKUP(AE1117,MonsterTable!$A:$B,MATCH(MonsterTable!$B$1,MonsterTable!$A$1:$B$1,0),0),
IF(OR(NOT(ISBLANK(AG1117)),ISBLANK(AH1117)),#N/A,
IF(AE1117="empty","empty",
VLOOKUP(AE1117,MonsterGroupTable!$A:$A,1,0)))))))</f>
        <v>empty</v>
      </c>
      <c r="AH1117">
        <v>3</v>
      </c>
      <c r="AL1117" s="1" t="s">
        <v>340</v>
      </c>
      <c r="AM1117" s="2">
        <f>IF(AND(ISBLANK(AL1117),OR(NOT(ISBLANK(AN1117)),NOT(ISBLANK(AO1117)))),#N/A,
IF(ISBLANK(AL1117),"",
IF(AND(NOT(ISERROR(VLOOKUP(AL1117,MonsterTable!$A:$B,MATCH(MonsterTable!$B$1,MonsterTable!$A$1:$B$1,0),0))),OR(ISBLANK(AN1117),ISBLANK(AO1117))),#N/A,
IFERROR(VLOOKUP(AL1117,MonsterTable!$A:$B,MATCH(MonsterTable!$B$1,MonsterTable!$A$1:$B$1,0),0),
IF(OR(NOT(ISBLANK(AN1117)),ISBLANK(AO1117)),#N/A,
IF(AL1117="empty","empty",
VLOOKUP(AL1117,MonsterGroupTable!$A:$A,1,0)))))))</f>
        <v>204</v>
      </c>
      <c r="AN1117">
        <v>1</v>
      </c>
      <c r="AO1117">
        <v>1</v>
      </c>
      <c r="AP1117">
        <v>0</v>
      </c>
      <c r="AT1117" s="2" t="str">
        <f>IF(AND(ISBLANK(AS1117),OR(NOT(ISBLANK(AU1117)),NOT(ISBLANK(AV1117)))),#N/A,
IF(ISBLANK(AS1117),"",
IF(AND(NOT(ISERROR(VLOOKUP(AS1117,MonsterTable!$A:$B,MATCH(MonsterTable!$B$1,MonsterTable!$A$1:$B$1,0),0))),OR(ISBLANK(AU1117),ISBLANK(AV1117))),#N/A,
IFERROR(VLOOKUP(AS1117,MonsterTable!$A:$B,MATCH(MonsterTable!$B$1,MonsterTable!$A$1:$B$1,0),0),
IF(OR(NOT(ISBLANK(AU1117)),ISBLANK(AV1117)),#N/A,
IF(AS1117="empty","empty",
VLOOKUP(AS1117,MonsterGroupTable!$A:$A,1,0)))))))</f>
        <v/>
      </c>
      <c r="BA1117" s="2" t="str">
        <f>IF(AND(ISBLANK(AZ1117),OR(NOT(ISBLANK(BB1117)),NOT(ISBLANK(BC1117)))),#N/A,
IF(ISBLANK(AZ1117),"",
IF(AND(NOT(ISERROR(VLOOKUP(AZ1117,MonsterTable!$A:$B,MATCH(MonsterTable!$B$1,MonsterTable!$A$1:$B$1,0),0))),OR(ISBLANK(BB1117),ISBLANK(BC1117))),#N/A,
IFERROR(VLOOKUP(AZ1117,MonsterTable!$A:$B,MATCH(MonsterTable!$B$1,MonsterTable!$A$1:$B$1,0),0),
IF(OR(NOT(ISBLANK(BB1117)),ISBLANK(BC1117)),#N/A,
IF(AZ1117="empty","empty",
VLOOKUP(AZ1117,MonsterGroupTable!$A:$A,1,0)))))))</f>
        <v/>
      </c>
      <c r="BH1117" s="2" t="str">
        <f>IF(AND(ISBLANK(BG1117),OR(NOT(ISBLANK(BI1117)),NOT(ISBLANK(BJ1117)))),#N/A,
IF(ISBLANK(BG1117),"",
IF(AND(NOT(ISERROR(VLOOKUP(BG1117,MonsterTable!$A:$B,MATCH(MonsterTable!$B$1,MonsterTable!$A$1:$B$1,0),0))),OR(ISBLANK(BI1117),ISBLANK(BJ1117))),#N/A,
IFERROR(VLOOKUP(BG1117,MonsterTable!$A:$B,MATCH(MonsterTable!$B$1,MonsterTable!$A$1:$B$1,0),0),
IF(OR(NOT(ISBLANK(BI1117)),ISBLANK(BJ1117)),#N/A,
IF(BG1117="empty","empty",
VLOOKUP(BG1117,MonsterGroupTable!$A:$A,1,0)))))))</f>
        <v/>
      </c>
      <c r="BO1117" s="2" t="str">
        <f>IF(AND(ISBLANK(BN1117),OR(NOT(ISBLANK(BP1117)),NOT(ISBLANK(BQ1117)))),#N/A,
IF(ISBLANK(BN1117),"",
IF(AND(NOT(ISERROR(VLOOKUP(BN1117,MonsterTable!$A:$B,MATCH(MonsterTable!$B$1,MonsterTable!$A$1:$B$1,0),0))),OR(ISBLANK(BP1117),ISBLANK(BQ1117))),#N/A,
IFERROR(VLOOKUP(BN1117,MonsterTable!$A:$B,MATCH(MonsterTable!$B$1,MonsterTable!$A$1:$B$1,0),0),
IF(OR(NOT(ISBLANK(BP1117)),ISBLANK(BQ1117)),#N/A,
IF(BN1117="empty","empty",
VLOOKUP(BN1117,MonsterGroupTable!$A:$A,1,0)))))))</f>
        <v/>
      </c>
      <c r="BV1117" s="2" t="str">
        <f>IF(AND(ISBLANK(BU1117),OR(NOT(ISBLANK(BW1117)),NOT(ISBLANK(BX1117)))),#N/A,
IF(ISBLANK(BU1117),"",
IF(AND(NOT(ISERROR(VLOOKUP(BU1117,MonsterTable!$A:$B,MATCH(MonsterTable!$B$1,MonsterTable!$A$1:$B$1,0),0))),OR(ISBLANK(BW1117),ISBLANK(BX1117))),#N/A,
IFERROR(VLOOKUP(BU1117,MonsterTable!$A:$B,MATCH(MonsterTable!$B$1,MonsterTable!$A$1:$B$1,0),0),
IF(OR(NOT(ISBLANK(BW1117)),ISBLANK(BX1117)),#N/A,
IF(BU1117="empty","empty",
VLOOKUP(BU1117,MonsterGroupTable!$A:$A,1,0)))))))</f>
        <v/>
      </c>
      <c r="CC1117" s="2" t="str">
        <f>IF(AND(ISBLANK(CB1117),OR(NOT(ISBLANK(CD1117)),NOT(ISBLANK(CE1117)))),#N/A,
IF(ISBLANK(CB1117),"",
IF(AND(NOT(ISERROR(VLOOKUP(CB1117,MonsterTable!$A:$B,MATCH(MonsterTable!$B$1,MonsterTable!$A$1:$B$1,0),0))),OR(ISBLANK(CD1117),ISBLANK(CE1117))),#N/A,
IFERROR(VLOOKUP(CB1117,MonsterTable!$A:$B,MATCH(MonsterTable!$B$1,MonsterTable!$A$1:$B$1,0),0),
IF(OR(NOT(ISBLANK(CD1117)),ISBLANK(CE1117)),#N/A,
IF(CB1117="empty","empty",
VLOOKUP(CB1117,MonsterGroupTable!$A:$A,1,0)))))))</f>
        <v/>
      </c>
      <c r="CJ1117" s="2" t="str">
        <f>IF(AND(ISBLANK(CI1117),OR(NOT(ISBLANK(CK1117)),NOT(ISBLANK(CL1117)))),#N/A,
IF(ISBLANK(CI1117),"",
IF(AND(NOT(ISERROR(VLOOKUP(CI1117,MonsterTable!$A:$B,MATCH(MonsterTable!$B$1,MonsterTable!$A$1:$B$1,0),0))),OR(ISBLANK(CK1117),ISBLANK(CL1117))),#N/A,
IFERROR(VLOOKUP(CI1117,MonsterTable!$A:$B,MATCH(MonsterTable!$B$1,MonsterTable!$A$1:$B$1,0),0),
IF(OR(NOT(ISBLANK(CK1117)),ISBLANK(CL1117)),#N/A,
IF(CI1117="empty","empty",
VLOOKUP(CI1117,MonsterGroupTable!$A:$A,1,0)))))))</f>
        <v/>
      </c>
    </row>
    <row r="1118" spans="1:88">
      <c r="A1118">
        <v>20084</v>
      </c>
      <c r="B1118">
        <f t="shared" si="39"/>
        <v>1.1000000000000001</v>
      </c>
      <c r="C1118">
        <f t="shared" si="39"/>
        <v>1.1000000000000001</v>
      </c>
      <c r="F1118">
        <v>180</v>
      </c>
      <c r="G1118">
        <v>867</v>
      </c>
      <c r="H1118">
        <v>0</v>
      </c>
      <c r="I1118">
        <v>0</v>
      </c>
      <c r="J1118">
        <v>0</v>
      </c>
      <c r="K1118" t="s">
        <v>28</v>
      </c>
      <c r="L1118" t="s">
        <v>255</v>
      </c>
      <c r="M1118" t="s">
        <v>79</v>
      </c>
      <c r="N1118" t="s">
        <v>80</v>
      </c>
      <c r="O1118">
        <v>0</v>
      </c>
      <c r="P1118">
        <v>-4.75</v>
      </c>
      <c r="Q1118">
        <v>-3.5</v>
      </c>
      <c r="R1118">
        <v>4.75</v>
      </c>
      <c r="S1118">
        <v>3</v>
      </c>
      <c r="T1118">
        <v>-13.5</v>
      </c>
      <c r="U1118">
        <v>2.5499999999999998</v>
      </c>
      <c r="V1118">
        <v>-6.75</v>
      </c>
      <c r="W1118" t="str">
        <f t="shared" si="40"/>
        <v>g109,5,empty,3,204,1,1,0</v>
      </c>
      <c r="X1118" s="1" t="s">
        <v>326</v>
      </c>
      <c r="Y1118" s="2" t="str">
        <f>IF(AND(ISBLANK(X1118),OR(NOT(ISBLANK(Z1118)),NOT(ISBLANK(AA1118)))),#N/A,
IF(ISBLANK(X1118),"",
IF(AND(NOT(ISERROR(VLOOKUP(X1118,MonsterTable!$A:$B,MATCH(MonsterTable!$B$1,MonsterTable!$A$1:$B$1,0),0))),OR(ISBLANK(Z1118),ISBLANK(AA1118))),#N/A,
IFERROR(VLOOKUP(X1118,MonsterTable!$A:$B,MATCH(MonsterTable!$B$1,MonsterTable!$A$1:$B$1,0),0),
IF(OR(NOT(ISBLANK(Z1118)),ISBLANK(AA1118)),#N/A,
IF(X1118="empty","empty",
VLOOKUP(X1118,MonsterGroupTable!$A:$A,1,0)))))))</f>
        <v>g109</v>
      </c>
      <c r="AA1118">
        <v>5</v>
      </c>
      <c r="AE1118" s="1" t="s">
        <v>74</v>
      </c>
      <c r="AF1118" s="2" t="str">
        <f>IF(AND(ISBLANK(AE1118),OR(NOT(ISBLANK(AG1118)),NOT(ISBLANK(AH1118)))),#N/A,
IF(ISBLANK(AE1118),"",
IF(AND(NOT(ISERROR(VLOOKUP(AE1118,MonsterTable!$A:$B,MATCH(MonsterTable!$B$1,MonsterTable!$A$1:$B$1,0),0))),OR(ISBLANK(AG1118),ISBLANK(AH1118))),#N/A,
IFERROR(VLOOKUP(AE1118,MonsterTable!$A:$B,MATCH(MonsterTable!$B$1,MonsterTable!$A$1:$B$1,0),0),
IF(OR(NOT(ISBLANK(AG1118)),ISBLANK(AH1118)),#N/A,
IF(AE1118="empty","empty",
VLOOKUP(AE1118,MonsterGroupTable!$A:$A,1,0)))))))</f>
        <v>empty</v>
      </c>
      <c r="AH1118">
        <v>3</v>
      </c>
      <c r="AL1118" s="1" t="s">
        <v>340</v>
      </c>
      <c r="AM1118" s="2">
        <f>IF(AND(ISBLANK(AL1118),OR(NOT(ISBLANK(AN1118)),NOT(ISBLANK(AO1118)))),#N/A,
IF(ISBLANK(AL1118),"",
IF(AND(NOT(ISERROR(VLOOKUP(AL1118,MonsterTable!$A:$B,MATCH(MonsterTable!$B$1,MonsterTable!$A$1:$B$1,0),0))),OR(ISBLANK(AN1118),ISBLANK(AO1118))),#N/A,
IFERROR(VLOOKUP(AL1118,MonsterTable!$A:$B,MATCH(MonsterTable!$B$1,MonsterTable!$A$1:$B$1,0),0),
IF(OR(NOT(ISBLANK(AN1118)),ISBLANK(AO1118)),#N/A,
IF(AL1118="empty","empty",
VLOOKUP(AL1118,MonsterGroupTable!$A:$A,1,0)))))))</f>
        <v>204</v>
      </c>
      <c r="AN1118">
        <v>1</v>
      </c>
      <c r="AO1118">
        <v>1</v>
      </c>
      <c r="AP1118">
        <v>0</v>
      </c>
      <c r="AT1118" s="2" t="str">
        <f>IF(AND(ISBLANK(AS1118),OR(NOT(ISBLANK(AU1118)),NOT(ISBLANK(AV1118)))),#N/A,
IF(ISBLANK(AS1118),"",
IF(AND(NOT(ISERROR(VLOOKUP(AS1118,MonsterTable!$A:$B,MATCH(MonsterTable!$B$1,MonsterTable!$A$1:$B$1,0),0))),OR(ISBLANK(AU1118),ISBLANK(AV1118))),#N/A,
IFERROR(VLOOKUP(AS1118,MonsterTable!$A:$B,MATCH(MonsterTable!$B$1,MonsterTable!$A$1:$B$1,0),0),
IF(OR(NOT(ISBLANK(AU1118)),ISBLANK(AV1118)),#N/A,
IF(AS1118="empty","empty",
VLOOKUP(AS1118,MonsterGroupTable!$A:$A,1,0)))))))</f>
        <v/>
      </c>
      <c r="BA1118" s="2" t="str">
        <f>IF(AND(ISBLANK(AZ1118),OR(NOT(ISBLANK(BB1118)),NOT(ISBLANK(BC1118)))),#N/A,
IF(ISBLANK(AZ1118),"",
IF(AND(NOT(ISERROR(VLOOKUP(AZ1118,MonsterTable!$A:$B,MATCH(MonsterTable!$B$1,MonsterTable!$A$1:$B$1,0),0))),OR(ISBLANK(BB1118),ISBLANK(BC1118))),#N/A,
IFERROR(VLOOKUP(AZ1118,MonsterTable!$A:$B,MATCH(MonsterTable!$B$1,MonsterTable!$A$1:$B$1,0),0),
IF(OR(NOT(ISBLANK(BB1118)),ISBLANK(BC1118)),#N/A,
IF(AZ1118="empty","empty",
VLOOKUP(AZ1118,MonsterGroupTable!$A:$A,1,0)))))))</f>
        <v/>
      </c>
      <c r="BH1118" s="2" t="str">
        <f>IF(AND(ISBLANK(BG1118),OR(NOT(ISBLANK(BI1118)),NOT(ISBLANK(BJ1118)))),#N/A,
IF(ISBLANK(BG1118),"",
IF(AND(NOT(ISERROR(VLOOKUP(BG1118,MonsterTable!$A:$B,MATCH(MonsterTable!$B$1,MonsterTable!$A$1:$B$1,0),0))),OR(ISBLANK(BI1118),ISBLANK(BJ1118))),#N/A,
IFERROR(VLOOKUP(BG1118,MonsterTable!$A:$B,MATCH(MonsterTable!$B$1,MonsterTable!$A$1:$B$1,0),0),
IF(OR(NOT(ISBLANK(BI1118)),ISBLANK(BJ1118)),#N/A,
IF(BG1118="empty","empty",
VLOOKUP(BG1118,MonsterGroupTable!$A:$A,1,0)))))))</f>
        <v/>
      </c>
      <c r="BO1118" s="2" t="str">
        <f>IF(AND(ISBLANK(BN1118),OR(NOT(ISBLANK(BP1118)),NOT(ISBLANK(BQ1118)))),#N/A,
IF(ISBLANK(BN1118),"",
IF(AND(NOT(ISERROR(VLOOKUP(BN1118,MonsterTable!$A:$B,MATCH(MonsterTable!$B$1,MonsterTable!$A$1:$B$1,0),0))),OR(ISBLANK(BP1118),ISBLANK(BQ1118))),#N/A,
IFERROR(VLOOKUP(BN1118,MonsterTable!$A:$B,MATCH(MonsterTable!$B$1,MonsterTable!$A$1:$B$1,0),0),
IF(OR(NOT(ISBLANK(BP1118)),ISBLANK(BQ1118)),#N/A,
IF(BN1118="empty","empty",
VLOOKUP(BN1118,MonsterGroupTable!$A:$A,1,0)))))))</f>
        <v/>
      </c>
      <c r="BV1118" s="2" t="str">
        <f>IF(AND(ISBLANK(BU1118),OR(NOT(ISBLANK(BW1118)),NOT(ISBLANK(BX1118)))),#N/A,
IF(ISBLANK(BU1118),"",
IF(AND(NOT(ISERROR(VLOOKUP(BU1118,MonsterTable!$A:$B,MATCH(MonsterTable!$B$1,MonsterTable!$A$1:$B$1,0),0))),OR(ISBLANK(BW1118),ISBLANK(BX1118))),#N/A,
IFERROR(VLOOKUP(BU1118,MonsterTable!$A:$B,MATCH(MonsterTable!$B$1,MonsterTable!$A$1:$B$1,0),0),
IF(OR(NOT(ISBLANK(BW1118)),ISBLANK(BX1118)),#N/A,
IF(BU1118="empty","empty",
VLOOKUP(BU1118,MonsterGroupTable!$A:$A,1,0)))))))</f>
        <v/>
      </c>
      <c r="CC1118" s="2" t="str">
        <f>IF(AND(ISBLANK(CB1118),OR(NOT(ISBLANK(CD1118)),NOT(ISBLANK(CE1118)))),#N/A,
IF(ISBLANK(CB1118),"",
IF(AND(NOT(ISERROR(VLOOKUP(CB1118,MonsterTable!$A:$B,MATCH(MonsterTable!$B$1,MonsterTable!$A$1:$B$1,0),0))),OR(ISBLANK(CD1118),ISBLANK(CE1118))),#N/A,
IFERROR(VLOOKUP(CB1118,MonsterTable!$A:$B,MATCH(MonsterTable!$B$1,MonsterTable!$A$1:$B$1,0),0),
IF(OR(NOT(ISBLANK(CD1118)),ISBLANK(CE1118)),#N/A,
IF(CB1118="empty","empty",
VLOOKUP(CB1118,MonsterGroupTable!$A:$A,1,0)))))))</f>
        <v/>
      </c>
      <c r="CJ1118" s="2" t="str">
        <f>IF(AND(ISBLANK(CI1118),OR(NOT(ISBLANK(CK1118)),NOT(ISBLANK(CL1118)))),#N/A,
IF(ISBLANK(CI1118),"",
IF(AND(NOT(ISERROR(VLOOKUP(CI1118,MonsterTable!$A:$B,MATCH(MonsterTable!$B$1,MonsterTable!$A$1:$B$1,0),0))),OR(ISBLANK(CK1118),ISBLANK(CL1118))),#N/A,
IFERROR(VLOOKUP(CI1118,MonsterTable!$A:$B,MATCH(MonsterTable!$B$1,MonsterTable!$A$1:$B$1,0),0),
IF(OR(NOT(ISBLANK(CK1118)),ISBLANK(CL1118)),#N/A,
IF(CI1118="empty","empty",
VLOOKUP(CI1118,MonsterGroupTable!$A:$A,1,0)))))))</f>
        <v/>
      </c>
    </row>
    <row r="1119" spans="1:88">
      <c r="A1119">
        <v>20085</v>
      </c>
      <c r="B1119">
        <f t="shared" si="39"/>
        <v>1.1000000000000001</v>
      </c>
      <c r="C1119">
        <f t="shared" si="39"/>
        <v>1.1000000000000001</v>
      </c>
      <c r="F1119">
        <v>180</v>
      </c>
      <c r="G1119">
        <v>894</v>
      </c>
      <c r="H1119">
        <v>0</v>
      </c>
      <c r="I1119">
        <v>0</v>
      </c>
      <c r="J1119">
        <v>0</v>
      </c>
      <c r="K1119" t="s">
        <v>28</v>
      </c>
      <c r="L1119" t="s">
        <v>255</v>
      </c>
      <c r="M1119" t="s">
        <v>79</v>
      </c>
      <c r="N1119" t="s">
        <v>80</v>
      </c>
      <c r="O1119">
        <v>0</v>
      </c>
      <c r="P1119">
        <v>-4.75</v>
      </c>
      <c r="Q1119">
        <v>-3.5</v>
      </c>
      <c r="R1119">
        <v>4.75</v>
      </c>
      <c r="S1119">
        <v>3</v>
      </c>
      <c r="T1119">
        <v>-13.5</v>
      </c>
      <c r="U1119">
        <v>2.5499999999999998</v>
      </c>
      <c r="V1119">
        <v>-6.75</v>
      </c>
      <c r="W1119" t="str">
        <f t="shared" si="40"/>
        <v>g109,5,empty,3,204,1,1,0</v>
      </c>
      <c r="X1119" s="1" t="s">
        <v>326</v>
      </c>
      <c r="Y1119" s="2" t="str">
        <f>IF(AND(ISBLANK(X1119),OR(NOT(ISBLANK(Z1119)),NOT(ISBLANK(AA1119)))),#N/A,
IF(ISBLANK(X1119),"",
IF(AND(NOT(ISERROR(VLOOKUP(X1119,MonsterTable!$A:$B,MATCH(MonsterTable!$B$1,MonsterTable!$A$1:$B$1,0),0))),OR(ISBLANK(Z1119),ISBLANK(AA1119))),#N/A,
IFERROR(VLOOKUP(X1119,MonsterTable!$A:$B,MATCH(MonsterTable!$B$1,MonsterTable!$A$1:$B$1,0),0),
IF(OR(NOT(ISBLANK(Z1119)),ISBLANK(AA1119)),#N/A,
IF(X1119="empty","empty",
VLOOKUP(X1119,MonsterGroupTable!$A:$A,1,0)))))))</f>
        <v>g109</v>
      </c>
      <c r="AA1119">
        <v>5</v>
      </c>
      <c r="AE1119" s="1" t="s">
        <v>74</v>
      </c>
      <c r="AF1119" s="2" t="str">
        <f>IF(AND(ISBLANK(AE1119),OR(NOT(ISBLANK(AG1119)),NOT(ISBLANK(AH1119)))),#N/A,
IF(ISBLANK(AE1119),"",
IF(AND(NOT(ISERROR(VLOOKUP(AE1119,MonsterTable!$A:$B,MATCH(MonsterTable!$B$1,MonsterTable!$A$1:$B$1,0),0))),OR(ISBLANK(AG1119),ISBLANK(AH1119))),#N/A,
IFERROR(VLOOKUP(AE1119,MonsterTable!$A:$B,MATCH(MonsterTable!$B$1,MonsterTable!$A$1:$B$1,0),0),
IF(OR(NOT(ISBLANK(AG1119)),ISBLANK(AH1119)),#N/A,
IF(AE1119="empty","empty",
VLOOKUP(AE1119,MonsterGroupTable!$A:$A,1,0)))))))</f>
        <v>empty</v>
      </c>
      <c r="AH1119">
        <v>3</v>
      </c>
      <c r="AL1119" s="1" t="s">
        <v>340</v>
      </c>
      <c r="AM1119" s="2">
        <f>IF(AND(ISBLANK(AL1119),OR(NOT(ISBLANK(AN1119)),NOT(ISBLANK(AO1119)))),#N/A,
IF(ISBLANK(AL1119),"",
IF(AND(NOT(ISERROR(VLOOKUP(AL1119,MonsterTable!$A:$B,MATCH(MonsterTable!$B$1,MonsterTable!$A$1:$B$1,0),0))),OR(ISBLANK(AN1119),ISBLANK(AO1119))),#N/A,
IFERROR(VLOOKUP(AL1119,MonsterTable!$A:$B,MATCH(MonsterTable!$B$1,MonsterTable!$A$1:$B$1,0),0),
IF(OR(NOT(ISBLANK(AN1119)),ISBLANK(AO1119)),#N/A,
IF(AL1119="empty","empty",
VLOOKUP(AL1119,MonsterGroupTable!$A:$A,1,0)))))))</f>
        <v>204</v>
      </c>
      <c r="AN1119">
        <v>1</v>
      </c>
      <c r="AO1119">
        <v>1</v>
      </c>
      <c r="AP1119">
        <v>0</v>
      </c>
      <c r="AT1119" s="2" t="str">
        <f>IF(AND(ISBLANK(AS1119),OR(NOT(ISBLANK(AU1119)),NOT(ISBLANK(AV1119)))),#N/A,
IF(ISBLANK(AS1119),"",
IF(AND(NOT(ISERROR(VLOOKUP(AS1119,MonsterTable!$A:$B,MATCH(MonsterTable!$B$1,MonsterTable!$A$1:$B$1,0),0))),OR(ISBLANK(AU1119),ISBLANK(AV1119))),#N/A,
IFERROR(VLOOKUP(AS1119,MonsterTable!$A:$B,MATCH(MonsterTable!$B$1,MonsterTable!$A$1:$B$1,0),0),
IF(OR(NOT(ISBLANK(AU1119)),ISBLANK(AV1119)),#N/A,
IF(AS1119="empty","empty",
VLOOKUP(AS1119,MonsterGroupTable!$A:$A,1,0)))))))</f>
        <v/>
      </c>
      <c r="BA1119" s="2" t="str">
        <f>IF(AND(ISBLANK(AZ1119),OR(NOT(ISBLANK(BB1119)),NOT(ISBLANK(BC1119)))),#N/A,
IF(ISBLANK(AZ1119),"",
IF(AND(NOT(ISERROR(VLOOKUP(AZ1119,MonsterTable!$A:$B,MATCH(MonsterTable!$B$1,MonsterTable!$A$1:$B$1,0),0))),OR(ISBLANK(BB1119),ISBLANK(BC1119))),#N/A,
IFERROR(VLOOKUP(AZ1119,MonsterTable!$A:$B,MATCH(MonsterTable!$B$1,MonsterTable!$A$1:$B$1,0),0),
IF(OR(NOT(ISBLANK(BB1119)),ISBLANK(BC1119)),#N/A,
IF(AZ1119="empty","empty",
VLOOKUP(AZ1119,MonsterGroupTable!$A:$A,1,0)))))))</f>
        <v/>
      </c>
      <c r="BH1119" s="2" t="str">
        <f>IF(AND(ISBLANK(BG1119),OR(NOT(ISBLANK(BI1119)),NOT(ISBLANK(BJ1119)))),#N/A,
IF(ISBLANK(BG1119),"",
IF(AND(NOT(ISERROR(VLOOKUP(BG1119,MonsterTable!$A:$B,MATCH(MonsterTable!$B$1,MonsterTable!$A$1:$B$1,0),0))),OR(ISBLANK(BI1119),ISBLANK(BJ1119))),#N/A,
IFERROR(VLOOKUP(BG1119,MonsterTable!$A:$B,MATCH(MonsterTable!$B$1,MonsterTable!$A$1:$B$1,0),0),
IF(OR(NOT(ISBLANK(BI1119)),ISBLANK(BJ1119)),#N/A,
IF(BG1119="empty","empty",
VLOOKUP(BG1119,MonsterGroupTable!$A:$A,1,0)))))))</f>
        <v/>
      </c>
      <c r="BO1119" s="2" t="str">
        <f>IF(AND(ISBLANK(BN1119),OR(NOT(ISBLANK(BP1119)),NOT(ISBLANK(BQ1119)))),#N/A,
IF(ISBLANK(BN1119),"",
IF(AND(NOT(ISERROR(VLOOKUP(BN1119,MonsterTable!$A:$B,MATCH(MonsterTable!$B$1,MonsterTable!$A$1:$B$1,0),0))),OR(ISBLANK(BP1119),ISBLANK(BQ1119))),#N/A,
IFERROR(VLOOKUP(BN1119,MonsterTable!$A:$B,MATCH(MonsterTable!$B$1,MonsterTable!$A$1:$B$1,0),0),
IF(OR(NOT(ISBLANK(BP1119)),ISBLANK(BQ1119)),#N/A,
IF(BN1119="empty","empty",
VLOOKUP(BN1119,MonsterGroupTable!$A:$A,1,0)))))))</f>
        <v/>
      </c>
      <c r="BV1119" s="2" t="str">
        <f>IF(AND(ISBLANK(BU1119),OR(NOT(ISBLANK(BW1119)),NOT(ISBLANK(BX1119)))),#N/A,
IF(ISBLANK(BU1119),"",
IF(AND(NOT(ISERROR(VLOOKUP(BU1119,MonsterTable!$A:$B,MATCH(MonsterTable!$B$1,MonsterTable!$A$1:$B$1,0),0))),OR(ISBLANK(BW1119),ISBLANK(BX1119))),#N/A,
IFERROR(VLOOKUP(BU1119,MonsterTable!$A:$B,MATCH(MonsterTable!$B$1,MonsterTable!$A$1:$B$1,0),0),
IF(OR(NOT(ISBLANK(BW1119)),ISBLANK(BX1119)),#N/A,
IF(BU1119="empty","empty",
VLOOKUP(BU1119,MonsterGroupTable!$A:$A,1,0)))))))</f>
        <v/>
      </c>
      <c r="CC1119" s="2" t="str">
        <f>IF(AND(ISBLANK(CB1119),OR(NOT(ISBLANK(CD1119)),NOT(ISBLANK(CE1119)))),#N/A,
IF(ISBLANK(CB1119),"",
IF(AND(NOT(ISERROR(VLOOKUP(CB1119,MonsterTable!$A:$B,MATCH(MonsterTable!$B$1,MonsterTable!$A$1:$B$1,0),0))),OR(ISBLANK(CD1119),ISBLANK(CE1119))),#N/A,
IFERROR(VLOOKUP(CB1119,MonsterTable!$A:$B,MATCH(MonsterTable!$B$1,MonsterTable!$A$1:$B$1,0),0),
IF(OR(NOT(ISBLANK(CD1119)),ISBLANK(CE1119)),#N/A,
IF(CB1119="empty","empty",
VLOOKUP(CB1119,MonsterGroupTable!$A:$A,1,0)))))))</f>
        <v/>
      </c>
      <c r="CJ1119" s="2" t="str">
        <f>IF(AND(ISBLANK(CI1119),OR(NOT(ISBLANK(CK1119)),NOT(ISBLANK(CL1119)))),#N/A,
IF(ISBLANK(CI1119),"",
IF(AND(NOT(ISERROR(VLOOKUP(CI1119,MonsterTable!$A:$B,MATCH(MonsterTable!$B$1,MonsterTable!$A$1:$B$1,0),0))),OR(ISBLANK(CK1119),ISBLANK(CL1119))),#N/A,
IFERROR(VLOOKUP(CI1119,MonsterTable!$A:$B,MATCH(MonsterTable!$B$1,MonsterTable!$A$1:$B$1,0),0),
IF(OR(NOT(ISBLANK(CK1119)),ISBLANK(CL1119)),#N/A,
IF(CI1119="empty","empty",
VLOOKUP(CI1119,MonsterGroupTable!$A:$A,1,0)))))))</f>
        <v/>
      </c>
    </row>
    <row r="1120" spans="1:88">
      <c r="A1120">
        <v>20086</v>
      </c>
      <c r="B1120">
        <f t="shared" si="39"/>
        <v>1.1000000000000001</v>
      </c>
      <c r="C1120">
        <f t="shared" si="39"/>
        <v>1.1000000000000001</v>
      </c>
      <c r="F1120">
        <v>180</v>
      </c>
      <c r="G1120">
        <v>921</v>
      </c>
      <c r="H1120">
        <v>0</v>
      </c>
      <c r="I1120">
        <v>0</v>
      </c>
      <c r="J1120">
        <v>0</v>
      </c>
      <c r="K1120" t="s">
        <v>28</v>
      </c>
      <c r="L1120" t="s">
        <v>255</v>
      </c>
      <c r="M1120" t="s">
        <v>79</v>
      </c>
      <c r="N1120" t="s">
        <v>80</v>
      </c>
      <c r="O1120">
        <v>0</v>
      </c>
      <c r="P1120">
        <v>-4.75</v>
      </c>
      <c r="Q1120">
        <v>-3.5</v>
      </c>
      <c r="R1120">
        <v>4.75</v>
      </c>
      <c r="S1120">
        <v>3</v>
      </c>
      <c r="T1120">
        <v>-13.5</v>
      </c>
      <c r="U1120">
        <v>2.5499999999999998</v>
      </c>
      <c r="V1120">
        <v>-6.75</v>
      </c>
      <c r="W1120" t="str">
        <f t="shared" si="40"/>
        <v>g109,5,empty,3,204,1,1,0</v>
      </c>
      <c r="X1120" s="1" t="s">
        <v>326</v>
      </c>
      <c r="Y1120" s="2" t="str">
        <f>IF(AND(ISBLANK(X1120),OR(NOT(ISBLANK(Z1120)),NOT(ISBLANK(AA1120)))),#N/A,
IF(ISBLANK(X1120),"",
IF(AND(NOT(ISERROR(VLOOKUP(X1120,MonsterTable!$A:$B,MATCH(MonsterTable!$B$1,MonsterTable!$A$1:$B$1,0),0))),OR(ISBLANK(Z1120),ISBLANK(AA1120))),#N/A,
IFERROR(VLOOKUP(X1120,MonsterTable!$A:$B,MATCH(MonsterTable!$B$1,MonsterTable!$A$1:$B$1,0),0),
IF(OR(NOT(ISBLANK(Z1120)),ISBLANK(AA1120)),#N/A,
IF(X1120="empty","empty",
VLOOKUP(X1120,MonsterGroupTable!$A:$A,1,0)))))))</f>
        <v>g109</v>
      </c>
      <c r="AA1120">
        <v>5</v>
      </c>
      <c r="AE1120" s="1" t="s">
        <v>74</v>
      </c>
      <c r="AF1120" s="2" t="str">
        <f>IF(AND(ISBLANK(AE1120),OR(NOT(ISBLANK(AG1120)),NOT(ISBLANK(AH1120)))),#N/A,
IF(ISBLANK(AE1120),"",
IF(AND(NOT(ISERROR(VLOOKUP(AE1120,MonsterTable!$A:$B,MATCH(MonsterTable!$B$1,MonsterTable!$A$1:$B$1,0),0))),OR(ISBLANK(AG1120),ISBLANK(AH1120))),#N/A,
IFERROR(VLOOKUP(AE1120,MonsterTable!$A:$B,MATCH(MonsterTable!$B$1,MonsterTable!$A$1:$B$1,0),0),
IF(OR(NOT(ISBLANK(AG1120)),ISBLANK(AH1120)),#N/A,
IF(AE1120="empty","empty",
VLOOKUP(AE1120,MonsterGroupTable!$A:$A,1,0)))))))</f>
        <v>empty</v>
      </c>
      <c r="AH1120">
        <v>3</v>
      </c>
      <c r="AL1120" s="1" t="s">
        <v>340</v>
      </c>
      <c r="AM1120" s="2">
        <f>IF(AND(ISBLANK(AL1120),OR(NOT(ISBLANK(AN1120)),NOT(ISBLANK(AO1120)))),#N/A,
IF(ISBLANK(AL1120),"",
IF(AND(NOT(ISERROR(VLOOKUP(AL1120,MonsterTable!$A:$B,MATCH(MonsterTable!$B$1,MonsterTable!$A$1:$B$1,0),0))),OR(ISBLANK(AN1120),ISBLANK(AO1120))),#N/A,
IFERROR(VLOOKUP(AL1120,MonsterTable!$A:$B,MATCH(MonsterTable!$B$1,MonsterTable!$A$1:$B$1,0),0),
IF(OR(NOT(ISBLANK(AN1120)),ISBLANK(AO1120)),#N/A,
IF(AL1120="empty","empty",
VLOOKUP(AL1120,MonsterGroupTable!$A:$A,1,0)))))))</f>
        <v>204</v>
      </c>
      <c r="AN1120">
        <v>1</v>
      </c>
      <c r="AO1120">
        <v>1</v>
      </c>
      <c r="AP1120">
        <v>0</v>
      </c>
      <c r="AT1120" s="2" t="str">
        <f>IF(AND(ISBLANK(AS1120),OR(NOT(ISBLANK(AU1120)),NOT(ISBLANK(AV1120)))),#N/A,
IF(ISBLANK(AS1120),"",
IF(AND(NOT(ISERROR(VLOOKUP(AS1120,MonsterTable!$A:$B,MATCH(MonsterTable!$B$1,MonsterTable!$A$1:$B$1,0),0))),OR(ISBLANK(AU1120),ISBLANK(AV1120))),#N/A,
IFERROR(VLOOKUP(AS1120,MonsterTable!$A:$B,MATCH(MonsterTable!$B$1,MonsterTable!$A$1:$B$1,0),0),
IF(OR(NOT(ISBLANK(AU1120)),ISBLANK(AV1120)),#N/A,
IF(AS1120="empty","empty",
VLOOKUP(AS1120,MonsterGroupTable!$A:$A,1,0)))))))</f>
        <v/>
      </c>
      <c r="BA1120" s="2" t="str">
        <f>IF(AND(ISBLANK(AZ1120),OR(NOT(ISBLANK(BB1120)),NOT(ISBLANK(BC1120)))),#N/A,
IF(ISBLANK(AZ1120),"",
IF(AND(NOT(ISERROR(VLOOKUP(AZ1120,MonsterTable!$A:$B,MATCH(MonsterTable!$B$1,MonsterTable!$A$1:$B$1,0),0))),OR(ISBLANK(BB1120),ISBLANK(BC1120))),#N/A,
IFERROR(VLOOKUP(AZ1120,MonsterTable!$A:$B,MATCH(MonsterTable!$B$1,MonsterTable!$A$1:$B$1,0),0),
IF(OR(NOT(ISBLANK(BB1120)),ISBLANK(BC1120)),#N/A,
IF(AZ1120="empty","empty",
VLOOKUP(AZ1120,MonsterGroupTable!$A:$A,1,0)))))))</f>
        <v/>
      </c>
      <c r="BH1120" s="2" t="str">
        <f>IF(AND(ISBLANK(BG1120),OR(NOT(ISBLANK(BI1120)),NOT(ISBLANK(BJ1120)))),#N/A,
IF(ISBLANK(BG1120),"",
IF(AND(NOT(ISERROR(VLOOKUP(BG1120,MonsterTable!$A:$B,MATCH(MonsterTable!$B$1,MonsterTable!$A$1:$B$1,0),0))),OR(ISBLANK(BI1120),ISBLANK(BJ1120))),#N/A,
IFERROR(VLOOKUP(BG1120,MonsterTable!$A:$B,MATCH(MonsterTable!$B$1,MonsterTable!$A$1:$B$1,0),0),
IF(OR(NOT(ISBLANK(BI1120)),ISBLANK(BJ1120)),#N/A,
IF(BG1120="empty","empty",
VLOOKUP(BG1120,MonsterGroupTable!$A:$A,1,0)))))))</f>
        <v/>
      </c>
      <c r="BO1120" s="2" t="str">
        <f>IF(AND(ISBLANK(BN1120),OR(NOT(ISBLANK(BP1120)),NOT(ISBLANK(BQ1120)))),#N/A,
IF(ISBLANK(BN1120),"",
IF(AND(NOT(ISERROR(VLOOKUP(BN1120,MonsterTable!$A:$B,MATCH(MonsterTable!$B$1,MonsterTable!$A$1:$B$1,0),0))),OR(ISBLANK(BP1120),ISBLANK(BQ1120))),#N/A,
IFERROR(VLOOKUP(BN1120,MonsterTable!$A:$B,MATCH(MonsterTable!$B$1,MonsterTable!$A$1:$B$1,0),0),
IF(OR(NOT(ISBLANK(BP1120)),ISBLANK(BQ1120)),#N/A,
IF(BN1120="empty","empty",
VLOOKUP(BN1120,MonsterGroupTable!$A:$A,1,0)))))))</f>
        <v/>
      </c>
      <c r="BV1120" s="2" t="str">
        <f>IF(AND(ISBLANK(BU1120),OR(NOT(ISBLANK(BW1120)),NOT(ISBLANK(BX1120)))),#N/A,
IF(ISBLANK(BU1120),"",
IF(AND(NOT(ISERROR(VLOOKUP(BU1120,MonsterTable!$A:$B,MATCH(MonsterTable!$B$1,MonsterTable!$A$1:$B$1,0),0))),OR(ISBLANK(BW1120),ISBLANK(BX1120))),#N/A,
IFERROR(VLOOKUP(BU1120,MonsterTable!$A:$B,MATCH(MonsterTable!$B$1,MonsterTable!$A$1:$B$1,0),0),
IF(OR(NOT(ISBLANK(BW1120)),ISBLANK(BX1120)),#N/A,
IF(BU1120="empty","empty",
VLOOKUP(BU1120,MonsterGroupTable!$A:$A,1,0)))))))</f>
        <v/>
      </c>
      <c r="CC1120" s="2" t="str">
        <f>IF(AND(ISBLANK(CB1120),OR(NOT(ISBLANK(CD1120)),NOT(ISBLANK(CE1120)))),#N/A,
IF(ISBLANK(CB1120),"",
IF(AND(NOT(ISERROR(VLOOKUP(CB1120,MonsterTable!$A:$B,MATCH(MonsterTable!$B$1,MonsterTable!$A$1:$B$1,0),0))),OR(ISBLANK(CD1120),ISBLANK(CE1120))),#N/A,
IFERROR(VLOOKUP(CB1120,MonsterTable!$A:$B,MATCH(MonsterTable!$B$1,MonsterTable!$A$1:$B$1,0),0),
IF(OR(NOT(ISBLANK(CD1120)),ISBLANK(CE1120)),#N/A,
IF(CB1120="empty","empty",
VLOOKUP(CB1120,MonsterGroupTable!$A:$A,1,0)))))))</f>
        <v/>
      </c>
      <c r="CJ1120" s="2" t="str">
        <f>IF(AND(ISBLANK(CI1120),OR(NOT(ISBLANK(CK1120)),NOT(ISBLANK(CL1120)))),#N/A,
IF(ISBLANK(CI1120),"",
IF(AND(NOT(ISERROR(VLOOKUP(CI1120,MonsterTable!$A:$B,MATCH(MonsterTable!$B$1,MonsterTable!$A$1:$B$1,0),0))),OR(ISBLANK(CK1120),ISBLANK(CL1120))),#N/A,
IFERROR(VLOOKUP(CI1120,MonsterTable!$A:$B,MATCH(MonsterTable!$B$1,MonsterTable!$A$1:$B$1,0),0),
IF(OR(NOT(ISBLANK(CK1120)),ISBLANK(CL1120)),#N/A,
IF(CI1120="empty","empty",
VLOOKUP(CI1120,MonsterGroupTable!$A:$A,1,0)))))))</f>
        <v/>
      </c>
    </row>
    <row r="1121" spans="1:88">
      <c r="A1121">
        <v>20087</v>
      </c>
      <c r="B1121">
        <f t="shared" si="39"/>
        <v>1.1000000000000001</v>
      </c>
      <c r="C1121">
        <f t="shared" si="39"/>
        <v>1.1000000000000001</v>
      </c>
      <c r="F1121">
        <v>180</v>
      </c>
      <c r="G1121">
        <v>948</v>
      </c>
      <c r="H1121">
        <v>0</v>
      </c>
      <c r="I1121">
        <v>0</v>
      </c>
      <c r="J1121">
        <v>0</v>
      </c>
      <c r="K1121" t="s">
        <v>28</v>
      </c>
      <c r="L1121" t="s">
        <v>255</v>
      </c>
      <c r="M1121" t="s">
        <v>79</v>
      </c>
      <c r="N1121" t="s">
        <v>80</v>
      </c>
      <c r="O1121">
        <v>0</v>
      </c>
      <c r="P1121">
        <v>-4.75</v>
      </c>
      <c r="Q1121">
        <v>-3.5</v>
      </c>
      <c r="R1121">
        <v>4.75</v>
      </c>
      <c r="S1121">
        <v>3</v>
      </c>
      <c r="T1121">
        <v>-13.5</v>
      </c>
      <c r="U1121">
        <v>2.5499999999999998</v>
      </c>
      <c r="V1121">
        <v>-6.75</v>
      </c>
      <c r="W1121" t="str">
        <f t="shared" si="40"/>
        <v>g109,5,empty,3,204,1,1,0</v>
      </c>
      <c r="X1121" s="1" t="s">
        <v>326</v>
      </c>
      <c r="Y1121" s="2" t="str">
        <f>IF(AND(ISBLANK(X1121),OR(NOT(ISBLANK(Z1121)),NOT(ISBLANK(AA1121)))),#N/A,
IF(ISBLANK(X1121),"",
IF(AND(NOT(ISERROR(VLOOKUP(X1121,MonsterTable!$A:$B,MATCH(MonsterTable!$B$1,MonsterTable!$A$1:$B$1,0),0))),OR(ISBLANK(Z1121),ISBLANK(AA1121))),#N/A,
IFERROR(VLOOKUP(X1121,MonsterTable!$A:$B,MATCH(MonsterTable!$B$1,MonsterTable!$A$1:$B$1,0),0),
IF(OR(NOT(ISBLANK(Z1121)),ISBLANK(AA1121)),#N/A,
IF(X1121="empty","empty",
VLOOKUP(X1121,MonsterGroupTable!$A:$A,1,0)))))))</f>
        <v>g109</v>
      </c>
      <c r="AA1121">
        <v>5</v>
      </c>
      <c r="AE1121" s="1" t="s">
        <v>74</v>
      </c>
      <c r="AF1121" s="2" t="str">
        <f>IF(AND(ISBLANK(AE1121),OR(NOT(ISBLANK(AG1121)),NOT(ISBLANK(AH1121)))),#N/A,
IF(ISBLANK(AE1121),"",
IF(AND(NOT(ISERROR(VLOOKUP(AE1121,MonsterTable!$A:$B,MATCH(MonsterTable!$B$1,MonsterTable!$A$1:$B$1,0),0))),OR(ISBLANK(AG1121),ISBLANK(AH1121))),#N/A,
IFERROR(VLOOKUP(AE1121,MonsterTable!$A:$B,MATCH(MonsterTable!$B$1,MonsterTable!$A$1:$B$1,0),0),
IF(OR(NOT(ISBLANK(AG1121)),ISBLANK(AH1121)),#N/A,
IF(AE1121="empty","empty",
VLOOKUP(AE1121,MonsterGroupTable!$A:$A,1,0)))))))</f>
        <v>empty</v>
      </c>
      <c r="AH1121">
        <v>3</v>
      </c>
      <c r="AL1121" s="1" t="s">
        <v>340</v>
      </c>
      <c r="AM1121" s="2">
        <f>IF(AND(ISBLANK(AL1121),OR(NOT(ISBLANK(AN1121)),NOT(ISBLANK(AO1121)))),#N/A,
IF(ISBLANK(AL1121),"",
IF(AND(NOT(ISERROR(VLOOKUP(AL1121,MonsterTable!$A:$B,MATCH(MonsterTable!$B$1,MonsterTable!$A$1:$B$1,0),0))),OR(ISBLANK(AN1121),ISBLANK(AO1121))),#N/A,
IFERROR(VLOOKUP(AL1121,MonsterTable!$A:$B,MATCH(MonsterTable!$B$1,MonsterTable!$A$1:$B$1,0),0),
IF(OR(NOT(ISBLANK(AN1121)),ISBLANK(AO1121)),#N/A,
IF(AL1121="empty","empty",
VLOOKUP(AL1121,MonsterGroupTable!$A:$A,1,0)))))))</f>
        <v>204</v>
      </c>
      <c r="AN1121">
        <v>1</v>
      </c>
      <c r="AO1121">
        <v>1</v>
      </c>
      <c r="AP1121">
        <v>0</v>
      </c>
      <c r="AT1121" s="2" t="str">
        <f>IF(AND(ISBLANK(AS1121),OR(NOT(ISBLANK(AU1121)),NOT(ISBLANK(AV1121)))),#N/A,
IF(ISBLANK(AS1121),"",
IF(AND(NOT(ISERROR(VLOOKUP(AS1121,MonsterTable!$A:$B,MATCH(MonsterTable!$B$1,MonsterTable!$A$1:$B$1,0),0))),OR(ISBLANK(AU1121),ISBLANK(AV1121))),#N/A,
IFERROR(VLOOKUP(AS1121,MonsterTable!$A:$B,MATCH(MonsterTable!$B$1,MonsterTable!$A$1:$B$1,0),0),
IF(OR(NOT(ISBLANK(AU1121)),ISBLANK(AV1121)),#N/A,
IF(AS1121="empty","empty",
VLOOKUP(AS1121,MonsterGroupTable!$A:$A,1,0)))))))</f>
        <v/>
      </c>
      <c r="BA1121" s="2" t="str">
        <f>IF(AND(ISBLANK(AZ1121),OR(NOT(ISBLANK(BB1121)),NOT(ISBLANK(BC1121)))),#N/A,
IF(ISBLANK(AZ1121),"",
IF(AND(NOT(ISERROR(VLOOKUP(AZ1121,MonsterTable!$A:$B,MATCH(MonsterTable!$B$1,MonsterTable!$A$1:$B$1,0),0))),OR(ISBLANK(BB1121),ISBLANK(BC1121))),#N/A,
IFERROR(VLOOKUP(AZ1121,MonsterTable!$A:$B,MATCH(MonsterTable!$B$1,MonsterTable!$A$1:$B$1,0),0),
IF(OR(NOT(ISBLANK(BB1121)),ISBLANK(BC1121)),#N/A,
IF(AZ1121="empty","empty",
VLOOKUP(AZ1121,MonsterGroupTable!$A:$A,1,0)))))))</f>
        <v/>
      </c>
      <c r="BH1121" s="2" t="str">
        <f>IF(AND(ISBLANK(BG1121),OR(NOT(ISBLANK(BI1121)),NOT(ISBLANK(BJ1121)))),#N/A,
IF(ISBLANK(BG1121),"",
IF(AND(NOT(ISERROR(VLOOKUP(BG1121,MonsterTable!$A:$B,MATCH(MonsterTable!$B$1,MonsterTable!$A$1:$B$1,0),0))),OR(ISBLANK(BI1121),ISBLANK(BJ1121))),#N/A,
IFERROR(VLOOKUP(BG1121,MonsterTable!$A:$B,MATCH(MonsterTable!$B$1,MonsterTable!$A$1:$B$1,0),0),
IF(OR(NOT(ISBLANK(BI1121)),ISBLANK(BJ1121)),#N/A,
IF(BG1121="empty","empty",
VLOOKUP(BG1121,MonsterGroupTable!$A:$A,1,0)))))))</f>
        <v/>
      </c>
      <c r="BO1121" s="2" t="str">
        <f>IF(AND(ISBLANK(BN1121),OR(NOT(ISBLANK(BP1121)),NOT(ISBLANK(BQ1121)))),#N/A,
IF(ISBLANK(BN1121),"",
IF(AND(NOT(ISERROR(VLOOKUP(BN1121,MonsterTable!$A:$B,MATCH(MonsterTable!$B$1,MonsterTable!$A$1:$B$1,0),0))),OR(ISBLANK(BP1121),ISBLANK(BQ1121))),#N/A,
IFERROR(VLOOKUP(BN1121,MonsterTable!$A:$B,MATCH(MonsterTable!$B$1,MonsterTable!$A$1:$B$1,0),0),
IF(OR(NOT(ISBLANK(BP1121)),ISBLANK(BQ1121)),#N/A,
IF(BN1121="empty","empty",
VLOOKUP(BN1121,MonsterGroupTable!$A:$A,1,0)))))))</f>
        <v/>
      </c>
      <c r="BV1121" s="2" t="str">
        <f>IF(AND(ISBLANK(BU1121),OR(NOT(ISBLANK(BW1121)),NOT(ISBLANK(BX1121)))),#N/A,
IF(ISBLANK(BU1121),"",
IF(AND(NOT(ISERROR(VLOOKUP(BU1121,MonsterTable!$A:$B,MATCH(MonsterTable!$B$1,MonsterTable!$A$1:$B$1,0),0))),OR(ISBLANK(BW1121),ISBLANK(BX1121))),#N/A,
IFERROR(VLOOKUP(BU1121,MonsterTable!$A:$B,MATCH(MonsterTable!$B$1,MonsterTable!$A$1:$B$1,0),0),
IF(OR(NOT(ISBLANK(BW1121)),ISBLANK(BX1121)),#N/A,
IF(BU1121="empty","empty",
VLOOKUP(BU1121,MonsterGroupTable!$A:$A,1,0)))))))</f>
        <v/>
      </c>
      <c r="CC1121" s="2" t="str">
        <f>IF(AND(ISBLANK(CB1121),OR(NOT(ISBLANK(CD1121)),NOT(ISBLANK(CE1121)))),#N/A,
IF(ISBLANK(CB1121),"",
IF(AND(NOT(ISERROR(VLOOKUP(CB1121,MonsterTable!$A:$B,MATCH(MonsterTable!$B$1,MonsterTable!$A$1:$B$1,0),0))),OR(ISBLANK(CD1121),ISBLANK(CE1121))),#N/A,
IFERROR(VLOOKUP(CB1121,MonsterTable!$A:$B,MATCH(MonsterTable!$B$1,MonsterTable!$A$1:$B$1,0),0),
IF(OR(NOT(ISBLANK(CD1121)),ISBLANK(CE1121)),#N/A,
IF(CB1121="empty","empty",
VLOOKUP(CB1121,MonsterGroupTable!$A:$A,1,0)))))))</f>
        <v/>
      </c>
      <c r="CJ1121" s="2" t="str">
        <f>IF(AND(ISBLANK(CI1121),OR(NOT(ISBLANK(CK1121)),NOT(ISBLANK(CL1121)))),#N/A,
IF(ISBLANK(CI1121),"",
IF(AND(NOT(ISERROR(VLOOKUP(CI1121,MonsterTable!$A:$B,MATCH(MonsterTable!$B$1,MonsterTable!$A$1:$B$1,0),0))),OR(ISBLANK(CK1121),ISBLANK(CL1121))),#N/A,
IFERROR(VLOOKUP(CI1121,MonsterTable!$A:$B,MATCH(MonsterTable!$B$1,MonsterTable!$A$1:$B$1,0),0),
IF(OR(NOT(ISBLANK(CK1121)),ISBLANK(CL1121)),#N/A,
IF(CI1121="empty","empty",
VLOOKUP(CI1121,MonsterGroupTable!$A:$A,1,0)))))))</f>
        <v/>
      </c>
    </row>
    <row r="1122" spans="1:88">
      <c r="A1122">
        <v>20088</v>
      </c>
      <c r="B1122">
        <f t="shared" si="39"/>
        <v>1.1000000000000001</v>
      </c>
      <c r="C1122">
        <f t="shared" si="39"/>
        <v>1.1000000000000001</v>
      </c>
      <c r="F1122">
        <v>180</v>
      </c>
      <c r="G1122">
        <v>975</v>
      </c>
      <c r="H1122">
        <v>0</v>
      </c>
      <c r="I1122">
        <v>0</v>
      </c>
      <c r="J1122">
        <v>0</v>
      </c>
      <c r="K1122" t="s">
        <v>28</v>
      </c>
      <c r="L1122" t="s">
        <v>255</v>
      </c>
      <c r="M1122" t="s">
        <v>79</v>
      </c>
      <c r="N1122" t="s">
        <v>80</v>
      </c>
      <c r="O1122">
        <v>0</v>
      </c>
      <c r="P1122">
        <v>-4.75</v>
      </c>
      <c r="Q1122">
        <v>-3.5</v>
      </c>
      <c r="R1122">
        <v>4.75</v>
      </c>
      <c r="S1122">
        <v>3</v>
      </c>
      <c r="T1122">
        <v>-13.5</v>
      </c>
      <c r="U1122">
        <v>2.5499999999999998</v>
      </c>
      <c r="V1122">
        <v>-6.75</v>
      </c>
      <c r="W1122" t="str">
        <f t="shared" si="40"/>
        <v>g109,5,empty,3,204,1,1,0</v>
      </c>
      <c r="X1122" s="1" t="s">
        <v>326</v>
      </c>
      <c r="Y1122" s="2" t="str">
        <f>IF(AND(ISBLANK(X1122),OR(NOT(ISBLANK(Z1122)),NOT(ISBLANK(AA1122)))),#N/A,
IF(ISBLANK(X1122),"",
IF(AND(NOT(ISERROR(VLOOKUP(X1122,MonsterTable!$A:$B,MATCH(MonsterTable!$B$1,MonsterTable!$A$1:$B$1,0),0))),OR(ISBLANK(Z1122),ISBLANK(AA1122))),#N/A,
IFERROR(VLOOKUP(X1122,MonsterTable!$A:$B,MATCH(MonsterTable!$B$1,MonsterTable!$A$1:$B$1,0),0),
IF(OR(NOT(ISBLANK(Z1122)),ISBLANK(AA1122)),#N/A,
IF(X1122="empty","empty",
VLOOKUP(X1122,MonsterGroupTable!$A:$A,1,0)))))))</f>
        <v>g109</v>
      </c>
      <c r="AA1122">
        <v>5</v>
      </c>
      <c r="AE1122" s="1" t="s">
        <v>74</v>
      </c>
      <c r="AF1122" s="2" t="str">
        <f>IF(AND(ISBLANK(AE1122),OR(NOT(ISBLANK(AG1122)),NOT(ISBLANK(AH1122)))),#N/A,
IF(ISBLANK(AE1122),"",
IF(AND(NOT(ISERROR(VLOOKUP(AE1122,MonsterTable!$A:$B,MATCH(MonsterTable!$B$1,MonsterTable!$A$1:$B$1,0),0))),OR(ISBLANK(AG1122),ISBLANK(AH1122))),#N/A,
IFERROR(VLOOKUP(AE1122,MonsterTable!$A:$B,MATCH(MonsterTable!$B$1,MonsterTable!$A$1:$B$1,0),0),
IF(OR(NOT(ISBLANK(AG1122)),ISBLANK(AH1122)),#N/A,
IF(AE1122="empty","empty",
VLOOKUP(AE1122,MonsterGroupTable!$A:$A,1,0)))))))</f>
        <v>empty</v>
      </c>
      <c r="AH1122">
        <v>3</v>
      </c>
      <c r="AL1122" s="1" t="s">
        <v>340</v>
      </c>
      <c r="AM1122" s="2">
        <f>IF(AND(ISBLANK(AL1122),OR(NOT(ISBLANK(AN1122)),NOT(ISBLANK(AO1122)))),#N/A,
IF(ISBLANK(AL1122),"",
IF(AND(NOT(ISERROR(VLOOKUP(AL1122,MonsterTable!$A:$B,MATCH(MonsterTable!$B$1,MonsterTable!$A$1:$B$1,0),0))),OR(ISBLANK(AN1122),ISBLANK(AO1122))),#N/A,
IFERROR(VLOOKUP(AL1122,MonsterTable!$A:$B,MATCH(MonsterTable!$B$1,MonsterTable!$A$1:$B$1,0),0),
IF(OR(NOT(ISBLANK(AN1122)),ISBLANK(AO1122)),#N/A,
IF(AL1122="empty","empty",
VLOOKUP(AL1122,MonsterGroupTable!$A:$A,1,0)))))))</f>
        <v>204</v>
      </c>
      <c r="AN1122">
        <v>1</v>
      </c>
      <c r="AO1122">
        <v>1</v>
      </c>
      <c r="AP1122">
        <v>0</v>
      </c>
      <c r="AT1122" s="2" t="str">
        <f>IF(AND(ISBLANK(AS1122),OR(NOT(ISBLANK(AU1122)),NOT(ISBLANK(AV1122)))),#N/A,
IF(ISBLANK(AS1122),"",
IF(AND(NOT(ISERROR(VLOOKUP(AS1122,MonsterTable!$A:$B,MATCH(MonsterTable!$B$1,MonsterTable!$A$1:$B$1,0),0))),OR(ISBLANK(AU1122),ISBLANK(AV1122))),#N/A,
IFERROR(VLOOKUP(AS1122,MonsterTable!$A:$B,MATCH(MonsterTable!$B$1,MonsterTable!$A$1:$B$1,0),0),
IF(OR(NOT(ISBLANK(AU1122)),ISBLANK(AV1122)),#N/A,
IF(AS1122="empty","empty",
VLOOKUP(AS1122,MonsterGroupTable!$A:$A,1,0)))))))</f>
        <v/>
      </c>
      <c r="BA1122" s="2" t="str">
        <f>IF(AND(ISBLANK(AZ1122),OR(NOT(ISBLANK(BB1122)),NOT(ISBLANK(BC1122)))),#N/A,
IF(ISBLANK(AZ1122),"",
IF(AND(NOT(ISERROR(VLOOKUP(AZ1122,MonsterTable!$A:$B,MATCH(MonsterTable!$B$1,MonsterTable!$A$1:$B$1,0),0))),OR(ISBLANK(BB1122),ISBLANK(BC1122))),#N/A,
IFERROR(VLOOKUP(AZ1122,MonsterTable!$A:$B,MATCH(MonsterTable!$B$1,MonsterTable!$A$1:$B$1,0),0),
IF(OR(NOT(ISBLANK(BB1122)),ISBLANK(BC1122)),#N/A,
IF(AZ1122="empty","empty",
VLOOKUP(AZ1122,MonsterGroupTable!$A:$A,1,0)))))))</f>
        <v/>
      </c>
      <c r="BH1122" s="2" t="str">
        <f>IF(AND(ISBLANK(BG1122),OR(NOT(ISBLANK(BI1122)),NOT(ISBLANK(BJ1122)))),#N/A,
IF(ISBLANK(BG1122),"",
IF(AND(NOT(ISERROR(VLOOKUP(BG1122,MonsterTable!$A:$B,MATCH(MonsterTable!$B$1,MonsterTable!$A$1:$B$1,0),0))),OR(ISBLANK(BI1122),ISBLANK(BJ1122))),#N/A,
IFERROR(VLOOKUP(BG1122,MonsterTable!$A:$B,MATCH(MonsterTable!$B$1,MonsterTable!$A$1:$B$1,0),0),
IF(OR(NOT(ISBLANK(BI1122)),ISBLANK(BJ1122)),#N/A,
IF(BG1122="empty","empty",
VLOOKUP(BG1122,MonsterGroupTable!$A:$A,1,0)))))))</f>
        <v/>
      </c>
      <c r="BO1122" s="2" t="str">
        <f>IF(AND(ISBLANK(BN1122),OR(NOT(ISBLANK(BP1122)),NOT(ISBLANK(BQ1122)))),#N/A,
IF(ISBLANK(BN1122),"",
IF(AND(NOT(ISERROR(VLOOKUP(BN1122,MonsterTable!$A:$B,MATCH(MonsterTable!$B$1,MonsterTable!$A$1:$B$1,0),0))),OR(ISBLANK(BP1122),ISBLANK(BQ1122))),#N/A,
IFERROR(VLOOKUP(BN1122,MonsterTable!$A:$B,MATCH(MonsterTable!$B$1,MonsterTable!$A$1:$B$1,0),0),
IF(OR(NOT(ISBLANK(BP1122)),ISBLANK(BQ1122)),#N/A,
IF(BN1122="empty","empty",
VLOOKUP(BN1122,MonsterGroupTable!$A:$A,1,0)))))))</f>
        <v/>
      </c>
      <c r="BV1122" s="2" t="str">
        <f>IF(AND(ISBLANK(BU1122),OR(NOT(ISBLANK(BW1122)),NOT(ISBLANK(BX1122)))),#N/A,
IF(ISBLANK(BU1122),"",
IF(AND(NOT(ISERROR(VLOOKUP(BU1122,MonsterTable!$A:$B,MATCH(MonsterTable!$B$1,MonsterTable!$A$1:$B$1,0),0))),OR(ISBLANK(BW1122),ISBLANK(BX1122))),#N/A,
IFERROR(VLOOKUP(BU1122,MonsterTable!$A:$B,MATCH(MonsterTable!$B$1,MonsterTable!$A$1:$B$1,0),0),
IF(OR(NOT(ISBLANK(BW1122)),ISBLANK(BX1122)),#N/A,
IF(BU1122="empty","empty",
VLOOKUP(BU1122,MonsterGroupTable!$A:$A,1,0)))))))</f>
        <v/>
      </c>
      <c r="CC1122" s="2" t="str">
        <f>IF(AND(ISBLANK(CB1122),OR(NOT(ISBLANK(CD1122)),NOT(ISBLANK(CE1122)))),#N/A,
IF(ISBLANK(CB1122),"",
IF(AND(NOT(ISERROR(VLOOKUP(CB1122,MonsterTable!$A:$B,MATCH(MonsterTable!$B$1,MonsterTable!$A$1:$B$1,0),0))),OR(ISBLANK(CD1122),ISBLANK(CE1122))),#N/A,
IFERROR(VLOOKUP(CB1122,MonsterTable!$A:$B,MATCH(MonsterTable!$B$1,MonsterTable!$A$1:$B$1,0),0),
IF(OR(NOT(ISBLANK(CD1122)),ISBLANK(CE1122)),#N/A,
IF(CB1122="empty","empty",
VLOOKUP(CB1122,MonsterGroupTable!$A:$A,1,0)))))))</f>
        <v/>
      </c>
      <c r="CJ1122" s="2" t="str">
        <f>IF(AND(ISBLANK(CI1122),OR(NOT(ISBLANK(CK1122)),NOT(ISBLANK(CL1122)))),#N/A,
IF(ISBLANK(CI1122),"",
IF(AND(NOT(ISERROR(VLOOKUP(CI1122,MonsterTable!$A:$B,MATCH(MonsterTable!$B$1,MonsterTable!$A$1:$B$1,0),0))),OR(ISBLANK(CK1122),ISBLANK(CL1122))),#N/A,
IFERROR(VLOOKUP(CI1122,MonsterTable!$A:$B,MATCH(MonsterTable!$B$1,MonsterTable!$A$1:$B$1,0),0),
IF(OR(NOT(ISBLANK(CK1122)),ISBLANK(CL1122)),#N/A,
IF(CI1122="empty","empty",
VLOOKUP(CI1122,MonsterGroupTable!$A:$A,1,0)))))))</f>
        <v/>
      </c>
    </row>
    <row r="1123" spans="1:88">
      <c r="A1123">
        <v>20089</v>
      </c>
      <c r="B1123">
        <f t="shared" si="39"/>
        <v>1.1000000000000001</v>
      </c>
      <c r="C1123">
        <f t="shared" si="39"/>
        <v>1.1000000000000001</v>
      </c>
      <c r="F1123">
        <v>180</v>
      </c>
      <c r="G1123">
        <v>1002</v>
      </c>
      <c r="H1123">
        <v>0</v>
      </c>
      <c r="I1123">
        <v>0</v>
      </c>
      <c r="J1123">
        <v>0</v>
      </c>
      <c r="K1123" t="s">
        <v>28</v>
      </c>
      <c r="L1123" t="s">
        <v>255</v>
      </c>
      <c r="M1123" t="s">
        <v>79</v>
      </c>
      <c r="N1123" t="s">
        <v>80</v>
      </c>
      <c r="O1123">
        <v>0</v>
      </c>
      <c r="P1123">
        <v>-4.75</v>
      </c>
      <c r="Q1123">
        <v>-3.5</v>
      </c>
      <c r="R1123">
        <v>4.75</v>
      </c>
      <c r="S1123">
        <v>3</v>
      </c>
      <c r="T1123">
        <v>-13.5</v>
      </c>
      <c r="U1123">
        <v>2.5499999999999998</v>
      </c>
      <c r="V1123">
        <v>-6.75</v>
      </c>
      <c r="W1123" t="str">
        <f t="shared" si="40"/>
        <v>g109,5,empty,3,204,1,1,0</v>
      </c>
      <c r="X1123" s="1" t="s">
        <v>326</v>
      </c>
      <c r="Y1123" s="2" t="str">
        <f>IF(AND(ISBLANK(X1123),OR(NOT(ISBLANK(Z1123)),NOT(ISBLANK(AA1123)))),#N/A,
IF(ISBLANK(X1123),"",
IF(AND(NOT(ISERROR(VLOOKUP(X1123,MonsterTable!$A:$B,MATCH(MonsterTable!$B$1,MonsterTable!$A$1:$B$1,0),0))),OR(ISBLANK(Z1123),ISBLANK(AA1123))),#N/A,
IFERROR(VLOOKUP(X1123,MonsterTable!$A:$B,MATCH(MonsterTable!$B$1,MonsterTable!$A$1:$B$1,0),0),
IF(OR(NOT(ISBLANK(Z1123)),ISBLANK(AA1123)),#N/A,
IF(X1123="empty","empty",
VLOOKUP(X1123,MonsterGroupTable!$A:$A,1,0)))))))</f>
        <v>g109</v>
      </c>
      <c r="AA1123">
        <v>5</v>
      </c>
      <c r="AE1123" s="1" t="s">
        <v>74</v>
      </c>
      <c r="AF1123" s="2" t="str">
        <f>IF(AND(ISBLANK(AE1123),OR(NOT(ISBLANK(AG1123)),NOT(ISBLANK(AH1123)))),#N/A,
IF(ISBLANK(AE1123),"",
IF(AND(NOT(ISERROR(VLOOKUP(AE1123,MonsterTable!$A:$B,MATCH(MonsterTable!$B$1,MonsterTable!$A$1:$B$1,0),0))),OR(ISBLANK(AG1123),ISBLANK(AH1123))),#N/A,
IFERROR(VLOOKUP(AE1123,MonsterTable!$A:$B,MATCH(MonsterTable!$B$1,MonsterTable!$A$1:$B$1,0),0),
IF(OR(NOT(ISBLANK(AG1123)),ISBLANK(AH1123)),#N/A,
IF(AE1123="empty","empty",
VLOOKUP(AE1123,MonsterGroupTable!$A:$A,1,0)))))))</f>
        <v>empty</v>
      </c>
      <c r="AH1123">
        <v>3</v>
      </c>
      <c r="AL1123" s="1" t="s">
        <v>340</v>
      </c>
      <c r="AM1123" s="2">
        <f>IF(AND(ISBLANK(AL1123),OR(NOT(ISBLANK(AN1123)),NOT(ISBLANK(AO1123)))),#N/A,
IF(ISBLANK(AL1123),"",
IF(AND(NOT(ISERROR(VLOOKUP(AL1123,MonsterTable!$A:$B,MATCH(MonsterTable!$B$1,MonsterTable!$A$1:$B$1,0),0))),OR(ISBLANK(AN1123),ISBLANK(AO1123))),#N/A,
IFERROR(VLOOKUP(AL1123,MonsterTable!$A:$B,MATCH(MonsterTable!$B$1,MonsterTable!$A$1:$B$1,0),0),
IF(OR(NOT(ISBLANK(AN1123)),ISBLANK(AO1123)),#N/A,
IF(AL1123="empty","empty",
VLOOKUP(AL1123,MonsterGroupTable!$A:$A,1,0)))))))</f>
        <v>204</v>
      </c>
      <c r="AN1123">
        <v>1</v>
      </c>
      <c r="AO1123">
        <v>1</v>
      </c>
      <c r="AP1123">
        <v>0</v>
      </c>
      <c r="AT1123" s="2" t="str">
        <f>IF(AND(ISBLANK(AS1123),OR(NOT(ISBLANK(AU1123)),NOT(ISBLANK(AV1123)))),#N/A,
IF(ISBLANK(AS1123),"",
IF(AND(NOT(ISERROR(VLOOKUP(AS1123,MonsterTable!$A:$B,MATCH(MonsterTable!$B$1,MonsterTable!$A$1:$B$1,0),0))),OR(ISBLANK(AU1123),ISBLANK(AV1123))),#N/A,
IFERROR(VLOOKUP(AS1123,MonsterTable!$A:$B,MATCH(MonsterTable!$B$1,MonsterTable!$A$1:$B$1,0),0),
IF(OR(NOT(ISBLANK(AU1123)),ISBLANK(AV1123)),#N/A,
IF(AS1123="empty","empty",
VLOOKUP(AS1123,MonsterGroupTable!$A:$A,1,0)))))))</f>
        <v/>
      </c>
      <c r="BA1123" s="2" t="str">
        <f>IF(AND(ISBLANK(AZ1123),OR(NOT(ISBLANK(BB1123)),NOT(ISBLANK(BC1123)))),#N/A,
IF(ISBLANK(AZ1123),"",
IF(AND(NOT(ISERROR(VLOOKUP(AZ1123,MonsterTable!$A:$B,MATCH(MonsterTable!$B$1,MonsterTable!$A$1:$B$1,0),0))),OR(ISBLANK(BB1123),ISBLANK(BC1123))),#N/A,
IFERROR(VLOOKUP(AZ1123,MonsterTable!$A:$B,MATCH(MonsterTable!$B$1,MonsterTable!$A$1:$B$1,0),0),
IF(OR(NOT(ISBLANK(BB1123)),ISBLANK(BC1123)),#N/A,
IF(AZ1123="empty","empty",
VLOOKUP(AZ1123,MonsterGroupTable!$A:$A,1,0)))))))</f>
        <v/>
      </c>
      <c r="BH1123" s="2" t="str">
        <f>IF(AND(ISBLANK(BG1123),OR(NOT(ISBLANK(BI1123)),NOT(ISBLANK(BJ1123)))),#N/A,
IF(ISBLANK(BG1123),"",
IF(AND(NOT(ISERROR(VLOOKUP(BG1123,MonsterTable!$A:$B,MATCH(MonsterTable!$B$1,MonsterTable!$A$1:$B$1,0),0))),OR(ISBLANK(BI1123),ISBLANK(BJ1123))),#N/A,
IFERROR(VLOOKUP(BG1123,MonsterTable!$A:$B,MATCH(MonsterTable!$B$1,MonsterTable!$A$1:$B$1,0),0),
IF(OR(NOT(ISBLANK(BI1123)),ISBLANK(BJ1123)),#N/A,
IF(BG1123="empty","empty",
VLOOKUP(BG1123,MonsterGroupTable!$A:$A,1,0)))))))</f>
        <v/>
      </c>
      <c r="BO1123" s="2" t="str">
        <f>IF(AND(ISBLANK(BN1123),OR(NOT(ISBLANK(BP1123)),NOT(ISBLANK(BQ1123)))),#N/A,
IF(ISBLANK(BN1123),"",
IF(AND(NOT(ISERROR(VLOOKUP(BN1123,MonsterTable!$A:$B,MATCH(MonsterTable!$B$1,MonsterTable!$A$1:$B$1,0),0))),OR(ISBLANK(BP1123),ISBLANK(BQ1123))),#N/A,
IFERROR(VLOOKUP(BN1123,MonsterTable!$A:$B,MATCH(MonsterTable!$B$1,MonsterTable!$A$1:$B$1,0),0),
IF(OR(NOT(ISBLANK(BP1123)),ISBLANK(BQ1123)),#N/A,
IF(BN1123="empty","empty",
VLOOKUP(BN1123,MonsterGroupTable!$A:$A,1,0)))))))</f>
        <v/>
      </c>
      <c r="BV1123" s="2" t="str">
        <f>IF(AND(ISBLANK(BU1123),OR(NOT(ISBLANK(BW1123)),NOT(ISBLANK(BX1123)))),#N/A,
IF(ISBLANK(BU1123),"",
IF(AND(NOT(ISERROR(VLOOKUP(BU1123,MonsterTable!$A:$B,MATCH(MonsterTable!$B$1,MonsterTable!$A$1:$B$1,0),0))),OR(ISBLANK(BW1123),ISBLANK(BX1123))),#N/A,
IFERROR(VLOOKUP(BU1123,MonsterTable!$A:$B,MATCH(MonsterTable!$B$1,MonsterTable!$A$1:$B$1,0),0),
IF(OR(NOT(ISBLANK(BW1123)),ISBLANK(BX1123)),#N/A,
IF(BU1123="empty","empty",
VLOOKUP(BU1123,MonsterGroupTable!$A:$A,1,0)))))))</f>
        <v/>
      </c>
      <c r="CC1123" s="2" t="str">
        <f>IF(AND(ISBLANK(CB1123),OR(NOT(ISBLANK(CD1123)),NOT(ISBLANK(CE1123)))),#N/A,
IF(ISBLANK(CB1123),"",
IF(AND(NOT(ISERROR(VLOOKUP(CB1123,MonsterTable!$A:$B,MATCH(MonsterTable!$B$1,MonsterTable!$A$1:$B$1,0),0))),OR(ISBLANK(CD1123),ISBLANK(CE1123))),#N/A,
IFERROR(VLOOKUP(CB1123,MonsterTable!$A:$B,MATCH(MonsterTable!$B$1,MonsterTable!$A$1:$B$1,0),0),
IF(OR(NOT(ISBLANK(CD1123)),ISBLANK(CE1123)),#N/A,
IF(CB1123="empty","empty",
VLOOKUP(CB1123,MonsterGroupTable!$A:$A,1,0)))))))</f>
        <v/>
      </c>
      <c r="CJ1123" s="2" t="str">
        <f>IF(AND(ISBLANK(CI1123),OR(NOT(ISBLANK(CK1123)),NOT(ISBLANK(CL1123)))),#N/A,
IF(ISBLANK(CI1123),"",
IF(AND(NOT(ISERROR(VLOOKUP(CI1123,MonsterTable!$A:$B,MATCH(MonsterTable!$B$1,MonsterTable!$A$1:$B$1,0),0))),OR(ISBLANK(CK1123),ISBLANK(CL1123))),#N/A,
IFERROR(VLOOKUP(CI1123,MonsterTable!$A:$B,MATCH(MonsterTable!$B$1,MonsterTable!$A$1:$B$1,0),0),
IF(OR(NOT(ISBLANK(CK1123)),ISBLANK(CL1123)),#N/A,
IF(CI1123="empty","empty",
VLOOKUP(CI1123,MonsterGroupTable!$A:$A,1,0)))))))</f>
        <v/>
      </c>
    </row>
    <row r="1124" spans="1:88">
      <c r="A1124">
        <v>20090</v>
      </c>
      <c r="B1124">
        <f t="shared" si="39"/>
        <v>1.2</v>
      </c>
      <c r="C1124">
        <f t="shared" si="39"/>
        <v>1.1000000000000001</v>
      </c>
      <c r="F1124">
        <v>180</v>
      </c>
      <c r="G1124">
        <v>1029</v>
      </c>
      <c r="H1124">
        <v>0</v>
      </c>
      <c r="I1124">
        <v>0</v>
      </c>
      <c r="J1124">
        <v>0</v>
      </c>
      <c r="K1124" t="s">
        <v>28</v>
      </c>
      <c r="L1124" t="s">
        <v>255</v>
      </c>
      <c r="M1124" t="s">
        <v>79</v>
      </c>
      <c r="N1124" t="s">
        <v>80</v>
      </c>
      <c r="O1124">
        <v>0</v>
      </c>
      <c r="P1124">
        <v>-4.75</v>
      </c>
      <c r="Q1124">
        <v>-3.5</v>
      </c>
      <c r="R1124">
        <v>4.75</v>
      </c>
      <c r="S1124">
        <v>3</v>
      </c>
      <c r="T1124">
        <v>-13.5</v>
      </c>
      <c r="U1124">
        <v>2.5499999999999998</v>
      </c>
      <c r="V1124">
        <v>-6.75</v>
      </c>
      <c r="W1124" t="str">
        <f t="shared" si="40"/>
        <v>g109,5,empty,3,204,1,1,0</v>
      </c>
      <c r="X1124" s="1" t="s">
        <v>326</v>
      </c>
      <c r="Y1124" s="2" t="str">
        <f>IF(AND(ISBLANK(X1124),OR(NOT(ISBLANK(Z1124)),NOT(ISBLANK(AA1124)))),#N/A,
IF(ISBLANK(X1124),"",
IF(AND(NOT(ISERROR(VLOOKUP(X1124,MonsterTable!$A:$B,MATCH(MonsterTable!$B$1,MonsterTable!$A$1:$B$1,0),0))),OR(ISBLANK(Z1124),ISBLANK(AA1124))),#N/A,
IFERROR(VLOOKUP(X1124,MonsterTable!$A:$B,MATCH(MonsterTable!$B$1,MonsterTable!$A$1:$B$1,0),0),
IF(OR(NOT(ISBLANK(Z1124)),ISBLANK(AA1124)),#N/A,
IF(X1124="empty","empty",
VLOOKUP(X1124,MonsterGroupTable!$A:$A,1,0)))))))</f>
        <v>g109</v>
      </c>
      <c r="AA1124">
        <v>5</v>
      </c>
      <c r="AE1124" s="1" t="s">
        <v>74</v>
      </c>
      <c r="AF1124" s="2" t="str">
        <f>IF(AND(ISBLANK(AE1124),OR(NOT(ISBLANK(AG1124)),NOT(ISBLANK(AH1124)))),#N/A,
IF(ISBLANK(AE1124),"",
IF(AND(NOT(ISERROR(VLOOKUP(AE1124,MonsterTable!$A:$B,MATCH(MonsterTable!$B$1,MonsterTable!$A$1:$B$1,0),0))),OR(ISBLANK(AG1124),ISBLANK(AH1124))),#N/A,
IFERROR(VLOOKUP(AE1124,MonsterTable!$A:$B,MATCH(MonsterTable!$B$1,MonsterTable!$A$1:$B$1,0),0),
IF(OR(NOT(ISBLANK(AG1124)),ISBLANK(AH1124)),#N/A,
IF(AE1124="empty","empty",
VLOOKUP(AE1124,MonsterGroupTable!$A:$A,1,0)))))))</f>
        <v>empty</v>
      </c>
      <c r="AH1124">
        <v>3</v>
      </c>
      <c r="AL1124" s="1" t="s">
        <v>340</v>
      </c>
      <c r="AM1124" s="2">
        <f>IF(AND(ISBLANK(AL1124),OR(NOT(ISBLANK(AN1124)),NOT(ISBLANK(AO1124)))),#N/A,
IF(ISBLANK(AL1124),"",
IF(AND(NOT(ISERROR(VLOOKUP(AL1124,MonsterTable!$A:$B,MATCH(MonsterTable!$B$1,MonsterTable!$A$1:$B$1,0),0))),OR(ISBLANK(AN1124),ISBLANK(AO1124))),#N/A,
IFERROR(VLOOKUP(AL1124,MonsterTable!$A:$B,MATCH(MonsterTable!$B$1,MonsterTable!$A$1:$B$1,0),0),
IF(OR(NOT(ISBLANK(AN1124)),ISBLANK(AO1124)),#N/A,
IF(AL1124="empty","empty",
VLOOKUP(AL1124,MonsterGroupTable!$A:$A,1,0)))))))</f>
        <v>204</v>
      </c>
      <c r="AN1124">
        <v>1</v>
      </c>
      <c r="AO1124">
        <v>1</v>
      </c>
      <c r="AP1124">
        <v>0</v>
      </c>
      <c r="AT1124" s="2" t="str">
        <f>IF(AND(ISBLANK(AS1124),OR(NOT(ISBLANK(AU1124)),NOT(ISBLANK(AV1124)))),#N/A,
IF(ISBLANK(AS1124),"",
IF(AND(NOT(ISERROR(VLOOKUP(AS1124,MonsterTable!$A:$B,MATCH(MonsterTable!$B$1,MonsterTable!$A$1:$B$1,0),0))),OR(ISBLANK(AU1124),ISBLANK(AV1124))),#N/A,
IFERROR(VLOOKUP(AS1124,MonsterTable!$A:$B,MATCH(MonsterTable!$B$1,MonsterTable!$A$1:$B$1,0),0),
IF(OR(NOT(ISBLANK(AU1124)),ISBLANK(AV1124)),#N/A,
IF(AS1124="empty","empty",
VLOOKUP(AS1124,MonsterGroupTable!$A:$A,1,0)))))))</f>
        <v/>
      </c>
      <c r="BA1124" s="2" t="str">
        <f>IF(AND(ISBLANK(AZ1124),OR(NOT(ISBLANK(BB1124)),NOT(ISBLANK(BC1124)))),#N/A,
IF(ISBLANK(AZ1124),"",
IF(AND(NOT(ISERROR(VLOOKUP(AZ1124,MonsterTable!$A:$B,MATCH(MonsterTable!$B$1,MonsterTable!$A$1:$B$1,0),0))),OR(ISBLANK(BB1124),ISBLANK(BC1124))),#N/A,
IFERROR(VLOOKUP(AZ1124,MonsterTable!$A:$B,MATCH(MonsterTable!$B$1,MonsterTable!$A$1:$B$1,0),0),
IF(OR(NOT(ISBLANK(BB1124)),ISBLANK(BC1124)),#N/A,
IF(AZ1124="empty","empty",
VLOOKUP(AZ1124,MonsterGroupTable!$A:$A,1,0)))))))</f>
        <v/>
      </c>
      <c r="BH1124" s="2" t="str">
        <f>IF(AND(ISBLANK(BG1124),OR(NOT(ISBLANK(BI1124)),NOT(ISBLANK(BJ1124)))),#N/A,
IF(ISBLANK(BG1124),"",
IF(AND(NOT(ISERROR(VLOOKUP(BG1124,MonsterTable!$A:$B,MATCH(MonsterTable!$B$1,MonsterTable!$A$1:$B$1,0),0))),OR(ISBLANK(BI1124),ISBLANK(BJ1124))),#N/A,
IFERROR(VLOOKUP(BG1124,MonsterTable!$A:$B,MATCH(MonsterTable!$B$1,MonsterTable!$A$1:$B$1,0),0),
IF(OR(NOT(ISBLANK(BI1124)),ISBLANK(BJ1124)),#N/A,
IF(BG1124="empty","empty",
VLOOKUP(BG1124,MonsterGroupTable!$A:$A,1,0)))))))</f>
        <v/>
      </c>
      <c r="BO1124" s="2" t="str">
        <f>IF(AND(ISBLANK(BN1124),OR(NOT(ISBLANK(BP1124)),NOT(ISBLANK(BQ1124)))),#N/A,
IF(ISBLANK(BN1124),"",
IF(AND(NOT(ISERROR(VLOOKUP(BN1124,MonsterTable!$A:$B,MATCH(MonsterTable!$B$1,MonsterTable!$A$1:$B$1,0),0))),OR(ISBLANK(BP1124),ISBLANK(BQ1124))),#N/A,
IFERROR(VLOOKUP(BN1124,MonsterTable!$A:$B,MATCH(MonsterTable!$B$1,MonsterTable!$A$1:$B$1,0),0),
IF(OR(NOT(ISBLANK(BP1124)),ISBLANK(BQ1124)),#N/A,
IF(BN1124="empty","empty",
VLOOKUP(BN1124,MonsterGroupTable!$A:$A,1,0)))))))</f>
        <v/>
      </c>
      <c r="BV1124" s="2" t="str">
        <f>IF(AND(ISBLANK(BU1124),OR(NOT(ISBLANK(BW1124)),NOT(ISBLANK(BX1124)))),#N/A,
IF(ISBLANK(BU1124),"",
IF(AND(NOT(ISERROR(VLOOKUP(BU1124,MonsterTable!$A:$B,MATCH(MonsterTable!$B$1,MonsterTable!$A$1:$B$1,0),0))),OR(ISBLANK(BW1124),ISBLANK(BX1124))),#N/A,
IFERROR(VLOOKUP(BU1124,MonsterTable!$A:$B,MATCH(MonsterTable!$B$1,MonsterTable!$A$1:$B$1,0),0),
IF(OR(NOT(ISBLANK(BW1124)),ISBLANK(BX1124)),#N/A,
IF(BU1124="empty","empty",
VLOOKUP(BU1124,MonsterGroupTable!$A:$A,1,0)))))))</f>
        <v/>
      </c>
      <c r="CC1124" s="2" t="str">
        <f>IF(AND(ISBLANK(CB1124),OR(NOT(ISBLANK(CD1124)),NOT(ISBLANK(CE1124)))),#N/A,
IF(ISBLANK(CB1124),"",
IF(AND(NOT(ISERROR(VLOOKUP(CB1124,MonsterTable!$A:$B,MATCH(MonsterTable!$B$1,MonsterTable!$A$1:$B$1,0),0))),OR(ISBLANK(CD1124),ISBLANK(CE1124))),#N/A,
IFERROR(VLOOKUP(CB1124,MonsterTable!$A:$B,MATCH(MonsterTable!$B$1,MonsterTable!$A$1:$B$1,0),0),
IF(OR(NOT(ISBLANK(CD1124)),ISBLANK(CE1124)),#N/A,
IF(CB1124="empty","empty",
VLOOKUP(CB1124,MonsterGroupTable!$A:$A,1,0)))))))</f>
        <v/>
      </c>
      <c r="CJ1124" s="2" t="str">
        <f>IF(AND(ISBLANK(CI1124),OR(NOT(ISBLANK(CK1124)),NOT(ISBLANK(CL1124)))),#N/A,
IF(ISBLANK(CI1124),"",
IF(AND(NOT(ISERROR(VLOOKUP(CI1124,MonsterTable!$A:$B,MATCH(MonsterTable!$B$1,MonsterTable!$A$1:$B$1,0),0))),OR(ISBLANK(CK1124),ISBLANK(CL1124))),#N/A,
IFERROR(VLOOKUP(CI1124,MonsterTable!$A:$B,MATCH(MonsterTable!$B$1,MonsterTable!$A$1:$B$1,0),0),
IF(OR(NOT(ISBLANK(CK1124)),ISBLANK(CL1124)),#N/A,
IF(CI1124="empty","empty",
VLOOKUP(CI1124,MonsterGroupTable!$A:$A,1,0)))))))</f>
        <v/>
      </c>
    </row>
    <row r="1125" spans="1:88">
      <c r="A1125">
        <v>20091</v>
      </c>
      <c r="B1125">
        <f t="shared" si="39"/>
        <v>1.1000000000000001</v>
      </c>
      <c r="C1125">
        <f t="shared" si="39"/>
        <v>1.1000000000000001</v>
      </c>
      <c r="F1125">
        <v>180</v>
      </c>
      <c r="G1125">
        <v>1056</v>
      </c>
      <c r="H1125">
        <v>0</v>
      </c>
      <c r="I1125">
        <v>0</v>
      </c>
      <c r="J1125">
        <v>0</v>
      </c>
      <c r="K1125" t="s">
        <v>28</v>
      </c>
      <c r="L1125" t="s">
        <v>256</v>
      </c>
      <c r="M1125" t="s">
        <v>79</v>
      </c>
      <c r="N1125" t="s">
        <v>80</v>
      </c>
      <c r="O1125">
        <v>0</v>
      </c>
      <c r="P1125">
        <v>-4.75</v>
      </c>
      <c r="Q1125">
        <v>-3.5</v>
      </c>
      <c r="R1125">
        <v>4.75</v>
      </c>
      <c r="S1125">
        <v>3</v>
      </c>
      <c r="T1125">
        <v>-13.5</v>
      </c>
      <c r="U1125">
        <v>2.5499999999999998</v>
      </c>
      <c r="V1125">
        <v>-6.75</v>
      </c>
      <c r="W1125" t="str">
        <f t="shared" si="40"/>
        <v>g110,5,empty,3,206,1,1,0</v>
      </c>
      <c r="X1125" s="1" t="s">
        <v>327</v>
      </c>
      <c r="Y1125" s="2" t="str">
        <f>IF(AND(ISBLANK(X1125),OR(NOT(ISBLANK(Z1125)),NOT(ISBLANK(AA1125)))),#N/A,
IF(ISBLANK(X1125),"",
IF(AND(NOT(ISERROR(VLOOKUP(X1125,MonsterTable!$A:$B,MATCH(MonsterTable!$B$1,MonsterTable!$A$1:$B$1,0),0))),OR(ISBLANK(Z1125),ISBLANK(AA1125))),#N/A,
IFERROR(VLOOKUP(X1125,MonsterTable!$A:$B,MATCH(MonsterTable!$B$1,MonsterTable!$A$1:$B$1,0),0),
IF(OR(NOT(ISBLANK(Z1125)),ISBLANK(AA1125)),#N/A,
IF(X1125="empty","empty",
VLOOKUP(X1125,MonsterGroupTable!$A:$A,1,0)))))))</f>
        <v>g110</v>
      </c>
      <c r="AA1125">
        <v>5</v>
      </c>
      <c r="AE1125" s="1" t="s">
        <v>74</v>
      </c>
      <c r="AF1125" s="2" t="str">
        <f>IF(AND(ISBLANK(AE1125),OR(NOT(ISBLANK(AG1125)),NOT(ISBLANK(AH1125)))),#N/A,
IF(ISBLANK(AE1125),"",
IF(AND(NOT(ISERROR(VLOOKUP(AE1125,MonsterTable!$A:$B,MATCH(MonsterTable!$B$1,MonsterTable!$A$1:$B$1,0),0))),OR(ISBLANK(AG1125),ISBLANK(AH1125))),#N/A,
IFERROR(VLOOKUP(AE1125,MonsterTable!$A:$B,MATCH(MonsterTable!$B$1,MonsterTable!$A$1:$B$1,0),0),
IF(OR(NOT(ISBLANK(AG1125)),ISBLANK(AH1125)),#N/A,
IF(AE1125="empty","empty",
VLOOKUP(AE1125,MonsterGroupTable!$A:$A,1,0)))))))</f>
        <v>empty</v>
      </c>
      <c r="AH1125">
        <v>3</v>
      </c>
      <c r="AL1125" s="1" t="s">
        <v>342</v>
      </c>
      <c r="AM1125" s="2">
        <f>IF(AND(ISBLANK(AL1125),OR(NOT(ISBLANK(AN1125)),NOT(ISBLANK(AO1125)))),#N/A,
IF(ISBLANK(AL1125),"",
IF(AND(NOT(ISERROR(VLOOKUP(AL1125,MonsterTable!$A:$B,MATCH(MonsterTable!$B$1,MonsterTable!$A$1:$B$1,0),0))),OR(ISBLANK(AN1125),ISBLANK(AO1125))),#N/A,
IFERROR(VLOOKUP(AL1125,MonsterTable!$A:$B,MATCH(MonsterTable!$B$1,MonsterTable!$A$1:$B$1,0),0),
IF(OR(NOT(ISBLANK(AN1125)),ISBLANK(AO1125)),#N/A,
IF(AL1125="empty","empty",
VLOOKUP(AL1125,MonsterGroupTable!$A:$A,1,0)))))))</f>
        <v>206</v>
      </c>
      <c r="AN1125">
        <v>1</v>
      </c>
      <c r="AO1125">
        <v>1</v>
      </c>
      <c r="AP1125">
        <v>0</v>
      </c>
      <c r="AT1125" s="2" t="str">
        <f>IF(AND(ISBLANK(AS1125),OR(NOT(ISBLANK(AU1125)),NOT(ISBLANK(AV1125)))),#N/A,
IF(ISBLANK(AS1125),"",
IF(AND(NOT(ISERROR(VLOOKUP(AS1125,MonsterTable!$A:$B,MATCH(MonsterTable!$B$1,MonsterTable!$A$1:$B$1,0),0))),OR(ISBLANK(AU1125),ISBLANK(AV1125))),#N/A,
IFERROR(VLOOKUP(AS1125,MonsterTable!$A:$B,MATCH(MonsterTable!$B$1,MonsterTable!$A$1:$B$1,0),0),
IF(OR(NOT(ISBLANK(AU1125)),ISBLANK(AV1125)),#N/A,
IF(AS1125="empty","empty",
VLOOKUP(AS1125,MonsterGroupTable!$A:$A,1,0)))))))</f>
        <v/>
      </c>
      <c r="BA1125" s="2" t="str">
        <f>IF(AND(ISBLANK(AZ1125),OR(NOT(ISBLANK(BB1125)),NOT(ISBLANK(BC1125)))),#N/A,
IF(ISBLANK(AZ1125),"",
IF(AND(NOT(ISERROR(VLOOKUP(AZ1125,MonsterTable!$A:$B,MATCH(MonsterTable!$B$1,MonsterTable!$A$1:$B$1,0),0))),OR(ISBLANK(BB1125),ISBLANK(BC1125))),#N/A,
IFERROR(VLOOKUP(AZ1125,MonsterTable!$A:$B,MATCH(MonsterTable!$B$1,MonsterTable!$A$1:$B$1,0),0),
IF(OR(NOT(ISBLANK(BB1125)),ISBLANK(BC1125)),#N/A,
IF(AZ1125="empty","empty",
VLOOKUP(AZ1125,MonsterGroupTable!$A:$A,1,0)))))))</f>
        <v/>
      </c>
      <c r="BH1125" s="2" t="str">
        <f>IF(AND(ISBLANK(BG1125),OR(NOT(ISBLANK(BI1125)),NOT(ISBLANK(BJ1125)))),#N/A,
IF(ISBLANK(BG1125),"",
IF(AND(NOT(ISERROR(VLOOKUP(BG1125,MonsterTable!$A:$B,MATCH(MonsterTable!$B$1,MonsterTable!$A$1:$B$1,0),0))),OR(ISBLANK(BI1125),ISBLANK(BJ1125))),#N/A,
IFERROR(VLOOKUP(BG1125,MonsterTable!$A:$B,MATCH(MonsterTable!$B$1,MonsterTable!$A$1:$B$1,0),0),
IF(OR(NOT(ISBLANK(BI1125)),ISBLANK(BJ1125)),#N/A,
IF(BG1125="empty","empty",
VLOOKUP(BG1125,MonsterGroupTable!$A:$A,1,0)))))))</f>
        <v/>
      </c>
      <c r="BO1125" s="2" t="str">
        <f>IF(AND(ISBLANK(BN1125),OR(NOT(ISBLANK(BP1125)),NOT(ISBLANK(BQ1125)))),#N/A,
IF(ISBLANK(BN1125),"",
IF(AND(NOT(ISERROR(VLOOKUP(BN1125,MonsterTable!$A:$B,MATCH(MonsterTable!$B$1,MonsterTable!$A$1:$B$1,0),0))),OR(ISBLANK(BP1125),ISBLANK(BQ1125))),#N/A,
IFERROR(VLOOKUP(BN1125,MonsterTable!$A:$B,MATCH(MonsterTable!$B$1,MonsterTable!$A$1:$B$1,0),0),
IF(OR(NOT(ISBLANK(BP1125)),ISBLANK(BQ1125)),#N/A,
IF(BN1125="empty","empty",
VLOOKUP(BN1125,MonsterGroupTable!$A:$A,1,0)))))))</f>
        <v/>
      </c>
      <c r="BV1125" s="2" t="str">
        <f>IF(AND(ISBLANK(BU1125),OR(NOT(ISBLANK(BW1125)),NOT(ISBLANK(BX1125)))),#N/A,
IF(ISBLANK(BU1125),"",
IF(AND(NOT(ISERROR(VLOOKUP(BU1125,MonsterTable!$A:$B,MATCH(MonsterTable!$B$1,MonsterTable!$A$1:$B$1,0),0))),OR(ISBLANK(BW1125),ISBLANK(BX1125))),#N/A,
IFERROR(VLOOKUP(BU1125,MonsterTable!$A:$B,MATCH(MonsterTable!$B$1,MonsterTable!$A$1:$B$1,0),0),
IF(OR(NOT(ISBLANK(BW1125)),ISBLANK(BX1125)),#N/A,
IF(BU1125="empty","empty",
VLOOKUP(BU1125,MonsterGroupTable!$A:$A,1,0)))))))</f>
        <v/>
      </c>
      <c r="CC1125" s="2" t="str">
        <f>IF(AND(ISBLANK(CB1125),OR(NOT(ISBLANK(CD1125)),NOT(ISBLANK(CE1125)))),#N/A,
IF(ISBLANK(CB1125),"",
IF(AND(NOT(ISERROR(VLOOKUP(CB1125,MonsterTable!$A:$B,MATCH(MonsterTable!$B$1,MonsterTable!$A$1:$B$1,0),0))),OR(ISBLANK(CD1125),ISBLANK(CE1125))),#N/A,
IFERROR(VLOOKUP(CB1125,MonsterTable!$A:$B,MATCH(MonsterTable!$B$1,MonsterTable!$A$1:$B$1,0),0),
IF(OR(NOT(ISBLANK(CD1125)),ISBLANK(CE1125)),#N/A,
IF(CB1125="empty","empty",
VLOOKUP(CB1125,MonsterGroupTable!$A:$A,1,0)))))))</f>
        <v/>
      </c>
      <c r="CJ1125" s="2" t="str">
        <f>IF(AND(ISBLANK(CI1125),OR(NOT(ISBLANK(CK1125)),NOT(ISBLANK(CL1125)))),#N/A,
IF(ISBLANK(CI1125),"",
IF(AND(NOT(ISERROR(VLOOKUP(CI1125,MonsterTable!$A:$B,MATCH(MonsterTable!$B$1,MonsterTable!$A$1:$B$1,0),0))),OR(ISBLANK(CK1125),ISBLANK(CL1125))),#N/A,
IFERROR(VLOOKUP(CI1125,MonsterTable!$A:$B,MATCH(MonsterTable!$B$1,MonsterTable!$A$1:$B$1,0),0),
IF(OR(NOT(ISBLANK(CK1125)),ISBLANK(CL1125)),#N/A,
IF(CI1125="empty","empty",
VLOOKUP(CI1125,MonsterGroupTable!$A:$A,1,0)))))))</f>
        <v/>
      </c>
    </row>
    <row r="1126" spans="1:88">
      <c r="A1126">
        <v>20092</v>
      </c>
      <c r="B1126">
        <f t="shared" si="39"/>
        <v>1.1000000000000001</v>
      </c>
      <c r="C1126">
        <f t="shared" si="39"/>
        <v>1.1000000000000001</v>
      </c>
      <c r="F1126">
        <v>180</v>
      </c>
      <c r="G1126">
        <v>1083</v>
      </c>
      <c r="H1126">
        <v>0</v>
      </c>
      <c r="I1126">
        <v>0</v>
      </c>
      <c r="J1126">
        <v>0</v>
      </c>
      <c r="K1126" t="s">
        <v>28</v>
      </c>
      <c r="L1126" t="s">
        <v>256</v>
      </c>
      <c r="M1126" t="s">
        <v>79</v>
      </c>
      <c r="N1126" t="s">
        <v>80</v>
      </c>
      <c r="O1126">
        <v>0</v>
      </c>
      <c r="P1126">
        <v>-4.75</v>
      </c>
      <c r="Q1126">
        <v>-3.5</v>
      </c>
      <c r="R1126">
        <v>4.75</v>
      </c>
      <c r="S1126">
        <v>3</v>
      </c>
      <c r="T1126">
        <v>-13.5</v>
      </c>
      <c r="U1126">
        <v>2.5499999999999998</v>
      </c>
      <c r="V1126">
        <v>-6.75</v>
      </c>
      <c r="W1126" t="str">
        <f t="shared" si="40"/>
        <v>g110,5,empty,3,206,1,1,0</v>
      </c>
      <c r="X1126" s="1" t="s">
        <v>327</v>
      </c>
      <c r="Y1126" s="2" t="str">
        <f>IF(AND(ISBLANK(X1126),OR(NOT(ISBLANK(Z1126)),NOT(ISBLANK(AA1126)))),#N/A,
IF(ISBLANK(X1126),"",
IF(AND(NOT(ISERROR(VLOOKUP(X1126,MonsterTable!$A:$B,MATCH(MonsterTable!$B$1,MonsterTable!$A$1:$B$1,0),0))),OR(ISBLANK(Z1126),ISBLANK(AA1126))),#N/A,
IFERROR(VLOOKUP(X1126,MonsterTable!$A:$B,MATCH(MonsterTable!$B$1,MonsterTable!$A$1:$B$1,0),0),
IF(OR(NOT(ISBLANK(Z1126)),ISBLANK(AA1126)),#N/A,
IF(X1126="empty","empty",
VLOOKUP(X1126,MonsterGroupTable!$A:$A,1,0)))))))</f>
        <v>g110</v>
      </c>
      <c r="AA1126">
        <v>5</v>
      </c>
      <c r="AE1126" s="1" t="s">
        <v>74</v>
      </c>
      <c r="AF1126" s="2" t="str">
        <f>IF(AND(ISBLANK(AE1126),OR(NOT(ISBLANK(AG1126)),NOT(ISBLANK(AH1126)))),#N/A,
IF(ISBLANK(AE1126),"",
IF(AND(NOT(ISERROR(VLOOKUP(AE1126,MonsterTable!$A:$B,MATCH(MonsterTable!$B$1,MonsterTable!$A$1:$B$1,0),0))),OR(ISBLANK(AG1126),ISBLANK(AH1126))),#N/A,
IFERROR(VLOOKUP(AE1126,MonsterTable!$A:$B,MATCH(MonsterTable!$B$1,MonsterTable!$A$1:$B$1,0),0),
IF(OR(NOT(ISBLANK(AG1126)),ISBLANK(AH1126)),#N/A,
IF(AE1126="empty","empty",
VLOOKUP(AE1126,MonsterGroupTable!$A:$A,1,0)))))))</f>
        <v>empty</v>
      </c>
      <c r="AH1126">
        <v>3</v>
      </c>
      <c r="AL1126" s="1" t="s">
        <v>342</v>
      </c>
      <c r="AM1126" s="2">
        <f>IF(AND(ISBLANK(AL1126),OR(NOT(ISBLANK(AN1126)),NOT(ISBLANK(AO1126)))),#N/A,
IF(ISBLANK(AL1126),"",
IF(AND(NOT(ISERROR(VLOOKUP(AL1126,MonsterTable!$A:$B,MATCH(MonsterTable!$B$1,MonsterTable!$A$1:$B$1,0),0))),OR(ISBLANK(AN1126),ISBLANK(AO1126))),#N/A,
IFERROR(VLOOKUP(AL1126,MonsterTable!$A:$B,MATCH(MonsterTable!$B$1,MonsterTable!$A$1:$B$1,0),0),
IF(OR(NOT(ISBLANK(AN1126)),ISBLANK(AO1126)),#N/A,
IF(AL1126="empty","empty",
VLOOKUP(AL1126,MonsterGroupTable!$A:$A,1,0)))))))</f>
        <v>206</v>
      </c>
      <c r="AN1126">
        <v>1</v>
      </c>
      <c r="AO1126">
        <v>1</v>
      </c>
      <c r="AP1126">
        <v>0</v>
      </c>
      <c r="AT1126" s="2" t="str">
        <f>IF(AND(ISBLANK(AS1126),OR(NOT(ISBLANK(AU1126)),NOT(ISBLANK(AV1126)))),#N/A,
IF(ISBLANK(AS1126),"",
IF(AND(NOT(ISERROR(VLOOKUP(AS1126,MonsterTable!$A:$B,MATCH(MonsterTable!$B$1,MonsterTable!$A$1:$B$1,0),0))),OR(ISBLANK(AU1126),ISBLANK(AV1126))),#N/A,
IFERROR(VLOOKUP(AS1126,MonsterTable!$A:$B,MATCH(MonsterTable!$B$1,MonsterTable!$A$1:$B$1,0),0),
IF(OR(NOT(ISBLANK(AU1126)),ISBLANK(AV1126)),#N/A,
IF(AS1126="empty","empty",
VLOOKUP(AS1126,MonsterGroupTable!$A:$A,1,0)))))))</f>
        <v/>
      </c>
      <c r="BA1126" s="2" t="str">
        <f>IF(AND(ISBLANK(AZ1126),OR(NOT(ISBLANK(BB1126)),NOT(ISBLANK(BC1126)))),#N/A,
IF(ISBLANK(AZ1126),"",
IF(AND(NOT(ISERROR(VLOOKUP(AZ1126,MonsterTable!$A:$B,MATCH(MonsterTable!$B$1,MonsterTable!$A$1:$B$1,0),0))),OR(ISBLANK(BB1126),ISBLANK(BC1126))),#N/A,
IFERROR(VLOOKUP(AZ1126,MonsterTable!$A:$B,MATCH(MonsterTable!$B$1,MonsterTable!$A$1:$B$1,0),0),
IF(OR(NOT(ISBLANK(BB1126)),ISBLANK(BC1126)),#N/A,
IF(AZ1126="empty","empty",
VLOOKUP(AZ1126,MonsterGroupTable!$A:$A,1,0)))))))</f>
        <v/>
      </c>
      <c r="BH1126" s="2" t="str">
        <f>IF(AND(ISBLANK(BG1126),OR(NOT(ISBLANK(BI1126)),NOT(ISBLANK(BJ1126)))),#N/A,
IF(ISBLANK(BG1126),"",
IF(AND(NOT(ISERROR(VLOOKUP(BG1126,MonsterTable!$A:$B,MATCH(MonsterTable!$B$1,MonsterTable!$A$1:$B$1,0),0))),OR(ISBLANK(BI1126),ISBLANK(BJ1126))),#N/A,
IFERROR(VLOOKUP(BG1126,MonsterTable!$A:$B,MATCH(MonsterTable!$B$1,MonsterTable!$A$1:$B$1,0),0),
IF(OR(NOT(ISBLANK(BI1126)),ISBLANK(BJ1126)),#N/A,
IF(BG1126="empty","empty",
VLOOKUP(BG1126,MonsterGroupTable!$A:$A,1,0)))))))</f>
        <v/>
      </c>
      <c r="BO1126" s="2" t="str">
        <f>IF(AND(ISBLANK(BN1126),OR(NOT(ISBLANK(BP1126)),NOT(ISBLANK(BQ1126)))),#N/A,
IF(ISBLANK(BN1126),"",
IF(AND(NOT(ISERROR(VLOOKUP(BN1126,MonsterTable!$A:$B,MATCH(MonsterTable!$B$1,MonsterTable!$A$1:$B$1,0),0))),OR(ISBLANK(BP1126),ISBLANK(BQ1126))),#N/A,
IFERROR(VLOOKUP(BN1126,MonsterTable!$A:$B,MATCH(MonsterTable!$B$1,MonsterTable!$A$1:$B$1,0),0),
IF(OR(NOT(ISBLANK(BP1126)),ISBLANK(BQ1126)),#N/A,
IF(BN1126="empty","empty",
VLOOKUP(BN1126,MonsterGroupTable!$A:$A,1,0)))))))</f>
        <v/>
      </c>
      <c r="BV1126" s="2" t="str">
        <f>IF(AND(ISBLANK(BU1126),OR(NOT(ISBLANK(BW1126)),NOT(ISBLANK(BX1126)))),#N/A,
IF(ISBLANK(BU1126),"",
IF(AND(NOT(ISERROR(VLOOKUP(BU1126,MonsterTable!$A:$B,MATCH(MonsterTable!$B$1,MonsterTable!$A$1:$B$1,0),0))),OR(ISBLANK(BW1126),ISBLANK(BX1126))),#N/A,
IFERROR(VLOOKUP(BU1126,MonsterTable!$A:$B,MATCH(MonsterTable!$B$1,MonsterTable!$A$1:$B$1,0),0),
IF(OR(NOT(ISBLANK(BW1126)),ISBLANK(BX1126)),#N/A,
IF(BU1126="empty","empty",
VLOOKUP(BU1126,MonsterGroupTable!$A:$A,1,0)))))))</f>
        <v/>
      </c>
      <c r="CC1126" s="2" t="str">
        <f>IF(AND(ISBLANK(CB1126),OR(NOT(ISBLANK(CD1126)),NOT(ISBLANK(CE1126)))),#N/A,
IF(ISBLANK(CB1126),"",
IF(AND(NOT(ISERROR(VLOOKUP(CB1126,MonsterTable!$A:$B,MATCH(MonsterTable!$B$1,MonsterTable!$A$1:$B$1,0),0))),OR(ISBLANK(CD1126),ISBLANK(CE1126))),#N/A,
IFERROR(VLOOKUP(CB1126,MonsterTable!$A:$B,MATCH(MonsterTable!$B$1,MonsterTable!$A$1:$B$1,0),0),
IF(OR(NOT(ISBLANK(CD1126)),ISBLANK(CE1126)),#N/A,
IF(CB1126="empty","empty",
VLOOKUP(CB1126,MonsterGroupTable!$A:$A,1,0)))))))</f>
        <v/>
      </c>
      <c r="CJ1126" s="2" t="str">
        <f>IF(AND(ISBLANK(CI1126),OR(NOT(ISBLANK(CK1126)),NOT(ISBLANK(CL1126)))),#N/A,
IF(ISBLANK(CI1126),"",
IF(AND(NOT(ISERROR(VLOOKUP(CI1126,MonsterTable!$A:$B,MATCH(MonsterTable!$B$1,MonsterTable!$A$1:$B$1,0),0))),OR(ISBLANK(CK1126),ISBLANK(CL1126))),#N/A,
IFERROR(VLOOKUP(CI1126,MonsterTable!$A:$B,MATCH(MonsterTable!$B$1,MonsterTable!$A$1:$B$1,0),0),
IF(OR(NOT(ISBLANK(CK1126)),ISBLANK(CL1126)),#N/A,
IF(CI1126="empty","empty",
VLOOKUP(CI1126,MonsterGroupTable!$A:$A,1,0)))))))</f>
        <v/>
      </c>
    </row>
    <row r="1127" spans="1:88">
      <c r="A1127">
        <v>20093</v>
      </c>
      <c r="B1127">
        <f t="shared" si="39"/>
        <v>1.1000000000000001</v>
      </c>
      <c r="C1127">
        <f t="shared" si="39"/>
        <v>1.1000000000000001</v>
      </c>
      <c r="F1127">
        <v>180</v>
      </c>
      <c r="G1127">
        <v>1110</v>
      </c>
      <c r="H1127">
        <v>0</v>
      </c>
      <c r="I1127">
        <v>0</v>
      </c>
      <c r="J1127">
        <v>0</v>
      </c>
      <c r="K1127" t="s">
        <v>28</v>
      </c>
      <c r="L1127" t="s">
        <v>256</v>
      </c>
      <c r="M1127" t="s">
        <v>79</v>
      </c>
      <c r="N1127" t="s">
        <v>80</v>
      </c>
      <c r="O1127">
        <v>0</v>
      </c>
      <c r="P1127">
        <v>-4.75</v>
      </c>
      <c r="Q1127">
        <v>-3.5</v>
      </c>
      <c r="R1127">
        <v>4.75</v>
      </c>
      <c r="S1127">
        <v>3</v>
      </c>
      <c r="T1127">
        <v>-13.5</v>
      </c>
      <c r="U1127">
        <v>2.5499999999999998</v>
      </c>
      <c r="V1127">
        <v>-6.75</v>
      </c>
      <c r="W1127" t="str">
        <f t="shared" si="40"/>
        <v>g110,5,empty,3,206,1,1,0</v>
      </c>
      <c r="X1127" s="1" t="s">
        <v>327</v>
      </c>
      <c r="Y1127" s="2" t="str">
        <f>IF(AND(ISBLANK(X1127),OR(NOT(ISBLANK(Z1127)),NOT(ISBLANK(AA1127)))),#N/A,
IF(ISBLANK(X1127),"",
IF(AND(NOT(ISERROR(VLOOKUP(X1127,MonsterTable!$A:$B,MATCH(MonsterTable!$B$1,MonsterTable!$A$1:$B$1,0),0))),OR(ISBLANK(Z1127),ISBLANK(AA1127))),#N/A,
IFERROR(VLOOKUP(X1127,MonsterTable!$A:$B,MATCH(MonsterTable!$B$1,MonsterTable!$A$1:$B$1,0),0),
IF(OR(NOT(ISBLANK(Z1127)),ISBLANK(AA1127)),#N/A,
IF(X1127="empty","empty",
VLOOKUP(X1127,MonsterGroupTable!$A:$A,1,0)))))))</f>
        <v>g110</v>
      </c>
      <c r="AA1127">
        <v>5</v>
      </c>
      <c r="AE1127" s="1" t="s">
        <v>74</v>
      </c>
      <c r="AF1127" s="2" t="str">
        <f>IF(AND(ISBLANK(AE1127),OR(NOT(ISBLANK(AG1127)),NOT(ISBLANK(AH1127)))),#N/A,
IF(ISBLANK(AE1127),"",
IF(AND(NOT(ISERROR(VLOOKUP(AE1127,MonsterTable!$A:$B,MATCH(MonsterTable!$B$1,MonsterTable!$A$1:$B$1,0),0))),OR(ISBLANK(AG1127),ISBLANK(AH1127))),#N/A,
IFERROR(VLOOKUP(AE1127,MonsterTable!$A:$B,MATCH(MonsterTable!$B$1,MonsterTable!$A$1:$B$1,0),0),
IF(OR(NOT(ISBLANK(AG1127)),ISBLANK(AH1127)),#N/A,
IF(AE1127="empty","empty",
VLOOKUP(AE1127,MonsterGroupTable!$A:$A,1,0)))))))</f>
        <v>empty</v>
      </c>
      <c r="AH1127">
        <v>3</v>
      </c>
      <c r="AL1127" s="1" t="s">
        <v>342</v>
      </c>
      <c r="AM1127" s="2">
        <f>IF(AND(ISBLANK(AL1127),OR(NOT(ISBLANK(AN1127)),NOT(ISBLANK(AO1127)))),#N/A,
IF(ISBLANK(AL1127),"",
IF(AND(NOT(ISERROR(VLOOKUP(AL1127,MonsterTable!$A:$B,MATCH(MonsterTable!$B$1,MonsterTable!$A$1:$B$1,0),0))),OR(ISBLANK(AN1127),ISBLANK(AO1127))),#N/A,
IFERROR(VLOOKUP(AL1127,MonsterTable!$A:$B,MATCH(MonsterTable!$B$1,MonsterTable!$A$1:$B$1,0),0),
IF(OR(NOT(ISBLANK(AN1127)),ISBLANK(AO1127)),#N/A,
IF(AL1127="empty","empty",
VLOOKUP(AL1127,MonsterGroupTable!$A:$A,1,0)))))))</f>
        <v>206</v>
      </c>
      <c r="AN1127">
        <v>1</v>
      </c>
      <c r="AO1127">
        <v>1</v>
      </c>
      <c r="AP1127">
        <v>0</v>
      </c>
      <c r="AT1127" s="2" t="str">
        <f>IF(AND(ISBLANK(AS1127),OR(NOT(ISBLANK(AU1127)),NOT(ISBLANK(AV1127)))),#N/A,
IF(ISBLANK(AS1127),"",
IF(AND(NOT(ISERROR(VLOOKUP(AS1127,MonsterTable!$A:$B,MATCH(MonsterTable!$B$1,MonsterTable!$A$1:$B$1,0),0))),OR(ISBLANK(AU1127),ISBLANK(AV1127))),#N/A,
IFERROR(VLOOKUP(AS1127,MonsterTable!$A:$B,MATCH(MonsterTable!$B$1,MonsterTable!$A$1:$B$1,0),0),
IF(OR(NOT(ISBLANK(AU1127)),ISBLANK(AV1127)),#N/A,
IF(AS1127="empty","empty",
VLOOKUP(AS1127,MonsterGroupTable!$A:$A,1,0)))))))</f>
        <v/>
      </c>
      <c r="BA1127" s="2" t="str">
        <f>IF(AND(ISBLANK(AZ1127),OR(NOT(ISBLANK(BB1127)),NOT(ISBLANK(BC1127)))),#N/A,
IF(ISBLANK(AZ1127),"",
IF(AND(NOT(ISERROR(VLOOKUP(AZ1127,MonsterTable!$A:$B,MATCH(MonsterTable!$B$1,MonsterTable!$A$1:$B$1,0),0))),OR(ISBLANK(BB1127),ISBLANK(BC1127))),#N/A,
IFERROR(VLOOKUP(AZ1127,MonsterTable!$A:$B,MATCH(MonsterTable!$B$1,MonsterTable!$A$1:$B$1,0),0),
IF(OR(NOT(ISBLANK(BB1127)),ISBLANK(BC1127)),#N/A,
IF(AZ1127="empty","empty",
VLOOKUP(AZ1127,MonsterGroupTable!$A:$A,1,0)))))))</f>
        <v/>
      </c>
      <c r="BH1127" s="2" t="str">
        <f>IF(AND(ISBLANK(BG1127),OR(NOT(ISBLANK(BI1127)),NOT(ISBLANK(BJ1127)))),#N/A,
IF(ISBLANK(BG1127),"",
IF(AND(NOT(ISERROR(VLOOKUP(BG1127,MonsterTable!$A:$B,MATCH(MonsterTable!$B$1,MonsterTable!$A$1:$B$1,0),0))),OR(ISBLANK(BI1127),ISBLANK(BJ1127))),#N/A,
IFERROR(VLOOKUP(BG1127,MonsterTable!$A:$B,MATCH(MonsterTable!$B$1,MonsterTable!$A$1:$B$1,0),0),
IF(OR(NOT(ISBLANK(BI1127)),ISBLANK(BJ1127)),#N/A,
IF(BG1127="empty","empty",
VLOOKUP(BG1127,MonsterGroupTable!$A:$A,1,0)))))))</f>
        <v/>
      </c>
      <c r="BO1127" s="2" t="str">
        <f>IF(AND(ISBLANK(BN1127),OR(NOT(ISBLANK(BP1127)),NOT(ISBLANK(BQ1127)))),#N/A,
IF(ISBLANK(BN1127),"",
IF(AND(NOT(ISERROR(VLOOKUP(BN1127,MonsterTable!$A:$B,MATCH(MonsterTable!$B$1,MonsterTable!$A$1:$B$1,0),0))),OR(ISBLANK(BP1127),ISBLANK(BQ1127))),#N/A,
IFERROR(VLOOKUP(BN1127,MonsterTable!$A:$B,MATCH(MonsterTable!$B$1,MonsterTable!$A$1:$B$1,0),0),
IF(OR(NOT(ISBLANK(BP1127)),ISBLANK(BQ1127)),#N/A,
IF(BN1127="empty","empty",
VLOOKUP(BN1127,MonsterGroupTable!$A:$A,1,0)))))))</f>
        <v/>
      </c>
      <c r="BV1127" s="2" t="str">
        <f>IF(AND(ISBLANK(BU1127),OR(NOT(ISBLANK(BW1127)),NOT(ISBLANK(BX1127)))),#N/A,
IF(ISBLANK(BU1127),"",
IF(AND(NOT(ISERROR(VLOOKUP(BU1127,MonsterTable!$A:$B,MATCH(MonsterTable!$B$1,MonsterTable!$A$1:$B$1,0),0))),OR(ISBLANK(BW1127),ISBLANK(BX1127))),#N/A,
IFERROR(VLOOKUP(BU1127,MonsterTable!$A:$B,MATCH(MonsterTable!$B$1,MonsterTable!$A$1:$B$1,0),0),
IF(OR(NOT(ISBLANK(BW1127)),ISBLANK(BX1127)),#N/A,
IF(BU1127="empty","empty",
VLOOKUP(BU1127,MonsterGroupTable!$A:$A,1,0)))))))</f>
        <v/>
      </c>
      <c r="CC1127" s="2" t="str">
        <f>IF(AND(ISBLANK(CB1127),OR(NOT(ISBLANK(CD1127)),NOT(ISBLANK(CE1127)))),#N/A,
IF(ISBLANK(CB1127),"",
IF(AND(NOT(ISERROR(VLOOKUP(CB1127,MonsterTable!$A:$B,MATCH(MonsterTable!$B$1,MonsterTable!$A$1:$B$1,0),0))),OR(ISBLANK(CD1127),ISBLANK(CE1127))),#N/A,
IFERROR(VLOOKUP(CB1127,MonsterTable!$A:$B,MATCH(MonsterTable!$B$1,MonsterTable!$A$1:$B$1,0),0),
IF(OR(NOT(ISBLANK(CD1127)),ISBLANK(CE1127)),#N/A,
IF(CB1127="empty","empty",
VLOOKUP(CB1127,MonsterGroupTable!$A:$A,1,0)))))))</f>
        <v/>
      </c>
      <c r="CJ1127" s="2" t="str">
        <f>IF(AND(ISBLANK(CI1127),OR(NOT(ISBLANK(CK1127)),NOT(ISBLANK(CL1127)))),#N/A,
IF(ISBLANK(CI1127),"",
IF(AND(NOT(ISERROR(VLOOKUP(CI1127,MonsterTable!$A:$B,MATCH(MonsterTable!$B$1,MonsterTable!$A$1:$B$1,0),0))),OR(ISBLANK(CK1127),ISBLANK(CL1127))),#N/A,
IFERROR(VLOOKUP(CI1127,MonsterTable!$A:$B,MATCH(MonsterTable!$B$1,MonsterTable!$A$1:$B$1,0),0),
IF(OR(NOT(ISBLANK(CK1127)),ISBLANK(CL1127)),#N/A,
IF(CI1127="empty","empty",
VLOOKUP(CI1127,MonsterGroupTable!$A:$A,1,0)))))))</f>
        <v/>
      </c>
    </row>
    <row r="1128" spans="1:88">
      <c r="A1128">
        <v>20094</v>
      </c>
      <c r="B1128">
        <f t="shared" si="39"/>
        <v>1.1000000000000001</v>
      </c>
      <c r="C1128">
        <f t="shared" si="39"/>
        <v>1.1000000000000001</v>
      </c>
      <c r="F1128">
        <v>180</v>
      </c>
      <c r="G1128">
        <v>1137</v>
      </c>
      <c r="H1128">
        <v>0</v>
      </c>
      <c r="I1128">
        <v>0</v>
      </c>
      <c r="J1128">
        <v>0</v>
      </c>
      <c r="K1128" t="s">
        <v>28</v>
      </c>
      <c r="L1128" t="s">
        <v>256</v>
      </c>
      <c r="M1128" t="s">
        <v>79</v>
      </c>
      <c r="N1128" t="s">
        <v>80</v>
      </c>
      <c r="O1128">
        <v>0</v>
      </c>
      <c r="P1128">
        <v>-4.75</v>
      </c>
      <c r="Q1128">
        <v>-3.5</v>
      </c>
      <c r="R1128">
        <v>4.75</v>
      </c>
      <c r="S1128">
        <v>3</v>
      </c>
      <c r="T1128">
        <v>-13.5</v>
      </c>
      <c r="U1128">
        <v>2.5499999999999998</v>
      </c>
      <c r="V1128">
        <v>-6.75</v>
      </c>
      <c r="W1128" t="str">
        <f t="shared" si="40"/>
        <v>g110,5,empty,3,206,1,1,0</v>
      </c>
      <c r="X1128" s="1" t="s">
        <v>327</v>
      </c>
      <c r="Y1128" s="2" t="str">
        <f>IF(AND(ISBLANK(X1128),OR(NOT(ISBLANK(Z1128)),NOT(ISBLANK(AA1128)))),#N/A,
IF(ISBLANK(X1128),"",
IF(AND(NOT(ISERROR(VLOOKUP(X1128,MonsterTable!$A:$B,MATCH(MonsterTable!$B$1,MonsterTable!$A$1:$B$1,0),0))),OR(ISBLANK(Z1128),ISBLANK(AA1128))),#N/A,
IFERROR(VLOOKUP(X1128,MonsterTable!$A:$B,MATCH(MonsterTable!$B$1,MonsterTable!$A$1:$B$1,0),0),
IF(OR(NOT(ISBLANK(Z1128)),ISBLANK(AA1128)),#N/A,
IF(X1128="empty","empty",
VLOOKUP(X1128,MonsterGroupTable!$A:$A,1,0)))))))</f>
        <v>g110</v>
      </c>
      <c r="AA1128">
        <v>5</v>
      </c>
      <c r="AE1128" s="1" t="s">
        <v>74</v>
      </c>
      <c r="AF1128" s="2" t="str">
        <f>IF(AND(ISBLANK(AE1128),OR(NOT(ISBLANK(AG1128)),NOT(ISBLANK(AH1128)))),#N/A,
IF(ISBLANK(AE1128),"",
IF(AND(NOT(ISERROR(VLOOKUP(AE1128,MonsterTable!$A:$B,MATCH(MonsterTable!$B$1,MonsterTable!$A$1:$B$1,0),0))),OR(ISBLANK(AG1128),ISBLANK(AH1128))),#N/A,
IFERROR(VLOOKUP(AE1128,MonsterTable!$A:$B,MATCH(MonsterTable!$B$1,MonsterTable!$A$1:$B$1,0),0),
IF(OR(NOT(ISBLANK(AG1128)),ISBLANK(AH1128)),#N/A,
IF(AE1128="empty","empty",
VLOOKUP(AE1128,MonsterGroupTable!$A:$A,1,0)))))))</f>
        <v>empty</v>
      </c>
      <c r="AH1128">
        <v>3</v>
      </c>
      <c r="AL1128" s="1" t="s">
        <v>342</v>
      </c>
      <c r="AM1128" s="2">
        <f>IF(AND(ISBLANK(AL1128),OR(NOT(ISBLANK(AN1128)),NOT(ISBLANK(AO1128)))),#N/A,
IF(ISBLANK(AL1128),"",
IF(AND(NOT(ISERROR(VLOOKUP(AL1128,MonsterTable!$A:$B,MATCH(MonsterTable!$B$1,MonsterTable!$A$1:$B$1,0),0))),OR(ISBLANK(AN1128),ISBLANK(AO1128))),#N/A,
IFERROR(VLOOKUP(AL1128,MonsterTable!$A:$B,MATCH(MonsterTable!$B$1,MonsterTable!$A$1:$B$1,0),0),
IF(OR(NOT(ISBLANK(AN1128)),ISBLANK(AO1128)),#N/A,
IF(AL1128="empty","empty",
VLOOKUP(AL1128,MonsterGroupTable!$A:$A,1,0)))))))</f>
        <v>206</v>
      </c>
      <c r="AN1128">
        <v>1</v>
      </c>
      <c r="AO1128">
        <v>1</v>
      </c>
      <c r="AP1128">
        <v>0</v>
      </c>
      <c r="AT1128" s="2" t="str">
        <f>IF(AND(ISBLANK(AS1128),OR(NOT(ISBLANK(AU1128)),NOT(ISBLANK(AV1128)))),#N/A,
IF(ISBLANK(AS1128),"",
IF(AND(NOT(ISERROR(VLOOKUP(AS1128,MonsterTable!$A:$B,MATCH(MonsterTable!$B$1,MonsterTable!$A$1:$B$1,0),0))),OR(ISBLANK(AU1128),ISBLANK(AV1128))),#N/A,
IFERROR(VLOOKUP(AS1128,MonsterTable!$A:$B,MATCH(MonsterTable!$B$1,MonsterTable!$A$1:$B$1,0),0),
IF(OR(NOT(ISBLANK(AU1128)),ISBLANK(AV1128)),#N/A,
IF(AS1128="empty","empty",
VLOOKUP(AS1128,MonsterGroupTable!$A:$A,1,0)))))))</f>
        <v/>
      </c>
      <c r="BA1128" s="2" t="str">
        <f>IF(AND(ISBLANK(AZ1128),OR(NOT(ISBLANK(BB1128)),NOT(ISBLANK(BC1128)))),#N/A,
IF(ISBLANK(AZ1128),"",
IF(AND(NOT(ISERROR(VLOOKUP(AZ1128,MonsterTable!$A:$B,MATCH(MonsterTable!$B$1,MonsterTable!$A$1:$B$1,0),0))),OR(ISBLANK(BB1128),ISBLANK(BC1128))),#N/A,
IFERROR(VLOOKUP(AZ1128,MonsterTable!$A:$B,MATCH(MonsterTable!$B$1,MonsterTable!$A$1:$B$1,0),0),
IF(OR(NOT(ISBLANK(BB1128)),ISBLANK(BC1128)),#N/A,
IF(AZ1128="empty","empty",
VLOOKUP(AZ1128,MonsterGroupTable!$A:$A,1,0)))))))</f>
        <v/>
      </c>
      <c r="BH1128" s="2" t="str">
        <f>IF(AND(ISBLANK(BG1128),OR(NOT(ISBLANK(BI1128)),NOT(ISBLANK(BJ1128)))),#N/A,
IF(ISBLANK(BG1128),"",
IF(AND(NOT(ISERROR(VLOOKUP(BG1128,MonsterTable!$A:$B,MATCH(MonsterTable!$B$1,MonsterTable!$A$1:$B$1,0),0))),OR(ISBLANK(BI1128),ISBLANK(BJ1128))),#N/A,
IFERROR(VLOOKUP(BG1128,MonsterTable!$A:$B,MATCH(MonsterTable!$B$1,MonsterTable!$A$1:$B$1,0),0),
IF(OR(NOT(ISBLANK(BI1128)),ISBLANK(BJ1128)),#N/A,
IF(BG1128="empty","empty",
VLOOKUP(BG1128,MonsterGroupTable!$A:$A,1,0)))))))</f>
        <v/>
      </c>
      <c r="BO1128" s="2" t="str">
        <f>IF(AND(ISBLANK(BN1128),OR(NOT(ISBLANK(BP1128)),NOT(ISBLANK(BQ1128)))),#N/A,
IF(ISBLANK(BN1128),"",
IF(AND(NOT(ISERROR(VLOOKUP(BN1128,MonsterTable!$A:$B,MATCH(MonsterTable!$B$1,MonsterTable!$A$1:$B$1,0),0))),OR(ISBLANK(BP1128),ISBLANK(BQ1128))),#N/A,
IFERROR(VLOOKUP(BN1128,MonsterTable!$A:$B,MATCH(MonsterTable!$B$1,MonsterTable!$A$1:$B$1,0),0),
IF(OR(NOT(ISBLANK(BP1128)),ISBLANK(BQ1128)),#N/A,
IF(BN1128="empty","empty",
VLOOKUP(BN1128,MonsterGroupTable!$A:$A,1,0)))))))</f>
        <v/>
      </c>
      <c r="BV1128" s="2" t="str">
        <f>IF(AND(ISBLANK(BU1128),OR(NOT(ISBLANK(BW1128)),NOT(ISBLANK(BX1128)))),#N/A,
IF(ISBLANK(BU1128),"",
IF(AND(NOT(ISERROR(VLOOKUP(BU1128,MonsterTable!$A:$B,MATCH(MonsterTable!$B$1,MonsterTable!$A$1:$B$1,0),0))),OR(ISBLANK(BW1128),ISBLANK(BX1128))),#N/A,
IFERROR(VLOOKUP(BU1128,MonsterTable!$A:$B,MATCH(MonsterTable!$B$1,MonsterTable!$A$1:$B$1,0),0),
IF(OR(NOT(ISBLANK(BW1128)),ISBLANK(BX1128)),#N/A,
IF(BU1128="empty","empty",
VLOOKUP(BU1128,MonsterGroupTable!$A:$A,1,0)))))))</f>
        <v/>
      </c>
      <c r="CC1128" s="2" t="str">
        <f>IF(AND(ISBLANK(CB1128),OR(NOT(ISBLANK(CD1128)),NOT(ISBLANK(CE1128)))),#N/A,
IF(ISBLANK(CB1128),"",
IF(AND(NOT(ISERROR(VLOOKUP(CB1128,MonsterTable!$A:$B,MATCH(MonsterTable!$B$1,MonsterTable!$A$1:$B$1,0),0))),OR(ISBLANK(CD1128),ISBLANK(CE1128))),#N/A,
IFERROR(VLOOKUP(CB1128,MonsterTable!$A:$B,MATCH(MonsterTable!$B$1,MonsterTable!$A$1:$B$1,0),0),
IF(OR(NOT(ISBLANK(CD1128)),ISBLANK(CE1128)),#N/A,
IF(CB1128="empty","empty",
VLOOKUP(CB1128,MonsterGroupTable!$A:$A,1,0)))))))</f>
        <v/>
      </c>
      <c r="CJ1128" s="2" t="str">
        <f>IF(AND(ISBLANK(CI1128),OR(NOT(ISBLANK(CK1128)),NOT(ISBLANK(CL1128)))),#N/A,
IF(ISBLANK(CI1128),"",
IF(AND(NOT(ISERROR(VLOOKUP(CI1128,MonsterTable!$A:$B,MATCH(MonsterTable!$B$1,MonsterTable!$A$1:$B$1,0),0))),OR(ISBLANK(CK1128),ISBLANK(CL1128))),#N/A,
IFERROR(VLOOKUP(CI1128,MonsterTable!$A:$B,MATCH(MonsterTable!$B$1,MonsterTable!$A$1:$B$1,0),0),
IF(OR(NOT(ISBLANK(CK1128)),ISBLANK(CL1128)),#N/A,
IF(CI1128="empty","empty",
VLOOKUP(CI1128,MonsterGroupTable!$A:$A,1,0)))))))</f>
        <v/>
      </c>
    </row>
    <row r="1129" spans="1:88">
      <c r="A1129">
        <v>20095</v>
      </c>
      <c r="B1129">
        <f t="shared" si="39"/>
        <v>1.1000000000000001</v>
      </c>
      <c r="C1129">
        <f t="shared" si="39"/>
        <v>1.1000000000000001</v>
      </c>
      <c r="F1129">
        <v>180</v>
      </c>
      <c r="G1129">
        <v>1164</v>
      </c>
      <c r="H1129">
        <v>0</v>
      </c>
      <c r="I1129">
        <v>0</v>
      </c>
      <c r="J1129">
        <v>0</v>
      </c>
      <c r="K1129" t="s">
        <v>28</v>
      </c>
      <c r="L1129" t="s">
        <v>256</v>
      </c>
      <c r="M1129" t="s">
        <v>79</v>
      </c>
      <c r="N1129" t="s">
        <v>80</v>
      </c>
      <c r="O1129">
        <v>0</v>
      </c>
      <c r="P1129">
        <v>-4.75</v>
      </c>
      <c r="Q1129">
        <v>-3.5</v>
      </c>
      <c r="R1129">
        <v>4.75</v>
      </c>
      <c r="S1129">
        <v>3</v>
      </c>
      <c r="T1129">
        <v>-13.5</v>
      </c>
      <c r="U1129">
        <v>2.5499999999999998</v>
      </c>
      <c r="V1129">
        <v>-6.75</v>
      </c>
      <c r="W1129" t="str">
        <f t="shared" si="40"/>
        <v>g110,5,empty,3,206,1,1,0</v>
      </c>
      <c r="X1129" s="1" t="s">
        <v>327</v>
      </c>
      <c r="Y1129" s="2" t="str">
        <f>IF(AND(ISBLANK(X1129),OR(NOT(ISBLANK(Z1129)),NOT(ISBLANK(AA1129)))),#N/A,
IF(ISBLANK(X1129),"",
IF(AND(NOT(ISERROR(VLOOKUP(X1129,MonsterTable!$A:$B,MATCH(MonsterTable!$B$1,MonsterTable!$A$1:$B$1,0),0))),OR(ISBLANK(Z1129),ISBLANK(AA1129))),#N/A,
IFERROR(VLOOKUP(X1129,MonsterTable!$A:$B,MATCH(MonsterTable!$B$1,MonsterTable!$A$1:$B$1,0),0),
IF(OR(NOT(ISBLANK(Z1129)),ISBLANK(AA1129)),#N/A,
IF(X1129="empty","empty",
VLOOKUP(X1129,MonsterGroupTable!$A:$A,1,0)))))))</f>
        <v>g110</v>
      </c>
      <c r="AA1129">
        <v>5</v>
      </c>
      <c r="AE1129" s="1" t="s">
        <v>74</v>
      </c>
      <c r="AF1129" s="2" t="str">
        <f>IF(AND(ISBLANK(AE1129),OR(NOT(ISBLANK(AG1129)),NOT(ISBLANK(AH1129)))),#N/A,
IF(ISBLANK(AE1129),"",
IF(AND(NOT(ISERROR(VLOOKUP(AE1129,MonsterTable!$A:$B,MATCH(MonsterTable!$B$1,MonsterTable!$A$1:$B$1,0),0))),OR(ISBLANK(AG1129),ISBLANK(AH1129))),#N/A,
IFERROR(VLOOKUP(AE1129,MonsterTable!$A:$B,MATCH(MonsterTable!$B$1,MonsterTable!$A$1:$B$1,0),0),
IF(OR(NOT(ISBLANK(AG1129)),ISBLANK(AH1129)),#N/A,
IF(AE1129="empty","empty",
VLOOKUP(AE1129,MonsterGroupTable!$A:$A,1,0)))))))</f>
        <v>empty</v>
      </c>
      <c r="AH1129">
        <v>3</v>
      </c>
      <c r="AL1129" s="1" t="s">
        <v>342</v>
      </c>
      <c r="AM1129" s="2">
        <f>IF(AND(ISBLANK(AL1129),OR(NOT(ISBLANK(AN1129)),NOT(ISBLANK(AO1129)))),#N/A,
IF(ISBLANK(AL1129),"",
IF(AND(NOT(ISERROR(VLOOKUP(AL1129,MonsterTable!$A:$B,MATCH(MonsterTable!$B$1,MonsterTable!$A$1:$B$1,0),0))),OR(ISBLANK(AN1129),ISBLANK(AO1129))),#N/A,
IFERROR(VLOOKUP(AL1129,MonsterTable!$A:$B,MATCH(MonsterTable!$B$1,MonsterTable!$A$1:$B$1,0),0),
IF(OR(NOT(ISBLANK(AN1129)),ISBLANK(AO1129)),#N/A,
IF(AL1129="empty","empty",
VLOOKUP(AL1129,MonsterGroupTable!$A:$A,1,0)))))))</f>
        <v>206</v>
      </c>
      <c r="AN1129">
        <v>1</v>
      </c>
      <c r="AO1129">
        <v>1</v>
      </c>
      <c r="AP1129">
        <v>0</v>
      </c>
      <c r="AT1129" s="2" t="str">
        <f>IF(AND(ISBLANK(AS1129),OR(NOT(ISBLANK(AU1129)),NOT(ISBLANK(AV1129)))),#N/A,
IF(ISBLANK(AS1129),"",
IF(AND(NOT(ISERROR(VLOOKUP(AS1129,MonsterTable!$A:$B,MATCH(MonsterTable!$B$1,MonsterTable!$A$1:$B$1,0),0))),OR(ISBLANK(AU1129),ISBLANK(AV1129))),#N/A,
IFERROR(VLOOKUP(AS1129,MonsterTable!$A:$B,MATCH(MonsterTable!$B$1,MonsterTable!$A$1:$B$1,0),0),
IF(OR(NOT(ISBLANK(AU1129)),ISBLANK(AV1129)),#N/A,
IF(AS1129="empty","empty",
VLOOKUP(AS1129,MonsterGroupTable!$A:$A,1,0)))))))</f>
        <v/>
      </c>
      <c r="BA1129" s="2" t="str">
        <f>IF(AND(ISBLANK(AZ1129),OR(NOT(ISBLANK(BB1129)),NOT(ISBLANK(BC1129)))),#N/A,
IF(ISBLANK(AZ1129),"",
IF(AND(NOT(ISERROR(VLOOKUP(AZ1129,MonsterTable!$A:$B,MATCH(MonsterTable!$B$1,MonsterTable!$A$1:$B$1,0),0))),OR(ISBLANK(BB1129),ISBLANK(BC1129))),#N/A,
IFERROR(VLOOKUP(AZ1129,MonsterTable!$A:$B,MATCH(MonsterTable!$B$1,MonsterTable!$A$1:$B$1,0),0),
IF(OR(NOT(ISBLANK(BB1129)),ISBLANK(BC1129)),#N/A,
IF(AZ1129="empty","empty",
VLOOKUP(AZ1129,MonsterGroupTable!$A:$A,1,0)))))))</f>
        <v/>
      </c>
      <c r="BH1129" s="2" t="str">
        <f>IF(AND(ISBLANK(BG1129),OR(NOT(ISBLANK(BI1129)),NOT(ISBLANK(BJ1129)))),#N/A,
IF(ISBLANK(BG1129),"",
IF(AND(NOT(ISERROR(VLOOKUP(BG1129,MonsterTable!$A:$B,MATCH(MonsterTable!$B$1,MonsterTable!$A$1:$B$1,0),0))),OR(ISBLANK(BI1129),ISBLANK(BJ1129))),#N/A,
IFERROR(VLOOKUP(BG1129,MonsterTable!$A:$B,MATCH(MonsterTable!$B$1,MonsterTable!$A$1:$B$1,0),0),
IF(OR(NOT(ISBLANK(BI1129)),ISBLANK(BJ1129)),#N/A,
IF(BG1129="empty","empty",
VLOOKUP(BG1129,MonsterGroupTable!$A:$A,1,0)))))))</f>
        <v/>
      </c>
      <c r="BO1129" s="2" t="str">
        <f>IF(AND(ISBLANK(BN1129),OR(NOT(ISBLANK(BP1129)),NOT(ISBLANK(BQ1129)))),#N/A,
IF(ISBLANK(BN1129),"",
IF(AND(NOT(ISERROR(VLOOKUP(BN1129,MonsterTable!$A:$B,MATCH(MonsterTable!$B$1,MonsterTable!$A$1:$B$1,0),0))),OR(ISBLANK(BP1129),ISBLANK(BQ1129))),#N/A,
IFERROR(VLOOKUP(BN1129,MonsterTable!$A:$B,MATCH(MonsterTable!$B$1,MonsterTable!$A$1:$B$1,0),0),
IF(OR(NOT(ISBLANK(BP1129)),ISBLANK(BQ1129)),#N/A,
IF(BN1129="empty","empty",
VLOOKUP(BN1129,MonsterGroupTable!$A:$A,1,0)))))))</f>
        <v/>
      </c>
      <c r="BV1129" s="2" t="str">
        <f>IF(AND(ISBLANK(BU1129),OR(NOT(ISBLANK(BW1129)),NOT(ISBLANK(BX1129)))),#N/A,
IF(ISBLANK(BU1129),"",
IF(AND(NOT(ISERROR(VLOOKUP(BU1129,MonsterTable!$A:$B,MATCH(MonsterTable!$B$1,MonsterTable!$A$1:$B$1,0),0))),OR(ISBLANK(BW1129),ISBLANK(BX1129))),#N/A,
IFERROR(VLOOKUP(BU1129,MonsterTable!$A:$B,MATCH(MonsterTable!$B$1,MonsterTable!$A$1:$B$1,0),0),
IF(OR(NOT(ISBLANK(BW1129)),ISBLANK(BX1129)),#N/A,
IF(BU1129="empty","empty",
VLOOKUP(BU1129,MonsterGroupTable!$A:$A,1,0)))))))</f>
        <v/>
      </c>
      <c r="CC1129" s="2" t="str">
        <f>IF(AND(ISBLANK(CB1129),OR(NOT(ISBLANK(CD1129)),NOT(ISBLANK(CE1129)))),#N/A,
IF(ISBLANK(CB1129),"",
IF(AND(NOT(ISERROR(VLOOKUP(CB1129,MonsterTable!$A:$B,MATCH(MonsterTable!$B$1,MonsterTable!$A$1:$B$1,0),0))),OR(ISBLANK(CD1129),ISBLANK(CE1129))),#N/A,
IFERROR(VLOOKUP(CB1129,MonsterTable!$A:$B,MATCH(MonsterTable!$B$1,MonsterTable!$A$1:$B$1,0),0),
IF(OR(NOT(ISBLANK(CD1129)),ISBLANK(CE1129)),#N/A,
IF(CB1129="empty","empty",
VLOOKUP(CB1129,MonsterGroupTable!$A:$A,1,0)))))))</f>
        <v/>
      </c>
      <c r="CJ1129" s="2" t="str">
        <f>IF(AND(ISBLANK(CI1129),OR(NOT(ISBLANK(CK1129)),NOT(ISBLANK(CL1129)))),#N/A,
IF(ISBLANK(CI1129),"",
IF(AND(NOT(ISERROR(VLOOKUP(CI1129,MonsterTable!$A:$B,MATCH(MonsterTable!$B$1,MonsterTable!$A$1:$B$1,0),0))),OR(ISBLANK(CK1129),ISBLANK(CL1129))),#N/A,
IFERROR(VLOOKUP(CI1129,MonsterTable!$A:$B,MATCH(MonsterTable!$B$1,MonsterTable!$A$1:$B$1,0),0),
IF(OR(NOT(ISBLANK(CK1129)),ISBLANK(CL1129)),#N/A,
IF(CI1129="empty","empty",
VLOOKUP(CI1129,MonsterGroupTable!$A:$A,1,0)))))))</f>
        <v/>
      </c>
    </row>
    <row r="1130" spans="1:88">
      <c r="A1130">
        <v>20096</v>
      </c>
      <c r="B1130">
        <f t="shared" si="39"/>
        <v>1.1000000000000001</v>
      </c>
      <c r="C1130">
        <f t="shared" si="39"/>
        <v>1.1000000000000001</v>
      </c>
      <c r="F1130">
        <v>180</v>
      </c>
      <c r="G1130">
        <v>1191</v>
      </c>
      <c r="H1130">
        <v>0</v>
      </c>
      <c r="I1130">
        <v>0</v>
      </c>
      <c r="J1130">
        <v>0</v>
      </c>
      <c r="K1130" t="s">
        <v>28</v>
      </c>
      <c r="L1130" t="s">
        <v>256</v>
      </c>
      <c r="M1130" t="s">
        <v>79</v>
      </c>
      <c r="N1130" t="s">
        <v>80</v>
      </c>
      <c r="O1130">
        <v>0</v>
      </c>
      <c r="P1130">
        <v>-4.75</v>
      </c>
      <c r="Q1130">
        <v>-3.5</v>
      </c>
      <c r="R1130">
        <v>4.75</v>
      </c>
      <c r="S1130">
        <v>3</v>
      </c>
      <c r="T1130">
        <v>-13.5</v>
      </c>
      <c r="U1130">
        <v>2.5499999999999998</v>
      </c>
      <c r="V1130">
        <v>-6.75</v>
      </c>
      <c r="W1130" t="str">
        <f t="shared" si="40"/>
        <v>g110,5,empty,3,206,1,1,0</v>
      </c>
      <c r="X1130" s="1" t="s">
        <v>327</v>
      </c>
      <c r="Y1130" s="2" t="str">
        <f>IF(AND(ISBLANK(X1130),OR(NOT(ISBLANK(Z1130)),NOT(ISBLANK(AA1130)))),#N/A,
IF(ISBLANK(X1130),"",
IF(AND(NOT(ISERROR(VLOOKUP(X1130,MonsterTable!$A:$B,MATCH(MonsterTable!$B$1,MonsterTable!$A$1:$B$1,0),0))),OR(ISBLANK(Z1130),ISBLANK(AA1130))),#N/A,
IFERROR(VLOOKUP(X1130,MonsterTable!$A:$B,MATCH(MonsterTable!$B$1,MonsterTable!$A$1:$B$1,0),0),
IF(OR(NOT(ISBLANK(Z1130)),ISBLANK(AA1130)),#N/A,
IF(X1130="empty","empty",
VLOOKUP(X1130,MonsterGroupTable!$A:$A,1,0)))))))</f>
        <v>g110</v>
      </c>
      <c r="AA1130">
        <v>5</v>
      </c>
      <c r="AE1130" s="1" t="s">
        <v>74</v>
      </c>
      <c r="AF1130" s="2" t="str">
        <f>IF(AND(ISBLANK(AE1130),OR(NOT(ISBLANK(AG1130)),NOT(ISBLANK(AH1130)))),#N/A,
IF(ISBLANK(AE1130),"",
IF(AND(NOT(ISERROR(VLOOKUP(AE1130,MonsterTable!$A:$B,MATCH(MonsterTable!$B$1,MonsterTable!$A$1:$B$1,0),0))),OR(ISBLANK(AG1130),ISBLANK(AH1130))),#N/A,
IFERROR(VLOOKUP(AE1130,MonsterTable!$A:$B,MATCH(MonsterTable!$B$1,MonsterTable!$A$1:$B$1,0),0),
IF(OR(NOT(ISBLANK(AG1130)),ISBLANK(AH1130)),#N/A,
IF(AE1130="empty","empty",
VLOOKUP(AE1130,MonsterGroupTable!$A:$A,1,0)))))))</f>
        <v>empty</v>
      </c>
      <c r="AH1130">
        <v>3</v>
      </c>
      <c r="AL1130" s="1" t="s">
        <v>342</v>
      </c>
      <c r="AM1130" s="2">
        <f>IF(AND(ISBLANK(AL1130),OR(NOT(ISBLANK(AN1130)),NOT(ISBLANK(AO1130)))),#N/A,
IF(ISBLANK(AL1130),"",
IF(AND(NOT(ISERROR(VLOOKUP(AL1130,MonsterTable!$A:$B,MATCH(MonsterTable!$B$1,MonsterTable!$A$1:$B$1,0),0))),OR(ISBLANK(AN1130),ISBLANK(AO1130))),#N/A,
IFERROR(VLOOKUP(AL1130,MonsterTable!$A:$B,MATCH(MonsterTable!$B$1,MonsterTable!$A$1:$B$1,0),0),
IF(OR(NOT(ISBLANK(AN1130)),ISBLANK(AO1130)),#N/A,
IF(AL1130="empty","empty",
VLOOKUP(AL1130,MonsterGroupTable!$A:$A,1,0)))))))</f>
        <v>206</v>
      </c>
      <c r="AN1130">
        <v>1</v>
      </c>
      <c r="AO1130">
        <v>1</v>
      </c>
      <c r="AP1130">
        <v>0</v>
      </c>
      <c r="AT1130" s="2" t="str">
        <f>IF(AND(ISBLANK(AS1130),OR(NOT(ISBLANK(AU1130)),NOT(ISBLANK(AV1130)))),#N/A,
IF(ISBLANK(AS1130),"",
IF(AND(NOT(ISERROR(VLOOKUP(AS1130,MonsterTable!$A:$B,MATCH(MonsterTable!$B$1,MonsterTable!$A$1:$B$1,0),0))),OR(ISBLANK(AU1130),ISBLANK(AV1130))),#N/A,
IFERROR(VLOOKUP(AS1130,MonsterTable!$A:$B,MATCH(MonsterTable!$B$1,MonsterTable!$A$1:$B$1,0),0),
IF(OR(NOT(ISBLANK(AU1130)),ISBLANK(AV1130)),#N/A,
IF(AS1130="empty","empty",
VLOOKUP(AS1130,MonsterGroupTable!$A:$A,1,0)))))))</f>
        <v/>
      </c>
      <c r="BA1130" s="2" t="str">
        <f>IF(AND(ISBLANK(AZ1130),OR(NOT(ISBLANK(BB1130)),NOT(ISBLANK(BC1130)))),#N/A,
IF(ISBLANK(AZ1130),"",
IF(AND(NOT(ISERROR(VLOOKUP(AZ1130,MonsterTable!$A:$B,MATCH(MonsterTable!$B$1,MonsterTable!$A$1:$B$1,0),0))),OR(ISBLANK(BB1130),ISBLANK(BC1130))),#N/A,
IFERROR(VLOOKUP(AZ1130,MonsterTable!$A:$B,MATCH(MonsterTable!$B$1,MonsterTable!$A$1:$B$1,0),0),
IF(OR(NOT(ISBLANK(BB1130)),ISBLANK(BC1130)),#N/A,
IF(AZ1130="empty","empty",
VLOOKUP(AZ1130,MonsterGroupTable!$A:$A,1,0)))))))</f>
        <v/>
      </c>
      <c r="BH1130" s="2" t="str">
        <f>IF(AND(ISBLANK(BG1130),OR(NOT(ISBLANK(BI1130)),NOT(ISBLANK(BJ1130)))),#N/A,
IF(ISBLANK(BG1130),"",
IF(AND(NOT(ISERROR(VLOOKUP(BG1130,MonsterTable!$A:$B,MATCH(MonsterTable!$B$1,MonsterTable!$A$1:$B$1,0),0))),OR(ISBLANK(BI1130),ISBLANK(BJ1130))),#N/A,
IFERROR(VLOOKUP(BG1130,MonsterTable!$A:$B,MATCH(MonsterTable!$B$1,MonsterTable!$A$1:$B$1,0),0),
IF(OR(NOT(ISBLANK(BI1130)),ISBLANK(BJ1130)),#N/A,
IF(BG1130="empty","empty",
VLOOKUP(BG1130,MonsterGroupTable!$A:$A,1,0)))))))</f>
        <v/>
      </c>
      <c r="BO1130" s="2" t="str">
        <f>IF(AND(ISBLANK(BN1130),OR(NOT(ISBLANK(BP1130)),NOT(ISBLANK(BQ1130)))),#N/A,
IF(ISBLANK(BN1130),"",
IF(AND(NOT(ISERROR(VLOOKUP(BN1130,MonsterTable!$A:$B,MATCH(MonsterTable!$B$1,MonsterTable!$A$1:$B$1,0),0))),OR(ISBLANK(BP1130),ISBLANK(BQ1130))),#N/A,
IFERROR(VLOOKUP(BN1130,MonsterTable!$A:$B,MATCH(MonsterTable!$B$1,MonsterTable!$A$1:$B$1,0),0),
IF(OR(NOT(ISBLANK(BP1130)),ISBLANK(BQ1130)),#N/A,
IF(BN1130="empty","empty",
VLOOKUP(BN1130,MonsterGroupTable!$A:$A,1,0)))))))</f>
        <v/>
      </c>
      <c r="BV1130" s="2" t="str">
        <f>IF(AND(ISBLANK(BU1130),OR(NOT(ISBLANK(BW1130)),NOT(ISBLANK(BX1130)))),#N/A,
IF(ISBLANK(BU1130),"",
IF(AND(NOT(ISERROR(VLOOKUP(BU1130,MonsterTable!$A:$B,MATCH(MonsterTable!$B$1,MonsterTable!$A$1:$B$1,0),0))),OR(ISBLANK(BW1130),ISBLANK(BX1130))),#N/A,
IFERROR(VLOOKUP(BU1130,MonsterTable!$A:$B,MATCH(MonsterTable!$B$1,MonsterTable!$A$1:$B$1,0),0),
IF(OR(NOT(ISBLANK(BW1130)),ISBLANK(BX1130)),#N/A,
IF(BU1130="empty","empty",
VLOOKUP(BU1130,MonsterGroupTable!$A:$A,1,0)))))))</f>
        <v/>
      </c>
      <c r="CC1130" s="2" t="str">
        <f>IF(AND(ISBLANK(CB1130),OR(NOT(ISBLANK(CD1130)),NOT(ISBLANK(CE1130)))),#N/A,
IF(ISBLANK(CB1130),"",
IF(AND(NOT(ISERROR(VLOOKUP(CB1130,MonsterTable!$A:$B,MATCH(MonsterTable!$B$1,MonsterTable!$A$1:$B$1,0),0))),OR(ISBLANK(CD1130),ISBLANK(CE1130))),#N/A,
IFERROR(VLOOKUP(CB1130,MonsterTable!$A:$B,MATCH(MonsterTable!$B$1,MonsterTable!$A$1:$B$1,0),0),
IF(OR(NOT(ISBLANK(CD1130)),ISBLANK(CE1130)),#N/A,
IF(CB1130="empty","empty",
VLOOKUP(CB1130,MonsterGroupTable!$A:$A,1,0)))))))</f>
        <v/>
      </c>
      <c r="CJ1130" s="2" t="str">
        <f>IF(AND(ISBLANK(CI1130),OR(NOT(ISBLANK(CK1130)),NOT(ISBLANK(CL1130)))),#N/A,
IF(ISBLANK(CI1130),"",
IF(AND(NOT(ISERROR(VLOOKUP(CI1130,MonsterTable!$A:$B,MATCH(MonsterTable!$B$1,MonsterTable!$A$1:$B$1,0),0))),OR(ISBLANK(CK1130),ISBLANK(CL1130))),#N/A,
IFERROR(VLOOKUP(CI1130,MonsterTable!$A:$B,MATCH(MonsterTable!$B$1,MonsterTable!$A$1:$B$1,0),0),
IF(OR(NOT(ISBLANK(CK1130)),ISBLANK(CL1130)),#N/A,
IF(CI1130="empty","empty",
VLOOKUP(CI1130,MonsterGroupTable!$A:$A,1,0)))))))</f>
        <v/>
      </c>
    </row>
    <row r="1131" spans="1:88">
      <c r="A1131">
        <v>20097</v>
      </c>
      <c r="B1131">
        <f t="shared" si="39"/>
        <v>1.1000000000000001</v>
      </c>
      <c r="C1131">
        <f t="shared" si="39"/>
        <v>1.1000000000000001</v>
      </c>
      <c r="F1131">
        <v>180</v>
      </c>
      <c r="G1131">
        <v>1218</v>
      </c>
      <c r="H1131">
        <v>0</v>
      </c>
      <c r="I1131">
        <v>0</v>
      </c>
      <c r="J1131">
        <v>0</v>
      </c>
      <c r="K1131" t="s">
        <v>28</v>
      </c>
      <c r="L1131" t="s">
        <v>256</v>
      </c>
      <c r="M1131" t="s">
        <v>79</v>
      </c>
      <c r="N1131" t="s">
        <v>80</v>
      </c>
      <c r="O1131">
        <v>0</v>
      </c>
      <c r="P1131">
        <v>-4.75</v>
      </c>
      <c r="Q1131">
        <v>-3.5</v>
      </c>
      <c r="R1131">
        <v>4.75</v>
      </c>
      <c r="S1131">
        <v>3</v>
      </c>
      <c r="T1131">
        <v>-13.5</v>
      </c>
      <c r="U1131">
        <v>2.5499999999999998</v>
      </c>
      <c r="V1131">
        <v>-6.75</v>
      </c>
      <c r="W1131" t="str">
        <f t="shared" si="40"/>
        <v>g110,5,empty,3,206,1,1,0</v>
      </c>
      <c r="X1131" s="1" t="s">
        <v>327</v>
      </c>
      <c r="Y1131" s="2" t="str">
        <f>IF(AND(ISBLANK(X1131),OR(NOT(ISBLANK(Z1131)),NOT(ISBLANK(AA1131)))),#N/A,
IF(ISBLANK(X1131),"",
IF(AND(NOT(ISERROR(VLOOKUP(X1131,MonsterTable!$A:$B,MATCH(MonsterTable!$B$1,MonsterTable!$A$1:$B$1,0),0))),OR(ISBLANK(Z1131),ISBLANK(AA1131))),#N/A,
IFERROR(VLOOKUP(X1131,MonsterTable!$A:$B,MATCH(MonsterTable!$B$1,MonsterTable!$A$1:$B$1,0),0),
IF(OR(NOT(ISBLANK(Z1131)),ISBLANK(AA1131)),#N/A,
IF(X1131="empty","empty",
VLOOKUP(X1131,MonsterGroupTable!$A:$A,1,0)))))))</f>
        <v>g110</v>
      </c>
      <c r="AA1131">
        <v>5</v>
      </c>
      <c r="AE1131" s="1" t="s">
        <v>74</v>
      </c>
      <c r="AF1131" s="2" t="str">
        <f>IF(AND(ISBLANK(AE1131),OR(NOT(ISBLANK(AG1131)),NOT(ISBLANK(AH1131)))),#N/A,
IF(ISBLANK(AE1131),"",
IF(AND(NOT(ISERROR(VLOOKUP(AE1131,MonsterTable!$A:$B,MATCH(MonsterTable!$B$1,MonsterTable!$A$1:$B$1,0),0))),OR(ISBLANK(AG1131),ISBLANK(AH1131))),#N/A,
IFERROR(VLOOKUP(AE1131,MonsterTable!$A:$B,MATCH(MonsterTable!$B$1,MonsterTable!$A$1:$B$1,0),0),
IF(OR(NOT(ISBLANK(AG1131)),ISBLANK(AH1131)),#N/A,
IF(AE1131="empty","empty",
VLOOKUP(AE1131,MonsterGroupTable!$A:$A,1,0)))))))</f>
        <v>empty</v>
      </c>
      <c r="AH1131">
        <v>3</v>
      </c>
      <c r="AL1131" s="1" t="s">
        <v>342</v>
      </c>
      <c r="AM1131" s="2">
        <f>IF(AND(ISBLANK(AL1131),OR(NOT(ISBLANK(AN1131)),NOT(ISBLANK(AO1131)))),#N/A,
IF(ISBLANK(AL1131),"",
IF(AND(NOT(ISERROR(VLOOKUP(AL1131,MonsterTable!$A:$B,MATCH(MonsterTable!$B$1,MonsterTable!$A$1:$B$1,0),0))),OR(ISBLANK(AN1131),ISBLANK(AO1131))),#N/A,
IFERROR(VLOOKUP(AL1131,MonsterTable!$A:$B,MATCH(MonsterTable!$B$1,MonsterTable!$A$1:$B$1,0),0),
IF(OR(NOT(ISBLANK(AN1131)),ISBLANK(AO1131)),#N/A,
IF(AL1131="empty","empty",
VLOOKUP(AL1131,MonsterGroupTable!$A:$A,1,0)))))))</f>
        <v>206</v>
      </c>
      <c r="AN1131">
        <v>1</v>
      </c>
      <c r="AO1131">
        <v>1</v>
      </c>
      <c r="AP1131">
        <v>0</v>
      </c>
      <c r="AT1131" s="2" t="str">
        <f>IF(AND(ISBLANK(AS1131),OR(NOT(ISBLANK(AU1131)),NOT(ISBLANK(AV1131)))),#N/A,
IF(ISBLANK(AS1131),"",
IF(AND(NOT(ISERROR(VLOOKUP(AS1131,MonsterTable!$A:$B,MATCH(MonsterTable!$B$1,MonsterTable!$A$1:$B$1,0),0))),OR(ISBLANK(AU1131),ISBLANK(AV1131))),#N/A,
IFERROR(VLOOKUP(AS1131,MonsterTable!$A:$B,MATCH(MonsterTable!$B$1,MonsterTable!$A$1:$B$1,0),0),
IF(OR(NOT(ISBLANK(AU1131)),ISBLANK(AV1131)),#N/A,
IF(AS1131="empty","empty",
VLOOKUP(AS1131,MonsterGroupTable!$A:$A,1,0)))))))</f>
        <v/>
      </c>
      <c r="BA1131" s="2" t="str">
        <f>IF(AND(ISBLANK(AZ1131),OR(NOT(ISBLANK(BB1131)),NOT(ISBLANK(BC1131)))),#N/A,
IF(ISBLANK(AZ1131),"",
IF(AND(NOT(ISERROR(VLOOKUP(AZ1131,MonsterTable!$A:$B,MATCH(MonsterTable!$B$1,MonsterTable!$A$1:$B$1,0),0))),OR(ISBLANK(BB1131),ISBLANK(BC1131))),#N/A,
IFERROR(VLOOKUP(AZ1131,MonsterTable!$A:$B,MATCH(MonsterTable!$B$1,MonsterTable!$A$1:$B$1,0),0),
IF(OR(NOT(ISBLANK(BB1131)),ISBLANK(BC1131)),#N/A,
IF(AZ1131="empty","empty",
VLOOKUP(AZ1131,MonsterGroupTable!$A:$A,1,0)))))))</f>
        <v/>
      </c>
      <c r="BH1131" s="2" t="str">
        <f>IF(AND(ISBLANK(BG1131),OR(NOT(ISBLANK(BI1131)),NOT(ISBLANK(BJ1131)))),#N/A,
IF(ISBLANK(BG1131),"",
IF(AND(NOT(ISERROR(VLOOKUP(BG1131,MonsterTable!$A:$B,MATCH(MonsterTable!$B$1,MonsterTable!$A$1:$B$1,0),0))),OR(ISBLANK(BI1131),ISBLANK(BJ1131))),#N/A,
IFERROR(VLOOKUP(BG1131,MonsterTable!$A:$B,MATCH(MonsterTable!$B$1,MonsterTable!$A$1:$B$1,0),0),
IF(OR(NOT(ISBLANK(BI1131)),ISBLANK(BJ1131)),#N/A,
IF(BG1131="empty","empty",
VLOOKUP(BG1131,MonsterGroupTable!$A:$A,1,0)))))))</f>
        <v/>
      </c>
      <c r="BO1131" s="2" t="str">
        <f>IF(AND(ISBLANK(BN1131),OR(NOT(ISBLANK(BP1131)),NOT(ISBLANK(BQ1131)))),#N/A,
IF(ISBLANK(BN1131),"",
IF(AND(NOT(ISERROR(VLOOKUP(BN1131,MonsterTable!$A:$B,MATCH(MonsterTable!$B$1,MonsterTable!$A$1:$B$1,0),0))),OR(ISBLANK(BP1131),ISBLANK(BQ1131))),#N/A,
IFERROR(VLOOKUP(BN1131,MonsterTable!$A:$B,MATCH(MonsterTable!$B$1,MonsterTable!$A$1:$B$1,0),0),
IF(OR(NOT(ISBLANK(BP1131)),ISBLANK(BQ1131)),#N/A,
IF(BN1131="empty","empty",
VLOOKUP(BN1131,MonsterGroupTable!$A:$A,1,0)))))))</f>
        <v/>
      </c>
      <c r="BV1131" s="2" t="str">
        <f>IF(AND(ISBLANK(BU1131),OR(NOT(ISBLANK(BW1131)),NOT(ISBLANK(BX1131)))),#N/A,
IF(ISBLANK(BU1131),"",
IF(AND(NOT(ISERROR(VLOOKUP(BU1131,MonsterTable!$A:$B,MATCH(MonsterTable!$B$1,MonsterTable!$A$1:$B$1,0),0))),OR(ISBLANK(BW1131),ISBLANK(BX1131))),#N/A,
IFERROR(VLOOKUP(BU1131,MonsterTable!$A:$B,MATCH(MonsterTable!$B$1,MonsterTable!$A$1:$B$1,0),0),
IF(OR(NOT(ISBLANK(BW1131)),ISBLANK(BX1131)),#N/A,
IF(BU1131="empty","empty",
VLOOKUP(BU1131,MonsterGroupTable!$A:$A,1,0)))))))</f>
        <v/>
      </c>
      <c r="CC1131" s="2" t="str">
        <f>IF(AND(ISBLANK(CB1131),OR(NOT(ISBLANK(CD1131)),NOT(ISBLANK(CE1131)))),#N/A,
IF(ISBLANK(CB1131),"",
IF(AND(NOT(ISERROR(VLOOKUP(CB1131,MonsterTable!$A:$B,MATCH(MonsterTable!$B$1,MonsterTable!$A$1:$B$1,0),0))),OR(ISBLANK(CD1131),ISBLANK(CE1131))),#N/A,
IFERROR(VLOOKUP(CB1131,MonsterTable!$A:$B,MATCH(MonsterTable!$B$1,MonsterTable!$A$1:$B$1,0),0),
IF(OR(NOT(ISBLANK(CD1131)),ISBLANK(CE1131)),#N/A,
IF(CB1131="empty","empty",
VLOOKUP(CB1131,MonsterGroupTable!$A:$A,1,0)))))))</f>
        <v/>
      </c>
      <c r="CJ1131" s="2" t="str">
        <f>IF(AND(ISBLANK(CI1131),OR(NOT(ISBLANK(CK1131)),NOT(ISBLANK(CL1131)))),#N/A,
IF(ISBLANK(CI1131),"",
IF(AND(NOT(ISERROR(VLOOKUP(CI1131,MonsterTable!$A:$B,MATCH(MonsterTable!$B$1,MonsterTable!$A$1:$B$1,0),0))),OR(ISBLANK(CK1131),ISBLANK(CL1131))),#N/A,
IFERROR(VLOOKUP(CI1131,MonsterTable!$A:$B,MATCH(MonsterTable!$B$1,MonsterTable!$A$1:$B$1,0),0),
IF(OR(NOT(ISBLANK(CK1131)),ISBLANK(CL1131)),#N/A,
IF(CI1131="empty","empty",
VLOOKUP(CI1131,MonsterGroupTable!$A:$A,1,0)))))))</f>
        <v/>
      </c>
    </row>
    <row r="1132" spans="1:88">
      <c r="A1132">
        <v>20098</v>
      </c>
      <c r="B1132">
        <f t="shared" si="39"/>
        <v>1.1000000000000001</v>
      </c>
      <c r="C1132">
        <f t="shared" si="39"/>
        <v>1.1000000000000001</v>
      </c>
      <c r="F1132">
        <v>180</v>
      </c>
      <c r="G1132">
        <v>1245</v>
      </c>
      <c r="H1132">
        <v>0</v>
      </c>
      <c r="I1132">
        <v>0</v>
      </c>
      <c r="J1132">
        <v>0</v>
      </c>
      <c r="K1132" t="s">
        <v>28</v>
      </c>
      <c r="L1132" t="s">
        <v>256</v>
      </c>
      <c r="M1132" t="s">
        <v>79</v>
      </c>
      <c r="N1132" t="s">
        <v>80</v>
      </c>
      <c r="O1132">
        <v>0</v>
      </c>
      <c r="P1132">
        <v>-4.75</v>
      </c>
      <c r="Q1132">
        <v>-3.5</v>
      </c>
      <c r="R1132">
        <v>4.75</v>
      </c>
      <c r="S1132">
        <v>3</v>
      </c>
      <c r="T1132">
        <v>-13.5</v>
      </c>
      <c r="U1132">
        <v>2.5499999999999998</v>
      </c>
      <c r="V1132">
        <v>-6.75</v>
      </c>
      <c r="W1132" t="str">
        <f t="shared" si="40"/>
        <v>g110,5,empty,3,206,1,1,0</v>
      </c>
      <c r="X1132" s="1" t="s">
        <v>327</v>
      </c>
      <c r="Y1132" s="2" t="str">
        <f>IF(AND(ISBLANK(X1132),OR(NOT(ISBLANK(Z1132)),NOT(ISBLANK(AA1132)))),#N/A,
IF(ISBLANK(X1132),"",
IF(AND(NOT(ISERROR(VLOOKUP(X1132,MonsterTable!$A:$B,MATCH(MonsterTable!$B$1,MonsterTable!$A$1:$B$1,0),0))),OR(ISBLANK(Z1132),ISBLANK(AA1132))),#N/A,
IFERROR(VLOOKUP(X1132,MonsterTable!$A:$B,MATCH(MonsterTable!$B$1,MonsterTable!$A$1:$B$1,0),0),
IF(OR(NOT(ISBLANK(Z1132)),ISBLANK(AA1132)),#N/A,
IF(X1132="empty","empty",
VLOOKUP(X1132,MonsterGroupTable!$A:$A,1,0)))))))</f>
        <v>g110</v>
      </c>
      <c r="AA1132">
        <v>5</v>
      </c>
      <c r="AE1132" s="1" t="s">
        <v>74</v>
      </c>
      <c r="AF1132" s="2" t="str">
        <f>IF(AND(ISBLANK(AE1132),OR(NOT(ISBLANK(AG1132)),NOT(ISBLANK(AH1132)))),#N/A,
IF(ISBLANK(AE1132),"",
IF(AND(NOT(ISERROR(VLOOKUP(AE1132,MonsterTable!$A:$B,MATCH(MonsterTable!$B$1,MonsterTable!$A$1:$B$1,0),0))),OR(ISBLANK(AG1132),ISBLANK(AH1132))),#N/A,
IFERROR(VLOOKUP(AE1132,MonsterTable!$A:$B,MATCH(MonsterTable!$B$1,MonsterTable!$A$1:$B$1,0),0),
IF(OR(NOT(ISBLANK(AG1132)),ISBLANK(AH1132)),#N/A,
IF(AE1132="empty","empty",
VLOOKUP(AE1132,MonsterGroupTable!$A:$A,1,0)))))))</f>
        <v>empty</v>
      </c>
      <c r="AH1132">
        <v>3</v>
      </c>
      <c r="AL1132" s="1" t="s">
        <v>342</v>
      </c>
      <c r="AM1132" s="2">
        <f>IF(AND(ISBLANK(AL1132),OR(NOT(ISBLANK(AN1132)),NOT(ISBLANK(AO1132)))),#N/A,
IF(ISBLANK(AL1132),"",
IF(AND(NOT(ISERROR(VLOOKUP(AL1132,MonsterTable!$A:$B,MATCH(MonsterTable!$B$1,MonsterTable!$A$1:$B$1,0),0))),OR(ISBLANK(AN1132),ISBLANK(AO1132))),#N/A,
IFERROR(VLOOKUP(AL1132,MonsterTable!$A:$B,MATCH(MonsterTable!$B$1,MonsterTable!$A$1:$B$1,0),0),
IF(OR(NOT(ISBLANK(AN1132)),ISBLANK(AO1132)),#N/A,
IF(AL1132="empty","empty",
VLOOKUP(AL1132,MonsterGroupTable!$A:$A,1,0)))))))</f>
        <v>206</v>
      </c>
      <c r="AN1132">
        <v>1</v>
      </c>
      <c r="AO1132">
        <v>1</v>
      </c>
      <c r="AP1132">
        <v>0</v>
      </c>
      <c r="AT1132" s="2" t="str">
        <f>IF(AND(ISBLANK(AS1132),OR(NOT(ISBLANK(AU1132)),NOT(ISBLANK(AV1132)))),#N/A,
IF(ISBLANK(AS1132),"",
IF(AND(NOT(ISERROR(VLOOKUP(AS1132,MonsterTable!$A:$B,MATCH(MonsterTable!$B$1,MonsterTable!$A$1:$B$1,0),0))),OR(ISBLANK(AU1132),ISBLANK(AV1132))),#N/A,
IFERROR(VLOOKUP(AS1132,MonsterTable!$A:$B,MATCH(MonsterTable!$B$1,MonsterTable!$A$1:$B$1,0),0),
IF(OR(NOT(ISBLANK(AU1132)),ISBLANK(AV1132)),#N/A,
IF(AS1132="empty","empty",
VLOOKUP(AS1132,MonsterGroupTable!$A:$A,1,0)))))))</f>
        <v/>
      </c>
      <c r="BA1132" s="2" t="str">
        <f>IF(AND(ISBLANK(AZ1132),OR(NOT(ISBLANK(BB1132)),NOT(ISBLANK(BC1132)))),#N/A,
IF(ISBLANK(AZ1132),"",
IF(AND(NOT(ISERROR(VLOOKUP(AZ1132,MonsterTable!$A:$B,MATCH(MonsterTable!$B$1,MonsterTable!$A$1:$B$1,0),0))),OR(ISBLANK(BB1132),ISBLANK(BC1132))),#N/A,
IFERROR(VLOOKUP(AZ1132,MonsterTable!$A:$B,MATCH(MonsterTable!$B$1,MonsterTable!$A$1:$B$1,0),0),
IF(OR(NOT(ISBLANK(BB1132)),ISBLANK(BC1132)),#N/A,
IF(AZ1132="empty","empty",
VLOOKUP(AZ1132,MonsterGroupTable!$A:$A,1,0)))))))</f>
        <v/>
      </c>
      <c r="BH1132" s="2" t="str">
        <f>IF(AND(ISBLANK(BG1132),OR(NOT(ISBLANK(BI1132)),NOT(ISBLANK(BJ1132)))),#N/A,
IF(ISBLANK(BG1132),"",
IF(AND(NOT(ISERROR(VLOOKUP(BG1132,MonsterTable!$A:$B,MATCH(MonsterTable!$B$1,MonsterTable!$A$1:$B$1,0),0))),OR(ISBLANK(BI1132),ISBLANK(BJ1132))),#N/A,
IFERROR(VLOOKUP(BG1132,MonsterTable!$A:$B,MATCH(MonsterTable!$B$1,MonsterTable!$A$1:$B$1,0),0),
IF(OR(NOT(ISBLANK(BI1132)),ISBLANK(BJ1132)),#N/A,
IF(BG1132="empty","empty",
VLOOKUP(BG1132,MonsterGroupTable!$A:$A,1,0)))))))</f>
        <v/>
      </c>
      <c r="BO1132" s="2" t="str">
        <f>IF(AND(ISBLANK(BN1132),OR(NOT(ISBLANK(BP1132)),NOT(ISBLANK(BQ1132)))),#N/A,
IF(ISBLANK(BN1132),"",
IF(AND(NOT(ISERROR(VLOOKUP(BN1132,MonsterTable!$A:$B,MATCH(MonsterTable!$B$1,MonsterTable!$A$1:$B$1,0),0))),OR(ISBLANK(BP1132),ISBLANK(BQ1132))),#N/A,
IFERROR(VLOOKUP(BN1132,MonsterTable!$A:$B,MATCH(MonsterTable!$B$1,MonsterTable!$A$1:$B$1,0),0),
IF(OR(NOT(ISBLANK(BP1132)),ISBLANK(BQ1132)),#N/A,
IF(BN1132="empty","empty",
VLOOKUP(BN1132,MonsterGroupTable!$A:$A,1,0)))))))</f>
        <v/>
      </c>
      <c r="BV1132" s="2" t="str">
        <f>IF(AND(ISBLANK(BU1132),OR(NOT(ISBLANK(BW1132)),NOT(ISBLANK(BX1132)))),#N/A,
IF(ISBLANK(BU1132),"",
IF(AND(NOT(ISERROR(VLOOKUP(BU1132,MonsterTable!$A:$B,MATCH(MonsterTable!$B$1,MonsterTable!$A$1:$B$1,0),0))),OR(ISBLANK(BW1132),ISBLANK(BX1132))),#N/A,
IFERROR(VLOOKUP(BU1132,MonsterTable!$A:$B,MATCH(MonsterTable!$B$1,MonsterTable!$A$1:$B$1,0),0),
IF(OR(NOT(ISBLANK(BW1132)),ISBLANK(BX1132)),#N/A,
IF(BU1132="empty","empty",
VLOOKUP(BU1132,MonsterGroupTable!$A:$A,1,0)))))))</f>
        <v/>
      </c>
      <c r="CC1132" s="2" t="str">
        <f>IF(AND(ISBLANK(CB1132),OR(NOT(ISBLANK(CD1132)),NOT(ISBLANK(CE1132)))),#N/A,
IF(ISBLANK(CB1132),"",
IF(AND(NOT(ISERROR(VLOOKUP(CB1132,MonsterTable!$A:$B,MATCH(MonsterTable!$B$1,MonsterTable!$A$1:$B$1,0),0))),OR(ISBLANK(CD1132),ISBLANK(CE1132))),#N/A,
IFERROR(VLOOKUP(CB1132,MonsterTable!$A:$B,MATCH(MonsterTable!$B$1,MonsterTable!$A$1:$B$1,0),0),
IF(OR(NOT(ISBLANK(CD1132)),ISBLANK(CE1132)),#N/A,
IF(CB1132="empty","empty",
VLOOKUP(CB1132,MonsterGroupTable!$A:$A,1,0)))))))</f>
        <v/>
      </c>
      <c r="CJ1132" s="2" t="str">
        <f>IF(AND(ISBLANK(CI1132),OR(NOT(ISBLANK(CK1132)),NOT(ISBLANK(CL1132)))),#N/A,
IF(ISBLANK(CI1132),"",
IF(AND(NOT(ISERROR(VLOOKUP(CI1132,MonsterTable!$A:$B,MATCH(MonsterTable!$B$1,MonsterTable!$A$1:$B$1,0),0))),OR(ISBLANK(CK1132),ISBLANK(CL1132))),#N/A,
IFERROR(VLOOKUP(CI1132,MonsterTable!$A:$B,MATCH(MonsterTable!$B$1,MonsterTable!$A$1:$B$1,0),0),
IF(OR(NOT(ISBLANK(CK1132)),ISBLANK(CL1132)),#N/A,
IF(CI1132="empty","empty",
VLOOKUP(CI1132,MonsterGroupTable!$A:$A,1,0)))))))</f>
        <v/>
      </c>
    </row>
    <row r="1133" spans="1:88">
      <c r="A1133">
        <v>20099</v>
      </c>
      <c r="B1133">
        <f t="shared" si="39"/>
        <v>1.1000000000000001</v>
      </c>
      <c r="C1133">
        <f t="shared" si="39"/>
        <v>1.1000000000000001</v>
      </c>
      <c r="F1133">
        <v>180</v>
      </c>
      <c r="G1133">
        <v>1272</v>
      </c>
      <c r="H1133">
        <v>0</v>
      </c>
      <c r="I1133">
        <v>0</v>
      </c>
      <c r="J1133">
        <v>0</v>
      </c>
      <c r="K1133" t="s">
        <v>28</v>
      </c>
      <c r="L1133" t="s">
        <v>256</v>
      </c>
      <c r="M1133" t="s">
        <v>79</v>
      </c>
      <c r="N1133" t="s">
        <v>80</v>
      </c>
      <c r="O1133">
        <v>0</v>
      </c>
      <c r="P1133">
        <v>-4.75</v>
      </c>
      <c r="Q1133">
        <v>-3.5</v>
      </c>
      <c r="R1133">
        <v>4.75</v>
      </c>
      <c r="S1133">
        <v>3</v>
      </c>
      <c r="T1133">
        <v>-13.5</v>
      </c>
      <c r="U1133">
        <v>2.5499999999999998</v>
      </c>
      <c r="V1133">
        <v>-6.75</v>
      </c>
      <c r="W1133" t="str">
        <f t="shared" si="40"/>
        <v>g110,5,empty,3,206,1,1,0</v>
      </c>
      <c r="X1133" s="1" t="s">
        <v>327</v>
      </c>
      <c r="Y1133" s="2" t="str">
        <f>IF(AND(ISBLANK(X1133),OR(NOT(ISBLANK(Z1133)),NOT(ISBLANK(AA1133)))),#N/A,
IF(ISBLANK(X1133),"",
IF(AND(NOT(ISERROR(VLOOKUP(X1133,MonsterTable!$A:$B,MATCH(MonsterTable!$B$1,MonsterTable!$A$1:$B$1,0),0))),OR(ISBLANK(Z1133),ISBLANK(AA1133))),#N/A,
IFERROR(VLOOKUP(X1133,MonsterTable!$A:$B,MATCH(MonsterTable!$B$1,MonsterTable!$A$1:$B$1,0),0),
IF(OR(NOT(ISBLANK(Z1133)),ISBLANK(AA1133)),#N/A,
IF(X1133="empty","empty",
VLOOKUP(X1133,MonsterGroupTable!$A:$A,1,0)))))))</f>
        <v>g110</v>
      </c>
      <c r="AA1133">
        <v>5</v>
      </c>
      <c r="AE1133" s="1" t="s">
        <v>74</v>
      </c>
      <c r="AF1133" s="2" t="str">
        <f>IF(AND(ISBLANK(AE1133),OR(NOT(ISBLANK(AG1133)),NOT(ISBLANK(AH1133)))),#N/A,
IF(ISBLANK(AE1133),"",
IF(AND(NOT(ISERROR(VLOOKUP(AE1133,MonsterTable!$A:$B,MATCH(MonsterTable!$B$1,MonsterTable!$A$1:$B$1,0),0))),OR(ISBLANK(AG1133),ISBLANK(AH1133))),#N/A,
IFERROR(VLOOKUP(AE1133,MonsterTable!$A:$B,MATCH(MonsterTable!$B$1,MonsterTable!$A$1:$B$1,0),0),
IF(OR(NOT(ISBLANK(AG1133)),ISBLANK(AH1133)),#N/A,
IF(AE1133="empty","empty",
VLOOKUP(AE1133,MonsterGroupTable!$A:$A,1,0)))))))</f>
        <v>empty</v>
      </c>
      <c r="AH1133">
        <v>3</v>
      </c>
      <c r="AL1133" s="1" t="s">
        <v>342</v>
      </c>
      <c r="AM1133" s="2">
        <f>IF(AND(ISBLANK(AL1133),OR(NOT(ISBLANK(AN1133)),NOT(ISBLANK(AO1133)))),#N/A,
IF(ISBLANK(AL1133),"",
IF(AND(NOT(ISERROR(VLOOKUP(AL1133,MonsterTable!$A:$B,MATCH(MonsterTable!$B$1,MonsterTable!$A$1:$B$1,0),0))),OR(ISBLANK(AN1133),ISBLANK(AO1133))),#N/A,
IFERROR(VLOOKUP(AL1133,MonsterTable!$A:$B,MATCH(MonsterTable!$B$1,MonsterTable!$A$1:$B$1,0),0),
IF(OR(NOT(ISBLANK(AN1133)),ISBLANK(AO1133)),#N/A,
IF(AL1133="empty","empty",
VLOOKUP(AL1133,MonsterGroupTable!$A:$A,1,0)))))))</f>
        <v>206</v>
      </c>
      <c r="AN1133">
        <v>1</v>
      </c>
      <c r="AO1133">
        <v>1</v>
      </c>
      <c r="AP1133">
        <v>0</v>
      </c>
      <c r="AT1133" s="2" t="str">
        <f>IF(AND(ISBLANK(AS1133),OR(NOT(ISBLANK(AU1133)),NOT(ISBLANK(AV1133)))),#N/A,
IF(ISBLANK(AS1133),"",
IF(AND(NOT(ISERROR(VLOOKUP(AS1133,MonsterTable!$A:$B,MATCH(MonsterTable!$B$1,MonsterTable!$A$1:$B$1,0),0))),OR(ISBLANK(AU1133),ISBLANK(AV1133))),#N/A,
IFERROR(VLOOKUP(AS1133,MonsterTable!$A:$B,MATCH(MonsterTable!$B$1,MonsterTable!$A$1:$B$1,0),0),
IF(OR(NOT(ISBLANK(AU1133)),ISBLANK(AV1133)),#N/A,
IF(AS1133="empty","empty",
VLOOKUP(AS1133,MonsterGroupTable!$A:$A,1,0)))))))</f>
        <v/>
      </c>
      <c r="BA1133" s="2" t="str">
        <f>IF(AND(ISBLANK(AZ1133),OR(NOT(ISBLANK(BB1133)),NOT(ISBLANK(BC1133)))),#N/A,
IF(ISBLANK(AZ1133),"",
IF(AND(NOT(ISERROR(VLOOKUP(AZ1133,MonsterTable!$A:$B,MATCH(MonsterTable!$B$1,MonsterTable!$A$1:$B$1,0),0))),OR(ISBLANK(BB1133),ISBLANK(BC1133))),#N/A,
IFERROR(VLOOKUP(AZ1133,MonsterTable!$A:$B,MATCH(MonsterTable!$B$1,MonsterTable!$A$1:$B$1,0),0),
IF(OR(NOT(ISBLANK(BB1133)),ISBLANK(BC1133)),#N/A,
IF(AZ1133="empty","empty",
VLOOKUP(AZ1133,MonsterGroupTable!$A:$A,1,0)))))))</f>
        <v/>
      </c>
      <c r="BH1133" s="2" t="str">
        <f>IF(AND(ISBLANK(BG1133),OR(NOT(ISBLANK(BI1133)),NOT(ISBLANK(BJ1133)))),#N/A,
IF(ISBLANK(BG1133),"",
IF(AND(NOT(ISERROR(VLOOKUP(BG1133,MonsterTable!$A:$B,MATCH(MonsterTable!$B$1,MonsterTable!$A$1:$B$1,0),0))),OR(ISBLANK(BI1133),ISBLANK(BJ1133))),#N/A,
IFERROR(VLOOKUP(BG1133,MonsterTable!$A:$B,MATCH(MonsterTable!$B$1,MonsterTable!$A$1:$B$1,0),0),
IF(OR(NOT(ISBLANK(BI1133)),ISBLANK(BJ1133)),#N/A,
IF(BG1133="empty","empty",
VLOOKUP(BG1133,MonsterGroupTable!$A:$A,1,0)))))))</f>
        <v/>
      </c>
      <c r="BO1133" s="2" t="str">
        <f>IF(AND(ISBLANK(BN1133),OR(NOT(ISBLANK(BP1133)),NOT(ISBLANK(BQ1133)))),#N/A,
IF(ISBLANK(BN1133),"",
IF(AND(NOT(ISERROR(VLOOKUP(BN1133,MonsterTable!$A:$B,MATCH(MonsterTable!$B$1,MonsterTable!$A$1:$B$1,0),0))),OR(ISBLANK(BP1133),ISBLANK(BQ1133))),#N/A,
IFERROR(VLOOKUP(BN1133,MonsterTable!$A:$B,MATCH(MonsterTable!$B$1,MonsterTable!$A$1:$B$1,0),0),
IF(OR(NOT(ISBLANK(BP1133)),ISBLANK(BQ1133)),#N/A,
IF(BN1133="empty","empty",
VLOOKUP(BN1133,MonsterGroupTable!$A:$A,1,0)))))))</f>
        <v/>
      </c>
      <c r="BV1133" s="2" t="str">
        <f>IF(AND(ISBLANK(BU1133),OR(NOT(ISBLANK(BW1133)),NOT(ISBLANK(BX1133)))),#N/A,
IF(ISBLANK(BU1133),"",
IF(AND(NOT(ISERROR(VLOOKUP(BU1133,MonsterTable!$A:$B,MATCH(MonsterTable!$B$1,MonsterTable!$A$1:$B$1,0),0))),OR(ISBLANK(BW1133),ISBLANK(BX1133))),#N/A,
IFERROR(VLOOKUP(BU1133,MonsterTable!$A:$B,MATCH(MonsterTable!$B$1,MonsterTable!$A$1:$B$1,0),0),
IF(OR(NOT(ISBLANK(BW1133)),ISBLANK(BX1133)),#N/A,
IF(BU1133="empty","empty",
VLOOKUP(BU1133,MonsterGroupTable!$A:$A,1,0)))))))</f>
        <v/>
      </c>
      <c r="CC1133" s="2" t="str">
        <f>IF(AND(ISBLANK(CB1133),OR(NOT(ISBLANK(CD1133)),NOT(ISBLANK(CE1133)))),#N/A,
IF(ISBLANK(CB1133),"",
IF(AND(NOT(ISERROR(VLOOKUP(CB1133,MonsterTable!$A:$B,MATCH(MonsterTable!$B$1,MonsterTable!$A$1:$B$1,0),0))),OR(ISBLANK(CD1133),ISBLANK(CE1133))),#N/A,
IFERROR(VLOOKUP(CB1133,MonsterTable!$A:$B,MATCH(MonsterTable!$B$1,MonsterTable!$A$1:$B$1,0),0),
IF(OR(NOT(ISBLANK(CD1133)),ISBLANK(CE1133)),#N/A,
IF(CB1133="empty","empty",
VLOOKUP(CB1133,MonsterGroupTable!$A:$A,1,0)))))))</f>
        <v/>
      </c>
      <c r="CJ1133" s="2" t="str">
        <f>IF(AND(ISBLANK(CI1133),OR(NOT(ISBLANK(CK1133)),NOT(ISBLANK(CL1133)))),#N/A,
IF(ISBLANK(CI1133),"",
IF(AND(NOT(ISERROR(VLOOKUP(CI1133,MonsterTable!$A:$B,MATCH(MonsterTable!$B$1,MonsterTable!$A$1:$B$1,0),0))),OR(ISBLANK(CK1133),ISBLANK(CL1133))),#N/A,
IFERROR(VLOOKUP(CI1133,MonsterTable!$A:$B,MATCH(MonsterTable!$B$1,MonsterTable!$A$1:$B$1,0),0),
IF(OR(NOT(ISBLANK(CK1133)),ISBLANK(CL1133)),#N/A,
IF(CI1133="empty","empty",
VLOOKUP(CI1133,MonsterGroupTable!$A:$A,1,0)))))))</f>
        <v/>
      </c>
    </row>
    <row r="1134" spans="1:88">
      <c r="A1134">
        <v>20100</v>
      </c>
      <c r="B1134">
        <f t="shared" si="39"/>
        <v>1.2</v>
      </c>
      <c r="C1134">
        <f t="shared" si="39"/>
        <v>1.1000000000000001</v>
      </c>
      <c r="F1134">
        <v>180</v>
      </c>
      <c r="G1134">
        <v>1584</v>
      </c>
      <c r="H1134">
        <v>0</v>
      </c>
      <c r="I1134">
        <v>0</v>
      </c>
      <c r="J1134">
        <v>0</v>
      </c>
      <c r="K1134" t="s">
        <v>28</v>
      </c>
      <c r="L1134" t="s">
        <v>258</v>
      </c>
      <c r="M1134" t="s">
        <v>79</v>
      </c>
      <c r="N1134" t="s">
        <v>80</v>
      </c>
      <c r="O1134">
        <v>0</v>
      </c>
      <c r="P1134">
        <v>-4.75</v>
      </c>
      <c r="Q1134">
        <v>-3.5</v>
      </c>
      <c r="R1134">
        <v>4.75</v>
      </c>
      <c r="S1134">
        <v>3</v>
      </c>
      <c r="T1134">
        <v>-13.5</v>
      </c>
      <c r="U1134">
        <v>2.5499999999999998</v>
      </c>
      <c r="V1134">
        <v>-6.75</v>
      </c>
      <c r="W1134" t="str">
        <f t="shared" si="40"/>
        <v>g110,5,empty,3,206,1,1,0</v>
      </c>
      <c r="X1134" s="1" t="s">
        <v>327</v>
      </c>
      <c r="Y1134" s="2" t="str">
        <f>IF(AND(ISBLANK(X1134),OR(NOT(ISBLANK(Z1134)),NOT(ISBLANK(AA1134)))),#N/A,
IF(ISBLANK(X1134),"",
IF(AND(NOT(ISERROR(VLOOKUP(X1134,MonsterTable!$A:$B,MATCH(MonsterTable!$B$1,MonsterTable!$A$1:$B$1,0),0))),OR(ISBLANK(Z1134),ISBLANK(AA1134))),#N/A,
IFERROR(VLOOKUP(X1134,MonsterTable!$A:$B,MATCH(MonsterTable!$B$1,MonsterTable!$A$1:$B$1,0),0),
IF(OR(NOT(ISBLANK(Z1134)),ISBLANK(AA1134)),#N/A,
IF(X1134="empty","empty",
VLOOKUP(X1134,MonsterGroupTable!$A:$A,1,0)))))))</f>
        <v>g110</v>
      </c>
      <c r="AA1134">
        <v>5</v>
      </c>
      <c r="AE1134" s="1" t="s">
        <v>74</v>
      </c>
      <c r="AF1134" s="2" t="str">
        <f>IF(AND(ISBLANK(AE1134),OR(NOT(ISBLANK(AG1134)),NOT(ISBLANK(AH1134)))),#N/A,
IF(ISBLANK(AE1134),"",
IF(AND(NOT(ISERROR(VLOOKUP(AE1134,MonsterTable!$A:$B,MATCH(MonsterTable!$B$1,MonsterTable!$A$1:$B$1,0),0))),OR(ISBLANK(AG1134),ISBLANK(AH1134))),#N/A,
IFERROR(VLOOKUP(AE1134,MonsterTable!$A:$B,MATCH(MonsterTable!$B$1,MonsterTable!$A$1:$B$1,0),0),
IF(OR(NOT(ISBLANK(AG1134)),ISBLANK(AH1134)),#N/A,
IF(AE1134="empty","empty",
VLOOKUP(AE1134,MonsterGroupTable!$A:$A,1,0)))))))</f>
        <v>empty</v>
      </c>
      <c r="AH1134">
        <v>3</v>
      </c>
      <c r="AL1134" s="1" t="s">
        <v>342</v>
      </c>
      <c r="AM1134" s="2">
        <f>IF(AND(ISBLANK(AL1134),OR(NOT(ISBLANK(AN1134)),NOT(ISBLANK(AO1134)))),#N/A,
IF(ISBLANK(AL1134),"",
IF(AND(NOT(ISERROR(VLOOKUP(AL1134,MonsterTable!$A:$B,MATCH(MonsterTable!$B$1,MonsterTable!$A$1:$B$1,0),0))),OR(ISBLANK(AN1134),ISBLANK(AO1134))),#N/A,
IFERROR(VLOOKUP(AL1134,MonsterTable!$A:$B,MATCH(MonsterTable!$B$1,MonsterTable!$A$1:$B$1,0),0),
IF(OR(NOT(ISBLANK(AN1134)),ISBLANK(AO1134)),#N/A,
IF(AL1134="empty","empty",
VLOOKUP(AL1134,MonsterGroupTable!$A:$A,1,0)))))))</f>
        <v>206</v>
      </c>
      <c r="AN1134">
        <v>1</v>
      </c>
      <c r="AO1134">
        <v>1</v>
      </c>
      <c r="AP1134">
        <v>0</v>
      </c>
      <c r="AT1134" s="2" t="str">
        <f>IF(AND(ISBLANK(AS1134),OR(NOT(ISBLANK(AU1134)),NOT(ISBLANK(AV1134)))),#N/A,
IF(ISBLANK(AS1134),"",
IF(AND(NOT(ISERROR(VLOOKUP(AS1134,MonsterTable!$A:$B,MATCH(MonsterTable!$B$1,MonsterTable!$A$1:$B$1,0),0))),OR(ISBLANK(AU1134),ISBLANK(AV1134))),#N/A,
IFERROR(VLOOKUP(AS1134,MonsterTable!$A:$B,MATCH(MonsterTable!$B$1,MonsterTable!$A$1:$B$1,0),0),
IF(OR(NOT(ISBLANK(AU1134)),ISBLANK(AV1134)),#N/A,
IF(AS1134="empty","empty",
VLOOKUP(AS1134,MonsterGroupTable!$A:$A,1,0)))))))</f>
        <v/>
      </c>
      <c r="BA1134" s="2" t="str">
        <f>IF(AND(ISBLANK(AZ1134),OR(NOT(ISBLANK(BB1134)),NOT(ISBLANK(BC1134)))),#N/A,
IF(ISBLANK(AZ1134),"",
IF(AND(NOT(ISERROR(VLOOKUP(AZ1134,MonsterTable!$A:$B,MATCH(MonsterTable!$B$1,MonsterTable!$A$1:$B$1,0),0))),OR(ISBLANK(BB1134),ISBLANK(BC1134))),#N/A,
IFERROR(VLOOKUP(AZ1134,MonsterTable!$A:$B,MATCH(MonsterTable!$B$1,MonsterTable!$A$1:$B$1,0),0),
IF(OR(NOT(ISBLANK(BB1134)),ISBLANK(BC1134)),#N/A,
IF(AZ1134="empty","empty",
VLOOKUP(AZ1134,MonsterGroupTable!$A:$A,1,0)))))))</f>
        <v/>
      </c>
      <c r="BH1134" s="2" t="str">
        <f>IF(AND(ISBLANK(BG1134),OR(NOT(ISBLANK(BI1134)),NOT(ISBLANK(BJ1134)))),#N/A,
IF(ISBLANK(BG1134),"",
IF(AND(NOT(ISERROR(VLOOKUP(BG1134,MonsterTable!$A:$B,MATCH(MonsterTable!$B$1,MonsterTable!$A$1:$B$1,0),0))),OR(ISBLANK(BI1134),ISBLANK(BJ1134))),#N/A,
IFERROR(VLOOKUP(BG1134,MonsterTable!$A:$B,MATCH(MonsterTable!$B$1,MonsterTable!$A$1:$B$1,0),0),
IF(OR(NOT(ISBLANK(BI1134)),ISBLANK(BJ1134)),#N/A,
IF(BG1134="empty","empty",
VLOOKUP(BG1134,MonsterGroupTable!$A:$A,1,0)))))))</f>
        <v/>
      </c>
      <c r="BO1134" s="2" t="str">
        <f>IF(AND(ISBLANK(BN1134),OR(NOT(ISBLANK(BP1134)),NOT(ISBLANK(BQ1134)))),#N/A,
IF(ISBLANK(BN1134),"",
IF(AND(NOT(ISERROR(VLOOKUP(BN1134,MonsterTable!$A:$B,MATCH(MonsterTable!$B$1,MonsterTable!$A$1:$B$1,0),0))),OR(ISBLANK(BP1134),ISBLANK(BQ1134))),#N/A,
IFERROR(VLOOKUP(BN1134,MonsterTable!$A:$B,MATCH(MonsterTable!$B$1,MonsterTable!$A$1:$B$1,0),0),
IF(OR(NOT(ISBLANK(BP1134)),ISBLANK(BQ1134)),#N/A,
IF(BN1134="empty","empty",
VLOOKUP(BN1134,MonsterGroupTable!$A:$A,1,0)))))))</f>
        <v/>
      </c>
      <c r="BV1134" s="2" t="str">
        <f>IF(AND(ISBLANK(BU1134),OR(NOT(ISBLANK(BW1134)),NOT(ISBLANK(BX1134)))),#N/A,
IF(ISBLANK(BU1134),"",
IF(AND(NOT(ISERROR(VLOOKUP(BU1134,MonsterTable!$A:$B,MATCH(MonsterTable!$B$1,MonsterTable!$A$1:$B$1,0),0))),OR(ISBLANK(BW1134),ISBLANK(BX1134))),#N/A,
IFERROR(VLOOKUP(BU1134,MonsterTable!$A:$B,MATCH(MonsterTable!$B$1,MonsterTable!$A$1:$B$1,0),0),
IF(OR(NOT(ISBLANK(BW1134)),ISBLANK(BX1134)),#N/A,
IF(BU1134="empty","empty",
VLOOKUP(BU1134,MonsterGroupTable!$A:$A,1,0)))))))</f>
        <v/>
      </c>
      <c r="CC1134" s="2" t="str">
        <f>IF(AND(ISBLANK(CB1134),OR(NOT(ISBLANK(CD1134)),NOT(ISBLANK(CE1134)))),#N/A,
IF(ISBLANK(CB1134),"",
IF(AND(NOT(ISERROR(VLOOKUP(CB1134,MonsterTable!$A:$B,MATCH(MonsterTable!$B$1,MonsterTable!$A$1:$B$1,0),0))),OR(ISBLANK(CD1134),ISBLANK(CE1134))),#N/A,
IFERROR(VLOOKUP(CB1134,MonsterTable!$A:$B,MATCH(MonsterTable!$B$1,MonsterTable!$A$1:$B$1,0),0),
IF(OR(NOT(ISBLANK(CD1134)),ISBLANK(CE1134)),#N/A,
IF(CB1134="empty","empty",
VLOOKUP(CB1134,MonsterGroupTable!$A:$A,1,0)))))))</f>
        <v/>
      </c>
      <c r="CJ1134" s="2" t="str">
        <f>IF(AND(ISBLANK(CI1134),OR(NOT(ISBLANK(CK1134)),NOT(ISBLANK(CL1134)))),#N/A,
IF(ISBLANK(CI1134),"",
IF(AND(NOT(ISERROR(VLOOKUP(CI1134,MonsterTable!$A:$B,MATCH(MonsterTable!$B$1,MonsterTable!$A$1:$B$1,0),0))),OR(ISBLANK(CK1134),ISBLANK(CL1134))),#N/A,
IFERROR(VLOOKUP(CI1134,MonsterTable!$A:$B,MATCH(MonsterTable!$B$1,MonsterTable!$A$1:$B$1,0),0),
IF(OR(NOT(ISBLANK(CK1134)),ISBLANK(CL1134)),#N/A,
IF(CI1134="empty","empty",
VLOOKUP(CI1134,MonsterGroupTable!$A:$A,1,0)))))))</f>
        <v/>
      </c>
    </row>
    <row r="1135" spans="1:88">
      <c r="A1135">
        <v>20101</v>
      </c>
      <c r="B1135">
        <f t="shared" si="39"/>
        <v>1.1000000000000001</v>
      </c>
      <c r="C1135">
        <f t="shared" si="39"/>
        <v>1.1000000000000001</v>
      </c>
      <c r="F1135">
        <v>180</v>
      </c>
      <c r="G1135">
        <v>1611</v>
      </c>
      <c r="H1135">
        <v>0</v>
      </c>
      <c r="I1135">
        <v>0</v>
      </c>
      <c r="J1135">
        <v>0</v>
      </c>
      <c r="K1135" t="s">
        <v>28</v>
      </c>
      <c r="L1135" t="s">
        <v>260</v>
      </c>
      <c r="M1135" t="s">
        <v>79</v>
      </c>
      <c r="N1135" t="s">
        <v>80</v>
      </c>
      <c r="O1135">
        <v>0</v>
      </c>
      <c r="P1135">
        <v>-4.75</v>
      </c>
      <c r="Q1135">
        <v>-3.5</v>
      </c>
      <c r="R1135">
        <v>4.75</v>
      </c>
      <c r="S1135">
        <v>3</v>
      </c>
      <c r="T1135">
        <v>-13.5</v>
      </c>
      <c r="U1135">
        <v>2.5499999999999998</v>
      </c>
      <c r="V1135">
        <v>-6.75</v>
      </c>
      <c r="W1135" t="str">
        <f t="shared" si="40"/>
        <v>g111,5,empty,3,202,1,1,0</v>
      </c>
      <c r="X1135" s="1" t="s">
        <v>328</v>
      </c>
      <c r="Y1135" s="2" t="str">
        <f>IF(AND(ISBLANK(X1135),OR(NOT(ISBLANK(Z1135)),NOT(ISBLANK(AA1135)))),#N/A,
IF(ISBLANK(X1135),"",
IF(AND(NOT(ISERROR(VLOOKUP(X1135,MonsterTable!$A:$B,MATCH(MonsterTable!$B$1,MonsterTable!$A$1:$B$1,0),0))),OR(ISBLANK(Z1135),ISBLANK(AA1135))),#N/A,
IFERROR(VLOOKUP(X1135,MonsterTable!$A:$B,MATCH(MonsterTable!$B$1,MonsterTable!$A$1:$B$1,0),0),
IF(OR(NOT(ISBLANK(Z1135)),ISBLANK(AA1135)),#N/A,
IF(X1135="empty","empty",
VLOOKUP(X1135,MonsterGroupTable!$A:$A,1,0)))))))</f>
        <v>g111</v>
      </c>
      <c r="AA1135">
        <v>5</v>
      </c>
      <c r="AE1135" s="1" t="s">
        <v>74</v>
      </c>
      <c r="AF1135" s="2" t="str">
        <f>IF(AND(ISBLANK(AE1135),OR(NOT(ISBLANK(AG1135)),NOT(ISBLANK(AH1135)))),#N/A,
IF(ISBLANK(AE1135),"",
IF(AND(NOT(ISERROR(VLOOKUP(AE1135,MonsterTable!$A:$B,MATCH(MonsterTable!$B$1,MonsterTable!$A$1:$B$1,0),0))),OR(ISBLANK(AG1135),ISBLANK(AH1135))),#N/A,
IFERROR(VLOOKUP(AE1135,MonsterTable!$A:$B,MATCH(MonsterTable!$B$1,MonsterTable!$A$1:$B$1,0),0),
IF(OR(NOT(ISBLANK(AG1135)),ISBLANK(AH1135)),#N/A,
IF(AE1135="empty","empty",
VLOOKUP(AE1135,MonsterGroupTable!$A:$A,1,0)))))))</f>
        <v>empty</v>
      </c>
      <c r="AH1135">
        <v>3</v>
      </c>
      <c r="AL1135" s="1" t="s">
        <v>338</v>
      </c>
      <c r="AM1135" s="2">
        <f>IF(AND(ISBLANK(AL1135),OR(NOT(ISBLANK(AN1135)),NOT(ISBLANK(AO1135)))),#N/A,
IF(ISBLANK(AL1135),"",
IF(AND(NOT(ISERROR(VLOOKUP(AL1135,MonsterTable!$A:$B,MATCH(MonsterTable!$B$1,MonsterTable!$A$1:$B$1,0),0))),OR(ISBLANK(AN1135),ISBLANK(AO1135))),#N/A,
IFERROR(VLOOKUP(AL1135,MonsterTable!$A:$B,MATCH(MonsterTable!$B$1,MonsterTable!$A$1:$B$1,0),0),
IF(OR(NOT(ISBLANK(AN1135)),ISBLANK(AO1135)),#N/A,
IF(AL1135="empty","empty",
VLOOKUP(AL1135,MonsterGroupTable!$A:$A,1,0)))))))</f>
        <v>202</v>
      </c>
      <c r="AN1135">
        <v>1</v>
      </c>
      <c r="AO1135">
        <v>1</v>
      </c>
      <c r="AP1135">
        <v>0</v>
      </c>
      <c r="AT1135" s="2" t="str">
        <f>IF(AND(ISBLANK(AS1135),OR(NOT(ISBLANK(AU1135)),NOT(ISBLANK(AV1135)))),#N/A,
IF(ISBLANK(AS1135),"",
IF(AND(NOT(ISERROR(VLOOKUP(AS1135,MonsterTable!$A:$B,MATCH(MonsterTable!$B$1,MonsterTable!$A$1:$B$1,0),0))),OR(ISBLANK(AU1135),ISBLANK(AV1135))),#N/A,
IFERROR(VLOOKUP(AS1135,MonsterTable!$A:$B,MATCH(MonsterTable!$B$1,MonsterTable!$A$1:$B$1,0),0),
IF(OR(NOT(ISBLANK(AU1135)),ISBLANK(AV1135)),#N/A,
IF(AS1135="empty","empty",
VLOOKUP(AS1135,MonsterGroupTable!$A:$A,1,0)))))))</f>
        <v/>
      </c>
      <c r="BA1135" s="2" t="str">
        <f>IF(AND(ISBLANK(AZ1135),OR(NOT(ISBLANK(BB1135)),NOT(ISBLANK(BC1135)))),#N/A,
IF(ISBLANK(AZ1135),"",
IF(AND(NOT(ISERROR(VLOOKUP(AZ1135,MonsterTable!$A:$B,MATCH(MonsterTable!$B$1,MonsterTable!$A$1:$B$1,0),0))),OR(ISBLANK(BB1135),ISBLANK(BC1135))),#N/A,
IFERROR(VLOOKUP(AZ1135,MonsterTable!$A:$B,MATCH(MonsterTable!$B$1,MonsterTable!$A$1:$B$1,0),0),
IF(OR(NOT(ISBLANK(BB1135)),ISBLANK(BC1135)),#N/A,
IF(AZ1135="empty","empty",
VLOOKUP(AZ1135,MonsterGroupTable!$A:$A,1,0)))))))</f>
        <v/>
      </c>
      <c r="BH1135" s="2" t="str">
        <f>IF(AND(ISBLANK(BG1135),OR(NOT(ISBLANK(BI1135)),NOT(ISBLANK(BJ1135)))),#N/A,
IF(ISBLANK(BG1135),"",
IF(AND(NOT(ISERROR(VLOOKUP(BG1135,MonsterTable!$A:$B,MATCH(MonsterTable!$B$1,MonsterTable!$A$1:$B$1,0),0))),OR(ISBLANK(BI1135),ISBLANK(BJ1135))),#N/A,
IFERROR(VLOOKUP(BG1135,MonsterTable!$A:$B,MATCH(MonsterTable!$B$1,MonsterTable!$A$1:$B$1,0),0),
IF(OR(NOT(ISBLANK(BI1135)),ISBLANK(BJ1135)),#N/A,
IF(BG1135="empty","empty",
VLOOKUP(BG1135,MonsterGroupTable!$A:$A,1,0)))))))</f>
        <v/>
      </c>
      <c r="BO1135" s="2" t="str">
        <f>IF(AND(ISBLANK(BN1135),OR(NOT(ISBLANK(BP1135)),NOT(ISBLANK(BQ1135)))),#N/A,
IF(ISBLANK(BN1135),"",
IF(AND(NOT(ISERROR(VLOOKUP(BN1135,MonsterTable!$A:$B,MATCH(MonsterTable!$B$1,MonsterTable!$A$1:$B$1,0),0))),OR(ISBLANK(BP1135),ISBLANK(BQ1135))),#N/A,
IFERROR(VLOOKUP(BN1135,MonsterTable!$A:$B,MATCH(MonsterTable!$B$1,MonsterTable!$A$1:$B$1,0),0),
IF(OR(NOT(ISBLANK(BP1135)),ISBLANK(BQ1135)),#N/A,
IF(BN1135="empty","empty",
VLOOKUP(BN1135,MonsterGroupTable!$A:$A,1,0)))))))</f>
        <v/>
      </c>
      <c r="BV1135" s="2" t="str">
        <f>IF(AND(ISBLANK(BU1135),OR(NOT(ISBLANK(BW1135)),NOT(ISBLANK(BX1135)))),#N/A,
IF(ISBLANK(BU1135),"",
IF(AND(NOT(ISERROR(VLOOKUP(BU1135,MonsterTable!$A:$B,MATCH(MonsterTable!$B$1,MonsterTable!$A$1:$B$1,0),0))),OR(ISBLANK(BW1135),ISBLANK(BX1135))),#N/A,
IFERROR(VLOOKUP(BU1135,MonsterTable!$A:$B,MATCH(MonsterTable!$B$1,MonsterTable!$A$1:$B$1,0),0),
IF(OR(NOT(ISBLANK(BW1135)),ISBLANK(BX1135)),#N/A,
IF(BU1135="empty","empty",
VLOOKUP(BU1135,MonsterGroupTable!$A:$A,1,0)))))))</f>
        <v/>
      </c>
      <c r="CC1135" s="2" t="str">
        <f>IF(AND(ISBLANK(CB1135),OR(NOT(ISBLANK(CD1135)),NOT(ISBLANK(CE1135)))),#N/A,
IF(ISBLANK(CB1135),"",
IF(AND(NOT(ISERROR(VLOOKUP(CB1135,MonsterTable!$A:$B,MATCH(MonsterTable!$B$1,MonsterTable!$A$1:$B$1,0),0))),OR(ISBLANK(CD1135),ISBLANK(CE1135))),#N/A,
IFERROR(VLOOKUP(CB1135,MonsterTable!$A:$B,MATCH(MonsterTable!$B$1,MonsterTable!$A$1:$B$1,0),0),
IF(OR(NOT(ISBLANK(CD1135)),ISBLANK(CE1135)),#N/A,
IF(CB1135="empty","empty",
VLOOKUP(CB1135,MonsterGroupTable!$A:$A,1,0)))))))</f>
        <v/>
      </c>
      <c r="CJ1135" s="2" t="str">
        <f>IF(AND(ISBLANK(CI1135),OR(NOT(ISBLANK(CK1135)),NOT(ISBLANK(CL1135)))),#N/A,
IF(ISBLANK(CI1135),"",
IF(AND(NOT(ISERROR(VLOOKUP(CI1135,MonsterTable!$A:$B,MATCH(MonsterTable!$B$1,MonsterTable!$A$1:$B$1,0),0))),OR(ISBLANK(CK1135),ISBLANK(CL1135))),#N/A,
IFERROR(VLOOKUP(CI1135,MonsterTable!$A:$B,MATCH(MonsterTable!$B$1,MonsterTable!$A$1:$B$1,0),0),
IF(OR(NOT(ISBLANK(CK1135)),ISBLANK(CL1135)),#N/A,
IF(CI1135="empty","empty",
VLOOKUP(CI1135,MonsterGroupTable!$A:$A,1,0)))))))</f>
        <v/>
      </c>
    </row>
    <row r="1136" spans="1:88">
      <c r="A1136">
        <v>20102</v>
      </c>
      <c r="B1136">
        <f t="shared" si="39"/>
        <v>1.1000000000000001</v>
      </c>
      <c r="C1136">
        <f t="shared" si="39"/>
        <v>1.1000000000000001</v>
      </c>
      <c r="F1136">
        <v>180</v>
      </c>
      <c r="G1136">
        <v>1638</v>
      </c>
      <c r="H1136">
        <v>0</v>
      </c>
      <c r="I1136">
        <v>0</v>
      </c>
      <c r="J1136">
        <v>0</v>
      </c>
      <c r="K1136" t="s">
        <v>28</v>
      </c>
      <c r="L1136" t="s">
        <v>260</v>
      </c>
      <c r="M1136" t="s">
        <v>79</v>
      </c>
      <c r="N1136" t="s">
        <v>80</v>
      </c>
      <c r="O1136">
        <v>0</v>
      </c>
      <c r="P1136">
        <v>-4.75</v>
      </c>
      <c r="Q1136">
        <v>-3.5</v>
      </c>
      <c r="R1136">
        <v>4.75</v>
      </c>
      <c r="S1136">
        <v>3</v>
      </c>
      <c r="T1136">
        <v>-13.5</v>
      </c>
      <c r="U1136">
        <v>2.5499999999999998</v>
      </c>
      <c r="V1136">
        <v>-6.75</v>
      </c>
      <c r="W1136" t="str">
        <f t="shared" si="40"/>
        <v>g111,5,empty,3,202,1,1,0</v>
      </c>
      <c r="X1136" s="1" t="s">
        <v>328</v>
      </c>
      <c r="Y1136" s="2" t="str">
        <f>IF(AND(ISBLANK(X1136),OR(NOT(ISBLANK(Z1136)),NOT(ISBLANK(AA1136)))),#N/A,
IF(ISBLANK(X1136),"",
IF(AND(NOT(ISERROR(VLOOKUP(X1136,MonsterTable!$A:$B,MATCH(MonsterTable!$B$1,MonsterTable!$A$1:$B$1,0),0))),OR(ISBLANK(Z1136),ISBLANK(AA1136))),#N/A,
IFERROR(VLOOKUP(X1136,MonsterTable!$A:$B,MATCH(MonsterTable!$B$1,MonsterTable!$A$1:$B$1,0),0),
IF(OR(NOT(ISBLANK(Z1136)),ISBLANK(AA1136)),#N/A,
IF(X1136="empty","empty",
VLOOKUP(X1136,MonsterGroupTable!$A:$A,1,0)))))))</f>
        <v>g111</v>
      </c>
      <c r="AA1136">
        <v>5</v>
      </c>
      <c r="AE1136" s="1" t="s">
        <v>74</v>
      </c>
      <c r="AF1136" s="2" t="str">
        <f>IF(AND(ISBLANK(AE1136),OR(NOT(ISBLANK(AG1136)),NOT(ISBLANK(AH1136)))),#N/A,
IF(ISBLANK(AE1136),"",
IF(AND(NOT(ISERROR(VLOOKUP(AE1136,MonsterTable!$A:$B,MATCH(MonsterTable!$B$1,MonsterTable!$A$1:$B$1,0),0))),OR(ISBLANK(AG1136),ISBLANK(AH1136))),#N/A,
IFERROR(VLOOKUP(AE1136,MonsterTable!$A:$B,MATCH(MonsterTable!$B$1,MonsterTable!$A$1:$B$1,0),0),
IF(OR(NOT(ISBLANK(AG1136)),ISBLANK(AH1136)),#N/A,
IF(AE1136="empty","empty",
VLOOKUP(AE1136,MonsterGroupTable!$A:$A,1,0)))))))</f>
        <v>empty</v>
      </c>
      <c r="AH1136">
        <v>3</v>
      </c>
      <c r="AL1136" s="1" t="s">
        <v>338</v>
      </c>
      <c r="AM1136" s="2">
        <f>IF(AND(ISBLANK(AL1136),OR(NOT(ISBLANK(AN1136)),NOT(ISBLANK(AO1136)))),#N/A,
IF(ISBLANK(AL1136),"",
IF(AND(NOT(ISERROR(VLOOKUP(AL1136,MonsterTable!$A:$B,MATCH(MonsterTable!$B$1,MonsterTable!$A$1:$B$1,0),0))),OR(ISBLANK(AN1136),ISBLANK(AO1136))),#N/A,
IFERROR(VLOOKUP(AL1136,MonsterTable!$A:$B,MATCH(MonsterTable!$B$1,MonsterTable!$A$1:$B$1,0),0),
IF(OR(NOT(ISBLANK(AN1136)),ISBLANK(AO1136)),#N/A,
IF(AL1136="empty","empty",
VLOOKUP(AL1136,MonsterGroupTable!$A:$A,1,0)))))))</f>
        <v>202</v>
      </c>
      <c r="AN1136">
        <v>1</v>
      </c>
      <c r="AO1136">
        <v>1</v>
      </c>
      <c r="AP1136">
        <v>0</v>
      </c>
      <c r="AT1136" s="2" t="str">
        <f>IF(AND(ISBLANK(AS1136),OR(NOT(ISBLANK(AU1136)),NOT(ISBLANK(AV1136)))),#N/A,
IF(ISBLANK(AS1136),"",
IF(AND(NOT(ISERROR(VLOOKUP(AS1136,MonsterTable!$A:$B,MATCH(MonsterTable!$B$1,MonsterTable!$A$1:$B$1,0),0))),OR(ISBLANK(AU1136),ISBLANK(AV1136))),#N/A,
IFERROR(VLOOKUP(AS1136,MonsterTable!$A:$B,MATCH(MonsterTable!$B$1,MonsterTable!$A$1:$B$1,0),0),
IF(OR(NOT(ISBLANK(AU1136)),ISBLANK(AV1136)),#N/A,
IF(AS1136="empty","empty",
VLOOKUP(AS1136,MonsterGroupTable!$A:$A,1,0)))))))</f>
        <v/>
      </c>
      <c r="BA1136" s="2" t="str">
        <f>IF(AND(ISBLANK(AZ1136),OR(NOT(ISBLANK(BB1136)),NOT(ISBLANK(BC1136)))),#N/A,
IF(ISBLANK(AZ1136),"",
IF(AND(NOT(ISERROR(VLOOKUP(AZ1136,MonsterTable!$A:$B,MATCH(MonsterTable!$B$1,MonsterTable!$A$1:$B$1,0),0))),OR(ISBLANK(BB1136),ISBLANK(BC1136))),#N/A,
IFERROR(VLOOKUP(AZ1136,MonsterTable!$A:$B,MATCH(MonsterTable!$B$1,MonsterTable!$A$1:$B$1,0),0),
IF(OR(NOT(ISBLANK(BB1136)),ISBLANK(BC1136)),#N/A,
IF(AZ1136="empty","empty",
VLOOKUP(AZ1136,MonsterGroupTable!$A:$A,1,0)))))))</f>
        <v/>
      </c>
      <c r="BH1136" s="2" t="str">
        <f>IF(AND(ISBLANK(BG1136),OR(NOT(ISBLANK(BI1136)),NOT(ISBLANK(BJ1136)))),#N/A,
IF(ISBLANK(BG1136),"",
IF(AND(NOT(ISERROR(VLOOKUP(BG1136,MonsterTable!$A:$B,MATCH(MonsterTable!$B$1,MonsterTable!$A$1:$B$1,0),0))),OR(ISBLANK(BI1136),ISBLANK(BJ1136))),#N/A,
IFERROR(VLOOKUP(BG1136,MonsterTable!$A:$B,MATCH(MonsterTable!$B$1,MonsterTable!$A$1:$B$1,0),0),
IF(OR(NOT(ISBLANK(BI1136)),ISBLANK(BJ1136)),#N/A,
IF(BG1136="empty","empty",
VLOOKUP(BG1136,MonsterGroupTable!$A:$A,1,0)))))))</f>
        <v/>
      </c>
      <c r="BO1136" s="2" t="str">
        <f>IF(AND(ISBLANK(BN1136),OR(NOT(ISBLANK(BP1136)),NOT(ISBLANK(BQ1136)))),#N/A,
IF(ISBLANK(BN1136),"",
IF(AND(NOT(ISERROR(VLOOKUP(BN1136,MonsterTable!$A:$B,MATCH(MonsterTable!$B$1,MonsterTable!$A$1:$B$1,0),0))),OR(ISBLANK(BP1136),ISBLANK(BQ1136))),#N/A,
IFERROR(VLOOKUP(BN1136,MonsterTable!$A:$B,MATCH(MonsterTable!$B$1,MonsterTable!$A$1:$B$1,0),0),
IF(OR(NOT(ISBLANK(BP1136)),ISBLANK(BQ1136)),#N/A,
IF(BN1136="empty","empty",
VLOOKUP(BN1136,MonsterGroupTable!$A:$A,1,0)))))))</f>
        <v/>
      </c>
      <c r="BV1136" s="2" t="str">
        <f>IF(AND(ISBLANK(BU1136),OR(NOT(ISBLANK(BW1136)),NOT(ISBLANK(BX1136)))),#N/A,
IF(ISBLANK(BU1136),"",
IF(AND(NOT(ISERROR(VLOOKUP(BU1136,MonsterTable!$A:$B,MATCH(MonsterTable!$B$1,MonsterTable!$A$1:$B$1,0),0))),OR(ISBLANK(BW1136),ISBLANK(BX1136))),#N/A,
IFERROR(VLOOKUP(BU1136,MonsterTable!$A:$B,MATCH(MonsterTable!$B$1,MonsterTable!$A$1:$B$1,0),0),
IF(OR(NOT(ISBLANK(BW1136)),ISBLANK(BX1136)),#N/A,
IF(BU1136="empty","empty",
VLOOKUP(BU1136,MonsterGroupTable!$A:$A,1,0)))))))</f>
        <v/>
      </c>
      <c r="CC1136" s="2" t="str">
        <f>IF(AND(ISBLANK(CB1136),OR(NOT(ISBLANK(CD1136)),NOT(ISBLANK(CE1136)))),#N/A,
IF(ISBLANK(CB1136),"",
IF(AND(NOT(ISERROR(VLOOKUP(CB1136,MonsterTable!$A:$B,MATCH(MonsterTable!$B$1,MonsterTable!$A$1:$B$1,0),0))),OR(ISBLANK(CD1136),ISBLANK(CE1136))),#N/A,
IFERROR(VLOOKUP(CB1136,MonsterTable!$A:$B,MATCH(MonsterTable!$B$1,MonsterTable!$A$1:$B$1,0),0),
IF(OR(NOT(ISBLANK(CD1136)),ISBLANK(CE1136)),#N/A,
IF(CB1136="empty","empty",
VLOOKUP(CB1136,MonsterGroupTable!$A:$A,1,0)))))))</f>
        <v/>
      </c>
      <c r="CJ1136" s="2" t="str">
        <f>IF(AND(ISBLANK(CI1136),OR(NOT(ISBLANK(CK1136)),NOT(ISBLANK(CL1136)))),#N/A,
IF(ISBLANK(CI1136),"",
IF(AND(NOT(ISERROR(VLOOKUP(CI1136,MonsterTable!$A:$B,MATCH(MonsterTable!$B$1,MonsterTable!$A$1:$B$1,0),0))),OR(ISBLANK(CK1136),ISBLANK(CL1136))),#N/A,
IFERROR(VLOOKUP(CI1136,MonsterTable!$A:$B,MATCH(MonsterTable!$B$1,MonsterTable!$A$1:$B$1,0),0),
IF(OR(NOT(ISBLANK(CK1136)),ISBLANK(CL1136)),#N/A,
IF(CI1136="empty","empty",
VLOOKUP(CI1136,MonsterGroupTable!$A:$A,1,0)))))))</f>
        <v/>
      </c>
    </row>
    <row r="1137" spans="1:88">
      <c r="A1137">
        <v>20103</v>
      </c>
      <c r="B1137">
        <f t="shared" si="39"/>
        <v>1.1000000000000001</v>
      </c>
      <c r="C1137">
        <f t="shared" si="39"/>
        <v>1.1000000000000001</v>
      </c>
      <c r="F1137">
        <v>180</v>
      </c>
      <c r="G1137">
        <v>1665</v>
      </c>
      <c r="H1137">
        <v>0</v>
      </c>
      <c r="I1137">
        <v>0</v>
      </c>
      <c r="J1137">
        <v>0</v>
      </c>
      <c r="K1137" t="s">
        <v>28</v>
      </c>
      <c r="L1137" t="s">
        <v>260</v>
      </c>
      <c r="M1137" t="s">
        <v>79</v>
      </c>
      <c r="N1137" t="s">
        <v>80</v>
      </c>
      <c r="O1137">
        <v>0</v>
      </c>
      <c r="P1137">
        <v>-4.75</v>
      </c>
      <c r="Q1137">
        <v>-3.5</v>
      </c>
      <c r="R1137">
        <v>4.75</v>
      </c>
      <c r="S1137">
        <v>3</v>
      </c>
      <c r="T1137">
        <v>-13.5</v>
      </c>
      <c r="U1137">
        <v>2.5499999999999998</v>
      </c>
      <c r="V1137">
        <v>-6.75</v>
      </c>
      <c r="W1137" t="str">
        <f t="shared" si="40"/>
        <v>g111,5,empty,3,202,1,1,0</v>
      </c>
      <c r="X1137" s="1" t="s">
        <v>328</v>
      </c>
      <c r="Y1137" s="2" t="str">
        <f>IF(AND(ISBLANK(X1137),OR(NOT(ISBLANK(Z1137)),NOT(ISBLANK(AA1137)))),#N/A,
IF(ISBLANK(X1137),"",
IF(AND(NOT(ISERROR(VLOOKUP(X1137,MonsterTable!$A:$B,MATCH(MonsterTable!$B$1,MonsterTable!$A$1:$B$1,0),0))),OR(ISBLANK(Z1137),ISBLANK(AA1137))),#N/A,
IFERROR(VLOOKUP(X1137,MonsterTable!$A:$B,MATCH(MonsterTable!$B$1,MonsterTable!$A$1:$B$1,0),0),
IF(OR(NOT(ISBLANK(Z1137)),ISBLANK(AA1137)),#N/A,
IF(X1137="empty","empty",
VLOOKUP(X1137,MonsterGroupTable!$A:$A,1,0)))))))</f>
        <v>g111</v>
      </c>
      <c r="AA1137">
        <v>5</v>
      </c>
      <c r="AE1137" s="1" t="s">
        <v>74</v>
      </c>
      <c r="AF1137" s="2" t="str">
        <f>IF(AND(ISBLANK(AE1137),OR(NOT(ISBLANK(AG1137)),NOT(ISBLANK(AH1137)))),#N/A,
IF(ISBLANK(AE1137),"",
IF(AND(NOT(ISERROR(VLOOKUP(AE1137,MonsterTable!$A:$B,MATCH(MonsterTable!$B$1,MonsterTable!$A$1:$B$1,0),0))),OR(ISBLANK(AG1137),ISBLANK(AH1137))),#N/A,
IFERROR(VLOOKUP(AE1137,MonsterTable!$A:$B,MATCH(MonsterTable!$B$1,MonsterTable!$A$1:$B$1,0),0),
IF(OR(NOT(ISBLANK(AG1137)),ISBLANK(AH1137)),#N/A,
IF(AE1137="empty","empty",
VLOOKUP(AE1137,MonsterGroupTable!$A:$A,1,0)))))))</f>
        <v>empty</v>
      </c>
      <c r="AH1137">
        <v>3</v>
      </c>
      <c r="AL1137" s="1" t="s">
        <v>338</v>
      </c>
      <c r="AM1137" s="2">
        <f>IF(AND(ISBLANK(AL1137),OR(NOT(ISBLANK(AN1137)),NOT(ISBLANK(AO1137)))),#N/A,
IF(ISBLANK(AL1137),"",
IF(AND(NOT(ISERROR(VLOOKUP(AL1137,MonsterTable!$A:$B,MATCH(MonsterTable!$B$1,MonsterTable!$A$1:$B$1,0),0))),OR(ISBLANK(AN1137),ISBLANK(AO1137))),#N/A,
IFERROR(VLOOKUP(AL1137,MonsterTable!$A:$B,MATCH(MonsterTable!$B$1,MonsterTable!$A$1:$B$1,0),0),
IF(OR(NOT(ISBLANK(AN1137)),ISBLANK(AO1137)),#N/A,
IF(AL1137="empty","empty",
VLOOKUP(AL1137,MonsterGroupTable!$A:$A,1,0)))))))</f>
        <v>202</v>
      </c>
      <c r="AN1137">
        <v>1</v>
      </c>
      <c r="AO1137">
        <v>1</v>
      </c>
      <c r="AP1137">
        <v>0</v>
      </c>
      <c r="AT1137" s="2" t="str">
        <f>IF(AND(ISBLANK(AS1137),OR(NOT(ISBLANK(AU1137)),NOT(ISBLANK(AV1137)))),#N/A,
IF(ISBLANK(AS1137),"",
IF(AND(NOT(ISERROR(VLOOKUP(AS1137,MonsterTable!$A:$B,MATCH(MonsterTable!$B$1,MonsterTable!$A$1:$B$1,0),0))),OR(ISBLANK(AU1137),ISBLANK(AV1137))),#N/A,
IFERROR(VLOOKUP(AS1137,MonsterTable!$A:$B,MATCH(MonsterTable!$B$1,MonsterTable!$A$1:$B$1,0),0),
IF(OR(NOT(ISBLANK(AU1137)),ISBLANK(AV1137)),#N/A,
IF(AS1137="empty","empty",
VLOOKUP(AS1137,MonsterGroupTable!$A:$A,1,0)))))))</f>
        <v/>
      </c>
      <c r="BA1137" s="2" t="str">
        <f>IF(AND(ISBLANK(AZ1137),OR(NOT(ISBLANK(BB1137)),NOT(ISBLANK(BC1137)))),#N/A,
IF(ISBLANK(AZ1137),"",
IF(AND(NOT(ISERROR(VLOOKUP(AZ1137,MonsterTable!$A:$B,MATCH(MonsterTable!$B$1,MonsterTable!$A$1:$B$1,0),0))),OR(ISBLANK(BB1137),ISBLANK(BC1137))),#N/A,
IFERROR(VLOOKUP(AZ1137,MonsterTable!$A:$B,MATCH(MonsterTable!$B$1,MonsterTable!$A$1:$B$1,0),0),
IF(OR(NOT(ISBLANK(BB1137)),ISBLANK(BC1137)),#N/A,
IF(AZ1137="empty","empty",
VLOOKUP(AZ1137,MonsterGroupTable!$A:$A,1,0)))))))</f>
        <v/>
      </c>
      <c r="BH1137" s="2" t="str">
        <f>IF(AND(ISBLANK(BG1137),OR(NOT(ISBLANK(BI1137)),NOT(ISBLANK(BJ1137)))),#N/A,
IF(ISBLANK(BG1137),"",
IF(AND(NOT(ISERROR(VLOOKUP(BG1137,MonsterTable!$A:$B,MATCH(MonsterTable!$B$1,MonsterTable!$A$1:$B$1,0),0))),OR(ISBLANK(BI1137),ISBLANK(BJ1137))),#N/A,
IFERROR(VLOOKUP(BG1137,MonsterTable!$A:$B,MATCH(MonsterTable!$B$1,MonsterTable!$A$1:$B$1,0),0),
IF(OR(NOT(ISBLANK(BI1137)),ISBLANK(BJ1137)),#N/A,
IF(BG1137="empty","empty",
VLOOKUP(BG1137,MonsterGroupTable!$A:$A,1,0)))))))</f>
        <v/>
      </c>
      <c r="BO1137" s="2" t="str">
        <f>IF(AND(ISBLANK(BN1137),OR(NOT(ISBLANK(BP1137)),NOT(ISBLANK(BQ1137)))),#N/A,
IF(ISBLANK(BN1137),"",
IF(AND(NOT(ISERROR(VLOOKUP(BN1137,MonsterTable!$A:$B,MATCH(MonsterTable!$B$1,MonsterTable!$A$1:$B$1,0),0))),OR(ISBLANK(BP1137),ISBLANK(BQ1137))),#N/A,
IFERROR(VLOOKUP(BN1137,MonsterTable!$A:$B,MATCH(MonsterTable!$B$1,MonsterTable!$A$1:$B$1,0),0),
IF(OR(NOT(ISBLANK(BP1137)),ISBLANK(BQ1137)),#N/A,
IF(BN1137="empty","empty",
VLOOKUP(BN1137,MonsterGroupTable!$A:$A,1,0)))))))</f>
        <v/>
      </c>
      <c r="BV1137" s="2" t="str">
        <f>IF(AND(ISBLANK(BU1137),OR(NOT(ISBLANK(BW1137)),NOT(ISBLANK(BX1137)))),#N/A,
IF(ISBLANK(BU1137),"",
IF(AND(NOT(ISERROR(VLOOKUP(BU1137,MonsterTable!$A:$B,MATCH(MonsterTable!$B$1,MonsterTable!$A$1:$B$1,0),0))),OR(ISBLANK(BW1137),ISBLANK(BX1137))),#N/A,
IFERROR(VLOOKUP(BU1137,MonsterTable!$A:$B,MATCH(MonsterTable!$B$1,MonsterTable!$A$1:$B$1,0),0),
IF(OR(NOT(ISBLANK(BW1137)),ISBLANK(BX1137)),#N/A,
IF(BU1137="empty","empty",
VLOOKUP(BU1137,MonsterGroupTable!$A:$A,1,0)))))))</f>
        <v/>
      </c>
      <c r="CC1137" s="2" t="str">
        <f>IF(AND(ISBLANK(CB1137),OR(NOT(ISBLANK(CD1137)),NOT(ISBLANK(CE1137)))),#N/A,
IF(ISBLANK(CB1137),"",
IF(AND(NOT(ISERROR(VLOOKUP(CB1137,MonsterTable!$A:$B,MATCH(MonsterTable!$B$1,MonsterTable!$A$1:$B$1,0),0))),OR(ISBLANK(CD1137),ISBLANK(CE1137))),#N/A,
IFERROR(VLOOKUP(CB1137,MonsterTable!$A:$B,MATCH(MonsterTable!$B$1,MonsterTable!$A$1:$B$1,0),0),
IF(OR(NOT(ISBLANK(CD1137)),ISBLANK(CE1137)),#N/A,
IF(CB1137="empty","empty",
VLOOKUP(CB1137,MonsterGroupTable!$A:$A,1,0)))))))</f>
        <v/>
      </c>
      <c r="CJ1137" s="2" t="str">
        <f>IF(AND(ISBLANK(CI1137),OR(NOT(ISBLANK(CK1137)),NOT(ISBLANK(CL1137)))),#N/A,
IF(ISBLANK(CI1137),"",
IF(AND(NOT(ISERROR(VLOOKUP(CI1137,MonsterTable!$A:$B,MATCH(MonsterTable!$B$1,MonsterTable!$A$1:$B$1,0),0))),OR(ISBLANK(CK1137),ISBLANK(CL1137))),#N/A,
IFERROR(VLOOKUP(CI1137,MonsterTable!$A:$B,MATCH(MonsterTable!$B$1,MonsterTable!$A$1:$B$1,0),0),
IF(OR(NOT(ISBLANK(CK1137)),ISBLANK(CL1137)),#N/A,
IF(CI1137="empty","empty",
VLOOKUP(CI1137,MonsterGroupTable!$A:$A,1,0)))))))</f>
        <v/>
      </c>
    </row>
    <row r="1138" spans="1:88">
      <c r="A1138">
        <v>20104</v>
      </c>
      <c r="B1138">
        <f t="shared" si="39"/>
        <v>1.1000000000000001</v>
      </c>
      <c r="C1138">
        <f t="shared" si="39"/>
        <v>1.1000000000000001</v>
      </c>
      <c r="F1138">
        <v>180</v>
      </c>
      <c r="G1138">
        <v>1692</v>
      </c>
      <c r="H1138">
        <v>0</v>
      </c>
      <c r="I1138">
        <v>0</v>
      </c>
      <c r="J1138">
        <v>0</v>
      </c>
      <c r="K1138" t="s">
        <v>28</v>
      </c>
      <c r="L1138" t="s">
        <v>260</v>
      </c>
      <c r="M1138" t="s">
        <v>79</v>
      </c>
      <c r="N1138" t="s">
        <v>80</v>
      </c>
      <c r="O1138">
        <v>0</v>
      </c>
      <c r="P1138">
        <v>-4.75</v>
      </c>
      <c r="Q1138">
        <v>-3.5</v>
      </c>
      <c r="R1138">
        <v>4.75</v>
      </c>
      <c r="S1138">
        <v>3</v>
      </c>
      <c r="T1138">
        <v>-13.5</v>
      </c>
      <c r="U1138">
        <v>2.5499999999999998</v>
      </c>
      <c r="V1138">
        <v>-6.75</v>
      </c>
      <c r="W1138" t="str">
        <f t="shared" si="40"/>
        <v>g111,5,empty,3,202,1,1,0</v>
      </c>
      <c r="X1138" s="1" t="s">
        <v>328</v>
      </c>
      <c r="Y1138" s="2" t="str">
        <f>IF(AND(ISBLANK(X1138),OR(NOT(ISBLANK(Z1138)),NOT(ISBLANK(AA1138)))),#N/A,
IF(ISBLANK(X1138),"",
IF(AND(NOT(ISERROR(VLOOKUP(X1138,MonsterTable!$A:$B,MATCH(MonsterTable!$B$1,MonsterTable!$A$1:$B$1,0),0))),OR(ISBLANK(Z1138),ISBLANK(AA1138))),#N/A,
IFERROR(VLOOKUP(X1138,MonsterTable!$A:$B,MATCH(MonsterTable!$B$1,MonsterTable!$A$1:$B$1,0),0),
IF(OR(NOT(ISBLANK(Z1138)),ISBLANK(AA1138)),#N/A,
IF(X1138="empty","empty",
VLOOKUP(X1138,MonsterGroupTable!$A:$A,1,0)))))))</f>
        <v>g111</v>
      </c>
      <c r="AA1138">
        <v>5</v>
      </c>
      <c r="AE1138" s="1" t="s">
        <v>74</v>
      </c>
      <c r="AF1138" s="2" t="str">
        <f>IF(AND(ISBLANK(AE1138),OR(NOT(ISBLANK(AG1138)),NOT(ISBLANK(AH1138)))),#N/A,
IF(ISBLANK(AE1138),"",
IF(AND(NOT(ISERROR(VLOOKUP(AE1138,MonsterTable!$A:$B,MATCH(MonsterTable!$B$1,MonsterTable!$A$1:$B$1,0),0))),OR(ISBLANK(AG1138),ISBLANK(AH1138))),#N/A,
IFERROR(VLOOKUP(AE1138,MonsterTable!$A:$B,MATCH(MonsterTable!$B$1,MonsterTable!$A$1:$B$1,0),0),
IF(OR(NOT(ISBLANK(AG1138)),ISBLANK(AH1138)),#N/A,
IF(AE1138="empty","empty",
VLOOKUP(AE1138,MonsterGroupTable!$A:$A,1,0)))))))</f>
        <v>empty</v>
      </c>
      <c r="AH1138">
        <v>3</v>
      </c>
      <c r="AL1138" s="1" t="s">
        <v>338</v>
      </c>
      <c r="AM1138" s="2">
        <f>IF(AND(ISBLANK(AL1138),OR(NOT(ISBLANK(AN1138)),NOT(ISBLANK(AO1138)))),#N/A,
IF(ISBLANK(AL1138),"",
IF(AND(NOT(ISERROR(VLOOKUP(AL1138,MonsterTable!$A:$B,MATCH(MonsterTable!$B$1,MonsterTable!$A$1:$B$1,0),0))),OR(ISBLANK(AN1138),ISBLANK(AO1138))),#N/A,
IFERROR(VLOOKUP(AL1138,MonsterTable!$A:$B,MATCH(MonsterTable!$B$1,MonsterTable!$A$1:$B$1,0),0),
IF(OR(NOT(ISBLANK(AN1138)),ISBLANK(AO1138)),#N/A,
IF(AL1138="empty","empty",
VLOOKUP(AL1138,MonsterGroupTable!$A:$A,1,0)))))))</f>
        <v>202</v>
      </c>
      <c r="AN1138">
        <v>1</v>
      </c>
      <c r="AO1138">
        <v>1</v>
      </c>
      <c r="AP1138">
        <v>0</v>
      </c>
      <c r="AT1138" s="2" t="str">
        <f>IF(AND(ISBLANK(AS1138),OR(NOT(ISBLANK(AU1138)),NOT(ISBLANK(AV1138)))),#N/A,
IF(ISBLANK(AS1138),"",
IF(AND(NOT(ISERROR(VLOOKUP(AS1138,MonsterTable!$A:$B,MATCH(MonsterTable!$B$1,MonsterTable!$A$1:$B$1,0),0))),OR(ISBLANK(AU1138),ISBLANK(AV1138))),#N/A,
IFERROR(VLOOKUP(AS1138,MonsterTable!$A:$B,MATCH(MonsterTable!$B$1,MonsterTable!$A$1:$B$1,0),0),
IF(OR(NOT(ISBLANK(AU1138)),ISBLANK(AV1138)),#N/A,
IF(AS1138="empty","empty",
VLOOKUP(AS1138,MonsterGroupTable!$A:$A,1,0)))))))</f>
        <v/>
      </c>
      <c r="BA1138" s="2" t="str">
        <f>IF(AND(ISBLANK(AZ1138),OR(NOT(ISBLANK(BB1138)),NOT(ISBLANK(BC1138)))),#N/A,
IF(ISBLANK(AZ1138),"",
IF(AND(NOT(ISERROR(VLOOKUP(AZ1138,MonsterTable!$A:$B,MATCH(MonsterTable!$B$1,MonsterTable!$A$1:$B$1,0),0))),OR(ISBLANK(BB1138),ISBLANK(BC1138))),#N/A,
IFERROR(VLOOKUP(AZ1138,MonsterTable!$A:$B,MATCH(MonsterTable!$B$1,MonsterTable!$A$1:$B$1,0),0),
IF(OR(NOT(ISBLANK(BB1138)),ISBLANK(BC1138)),#N/A,
IF(AZ1138="empty","empty",
VLOOKUP(AZ1138,MonsterGroupTable!$A:$A,1,0)))))))</f>
        <v/>
      </c>
      <c r="BH1138" s="2" t="str">
        <f>IF(AND(ISBLANK(BG1138),OR(NOT(ISBLANK(BI1138)),NOT(ISBLANK(BJ1138)))),#N/A,
IF(ISBLANK(BG1138),"",
IF(AND(NOT(ISERROR(VLOOKUP(BG1138,MonsterTable!$A:$B,MATCH(MonsterTable!$B$1,MonsterTable!$A$1:$B$1,0),0))),OR(ISBLANK(BI1138),ISBLANK(BJ1138))),#N/A,
IFERROR(VLOOKUP(BG1138,MonsterTable!$A:$B,MATCH(MonsterTable!$B$1,MonsterTable!$A$1:$B$1,0),0),
IF(OR(NOT(ISBLANK(BI1138)),ISBLANK(BJ1138)),#N/A,
IF(BG1138="empty","empty",
VLOOKUP(BG1138,MonsterGroupTable!$A:$A,1,0)))))))</f>
        <v/>
      </c>
      <c r="BO1138" s="2" t="str">
        <f>IF(AND(ISBLANK(BN1138),OR(NOT(ISBLANK(BP1138)),NOT(ISBLANK(BQ1138)))),#N/A,
IF(ISBLANK(BN1138),"",
IF(AND(NOT(ISERROR(VLOOKUP(BN1138,MonsterTable!$A:$B,MATCH(MonsterTable!$B$1,MonsterTable!$A$1:$B$1,0),0))),OR(ISBLANK(BP1138),ISBLANK(BQ1138))),#N/A,
IFERROR(VLOOKUP(BN1138,MonsterTable!$A:$B,MATCH(MonsterTable!$B$1,MonsterTable!$A$1:$B$1,0),0),
IF(OR(NOT(ISBLANK(BP1138)),ISBLANK(BQ1138)),#N/A,
IF(BN1138="empty","empty",
VLOOKUP(BN1138,MonsterGroupTable!$A:$A,1,0)))))))</f>
        <v/>
      </c>
      <c r="BV1138" s="2" t="str">
        <f>IF(AND(ISBLANK(BU1138),OR(NOT(ISBLANK(BW1138)),NOT(ISBLANK(BX1138)))),#N/A,
IF(ISBLANK(BU1138),"",
IF(AND(NOT(ISERROR(VLOOKUP(BU1138,MonsterTable!$A:$B,MATCH(MonsterTable!$B$1,MonsterTable!$A$1:$B$1,0),0))),OR(ISBLANK(BW1138),ISBLANK(BX1138))),#N/A,
IFERROR(VLOOKUP(BU1138,MonsterTable!$A:$B,MATCH(MonsterTable!$B$1,MonsterTable!$A$1:$B$1,0),0),
IF(OR(NOT(ISBLANK(BW1138)),ISBLANK(BX1138)),#N/A,
IF(BU1138="empty","empty",
VLOOKUP(BU1138,MonsterGroupTable!$A:$A,1,0)))))))</f>
        <v/>
      </c>
      <c r="CC1138" s="2" t="str">
        <f>IF(AND(ISBLANK(CB1138),OR(NOT(ISBLANK(CD1138)),NOT(ISBLANK(CE1138)))),#N/A,
IF(ISBLANK(CB1138),"",
IF(AND(NOT(ISERROR(VLOOKUP(CB1138,MonsterTable!$A:$B,MATCH(MonsterTable!$B$1,MonsterTable!$A$1:$B$1,0),0))),OR(ISBLANK(CD1138),ISBLANK(CE1138))),#N/A,
IFERROR(VLOOKUP(CB1138,MonsterTable!$A:$B,MATCH(MonsterTable!$B$1,MonsterTable!$A$1:$B$1,0),0),
IF(OR(NOT(ISBLANK(CD1138)),ISBLANK(CE1138)),#N/A,
IF(CB1138="empty","empty",
VLOOKUP(CB1138,MonsterGroupTable!$A:$A,1,0)))))))</f>
        <v/>
      </c>
      <c r="CJ1138" s="2" t="str">
        <f>IF(AND(ISBLANK(CI1138),OR(NOT(ISBLANK(CK1138)),NOT(ISBLANK(CL1138)))),#N/A,
IF(ISBLANK(CI1138),"",
IF(AND(NOT(ISERROR(VLOOKUP(CI1138,MonsterTable!$A:$B,MATCH(MonsterTable!$B$1,MonsterTable!$A$1:$B$1,0),0))),OR(ISBLANK(CK1138),ISBLANK(CL1138))),#N/A,
IFERROR(VLOOKUP(CI1138,MonsterTable!$A:$B,MATCH(MonsterTable!$B$1,MonsterTable!$A$1:$B$1,0),0),
IF(OR(NOT(ISBLANK(CK1138)),ISBLANK(CL1138)),#N/A,
IF(CI1138="empty","empty",
VLOOKUP(CI1138,MonsterGroupTable!$A:$A,1,0)))))))</f>
        <v/>
      </c>
    </row>
    <row r="1139" spans="1:88">
      <c r="A1139">
        <v>20105</v>
      </c>
      <c r="B1139">
        <f t="shared" si="39"/>
        <v>1.1000000000000001</v>
      </c>
      <c r="C1139">
        <f t="shared" si="39"/>
        <v>1.1000000000000001</v>
      </c>
      <c r="F1139">
        <v>180</v>
      </c>
      <c r="G1139">
        <v>1719</v>
      </c>
      <c r="H1139">
        <v>0</v>
      </c>
      <c r="I1139">
        <v>0</v>
      </c>
      <c r="J1139">
        <v>0</v>
      </c>
      <c r="K1139" t="s">
        <v>28</v>
      </c>
      <c r="L1139" t="s">
        <v>260</v>
      </c>
      <c r="M1139" t="s">
        <v>79</v>
      </c>
      <c r="N1139" t="s">
        <v>80</v>
      </c>
      <c r="O1139">
        <v>0</v>
      </c>
      <c r="P1139">
        <v>-4.75</v>
      </c>
      <c r="Q1139">
        <v>-3.5</v>
      </c>
      <c r="R1139">
        <v>4.75</v>
      </c>
      <c r="S1139">
        <v>3</v>
      </c>
      <c r="T1139">
        <v>-13.5</v>
      </c>
      <c r="U1139">
        <v>2.5499999999999998</v>
      </c>
      <c r="V1139">
        <v>-6.75</v>
      </c>
      <c r="W1139" t="str">
        <f t="shared" si="40"/>
        <v>g111,5,empty,3,202,1,1,0</v>
      </c>
      <c r="X1139" s="1" t="s">
        <v>328</v>
      </c>
      <c r="Y1139" s="2" t="str">
        <f>IF(AND(ISBLANK(X1139),OR(NOT(ISBLANK(Z1139)),NOT(ISBLANK(AA1139)))),#N/A,
IF(ISBLANK(X1139),"",
IF(AND(NOT(ISERROR(VLOOKUP(X1139,MonsterTable!$A:$B,MATCH(MonsterTable!$B$1,MonsterTable!$A$1:$B$1,0),0))),OR(ISBLANK(Z1139),ISBLANK(AA1139))),#N/A,
IFERROR(VLOOKUP(X1139,MonsterTable!$A:$B,MATCH(MonsterTable!$B$1,MonsterTable!$A$1:$B$1,0),0),
IF(OR(NOT(ISBLANK(Z1139)),ISBLANK(AA1139)),#N/A,
IF(X1139="empty","empty",
VLOOKUP(X1139,MonsterGroupTable!$A:$A,1,0)))))))</f>
        <v>g111</v>
      </c>
      <c r="AA1139">
        <v>5</v>
      </c>
      <c r="AE1139" s="1" t="s">
        <v>74</v>
      </c>
      <c r="AF1139" s="2" t="str">
        <f>IF(AND(ISBLANK(AE1139),OR(NOT(ISBLANK(AG1139)),NOT(ISBLANK(AH1139)))),#N/A,
IF(ISBLANK(AE1139),"",
IF(AND(NOT(ISERROR(VLOOKUP(AE1139,MonsterTable!$A:$B,MATCH(MonsterTable!$B$1,MonsterTable!$A$1:$B$1,0),0))),OR(ISBLANK(AG1139),ISBLANK(AH1139))),#N/A,
IFERROR(VLOOKUP(AE1139,MonsterTable!$A:$B,MATCH(MonsterTable!$B$1,MonsterTable!$A$1:$B$1,0),0),
IF(OR(NOT(ISBLANK(AG1139)),ISBLANK(AH1139)),#N/A,
IF(AE1139="empty","empty",
VLOOKUP(AE1139,MonsterGroupTable!$A:$A,1,0)))))))</f>
        <v>empty</v>
      </c>
      <c r="AH1139">
        <v>3</v>
      </c>
      <c r="AL1139" s="1" t="s">
        <v>338</v>
      </c>
      <c r="AM1139" s="2">
        <f>IF(AND(ISBLANK(AL1139),OR(NOT(ISBLANK(AN1139)),NOT(ISBLANK(AO1139)))),#N/A,
IF(ISBLANK(AL1139),"",
IF(AND(NOT(ISERROR(VLOOKUP(AL1139,MonsterTable!$A:$B,MATCH(MonsterTable!$B$1,MonsterTable!$A$1:$B$1,0),0))),OR(ISBLANK(AN1139),ISBLANK(AO1139))),#N/A,
IFERROR(VLOOKUP(AL1139,MonsterTable!$A:$B,MATCH(MonsterTable!$B$1,MonsterTable!$A$1:$B$1,0),0),
IF(OR(NOT(ISBLANK(AN1139)),ISBLANK(AO1139)),#N/A,
IF(AL1139="empty","empty",
VLOOKUP(AL1139,MonsterGroupTable!$A:$A,1,0)))))))</f>
        <v>202</v>
      </c>
      <c r="AN1139">
        <v>1</v>
      </c>
      <c r="AO1139">
        <v>1</v>
      </c>
      <c r="AP1139">
        <v>0</v>
      </c>
      <c r="AT1139" s="2" t="str">
        <f>IF(AND(ISBLANK(AS1139),OR(NOT(ISBLANK(AU1139)),NOT(ISBLANK(AV1139)))),#N/A,
IF(ISBLANK(AS1139),"",
IF(AND(NOT(ISERROR(VLOOKUP(AS1139,MonsterTable!$A:$B,MATCH(MonsterTable!$B$1,MonsterTable!$A$1:$B$1,0),0))),OR(ISBLANK(AU1139),ISBLANK(AV1139))),#N/A,
IFERROR(VLOOKUP(AS1139,MonsterTable!$A:$B,MATCH(MonsterTable!$B$1,MonsterTable!$A$1:$B$1,0),0),
IF(OR(NOT(ISBLANK(AU1139)),ISBLANK(AV1139)),#N/A,
IF(AS1139="empty","empty",
VLOOKUP(AS1139,MonsterGroupTable!$A:$A,1,0)))))))</f>
        <v/>
      </c>
      <c r="BA1139" s="2" t="str">
        <f>IF(AND(ISBLANK(AZ1139),OR(NOT(ISBLANK(BB1139)),NOT(ISBLANK(BC1139)))),#N/A,
IF(ISBLANK(AZ1139),"",
IF(AND(NOT(ISERROR(VLOOKUP(AZ1139,MonsterTable!$A:$B,MATCH(MonsterTable!$B$1,MonsterTable!$A$1:$B$1,0),0))),OR(ISBLANK(BB1139),ISBLANK(BC1139))),#N/A,
IFERROR(VLOOKUP(AZ1139,MonsterTable!$A:$B,MATCH(MonsterTable!$B$1,MonsterTable!$A$1:$B$1,0),0),
IF(OR(NOT(ISBLANK(BB1139)),ISBLANK(BC1139)),#N/A,
IF(AZ1139="empty","empty",
VLOOKUP(AZ1139,MonsterGroupTable!$A:$A,1,0)))))))</f>
        <v/>
      </c>
      <c r="BH1139" s="2" t="str">
        <f>IF(AND(ISBLANK(BG1139),OR(NOT(ISBLANK(BI1139)),NOT(ISBLANK(BJ1139)))),#N/A,
IF(ISBLANK(BG1139),"",
IF(AND(NOT(ISERROR(VLOOKUP(BG1139,MonsterTable!$A:$B,MATCH(MonsterTable!$B$1,MonsterTable!$A$1:$B$1,0),0))),OR(ISBLANK(BI1139),ISBLANK(BJ1139))),#N/A,
IFERROR(VLOOKUP(BG1139,MonsterTable!$A:$B,MATCH(MonsterTable!$B$1,MonsterTable!$A$1:$B$1,0),0),
IF(OR(NOT(ISBLANK(BI1139)),ISBLANK(BJ1139)),#N/A,
IF(BG1139="empty","empty",
VLOOKUP(BG1139,MonsterGroupTable!$A:$A,1,0)))))))</f>
        <v/>
      </c>
      <c r="BO1139" s="2" t="str">
        <f>IF(AND(ISBLANK(BN1139),OR(NOT(ISBLANK(BP1139)),NOT(ISBLANK(BQ1139)))),#N/A,
IF(ISBLANK(BN1139),"",
IF(AND(NOT(ISERROR(VLOOKUP(BN1139,MonsterTable!$A:$B,MATCH(MonsterTable!$B$1,MonsterTable!$A$1:$B$1,0),0))),OR(ISBLANK(BP1139),ISBLANK(BQ1139))),#N/A,
IFERROR(VLOOKUP(BN1139,MonsterTable!$A:$B,MATCH(MonsterTable!$B$1,MonsterTable!$A$1:$B$1,0),0),
IF(OR(NOT(ISBLANK(BP1139)),ISBLANK(BQ1139)),#N/A,
IF(BN1139="empty","empty",
VLOOKUP(BN1139,MonsterGroupTable!$A:$A,1,0)))))))</f>
        <v/>
      </c>
      <c r="BV1139" s="2" t="str">
        <f>IF(AND(ISBLANK(BU1139),OR(NOT(ISBLANK(BW1139)),NOT(ISBLANK(BX1139)))),#N/A,
IF(ISBLANK(BU1139),"",
IF(AND(NOT(ISERROR(VLOOKUP(BU1139,MonsterTable!$A:$B,MATCH(MonsterTable!$B$1,MonsterTable!$A$1:$B$1,0),0))),OR(ISBLANK(BW1139),ISBLANK(BX1139))),#N/A,
IFERROR(VLOOKUP(BU1139,MonsterTable!$A:$B,MATCH(MonsterTable!$B$1,MonsterTable!$A$1:$B$1,0),0),
IF(OR(NOT(ISBLANK(BW1139)),ISBLANK(BX1139)),#N/A,
IF(BU1139="empty","empty",
VLOOKUP(BU1139,MonsterGroupTable!$A:$A,1,0)))))))</f>
        <v/>
      </c>
      <c r="CC1139" s="2" t="str">
        <f>IF(AND(ISBLANK(CB1139),OR(NOT(ISBLANK(CD1139)),NOT(ISBLANK(CE1139)))),#N/A,
IF(ISBLANK(CB1139),"",
IF(AND(NOT(ISERROR(VLOOKUP(CB1139,MonsterTable!$A:$B,MATCH(MonsterTable!$B$1,MonsterTable!$A$1:$B$1,0),0))),OR(ISBLANK(CD1139),ISBLANK(CE1139))),#N/A,
IFERROR(VLOOKUP(CB1139,MonsterTable!$A:$B,MATCH(MonsterTable!$B$1,MonsterTable!$A$1:$B$1,0),0),
IF(OR(NOT(ISBLANK(CD1139)),ISBLANK(CE1139)),#N/A,
IF(CB1139="empty","empty",
VLOOKUP(CB1139,MonsterGroupTable!$A:$A,1,0)))))))</f>
        <v/>
      </c>
      <c r="CJ1139" s="2" t="str">
        <f>IF(AND(ISBLANK(CI1139),OR(NOT(ISBLANK(CK1139)),NOT(ISBLANK(CL1139)))),#N/A,
IF(ISBLANK(CI1139),"",
IF(AND(NOT(ISERROR(VLOOKUP(CI1139,MonsterTable!$A:$B,MATCH(MonsterTable!$B$1,MonsterTable!$A$1:$B$1,0),0))),OR(ISBLANK(CK1139),ISBLANK(CL1139))),#N/A,
IFERROR(VLOOKUP(CI1139,MonsterTable!$A:$B,MATCH(MonsterTable!$B$1,MonsterTable!$A$1:$B$1,0),0),
IF(OR(NOT(ISBLANK(CK1139)),ISBLANK(CL1139)),#N/A,
IF(CI1139="empty","empty",
VLOOKUP(CI1139,MonsterGroupTable!$A:$A,1,0)))))))</f>
        <v/>
      </c>
    </row>
    <row r="1140" spans="1:88">
      <c r="A1140">
        <v>20106</v>
      </c>
      <c r="B1140">
        <f t="shared" si="39"/>
        <v>1.1000000000000001</v>
      </c>
      <c r="C1140">
        <f t="shared" si="39"/>
        <v>1.1000000000000001</v>
      </c>
      <c r="F1140">
        <v>180</v>
      </c>
      <c r="G1140">
        <v>1746</v>
      </c>
      <c r="H1140">
        <v>0</v>
      </c>
      <c r="I1140">
        <v>0</v>
      </c>
      <c r="J1140">
        <v>0</v>
      </c>
      <c r="K1140" t="s">
        <v>28</v>
      </c>
      <c r="L1140" t="s">
        <v>260</v>
      </c>
      <c r="M1140" t="s">
        <v>79</v>
      </c>
      <c r="N1140" t="s">
        <v>80</v>
      </c>
      <c r="O1140">
        <v>0</v>
      </c>
      <c r="P1140">
        <v>-4.75</v>
      </c>
      <c r="Q1140">
        <v>-3.5</v>
      </c>
      <c r="R1140">
        <v>4.75</v>
      </c>
      <c r="S1140">
        <v>3</v>
      </c>
      <c r="T1140">
        <v>-13.5</v>
      </c>
      <c r="U1140">
        <v>2.5499999999999998</v>
      </c>
      <c r="V1140">
        <v>-6.75</v>
      </c>
      <c r="W1140" t="str">
        <f t="shared" si="40"/>
        <v>g111,5,empty,3,202,1,1,0</v>
      </c>
      <c r="X1140" s="1" t="s">
        <v>328</v>
      </c>
      <c r="Y1140" s="2" t="str">
        <f>IF(AND(ISBLANK(X1140),OR(NOT(ISBLANK(Z1140)),NOT(ISBLANK(AA1140)))),#N/A,
IF(ISBLANK(X1140),"",
IF(AND(NOT(ISERROR(VLOOKUP(X1140,MonsterTable!$A:$B,MATCH(MonsterTable!$B$1,MonsterTable!$A$1:$B$1,0),0))),OR(ISBLANK(Z1140),ISBLANK(AA1140))),#N/A,
IFERROR(VLOOKUP(X1140,MonsterTable!$A:$B,MATCH(MonsterTable!$B$1,MonsterTable!$A$1:$B$1,0),0),
IF(OR(NOT(ISBLANK(Z1140)),ISBLANK(AA1140)),#N/A,
IF(X1140="empty","empty",
VLOOKUP(X1140,MonsterGroupTable!$A:$A,1,0)))))))</f>
        <v>g111</v>
      </c>
      <c r="AA1140">
        <v>5</v>
      </c>
      <c r="AE1140" s="1" t="s">
        <v>74</v>
      </c>
      <c r="AF1140" s="2" t="str">
        <f>IF(AND(ISBLANK(AE1140),OR(NOT(ISBLANK(AG1140)),NOT(ISBLANK(AH1140)))),#N/A,
IF(ISBLANK(AE1140),"",
IF(AND(NOT(ISERROR(VLOOKUP(AE1140,MonsterTable!$A:$B,MATCH(MonsterTable!$B$1,MonsterTable!$A$1:$B$1,0),0))),OR(ISBLANK(AG1140),ISBLANK(AH1140))),#N/A,
IFERROR(VLOOKUP(AE1140,MonsterTable!$A:$B,MATCH(MonsterTable!$B$1,MonsterTable!$A$1:$B$1,0),0),
IF(OR(NOT(ISBLANK(AG1140)),ISBLANK(AH1140)),#N/A,
IF(AE1140="empty","empty",
VLOOKUP(AE1140,MonsterGroupTable!$A:$A,1,0)))))))</f>
        <v>empty</v>
      </c>
      <c r="AH1140">
        <v>3</v>
      </c>
      <c r="AL1140" s="1" t="s">
        <v>338</v>
      </c>
      <c r="AM1140" s="2">
        <f>IF(AND(ISBLANK(AL1140),OR(NOT(ISBLANK(AN1140)),NOT(ISBLANK(AO1140)))),#N/A,
IF(ISBLANK(AL1140),"",
IF(AND(NOT(ISERROR(VLOOKUP(AL1140,MonsterTable!$A:$B,MATCH(MonsterTable!$B$1,MonsterTable!$A$1:$B$1,0),0))),OR(ISBLANK(AN1140),ISBLANK(AO1140))),#N/A,
IFERROR(VLOOKUP(AL1140,MonsterTable!$A:$B,MATCH(MonsterTable!$B$1,MonsterTable!$A$1:$B$1,0),0),
IF(OR(NOT(ISBLANK(AN1140)),ISBLANK(AO1140)),#N/A,
IF(AL1140="empty","empty",
VLOOKUP(AL1140,MonsterGroupTable!$A:$A,1,0)))))))</f>
        <v>202</v>
      </c>
      <c r="AN1140">
        <v>1</v>
      </c>
      <c r="AO1140">
        <v>1</v>
      </c>
      <c r="AP1140">
        <v>0</v>
      </c>
      <c r="AT1140" s="2" t="str">
        <f>IF(AND(ISBLANK(AS1140),OR(NOT(ISBLANK(AU1140)),NOT(ISBLANK(AV1140)))),#N/A,
IF(ISBLANK(AS1140),"",
IF(AND(NOT(ISERROR(VLOOKUP(AS1140,MonsterTable!$A:$B,MATCH(MonsterTable!$B$1,MonsterTable!$A$1:$B$1,0),0))),OR(ISBLANK(AU1140),ISBLANK(AV1140))),#N/A,
IFERROR(VLOOKUP(AS1140,MonsterTable!$A:$B,MATCH(MonsterTable!$B$1,MonsterTable!$A$1:$B$1,0),0),
IF(OR(NOT(ISBLANK(AU1140)),ISBLANK(AV1140)),#N/A,
IF(AS1140="empty","empty",
VLOOKUP(AS1140,MonsterGroupTable!$A:$A,1,0)))))))</f>
        <v/>
      </c>
      <c r="BA1140" s="2" t="str">
        <f>IF(AND(ISBLANK(AZ1140),OR(NOT(ISBLANK(BB1140)),NOT(ISBLANK(BC1140)))),#N/A,
IF(ISBLANK(AZ1140),"",
IF(AND(NOT(ISERROR(VLOOKUP(AZ1140,MonsterTable!$A:$B,MATCH(MonsterTable!$B$1,MonsterTable!$A$1:$B$1,0),0))),OR(ISBLANK(BB1140),ISBLANK(BC1140))),#N/A,
IFERROR(VLOOKUP(AZ1140,MonsterTable!$A:$B,MATCH(MonsterTable!$B$1,MonsterTable!$A$1:$B$1,0),0),
IF(OR(NOT(ISBLANK(BB1140)),ISBLANK(BC1140)),#N/A,
IF(AZ1140="empty","empty",
VLOOKUP(AZ1140,MonsterGroupTable!$A:$A,1,0)))))))</f>
        <v/>
      </c>
      <c r="BH1140" s="2" t="str">
        <f>IF(AND(ISBLANK(BG1140),OR(NOT(ISBLANK(BI1140)),NOT(ISBLANK(BJ1140)))),#N/A,
IF(ISBLANK(BG1140),"",
IF(AND(NOT(ISERROR(VLOOKUP(BG1140,MonsterTable!$A:$B,MATCH(MonsterTable!$B$1,MonsterTable!$A$1:$B$1,0),0))),OR(ISBLANK(BI1140),ISBLANK(BJ1140))),#N/A,
IFERROR(VLOOKUP(BG1140,MonsterTable!$A:$B,MATCH(MonsterTable!$B$1,MonsterTable!$A$1:$B$1,0),0),
IF(OR(NOT(ISBLANK(BI1140)),ISBLANK(BJ1140)),#N/A,
IF(BG1140="empty","empty",
VLOOKUP(BG1140,MonsterGroupTable!$A:$A,1,0)))))))</f>
        <v/>
      </c>
      <c r="BO1140" s="2" t="str">
        <f>IF(AND(ISBLANK(BN1140),OR(NOT(ISBLANK(BP1140)),NOT(ISBLANK(BQ1140)))),#N/A,
IF(ISBLANK(BN1140),"",
IF(AND(NOT(ISERROR(VLOOKUP(BN1140,MonsterTable!$A:$B,MATCH(MonsterTable!$B$1,MonsterTable!$A$1:$B$1,0),0))),OR(ISBLANK(BP1140),ISBLANK(BQ1140))),#N/A,
IFERROR(VLOOKUP(BN1140,MonsterTable!$A:$B,MATCH(MonsterTable!$B$1,MonsterTable!$A$1:$B$1,0),0),
IF(OR(NOT(ISBLANK(BP1140)),ISBLANK(BQ1140)),#N/A,
IF(BN1140="empty","empty",
VLOOKUP(BN1140,MonsterGroupTable!$A:$A,1,0)))))))</f>
        <v/>
      </c>
      <c r="BV1140" s="2" t="str">
        <f>IF(AND(ISBLANK(BU1140),OR(NOT(ISBLANK(BW1140)),NOT(ISBLANK(BX1140)))),#N/A,
IF(ISBLANK(BU1140),"",
IF(AND(NOT(ISERROR(VLOOKUP(BU1140,MonsterTable!$A:$B,MATCH(MonsterTable!$B$1,MonsterTable!$A$1:$B$1,0),0))),OR(ISBLANK(BW1140),ISBLANK(BX1140))),#N/A,
IFERROR(VLOOKUP(BU1140,MonsterTable!$A:$B,MATCH(MonsterTable!$B$1,MonsterTable!$A$1:$B$1,0),0),
IF(OR(NOT(ISBLANK(BW1140)),ISBLANK(BX1140)),#N/A,
IF(BU1140="empty","empty",
VLOOKUP(BU1140,MonsterGroupTable!$A:$A,1,0)))))))</f>
        <v/>
      </c>
      <c r="CC1140" s="2" t="str">
        <f>IF(AND(ISBLANK(CB1140),OR(NOT(ISBLANK(CD1140)),NOT(ISBLANK(CE1140)))),#N/A,
IF(ISBLANK(CB1140),"",
IF(AND(NOT(ISERROR(VLOOKUP(CB1140,MonsterTable!$A:$B,MATCH(MonsterTable!$B$1,MonsterTable!$A$1:$B$1,0),0))),OR(ISBLANK(CD1140),ISBLANK(CE1140))),#N/A,
IFERROR(VLOOKUP(CB1140,MonsterTable!$A:$B,MATCH(MonsterTable!$B$1,MonsterTable!$A$1:$B$1,0),0),
IF(OR(NOT(ISBLANK(CD1140)),ISBLANK(CE1140)),#N/A,
IF(CB1140="empty","empty",
VLOOKUP(CB1140,MonsterGroupTable!$A:$A,1,0)))))))</f>
        <v/>
      </c>
      <c r="CJ1140" s="2" t="str">
        <f>IF(AND(ISBLANK(CI1140),OR(NOT(ISBLANK(CK1140)),NOT(ISBLANK(CL1140)))),#N/A,
IF(ISBLANK(CI1140),"",
IF(AND(NOT(ISERROR(VLOOKUP(CI1140,MonsterTable!$A:$B,MATCH(MonsterTable!$B$1,MonsterTable!$A$1:$B$1,0),0))),OR(ISBLANK(CK1140),ISBLANK(CL1140))),#N/A,
IFERROR(VLOOKUP(CI1140,MonsterTable!$A:$B,MATCH(MonsterTable!$B$1,MonsterTable!$A$1:$B$1,0),0),
IF(OR(NOT(ISBLANK(CK1140)),ISBLANK(CL1140)),#N/A,
IF(CI1140="empty","empty",
VLOOKUP(CI1140,MonsterGroupTable!$A:$A,1,0)))))))</f>
        <v/>
      </c>
    </row>
    <row r="1141" spans="1:88">
      <c r="A1141">
        <v>20107</v>
      </c>
      <c r="B1141">
        <f t="shared" si="39"/>
        <v>1.1000000000000001</v>
      </c>
      <c r="C1141">
        <f t="shared" si="39"/>
        <v>1.1000000000000001</v>
      </c>
      <c r="F1141">
        <v>180</v>
      </c>
      <c r="G1141">
        <v>1773</v>
      </c>
      <c r="H1141">
        <v>0</v>
      </c>
      <c r="I1141">
        <v>0</v>
      </c>
      <c r="J1141">
        <v>0</v>
      </c>
      <c r="K1141" t="s">
        <v>28</v>
      </c>
      <c r="L1141" t="s">
        <v>260</v>
      </c>
      <c r="M1141" t="s">
        <v>79</v>
      </c>
      <c r="N1141" t="s">
        <v>80</v>
      </c>
      <c r="O1141">
        <v>0</v>
      </c>
      <c r="P1141">
        <v>-4.75</v>
      </c>
      <c r="Q1141">
        <v>-3.5</v>
      </c>
      <c r="R1141">
        <v>4.75</v>
      </c>
      <c r="S1141">
        <v>3</v>
      </c>
      <c r="T1141">
        <v>-13.5</v>
      </c>
      <c r="U1141">
        <v>2.5499999999999998</v>
      </c>
      <c r="V1141">
        <v>-6.75</v>
      </c>
      <c r="W1141" t="str">
        <f t="shared" si="40"/>
        <v>g111,5,empty,3,202,1,1,0</v>
      </c>
      <c r="X1141" s="1" t="s">
        <v>328</v>
      </c>
      <c r="Y1141" s="2" t="str">
        <f>IF(AND(ISBLANK(X1141),OR(NOT(ISBLANK(Z1141)),NOT(ISBLANK(AA1141)))),#N/A,
IF(ISBLANK(X1141),"",
IF(AND(NOT(ISERROR(VLOOKUP(X1141,MonsterTable!$A:$B,MATCH(MonsterTable!$B$1,MonsterTable!$A$1:$B$1,0),0))),OR(ISBLANK(Z1141),ISBLANK(AA1141))),#N/A,
IFERROR(VLOOKUP(X1141,MonsterTable!$A:$B,MATCH(MonsterTable!$B$1,MonsterTable!$A$1:$B$1,0),0),
IF(OR(NOT(ISBLANK(Z1141)),ISBLANK(AA1141)),#N/A,
IF(X1141="empty","empty",
VLOOKUP(X1141,MonsterGroupTable!$A:$A,1,0)))))))</f>
        <v>g111</v>
      </c>
      <c r="AA1141">
        <v>5</v>
      </c>
      <c r="AE1141" s="1" t="s">
        <v>74</v>
      </c>
      <c r="AF1141" s="2" t="str">
        <f>IF(AND(ISBLANK(AE1141),OR(NOT(ISBLANK(AG1141)),NOT(ISBLANK(AH1141)))),#N/A,
IF(ISBLANK(AE1141),"",
IF(AND(NOT(ISERROR(VLOOKUP(AE1141,MonsterTable!$A:$B,MATCH(MonsterTable!$B$1,MonsterTable!$A$1:$B$1,0),0))),OR(ISBLANK(AG1141),ISBLANK(AH1141))),#N/A,
IFERROR(VLOOKUP(AE1141,MonsterTable!$A:$B,MATCH(MonsterTable!$B$1,MonsterTable!$A$1:$B$1,0),0),
IF(OR(NOT(ISBLANK(AG1141)),ISBLANK(AH1141)),#N/A,
IF(AE1141="empty","empty",
VLOOKUP(AE1141,MonsterGroupTable!$A:$A,1,0)))))))</f>
        <v>empty</v>
      </c>
      <c r="AH1141">
        <v>3</v>
      </c>
      <c r="AL1141" s="1" t="s">
        <v>338</v>
      </c>
      <c r="AM1141" s="2">
        <f>IF(AND(ISBLANK(AL1141),OR(NOT(ISBLANK(AN1141)),NOT(ISBLANK(AO1141)))),#N/A,
IF(ISBLANK(AL1141),"",
IF(AND(NOT(ISERROR(VLOOKUP(AL1141,MonsterTable!$A:$B,MATCH(MonsterTable!$B$1,MonsterTable!$A$1:$B$1,0),0))),OR(ISBLANK(AN1141),ISBLANK(AO1141))),#N/A,
IFERROR(VLOOKUP(AL1141,MonsterTable!$A:$B,MATCH(MonsterTable!$B$1,MonsterTable!$A$1:$B$1,0),0),
IF(OR(NOT(ISBLANK(AN1141)),ISBLANK(AO1141)),#N/A,
IF(AL1141="empty","empty",
VLOOKUP(AL1141,MonsterGroupTable!$A:$A,1,0)))))))</f>
        <v>202</v>
      </c>
      <c r="AN1141">
        <v>1</v>
      </c>
      <c r="AO1141">
        <v>1</v>
      </c>
      <c r="AP1141">
        <v>0</v>
      </c>
      <c r="AT1141" s="2" t="str">
        <f>IF(AND(ISBLANK(AS1141),OR(NOT(ISBLANK(AU1141)),NOT(ISBLANK(AV1141)))),#N/A,
IF(ISBLANK(AS1141),"",
IF(AND(NOT(ISERROR(VLOOKUP(AS1141,MonsterTable!$A:$B,MATCH(MonsterTable!$B$1,MonsterTable!$A$1:$B$1,0),0))),OR(ISBLANK(AU1141),ISBLANK(AV1141))),#N/A,
IFERROR(VLOOKUP(AS1141,MonsterTable!$A:$B,MATCH(MonsterTable!$B$1,MonsterTable!$A$1:$B$1,0),0),
IF(OR(NOT(ISBLANK(AU1141)),ISBLANK(AV1141)),#N/A,
IF(AS1141="empty","empty",
VLOOKUP(AS1141,MonsterGroupTable!$A:$A,1,0)))))))</f>
        <v/>
      </c>
      <c r="BA1141" s="2" t="str">
        <f>IF(AND(ISBLANK(AZ1141),OR(NOT(ISBLANK(BB1141)),NOT(ISBLANK(BC1141)))),#N/A,
IF(ISBLANK(AZ1141),"",
IF(AND(NOT(ISERROR(VLOOKUP(AZ1141,MonsterTable!$A:$B,MATCH(MonsterTable!$B$1,MonsterTable!$A$1:$B$1,0),0))),OR(ISBLANK(BB1141),ISBLANK(BC1141))),#N/A,
IFERROR(VLOOKUP(AZ1141,MonsterTable!$A:$B,MATCH(MonsterTable!$B$1,MonsterTable!$A$1:$B$1,0),0),
IF(OR(NOT(ISBLANK(BB1141)),ISBLANK(BC1141)),#N/A,
IF(AZ1141="empty","empty",
VLOOKUP(AZ1141,MonsterGroupTable!$A:$A,1,0)))))))</f>
        <v/>
      </c>
      <c r="BH1141" s="2" t="str">
        <f>IF(AND(ISBLANK(BG1141),OR(NOT(ISBLANK(BI1141)),NOT(ISBLANK(BJ1141)))),#N/A,
IF(ISBLANK(BG1141),"",
IF(AND(NOT(ISERROR(VLOOKUP(BG1141,MonsterTable!$A:$B,MATCH(MonsterTable!$B$1,MonsterTable!$A$1:$B$1,0),0))),OR(ISBLANK(BI1141),ISBLANK(BJ1141))),#N/A,
IFERROR(VLOOKUP(BG1141,MonsterTable!$A:$B,MATCH(MonsterTable!$B$1,MonsterTable!$A$1:$B$1,0),0),
IF(OR(NOT(ISBLANK(BI1141)),ISBLANK(BJ1141)),#N/A,
IF(BG1141="empty","empty",
VLOOKUP(BG1141,MonsterGroupTable!$A:$A,1,0)))))))</f>
        <v/>
      </c>
      <c r="BO1141" s="2" t="str">
        <f>IF(AND(ISBLANK(BN1141),OR(NOT(ISBLANK(BP1141)),NOT(ISBLANK(BQ1141)))),#N/A,
IF(ISBLANK(BN1141),"",
IF(AND(NOT(ISERROR(VLOOKUP(BN1141,MonsterTable!$A:$B,MATCH(MonsterTable!$B$1,MonsterTable!$A$1:$B$1,0),0))),OR(ISBLANK(BP1141),ISBLANK(BQ1141))),#N/A,
IFERROR(VLOOKUP(BN1141,MonsterTable!$A:$B,MATCH(MonsterTable!$B$1,MonsterTable!$A$1:$B$1,0),0),
IF(OR(NOT(ISBLANK(BP1141)),ISBLANK(BQ1141)),#N/A,
IF(BN1141="empty","empty",
VLOOKUP(BN1141,MonsterGroupTable!$A:$A,1,0)))))))</f>
        <v/>
      </c>
      <c r="BV1141" s="2" t="str">
        <f>IF(AND(ISBLANK(BU1141),OR(NOT(ISBLANK(BW1141)),NOT(ISBLANK(BX1141)))),#N/A,
IF(ISBLANK(BU1141),"",
IF(AND(NOT(ISERROR(VLOOKUP(BU1141,MonsterTable!$A:$B,MATCH(MonsterTable!$B$1,MonsterTable!$A$1:$B$1,0),0))),OR(ISBLANK(BW1141),ISBLANK(BX1141))),#N/A,
IFERROR(VLOOKUP(BU1141,MonsterTable!$A:$B,MATCH(MonsterTable!$B$1,MonsterTable!$A$1:$B$1,0),0),
IF(OR(NOT(ISBLANK(BW1141)),ISBLANK(BX1141)),#N/A,
IF(BU1141="empty","empty",
VLOOKUP(BU1141,MonsterGroupTable!$A:$A,1,0)))))))</f>
        <v/>
      </c>
      <c r="CC1141" s="2" t="str">
        <f>IF(AND(ISBLANK(CB1141),OR(NOT(ISBLANK(CD1141)),NOT(ISBLANK(CE1141)))),#N/A,
IF(ISBLANK(CB1141),"",
IF(AND(NOT(ISERROR(VLOOKUP(CB1141,MonsterTable!$A:$B,MATCH(MonsterTable!$B$1,MonsterTable!$A$1:$B$1,0),0))),OR(ISBLANK(CD1141),ISBLANK(CE1141))),#N/A,
IFERROR(VLOOKUP(CB1141,MonsterTable!$A:$B,MATCH(MonsterTable!$B$1,MonsterTable!$A$1:$B$1,0),0),
IF(OR(NOT(ISBLANK(CD1141)),ISBLANK(CE1141)),#N/A,
IF(CB1141="empty","empty",
VLOOKUP(CB1141,MonsterGroupTable!$A:$A,1,0)))))))</f>
        <v/>
      </c>
      <c r="CJ1141" s="2" t="str">
        <f>IF(AND(ISBLANK(CI1141),OR(NOT(ISBLANK(CK1141)),NOT(ISBLANK(CL1141)))),#N/A,
IF(ISBLANK(CI1141),"",
IF(AND(NOT(ISERROR(VLOOKUP(CI1141,MonsterTable!$A:$B,MATCH(MonsterTable!$B$1,MonsterTable!$A$1:$B$1,0),0))),OR(ISBLANK(CK1141),ISBLANK(CL1141))),#N/A,
IFERROR(VLOOKUP(CI1141,MonsterTable!$A:$B,MATCH(MonsterTable!$B$1,MonsterTable!$A$1:$B$1,0),0),
IF(OR(NOT(ISBLANK(CK1141)),ISBLANK(CL1141)),#N/A,
IF(CI1141="empty","empty",
VLOOKUP(CI1141,MonsterGroupTable!$A:$A,1,0)))))))</f>
        <v/>
      </c>
    </row>
    <row r="1142" spans="1:88">
      <c r="A1142">
        <v>20108</v>
      </c>
      <c r="B1142">
        <f t="shared" si="39"/>
        <v>1.1000000000000001</v>
      </c>
      <c r="C1142">
        <f t="shared" si="39"/>
        <v>1.1000000000000001</v>
      </c>
      <c r="F1142">
        <v>180</v>
      </c>
      <c r="G1142">
        <v>1800</v>
      </c>
      <c r="H1142">
        <v>0</v>
      </c>
      <c r="I1142">
        <v>0</v>
      </c>
      <c r="J1142">
        <v>0</v>
      </c>
      <c r="K1142" t="s">
        <v>28</v>
      </c>
      <c r="L1142" t="s">
        <v>260</v>
      </c>
      <c r="M1142" t="s">
        <v>79</v>
      </c>
      <c r="N1142" t="s">
        <v>80</v>
      </c>
      <c r="O1142">
        <v>0</v>
      </c>
      <c r="P1142">
        <v>-4.75</v>
      </c>
      <c r="Q1142">
        <v>-3.5</v>
      </c>
      <c r="R1142">
        <v>4.75</v>
      </c>
      <c r="S1142">
        <v>3</v>
      </c>
      <c r="T1142">
        <v>-13.5</v>
      </c>
      <c r="U1142">
        <v>2.5499999999999998</v>
      </c>
      <c r="V1142">
        <v>-6.75</v>
      </c>
      <c r="W1142" t="str">
        <f t="shared" si="40"/>
        <v>g111,5,empty,3,202,1,1,0</v>
      </c>
      <c r="X1142" s="1" t="s">
        <v>328</v>
      </c>
      <c r="Y1142" s="2" t="str">
        <f>IF(AND(ISBLANK(X1142),OR(NOT(ISBLANK(Z1142)),NOT(ISBLANK(AA1142)))),#N/A,
IF(ISBLANK(X1142),"",
IF(AND(NOT(ISERROR(VLOOKUP(X1142,MonsterTable!$A:$B,MATCH(MonsterTable!$B$1,MonsterTable!$A$1:$B$1,0),0))),OR(ISBLANK(Z1142),ISBLANK(AA1142))),#N/A,
IFERROR(VLOOKUP(X1142,MonsterTable!$A:$B,MATCH(MonsterTable!$B$1,MonsterTable!$A$1:$B$1,0),0),
IF(OR(NOT(ISBLANK(Z1142)),ISBLANK(AA1142)),#N/A,
IF(X1142="empty","empty",
VLOOKUP(X1142,MonsterGroupTable!$A:$A,1,0)))))))</f>
        <v>g111</v>
      </c>
      <c r="AA1142">
        <v>5</v>
      </c>
      <c r="AE1142" s="1" t="s">
        <v>74</v>
      </c>
      <c r="AF1142" s="2" t="str">
        <f>IF(AND(ISBLANK(AE1142),OR(NOT(ISBLANK(AG1142)),NOT(ISBLANK(AH1142)))),#N/A,
IF(ISBLANK(AE1142),"",
IF(AND(NOT(ISERROR(VLOOKUP(AE1142,MonsterTable!$A:$B,MATCH(MonsterTable!$B$1,MonsterTable!$A$1:$B$1,0),0))),OR(ISBLANK(AG1142),ISBLANK(AH1142))),#N/A,
IFERROR(VLOOKUP(AE1142,MonsterTable!$A:$B,MATCH(MonsterTable!$B$1,MonsterTable!$A$1:$B$1,0),0),
IF(OR(NOT(ISBLANK(AG1142)),ISBLANK(AH1142)),#N/A,
IF(AE1142="empty","empty",
VLOOKUP(AE1142,MonsterGroupTable!$A:$A,1,0)))))))</f>
        <v>empty</v>
      </c>
      <c r="AH1142">
        <v>3</v>
      </c>
      <c r="AL1142" s="1" t="s">
        <v>338</v>
      </c>
      <c r="AM1142" s="2">
        <f>IF(AND(ISBLANK(AL1142),OR(NOT(ISBLANK(AN1142)),NOT(ISBLANK(AO1142)))),#N/A,
IF(ISBLANK(AL1142),"",
IF(AND(NOT(ISERROR(VLOOKUP(AL1142,MonsterTable!$A:$B,MATCH(MonsterTable!$B$1,MonsterTable!$A$1:$B$1,0),0))),OR(ISBLANK(AN1142),ISBLANK(AO1142))),#N/A,
IFERROR(VLOOKUP(AL1142,MonsterTable!$A:$B,MATCH(MonsterTable!$B$1,MonsterTable!$A$1:$B$1,0),0),
IF(OR(NOT(ISBLANK(AN1142)),ISBLANK(AO1142)),#N/A,
IF(AL1142="empty","empty",
VLOOKUP(AL1142,MonsterGroupTable!$A:$A,1,0)))))))</f>
        <v>202</v>
      </c>
      <c r="AN1142">
        <v>1</v>
      </c>
      <c r="AO1142">
        <v>1</v>
      </c>
      <c r="AP1142">
        <v>0</v>
      </c>
      <c r="AT1142" s="2" t="str">
        <f>IF(AND(ISBLANK(AS1142),OR(NOT(ISBLANK(AU1142)),NOT(ISBLANK(AV1142)))),#N/A,
IF(ISBLANK(AS1142),"",
IF(AND(NOT(ISERROR(VLOOKUP(AS1142,MonsterTable!$A:$B,MATCH(MonsterTable!$B$1,MonsterTable!$A$1:$B$1,0),0))),OR(ISBLANK(AU1142),ISBLANK(AV1142))),#N/A,
IFERROR(VLOOKUP(AS1142,MonsterTable!$A:$B,MATCH(MonsterTable!$B$1,MonsterTable!$A$1:$B$1,0),0),
IF(OR(NOT(ISBLANK(AU1142)),ISBLANK(AV1142)),#N/A,
IF(AS1142="empty","empty",
VLOOKUP(AS1142,MonsterGroupTable!$A:$A,1,0)))))))</f>
        <v/>
      </c>
      <c r="BA1142" s="2" t="str">
        <f>IF(AND(ISBLANK(AZ1142),OR(NOT(ISBLANK(BB1142)),NOT(ISBLANK(BC1142)))),#N/A,
IF(ISBLANK(AZ1142),"",
IF(AND(NOT(ISERROR(VLOOKUP(AZ1142,MonsterTable!$A:$B,MATCH(MonsterTable!$B$1,MonsterTable!$A$1:$B$1,0),0))),OR(ISBLANK(BB1142),ISBLANK(BC1142))),#N/A,
IFERROR(VLOOKUP(AZ1142,MonsterTable!$A:$B,MATCH(MonsterTable!$B$1,MonsterTable!$A$1:$B$1,0),0),
IF(OR(NOT(ISBLANK(BB1142)),ISBLANK(BC1142)),#N/A,
IF(AZ1142="empty","empty",
VLOOKUP(AZ1142,MonsterGroupTable!$A:$A,1,0)))))))</f>
        <v/>
      </c>
      <c r="BH1142" s="2" t="str">
        <f>IF(AND(ISBLANK(BG1142),OR(NOT(ISBLANK(BI1142)),NOT(ISBLANK(BJ1142)))),#N/A,
IF(ISBLANK(BG1142),"",
IF(AND(NOT(ISERROR(VLOOKUP(BG1142,MonsterTable!$A:$B,MATCH(MonsterTable!$B$1,MonsterTable!$A$1:$B$1,0),0))),OR(ISBLANK(BI1142),ISBLANK(BJ1142))),#N/A,
IFERROR(VLOOKUP(BG1142,MonsterTable!$A:$B,MATCH(MonsterTable!$B$1,MonsterTable!$A$1:$B$1,0),0),
IF(OR(NOT(ISBLANK(BI1142)),ISBLANK(BJ1142)),#N/A,
IF(BG1142="empty","empty",
VLOOKUP(BG1142,MonsterGroupTable!$A:$A,1,0)))))))</f>
        <v/>
      </c>
      <c r="BO1142" s="2" t="str">
        <f>IF(AND(ISBLANK(BN1142),OR(NOT(ISBLANK(BP1142)),NOT(ISBLANK(BQ1142)))),#N/A,
IF(ISBLANK(BN1142),"",
IF(AND(NOT(ISERROR(VLOOKUP(BN1142,MonsterTable!$A:$B,MATCH(MonsterTable!$B$1,MonsterTable!$A$1:$B$1,0),0))),OR(ISBLANK(BP1142),ISBLANK(BQ1142))),#N/A,
IFERROR(VLOOKUP(BN1142,MonsterTable!$A:$B,MATCH(MonsterTable!$B$1,MonsterTable!$A$1:$B$1,0),0),
IF(OR(NOT(ISBLANK(BP1142)),ISBLANK(BQ1142)),#N/A,
IF(BN1142="empty","empty",
VLOOKUP(BN1142,MonsterGroupTable!$A:$A,1,0)))))))</f>
        <v/>
      </c>
      <c r="BV1142" s="2" t="str">
        <f>IF(AND(ISBLANK(BU1142),OR(NOT(ISBLANK(BW1142)),NOT(ISBLANK(BX1142)))),#N/A,
IF(ISBLANK(BU1142),"",
IF(AND(NOT(ISERROR(VLOOKUP(BU1142,MonsterTable!$A:$B,MATCH(MonsterTable!$B$1,MonsterTable!$A$1:$B$1,0),0))),OR(ISBLANK(BW1142),ISBLANK(BX1142))),#N/A,
IFERROR(VLOOKUP(BU1142,MonsterTable!$A:$B,MATCH(MonsterTable!$B$1,MonsterTable!$A$1:$B$1,0),0),
IF(OR(NOT(ISBLANK(BW1142)),ISBLANK(BX1142)),#N/A,
IF(BU1142="empty","empty",
VLOOKUP(BU1142,MonsterGroupTable!$A:$A,1,0)))))))</f>
        <v/>
      </c>
      <c r="CC1142" s="2" t="str">
        <f>IF(AND(ISBLANK(CB1142),OR(NOT(ISBLANK(CD1142)),NOT(ISBLANK(CE1142)))),#N/A,
IF(ISBLANK(CB1142),"",
IF(AND(NOT(ISERROR(VLOOKUP(CB1142,MonsterTable!$A:$B,MATCH(MonsterTable!$B$1,MonsterTable!$A$1:$B$1,0),0))),OR(ISBLANK(CD1142),ISBLANK(CE1142))),#N/A,
IFERROR(VLOOKUP(CB1142,MonsterTable!$A:$B,MATCH(MonsterTable!$B$1,MonsterTable!$A$1:$B$1,0),0),
IF(OR(NOT(ISBLANK(CD1142)),ISBLANK(CE1142)),#N/A,
IF(CB1142="empty","empty",
VLOOKUP(CB1142,MonsterGroupTable!$A:$A,1,0)))))))</f>
        <v/>
      </c>
      <c r="CJ1142" s="2" t="str">
        <f>IF(AND(ISBLANK(CI1142),OR(NOT(ISBLANK(CK1142)),NOT(ISBLANK(CL1142)))),#N/A,
IF(ISBLANK(CI1142),"",
IF(AND(NOT(ISERROR(VLOOKUP(CI1142,MonsterTable!$A:$B,MATCH(MonsterTable!$B$1,MonsterTable!$A$1:$B$1,0),0))),OR(ISBLANK(CK1142),ISBLANK(CL1142))),#N/A,
IFERROR(VLOOKUP(CI1142,MonsterTable!$A:$B,MATCH(MonsterTable!$B$1,MonsterTable!$A$1:$B$1,0),0),
IF(OR(NOT(ISBLANK(CK1142)),ISBLANK(CL1142)),#N/A,
IF(CI1142="empty","empty",
VLOOKUP(CI1142,MonsterGroupTable!$A:$A,1,0)))))))</f>
        <v/>
      </c>
    </row>
    <row r="1143" spans="1:88">
      <c r="A1143">
        <v>20109</v>
      </c>
      <c r="B1143">
        <f t="shared" si="39"/>
        <v>1.1000000000000001</v>
      </c>
      <c r="C1143">
        <f t="shared" si="39"/>
        <v>1.1000000000000001</v>
      </c>
      <c r="F1143">
        <v>180</v>
      </c>
      <c r="G1143">
        <v>1827</v>
      </c>
      <c r="H1143">
        <v>0</v>
      </c>
      <c r="I1143">
        <v>0</v>
      </c>
      <c r="J1143">
        <v>0</v>
      </c>
      <c r="K1143" t="s">
        <v>28</v>
      </c>
      <c r="L1143" t="s">
        <v>260</v>
      </c>
      <c r="M1143" t="s">
        <v>79</v>
      </c>
      <c r="N1143" t="s">
        <v>80</v>
      </c>
      <c r="O1143">
        <v>0</v>
      </c>
      <c r="P1143">
        <v>-4.75</v>
      </c>
      <c r="Q1143">
        <v>-3.5</v>
      </c>
      <c r="R1143">
        <v>4.75</v>
      </c>
      <c r="S1143">
        <v>3</v>
      </c>
      <c r="T1143">
        <v>-13.5</v>
      </c>
      <c r="U1143">
        <v>2.5499999999999998</v>
      </c>
      <c r="V1143">
        <v>-6.75</v>
      </c>
      <c r="W1143" t="str">
        <f t="shared" si="40"/>
        <v>g111,5,empty,3,202,1,1,0</v>
      </c>
      <c r="X1143" s="1" t="s">
        <v>328</v>
      </c>
      <c r="Y1143" s="2" t="str">
        <f>IF(AND(ISBLANK(X1143),OR(NOT(ISBLANK(Z1143)),NOT(ISBLANK(AA1143)))),#N/A,
IF(ISBLANK(X1143),"",
IF(AND(NOT(ISERROR(VLOOKUP(X1143,MonsterTable!$A:$B,MATCH(MonsterTable!$B$1,MonsterTable!$A$1:$B$1,0),0))),OR(ISBLANK(Z1143),ISBLANK(AA1143))),#N/A,
IFERROR(VLOOKUP(X1143,MonsterTable!$A:$B,MATCH(MonsterTable!$B$1,MonsterTable!$A$1:$B$1,0),0),
IF(OR(NOT(ISBLANK(Z1143)),ISBLANK(AA1143)),#N/A,
IF(X1143="empty","empty",
VLOOKUP(X1143,MonsterGroupTable!$A:$A,1,0)))))))</f>
        <v>g111</v>
      </c>
      <c r="AA1143">
        <v>5</v>
      </c>
      <c r="AE1143" s="1" t="s">
        <v>74</v>
      </c>
      <c r="AF1143" s="2" t="str">
        <f>IF(AND(ISBLANK(AE1143),OR(NOT(ISBLANK(AG1143)),NOT(ISBLANK(AH1143)))),#N/A,
IF(ISBLANK(AE1143),"",
IF(AND(NOT(ISERROR(VLOOKUP(AE1143,MonsterTable!$A:$B,MATCH(MonsterTable!$B$1,MonsterTable!$A$1:$B$1,0),0))),OR(ISBLANK(AG1143),ISBLANK(AH1143))),#N/A,
IFERROR(VLOOKUP(AE1143,MonsterTable!$A:$B,MATCH(MonsterTable!$B$1,MonsterTable!$A$1:$B$1,0),0),
IF(OR(NOT(ISBLANK(AG1143)),ISBLANK(AH1143)),#N/A,
IF(AE1143="empty","empty",
VLOOKUP(AE1143,MonsterGroupTable!$A:$A,1,0)))))))</f>
        <v>empty</v>
      </c>
      <c r="AH1143">
        <v>3</v>
      </c>
      <c r="AL1143" s="1" t="s">
        <v>338</v>
      </c>
      <c r="AM1143" s="2">
        <f>IF(AND(ISBLANK(AL1143),OR(NOT(ISBLANK(AN1143)),NOT(ISBLANK(AO1143)))),#N/A,
IF(ISBLANK(AL1143),"",
IF(AND(NOT(ISERROR(VLOOKUP(AL1143,MonsterTable!$A:$B,MATCH(MonsterTable!$B$1,MonsterTable!$A$1:$B$1,0),0))),OR(ISBLANK(AN1143),ISBLANK(AO1143))),#N/A,
IFERROR(VLOOKUP(AL1143,MonsterTable!$A:$B,MATCH(MonsterTable!$B$1,MonsterTable!$A$1:$B$1,0),0),
IF(OR(NOT(ISBLANK(AN1143)),ISBLANK(AO1143)),#N/A,
IF(AL1143="empty","empty",
VLOOKUP(AL1143,MonsterGroupTable!$A:$A,1,0)))))))</f>
        <v>202</v>
      </c>
      <c r="AN1143">
        <v>1</v>
      </c>
      <c r="AO1143">
        <v>1</v>
      </c>
      <c r="AP1143">
        <v>0</v>
      </c>
      <c r="AT1143" s="2" t="str">
        <f>IF(AND(ISBLANK(AS1143),OR(NOT(ISBLANK(AU1143)),NOT(ISBLANK(AV1143)))),#N/A,
IF(ISBLANK(AS1143),"",
IF(AND(NOT(ISERROR(VLOOKUP(AS1143,MonsterTable!$A:$B,MATCH(MonsterTable!$B$1,MonsterTable!$A$1:$B$1,0),0))),OR(ISBLANK(AU1143),ISBLANK(AV1143))),#N/A,
IFERROR(VLOOKUP(AS1143,MonsterTable!$A:$B,MATCH(MonsterTable!$B$1,MonsterTable!$A$1:$B$1,0),0),
IF(OR(NOT(ISBLANK(AU1143)),ISBLANK(AV1143)),#N/A,
IF(AS1143="empty","empty",
VLOOKUP(AS1143,MonsterGroupTable!$A:$A,1,0)))))))</f>
        <v/>
      </c>
      <c r="BA1143" s="2" t="str">
        <f>IF(AND(ISBLANK(AZ1143),OR(NOT(ISBLANK(BB1143)),NOT(ISBLANK(BC1143)))),#N/A,
IF(ISBLANK(AZ1143),"",
IF(AND(NOT(ISERROR(VLOOKUP(AZ1143,MonsterTable!$A:$B,MATCH(MonsterTable!$B$1,MonsterTable!$A$1:$B$1,0),0))),OR(ISBLANK(BB1143),ISBLANK(BC1143))),#N/A,
IFERROR(VLOOKUP(AZ1143,MonsterTable!$A:$B,MATCH(MonsterTable!$B$1,MonsterTable!$A$1:$B$1,0),0),
IF(OR(NOT(ISBLANK(BB1143)),ISBLANK(BC1143)),#N/A,
IF(AZ1143="empty","empty",
VLOOKUP(AZ1143,MonsterGroupTable!$A:$A,1,0)))))))</f>
        <v/>
      </c>
      <c r="BH1143" s="2" t="str">
        <f>IF(AND(ISBLANK(BG1143),OR(NOT(ISBLANK(BI1143)),NOT(ISBLANK(BJ1143)))),#N/A,
IF(ISBLANK(BG1143),"",
IF(AND(NOT(ISERROR(VLOOKUP(BG1143,MonsterTable!$A:$B,MATCH(MonsterTable!$B$1,MonsterTable!$A$1:$B$1,0),0))),OR(ISBLANK(BI1143),ISBLANK(BJ1143))),#N/A,
IFERROR(VLOOKUP(BG1143,MonsterTable!$A:$B,MATCH(MonsterTable!$B$1,MonsterTable!$A$1:$B$1,0),0),
IF(OR(NOT(ISBLANK(BI1143)),ISBLANK(BJ1143)),#N/A,
IF(BG1143="empty","empty",
VLOOKUP(BG1143,MonsterGroupTable!$A:$A,1,0)))))))</f>
        <v/>
      </c>
      <c r="BO1143" s="2" t="str">
        <f>IF(AND(ISBLANK(BN1143),OR(NOT(ISBLANK(BP1143)),NOT(ISBLANK(BQ1143)))),#N/A,
IF(ISBLANK(BN1143),"",
IF(AND(NOT(ISERROR(VLOOKUP(BN1143,MonsterTable!$A:$B,MATCH(MonsterTable!$B$1,MonsterTable!$A$1:$B$1,0),0))),OR(ISBLANK(BP1143),ISBLANK(BQ1143))),#N/A,
IFERROR(VLOOKUP(BN1143,MonsterTable!$A:$B,MATCH(MonsterTable!$B$1,MonsterTable!$A$1:$B$1,0),0),
IF(OR(NOT(ISBLANK(BP1143)),ISBLANK(BQ1143)),#N/A,
IF(BN1143="empty","empty",
VLOOKUP(BN1143,MonsterGroupTable!$A:$A,1,0)))))))</f>
        <v/>
      </c>
      <c r="BV1143" s="2" t="str">
        <f>IF(AND(ISBLANK(BU1143),OR(NOT(ISBLANK(BW1143)),NOT(ISBLANK(BX1143)))),#N/A,
IF(ISBLANK(BU1143),"",
IF(AND(NOT(ISERROR(VLOOKUP(BU1143,MonsterTable!$A:$B,MATCH(MonsterTable!$B$1,MonsterTable!$A$1:$B$1,0),0))),OR(ISBLANK(BW1143),ISBLANK(BX1143))),#N/A,
IFERROR(VLOOKUP(BU1143,MonsterTable!$A:$B,MATCH(MonsterTable!$B$1,MonsterTable!$A$1:$B$1,0),0),
IF(OR(NOT(ISBLANK(BW1143)),ISBLANK(BX1143)),#N/A,
IF(BU1143="empty","empty",
VLOOKUP(BU1143,MonsterGroupTable!$A:$A,1,0)))))))</f>
        <v/>
      </c>
      <c r="CC1143" s="2" t="str">
        <f>IF(AND(ISBLANK(CB1143),OR(NOT(ISBLANK(CD1143)),NOT(ISBLANK(CE1143)))),#N/A,
IF(ISBLANK(CB1143),"",
IF(AND(NOT(ISERROR(VLOOKUP(CB1143,MonsterTable!$A:$B,MATCH(MonsterTable!$B$1,MonsterTable!$A$1:$B$1,0),0))),OR(ISBLANK(CD1143),ISBLANK(CE1143))),#N/A,
IFERROR(VLOOKUP(CB1143,MonsterTable!$A:$B,MATCH(MonsterTable!$B$1,MonsterTable!$A$1:$B$1,0),0),
IF(OR(NOT(ISBLANK(CD1143)),ISBLANK(CE1143)),#N/A,
IF(CB1143="empty","empty",
VLOOKUP(CB1143,MonsterGroupTable!$A:$A,1,0)))))))</f>
        <v/>
      </c>
      <c r="CJ1143" s="2" t="str">
        <f>IF(AND(ISBLANK(CI1143),OR(NOT(ISBLANK(CK1143)),NOT(ISBLANK(CL1143)))),#N/A,
IF(ISBLANK(CI1143),"",
IF(AND(NOT(ISERROR(VLOOKUP(CI1143,MonsterTable!$A:$B,MATCH(MonsterTable!$B$1,MonsterTable!$A$1:$B$1,0),0))),OR(ISBLANK(CK1143),ISBLANK(CL1143))),#N/A,
IFERROR(VLOOKUP(CI1143,MonsterTable!$A:$B,MATCH(MonsterTable!$B$1,MonsterTable!$A$1:$B$1,0),0),
IF(OR(NOT(ISBLANK(CK1143)),ISBLANK(CL1143)),#N/A,
IF(CI1143="empty","empty",
VLOOKUP(CI1143,MonsterGroupTable!$A:$A,1,0)))))))</f>
        <v/>
      </c>
    </row>
    <row r="1144" spans="1:88">
      <c r="A1144">
        <v>20110</v>
      </c>
      <c r="B1144">
        <f t="shared" si="39"/>
        <v>1.2</v>
      </c>
      <c r="C1144">
        <f t="shared" si="39"/>
        <v>1.1000000000000001</v>
      </c>
      <c r="F1144">
        <v>180</v>
      </c>
      <c r="G1144">
        <v>1854</v>
      </c>
      <c r="H1144">
        <v>0</v>
      </c>
      <c r="I1144">
        <v>0</v>
      </c>
      <c r="J1144">
        <v>0</v>
      </c>
      <c r="K1144" t="s">
        <v>28</v>
      </c>
      <c r="L1144" t="s">
        <v>260</v>
      </c>
      <c r="M1144" t="s">
        <v>79</v>
      </c>
      <c r="N1144" t="s">
        <v>80</v>
      </c>
      <c r="O1144">
        <v>0</v>
      </c>
      <c r="P1144">
        <v>-4.75</v>
      </c>
      <c r="Q1144">
        <v>-3.5</v>
      </c>
      <c r="R1144">
        <v>4.75</v>
      </c>
      <c r="S1144">
        <v>3</v>
      </c>
      <c r="T1144">
        <v>-13.5</v>
      </c>
      <c r="U1144">
        <v>2.5499999999999998</v>
      </c>
      <c r="V1144">
        <v>-6.75</v>
      </c>
      <c r="W1144" t="str">
        <f t="shared" si="40"/>
        <v>g111,5,empty,3,202,1,1,0</v>
      </c>
      <c r="X1144" s="1" t="s">
        <v>328</v>
      </c>
      <c r="Y1144" s="2" t="str">
        <f>IF(AND(ISBLANK(X1144),OR(NOT(ISBLANK(Z1144)),NOT(ISBLANK(AA1144)))),#N/A,
IF(ISBLANK(X1144),"",
IF(AND(NOT(ISERROR(VLOOKUP(X1144,MonsterTable!$A:$B,MATCH(MonsterTable!$B$1,MonsterTable!$A$1:$B$1,0),0))),OR(ISBLANK(Z1144),ISBLANK(AA1144))),#N/A,
IFERROR(VLOOKUP(X1144,MonsterTable!$A:$B,MATCH(MonsterTable!$B$1,MonsterTable!$A$1:$B$1,0),0),
IF(OR(NOT(ISBLANK(Z1144)),ISBLANK(AA1144)),#N/A,
IF(X1144="empty","empty",
VLOOKUP(X1144,MonsterGroupTable!$A:$A,1,0)))))))</f>
        <v>g111</v>
      </c>
      <c r="AA1144">
        <v>5</v>
      </c>
      <c r="AE1144" s="1" t="s">
        <v>74</v>
      </c>
      <c r="AF1144" s="2" t="str">
        <f>IF(AND(ISBLANK(AE1144),OR(NOT(ISBLANK(AG1144)),NOT(ISBLANK(AH1144)))),#N/A,
IF(ISBLANK(AE1144),"",
IF(AND(NOT(ISERROR(VLOOKUP(AE1144,MonsterTable!$A:$B,MATCH(MonsterTable!$B$1,MonsterTable!$A$1:$B$1,0),0))),OR(ISBLANK(AG1144),ISBLANK(AH1144))),#N/A,
IFERROR(VLOOKUP(AE1144,MonsterTable!$A:$B,MATCH(MonsterTable!$B$1,MonsterTable!$A$1:$B$1,0),0),
IF(OR(NOT(ISBLANK(AG1144)),ISBLANK(AH1144)),#N/A,
IF(AE1144="empty","empty",
VLOOKUP(AE1144,MonsterGroupTable!$A:$A,1,0)))))))</f>
        <v>empty</v>
      </c>
      <c r="AH1144">
        <v>3</v>
      </c>
      <c r="AL1144" s="1" t="s">
        <v>338</v>
      </c>
      <c r="AM1144" s="2">
        <f>IF(AND(ISBLANK(AL1144),OR(NOT(ISBLANK(AN1144)),NOT(ISBLANK(AO1144)))),#N/A,
IF(ISBLANK(AL1144),"",
IF(AND(NOT(ISERROR(VLOOKUP(AL1144,MonsterTable!$A:$B,MATCH(MonsterTable!$B$1,MonsterTable!$A$1:$B$1,0),0))),OR(ISBLANK(AN1144),ISBLANK(AO1144))),#N/A,
IFERROR(VLOOKUP(AL1144,MonsterTable!$A:$B,MATCH(MonsterTable!$B$1,MonsterTable!$A$1:$B$1,0),0),
IF(OR(NOT(ISBLANK(AN1144)),ISBLANK(AO1144)),#N/A,
IF(AL1144="empty","empty",
VLOOKUP(AL1144,MonsterGroupTable!$A:$A,1,0)))))))</f>
        <v>202</v>
      </c>
      <c r="AN1144">
        <v>1</v>
      </c>
      <c r="AO1144">
        <v>1</v>
      </c>
      <c r="AP1144">
        <v>0</v>
      </c>
      <c r="AT1144" s="2" t="str">
        <f>IF(AND(ISBLANK(AS1144),OR(NOT(ISBLANK(AU1144)),NOT(ISBLANK(AV1144)))),#N/A,
IF(ISBLANK(AS1144),"",
IF(AND(NOT(ISERROR(VLOOKUP(AS1144,MonsterTable!$A:$B,MATCH(MonsterTable!$B$1,MonsterTable!$A$1:$B$1,0),0))),OR(ISBLANK(AU1144),ISBLANK(AV1144))),#N/A,
IFERROR(VLOOKUP(AS1144,MonsterTable!$A:$B,MATCH(MonsterTable!$B$1,MonsterTable!$A$1:$B$1,0),0),
IF(OR(NOT(ISBLANK(AU1144)),ISBLANK(AV1144)),#N/A,
IF(AS1144="empty","empty",
VLOOKUP(AS1144,MonsterGroupTable!$A:$A,1,0)))))))</f>
        <v/>
      </c>
      <c r="BA1144" s="2" t="str">
        <f>IF(AND(ISBLANK(AZ1144),OR(NOT(ISBLANK(BB1144)),NOT(ISBLANK(BC1144)))),#N/A,
IF(ISBLANK(AZ1144),"",
IF(AND(NOT(ISERROR(VLOOKUP(AZ1144,MonsterTable!$A:$B,MATCH(MonsterTable!$B$1,MonsterTable!$A$1:$B$1,0),0))),OR(ISBLANK(BB1144),ISBLANK(BC1144))),#N/A,
IFERROR(VLOOKUP(AZ1144,MonsterTable!$A:$B,MATCH(MonsterTable!$B$1,MonsterTable!$A$1:$B$1,0),0),
IF(OR(NOT(ISBLANK(BB1144)),ISBLANK(BC1144)),#N/A,
IF(AZ1144="empty","empty",
VLOOKUP(AZ1144,MonsterGroupTable!$A:$A,1,0)))))))</f>
        <v/>
      </c>
      <c r="BH1144" s="2" t="str">
        <f>IF(AND(ISBLANK(BG1144),OR(NOT(ISBLANK(BI1144)),NOT(ISBLANK(BJ1144)))),#N/A,
IF(ISBLANK(BG1144),"",
IF(AND(NOT(ISERROR(VLOOKUP(BG1144,MonsterTable!$A:$B,MATCH(MonsterTable!$B$1,MonsterTable!$A$1:$B$1,0),0))),OR(ISBLANK(BI1144),ISBLANK(BJ1144))),#N/A,
IFERROR(VLOOKUP(BG1144,MonsterTable!$A:$B,MATCH(MonsterTable!$B$1,MonsterTable!$A$1:$B$1,0),0),
IF(OR(NOT(ISBLANK(BI1144)),ISBLANK(BJ1144)),#N/A,
IF(BG1144="empty","empty",
VLOOKUP(BG1144,MonsterGroupTable!$A:$A,1,0)))))))</f>
        <v/>
      </c>
      <c r="BO1144" s="2" t="str">
        <f>IF(AND(ISBLANK(BN1144),OR(NOT(ISBLANK(BP1144)),NOT(ISBLANK(BQ1144)))),#N/A,
IF(ISBLANK(BN1144),"",
IF(AND(NOT(ISERROR(VLOOKUP(BN1144,MonsterTable!$A:$B,MATCH(MonsterTable!$B$1,MonsterTable!$A$1:$B$1,0),0))),OR(ISBLANK(BP1144),ISBLANK(BQ1144))),#N/A,
IFERROR(VLOOKUP(BN1144,MonsterTable!$A:$B,MATCH(MonsterTable!$B$1,MonsterTable!$A$1:$B$1,0),0),
IF(OR(NOT(ISBLANK(BP1144)),ISBLANK(BQ1144)),#N/A,
IF(BN1144="empty","empty",
VLOOKUP(BN1144,MonsterGroupTable!$A:$A,1,0)))))))</f>
        <v/>
      </c>
      <c r="BV1144" s="2" t="str">
        <f>IF(AND(ISBLANK(BU1144),OR(NOT(ISBLANK(BW1144)),NOT(ISBLANK(BX1144)))),#N/A,
IF(ISBLANK(BU1144),"",
IF(AND(NOT(ISERROR(VLOOKUP(BU1144,MonsterTable!$A:$B,MATCH(MonsterTable!$B$1,MonsterTable!$A$1:$B$1,0),0))),OR(ISBLANK(BW1144),ISBLANK(BX1144))),#N/A,
IFERROR(VLOOKUP(BU1144,MonsterTable!$A:$B,MATCH(MonsterTable!$B$1,MonsterTable!$A$1:$B$1,0),0),
IF(OR(NOT(ISBLANK(BW1144)),ISBLANK(BX1144)),#N/A,
IF(BU1144="empty","empty",
VLOOKUP(BU1144,MonsterGroupTable!$A:$A,1,0)))))))</f>
        <v/>
      </c>
      <c r="CC1144" s="2" t="str">
        <f>IF(AND(ISBLANK(CB1144),OR(NOT(ISBLANK(CD1144)),NOT(ISBLANK(CE1144)))),#N/A,
IF(ISBLANK(CB1144),"",
IF(AND(NOT(ISERROR(VLOOKUP(CB1144,MonsterTable!$A:$B,MATCH(MonsterTable!$B$1,MonsterTable!$A$1:$B$1,0),0))),OR(ISBLANK(CD1144),ISBLANK(CE1144))),#N/A,
IFERROR(VLOOKUP(CB1144,MonsterTable!$A:$B,MATCH(MonsterTable!$B$1,MonsterTable!$A$1:$B$1,0),0),
IF(OR(NOT(ISBLANK(CD1144)),ISBLANK(CE1144)),#N/A,
IF(CB1144="empty","empty",
VLOOKUP(CB1144,MonsterGroupTable!$A:$A,1,0)))))))</f>
        <v/>
      </c>
      <c r="CJ1144" s="2" t="str">
        <f>IF(AND(ISBLANK(CI1144),OR(NOT(ISBLANK(CK1144)),NOT(ISBLANK(CL1144)))),#N/A,
IF(ISBLANK(CI1144),"",
IF(AND(NOT(ISERROR(VLOOKUP(CI1144,MonsterTable!$A:$B,MATCH(MonsterTable!$B$1,MonsterTable!$A$1:$B$1,0),0))),OR(ISBLANK(CK1144),ISBLANK(CL1144))),#N/A,
IFERROR(VLOOKUP(CI1144,MonsterTable!$A:$B,MATCH(MonsterTable!$B$1,MonsterTable!$A$1:$B$1,0),0),
IF(OR(NOT(ISBLANK(CK1144)),ISBLANK(CL1144)),#N/A,
IF(CI1144="empty","empty",
VLOOKUP(CI1144,MonsterGroupTable!$A:$A,1,0)))))))</f>
        <v/>
      </c>
    </row>
    <row r="1145" spans="1:88">
      <c r="A1145">
        <v>20111</v>
      </c>
      <c r="B1145">
        <f t="shared" si="39"/>
        <v>1.1000000000000001</v>
      </c>
      <c r="C1145">
        <f t="shared" si="39"/>
        <v>1.1000000000000001</v>
      </c>
      <c r="F1145">
        <v>180</v>
      </c>
      <c r="G1145">
        <v>1881</v>
      </c>
      <c r="H1145">
        <v>0</v>
      </c>
      <c r="I1145">
        <v>0</v>
      </c>
      <c r="J1145">
        <v>0</v>
      </c>
      <c r="K1145" t="s">
        <v>28</v>
      </c>
      <c r="L1145" t="s">
        <v>243</v>
      </c>
      <c r="M1145" t="s">
        <v>79</v>
      </c>
      <c r="N1145" t="s">
        <v>80</v>
      </c>
      <c r="O1145">
        <v>0</v>
      </c>
      <c r="P1145">
        <v>-4.75</v>
      </c>
      <c r="Q1145">
        <v>-3.5</v>
      </c>
      <c r="R1145">
        <v>4.75</v>
      </c>
      <c r="S1145">
        <v>3</v>
      </c>
      <c r="T1145">
        <v>-13.5</v>
      </c>
      <c r="U1145">
        <v>2.5499999999999998</v>
      </c>
      <c r="V1145">
        <v>-6.75</v>
      </c>
      <c r="W1145" t="str">
        <f t="shared" si="40"/>
        <v>g112,5,empty,3,203,1,1,0</v>
      </c>
      <c r="X1145" s="1" t="s">
        <v>329</v>
      </c>
      <c r="Y1145" s="2" t="str">
        <f>IF(AND(ISBLANK(X1145),OR(NOT(ISBLANK(Z1145)),NOT(ISBLANK(AA1145)))),#N/A,
IF(ISBLANK(X1145),"",
IF(AND(NOT(ISERROR(VLOOKUP(X1145,MonsterTable!$A:$B,MATCH(MonsterTable!$B$1,MonsterTable!$A$1:$B$1,0),0))),OR(ISBLANK(Z1145),ISBLANK(AA1145))),#N/A,
IFERROR(VLOOKUP(X1145,MonsterTable!$A:$B,MATCH(MonsterTable!$B$1,MonsterTable!$A$1:$B$1,0),0),
IF(OR(NOT(ISBLANK(Z1145)),ISBLANK(AA1145)),#N/A,
IF(X1145="empty","empty",
VLOOKUP(X1145,MonsterGroupTable!$A:$A,1,0)))))))</f>
        <v>g112</v>
      </c>
      <c r="AA1145">
        <v>5</v>
      </c>
      <c r="AE1145" s="1" t="s">
        <v>74</v>
      </c>
      <c r="AF1145" s="2" t="str">
        <f>IF(AND(ISBLANK(AE1145),OR(NOT(ISBLANK(AG1145)),NOT(ISBLANK(AH1145)))),#N/A,
IF(ISBLANK(AE1145),"",
IF(AND(NOT(ISERROR(VLOOKUP(AE1145,MonsterTable!$A:$B,MATCH(MonsterTable!$B$1,MonsterTable!$A$1:$B$1,0),0))),OR(ISBLANK(AG1145),ISBLANK(AH1145))),#N/A,
IFERROR(VLOOKUP(AE1145,MonsterTable!$A:$B,MATCH(MonsterTable!$B$1,MonsterTable!$A$1:$B$1,0),0),
IF(OR(NOT(ISBLANK(AG1145)),ISBLANK(AH1145)),#N/A,
IF(AE1145="empty","empty",
VLOOKUP(AE1145,MonsterGroupTable!$A:$A,1,0)))))))</f>
        <v>empty</v>
      </c>
      <c r="AH1145">
        <v>3</v>
      </c>
      <c r="AL1145" s="1" t="s">
        <v>339</v>
      </c>
      <c r="AM1145" s="2">
        <f>IF(AND(ISBLANK(AL1145),OR(NOT(ISBLANK(AN1145)),NOT(ISBLANK(AO1145)))),#N/A,
IF(ISBLANK(AL1145),"",
IF(AND(NOT(ISERROR(VLOOKUP(AL1145,MonsterTable!$A:$B,MATCH(MonsterTable!$B$1,MonsterTable!$A$1:$B$1,0),0))),OR(ISBLANK(AN1145),ISBLANK(AO1145))),#N/A,
IFERROR(VLOOKUP(AL1145,MonsterTable!$A:$B,MATCH(MonsterTable!$B$1,MonsterTable!$A$1:$B$1,0),0),
IF(OR(NOT(ISBLANK(AN1145)),ISBLANK(AO1145)),#N/A,
IF(AL1145="empty","empty",
VLOOKUP(AL1145,MonsterGroupTable!$A:$A,1,0)))))))</f>
        <v>203</v>
      </c>
      <c r="AN1145">
        <v>1</v>
      </c>
      <c r="AO1145">
        <v>1</v>
      </c>
      <c r="AP1145">
        <v>0</v>
      </c>
      <c r="AT1145" s="2" t="str">
        <f>IF(AND(ISBLANK(AS1145),OR(NOT(ISBLANK(AU1145)),NOT(ISBLANK(AV1145)))),#N/A,
IF(ISBLANK(AS1145),"",
IF(AND(NOT(ISERROR(VLOOKUP(AS1145,MonsterTable!$A:$B,MATCH(MonsterTable!$B$1,MonsterTable!$A$1:$B$1,0),0))),OR(ISBLANK(AU1145),ISBLANK(AV1145))),#N/A,
IFERROR(VLOOKUP(AS1145,MonsterTable!$A:$B,MATCH(MonsterTable!$B$1,MonsterTable!$A$1:$B$1,0),0),
IF(OR(NOT(ISBLANK(AU1145)),ISBLANK(AV1145)),#N/A,
IF(AS1145="empty","empty",
VLOOKUP(AS1145,MonsterGroupTable!$A:$A,1,0)))))))</f>
        <v/>
      </c>
      <c r="BA1145" s="2" t="str">
        <f>IF(AND(ISBLANK(AZ1145),OR(NOT(ISBLANK(BB1145)),NOT(ISBLANK(BC1145)))),#N/A,
IF(ISBLANK(AZ1145),"",
IF(AND(NOT(ISERROR(VLOOKUP(AZ1145,MonsterTable!$A:$B,MATCH(MonsterTable!$B$1,MonsterTable!$A$1:$B$1,0),0))),OR(ISBLANK(BB1145),ISBLANK(BC1145))),#N/A,
IFERROR(VLOOKUP(AZ1145,MonsterTable!$A:$B,MATCH(MonsterTable!$B$1,MonsterTable!$A$1:$B$1,0),0),
IF(OR(NOT(ISBLANK(BB1145)),ISBLANK(BC1145)),#N/A,
IF(AZ1145="empty","empty",
VLOOKUP(AZ1145,MonsterGroupTable!$A:$A,1,0)))))))</f>
        <v/>
      </c>
      <c r="BH1145" s="2" t="str">
        <f>IF(AND(ISBLANK(BG1145),OR(NOT(ISBLANK(BI1145)),NOT(ISBLANK(BJ1145)))),#N/A,
IF(ISBLANK(BG1145),"",
IF(AND(NOT(ISERROR(VLOOKUP(BG1145,MonsterTable!$A:$B,MATCH(MonsterTable!$B$1,MonsterTable!$A$1:$B$1,0),0))),OR(ISBLANK(BI1145),ISBLANK(BJ1145))),#N/A,
IFERROR(VLOOKUP(BG1145,MonsterTable!$A:$B,MATCH(MonsterTable!$B$1,MonsterTable!$A$1:$B$1,0),0),
IF(OR(NOT(ISBLANK(BI1145)),ISBLANK(BJ1145)),#N/A,
IF(BG1145="empty","empty",
VLOOKUP(BG1145,MonsterGroupTable!$A:$A,1,0)))))))</f>
        <v/>
      </c>
      <c r="BO1145" s="2" t="str">
        <f>IF(AND(ISBLANK(BN1145),OR(NOT(ISBLANK(BP1145)),NOT(ISBLANK(BQ1145)))),#N/A,
IF(ISBLANK(BN1145),"",
IF(AND(NOT(ISERROR(VLOOKUP(BN1145,MonsterTable!$A:$B,MATCH(MonsterTable!$B$1,MonsterTable!$A$1:$B$1,0),0))),OR(ISBLANK(BP1145),ISBLANK(BQ1145))),#N/A,
IFERROR(VLOOKUP(BN1145,MonsterTable!$A:$B,MATCH(MonsterTable!$B$1,MonsterTable!$A$1:$B$1,0),0),
IF(OR(NOT(ISBLANK(BP1145)),ISBLANK(BQ1145)),#N/A,
IF(BN1145="empty","empty",
VLOOKUP(BN1145,MonsterGroupTable!$A:$A,1,0)))))))</f>
        <v/>
      </c>
      <c r="BV1145" s="2" t="str">
        <f>IF(AND(ISBLANK(BU1145),OR(NOT(ISBLANK(BW1145)),NOT(ISBLANK(BX1145)))),#N/A,
IF(ISBLANK(BU1145),"",
IF(AND(NOT(ISERROR(VLOOKUP(BU1145,MonsterTable!$A:$B,MATCH(MonsterTable!$B$1,MonsterTable!$A$1:$B$1,0),0))),OR(ISBLANK(BW1145),ISBLANK(BX1145))),#N/A,
IFERROR(VLOOKUP(BU1145,MonsterTable!$A:$B,MATCH(MonsterTable!$B$1,MonsterTable!$A$1:$B$1,0),0),
IF(OR(NOT(ISBLANK(BW1145)),ISBLANK(BX1145)),#N/A,
IF(BU1145="empty","empty",
VLOOKUP(BU1145,MonsterGroupTable!$A:$A,1,0)))))))</f>
        <v/>
      </c>
      <c r="CC1145" s="2" t="str">
        <f>IF(AND(ISBLANK(CB1145),OR(NOT(ISBLANK(CD1145)),NOT(ISBLANK(CE1145)))),#N/A,
IF(ISBLANK(CB1145),"",
IF(AND(NOT(ISERROR(VLOOKUP(CB1145,MonsterTable!$A:$B,MATCH(MonsterTable!$B$1,MonsterTable!$A$1:$B$1,0),0))),OR(ISBLANK(CD1145),ISBLANK(CE1145))),#N/A,
IFERROR(VLOOKUP(CB1145,MonsterTable!$A:$B,MATCH(MonsterTable!$B$1,MonsterTable!$A$1:$B$1,0),0),
IF(OR(NOT(ISBLANK(CD1145)),ISBLANK(CE1145)),#N/A,
IF(CB1145="empty","empty",
VLOOKUP(CB1145,MonsterGroupTable!$A:$A,1,0)))))))</f>
        <v/>
      </c>
      <c r="CJ1145" s="2" t="str">
        <f>IF(AND(ISBLANK(CI1145),OR(NOT(ISBLANK(CK1145)),NOT(ISBLANK(CL1145)))),#N/A,
IF(ISBLANK(CI1145),"",
IF(AND(NOT(ISERROR(VLOOKUP(CI1145,MonsterTable!$A:$B,MATCH(MonsterTable!$B$1,MonsterTable!$A$1:$B$1,0),0))),OR(ISBLANK(CK1145),ISBLANK(CL1145))),#N/A,
IFERROR(VLOOKUP(CI1145,MonsterTable!$A:$B,MATCH(MonsterTable!$B$1,MonsterTable!$A$1:$B$1,0),0),
IF(OR(NOT(ISBLANK(CK1145)),ISBLANK(CL1145)),#N/A,
IF(CI1145="empty","empty",
VLOOKUP(CI1145,MonsterGroupTable!$A:$A,1,0)))))))</f>
        <v/>
      </c>
    </row>
    <row r="1146" spans="1:88">
      <c r="A1146">
        <v>20112</v>
      </c>
      <c r="B1146">
        <f t="shared" si="39"/>
        <v>1.1000000000000001</v>
      </c>
      <c r="C1146">
        <f t="shared" si="39"/>
        <v>1.1000000000000001</v>
      </c>
      <c r="F1146">
        <v>180</v>
      </c>
      <c r="G1146">
        <v>1908</v>
      </c>
      <c r="H1146">
        <v>0</v>
      </c>
      <c r="I1146">
        <v>0</v>
      </c>
      <c r="J1146">
        <v>0</v>
      </c>
      <c r="K1146" t="s">
        <v>28</v>
      </c>
      <c r="L1146" t="s">
        <v>243</v>
      </c>
      <c r="M1146" t="s">
        <v>79</v>
      </c>
      <c r="N1146" t="s">
        <v>80</v>
      </c>
      <c r="O1146">
        <v>0</v>
      </c>
      <c r="P1146">
        <v>-4.75</v>
      </c>
      <c r="Q1146">
        <v>-3.5</v>
      </c>
      <c r="R1146">
        <v>4.75</v>
      </c>
      <c r="S1146">
        <v>3</v>
      </c>
      <c r="T1146">
        <v>-13.5</v>
      </c>
      <c r="U1146">
        <v>2.5499999999999998</v>
      </c>
      <c r="V1146">
        <v>-6.75</v>
      </c>
      <c r="W1146" t="str">
        <f t="shared" si="40"/>
        <v>g112,5,empty,3,203,1,1,0</v>
      </c>
      <c r="X1146" s="1" t="s">
        <v>329</v>
      </c>
      <c r="Y1146" s="2" t="str">
        <f>IF(AND(ISBLANK(X1146),OR(NOT(ISBLANK(Z1146)),NOT(ISBLANK(AA1146)))),#N/A,
IF(ISBLANK(X1146),"",
IF(AND(NOT(ISERROR(VLOOKUP(X1146,MonsterTable!$A:$B,MATCH(MonsterTable!$B$1,MonsterTable!$A$1:$B$1,0),0))),OR(ISBLANK(Z1146),ISBLANK(AA1146))),#N/A,
IFERROR(VLOOKUP(X1146,MonsterTable!$A:$B,MATCH(MonsterTable!$B$1,MonsterTable!$A$1:$B$1,0),0),
IF(OR(NOT(ISBLANK(Z1146)),ISBLANK(AA1146)),#N/A,
IF(X1146="empty","empty",
VLOOKUP(X1146,MonsterGroupTable!$A:$A,1,0)))))))</f>
        <v>g112</v>
      </c>
      <c r="AA1146">
        <v>5</v>
      </c>
      <c r="AE1146" s="1" t="s">
        <v>74</v>
      </c>
      <c r="AF1146" s="2" t="str">
        <f>IF(AND(ISBLANK(AE1146),OR(NOT(ISBLANK(AG1146)),NOT(ISBLANK(AH1146)))),#N/A,
IF(ISBLANK(AE1146),"",
IF(AND(NOT(ISERROR(VLOOKUP(AE1146,MonsterTable!$A:$B,MATCH(MonsterTable!$B$1,MonsterTable!$A$1:$B$1,0),0))),OR(ISBLANK(AG1146),ISBLANK(AH1146))),#N/A,
IFERROR(VLOOKUP(AE1146,MonsterTable!$A:$B,MATCH(MonsterTable!$B$1,MonsterTable!$A$1:$B$1,0),0),
IF(OR(NOT(ISBLANK(AG1146)),ISBLANK(AH1146)),#N/A,
IF(AE1146="empty","empty",
VLOOKUP(AE1146,MonsterGroupTable!$A:$A,1,0)))))))</f>
        <v>empty</v>
      </c>
      <c r="AH1146">
        <v>3</v>
      </c>
      <c r="AL1146" s="1" t="s">
        <v>339</v>
      </c>
      <c r="AM1146" s="2">
        <f>IF(AND(ISBLANK(AL1146),OR(NOT(ISBLANK(AN1146)),NOT(ISBLANK(AO1146)))),#N/A,
IF(ISBLANK(AL1146),"",
IF(AND(NOT(ISERROR(VLOOKUP(AL1146,MonsterTable!$A:$B,MATCH(MonsterTable!$B$1,MonsterTable!$A$1:$B$1,0),0))),OR(ISBLANK(AN1146),ISBLANK(AO1146))),#N/A,
IFERROR(VLOOKUP(AL1146,MonsterTable!$A:$B,MATCH(MonsterTable!$B$1,MonsterTable!$A$1:$B$1,0),0),
IF(OR(NOT(ISBLANK(AN1146)),ISBLANK(AO1146)),#N/A,
IF(AL1146="empty","empty",
VLOOKUP(AL1146,MonsterGroupTable!$A:$A,1,0)))))))</f>
        <v>203</v>
      </c>
      <c r="AN1146">
        <v>1</v>
      </c>
      <c r="AO1146">
        <v>1</v>
      </c>
      <c r="AP1146">
        <v>0</v>
      </c>
      <c r="AT1146" s="2" t="str">
        <f>IF(AND(ISBLANK(AS1146),OR(NOT(ISBLANK(AU1146)),NOT(ISBLANK(AV1146)))),#N/A,
IF(ISBLANK(AS1146),"",
IF(AND(NOT(ISERROR(VLOOKUP(AS1146,MonsterTable!$A:$B,MATCH(MonsterTable!$B$1,MonsterTable!$A$1:$B$1,0),0))),OR(ISBLANK(AU1146),ISBLANK(AV1146))),#N/A,
IFERROR(VLOOKUP(AS1146,MonsterTable!$A:$B,MATCH(MonsterTable!$B$1,MonsterTable!$A$1:$B$1,0),0),
IF(OR(NOT(ISBLANK(AU1146)),ISBLANK(AV1146)),#N/A,
IF(AS1146="empty","empty",
VLOOKUP(AS1146,MonsterGroupTable!$A:$A,1,0)))))))</f>
        <v/>
      </c>
      <c r="BA1146" s="2" t="str">
        <f>IF(AND(ISBLANK(AZ1146),OR(NOT(ISBLANK(BB1146)),NOT(ISBLANK(BC1146)))),#N/A,
IF(ISBLANK(AZ1146),"",
IF(AND(NOT(ISERROR(VLOOKUP(AZ1146,MonsterTable!$A:$B,MATCH(MonsterTable!$B$1,MonsterTable!$A$1:$B$1,0),0))),OR(ISBLANK(BB1146),ISBLANK(BC1146))),#N/A,
IFERROR(VLOOKUP(AZ1146,MonsterTable!$A:$B,MATCH(MonsterTable!$B$1,MonsterTable!$A$1:$B$1,0),0),
IF(OR(NOT(ISBLANK(BB1146)),ISBLANK(BC1146)),#N/A,
IF(AZ1146="empty","empty",
VLOOKUP(AZ1146,MonsterGroupTable!$A:$A,1,0)))))))</f>
        <v/>
      </c>
      <c r="BH1146" s="2" t="str">
        <f>IF(AND(ISBLANK(BG1146),OR(NOT(ISBLANK(BI1146)),NOT(ISBLANK(BJ1146)))),#N/A,
IF(ISBLANK(BG1146),"",
IF(AND(NOT(ISERROR(VLOOKUP(BG1146,MonsterTable!$A:$B,MATCH(MonsterTable!$B$1,MonsterTable!$A$1:$B$1,0),0))),OR(ISBLANK(BI1146),ISBLANK(BJ1146))),#N/A,
IFERROR(VLOOKUP(BG1146,MonsterTable!$A:$B,MATCH(MonsterTable!$B$1,MonsterTable!$A$1:$B$1,0),0),
IF(OR(NOT(ISBLANK(BI1146)),ISBLANK(BJ1146)),#N/A,
IF(BG1146="empty","empty",
VLOOKUP(BG1146,MonsterGroupTable!$A:$A,1,0)))))))</f>
        <v/>
      </c>
      <c r="BO1146" s="2" t="str">
        <f>IF(AND(ISBLANK(BN1146),OR(NOT(ISBLANK(BP1146)),NOT(ISBLANK(BQ1146)))),#N/A,
IF(ISBLANK(BN1146),"",
IF(AND(NOT(ISERROR(VLOOKUP(BN1146,MonsterTable!$A:$B,MATCH(MonsterTable!$B$1,MonsterTable!$A$1:$B$1,0),0))),OR(ISBLANK(BP1146),ISBLANK(BQ1146))),#N/A,
IFERROR(VLOOKUP(BN1146,MonsterTable!$A:$B,MATCH(MonsterTable!$B$1,MonsterTable!$A$1:$B$1,0),0),
IF(OR(NOT(ISBLANK(BP1146)),ISBLANK(BQ1146)),#N/A,
IF(BN1146="empty","empty",
VLOOKUP(BN1146,MonsterGroupTable!$A:$A,1,0)))))))</f>
        <v/>
      </c>
      <c r="BV1146" s="2" t="str">
        <f>IF(AND(ISBLANK(BU1146),OR(NOT(ISBLANK(BW1146)),NOT(ISBLANK(BX1146)))),#N/A,
IF(ISBLANK(BU1146),"",
IF(AND(NOT(ISERROR(VLOOKUP(BU1146,MonsterTable!$A:$B,MATCH(MonsterTable!$B$1,MonsterTable!$A$1:$B$1,0),0))),OR(ISBLANK(BW1146),ISBLANK(BX1146))),#N/A,
IFERROR(VLOOKUP(BU1146,MonsterTable!$A:$B,MATCH(MonsterTable!$B$1,MonsterTable!$A$1:$B$1,0),0),
IF(OR(NOT(ISBLANK(BW1146)),ISBLANK(BX1146)),#N/A,
IF(BU1146="empty","empty",
VLOOKUP(BU1146,MonsterGroupTable!$A:$A,1,0)))))))</f>
        <v/>
      </c>
      <c r="CC1146" s="2" t="str">
        <f>IF(AND(ISBLANK(CB1146),OR(NOT(ISBLANK(CD1146)),NOT(ISBLANK(CE1146)))),#N/A,
IF(ISBLANK(CB1146),"",
IF(AND(NOT(ISERROR(VLOOKUP(CB1146,MonsterTable!$A:$B,MATCH(MonsterTable!$B$1,MonsterTable!$A$1:$B$1,0),0))),OR(ISBLANK(CD1146),ISBLANK(CE1146))),#N/A,
IFERROR(VLOOKUP(CB1146,MonsterTable!$A:$B,MATCH(MonsterTable!$B$1,MonsterTable!$A$1:$B$1,0),0),
IF(OR(NOT(ISBLANK(CD1146)),ISBLANK(CE1146)),#N/A,
IF(CB1146="empty","empty",
VLOOKUP(CB1146,MonsterGroupTable!$A:$A,1,0)))))))</f>
        <v/>
      </c>
      <c r="CJ1146" s="2" t="str">
        <f>IF(AND(ISBLANK(CI1146),OR(NOT(ISBLANK(CK1146)),NOT(ISBLANK(CL1146)))),#N/A,
IF(ISBLANK(CI1146),"",
IF(AND(NOT(ISERROR(VLOOKUP(CI1146,MonsterTable!$A:$B,MATCH(MonsterTable!$B$1,MonsterTable!$A$1:$B$1,0),0))),OR(ISBLANK(CK1146),ISBLANK(CL1146))),#N/A,
IFERROR(VLOOKUP(CI1146,MonsterTable!$A:$B,MATCH(MonsterTable!$B$1,MonsterTable!$A$1:$B$1,0),0),
IF(OR(NOT(ISBLANK(CK1146)),ISBLANK(CL1146)),#N/A,
IF(CI1146="empty","empty",
VLOOKUP(CI1146,MonsterGroupTable!$A:$A,1,0)))))))</f>
        <v/>
      </c>
    </row>
    <row r="1147" spans="1:88">
      <c r="A1147">
        <v>20113</v>
      </c>
      <c r="B1147">
        <f t="shared" si="39"/>
        <v>1.1000000000000001</v>
      </c>
      <c r="C1147">
        <f t="shared" si="39"/>
        <v>1.1000000000000001</v>
      </c>
      <c r="F1147">
        <v>180</v>
      </c>
      <c r="G1147">
        <v>1935</v>
      </c>
      <c r="H1147">
        <v>0</v>
      </c>
      <c r="I1147">
        <v>0</v>
      </c>
      <c r="J1147">
        <v>0</v>
      </c>
      <c r="K1147" t="s">
        <v>28</v>
      </c>
      <c r="L1147" t="s">
        <v>243</v>
      </c>
      <c r="M1147" t="s">
        <v>79</v>
      </c>
      <c r="N1147" t="s">
        <v>80</v>
      </c>
      <c r="O1147">
        <v>0</v>
      </c>
      <c r="P1147">
        <v>-4.75</v>
      </c>
      <c r="Q1147">
        <v>-3.5</v>
      </c>
      <c r="R1147">
        <v>4.75</v>
      </c>
      <c r="S1147">
        <v>3</v>
      </c>
      <c r="T1147">
        <v>-13.5</v>
      </c>
      <c r="U1147">
        <v>2.5499999999999998</v>
      </c>
      <c r="V1147">
        <v>-6.75</v>
      </c>
      <c r="W1147" t="str">
        <f t="shared" si="40"/>
        <v>g112,5,empty,3,203,1,1,0</v>
      </c>
      <c r="X1147" s="1" t="s">
        <v>329</v>
      </c>
      <c r="Y1147" s="2" t="str">
        <f>IF(AND(ISBLANK(X1147),OR(NOT(ISBLANK(Z1147)),NOT(ISBLANK(AA1147)))),#N/A,
IF(ISBLANK(X1147),"",
IF(AND(NOT(ISERROR(VLOOKUP(X1147,MonsterTable!$A:$B,MATCH(MonsterTable!$B$1,MonsterTable!$A$1:$B$1,0),0))),OR(ISBLANK(Z1147),ISBLANK(AA1147))),#N/A,
IFERROR(VLOOKUP(X1147,MonsterTable!$A:$B,MATCH(MonsterTable!$B$1,MonsterTable!$A$1:$B$1,0),0),
IF(OR(NOT(ISBLANK(Z1147)),ISBLANK(AA1147)),#N/A,
IF(X1147="empty","empty",
VLOOKUP(X1147,MonsterGroupTable!$A:$A,1,0)))))))</f>
        <v>g112</v>
      </c>
      <c r="AA1147">
        <v>5</v>
      </c>
      <c r="AE1147" s="1" t="s">
        <v>74</v>
      </c>
      <c r="AF1147" s="2" t="str">
        <f>IF(AND(ISBLANK(AE1147),OR(NOT(ISBLANK(AG1147)),NOT(ISBLANK(AH1147)))),#N/A,
IF(ISBLANK(AE1147),"",
IF(AND(NOT(ISERROR(VLOOKUP(AE1147,MonsterTable!$A:$B,MATCH(MonsterTable!$B$1,MonsterTable!$A$1:$B$1,0),0))),OR(ISBLANK(AG1147),ISBLANK(AH1147))),#N/A,
IFERROR(VLOOKUP(AE1147,MonsterTable!$A:$B,MATCH(MonsterTable!$B$1,MonsterTable!$A$1:$B$1,0),0),
IF(OR(NOT(ISBLANK(AG1147)),ISBLANK(AH1147)),#N/A,
IF(AE1147="empty","empty",
VLOOKUP(AE1147,MonsterGroupTable!$A:$A,1,0)))))))</f>
        <v>empty</v>
      </c>
      <c r="AH1147">
        <v>3</v>
      </c>
      <c r="AL1147" s="1" t="s">
        <v>339</v>
      </c>
      <c r="AM1147" s="2">
        <f>IF(AND(ISBLANK(AL1147),OR(NOT(ISBLANK(AN1147)),NOT(ISBLANK(AO1147)))),#N/A,
IF(ISBLANK(AL1147),"",
IF(AND(NOT(ISERROR(VLOOKUP(AL1147,MonsterTable!$A:$B,MATCH(MonsterTable!$B$1,MonsterTable!$A$1:$B$1,0),0))),OR(ISBLANK(AN1147),ISBLANK(AO1147))),#N/A,
IFERROR(VLOOKUP(AL1147,MonsterTable!$A:$B,MATCH(MonsterTable!$B$1,MonsterTable!$A$1:$B$1,0),0),
IF(OR(NOT(ISBLANK(AN1147)),ISBLANK(AO1147)),#N/A,
IF(AL1147="empty","empty",
VLOOKUP(AL1147,MonsterGroupTable!$A:$A,1,0)))))))</f>
        <v>203</v>
      </c>
      <c r="AN1147">
        <v>1</v>
      </c>
      <c r="AO1147">
        <v>1</v>
      </c>
      <c r="AP1147">
        <v>0</v>
      </c>
      <c r="AT1147" s="2" t="str">
        <f>IF(AND(ISBLANK(AS1147),OR(NOT(ISBLANK(AU1147)),NOT(ISBLANK(AV1147)))),#N/A,
IF(ISBLANK(AS1147),"",
IF(AND(NOT(ISERROR(VLOOKUP(AS1147,MonsterTable!$A:$B,MATCH(MonsterTable!$B$1,MonsterTable!$A$1:$B$1,0),0))),OR(ISBLANK(AU1147),ISBLANK(AV1147))),#N/A,
IFERROR(VLOOKUP(AS1147,MonsterTable!$A:$B,MATCH(MonsterTable!$B$1,MonsterTable!$A$1:$B$1,0),0),
IF(OR(NOT(ISBLANK(AU1147)),ISBLANK(AV1147)),#N/A,
IF(AS1147="empty","empty",
VLOOKUP(AS1147,MonsterGroupTable!$A:$A,1,0)))))))</f>
        <v/>
      </c>
      <c r="BA1147" s="2" t="str">
        <f>IF(AND(ISBLANK(AZ1147),OR(NOT(ISBLANK(BB1147)),NOT(ISBLANK(BC1147)))),#N/A,
IF(ISBLANK(AZ1147),"",
IF(AND(NOT(ISERROR(VLOOKUP(AZ1147,MonsterTable!$A:$B,MATCH(MonsterTable!$B$1,MonsterTable!$A$1:$B$1,0),0))),OR(ISBLANK(BB1147),ISBLANK(BC1147))),#N/A,
IFERROR(VLOOKUP(AZ1147,MonsterTable!$A:$B,MATCH(MonsterTable!$B$1,MonsterTable!$A$1:$B$1,0),0),
IF(OR(NOT(ISBLANK(BB1147)),ISBLANK(BC1147)),#N/A,
IF(AZ1147="empty","empty",
VLOOKUP(AZ1147,MonsterGroupTable!$A:$A,1,0)))))))</f>
        <v/>
      </c>
      <c r="BH1147" s="2" t="str">
        <f>IF(AND(ISBLANK(BG1147),OR(NOT(ISBLANK(BI1147)),NOT(ISBLANK(BJ1147)))),#N/A,
IF(ISBLANK(BG1147),"",
IF(AND(NOT(ISERROR(VLOOKUP(BG1147,MonsterTable!$A:$B,MATCH(MonsterTable!$B$1,MonsterTable!$A$1:$B$1,0),0))),OR(ISBLANK(BI1147),ISBLANK(BJ1147))),#N/A,
IFERROR(VLOOKUP(BG1147,MonsterTable!$A:$B,MATCH(MonsterTable!$B$1,MonsterTable!$A$1:$B$1,0),0),
IF(OR(NOT(ISBLANK(BI1147)),ISBLANK(BJ1147)),#N/A,
IF(BG1147="empty","empty",
VLOOKUP(BG1147,MonsterGroupTable!$A:$A,1,0)))))))</f>
        <v/>
      </c>
      <c r="BO1147" s="2" t="str">
        <f>IF(AND(ISBLANK(BN1147),OR(NOT(ISBLANK(BP1147)),NOT(ISBLANK(BQ1147)))),#N/A,
IF(ISBLANK(BN1147),"",
IF(AND(NOT(ISERROR(VLOOKUP(BN1147,MonsterTable!$A:$B,MATCH(MonsterTable!$B$1,MonsterTable!$A$1:$B$1,0),0))),OR(ISBLANK(BP1147),ISBLANK(BQ1147))),#N/A,
IFERROR(VLOOKUP(BN1147,MonsterTable!$A:$B,MATCH(MonsterTable!$B$1,MonsterTable!$A$1:$B$1,0),0),
IF(OR(NOT(ISBLANK(BP1147)),ISBLANK(BQ1147)),#N/A,
IF(BN1147="empty","empty",
VLOOKUP(BN1147,MonsterGroupTable!$A:$A,1,0)))))))</f>
        <v/>
      </c>
      <c r="BV1147" s="2" t="str">
        <f>IF(AND(ISBLANK(BU1147),OR(NOT(ISBLANK(BW1147)),NOT(ISBLANK(BX1147)))),#N/A,
IF(ISBLANK(BU1147),"",
IF(AND(NOT(ISERROR(VLOOKUP(BU1147,MonsterTable!$A:$B,MATCH(MonsterTable!$B$1,MonsterTable!$A$1:$B$1,0),0))),OR(ISBLANK(BW1147),ISBLANK(BX1147))),#N/A,
IFERROR(VLOOKUP(BU1147,MonsterTable!$A:$B,MATCH(MonsterTable!$B$1,MonsterTable!$A$1:$B$1,0),0),
IF(OR(NOT(ISBLANK(BW1147)),ISBLANK(BX1147)),#N/A,
IF(BU1147="empty","empty",
VLOOKUP(BU1147,MonsterGroupTable!$A:$A,1,0)))))))</f>
        <v/>
      </c>
      <c r="CC1147" s="2" t="str">
        <f>IF(AND(ISBLANK(CB1147),OR(NOT(ISBLANK(CD1147)),NOT(ISBLANK(CE1147)))),#N/A,
IF(ISBLANK(CB1147),"",
IF(AND(NOT(ISERROR(VLOOKUP(CB1147,MonsterTable!$A:$B,MATCH(MonsterTable!$B$1,MonsterTable!$A$1:$B$1,0),0))),OR(ISBLANK(CD1147),ISBLANK(CE1147))),#N/A,
IFERROR(VLOOKUP(CB1147,MonsterTable!$A:$B,MATCH(MonsterTable!$B$1,MonsterTable!$A$1:$B$1,0),0),
IF(OR(NOT(ISBLANK(CD1147)),ISBLANK(CE1147)),#N/A,
IF(CB1147="empty","empty",
VLOOKUP(CB1147,MonsterGroupTable!$A:$A,1,0)))))))</f>
        <v/>
      </c>
      <c r="CJ1147" s="2" t="str">
        <f>IF(AND(ISBLANK(CI1147),OR(NOT(ISBLANK(CK1147)),NOT(ISBLANK(CL1147)))),#N/A,
IF(ISBLANK(CI1147),"",
IF(AND(NOT(ISERROR(VLOOKUP(CI1147,MonsterTable!$A:$B,MATCH(MonsterTable!$B$1,MonsterTable!$A$1:$B$1,0),0))),OR(ISBLANK(CK1147),ISBLANK(CL1147))),#N/A,
IFERROR(VLOOKUP(CI1147,MonsterTable!$A:$B,MATCH(MonsterTable!$B$1,MonsterTable!$A$1:$B$1,0),0),
IF(OR(NOT(ISBLANK(CK1147)),ISBLANK(CL1147)),#N/A,
IF(CI1147="empty","empty",
VLOOKUP(CI1147,MonsterGroupTable!$A:$A,1,0)))))))</f>
        <v/>
      </c>
    </row>
    <row r="1148" spans="1:88">
      <c r="A1148">
        <v>20114</v>
      </c>
      <c r="B1148">
        <f t="shared" si="39"/>
        <v>1.1000000000000001</v>
      </c>
      <c r="C1148">
        <f t="shared" si="39"/>
        <v>1.1000000000000001</v>
      </c>
      <c r="F1148">
        <v>180</v>
      </c>
      <c r="G1148">
        <v>1962</v>
      </c>
      <c r="H1148">
        <v>0</v>
      </c>
      <c r="I1148">
        <v>0</v>
      </c>
      <c r="J1148">
        <v>0</v>
      </c>
      <c r="K1148" t="s">
        <v>28</v>
      </c>
      <c r="L1148" t="s">
        <v>243</v>
      </c>
      <c r="M1148" t="s">
        <v>79</v>
      </c>
      <c r="N1148" t="s">
        <v>80</v>
      </c>
      <c r="O1148">
        <v>0</v>
      </c>
      <c r="P1148">
        <v>-4.75</v>
      </c>
      <c r="Q1148">
        <v>-3.5</v>
      </c>
      <c r="R1148">
        <v>4.75</v>
      </c>
      <c r="S1148">
        <v>3</v>
      </c>
      <c r="T1148">
        <v>-13.5</v>
      </c>
      <c r="U1148">
        <v>2.5499999999999998</v>
      </c>
      <c r="V1148">
        <v>-6.75</v>
      </c>
      <c r="W1148" t="str">
        <f t="shared" si="40"/>
        <v>g112,5,empty,3,203,1,1,0</v>
      </c>
      <c r="X1148" s="1" t="s">
        <v>329</v>
      </c>
      <c r="Y1148" s="2" t="str">
        <f>IF(AND(ISBLANK(X1148),OR(NOT(ISBLANK(Z1148)),NOT(ISBLANK(AA1148)))),#N/A,
IF(ISBLANK(X1148),"",
IF(AND(NOT(ISERROR(VLOOKUP(X1148,MonsterTable!$A:$B,MATCH(MonsterTable!$B$1,MonsterTable!$A$1:$B$1,0),0))),OR(ISBLANK(Z1148),ISBLANK(AA1148))),#N/A,
IFERROR(VLOOKUP(X1148,MonsterTable!$A:$B,MATCH(MonsterTable!$B$1,MonsterTable!$A$1:$B$1,0),0),
IF(OR(NOT(ISBLANK(Z1148)),ISBLANK(AA1148)),#N/A,
IF(X1148="empty","empty",
VLOOKUP(X1148,MonsterGroupTable!$A:$A,1,0)))))))</f>
        <v>g112</v>
      </c>
      <c r="AA1148">
        <v>5</v>
      </c>
      <c r="AE1148" s="1" t="s">
        <v>74</v>
      </c>
      <c r="AF1148" s="2" t="str">
        <f>IF(AND(ISBLANK(AE1148),OR(NOT(ISBLANK(AG1148)),NOT(ISBLANK(AH1148)))),#N/A,
IF(ISBLANK(AE1148),"",
IF(AND(NOT(ISERROR(VLOOKUP(AE1148,MonsterTable!$A:$B,MATCH(MonsterTable!$B$1,MonsterTable!$A$1:$B$1,0),0))),OR(ISBLANK(AG1148),ISBLANK(AH1148))),#N/A,
IFERROR(VLOOKUP(AE1148,MonsterTable!$A:$B,MATCH(MonsterTable!$B$1,MonsterTable!$A$1:$B$1,0),0),
IF(OR(NOT(ISBLANK(AG1148)),ISBLANK(AH1148)),#N/A,
IF(AE1148="empty","empty",
VLOOKUP(AE1148,MonsterGroupTable!$A:$A,1,0)))))))</f>
        <v>empty</v>
      </c>
      <c r="AH1148">
        <v>3</v>
      </c>
      <c r="AL1148" s="1" t="s">
        <v>339</v>
      </c>
      <c r="AM1148" s="2">
        <f>IF(AND(ISBLANK(AL1148),OR(NOT(ISBLANK(AN1148)),NOT(ISBLANK(AO1148)))),#N/A,
IF(ISBLANK(AL1148),"",
IF(AND(NOT(ISERROR(VLOOKUP(AL1148,MonsterTable!$A:$B,MATCH(MonsterTable!$B$1,MonsterTable!$A$1:$B$1,0),0))),OR(ISBLANK(AN1148),ISBLANK(AO1148))),#N/A,
IFERROR(VLOOKUP(AL1148,MonsterTable!$A:$B,MATCH(MonsterTable!$B$1,MonsterTable!$A$1:$B$1,0),0),
IF(OR(NOT(ISBLANK(AN1148)),ISBLANK(AO1148)),#N/A,
IF(AL1148="empty","empty",
VLOOKUP(AL1148,MonsterGroupTable!$A:$A,1,0)))))))</f>
        <v>203</v>
      </c>
      <c r="AN1148">
        <v>1</v>
      </c>
      <c r="AO1148">
        <v>1</v>
      </c>
      <c r="AP1148">
        <v>0</v>
      </c>
      <c r="AT1148" s="2" t="str">
        <f>IF(AND(ISBLANK(AS1148),OR(NOT(ISBLANK(AU1148)),NOT(ISBLANK(AV1148)))),#N/A,
IF(ISBLANK(AS1148),"",
IF(AND(NOT(ISERROR(VLOOKUP(AS1148,MonsterTable!$A:$B,MATCH(MonsterTable!$B$1,MonsterTable!$A$1:$B$1,0),0))),OR(ISBLANK(AU1148),ISBLANK(AV1148))),#N/A,
IFERROR(VLOOKUP(AS1148,MonsterTable!$A:$B,MATCH(MonsterTable!$B$1,MonsterTable!$A$1:$B$1,0),0),
IF(OR(NOT(ISBLANK(AU1148)),ISBLANK(AV1148)),#N/A,
IF(AS1148="empty","empty",
VLOOKUP(AS1148,MonsterGroupTable!$A:$A,1,0)))))))</f>
        <v/>
      </c>
      <c r="BA1148" s="2" t="str">
        <f>IF(AND(ISBLANK(AZ1148),OR(NOT(ISBLANK(BB1148)),NOT(ISBLANK(BC1148)))),#N/A,
IF(ISBLANK(AZ1148),"",
IF(AND(NOT(ISERROR(VLOOKUP(AZ1148,MonsterTable!$A:$B,MATCH(MonsterTable!$B$1,MonsterTable!$A$1:$B$1,0),0))),OR(ISBLANK(BB1148),ISBLANK(BC1148))),#N/A,
IFERROR(VLOOKUP(AZ1148,MonsterTable!$A:$B,MATCH(MonsterTable!$B$1,MonsterTable!$A$1:$B$1,0),0),
IF(OR(NOT(ISBLANK(BB1148)),ISBLANK(BC1148)),#N/A,
IF(AZ1148="empty","empty",
VLOOKUP(AZ1148,MonsterGroupTable!$A:$A,1,0)))))))</f>
        <v/>
      </c>
      <c r="BH1148" s="2" t="str">
        <f>IF(AND(ISBLANK(BG1148),OR(NOT(ISBLANK(BI1148)),NOT(ISBLANK(BJ1148)))),#N/A,
IF(ISBLANK(BG1148),"",
IF(AND(NOT(ISERROR(VLOOKUP(BG1148,MonsterTable!$A:$B,MATCH(MonsterTable!$B$1,MonsterTable!$A$1:$B$1,0),0))),OR(ISBLANK(BI1148),ISBLANK(BJ1148))),#N/A,
IFERROR(VLOOKUP(BG1148,MonsterTable!$A:$B,MATCH(MonsterTable!$B$1,MonsterTable!$A$1:$B$1,0),0),
IF(OR(NOT(ISBLANK(BI1148)),ISBLANK(BJ1148)),#N/A,
IF(BG1148="empty","empty",
VLOOKUP(BG1148,MonsterGroupTable!$A:$A,1,0)))))))</f>
        <v/>
      </c>
      <c r="BO1148" s="2" t="str">
        <f>IF(AND(ISBLANK(BN1148),OR(NOT(ISBLANK(BP1148)),NOT(ISBLANK(BQ1148)))),#N/A,
IF(ISBLANK(BN1148),"",
IF(AND(NOT(ISERROR(VLOOKUP(BN1148,MonsterTable!$A:$B,MATCH(MonsterTable!$B$1,MonsterTable!$A$1:$B$1,0),0))),OR(ISBLANK(BP1148),ISBLANK(BQ1148))),#N/A,
IFERROR(VLOOKUP(BN1148,MonsterTable!$A:$B,MATCH(MonsterTable!$B$1,MonsterTable!$A$1:$B$1,0),0),
IF(OR(NOT(ISBLANK(BP1148)),ISBLANK(BQ1148)),#N/A,
IF(BN1148="empty","empty",
VLOOKUP(BN1148,MonsterGroupTable!$A:$A,1,0)))))))</f>
        <v/>
      </c>
      <c r="BV1148" s="2" t="str">
        <f>IF(AND(ISBLANK(BU1148),OR(NOT(ISBLANK(BW1148)),NOT(ISBLANK(BX1148)))),#N/A,
IF(ISBLANK(BU1148),"",
IF(AND(NOT(ISERROR(VLOOKUP(BU1148,MonsterTable!$A:$B,MATCH(MonsterTable!$B$1,MonsterTable!$A$1:$B$1,0),0))),OR(ISBLANK(BW1148),ISBLANK(BX1148))),#N/A,
IFERROR(VLOOKUP(BU1148,MonsterTable!$A:$B,MATCH(MonsterTable!$B$1,MonsterTable!$A$1:$B$1,0),0),
IF(OR(NOT(ISBLANK(BW1148)),ISBLANK(BX1148)),#N/A,
IF(BU1148="empty","empty",
VLOOKUP(BU1148,MonsterGroupTable!$A:$A,1,0)))))))</f>
        <v/>
      </c>
      <c r="CC1148" s="2" t="str">
        <f>IF(AND(ISBLANK(CB1148),OR(NOT(ISBLANK(CD1148)),NOT(ISBLANK(CE1148)))),#N/A,
IF(ISBLANK(CB1148),"",
IF(AND(NOT(ISERROR(VLOOKUP(CB1148,MonsterTable!$A:$B,MATCH(MonsterTable!$B$1,MonsterTable!$A$1:$B$1,0),0))),OR(ISBLANK(CD1148),ISBLANK(CE1148))),#N/A,
IFERROR(VLOOKUP(CB1148,MonsterTable!$A:$B,MATCH(MonsterTable!$B$1,MonsterTable!$A$1:$B$1,0),0),
IF(OR(NOT(ISBLANK(CD1148)),ISBLANK(CE1148)),#N/A,
IF(CB1148="empty","empty",
VLOOKUP(CB1148,MonsterGroupTable!$A:$A,1,0)))))))</f>
        <v/>
      </c>
      <c r="CJ1148" s="2" t="str">
        <f>IF(AND(ISBLANK(CI1148),OR(NOT(ISBLANK(CK1148)),NOT(ISBLANK(CL1148)))),#N/A,
IF(ISBLANK(CI1148),"",
IF(AND(NOT(ISERROR(VLOOKUP(CI1148,MonsterTable!$A:$B,MATCH(MonsterTable!$B$1,MonsterTable!$A$1:$B$1,0),0))),OR(ISBLANK(CK1148),ISBLANK(CL1148))),#N/A,
IFERROR(VLOOKUP(CI1148,MonsterTable!$A:$B,MATCH(MonsterTable!$B$1,MonsterTable!$A$1:$B$1,0),0),
IF(OR(NOT(ISBLANK(CK1148)),ISBLANK(CL1148)),#N/A,
IF(CI1148="empty","empty",
VLOOKUP(CI1148,MonsterGroupTable!$A:$A,1,0)))))))</f>
        <v/>
      </c>
    </row>
    <row r="1149" spans="1:88">
      <c r="A1149">
        <v>20115</v>
      </c>
      <c r="B1149">
        <f t="shared" si="39"/>
        <v>1.1000000000000001</v>
      </c>
      <c r="C1149">
        <f t="shared" si="39"/>
        <v>1.1000000000000001</v>
      </c>
      <c r="F1149">
        <v>180</v>
      </c>
      <c r="G1149">
        <v>1989</v>
      </c>
      <c r="H1149">
        <v>0</v>
      </c>
      <c r="I1149">
        <v>0</v>
      </c>
      <c r="J1149">
        <v>0</v>
      </c>
      <c r="K1149" t="s">
        <v>28</v>
      </c>
      <c r="L1149" t="s">
        <v>243</v>
      </c>
      <c r="M1149" t="s">
        <v>79</v>
      </c>
      <c r="N1149" t="s">
        <v>80</v>
      </c>
      <c r="O1149">
        <v>0</v>
      </c>
      <c r="P1149">
        <v>-4.75</v>
      </c>
      <c r="Q1149">
        <v>-3.5</v>
      </c>
      <c r="R1149">
        <v>4.75</v>
      </c>
      <c r="S1149">
        <v>3</v>
      </c>
      <c r="T1149">
        <v>-13.5</v>
      </c>
      <c r="U1149">
        <v>2.5499999999999998</v>
      </c>
      <c r="V1149">
        <v>-6.75</v>
      </c>
      <c r="W1149" t="str">
        <f t="shared" si="40"/>
        <v>g112,5,empty,3,203,1,1,0</v>
      </c>
      <c r="X1149" s="1" t="s">
        <v>329</v>
      </c>
      <c r="Y1149" s="2" t="str">
        <f>IF(AND(ISBLANK(X1149),OR(NOT(ISBLANK(Z1149)),NOT(ISBLANK(AA1149)))),#N/A,
IF(ISBLANK(X1149),"",
IF(AND(NOT(ISERROR(VLOOKUP(X1149,MonsterTable!$A:$B,MATCH(MonsterTable!$B$1,MonsterTable!$A$1:$B$1,0),0))),OR(ISBLANK(Z1149),ISBLANK(AA1149))),#N/A,
IFERROR(VLOOKUP(X1149,MonsterTable!$A:$B,MATCH(MonsterTable!$B$1,MonsterTable!$A$1:$B$1,0),0),
IF(OR(NOT(ISBLANK(Z1149)),ISBLANK(AA1149)),#N/A,
IF(X1149="empty","empty",
VLOOKUP(X1149,MonsterGroupTable!$A:$A,1,0)))))))</f>
        <v>g112</v>
      </c>
      <c r="AA1149">
        <v>5</v>
      </c>
      <c r="AE1149" s="1" t="s">
        <v>74</v>
      </c>
      <c r="AF1149" s="2" t="str">
        <f>IF(AND(ISBLANK(AE1149),OR(NOT(ISBLANK(AG1149)),NOT(ISBLANK(AH1149)))),#N/A,
IF(ISBLANK(AE1149),"",
IF(AND(NOT(ISERROR(VLOOKUP(AE1149,MonsterTable!$A:$B,MATCH(MonsterTable!$B$1,MonsterTable!$A$1:$B$1,0),0))),OR(ISBLANK(AG1149),ISBLANK(AH1149))),#N/A,
IFERROR(VLOOKUP(AE1149,MonsterTable!$A:$B,MATCH(MonsterTable!$B$1,MonsterTable!$A$1:$B$1,0),0),
IF(OR(NOT(ISBLANK(AG1149)),ISBLANK(AH1149)),#N/A,
IF(AE1149="empty","empty",
VLOOKUP(AE1149,MonsterGroupTable!$A:$A,1,0)))))))</f>
        <v>empty</v>
      </c>
      <c r="AH1149">
        <v>3</v>
      </c>
      <c r="AL1149" s="1" t="s">
        <v>339</v>
      </c>
      <c r="AM1149" s="2">
        <f>IF(AND(ISBLANK(AL1149),OR(NOT(ISBLANK(AN1149)),NOT(ISBLANK(AO1149)))),#N/A,
IF(ISBLANK(AL1149),"",
IF(AND(NOT(ISERROR(VLOOKUP(AL1149,MonsterTable!$A:$B,MATCH(MonsterTable!$B$1,MonsterTable!$A$1:$B$1,0),0))),OR(ISBLANK(AN1149),ISBLANK(AO1149))),#N/A,
IFERROR(VLOOKUP(AL1149,MonsterTable!$A:$B,MATCH(MonsterTable!$B$1,MonsterTable!$A$1:$B$1,0),0),
IF(OR(NOT(ISBLANK(AN1149)),ISBLANK(AO1149)),#N/A,
IF(AL1149="empty","empty",
VLOOKUP(AL1149,MonsterGroupTable!$A:$A,1,0)))))))</f>
        <v>203</v>
      </c>
      <c r="AN1149">
        <v>1</v>
      </c>
      <c r="AO1149">
        <v>1</v>
      </c>
      <c r="AP1149">
        <v>0</v>
      </c>
      <c r="AT1149" s="2" t="str">
        <f>IF(AND(ISBLANK(AS1149),OR(NOT(ISBLANK(AU1149)),NOT(ISBLANK(AV1149)))),#N/A,
IF(ISBLANK(AS1149),"",
IF(AND(NOT(ISERROR(VLOOKUP(AS1149,MonsterTable!$A:$B,MATCH(MonsterTable!$B$1,MonsterTable!$A$1:$B$1,0),0))),OR(ISBLANK(AU1149),ISBLANK(AV1149))),#N/A,
IFERROR(VLOOKUP(AS1149,MonsterTable!$A:$B,MATCH(MonsterTable!$B$1,MonsterTable!$A$1:$B$1,0),0),
IF(OR(NOT(ISBLANK(AU1149)),ISBLANK(AV1149)),#N/A,
IF(AS1149="empty","empty",
VLOOKUP(AS1149,MonsterGroupTable!$A:$A,1,0)))))))</f>
        <v/>
      </c>
      <c r="BA1149" s="2" t="str">
        <f>IF(AND(ISBLANK(AZ1149),OR(NOT(ISBLANK(BB1149)),NOT(ISBLANK(BC1149)))),#N/A,
IF(ISBLANK(AZ1149),"",
IF(AND(NOT(ISERROR(VLOOKUP(AZ1149,MonsterTable!$A:$B,MATCH(MonsterTable!$B$1,MonsterTable!$A$1:$B$1,0),0))),OR(ISBLANK(BB1149),ISBLANK(BC1149))),#N/A,
IFERROR(VLOOKUP(AZ1149,MonsterTable!$A:$B,MATCH(MonsterTable!$B$1,MonsterTable!$A$1:$B$1,0),0),
IF(OR(NOT(ISBLANK(BB1149)),ISBLANK(BC1149)),#N/A,
IF(AZ1149="empty","empty",
VLOOKUP(AZ1149,MonsterGroupTable!$A:$A,1,0)))))))</f>
        <v/>
      </c>
      <c r="BH1149" s="2" t="str">
        <f>IF(AND(ISBLANK(BG1149),OR(NOT(ISBLANK(BI1149)),NOT(ISBLANK(BJ1149)))),#N/A,
IF(ISBLANK(BG1149),"",
IF(AND(NOT(ISERROR(VLOOKUP(BG1149,MonsterTable!$A:$B,MATCH(MonsterTable!$B$1,MonsterTable!$A$1:$B$1,0),0))),OR(ISBLANK(BI1149),ISBLANK(BJ1149))),#N/A,
IFERROR(VLOOKUP(BG1149,MonsterTable!$A:$B,MATCH(MonsterTable!$B$1,MonsterTable!$A$1:$B$1,0),0),
IF(OR(NOT(ISBLANK(BI1149)),ISBLANK(BJ1149)),#N/A,
IF(BG1149="empty","empty",
VLOOKUP(BG1149,MonsterGroupTable!$A:$A,1,0)))))))</f>
        <v/>
      </c>
      <c r="BO1149" s="2" t="str">
        <f>IF(AND(ISBLANK(BN1149),OR(NOT(ISBLANK(BP1149)),NOT(ISBLANK(BQ1149)))),#N/A,
IF(ISBLANK(BN1149),"",
IF(AND(NOT(ISERROR(VLOOKUP(BN1149,MonsterTable!$A:$B,MATCH(MonsterTable!$B$1,MonsterTable!$A$1:$B$1,0),0))),OR(ISBLANK(BP1149),ISBLANK(BQ1149))),#N/A,
IFERROR(VLOOKUP(BN1149,MonsterTable!$A:$B,MATCH(MonsterTable!$B$1,MonsterTable!$A$1:$B$1,0),0),
IF(OR(NOT(ISBLANK(BP1149)),ISBLANK(BQ1149)),#N/A,
IF(BN1149="empty","empty",
VLOOKUP(BN1149,MonsterGroupTable!$A:$A,1,0)))))))</f>
        <v/>
      </c>
      <c r="BV1149" s="2" t="str">
        <f>IF(AND(ISBLANK(BU1149),OR(NOT(ISBLANK(BW1149)),NOT(ISBLANK(BX1149)))),#N/A,
IF(ISBLANK(BU1149),"",
IF(AND(NOT(ISERROR(VLOOKUP(BU1149,MonsterTable!$A:$B,MATCH(MonsterTable!$B$1,MonsterTable!$A$1:$B$1,0),0))),OR(ISBLANK(BW1149),ISBLANK(BX1149))),#N/A,
IFERROR(VLOOKUP(BU1149,MonsterTable!$A:$B,MATCH(MonsterTable!$B$1,MonsterTable!$A$1:$B$1,0),0),
IF(OR(NOT(ISBLANK(BW1149)),ISBLANK(BX1149)),#N/A,
IF(BU1149="empty","empty",
VLOOKUP(BU1149,MonsterGroupTable!$A:$A,1,0)))))))</f>
        <v/>
      </c>
      <c r="CC1149" s="2" t="str">
        <f>IF(AND(ISBLANK(CB1149),OR(NOT(ISBLANK(CD1149)),NOT(ISBLANK(CE1149)))),#N/A,
IF(ISBLANK(CB1149),"",
IF(AND(NOT(ISERROR(VLOOKUP(CB1149,MonsterTable!$A:$B,MATCH(MonsterTable!$B$1,MonsterTable!$A$1:$B$1,0),0))),OR(ISBLANK(CD1149),ISBLANK(CE1149))),#N/A,
IFERROR(VLOOKUP(CB1149,MonsterTable!$A:$B,MATCH(MonsterTable!$B$1,MonsterTable!$A$1:$B$1,0),0),
IF(OR(NOT(ISBLANK(CD1149)),ISBLANK(CE1149)),#N/A,
IF(CB1149="empty","empty",
VLOOKUP(CB1149,MonsterGroupTable!$A:$A,1,0)))))))</f>
        <v/>
      </c>
      <c r="CJ1149" s="2" t="str">
        <f>IF(AND(ISBLANK(CI1149),OR(NOT(ISBLANK(CK1149)),NOT(ISBLANK(CL1149)))),#N/A,
IF(ISBLANK(CI1149),"",
IF(AND(NOT(ISERROR(VLOOKUP(CI1149,MonsterTable!$A:$B,MATCH(MonsterTable!$B$1,MonsterTable!$A$1:$B$1,0),0))),OR(ISBLANK(CK1149),ISBLANK(CL1149))),#N/A,
IFERROR(VLOOKUP(CI1149,MonsterTable!$A:$B,MATCH(MonsterTable!$B$1,MonsterTable!$A$1:$B$1,0),0),
IF(OR(NOT(ISBLANK(CK1149)),ISBLANK(CL1149)),#N/A,
IF(CI1149="empty","empty",
VLOOKUP(CI1149,MonsterGroupTable!$A:$A,1,0)))))))</f>
        <v/>
      </c>
    </row>
    <row r="1150" spans="1:88">
      <c r="A1150">
        <v>20116</v>
      </c>
      <c r="B1150">
        <f t="shared" si="39"/>
        <v>1.1000000000000001</v>
      </c>
      <c r="C1150">
        <f t="shared" si="39"/>
        <v>1.1000000000000001</v>
      </c>
      <c r="F1150">
        <v>180</v>
      </c>
      <c r="G1150">
        <v>2016</v>
      </c>
      <c r="H1150">
        <v>0</v>
      </c>
      <c r="I1150">
        <v>0</v>
      </c>
      <c r="J1150">
        <v>0</v>
      </c>
      <c r="K1150" t="s">
        <v>28</v>
      </c>
      <c r="L1150" t="s">
        <v>243</v>
      </c>
      <c r="M1150" t="s">
        <v>79</v>
      </c>
      <c r="N1150" t="s">
        <v>80</v>
      </c>
      <c r="O1150">
        <v>0</v>
      </c>
      <c r="P1150">
        <v>-4.75</v>
      </c>
      <c r="Q1150">
        <v>-3.5</v>
      </c>
      <c r="R1150">
        <v>4.75</v>
      </c>
      <c r="S1150">
        <v>3</v>
      </c>
      <c r="T1150">
        <v>-13.5</v>
      </c>
      <c r="U1150">
        <v>2.5499999999999998</v>
      </c>
      <c r="V1150">
        <v>-6.75</v>
      </c>
      <c r="W1150" t="str">
        <f t="shared" si="40"/>
        <v>g112,5,empty,3,203,1,1,0</v>
      </c>
      <c r="X1150" s="1" t="s">
        <v>329</v>
      </c>
      <c r="Y1150" s="2" t="str">
        <f>IF(AND(ISBLANK(X1150),OR(NOT(ISBLANK(Z1150)),NOT(ISBLANK(AA1150)))),#N/A,
IF(ISBLANK(X1150),"",
IF(AND(NOT(ISERROR(VLOOKUP(X1150,MonsterTable!$A:$B,MATCH(MonsterTable!$B$1,MonsterTable!$A$1:$B$1,0),0))),OR(ISBLANK(Z1150),ISBLANK(AA1150))),#N/A,
IFERROR(VLOOKUP(X1150,MonsterTable!$A:$B,MATCH(MonsterTable!$B$1,MonsterTable!$A$1:$B$1,0),0),
IF(OR(NOT(ISBLANK(Z1150)),ISBLANK(AA1150)),#N/A,
IF(X1150="empty","empty",
VLOOKUP(X1150,MonsterGroupTable!$A:$A,1,0)))))))</f>
        <v>g112</v>
      </c>
      <c r="AA1150">
        <v>5</v>
      </c>
      <c r="AE1150" s="1" t="s">
        <v>74</v>
      </c>
      <c r="AF1150" s="2" t="str">
        <f>IF(AND(ISBLANK(AE1150),OR(NOT(ISBLANK(AG1150)),NOT(ISBLANK(AH1150)))),#N/A,
IF(ISBLANK(AE1150),"",
IF(AND(NOT(ISERROR(VLOOKUP(AE1150,MonsterTable!$A:$B,MATCH(MonsterTable!$B$1,MonsterTable!$A$1:$B$1,0),0))),OR(ISBLANK(AG1150),ISBLANK(AH1150))),#N/A,
IFERROR(VLOOKUP(AE1150,MonsterTable!$A:$B,MATCH(MonsterTable!$B$1,MonsterTable!$A$1:$B$1,0),0),
IF(OR(NOT(ISBLANK(AG1150)),ISBLANK(AH1150)),#N/A,
IF(AE1150="empty","empty",
VLOOKUP(AE1150,MonsterGroupTable!$A:$A,1,0)))))))</f>
        <v>empty</v>
      </c>
      <c r="AH1150">
        <v>3</v>
      </c>
      <c r="AL1150" s="1" t="s">
        <v>339</v>
      </c>
      <c r="AM1150" s="2">
        <f>IF(AND(ISBLANK(AL1150),OR(NOT(ISBLANK(AN1150)),NOT(ISBLANK(AO1150)))),#N/A,
IF(ISBLANK(AL1150),"",
IF(AND(NOT(ISERROR(VLOOKUP(AL1150,MonsterTable!$A:$B,MATCH(MonsterTable!$B$1,MonsterTable!$A$1:$B$1,0),0))),OR(ISBLANK(AN1150),ISBLANK(AO1150))),#N/A,
IFERROR(VLOOKUP(AL1150,MonsterTable!$A:$B,MATCH(MonsterTable!$B$1,MonsterTable!$A$1:$B$1,0),0),
IF(OR(NOT(ISBLANK(AN1150)),ISBLANK(AO1150)),#N/A,
IF(AL1150="empty","empty",
VLOOKUP(AL1150,MonsterGroupTable!$A:$A,1,0)))))))</f>
        <v>203</v>
      </c>
      <c r="AN1150">
        <v>1</v>
      </c>
      <c r="AO1150">
        <v>1</v>
      </c>
      <c r="AP1150">
        <v>0</v>
      </c>
      <c r="AT1150" s="2" t="str">
        <f>IF(AND(ISBLANK(AS1150),OR(NOT(ISBLANK(AU1150)),NOT(ISBLANK(AV1150)))),#N/A,
IF(ISBLANK(AS1150),"",
IF(AND(NOT(ISERROR(VLOOKUP(AS1150,MonsterTable!$A:$B,MATCH(MonsterTable!$B$1,MonsterTable!$A$1:$B$1,0),0))),OR(ISBLANK(AU1150),ISBLANK(AV1150))),#N/A,
IFERROR(VLOOKUP(AS1150,MonsterTable!$A:$B,MATCH(MonsterTable!$B$1,MonsterTable!$A$1:$B$1,0),0),
IF(OR(NOT(ISBLANK(AU1150)),ISBLANK(AV1150)),#N/A,
IF(AS1150="empty","empty",
VLOOKUP(AS1150,MonsterGroupTable!$A:$A,1,0)))))))</f>
        <v/>
      </c>
      <c r="BA1150" s="2" t="str">
        <f>IF(AND(ISBLANK(AZ1150),OR(NOT(ISBLANK(BB1150)),NOT(ISBLANK(BC1150)))),#N/A,
IF(ISBLANK(AZ1150),"",
IF(AND(NOT(ISERROR(VLOOKUP(AZ1150,MonsterTable!$A:$B,MATCH(MonsterTable!$B$1,MonsterTable!$A$1:$B$1,0),0))),OR(ISBLANK(BB1150),ISBLANK(BC1150))),#N/A,
IFERROR(VLOOKUP(AZ1150,MonsterTable!$A:$B,MATCH(MonsterTable!$B$1,MonsterTable!$A$1:$B$1,0),0),
IF(OR(NOT(ISBLANK(BB1150)),ISBLANK(BC1150)),#N/A,
IF(AZ1150="empty","empty",
VLOOKUP(AZ1150,MonsterGroupTable!$A:$A,1,0)))))))</f>
        <v/>
      </c>
      <c r="BH1150" s="2" t="str">
        <f>IF(AND(ISBLANK(BG1150),OR(NOT(ISBLANK(BI1150)),NOT(ISBLANK(BJ1150)))),#N/A,
IF(ISBLANK(BG1150),"",
IF(AND(NOT(ISERROR(VLOOKUP(BG1150,MonsterTable!$A:$B,MATCH(MonsterTable!$B$1,MonsterTable!$A$1:$B$1,0),0))),OR(ISBLANK(BI1150),ISBLANK(BJ1150))),#N/A,
IFERROR(VLOOKUP(BG1150,MonsterTable!$A:$B,MATCH(MonsterTable!$B$1,MonsterTable!$A$1:$B$1,0),0),
IF(OR(NOT(ISBLANK(BI1150)),ISBLANK(BJ1150)),#N/A,
IF(BG1150="empty","empty",
VLOOKUP(BG1150,MonsterGroupTable!$A:$A,1,0)))))))</f>
        <v/>
      </c>
      <c r="BO1150" s="2" t="str">
        <f>IF(AND(ISBLANK(BN1150),OR(NOT(ISBLANK(BP1150)),NOT(ISBLANK(BQ1150)))),#N/A,
IF(ISBLANK(BN1150),"",
IF(AND(NOT(ISERROR(VLOOKUP(BN1150,MonsterTable!$A:$B,MATCH(MonsterTable!$B$1,MonsterTable!$A$1:$B$1,0),0))),OR(ISBLANK(BP1150),ISBLANK(BQ1150))),#N/A,
IFERROR(VLOOKUP(BN1150,MonsterTable!$A:$B,MATCH(MonsterTable!$B$1,MonsterTable!$A$1:$B$1,0),0),
IF(OR(NOT(ISBLANK(BP1150)),ISBLANK(BQ1150)),#N/A,
IF(BN1150="empty","empty",
VLOOKUP(BN1150,MonsterGroupTable!$A:$A,1,0)))))))</f>
        <v/>
      </c>
      <c r="BV1150" s="2" t="str">
        <f>IF(AND(ISBLANK(BU1150),OR(NOT(ISBLANK(BW1150)),NOT(ISBLANK(BX1150)))),#N/A,
IF(ISBLANK(BU1150),"",
IF(AND(NOT(ISERROR(VLOOKUP(BU1150,MonsterTable!$A:$B,MATCH(MonsterTable!$B$1,MonsterTable!$A$1:$B$1,0),0))),OR(ISBLANK(BW1150),ISBLANK(BX1150))),#N/A,
IFERROR(VLOOKUP(BU1150,MonsterTable!$A:$B,MATCH(MonsterTable!$B$1,MonsterTable!$A$1:$B$1,0),0),
IF(OR(NOT(ISBLANK(BW1150)),ISBLANK(BX1150)),#N/A,
IF(BU1150="empty","empty",
VLOOKUP(BU1150,MonsterGroupTable!$A:$A,1,0)))))))</f>
        <v/>
      </c>
      <c r="CC1150" s="2" t="str">
        <f>IF(AND(ISBLANK(CB1150),OR(NOT(ISBLANK(CD1150)),NOT(ISBLANK(CE1150)))),#N/A,
IF(ISBLANK(CB1150),"",
IF(AND(NOT(ISERROR(VLOOKUP(CB1150,MonsterTable!$A:$B,MATCH(MonsterTable!$B$1,MonsterTable!$A$1:$B$1,0),0))),OR(ISBLANK(CD1150),ISBLANK(CE1150))),#N/A,
IFERROR(VLOOKUP(CB1150,MonsterTable!$A:$B,MATCH(MonsterTable!$B$1,MonsterTable!$A$1:$B$1,0),0),
IF(OR(NOT(ISBLANK(CD1150)),ISBLANK(CE1150)),#N/A,
IF(CB1150="empty","empty",
VLOOKUP(CB1150,MonsterGroupTable!$A:$A,1,0)))))))</f>
        <v/>
      </c>
      <c r="CJ1150" s="2" t="str">
        <f>IF(AND(ISBLANK(CI1150),OR(NOT(ISBLANK(CK1150)),NOT(ISBLANK(CL1150)))),#N/A,
IF(ISBLANK(CI1150),"",
IF(AND(NOT(ISERROR(VLOOKUP(CI1150,MonsterTable!$A:$B,MATCH(MonsterTable!$B$1,MonsterTable!$A$1:$B$1,0),0))),OR(ISBLANK(CK1150),ISBLANK(CL1150))),#N/A,
IFERROR(VLOOKUP(CI1150,MonsterTable!$A:$B,MATCH(MonsterTable!$B$1,MonsterTable!$A$1:$B$1,0),0),
IF(OR(NOT(ISBLANK(CK1150)),ISBLANK(CL1150)),#N/A,
IF(CI1150="empty","empty",
VLOOKUP(CI1150,MonsterGroupTable!$A:$A,1,0)))))))</f>
        <v/>
      </c>
    </row>
    <row r="1151" spans="1:88">
      <c r="A1151">
        <v>20117</v>
      </c>
      <c r="B1151">
        <f t="shared" si="39"/>
        <v>1.1000000000000001</v>
      </c>
      <c r="C1151">
        <f t="shared" si="39"/>
        <v>1.1000000000000001</v>
      </c>
      <c r="F1151">
        <v>180</v>
      </c>
      <c r="G1151">
        <v>2043</v>
      </c>
      <c r="H1151">
        <v>0</v>
      </c>
      <c r="I1151">
        <v>0</v>
      </c>
      <c r="J1151">
        <v>0</v>
      </c>
      <c r="K1151" t="s">
        <v>28</v>
      </c>
      <c r="L1151" t="s">
        <v>243</v>
      </c>
      <c r="M1151" t="s">
        <v>79</v>
      </c>
      <c r="N1151" t="s">
        <v>80</v>
      </c>
      <c r="O1151">
        <v>0</v>
      </c>
      <c r="P1151">
        <v>-4.75</v>
      </c>
      <c r="Q1151">
        <v>-3.5</v>
      </c>
      <c r="R1151">
        <v>4.75</v>
      </c>
      <c r="S1151">
        <v>3</v>
      </c>
      <c r="T1151">
        <v>-13.5</v>
      </c>
      <c r="U1151">
        <v>2.5499999999999998</v>
      </c>
      <c r="V1151">
        <v>-6.75</v>
      </c>
      <c r="W1151" t="str">
        <f t="shared" si="40"/>
        <v>g112,5,empty,3,203,1,1,0</v>
      </c>
      <c r="X1151" s="1" t="s">
        <v>329</v>
      </c>
      <c r="Y1151" s="2" t="str">
        <f>IF(AND(ISBLANK(X1151),OR(NOT(ISBLANK(Z1151)),NOT(ISBLANK(AA1151)))),#N/A,
IF(ISBLANK(X1151),"",
IF(AND(NOT(ISERROR(VLOOKUP(X1151,MonsterTable!$A:$B,MATCH(MonsterTable!$B$1,MonsterTable!$A$1:$B$1,0),0))),OR(ISBLANK(Z1151),ISBLANK(AA1151))),#N/A,
IFERROR(VLOOKUP(X1151,MonsterTable!$A:$B,MATCH(MonsterTable!$B$1,MonsterTable!$A$1:$B$1,0),0),
IF(OR(NOT(ISBLANK(Z1151)),ISBLANK(AA1151)),#N/A,
IF(X1151="empty","empty",
VLOOKUP(X1151,MonsterGroupTable!$A:$A,1,0)))))))</f>
        <v>g112</v>
      </c>
      <c r="AA1151">
        <v>5</v>
      </c>
      <c r="AE1151" s="1" t="s">
        <v>74</v>
      </c>
      <c r="AF1151" s="2" t="str">
        <f>IF(AND(ISBLANK(AE1151),OR(NOT(ISBLANK(AG1151)),NOT(ISBLANK(AH1151)))),#N/A,
IF(ISBLANK(AE1151),"",
IF(AND(NOT(ISERROR(VLOOKUP(AE1151,MonsterTable!$A:$B,MATCH(MonsterTable!$B$1,MonsterTable!$A$1:$B$1,0),0))),OR(ISBLANK(AG1151),ISBLANK(AH1151))),#N/A,
IFERROR(VLOOKUP(AE1151,MonsterTable!$A:$B,MATCH(MonsterTable!$B$1,MonsterTable!$A$1:$B$1,0),0),
IF(OR(NOT(ISBLANK(AG1151)),ISBLANK(AH1151)),#N/A,
IF(AE1151="empty","empty",
VLOOKUP(AE1151,MonsterGroupTable!$A:$A,1,0)))))))</f>
        <v>empty</v>
      </c>
      <c r="AH1151">
        <v>3</v>
      </c>
      <c r="AL1151" s="1" t="s">
        <v>339</v>
      </c>
      <c r="AM1151" s="2">
        <f>IF(AND(ISBLANK(AL1151),OR(NOT(ISBLANK(AN1151)),NOT(ISBLANK(AO1151)))),#N/A,
IF(ISBLANK(AL1151),"",
IF(AND(NOT(ISERROR(VLOOKUP(AL1151,MonsterTable!$A:$B,MATCH(MonsterTable!$B$1,MonsterTable!$A$1:$B$1,0),0))),OR(ISBLANK(AN1151),ISBLANK(AO1151))),#N/A,
IFERROR(VLOOKUP(AL1151,MonsterTable!$A:$B,MATCH(MonsterTable!$B$1,MonsterTable!$A$1:$B$1,0),0),
IF(OR(NOT(ISBLANK(AN1151)),ISBLANK(AO1151)),#N/A,
IF(AL1151="empty","empty",
VLOOKUP(AL1151,MonsterGroupTable!$A:$A,1,0)))))))</f>
        <v>203</v>
      </c>
      <c r="AN1151">
        <v>1</v>
      </c>
      <c r="AO1151">
        <v>1</v>
      </c>
      <c r="AP1151">
        <v>0</v>
      </c>
      <c r="AT1151" s="2" t="str">
        <f>IF(AND(ISBLANK(AS1151),OR(NOT(ISBLANK(AU1151)),NOT(ISBLANK(AV1151)))),#N/A,
IF(ISBLANK(AS1151),"",
IF(AND(NOT(ISERROR(VLOOKUP(AS1151,MonsterTable!$A:$B,MATCH(MonsterTable!$B$1,MonsterTable!$A$1:$B$1,0),0))),OR(ISBLANK(AU1151),ISBLANK(AV1151))),#N/A,
IFERROR(VLOOKUP(AS1151,MonsterTable!$A:$B,MATCH(MonsterTable!$B$1,MonsterTable!$A$1:$B$1,0),0),
IF(OR(NOT(ISBLANK(AU1151)),ISBLANK(AV1151)),#N/A,
IF(AS1151="empty","empty",
VLOOKUP(AS1151,MonsterGroupTable!$A:$A,1,0)))))))</f>
        <v/>
      </c>
      <c r="BA1151" s="2" t="str">
        <f>IF(AND(ISBLANK(AZ1151),OR(NOT(ISBLANK(BB1151)),NOT(ISBLANK(BC1151)))),#N/A,
IF(ISBLANK(AZ1151),"",
IF(AND(NOT(ISERROR(VLOOKUP(AZ1151,MonsterTable!$A:$B,MATCH(MonsterTable!$B$1,MonsterTable!$A$1:$B$1,0),0))),OR(ISBLANK(BB1151),ISBLANK(BC1151))),#N/A,
IFERROR(VLOOKUP(AZ1151,MonsterTable!$A:$B,MATCH(MonsterTable!$B$1,MonsterTable!$A$1:$B$1,0),0),
IF(OR(NOT(ISBLANK(BB1151)),ISBLANK(BC1151)),#N/A,
IF(AZ1151="empty","empty",
VLOOKUP(AZ1151,MonsterGroupTable!$A:$A,1,0)))))))</f>
        <v/>
      </c>
      <c r="BH1151" s="2" t="str">
        <f>IF(AND(ISBLANK(BG1151),OR(NOT(ISBLANK(BI1151)),NOT(ISBLANK(BJ1151)))),#N/A,
IF(ISBLANK(BG1151),"",
IF(AND(NOT(ISERROR(VLOOKUP(BG1151,MonsterTable!$A:$B,MATCH(MonsterTable!$B$1,MonsterTable!$A$1:$B$1,0),0))),OR(ISBLANK(BI1151),ISBLANK(BJ1151))),#N/A,
IFERROR(VLOOKUP(BG1151,MonsterTable!$A:$B,MATCH(MonsterTable!$B$1,MonsterTable!$A$1:$B$1,0),0),
IF(OR(NOT(ISBLANK(BI1151)),ISBLANK(BJ1151)),#N/A,
IF(BG1151="empty","empty",
VLOOKUP(BG1151,MonsterGroupTable!$A:$A,1,0)))))))</f>
        <v/>
      </c>
      <c r="BO1151" s="2" t="str">
        <f>IF(AND(ISBLANK(BN1151),OR(NOT(ISBLANK(BP1151)),NOT(ISBLANK(BQ1151)))),#N/A,
IF(ISBLANK(BN1151),"",
IF(AND(NOT(ISERROR(VLOOKUP(BN1151,MonsterTable!$A:$B,MATCH(MonsterTable!$B$1,MonsterTable!$A$1:$B$1,0),0))),OR(ISBLANK(BP1151),ISBLANK(BQ1151))),#N/A,
IFERROR(VLOOKUP(BN1151,MonsterTable!$A:$B,MATCH(MonsterTable!$B$1,MonsterTable!$A$1:$B$1,0),0),
IF(OR(NOT(ISBLANK(BP1151)),ISBLANK(BQ1151)),#N/A,
IF(BN1151="empty","empty",
VLOOKUP(BN1151,MonsterGroupTable!$A:$A,1,0)))))))</f>
        <v/>
      </c>
      <c r="BV1151" s="2" t="str">
        <f>IF(AND(ISBLANK(BU1151),OR(NOT(ISBLANK(BW1151)),NOT(ISBLANK(BX1151)))),#N/A,
IF(ISBLANK(BU1151),"",
IF(AND(NOT(ISERROR(VLOOKUP(BU1151,MonsterTable!$A:$B,MATCH(MonsterTable!$B$1,MonsterTable!$A$1:$B$1,0),0))),OR(ISBLANK(BW1151),ISBLANK(BX1151))),#N/A,
IFERROR(VLOOKUP(BU1151,MonsterTable!$A:$B,MATCH(MonsterTable!$B$1,MonsterTable!$A$1:$B$1,0),0),
IF(OR(NOT(ISBLANK(BW1151)),ISBLANK(BX1151)),#N/A,
IF(BU1151="empty","empty",
VLOOKUP(BU1151,MonsterGroupTable!$A:$A,1,0)))))))</f>
        <v/>
      </c>
      <c r="CC1151" s="2" t="str">
        <f>IF(AND(ISBLANK(CB1151),OR(NOT(ISBLANK(CD1151)),NOT(ISBLANK(CE1151)))),#N/A,
IF(ISBLANK(CB1151),"",
IF(AND(NOT(ISERROR(VLOOKUP(CB1151,MonsterTable!$A:$B,MATCH(MonsterTable!$B$1,MonsterTable!$A$1:$B$1,0),0))),OR(ISBLANK(CD1151),ISBLANK(CE1151))),#N/A,
IFERROR(VLOOKUP(CB1151,MonsterTable!$A:$B,MATCH(MonsterTable!$B$1,MonsterTable!$A$1:$B$1,0),0),
IF(OR(NOT(ISBLANK(CD1151)),ISBLANK(CE1151)),#N/A,
IF(CB1151="empty","empty",
VLOOKUP(CB1151,MonsterGroupTable!$A:$A,1,0)))))))</f>
        <v/>
      </c>
      <c r="CJ1151" s="2" t="str">
        <f>IF(AND(ISBLANK(CI1151),OR(NOT(ISBLANK(CK1151)),NOT(ISBLANK(CL1151)))),#N/A,
IF(ISBLANK(CI1151),"",
IF(AND(NOT(ISERROR(VLOOKUP(CI1151,MonsterTable!$A:$B,MATCH(MonsterTable!$B$1,MonsterTable!$A$1:$B$1,0),0))),OR(ISBLANK(CK1151),ISBLANK(CL1151))),#N/A,
IFERROR(VLOOKUP(CI1151,MonsterTable!$A:$B,MATCH(MonsterTable!$B$1,MonsterTable!$A$1:$B$1,0),0),
IF(OR(NOT(ISBLANK(CK1151)),ISBLANK(CL1151)),#N/A,
IF(CI1151="empty","empty",
VLOOKUP(CI1151,MonsterGroupTable!$A:$A,1,0)))))))</f>
        <v/>
      </c>
    </row>
    <row r="1152" spans="1:88">
      <c r="A1152">
        <v>20118</v>
      </c>
      <c r="B1152">
        <f t="shared" si="39"/>
        <v>1.1000000000000001</v>
      </c>
      <c r="C1152">
        <f t="shared" si="39"/>
        <v>1.1000000000000001</v>
      </c>
      <c r="F1152">
        <v>180</v>
      </c>
      <c r="G1152">
        <v>2070</v>
      </c>
      <c r="H1152">
        <v>0</v>
      </c>
      <c r="I1152">
        <v>0</v>
      </c>
      <c r="J1152">
        <v>0</v>
      </c>
      <c r="K1152" t="s">
        <v>28</v>
      </c>
      <c r="L1152" t="s">
        <v>243</v>
      </c>
      <c r="M1152" t="s">
        <v>79</v>
      </c>
      <c r="N1152" t="s">
        <v>80</v>
      </c>
      <c r="O1152">
        <v>0</v>
      </c>
      <c r="P1152">
        <v>-4.75</v>
      </c>
      <c r="Q1152">
        <v>-3.5</v>
      </c>
      <c r="R1152">
        <v>4.75</v>
      </c>
      <c r="S1152">
        <v>3</v>
      </c>
      <c r="T1152">
        <v>-13.5</v>
      </c>
      <c r="U1152">
        <v>2.5499999999999998</v>
      </c>
      <c r="V1152">
        <v>-6.75</v>
      </c>
      <c r="W1152" t="str">
        <f t="shared" si="40"/>
        <v>g112,5,empty,3,203,1,1,0</v>
      </c>
      <c r="X1152" s="1" t="s">
        <v>329</v>
      </c>
      <c r="Y1152" s="2" t="str">
        <f>IF(AND(ISBLANK(X1152),OR(NOT(ISBLANK(Z1152)),NOT(ISBLANK(AA1152)))),#N/A,
IF(ISBLANK(X1152),"",
IF(AND(NOT(ISERROR(VLOOKUP(X1152,MonsterTable!$A:$B,MATCH(MonsterTable!$B$1,MonsterTable!$A$1:$B$1,0),0))),OR(ISBLANK(Z1152),ISBLANK(AA1152))),#N/A,
IFERROR(VLOOKUP(X1152,MonsterTable!$A:$B,MATCH(MonsterTable!$B$1,MonsterTable!$A$1:$B$1,0),0),
IF(OR(NOT(ISBLANK(Z1152)),ISBLANK(AA1152)),#N/A,
IF(X1152="empty","empty",
VLOOKUP(X1152,MonsterGroupTable!$A:$A,1,0)))))))</f>
        <v>g112</v>
      </c>
      <c r="AA1152">
        <v>5</v>
      </c>
      <c r="AE1152" s="1" t="s">
        <v>74</v>
      </c>
      <c r="AF1152" s="2" t="str">
        <f>IF(AND(ISBLANK(AE1152),OR(NOT(ISBLANK(AG1152)),NOT(ISBLANK(AH1152)))),#N/A,
IF(ISBLANK(AE1152),"",
IF(AND(NOT(ISERROR(VLOOKUP(AE1152,MonsterTable!$A:$B,MATCH(MonsterTable!$B$1,MonsterTable!$A$1:$B$1,0),0))),OR(ISBLANK(AG1152),ISBLANK(AH1152))),#N/A,
IFERROR(VLOOKUP(AE1152,MonsterTable!$A:$B,MATCH(MonsterTable!$B$1,MonsterTable!$A$1:$B$1,0),0),
IF(OR(NOT(ISBLANK(AG1152)),ISBLANK(AH1152)),#N/A,
IF(AE1152="empty","empty",
VLOOKUP(AE1152,MonsterGroupTable!$A:$A,1,0)))))))</f>
        <v>empty</v>
      </c>
      <c r="AH1152">
        <v>3</v>
      </c>
      <c r="AL1152" s="1" t="s">
        <v>339</v>
      </c>
      <c r="AM1152" s="2">
        <f>IF(AND(ISBLANK(AL1152),OR(NOT(ISBLANK(AN1152)),NOT(ISBLANK(AO1152)))),#N/A,
IF(ISBLANK(AL1152),"",
IF(AND(NOT(ISERROR(VLOOKUP(AL1152,MonsterTable!$A:$B,MATCH(MonsterTable!$B$1,MonsterTable!$A$1:$B$1,0),0))),OR(ISBLANK(AN1152),ISBLANK(AO1152))),#N/A,
IFERROR(VLOOKUP(AL1152,MonsterTable!$A:$B,MATCH(MonsterTable!$B$1,MonsterTable!$A$1:$B$1,0),0),
IF(OR(NOT(ISBLANK(AN1152)),ISBLANK(AO1152)),#N/A,
IF(AL1152="empty","empty",
VLOOKUP(AL1152,MonsterGroupTable!$A:$A,1,0)))))))</f>
        <v>203</v>
      </c>
      <c r="AN1152">
        <v>1</v>
      </c>
      <c r="AO1152">
        <v>1</v>
      </c>
      <c r="AP1152">
        <v>0</v>
      </c>
      <c r="AT1152" s="2" t="str">
        <f>IF(AND(ISBLANK(AS1152),OR(NOT(ISBLANK(AU1152)),NOT(ISBLANK(AV1152)))),#N/A,
IF(ISBLANK(AS1152),"",
IF(AND(NOT(ISERROR(VLOOKUP(AS1152,MonsterTable!$A:$B,MATCH(MonsterTable!$B$1,MonsterTable!$A$1:$B$1,0),0))),OR(ISBLANK(AU1152),ISBLANK(AV1152))),#N/A,
IFERROR(VLOOKUP(AS1152,MonsterTable!$A:$B,MATCH(MonsterTable!$B$1,MonsterTable!$A$1:$B$1,0),0),
IF(OR(NOT(ISBLANK(AU1152)),ISBLANK(AV1152)),#N/A,
IF(AS1152="empty","empty",
VLOOKUP(AS1152,MonsterGroupTable!$A:$A,1,0)))))))</f>
        <v/>
      </c>
      <c r="BA1152" s="2" t="str">
        <f>IF(AND(ISBLANK(AZ1152),OR(NOT(ISBLANK(BB1152)),NOT(ISBLANK(BC1152)))),#N/A,
IF(ISBLANK(AZ1152),"",
IF(AND(NOT(ISERROR(VLOOKUP(AZ1152,MonsterTable!$A:$B,MATCH(MonsterTable!$B$1,MonsterTable!$A$1:$B$1,0),0))),OR(ISBLANK(BB1152),ISBLANK(BC1152))),#N/A,
IFERROR(VLOOKUP(AZ1152,MonsterTable!$A:$B,MATCH(MonsterTable!$B$1,MonsterTable!$A$1:$B$1,0),0),
IF(OR(NOT(ISBLANK(BB1152)),ISBLANK(BC1152)),#N/A,
IF(AZ1152="empty","empty",
VLOOKUP(AZ1152,MonsterGroupTable!$A:$A,1,0)))))))</f>
        <v/>
      </c>
      <c r="BH1152" s="2" t="str">
        <f>IF(AND(ISBLANK(BG1152),OR(NOT(ISBLANK(BI1152)),NOT(ISBLANK(BJ1152)))),#N/A,
IF(ISBLANK(BG1152),"",
IF(AND(NOT(ISERROR(VLOOKUP(BG1152,MonsterTable!$A:$B,MATCH(MonsterTable!$B$1,MonsterTable!$A$1:$B$1,0),0))),OR(ISBLANK(BI1152),ISBLANK(BJ1152))),#N/A,
IFERROR(VLOOKUP(BG1152,MonsterTable!$A:$B,MATCH(MonsterTable!$B$1,MonsterTable!$A$1:$B$1,0),0),
IF(OR(NOT(ISBLANK(BI1152)),ISBLANK(BJ1152)),#N/A,
IF(BG1152="empty","empty",
VLOOKUP(BG1152,MonsterGroupTable!$A:$A,1,0)))))))</f>
        <v/>
      </c>
      <c r="BO1152" s="2" t="str">
        <f>IF(AND(ISBLANK(BN1152),OR(NOT(ISBLANK(BP1152)),NOT(ISBLANK(BQ1152)))),#N/A,
IF(ISBLANK(BN1152),"",
IF(AND(NOT(ISERROR(VLOOKUP(BN1152,MonsterTable!$A:$B,MATCH(MonsterTable!$B$1,MonsterTable!$A$1:$B$1,0),0))),OR(ISBLANK(BP1152),ISBLANK(BQ1152))),#N/A,
IFERROR(VLOOKUP(BN1152,MonsterTable!$A:$B,MATCH(MonsterTable!$B$1,MonsterTable!$A$1:$B$1,0),0),
IF(OR(NOT(ISBLANK(BP1152)),ISBLANK(BQ1152)),#N/A,
IF(BN1152="empty","empty",
VLOOKUP(BN1152,MonsterGroupTable!$A:$A,1,0)))))))</f>
        <v/>
      </c>
      <c r="BV1152" s="2" t="str">
        <f>IF(AND(ISBLANK(BU1152),OR(NOT(ISBLANK(BW1152)),NOT(ISBLANK(BX1152)))),#N/A,
IF(ISBLANK(BU1152),"",
IF(AND(NOT(ISERROR(VLOOKUP(BU1152,MonsterTable!$A:$B,MATCH(MonsterTable!$B$1,MonsterTable!$A$1:$B$1,0),0))),OR(ISBLANK(BW1152),ISBLANK(BX1152))),#N/A,
IFERROR(VLOOKUP(BU1152,MonsterTable!$A:$B,MATCH(MonsterTable!$B$1,MonsterTable!$A$1:$B$1,0),0),
IF(OR(NOT(ISBLANK(BW1152)),ISBLANK(BX1152)),#N/A,
IF(BU1152="empty","empty",
VLOOKUP(BU1152,MonsterGroupTable!$A:$A,1,0)))))))</f>
        <v/>
      </c>
      <c r="CC1152" s="2" t="str">
        <f>IF(AND(ISBLANK(CB1152),OR(NOT(ISBLANK(CD1152)),NOT(ISBLANK(CE1152)))),#N/A,
IF(ISBLANK(CB1152),"",
IF(AND(NOT(ISERROR(VLOOKUP(CB1152,MonsterTable!$A:$B,MATCH(MonsterTable!$B$1,MonsterTable!$A$1:$B$1,0),0))),OR(ISBLANK(CD1152),ISBLANK(CE1152))),#N/A,
IFERROR(VLOOKUP(CB1152,MonsterTable!$A:$B,MATCH(MonsterTable!$B$1,MonsterTable!$A$1:$B$1,0),0),
IF(OR(NOT(ISBLANK(CD1152)),ISBLANK(CE1152)),#N/A,
IF(CB1152="empty","empty",
VLOOKUP(CB1152,MonsterGroupTable!$A:$A,1,0)))))))</f>
        <v/>
      </c>
      <c r="CJ1152" s="2" t="str">
        <f>IF(AND(ISBLANK(CI1152),OR(NOT(ISBLANK(CK1152)),NOT(ISBLANK(CL1152)))),#N/A,
IF(ISBLANK(CI1152),"",
IF(AND(NOT(ISERROR(VLOOKUP(CI1152,MonsterTable!$A:$B,MATCH(MonsterTable!$B$1,MonsterTable!$A$1:$B$1,0),0))),OR(ISBLANK(CK1152),ISBLANK(CL1152))),#N/A,
IFERROR(VLOOKUP(CI1152,MonsterTable!$A:$B,MATCH(MonsterTable!$B$1,MonsterTable!$A$1:$B$1,0),0),
IF(OR(NOT(ISBLANK(CK1152)),ISBLANK(CL1152)),#N/A,
IF(CI1152="empty","empty",
VLOOKUP(CI1152,MonsterGroupTable!$A:$A,1,0)))))))</f>
        <v/>
      </c>
    </row>
    <row r="1153" spans="1:88">
      <c r="A1153">
        <v>20119</v>
      </c>
      <c r="B1153">
        <f t="shared" si="39"/>
        <v>1.1000000000000001</v>
      </c>
      <c r="C1153">
        <f t="shared" si="39"/>
        <v>1.1000000000000001</v>
      </c>
      <c r="F1153">
        <v>180</v>
      </c>
      <c r="G1153">
        <v>2097</v>
      </c>
      <c r="H1153">
        <v>0</v>
      </c>
      <c r="I1153">
        <v>0</v>
      </c>
      <c r="J1153">
        <v>0</v>
      </c>
      <c r="K1153" t="s">
        <v>28</v>
      </c>
      <c r="L1153" t="s">
        <v>243</v>
      </c>
      <c r="M1153" t="s">
        <v>79</v>
      </c>
      <c r="N1153" t="s">
        <v>80</v>
      </c>
      <c r="O1153">
        <v>0</v>
      </c>
      <c r="P1153">
        <v>-4.75</v>
      </c>
      <c r="Q1153">
        <v>-3.5</v>
      </c>
      <c r="R1153">
        <v>4.75</v>
      </c>
      <c r="S1153">
        <v>3</v>
      </c>
      <c r="T1153">
        <v>-13.5</v>
      </c>
      <c r="U1153">
        <v>2.5499999999999998</v>
      </c>
      <c r="V1153">
        <v>-6.75</v>
      </c>
      <c r="W1153" t="str">
        <f t="shared" si="40"/>
        <v>g112,5,empty,3,203,1,1,0</v>
      </c>
      <c r="X1153" s="1" t="s">
        <v>329</v>
      </c>
      <c r="Y1153" s="2" t="str">
        <f>IF(AND(ISBLANK(X1153),OR(NOT(ISBLANK(Z1153)),NOT(ISBLANK(AA1153)))),#N/A,
IF(ISBLANK(X1153),"",
IF(AND(NOT(ISERROR(VLOOKUP(X1153,MonsterTable!$A:$B,MATCH(MonsterTable!$B$1,MonsterTable!$A$1:$B$1,0),0))),OR(ISBLANK(Z1153),ISBLANK(AA1153))),#N/A,
IFERROR(VLOOKUP(X1153,MonsterTable!$A:$B,MATCH(MonsterTable!$B$1,MonsterTable!$A$1:$B$1,0),0),
IF(OR(NOT(ISBLANK(Z1153)),ISBLANK(AA1153)),#N/A,
IF(X1153="empty","empty",
VLOOKUP(X1153,MonsterGroupTable!$A:$A,1,0)))))))</f>
        <v>g112</v>
      </c>
      <c r="AA1153">
        <v>5</v>
      </c>
      <c r="AE1153" s="1" t="s">
        <v>74</v>
      </c>
      <c r="AF1153" s="2" t="str">
        <f>IF(AND(ISBLANK(AE1153),OR(NOT(ISBLANK(AG1153)),NOT(ISBLANK(AH1153)))),#N/A,
IF(ISBLANK(AE1153),"",
IF(AND(NOT(ISERROR(VLOOKUP(AE1153,MonsterTable!$A:$B,MATCH(MonsterTable!$B$1,MonsterTable!$A$1:$B$1,0),0))),OR(ISBLANK(AG1153),ISBLANK(AH1153))),#N/A,
IFERROR(VLOOKUP(AE1153,MonsterTable!$A:$B,MATCH(MonsterTable!$B$1,MonsterTable!$A$1:$B$1,0),0),
IF(OR(NOT(ISBLANK(AG1153)),ISBLANK(AH1153)),#N/A,
IF(AE1153="empty","empty",
VLOOKUP(AE1153,MonsterGroupTable!$A:$A,1,0)))))))</f>
        <v>empty</v>
      </c>
      <c r="AH1153">
        <v>3</v>
      </c>
      <c r="AL1153" s="1" t="s">
        <v>339</v>
      </c>
      <c r="AM1153" s="2">
        <f>IF(AND(ISBLANK(AL1153),OR(NOT(ISBLANK(AN1153)),NOT(ISBLANK(AO1153)))),#N/A,
IF(ISBLANK(AL1153),"",
IF(AND(NOT(ISERROR(VLOOKUP(AL1153,MonsterTable!$A:$B,MATCH(MonsterTable!$B$1,MonsterTable!$A$1:$B$1,0),0))),OR(ISBLANK(AN1153),ISBLANK(AO1153))),#N/A,
IFERROR(VLOOKUP(AL1153,MonsterTable!$A:$B,MATCH(MonsterTable!$B$1,MonsterTable!$A$1:$B$1,0),0),
IF(OR(NOT(ISBLANK(AN1153)),ISBLANK(AO1153)),#N/A,
IF(AL1153="empty","empty",
VLOOKUP(AL1153,MonsterGroupTable!$A:$A,1,0)))))))</f>
        <v>203</v>
      </c>
      <c r="AN1153">
        <v>1</v>
      </c>
      <c r="AO1153">
        <v>1</v>
      </c>
      <c r="AP1153">
        <v>0</v>
      </c>
      <c r="AT1153" s="2" t="str">
        <f>IF(AND(ISBLANK(AS1153),OR(NOT(ISBLANK(AU1153)),NOT(ISBLANK(AV1153)))),#N/A,
IF(ISBLANK(AS1153),"",
IF(AND(NOT(ISERROR(VLOOKUP(AS1153,MonsterTable!$A:$B,MATCH(MonsterTable!$B$1,MonsterTable!$A$1:$B$1,0),0))),OR(ISBLANK(AU1153),ISBLANK(AV1153))),#N/A,
IFERROR(VLOOKUP(AS1153,MonsterTable!$A:$B,MATCH(MonsterTable!$B$1,MonsterTable!$A$1:$B$1,0),0),
IF(OR(NOT(ISBLANK(AU1153)),ISBLANK(AV1153)),#N/A,
IF(AS1153="empty","empty",
VLOOKUP(AS1153,MonsterGroupTable!$A:$A,1,0)))))))</f>
        <v/>
      </c>
      <c r="BA1153" s="2" t="str">
        <f>IF(AND(ISBLANK(AZ1153),OR(NOT(ISBLANK(BB1153)),NOT(ISBLANK(BC1153)))),#N/A,
IF(ISBLANK(AZ1153),"",
IF(AND(NOT(ISERROR(VLOOKUP(AZ1153,MonsterTable!$A:$B,MATCH(MonsterTable!$B$1,MonsterTable!$A$1:$B$1,0),0))),OR(ISBLANK(BB1153),ISBLANK(BC1153))),#N/A,
IFERROR(VLOOKUP(AZ1153,MonsterTable!$A:$B,MATCH(MonsterTable!$B$1,MonsterTable!$A$1:$B$1,0),0),
IF(OR(NOT(ISBLANK(BB1153)),ISBLANK(BC1153)),#N/A,
IF(AZ1153="empty","empty",
VLOOKUP(AZ1153,MonsterGroupTable!$A:$A,1,0)))))))</f>
        <v/>
      </c>
      <c r="BH1153" s="2" t="str">
        <f>IF(AND(ISBLANK(BG1153),OR(NOT(ISBLANK(BI1153)),NOT(ISBLANK(BJ1153)))),#N/A,
IF(ISBLANK(BG1153),"",
IF(AND(NOT(ISERROR(VLOOKUP(BG1153,MonsterTable!$A:$B,MATCH(MonsterTable!$B$1,MonsterTable!$A$1:$B$1,0),0))),OR(ISBLANK(BI1153),ISBLANK(BJ1153))),#N/A,
IFERROR(VLOOKUP(BG1153,MonsterTable!$A:$B,MATCH(MonsterTable!$B$1,MonsterTable!$A$1:$B$1,0),0),
IF(OR(NOT(ISBLANK(BI1153)),ISBLANK(BJ1153)),#N/A,
IF(BG1153="empty","empty",
VLOOKUP(BG1153,MonsterGroupTable!$A:$A,1,0)))))))</f>
        <v/>
      </c>
      <c r="BO1153" s="2" t="str">
        <f>IF(AND(ISBLANK(BN1153),OR(NOT(ISBLANK(BP1153)),NOT(ISBLANK(BQ1153)))),#N/A,
IF(ISBLANK(BN1153),"",
IF(AND(NOT(ISERROR(VLOOKUP(BN1153,MonsterTable!$A:$B,MATCH(MonsterTable!$B$1,MonsterTable!$A$1:$B$1,0),0))),OR(ISBLANK(BP1153),ISBLANK(BQ1153))),#N/A,
IFERROR(VLOOKUP(BN1153,MonsterTable!$A:$B,MATCH(MonsterTable!$B$1,MonsterTable!$A$1:$B$1,0),0),
IF(OR(NOT(ISBLANK(BP1153)),ISBLANK(BQ1153)),#N/A,
IF(BN1153="empty","empty",
VLOOKUP(BN1153,MonsterGroupTable!$A:$A,1,0)))))))</f>
        <v/>
      </c>
      <c r="BV1153" s="2" t="str">
        <f>IF(AND(ISBLANK(BU1153),OR(NOT(ISBLANK(BW1153)),NOT(ISBLANK(BX1153)))),#N/A,
IF(ISBLANK(BU1153),"",
IF(AND(NOT(ISERROR(VLOOKUP(BU1153,MonsterTable!$A:$B,MATCH(MonsterTable!$B$1,MonsterTable!$A$1:$B$1,0),0))),OR(ISBLANK(BW1153),ISBLANK(BX1153))),#N/A,
IFERROR(VLOOKUP(BU1153,MonsterTable!$A:$B,MATCH(MonsterTable!$B$1,MonsterTable!$A$1:$B$1,0),0),
IF(OR(NOT(ISBLANK(BW1153)),ISBLANK(BX1153)),#N/A,
IF(BU1153="empty","empty",
VLOOKUP(BU1153,MonsterGroupTable!$A:$A,1,0)))))))</f>
        <v/>
      </c>
      <c r="CC1153" s="2" t="str">
        <f>IF(AND(ISBLANK(CB1153),OR(NOT(ISBLANK(CD1153)),NOT(ISBLANK(CE1153)))),#N/A,
IF(ISBLANK(CB1153),"",
IF(AND(NOT(ISERROR(VLOOKUP(CB1153,MonsterTable!$A:$B,MATCH(MonsterTable!$B$1,MonsterTable!$A$1:$B$1,0),0))),OR(ISBLANK(CD1153),ISBLANK(CE1153))),#N/A,
IFERROR(VLOOKUP(CB1153,MonsterTable!$A:$B,MATCH(MonsterTable!$B$1,MonsterTable!$A$1:$B$1,0),0),
IF(OR(NOT(ISBLANK(CD1153)),ISBLANK(CE1153)),#N/A,
IF(CB1153="empty","empty",
VLOOKUP(CB1153,MonsterGroupTable!$A:$A,1,0)))))))</f>
        <v/>
      </c>
      <c r="CJ1153" s="2" t="str">
        <f>IF(AND(ISBLANK(CI1153),OR(NOT(ISBLANK(CK1153)),NOT(ISBLANK(CL1153)))),#N/A,
IF(ISBLANK(CI1153),"",
IF(AND(NOT(ISERROR(VLOOKUP(CI1153,MonsterTable!$A:$B,MATCH(MonsterTable!$B$1,MonsterTable!$A$1:$B$1,0),0))),OR(ISBLANK(CK1153),ISBLANK(CL1153))),#N/A,
IFERROR(VLOOKUP(CI1153,MonsterTable!$A:$B,MATCH(MonsterTable!$B$1,MonsterTable!$A$1:$B$1,0),0),
IF(OR(NOT(ISBLANK(CK1153)),ISBLANK(CL1153)),#N/A,
IF(CI1153="empty","empty",
VLOOKUP(CI1153,MonsterGroupTable!$A:$A,1,0)))))))</f>
        <v/>
      </c>
    </row>
    <row r="1154" spans="1:88">
      <c r="A1154">
        <v>20120</v>
      </c>
      <c r="B1154">
        <f t="shared" si="39"/>
        <v>1.2</v>
      </c>
      <c r="C1154">
        <f t="shared" si="39"/>
        <v>1.1000000000000001</v>
      </c>
      <c r="F1154">
        <v>180</v>
      </c>
      <c r="G1154">
        <v>2124</v>
      </c>
      <c r="H1154">
        <v>0</v>
      </c>
      <c r="I1154">
        <v>0</v>
      </c>
      <c r="J1154">
        <v>0</v>
      </c>
      <c r="K1154" t="s">
        <v>28</v>
      </c>
      <c r="L1154" t="s">
        <v>243</v>
      </c>
      <c r="M1154" t="s">
        <v>79</v>
      </c>
      <c r="N1154" t="s">
        <v>80</v>
      </c>
      <c r="O1154">
        <v>0</v>
      </c>
      <c r="P1154">
        <v>-4.75</v>
      </c>
      <c r="Q1154">
        <v>-3.5</v>
      </c>
      <c r="R1154">
        <v>4.75</v>
      </c>
      <c r="S1154">
        <v>3</v>
      </c>
      <c r="T1154">
        <v>-13.5</v>
      </c>
      <c r="U1154">
        <v>2.5499999999999998</v>
      </c>
      <c r="V1154">
        <v>-6.75</v>
      </c>
      <c r="W1154" t="str">
        <f t="shared" si="40"/>
        <v>g112,5,empty,3,203,1,1,0</v>
      </c>
      <c r="X1154" s="1" t="s">
        <v>329</v>
      </c>
      <c r="Y1154" s="2" t="str">
        <f>IF(AND(ISBLANK(X1154),OR(NOT(ISBLANK(Z1154)),NOT(ISBLANK(AA1154)))),#N/A,
IF(ISBLANK(X1154),"",
IF(AND(NOT(ISERROR(VLOOKUP(X1154,MonsterTable!$A:$B,MATCH(MonsterTable!$B$1,MonsterTable!$A$1:$B$1,0),0))),OR(ISBLANK(Z1154),ISBLANK(AA1154))),#N/A,
IFERROR(VLOOKUP(X1154,MonsterTable!$A:$B,MATCH(MonsterTable!$B$1,MonsterTable!$A$1:$B$1,0),0),
IF(OR(NOT(ISBLANK(Z1154)),ISBLANK(AA1154)),#N/A,
IF(X1154="empty","empty",
VLOOKUP(X1154,MonsterGroupTable!$A:$A,1,0)))))))</f>
        <v>g112</v>
      </c>
      <c r="AA1154">
        <v>5</v>
      </c>
      <c r="AE1154" s="1" t="s">
        <v>74</v>
      </c>
      <c r="AF1154" s="2" t="str">
        <f>IF(AND(ISBLANK(AE1154),OR(NOT(ISBLANK(AG1154)),NOT(ISBLANK(AH1154)))),#N/A,
IF(ISBLANK(AE1154),"",
IF(AND(NOT(ISERROR(VLOOKUP(AE1154,MonsterTable!$A:$B,MATCH(MonsterTable!$B$1,MonsterTable!$A$1:$B$1,0),0))),OR(ISBLANK(AG1154),ISBLANK(AH1154))),#N/A,
IFERROR(VLOOKUP(AE1154,MonsterTable!$A:$B,MATCH(MonsterTable!$B$1,MonsterTable!$A$1:$B$1,0),0),
IF(OR(NOT(ISBLANK(AG1154)),ISBLANK(AH1154)),#N/A,
IF(AE1154="empty","empty",
VLOOKUP(AE1154,MonsterGroupTable!$A:$A,1,0)))))))</f>
        <v>empty</v>
      </c>
      <c r="AH1154">
        <v>3</v>
      </c>
      <c r="AL1154" s="1" t="s">
        <v>339</v>
      </c>
      <c r="AM1154" s="2">
        <f>IF(AND(ISBLANK(AL1154),OR(NOT(ISBLANK(AN1154)),NOT(ISBLANK(AO1154)))),#N/A,
IF(ISBLANK(AL1154),"",
IF(AND(NOT(ISERROR(VLOOKUP(AL1154,MonsterTable!$A:$B,MATCH(MonsterTable!$B$1,MonsterTable!$A$1:$B$1,0),0))),OR(ISBLANK(AN1154),ISBLANK(AO1154))),#N/A,
IFERROR(VLOOKUP(AL1154,MonsterTable!$A:$B,MATCH(MonsterTable!$B$1,MonsterTable!$A$1:$B$1,0),0),
IF(OR(NOT(ISBLANK(AN1154)),ISBLANK(AO1154)),#N/A,
IF(AL1154="empty","empty",
VLOOKUP(AL1154,MonsterGroupTable!$A:$A,1,0)))))))</f>
        <v>203</v>
      </c>
      <c r="AN1154">
        <v>1</v>
      </c>
      <c r="AO1154">
        <v>1</v>
      </c>
      <c r="AP1154">
        <v>0</v>
      </c>
      <c r="AT1154" s="2" t="str">
        <f>IF(AND(ISBLANK(AS1154),OR(NOT(ISBLANK(AU1154)),NOT(ISBLANK(AV1154)))),#N/A,
IF(ISBLANK(AS1154),"",
IF(AND(NOT(ISERROR(VLOOKUP(AS1154,MonsterTable!$A:$B,MATCH(MonsterTable!$B$1,MonsterTable!$A$1:$B$1,0),0))),OR(ISBLANK(AU1154),ISBLANK(AV1154))),#N/A,
IFERROR(VLOOKUP(AS1154,MonsterTable!$A:$B,MATCH(MonsterTable!$B$1,MonsterTable!$A$1:$B$1,0),0),
IF(OR(NOT(ISBLANK(AU1154)),ISBLANK(AV1154)),#N/A,
IF(AS1154="empty","empty",
VLOOKUP(AS1154,MonsterGroupTable!$A:$A,1,0)))))))</f>
        <v/>
      </c>
      <c r="BA1154" s="2" t="str">
        <f>IF(AND(ISBLANK(AZ1154),OR(NOT(ISBLANK(BB1154)),NOT(ISBLANK(BC1154)))),#N/A,
IF(ISBLANK(AZ1154),"",
IF(AND(NOT(ISERROR(VLOOKUP(AZ1154,MonsterTable!$A:$B,MATCH(MonsterTable!$B$1,MonsterTable!$A$1:$B$1,0),0))),OR(ISBLANK(BB1154),ISBLANK(BC1154))),#N/A,
IFERROR(VLOOKUP(AZ1154,MonsterTable!$A:$B,MATCH(MonsterTable!$B$1,MonsterTable!$A$1:$B$1,0),0),
IF(OR(NOT(ISBLANK(BB1154)),ISBLANK(BC1154)),#N/A,
IF(AZ1154="empty","empty",
VLOOKUP(AZ1154,MonsterGroupTable!$A:$A,1,0)))))))</f>
        <v/>
      </c>
      <c r="BH1154" s="2" t="str">
        <f>IF(AND(ISBLANK(BG1154),OR(NOT(ISBLANK(BI1154)),NOT(ISBLANK(BJ1154)))),#N/A,
IF(ISBLANK(BG1154),"",
IF(AND(NOT(ISERROR(VLOOKUP(BG1154,MonsterTable!$A:$B,MATCH(MonsterTable!$B$1,MonsterTable!$A$1:$B$1,0),0))),OR(ISBLANK(BI1154),ISBLANK(BJ1154))),#N/A,
IFERROR(VLOOKUP(BG1154,MonsterTable!$A:$B,MATCH(MonsterTable!$B$1,MonsterTable!$A$1:$B$1,0),0),
IF(OR(NOT(ISBLANK(BI1154)),ISBLANK(BJ1154)),#N/A,
IF(BG1154="empty","empty",
VLOOKUP(BG1154,MonsterGroupTable!$A:$A,1,0)))))))</f>
        <v/>
      </c>
      <c r="BO1154" s="2" t="str">
        <f>IF(AND(ISBLANK(BN1154),OR(NOT(ISBLANK(BP1154)),NOT(ISBLANK(BQ1154)))),#N/A,
IF(ISBLANK(BN1154),"",
IF(AND(NOT(ISERROR(VLOOKUP(BN1154,MonsterTable!$A:$B,MATCH(MonsterTable!$B$1,MonsterTable!$A$1:$B$1,0),0))),OR(ISBLANK(BP1154),ISBLANK(BQ1154))),#N/A,
IFERROR(VLOOKUP(BN1154,MonsterTable!$A:$B,MATCH(MonsterTable!$B$1,MonsterTable!$A$1:$B$1,0),0),
IF(OR(NOT(ISBLANK(BP1154)),ISBLANK(BQ1154)),#N/A,
IF(BN1154="empty","empty",
VLOOKUP(BN1154,MonsterGroupTable!$A:$A,1,0)))))))</f>
        <v/>
      </c>
      <c r="BV1154" s="2" t="str">
        <f>IF(AND(ISBLANK(BU1154),OR(NOT(ISBLANK(BW1154)),NOT(ISBLANK(BX1154)))),#N/A,
IF(ISBLANK(BU1154),"",
IF(AND(NOT(ISERROR(VLOOKUP(BU1154,MonsterTable!$A:$B,MATCH(MonsterTable!$B$1,MonsterTable!$A$1:$B$1,0),0))),OR(ISBLANK(BW1154),ISBLANK(BX1154))),#N/A,
IFERROR(VLOOKUP(BU1154,MonsterTable!$A:$B,MATCH(MonsterTable!$B$1,MonsterTable!$A$1:$B$1,0),0),
IF(OR(NOT(ISBLANK(BW1154)),ISBLANK(BX1154)),#N/A,
IF(BU1154="empty","empty",
VLOOKUP(BU1154,MonsterGroupTable!$A:$A,1,0)))))))</f>
        <v/>
      </c>
      <c r="CC1154" s="2" t="str">
        <f>IF(AND(ISBLANK(CB1154),OR(NOT(ISBLANK(CD1154)),NOT(ISBLANK(CE1154)))),#N/A,
IF(ISBLANK(CB1154),"",
IF(AND(NOT(ISERROR(VLOOKUP(CB1154,MonsterTable!$A:$B,MATCH(MonsterTable!$B$1,MonsterTable!$A$1:$B$1,0),0))),OR(ISBLANK(CD1154),ISBLANK(CE1154))),#N/A,
IFERROR(VLOOKUP(CB1154,MonsterTable!$A:$B,MATCH(MonsterTable!$B$1,MonsterTable!$A$1:$B$1,0),0),
IF(OR(NOT(ISBLANK(CD1154)),ISBLANK(CE1154)),#N/A,
IF(CB1154="empty","empty",
VLOOKUP(CB1154,MonsterGroupTable!$A:$A,1,0)))))))</f>
        <v/>
      </c>
      <c r="CJ1154" s="2" t="str">
        <f>IF(AND(ISBLANK(CI1154),OR(NOT(ISBLANK(CK1154)),NOT(ISBLANK(CL1154)))),#N/A,
IF(ISBLANK(CI1154),"",
IF(AND(NOT(ISERROR(VLOOKUP(CI1154,MonsterTable!$A:$B,MATCH(MonsterTable!$B$1,MonsterTable!$A$1:$B$1,0),0))),OR(ISBLANK(CK1154),ISBLANK(CL1154))),#N/A,
IFERROR(VLOOKUP(CI1154,MonsterTable!$A:$B,MATCH(MonsterTable!$B$1,MonsterTable!$A$1:$B$1,0),0),
IF(OR(NOT(ISBLANK(CK1154)),ISBLANK(CL1154)),#N/A,
IF(CI1154="empty","empty",
VLOOKUP(CI1154,MonsterGroupTable!$A:$A,1,0)))))))</f>
        <v/>
      </c>
    </row>
    <row r="1155" spans="1:88">
      <c r="A1155">
        <v>20121</v>
      </c>
      <c r="B1155">
        <f t="shared" si="39"/>
        <v>1.1000000000000001</v>
      </c>
      <c r="C1155">
        <f t="shared" si="39"/>
        <v>1.1000000000000001</v>
      </c>
      <c r="F1155">
        <v>180</v>
      </c>
      <c r="G1155">
        <v>2151</v>
      </c>
      <c r="H1155">
        <v>0</v>
      </c>
      <c r="I1155">
        <v>0</v>
      </c>
      <c r="J1155">
        <v>0</v>
      </c>
      <c r="K1155" t="s">
        <v>28</v>
      </c>
      <c r="L1155" t="s">
        <v>245</v>
      </c>
      <c r="M1155" t="s">
        <v>79</v>
      </c>
      <c r="N1155" t="s">
        <v>80</v>
      </c>
      <c r="O1155">
        <v>0</v>
      </c>
      <c r="P1155">
        <v>-4.75</v>
      </c>
      <c r="Q1155">
        <v>-3.5</v>
      </c>
      <c r="R1155">
        <v>4.75</v>
      </c>
      <c r="S1155">
        <v>3</v>
      </c>
      <c r="T1155">
        <v>-13.5</v>
      </c>
      <c r="U1155">
        <v>2.5499999999999998</v>
      </c>
      <c r="V1155">
        <v>-6.75</v>
      </c>
      <c r="W1155" t="str">
        <f t="shared" si="40"/>
        <v>g113,5,empty,3,204,1,1,0</v>
      </c>
      <c r="X1155" s="1" t="s">
        <v>330</v>
      </c>
      <c r="Y1155" s="2" t="str">
        <f>IF(AND(ISBLANK(X1155),OR(NOT(ISBLANK(Z1155)),NOT(ISBLANK(AA1155)))),#N/A,
IF(ISBLANK(X1155),"",
IF(AND(NOT(ISERROR(VLOOKUP(X1155,MonsterTable!$A:$B,MATCH(MonsterTable!$B$1,MonsterTable!$A$1:$B$1,0),0))),OR(ISBLANK(Z1155),ISBLANK(AA1155))),#N/A,
IFERROR(VLOOKUP(X1155,MonsterTable!$A:$B,MATCH(MonsterTable!$B$1,MonsterTable!$A$1:$B$1,0),0),
IF(OR(NOT(ISBLANK(Z1155)),ISBLANK(AA1155)),#N/A,
IF(X1155="empty","empty",
VLOOKUP(X1155,MonsterGroupTable!$A:$A,1,0)))))))</f>
        <v>g113</v>
      </c>
      <c r="AA1155">
        <v>5</v>
      </c>
      <c r="AE1155" s="1" t="s">
        <v>74</v>
      </c>
      <c r="AF1155" s="2" t="str">
        <f>IF(AND(ISBLANK(AE1155),OR(NOT(ISBLANK(AG1155)),NOT(ISBLANK(AH1155)))),#N/A,
IF(ISBLANK(AE1155),"",
IF(AND(NOT(ISERROR(VLOOKUP(AE1155,MonsterTable!$A:$B,MATCH(MonsterTable!$B$1,MonsterTable!$A$1:$B$1,0),0))),OR(ISBLANK(AG1155),ISBLANK(AH1155))),#N/A,
IFERROR(VLOOKUP(AE1155,MonsterTable!$A:$B,MATCH(MonsterTable!$B$1,MonsterTable!$A$1:$B$1,0),0),
IF(OR(NOT(ISBLANK(AG1155)),ISBLANK(AH1155)),#N/A,
IF(AE1155="empty","empty",
VLOOKUP(AE1155,MonsterGroupTable!$A:$A,1,0)))))))</f>
        <v>empty</v>
      </c>
      <c r="AH1155">
        <v>3</v>
      </c>
      <c r="AL1155" s="1" t="s">
        <v>340</v>
      </c>
      <c r="AM1155" s="2">
        <f>IF(AND(ISBLANK(AL1155),OR(NOT(ISBLANK(AN1155)),NOT(ISBLANK(AO1155)))),#N/A,
IF(ISBLANK(AL1155),"",
IF(AND(NOT(ISERROR(VLOOKUP(AL1155,MonsterTable!$A:$B,MATCH(MonsterTable!$B$1,MonsterTable!$A$1:$B$1,0),0))),OR(ISBLANK(AN1155),ISBLANK(AO1155))),#N/A,
IFERROR(VLOOKUP(AL1155,MonsterTable!$A:$B,MATCH(MonsterTable!$B$1,MonsterTable!$A$1:$B$1,0),0),
IF(OR(NOT(ISBLANK(AN1155)),ISBLANK(AO1155)),#N/A,
IF(AL1155="empty","empty",
VLOOKUP(AL1155,MonsterGroupTable!$A:$A,1,0)))))))</f>
        <v>204</v>
      </c>
      <c r="AN1155">
        <v>1</v>
      </c>
      <c r="AO1155">
        <v>1</v>
      </c>
      <c r="AP1155">
        <v>0</v>
      </c>
      <c r="AT1155" s="2" t="str">
        <f>IF(AND(ISBLANK(AS1155),OR(NOT(ISBLANK(AU1155)),NOT(ISBLANK(AV1155)))),#N/A,
IF(ISBLANK(AS1155),"",
IF(AND(NOT(ISERROR(VLOOKUP(AS1155,MonsterTable!$A:$B,MATCH(MonsterTable!$B$1,MonsterTable!$A$1:$B$1,0),0))),OR(ISBLANK(AU1155),ISBLANK(AV1155))),#N/A,
IFERROR(VLOOKUP(AS1155,MonsterTable!$A:$B,MATCH(MonsterTable!$B$1,MonsterTable!$A$1:$B$1,0),0),
IF(OR(NOT(ISBLANK(AU1155)),ISBLANK(AV1155)),#N/A,
IF(AS1155="empty","empty",
VLOOKUP(AS1155,MonsterGroupTable!$A:$A,1,0)))))))</f>
        <v/>
      </c>
      <c r="BA1155" s="2" t="str">
        <f>IF(AND(ISBLANK(AZ1155),OR(NOT(ISBLANK(BB1155)),NOT(ISBLANK(BC1155)))),#N/A,
IF(ISBLANK(AZ1155),"",
IF(AND(NOT(ISERROR(VLOOKUP(AZ1155,MonsterTable!$A:$B,MATCH(MonsterTable!$B$1,MonsterTable!$A$1:$B$1,0),0))),OR(ISBLANK(BB1155),ISBLANK(BC1155))),#N/A,
IFERROR(VLOOKUP(AZ1155,MonsterTable!$A:$B,MATCH(MonsterTable!$B$1,MonsterTable!$A$1:$B$1,0),0),
IF(OR(NOT(ISBLANK(BB1155)),ISBLANK(BC1155)),#N/A,
IF(AZ1155="empty","empty",
VLOOKUP(AZ1155,MonsterGroupTable!$A:$A,1,0)))))))</f>
        <v/>
      </c>
      <c r="BH1155" s="2" t="str">
        <f>IF(AND(ISBLANK(BG1155),OR(NOT(ISBLANK(BI1155)),NOT(ISBLANK(BJ1155)))),#N/A,
IF(ISBLANK(BG1155),"",
IF(AND(NOT(ISERROR(VLOOKUP(BG1155,MonsterTable!$A:$B,MATCH(MonsterTable!$B$1,MonsterTable!$A$1:$B$1,0),0))),OR(ISBLANK(BI1155),ISBLANK(BJ1155))),#N/A,
IFERROR(VLOOKUP(BG1155,MonsterTable!$A:$B,MATCH(MonsterTable!$B$1,MonsterTable!$A$1:$B$1,0),0),
IF(OR(NOT(ISBLANK(BI1155)),ISBLANK(BJ1155)),#N/A,
IF(BG1155="empty","empty",
VLOOKUP(BG1155,MonsterGroupTable!$A:$A,1,0)))))))</f>
        <v/>
      </c>
      <c r="BO1155" s="2" t="str">
        <f>IF(AND(ISBLANK(BN1155),OR(NOT(ISBLANK(BP1155)),NOT(ISBLANK(BQ1155)))),#N/A,
IF(ISBLANK(BN1155),"",
IF(AND(NOT(ISERROR(VLOOKUP(BN1155,MonsterTable!$A:$B,MATCH(MonsterTable!$B$1,MonsterTable!$A$1:$B$1,0),0))),OR(ISBLANK(BP1155),ISBLANK(BQ1155))),#N/A,
IFERROR(VLOOKUP(BN1155,MonsterTable!$A:$B,MATCH(MonsterTable!$B$1,MonsterTable!$A$1:$B$1,0),0),
IF(OR(NOT(ISBLANK(BP1155)),ISBLANK(BQ1155)),#N/A,
IF(BN1155="empty","empty",
VLOOKUP(BN1155,MonsterGroupTable!$A:$A,1,0)))))))</f>
        <v/>
      </c>
      <c r="BV1155" s="2" t="str">
        <f>IF(AND(ISBLANK(BU1155),OR(NOT(ISBLANK(BW1155)),NOT(ISBLANK(BX1155)))),#N/A,
IF(ISBLANK(BU1155),"",
IF(AND(NOT(ISERROR(VLOOKUP(BU1155,MonsterTable!$A:$B,MATCH(MonsterTable!$B$1,MonsterTable!$A$1:$B$1,0),0))),OR(ISBLANK(BW1155),ISBLANK(BX1155))),#N/A,
IFERROR(VLOOKUP(BU1155,MonsterTable!$A:$B,MATCH(MonsterTable!$B$1,MonsterTable!$A$1:$B$1,0),0),
IF(OR(NOT(ISBLANK(BW1155)),ISBLANK(BX1155)),#N/A,
IF(BU1155="empty","empty",
VLOOKUP(BU1155,MonsterGroupTable!$A:$A,1,0)))))))</f>
        <v/>
      </c>
      <c r="CC1155" s="2" t="str">
        <f>IF(AND(ISBLANK(CB1155),OR(NOT(ISBLANK(CD1155)),NOT(ISBLANK(CE1155)))),#N/A,
IF(ISBLANK(CB1155),"",
IF(AND(NOT(ISERROR(VLOOKUP(CB1155,MonsterTable!$A:$B,MATCH(MonsterTable!$B$1,MonsterTable!$A$1:$B$1,0),0))),OR(ISBLANK(CD1155),ISBLANK(CE1155))),#N/A,
IFERROR(VLOOKUP(CB1155,MonsterTable!$A:$B,MATCH(MonsterTable!$B$1,MonsterTable!$A$1:$B$1,0),0),
IF(OR(NOT(ISBLANK(CD1155)),ISBLANK(CE1155)),#N/A,
IF(CB1155="empty","empty",
VLOOKUP(CB1155,MonsterGroupTable!$A:$A,1,0)))))))</f>
        <v/>
      </c>
      <c r="CJ1155" s="2" t="str">
        <f>IF(AND(ISBLANK(CI1155),OR(NOT(ISBLANK(CK1155)),NOT(ISBLANK(CL1155)))),#N/A,
IF(ISBLANK(CI1155),"",
IF(AND(NOT(ISERROR(VLOOKUP(CI1155,MonsterTable!$A:$B,MATCH(MonsterTable!$B$1,MonsterTable!$A$1:$B$1,0),0))),OR(ISBLANK(CK1155),ISBLANK(CL1155))),#N/A,
IFERROR(VLOOKUP(CI1155,MonsterTable!$A:$B,MATCH(MonsterTable!$B$1,MonsterTable!$A$1:$B$1,0),0),
IF(OR(NOT(ISBLANK(CK1155)),ISBLANK(CL1155)),#N/A,
IF(CI1155="empty","empty",
VLOOKUP(CI1155,MonsterGroupTable!$A:$A,1,0)))))))</f>
        <v/>
      </c>
    </row>
    <row r="1156" spans="1:88">
      <c r="A1156">
        <v>20122</v>
      </c>
      <c r="B1156">
        <f t="shared" si="39"/>
        <v>1.1000000000000001</v>
      </c>
      <c r="C1156">
        <f t="shared" si="39"/>
        <v>1.1000000000000001</v>
      </c>
      <c r="F1156">
        <v>180</v>
      </c>
      <c r="G1156">
        <v>2178</v>
      </c>
      <c r="H1156">
        <v>0</v>
      </c>
      <c r="I1156">
        <v>0</v>
      </c>
      <c r="J1156">
        <v>0</v>
      </c>
      <c r="K1156" t="s">
        <v>28</v>
      </c>
      <c r="L1156" t="s">
        <v>245</v>
      </c>
      <c r="M1156" t="s">
        <v>79</v>
      </c>
      <c r="N1156" t="s">
        <v>80</v>
      </c>
      <c r="O1156">
        <v>0</v>
      </c>
      <c r="P1156">
        <v>-4.75</v>
      </c>
      <c r="Q1156">
        <v>-3.5</v>
      </c>
      <c r="R1156">
        <v>4.75</v>
      </c>
      <c r="S1156">
        <v>3</v>
      </c>
      <c r="T1156">
        <v>-13.5</v>
      </c>
      <c r="U1156">
        <v>2.5499999999999998</v>
      </c>
      <c r="V1156">
        <v>-6.75</v>
      </c>
      <c r="W1156" t="str">
        <f t="shared" si="40"/>
        <v>g113,5,empty,3,204,1,1,0</v>
      </c>
      <c r="X1156" s="1" t="s">
        <v>330</v>
      </c>
      <c r="Y1156" s="2" t="str">
        <f>IF(AND(ISBLANK(X1156),OR(NOT(ISBLANK(Z1156)),NOT(ISBLANK(AA1156)))),#N/A,
IF(ISBLANK(X1156),"",
IF(AND(NOT(ISERROR(VLOOKUP(X1156,MonsterTable!$A:$B,MATCH(MonsterTable!$B$1,MonsterTable!$A$1:$B$1,0),0))),OR(ISBLANK(Z1156),ISBLANK(AA1156))),#N/A,
IFERROR(VLOOKUP(X1156,MonsterTable!$A:$B,MATCH(MonsterTable!$B$1,MonsterTable!$A$1:$B$1,0),0),
IF(OR(NOT(ISBLANK(Z1156)),ISBLANK(AA1156)),#N/A,
IF(X1156="empty","empty",
VLOOKUP(X1156,MonsterGroupTable!$A:$A,1,0)))))))</f>
        <v>g113</v>
      </c>
      <c r="AA1156">
        <v>5</v>
      </c>
      <c r="AE1156" s="1" t="s">
        <v>74</v>
      </c>
      <c r="AF1156" s="2" t="str">
        <f>IF(AND(ISBLANK(AE1156),OR(NOT(ISBLANK(AG1156)),NOT(ISBLANK(AH1156)))),#N/A,
IF(ISBLANK(AE1156),"",
IF(AND(NOT(ISERROR(VLOOKUP(AE1156,MonsterTable!$A:$B,MATCH(MonsterTable!$B$1,MonsterTable!$A$1:$B$1,0),0))),OR(ISBLANK(AG1156),ISBLANK(AH1156))),#N/A,
IFERROR(VLOOKUP(AE1156,MonsterTable!$A:$B,MATCH(MonsterTable!$B$1,MonsterTable!$A$1:$B$1,0),0),
IF(OR(NOT(ISBLANK(AG1156)),ISBLANK(AH1156)),#N/A,
IF(AE1156="empty","empty",
VLOOKUP(AE1156,MonsterGroupTable!$A:$A,1,0)))))))</f>
        <v>empty</v>
      </c>
      <c r="AH1156">
        <v>3</v>
      </c>
      <c r="AL1156" s="1" t="s">
        <v>340</v>
      </c>
      <c r="AM1156" s="2">
        <f>IF(AND(ISBLANK(AL1156),OR(NOT(ISBLANK(AN1156)),NOT(ISBLANK(AO1156)))),#N/A,
IF(ISBLANK(AL1156),"",
IF(AND(NOT(ISERROR(VLOOKUP(AL1156,MonsterTable!$A:$B,MATCH(MonsterTable!$B$1,MonsterTable!$A$1:$B$1,0),0))),OR(ISBLANK(AN1156),ISBLANK(AO1156))),#N/A,
IFERROR(VLOOKUP(AL1156,MonsterTable!$A:$B,MATCH(MonsterTable!$B$1,MonsterTable!$A$1:$B$1,0),0),
IF(OR(NOT(ISBLANK(AN1156)),ISBLANK(AO1156)),#N/A,
IF(AL1156="empty","empty",
VLOOKUP(AL1156,MonsterGroupTable!$A:$A,1,0)))))))</f>
        <v>204</v>
      </c>
      <c r="AN1156">
        <v>1</v>
      </c>
      <c r="AO1156">
        <v>1</v>
      </c>
      <c r="AP1156">
        <v>0</v>
      </c>
      <c r="AT1156" s="2" t="str">
        <f>IF(AND(ISBLANK(AS1156),OR(NOT(ISBLANK(AU1156)),NOT(ISBLANK(AV1156)))),#N/A,
IF(ISBLANK(AS1156),"",
IF(AND(NOT(ISERROR(VLOOKUP(AS1156,MonsterTable!$A:$B,MATCH(MonsterTable!$B$1,MonsterTable!$A$1:$B$1,0),0))),OR(ISBLANK(AU1156),ISBLANK(AV1156))),#N/A,
IFERROR(VLOOKUP(AS1156,MonsterTable!$A:$B,MATCH(MonsterTable!$B$1,MonsterTable!$A$1:$B$1,0),0),
IF(OR(NOT(ISBLANK(AU1156)),ISBLANK(AV1156)),#N/A,
IF(AS1156="empty","empty",
VLOOKUP(AS1156,MonsterGroupTable!$A:$A,1,0)))))))</f>
        <v/>
      </c>
      <c r="BA1156" s="2" t="str">
        <f>IF(AND(ISBLANK(AZ1156),OR(NOT(ISBLANK(BB1156)),NOT(ISBLANK(BC1156)))),#N/A,
IF(ISBLANK(AZ1156),"",
IF(AND(NOT(ISERROR(VLOOKUP(AZ1156,MonsterTable!$A:$B,MATCH(MonsterTable!$B$1,MonsterTable!$A$1:$B$1,0),0))),OR(ISBLANK(BB1156),ISBLANK(BC1156))),#N/A,
IFERROR(VLOOKUP(AZ1156,MonsterTable!$A:$B,MATCH(MonsterTable!$B$1,MonsterTable!$A$1:$B$1,0),0),
IF(OR(NOT(ISBLANK(BB1156)),ISBLANK(BC1156)),#N/A,
IF(AZ1156="empty","empty",
VLOOKUP(AZ1156,MonsterGroupTable!$A:$A,1,0)))))))</f>
        <v/>
      </c>
      <c r="BH1156" s="2" t="str">
        <f>IF(AND(ISBLANK(BG1156),OR(NOT(ISBLANK(BI1156)),NOT(ISBLANK(BJ1156)))),#N/A,
IF(ISBLANK(BG1156),"",
IF(AND(NOT(ISERROR(VLOOKUP(BG1156,MonsterTable!$A:$B,MATCH(MonsterTable!$B$1,MonsterTable!$A$1:$B$1,0),0))),OR(ISBLANK(BI1156),ISBLANK(BJ1156))),#N/A,
IFERROR(VLOOKUP(BG1156,MonsterTable!$A:$B,MATCH(MonsterTable!$B$1,MonsterTable!$A$1:$B$1,0),0),
IF(OR(NOT(ISBLANK(BI1156)),ISBLANK(BJ1156)),#N/A,
IF(BG1156="empty","empty",
VLOOKUP(BG1156,MonsterGroupTable!$A:$A,1,0)))))))</f>
        <v/>
      </c>
      <c r="BO1156" s="2" t="str">
        <f>IF(AND(ISBLANK(BN1156),OR(NOT(ISBLANK(BP1156)),NOT(ISBLANK(BQ1156)))),#N/A,
IF(ISBLANK(BN1156),"",
IF(AND(NOT(ISERROR(VLOOKUP(BN1156,MonsterTable!$A:$B,MATCH(MonsterTable!$B$1,MonsterTable!$A$1:$B$1,0),0))),OR(ISBLANK(BP1156),ISBLANK(BQ1156))),#N/A,
IFERROR(VLOOKUP(BN1156,MonsterTable!$A:$B,MATCH(MonsterTable!$B$1,MonsterTable!$A$1:$B$1,0),0),
IF(OR(NOT(ISBLANK(BP1156)),ISBLANK(BQ1156)),#N/A,
IF(BN1156="empty","empty",
VLOOKUP(BN1156,MonsterGroupTable!$A:$A,1,0)))))))</f>
        <v/>
      </c>
      <c r="BV1156" s="2" t="str">
        <f>IF(AND(ISBLANK(BU1156),OR(NOT(ISBLANK(BW1156)),NOT(ISBLANK(BX1156)))),#N/A,
IF(ISBLANK(BU1156),"",
IF(AND(NOT(ISERROR(VLOOKUP(BU1156,MonsterTable!$A:$B,MATCH(MonsterTable!$B$1,MonsterTable!$A$1:$B$1,0),0))),OR(ISBLANK(BW1156),ISBLANK(BX1156))),#N/A,
IFERROR(VLOOKUP(BU1156,MonsterTable!$A:$B,MATCH(MonsterTable!$B$1,MonsterTable!$A$1:$B$1,0),0),
IF(OR(NOT(ISBLANK(BW1156)),ISBLANK(BX1156)),#N/A,
IF(BU1156="empty","empty",
VLOOKUP(BU1156,MonsterGroupTable!$A:$A,1,0)))))))</f>
        <v/>
      </c>
      <c r="CC1156" s="2" t="str">
        <f>IF(AND(ISBLANK(CB1156),OR(NOT(ISBLANK(CD1156)),NOT(ISBLANK(CE1156)))),#N/A,
IF(ISBLANK(CB1156),"",
IF(AND(NOT(ISERROR(VLOOKUP(CB1156,MonsterTable!$A:$B,MATCH(MonsterTable!$B$1,MonsterTable!$A$1:$B$1,0),0))),OR(ISBLANK(CD1156),ISBLANK(CE1156))),#N/A,
IFERROR(VLOOKUP(CB1156,MonsterTable!$A:$B,MATCH(MonsterTable!$B$1,MonsterTable!$A$1:$B$1,0),0),
IF(OR(NOT(ISBLANK(CD1156)),ISBLANK(CE1156)),#N/A,
IF(CB1156="empty","empty",
VLOOKUP(CB1156,MonsterGroupTable!$A:$A,1,0)))))))</f>
        <v/>
      </c>
      <c r="CJ1156" s="2" t="str">
        <f>IF(AND(ISBLANK(CI1156),OR(NOT(ISBLANK(CK1156)),NOT(ISBLANK(CL1156)))),#N/A,
IF(ISBLANK(CI1156),"",
IF(AND(NOT(ISERROR(VLOOKUP(CI1156,MonsterTable!$A:$B,MATCH(MonsterTable!$B$1,MonsterTable!$A$1:$B$1,0),0))),OR(ISBLANK(CK1156),ISBLANK(CL1156))),#N/A,
IFERROR(VLOOKUP(CI1156,MonsterTable!$A:$B,MATCH(MonsterTable!$B$1,MonsterTable!$A$1:$B$1,0),0),
IF(OR(NOT(ISBLANK(CK1156)),ISBLANK(CL1156)),#N/A,
IF(CI1156="empty","empty",
VLOOKUP(CI1156,MonsterGroupTable!$A:$A,1,0)))))))</f>
        <v/>
      </c>
    </row>
    <row r="1157" spans="1:88">
      <c r="A1157">
        <v>20123</v>
      </c>
      <c r="B1157">
        <f t="shared" si="39"/>
        <v>1.1000000000000001</v>
      </c>
      <c r="C1157">
        <f t="shared" si="39"/>
        <v>1.1000000000000001</v>
      </c>
      <c r="F1157">
        <v>180</v>
      </c>
      <c r="G1157">
        <v>2205</v>
      </c>
      <c r="H1157">
        <v>0</v>
      </c>
      <c r="I1157">
        <v>0</v>
      </c>
      <c r="J1157">
        <v>0</v>
      </c>
      <c r="K1157" t="s">
        <v>28</v>
      </c>
      <c r="L1157" t="s">
        <v>245</v>
      </c>
      <c r="M1157" t="s">
        <v>79</v>
      </c>
      <c r="N1157" t="s">
        <v>80</v>
      </c>
      <c r="O1157">
        <v>0</v>
      </c>
      <c r="P1157">
        <v>-4.75</v>
      </c>
      <c r="Q1157">
        <v>-3.5</v>
      </c>
      <c r="R1157">
        <v>4.75</v>
      </c>
      <c r="S1157">
        <v>3</v>
      </c>
      <c r="T1157">
        <v>-13.5</v>
      </c>
      <c r="U1157">
        <v>2.5499999999999998</v>
      </c>
      <c r="V1157">
        <v>-6.75</v>
      </c>
      <c r="W1157" t="str">
        <f t="shared" si="40"/>
        <v>g113,5,empty,3,204,1,1,0</v>
      </c>
      <c r="X1157" s="1" t="s">
        <v>330</v>
      </c>
      <c r="Y1157" s="2" t="str">
        <f>IF(AND(ISBLANK(X1157),OR(NOT(ISBLANK(Z1157)),NOT(ISBLANK(AA1157)))),#N/A,
IF(ISBLANK(X1157),"",
IF(AND(NOT(ISERROR(VLOOKUP(X1157,MonsterTable!$A:$B,MATCH(MonsterTable!$B$1,MonsterTable!$A$1:$B$1,0),0))),OR(ISBLANK(Z1157),ISBLANK(AA1157))),#N/A,
IFERROR(VLOOKUP(X1157,MonsterTable!$A:$B,MATCH(MonsterTable!$B$1,MonsterTable!$A$1:$B$1,0),0),
IF(OR(NOT(ISBLANK(Z1157)),ISBLANK(AA1157)),#N/A,
IF(X1157="empty","empty",
VLOOKUP(X1157,MonsterGroupTable!$A:$A,1,0)))))))</f>
        <v>g113</v>
      </c>
      <c r="AA1157">
        <v>5</v>
      </c>
      <c r="AE1157" s="1" t="s">
        <v>74</v>
      </c>
      <c r="AF1157" s="2" t="str">
        <f>IF(AND(ISBLANK(AE1157),OR(NOT(ISBLANK(AG1157)),NOT(ISBLANK(AH1157)))),#N/A,
IF(ISBLANK(AE1157),"",
IF(AND(NOT(ISERROR(VLOOKUP(AE1157,MonsterTable!$A:$B,MATCH(MonsterTable!$B$1,MonsterTable!$A$1:$B$1,0),0))),OR(ISBLANK(AG1157),ISBLANK(AH1157))),#N/A,
IFERROR(VLOOKUP(AE1157,MonsterTable!$A:$B,MATCH(MonsterTable!$B$1,MonsterTable!$A$1:$B$1,0),0),
IF(OR(NOT(ISBLANK(AG1157)),ISBLANK(AH1157)),#N/A,
IF(AE1157="empty","empty",
VLOOKUP(AE1157,MonsterGroupTable!$A:$A,1,0)))))))</f>
        <v>empty</v>
      </c>
      <c r="AH1157">
        <v>3</v>
      </c>
      <c r="AL1157" s="1" t="s">
        <v>340</v>
      </c>
      <c r="AM1157" s="2">
        <f>IF(AND(ISBLANK(AL1157),OR(NOT(ISBLANK(AN1157)),NOT(ISBLANK(AO1157)))),#N/A,
IF(ISBLANK(AL1157),"",
IF(AND(NOT(ISERROR(VLOOKUP(AL1157,MonsterTable!$A:$B,MATCH(MonsterTable!$B$1,MonsterTable!$A$1:$B$1,0),0))),OR(ISBLANK(AN1157),ISBLANK(AO1157))),#N/A,
IFERROR(VLOOKUP(AL1157,MonsterTable!$A:$B,MATCH(MonsterTable!$B$1,MonsterTable!$A$1:$B$1,0),0),
IF(OR(NOT(ISBLANK(AN1157)),ISBLANK(AO1157)),#N/A,
IF(AL1157="empty","empty",
VLOOKUP(AL1157,MonsterGroupTable!$A:$A,1,0)))))))</f>
        <v>204</v>
      </c>
      <c r="AN1157">
        <v>1</v>
      </c>
      <c r="AO1157">
        <v>1</v>
      </c>
      <c r="AP1157">
        <v>0</v>
      </c>
      <c r="AT1157" s="2" t="str">
        <f>IF(AND(ISBLANK(AS1157),OR(NOT(ISBLANK(AU1157)),NOT(ISBLANK(AV1157)))),#N/A,
IF(ISBLANK(AS1157),"",
IF(AND(NOT(ISERROR(VLOOKUP(AS1157,MonsterTable!$A:$B,MATCH(MonsterTable!$B$1,MonsterTable!$A$1:$B$1,0),0))),OR(ISBLANK(AU1157),ISBLANK(AV1157))),#N/A,
IFERROR(VLOOKUP(AS1157,MonsterTable!$A:$B,MATCH(MonsterTable!$B$1,MonsterTable!$A$1:$B$1,0),0),
IF(OR(NOT(ISBLANK(AU1157)),ISBLANK(AV1157)),#N/A,
IF(AS1157="empty","empty",
VLOOKUP(AS1157,MonsterGroupTable!$A:$A,1,0)))))))</f>
        <v/>
      </c>
      <c r="BA1157" s="2" t="str">
        <f>IF(AND(ISBLANK(AZ1157),OR(NOT(ISBLANK(BB1157)),NOT(ISBLANK(BC1157)))),#N/A,
IF(ISBLANK(AZ1157),"",
IF(AND(NOT(ISERROR(VLOOKUP(AZ1157,MonsterTable!$A:$B,MATCH(MonsterTable!$B$1,MonsterTable!$A$1:$B$1,0),0))),OR(ISBLANK(BB1157),ISBLANK(BC1157))),#N/A,
IFERROR(VLOOKUP(AZ1157,MonsterTable!$A:$B,MATCH(MonsterTable!$B$1,MonsterTable!$A$1:$B$1,0),0),
IF(OR(NOT(ISBLANK(BB1157)),ISBLANK(BC1157)),#N/A,
IF(AZ1157="empty","empty",
VLOOKUP(AZ1157,MonsterGroupTable!$A:$A,1,0)))))))</f>
        <v/>
      </c>
      <c r="BH1157" s="2" t="str">
        <f>IF(AND(ISBLANK(BG1157),OR(NOT(ISBLANK(BI1157)),NOT(ISBLANK(BJ1157)))),#N/A,
IF(ISBLANK(BG1157),"",
IF(AND(NOT(ISERROR(VLOOKUP(BG1157,MonsterTable!$A:$B,MATCH(MonsterTable!$B$1,MonsterTable!$A$1:$B$1,0),0))),OR(ISBLANK(BI1157),ISBLANK(BJ1157))),#N/A,
IFERROR(VLOOKUP(BG1157,MonsterTable!$A:$B,MATCH(MonsterTable!$B$1,MonsterTable!$A$1:$B$1,0),0),
IF(OR(NOT(ISBLANK(BI1157)),ISBLANK(BJ1157)),#N/A,
IF(BG1157="empty","empty",
VLOOKUP(BG1157,MonsterGroupTable!$A:$A,1,0)))))))</f>
        <v/>
      </c>
      <c r="BO1157" s="2" t="str">
        <f>IF(AND(ISBLANK(BN1157),OR(NOT(ISBLANK(BP1157)),NOT(ISBLANK(BQ1157)))),#N/A,
IF(ISBLANK(BN1157),"",
IF(AND(NOT(ISERROR(VLOOKUP(BN1157,MonsterTable!$A:$B,MATCH(MonsterTable!$B$1,MonsterTable!$A$1:$B$1,0),0))),OR(ISBLANK(BP1157),ISBLANK(BQ1157))),#N/A,
IFERROR(VLOOKUP(BN1157,MonsterTable!$A:$B,MATCH(MonsterTable!$B$1,MonsterTable!$A$1:$B$1,0),0),
IF(OR(NOT(ISBLANK(BP1157)),ISBLANK(BQ1157)),#N/A,
IF(BN1157="empty","empty",
VLOOKUP(BN1157,MonsterGroupTable!$A:$A,1,0)))))))</f>
        <v/>
      </c>
      <c r="BV1157" s="2" t="str">
        <f>IF(AND(ISBLANK(BU1157),OR(NOT(ISBLANK(BW1157)),NOT(ISBLANK(BX1157)))),#N/A,
IF(ISBLANK(BU1157),"",
IF(AND(NOT(ISERROR(VLOOKUP(BU1157,MonsterTable!$A:$B,MATCH(MonsterTable!$B$1,MonsterTable!$A$1:$B$1,0),0))),OR(ISBLANK(BW1157),ISBLANK(BX1157))),#N/A,
IFERROR(VLOOKUP(BU1157,MonsterTable!$A:$B,MATCH(MonsterTable!$B$1,MonsterTable!$A$1:$B$1,0),0),
IF(OR(NOT(ISBLANK(BW1157)),ISBLANK(BX1157)),#N/A,
IF(BU1157="empty","empty",
VLOOKUP(BU1157,MonsterGroupTable!$A:$A,1,0)))))))</f>
        <v/>
      </c>
      <c r="CC1157" s="2" t="str">
        <f>IF(AND(ISBLANK(CB1157),OR(NOT(ISBLANK(CD1157)),NOT(ISBLANK(CE1157)))),#N/A,
IF(ISBLANK(CB1157),"",
IF(AND(NOT(ISERROR(VLOOKUP(CB1157,MonsterTable!$A:$B,MATCH(MonsterTable!$B$1,MonsterTable!$A$1:$B$1,0),0))),OR(ISBLANK(CD1157),ISBLANK(CE1157))),#N/A,
IFERROR(VLOOKUP(CB1157,MonsterTable!$A:$B,MATCH(MonsterTable!$B$1,MonsterTable!$A$1:$B$1,0),0),
IF(OR(NOT(ISBLANK(CD1157)),ISBLANK(CE1157)),#N/A,
IF(CB1157="empty","empty",
VLOOKUP(CB1157,MonsterGroupTable!$A:$A,1,0)))))))</f>
        <v/>
      </c>
      <c r="CJ1157" s="2" t="str">
        <f>IF(AND(ISBLANK(CI1157),OR(NOT(ISBLANK(CK1157)),NOT(ISBLANK(CL1157)))),#N/A,
IF(ISBLANK(CI1157),"",
IF(AND(NOT(ISERROR(VLOOKUP(CI1157,MonsterTable!$A:$B,MATCH(MonsterTable!$B$1,MonsterTable!$A$1:$B$1,0),0))),OR(ISBLANK(CK1157),ISBLANK(CL1157))),#N/A,
IFERROR(VLOOKUP(CI1157,MonsterTable!$A:$B,MATCH(MonsterTable!$B$1,MonsterTable!$A$1:$B$1,0),0),
IF(OR(NOT(ISBLANK(CK1157)),ISBLANK(CL1157)),#N/A,
IF(CI1157="empty","empty",
VLOOKUP(CI1157,MonsterGroupTable!$A:$A,1,0)))))))</f>
        <v/>
      </c>
    </row>
    <row r="1158" spans="1:88">
      <c r="A1158">
        <v>20124</v>
      </c>
      <c r="B1158">
        <f t="shared" si="39"/>
        <v>1.1000000000000001</v>
      </c>
      <c r="C1158">
        <f t="shared" si="39"/>
        <v>1.1000000000000001</v>
      </c>
      <c r="F1158">
        <v>180</v>
      </c>
      <c r="G1158">
        <v>2232</v>
      </c>
      <c r="H1158">
        <v>0</v>
      </c>
      <c r="I1158">
        <v>0</v>
      </c>
      <c r="J1158">
        <v>0</v>
      </c>
      <c r="K1158" t="s">
        <v>28</v>
      </c>
      <c r="L1158" t="s">
        <v>245</v>
      </c>
      <c r="M1158" t="s">
        <v>79</v>
      </c>
      <c r="N1158" t="s">
        <v>80</v>
      </c>
      <c r="O1158">
        <v>0</v>
      </c>
      <c r="P1158">
        <v>-4.75</v>
      </c>
      <c r="Q1158">
        <v>-3.5</v>
      </c>
      <c r="R1158">
        <v>4.75</v>
      </c>
      <c r="S1158">
        <v>3</v>
      </c>
      <c r="T1158">
        <v>-13.5</v>
      </c>
      <c r="U1158">
        <v>2.5499999999999998</v>
      </c>
      <c r="V1158">
        <v>-6.75</v>
      </c>
      <c r="W1158" t="str">
        <f t="shared" si="40"/>
        <v>g113,5,empty,3,204,1,1,0</v>
      </c>
      <c r="X1158" s="1" t="s">
        <v>330</v>
      </c>
      <c r="Y1158" s="2" t="str">
        <f>IF(AND(ISBLANK(X1158),OR(NOT(ISBLANK(Z1158)),NOT(ISBLANK(AA1158)))),#N/A,
IF(ISBLANK(X1158),"",
IF(AND(NOT(ISERROR(VLOOKUP(X1158,MonsterTable!$A:$B,MATCH(MonsterTable!$B$1,MonsterTable!$A$1:$B$1,0),0))),OR(ISBLANK(Z1158),ISBLANK(AA1158))),#N/A,
IFERROR(VLOOKUP(X1158,MonsterTable!$A:$B,MATCH(MonsterTable!$B$1,MonsterTable!$A$1:$B$1,0),0),
IF(OR(NOT(ISBLANK(Z1158)),ISBLANK(AA1158)),#N/A,
IF(X1158="empty","empty",
VLOOKUP(X1158,MonsterGroupTable!$A:$A,1,0)))))))</f>
        <v>g113</v>
      </c>
      <c r="AA1158">
        <v>5</v>
      </c>
      <c r="AE1158" s="1" t="s">
        <v>74</v>
      </c>
      <c r="AF1158" s="2" t="str">
        <f>IF(AND(ISBLANK(AE1158),OR(NOT(ISBLANK(AG1158)),NOT(ISBLANK(AH1158)))),#N/A,
IF(ISBLANK(AE1158),"",
IF(AND(NOT(ISERROR(VLOOKUP(AE1158,MonsterTable!$A:$B,MATCH(MonsterTable!$B$1,MonsterTable!$A$1:$B$1,0),0))),OR(ISBLANK(AG1158),ISBLANK(AH1158))),#N/A,
IFERROR(VLOOKUP(AE1158,MonsterTable!$A:$B,MATCH(MonsterTable!$B$1,MonsterTable!$A$1:$B$1,0),0),
IF(OR(NOT(ISBLANK(AG1158)),ISBLANK(AH1158)),#N/A,
IF(AE1158="empty","empty",
VLOOKUP(AE1158,MonsterGroupTable!$A:$A,1,0)))))))</f>
        <v>empty</v>
      </c>
      <c r="AH1158">
        <v>3</v>
      </c>
      <c r="AL1158" s="1" t="s">
        <v>340</v>
      </c>
      <c r="AM1158" s="2">
        <f>IF(AND(ISBLANK(AL1158),OR(NOT(ISBLANK(AN1158)),NOT(ISBLANK(AO1158)))),#N/A,
IF(ISBLANK(AL1158),"",
IF(AND(NOT(ISERROR(VLOOKUP(AL1158,MonsterTable!$A:$B,MATCH(MonsterTable!$B$1,MonsterTable!$A$1:$B$1,0),0))),OR(ISBLANK(AN1158),ISBLANK(AO1158))),#N/A,
IFERROR(VLOOKUP(AL1158,MonsterTable!$A:$B,MATCH(MonsterTable!$B$1,MonsterTable!$A$1:$B$1,0),0),
IF(OR(NOT(ISBLANK(AN1158)),ISBLANK(AO1158)),#N/A,
IF(AL1158="empty","empty",
VLOOKUP(AL1158,MonsterGroupTable!$A:$A,1,0)))))))</f>
        <v>204</v>
      </c>
      <c r="AN1158">
        <v>1</v>
      </c>
      <c r="AO1158">
        <v>1</v>
      </c>
      <c r="AP1158">
        <v>0</v>
      </c>
      <c r="AT1158" s="2" t="str">
        <f>IF(AND(ISBLANK(AS1158),OR(NOT(ISBLANK(AU1158)),NOT(ISBLANK(AV1158)))),#N/A,
IF(ISBLANK(AS1158),"",
IF(AND(NOT(ISERROR(VLOOKUP(AS1158,MonsterTable!$A:$B,MATCH(MonsterTable!$B$1,MonsterTable!$A$1:$B$1,0),0))),OR(ISBLANK(AU1158),ISBLANK(AV1158))),#N/A,
IFERROR(VLOOKUP(AS1158,MonsterTable!$A:$B,MATCH(MonsterTable!$B$1,MonsterTable!$A$1:$B$1,0),0),
IF(OR(NOT(ISBLANK(AU1158)),ISBLANK(AV1158)),#N/A,
IF(AS1158="empty","empty",
VLOOKUP(AS1158,MonsterGroupTable!$A:$A,1,0)))))))</f>
        <v/>
      </c>
      <c r="BA1158" s="2" t="str">
        <f>IF(AND(ISBLANK(AZ1158),OR(NOT(ISBLANK(BB1158)),NOT(ISBLANK(BC1158)))),#N/A,
IF(ISBLANK(AZ1158),"",
IF(AND(NOT(ISERROR(VLOOKUP(AZ1158,MonsterTable!$A:$B,MATCH(MonsterTable!$B$1,MonsterTable!$A$1:$B$1,0),0))),OR(ISBLANK(BB1158),ISBLANK(BC1158))),#N/A,
IFERROR(VLOOKUP(AZ1158,MonsterTable!$A:$B,MATCH(MonsterTable!$B$1,MonsterTable!$A$1:$B$1,0),0),
IF(OR(NOT(ISBLANK(BB1158)),ISBLANK(BC1158)),#N/A,
IF(AZ1158="empty","empty",
VLOOKUP(AZ1158,MonsterGroupTable!$A:$A,1,0)))))))</f>
        <v/>
      </c>
      <c r="BH1158" s="2" t="str">
        <f>IF(AND(ISBLANK(BG1158),OR(NOT(ISBLANK(BI1158)),NOT(ISBLANK(BJ1158)))),#N/A,
IF(ISBLANK(BG1158),"",
IF(AND(NOT(ISERROR(VLOOKUP(BG1158,MonsterTable!$A:$B,MATCH(MonsterTable!$B$1,MonsterTable!$A$1:$B$1,0),0))),OR(ISBLANK(BI1158),ISBLANK(BJ1158))),#N/A,
IFERROR(VLOOKUP(BG1158,MonsterTable!$A:$B,MATCH(MonsterTable!$B$1,MonsterTable!$A$1:$B$1,0),0),
IF(OR(NOT(ISBLANK(BI1158)),ISBLANK(BJ1158)),#N/A,
IF(BG1158="empty","empty",
VLOOKUP(BG1158,MonsterGroupTable!$A:$A,1,0)))))))</f>
        <v/>
      </c>
      <c r="BO1158" s="2" t="str">
        <f>IF(AND(ISBLANK(BN1158),OR(NOT(ISBLANK(BP1158)),NOT(ISBLANK(BQ1158)))),#N/A,
IF(ISBLANK(BN1158),"",
IF(AND(NOT(ISERROR(VLOOKUP(BN1158,MonsterTable!$A:$B,MATCH(MonsterTable!$B$1,MonsterTable!$A$1:$B$1,0),0))),OR(ISBLANK(BP1158),ISBLANK(BQ1158))),#N/A,
IFERROR(VLOOKUP(BN1158,MonsterTable!$A:$B,MATCH(MonsterTable!$B$1,MonsterTable!$A$1:$B$1,0),0),
IF(OR(NOT(ISBLANK(BP1158)),ISBLANK(BQ1158)),#N/A,
IF(BN1158="empty","empty",
VLOOKUP(BN1158,MonsterGroupTable!$A:$A,1,0)))))))</f>
        <v/>
      </c>
      <c r="BV1158" s="2" t="str">
        <f>IF(AND(ISBLANK(BU1158),OR(NOT(ISBLANK(BW1158)),NOT(ISBLANK(BX1158)))),#N/A,
IF(ISBLANK(BU1158),"",
IF(AND(NOT(ISERROR(VLOOKUP(BU1158,MonsterTable!$A:$B,MATCH(MonsterTable!$B$1,MonsterTable!$A$1:$B$1,0),0))),OR(ISBLANK(BW1158),ISBLANK(BX1158))),#N/A,
IFERROR(VLOOKUP(BU1158,MonsterTable!$A:$B,MATCH(MonsterTable!$B$1,MonsterTable!$A$1:$B$1,0),0),
IF(OR(NOT(ISBLANK(BW1158)),ISBLANK(BX1158)),#N/A,
IF(BU1158="empty","empty",
VLOOKUP(BU1158,MonsterGroupTable!$A:$A,1,0)))))))</f>
        <v/>
      </c>
      <c r="CC1158" s="2" t="str">
        <f>IF(AND(ISBLANK(CB1158),OR(NOT(ISBLANK(CD1158)),NOT(ISBLANK(CE1158)))),#N/A,
IF(ISBLANK(CB1158),"",
IF(AND(NOT(ISERROR(VLOOKUP(CB1158,MonsterTable!$A:$B,MATCH(MonsterTable!$B$1,MonsterTable!$A$1:$B$1,0),0))),OR(ISBLANK(CD1158),ISBLANK(CE1158))),#N/A,
IFERROR(VLOOKUP(CB1158,MonsterTable!$A:$B,MATCH(MonsterTable!$B$1,MonsterTable!$A$1:$B$1,0),0),
IF(OR(NOT(ISBLANK(CD1158)),ISBLANK(CE1158)),#N/A,
IF(CB1158="empty","empty",
VLOOKUP(CB1158,MonsterGroupTable!$A:$A,1,0)))))))</f>
        <v/>
      </c>
      <c r="CJ1158" s="2" t="str">
        <f>IF(AND(ISBLANK(CI1158),OR(NOT(ISBLANK(CK1158)),NOT(ISBLANK(CL1158)))),#N/A,
IF(ISBLANK(CI1158),"",
IF(AND(NOT(ISERROR(VLOOKUP(CI1158,MonsterTable!$A:$B,MATCH(MonsterTable!$B$1,MonsterTable!$A$1:$B$1,0),0))),OR(ISBLANK(CK1158),ISBLANK(CL1158))),#N/A,
IFERROR(VLOOKUP(CI1158,MonsterTable!$A:$B,MATCH(MonsterTable!$B$1,MonsterTable!$A$1:$B$1,0),0),
IF(OR(NOT(ISBLANK(CK1158)),ISBLANK(CL1158)),#N/A,
IF(CI1158="empty","empty",
VLOOKUP(CI1158,MonsterGroupTable!$A:$A,1,0)))))))</f>
        <v/>
      </c>
    </row>
    <row r="1159" spans="1:88">
      <c r="A1159">
        <v>20125</v>
      </c>
      <c r="B1159">
        <f t="shared" si="39"/>
        <v>1.1000000000000001</v>
      </c>
      <c r="C1159">
        <f t="shared" si="39"/>
        <v>1.1000000000000001</v>
      </c>
      <c r="F1159">
        <v>180</v>
      </c>
      <c r="G1159">
        <v>2259</v>
      </c>
      <c r="H1159">
        <v>0</v>
      </c>
      <c r="I1159">
        <v>0</v>
      </c>
      <c r="J1159">
        <v>0</v>
      </c>
      <c r="K1159" t="s">
        <v>28</v>
      </c>
      <c r="L1159" t="s">
        <v>245</v>
      </c>
      <c r="M1159" t="s">
        <v>79</v>
      </c>
      <c r="N1159" t="s">
        <v>80</v>
      </c>
      <c r="O1159">
        <v>0</v>
      </c>
      <c r="P1159">
        <v>-4.75</v>
      </c>
      <c r="Q1159">
        <v>-3.5</v>
      </c>
      <c r="R1159">
        <v>4.75</v>
      </c>
      <c r="S1159">
        <v>3</v>
      </c>
      <c r="T1159">
        <v>-13.5</v>
      </c>
      <c r="U1159">
        <v>2.5499999999999998</v>
      </c>
      <c r="V1159">
        <v>-6.75</v>
      </c>
      <c r="W1159" t="str">
        <f t="shared" si="40"/>
        <v>g113,5,empty,3,204,1,1,0</v>
      </c>
      <c r="X1159" s="1" t="s">
        <v>330</v>
      </c>
      <c r="Y1159" s="2" t="str">
        <f>IF(AND(ISBLANK(X1159),OR(NOT(ISBLANK(Z1159)),NOT(ISBLANK(AA1159)))),#N/A,
IF(ISBLANK(X1159),"",
IF(AND(NOT(ISERROR(VLOOKUP(X1159,MonsterTable!$A:$B,MATCH(MonsterTable!$B$1,MonsterTable!$A$1:$B$1,0),0))),OR(ISBLANK(Z1159),ISBLANK(AA1159))),#N/A,
IFERROR(VLOOKUP(X1159,MonsterTable!$A:$B,MATCH(MonsterTable!$B$1,MonsterTable!$A$1:$B$1,0),0),
IF(OR(NOT(ISBLANK(Z1159)),ISBLANK(AA1159)),#N/A,
IF(X1159="empty","empty",
VLOOKUP(X1159,MonsterGroupTable!$A:$A,1,0)))))))</f>
        <v>g113</v>
      </c>
      <c r="AA1159">
        <v>5</v>
      </c>
      <c r="AE1159" s="1" t="s">
        <v>74</v>
      </c>
      <c r="AF1159" s="2" t="str">
        <f>IF(AND(ISBLANK(AE1159),OR(NOT(ISBLANK(AG1159)),NOT(ISBLANK(AH1159)))),#N/A,
IF(ISBLANK(AE1159),"",
IF(AND(NOT(ISERROR(VLOOKUP(AE1159,MonsterTable!$A:$B,MATCH(MonsterTable!$B$1,MonsterTable!$A$1:$B$1,0),0))),OR(ISBLANK(AG1159),ISBLANK(AH1159))),#N/A,
IFERROR(VLOOKUP(AE1159,MonsterTable!$A:$B,MATCH(MonsterTable!$B$1,MonsterTable!$A$1:$B$1,0),0),
IF(OR(NOT(ISBLANK(AG1159)),ISBLANK(AH1159)),#N/A,
IF(AE1159="empty","empty",
VLOOKUP(AE1159,MonsterGroupTable!$A:$A,1,0)))))))</f>
        <v>empty</v>
      </c>
      <c r="AH1159">
        <v>3</v>
      </c>
      <c r="AL1159" s="1" t="s">
        <v>340</v>
      </c>
      <c r="AM1159" s="2">
        <f>IF(AND(ISBLANK(AL1159),OR(NOT(ISBLANK(AN1159)),NOT(ISBLANK(AO1159)))),#N/A,
IF(ISBLANK(AL1159),"",
IF(AND(NOT(ISERROR(VLOOKUP(AL1159,MonsterTable!$A:$B,MATCH(MonsterTable!$B$1,MonsterTable!$A$1:$B$1,0),0))),OR(ISBLANK(AN1159),ISBLANK(AO1159))),#N/A,
IFERROR(VLOOKUP(AL1159,MonsterTable!$A:$B,MATCH(MonsterTable!$B$1,MonsterTable!$A$1:$B$1,0),0),
IF(OR(NOT(ISBLANK(AN1159)),ISBLANK(AO1159)),#N/A,
IF(AL1159="empty","empty",
VLOOKUP(AL1159,MonsterGroupTable!$A:$A,1,0)))))))</f>
        <v>204</v>
      </c>
      <c r="AN1159">
        <v>1</v>
      </c>
      <c r="AO1159">
        <v>1</v>
      </c>
      <c r="AP1159">
        <v>0</v>
      </c>
      <c r="AT1159" s="2" t="str">
        <f>IF(AND(ISBLANK(AS1159),OR(NOT(ISBLANK(AU1159)),NOT(ISBLANK(AV1159)))),#N/A,
IF(ISBLANK(AS1159),"",
IF(AND(NOT(ISERROR(VLOOKUP(AS1159,MonsterTable!$A:$B,MATCH(MonsterTable!$B$1,MonsterTable!$A$1:$B$1,0),0))),OR(ISBLANK(AU1159),ISBLANK(AV1159))),#N/A,
IFERROR(VLOOKUP(AS1159,MonsterTable!$A:$B,MATCH(MonsterTable!$B$1,MonsterTable!$A$1:$B$1,0),0),
IF(OR(NOT(ISBLANK(AU1159)),ISBLANK(AV1159)),#N/A,
IF(AS1159="empty","empty",
VLOOKUP(AS1159,MonsterGroupTable!$A:$A,1,0)))))))</f>
        <v/>
      </c>
      <c r="BA1159" s="2" t="str">
        <f>IF(AND(ISBLANK(AZ1159),OR(NOT(ISBLANK(BB1159)),NOT(ISBLANK(BC1159)))),#N/A,
IF(ISBLANK(AZ1159),"",
IF(AND(NOT(ISERROR(VLOOKUP(AZ1159,MonsterTable!$A:$B,MATCH(MonsterTable!$B$1,MonsterTable!$A$1:$B$1,0),0))),OR(ISBLANK(BB1159),ISBLANK(BC1159))),#N/A,
IFERROR(VLOOKUP(AZ1159,MonsterTable!$A:$B,MATCH(MonsterTable!$B$1,MonsterTable!$A$1:$B$1,0),0),
IF(OR(NOT(ISBLANK(BB1159)),ISBLANK(BC1159)),#N/A,
IF(AZ1159="empty","empty",
VLOOKUP(AZ1159,MonsterGroupTable!$A:$A,1,0)))))))</f>
        <v/>
      </c>
      <c r="BH1159" s="2" t="str">
        <f>IF(AND(ISBLANK(BG1159),OR(NOT(ISBLANK(BI1159)),NOT(ISBLANK(BJ1159)))),#N/A,
IF(ISBLANK(BG1159),"",
IF(AND(NOT(ISERROR(VLOOKUP(BG1159,MonsterTable!$A:$B,MATCH(MonsterTable!$B$1,MonsterTable!$A$1:$B$1,0),0))),OR(ISBLANK(BI1159),ISBLANK(BJ1159))),#N/A,
IFERROR(VLOOKUP(BG1159,MonsterTable!$A:$B,MATCH(MonsterTable!$B$1,MonsterTable!$A$1:$B$1,0),0),
IF(OR(NOT(ISBLANK(BI1159)),ISBLANK(BJ1159)),#N/A,
IF(BG1159="empty","empty",
VLOOKUP(BG1159,MonsterGroupTable!$A:$A,1,0)))))))</f>
        <v/>
      </c>
      <c r="BO1159" s="2" t="str">
        <f>IF(AND(ISBLANK(BN1159),OR(NOT(ISBLANK(BP1159)),NOT(ISBLANK(BQ1159)))),#N/A,
IF(ISBLANK(BN1159),"",
IF(AND(NOT(ISERROR(VLOOKUP(BN1159,MonsterTable!$A:$B,MATCH(MonsterTable!$B$1,MonsterTable!$A$1:$B$1,0),0))),OR(ISBLANK(BP1159),ISBLANK(BQ1159))),#N/A,
IFERROR(VLOOKUP(BN1159,MonsterTable!$A:$B,MATCH(MonsterTable!$B$1,MonsterTable!$A$1:$B$1,0),0),
IF(OR(NOT(ISBLANK(BP1159)),ISBLANK(BQ1159)),#N/A,
IF(BN1159="empty","empty",
VLOOKUP(BN1159,MonsterGroupTable!$A:$A,1,0)))))))</f>
        <v/>
      </c>
      <c r="BV1159" s="2" t="str">
        <f>IF(AND(ISBLANK(BU1159),OR(NOT(ISBLANK(BW1159)),NOT(ISBLANK(BX1159)))),#N/A,
IF(ISBLANK(BU1159),"",
IF(AND(NOT(ISERROR(VLOOKUP(BU1159,MonsterTable!$A:$B,MATCH(MonsterTable!$B$1,MonsterTable!$A$1:$B$1,0),0))),OR(ISBLANK(BW1159),ISBLANK(BX1159))),#N/A,
IFERROR(VLOOKUP(BU1159,MonsterTable!$A:$B,MATCH(MonsterTable!$B$1,MonsterTable!$A$1:$B$1,0),0),
IF(OR(NOT(ISBLANK(BW1159)),ISBLANK(BX1159)),#N/A,
IF(BU1159="empty","empty",
VLOOKUP(BU1159,MonsterGroupTable!$A:$A,1,0)))))))</f>
        <v/>
      </c>
      <c r="CC1159" s="2" t="str">
        <f>IF(AND(ISBLANK(CB1159),OR(NOT(ISBLANK(CD1159)),NOT(ISBLANK(CE1159)))),#N/A,
IF(ISBLANK(CB1159),"",
IF(AND(NOT(ISERROR(VLOOKUP(CB1159,MonsterTable!$A:$B,MATCH(MonsterTable!$B$1,MonsterTable!$A$1:$B$1,0),0))),OR(ISBLANK(CD1159),ISBLANK(CE1159))),#N/A,
IFERROR(VLOOKUP(CB1159,MonsterTable!$A:$B,MATCH(MonsterTable!$B$1,MonsterTable!$A$1:$B$1,0),0),
IF(OR(NOT(ISBLANK(CD1159)),ISBLANK(CE1159)),#N/A,
IF(CB1159="empty","empty",
VLOOKUP(CB1159,MonsterGroupTable!$A:$A,1,0)))))))</f>
        <v/>
      </c>
      <c r="CJ1159" s="2" t="str">
        <f>IF(AND(ISBLANK(CI1159),OR(NOT(ISBLANK(CK1159)),NOT(ISBLANK(CL1159)))),#N/A,
IF(ISBLANK(CI1159),"",
IF(AND(NOT(ISERROR(VLOOKUP(CI1159,MonsterTable!$A:$B,MATCH(MonsterTable!$B$1,MonsterTable!$A$1:$B$1,0),0))),OR(ISBLANK(CK1159),ISBLANK(CL1159))),#N/A,
IFERROR(VLOOKUP(CI1159,MonsterTable!$A:$B,MATCH(MonsterTable!$B$1,MonsterTable!$A$1:$B$1,0),0),
IF(OR(NOT(ISBLANK(CK1159)),ISBLANK(CL1159)),#N/A,
IF(CI1159="empty","empty",
VLOOKUP(CI1159,MonsterGroupTable!$A:$A,1,0)))))))</f>
        <v/>
      </c>
    </row>
    <row r="1160" spans="1:88">
      <c r="A1160">
        <v>20126</v>
      </c>
      <c r="B1160">
        <f t="shared" si="39"/>
        <v>1.1000000000000001</v>
      </c>
      <c r="C1160">
        <f t="shared" si="39"/>
        <v>1.1000000000000001</v>
      </c>
      <c r="F1160">
        <v>180</v>
      </c>
      <c r="G1160">
        <v>2286</v>
      </c>
      <c r="H1160">
        <v>0</v>
      </c>
      <c r="I1160">
        <v>0</v>
      </c>
      <c r="J1160">
        <v>0</v>
      </c>
      <c r="K1160" t="s">
        <v>28</v>
      </c>
      <c r="L1160" t="s">
        <v>245</v>
      </c>
      <c r="M1160" t="s">
        <v>79</v>
      </c>
      <c r="N1160" t="s">
        <v>80</v>
      </c>
      <c r="O1160">
        <v>0</v>
      </c>
      <c r="P1160">
        <v>-4.75</v>
      </c>
      <c r="Q1160">
        <v>-3.5</v>
      </c>
      <c r="R1160">
        <v>4.75</v>
      </c>
      <c r="S1160">
        <v>3</v>
      </c>
      <c r="T1160">
        <v>-13.5</v>
      </c>
      <c r="U1160">
        <v>2.5499999999999998</v>
      </c>
      <c r="V1160">
        <v>-6.75</v>
      </c>
      <c r="W1160" t="str">
        <f t="shared" si="40"/>
        <v>g113,5,empty,3,204,1,1,0</v>
      </c>
      <c r="X1160" s="1" t="s">
        <v>330</v>
      </c>
      <c r="Y1160" s="2" t="str">
        <f>IF(AND(ISBLANK(X1160),OR(NOT(ISBLANK(Z1160)),NOT(ISBLANK(AA1160)))),#N/A,
IF(ISBLANK(X1160),"",
IF(AND(NOT(ISERROR(VLOOKUP(X1160,MonsterTable!$A:$B,MATCH(MonsterTable!$B$1,MonsterTable!$A$1:$B$1,0),0))),OR(ISBLANK(Z1160),ISBLANK(AA1160))),#N/A,
IFERROR(VLOOKUP(X1160,MonsterTable!$A:$B,MATCH(MonsterTable!$B$1,MonsterTable!$A$1:$B$1,0),0),
IF(OR(NOT(ISBLANK(Z1160)),ISBLANK(AA1160)),#N/A,
IF(X1160="empty","empty",
VLOOKUP(X1160,MonsterGroupTable!$A:$A,1,0)))))))</f>
        <v>g113</v>
      </c>
      <c r="AA1160">
        <v>5</v>
      </c>
      <c r="AE1160" s="1" t="s">
        <v>74</v>
      </c>
      <c r="AF1160" s="2" t="str">
        <f>IF(AND(ISBLANK(AE1160),OR(NOT(ISBLANK(AG1160)),NOT(ISBLANK(AH1160)))),#N/A,
IF(ISBLANK(AE1160),"",
IF(AND(NOT(ISERROR(VLOOKUP(AE1160,MonsterTable!$A:$B,MATCH(MonsterTable!$B$1,MonsterTable!$A$1:$B$1,0),0))),OR(ISBLANK(AG1160),ISBLANK(AH1160))),#N/A,
IFERROR(VLOOKUP(AE1160,MonsterTable!$A:$B,MATCH(MonsterTable!$B$1,MonsterTable!$A$1:$B$1,0),0),
IF(OR(NOT(ISBLANK(AG1160)),ISBLANK(AH1160)),#N/A,
IF(AE1160="empty","empty",
VLOOKUP(AE1160,MonsterGroupTable!$A:$A,1,0)))))))</f>
        <v>empty</v>
      </c>
      <c r="AH1160">
        <v>3</v>
      </c>
      <c r="AL1160" s="1" t="s">
        <v>340</v>
      </c>
      <c r="AM1160" s="2">
        <f>IF(AND(ISBLANK(AL1160),OR(NOT(ISBLANK(AN1160)),NOT(ISBLANK(AO1160)))),#N/A,
IF(ISBLANK(AL1160),"",
IF(AND(NOT(ISERROR(VLOOKUP(AL1160,MonsterTable!$A:$B,MATCH(MonsterTable!$B$1,MonsterTable!$A$1:$B$1,0),0))),OR(ISBLANK(AN1160),ISBLANK(AO1160))),#N/A,
IFERROR(VLOOKUP(AL1160,MonsterTable!$A:$B,MATCH(MonsterTable!$B$1,MonsterTable!$A$1:$B$1,0),0),
IF(OR(NOT(ISBLANK(AN1160)),ISBLANK(AO1160)),#N/A,
IF(AL1160="empty","empty",
VLOOKUP(AL1160,MonsterGroupTable!$A:$A,1,0)))))))</f>
        <v>204</v>
      </c>
      <c r="AN1160">
        <v>1</v>
      </c>
      <c r="AO1160">
        <v>1</v>
      </c>
      <c r="AP1160">
        <v>0</v>
      </c>
      <c r="AT1160" s="2" t="str">
        <f>IF(AND(ISBLANK(AS1160),OR(NOT(ISBLANK(AU1160)),NOT(ISBLANK(AV1160)))),#N/A,
IF(ISBLANK(AS1160),"",
IF(AND(NOT(ISERROR(VLOOKUP(AS1160,MonsterTable!$A:$B,MATCH(MonsterTable!$B$1,MonsterTable!$A$1:$B$1,0),0))),OR(ISBLANK(AU1160),ISBLANK(AV1160))),#N/A,
IFERROR(VLOOKUP(AS1160,MonsterTable!$A:$B,MATCH(MonsterTable!$B$1,MonsterTable!$A$1:$B$1,0),0),
IF(OR(NOT(ISBLANK(AU1160)),ISBLANK(AV1160)),#N/A,
IF(AS1160="empty","empty",
VLOOKUP(AS1160,MonsterGroupTable!$A:$A,1,0)))))))</f>
        <v/>
      </c>
      <c r="BA1160" s="2" t="str">
        <f>IF(AND(ISBLANK(AZ1160),OR(NOT(ISBLANK(BB1160)),NOT(ISBLANK(BC1160)))),#N/A,
IF(ISBLANK(AZ1160),"",
IF(AND(NOT(ISERROR(VLOOKUP(AZ1160,MonsterTable!$A:$B,MATCH(MonsterTable!$B$1,MonsterTable!$A$1:$B$1,0),0))),OR(ISBLANK(BB1160),ISBLANK(BC1160))),#N/A,
IFERROR(VLOOKUP(AZ1160,MonsterTable!$A:$B,MATCH(MonsterTable!$B$1,MonsterTable!$A$1:$B$1,0),0),
IF(OR(NOT(ISBLANK(BB1160)),ISBLANK(BC1160)),#N/A,
IF(AZ1160="empty","empty",
VLOOKUP(AZ1160,MonsterGroupTable!$A:$A,1,0)))))))</f>
        <v/>
      </c>
      <c r="BH1160" s="2" t="str">
        <f>IF(AND(ISBLANK(BG1160),OR(NOT(ISBLANK(BI1160)),NOT(ISBLANK(BJ1160)))),#N/A,
IF(ISBLANK(BG1160),"",
IF(AND(NOT(ISERROR(VLOOKUP(BG1160,MonsterTable!$A:$B,MATCH(MonsterTable!$B$1,MonsterTable!$A$1:$B$1,0),0))),OR(ISBLANK(BI1160),ISBLANK(BJ1160))),#N/A,
IFERROR(VLOOKUP(BG1160,MonsterTable!$A:$B,MATCH(MonsterTable!$B$1,MonsterTable!$A$1:$B$1,0),0),
IF(OR(NOT(ISBLANK(BI1160)),ISBLANK(BJ1160)),#N/A,
IF(BG1160="empty","empty",
VLOOKUP(BG1160,MonsterGroupTable!$A:$A,1,0)))))))</f>
        <v/>
      </c>
      <c r="BO1160" s="2" t="str">
        <f>IF(AND(ISBLANK(BN1160),OR(NOT(ISBLANK(BP1160)),NOT(ISBLANK(BQ1160)))),#N/A,
IF(ISBLANK(BN1160),"",
IF(AND(NOT(ISERROR(VLOOKUP(BN1160,MonsterTable!$A:$B,MATCH(MonsterTable!$B$1,MonsterTable!$A$1:$B$1,0),0))),OR(ISBLANK(BP1160),ISBLANK(BQ1160))),#N/A,
IFERROR(VLOOKUP(BN1160,MonsterTable!$A:$B,MATCH(MonsterTable!$B$1,MonsterTable!$A$1:$B$1,0),0),
IF(OR(NOT(ISBLANK(BP1160)),ISBLANK(BQ1160)),#N/A,
IF(BN1160="empty","empty",
VLOOKUP(BN1160,MonsterGroupTable!$A:$A,1,0)))))))</f>
        <v/>
      </c>
      <c r="BV1160" s="2" t="str">
        <f>IF(AND(ISBLANK(BU1160),OR(NOT(ISBLANK(BW1160)),NOT(ISBLANK(BX1160)))),#N/A,
IF(ISBLANK(BU1160),"",
IF(AND(NOT(ISERROR(VLOOKUP(BU1160,MonsterTable!$A:$B,MATCH(MonsterTable!$B$1,MonsterTable!$A$1:$B$1,0),0))),OR(ISBLANK(BW1160),ISBLANK(BX1160))),#N/A,
IFERROR(VLOOKUP(BU1160,MonsterTable!$A:$B,MATCH(MonsterTable!$B$1,MonsterTable!$A$1:$B$1,0),0),
IF(OR(NOT(ISBLANK(BW1160)),ISBLANK(BX1160)),#N/A,
IF(BU1160="empty","empty",
VLOOKUP(BU1160,MonsterGroupTable!$A:$A,1,0)))))))</f>
        <v/>
      </c>
      <c r="CC1160" s="2" t="str">
        <f>IF(AND(ISBLANK(CB1160),OR(NOT(ISBLANK(CD1160)),NOT(ISBLANK(CE1160)))),#N/A,
IF(ISBLANK(CB1160),"",
IF(AND(NOT(ISERROR(VLOOKUP(CB1160,MonsterTable!$A:$B,MATCH(MonsterTable!$B$1,MonsterTable!$A$1:$B$1,0),0))),OR(ISBLANK(CD1160),ISBLANK(CE1160))),#N/A,
IFERROR(VLOOKUP(CB1160,MonsterTable!$A:$B,MATCH(MonsterTable!$B$1,MonsterTable!$A$1:$B$1,0),0),
IF(OR(NOT(ISBLANK(CD1160)),ISBLANK(CE1160)),#N/A,
IF(CB1160="empty","empty",
VLOOKUP(CB1160,MonsterGroupTable!$A:$A,1,0)))))))</f>
        <v/>
      </c>
      <c r="CJ1160" s="2" t="str">
        <f>IF(AND(ISBLANK(CI1160),OR(NOT(ISBLANK(CK1160)),NOT(ISBLANK(CL1160)))),#N/A,
IF(ISBLANK(CI1160),"",
IF(AND(NOT(ISERROR(VLOOKUP(CI1160,MonsterTable!$A:$B,MATCH(MonsterTable!$B$1,MonsterTable!$A$1:$B$1,0),0))),OR(ISBLANK(CK1160),ISBLANK(CL1160))),#N/A,
IFERROR(VLOOKUP(CI1160,MonsterTable!$A:$B,MATCH(MonsterTable!$B$1,MonsterTable!$A$1:$B$1,0),0),
IF(OR(NOT(ISBLANK(CK1160)),ISBLANK(CL1160)),#N/A,
IF(CI1160="empty","empty",
VLOOKUP(CI1160,MonsterGroupTable!$A:$A,1,0)))))))</f>
        <v/>
      </c>
    </row>
    <row r="1161" spans="1:88">
      <c r="A1161">
        <v>20127</v>
      </c>
      <c r="B1161">
        <f t="shared" si="39"/>
        <v>1.1000000000000001</v>
      </c>
      <c r="C1161">
        <f t="shared" si="39"/>
        <v>1.1000000000000001</v>
      </c>
      <c r="F1161">
        <v>180</v>
      </c>
      <c r="G1161">
        <v>2313</v>
      </c>
      <c r="H1161">
        <v>0</v>
      </c>
      <c r="I1161">
        <v>0</v>
      </c>
      <c r="J1161">
        <v>0</v>
      </c>
      <c r="K1161" t="s">
        <v>28</v>
      </c>
      <c r="L1161" t="s">
        <v>245</v>
      </c>
      <c r="M1161" t="s">
        <v>79</v>
      </c>
      <c r="N1161" t="s">
        <v>80</v>
      </c>
      <c r="O1161">
        <v>0</v>
      </c>
      <c r="P1161">
        <v>-4.75</v>
      </c>
      <c r="Q1161">
        <v>-3.5</v>
      </c>
      <c r="R1161">
        <v>4.75</v>
      </c>
      <c r="S1161">
        <v>3</v>
      </c>
      <c r="T1161">
        <v>-13.5</v>
      </c>
      <c r="U1161">
        <v>2.5499999999999998</v>
      </c>
      <c r="V1161">
        <v>-6.75</v>
      </c>
      <c r="W1161" t="str">
        <f t="shared" si="40"/>
        <v>g113,5,empty,3,204,1,1,0</v>
      </c>
      <c r="X1161" s="1" t="s">
        <v>330</v>
      </c>
      <c r="Y1161" s="2" t="str">
        <f>IF(AND(ISBLANK(X1161),OR(NOT(ISBLANK(Z1161)),NOT(ISBLANK(AA1161)))),#N/A,
IF(ISBLANK(X1161),"",
IF(AND(NOT(ISERROR(VLOOKUP(X1161,MonsterTable!$A:$B,MATCH(MonsterTable!$B$1,MonsterTable!$A$1:$B$1,0),0))),OR(ISBLANK(Z1161),ISBLANK(AA1161))),#N/A,
IFERROR(VLOOKUP(X1161,MonsterTable!$A:$B,MATCH(MonsterTable!$B$1,MonsterTable!$A$1:$B$1,0),0),
IF(OR(NOT(ISBLANK(Z1161)),ISBLANK(AA1161)),#N/A,
IF(X1161="empty","empty",
VLOOKUP(X1161,MonsterGroupTable!$A:$A,1,0)))))))</f>
        <v>g113</v>
      </c>
      <c r="AA1161">
        <v>5</v>
      </c>
      <c r="AE1161" s="1" t="s">
        <v>74</v>
      </c>
      <c r="AF1161" s="2" t="str">
        <f>IF(AND(ISBLANK(AE1161),OR(NOT(ISBLANK(AG1161)),NOT(ISBLANK(AH1161)))),#N/A,
IF(ISBLANK(AE1161),"",
IF(AND(NOT(ISERROR(VLOOKUP(AE1161,MonsterTable!$A:$B,MATCH(MonsterTable!$B$1,MonsterTable!$A$1:$B$1,0),0))),OR(ISBLANK(AG1161),ISBLANK(AH1161))),#N/A,
IFERROR(VLOOKUP(AE1161,MonsterTable!$A:$B,MATCH(MonsterTable!$B$1,MonsterTable!$A$1:$B$1,0),0),
IF(OR(NOT(ISBLANK(AG1161)),ISBLANK(AH1161)),#N/A,
IF(AE1161="empty","empty",
VLOOKUP(AE1161,MonsterGroupTable!$A:$A,1,0)))))))</f>
        <v>empty</v>
      </c>
      <c r="AH1161">
        <v>3</v>
      </c>
      <c r="AL1161" s="1" t="s">
        <v>340</v>
      </c>
      <c r="AM1161" s="2">
        <f>IF(AND(ISBLANK(AL1161),OR(NOT(ISBLANK(AN1161)),NOT(ISBLANK(AO1161)))),#N/A,
IF(ISBLANK(AL1161),"",
IF(AND(NOT(ISERROR(VLOOKUP(AL1161,MonsterTable!$A:$B,MATCH(MonsterTable!$B$1,MonsterTable!$A$1:$B$1,0),0))),OR(ISBLANK(AN1161),ISBLANK(AO1161))),#N/A,
IFERROR(VLOOKUP(AL1161,MonsterTable!$A:$B,MATCH(MonsterTable!$B$1,MonsterTable!$A$1:$B$1,0),0),
IF(OR(NOT(ISBLANK(AN1161)),ISBLANK(AO1161)),#N/A,
IF(AL1161="empty","empty",
VLOOKUP(AL1161,MonsterGroupTable!$A:$A,1,0)))))))</f>
        <v>204</v>
      </c>
      <c r="AN1161">
        <v>1</v>
      </c>
      <c r="AO1161">
        <v>1</v>
      </c>
      <c r="AP1161">
        <v>0</v>
      </c>
      <c r="AT1161" s="2" t="str">
        <f>IF(AND(ISBLANK(AS1161),OR(NOT(ISBLANK(AU1161)),NOT(ISBLANK(AV1161)))),#N/A,
IF(ISBLANK(AS1161),"",
IF(AND(NOT(ISERROR(VLOOKUP(AS1161,MonsterTable!$A:$B,MATCH(MonsterTable!$B$1,MonsterTable!$A$1:$B$1,0),0))),OR(ISBLANK(AU1161),ISBLANK(AV1161))),#N/A,
IFERROR(VLOOKUP(AS1161,MonsterTable!$A:$B,MATCH(MonsterTable!$B$1,MonsterTable!$A$1:$B$1,0),0),
IF(OR(NOT(ISBLANK(AU1161)),ISBLANK(AV1161)),#N/A,
IF(AS1161="empty","empty",
VLOOKUP(AS1161,MonsterGroupTable!$A:$A,1,0)))))))</f>
        <v/>
      </c>
      <c r="BA1161" s="2" t="str">
        <f>IF(AND(ISBLANK(AZ1161),OR(NOT(ISBLANK(BB1161)),NOT(ISBLANK(BC1161)))),#N/A,
IF(ISBLANK(AZ1161),"",
IF(AND(NOT(ISERROR(VLOOKUP(AZ1161,MonsterTable!$A:$B,MATCH(MonsterTable!$B$1,MonsterTable!$A$1:$B$1,0),0))),OR(ISBLANK(BB1161),ISBLANK(BC1161))),#N/A,
IFERROR(VLOOKUP(AZ1161,MonsterTable!$A:$B,MATCH(MonsterTable!$B$1,MonsterTable!$A$1:$B$1,0),0),
IF(OR(NOT(ISBLANK(BB1161)),ISBLANK(BC1161)),#N/A,
IF(AZ1161="empty","empty",
VLOOKUP(AZ1161,MonsterGroupTable!$A:$A,1,0)))))))</f>
        <v/>
      </c>
      <c r="BH1161" s="2" t="str">
        <f>IF(AND(ISBLANK(BG1161),OR(NOT(ISBLANK(BI1161)),NOT(ISBLANK(BJ1161)))),#N/A,
IF(ISBLANK(BG1161),"",
IF(AND(NOT(ISERROR(VLOOKUP(BG1161,MonsterTable!$A:$B,MATCH(MonsterTable!$B$1,MonsterTable!$A$1:$B$1,0),0))),OR(ISBLANK(BI1161),ISBLANK(BJ1161))),#N/A,
IFERROR(VLOOKUP(BG1161,MonsterTable!$A:$B,MATCH(MonsterTable!$B$1,MonsterTable!$A$1:$B$1,0),0),
IF(OR(NOT(ISBLANK(BI1161)),ISBLANK(BJ1161)),#N/A,
IF(BG1161="empty","empty",
VLOOKUP(BG1161,MonsterGroupTable!$A:$A,1,0)))))))</f>
        <v/>
      </c>
      <c r="BO1161" s="2" t="str">
        <f>IF(AND(ISBLANK(BN1161),OR(NOT(ISBLANK(BP1161)),NOT(ISBLANK(BQ1161)))),#N/A,
IF(ISBLANK(BN1161),"",
IF(AND(NOT(ISERROR(VLOOKUP(BN1161,MonsterTable!$A:$B,MATCH(MonsterTable!$B$1,MonsterTable!$A$1:$B$1,0),0))),OR(ISBLANK(BP1161),ISBLANK(BQ1161))),#N/A,
IFERROR(VLOOKUP(BN1161,MonsterTable!$A:$B,MATCH(MonsterTable!$B$1,MonsterTable!$A$1:$B$1,0),0),
IF(OR(NOT(ISBLANK(BP1161)),ISBLANK(BQ1161)),#N/A,
IF(BN1161="empty","empty",
VLOOKUP(BN1161,MonsterGroupTable!$A:$A,1,0)))))))</f>
        <v/>
      </c>
      <c r="BV1161" s="2" t="str">
        <f>IF(AND(ISBLANK(BU1161),OR(NOT(ISBLANK(BW1161)),NOT(ISBLANK(BX1161)))),#N/A,
IF(ISBLANK(BU1161),"",
IF(AND(NOT(ISERROR(VLOOKUP(BU1161,MonsterTable!$A:$B,MATCH(MonsterTable!$B$1,MonsterTable!$A$1:$B$1,0),0))),OR(ISBLANK(BW1161),ISBLANK(BX1161))),#N/A,
IFERROR(VLOOKUP(BU1161,MonsterTable!$A:$B,MATCH(MonsterTable!$B$1,MonsterTable!$A$1:$B$1,0),0),
IF(OR(NOT(ISBLANK(BW1161)),ISBLANK(BX1161)),#N/A,
IF(BU1161="empty","empty",
VLOOKUP(BU1161,MonsterGroupTable!$A:$A,1,0)))))))</f>
        <v/>
      </c>
      <c r="CC1161" s="2" t="str">
        <f>IF(AND(ISBLANK(CB1161),OR(NOT(ISBLANK(CD1161)),NOT(ISBLANK(CE1161)))),#N/A,
IF(ISBLANK(CB1161),"",
IF(AND(NOT(ISERROR(VLOOKUP(CB1161,MonsterTable!$A:$B,MATCH(MonsterTable!$B$1,MonsterTable!$A$1:$B$1,0),0))),OR(ISBLANK(CD1161),ISBLANK(CE1161))),#N/A,
IFERROR(VLOOKUP(CB1161,MonsterTable!$A:$B,MATCH(MonsterTable!$B$1,MonsterTable!$A$1:$B$1,0),0),
IF(OR(NOT(ISBLANK(CD1161)),ISBLANK(CE1161)),#N/A,
IF(CB1161="empty","empty",
VLOOKUP(CB1161,MonsterGroupTable!$A:$A,1,0)))))))</f>
        <v/>
      </c>
      <c r="CJ1161" s="2" t="str">
        <f>IF(AND(ISBLANK(CI1161),OR(NOT(ISBLANK(CK1161)),NOT(ISBLANK(CL1161)))),#N/A,
IF(ISBLANK(CI1161),"",
IF(AND(NOT(ISERROR(VLOOKUP(CI1161,MonsterTable!$A:$B,MATCH(MonsterTable!$B$1,MonsterTable!$A$1:$B$1,0),0))),OR(ISBLANK(CK1161),ISBLANK(CL1161))),#N/A,
IFERROR(VLOOKUP(CI1161,MonsterTable!$A:$B,MATCH(MonsterTable!$B$1,MonsterTable!$A$1:$B$1,0),0),
IF(OR(NOT(ISBLANK(CK1161)),ISBLANK(CL1161)),#N/A,
IF(CI1161="empty","empty",
VLOOKUP(CI1161,MonsterGroupTable!$A:$A,1,0)))))))</f>
        <v/>
      </c>
    </row>
    <row r="1162" spans="1:88">
      <c r="A1162">
        <v>20128</v>
      </c>
      <c r="B1162">
        <f t="shared" si="39"/>
        <v>1.1000000000000001</v>
      </c>
      <c r="C1162">
        <f t="shared" si="39"/>
        <v>1.1000000000000001</v>
      </c>
      <c r="F1162">
        <v>180</v>
      </c>
      <c r="G1162">
        <v>2340</v>
      </c>
      <c r="H1162">
        <v>0</v>
      </c>
      <c r="I1162">
        <v>0</v>
      </c>
      <c r="J1162">
        <v>0</v>
      </c>
      <c r="K1162" t="s">
        <v>28</v>
      </c>
      <c r="L1162" t="s">
        <v>245</v>
      </c>
      <c r="M1162" t="s">
        <v>79</v>
      </c>
      <c r="N1162" t="s">
        <v>80</v>
      </c>
      <c r="O1162">
        <v>0</v>
      </c>
      <c r="P1162">
        <v>-4.75</v>
      </c>
      <c r="Q1162">
        <v>-3.5</v>
      </c>
      <c r="R1162">
        <v>4.75</v>
      </c>
      <c r="S1162">
        <v>3</v>
      </c>
      <c r="T1162">
        <v>-13.5</v>
      </c>
      <c r="U1162">
        <v>2.5499999999999998</v>
      </c>
      <c r="V1162">
        <v>-6.75</v>
      </c>
      <c r="W1162" t="str">
        <f t="shared" si="40"/>
        <v>g113,5,empty,3,204,1,1,0</v>
      </c>
      <c r="X1162" s="1" t="s">
        <v>330</v>
      </c>
      <c r="Y1162" s="2" t="str">
        <f>IF(AND(ISBLANK(X1162),OR(NOT(ISBLANK(Z1162)),NOT(ISBLANK(AA1162)))),#N/A,
IF(ISBLANK(X1162),"",
IF(AND(NOT(ISERROR(VLOOKUP(X1162,MonsterTable!$A:$B,MATCH(MonsterTable!$B$1,MonsterTable!$A$1:$B$1,0),0))),OR(ISBLANK(Z1162),ISBLANK(AA1162))),#N/A,
IFERROR(VLOOKUP(X1162,MonsterTable!$A:$B,MATCH(MonsterTable!$B$1,MonsterTable!$A$1:$B$1,0),0),
IF(OR(NOT(ISBLANK(Z1162)),ISBLANK(AA1162)),#N/A,
IF(X1162="empty","empty",
VLOOKUP(X1162,MonsterGroupTable!$A:$A,1,0)))))))</f>
        <v>g113</v>
      </c>
      <c r="AA1162">
        <v>5</v>
      </c>
      <c r="AE1162" s="1" t="s">
        <v>74</v>
      </c>
      <c r="AF1162" s="2" t="str">
        <f>IF(AND(ISBLANK(AE1162),OR(NOT(ISBLANK(AG1162)),NOT(ISBLANK(AH1162)))),#N/A,
IF(ISBLANK(AE1162),"",
IF(AND(NOT(ISERROR(VLOOKUP(AE1162,MonsterTable!$A:$B,MATCH(MonsterTable!$B$1,MonsterTable!$A$1:$B$1,0),0))),OR(ISBLANK(AG1162),ISBLANK(AH1162))),#N/A,
IFERROR(VLOOKUP(AE1162,MonsterTable!$A:$B,MATCH(MonsterTable!$B$1,MonsterTable!$A$1:$B$1,0),0),
IF(OR(NOT(ISBLANK(AG1162)),ISBLANK(AH1162)),#N/A,
IF(AE1162="empty","empty",
VLOOKUP(AE1162,MonsterGroupTable!$A:$A,1,0)))))))</f>
        <v>empty</v>
      </c>
      <c r="AH1162">
        <v>3</v>
      </c>
      <c r="AL1162" s="1" t="s">
        <v>340</v>
      </c>
      <c r="AM1162" s="2">
        <f>IF(AND(ISBLANK(AL1162),OR(NOT(ISBLANK(AN1162)),NOT(ISBLANK(AO1162)))),#N/A,
IF(ISBLANK(AL1162),"",
IF(AND(NOT(ISERROR(VLOOKUP(AL1162,MonsterTable!$A:$B,MATCH(MonsterTable!$B$1,MonsterTable!$A$1:$B$1,0),0))),OR(ISBLANK(AN1162),ISBLANK(AO1162))),#N/A,
IFERROR(VLOOKUP(AL1162,MonsterTable!$A:$B,MATCH(MonsterTable!$B$1,MonsterTable!$A$1:$B$1,0),0),
IF(OR(NOT(ISBLANK(AN1162)),ISBLANK(AO1162)),#N/A,
IF(AL1162="empty","empty",
VLOOKUP(AL1162,MonsterGroupTable!$A:$A,1,0)))))))</f>
        <v>204</v>
      </c>
      <c r="AN1162">
        <v>1</v>
      </c>
      <c r="AO1162">
        <v>1</v>
      </c>
      <c r="AP1162">
        <v>0</v>
      </c>
      <c r="AT1162" s="2" t="str">
        <f>IF(AND(ISBLANK(AS1162),OR(NOT(ISBLANK(AU1162)),NOT(ISBLANK(AV1162)))),#N/A,
IF(ISBLANK(AS1162),"",
IF(AND(NOT(ISERROR(VLOOKUP(AS1162,MonsterTable!$A:$B,MATCH(MonsterTable!$B$1,MonsterTable!$A$1:$B$1,0),0))),OR(ISBLANK(AU1162),ISBLANK(AV1162))),#N/A,
IFERROR(VLOOKUP(AS1162,MonsterTable!$A:$B,MATCH(MonsterTable!$B$1,MonsterTable!$A$1:$B$1,0),0),
IF(OR(NOT(ISBLANK(AU1162)),ISBLANK(AV1162)),#N/A,
IF(AS1162="empty","empty",
VLOOKUP(AS1162,MonsterGroupTable!$A:$A,1,0)))))))</f>
        <v/>
      </c>
      <c r="BA1162" s="2" t="str">
        <f>IF(AND(ISBLANK(AZ1162),OR(NOT(ISBLANK(BB1162)),NOT(ISBLANK(BC1162)))),#N/A,
IF(ISBLANK(AZ1162),"",
IF(AND(NOT(ISERROR(VLOOKUP(AZ1162,MonsterTable!$A:$B,MATCH(MonsterTable!$B$1,MonsterTable!$A$1:$B$1,0),0))),OR(ISBLANK(BB1162),ISBLANK(BC1162))),#N/A,
IFERROR(VLOOKUP(AZ1162,MonsterTable!$A:$B,MATCH(MonsterTable!$B$1,MonsterTable!$A$1:$B$1,0),0),
IF(OR(NOT(ISBLANK(BB1162)),ISBLANK(BC1162)),#N/A,
IF(AZ1162="empty","empty",
VLOOKUP(AZ1162,MonsterGroupTable!$A:$A,1,0)))))))</f>
        <v/>
      </c>
      <c r="BH1162" s="2" t="str">
        <f>IF(AND(ISBLANK(BG1162),OR(NOT(ISBLANK(BI1162)),NOT(ISBLANK(BJ1162)))),#N/A,
IF(ISBLANK(BG1162),"",
IF(AND(NOT(ISERROR(VLOOKUP(BG1162,MonsterTable!$A:$B,MATCH(MonsterTable!$B$1,MonsterTable!$A$1:$B$1,0),0))),OR(ISBLANK(BI1162),ISBLANK(BJ1162))),#N/A,
IFERROR(VLOOKUP(BG1162,MonsterTable!$A:$B,MATCH(MonsterTable!$B$1,MonsterTable!$A$1:$B$1,0),0),
IF(OR(NOT(ISBLANK(BI1162)),ISBLANK(BJ1162)),#N/A,
IF(BG1162="empty","empty",
VLOOKUP(BG1162,MonsterGroupTable!$A:$A,1,0)))))))</f>
        <v/>
      </c>
      <c r="BO1162" s="2" t="str">
        <f>IF(AND(ISBLANK(BN1162),OR(NOT(ISBLANK(BP1162)),NOT(ISBLANK(BQ1162)))),#N/A,
IF(ISBLANK(BN1162),"",
IF(AND(NOT(ISERROR(VLOOKUP(BN1162,MonsterTable!$A:$B,MATCH(MonsterTable!$B$1,MonsterTable!$A$1:$B$1,0),0))),OR(ISBLANK(BP1162),ISBLANK(BQ1162))),#N/A,
IFERROR(VLOOKUP(BN1162,MonsterTable!$A:$B,MATCH(MonsterTable!$B$1,MonsterTable!$A$1:$B$1,0),0),
IF(OR(NOT(ISBLANK(BP1162)),ISBLANK(BQ1162)),#N/A,
IF(BN1162="empty","empty",
VLOOKUP(BN1162,MonsterGroupTable!$A:$A,1,0)))))))</f>
        <v/>
      </c>
      <c r="BV1162" s="2" t="str">
        <f>IF(AND(ISBLANK(BU1162),OR(NOT(ISBLANK(BW1162)),NOT(ISBLANK(BX1162)))),#N/A,
IF(ISBLANK(BU1162),"",
IF(AND(NOT(ISERROR(VLOOKUP(BU1162,MonsterTable!$A:$B,MATCH(MonsterTable!$B$1,MonsterTable!$A$1:$B$1,0),0))),OR(ISBLANK(BW1162),ISBLANK(BX1162))),#N/A,
IFERROR(VLOOKUP(BU1162,MonsterTable!$A:$B,MATCH(MonsterTable!$B$1,MonsterTable!$A$1:$B$1,0),0),
IF(OR(NOT(ISBLANK(BW1162)),ISBLANK(BX1162)),#N/A,
IF(BU1162="empty","empty",
VLOOKUP(BU1162,MonsterGroupTable!$A:$A,1,0)))))))</f>
        <v/>
      </c>
      <c r="CC1162" s="2" t="str">
        <f>IF(AND(ISBLANK(CB1162),OR(NOT(ISBLANK(CD1162)),NOT(ISBLANK(CE1162)))),#N/A,
IF(ISBLANK(CB1162),"",
IF(AND(NOT(ISERROR(VLOOKUP(CB1162,MonsterTable!$A:$B,MATCH(MonsterTable!$B$1,MonsterTable!$A$1:$B$1,0),0))),OR(ISBLANK(CD1162),ISBLANK(CE1162))),#N/A,
IFERROR(VLOOKUP(CB1162,MonsterTable!$A:$B,MATCH(MonsterTable!$B$1,MonsterTable!$A$1:$B$1,0),0),
IF(OR(NOT(ISBLANK(CD1162)),ISBLANK(CE1162)),#N/A,
IF(CB1162="empty","empty",
VLOOKUP(CB1162,MonsterGroupTable!$A:$A,1,0)))))))</f>
        <v/>
      </c>
      <c r="CJ1162" s="2" t="str">
        <f>IF(AND(ISBLANK(CI1162),OR(NOT(ISBLANK(CK1162)),NOT(ISBLANK(CL1162)))),#N/A,
IF(ISBLANK(CI1162),"",
IF(AND(NOT(ISERROR(VLOOKUP(CI1162,MonsterTable!$A:$B,MATCH(MonsterTable!$B$1,MonsterTable!$A$1:$B$1,0),0))),OR(ISBLANK(CK1162),ISBLANK(CL1162))),#N/A,
IFERROR(VLOOKUP(CI1162,MonsterTable!$A:$B,MATCH(MonsterTable!$B$1,MonsterTable!$A$1:$B$1,0),0),
IF(OR(NOT(ISBLANK(CK1162)),ISBLANK(CL1162)),#N/A,
IF(CI1162="empty","empty",
VLOOKUP(CI1162,MonsterGroupTable!$A:$A,1,0)))))))</f>
        <v/>
      </c>
    </row>
    <row r="1163" spans="1:88">
      <c r="A1163">
        <v>20129</v>
      </c>
      <c r="B1163">
        <f t="shared" si="39"/>
        <v>1.1000000000000001</v>
      </c>
      <c r="C1163">
        <f t="shared" si="39"/>
        <v>1.1000000000000001</v>
      </c>
      <c r="F1163">
        <v>180</v>
      </c>
      <c r="G1163">
        <v>2367</v>
      </c>
      <c r="H1163">
        <v>0</v>
      </c>
      <c r="I1163">
        <v>0</v>
      </c>
      <c r="J1163">
        <v>0</v>
      </c>
      <c r="K1163" t="s">
        <v>28</v>
      </c>
      <c r="L1163" t="s">
        <v>245</v>
      </c>
      <c r="M1163" t="s">
        <v>79</v>
      </c>
      <c r="N1163" t="s">
        <v>80</v>
      </c>
      <c r="O1163">
        <v>0</v>
      </c>
      <c r="P1163">
        <v>-4.75</v>
      </c>
      <c r="Q1163">
        <v>-3.5</v>
      </c>
      <c r="R1163">
        <v>4.75</v>
      </c>
      <c r="S1163">
        <v>3</v>
      </c>
      <c r="T1163">
        <v>-13.5</v>
      </c>
      <c r="U1163">
        <v>2.5499999999999998</v>
      </c>
      <c r="V1163">
        <v>-6.75</v>
      </c>
      <c r="W1163" t="str">
        <f t="shared" si="40"/>
        <v>g113,5,empty,3,204,1,1,0</v>
      </c>
      <c r="X1163" s="1" t="s">
        <v>330</v>
      </c>
      <c r="Y1163" s="2" t="str">
        <f>IF(AND(ISBLANK(X1163),OR(NOT(ISBLANK(Z1163)),NOT(ISBLANK(AA1163)))),#N/A,
IF(ISBLANK(X1163),"",
IF(AND(NOT(ISERROR(VLOOKUP(X1163,MonsterTable!$A:$B,MATCH(MonsterTable!$B$1,MonsterTable!$A$1:$B$1,0),0))),OR(ISBLANK(Z1163),ISBLANK(AA1163))),#N/A,
IFERROR(VLOOKUP(X1163,MonsterTable!$A:$B,MATCH(MonsterTable!$B$1,MonsterTable!$A$1:$B$1,0),0),
IF(OR(NOT(ISBLANK(Z1163)),ISBLANK(AA1163)),#N/A,
IF(X1163="empty","empty",
VLOOKUP(X1163,MonsterGroupTable!$A:$A,1,0)))))))</f>
        <v>g113</v>
      </c>
      <c r="AA1163">
        <v>5</v>
      </c>
      <c r="AE1163" s="1" t="s">
        <v>74</v>
      </c>
      <c r="AF1163" s="2" t="str">
        <f>IF(AND(ISBLANK(AE1163),OR(NOT(ISBLANK(AG1163)),NOT(ISBLANK(AH1163)))),#N/A,
IF(ISBLANK(AE1163),"",
IF(AND(NOT(ISERROR(VLOOKUP(AE1163,MonsterTable!$A:$B,MATCH(MonsterTable!$B$1,MonsterTable!$A$1:$B$1,0),0))),OR(ISBLANK(AG1163),ISBLANK(AH1163))),#N/A,
IFERROR(VLOOKUP(AE1163,MonsterTable!$A:$B,MATCH(MonsterTable!$B$1,MonsterTable!$A$1:$B$1,0),0),
IF(OR(NOT(ISBLANK(AG1163)),ISBLANK(AH1163)),#N/A,
IF(AE1163="empty","empty",
VLOOKUP(AE1163,MonsterGroupTable!$A:$A,1,0)))))))</f>
        <v>empty</v>
      </c>
      <c r="AH1163">
        <v>3</v>
      </c>
      <c r="AL1163" s="1" t="s">
        <v>340</v>
      </c>
      <c r="AM1163" s="2">
        <f>IF(AND(ISBLANK(AL1163),OR(NOT(ISBLANK(AN1163)),NOT(ISBLANK(AO1163)))),#N/A,
IF(ISBLANK(AL1163),"",
IF(AND(NOT(ISERROR(VLOOKUP(AL1163,MonsterTable!$A:$B,MATCH(MonsterTable!$B$1,MonsterTable!$A$1:$B$1,0),0))),OR(ISBLANK(AN1163),ISBLANK(AO1163))),#N/A,
IFERROR(VLOOKUP(AL1163,MonsterTable!$A:$B,MATCH(MonsterTable!$B$1,MonsterTable!$A$1:$B$1,0),0),
IF(OR(NOT(ISBLANK(AN1163)),ISBLANK(AO1163)),#N/A,
IF(AL1163="empty","empty",
VLOOKUP(AL1163,MonsterGroupTable!$A:$A,1,0)))))))</f>
        <v>204</v>
      </c>
      <c r="AN1163">
        <v>1</v>
      </c>
      <c r="AO1163">
        <v>1</v>
      </c>
      <c r="AP1163">
        <v>0</v>
      </c>
      <c r="AT1163" s="2" t="str">
        <f>IF(AND(ISBLANK(AS1163),OR(NOT(ISBLANK(AU1163)),NOT(ISBLANK(AV1163)))),#N/A,
IF(ISBLANK(AS1163),"",
IF(AND(NOT(ISERROR(VLOOKUP(AS1163,MonsterTable!$A:$B,MATCH(MonsterTable!$B$1,MonsterTable!$A$1:$B$1,0),0))),OR(ISBLANK(AU1163),ISBLANK(AV1163))),#N/A,
IFERROR(VLOOKUP(AS1163,MonsterTable!$A:$B,MATCH(MonsterTable!$B$1,MonsterTable!$A$1:$B$1,0),0),
IF(OR(NOT(ISBLANK(AU1163)),ISBLANK(AV1163)),#N/A,
IF(AS1163="empty","empty",
VLOOKUP(AS1163,MonsterGroupTable!$A:$A,1,0)))))))</f>
        <v/>
      </c>
      <c r="BA1163" s="2" t="str">
        <f>IF(AND(ISBLANK(AZ1163),OR(NOT(ISBLANK(BB1163)),NOT(ISBLANK(BC1163)))),#N/A,
IF(ISBLANK(AZ1163),"",
IF(AND(NOT(ISERROR(VLOOKUP(AZ1163,MonsterTable!$A:$B,MATCH(MonsterTable!$B$1,MonsterTable!$A$1:$B$1,0),0))),OR(ISBLANK(BB1163),ISBLANK(BC1163))),#N/A,
IFERROR(VLOOKUP(AZ1163,MonsterTable!$A:$B,MATCH(MonsterTable!$B$1,MonsterTable!$A$1:$B$1,0),0),
IF(OR(NOT(ISBLANK(BB1163)),ISBLANK(BC1163)),#N/A,
IF(AZ1163="empty","empty",
VLOOKUP(AZ1163,MonsterGroupTable!$A:$A,1,0)))))))</f>
        <v/>
      </c>
      <c r="BH1163" s="2" t="str">
        <f>IF(AND(ISBLANK(BG1163),OR(NOT(ISBLANK(BI1163)),NOT(ISBLANK(BJ1163)))),#N/A,
IF(ISBLANK(BG1163),"",
IF(AND(NOT(ISERROR(VLOOKUP(BG1163,MonsterTable!$A:$B,MATCH(MonsterTable!$B$1,MonsterTable!$A$1:$B$1,0),0))),OR(ISBLANK(BI1163),ISBLANK(BJ1163))),#N/A,
IFERROR(VLOOKUP(BG1163,MonsterTable!$A:$B,MATCH(MonsterTable!$B$1,MonsterTable!$A$1:$B$1,0),0),
IF(OR(NOT(ISBLANK(BI1163)),ISBLANK(BJ1163)),#N/A,
IF(BG1163="empty","empty",
VLOOKUP(BG1163,MonsterGroupTable!$A:$A,1,0)))))))</f>
        <v/>
      </c>
      <c r="BO1163" s="2" t="str">
        <f>IF(AND(ISBLANK(BN1163),OR(NOT(ISBLANK(BP1163)),NOT(ISBLANK(BQ1163)))),#N/A,
IF(ISBLANK(BN1163),"",
IF(AND(NOT(ISERROR(VLOOKUP(BN1163,MonsterTable!$A:$B,MATCH(MonsterTable!$B$1,MonsterTable!$A$1:$B$1,0),0))),OR(ISBLANK(BP1163),ISBLANK(BQ1163))),#N/A,
IFERROR(VLOOKUP(BN1163,MonsterTable!$A:$B,MATCH(MonsterTable!$B$1,MonsterTable!$A$1:$B$1,0),0),
IF(OR(NOT(ISBLANK(BP1163)),ISBLANK(BQ1163)),#N/A,
IF(BN1163="empty","empty",
VLOOKUP(BN1163,MonsterGroupTable!$A:$A,1,0)))))))</f>
        <v/>
      </c>
      <c r="BV1163" s="2" t="str">
        <f>IF(AND(ISBLANK(BU1163),OR(NOT(ISBLANK(BW1163)),NOT(ISBLANK(BX1163)))),#N/A,
IF(ISBLANK(BU1163),"",
IF(AND(NOT(ISERROR(VLOOKUP(BU1163,MonsterTable!$A:$B,MATCH(MonsterTable!$B$1,MonsterTable!$A$1:$B$1,0),0))),OR(ISBLANK(BW1163),ISBLANK(BX1163))),#N/A,
IFERROR(VLOOKUP(BU1163,MonsterTable!$A:$B,MATCH(MonsterTable!$B$1,MonsterTable!$A$1:$B$1,0),0),
IF(OR(NOT(ISBLANK(BW1163)),ISBLANK(BX1163)),#N/A,
IF(BU1163="empty","empty",
VLOOKUP(BU1163,MonsterGroupTable!$A:$A,1,0)))))))</f>
        <v/>
      </c>
      <c r="CC1163" s="2" t="str">
        <f>IF(AND(ISBLANK(CB1163),OR(NOT(ISBLANK(CD1163)),NOT(ISBLANK(CE1163)))),#N/A,
IF(ISBLANK(CB1163),"",
IF(AND(NOT(ISERROR(VLOOKUP(CB1163,MonsterTable!$A:$B,MATCH(MonsterTable!$B$1,MonsterTable!$A$1:$B$1,0),0))),OR(ISBLANK(CD1163),ISBLANK(CE1163))),#N/A,
IFERROR(VLOOKUP(CB1163,MonsterTable!$A:$B,MATCH(MonsterTable!$B$1,MonsterTable!$A$1:$B$1,0),0),
IF(OR(NOT(ISBLANK(CD1163)),ISBLANK(CE1163)),#N/A,
IF(CB1163="empty","empty",
VLOOKUP(CB1163,MonsterGroupTable!$A:$A,1,0)))))))</f>
        <v/>
      </c>
      <c r="CJ1163" s="2" t="str">
        <f>IF(AND(ISBLANK(CI1163),OR(NOT(ISBLANK(CK1163)),NOT(ISBLANK(CL1163)))),#N/A,
IF(ISBLANK(CI1163),"",
IF(AND(NOT(ISERROR(VLOOKUP(CI1163,MonsterTable!$A:$B,MATCH(MonsterTable!$B$1,MonsterTable!$A$1:$B$1,0),0))),OR(ISBLANK(CK1163),ISBLANK(CL1163))),#N/A,
IFERROR(VLOOKUP(CI1163,MonsterTable!$A:$B,MATCH(MonsterTable!$B$1,MonsterTable!$A$1:$B$1,0),0),
IF(OR(NOT(ISBLANK(CK1163)),ISBLANK(CL1163)),#N/A,
IF(CI1163="empty","empty",
VLOOKUP(CI1163,MonsterGroupTable!$A:$A,1,0)))))))</f>
        <v/>
      </c>
    </row>
    <row r="1164" spans="1:88">
      <c r="A1164">
        <v>20130</v>
      </c>
      <c r="B1164">
        <f t="shared" si="39"/>
        <v>1.2</v>
      </c>
      <c r="C1164">
        <f t="shared" si="39"/>
        <v>1.1000000000000001</v>
      </c>
      <c r="F1164">
        <v>180</v>
      </c>
      <c r="G1164">
        <v>2394</v>
      </c>
      <c r="H1164">
        <v>0</v>
      </c>
      <c r="I1164">
        <v>0</v>
      </c>
      <c r="J1164">
        <v>0</v>
      </c>
      <c r="K1164" t="s">
        <v>28</v>
      </c>
      <c r="L1164" t="s">
        <v>245</v>
      </c>
      <c r="M1164" t="s">
        <v>79</v>
      </c>
      <c r="N1164" t="s">
        <v>80</v>
      </c>
      <c r="O1164">
        <v>0</v>
      </c>
      <c r="P1164">
        <v>-4.75</v>
      </c>
      <c r="Q1164">
        <v>-3.5</v>
      </c>
      <c r="R1164">
        <v>4.75</v>
      </c>
      <c r="S1164">
        <v>3</v>
      </c>
      <c r="T1164">
        <v>-13.5</v>
      </c>
      <c r="U1164">
        <v>2.5499999999999998</v>
      </c>
      <c r="V1164">
        <v>-6.75</v>
      </c>
      <c r="W1164" t="str">
        <f t="shared" si="40"/>
        <v>g113,5,empty,3,204,1,1,0</v>
      </c>
      <c r="X1164" s="1" t="s">
        <v>330</v>
      </c>
      <c r="Y1164" s="2" t="str">
        <f>IF(AND(ISBLANK(X1164),OR(NOT(ISBLANK(Z1164)),NOT(ISBLANK(AA1164)))),#N/A,
IF(ISBLANK(X1164),"",
IF(AND(NOT(ISERROR(VLOOKUP(X1164,MonsterTable!$A:$B,MATCH(MonsterTable!$B$1,MonsterTable!$A$1:$B$1,0),0))),OR(ISBLANK(Z1164),ISBLANK(AA1164))),#N/A,
IFERROR(VLOOKUP(X1164,MonsterTable!$A:$B,MATCH(MonsterTable!$B$1,MonsterTable!$A$1:$B$1,0),0),
IF(OR(NOT(ISBLANK(Z1164)),ISBLANK(AA1164)),#N/A,
IF(X1164="empty","empty",
VLOOKUP(X1164,MonsterGroupTable!$A:$A,1,0)))))))</f>
        <v>g113</v>
      </c>
      <c r="AA1164">
        <v>5</v>
      </c>
      <c r="AE1164" s="1" t="s">
        <v>74</v>
      </c>
      <c r="AF1164" s="2" t="str">
        <f>IF(AND(ISBLANK(AE1164),OR(NOT(ISBLANK(AG1164)),NOT(ISBLANK(AH1164)))),#N/A,
IF(ISBLANK(AE1164),"",
IF(AND(NOT(ISERROR(VLOOKUP(AE1164,MonsterTable!$A:$B,MATCH(MonsterTable!$B$1,MonsterTable!$A$1:$B$1,0),0))),OR(ISBLANK(AG1164),ISBLANK(AH1164))),#N/A,
IFERROR(VLOOKUP(AE1164,MonsterTable!$A:$B,MATCH(MonsterTable!$B$1,MonsterTable!$A$1:$B$1,0),0),
IF(OR(NOT(ISBLANK(AG1164)),ISBLANK(AH1164)),#N/A,
IF(AE1164="empty","empty",
VLOOKUP(AE1164,MonsterGroupTable!$A:$A,1,0)))))))</f>
        <v>empty</v>
      </c>
      <c r="AH1164">
        <v>3</v>
      </c>
      <c r="AL1164" s="1" t="s">
        <v>340</v>
      </c>
      <c r="AM1164" s="2">
        <f>IF(AND(ISBLANK(AL1164),OR(NOT(ISBLANK(AN1164)),NOT(ISBLANK(AO1164)))),#N/A,
IF(ISBLANK(AL1164),"",
IF(AND(NOT(ISERROR(VLOOKUP(AL1164,MonsterTable!$A:$B,MATCH(MonsterTable!$B$1,MonsterTable!$A$1:$B$1,0),0))),OR(ISBLANK(AN1164),ISBLANK(AO1164))),#N/A,
IFERROR(VLOOKUP(AL1164,MonsterTable!$A:$B,MATCH(MonsterTable!$B$1,MonsterTable!$A$1:$B$1,0),0),
IF(OR(NOT(ISBLANK(AN1164)),ISBLANK(AO1164)),#N/A,
IF(AL1164="empty","empty",
VLOOKUP(AL1164,MonsterGroupTable!$A:$A,1,0)))))))</f>
        <v>204</v>
      </c>
      <c r="AN1164">
        <v>1</v>
      </c>
      <c r="AO1164">
        <v>1</v>
      </c>
      <c r="AP1164">
        <v>0</v>
      </c>
      <c r="AT1164" s="2" t="str">
        <f>IF(AND(ISBLANK(AS1164),OR(NOT(ISBLANK(AU1164)),NOT(ISBLANK(AV1164)))),#N/A,
IF(ISBLANK(AS1164),"",
IF(AND(NOT(ISERROR(VLOOKUP(AS1164,MonsterTable!$A:$B,MATCH(MonsterTable!$B$1,MonsterTable!$A$1:$B$1,0),0))),OR(ISBLANK(AU1164),ISBLANK(AV1164))),#N/A,
IFERROR(VLOOKUP(AS1164,MonsterTable!$A:$B,MATCH(MonsterTable!$B$1,MonsterTable!$A$1:$B$1,0),0),
IF(OR(NOT(ISBLANK(AU1164)),ISBLANK(AV1164)),#N/A,
IF(AS1164="empty","empty",
VLOOKUP(AS1164,MonsterGroupTable!$A:$A,1,0)))))))</f>
        <v/>
      </c>
      <c r="BA1164" s="2" t="str">
        <f>IF(AND(ISBLANK(AZ1164),OR(NOT(ISBLANK(BB1164)),NOT(ISBLANK(BC1164)))),#N/A,
IF(ISBLANK(AZ1164),"",
IF(AND(NOT(ISERROR(VLOOKUP(AZ1164,MonsterTable!$A:$B,MATCH(MonsterTable!$B$1,MonsterTable!$A$1:$B$1,0),0))),OR(ISBLANK(BB1164),ISBLANK(BC1164))),#N/A,
IFERROR(VLOOKUP(AZ1164,MonsterTable!$A:$B,MATCH(MonsterTable!$B$1,MonsterTable!$A$1:$B$1,0),0),
IF(OR(NOT(ISBLANK(BB1164)),ISBLANK(BC1164)),#N/A,
IF(AZ1164="empty","empty",
VLOOKUP(AZ1164,MonsterGroupTable!$A:$A,1,0)))))))</f>
        <v/>
      </c>
      <c r="BH1164" s="2" t="str">
        <f>IF(AND(ISBLANK(BG1164),OR(NOT(ISBLANK(BI1164)),NOT(ISBLANK(BJ1164)))),#N/A,
IF(ISBLANK(BG1164),"",
IF(AND(NOT(ISERROR(VLOOKUP(BG1164,MonsterTable!$A:$B,MATCH(MonsterTable!$B$1,MonsterTable!$A$1:$B$1,0),0))),OR(ISBLANK(BI1164),ISBLANK(BJ1164))),#N/A,
IFERROR(VLOOKUP(BG1164,MonsterTable!$A:$B,MATCH(MonsterTable!$B$1,MonsterTable!$A$1:$B$1,0),0),
IF(OR(NOT(ISBLANK(BI1164)),ISBLANK(BJ1164)),#N/A,
IF(BG1164="empty","empty",
VLOOKUP(BG1164,MonsterGroupTable!$A:$A,1,0)))))))</f>
        <v/>
      </c>
      <c r="BO1164" s="2" t="str">
        <f>IF(AND(ISBLANK(BN1164),OR(NOT(ISBLANK(BP1164)),NOT(ISBLANK(BQ1164)))),#N/A,
IF(ISBLANK(BN1164),"",
IF(AND(NOT(ISERROR(VLOOKUP(BN1164,MonsterTable!$A:$B,MATCH(MonsterTable!$B$1,MonsterTable!$A$1:$B$1,0),0))),OR(ISBLANK(BP1164),ISBLANK(BQ1164))),#N/A,
IFERROR(VLOOKUP(BN1164,MonsterTable!$A:$B,MATCH(MonsterTable!$B$1,MonsterTable!$A$1:$B$1,0),0),
IF(OR(NOT(ISBLANK(BP1164)),ISBLANK(BQ1164)),#N/A,
IF(BN1164="empty","empty",
VLOOKUP(BN1164,MonsterGroupTable!$A:$A,1,0)))))))</f>
        <v/>
      </c>
      <c r="BV1164" s="2" t="str">
        <f>IF(AND(ISBLANK(BU1164),OR(NOT(ISBLANK(BW1164)),NOT(ISBLANK(BX1164)))),#N/A,
IF(ISBLANK(BU1164),"",
IF(AND(NOT(ISERROR(VLOOKUP(BU1164,MonsterTable!$A:$B,MATCH(MonsterTable!$B$1,MonsterTable!$A$1:$B$1,0),0))),OR(ISBLANK(BW1164),ISBLANK(BX1164))),#N/A,
IFERROR(VLOOKUP(BU1164,MonsterTable!$A:$B,MATCH(MonsterTable!$B$1,MonsterTable!$A$1:$B$1,0),0),
IF(OR(NOT(ISBLANK(BW1164)),ISBLANK(BX1164)),#N/A,
IF(BU1164="empty","empty",
VLOOKUP(BU1164,MonsterGroupTable!$A:$A,1,0)))))))</f>
        <v/>
      </c>
      <c r="CC1164" s="2" t="str">
        <f>IF(AND(ISBLANK(CB1164),OR(NOT(ISBLANK(CD1164)),NOT(ISBLANK(CE1164)))),#N/A,
IF(ISBLANK(CB1164),"",
IF(AND(NOT(ISERROR(VLOOKUP(CB1164,MonsterTable!$A:$B,MATCH(MonsterTable!$B$1,MonsterTable!$A$1:$B$1,0),0))),OR(ISBLANK(CD1164),ISBLANK(CE1164))),#N/A,
IFERROR(VLOOKUP(CB1164,MonsterTable!$A:$B,MATCH(MonsterTable!$B$1,MonsterTable!$A$1:$B$1,0),0),
IF(OR(NOT(ISBLANK(CD1164)),ISBLANK(CE1164)),#N/A,
IF(CB1164="empty","empty",
VLOOKUP(CB1164,MonsterGroupTable!$A:$A,1,0)))))))</f>
        <v/>
      </c>
      <c r="CJ1164" s="2" t="str">
        <f>IF(AND(ISBLANK(CI1164),OR(NOT(ISBLANK(CK1164)),NOT(ISBLANK(CL1164)))),#N/A,
IF(ISBLANK(CI1164),"",
IF(AND(NOT(ISERROR(VLOOKUP(CI1164,MonsterTable!$A:$B,MATCH(MonsterTable!$B$1,MonsterTable!$A$1:$B$1,0),0))),OR(ISBLANK(CK1164),ISBLANK(CL1164))),#N/A,
IFERROR(VLOOKUP(CI1164,MonsterTable!$A:$B,MATCH(MonsterTable!$B$1,MonsterTable!$A$1:$B$1,0),0),
IF(OR(NOT(ISBLANK(CK1164)),ISBLANK(CL1164)),#N/A,
IF(CI1164="empty","empty",
VLOOKUP(CI1164,MonsterGroupTable!$A:$A,1,0)))))))</f>
        <v/>
      </c>
    </row>
    <row r="1165" spans="1:88">
      <c r="A1165">
        <v>20131</v>
      </c>
      <c r="B1165">
        <f t="shared" si="39"/>
        <v>1.1000000000000001</v>
      </c>
      <c r="C1165">
        <f t="shared" si="39"/>
        <v>1.1000000000000001</v>
      </c>
      <c r="F1165">
        <v>180</v>
      </c>
      <c r="G1165">
        <v>2421</v>
      </c>
      <c r="H1165">
        <v>0</v>
      </c>
      <c r="I1165">
        <v>0</v>
      </c>
      <c r="J1165">
        <v>0</v>
      </c>
      <c r="K1165" t="s">
        <v>28</v>
      </c>
      <c r="L1165" t="s">
        <v>247</v>
      </c>
      <c r="M1165" t="s">
        <v>79</v>
      </c>
      <c r="N1165" t="s">
        <v>80</v>
      </c>
      <c r="O1165">
        <v>0</v>
      </c>
      <c r="P1165">
        <v>-4.75</v>
      </c>
      <c r="Q1165">
        <v>-3.5</v>
      </c>
      <c r="R1165">
        <v>4.75</v>
      </c>
      <c r="S1165">
        <v>3</v>
      </c>
      <c r="T1165">
        <v>-13.5</v>
      </c>
      <c r="U1165">
        <v>2.5499999999999998</v>
      </c>
      <c r="V1165">
        <v>-6.75</v>
      </c>
      <c r="W1165" t="str">
        <f t="shared" si="40"/>
        <v>g114,5,empty,3,201,1,1,0</v>
      </c>
      <c r="X1165" s="1" t="s">
        <v>331</v>
      </c>
      <c r="Y1165" s="2" t="str">
        <f>IF(AND(ISBLANK(X1165),OR(NOT(ISBLANK(Z1165)),NOT(ISBLANK(AA1165)))),#N/A,
IF(ISBLANK(X1165),"",
IF(AND(NOT(ISERROR(VLOOKUP(X1165,MonsterTable!$A:$B,MATCH(MonsterTable!$B$1,MonsterTable!$A$1:$B$1,0),0))),OR(ISBLANK(Z1165),ISBLANK(AA1165))),#N/A,
IFERROR(VLOOKUP(X1165,MonsterTable!$A:$B,MATCH(MonsterTable!$B$1,MonsterTable!$A$1:$B$1,0),0),
IF(OR(NOT(ISBLANK(Z1165)),ISBLANK(AA1165)),#N/A,
IF(X1165="empty","empty",
VLOOKUP(X1165,MonsterGroupTable!$A:$A,1,0)))))))</f>
        <v>g114</v>
      </c>
      <c r="AA1165">
        <v>5</v>
      </c>
      <c r="AE1165" s="1" t="s">
        <v>74</v>
      </c>
      <c r="AF1165" s="2" t="str">
        <f>IF(AND(ISBLANK(AE1165),OR(NOT(ISBLANK(AG1165)),NOT(ISBLANK(AH1165)))),#N/A,
IF(ISBLANK(AE1165),"",
IF(AND(NOT(ISERROR(VLOOKUP(AE1165,MonsterTable!$A:$B,MATCH(MonsterTable!$B$1,MonsterTable!$A$1:$B$1,0),0))),OR(ISBLANK(AG1165),ISBLANK(AH1165))),#N/A,
IFERROR(VLOOKUP(AE1165,MonsterTable!$A:$B,MATCH(MonsterTable!$B$1,MonsterTable!$A$1:$B$1,0),0),
IF(OR(NOT(ISBLANK(AG1165)),ISBLANK(AH1165)),#N/A,
IF(AE1165="empty","empty",
VLOOKUP(AE1165,MonsterGroupTable!$A:$A,1,0)))))))</f>
        <v>empty</v>
      </c>
      <c r="AH1165">
        <v>3</v>
      </c>
      <c r="AL1165" s="1" t="s">
        <v>242</v>
      </c>
      <c r="AM1165" s="2">
        <f>IF(AND(ISBLANK(AL1165),OR(NOT(ISBLANK(AN1165)),NOT(ISBLANK(AO1165)))),#N/A,
IF(ISBLANK(AL1165),"",
IF(AND(NOT(ISERROR(VLOOKUP(AL1165,MonsterTable!$A:$B,MATCH(MonsterTable!$B$1,MonsterTable!$A$1:$B$1,0),0))),OR(ISBLANK(AN1165),ISBLANK(AO1165))),#N/A,
IFERROR(VLOOKUP(AL1165,MonsterTable!$A:$B,MATCH(MonsterTable!$B$1,MonsterTable!$A$1:$B$1,0),0),
IF(OR(NOT(ISBLANK(AN1165)),ISBLANK(AO1165)),#N/A,
IF(AL1165="empty","empty",
VLOOKUP(AL1165,MonsterGroupTable!$A:$A,1,0)))))))</f>
        <v>201</v>
      </c>
      <c r="AN1165">
        <v>1</v>
      </c>
      <c r="AO1165">
        <v>1</v>
      </c>
      <c r="AP1165">
        <v>0</v>
      </c>
      <c r="AT1165" s="2" t="str">
        <f>IF(AND(ISBLANK(AS1165),OR(NOT(ISBLANK(AU1165)),NOT(ISBLANK(AV1165)))),#N/A,
IF(ISBLANK(AS1165),"",
IF(AND(NOT(ISERROR(VLOOKUP(AS1165,MonsterTable!$A:$B,MATCH(MonsterTable!$B$1,MonsterTable!$A$1:$B$1,0),0))),OR(ISBLANK(AU1165),ISBLANK(AV1165))),#N/A,
IFERROR(VLOOKUP(AS1165,MonsterTable!$A:$B,MATCH(MonsterTable!$B$1,MonsterTable!$A$1:$B$1,0),0),
IF(OR(NOT(ISBLANK(AU1165)),ISBLANK(AV1165)),#N/A,
IF(AS1165="empty","empty",
VLOOKUP(AS1165,MonsterGroupTable!$A:$A,1,0)))))))</f>
        <v/>
      </c>
      <c r="BA1165" s="2" t="str">
        <f>IF(AND(ISBLANK(AZ1165),OR(NOT(ISBLANK(BB1165)),NOT(ISBLANK(BC1165)))),#N/A,
IF(ISBLANK(AZ1165),"",
IF(AND(NOT(ISERROR(VLOOKUP(AZ1165,MonsterTable!$A:$B,MATCH(MonsterTable!$B$1,MonsterTable!$A$1:$B$1,0),0))),OR(ISBLANK(BB1165),ISBLANK(BC1165))),#N/A,
IFERROR(VLOOKUP(AZ1165,MonsterTable!$A:$B,MATCH(MonsterTable!$B$1,MonsterTable!$A$1:$B$1,0),0),
IF(OR(NOT(ISBLANK(BB1165)),ISBLANK(BC1165)),#N/A,
IF(AZ1165="empty","empty",
VLOOKUP(AZ1165,MonsterGroupTable!$A:$A,1,0)))))))</f>
        <v/>
      </c>
      <c r="BH1165" s="2" t="str">
        <f>IF(AND(ISBLANK(BG1165),OR(NOT(ISBLANK(BI1165)),NOT(ISBLANK(BJ1165)))),#N/A,
IF(ISBLANK(BG1165),"",
IF(AND(NOT(ISERROR(VLOOKUP(BG1165,MonsterTable!$A:$B,MATCH(MonsterTable!$B$1,MonsterTable!$A$1:$B$1,0),0))),OR(ISBLANK(BI1165),ISBLANK(BJ1165))),#N/A,
IFERROR(VLOOKUP(BG1165,MonsterTable!$A:$B,MATCH(MonsterTable!$B$1,MonsterTable!$A$1:$B$1,0),0),
IF(OR(NOT(ISBLANK(BI1165)),ISBLANK(BJ1165)),#N/A,
IF(BG1165="empty","empty",
VLOOKUP(BG1165,MonsterGroupTable!$A:$A,1,0)))))))</f>
        <v/>
      </c>
      <c r="BO1165" s="2" t="str">
        <f>IF(AND(ISBLANK(BN1165),OR(NOT(ISBLANK(BP1165)),NOT(ISBLANK(BQ1165)))),#N/A,
IF(ISBLANK(BN1165),"",
IF(AND(NOT(ISERROR(VLOOKUP(BN1165,MonsterTable!$A:$B,MATCH(MonsterTable!$B$1,MonsterTable!$A$1:$B$1,0),0))),OR(ISBLANK(BP1165),ISBLANK(BQ1165))),#N/A,
IFERROR(VLOOKUP(BN1165,MonsterTable!$A:$B,MATCH(MonsterTable!$B$1,MonsterTable!$A$1:$B$1,0),0),
IF(OR(NOT(ISBLANK(BP1165)),ISBLANK(BQ1165)),#N/A,
IF(BN1165="empty","empty",
VLOOKUP(BN1165,MonsterGroupTable!$A:$A,1,0)))))))</f>
        <v/>
      </c>
      <c r="BV1165" s="2" t="str">
        <f>IF(AND(ISBLANK(BU1165),OR(NOT(ISBLANK(BW1165)),NOT(ISBLANK(BX1165)))),#N/A,
IF(ISBLANK(BU1165),"",
IF(AND(NOT(ISERROR(VLOOKUP(BU1165,MonsterTable!$A:$B,MATCH(MonsterTable!$B$1,MonsterTable!$A$1:$B$1,0),0))),OR(ISBLANK(BW1165),ISBLANK(BX1165))),#N/A,
IFERROR(VLOOKUP(BU1165,MonsterTable!$A:$B,MATCH(MonsterTable!$B$1,MonsterTable!$A$1:$B$1,0),0),
IF(OR(NOT(ISBLANK(BW1165)),ISBLANK(BX1165)),#N/A,
IF(BU1165="empty","empty",
VLOOKUP(BU1165,MonsterGroupTable!$A:$A,1,0)))))))</f>
        <v/>
      </c>
      <c r="CC1165" s="2" t="str">
        <f>IF(AND(ISBLANK(CB1165),OR(NOT(ISBLANK(CD1165)),NOT(ISBLANK(CE1165)))),#N/A,
IF(ISBLANK(CB1165),"",
IF(AND(NOT(ISERROR(VLOOKUP(CB1165,MonsterTable!$A:$B,MATCH(MonsterTable!$B$1,MonsterTable!$A$1:$B$1,0),0))),OR(ISBLANK(CD1165),ISBLANK(CE1165))),#N/A,
IFERROR(VLOOKUP(CB1165,MonsterTable!$A:$B,MATCH(MonsterTable!$B$1,MonsterTable!$A$1:$B$1,0),0),
IF(OR(NOT(ISBLANK(CD1165)),ISBLANK(CE1165)),#N/A,
IF(CB1165="empty","empty",
VLOOKUP(CB1165,MonsterGroupTable!$A:$A,1,0)))))))</f>
        <v/>
      </c>
      <c r="CJ1165" s="2" t="str">
        <f>IF(AND(ISBLANK(CI1165),OR(NOT(ISBLANK(CK1165)),NOT(ISBLANK(CL1165)))),#N/A,
IF(ISBLANK(CI1165),"",
IF(AND(NOT(ISERROR(VLOOKUP(CI1165,MonsterTable!$A:$B,MATCH(MonsterTable!$B$1,MonsterTable!$A$1:$B$1,0),0))),OR(ISBLANK(CK1165),ISBLANK(CL1165))),#N/A,
IFERROR(VLOOKUP(CI1165,MonsterTable!$A:$B,MATCH(MonsterTable!$B$1,MonsterTable!$A$1:$B$1,0),0),
IF(OR(NOT(ISBLANK(CK1165)),ISBLANK(CL1165)),#N/A,
IF(CI1165="empty","empty",
VLOOKUP(CI1165,MonsterGroupTable!$A:$A,1,0)))))))</f>
        <v/>
      </c>
    </row>
    <row r="1166" spans="1:88">
      <c r="A1166">
        <v>20132</v>
      </c>
      <c r="B1166">
        <f t="shared" si="39"/>
        <v>1.1000000000000001</v>
      </c>
      <c r="C1166">
        <f t="shared" si="39"/>
        <v>1.1000000000000001</v>
      </c>
      <c r="F1166">
        <v>180</v>
      </c>
      <c r="G1166">
        <v>2448</v>
      </c>
      <c r="H1166">
        <v>0</v>
      </c>
      <c r="I1166">
        <v>0</v>
      </c>
      <c r="J1166">
        <v>0</v>
      </c>
      <c r="K1166" t="s">
        <v>28</v>
      </c>
      <c r="L1166" t="s">
        <v>247</v>
      </c>
      <c r="M1166" t="s">
        <v>79</v>
      </c>
      <c r="N1166" t="s">
        <v>80</v>
      </c>
      <c r="O1166">
        <v>0</v>
      </c>
      <c r="P1166">
        <v>-4.75</v>
      </c>
      <c r="Q1166">
        <v>-3.5</v>
      </c>
      <c r="R1166">
        <v>4.75</v>
      </c>
      <c r="S1166">
        <v>3</v>
      </c>
      <c r="T1166">
        <v>-13.5</v>
      </c>
      <c r="U1166">
        <v>2.5499999999999998</v>
      </c>
      <c r="V1166">
        <v>-6.75</v>
      </c>
      <c r="W1166" t="str">
        <f t="shared" si="40"/>
        <v>g114,5,empty,3,201,1,1,0</v>
      </c>
      <c r="X1166" s="1" t="s">
        <v>331</v>
      </c>
      <c r="Y1166" s="2" t="str">
        <f>IF(AND(ISBLANK(X1166),OR(NOT(ISBLANK(Z1166)),NOT(ISBLANK(AA1166)))),#N/A,
IF(ISBLANK(X1166),"",
IF(AND(NOT(ISERROR(VLOOKUP(X1166,MonsterTable!$A:$B,MATCH(MonsterTable!$B$1,MonsterTable!$A$1:$B$1,0),0))),OR(ISBLANK(Z1166),ISBLANK(AA1166))),#N/A,
IFERROR(VLOOKUP(X1166,MonsterTable!$A:$B,MATCH(MonsterTable!$B$1,MonsterTable!$A$1:$B$1,0),0),
IF(OR(NOT(ISBLANK(Z1166)),ISBLANK(AA1166)),#N/A,
IF(X1166="empty","empty",
VLOOKUP(X1166,MonsterGroupTable!$A:$A,1,0)))))))</f>
        <v>g114</v>
      </c>
      <c r="AA1166">
        <v>5</v>
      </c>
      <c r="AE1166" s="1" t="s">
        <v>74</v>
      </c>
      <c r="AF1166" s="2" t="str">
        <f>IF(AND(ISBLANK(AE1166),OR(NOT(ISBLANK(AG1166)),NOT(ISBLANK(AH1166)))),#N/A,
IF(ISBLANK(AE1166),"",
IF(AND(NOT(ISERROR(VLOOKUP(AE1166,MonsterTable!$A:$B,MATCH(MonsterTable!$B$1,MonsterTable!$A$1:$B$1,0),0))),OR(ISBLANK(AG1166),ISBLANK(AH1166))),#N/A,
IFERROR(VLOOKUP(AE1166,MonsterTable!$A:$B,MATCH(MonsterTable!$B$1,MonsterTable!$A$1:$B$1,0),0),
IF(OR(NOT(ISBLANK(AG1166)),ISBLANK(AH1166)),#N/A,
IF(AE1166="empty","empty",
VLOOKUP(AE1166,MonsterGroupTable!$A:$A,1,0)))))))</f>
        <v>empty</v>
      </c>
      <c r="AH1166">
        <v>3</v>
      </c>
      <c r="AL1166" s="1" t="s">
        <v>242</v>
      </c>
      <c r="AM1166" s="2">
        <f>IF(AND(ISBLANK(AL1166),OR(NOT(ISBLANK(AN1166)),NOT(ISBLANK(AO1166)))),#N/A,
IF(ISBLANK(AL1166),"",
IF(AND(NOT(ISERROR(VLOOKUP(AL1166,MonsterTable!$A:$B,MATCH(MonsterTable!$B$1,MonsterTable!$A$1:$B$1,0),0))),OR(ISBLANK(AN1166),ISBLANK(AO1166))),#N/A,
IFERROR(VLOOKUP(AL1166,MonsterTable!$A:$B,MATCH(MonsterTable!$B$1,MonsterTable!$A$1:$B$1,0),0),
IF(OR(NOT(ISBLANK(AN1166)),ISBLANK(AO1166)),#N/A,
IF(AL1166="empty","empty",
VLOOKUP(AL1166,MonsterGroupTable!$A:$A,1,0)))))))</f>
        <v>201</v>
      </c>
      <c r="AN1166">
        <v>1</v>
      </c>
      <c r="AO1166">
        <v>1</v>
      </c>
      <c r="AP1166">
        <v>0</v>
      </c>
      <c r="AT1166" s="2" t="str">
        <f>IF(AND(ISBLANK(AS1166),OR(NOT(ISBLANK(AU1166)),NOT(ISBLANK(AV1166)))),#N/A,
IF(ISBLANK(AS1166),"",
IF(AND(NOT(ISERROR(VLOOKUP(AS1166,MonsterTable!$A:$B,MATCH(MonsterTable!$B$1,MonsterTable!$A$1:$B$1,0),0))),OR(ISBLANK(AU1166),ISBLANK(AV1166))),#N/A,
IFERROR(VLOOKUP(AS1166,MonsterTable!$A:$B,MATCH(MonsterTable!$B$1,MonsterTable!$A$1:$B$1,0),0),
IF(OR(NOT(ISBLANK(AU1166)),ISBLANK(AV1166)),#N/A,
IF(AS1166="empty","empty",
VLOOKUP(AS1166,MonsterGroupTable!$A:$A,1,0)))))))</f>
        <v/>
      </c>
      <c r="BA1166" s="2" t="str">
        <f>IF(AND(ISBLANK(AZ1166),OR(NOT(ISBLANK(BB1166)),NOT(ISBLANK(BC1166)))),#N/A,
IF(ISBLANK(AZ1166),"",
IF(AND(NOT(ISERROR(VLOOKUP(AZ1166,MonsterTable!$A:$B,MATCH(MonsterTable!$B$1,MonsterTable!$A$1:$B$1,0),0))),OR(ISBLANK(BB1166),ISBLANK(BC1166))),#N/A,
IFERROR(VLOOKUP(AZ1166,MonsterTable!$A:$B,MATCH(MonsterTable!$B$1,MonsterTable!$A$1:$B$1,0),0),
IF(OR(NOT(ISBLANK(BB1166)),ISBLANK(BC1166)),#N/A,
IF(AZ1166="empty","empty",
VLOOKUP(AZ1166,MonsterGroupTable!$A:$A,1,0)))))))</f>
        <v/>
      </c>
      <c r="BH1166" s="2" t="str">
        <f>IF(AND(ISBLANK(BG1166),OR(NOT(ISBLANK(BI1166)),NOT(ISBLANK(BJ1166)))),#N/A,
IF(ISBLANK(BG1166),"",
IF(AND(NOT(ISERROR(VLOOKUP(BG1166,MonsterTable!$A:$B,MATCH(MonsterTable!$B$1,MonsterTable!$A$1:$B$1,0),0))),OR(ISBLANK(BI1166),ISBLANK(BJ1166))),#N/A,
IFERROR(VLOOKUP(BG1166,MonsterTable!$A:$B,MATCH(MonsterTable!$B$1,MonsterTable!$A$1:$B$1,0),0),
IF(OR(NOT(ISBLANK(BI1166)),ISBLANK(BJ1166)),#N/A,
IF(BG1166="empty","empty",
VLOOKUP(BG1166,MonsterGroupTable!$A:$A,1,0)))))))</f>
        <v/>
      </c>
      <c r="BO1166" s="2" t="str">
        <f>IF(AND(ISBLANK(BN1166),OR(NOT(ISBLANK(BP1166)),NOT(ISBLANK(BQ1166)))),#N/A,
IF(ISBLANK(BN1166),"",
IF(AND(NOT(ISERROR(VLOOKUP(BN1166,MonsterTable!$A:$B,MATCH(MonsterTable!$B$1,MonsterTable!$A$1:$B$1,0),0))),OR(ISBLANK(BP1166),ISBLANK(BQ1166))),#N/A,
IFERROR(VLOOKUP(BN1166,MonsterTable!$A:$B,MATCH(MonsterTable!$B$1,MonsterTable!$A$1:$B$1,0),0),
IF(OR(NOT(ISBLANK(BP1166)),ISBLANK(BQ1166)),#N/A,
IF(BN1166="empty","empty",
VLOOKUP(BN1166,MonsterGroupTable!$A:$A,1,0)))))))</f>
        <v/>
      </c>
      <c r="BV1166" s="2" t="str">
        <f>IF(AND(ISBLANK(BU1166),OR(NOT(ISBLANK(BW1166)),NOT(ISBLANK(BX1166)))),#N/A,
IF(ISBLANK(BU1166),"",
IF(AND(NOT(ISERROR(VLOOKUP(BU1166,MonsterTable!$A:$B,MATCH(MonsterTable!$B$1,MonsterTable!$A$1:$B$1,0),0))),OR(ISBLANK(BW1166),ISBLANK(BX1166))),#N/A,
IFERROR(VLOOKUP(BU1166,MonsterTable!$A:$B,MATCH(MonsterTable!$B$1,MonsterTable!$A$1:$B$1,0),0),
IF(OR(NOT(ISBLANK(BW1166)),ISBLANK(BX1166)),#N/A,
IF(BU1166="empty","empty",
VLOOKUP(BU1166,MonsterGroupTable!$A:$A,1,0)))))))</f>
        <v/>
      </c>
      <c r="CC1166" s="2" t="str">
        <f>IF(AND(ISBLANK(CB1166),OR(NOT(ISBLANK(CD1166)),NOT(ISBLANK(CE1166)))),#N/A,
IF(ISBLANK(CB1166),"",
IF(AND(NOT(ISERROR(VLOOKUP(CB1166,MonsterTable!$A:$B,MATCH(MonsterTable!$B$1,MonsterTable!$A$1:$B$1,0),0))),OR(ISBLANK(CD1166),ISBLANK(CE1166))),#N/A,
IFERROR(VLOOKUP(CB1166,MonsterTable!$A:$B,MATCH(MonsterTable!$B$1,MonsterTable!$A$1:$B$1,0),0),
IF(OR(NOT(ISBLANK(CD1166)),ISBLANK(CE1166)),#N/A,
IF(CB1166="empty","empty",
VLOOKUP(CB1166,MonsterGroupTable!$A:$A,1,0)))))))</f>
        <v/>
      </c>
      <c r="CJ1166" s="2" t="str">
        <f>IF(AND(ISBLANK(CI1166),OR(NOT(ISBLANK(CK1166)),NOT(ISBLANK(CL1166)))),#N/A,
IF(ISBLANK(CI1166),"",
IF(AND(NOT(ISERROR(VLOOKUP(CI1166,MonsterTable!$A:$B,MATCH(MonsterTable!$B$1,MonsterTable!$A$1:$B$1,0),0))),OR(ISBLANK(CK1166),ISBLANK(CL1166))),#N/A,
IFERROR(VLOOKUP(CI1166,MonsterTable!$A:$B,MATCH(MonsterTable!$B$1,MonsterTable!$A$1:$B$1,0),0),
IF(OR(NOT(ISBLANK(CK1166)),ISBLANK(CL1166)),#N/A,
IF(CI1166="empty","empty",
VLOOKUP(CI1166,MonsterGroupTable!$A:$A,1,0)))))))</f>
        <v/>
      </c>
    </row>
    <row r="1167" spans="1:88">
      <c r="A1167">
        <v>20133</v>
      </c>
      <c r="B1167">
        <f t="shared" si="39"/>
        <v>1.1000000000000001</v>
      </c>
      <c r="C1167">
        <f t="shared" si="39"/>
        <v>1.1000000000000001</v>
      </c>
      <c r="F1167">
        <v>180</v>
      </c>
      <c r="G1167">
        <v>2475</v>
      </c>
      <c r="H1167">
        <v>0</v>
      </c>
      <c r="I1167">
        <v>0</v>
      </c>
      <c r="J1167">
        <v>0</v>
      </c>
      <c r="K1167" t="s">
        <v>28</v>
      </c>
      <c r="L1167" t="s">
        <v>247</v>
      </c>
      <c r="M1167" t="s">
        <v>79</v>
      </c>
      <c r="N1167" t="s">
        <v>80</v>
      </c>
      <c r="O1167">
        <v>0</v>
      </c>
      <c r="P1167">
        <v>-4.75</v>
      </c>
      <c r="Q1167">
        <v>-3.5</v>
      </c>
      <c r="R1167">
        <v>4.75</v>
      </c>
      <c r="S1167">
        <v>3</v>
      </c>
      <c r="T1167">
        <v>-13.5</v>
      </c>
      <c r="U1167">
        <v>2.5499999999999998</v>
      </c>
      <c r="V1167">
        <v>-6.75</v>
      </c>
      <c r="W1167" t="str">
        <f t="shared" si="40"/>
        <v>g114,5,empty,3,201,1,1,0</v>
      </c>
      <c r="X1167" s="1" t="s">
        <v>331</v>
      </c>
      <c r="Y1167" s="2" t="str">
        <f>IF(AND(ISBLANK(X1167),OR(NOT(ISBLANK(Z1167)),NOT(ISBLANK(AA1167)))),#N/A,
IF(ISBLANK(X1167),"",
IF(AND(NOT(ISERROR(VLOOKUP(X1167,MonsterTable!$A:$B,MATCH(MonsterTable!$B$1,MonsterTable!$A$1:$B$1,0),0))),OR(ISBLANK(Z1167),ISBLANK(AA1167))),#N/A,
IFERROR(VLOOKUP(X1167,MonsterTable!$A:$B,MATCH(MonsterTable!$B$1,MonsterTable!$A$1:$B$1,0),0),
IF(OR(NOT(ISBLANK(Z1167)),ISBLANK(AA1167)),#N/A,
IF(X1167="empty","empty",
VLOOKUP(X1167,MonsterGroupTable!$A:$A,1,0)))))))</f>
        <v>g114</v>
      </c>
      <c r="AA1167">
        <v>5</v>
      </c>
      <c r="AE1167" s="1" t="s">
        <v>74</v>
      </c>
      <c r="AF1167" s="2" t="str">
        <f>IF(AND(ISBLANK(AE1167),OR(NOT(ISBLANK(AG1167)),NOT(ISBLANK(AH1167)))),#N/A,
IF(ISBLANK(AE1167),"",
IF(AND(NOT(ISERROR(VLOOKUP(AE1167,MonsterTable!$A:$B,MATCH(MonsterTable!$B$1,MonsterTable!$A$1:$B$1,0),0))),OR(ISBLANK(AG1167),ISBLANK(AH1167))),#N/A,
IFERROR(VLOOKUP(AE1167,MonsterTable!$A:$B,MATCH(MonsterTable!$B$1,MonsterTable!$A$1:$B$1,0),0),
IF(OR(NOT(ISBLANK(AG1167)),ISBLANK(AH1167)),#N/A,
IF(AE1167="empty","empty",
VLOOKUP(AE1167,MonsterGroupTable!$A:$A,1,0)))))))</f>
        <v>empty</v>
      </c>
      <c r="AH1167">
        <v>3</v>
      </c>
      <c r="AL1167" s="1" t="s">
        <v>242</v>
      </c>
      <c r="AM1167" s="2">
        <f>IF(AND(ISBLANK(AL1167),OR(NOT(ISBLANK(AN1167)),NOT(ISBLANK(AO1167)))),#N/A,
IF(ISBLANK(AL1167),"",
IF(AND(NOT(ISERROR(VLOOKUP(AL1167,MonsterTable!$A:$B,MATCH(MonsterTable!$B$1,MonsterTable!$A$1:$B$1,0),0))),OR(ISBLANK(AN1167),ISBLANK(AO1167))),#N/A,
IFERROR(VLOOKUP(AL1167,MonsterTable!$A:$B,MATCH(MonsterTable!$B$1,MonsterTable!$A$1:$B$1,0),0),
IF(OR(NOT(ISBLANK(AN1167)),ISBLANK(AO1167)),#N/A,
IF(AL1167="empty","empty",
VLOOKUP(AL1167,MonsterGroupTable!$A:$A,1,0)))))))</f>
        <v>201</v>
      </c>
      <c r="AN1167">
        <v>1</v>
      </c>
      <c r="AO1167">
        <v>1</v>
      </c>
      <c r="AP1167">
        <v>0</v>
      </c>
      <c r="AT1167" s="2" t="str">
        <f>IF(AND(ISBLANK(AS1167),OR(NOT(ISBLANK(AU1167)),NOT(ISBLANK(AV1167)))),#N/A,
IF(ISBLANK(AS1167),"",
IF(AND(NOT(ISERROR(VLOOKUP(AS1167,MonsterTable!$A:$B,MATCH(MonsterTable!$B$1,MonsterTable!$A$1:$B$1,0),0))),OR(ISBLANK(AU1167),ISBLANK(AV1167))),#N/A,
IFERROR(VLOOKUP(AS1167,MonsterTable!$A:$B,MATCH(MonsterTable!$B$1,MonsterTable!$A$1:$B$1,0),0),
IF(OR(NOT(ISBLANK(AU1167)),ISBLANK(AV1167)),#N/A,
IF(AS1167="empty","empty",
VLOOKUP(AS1167,MonsterGroupTable!$A:$A,1,0)))))))</f>
        <v/>
      </c>
      <c r="BA1167" s="2" t="str">
        <f>IF(AND(ISBLANK(AZ1167),OR(NOT(ISBLANK(BB1167)),NOT(ISBLANK(BC1167)))),#N/A,
IF(ISBLANK(AZ1167),"",
IF(AND(NOT(ISERROR(VLOOKUP(AZ1167,MonsterTable!$A:$B,MATCH(MonsterTable!$B$1,MonsterTable!$A$1:$B$1,0),0))),OR(ISBLANK(BB1167),ISBLANK(BC1167))),#N/A,
IFERROR(VLOOKUP(AZ1167,MonsterTable!$A:$B,MATCH(MonsterTable!$B$1,MonsterTable!$A$1:$B$1,0),0),
IF(OR(NOT(ISBLANK(BB1167)),ISBLANK(BC1167)),#N/A,
IF(AZ1167="empty","empty",
VLOOKUP(AZ1167,MonsterGroupTable!$A:$A,1,0)))))))</f>
        <v/>
      </c>
      <c r="BH1167" s="2" t="str">
        <f>IF(AND(ISBLANK(BG1167),OR(NOT(ISBLANK(BI1167)),NOT(ISBLANK(BJ1167)))),#N/A,
IF(ISBLANK(BG1167),"",
IF(AND(NOT(ISERROR(VLOOKUP(BG1167,MonsterTable!$A:$B,MATCH(MonsterTable!$B$1,MonsterTable!$A$1:$B$1,0),0))),OR(ISBLANK(BI1167),ISBLANK(BJ1167))),#N/A,
IFERROR(VLOOKUP(BG1167,MonsterTable!$A:$B,MATCH(MonsterTable!$B$1,MonsterTable!$A$1:$B$1,0),0),
IF(OR(NOT(ISBLANK(BI1167)),ISBLANK(BJ1167)),#N/A,
IF(BG1167="empty","empty",
VLOOKUP(BG1167,MonsterGroupTable!$A:$A,1,0)))))))</f>
        <v/>
      </c>
      <c r="BO1167" s="2" t="str">
        <f>IF(AND(ISBLANK(BN1167),OR(NOT(ISBLANK(BP1167)),NOT(ISBLANK(BQ1167)))),#N/A,
IF(ISBLANK(BN1167),"",
IF(AND(NOT(ISERROR(VLOOKUP(BN1167,MonsterTable!$A:$B,MATCH(MonsterTable!$B$1,MonsterTable!$A$1:$B$1,0),0))),OR(ISBLANK(BP1167),ISBLANK(BQ1167))),#N/A,
IFERROR(VLOOKUP(BN1167,MonsterTable!$A:$B,MATCH(MonsterTable!$B$1,MonsterTable!$A$1:$B$1,0),0),
IF(OR(NOT(ISBLANK(BP1167)),ISBLANK(BQ1167)),#N/A,
IF(BN1167="empty","empty",
VLOOKUP(BN1167,MonsterGroupTable!$A:$A,1,0)))))))</f>
        <v/>
      </c>
      <c r="BV1167" s="2" t="str">
        <f>IF(AND(ISBLANK(BU1167),OR(NOT(ISBLANK(BW1167)),NOT(ISBLANK(BX1167)))),#N/A,
IF(ISBLANK(BU1167),"",
IF(AND(NOT(ISERROR(VLOOKUP(BU1167,MonsterTable!$A:$B,MATCH(MonsterTable!$B$1,MonsterTable!$A$1:$B$1,0),0))),OR(ISBLANK(BW1167),ISBLANK(BX1167))),#N/A,
IFERROR(VLOOKUP(BU1167,MonsterTable!$A:$B,MATCH(MonsterTable!$B$1,MonsterTable!$A$1:$B$1,0),0),
IF(OR(NOT(ISBLANK(BW1167)),ISBLANK(BX1167)),#N/A,
IF(BU1167="empty","empty",
VLOOKUP(BU1167,MonsterGroupTable!$A:$A,1,0)))))))</f>
        <v/>
      </c>
      <c r="CC1167" s="2" t="str">
        <f>IF(AND(ISBLANK(CB1167),OR(NOT(ISBLANK(CD1167)),NOT(ISBLANK(CE1167)))),#N/A,
IF(ISBLANK(CB1167),"",
IF(AND(NOT(ISERROR(VLOOKUP(CB1167,MonsterTable!$A:$B,MATCH(MonsterTable!$B$1,MonsterTable!$A$1:$B$1,0),0))),OR(ISBLANK(CD1167),ISBLANK(CE1167))),#N/A,
IFERROR(VLOOKUP(CB1167,MonsterTable!$A:$B,MATCH(MonsterTable!$B$1,MonsterTable!$A$1:$B$1,0),0),
IF(OR(NOT(ISBLANK(CD1167)),ISBLANK(CE1167)),#N/A,
IF(CB1167="empty","empty",
VLOOKUP(CB1167,MonsterGroupTable!$A:$A,1,0)))))))</f>
        <v/>
      </c>
      <c r="CJ1167" s="2" t="str">
        <f>IF(AND(ISBLANK(CI1167),OR(NOT(ISBLANK(CK1167)),NOT(ISBLANK(CL1167)))),#N/A,
IF(ISBLANK(CI1167),"",
IF(AND(NOT(ISERROR(VLOOKUP(CI1167,MonsterTable!$A:$B,MATCH(MonsterTable!$B$1,MonsterTable!$A$1:$B$1,0),0))),OR(ISBLANK(CK1167),ISBLANK(CL1167))),#N/A,
IFERROR(VLOOKUP(CI1167,MonsterTable!$A:$B,MATCH(MonsterTable!$B$1,MonsterTable!$A$1:$B$1,0),0),
IF(OR(NOT(ISBLANK(CK1167)),ISBLANK(CL1167)),#N/A,
IF(CI1167="empty","empty",
VLOOKUP(CI1167,MonsterGroupTable!$A:$A,1,0)))))))</f>
        <v/>
      </c>
    </row>
    <row r="1168" spans="1:88">
      <c r="A1168">
        <v>20134</v>
      </c>
      <c r="B1168">
        <f t="shared" si="39"/>
        <v>1.1000000000000001</v>
      </c>
      <c r="C1168">
        <f t="shared" si="39"/>
        <v>1.1000000000000001</v>
      </c>
      <c r="F1168">
        <v>180</v>
      </c>
      <c r="G1168">
        <v>2502</v>
      </c>
      <c r="H1168">
        <v>0</v>
      </c>
      <c r="I1168">
        <v>0</v>
      </c>
      <c r="J1168">
        <v>0</v>
      </c>
      <c r="K1168" t="s">
        <v>28</v>
      </c>
      <c r="L1168" t="s">
        <v>247</v>
      </c>
      <c r="M1168" t="s">
        <v>79</v>
      </c>
      <c r="N1168" t="s">
        <v>80</v>
      </c>
      <c r="O1168">
        <v>0</v>
      </c>
      <c r="P1168">
        <v>-4.75</v>
      </c>
      <c r="Q1168">
        <v>-3.5</v>
      </c>
      <c r="R1168">
        <v>4.75</v>
      </c>
      <c r="S1168">
        <v>3</v>
      </c>
      <c r="T1168">
        <v>-13.5</v>
      </c>
      <c r="U1168">
        <v>2.5499999999999998</v>
      </c>
      <c r="V1168">
        <v>-6.75</v>
      </c>
      <c r="W1168" t="str">
        <f t="shared" si="40"/>
        <v>g114,5,empty,3,201,1,1,0</v>
      </c>
      <c r="X1168" s="1" t="s">
        <v>331</v>
      </c>
      <c r="Y1168" s="2" t="str">
        <f>IF(AND(ISBLANK(X1168),OR(NOT(ISBLANK(Z1168)),NOT(ISBLANK(AA1168)))),#N/A,
IF(ISBLANK(X1168),"",
IF(AND(NOT(ISERROR(VLOOKUP(X1168,MonsterTable!$A:$B,MATCH(MonsterTable!$B$1,MonsterTable!$A$1:$B$1,0),0))),OR(ISBLANK(Z1168),ISBLANK(AA1168))),#N/A,
IFERROR(VLOOKUP(X1168,MonsterTable!$A:$B,MATCH(MonsterTable!$B$1,MonsterTable!$A$1:$B$1,0),0),
IF(OR(NOT(ISBLANK(Z1168)),ISBLANK(AA1168)),#N/A,
IF(X1168="empty","empty",
VLOOKUP(X1168,MonsterGroupTable!$A:$A,1,0)))))))</f>
        <v>g114</v>
      </c>
      <c r="AA1168">
        <v>5</v>
      </c>
      <c r="AE1168" s="1" t="s">
        <v>74</v>
      </c>
      <c r="AF1168" s="2" t="str">
        <f>IF(AND(ISBLANK(AE1168),OR(NOT(ISBLANK(AG1168)),NOT(ISBLANK(AH1168)))),#N/A,
IF(ISBLANK(AE1168),"",
IF(AND(NOT(ISERROR(VLOOKUP(AE1168,MonsterTable!$A:$B,MATCH(MonsterTable!$B$1,MonsterTable!$A$1:$B$1,0),0))),OR(ISBLANK(AG1168),ISBLANK(AH1168))),#N/A,
IFERROR(VLOOKUP(AE1168,MonsterTable!$A:$B,MATCH(MonsterTable!$B$1,MonsterTable!$A$1:$B$1,0),0),
IF(OR(NOT(ISBLANK(AG1168)),ISBLANK(AH1168)),#N/A,
IF(AE1168="empty","empty",
VLOOKUP(AE1168,MonsterGroupTable!$A:$A,1,0)))))))</f>
        <v>empty</v>
      </c>
      <c r="AH1168">
        <v>3</v>
      </c>
      <c r="AL1168" s="1" t="s">
        <v>242</v>
      </c>
      <c r="AM1168" s="2">
        <f>IF(AND(ISBLANK(AL1168),OR(NOT(ISBLANK(AN1168)),NOT(ISBLANK(AO1168)))),#N/A,
IF(ISBLANK(AL1168),"",
IF(AND(NOT(ISERROR(VLOOKUP(AL1168,MonsterTable!$A:$B,MATCH(MonsterTable!$B$1,MonsterTable!$A$1:$B$1,0),0))),OR(ISBLANK(AN1168),ISBLANK(AO1168))),#N/A,
IFERROR(VLOOKUP(AL1168,MonsterTable!$A:$B,MATCH(MonsterTable!$B$1,MonsterTable!$A$1:$B$1,0),0),
IF(OR(NOT(ISBLANK(AN1168)),ISBLANK(AO1168)),#N/A,
IF(AL1168="empty","empty",
VLOOKUP(AL1168,MonsterGroupTable!$A:$A,1,0)))))))</f>
        <v>201</v>
      </c>
      <c r="AN1168">
        <v>1</v>
      </c>
      <c r="AO1168">
        <v>1</v>
      </c>
      <c r="AP1168">
        <v>0</v>
      </c>
      <c r="AT1168" s="2" t="str">
        <f>IF(AND(ISBLANK(AS1168),OR(NOT(ISBLANK(AU1168)),NOT(ISBLANK(AV1168)))),#N/A,
IF(ISBLANK(AS1168),"",
IF(AND(NOT(ISERROR(VLOOKUP(AS1168,MonsterTable!$A:$B,MATCH(MonsterTable!$B$1,MonsterTable!$A$1:$B$1,0),0))),OR(ISBLANK(AU1168),ISBLANK(AV1168))),#N/A,
IFERROR(VLOOKUP(AS1168,MonsterTable!$A:$B,MATCH(MonsterTable!$B$1,MonsterTable!$A$1:$B$1,0),0),
IF(OR(NOT(ISBLANK(AU1168)),ISBLANK(AV1168)),#N/A,
IF(AS1168="empty","empty",
VLOOKUP(AS1168,MonsterGroupTable!$A:$A,1,0)))))))</f>
        <v/>
      </c>
      <c r="BA1168" s="2" t="str">
        <f>IF(AND(ISBLANK(AZ1168),OR(NOT(ISBLANK(BB1168)),NOT(ISBLANK(BC1168)))),#N/A,
IF(ISBLANK(AZ1168),"",
IF(AND(NOT(ISERROR(VLOOKUP(AZ1168,MonsterTable!$A:$B,MATCH(MonsterTable!$B$1,MonsterTable!$A$1:$B$1,0),0))),OR(ISBLANK(BB1168),ISBLANK(BC1168))),#N/A,
IFERROR(VLOOKUP(AZ1168,MonsterTable!$A:$B,MATCH(MonsterTable!$B$1,MonsterTable!$A$1:$B$1,0),0),
IF(OR(NOT(ISBLANK(BB1168)),ISBLANK(BC1168)),#N/A,
IF(AZ1168="empty","empty",
VLOOKUP(AZ1168,MonsterGroupTable!$A:$A,1,0)))))))</f>
        <v/>
      </c>
      <c r="BH1168" s="2" t="str">
        <f>IF(AND(ISBLANK(BG1168),OR(NOT(ISBLANK(BI1168)),NOT(ISBLANK(BJ1168)))),#N/A,
IF(ISBLANK(BG1168),"",
IF(AND(NOT(ISERROR(VLOOKUP(BG1168,MonsterTable!$A:$B,MATCH(MonsterTable!$B$1,MonsterTable!$A$1:$B$1,0),0))),OR(ISBLANK(BI1168),ISBLANK(BJ1168))),#N/A,
IFERROR(VLOOKUP(BG1168,MonsterTable!$A:$B,MATCH(MonsterTable!$B$1,MonsterTable!$A$1:$B$1,0),0),
IF(OR(NOT(ISBLANK(BI1168)),ISBLANK(BJ1168)),#N/A,
IF(BG1168="empty","empty",
VLOOKUP(BG1168,MonsterGroupTable!$A:$A,1,0)))))))</f>
        <v/>
      </c>
      <c r="BO1168" s="2" t="str">
        <f>IF(AND(ISBLANK(BN1168),OR(NOT(ISBLANK(BP1168)),NOT(ISBLANK(BQ1168)))),#N/A,
IF(ISBLANK(BN1168),"",
IF(AND(NOT(ISERROR(VLOOKUP(BN1168,MonsterTable!$A:$B,MATCH(MonsterTable!$B$1,MonsterTable!$A$1:$B$1,0),0))),OR(ISBLANK(BP1168),ISBLANK(BQ1168))),#N/A,
IFERROR(VLOOKUP(BN1168,MonsterTable!$A:$B,MATCH(MonsterTable!$B$1,MonsterTable!$A$1:$B$1,0),0),
IF(OR(NOT(ISBLANK(BP1168)),ISBLANK(BQ1168)),#N/A,
IF(BN1168="empty","empty",
VLOOKUP(BN1168,MonsterGroupTable!$A:$A,1,0)))))))</f>
        <v/>
      </c>
      <c r="BV1168" s="2" t="str">
        <f>IF(AND(ISBLANK(BU1168),OR(NOT(ISBLANK(BW1168)),NOT(ISBLANK(BX1168)))),#N/A,
IF(ISBLANK(BU1168),"",
IF(AND(NOT(ISERROR(VLOOKUP(BU1168,MonsterTable!$A:$B,MATCH(MonsterTable!$B$1,MonsterTable!$A$1:$B$1,0),0))),OR(ISBLANK(BW1168),ISBLANK(BX1168))),#N/A,
IFERROR(VLOOKUP(BU1168,MonsterTable!$A:$B,MATCH(MonsterTable!$B$1,MonsterTable!$A$1:$B$1,0),0),
IF(OR(NOT(ISBLANK(BW1168)),ISBLANK(BX1168)),#N/A,
IF(BU1168="empty","empty",
VLOOKUP(BU1168,MonsterGroupTable!$A:$A,1,0)))))))</f>
        <v/>
      </c>
      <c r="CC1168" s="2" t="str">
        <f>IF(AND(ISBLANK(CB1168),OR(NOT(ISBLANK(CD1168)),NOT(ISBLANK(CE1168)))),#N/A,
IF(ISBLANK(CB1168),"",
IF(AND(NOT(ISERROR(VLOOKUP(CB1168,MonsterTable!$A:$B,MATCH(MonsterTable!$B$1,MonsterTable!$A$1:$B$1,0),0))),OR(ISBLANK(CD1168),ISBLANK(CE1168))),#N/A,
IFERROR(VLOOKUP(CB1168,MonsterTable!$A:$B,MATCH(MonsterTable!$B$1,MonsterTable!$A$1:$B$1,0),0),
IF(OR(NOT(ISBLANK(CD1168)),ISBLANK(CE1168)),#N/A,
IF(CB1168="empty","empty",
VLOOKUP(CB1168,MonsterGroupTable!$A:$A,1,0)))))))</f>
        <v/>
      </c>
      <c r="CJ1168" s="2" t="str">
        <f>IF(AND(ISBLANK(CI1168),OR(NOT(ISBLANK(CK1168)),NOT(ISBLANK(CL1168)))),#N/A,
IF(ISBLANK(CI1168),"",
IF(AND(NOT(ISERROR(VLOOKUP(CI1168,MonsterTable!$A:$B,MATCH(MonsterTable!$B$1,MonsterTable!$A$1:$B$1,0),0))),OR(ISBLANK(CK1168),ISBLANK(CL1168))),#N/A,
IFERROR(VLOOKUP(CI1168,MonsterTable!$A:$B,MATCH(MonsterTable!$B$1,MonsterTable!$A$1:$B$1,0),0),
IF(OR(NOT(ISBLANK(CK1168)),ISBLANK(CL1168)),#N/A,
IF(CI1168="empty","empty",
VLOOKUP(CI1168,MonsterGroupTable!$A:$A,1,0)))))))</f>
        <v/>
      </c>
    </row>
    <row r="1169" spans="1:88">
      <c r="A1169">
        <v>20135</v>
      </c>
      <c r="B1169">
        <f t="shared" si="39"/>
        <v>1.1000000000000001</v>
      </c>
      <c r="C1169">
        <f t="shared" si="39"/>
        <v>1.1000000000000001</v>
      </c>
      <c r="F1169">
        <v>180</v>
      </c>
      <c r="G1169">
        <v>2529</v>
      </c>
      <c r="H1169">
        <v>0</v>
      </c>
      <c r="I1169">
        <v>0</v>
      </c>
      <c r="J1169">
        <v>0</v>
      </c>
      <c r="K1169" t="s">
        <v>28</v>
      </c>
      <c r="L1169" t="s">
        <v>247</v>
      </c>
      <c r="M1169" t="s">
        <v>79</v>
      </c>
      <c r="N1169" t="s">
        <v>80</v>
      </c>
      <c r="O1169">
        <v>0</v>
      </c>
      <c r="P1169">
        <v>-4.75</v>
      </c>
      <c r="Q1169">
        <v>-3.5</v>
      </c>
      <c r="R1169">
        <v>4.75</v>
      </c>
      <c r="S1169">
        <v>3</v>
      </c>
      <c r="T1169">
        <v>-13.5</v>
      </c>
      <c r="U1169">
        <v>2.5499999999999998</v>
      </c>
      <c r="V1169">
        <v>-6.75</v>
      </c>
      <c r="W1169" t="str">
        <f t="shared" si="40"/>
        <v>g114,5,empty,3,201,1,1,0</v>
      </c>
      <c r="X1169" s="1" t="s">
        <v>331</v>
      </c>
      <c r="Y1169" s="2" t="str">
        <f>IF(AND(ISBLANK(X1169),OR(NOT(ISBLANK(Z1169)),NOT(ISBLANK(AA1169)))),#N/A,
IF(ISBLANK(X1169),"",
IF(AND(NOT(ISERROR(VLOOKUP(X1169,MonsterTable!$A:$B,MATCH(MonsterTable!$B$1,MonsterTable!$A$1:$B$1,0),0))),OR(ISBLANK(Z1169),ISBLANK(AA1169))),#N/A,
IFERROR(VLOOKUP(X1169,MonsterTable!$A:$B,MATCH(MonsterTable!$B$1,MonsterTable!$A$1:$B$1,0),0),
IF(OR(NOT(ISBLANK(Z1169)),ISBLANK(AA1169)),#N/A,
IF(X1169="empty","empty",
VLOOKUP(X1169,MonsterGroupTable!$A:$A,1,0)))))))</f>
        <v>g114</v>
      </c>
      <c r="AA1169">
        <v>5</v>
      </c>
      <c r="AE1169" s="1" t="s">
        <v>74</v>
      </c>
      <c r="AF1169" s="2" t="str">
        <f>IF(AND(ISBLANK(AE1169),OR(NOT(ISBLANK(AG1169)),NOT(ISBLANK(AH1169)))),#N/A,
IF(ISBLANK(AE1169),"",
IF(AND(NOT(ISERROR(VLOOKUP(AE1169,MonsterTable!$A:$B,MATCH(MonsterTable!$B$1,MonsterTable!$A$1:$B$1,0),0))),OR(ISBLANK(AG1169),ISBLANK(AH1169))),#N/A,
IFERROR(VLOOKUP(AE1169,MonsterTable!$A:$B,MATCH(MonsterTable!$B$1,MonsterTable!$A$1:$B$1,0),0),
IF(OR(NOT(ISBLANK(AG1169)),ISBLANK(AH1169)),#N/A,
IF(AE1169="empty","empty",
VLOOKUP(AE1169,MonsterGroupTable!$A:$A,1,0)))))))</f>
        <v>empty</v>
      </c>
      <c r="AH1169">
        <v>3</v>
      </c>
      <c r="AL1169" s="1" t="s">
        <v>242</v>
      </c>
      <c r="AM1169" s="2">
        <f>IF(AND(ISBLANK(AL1169),OR(NOT(ISBLANK(AN1169)),NOT(ISBLANK(AO1169)))),#N/A,
IF(ISBLANK(AL1169),"",
IF(AND(NOT(ISERROR(VLOOKUP(AL1169,MonsterTable!$A:$B,MATCH(MonsterTable!$B$1,MonsterTable!$A$1:$B$1,0),0))),OR(ISBLANK(AN1169),ISBLANK(AO1169))),#N/A,
IFERROR(VLOOKUP(AL1169,MonsterTable!$A:$B,MATCH(MonsterTable!$B$1,MonsterTable!$A$1:$B$1,0),0),
IF(OR(NOT(ISBLANK(AN1169)),ISBLANK(AO1169)),#N/A,
IF(AL1169="empty","empty",
VLOOKUP(AL1169,MonsterGroupTable!$A:$A,1,0)))))))</f>
        <v>201</v>
      </c>
      <c r="AN1169">
        <v>1</v>
      </c>
      <c r="AO1169">
        <v>1</v>
      </c>
      <c r="AP1169">
        <v>0</v>
      </c>
      <c r="AT1169" s="2" t="str">
        <f>IF(AND(ISBLANK(AS1169),OR(NOT(ISBLANK(AU1169)),NOT(ISBLANK(AV1169)))),#N/A,
IF(ISBLANK(AS1169),"",
IF(AND(NOT(ISERROR(VLOOKUP(AS1169,MonsterTable!$A:$B,MATCH(MonsterTable!$B$1,MonsterTable!$A$1:$B$1,0),0))),OR(ISBLANK(AU1169),ISBLANK(AV1169))),#N/A,
IFERROR(VLOOKUP(AS1169,MonsterTable!$A:$B,MATCH(MonsterTable!$B$1,MonsterTable!$A$1:$B$1,0),0),
IF(OR(NOT(ISBLANK(AU1169)),ISBLANK(AV1169)),#N/A,
IF(AS1169="empty","empty",
VLOOKUP(AS1169,MonsterGroupTable!$A:$A,1,0)))))))</f>
        <v/>
      </c>
      <c r="BA1169" s="2" t="str">
        <f>IF(AND(ISBLANK(AZ1169),OR(NOT(ISBLANK(BB1169)),NOT(ISBLANK(BC1169)))),#N/A,
IF(ISBLANK(AZ1169),"",
IF(AND(NOT(ISERROR(VLOOKUP(AZ1169,MonsterTable!$A:$B,MATCH(MonsterTable!$B$1,MonsterTable!$A$1:$B$1,0),0))),OR(ISBLANK(BB1169),ISBLANK(BC1169))),#N/A,
IFERROR(VLOOKUP(AZ1169,MonsterTable!$A:$B,MATCH(MonsterTable!$B$1,MonsterTable!$A$1:$B$1,0),0),
IF(OR(NOT(ISBLANK(BB1169)),ISBLANK(BC1169)),#N/A,
IF(AZ1169="empty","empty",
VLOOKUP(AZ1169,MonsterGroupTable!$A:$A,1,0)))))))</f>
        <v/>
      </c>
      <c r="BH1169" s="2" t="str">
        <f>IF(AND(ISBLANK(BG1169),OR(NOT(ISBLANK(BI1169)),NOT(ISBLANK(BJ1169)))),#N/A,
IF(ISBLANK(BG1169),"",
IF(AND(NOT(ISERROR(VLOOKUP(BG1169,MonsterTable!$A:$B,MATCH(MonsterTable!$B$1,MonsterTable!$A$1:$B$1,0),0))),OR(ISBLANK(BI1169),ISBLANK(BJ1169))),#N/A,
IFERROR(VLOOKUP(BG1169,MonsterTable!$A:$B,MATCH(MonsterTable!$B$1,MonsterTable!$A$1:$B$1,0),0),
IF(OR(NOT(ISBLANK(BI1169)),ISBLANK(BJ1169)),#N/A,
IF(BG1169="empty","empty",
VLOOKUP(BG1169,MonsterGroupTable!$A:$A,1,0)))))))</f>
        <v/>
      </c>
      <c r="BO1169" s="2" t="str">
        <f>IF(AND(ISBLANK(BN1169),OR(NOT(ISBLANK(BP1169)),NOT(ISBLANK(BQ1169)))),#N/A,
IF(ISBLANK(BN1169),"",
IF(AND(NOT(ISERROR(VLOOKUP(BN1169,MonsterTable!$A:$B,MATCH(MonsterTable!$B$1,MonsterTable!$A$1:$B$1,0),0))),OR(ISBLANK(BP1169),ISBLANK(BQ1169))),#N/A,
IFERROR(VLOOKUP(BN1169,MonsterTable!$A:$B,MATCH(MonsterTable!$B$1,MonsterTable!$A$1:$B$1,0),0),
IF(OR(NOT(ISBLANK(BP1169)),ISBLANK(BQ1169)),#N/A,
IF(BN1169="empty","empty",
VLOOKUP(BN1169,MonsterGroupTable!$A:$A,1,0)))))))</f>
        <v/>
      </c>
      <c r="BV1169" s="2" t="str">
        <f>IF(AND(ISBLANK(BU1169),OR(NOT(ISBLANK(BW1169)),NOT(ISBLANK(BX1169)))),#N/A,
IF(ISBLANK(BU1169),"",
IF(AND(NOT(ISERROR(VLOOKUP(BU1169,MonsterTable!$A:$B,MATCH(MonsterTable!$B$1,MonsterTable!$A$1:$B$1,0),0))),OR(ISBLANK(BW1169),ISBLANK(BX1169))),#N/A,
IFERROR(VLOOKUP(BU1169,MonsterTable!$A:$B,MATCH(MonsterTable!$B$1,MonsterTable!$A$1:$B$1,0),0),
IF(OR(NOT(ISBLANK(BW1169)),ISBLANK(BX1169)),#N/A,
IF(BU1169="empty","empty",
VLOOKUP(BU1169,MonsterGroupTable!$A:$A,1,0)))))))</f>
        <v/>
      </c>
      <c r="CC1169" s="2" t="str">
        <f>IF(AND(ISBLANK(CB1169),OR(NOT(ISBLANK(CD1169)),NOT(ISBLANK(CE1169)))),#N/A,
IF(ISBLANK(CB1169),"",
IF(AND(NOT(ISERROR(VLOOKUP(CB1169,MonsterTable!$A:$B,MATCH(MonsterTable!$B$1,MonsterTable!$A$1:$B$1,0),0))),OR(ISBLANK(CD1169),ISBLANK(CE1169))),#N/A,
IFERROR(VLOOKUP(CB1169,MonsterTable!$A:$B,MATCH(MonsterTable!$B$1,MonsterTable!$A$1:$B$1,0),0),
IF(OR(NOT(ISBLANK(CD1169)),ISBLANK(CE1169)),#N/A,
IF(CB1169="empty","empty",
VLOOKUP(CB1169,MonsterGroupTable!$A:$A,1,0)))))))</f>
        <v/>
      </c>
      <c r="CJ1169" s="2" t="str">
        <f>IF(AND(ISBLANK(CI1169),OR(NOT(ISBLANK(CK1169)),NOT(ISBLANK(CL1169)))),#N/A,
IF(ISBLANK(CI1169),"",
IF(AND(NOT(ISERROR(VLOOKUP(CI1169,MonsterTable!$A:$B,MATCH(MonsterTable!$B$1,MonsterTable!$A$1:$B$1,0),0))),OR(ISBLANK(CK1169),ISBLANK(CL1169))),#N/A,
IFERROR(VLOOKUP(CI1169,MonsterTable!$A:$B,MATCH(MonsterTable!$B$1,MonsterTable!$A$1:$B$1,0),0),
IF(OR(NOT(ISBLANK(CK1169)),ISBLANK(CL1169)),#N/A,
IF(CI1169="empty","empty",
VLOOKUP(CI1169,MonsterGroupTable!$A:$A,1,0)))))))</f>
        <v/>
      </c>
    </row>
    <row r="1170" spans="1:88">
      <c r="A1170">
        <v>20136</v>
      </c>
      <c r="B1170">
        <f t="shared" ref="B1170:C1233" si="41">IF(MOD(A1170,10)=0,1.2,1.1)</f>
        <v>1.1000000000000001</v>
      </c>
      <c r="C1170">
        <f t="shared" si="41"/>
        <v>1.1000000000000001</v>
      </c>
      <c r="F1170">
        <v>180</v>
      </c>
      <c r="G1170">
        <v>2556</v>
      </c>
      <c r="H1170">
        <v>0</v>
      </c>
      <c r="I1170">
        <v>0</v>
      </c>
      <c r="J1170">
        <v>0</v>
      </c>
      <c r="K1170" t="s">
        <v>28</v>
      </c>
      <c r="L1170" t="s">
        <v>247</v>
      </c>
      <c r="M1170" t="s">
        <v>79</v>
      </c>
      <c r="N1170" t="s">
        <v>80</v>
      </c>
      <c r="O1170">
        <v>0</v>
      </c>
      <c r="P1170">
        <v>-4.75</v>
      </c>
      <c r="Q1170">
        <v>-3.5</v>
      </c>
      <c r="R1170">
        <v>4.75</v>
      </c>
      <c r="S1170">
        <v>3</v>
      </c>
      <c r="T1170">
        <v>-13.5</v>
      </c>
      <c r="U1170">
        <v>2.5499999999999998</v>
      </c>
      <c r="V1170">
        <v>-6.75</v>
      </c>
      <c r="W1170" t="str">
        <f t="shared" ref="W1170:W1233" si="42">Y1170&amp;IF(ISBLANK(Z1170),"",","&amp;Z1170)&amp;IF(ISBLANK(AA1170),"",","&amp;AA1170)&amp;IF(ISBLANK(AB1170),"",","&amp;AB1170)&amp;IF(ISBLANK(AC1170),"",","&amp;AC1170)&amp;IF(ISBLANK(AD1170),"",","&amp;AD1170)
&amp;IF(LEN(AF1170)=0,"",","&amp;AF1170)&amp;IF(ISBLANK(AG1170),"",","&amp;AG1170)&amp;IF(ISBLANK(AH1170),"",","&amp;AH1170)&amp;IF(ISBLANK(AI1170),"",","&amp;AI1170)&amp;IF(ISBLANK(AJ1170),"",","&amp;AJ1170)&amp;IF(ISBLANK(AK1170),"",","&amp;AK1170)
&amp;IF(LEN(AM1170)=0,"",","&amp;AM1170)&amp;IF(ISBLANK(AN1170),"",","&amp;AN1170)&amp;IF(ISBLANK(AO1170),"",","&amp;AO1170)&amp;IF(ISBLANK(AP1170),"",","&amp;AP1170)&amp;IF(ISBLANK(AQ1170),"",","&amp;AQ1170)&amp;IF(ISBLANK(AR1170),"",","&amp;AR1170)
&amp;IF(LEN(AT1170)=0,"",","&amp;AT1170)&amp;IF(ISBLANK(AU1170),"",","&amp;AU1170)&amp;IF(ISBLANK(AV1170),"",","&amp;AV1170)&amp;IF(ISBLANK(AW1170),"",","&amp;AW1170)&amp;IF(ISBLANK(AX1170),"",","&amp;AX1170)&amp;IF(ISBLANK(AY1170),"",","&amp;AY1170)
&amp;IF(LEN(BA1170)=0,"",","&amp;BA1170)&amp;IF(ISBLANK(BB1170),"",","&amp;BB1170)&amp;IF(ISBLANK(BC1170),"",","&amp;BC1170)&amp;IF(ISBLANK(BD1170),"",","&amp;BD1170)&amp;IF(ISBLANK(BE1170),"",","&amp;BE1170)&amp;IF(ISBLANK(BF1170),"",","&amp;BF1170)
&amp;IF(LEN(BH1170)=0,"",","&amp;BH1170)&amp;IF(ISBLANK(BI1170),"",","&amp;BI1170)&amp;IF(ISBLANK(BJ1170),"",","&amp;BJ1170)&amp;IF(ISBLANK(BK1170),"",","&amp;BK1170)&amp;IF(ISBLANK(BL1170),"",","&amp;BL1170)&amp;IF(ISBLANK(BM1170),"",","&amp;BM1170)
&amp;IF(LEN(BO1170)=0,"",","&amp;BO1170)&amp;IF(ISBLANK(BP1170),"",","&amp;BP1170)&amp;IF(ISBLANK(BQ1170),"",","&amp;BQ1170)&amp;IF(ISBLANK(BR1170),"",","&amp;BR1170)&amp;IF(ISBLANK(BS1170),"",","&amp;BS1170)&amp;IF(ISBLANK(BT1170),"",","&amp;BT1170)
&amp;IF(LEN(BV1170)=0,"",","&amp;BV1170)&amp;IF(ISBLANK(BW1170),"",","&amp;BW1170)&amp;IF(ISBLANK(BX1170),"",","&amp;BX1170)&amp;IF(ISBLANK(BY1170),"",","&amp;BY1170)&amp;IF(ISBLANK(BZ1170),"",","&amp;BZ1170)&amp;IF(ISBLANK(CA1170),"",","&amp;CA1170)
&amp;IF(LEN(CC1170)=0,"",","&amp;CC1170)&amp;IF(ISBLANK(CD1170),"",","&amp;CD1170)&amp;IF(ISBLANK(CE1170),"",","&amp;CE1170)&amp;IF(ISBLANK(CF1170),"",","&amp;CF1170)&amp;IF(ISBLANK(CG1170),"",","&amp;CG1170)&amp;IF(ISBLANK(CH1170),"",","&amp;CH1170)
&amp;IF(LEN(CJ1170)=0,"",","&amp;CJ1170)&amp;IF(ISBLANK(CK1170),"",","&amp;CK1170)&amp;IF(ISBLANK(CL1170),"",","&amp;CL1170)&amp;IF(ISBLANK(CM1170),"",","&amp;CM1170)&amp;IF(ISBLANK(CN1170),"",","&amp;CN1170)&amp;IF(ISBLANK(CO1170),"",","&amp;CO1170)</f>
        <v>g114,5,empty,3,201,1,1,0</v>
      </c>
      <c r="X1170" s="1" t="s">
        <v>331</v>
      </c>
      <c r="Y1170" s="2" t="str">
        <f>IF(AND(ISBLANK(X1170),OR(NOT(ISBLANK(Z1170)),NOT(ISBLANK(AA1170)))),#N/A,
IF(ISBLANK(X1170),"",
IF(AND(NOT(ISERROR(VLOOKUP(X1170,MonsterTable!$A:$B,MATCH(MonsterTable!$B$1,MonsterTable!$A$1:$B$1,0),0))),OR(ISBLANK(Z1170),ISBLANK(AA1170))),#N/A,
IFERROR(VLOOKUP(X1170,MonsterTable!$A:$B,MATCH(MonsterTable!$B$1,MonsterTable!$A$1:$B$1,0),0),
IF(OR(NOT(ISBLANK(Z1170)),ISBLANK(AA1170)),#N/A,
IF(X1170="empty","empty",
VLOOKUP(X1170,MonsterGroupTable!$A:$A,1,0)))))))</f>
        <v>g114</v>
      </c>
      <c r="AA1170">
        <v>5</v>
      </c>
      <c r="AE1170" s="1" t="s">
        <v>74</v>
      </c>
      <c r="AF1170" s="2" t="str">
        <f>IF(AND(ISBLANK(AE1170),OR(NOT(ISBLANK(AG1170)),NOT(ISBLANK(AH1170)))),#N/A,
IF(ISBLANK(AE1170),"",
IF(AND(NOT(ISERROR(VLOOKUP(AE1170,MonsterTable!$A:$B,MATCH(MonsterTable!$B$1,MonsterTable!$A$1:$B$1,0),0))),OR(ISBLANK(AG1170),ISBLANK(AH1170))),#N/A,
IFERROR(VLOOKUP(AE1170,MonsterTable!$A:$B,MATCH(MonsterTable!$B$1,MonsterTable!$A$1:$B$1,0),0),
IF(OR(NOT(ISBLANK(AG1170)),ISBLANK(AH1170)),#N/A,
IF(AE1170="empty","empty",
VLOOKUP(AE1170,MonsterGroupTable!$A:$A,1,0)))))))</f>
        <v>empty</v>
      </c>
      <c r="AH1170">
        <v>3</v>
      </c>
      <c r="AL1170" s="1" t="s">
        <v>242</v>
      </c>
      <c r="AM1170" s="2">
        <f>IF(AND(ISBLANK(AL1170),OR(NOT(ISBLANK(AN1170)),NOT(ISBLANK(AO1170)))),#N/A,
IF(ISBLANK(AL1170),"",
IF(AND(NOT(ISERROR(VLOOKUP(AL1170,MonsterTable!$A:$B,MATCH(MonsterTable!$B$1,MonsterTable!$A$1:$B$1,0),0))),OR(ISBLANK(AN1170),ISBLANK(AO1170))),#N/A,
IFERROR(VLOOKUP(AL1170,MonsterTable!$A:$B,MATCH(MonsterTable!$B$1,MonsterTable!$A$1:$B$1,0),0),
IF(OR(NOT(ISBLANK(AN1170)),ISBLANK(AO1170)),#N/A,
IF(AL1170="empty","empty",
VLOOKUP(AL1170,MonsterGroupTable!$A:$A,1,0)))))))</f>
        <v>201</v>
      </c>
      <c r="AN1170">
        <v>1</v>
      </c>
      <c r="AO1170">
        <v>1</v>
      </c>
      <c r="AP1170">
        <v>0</v>
      </c>
      <c r="AT1170" s="2" t="str">
        <f>IF(AND(ISBLANK(AS1170),OR(NOT(ISBLANK(AU1170)),NOT(ISBLANK(AV1170)))),#N/A,
IF(ISBLANK(AS1170),"",
IF(AND(NOT(ISERROR(VLOOKUP(AS1170,MonsterTable!$A:$B,MATCH(MonsterTable!$B$1,MonsterTable!$A$1:$B$1,0),0))),OR(ISBLANK(AU1170),ISBLANK(AV1170))),#N/A,
IFERROR(VLOOKUP(AS1170,MonsterTable!$A:$B,MATCH(MonsterTable!$B$1,MonsterTable!$A$1:$B$1,0),0),
IF(OR(NOT(ISBLANK(AU1170)),ISBLANK(AV1170)),#N/A,
IF(AS1170="empty","empty",
VLOOKUP(AS1170,MonsterGroupTable!$A:$A,1,0)))))))</f>
        <v/>
      </c>
      <c r="BA1170" s="2" t="str">
        <f>IF(AND(ISBLANK(AZ1170),OR(NOT(ISBLANK(BB1170)),NOT(ISBLANK(BC1170)))),#N/A,
IF(ISBLANK(AZ1170),"",
IF(AND(NOT(ISERROR(VLOOKUP(AZ1170,MonsterTable!$A:$B,MATCH(MonsterTable!$B$1,MonsterTable!$A$1:$B$1,0),0))),OR(ISBLANK(BB1170),ISBLANK(BC1170))),#N/A,
IFERROR(VLOOKUP(AZ1170,MonsterTable!$A:$B,MATCH(MonsterTable!$B$1,MonsterTable!$A$1:$B$1,0),0),
IF(OR(NOT(ISBLANK(BB1170)),ISBLANK(BC1170)),#N/A,
IF(AZ1170="empty","empty",
VLOOKUP(AZ1170,MonsterGroupTable!$A:$A,1,0)))))))</f>
        <v/>
      </c>
      <c r="BH1170" s="2" t="str">
        <f>IF(AND(ISBLANK(BG1170),OR(NOT(ISBLANK(BI1170)),NOT(ISBLANK(BJ1170)))),#N/A,
IF(ISBLANK(BG1170),"",
IF(AND(NOT(ISERROR(VLOOKUP(BG1170,MonsterTable!$A:$B,MATCH(MonsterTable!$B$1,MonsterTable!$A$1:$B$1,0),0))),OR(ISBLANK(BI1170),ISBLANK(BJ1170))),#N/A,
IFERROR(VLOOKUP(BG1170,MonsterTable!$A:$B,MATCH(MonsterTable!$B$1,MonsterTable!$A$1:$B$1,0),0),
IF(OR(NOT(ISBLANK(BI1170)),ISBLANK(BJ1170)),#N/A,
IF(BG1170="empty","empty",
VLOOKUP(BG1170,MonsterGroupTable!$A:$A,1,0)))))))</f>
        <v/>
      </c>
      <c r="BO1170" s="2" t="str">
        <f>IF(AND(ISBLANK(BN1170),OR(NOT(ISBLANK(BP1170)),NOT(ISBLANK(BQ1170)))),#N/A,
IF(ISBLANK(BN1170),"",
IF(AND(NOT(ISERROR(VLOOKUP(BN1170,MonsterTable!$A:$B,MATCH(MonsterTable!$B$1,MonsterTable!$A$1:$B$1,0),0))),OR(ISBLANK(BP1170),ISBLANK(BQ1170))),#N/A,
IFERROR(VLOOKUP(BN1170,MonsterTable!$A:$B,MATCH(MonsterTable!$B$1,MonsterTable!$A$1:$B$1,0),0),
IF(OR(NOT(ISBLANK(BP1170)),ISBLANK(BQ1170)),#N/A,
IF(BN1170="empty","empty",
VLOOKUP(BN1170,MonsterGroupTable!$A:$A,1,0)))))))</f>
        <v/>
      </c>
      <c r="BV1170" s="2" t="str">
        <f>IF(AND(ISBLANK(BU1170),OR(NOT(ISBLANK(BW1170)),NOT(ISBLANK(BX1170)))),#N/A,
IF(ISBLANK(BU1170),"",
IF(AND(NOT(ISERROR(VLOOKUP(BU1170,MonsterTable!$A:$B,MATCH(MonsterTable!$B$1,MonsterTable!$A$1:$B$1,0),0))),OR(ISBLANK(BW1170),ISBLANK(BX1170))),#N/A,
IFERROR(VLOOKUP(BU1170,MonsterTable!$A:$B,MATCH(MonsterTable!$B$1,MonsterTable!$A$1:$B$1,0),0),
IF(OR(NOT(ISBLANK(BW1170)),ISBLANK(BX1170)),#N/A,
IF(BU1170="empty","empty",
VLOOKUP(BU1170,MonsterGroupTable!$A:$A,1,0)))))))</f>
        <v/>
      </c>
      <c r="CC1170" s="2" t="str">
        <f>IF(AND(ISBLANK(CB1170),OR(NOT(ISBLANK(CD1170)),NOT(ISBLANK(CE1170)))),#N/A,
IF(ISBLANK(CB1170),"",
IF(AND(NOT(ISERROR(VLOOKUP(CB1170,MonsterTable!$A:$B,MATCH(MonsterTable!$B$1,MonsterTable!$A$1:$B$1,0),0))),OR(ISBLANK(CD1170),ISBLANK(CE1170))),#N/A,
IFERROR(VLOOKUP(CB1170,MonsterTable!$A:$B,MATCH(MonsterTable!$B$1,MonsterTable!$A$1:$B$1,0),0),
IF(OR(NOT(ISBLANK(CD1170)),ISBLANK(CE1170)),#N/A,
IF(CB1170="empty","empty",
VLOOKUP(CB1170,MonsterGroupTable!$A:$A,1,0)))))))</f>
        <v/>
      </c>
      <c r="CJ1170" s="2" t="str">
        <f>IF(AND(ISBLANK(CI1170),OR(NOT(ISBLANK(CK1170)),NOT(ISBLANK(CL1170)))),#N/A,
IF(ISBLANK(CI1170),"",
IF(AND(NOT(ISERROR(VLOOKUP(CI1170,MonsterTable!$A:$B,MATCH(MonsterTable!$B$1,MonsterTable!$A$1:$B$1,0),0))),OR(ISBLANK(CK1170),ISBLANK(CL1170))),#N/A,
IFERROR(VLOOKUP(CI1170,MonsterTable!$A:$B,MATCH(MonsterTable!$B$1,MonsterTable!$A$1:$B$1,0),0),
IF(OR(NOT(ISBLANK(CK1170)),ISBLANK(CL1170)),#N/A,
IF(CI1170="empty","empty",
VLOOKUP(CI1170,MonsterGroupTable!$A:$A,1,0)))))))</f>
        <v/>
      </c>
    </row>
    <row r="1171" spans="1:88">
      <c r="A1171">
        <v>20137</v>
      </c>
      <c r="B1171">
        <f t="shared" si="41"/>
        <v>1.1000000000000001</v>
      </c>
      <c r="C1171">
        <f t="shared" si="41"/>
        <v>1.1000000000000001</v>
      </c>
      <c r="F1171">
        <v>180</v>
      </c>
      <c r="G1171">
        <v>2583</v>
      </c>
      <c r="H1171">
        <v>0</v>
      </c>
      <c r="I1171">
        <v>0</v>
      </c>
      <c r="J1171">
        <v>0</v>
      </c>
      <c r="K1171" t="s">
        <v>28</v>
      </c>
      <c r="L1171" t="s">
        <v>247</v>
      </c>
      <c r="M1171" t="s">
        <v>79</v>
      </c>
      <c r="N1171" t="s">
        <v>80</v>
      </c>
      <c r="O1171">
        <v>0</v>
      </c>
      <c r="P1171">
        <v>-4.75</v>
      </c>
      <c r="Q1171">
        <v>-3.5</v>
      </c>
      <c r="R1171">
        <v>4.75</v>
      </c>
      <c r="S1171">
        <v>3</v>
      </c>
      <c r="T1171">
        <v>-13.5</v>
      </c>
      <c r="U1171">
        <v>2.5499999999999998</v>
      </c>
      <c r="V1171">
        <v>-6.75</v>
      </c>
      <c r="W1171" t="str">
        <f t="shared" si="42"/>
        <v>g114,5,empty,3,201,1,1,0</v>
      </c>
      <c r="X1171" s="1" t="s">
        <v>331</v>
      </c>
      <c r="Y1171" s="2" t="str">
        <f>IF(AND(ISBLANK(X1171),OR(NOT(ISBLANK(Z1171)),NOT(ISBLANK(AA1171)))),#N/A,
IF(ISBLANK(X1171),"",
IF(AND(NOT(ISERROR(VLOOKUP(X1171,MonsterTable!$A:$B,MATCH(MonsterTable!$B$1,MonsterTable!$A$1:$B$1,0),0))),OR(ISBLANK(Z1171),ISBLANK(AA1171))),#N/A,
IFERROR(VLOOKUP(X1171,MonsterTable!$A:$B,MATCH(MonsterTable!$B$1,MonsterTable!$A$1:$B$1,0),0),
IF(OR(NOT(ISBLANK(Z1171)),ISBLANK(AA1171)),#N/A,
IF(X1171="empty","empty",
VLOOKUP(X1171,MonsterGroupTable!$A:$A,1,0)))))))</f>
        <v>g114</v>
      </c>
      <c r="AA1171">
        <v>5</v>
      </c>
      <c r="AE1171" s="1" t="s">
        <v>74</v>
      </c>
      <c r="AF1171" s="2" t="str">
        <f>IF(AND(ISBLANK(AE1171),OR(NOT(ISBLANK(AG1171)),NOT(ISBLANK(AH1171)))),#N/A,
IF(ISBLANK(AE1171),"",
IF(AND(NOT(ISERROR(VLOOKUP(AE1171,MonsterTable!$A:$B,MATCH(MonsterTable!$B$1,MonsterTable!$A$1:$B$1,0),0))),OR(ISBLANK(AG1171),ISBLANK(AH1171))),#N/A,
IFERROR(VLOOKUP(AE1171,MonsterTable!$A:$B,MATCH(MonsterTable!$B$1,MonsterTable!$A$1:$B$1,0),0),
IF(OR(NOT(ISBLANK(AG1171)),ISBLANK(AH1171)),#N/A,
IF(AE1171="empty","empty",
VLOOKUP(AE1171,MonsterGroupTable!$A:$A,1,0)))))))</f>
        <v>empty</v>
      </c>
      <c r="AH1171">
        <v>3</v>
      </c>
      <c r="AL1171" s="1" t="s">
        <v>242</v>
      </c>
      <c r="AM1171" s="2">
        <f>IF(AND(ISBLANK(AL1171),OR(NOT(ISBLANK(AN1171)),NOT(ISBLANK(AO1171)))),#N/A,
IF(ISBLANK(AL1171),"",
IF(AND(NOT(ISERROR(VLOOKUP(AL1171,MonsterTable!$A:$B,MATCH(MonsterTable!$B$1,MonsterTable!$A$1:$B$1,0),0))),OR(ISBLANK(AN1171),ISBLANK(AO1171))),#N/A,
IFERROR(VLOOKUP(AL1171,MonsterTable!$A:$B,MATCH(MonsterTable!$B$1,MonsterTable!$A$1:$B$1,0),0),
IF(OR(NOT(ISBLANK(AN1171)),ISBLANK(AO1171)),#N/A,
IF(AL1171="empty","empty",
VLOOKUP(AL1171,MonsterGroupTable!$A:$A,1,0)))))))</f>
        <v>201</v>
      </c>
      <c r="AN1171">
        <v>1</v>
      </c>
      <c r="AO1171">
        <v>1</v>
      </c>
      <c r="AP1171">
        <v>0</v>
      </c>
      <c r="AT1171" s="2" t="str">
        <f>IF(AND(ISBLANK(AS1171),OR(NOT(ISBLANK(AU1171)),NOT(ISBLANK(AV1171)))),#N/A,
IF(ISBLANK(AS1171),"",
IF(AND(NOT(ISERROR(VLOOKUP(AS1171,MonsterTable!$A:$B,MATCH(MonsterTable!$B$1,MonsterTable!$A$1:$B$1,0),0))),OR(ISBLANK(AU1171),ISBLANK(AV1171))),#N/A,
IFERROR(VLOOKUP(AS1171,MonsterTable!$A:$B,MATCH(MonsterTable!$B$1,MonsterTable!$A$1:$B$1,0),0),
IF(OR(NOT(ISBLANK(AU1171)),ISBLANK(AV1171)),#N/A,
IF(AS1171="empty","empty",
VLOOKUP(AS1171,MonsterGroupTable!$A:$A,1,0)))))))</f>
        <v/>
      </c>
      <c r="BA1171" s="2" t="str">
        <f>IF(AND(ISBLANK(AZ1171),OR(NOT(ISBLANK(BB1171)),NOT(ISBLANK(BC1171)))),#N/A,
IF(ISBLANK(AZ1171),"",
IF(AND(NOT(ISERROR(VLOOKUP(AZ1171,MonsterTable!$A:$B,MATCH(MonsterTable!$B$1,MonsterTable!$A$1:$B$1,0),0))),OR(ISBLANK(BB1171),ISBLANK(BC1171))),#N/A,
IFERROR(VLOOKUP(AZ1171,MonsterTable!$A:$B,MATCH(MonsterTable!$B$1,MonsterTable!$A$1:$B$1,0),0),
IF(OR(NOT(ISBLANK(BB1171)),ISBLANK(BC1171)),#N/A,
IF(AZ1171="empty","empty",
VLOOKUP(AZ1171,MonsterGroupTable!$A:$A,1,0)))))))</f>
        <v/>
      </c>
      <c r="BH1171" s="2" t="str">
        <f>IF(AND(ISBLANK(BG1171),OR(NOT(ISBLANK(BI1171)),NOT(ISBLANK(BJ1171)))),#N/A,
IF(ISBLANK(BG1171),"",
IF(AND(NOT(ISERROR(VLOOKUP(BG1171,MonsterTable!$A:$B,MATCH(MonsterTable!$B$1,MonsterTable!$A$1:$B$1,0),0))),OR(ISBLANK(BI1171),ISBLANK(BJ1171))),#N/A,
IFERROR(VLOOKUP(BG1171,MonsterTable!$A:$B,MATCH(MonsterTable!$B$1,MonsterTable!$A$1:$B$1,0),0),
IF(OR(NOT(ISBLANK(BI1171)),ISBLANK(BJ1171)),#N/A,
IF(BG1171="empty","empty",
VLOOKUP(BG1171,MonsterGroupTable!$A:$A,1,0)))))))</f>
        <v/>
      </c>
      <c r="BO1171" s="2" t="str">
        <f>IF(AND(ISBLANK(BN1171),OR(NOT(ISBLANK(BP1171)),NOT(ISBLANK(BQ1171)))),#N/A,
IF(ISBLANK(BN1171),"",
IF(AND(NOT(ISERROR(VLOOKUP(BN1171,MonsterTable!$A:$B,MATCH(MonsterTable!$B$1,MonsterTable!$A$1:$B$1,0),0))),OR(ISBLANK(BP1171),ISBLANK(BQ1171))),#N/A,
IFERROR(VLOOKUP(BN1171,MonsterTable!$A:$B,MATCH(MonsterTable!$B$1,MonsterTable!$A$1:$B$1,0),0),
IF(OR(NOT(ISBLANK(BP1171)),ISBLANK(BQ1171)),#N/A,
IF(BN1171="empty","empty",
VLOOKUP(BN1171,MonsterGroupTable!$A:$A,1,0)))))))</f>
        <v/>
      </c>
      <c r="BV1171" s="2" t="str">
        <f>IF(AND(ISBLANK(BU1171),OR(NOT(ISBLANK(BW1171)),NOT(ISBLANK(BX1171)))),#N/A,
IF(ISBLANK(BU1171),"",
IF(AND(NOT(ISERROR(VLOOKUP(BU1171,MonsterTable!$A:$B,MATCH(MonsterTable!$B$1,MonsterTable!$A$1:$B$1,0),0))),OR(ISBLANK(BW1171),ISBLANK(BX1171))),#N/A,
IFERROR(VLOOKUP(BU1171,MonsterTable!$A:$B,MATCH(MonsterTable!$B$1,MonsterTable!$A$1:$B$1,0),0),
IF(OR(NOT(ISBLANK(BW1171)),ISBLANK(BX1171)),#N/A,
IF(BU1171="empty","empty",
VLOOKUP(BU1171,MonsterGroupTable!$A:$A,1,0)))))))</f>
        <v/>
      </c>
      <c r="CC1171" s="2" t="str">
        <f>IF(AND(ISBLANK(CB1171),OR(NOT(ISBLANK(CD1171)),NOT(ISBLANK(CE1171)))),#N/A,
IF(ISBLANK(CB1171),"",
IF(AND(NOT(ISERROR(VLOOKUP(CB1171,MonsterTable!$A:$B,MATCH(MonsterTable!$B$1,MonsterTable!$A$1:$B$1,0),0))),OR(ISBLANK(CD1171),ISBLANK(CE1171))),#N/A,
IFERROR(VLOOKUP(CB1171,MonsterTable!$A:$B,MATCH(MonsterTable!$B$1,MonsterTable!$A$1:$B$1,0),0),
IF(OR(NOT(ISBLANK(CD1171)),ISBLANK(CE1171)),#N/A,
IF(CB1171="empty","empty",
VLOOKUP(CB1171,MonsterGroupTable!$A:$A,1,0)))))))</f>
        <v/>
      </c>
      <c r="CJ1171" s="2" t="str">
        <f>IF(AND(ISBLANK(CI1171),OR(NOT(ISBLANK(CK1171)),NOT(ISBLANK(CL1171)))),#N/A,
IF(ISBLANK(CI1171),"",
IF(AND(NOT(ISERROR(VLOOKUP(CI1171,MonsterTable!$A:$B,MATCH(MonsterTable!$B$1,MonsterTable!$A$1:$B$1,0),0))),OR(ISBLANK(CK1171),ISBLANK(CL1171))),#N/A,
IFERROR(VLOOKUP(CI1171,MonsterTable!$A:$B,MATCH(MonsterTable!$B$1,MonsterTable!$A$1:$B$1,0),0),
IF(OR(NOT(ISBLANK(CK1171)),ISBLANK(CL1171)),#N/A,
IF(CI1171="empty","empty",
VLOOKUP(CI1171,MonsterGroupTable!$A:$A,1,0)))))))</f>
        <v/>
      </c>
    </row>
    <row r="1172" spans="1:88">
      <c r="A1172">
        <v>20138</v>
      </c>
      <c r="B1172">
        <f t="shared" si="41"/>
        <v>1.1000000000000001</v>
      </c>
      <c r="C1172">
        <f t="shared" si="41"/>
        <v>1.1000000000000001</v>
      </c>
      <c r="F1172">
        <v>180</v>
      </c>
      <c r="G1172">
        <v>2610</v>
      </c>
      <c r="H1172">
        <v>0</v>
      </c>
      <c r="I1172">
        <v>0</v>
      </c>
      <c r="J1172">
        <v>0</v>
      </c>
      <c r="K1172" t="s">
        <v>28</v>
      </c>
      <c r="L1172" t="s">
        <v>247</v>
      </c>
      <c r="M1172" t="s">
        <v>79</v>
      </c>
      <c r="N1172" t="s">
        <v>80</v>
      </c>
      <c r="O1172">
        <v>0</v>
      </c>
      <c r="P1172">
        <v>-4.75</v>
      </c>
      <c r="Q1172">
        <v>-3.5</v>
      </c>
      <c r="R1172">
        <v>4.75</v>
      </c>
      <c r="S1172">
        <v>3</v>
      </c>
      <c r="T1172">
        <v>-13.5</v>
      </c>
      <c r="U1172">
        <v>2.5499999999999998</v>
      </c>
      <c r="V1172">
        <v>-6.75</v>
      </c>
      <c r="W1172" t="str">
        <f t="shared" si="42"/>
        <v>g114,5,empty,3,201,1,1,0</v>
      </c>
      <c r="X1172" s="1" t="s">
        <v>331</v>
      </c>
      <c r="Y1172" s="2" t="str">
        <f>IF(AND(ISBLANK(X1172),OR(NOT(ISBLANK(Z1172)),NOT(ISBLANK(AA1172)))),#N/A,
IF(ISBLANK(X1172),"",
IF(AND(NOT(ISERROR(VLOOKUP(X1172,MonsterTable!$A:$B,MATCH(MonsterTable!$B$1,MonsterTable!$A$1:$B$1,0),0))),OR(ISBLANK(Z1172),ISBLANK(AA1172))),#N/A,
IFERROR(VLOOKUP(X1172,MonsterTable!$A:$B,MATCH(MonsterTable!$B$1,MonsterTable!$A$1:$B$1,0),0),
IF(OR(NOT(ISBLANK(Z1172)),ISBLANK(AA1172)),#N/A,
IF(X1172="empty","empty",
VLOOKUP(X1172,MonsterGroupTable!$A:$A,1,0)))))))</f>
        <v>g114</v>
      </c>
      <c r="AA1172">
        <v>5</v>
      </c>
      <c r="AE1172" s="1" t="s">
        <v>74</v>
      </c>
      <c r="AF1172" s="2" t="str">
        <f>IF(AND(ISBLANK(AE1172),OR(NOT(ISBLANK(AG1172)),NOT(ISBLANK(AH1172)))),#N/A,
IF(ISBLANK(AE1172),"",
IF(AND(NOT(ISERROR(VLOOKUP(AE1172,MonsterTable!$A:$B,MATCH(MonsterTable!$B$1,MonsterTable!$A$1:$B$1,0),0))),OR(ISBLANK(AG1172),ISBLANK(AH1172))),#N/A,
IFERROR(VLOOKUP(AE1172,MonsterTable!$A:$B,MATCH(MonsterTable!$B$1,MonsterTable!$A$1:$B$1,0),0),
IF(OR(NOT(ISBLANK(AG1172)),ISBLANK(AH1172)),#N/A,
IF(AE1172="empty","empty",
VLOOKUP(AE1172,MonsterGroupTable!$A:$A,1,0)))))))</f>
        <v>empty</v>
      </c>
      <c r="AH1172">
        <v>3</v>
      </c>
      <c r="AL1172" s="1" t="s">
        <v>242</v>
      </c>
      <c r="AM1172" s="2">
        <f>IF(AND(ISBLANK(AL1172),OR(NOT(ISBLANK(AN1172)),NOT(ISBLANK(AO1172)))),#N/A,
IF(ISBLANK(AL1172),"",
IF(AND(NOT(ISERROR(VLOOKUP(AL1172,MonsterTable!$A:$B,MATCH(MonsterTable!$B$1,MonsterTable!$A$1:$B$1,0),0))),OR(ISBLANK(AN1172),ISBLANK(AO1172))),#N/A,
IFERROR(VLOOKUP(AL1172,MonsterTable!$A:$B,MATCH(MonsterTable!$B$1,MonsterTable!$A$1:$B$1,0),0),
IF(OR(NOT(ISBLANK(AN1172)),ISBLANK(AO1172)),#N/A,
IF(AL1172="empty","empty",
VLOOKUP(AL1172,MonsterGroupTable!$A:$A,1,0)))))))</f>
        <v>201</v>
      </c>
      <c r="AN1172">
        <v>1</v>
      </c>
      <c r="AO1172">
        <v>1</v>
      </c>
      <c r="AP1172">
        <v>0</v>
      </c>
      <c r="AT1172" s="2" t="str">
        <f>IF(AND(ISBLANK(AS1172),OR(NOT(ISBLANK(AU1172)),NOT(ISBLANK(AV1172)))),#N/A,
IF(ISBLANK(AS1172),"",
IF(AND(NOT(ISERROR(VLOOKUP(AS1172,MonsterTable!$A:$B,MATCH(MonsterTable!$B$1,MonsterTable!$A$1:$B$1,0),0))),OR(ISBLANK(AU1172),ISBLANK(AV1172))),#N/A,
IFERROR(VLOOKUP(AS1172,MonsterTable!$A:$B,MATCH(MonsterTable!$B$1,MonsterTable!$A$1:$B$1,0),0),
IF(OR(NOT(ISBLANK(AU1172)),ISBLANK(AV1172)),#N/A,
IF(AS1172="empty","empty",
VLOOKUP(AS1172,MonsterGroupTable!$A:$A,1,0)))))))</f>
        <v/>
      </c>
      <c r="BA1172" s="2" t="str">
        <f>IF(AND(ISBLANK(AZ1172),OR(NOT(ISBLANK(BB1172)),NOT(ISBLANK(BC1172)))),#N/A,
IF(ISBLANK(AZ1172),"",
IF(AND(NOT(ISERROR(VLOOKUP(AZ1172,MonsterTable!$A:$B,MATCH(MonsterTable!$B$1,MonsterTable!$A$1:$B$1,0),0))),OR(ISBLANK(BB1172),ISBLANK(BC1172))),#N/A,
IFERROR(VLOOKUP(AZ1172,MonsterTable!$A:$B,MATCH(MonsterTable!$B$1,MonsterTable!$A$1:$B$1,0),0),
IF(OR(NOT(ISBLANK(BB1172)),ISBLANK(BC1172)),#N/A,
IF(AZ1172="empty","empty",
VLOOKUP(AZ1172,MonsterGroupTable!$A:$A,1,0)))))))</f>
        <v/>
      </c>
      <c r="BH1172" s="2" t="str">
        <f>IF(AND(ISBLANK(BG1172),OR(NOT(ISBLANK(BI1172)),NOT(ISBLANK(BJ1172)))),#N/A,
IF(ISBLANK(BG1172),"",
IF(AND(NOT(ISERROR(VLOOKUP(BG1172,MonsterTable!$A:$B,MATCH(MonsterTable!$B$1,MonsterTable!$A$1:$B$1,0),0))),OR(ISBLANK(BI1172),ISBLANK(BJ1172))),#N/A,
IFERROR(VLOOKUP(BG1172,MonsterTable!$A:$B,MATCH(MonsterTable!$B$1,MonsterTable!$A$1:$B$1,0),0),
IF(OR(NOT(ISBLANK(BI1172)),ISBLANK(BJ1172)),#N/A,
IF(BG1172="empty","empty",
VLOOKUP(BG1172,MonsterGroupTable!$A:$A,1,0)))))))</f>
        <v/>
      </c>
      <c r="BO1172" s="2" t="str">
        <f>IF(AND(ISBLANK(BN1172),OR(NOT(ISBLANK(BP1172)),NOT(ISBLANK(BQ1172)))),#N/A,
IF(ISBLANK(BN1172),"",
IF(AND(NOT(ISERROR(VLOOKUP(BN1172,MonsterTable!$A:$B,MATCH(MonsterTable!$B$1,MonsterTable!$A$1:$B$1,0),0))),OR(ISBLANK(BP1172),ISBLANK(BQ1172))),#N/A,
IFERROR(VLOOKUP(BN1172,MonsterTable!$A:$B,MATCH(MonsterTable!$B$1,MonsterTable!$A$1:$B$1,0),0),
IF(OR(NOT(ISBLANK(BP1172)),ISBLANK(BQ1172)),#N/A,
IF(BN1172="empty","empty",
VLOOKUP(BN1172,MonsterGroupTable!$A:$A,1,0)))))))</f>
        <v/>
      </c>
      <c r="BV1172" s="2" t="str">
        <f>IF(AND(ISBLANK(BU1172),OR(NOT(ISBLANK(BW1172)),NOT(ISBLANK(BX1172)))),#N/A,
IF(ISBLANK(BU1172),"",
IF(AND(NOT(ISERROR(VLOOKUP(BU1172,MonsterTable!$A:$B,MATCH(MonsterTable!$B$1,MonsterTable!$A$1:$B$1,0),0))),OR(ISBLANK(BW1172),ISBLANK(BX1172))),#N/A,
IFERROR(VLOOKUP(BU1172,MonsterTable!$A:$B,MATCH(MonsterTable!$B$1,MonsterTable!$A$1:$B$1,0),0),
IF(OR(NOT(ISBLANK(BW1172)),ISBLANK(BX1172)),#N/A,
IF(BU1172="empty","empty",
VLOOKUP(BU1172,MonsterGroupTable!$A:$A,1,0)))))))</f>
        <v/>
      </c>
      <c r="CC1172" s="2" t="str">
        <f>IF(AND(ISBLANK(CB1172),OR(NOT(ISBLANK(CD1172)),NOT(ISBLANK(CE1172)))),#N/A,
IF(ISBLANK(CB1172),"",
IF(AND(NOT(ISERROR(VLOOKUP(CB1172,MonsterTable!$A:$B,MATCH(MonsterTable!$B$1,MonsterTable!$A$1:$B$1,0),0))),OR(ISBLANK(CD1172),ISBLANK(CE1172))),#N/A,
IFERROR(VLOOKUP(CB1172,MonsterTable!$A:$B,MATCH(MonsterTable!$B$1,MonsterTable!$A$1:$B$1,0),0),
IF(OR(NOT(ISBLANK(CD1172)),ISBLANK(CE1172)),#N/A,
IF(CB1172="empty","empty",
VLOOKUP(CB1172,MonsterGroupTable!$A:$A,1,0)))))))</f>
        <v/>
      </c>
      <c r="CJ1172" s="2" t="str">
        <f>IF(AND(ISBLANK(CI1172),OR(NOT(ISBLANK(CK1172)),NOT(ISBLANK(CL1172)))),#N/A,
IF(ISBLANK(CI1172),"",
IF(AND(NOT(ISERROR(VLOOKUP(CI1172,MonsterTable!$A:$B,MATCH(MonsterTable!$B$1,MonsterTable!$A$1:$B$1,0),0))),OR(ISBLANK(CK1172),ISBLANK(CL1172))),#N/A,
IFERROR(VLOOKUP(CI1172,MonsterTable!$A:$B,MATCH(MonsterTable!$B$1,MonsterTable!$A$1:$B$1,0),0),
IF(OR(NOT(ISBLANK(CK1172)),ISBLANK(CL1172)),#N/A,
IF(CI1172="empty","empty",
VLOOKUP(CI1172,MonsterGroupTable!$A:$A,1,0)))))))</f>
        <v/>
      </c>
    </row>
    <row r="1173" spans="1:88">
      <c r="A1173">
        <v>20139</v>
      </c>
      <c r="B1173">
        <f t="shared" si="41"/>
        <v>1.1000000000000001</v>
      </c>
      <c r="C1173">
        <f t="shared" si="41"/>
        <v>1.1000000000000001</v>
      </c>
      <c r="F1173">
        <v>180</v>
      </c>
      <c r="G1173">
        <v>2637</v>
      </c>
      <c r="H1173">
        <v>0</v>
      </c>
      <c r="I1173">
        <v>0</v>
      </c>
      <c r="J1173">
        <v>0</v>
      </c>
      <c r="K1173" t="s">
        <v>28</v>
      </c>
      <c r="L1173" t="s">
        <v>247</v>
      </c>
      <c r="M1173" t="s">
        <v>79</v>
      </c>
      <c r="N1173" t="s">
        <v>80</v>
      </c>
      <c r="O1173">
        <v>0</v>
      </c>
      <c r="P1173">
        <v>-4.75</v>
      </c>
      <c r="Q1173">
        <v>-3.5</v>
      </c>
      <c r="R1173">
        <v>4.75</v>
      </c>
      <c r="S1173">
        <v>3</v>
      </c>
      <c r="T1173">
        <v>-13.5</v>
      </c>
      <c r="U1173">
        <v>2.5499999999999998</v>
      </c>
      <c r="V1173">
        <v>-6.75</v>
      </c>
      <c r="W1173" t="str">
        <f t="shared" si="42"/>
        <v>g114,5,empty,3,201,1,1,0</v>
      </c>
      <c r="X1173" s="1" t="s">
        <v>331</v>
      </c>
      <c r="Y1173" s="2" t="str">
        <f>IF(AND(ISBLANK(X1173),OR(NOT(ISBLANK(Z1173)),NOT(ISBLANK(AA1173)))),#N/A,
IF(ISBLANK(X1173),"",
IF(AND(NOT(ISERROR(VLOOKUP(X1173,MonsterTable!$A:$B,MATCH(MonsterTable!$B$1,MonsterTable!$A$1:$B$1,0),0))),OR(ISBLANK(Z1173),ISBLANK(AA1173))),#N/A,
IFERROR(VLOOKUP(X1173,MonsterTable!$A:$B,MATCH(MonsterTable!$B$1,MonsterTable!$A$1:$B$1,0),0),
IF(OR(NOT(ISBLANK(Z1173)),ISBLANK(AA1173)),#N/A,
IF(X1173="empty","empty",
VLOOKUP(X1173,MonsterGroupTable!$A:$A,1,0)))))))</f>
        <v>g114</v>
      </c>
      <c r="AA1173">
        <v>5</v>
      </c>
      <c r="AE1173" s="1" t="s">
        <v>74</v>
      </c>
      <c r="AF1173" s="2" t="str">
        <f>IF(AND(ISBLANK(AE1173),OR(NOT(ISBLANK(AG1173)),NOT(ISBLANK(AH1173)))),#N/A,
IF(ISBLANK(AE1173),"",
IF(AND(NOT(ISERROR(VLOOKUP(AE1173,MonsterTable!$A:$B,MATCH(MonsterTable!$B$1,MonsterTable!$A$1:$B$1,0),0))),OR(ISBLANK(AG1173),ISBLANK(AH1173))),#N/A,
IFERROR(VLOOKUP(AE1173,MonsterTable!$A:$B,MATCH(MonsterTable!$B$1,MonsterTable!$A$1:$B$1,0),0),
IF(OR(NOT(ISBLANK(AG1173)),ISBLANK(AH1173)),#N/A,
IF(AE1173="empty","empty",
VLOOKUP(AE1173,MonsterGroupTable!$A:$A,1,0)))))))</f>
        <v>empty</v>
      </c>
      <c r="AH1173">
        <v>3</v>
      </c>
      <c r="AL1173" s="1" t="s">
        <v>242</v>
      </c>
      <c r="AM1173" s="2">
        <f>IF(AND(ISBLANK(AL1173),OR(NOT(ISBLANK(AN1173)),NOT(ISBLANK(AO1173)))),#N/A,
IF(ISBLANK(AL1173),"",
IF(AND(NOT(ISERROR(VLOOKUP(AL1173,MonsterTable!$A:$B,MATCH(MonsterTable!$B$1,MonsterTable!$A$1:$B$1,0),0))),OR(ISBLANK(AN1173),ISBLANK(AO1173))),#N/A,
IFERROR(VLOOKUP(AL1173,MonsterTable!$A:$B,MATCH(MonsterTable!$B$1,MonsterTable!$A$1:$B$1,0),0),
IF(OR(NOT(ISBLANK(AN1173)),ISBLANK(AO1173)),#N/A,
IF(AL1173="empty","empty",
VLOOKUP(AL1173,MonsterGroupTable!$A:$A,1,0)))))))</f>
        <v>201</v>
      </c>
      <c r="AN1173">
        <v>1</v>
      </c>
      <c r="AO1173">
        <v>1</v>
      </c>
      <c r="AP1173">
        <v>0</v>
      </c>
      <c r="AT1173" s="2" t="str">
        <f>IF(AND(ISBLANK(AS1173),OR(NOT(ISBLANK(AU1173)),NOT(ISBLANK(AV1173)))),#N/A,
IF(ISBLANK(AS1173),"",
IF(AND(NOT(ISERROR(VLOOKUP(AS1173,MonsterTable!$A:$B,MATCH(MonsterTable!$B$1,MonsterTable!$A$1:$B$1,0),0))),OR(ISBLANK(AU1173),ISBLANK(AV1173))),#N/A,
IFERROR(VLOOKUP(AS1173,MonsterTable!$A:$B,MATCH(MonsterTable!$B$1,MonsterTable!$A$1:$B$1,0),0),
IF(OR(NOT(ISBLANK(AU1173)),ISBLANK(AV1173)),#N/A,
IF(AS1173="empty","empty",
VLOOKUP(AS1173,MonsterGroupTable!$A:$A,1,0)))))))</f>
        <v/>
      </c>
      <c r="BA1173" s="2" t="str">
        <f>IF(AND(ISBLANK(AZ1173),OR(NOT(ISBLANK(BB1173)),NOT(ISBLANK(BC1173)))),#N/A,
IF(ISBLANK(AZ1173),"",
IF(AND(NOT(ISERROR(VLOOKUP(AZ1173,MonsterTable!$A:$B,MATCH(MonsterTable!$B$1,MonsterTable!$A$1:$B$1,0),0))),OR(ISBLANK(BB1173),ISBLANK(BC1173))),#N/A,
IFERROR(VLOOKUP(AZ1173,MonsterTable!$A:$B,MATCH(MonsterTable!$B$1,MonsterTable!$A$1:$B$1,0),0),
IF(OR(NOT(ISBLANK(BB1173)),ISBLANK(BC1173)),#N/A,
IF(AZ1173="empty","empty",
VLOOKUP(AZ1173,MonsterGroupTable!$A:$A,1,0)))))))</f>
        <v/>
      </c>
      <c r="BH1173" s="2" t="str">
        <f>IF(AND(ISBLANK(BG1173),OR(NOT(ISBLANK(BI1173)),NOT(ISBLANK(BJ1173)))),#N/A,
IF(ISBLANK(BG1173),"",
IF(AND(NOT(ISERROR(VLOOKUP(BG1173,MonsterTable!$A:$B,MATCH(MonsterTable!$B$1,MonsterTable!$A$1:$B$1,0),0))),OR(ISBLANK(BI1173),ISBLANK(BJ1173))),#N/A,
IFERROR(VLOOKUP(BG1173,MonsterTable!$A:$B,MATCH(MonsterTable!$B$1,MonsterTable!$A$1:$B$1,0),0),
IF(OR(NOT(ISBLANK(BI1173)),ISBLANK(BJ1173)),#N/A,
IF(BG1173="empty","empty",
VLOOKUP(BG1173,MonsterGroupTable!$A:$A,1,0)))))))</f>
        <v/>
      </c>
      <c r="BO1173" s="2" t="str">
        <f>IF(AND(ISBLANK(BN1173),OR(NOT(ISBLANK(BP1173)),NOT(ISBLANK(BQ1173)))),#N/A,
IF(ISBLANK(BN1173),"",
IF(AND(NOT(ISERROR(VLOOKUP(BN1173,MonsterTable!$A:$B,MATCH(MonsterTable!$B$1,MonsterTable!$A$1:$B$1,0),0))),OR(ISBLANK(BP1173),ISBLANK(BQ1173))),#N/A,
IFERROR(VLOOKUP(BN1173,MonsterTable!$A:$B,MATCH(MonsterTable!$B$1,MonsterTable!$A$1:$B$1,0),0),
IF(OR(NOT(ISBLANK(BP1173)),ISBLANK(BQ1173)),#N/A,
IF(BN1173="empty","empty",
VLOOKUP(BN1173,MonsterGroupTable!$A:$A,1,0)))))))</f>
        <v/>
      </c>
      <c r="BV1173" s="2" t="str">
        <f>IF(AND(ISBLANK(BU1173),OR(NOT(ISBLANK(BW1173)),NOT(ISBLANK(BX1173)))),#N/A,
IF(ISBLANK(BU1173),"",
IF(AND(NOT(ISERROR(VLOOKUP(BU1173,MonsterTable!$A:$B,MATCH(MonsterTable!$B$1,MonsterTable!$A$1:$B$1,0),0))),OR(ISBLANK(BW1173),ISBLANK(BX1173))),#N/A,
IFERROR(VLOOKUP(BU1173,MonsterTable!$A:$B,MATCH(MonsterTable!$B$1,MonsterTable!$A$1:$B$1,0),0),
IF(OR(NOT(ISBLANK(BW1173)),ISBLANK(BX1173)),#N/A,
IF(BU1173="empty","empty",
VLOOKUP(BU1173,MonsterGroupTable!$A:$A,1,0)))))))</f>
        <v/>
      </c>
      <c r="CC1173" s="2" t="str">
        <f>IF(AND(ISBLANK(CB1173),OR(NOT(ISBLANK(CD1173)),NOT(ISBLANK(CE1173)))),#N/A,
IF(ISBLANK(CB1173),"",
IF(AND(NOT(ISERROR(VLOOKUP(CB1173,MonsterTable!$A:$B,MATCH(MonsterTable!$B$1,MonsterTable!$A$1:$B$1,0),0))),OR(ISBLANK(CD1173),ISBLANK(CE1173))),#N/A,
IFERROR(VLOOKUP(CB1173,MonsterTable!$A:$B,MATCH(MonsterTable!$B$1,MonsterTable!$A$1:$B$1,0),0),
IF(OR(NOT(ISBLANK(CD1173)),ISBLANK(CE1173)),#N/A,
IF(CB1173="empty","empty",
VLOOKUP(CB1173,MonsterGroupTable!$A:$A,1,0)))))))</f>
        <v/>
      </c>
      <c r="CJ1173" s="2" t="str">
        <f>IF(AND(ISBLANK(CI1173),OR(NOT(ISBLANK(CK1173)),NOT(ISBLANK(CL1173)))),#N/A,
IF(ISBLANK(CI1173),"",
IF(AND(NOT(ISERROR(VLOOKUP(CI1173,MonsterTable!$A:$B,MATCH(MonsterTable!$B$1,MonsterTable!$A$1:$B$1,0),0))),OR(ISBLANK(CK1173),ISBLANK(CL1173))),#N/A,
IFERROR(VLOOKUP(CI1173,MonsterTable!$A:$B,MATCH(MonsterTable!$B$1,MonsterTable!$A$1:$B$1,0),0),
IF(OR(NOT(ISBLANK(CK1173)),ISBLANK(CL1173)),#N/A,
IF(CI1173="empty","empty",
VLOOKUP(CI1173,MonsterGroupTable!$A:$A,1,0)))))))</f>
        <v/>
      </c>
    </row>
    <row r="1174" spans="1:88">
      <c r="A1174">
        <v>20140</v>
      </c>
      <c r="B1174">
        <f t="shared" si="41"/>
        <v>1.2</v>
      </c>
      <c r="C1174">
        <f t="shared" si="41"/>
        <v>1.1000000000000001</v>
      </c>
      <c r="F1174">
        <v>180</v>
      </c>
      <c r="G1174">
        <v>2664</v>
      </c>
      <c r="H1174">
        <v>0</v>
      </c>
      <c r="I1174">
        <v>0</v>
      </c>
      <c r="J1174">
        <v>0</v>
      </c>
      <c r="K1174" t="s">
        <v>28</v>
      </c>
      <c r="L1174" t="s">
        <v>247</v>
      </c>
      <c r="M1174" t="s">
        <v>79</v>
      </c>
      <c r="N1174" t="s">
        <v>80</v>
      </c>
      <c r="O1174">
        <v>0</v>
      </c>
      <c r="P1174">
        <v>-4.75</v>
      </c>
      <c r="Q1174">
        <v>-3.5</v>
      </c>
      <c r="R1174">
        <v>4.75</v>
      </c>
      <c r="S1174">
        <v>3</v>
      </c>
      <c r="T1174">
        <v>-13.5</v>
      </c>
      <c r="U1174">
        <v>2.5499999999999998</v>
      </c>
      <c r="V1174">
        <v>-6.75</v>
      </c>
      <c r="W1174" t="str">
        <f t="shared" si="42"/>
        <v>g114,5,empty,3,201,1,1,0</v>
      </c>
      <c r="X1174" s="1" t="s">
        <v>331</v>
      </c>
      <c r="Y1174" s="2" t="str">
        <f>IF(AND(ISBLANK(X1174),OR(NOT(ISBLANK(Z1174)),NOT(ISBLANK(AA1174)))),#N/A,
IF(ISBLANK(X1174),"",
IF(AND(NOT(ISERROR(VLOOKUP(X1174,MonsterTable!$A:$B,MATCH(MonsterTable!$B$1,MonsterTable!$A$1:$B$1,0),0))),OR(ISBLANK(Z1174),ISBLANK(AA1174))),#N/A,
IFERROR(VLOOKUP(X1174,MonsterTable!$A:$B,MATCH(MonsterTable!$B$1,MonsterTable!$A$1:$B$1,0),0),
IF(OR(NOT(ISBLANK(Z1174)),ISBLANK(AA1174)),#N/A,
IF(X1174="empty","empty",
VLOOKUP(X1174,MonsterGroupTable!$A:$A,1,0)))))))</f>
        <v>g114</v>
      </c>
      <c r="AA1174">
        <v>5</v>
      </c>
      <c r="AE1174" s="1" t="s">
        <v>74</v>
      </c>
      <c r="AF1174" s="2" t="str">
        <f>IF(AND(ISBLANK(AE1174),OR(NOT(ISBLANK(AG1174)),NOT(ISBLANK(AH1174)))),#N/A,
IF(ISBLANK(AE1174),"",
IF(AND(NOT(ISERROR(VLOOKUP(AE1174,MonsterTable!$A:$B,MATCH(MonsterTable!$B$1,MonsterTable!$A$1:$B$1,0),0))),OR(ISBLANK(AG1174),ISBLANK(AH1174))),#N/A,
IFERROR(VLOOKUP(AE1174,MonsterTable!$A:$B,MATCH(MonsterTable!$B$1,MonsterTable!$A$1:$B$1,0),0),
IF(OR(NOT(ISBLANK(AG1174)),ISBLANK(AH1174)),#N/A,
IF(AE1174="empty","empty",
VLOOKUP(AE1174,MonsterGroupTable!$A:$A,1,0)))))))</f>
        <v>empty</v>
      </c>
      <c r="AH1174">
        <v>3</v>
      </c>
      <c r="AL1174" s="1" t="s">
        <v>242</v>
      </c>
      <c r="AM1174" s="2">
        <f>IF(AND(ISBLANK(AL1174),OR(NOT(ISBLANK(AN1174)),NOT(ISBLANK(AO1174)))),#N/A,
IF(ISBLANK(AL1174),"",
IF(AND(NOT(ISERROR(VLOOKUP(AL1174,MonsterTable!$A:$B,MATCH(MonsterTable!$B$1,MonsterTable!$A$1:$B$1,0),0))),OR(ISBLANK(AN1174),ISBLANK(AO1174))),#N/A,
IFERROR(VLOOKUP(AL1174,MonsterTable!$A:$B,MATCH(MonsterTable!$B$1,MonsterTable!$A$1:$B$1,0),0),
IF(OR(NOT(ISBLANK(AN1174)),ISBLANK(AO1174)),#N/A,
IF(AL1174="empty","empty",
VLOOKUP(AL1174,MonsterGroupTable!$A:$A,1,0)))))))</f>
        <v>201</v>
      </c>
      <c r="AN1174">
        <v>1</v>
      </c>
      <c r="AO1174">
        <v>1</v>
      </c>
      <c r="AP1174">
        <v>0</v>
      </c>
      <c r="AT1174" s="2" t="str">
        <f>IF(AND(ISBLANK(AS1174),OR(NOT(ISBLANK(AU1174)),NOT(ISBLANK(AV1174)))),#N/A,
IF(ISBLANK(AS1174),"",
IF(AND(NOT(ISERROR(VLOOKUP(AS1174,MonsterTable!$A:$B,MATCH(MonsterTable!$B$1,MonsterTable!$A$1:$B$1,0),0))),OR(ISBLANK(AU1174),ISBLANK(AV1174))),#N/A,
IFERROR(VLOOKUP(AS1174,MonsterTable!$A:$B,MATCH(MonsterTable!$B$1,MonsterTable!$A$1:$B$1,0),0),
IF(OR(NOT(ISBLANK(AU1174)),ISBLANK(AV1174)),#N/A,
IF(AS1174="empty","empty",
VLOOKUP(AS1174,MonsterGroupTable!$A:$A,1,0)))))))</f>
        <v/>
      </c>
      <c r="BA1174" s="2" t="str">
        <f>IF(AND(ISBLANK(AZ1174),OR(NOT(ISBLANK(BB1174)),NOT(ISBLANK(BC1174)))),#N/A,
IF(ISBLANK(AZ1174),"",
IF(AND(NOT(ISERROR(VLOOKUP(AZ1174,MonsterTable!$A:$B,MATCH(MonsterTable!$B$1,MonsterTable!$A$1:$B$1,0),0))),OR(ISBLANK(BB1174),ISBLANK(BC1174))),#N/A,
IFERROR(VLOOKUP(AZ1174,MonsterTable!$A:$B,MATCH(MonsterTable!$B$1,MonsterTable!$A$1:$B$1,0),0),
IF(OR(NOT(ISBLANK(BB1174)),ISBLANK(BC1174)),#N/A,
IF(AZ1174="empty","empty",
VLOOKUP(AZ1174,MonsterGroupTable!$A:$A,1,0)))))))</f>
        <v/>
      </c>
      <c r="BH1174" s="2" t="str">
        <f>IF(AND(ISBLANK(BG1174),OR(NOT(ISBLANK(BI1174)),NOT(ISBLANK(BJ1174)))),#N/A,
IF(ISBLANK(BG1174),"",
IF(AND(NOT(ISERROR(VLOOKUP(BG1174,MonsterTable!$A:$B,MATCH(MonsterTable!$B$1,MonsterTable!$A$1:$B$1,0),0))),OR(ISBLANK(BI1174),ISBLANK(BJ1174))),#N/A,
IFERROR(VLOOKUP(BG1174,MonsterTable!$A:$B,MATCH(MonsterTable!$B$1,MonsterTable!$A$1:$B$1,0),0),
IF(OR(NOT(ISBLANK(BI1174)),ISBLANK(BJ1174)),#N/A,
IF(BG1174="empty","empty",
VLOOKUP(BG1174,MonsterGroupTable!$A:$A,1,0)))))))</f>
        <v/>
      </c>
      <c r="BO1174" s="2" t="str">
        <f>IF(AND(ISBLANK(BN1174),OR(NOT(ISBLANK(BP1174)),NOT(ISBLANK(BQ1174)))),#N/A,
IF(ISBLANK(BN1174),"",
IF(AND(NOT(ISERROR(VLOOKUP(BN1174,MonsterTable!$A:$B,MATCH(MonsterTable!$B$1,MonsterTable!$A$1:$B$1,0),0))),OR(ISBLANK(BP1174),ISBLANK(BQ1174))),#N/A,
IFERROR(VLOOKUP(BN1174,MonsterTable!$A:$B,MATCH(MonsterTable!$B$1,MonsterTable!$A$1:$B$1,0),0),
IF(OR(NOT(ISBLANK(BP1174)),ISBLANK(BQ1174)),#N/A,
IF(BN1174="empty","empty",
VLOOKUP(BN1174,MonsterGroupTable!$A:$A,1,0)))))))</f>
        <v/>
      </c>
      <c r="BV1174" s="2" t="str">
        <f>IF(AND(ISBLANK(BU1174),OR(NOT(ISBLANK(BW1174)),NOT(ISBLANK(BX1174)))),#N/A,
IF(ISBLANK(BU1174),"",
IF(AND(NOT(ISERROR(VLOOKUP(BU1174,MonsterTable!$A:$B,MATCH(MonsterTable!$B$1,MonsterTable!$A$1:$B$1,0),0))),OR(ISBLANK(BW1174),ISBLANK(BX1174))),#N/A,
IFERROR(VLOOKUP(BU1174,MonsterTable!$A:$B,MATCH(MonsterTable!$B$1,MonsterTable!$A$1:$B$1,0),0),
IF(OR(NOT(ISBLANK(BW1174)),ISBLANK(BX1174)),#N/A,
IF(BU1174="empty","empty",
VLOOKUP(BU1174,MonsterGroupTable!$A:$A,1,0)))))))</f>
        <v/>
      </c>
      <c r="CC1174" s="2" t="str">
        <f>IF(AND(ISBLANK(CB1174),OR(NOT(ISBLANK(CD1174)),NOT(ISBLANK(CE1174)))),#N/A,
IF(ISBLANK(CB1174),"",
IF(AND(NOT(ISERROR(VLOOKUP(CB1174,MonsterTable!$A:$B,MATCH(MonsterTable!$B$1,MonsterTable!$A$1:$B$1,0),0))),OR(ISBLANK(CD1174),ISBLANK(CE1174))),#N/A,
IFERROR(VLOOKUP(CB1174,MonsterTable!$A:$B,MATCH(MonsterTable!$B$1,MonsterTable!$A$1:$B$1,0),0),
IF(OR(NOT(ISBLANK(CD1174)),ISBLANK(CE1174)),#N/A,
IF(CB1174="empty","empty",
VLOOKUP(CB1174,MonsterGroupTable!$A:$A,1,0)))))))</f>
        <v/>
      </c>
      <c r="CJ1174" s="2" t="str">
        <f>IF(AND(ISBLANK(CI1174),OR(NOT(ISBLANK(CK1174)),NOT(ISBLANK(CL1174)))),#N/A,
IF(ISBLANK(CI1174),"",
IF(AND(NOT(ISERROR(VLOOKUP(CI1174,MonsterTable!$A:$B,MATCH(MonsterTable!$B$1,MonsterTable!$A$1:$B$1,0),0))),OR(ISBLANK(CK1174),ISBLANK(CL1174))),#N/A,
IFERROR(VLOOKUP(CI1174,MonsterTable!$A:$B,MATCH(MonsterTable!$B$1,MonsterTable!$A$1:$B$1,0),0),
IF(OR(NOT(ISBLANK(CK1174)),ISBLANK(CL1174)),#N/A,
IF(CI1174="empty","empty",
VLOOKUP(CI1174,MonsterGroupTable!$A:$A,1,0)))))))</f>
        <v/>
      </c>
    </row>
    <row r="1175" spans="1:88">
      <c r="A1175">
        <v>20141</v>
      </c>
      <c r="B1175">
        <f t="shared" si="41"/>
        <v>1.1000000000000001</v>
      </c>
      <c r="C1175">
        <f t="shared" si="41"/>
        <v>1.1000000000000001</v>
      </c>
      <c r="F1175">
        <v>180</v>
      </c>
      <c r="G1175">
        <v>2691</v>
      </c>
      <c r="H1175">
        <v>0</v>
      </c>
      <c r="I1175">
        <v>0</v>
      </c>
      <c r="J1175">
        <v>0</v>
      </c>
      <c r="K1175" t="s">
        <v>28</v>
      </c>
      <c r="L1175" t="s">
        <v>249</v>
      </c>
      <c r="M1175" t="s">
        <v>79</v>
      </c>
      <c r="N1175" t="s">
        <v>80</v>
      </c>
      <c r="O1175">
        <v>0</v>
      </c>
      <c r="P1175">
        <v>-4.75</v>
      </c>
      <c r="Q1175">
        <v>-3.5</v>
      </c>
      <c r="R1175">
        <v>4.75</v>
      </c>
      <c r="S1175">
        <v>3</v>
      </c>
      <c r="T1175">
        <v>-13.5</v>
      </c>
      <c r="U1175">
        <v>2.5499999999999998</v>
      </c>
      <c r="V1175">
        <v>-6.75</v>
      </c>
      <c r="W1175" t="str">
        <f t="shared" si="42"/>
        <v>g115,5,empty,3,205,1,1,0</v>
      </c>
      <c r="X1175" s="1" t="s">
        <v>332</v>
      </c>
      <c r="Y1175" s="2" t="str">
        <f>IF(AND(ISBLANK(X1175),OR(NOT(ISBLANK(Z1175)),NOT(ISBLANK(AA1175)))),#N/A,
IF(ISBLANK(X1175),"",
IF(AND(NOT(ISERROR(VLOOKUP(X1175,MonsterTable!$A:$B,MATCH(MonsterTable!$B$1,MonsterTable!$A$1:$B$1,0),0))),OR(ISBLANK(Z1175),ISBLANK(AA1175))),#N/A,
IFERROR(VLOOKUP(X1175,MonsterTable!$A:$B,MATCH(MonsterTable!$B$1,MonsterTable!$A$1:$B$1,0),0),
IF(OR(NOT(ISBLANK(Z1175)),ISBLANK(AA1175)),#N/A,
IF(X1175="empty","empty",
VLOOKUP(X1175,MonsterGroupTable!$A:$A,1,0)))))))</f>
        <v>g115</v>
      </c>
      <c r="AA1175">
        <v>5</v>
      </c>
      <c r="AE1175" s="1" t="s">
        <v>74</v>
      </c>
      <c r="AF1175" s="2" t="str">
        <f>IF(AND(ISBLANK(AE1175),OR(NOT(ISBLANK(AG1175)),NOT(ISBLANK(AH1175)))),#N/A,
IF(ISBLANK(AE1175),"",
IF(AND(NOT(ISERROR(VLOOKUP(AE1175,MonsterTable!$A:$B,MATCH(MonsterTable!$B$1,MonsterTable!$A$1:$B$1,0),0))),OR(ISBLANK(AG1175),ISBLANK(AH1175))),#N/A,
IFERROR(VLOOKUP(AE1175,MonsterTable!$A:$B,MATCH(MonsterTable!$B$1,MonsterTable!$A$1:$B$1,0),0),
IF(OR(NOT(ISBLANK(AG1175)),ISBLANK(AH1175)),#N/A,
IF(AE1175="empty","empty",
VLOOKUP(AE1175,MonsterGroupTable!$A:$A,1,0)))))))</f>
        <v>empty</v>
      </c>
      <c r="AH1175">
        <v>3</v>
      </c>
      <c r="AL1175" s="1" t="s">
        <v>341</v>
      </c>
      <c r="AM1175" s="2">
        <f>IF(AND(ISBLANK(AL1175),OR(NOT(ISBLANK(AN1175)),NOT(ISBLANK(AO1175)))),#N/A,
IF(ISBLANK(AL1175),"",
IF(AND(NOT(ISERROR(VLOOKUP(AL1175,MonsterTable!$A:$B,MATCH(MonsterTable!$B$1,MonsterTable!$A$1:$B$1,0),0))),OR(ISBLANK(AN1175),ISBLANK(AO1175))),#N/A,
IFERROR(VLOOKUP(AL1175,MonsterTable!$A:$B,MATCH(MonsterTable!$B$1,MonsterTable!$A$1:$B$1,0),0),
IF(OR(NOT(ISBLANK(AN1175)),ISBLANK(AO1175)),#N/A,
IF(AL1175="empty","empty",
VLOOKUP(AL1175,MonsterGroupTable!$A:$A,1,0)))))))</f>
        <v>205</v>
      </c>
      <c r="AN1175">
        <v>1</v>
      </c>
      <c r="AO1175">
        <v>1</v>
      </c>
      <c r="AP1175">
        <v>0</v>
      </c>
      <c r="AT1175" s="2" t="str">
        <f>IF(AND(ISBLANK(AS1175),OR(NOT(ISBLANK(AU1175)),NOT(ISBLANK(AV1175)))),#N/A,
IF(ISBLANK(AS1175),"",
IF(AND(NOT(ISERROR(VLOOKUP(AS1175,MonsterTable!$A:$B,MATCH(MonsterTable!$B$1,MonsterTable!$A$1:$B$1,0),0))),OR(ISBLANK(AU1175),ISBLANK(AV1175))),#N/A,
IFERROR(VLOOKUP(AS1175,MonsterTable!$A:$B,MATCH(MonsterTable!$B$1,MonsterTable!$A$1:$B$1,0),0),
IF(OR(NOT(ISBLANK(AU1175)),ISBLANK(AV1175)),#N/A,
IF(AS1175="empty","empty",
VLOOKUP(AS1175,MonsterGroupTable!$A:$A,1,0)))))))</f>
        <v/>
      </c>
      <c r="BA1175" s="2" t="str">
        <f>IF(AND(ISBLANK(AZ1175),OR(NOT(ISBLANK(BB1175)),NOT(ISBLANK(BC1175)))),#N/A,
IF(ISBLANK(AZ1175),"",
IF(AND(NOT(ISERROR(VLOOKUP(AZ1175,MonsterTable!$A:$B,MATCH(MonsterTable!$B$1,MonsterTable!$A$1:$B$1,0),0))),OR(ISBLANK(BB1175),ISBLANK(BC1175))),#N/A,
IFERROR(VLOOKUP(AZ1175,MonsterTable!$A:$B,MATCH(MonsterTable!$B$1,MonsterTable!$A$1:$B$1,0),0),
IF(OR(NOT(ISBLANK(BB1175)),ISBLANK(BC1175)),#N/A,
IF(AZ1175="empty","empty",
VLOOKUP(AZ1175,MonsterGroupTable!$A:$A,1,0)))))))</f>
        <v/>
      </c>
      <c r="BH1175" s="2" t="str">
        <f>IF(AND(ISBLANK(BG1175),OR(NOT(ISBLANK(BI1175)),NOT(ISBLANK(BJ1175)))),#N/A,
IF(ISBLANK(BG1175),"",
IF(AND(NOT(ISERROR(VLOOKUP(BG1175,MonsterTable!$A:$B,MATCH(MonsterTable!$B$1,MonsterTable!$A$1:$B$1,0),0))),OR(ISBLANK(BI1175),ISBLANK(BJ1175))),#N/A,
IFERROR(VLOOKUP(BG1175,MonsterTable!$A:$B,MATCH(MonsterTable!$B$1,MonsterTable!$A$1:$B$1,0),0),
IF(OR(NOT(ISBLANK(BI1175)),ISBLANK(BJ1175)),#N/A,
IF(BG1175="empty","empty",
VLOOKUP(BG1175,MonsterGroupTable!$A:$A,1,0)))))))</f>
        <v/>
      </c>
      <c r="BO1175" s="2" t="str">
        <f>IF(AND(ISBLANK(BN1175),OR(NOT(ISBLANK(BP1175)),NOT(ISBLANK(BQ1175)))),#N/A,
IF(ISBLANK(BN1175),"",
IF(AND(NOT(ISERROR(VLOOKUP(BN1175,MonsterTable!$A:$B,MATCH(MonsterTable!$B$1,MonsterTable!$A$1:$B$1,0),0))),OR(ISBLANK(BP1175),ISBLANK(BQ1175))),#N/A,
IFERROR(VLOOKUP(BN1175,MonsterTable!$A:$B,MATCH(MonsterTable!$B$1,MonsterTable!$A$1:$B$1,0),0),
IF(OR(NOT(ISBLANK(BP1175)),ISBLANK(BQ1175)),#N/A,
IF(BN1175="empty","empty",
VLOOKUP(BN1175,MonsterGroupTable!$A:$A,1,0)))))))</f>
        <v/>
      </c>
      <c r="BV1175" s="2" t="str">
        <f>IF(AND(ISBLANK(BU1175),OR(NOT(ISBLANK(BW1175)),NOT(ISBLANK(BX1175)))),#N/A,
IF(ISBLANK(BU1175),"",
IF(AND(NOT(ISERROR(VLOOKUP(BU1175,MonsterTable!$A:$B,MATCH(MonsterTable!$B$1,MonsterTable!$A$1:$B$1,0),0))),OR(ISBLANK(BW1175),ISBLANK(BX1175))),#N/A,
IFERROR(VLOOKUP(BU1175,MonsterTable!$A:$B,MATCH(MonsterTable!$B$1,MonsterTable!$A$1:$B$1,0),0),
IF(OR(NOT(ISBLANK(BW1175)),ISBLANK(BX1175)),#N/A,
IF(BU1175="empty","empty",
VLOOKUP(BU1175,MonsterGroupTable!$A:$A,1,0)))))))</f>
        <v/>
      </c>
      <c r="CC1175" s="2" t="str">
        <f>IF(AND(ISBLANK(CB1175),OR(NOT(ISBLANK(CD1175)),NOT(ISBLANK(CE1175)))),#N/A,
IF(ISBLANK(CB1175),"",
IF(AND(NOT(ISERROR(VLOOKUP(CB1175,MonsterTable!$A:$B,MATCH(MonsterTable!$B$1,MonsterTable!$A$1:$B$1,0),0))),OR(ISBLANK(CD1175),ISBLANK(CE1175))),#N/A,
IFERROR(VLOOKUP(CB1175,MonsterTable!$A:$B,MATCH(MonsterTable!$B$1,MonsterTable!$A$1:$B$1,0),0),
IF(OR(NOT(ISBLANK(CD1175)),ISBLANK(CE1175)),#N/A,
IF(CB1175="empty","empty",
VLOOKUP(CB1175,MonsterGroupTable!$A:$A,1,0)))))))</f>
        <v/>
      </c>
      <c r="CJ1175" s="2" t="str">
        <f>IF(AND(ISBLANK(CI1175),OR(NOT(ISBLANK(CK1175)),NOT(ISBLANK(CL1175)))),#N/A,
IF(ISBLANK(CI1175),"",
IF(AND(NOT(ISERROR(VLOOKUP(CI1175,MonsterTable!$A:$B,MATCH(MonsterTable!$B$1,MonsterTable!$A$1:$B$1,0),0))),OR(ISBLANK(CK1175),ISBLANK(CL1175))),#N/A,
IFERROR(VLOOKUP(CI1175,MonsterTable!$A:$B,MATCH(MonsterTable!$B$1,MonsterTable!$A$1:$B$1,0),0),
IF(OR(NOT(ISBLANK(CK1175)),ISBLANK(CL1175)),#N/A,
IF(CI1175="empty","empty",
VLOOKUP(CI1175,MonsterGroupTable!$A:$A,1,0)))))))</f>
        <v/>
      </c>
    </row>
    <row r="1176" spans="1:88">
      <c r="A1176">
        <v>20142</v>
      </c>
      <c r="B1176">
        <f t="shared" si="41"/>
        <v>1.1000000000000001</v>
      </c>
      <c r="C1176">
        <f t="shared" si="41"/>
        <v>1.1000000000000001</v>
      </c>
      <c r="F1176">
        <v>180</v>
      </c>
      <c r="G1176">
        <v>2718</v>
      </c>
      <c r="H1176">
        <v>0</v>
      </c>
      <c r="I1176">
        <v>0</v>
      </c>
      <c r="J1176">
        <v>0</v>
      </c>
      <c r="K1176" t="s">
        <v>28</v>
      </c>
      <c r="L1176" t="s">
        <v>249</v>
      </c>
      <c r="M1176" t="s">
        <v>79</v>
      </c>
      <c r="N1176" t="s">
        <v>80</v>
      </c>
      <c r="O1176">
        <v>0</v>
      </c>
      <c r="P1176">
        <v>-4.75</v>
      </c>
      <c r="Q1176">
        <v>-3.5</v>
      </c>
      <c r="R1176">
        <v>4.75</v>
      </c>
      <c r="S1176">
        <v>3</v>
      </c>
      <c r="T1176">
        <v>-13.5</v>
      </c>
      <c r="U1176">
        <v>2.5499999999999998</v>
      </c>
      <c r="V1176">
        <v>-6.75</v>
      </c>
      <c r="W1176" t="str">
        <f t="shared" si="42"/>
        <v>g115,5,empty,3,205,1,1,0</v>
      </c>
      <c r="X1176" s="1" t="s">
        <v>332</v>
      </c>
      <c r="Y1176" s="2" t="str">
        <f>IF(AND(ISBLANK(X1176),OR(NOT(ISBLANK(Z1176)),NOT(ISBLANK(AA1176)))),#N/A,
IF(ISBLANK(X1176),"",
IF(AND(NOT(ISERROR(VLOOKUP(X1176,MonsterTable!$A:$B,MATCH(MonsterTable!$B$1,MonsterTable!$A$1:$B$1,0),0))),OR(ISBLANK(Z1176),ISBLANK(AA1176))),#N/A,
IFERROR(VLOOKUP(X1176,MonsterTable!$A:$B,MATCH(MonsterTable!$B$1,MonsterTable!$A$1:$B$1,0),0),
IF(OR(NOT(ISBLANK(Z1176)),ISBLANK(AA1176)),#N/A,
IF(X1176="empty","empty",
VLOOKUP(X1176,MonsterGroupTable!$A:$A,1,0)))))))</f>
        <v>g115</v>
      </c>
      <c r="AA1176">
        <v>5</v>
      </c>
      <c r="AE1176" s="1" t="s">
        <v>74</v>
      </c>
      <c r="AF1176" s="2" t="str">
        <f>IF(AND(ISBLANK(AE1176),OR(NOT(ISBLANK(AG1176)),NOT(ISBLANK(AH1176)))),#N/A,
IF(ISBLANK(AE1176),"",
IF(AND(NOT(ISERROR(VLOOKUP(AE1176,MonsterTable!$A:$B,MATCH(MonsterTable!$B$1,MonsterTable!$A$1:$B$1,0),0))),OR(ISBLANK(AG1176),ISBLANK(AH1176))),#N/A,
IFERROR(VLOOKUP(AE1176,MonsterTable!$A:$B,MATCH(MonsterTable!$B$1,MonsterTable!$A$1:$B$1,0),0),
IF(OR(NOT(ISBLANK(AG1176)),ISBLANK(AH1176)),#N/A,
IF(AE1176="empty","empty",
VLOOKUP(AE1176,MonsterGroupTable!$A:$A,1,0)))))))</f>
        <v>empty</v>
      </c>
      <c r="AH1176">
        <v>3</v>
      </c>
      <c r="AL1176" s="1" t="s">
        <v>341</v>
      </c>
      <c r="AM1176" s="2">
        <f>IF(AND(ISBLANK(AL1176),OR(NOT(ISBLANK(AN1176)),NOT(ISBLANK(AO1176)))),#N/A,
IF(ISBLANK(AL1176),"",
IF(AND(NOT(ISERROR(VLOOKUP(AL1176,MonsterTable!$A:$B,MATCH(MonsterTable!$B$1,MonsterTable!$A$1:$B$1,0),0))),OR(ISBLANK(AN1176),ISBLANK(AO1176))),#N/A,
IFERROR(VLOOKUP(AL1176,MonsterTable!$A:$B,MATCH(MonsterTable!$B$1,MonsterTable!$A$1:$B$1,0),0),
IF(OR(NOT(ISBLANK(AN1176)),ISBLANK(AO1176)),#N/A,
IF(AL1176="empty","empty",
VLOOKUP(AL1176,MonsterGroupTable!$A:$A,1,0)))))))</f>
        <v>205</v>
      </c>
      <c r="AN1176">
        <v>1</v>
      </c>
      <c r="AO1176">
        <v>1</v>
      </c>
      <c r="AP1176">
        <v>0</v>
      </c>
      <c r="AT1176" s="2" t="str">
        <f>IF(AND(ISBLANK(AS1176),OR(NOT(ISBLANK(AU1176)),NOT(ISBLANK(AV1176)))),#N/A,
IF(ISBLANK(AS1176),"",
IF(AND(NOT(ISERROR(VLOOKUP(AS1176,MonsterTable!$A:$B,MATCH(MonsterTable!$B$1,MonsterTable!$A$1:$B$1,0),0))),OR(ISBLANK(AU1176),ISBLANK(AV1176))),#N/A,
IFERROR(VLOOKUP(AS1176,MonsterTable!$A:$B,MATCH(MonsterTable!$B$1,MonsterTable!$A$1:$B$1,0),0),
IF(OR(NOT(ISBLANK(AU1176)),ISBLANK(AV1176)),#N/A,
IF(AS1176="empty","empty",
VLOOKUP(AS1176,MonsterGroupTable!$A:$A,1,0)))))))</f>
        <v/>
      </c>
      <c r="BA1176" s="2" t="str">
        <f>IF(AND(ISBLANK(AZ1176),OR(NOT(ISBLANK(BB1176)),NOT(ISBLANK(BC1176)))),#N/A,
IF(ISBLANK(AZ1176),"",
IF(AND(NOT(ISERROR(VLOOKUP(AZ1176,MonsterTable!$A:$B,MATCH(MonsterTable!$B$1,MonsterTable!$A$1:$B$1,0),0))),OR(ISBLANK(BB1176),ISBLANK(BC1176))),#N/A,
IFERROR(VLOOKUP(AZ1176,MonsterTable!$A:$B,MATCH(MonsterTable!$B$1,MonsterTable!$A$1:$B$1,0),0),
IF(OR(NOT(ISBLANK(BB1176)),ISBLANK(BC1176)),#N/A,
IF(AZ1176="empty","empty",
VLOOKUP(AZ1176,MonsterGroupTable!$A:$A,1,0)))))))</f>
        <v/>
      </c>
      <c r="BH1176" s="2" t="str">
        <f>IF(AND(ISBLANK(BG1176),OR(NOT(ISBLANK(BI1176)),NOT(ISBLANK(BJ1176)))),#N/A,
IF(ISBLANK(BG1176),"",
IF(AND(NOT(ISERROR(VLOOKUP(BG1176,MonsterTable!$A:$B,MATCH(MonsterTable!$B$1,MonsterTable!$A$1:$B$1,0),0))),OR(ISBLANK(BI1176),ISBLANK(BJ1176))),#N/A,
IFERROR(VLOOKUP(BG1176,MonsterTable!$A:$B,MATCH(MonsterTable!$B$1,MonsterTable!$A$1:$B$1,0),0),
IF(OR(NOT(ISBLANK(BI1176)),ISBLANK(BJ1176)),#N/A,
IF(BG1176="empty","empty",
VLOOKUP(BG1176,MonsterGroupTable!$A:$A,1,0)))))))</f>
        <v/>
      </c>
      <c r="BO1176" s="2" t="str">
        <f>IF(AND(ISBLANK(BN1176),OR(NOT(ISBLANK(BP1176)),NOT(ISBLANK(BQ1176)))),#N/A,
IF(ISBLANK(BN1176),"",
IF(AND(NOT(ISERROR(VLOOKUP(BN1176,MonsterTable!$A:$B,MATCH(MonsterTable!$B$1,MonsterTable!$A$1:$B$1,0),0))),OR(ISBLANK(BP1176),ISBLANK(BQ1176))),#N/A,
IFERROR(VLOOKUP(BN1176,MonsterTable!$A:$B,MATCH(MonsterTable!$B$1,MonsterTable!$A$1:$B$1,0),0),
IF(OR(NOT(ISBLANK(BP1176)),ISBLANK(BQ1176)),#N/A,
IF(BN1176="empty","empty",
VLOOKUP(BN1176,MonsterGroupTable!$A:$A,1,0)))))))</f>
        <v/>
      </c>
      <c r="BV1176" s="2" t="str">
        <f>IF(AND(ISBLANK(BU1176),OR(NOT(ISBLANK(BW1176)),NOT(ISBLANK(BX1176)))),#N/A,
IF(ISBLANK(BU1176),"",
IF(AND(NOT(ISERROR(VLOOKUP(BU1176,MonsterTable!$A:$B,MATCH(MonsterTable!$B$1,MonsterTable!$A$1:$B$1,0),0))),OR(ISBLANK(BW1176),ISBLANK(BX1176))),#N/A,
IFERROR(VLOOKUP(BU1176,MonsterTable!$A:$B,MATCH(MonsterTable!$B$1,MonsterTable!$A$1:$B$1,0),0),
IF(OR(NOT(ISBLANK(BW1176)),ISBLANK(BX1176)),#N/A,
IF(BU1176="empty","empty",
VLOOKUP(BU1176,MonsterGroupTable!$A:$A,1,0)))))))</f>
        <v/>
      </c>
      <c r="CC1176" s="2" t="str">
        <f>IF(AND(ISBLANK(CB1176),OR(NOT(ISBLANK(CD1176)),NOT(ISBLANK(CE1176)))),#N/A,
IF(ISBLANK(CB1176),"",
IF(AND(NOT(ISERROR(VLOOKUP(CB1176,MonsterTable!$A:$B,MATCH(MonsterTable!$B$1,MonsterTable!$A$1:$B$1,0),0))),OR(ISBLANK(CD1176),ISBLANK(CE1176))),#N/A,
IFERROR(VLOOKUP(CB1176,MonsterTable!$A:$B,MATCH(MonsterTable!$B$1,MonsterTable!$A$1:$B$1,0),0),
IF(OR(NOT(ISBLANK(CD1176)),ISBLANK(CE1176)),#N/A,
IF(CB1176="empty","empty",
VLOOKUP(CB1176,MonsterGroupTable!$A:$A,1,0)))))))</f>
        <v/>
      </c>
      <c r="CJ1176" s="2" t="str">
        <f>IF(AND(ISBLANK(CI1176),OR(NOT(ISBLANK(CK1176)),NOT(ISBLANK(CL1176)))),#N/A,
IF(ISBLANK(CI1176),"",
IF(AND(NOT(ISERROR(VLOOKUP(CI1176,MonsterTable!$A:$B,MATCH(MonsterTable!$B$1,MonsterTable!$A$1:$B$1,0),0))),OR(ISBLANK(CK1176),ISBLANK(CL1176))),#N/A,
IFERROR(VLOOKUP(CI1176,MonsterTable!$A:$B,MATCH(MonsterTable!$B$1,MonsterTable!$A$1:$B$1,0),0),
IF(OR(NOT(ISBLANK(CK1176)),ISBLANK(CL1176)),#N/A,
IF(CI1176="empty","empty",
VLOOKUP(CI1176,MonsterGroupTable!$A:$A,1,0)))))))</f>
        <v/>
      </c>
    </row>
    <row r="1177" spans="1:88">
      <c r="A1177">
        <v>20143</v>
      </c>
      <c r="B1177">
        <f t="shared" si="41"/>
        <v>1.1000000000000001</v>
      </c>
      <c r="C1177">
        <f t="shared" si="41"/>
        <v>1.1000000000000001</v>
      </c>
      <c r="F1177">
        <v>180</v>
      </c>
      <c r="G1177">
        <v>2745</v>
      </c>
      <c r="H1177">
        <v>0</v>
      </c>
      <c r="I1177">
        <v>0</v>
      </c>
      <c r="J1177">
        <v>0</v>
      </c>
      <c r="K1177" t="s">
        <v>28</v>
      </c>
      <c r="L1177" t="s">
        <v>249</v>
      </c>
      <c r="M1177" t="s">
        <v>79</v>
      </c>
      <c r="N1177" t="s">
        <v>80</v>
      </c>
      <c r="O1177">
        <v>0</v>
      </c>
      <c r="P1177">
        <v>-4.75</v>
      </c>
      <c r="Q1177">
        <v>-3.5</v>
      </c>
      <c r="R1177">
        <v>4.75</v>
      </c>
      <c r="S1177">
        <v>3</v>
      </c>
      <c r="T1177">
        <v>-13.5</v>
      </c>
      <c r="U1177">
        <v>2.5499999999999998</v>
      </c>
      <c r="V1177">
        <v>-6.75</v>
      </c>
      <c r="W1177" t="str">
        <f t="shared" si="42"/>
        <v>g115,5,empty,3,205,1,1,0</v>
      </c>
      <c r="X1177" s="1" t="s">
        <v>332</v>
      </c>
      <c r="Y1177" s="2" t="str">
        <f>IF(AND(ISBLANK(X1177),OR(NOT(ISBLANK(Z1177)),NOT(ISBLANK(AA1177)))),#N/A,
IF(ISBLANK(X1177),"",
IF(AND(NOT(ISERROR(VLOOKUP(X1177,MonsterTable!$A:$B,MATCH(MonsterTable!$B$1,MonsterTable!$A$1:$B$1,0),0))),OR(ISBLANK(Z1177),ISBLANK(AA1177))),#N/A,
IFERROR(VLOOKUP(X1177,MonsterTable!$A:$B,MATCH(MonsterTable!$B$1,MonsterTable!$A$1:$B$1,0),0),
IF(OR(NOT(ISBLANK(Z1177)),ISBLANK(AA1177)),#N/A,
IF(X1177="empty","empty",
VLOOKUP(X1177,MonsterGroupTable!$A:$A,1,0)))))))</f>
        <v>g115</v>
      </c>
      <c r="AA1177">
        <v>5</v>
      </c>
      <c r="AE1177" s="1" t="s">
        <v>74</v>
      </c>
      <c r="AF1177" s="2" t="str">
        <f>IF(AND(ISBLANK(AE1177),OR(NOT(ISBLANK(AG1177)),NOT(ISBLANK(AH1177)))),#N/A,
IF(ISBLANK(AE1177),"",
IF(AND(NOT(ISERROR(VLOOKUP(AE1177,MonsterTable!$A:$B,MATCH(MonsterTable!$B$1,MonsterTable!$A$1:$B$1,0),0))),OR(ISBLANK(AG1177),ISBLANK(AH1177))),#N/A,
IFERROR(VLOOKUP(AE1177,MonsterTable!$A:$B,MATCH(MonsterTable!$B$1,MonsterTable!$A$1:$B$1,0),0),
IF(OR(NOT(ISBLANK(AG1177)),ISBLANK(AH1177)),#N/A,
IF(AE1177="empty","empty",
VLOOKUP(AE1177,MonsterGroupTable!$A:$A,1,0)))))))</f>
        <v>empty</v>
      </c>
      <c r="AH1177">
        <v>3</v>
      </c>
      <c r="AL1177" s="1" t="s">
        <v>341</v>
      </c>
      <c r="AM1177" s="2">
        <f>IF(AND(ISBLANK(AL1177),OR(NOT(ISBLANK(AN1177)),NOT(ISBLANK(AO1177)))),#N/A,
IF(ISBLANK(AL1177),"",
IF(AND(NOT(ISERROR(VLOOKUP(AL1177,MonsterTable!$A:$B,MATCH(MonsterTable!$B$1,MonsterTable!$A$1:$B$1,0),0))),OR(ISBLANK(AN1177),ISBLANK(AO1177))),#N/A,
IFERROR(VLOOKUP(AL1177,MonsterTable!$A:$B,MATCH(MonsterTable!$B$1,MonsterTable!$A$1:$B$1,0),0),
IF(OR(NOT(ISBLANK(AN1177)),ISBLANK(AO1177)),#N/A,
IF(AL1177="empty","empty",
VLOOKUP(AL1177,MonsterGroupTable!$A:$A,1,0)))))))</f>
        <v>205</v>
      </c>
      <c r="AN1177">
        <v>1</v>
      </c>
      <c r="AO1177">
        <v>1</v>
      </c>
      <c r="AP1177">
        <v>0</v>
      </c>
      <c r="AT1177" s="2" t="str">
        <f>IF(AND(ISBLANK(AS1177),OR(NOT(ISBLANK(AU1177)),NOT(ISBLANK(AV1177)))),#N/A,
IF(ISBLANK(AS1177),"",
IF(AND(NOT(ISERROR(VLOOKUP(AS1177,MonsterTable!$A:$B,MATCH(MonsterTable!$B$1,MonsterTable!$A$1:$B$1,0),0))),OR(ISBLANK(AU1177),ISBLANK(AV1177))),#N/A,
IFERROR(VLOOKUP(AS1177,MonsterTable!$A:$B,MATCH(MonsterTable!$B$1,MonsterTable!$A$1:$B$1,0),0),
IF(OR(NOT(ISBLANK(AU1177)),ISBLANK(AV1177)),#N/A,
IF(AS1177="empty","empty",
VLOOKUP(AS1177,MonsterGroupTable!$A:$A,1,0)))))))</f>
        <v/>
      </c>
      <c r="BA1177" s="2" t="str">
        <f>IF(AND(ISBLANK(AZ1177),OR(NOT(ISBLANK(BB1177)),NOT(ISBLANK(BC1177)))),#N/A,
IF(ISBLANK(AZ1177),"",
IF(AND(NOT(ISERROR(VLOOKUP(AZ1177,MonsterTable!$A:$B,MATCH(MonsterTable!$B$1,MonsterTable!$A$1:$B$1,0),0))),OR(ISBLANK(BB1177),ISBLANK(BC1177))),#N/A,
IFERROR(VLOOKUP(AZ1177,MonsterTable!$A:$B,MATCH(MonsterTable!$B$1,MonsterTable!$A$1:$B$1,0),0),
IF(OR(NOT(ISBLANK(BB1177)),ISBLANK(BC1177)),#N/A,
IF(AZ1177="empty","empty",
VLOOKUP(AZ1177,MonsterGroupTable!$A:$A,1,0)))))))</f>
        <v/>
      </c>
      <c r="BH1177" s="2" t="str">
        <f>IF(AND(ISBLANK(BG1177),OR(NOT(ISBLANK(BI1177)),NOT(ISBLANK(BJ1177)))),#N/A,
IF(ISBLANK(BG1177),"",
IF(AND(NOT(ISERROR(VLOOKUP(BG1177,MonsterTable!$A:$B,MATCH(MonsterTable!$B$1,MonsterTable!$A$1:$B$1,0),0))),OR(ISBLANK(BI1177),ISBLANK(BJ1177))),#N/A,
IFERROR(VLOOKUP(BG1177,MonsterTable!$A:$B,MATCH(MonsterTable!$B$1,MonsterTable!$A$1:$B$1,0),0),
IF(OR(NOT(ISBLANK(BI1177)),ISBLANK(BJ1177)),#N/A,
IF(BG1177="empty","empty",
VLOOKUP(BG1177,MonsterGroupTable!$A:$A,1,0)))))))</f>
        <v/>
      </c>
      <c r="BO1177" s="2" t="str">
        <f>IF(AND(ISBLANK(BN1177),OR(NOT(ISBLANK(BP1177)),NOT(ISBLANK(BQ1177)))),#N/A,
IF(ISBLANK(BN1177),"",
IF(AND(NOT(ISERROR(VLOOKUP(BN1177,MonsterTable!$A:$B,MATCH(MonsterTable!$B$1,MonsterTable!$A$1:$B$1,0),0))),OR(ISBLANK(BP1177),ISBLANK(BQ1177))),#N/A,
IFERROR(VLOOKUP(BN1177,MonsterTable!$A:$B,MATCH(MonsterTable!$B$1,MonsterTable!$A$1:$B$1,0),0),
IF(OR(NOT(ISBLANK(BP1177)),ISBLANK(BQ1177)),#N/A,
IF(BN1177="empty","empty",
VLOOKUP(BN1177,MonsterGroupTable!$A:$A,1,0)))))))</f>
        <v/>
      </c>
      <c r="BV1177" s="2" t="str">
        <f>IF(AND(ISBLANK(BU1177),OR(NOT(ISBLANK(BW1177)),NOT(ISBLANK(BX1177)))),#N/A,
IF(ISBLANK(BU1177),"",
IF(AND(NOT(ISERROR(VLOOKUP(BU1177,MonsterTable!$A:$B,MATCH(MonsterTable!$B$1,MonsterTable!$A$1:$B$1,0),0))),OR(ISBLANK(BW1177),ISBLANK(BX1177))),#N/A,
IFERROR(VLOOKUP(BU1177,MonsterTable!$A:$B,MATCH(MonsterTable!$B$1,MonsterTable!$A$1:$B$1,0),0),
IF(OR(NOT(ISBLANK(BW1177)),ISBLANK(BX1177)),#N/A,
IF(BU1177="empty","empty",
VLOOKUP(BU1177,MonsterGroupTable!$A:$A,1,0)))))))</f>
        <v/>
      </c>
      <c r="CC1177" s="2" t="str">
        <f>IF(AND(ISBLANK(CB1177),OR(NOT(ISBLANK(CD1177)),NOT(ISBLANK(CE1177)))),#N/A,
IF(ISBLANK(CB1177),"",
IF(AND(NOT(ISERROR(VLOOKUP(CB1177,MonsterTable!$A:$B,MATCH(MonsterTable!$B$1,MonsterTable!$A$1:$B$1,0),0))),OR(ISBLANK(CD1177),ISBLANK(CE1177))),#N/A,
IFERROR(VLOOKUP(CB1177,MonsterTable!$A:$B,MATCH(MonsterTable!$B$1,MonsterTable!$A$1:$B$1,0),0),
IF(OR(NOT(ISBLANK(CD1177)),ISBLANK(CE1177)),#N/A,
IF(CB1177="empty","empty",
VLOOKUP(CB1177,MonsterGroupTable!$A:$A,1,0)))))))</f>
        <v/>
      </c>
      <c r="CJ1177" s="2" t="str">
        <f>IF(AND(ISBLANK(CI1177),OR(NOT(ISBLANK(CK1177)),NOT(ISBLANK(CL1177)))),#N/A,
IF(ISBLANK(CI1177),"",
IF(AND(NOT(ISERROR(VLOOKUP(CI1177,MonsterTable!$A:$B,MATCH(MonsterTable!$B$1,MonsterTable!$A$1:$B$1,0),0))),OR(ISBLANK(CK1177),ISBLANK(CL1177))),#N/A,
IFERROR(VLOOKUP(CI1177,MonsterTable!$A:$B,MATCH(MonsterTable!$B$1,MonsterTable!$A$1:$B$1,0),0),
IF(OR(NOT(ISBLANK(CK1177)),ISBLANK(CL1177)),#N/A,
IF(CI1177="empty","empty",
VLOOKUP(CI1177,MonsterGroupTable!$A:$A,1,0)))))))</f>
        <v/>
      </c>
    </row>
    <row r="1178" spans="1:88">
      <c r="A1178">
        <v>20144</v>
      </c>
      <c r="B1178">
        <f t="shared" si="41"/>
        <v>1.1000000000000001</v>
      </c>
      <c r="C1178">
        <f t="shared" si="41"/>
        <v>1.1000000000000001</v>
      </c>
      <c r="F1178">
        <v>180</v>
      </c>
      <c r="G1178">
        <v>2772</v>
      </c>
      <c r="H1178">
        <v>0</v>
      </c>
      <c r="I1178">
        <v>0</v>
      </c>
      <c r="J1178">
        <v>0</v>
      </c>
      <c r="K1178" t="s">
        <v>28</v>
      </c>
      <c r="L1178" t="s">
        <v>249</v>
      </c>
      <c r="M1178" t="s">
        <v>79</v>
      </c>
      <c r="N1178" t="s">
        <v>80</v>
      </c>
      <c r="O1178">
        <v>0</v>
      </c>
      <c r="P1178">
        <v>-4.75</v>
      </c>
      <c r="Q1178">
        <v>-3.5</v>
      </c>
      <c r="R1178">
        <v>4.75</v>
      </c>
      <c r="S1178">
        <v>3</v>
      </c>
      <c r="T1178">
        <v>-13.5</v>
      </c>
      <c r="U1178">
        <v>2.5499999999999998</v>
      </c>
      <c r="V1178">
        <v>-6.75</v>
      </c>
      <c r="W1178" t="str">
        <f t="shared" si="42"/>
        <v>g115,5,empty,3,205,1,1,0</v>
      </c>
      <c r="X1178" s="1" t="s">
        <v>332</v>
      </c>
      <c r="Y1178" s="2" t="str">
        <f>IF(AND(ISBLANK(X1178),OR(NOT(ISBLANK(Z1178)),NOT(ISBLANK(AA1178)))),#N/A,
IF(ISBLANK(X1178),"",
IF(AND(NOT(ISERROR(VLOOKUP(X1178,MonsterTable!$A:$B,MATCH(MonsterTable!$B$1,MonsterTable!$A$1:$B$1,0),0))),OR(ISBLANK(Z1178),ISBLANK(AA1178))),#N/A,
IFERROR(VLOOKUP(X1178,MonsterTable!$A:$B,MATCH(MonsterTable!$B$1,MonsterTable!$A$1:$B$1,0),0),
IF(OR(NOT(ISBLANK(Z1178)),ISBLANK(AA1178)),#N/A,
IF(X1178="empty","empty",
VLOOKUP(X1178,MonsterGroupTable!$A:$A,1,0)))))))</f>
        <v>g115</v>
      </c>
      <c r="AA1178">
        <v>5</v>
      </c>
      <c r="AE1178" s="1" t="s">
        <v>74</v>
      </c>
      <c r="AF1178" s="2" t="str">
        <f>IF(AND(ISBLANK(AE1178),OR(NOT(ISBLANK(AG1178)),NOT(ISBLANK(AH1178)))),#N/A,
IF(ISBLANK(AE1178),"",
IF(AND(NOT(ISERROR(VLOOKUP(AE1178,MonsterTable!$A:$B,MATCH(MonsterTable!$B$1,MonsterTable!$A$1:$B$1,0),0))),OR(ISBLANK(AG1178),ISBLANK(AH1178))),#N/A,
IFERROR(VLOOKUP(AE1178,MonsterTable!$A:$B,MATCH(MonsterTable!$B$1,MonsterTable!$A$1:$B$1,0),0),
IF(OR(NOT(ISBLANK(AG1178)),ISBLANK(AH1178)),#N/A,
IF(AE1178="empty","empty",
VLOOKUP(AE1178,MonsterGroupTable!$A:$A,1,0)))))))</f>
        <v>empty</v>
      </c>
      <c r="AH1178">
        <v>3</v>
      </c>
      <c r="AL1178" s="1" t="s">
        <v>341</v>
      </c>
      <c r="AM1178" s="2">
        <f>IF(AND(ISBLANK(AL1178),OR(NOT(ISBLANK(AN1178)),NOT(ISBLANK(AO1178)))),#N/A,
IF(ISBLANK(AL1178),"",
IF(AND(NOT(ISERROR(VLOOKUP(AL1178,MonsterTable!$A:$B,MATCH(MonsterTable!$B$1,MonsterTable!$A$1:$B$1,0),0))),OR(ISBLANK(AN1178),ISBLANK(AO1178))),#N/A,
IFERROR(VLOOKUP(AL1178,MonsterTable!$A:$B,MATCH(MonsterTable!$B$1,MonsterTable!$A$1:$B$1,0),0),
IF(OR(NOT(ISBLANK(AN1178)),ISBLANK(AO1178)),#N/A,
IF(AL1178="empty","empty",
VLOOKUP(AL1178,MonsterGroupTable!$A:$A,1,0)))))))</f>
        <v>205</v>
      </c>
      <c r="AN1178">
        <v>1</v>
      </c>
      <c r="AO1178">
        <v>1</v>
      </c>
      <c r="AP1178">
        <v>0</v>
      </c>
      <c r="AT1178" s="2" t="str">
        <f>IF(AND(ISBLANK(AS1178),OR(NOT(ISBLANK(AU1178)),NOT(ISBLANK(AV1178)))),#N/A,
IF(ISBLANK(AS1178),"",
IF(AND(NOT(ISERROR(VLOOKUP(AS1178,MonsterTable!$A:$B,MATCH(MonsterTable!$B$1,MonsterTable!$A$1:$B$1,0),0))),OR(ISBLANK(AU1178),ISBLANK(AV1178))),#N/A,
IFERROR(VLOOKUP(AS1178,MonsterTable!$A:$B,MATCH(MonsterTable!$B$1,MonsterTable!$A$1:$B$1,0),0),
IF(OR(NOT(ISBLANK(AU1178)),ISBLANK(AV1178)),#N/A,
IF(AS1178="empty","empty",
VLOOKUP(AS1178,MonsterGroupTable!$A:$A,1,0)))))))</f>
        <v/>
      </c>
      <c r="BA1178" s="2" t="str">
        <f>IF(AND(ISBLANK(AZ1178),OR(NOT(ISBLANK(BB1178)),NOT(ISBLANK(BC1178)))),#N/A,
IF(ISBLANK(AZ1178),"",
IF(AND(NOT(ISERROR(VLOOKUP(AZ1178,MonsterTable!$A:$B,MATCH(MonsterTable!$B$1,MonsterTable!$A$1:$B$1,0),0))),OR(ISBLANK(BB1178),ISBLANK(BC1178))),#N/A,
IFERROR(VLOOKUP(AZ1178,MonsterTable!$A:$B,MATCH(MonsterTable!$B$1,MonsterTable!$A$1:$B$1,0),0),
IF(OR(NOT(ISBLANK(BB1178)),ISBLANK(BC1178)),#N/A,
IF(AZ1178="empty","empty",
VLOOKUP(AZ1178,MonsterGroupTable!$A:$A,1,0)))))))</f>
        <v/>
      </c>
      <c r="BH1178" s="2" t="str">
        <f>IF(AND(ISBLANK(BG1178),OR(NOT(ISBLANK(BI1178)),NOT(ISBLANK(BJ1178)))),#N/A,
IF(ISBLANK(BG1178),"",
IF(AND(NOT(ISERROR(VLOOKUP(BG1178,MonsterTable!$A:$B,MATCH(MonsterTable!$B$1,MonsterTable!$A$1:$B$1,0),0))),OR(ISBLANK(BI1178),ISBLANK(BJ1178))),#N/A,
IFERROR(VLOOKUP(BG1178,MonsterTable!$A:$B,MATCH(MonsterTable!$B$1,MonsterTable!$A$1:$B$1,0),0),
IF(OR(NOT(ISBLANK(BI1178)),ISBLANK(BJ1178)),#N/A,
IF(BG1178="empty","empty",
VLOOKUP(BG1178,MonsterGroupTable!$A:$A,1,0)))))))</f>
        <v/>
      </c>
      <c r="BO1178" s="2" t="str">
        <f>IF(AND(ISBLANK(BN1178),OR(NOT(ISBLANK(BP1178)),NOT(ISBLANK(BQ1178)))),#N/A,
IF(ISBLANK(BN1178),"",
IF(AND(NOT(ISERROR(VLOOKUP(BN1178,MonsterTable!$A:$B,MATCH(MonsterTable!$B$1,MonsterTable!$A$1:$B$1,0),0))),OR(ISBLANK(BP1178),ISBLANK(BQ1178))),#N/A,
IFERROR(VLOOKUP(BN1178,MonsterTable!$A:$B,MATCH(MonsterTable!$B$1,MonsterTable!$A$1:$B$1,0),0),
IF(OR(NOT(ISBLANK(BP1178)),ISBLANK(BQ1178)),#N/A,
IF(BN1178="empty","empty",
VLOOKUP(BN1178,MonsterGroupTable!$A:$A,1,0)))))))</f>
        <v/>
      </c>
      <c r="BV1178" s="2" t="str">
        <f>IF(AND(ISBLANK(BU1178),OR(NOT(ISBLANK(BW1178)),NOT(ISBLANK(BX1178)))),#N/A,
IF(ISBLANK(BU1178),"",
IF(AND(NOT(ISERROR(VLOOKUP(BU1178,MonsterTable!$A:$B,MATCH(MonsterTable!$B$1,MonsterTable!$A$1:$B$1,0),0))),OR(ISBLANK(BW1178),ISBLANK(BX1178))),#N/A,
IFERROR(VLOOKUP(BU1178,MonsterTable!$A:$B,MATCH(MonsterTable!$B$1,MonsterTable!$A$1:$B$1,0),0),
IF(OR(NOT(ISBLANK(BW1178)),ISBLANK(BX1178)),#N/A,
IF(BU1178="empty","empty",
VLOOKUP(BU1178,MonsterGroupTable!$A:$A,1,0)))))))</f>
        <v/>
      </c>
      <c r="CC1178" s="2" t="str">
        <f>IF(AND(ISBLANK(CB1178),OR(NOT(ISBLANK(CD1178)),NOT(ISBLANK(CE1178)))),#N/A,
IF(ISBLANK(CB1178),"",
IF(AND(NOT(ISERROR(VLOOKUP(CB1178,MonsterTable!$A:$B,MATCH(MonsterTable!$B$1,MonsterTable!$A$1:$B$1,0),0))),OR(ISBLANK(CD1178),ISBLANK(CE1178))),#N/A,
IFERROR(VLOOKUP(CB1178,MonsterTable!$A:$B,MATCH(MonsterTable!$B$1,MonsterTable!$A$1:$B$1,0),0),
IF(OR(NOT(ISBLANK(CD1178)),ISBLANK(CE1178)),#N/A,
IF(CB1178="empty","empty",
VLOOKUP(CB1178,MonsterGroupTable!$A:$A,1,0)))))))</f>
        <v/>
      </c>
      <c r="CJ1178" s="2" t="str">
        <f>IF(AND(ISBLANK(CI1178),OR(NOT(ISBLANK(CK1178)),NOT(ISBLANK(CL1178)))),#N/A,
IF(ISBLANK(CI1178),"",
IF(AND(NOT(ISERROR(VLOOKUP(CI1178,MonsterTable!$A:$B,MATCH(MonsterTable!$B$1,MonsterTable!$A$1:$B$1,0),0))),OR(ISBLANK(CK1178),ISBLANK(CL1178))),#N/A,
IFERROR(VLOOKUP(CI1178,MonsterTable!$A:$B,MATCH(MonsterTable!$B$1,MonsterTable!$A$1:$B$1,0),0),
IF(OR(NOT(ISBLANK(CK1178)),ISBLANK(CL1178)),#N/A,
IF(CI1178="empty","empty",
VLOOKUP(CI1178,MonsterGroupTable!$A:$A,1,0)))))))</f>
        <v/>
      </c>
    </row>
    <row r="1179" spans="1:88">
      <c r="A1179">
        <v>20145</v>
      </c>
      <c r="B1179">
        <f t="shared" si="41"/>
        <v>1.1000000000000001</v>
      </c>
      <c r="C1179">
        <f t="shared" si="41"/>
        <v>1.1000000000000001</v>
      </c>
      <c r="F1179">
        <v>180</v>
      </c>
      <c r="G1179">
        <v>2799</v>
      </c>
      <c r="H1179">
        <v>0</v>
      </c>
      <c r="I1179">
        <v>0</v>
      </c>
      <c r="J1179">
        <v>0</v>
      </c>
      <c r="K1179" t="s">
        <v>28</v>
      </c>
      <c r="L1179" t="s">
        <v>249</v>
      </c>
      <c r="M1179" t="s">
        <v>79</v>
      </c>
      <c r="N1179" t="s">
        <v>80</v>
      </c>
      <c r="O1179">
        <v>0</v>
      </c>
      <c r="P1179">
        <v>-4.75</v>
      </c>
      <c r="Q1179">
        <v>-3.5</v>
      </c>
      <c r="R1179">
        <v>4.75</v>
      </c>
      <c r="S1179">
        <v>3</v>
      </c>
      <c r="T1179">
        <v>-13.5</v>
      </c>
      <c r="U1179">
        <v>2.5499999999999998</v>
      </c>
      <c r="V1179">
        <v>-6.75</v>
      </c>
      <c r="W1179" t="str">
        <f t="shared" si="42"/>
        <v>g115,5,empty,3,205,1,1,0</v>
      </c>
      <c r="X1179" s="1" t="s">
        <v>332</v>
      </c>
      <c r="Y1179" s="2" t="str">
        <f>IF(AND(ISBLANK(X1179),OR(NOT(ISBLANK(Z1179)),NOT(ISBLANK(AA1179)))),#N/A,
IF(ISBLANK(X1179),"",
IF(AND(NOT(ISERROR(VLOOKUP(X1179,MonsterTable!$A:$B,MATCH(MonsterTable!$B$1,MonsterTable!$A$1:$B$1,0),0))),OR(ISBLANK(Z1179),ISBLANK(AA1179))),#N/A,
IFERROR(VLOOKUP(X1179,MonsterTable!$A:$B,MATCH(MonsterTable!$B$1,MonsterTable!$A$1:$B$1,0),0),
IF(OR(NOT(ISBLANK(Z1179)),ISBLANK(AA1179)),#N/A,
IF(X1179="empty","empty",
VLOOKUP(X1179,MonsterGroupTable!$A:$A,1,0)))))))</f>
        <v>g115</v>
      </c>
      <c r="AA1179">
        <v>5</v>
      </c>
      <c r="AE1179" s="1" t="s">
        <v>74</v>
      </c>
      <c r="AF1179" s="2" t="str">
        <f>IF(AND(ISBLANK(AE1179),OR(NOT(ISBLANK(AG1179)),NOT(ISBLANK(AH1179)))),#N/A,
IF(ISBLANK(AE1179),"",
IF(AND(NOT(ISERROR(VLOOKUP(AE1179,MonsterTable!$A:$B,MATCH(MonsterTable!$B$1,MonsterTable!$A$1:$B$1,0),0))),OR(ISBLANK(AG1179),ISBLANK(AH1179))),#N/A,
IFERROR(VLOOKUP(AE1179,MonsterTable!$A:$B,MATCH(MonsterTable!$B$1,MonsterTable!$A$1:$B$1,0),0),
IF(OR(NOT(ISBLANK(AG1179)),ISBLANK(AH1179)),#N/A,
IF(AE1179="empty","empty",
VLOOKUP(AE1179,MonsterGroupTable!$A:$A,1,0)))))))</f>
        <v>empty</v>
      </c>
      <c r="AH1179">
        <v>3</v>
      </c>
      <c r="AL1179" s="1" t="s">
        <v>341</v>
      </c>
      <c r="AM1179" s="2">
        <f>IF(AND(ISBLANK(AL1179),OR(NOT(ISBLANK(AN1179)),NOT(ISBLANK(AO1179)))),#N/A,
IF(ISBLANK(AL1179),"",
IF(AND(NOT(ISERROR(VLOOKUP(AL1179,MonsterTable!$A:$B,MATCH(MonsterTable!$B$1,MonsterTable!$A$1:$B$1,0),0))),OR(ISBLANK(AN1179),ISBLANK(AO1179))),#N/A,
IFERROR(VLOOKUP(AL1179,MonsterTable!$A:$B,MATCH(MonsterTable!$B$1,MonsterTable!$A$1:$B$1,0),0),
IF(OR(NOT(ISBLANK(AN1179)),ISBLANK(AO1179)),#N/A,
IF(AL1179="empty","empty",
VLOOKUP(AL1179,MonsterGroupTable!$A:$A,1,0)))))))</f>
        <v>205</v>
      </c>
      <c r="AN1179">
        <v>1</v>
      </c>
      <c r="AO1179">
        <v>1</v>
      </c>
      <c r="AP1179">
        <v>0</v>
      </c>
      <c r="AT1179" s="2" t="str">
        <f>IF(AND(ISBLANK(AS1179),OR(NOT(ISBLANK(AU1179)),NOT(ISBLANK(AV1179)))),#N/A,
IF(ISBLANK(AS1179),"",
IF(AND(NOT(ISERROR(VLOOKUP(AS1179,MonsterTable!$A:$B,MATCH(MonsterTable!$B$1,MonsterTable!$A$1:$B$1,0),0))),OR(ISBLANK(AU1179),ISBLANK(AV1179))),#N/A,
IFERROR(VLOOKUP(AS1179,MonsterTable!$A:$B,MATCH(MonsterTable!$B$1,MonsterTable!$A$1:$B$1,0),0),
IF(OR(NOT(ISBLANK(AU1179)),ISBLANK(AV1179)),#N/A,
IF(AS1179="empty","empty",
VLOOKUP(AS1179,MonsterGroupTable!$A:$A,1,0)))))))</f>
        <v/>
      </c>
      <c r="BA1179" s="2" t="str">
        <f>IF(AND(ISBLANK(AZ1179),OR(NOT(ISBLANK(BB1179)),NOT(ISBLANK(BC1179)))),#N/A,
IF(ISBLANK(AZ1179),"",
IF(AND(NOT(ISERROR(VLOOKUP(AZ1179,MonsterTable!$A:$B,MATCH(MonsterTable!$B$1,MonsterTable!$A$1:$B$1,0),0))),OR(ISBLANK(BB1179),ISBLANK(BC1179))),#N/A,
IFERROR(VLOOKUP(AZ1179,MonsterTable!$A:$B,MATCH(MonsterTable!$B$1,MonsterTable!$A$1:$B$1,0),0),
IF(OR(NOT(ISBLANK(BB1179)),ISBLANK(BC1179)),#N/A,
IF(AZ1179="empty","empty",
VLOOKUP(AZ1179,MonsterGroupTable!$A:$A,1,0)))))))</f>
        <v/>
      </c>
      <c r="BH1179" s="2" t="str">
        <f>IF(AND(ISBLANK(BG1179),OR(NOT(ISBLANK(BI1179)),NOT(ISBLANK(BJ1179)))),#N/A,
IF(ISBLANK(BG1179),"",
IF(AND(NOT(ISERROR(VLOOKUP(BG1179,MonsterTable!$A:$B,MATCH(MonsterTable!$B$1,MonsterTable!$A$1:$B$1,0),0))),OR(ISBLANK(BI1179),ISBLANK(BJ1179))),#N/A,
IFERROR(VLOOKUP(BG1179,MonsterTable!$A:$B,MATCH(MonsterTable!$B$1,MonsterTable!$A$1:$B$1,0),0),
IF(OR(NOT(ISBLANK(BI1179)),ISBLANK(BJ1179)),#N/A,
IF(BG1179="empty","empty",
VLOOKUP(BG1179,MonsterGroupTable!$A:$A,1,0)))))))</f>
        <v/>
      </c>
      <c r="BO1179" s="2" t="str">
        <f>IF(AND(ISBLANK(BN1179),OR(NOT(ISBLANK(BP1179)),NOT(ISBLANK(BQ1179)))),#N/A,
IF(ISBLANK(BN1179),"",
IF(AND(NOT(ISERROR(VLOOKUP(BN1179,MonsterTable!$A:$B,MATCH(MonsterTable!$B$1,MonsterTable!$A$1:$B$1,0),0))),OR(ISBLANK(BP1179),ISBLANK(BQ1179))),#N/A,
IFERROR(VLOOKUP(BN1179,MonsterTable!$A:$B,MATCH(MonsterTable!$B$1,MonsterTable!$A$1:$B$1,0),0),
IF(OR(NOT(ISBLANK(BP1179)),ISBLANK(BQ1179)),#N/A,
IF(BN1179="empty","empty",
VLOOKUP(BN1179,MonsterGroupTable!$A:$A,1,0)))))))</f>
        <v/>
      </c>
      <c r="BV1179" s="2" t="str">
        <f>IF(AND(ISBLANK(BU1179),OR(NOT(ISBLANK(BW1179)),NOT(ISBLANK(BX1179)))),#N/A,
IF(ISBLANK(BU1179),"",
IF(AND(NOT(ISERROR(VLOOKUP(BU1179,MonsterTable!$A:$B,MATCH(MonsterTable!$B$1,MonsterTable!$A$1:$B$1,0),0))),OR(ISBLANK(BW1179),ISBLANK(BX1179))),#N/A,
IFERROR(VLOOKUP(BU1179,MonsterTable!$A:$B,MATCH(MonsterTable!$B$1,MonsterTable!$A$1:$B$1,0),0),
IF(OR(NOT(ISBLANK(BW1179)),ISBLANK(BX1179)),#N/A,
IF(BU1179="empty","empty",
VLOOKUP(BU1179,MonsterGroupTable!$A:$A,1,0)))))))</f>
        <v/>
      </c>
      <c r="CC1179" s="2" t="str">
        <f>IF(AND(ISBLANK(CB1179),OR(NOT(ISBLANK(CD1179)),NOT(ISBLANK(CE1179)))),#N/A,
IF(ISBLANK(CB1179),"",
IF(AND(NOT(ISERROR(VLOOKUP(CB1179,MonsterTable!$A:$B,MATCH(MonsterTable!$B$1,MonsterTable!$A$1:$B$1,0),0))),OR(ISBLANK(CD1179),ISBLANK(CE1179))),#N/A,
IFERROR(VLOOKUP(CB1179,MonsterTable!$A:$B,MATCH(MonsterTable!$B$1,MonsterTable!$A$1:$B$1,0),0),
IF(OR(NOT(ISBLANK(CD1179)),ISBLANK(CE1179)),#N/A,
IF(CB1179="empty","empty",
VLOOKUP(CB1179,MonsterGroupTable!$A:$A,1,0)))))))</f>
        <v/>
      </c>
      <c r="CJ1179" s="2" t="str">
        <f>IF(AND(ISBLANK(CI1179),OR(NOT(ISBLANK(CK1179)),NOT(ISBLANK(CL1179)))),#N/A,
IF(ISBLANK(CI1179),"",
IF(AND(NOT(ISERROR(VLOOKUP(CI1179,MonsterTable!$A:$B,MATCH(MonsterTable!$B$1,MonsterTable!$A$1:$B$1,0),0))),OR(ISBLANK(CK1179),ISBLANK(CL1179))),#N/A,
IFERROR(VLOOKUP(CI1179,MonsterTable!$A:$B,MATCH(MonsterTable!$B$1,MonsterTable!$A$1:$B$1,0),0),
IF(OR(NOT(ISBLANK(CK1179)),ISBLANK(CL1179)),#N/A,
IF(CI1179="empty","empty",
VLOOKUP(CI1179,MonsterGroupTable!$A:$A,1,0)))))))</f>
        <v/>
      </c>
    </row>
    <row r="1180" spans="1:88">
      <c r="A1180">
        <v>20146</v>
      </c>
      <c r="B1180">
        <f t="shared" si="41"/>
        <v>1.1000000000000001</v>
      </c>
      <c r="C1180">
        <f t="shared" si="41"/>
        <v>1.1000000000000001</v>
      </c>
      <c r="F1180">
        <v>180</v>
      </c>
      <c r="G1180">
        <v>2826</v>
      </c>
      <c r="H1180">
        <v>0</v>
      </c>
      <c r="I1180">
        <v>0</v>
      </c>
      <c r="J1180">
        <v>0</v>
      </c>
      <c r="K1180" t="s">
        <v>28</v>
      </c>
      <c r="L1180" t="s">
        <v>249</v>
      </c>
      <c r="M1180" t="s">
        <v>79</v>
      </c>
      <c r="N1180" t="s">
        <v>80</v>
      </c>
      <c r="O1180">
        <v>0</v>
      </c>
      <c r="P1180">
        <v>-4.75</v>
      </c>
      <c r="Q1180">
        <v>-3.5</v>
      </c>
      <c r="R1180">
        <v>4.75</v>
      </c>
      <c r="S1180">
        <v>3</v>
      </c>
      <c r="T1180">
        <v>-13.5</v>
      </c>
      <c r="U1180">
        <v>2.5499999999999998</v>
      </c>
      <c r="V1180">
        <v>-6.75</v>
      </c>
      <c r="W1180" t="str">
        <f t="shared" si="42"/>
        <v>g115,5,empty,3,205,1,1,0</v>
      </c>
      <c r="X1180" s="1" t="s">
        <v>332</v>
      </c>
      <c r="Y1180" s="2" t="str">
        <f>IF(AND(ISBLANK(X1180),OR(NOT(ISBLANK(Z1180)),NOT(ISBLANK(AA1180)))),#N/A,
IF(ISBLANK(X1180),"",
IF(AND(NOT(ISERROR(VLOOKUP(X1180,MonsterTable!$A:$B,MATCH(MonsterTable!$B$1,MonsterTable!$A$1:$B$1,0),0))),OR(ISBLANK(Z1180),ISBLANK(AA1180))),#N/A,
IFERROR(VLOOKUP(X1180,MonsterTable!$A:$B,MATCH(MonsterTable!$B$1,MonsterTable!$A$1:$B$1,0),0),
IF(OR(NOT(ISBLANK(Z1180)),ISBLANK(AA1180)),#N/A,
IF(X1180="empty","empty",
VLOOKUP(X1180,MonsterGroupTable!$A:$A,1,0)))))))</f>
        <v>g115</v>
      </c>
      <c r="AA1180">
        <v>5</v>
      </c>
      <c r="AE1180" s="1" t="s">
        <v>74</v>
      </c>
      <c r="AF1180" s="2" t="str">
        <f>IF(AND(ISBLANK(AE1180),OR(NOT(ISBLANK(AG1180)),NOT(ISBLANK(AH1180)))),#N/A,
IF(ISBLANK(AE1180),"",
IF(AND(NOT(ISERROR(VLOOKUP(AE1180,MonsterTable!$A:$B,MATCH(MonsterTable!$B$1,MonsterTable!$A$1:$B$1,0),0))),OR(ISBLANK(AG1180),ISBLANK(AH1180))),#N/A,
IFERROR(VLOOKUP(AE1180,MonsterTable!$A:$B,MATCH(MonsterTable!$B$1,MonsterTable!$A$1:$B$1,0),0),
IF(OR(NOT(ISBLANK(AG1180)),ISBLANK(AH1180)),#N/A,
IF(AE1180="empty","empty",
VLOOKUP(AE1180,MonsterGroupTable!$A:$A,1,0)))))))</f>
        <v>empty</v>
      </c>
      <c r="AH1180">
        <v>3</v>
      </c>
      <c r="AL1180" s="1" t="s">
        <v>341</v>
      </c>
      <c r="AM1180" s="2">
        <f>IF(AND(ISBLANK(AL1180),OR(NOT(ISBLANK(AN1180)),NOT(ISBLANK(AO1180)))),#N/A,
IF(ISBLANK(AL1180),"",
IF(AND(NOT(ISERROR(VLOOKUP(AL1180,MonsterTable!$A:$B,MATCH(MonsterTable!$B$1,MonsterTable!$A$1:$B$1,0),0))),OR(ISBLANK(AN1180),ISBLANK(AO1180))),#N/A,
IFERROR(VLOOKUP(AL1180,MonsterTable!$A:$B,MATCH(MonsterTable!$B$1,MonsterTable!$A$1:$B$1,0),0),
IF(OR(NOT(ISBLANK(AN1180)),ISBLANK(AO1180)),#N/A,
IF(AL1180="empty","empty",
VLOOKUP(AL1180,MonsterGroupTable!$A:$A,1,0)))))))</f>
        <v>205</v>
      </c>
      <c r="AN1180">
        <v>1</v>
      </c>
      <c r="AO1180">
        <v>1</v>
      </c>
      <c r="AP1180">
        <v>0</v>
      </c>
      <c r="AT1180" s="2" t="str">
        <f>IF(AND(ISBLANK(AS1180),OR(NOT(ISBLANK(AU1180)),NOT(ISBLANK(AV1180)))),#N/A,
IF(ISBLANK(AS1180),"",
IF(AND(NOT(ISERROR(VLOOKUP(AS1180,MonsterTable!$A:$B,MATCH(MonsterTable!$B$1,MonsterTable!$A$1:$B$1,0),0))),OR(ISBLANK(AU1180),ISBLANK(AV1180))),#N/A,
IFERROR(VLOOKUP(AS1180,MonsterTable!$A:$B,MATCH(MonsterTable!$B$1,MonsterTable!$A$1:$B$1,0),0),
IF(OR(NOT(ISBLANK(AU1180)),ISBLANK(AV1180)),#N/A,
IF(AS1180="empty","empty",
VLOOKUP(AS1180,MonsterGroupTable!$A:$A,1,0)))))))</f>
        <v/>
      </c>
      <c r="BA1180" s="2" t="str">
        <f>IF(AND(ISBLANK(AZ1180),OR(NOT(ISBLANK(BB1180)),NOT(ISBLANK(BC1180)))),#N/A,
IF(ISBLANK(AZ1180),"",
IF(AND(NOT(ISERROR(VLOOKUP(AZ1180,MonsterTable!$A:$B,MATCH(MonsterTable!$B$1,MonsterTable!$A$1:$B$1,0),0))),OR(ISBLANK(BB1180),ISBLANK(BC1180))),#N/A,
IFERROR(VLOOKUP(AZ1180,MonsterTable!$A:$B,MATCH(MonsterTable!$B$1,MonsterTable!$A$1:$B$1,0),0),
IF(OR(NOT(ISBLANK(BB1180)),ISBLANK(BC1180)),#N/A,
IF(AZ1180="empty","empty",
VLOOKUP(AZ1180,MonsterGroupTable!$A:$A,1,0)))))))</f>
        <v/>
      </c>
      <c r="BH1180" s="2" t="str">
        <f>IF(AND(ISBLANK(BG1180),OR(NOT(ISBLANK(BI1180)),NOT(ISBLANK(BJ1180)))),#N/A,
IF(ISBLANK(BG1180),"",
IF(AND(NOT(ISERROR(VLOOKUP(BG1180,MonsterTable!$A:$B,MATCH(MonsterTable!$B$1,MonsterTable!$A$1:$B$1,0),0))),OR(ISBLANK(BI1180),ISBLANK(BJ1180))),#N/A,
IFERROR(VLOOKUP(BG1180,MonsterTable!$A:$B,MATCH(MonsterTable!$B$1,MonsterTable!$A$1:$B$1,0),0),
IF(OR(NOT(ISBLANK(BI1180)),ISBLANK(BJ1180)),#N/A,
IF(BG1180="empty","empty",
VLOOKUP(BG1180,MonsterGroupTable!$A:$A,1,0)))))))</f>
        <v/>
      </c>
      <c r="BO1180" s="2" t="str">
        <f>IF(AND(ISBLANK(BN1180),OR(NOT(ISBLANK(BP1180)),NOT(ISBLANK(BQ1180)))),#N/A,
IF(ISBLANK(BN1180),"",
IF(AND(NOT(ISERROR(VLOOKUP(BN1180,MonsterTable!$A:$B,MATCH(MonsterTable!$B$1,MonsterTable!$A$1:$B$1,0),0))),OR(ISBLANK(BP1180),ISBLANK(BQ1180))),#N/A,
IFERROR(VLOOKUP(BN1180,MonsterTable!$A:$B,MATCH(MonsterTable!$B$1,MonsterTable!$A$1:$B$1,0),0),
IF(OR(NOT(ISBLANK(BP1180)),ISBLANK(BQ1180)),#N/A,
IF(BN1180="empty","empty",
VLOOKUP(BN1180,MonsterGroupTable!$A:$A,1,0)))))))</f>
        <v/>
      </c>
      <c r="BV1180" s="2" t="str">
        <f>IF(AND(ISBLANK(BU1180),OR(NOT(ISBLANK(BW1180)),NOT(ISBLANK(BX1180)))),#N/A,
IF(ISBLANK(BU1180),"",
IF(AND(NOT(ISERROR(VLOOKUP(BU1180,MonsterTable!$A:$B,MATCH(MonsterTable!$B$1,MonsterTable!$A$1:$B$1,0),0))),OR(ISBLANK(BW1180),ISBLANK(BX1180))),#N/A,
IFERROR(VLOOKUP(BU1180,MonsterTable!$A:$B,MATCH(MonsterTable!$B$1,MonsterTable!$A$1:$B$1,0),0),
IF(OR(NOT(ISBLANK(BW1180)),ISBLANK(BX1180)),#N/A,
IF(BU1180="empty","empty",
VLOOKUP(BU1180,MonsterGroupTable!$A:$A,1,0)))))))</f>
        <v/>
      </c>
      <c r="CC1180" s="2" t="str">
        <f>IF(AND(ISBLANK(CB1180),OR(NOT(ISBLANK(CD1180)),NOT(ISBLANK(CE1180)))),#N/A,
IF(ISBLANK(CB1180),"",
IF(AND(NOT(ISERROR(VLOOKUP(CB1180,MonsterTable!$A:$B,MATCH(MonsterTable!$B$1,MonsterTable!$A$1:$B$1,0),0))),OR(ISBLANK(CD1180),ISBLANK(CE1180))),#N/A,
IFERROR(VLOOKUP(CB1180,MonsterTable!$A:$B,MATCH(MonsterTable!$B$1,MonsterTable!$A$1:$B$1,0),0),
IF(OR(NOT(ISBLANK(CD1180)),ISBLANK(CE1180)),#N/A,
IF(CB1180="empty","empty",
VLOOKUP(CB1180,MonsterGroupTable!$A:$A,1,0)))))))</f>
        <v/>
      </c>
      <c r="CJ1180" s="2" t="str">
        <f>IF(AND(ISBLANK(CI1180),OR(NOT(ISBLANK(CK1180)),NOT(ISBLANK(CL1180)))),#N/A,
IF(ISBLANK(CI1180),"",
IF(AND(NOT(ISERROR(VLOOKUP(CI1180,MonsterTable!$A:$B,MATCH(MonsterTable!$B$1,MonsterTable!$A$1:$B$1,0),0))),OR(ISBLANK(CK1180),ISBLANK(CL1180))),#N/A,
IFERROR(VLOOKUP(CI1180,MonsterTable!$A:$B,MATCH(MonsterTable!$B$1,MonsterTable!$A$1:$B$1,0),0),
IF(OR(NOT(ISBLANK(CK1180)),ISBLANK(CL1180)),#N/A,
IF(CI1180="empty","empty",
VLOOKUP(CI1180,MonsterGroupTable!$A:$A,1,0)))))))</f>
        <v/>
      </c>
    </row>
    <row r="1181" spans="1:88">
      <c r="A1181">
        <v>20147</v>
      </c>
      <c r="B1181">
        <f t="shared" si="41"/>
        <v>1.1000000000000001</v>
      </c>
      <c r="C1181">
        <f t="shared" si="41"/>
        <v>1.1000000000000001</v>
      </c>
      <c r="F1181">
        <v>180</v>
      </c>
      <c r="G1181">
        <v>2853</v>
      </c>
      <c r="H1181">
        <v>0</v>
      </c>
      <c r="I1181">
        <v>0</v>
      </c>
      <c r="J1181">
        <v>0</v>
      </c>
      <c r="K1181" t="s">
        <v>28</v>
      </c>
      <c r="L1181" t="s">
        <v>249</v>
      </c>
      <c r="M1181" t="s">
        <v>79</v>
      </c>
      <c r="N1181" t="s">
        <v>80</v>
      </c>
      <c r="O1181">
        <v>0</v>
      </c>
      <c r="P1181">
        <v>-4.75</v>
      </c>
      <c r="Q1181">
        <v>-3.5</v>
      </c>
      <c r="R1181">
        <v>4.75</v>
      </c>
      <c r="S1181">
        <v>3</v>
      </c>
      <c r="T1181">
        <v>-13.5</v>
      </c>
      <c r="U1181">
        <v>2.5499999999999998</v>
      </c>
      <c r="V1181">
        <v>-6.75</v>
      </c>
      <c r="W1181" t="str">
        <f t="shared" si="42"/>
        <v>g115,5,empty,3,205,1,1,0</v>
      </c>
      <c r="X1181" s="1" t="s">
        <v>332</v>
      </c>
      <c r="Y1181" s="2" t="str">
        <f>IF(AND(ISBLANK(X1181),OR(NOT(ISBLANK(Z1181)),NOT(ISBLANK(AA1181)))),#N/A,
IF(ISBLANK(X1181),"",
IF(AND(NOT(ISERROR(VLOOKUP(X1181,MonsterTable!$A:$B,MATCH(MonsterTable!$B$1,MonsterTable!$A$1:$B$1,0),0))),OR(ISBLANK(Z1181),ISBLANK(AA1181))),#N/A,
IFERROR(VLOOKUP(X1181,MonsterTable!$A:$B,MATCH(MonsterTable!$B$1,MonsterTable!$A$1:$B$1,0),0),
IF(OR(NOT(ISBLANK(Z1181)),ISBLANK(AA1181)),#N/A,
IF(X1181="empty","empty",
VLOOKUP(X1181,MonsterGroupTable!$A:$A,1,0)))))))</f>
        <v>g115</v>
      </c>
      <c r="AA1181">
        <v>5</v>
      </c>
      <c r="AE1181" s="1" t="s">
        <v>74</v>
      </c>
      <c r="AF1181" s="2" t="str">
        <f>IF(AND(ISBLANK(AE1181),OR(NOT(ISBLANK(AG1181)),NOT(ISBLANK(AH1181)))),#N/A,
IF(ISBLANK(AE1181),"",
IF(AND(NOT(ISERROR(VLOOKUP(AE1181,MonsterTable!$A:$B,MATCH(MonsterTable!$B$1,MonsterTable!$A$1:$B$1,0),0))),OR(ISBLANK(AG1181),ISBLANK(AH1181))),#N/A,
IFERROR(VLOOKUP(AE1181,MonsterTable!$A:$B,MATCH(MonsterTable!$B$1,MonsterTable!$A$1:$B$1,0),0),
IF(OR(NOT(ISBLANK(AG1181)),ISBLANK(AH1181)),#N/A,
IF(AE1181="empty","empty",
VLOOKUP(AE1181,MonsterGroupTable!$A:$A,1,0)))))))</f>
        <v>empty</v>
      </c>
      <c r="AH1181">
        <v>3</v>
      </c>
      <c r="AL1181" s="1" t="s">
        <v>341</v>
      </c>
      <c r="AM1181" s="2">
        <f>IF(AND(ISBLANK(AL1181),OR(NOT(ISBLANK(AN1181)),NOT(ISBLANK(AO1181)))),#N/A,
IF(ISBLANK(AL1181),"",
IF(AND(NOT(ISERROR(VLOOKUP(AL1181,MonsterTable!$A:$B,MATCH(MonsterTable!$B$1,MonsterTable!$A$1:$B$1,0),0))),OR(ISBLANK(AN1181),ISBLANK(AO1181))),#N/A,
IFERROR(VLOOKUP(AL1181,MonsterTable!$A:$B,MATCH(MonsterTable!$B$1,MonsterTable!$A$1:$B$1,0),0),
IF(OR(NOT(ISBLANK(AN1181)),ISBLANK(AO1181)),#N/A,
IF(AL1181="empty","empty",
VLOOKUP(AL1181,MonsterGroupTable!$A:$A,1,0)))))))</f>
        <v>205</v>
      </c>
      <c r="AN1181">
        <v>1</v>
      </c>
      <c r="AO1181">
        <v>1</v>
      </c>
      <c r="AP1181">
        <v>0</v>
      </c>
      <c r="AT1181" s="2" t="str">
        <f>IF(AND(ISBLANK(AS1181),OR(NOT(ISBLANK(AU1181)),NOT(ISBLANK(AV1181)))),#N/A,
IF(ISBLANK(AS1181),"",
IF(AND(NOT(ISERROR(VLOOKUP(AS1181,MonsterTable!$A:$B,MATCH(MonsterTable!$B$1,MonsterTable!$A$1:$B$1,0),0))),OR(ISBLANK(AU1181),ISBLANK(AV1181))),#N/A,
IFERROR(VLOOKUP(AS1181,MonsterTable!$A:$B,MATCH(MonsterTable!$B$1,MonsterTable!$A$1:$B$1,0),0),
IF(OR(NOT(ISBLANK(AU1181)),ISBLANK(AV1181)),#N/A,
IF(AS1181="empty","empty",
VLOOKUP(AS1181,MonsterGroupTable!$A:$A,1,0)))))))</f>
        <v/>
      </c>
      <c r="BA1181" s="2" t="str">
        <f>IF(AND(ISBLANK(AZ1181),OR(NOT(ISBLANK(BB1181)),NOT(ISBLANK(BC1181)))),#N/A,
IF(ISBLANK(AZ1181),"",
IF(AND(NOT(ISERROR(VLOOKUP(AZ1181,MonsterTable!$A:$B,MATCH(MonsterTable!$B$1,MonsterTable!$A$1:$B$1,0),0))),OR(ISBLANK(BB1181),ISBLANK(BC1181))),#N/A,
IFERROR(VLOOKUP(AZ1181,MonsterTable!$A:$B,MATCH(MonsterTable!$B$1,MonsterTable!$A$1:$B$1,0),0),
IF(OR(NOT(ISBLANK(BB1181)),ISBLANK(BC1181)),#N/A,
IF(AZ1181="empty","empty",
VLOOKUP(AZ1181,MonsterGroupTable!$A:$A,1,0)))))))</f>
        <v/>
      </c>
      <c r="BH1181" s="2" t="str">
        <f>IF(AND(ISBLANK(BG1181),OR(NOT(ISBLANK(BI1181)),NOT(ISBLANK(BJ1181)))),#N/A,
IF(ISBLANK(BG1181),"",
IF(AND(NOT(ISERROR(VLOOKUP(BG1181,MonsterTable!$A:$B,MATCH(MonsterTable!$B$1,MonsterTable!$A$1:$B$1,0),0))),OR(ISBLANK(BI1181),ISBLANK(BJ1181))),#N/A,
IFERROR(VLOOKUP(BG1181,MonsterTable!$A:$B,MATCH(MonsterTable!$B$1,MonsterTable!$A$1:$B$1,0),0),
IF(OR(NOT(ISBLANK(BI1181)),ISBLANK(BJ1181)),#N/A,
IF(BG1181="empty","empty",
VLOOKUP(BG1181,MonsterGroupTable!$A:$A,1,0)))))))</f>
        <v/>
      </c>
      <c r="BO1181" s="2" t="str">
        <f>IF(AND(ISBLANK(BN1181),OR(NOT(ISBLANK(BP1181)),NOT(ISBLANK(BQ1181)))),#N/A,
IF(ISBLANK(BN1181),"",
IF(AND(NOT(ISERROR(VLOOKUP(BN1181,MonsterTable!$A:$B,MATCH(MonsterTable!$B$1,MonsterTable!$A$1:$B$1,0),0))),OR(ISBLANK(BP1181),ISBLANK(BQ1181))),#N/A,
IFERROR(VLOOKUP(BN1181,MonsterTable!$A:$B,MATCH(MonsterTable!$B$1,MonsterTable!$A$1:$B$1,0),0),
IF(OR(NOT(ISBLANK(BP1181)),ISBLANK(BQ1181)),#N/A,
IF(BN1181="empty","empty",
VLOOKUP(BN1181,MonsterGroupTable!$A:$A,1,0)))))))</f>
        <v/>
      </c>
      <c r="BV1181" s="2" t="str">
        <f>IF(AND(ISBLANK(BU1181),OR(NOT(ISBLANK(BW1181)),NOT(ISBLANK(BX1181)))),#N/A,
IF(ISBLANK(BU1181),"",
IF(AND(NOT(ISERROR(VLOOKUP(BU1181,MonsterTable!$A:$B,MATCH(MonsterTable!$B$1,MonsterTable!$A$1:$B$1,0),0))),OR(ISBLANK(BW1181),ISBLANK(BX1181))),#N/A,
IFERROR(VLOOKUP(BU1181,MonsterTable!$A:$B,MATCH(MonsterTable!$B$1,MonsterTable!$A$1:$B$1,0),0),
IF(OR(NOT(ISBLANK(BW1181)),ISBLANK(BX1181)),#N/A,
IF(BU1181="empty","empty",
VLOOKUP(BU1181,MonsterGroupTable!$A:$A,1,0)))))))</f>
        <v/>
      </c>
      <c r="CC1181" s="2" t="str">
        <f>IF(AND(ISBLANK(CB1181),OR(NOT(ISBLANK(CD1181)),NOT(ISBLANK(CE1181)))),#N/A,
IF(ISBLANK(CB1181),"",
IF(AND(NOT(ISERROR(VLOOKUP(CB1181,MonsterTable!$A:$B,MATCH(MonsterTable!$B$1,MonsterTable!$A$1:$B$1,0),0))),OR(ISBLANK(CD1181),ISBLANK(CE1181))),#N/A,
IFERROR(VLOOKUP(CB1181,MonsterTable!$A:$B,MATCH(MonsterTable!$B$1,MonsterTable!$A$1:$B$1,0),0),
IF(OR(NOT(ISBLANK(CD1181)),ISBLANK(CE1181)),#N/A,
IF(CB1181="empty","empty",
VLOOKUP(CB1181,MonsterGroupTable!$A:$A,1,0)))))))</f>
        <v/>
      </c>
      <c r="CJ1181" s="2" t="str">
        <f>IF(AND(ISBLANK(CI1181),OR(NOT(ISBLANK(CK1181)),NOT(ISBLANK(CL1181)))),#N/A,
IF(ISBLANK(CI1181),"",
IF(AND(NOT(ISERROR(VLOOKUP(CI1181,MonsterTable!$A:$B,MATCH(MonsterTable!$B$1,MonsterTable!$A$1:$B$1,0),0))),OR(ISBLANK(CK1181),ISBLANK(CL1181))),#N/A,
IFERROR(VLOOKUP(CI1181,MonsterTable!$A:$B,MATCH(MonsterTable!$B$1,MonsterTable!$A$1:$B$1,0),0),
IF(OR(NOT(ISBLANK(CK1181)),ISBLANK(CL1181)),#N/A,
IF(CI1181="empty","empty",
VLOOKUP(CI1181,MonsterGroupTable!$A:$A,1,0)))))))</f>
        <v/>
      </c>
    </row>
    <row r="1182" spans="1:88">
      <c r="A1182">
        <v>20148</v>
      </c>
      <c r="B1182">
        <f t="shared" si="41"/>
        <v>1.1000000000000001</v>
      </c>
      <c r="C1182">
        <f t="shared" si="41"/>
        <v>1.1000000000000001</v>
      </c>
      <c r="F1182">
        <v>180</v>
      </c>
      <c r="G1182">
        <v>2880</v>
      </c>
      <c r="H1182">
        <v>0</v>
      </c>
      <c r="I1182">
        <v>0</v>
      </c>
      <c r="J1182">
        <v>0</v>
      </c>
      <c r="K1182" t="s">
        <v>28</v>
      </c>
      <c r="L1182" t="s">
        <v>249</v>
      </c>
      <c r="M1182" t="s">
        <v>79</v>
      </c>
      <c r="N1182" t="s">
        <v>80</v>
      </c>
      <c r="O1182">
        <v>0</v>
      </c>
      <c r="P1182">
        <v>-4.75</v>
      </c>
      <c r="Q1182">
        <v>-3.5</v>
      </c>
      <c r="R1182">
        <v>4.75</v>
      </c>
      <c r="S1182">
        <v>3</v>
      </c>
      <c r="T1182">
        <v>-13.5</v>
      </c>
      <c r="U1182">
        <v>2.5499999999999998</v>
      </c>
      <c r="V1182">
        <v>-6.75</v>
      </c>
      <c r="W1182" t="str">
        <f t="shared" si="42"/>
        <v>g115,5,empty,3,205,1,1,0</v>
      </c>
      <c r="X1182" s="1" t="s">
        <v>332</v>
      </c>
      <c r="Y1182" s="2" t="str">
        <f>IF(AND(ISBLANK(X1182),OR(NOT(ISBLANK(Z1182)),NOT(ISBLANK(AA1182)))),#N/A,
IF(ISBLANK(X1182),"",
IF(AND(NOT(ISERROR(VLOOKUP(X1182,MonsterTable!$A:$B,MATCH(MonsterTable!$B$1,MonsterTable!$A$1:$B$1,0),0))),OR(ISBLANK(Z1182),ISBLANK(AA1182))),#N/A,
IFERROR(VLOOKUP(X1182,MonsterTable!$A:$B,MATCH(MonsterTable!$B$1,MonsterTable!$A$1:$B$1,0),0),
IF(OR(NOT(ISBLANK(Z1182)),ISBLANK(AA1182)),#N/A,
IF(X1182="empty","empty",
VLOOKUP(X1182,MonsterGroupTable!$A:$A,1,0)))))))</f>
        <v>g115</v>
      </c>
      <c r="AA1182">
        <v>5</v>
      </c>
      <c r="AE1182" s="1" t="s">
        <v>74</v>
      </c>
      <c r="AF1182" s="2" t="str">
        <f>IF(AND(ISBLANK(AE1182),OR(NOT(ISBLANK(AG1182)),NOT(ISBLANK(AH1182)))),#N/A,
IF(ISBLANK(AE1182),"",
IF(AND(NOT(ISERROR(VLOOKUP(AE1182,MonsterTable!$A:$B,MATCH(MonsterTable!$B$1,MonsterTable!$A$1:$B$1,0),0))),OR(ISBLANK(AG1182),ISBLANK(AH1182))),#N/A,
IFERROR(VLOOKUP(AE1182,MonsterTable!$A:$B,MATCH(MonsterTable!$B$1,MonsterTable!$A$1:$B$1,0),0),
IF(OR(NOT(ISBLANK(AG1182)),ISBLANK(AH1182)),#N/A,
IF(AE1182="empty","empty",
VLOOKUP(AE1182,MonsterGroupTable!$A:$A,1,0)))))))</f>
        <v>empty</v>
      </c>
      <c r="AH1182">
        <v>3</v>
      </c>
      <c r="AL1182" s="1" t="s">
        <v>341</v>
      </c>
      <c r="AM1182" s="2">
        <f>IF(AND(ISBLANK(AL1182),OR(NOT(ISBLANK(AN1182)),NOT(ISBLANK(AO1182)))),#N/A,
IF(ISBLANK(AL1182),"",
IF(AND(NOT(ISERROR(VLOOKUP(AL1182,MonsterTable!$A:$B,MATCH(MonsterTable!$B$1,MonsterTable!$A$1:$B$1,0),0))),OR(ISBLANK(AN1182),ISBLANK(AO1182))),#N/A,
IFERROR(VLOOKUP(AL1182,MonsterTable!$A:$B,MATCH(MonsterTable!$B$1,MonsterTable!$A$1:$B$1,0),0),
IF(OR(NOT(ISBLANK(AN1182)),ISBLANK(AO1182)),#N/A,
IF(AL1182="empty","empty",
VLOOKUP(AL1182,MonsterGroupTable!$A:$A,1,0)))))))</f>
        <v>205</v>
      </c>
      <c r="AN1182">
        <v>1</v>
      </c>
      <c r="AO1182">
        <v>1</v>
      </c>
      <c r="AP1182">
        <v>0</v>
      </c>
      <c r="AT1182" s="2" t="str">
        <f>IF(AND(ISBLANK(AS1182),OR(NOT(ISBLANK(AU1182)),NOT(ISBLANK(AV1182)))),#N/A,
IF(ISBLANK(AS1182),"",
IF(AND(NOT(ISERROR(VLOOKUP(AS1182,MonsterTable!$A:$B,MATCH(MonsterTable!$B$1,MonsterTable!$A$1:$B$1,0),0))),OR(ISBLANK(AU1182),ISBLANK(AV1182))),#N/A,
IFERROR(VLOOKUP(AS1182,MonsterTable!$A:$B,MATCH(MonsterTable!$B$1,MonsterTable!$A$1:$B$1,0),0),
IF(OR(NOT(ISBLANK(AU1182)),ISBLANK(AV1182)),#N/A,
IF(AS1182="empty","empty",
VLOOKUP(AS1182,MonsterGroupTable!$A:$A,1,0)))))))</f>
        <v/>
      </c>
      <c r="BA1182" s="2" t="str">
        <f>IF(AND(ISBLANK(AZ1182),OR(NOT(ISBLANK(BB1182)),NOT(ISBLANK(BC1182)))),#N/A,
IF(ISBLANK(AZ1182),"",
IF(AND(NOT(ISERROR(VLOOKUP(AZ1182,MonsterTable!$A:$B,MATCH(MonsterTable!$B$1,MonsterTable!$A$1:$B$1,0),0))),OR(ISBLANK(BB1182),ISBLANK(BC1182))),#N/A,
IFERROR(VLOOKUP(AZ1182,MonsterTable!$A:$B,MATCH(MonsterTable!$B$1,MonsterTable!$A$1:$B$1,0),0),
IF(OR(NOT(ISBLANK(BB1182)),ISBLANK(BC1182)),#N/A,
IF(AZ1182="empty","empty",
VLOOKUP(AZ1182,MonsterGroupTable!$A:$A,1,0)))))))</f>
        <v/>
      </c>
      <c r="BH1182" s="2" t="str">
        <f>IF(AND(ISBLANK(BG1182),OR(NOT(ISBLANK(BI1182)),NOT(ISBLANK(BJ1182)))),#N/A,
IF(ISBLANK(BG1182),"",
IF(AND(NOT(ISERROR(VLOOKUP(BG1182,MonsterTable!$A:$B,MATCH(MonsterTable!$B$1,MonsterTable!$A$1:$B$1,0),0))),OR(ISBLANK(BI1182),ISBLANK(BJ1182))),#N/A,
IFERROR(VLOOKUP(BG1182,MonsterTable!$A:$B,MATCH(MonsterTable!$B$1,MonsterTable!$A$1:$B$1,0),0),
IF(OR(NOT(ISBLANK(BI1182)),ISBLANK(BJ1182)),#N/A,
IF(BG1182="empty","empty",
VLOOKUP(BG1182,MonsterGroupTable!$A:$A,1,0)))))))</f>
        <v/>
      </c>
      <c r="BO1182" s="2" t="str">
        <f>IF(AND(ISBLANK(BN1182),OR(NOT(ISBLANK(BP1182)),NOT(ISBLANK(BQ1182)))),#N/A,
IF(ISBLANK(BN1182),"",
IF(AND(NOT(ISERROR(VLOOKUP(BN1182,MonsterTable!$A:$B,MATCH(MonsterTable!$B$1,MonsterTable!$A$1:$B$1,0),0))),OR(ISBLANK(BP1182),ISBLANK(BQ1182))),#N/A,
IFERROR(VLOOKUP(BN1182,MonsterTable!$A:$B,MATCH(MonsterTable!$B$1,MonsterTable!$A$1:$B$1,0),0),
IF(OR(NOT(ISBLANK(BP1182)),ISBLANK(BQ1182)),#N/A,
IF(BN1182="empty","empty",
VLOOKUP(BN1182,MonsterGroupTable!$A:$A,1,0)))))))</f>
        <v/>
      </c>
      <c r="BV1182" s="2" t="str">
        <f>IF(AND(ISBLANK(BU1182),OR(NOT(ISBLANK(BW1182)),NOT(ISBLANK(BX1182)))),#N/A,
IF(ISBLANK(BU1182),"",
IF(AND(NOT(ISERROR(VLOOKUP(BU1182,MonsterTable!$A:$B,MATCH(MonsterTable!$B$1,MonsterTable!$A$1:$B$1,0),0))),OR(ISBLANK(BW1182),ISBLANK(BX1182))),#N/A,
IFERROR(VLOOKUP(BU1182,MonsterTable!$A:$B,MATCH(MonsterTable!$B$1,MonsterTable!$A$1:$B$1,0),0),
IF(OR(NOT(ISBLANK(BW1182)),ISBLANK(BX1182)),#N/A,
IF(BU1182="empty","empty",
VLOOKUP(BU1182,MonsterGroupTable!$A:$A,1,0)))))))</f>
        <v/>
      </c>
      <c r="CC1182" s="2" t="str">
        <f>IF(AND(ISBLANK(CB1182),OR(NOT(ISBLANK(CD1182)),NOT(ISBLANK(CE1182)))),#N/A,
IF(ISBLANK(CB1182),"",
IF(AND(NOT(ISERROR(VLOOKUP(CB1182,MonsterTable!$A:$B,MATCH(MonsterTable!$B$1,MonsterTable!$A$1:$B$1,0),0))),OR(ISBLANK(CD1182),ISBLANK(CE1182))),#N/A,
IFERROR(VLOOKUP(CB1182,MonsterTable!$A:$B,MATCH(MonsterTable!$B$1,MonsterTable!$A$1:$B$1,0),0),
IF(OR(NOT(ISBLANK(CD1182)),ISBLANK(CE1182)),#N/A,
IF(CB1182="empty","empty",
VLOOKUP(CB1182,MonsterGroupTable!$A:$A,1,0)))))))</f>
        <v/>
      </c>
      <c r="CJ1182" s="2" t="str">
        <f>IF(AND(ISBLANK(CI1182),OR(NOT(ISBLANK(CK1182)),NOT(ISBLANK(CL1182)))),#N/A,
IF(ISBLANK(CI1182),"",
IF(AND(NOT(ISERROR(VLOOKUP(CI1182,MonsterTable!$A:$B,MATCH(MonsterTable!$B$1,MonsterTable!$A$1:$B$1,0),0))),OR(ISBLANK(CK1182),ISBLANK(CL1182))),#N/A,
IFERROR(VLOOKUP(CI1182,MonsterTable!$A:$B,MATCH(MonsterTable!$B$1,MonsterTable!$A$1:$B$1,0),0),
IF(OR(NOT(ISBLANK(CK1182)),ISBLANK(CL1182)),#N/A,
IF(CI1182="empty","empty",
VLOOKUP(CI1182,MonsterGroupTable!$A:$A,1,0)))))))</f>
        <v/>
      </c>
    </row>
    <row r="1183" spans="1:88">
      <c r="A1183">
        <v>20149</v>
      </c>
      <c r="B1183">
        <f t="shared" si="41"/>
        <v>1.1000000000000001</v>
      </c>
      <c r="C1183">
        <f t="shared" si="41"/>
        <v>1.1000000000000001</v>
      </c>
      <c r="F1183">
        <v>180</v>
      </c>
      <c r="G1183">
        <v>2907</v>
      </c>
      <c r="H1183">
        <v>0</v>
      </c>
      <c r="I1183">
        <v>0</v>
      </c>
      <c r="J1183">
        <v>0</v>
      </c>
      <c r="K1183" t="s">
        <v>28</v>
      </c>
      <c r="L1183" t="s">
        <v>249</v>
      </c>
      <c r="M1183" t="s">
        <v>79</v>
      </c>
      <c r="N1183" t="s">
        <v>80</v>
      </c>
      <c r="O1183">
        <v>0</v>
      </c>
      <c r="P1183">
        <v>-4.75</v>
      </c>
      <c r="Q1183">
        <v>-3.5</v>
      </c>
      <c r="R1183">
        <v>4.75</v>
      </c>
      <c r="S1183">
        <v>3</v>
      </c>
      <c r="T1183">
        <v>-13.5</v>
      </c>
      <c r="U1183">
        <v>2.5499999999999998</v>
      </c>
      <c r="V1183">
        <v>-6.75</v>
      </c>
      <c r="W1183" t="str">
        <f t="shared" si="42"/>
        <v>g115,5,empty,3,205,1,1,0</v>
      </c>
      <c r="X1183" s="1" t="s">
        <v>332</v>
      </c>
      <c r="Y1183" s="2" t="str">
        <f>IF(AND(ISBLANK(X1183),OR(NOT(ISBLANK(Z1183)),NOT(ISBLANK(AA1183)))),#N/A,
IF(ISBLANK(X1183),"",
IF(AND(NOT(ISERROR(VLOOKUP(X1183,MonsterTable!$A:$B,MATCH(MonsterTable!$B$1,MonsterTable!$A$1:$B$1,0),0))),OR(ISBLANK(Z1183),ISBLANK(AA1183))),#N/A,
IFERROR(VLOOKUP(X1183,MonsterTable!$A:$B,MATCH(MonsterTable!$B$1,MonsterTable!$A$1:$B$1,0),0),
IF(OR(NOT(ISBLANK(Z1183)),ISBLANK(AA1183)),#N/A,
IF(X1183="empty","empty",
VLOOKUP(X1183,MonsterGroupTable!$A:$A,1,0)))))))</f>
        <v>g115</v>
      </c>
      <c r="AA1183">
        <v>5</v>
      </c>
      <c r="AE1183" s="1" t="s">
        <v>74</v>
      </c>
      <c r="AF1183" s="2" t="str">
        <f>IF(AND(ISBLANK(AE1183),OR(NOT(ISBLANK(AG1183)),NOT(ISBLANK(AH1183)))),#N/A,
IF(ISBLANK(AE1183),"",
IF(AND(NOT(ISERROR(VLOOKUP(AE1183,MonsterTable!$A:$B,MATCH(MonsterTable!$B$1,MonsterTable!$A$1:$B$1,0),0))),OR(ISBLANK(AG1183),ISBLANK(AH1183))),#N/A,
IFERROR(VLOOKUP(AE1183,MonsterTable!$A:$B,MATCH(MonsterTable!$B$1,MonsterTable!$A$1:$B$1,0),0),
IF(OR(NOT(ISBLANK(AG1183)),ISBLANK(AH1183)),#N/A,
IF(AE1183="empty","empty",
VLOOKUP(AE1183,MonsterGroupTable!$A:$A,1,0)))))))</f>
        <v>empty</v>
      </c>
      <c r="AH1183">
        <v>3</v>
      </c>
      <c r="AL1183" s="1" t="s">
        <v>341</v>
      </c>
      <c r="AM1183" s="2">
        <f>IF(AND(ISBLANK(AL1183),OR(NOT(ISBLANK(AN1183)),NOT(ISBLANK(AO1183)))),#N/A,
IF(ISBLANK(AL1183),"",
IF(AND(NOT(ISERROR(VLOOKUP(AL1183,MonsterTable!$A:$B,MATCH(MonsterTable!$B$1,MonsterTable!$A$1:$B$1,0),0))),OR(ISBLANK(AN1183),ISBLANK(AO1183))),#N/A,
IFERROR(VLOOKUP(AL1183,MonsterTable!$A:$B,MATCH(MonsterTable!$B$1,MonsterTable!$A$1:$B$1,0),0),
IF(OR(NOT(ISBLANK(AN1183)),ISBLANK(AO1183)),#N/A,
IF(AL1183="empty","empty",
VLOOKUP(AL1183,MonsterGroupTable!$A:$A,1,0)))))))</f>
        <v>205</v>
      </c>
      <c r="AN1183">
        <v>1</v>
      </c>
      <c r="AO1183">
        <v>1</v>
      </c>
      <c r="AP1183">
        <v>0</v>
      </c>
      <c r="AT1183" s="2" t="str">
        <f>IF(AND(ISBLANK(AS1183),OR(NOT(ISBLANK(AU1183)),NOT(ISBLANK(AV1183)))),#N/A,
IF(ISBLANK(AS1183),"",
IF(AND(NOT(ISERROR(VLOOKUP(AS1183,MonsterTable!$A:$B,MATCH(MonsterTable!$B$1,MonsterTable!$A$1:$B$1,0),0))),OR(ISBLANK(AU1183),ISBLANK(AV1183))),#N/A,
IFERROR(VLOOKUP(AS1183,MonsterTable!$A:$B,MATCH(MonsterTable!$B$1,MonsterTable!$A$1:$B$1,0),0),
IF(OR(NOT(ISBLANK(AU1183)),ISBLANK(AV1183)),#N/A,
IF(AS1183="empty","empty",
VLOOKUP(AS1183,MonsterGroupTable!$A:$A,1,0)))))))</f>
        <v/>
      </c>
      <c r="BA1183" s="2" t="str">
        <f>IF(AND(ISBLANK(AZ1183),OR(NOT(ISBLANK(BB1183)),NOT(ISBLANK(BC1183)))),#N/A,
IF(ISBLANK(AZ1183),"",
IF(AND(NOT(ISERROR(VLOOKUP(AZ1183,MonsterTable!$A:$B,MATCH(MonsterTable!$B$1,MonsterTable!$A$1:$B$1,0),0))),OR(ISBLANK(BB1183),ISBLANK(BC1183))),#N/A,
IFERROR(VLOOKUP(AZ1183,MonsterTable!$A:$B,MATCH(MonsterTable!$B$1,MonsterTable!$A$1:$B$1,0),0),
IF(OR(NOT(ISBLANK(BB1183)),ISBLANK(BC1183)),#N/A,
IF(AZ1183="empty","empty",
VLOOKUP(AZ1183,MonsterGroupTable!$A:$A,1,0)))))))</f>
        <v/>
      </c>
      <c r="BH1183" s="2" t="str">
        <f>IF(AND(ISBLANK(BG1183),OR(NOT(ISBLANK(BI1183)),NOT(ISBLANK(BJ1183)))),#N/A,
IF(ISBLANK(BG1183),"",
IF(AND(NOT(ISERROR(VLOOKUP(BG1183,MonsterTable!$A:$B,MATCH(MonsterTable!$B$1,MonsterTable!$A$1:$B$1,0),0))),OR(ISBLANK(BI1183),ISBLANK(BJ1183))),#N/A,
IFERROR(VLOOKUP(BG1183,MonsterTable!$A:$B,MATCH(MonsterTable!$B$1,MonsterTable!$A$1:$B$1,0),0),
IF(OR(NOT(ISBLANK(BI1183)),ISBLANK(BJ1183)),#N/A,
IF(BG1183="empty","empty",
VLOOKUP(BG1183,MonsterGroupTable!$A:$A,1,0)))))))</f>
        <v/>
      </c>
      <c r="BO1183" s="2" t="str">
        <f>IF(AND(ISBLANK(BN1183),OR(NOT(ISBLANK(BP1183)),NOT(ISBLANK(BQ1183)))),#N/A,
IF(ISBLANK(BN1183),"",
IF(AND(NOT(ISERROR(VLOOKUP(BN1183,MonsterTable!$A:$B,MATCH(MonsterTable!$B$1,MonsterTable!$A$1:$B$1,0),0))),OR(ISBLANK(BP1183),ISBLANK(BQ1183))),#N/A,
IFERROR(VLOOKUP(BN1183,MonsterTable!$A:$B,MATCH(MonsterTable!$B$1,MonsterTable!$A$1:$B$1,0),0),
IF(OR(NOT(ISBLANK(BP1183)),ISBLANK(BQ1183)),#N/A,
IF(BN1183="empty","empty",
VLOOKUP(BN1183,MonsterGroupTable!$A:$A,1,0)))))))</f>
        <v/>
      </c>
      <c r="BV1183" s="2" t="str">
        <f>IF(AND(ISBLANK(BU1183),OR(NOT(ISBLANK(BW1183)),NOT(ISBLANK(BX1183)))),#N/A,
IF(ISBLANK(BU1183),"",
IF(AND(NOT(ISERROR(VLOOKUP(BU1183,MonsterTable!$A:$B,MATCH(MonsterTable!$B$1,MonsterTable!$A$1:$B$1,0),0))),OR(ISBLANK(BW1183),ISBLANK(BX1183))),#N/A,
IFERROR(VLOOKUP(BU1183,MonsterTable!$A:$B,MATCH(MonsterTable!$B$1,MonsterTable!$A$1:$B$1,0),0),
IF(OR(NOT(ISBLANK(BW1183)),ISBLANK(BX1183)),#N/A,
IF(BU1183="empty","empty",
VLOOKUP(BU1183,MonsterGroupTable!$A:$A,1,0)))))))</f>
        <v/>
      </c>
      <c r="CC1183" s="2" t="str">
        <f>IF(AND(ISBLANK(CB1183),OR(NOT(ISBLANK(CD1183)),NOT(ISBLANK(CE1183)))),#N/A,
IF(ISBLANK(CB1183),"",
IF(AND(NOT(ISERROR(VLOOKUP(CB1183,MonsterTable!$A:$B,MATCH(MonsterTable!$B$1,MonsterTable!$A$1:$B$1,0),0))),OR(ISBLANK(CD1183),ISBLANK(CE1183))),#N/A,
IFERROR(VLOOKUP(CB1183,MonsterTable!$A:$B,MATCH(MonsterTable!$B$1,MonsterTable!$A$1:$B$1,0),0),
IF(OR(NOT(ISBLANK(CD1183)),ISBLANK(CE1183)),#N/A,
IF(CB1183="empty","empty",
VLOOKUP(CB1183,MonsterGroupTable!$A:$A,1,0)))))))</f>
        <v/>
      </c>
      <c r="CJ1183" s="2" t="str">
        <f>IF(AND(ISBLANK(CI1183),OR(NOT(ISBLANK(CK1183)),NOT(ISBLANK(CL1183)))),#N/A,
IF(ISBLANK(CI1183),"",
IF(AND(NOT(ISERROR(VLOOKUP(CI1183,MonsterTable!$A:$B,MATCH(MonsterTable!$B$1,MonsterTable!$A$1:$B$1,0),0))),OR(ISBLANK(CK1183),ISBLANK(CL1183))),#N/A,
IFERROR(VLOOKUP(CI1183,MonsterTable!$A:$B,MATCH(MonsterTable!$B$1,MonsterTable!$A$1:$B$1,0),0),
IF(OR(NOT(ISBLANK(CK1183)),ISBLANK(CL1183)),#N/A,
IF(CI1183="empty","empty",
VLOOKUP(CI1183,MonsterGroupTable!$A:$A,1,0)))))))</f>
        <v/>
      </c>
    </row>
    <row r="1184" spans="1:88">
      <c r="A1184">
        <v>20150</v>
      </c>
      <c r="B1184">
        <f t="shared" si="41"/>
        <v>1.2</v>
      </c>
      <c r="C1184">
        <f t="shared" si="41"/>
        <v>1.1000000000000001</v>
      </c>
      <c r="F1184">
        <v>180</v>
      </c>
      <c r="G1184">
        <v>3115</v>
      </c>
      <c r="H1184">
        <v>0</v>
      </c>
      <c r="I1184">
        <v>0</v>
      </c>
      <c r="J1184">
        <v>0</v>
      </c>
      <c r="K1184" t="s">
        <v>28</v>
      </c>
      <c r="L1184" t="s">
        <v>249</v>
      </c>
      <c r="M1184" t="s">
        <v>79</v>
      </c>
      <c r="N1184" t="s">
        <v>80</v>
      </c>
      <c r="O1184">
        <v>0</v>
      </c>
      <c r="P1184">
        <v>-4.75</v>
      </c>
      <c r="Q1184">
        <v>-3.5</v>
      </c>
      <c r="R1184">
        <v>4.75</v>
      </c>
      <c r="S1184">
        <v>3</v>
      </c>
      <c r="T1184">
        <v>-13.5</v>
      </c>
      <c r="U1184">
        <v>2.5499999999999998</v>
      </c>
      <c r="V1184">
        <v>-6.75</v>
      </c>
      <c r="W1184" t="str">
        <f t="shared" si="42"/>
        <v>g115,5,empty,3,205,1,1,0</v>
      </c>
      <c r="X1184" s="1" t="s">
        <v>332</v>
      </c>
      <c r="Y1184" s="2" t="str">
        <f>IF(AND(ISBLANK(X1184),OR(NOT(ISBLANK(Z1184)),NOT(ISBLANK(AA1184)))),#N/A,
IF(ISBLANK(X1184),"",
IF(AND(NOT(ISERROR(VLOOKUP(X1184,MonsterTable!$A:$B,MATCH(MonsterTable!$B$1,MonsterTable!$A$1:$B$1,0),0))),OR(ISBLANK(Z1184),ISBLANK(AA1184))),#N/A,
IFERROR(VLOOKUP(X1184,MonsterTable!$A:$B,MATCH(MonsterTable!$B$1,MonsterTable!$A$1:$B$1,0),0),
IF(OR(NOT(ISBLANK(Z1184)),ISBLANK(AA1184)),#N/A,
IF(X1184="empty","empty",
VLOOKUP(X1184,MonsterGroupTable!$A:$A,1,0)))))))</f>
        <v>g115</v>
      </c>
      <c r="AA1184">
        <v>5</v>
      </c>
      <c r="AE1184" s="1" t="s">
        <v>74</v>
      </c>
      <c r="AF1184" s="2" t="str">
        <f>IF(AND(ISBLANK(AE1184),OR(NOT(ISBLANK(AG1184)),NOT(ISBLANK(AH1184)))),#N/A,
IF(ISBLANK(AE1184),"",
IF(AND(NOT(ISERROR(VLOOKUP(AE1184,MonsterTable!$A:$B,MATCH(MonsterTable!$B$1,MonsterTable!$A$1:$B$1,0),0))),OR(ISBLANK(AG1184),ISBLANK(AH1184))),#N/A,
IFERROR(VLOOKUP(AE1184,MonsterTable!$A:$B,MATCH(MonsterTable!$B$1,MonsterTable!$A$1:$B$1,0),0),
IF(OR(NOT(ISBLANK(AG1184)),ISBLANK(AH1184)),#N/A,
IF(AE1184="empty","empty",
VLOOKUP(AE1184,MonsterGroupTable!$A:$A,1,0)))))))</f>
        <v>empty</v>
      </c>
      <c r="AH1184">
        <v>3</v>
      </c>
      <c r="AL1184" s="1" t="s">
        <v>341</v>
      </c>
      <c r="AM1184" s="2">
        <f>IF(AND(ISBLANK(AL1184),OR(NOT(ISBLANK(AN1184)),NOT(ISBLANK(AO1184)))),#N/A,
IF(ISBLANK(AL1184),"",
IF(AND(NOT(ISERROR(VLOOKUP(AL1184,MonsterTable!$A:$B,MATCH(MonsterTable!$B$1,MonsterTable!$A$1:$B$1,0),0))),OR(ISBLANK(AN1184),ISBLANK(AO1184))),#N/A,
IFERROR(VLOOKUP(AL1184,MonsterTable!$A:$B,MATCH(MonsterTable!$B$1,MonsterTable!$A$1:$B$1,0),0),
IF(OR(NOT(ISBLANK(AN1184)),ISBLANK(AO1184)),#N/A,
IF(AL1184="empty","empty",
VLOOKUP(AL1184,MonsterGroupTable!$A:$A,1,0)))))))</f>
        <v>205</v>
      </c>
      <c r="AN1184">
        <v>1</v>
      </c>
      <c r="AO1184">
        <v>1</v>
      </c>
      <c r="AP1184">
        <v>0</v>
      </c>
      <c r="AT1184" s="2" t="str">
        <f>IF(AND(ISBLANK(AS1184),OR(NOT(ISBLANK(AU1184)),NOT(ISBLANK(AV1184)))),#N/A,
IF(ISBLANK(AS1184),"",
IF(AND(NOT(ISERROR(VLOOKUP(AS1184,MonsterTable!$A:$B,MATCH(MonsterTable!$B$1,MonsterTable!$A$1:$B$1,0),0))),OR(ISBLANK(AU1184),ISBLANK(AV1184))),#N/A,
IFERROR(VLOOKUP(AS1184,MonsterTable!$A:$B,MATCH(MonsterTable!$B$1,MonsterTable!$A$1:$B$1,0),0),
IF(OR(NOT(ISBLANK(AU1184)),ISBLANK(AV1184)),#N/A,
IF(AS1184="empty","empty",
VLOOKUP(AS1184,MonsterGroupTable!$A:$A,1,0)))))))</f>
        <v/>
      </c>
      <c r="BA1184" s="2" t="str">
        <f>IF(AND(ISBLANK(AZ1184),OR(NOT(ISBLANK(BB1184)),NOT(ISBLANK(BC1184)))),#N/A,
IF(ISBLANK(AZ1184),"",
IF(AND(NOT(ISERROR(VLOOKUP(AZ1184,MonsterTable!$A:$B,MATCH(MonsterTable!$B$1,MonsterTable!$A$1:$B$1,0),0))),OR(ISBLANK(BB1184),ISBLANK(BC1184))),#N/A,
IFERROR(VLOOKUP(AZ1184,MonsterTable!$A:$B,MATCH(MonsterTable!$B$1,MonsterTable!$A$1:$B$1,0),0),
IF(OR(NOT(ISBLANK(BB1184)),ISBLANK(BC1184)),#N/A,
IF(AZ1184="empty","empty",
VLOOKUP(AZ1184,MonsterGroupTable!$A:$A,1,0)))))))</f>
        <v/>
      </c>
      <c r="BH1184" s="2" t="str">
        <f>IF(AND(ISBLANK(BG1184),OR(NOT(ISBLANK(BI1184)),NOT(ISBLANK(BJ1184)))),#N/A,
IF(ISBLANK(BG1184),"",
IF(AND(NOT(ISERROR(VLOOKUP(BG1184,MonsterTable!$A:$B,MATCH(MonsterTable!$B$1,MonsterTable!$A$1:$B$1,0),0))),OR(ISBLANK(BI1184),ISBLANK(BJ1184))),#N/A,
IFERROR(VLOOKUP(BG1184,MonsterTable!$A:$B,MATCH(MonsterTable!$B$1,MonsterTable!$A$1:$B$1,0),0),
IF(OR(NOT(ISBLANK(BI1184)),ISBLANK(BJ1184)),#N/A,
IF(BG1184="empty","empty",
VLOOKUP(BG1184,MonsterGroupTable!$A:$A,1,0)))))))</f>
        <v/>
      </c>
      <c r="BO1184" s="2" t="str">
        <f>IF(AND(ISBLANK(BN1184),OR(NOT(ISBLANK(BP1184)),NOT(ISBLANK(BQ1184)))),#N/A,
IF(ISBLANK(BN1184),"",
IF(AND(NOT(ISERROR(VLOOKUP(BN1184,MonsterTable!$A:$B,MATCH(MonsterTable!$B$1,MonsterTable!$A$1:$B$1,0),0))),OR(ISBLANK(BP1184),ISBLANK(BQ1184))),#N/A,
IFERROR(VLOOKUP(BN1184,MonsterTable!$A:$B,MATCH(MonsterTable!$B$1,MonsterTable!$A$1:$B$1,0),0),
IF(OR(NOT(ISBLANK(BP1184)),ISBLANK(BQ1184)),#N/A,
IF(BN1184="empty","empty",
VLOOKUP(BN1184,MonsterGroupTable!$A:$A,1,0)))))))</f>
        <v/>
      </c>
      <c r="BV1184" s="2" t="str">
        <f>IF(AND(ISBLANK(BU1184),OR(NOT(ISBLANK(BW1184)),NOT(ISBLANK(BX1184)))),#N/A,
IF(ISBLANK(BU1184),"",
IF(AND(NOT(ISERROR(VLOOKUP(BU1184,MonsterTable!$A:$B,MATCH(MonsterTable!$B$1,MonsterTable!$A$1:$B$1,0),0))),OR(ISBLANK(BW1184),ISBLANK(BX1184))),#N/A,
IFERROR(VLOOKUP(BU1184,MonsterTable!$A:$B,MATCH(MonsterTable!$B$1,MonsterTable!$A$1:$B$1,0),0),
IF(OR(NOT(ISBLANK(BW1184)),ISBLANK(BX1184)),#N/A,
IF(BU1184="empty","empty",
VLOOKUP(BU1184,MonsterGroupTable!$A:$A,1,0)))))))</f>
        <v/>
      </c>
      <c r="CC1184" s="2" t="str">
        <f>IF(AND(ISBLANK(CB1184),OR(NOT(ISBLANK(CD1184)),NOT(ISBLANK(CE1184)))),#N/A,
IF(ISBLANK(CB1184),"",
IF(AND(NOT(ISERROR(VLOOKUP(CB1184,MonsterTable!$A:$B,MATCH(MonsterTable!$B$1,MonsterTable!$A$1:$B$1,0),0))),OR(ISBLANK(CD1184),ISBLANK(CE1184))),#N/A,
IFERROR(VLOOKUP(CB1184,MonsterTable!$A:$B,MATCH(MonsterTable!$B$1,MonsterTable!$A$1:$B$1,0),0),
IF(OR(NOT(ISBLANK(CD1184)),ISBLANK(CE1184)),#N/A,
IF(CB1184="empty","empty",
VLOOKUP(CB1184,MonsterGroupTable!$A:$A,1,0)))))))</f>
        <v/>
      </c>
      <c r="CJ1184" s="2" t="str">
        <f>IF(AND(ISBLANK(CI1184),OR(NOT(ISBLANK(CK1184)),NOT(ISBLANK(CL1184)))),#N/A,
IF(ISBLANK(CI1184),"",
IF(AND(NOT(ISERROR(VLOOKUP(CI1184,MonsterTable!$A:$B,MATCH(MonsterTable!$B$1,MonsterTable!$A$1:$B$1,0),0))),OR(ISBLANK(CK1184),ISBLANK(CL1184))),#N/A,
IFERROR(VLOOKUP(CI1184,MonsterTable!$A:$B,MATCH(MonsterTable!$B$1,MonsterTable!$A$1:$B$1,0),0),
IF(OR(NOT(ISBLANK(CK1184)),ISBLANK(CL1184)),#N/A,
IF(CI1184="empty","empty",
VLOOKUP(CI1184,MonsterGroupTable!$A:$A,1,0)))))))</f>
        <v/>
      </c>
    </row>
    <row r="1185" spans="1:88">
      <c r="A1185">
        <v>20151</v>
      </c>
      <c r="B1185">
        <f t="shared" si="41"/>
        <v>1.1000000000000001</v>
      </c>
      <c r="C1185">
        <f t="shared" si="41"/>
        <v>1.1000000000000001</v>
      </c>
      <c r="F1185">
        <v>210</v>
      </c>
      <c r="G1185">
        <v>3142</v>
      </c>
      <c r="H1185">
        <v>0</v>
      </c>
      <c r="I1185">
        <v>0</v>
      </c>
      <c r="J1185">
        <v>0</v>
      </c>
      <c r="K1185" t="s">
        <v>28</v>
      </c>
      <c r="L1185" t="s">
        <v>251</v>
      </c>
      <c r="M1185" t="s">
        <v>79</v>
      </c>
      <c r="N1185" t="s">
        <v>80</v>
      </c>
      <c r="O1185">
        <v>0</v>
      </c>
      <c r="P1185">
        <v>-4.75</v>
      </c>
      <c r="Q1185">
        <v>-3.5</v>
      </c>
      <c r="R1185">
        <v>4.75</v>
      </c>
      <c r="S1185">
        <v>3</v>
      </c>
      <c r="T1185">
        <v>-13.5</v>
      </c>
      <c r="U1185">
        <v>2.5499999999999998</v>
      </c>
      <c r="V1185">
        <v>-6.75</v>
      </c>
      <c r="W1185" t="str">
        <f t="shared" si="42"/>
        <v>g116,5,empty,3,201,1,1,0</v>
      </c>
      <c r="X1185" s="1" t="s">
        <v>333</v>
      </c>
      <c r="Y1185" s="2" t="str">
        <f>IF(AND(ISBLANK(X1185),OR(NOT(ISBLANK(Z1185)),NOT(ISBLANK(AA1185)))),#N/A,
IF(ISBLANK(X1185),"",
IF(AND(NOT(ISERROR(VLOOKUP(X1185,MonsterTable!$A:$B,MATCH(MonsterTable!$B$1,MonsterTable!$A$1:$B$1,0),0))),OR(ISBLANK(Z1185),ISBLANK(AA1185))),#N/A,
IFERROR(VLOOKUP(X1185,MonsterTable!$A:$B,MATCH(MonsterTable!$B$1,MonsterTable!$A$1:$B$1,0),0),
IF(OR(NOT(ISBLANK(Z1185)),ISBLANK(AA1185)),#N/A,
IF(X1185="empty","empty",
VLOOKUP(X1185,MonsterGroupTable!$A:$A,1,0)))))))</f>
        <v>g116</v>
      </c>
      <c r="AA1185">
        <v>5</v>
      </c>
      <c r="AE1185" s="1" t="s">
        <v>74</v>
      </c>
      <c r="AF1185" s="2" t="str">
        <f>IF(AND(ISBLANK(AE1185),OR(NOT(ISBLANK(AG1185)),NOT(ISBLANK(AH1185)))),#N/A,
IF(ISBLANK(AE1185),"",
IF(AND(NOT(ISERROR(VLOOKUP(AE1185,MonsterTable!$A:$B,MATCH(MonsterTable!$B$1,MonsterTable!$A$1:$B$1,0),0))),OR(ISBLANK(AG1185),ISBLANK(AH1185))),#N/A,
IFERROR(VLOOKUP(AE1185,MonsterTable!$A:$B,MATCH(MonsterTable!$B$1,MonsterTable!$A$1:$B$1,0),0),
IF(OR(NOT(ISBLANK(AG1185)),ISBLANK(AH1185)),#N/A,
IF(AE1185="empty","empty",
VLOOKUP(AE1185,MonsterGroupTable!$A:$A,1,0)))))))</f>
        <v>empty</v>
      </c>
      <c r="AH1185">
        <v>3</v>
      </c>
      <c r="AL1185" s="1" t="s">
        <v>242</v>
      </c>
      <c r="AM1185" s="2">
        <f>IF(AND(ISBLANK(AL1185),OR(NOT(ISBLANK(AN1185)),NOT(ISBLANK(AO1185)))),#N/A,
IF(ISBLANK(AL1185),"",
IF(AND(NOT(ISERROR(VLOOKUP(AL1185,MonsterTable!$A:$B,MATCH(MonsterTable!$B$1,MonsterTable!$A$1:$B$1,0),0))),OR(ISBLANK(AN1185),ISBLANK(AO1185))),#N/A,
IFERROR(VLOOKUP(AL1185,MonsterTable!$A:$B,MATCH(MonsterTable!$B$1,MonsterTable!$A$1:$B$1,0),0),
IF(OR(NOT(ISBLANK(AN1185)),ISBLANK(AO1185)),#N/A,
IF(AL1185="empty","empty",
VLOOKUP(AL1185,MonsterGroupTable!$A:$A,1,0)))))))</f>
        <v>201</v>
      </c>
      <c r="AN1185">
        <v>1</v>
      </c>
      <c r="AO1185">
        <v>1</v>
      </c>
      <c r="AP1185">
        <v>0</v>
      </c>
      <c r="AT1185" s="2" t="str">
        <f>IF(AND(ISBLANK(AS1185),OR(NOT(ISBLANK(AU1185)),NOT(ISBLANK(AV1185)))),#N/A,
IF(ISBLANK(AS1185),"",
IF(AND(NOT(ISERROR(VLOOKUP(AS1185,MonsterTable!$A:$B,MATCH(MonsterTable!$B$1,MonsterTable!$A$1:$B$1,0),0))),OR(ISBLANK(AU1185),ISBLANK(AV1185))),#N/A,
IFERROR(VLOOKUP(AS1185,MonsterTable!$A:$B,MATCH(MonsterTable!$B$1,MonsterTable!$A$1:$B$1,0),0),
IF(OR(NOT(ISBLANK(AU1185)),ISBLANK(AV1185)),#N/A,
IF(AS1185="empty","empty",
VLOOKUP(AS1185,MonsterGroupTable!$A:$A,1,0)))))))</f>
        <v/>
      </c>
      <c r="BA1185" s="2" t="str">
        <f>IF(AND(ISBLANK(AZ1185),OR(NOT(ISBLANK(BB1185)),NOT(ISBLANK(BC1185)))),#N/A,
IF(ISBLANK(AZ1185),"",
IF(AND(NOT(ISERROR(VLOOKUP(AZ1185,MonsterTable!$A:$B,MATCH(MonsterTable!$B$1,MonsterTable!$A$1:$B$1,0),0))),OR(ISBLANK(BB1185),ISBLANK(BC1185))),#N/A,
IFERROR(VLOOKUP(AZ1185,MonsterTable!$A:$B,MATCH(MonsterTable!$B$1,MonsterTable!$A$1:$B$1,0),0),
IF(OR(NOT(ISBLANK(BB1185)),ISBLANK(BC1185)),#N/A,
IF(AZ1185="empty","empty",
VLOOKUP(AZ1185,MonsterGroupTable!$A:$A,1,0)))))))</f>
        <v/>
      </c>
      <c r="BH1185" s="2" t="str">
        <f>IF(AND(ISBLANK(BG1185),OR(NOT(ISBLANK(BI1185)),NOT(ISBLANK(BJ1185)))),#N/A,
IF(ISBLANK(BG1185),"",
IF(AND(NOT(ISERROR(VLOOKUP(BG1185,MonsterTable!$A:$B,MATCH(MonsterTable!$B$1,MonsterTable!$A$1:$B$1,0),0))),OR(ISBLANK(BI1185),ISBLANK(BJ1185))),#N/A,
IFERROR(VLOOKUP(BG1185,MonsterTable!$A:$B,MATCH(MonsterTable!$B$1,MonsterTable!$A$1:$B$1,0),0),
IF(OR(NOT(ISBLANK(BI1185)),ISBLANK(BJ1185)),#N/A,
IF(BG1185="empty","empty",
VLOOKUP(BG1185,MonsterGroupTable!$A:$A,1,0)))))))</f>
        <v/>
      </c>
      <c r="BO1185" s="2" t="str">
        <f>IF(AND(ISBLANK(BN1185),OR(NOT(ISBLANK(BP1185)),NOT(ISBLANK(BQ1185)))),#N/A,
IF(ISBLANK(BN1185),"",
IF(AND(NOT(ISERROR(VLOOKUP(BN1185,MonsterTable!$A:$B,MATCH(MonsterTable!$B$1,MonsterTable!$A$1:$B$1,0),0))),OR(ISBLANK(BP1185),ISBLANK(BQ1185))),#N/A,
IFERROR(VLOOKUP(BN1185,MonsterTable!$A:$B,MATCH(MonsterTable!$B$1,MonsterTable!$A$1:$B$1,0),0),
IF(OR(NOT(ISBLANK(BP1185)),ISBLANK(BQ1185)),#N/A,
IF(BN1185="empty","empty",
VLOOKUP(BN1185,MonsterGroupTable!$A:$A,1,0)))))))</f>
        <v/>
      </c>
      <c r="BV1185" s="2" t="str">
        <f>IF(AND(ISBLANK(BU1185),OR(NOT(ISBLANK(BW1185)),NOT(ISBLANK(BX1185)))),#N/A,
IF(ISBLANK(BU1185),"",
IF(AND(NOT(ISERROR(VLOOKUP(BU1185,MonsterTable!$A:$B,MATCH(MonsterTable!$B$1,MonsterTable!$A$1:$B$1,0),0))),OR(ISBLANK(BW1185),ISBLANK(BX1185))),#N/A,
IFERROR(VLOOKUP(BU1185,MonsterTable!$A:$B,MATCH(MonsterTable!$B$1,MonsterTable!$A$1:$B$1,0),0),
IF(OR(NOT(ISBLANK(BW1185)),ISBLANK(BX1185)),#N/A,
IF(BU1185="empty","empty",
VLOOKUP(BU1185,MonsterGroupTable!$A:$A,1,0)))))))</f>
        <v/>
      </c>
      <c r="CC1185" s="2" t="str">
        <f>IF(AND(ISBLANK(CB1185),OR(NOT(ISBLANK(CD1185)),NOT(ISBLANK(CE1185)))),#N/A,
IF(ISBLANK(CB1185),"",
IF(AND(NOT(ISERROR(VLOOKUP(CB1185,MonsterTable!$A:$B,MATCH(MonsterTable!$B$1,MonsterTable!$A$1:$B$1,0),0))),OR(ISBLANK(CD1185),ISBLANK(CE1185))),#N/A,
IFERROR(VLOOKUP(CB1185,MonsterTable!$A:$B,MATCH(MonsterTable!$B$1,MonsterTable!$A$1:$B$1,0),0),
IF(OR(NOT(ISBLANK(CD1185)),ISBLANK(CE1185)),#N/A,
IF(CB1185="empty","empty",
VLOOKUP(CB1185,MonsterGroupTable!$A:$A,1,0)))))))</f>
        <v/>
      </c>
      <c r="CJ1185" s="2" t="str">
        <f>IF(AND(ISBLANK(CI1185),OR(NOT(ISBLANK(CK1185)),NOT(ISBLANK(CL1185)))),#N/A,
IF(ISBLANK(CI1185),"",
IF(AND(NOT(ISERROR(VLOOKUP(CI1185,MonsterTable!$A:$B,MATCH(MonsterTable!$B$1,MonsterTable!$A$1:$B$1,0),0))),OR(ISBLANK(CK1185),ISBLANK(CL1185))),#N/A,
IFERROR(VLOOKUP(CI1185,MonsterTable!$A:$B,MATCH(MonsterTable!$B$1,MonsterTable!$A$1:$B$1,0),0),
IF(OR(NOT(ISBLANK(CK1185)),ISBLANK(CL1185)),#N/A,
IF(CI1185="empty","empty",
VLOOKUP(CI1185,MonsterGroupTable!$A:$A,1,0)))))))</f>
        <v/>
      </c>
    </row>
    <row r="1186" spans="1:88">
      <c r="A1186">
        <v>20152</v>
      </c>
      <c r="B1186">
        <f t="shared" si="41"/>
        <v>1.1000000000000001</v>
      </c>
      <c r="C1186">
        <f t="shared" si="41"/>
        <v>1.1000000000000001</v>
      </c>
      <c r="F1186">
        <v>240</v>
      </c>
      <c r="G1186">
        <v>3169</v>
      </c>
      <c r="H1186">
        <v>0</v>
      </c>
      <c r="I1186">
        <v>0</v>
      </c>
      <c r="J1186">
        <v>0</v>
      </c>
      <c r="K1186" t="s">
        <v>28</v>
      </c>
      <c r="L1186" t="s">
        <v>251</v>
      </c>
      <c r="M1186" t="s">
        <v>79</v>
      </c>
      <c r="N1186" t="s">
        <v>80</v>
      </c>
      <c r="O1186">
        <v>0</v>
      </c>
      <c r="P1186">
        <v>-4.75</v>
      </c>
      <c r="Q1186">
        <v>-3.5</v>
      </c>
      <c r="R1186">
        <v>4.75</v>
      </c>
      <c r="S1186">
        <v>3</v>
      </c>
      <c r="T1186">
        <v>-13.5</v>
      </c>
      <c r="U1186">
        <v>2.5499999999999998</v>
      </c>
      <c r="V1186">
        <v>-6.75</v>
      </c>
      <c r="W1186" t="str">
        <f t="shared" si="42"/>
        <v>g116,5,empty,3,201,1,1,0</v>
      </c>
      <c r="X1186" s="1" t="s">
        <v>333</v>
      </c>
      <c r="Y1186" s="2" t="str">
        <f>IF(AND(ISBLANK(X1186),OR(NOT(ISBLANK(Z1186)),NOT(ISBLANK(AA1186)))),#N/A,
IF(ISBLANK(X1186),"",
IF(AND(NOT(ISERROR(VLOOKUP(X1186,MonsterTable!$A:$B,MATCH(MonsterTable!$B$1,MonsterTable!$A$1:$B$1,0),0))),OR(ISBLANK(Z1186),ISBLANK(AA1186))),#N/A,
IFERROR(VLOOKUP(X1186,MonsterTable!$A:$B,MATCH(MonsterTable!$B$1,MonsterTable!$A$1:$B$1,0),0),
IF(OR(NOT(ISBLANK(Z1186)),ISBLANK(AA1186)),#N/A,
IF(X1186="empty","empty",
VLOOKUP(X1186,MonsterGroupTable!$A:$A,1,0)))))))</f>
        <v>g116</v>
      </c>
      <c r="AA1186">
        <v>5</v>
      </c>
      <c r="AE1186" s="1" t="s">
        <v>74</v>
      </c>
      <c r="AF1186" s="2" t="str">
        <f>IF(AND(ISBLANK(AE1186),OR(NOT(ISBLANK(AG1186)),NOT(ISBLANK(AH1186)))),#N/A,
IF(ISBLANK(AE1186),"",
IF(AND(NOT(ISERROR(VLOOKUP(AE1186,MonsterTable!$A:$B,MATCH(MonsterTable!$B$1,MonsterTable!$A$1:$B$1,0),0))),OR(ISBLANK(AG1186),ISBLANK(AH1186))),#N/A,
IFERROR(VLOOKUP(AE1186,MonsterTable!$A:$B,MATCH(MonsterTable!$B$1,MonsterTable!$A$1:$B$1,0),0),
IF(OR(NOT(ISBLANK(AG1186)),ISBLANK(AH1186)),#N/A,
IF(AE1186="empty","empty",
VLOOKUP(AE1186,MonsterGroupTable!$A:$A,1,0)))))))</f>
        <v>empty</v>
      </c>
      <c r="AH1186">
        <v>3</v>
      </c>
      <c r="AL1186" s="1" t="s">
        <v>242</v>
      </c>
      <c r="AM1186" s="2">
        <f>IF(AND(ISBLANK(AL1186),OR(NOT(ISBLANK(AN1186)),NOT(ISBLANK(AO1186)))),#N/A,
IF(ISBLANK(AL1186),"",
IF(AND(NOT(ISERROR(VLOOKUP(AL1186,MonsterTable!$A:$B,MATCH(MonsterTable!$B$1,MonsterTable!$A$1:$B$1,0),0))),OR(ISBLANK(AN1186),ISBLANK(AO1186))),#N/A,
IFERROR(VLOOKUP(AL1186,MonsterTable!$A:$B,MATCH(MonsterTable!$B$1,MonsterTable!$A$1:$B$1,0),0),
IF(OR(NOT(ISBLANK(AN1186)),ISBLANK(AO1186)),#N/A,
IF(AL1186="empty","empty",
VLOOKUP(AL1186,MonsterGroupTable!$A:$A,1,0)))))))</f>
        <v>201</v>
      </c>
      <c r="AN1186">
        <v>1</v>
      </c>
      <c r="AO1186">
        <v>1</v>
      </c>
      <c r="AP1186">
        <v>0</v>
      </c>
      <c r="AT1186" s="2" t="str">
        <f>IF(AND(ISBLANK(AS1186),OR(NOT(ISBLANK(AU1186)),NOT(ISBLANK(AV1186)))),#N/A,
IF(ISBLANK(AS1186),"",
IF(AND(NOT(ISERROR(VLOOKUP(AS1186,MonsterTable!$A:$B,MATCH(MonsterTable!$B$1,MonsterTable!$A$1:$B$1,0),0))),OR(ISBLANK(AU1186),ISBLANK(AV1186))),#N/A,
IFERROR(VLOOKUP(AS1186,MonsterTable!$A:$B,MATCH(MonsterTable!$B$1,MonsterTable!$A$1:$B$1,0),0),
IF(OR(NOT(ISBLANK(AU1186)),ISBLANK(AV1186)),#N/A,
IF(AS1186="empty","empty",
VLOOKUP(AS1186,MonsterGroupTable!$A:$A,1,0)))))))</f>
        <v/>
      </c>
      <c r="BA1186" s="2" t="str">
        <f>IF(AND(ISBLANK(AZ1186),OR(NOT(ISBLANK(BB1186)),NOT(ISBLANK(BC1186)))),#N/A,
IF(ISBLANK(AZ1186),"",
IF(AND(NOT(ISERROR(VLOOKUP(AZ1186,MonsterTable!$A:$B,MATCH(MonsterTable!$B$1,MonsterTable!$A$1:$B$1,0),0))),OR(ISBLANK(BB1186),ISBLANK(BC1186))),#N/A,
IFERROR(VLOOKUP(AZ1186,MonsterTable!$A:$B,MATCH(MonsterTable!$B$1,MonsterTable!$A$1:$B$1,0),0),
IF(OR(NOT(ISBLANK(BB1186)),ISBLANK(BC1186)),#N/A,
IF(AZ1186="empty","empty",
VLOOKUP(AZ1186,MonsterGroupTable!$A:$A,1,0)))))))</f>
        <v/>
      </c>
      <c r="BH1186" s="2" t="str">
        <f>IF(AND(ISBLANK(BG1186),OR(NOT(ISBLANK(BI1186)),NOT(ISBLANK(BJ1186)))),#N/A,
IF(ISBLANK(BG1186),"",
IF(AND(NOT(ISERROR(VLOOKUP(BG1186,MonsterTable!$A:$B,MATCH(MonsterTable!$B$1,MonsterTable!$A$1:$B$1,0),0))),OR(ISBLANK(BI1186),ISBLANK(BJ1186))),#N/A,
IFERROR(VLOOKUP(BG1186,MonsterTable!$A:$B,MATCH(MonsterTable!$B$1,MonsterTable!$A$1:$B$1,0),0),
IF(OR(NOT(ISBLANK(BI1186)),ISBLANK(BJ1186)),#N/A,
IF(BG1186="empty","empty",
VLOOKUP(BG1186,MonsterGroupTable!$A:$A,1,0)))))))</f>
        <v/>
      </c>
      <c r="BO1186" s="2" t="str">
        <f>IF(AND(ISBLANK(BN1186),OR(NOT(ISBLANK(BP1186)),NOT(ISBLANK(BQ1186)))),#N/A,
IF(ISBLANK(BN1186),"",
IF(AND(NOT(ISERROR(VLOOKUP(BN1186,MonsterTable!$A:$B,MATCH(MonsterTable!$B$1,MonsterTable!$A$1:$B$1,0),0))),OR(ISBLANK(BP1186),ISBLANK(BQ1186))),#N/A,
IFERROR(VLOOKUP(BN1186,MonsterTable!$A:$B,MATCH(MonsterTable!$B$1,MonsterTable!$A$1:$B$1,0),0),
IF(OR(NOT(ISBLANK(BP1186)),ISBLANK(BQ1186)),#N/A,
IF(BN1186="empty","empty",
VLOOKUP(BN1186,MonsterGroupTable!$A:$A,1,0)))))))</f>
        <v/>
      </c>
      <c r="BV1186" s="2" t="str">
        <f>IF(AND(ISBLANK(BU1186),OR(NOT(ISBLANK(BW1186)),NOT(ISBLANK(BX1186)))),#N/A,
IF(ISBLANK(BU1186),"",
IF(AND(NOT(ISERROR(VLOOKUP(BU1186,MonsterTable!$A:$B,MATCH(MonsterTable!$B$1,MonsterTable!$A$1:$B$1,0),0))),OR(ISBLANK(BW1186),ISBLANK(BX1186))),#N/A,
IFERROR(VLOOKUP(BU1186,MonsterTable!$A:$B,MATCH(MonsterTable!$B$1,MonsterTable!$A$1:$B$1,0),0),
IF(OR(NOT(ISBLANK(BW1186)),ISBLANK(BX1186)),#N/A,
IF(BU1186="empty","empty",
VLOOKUP(BU1186,MonsterGroupTable!$A:$A,1,0)))))))</f>
        <v/>
      </c>
      <c r="CC1186" s="2" t="str">
        <f>IF(AND(ISBLANK(CB1186),OR(NOT(ISBLANK(CD1186)),NOT(ISBLANK(CE1186)))),#N/A,
IF(ISBLANK(CB1186),"",
IF(AND(NOT(ISERROR(VLOOKUP(CB1186,MonsterTable!$A:$B,MATCH(MonsterTable!$B$1,MonsterTable!$A$1:$B$1,0),0))),OR(ISBLANK(CD1186),ISBLANK(CE1186))),#N/A,
IFERROR(VLOOKUP(CB1186,MonsterTable!$A:$B,MATCH(MonsterTable!$B$1,MonsterTable!$A$1:$B$1,0),0),
IF(OR(NOT(ISBLANK(CD1186)),ISBLANK(CE1186)),#N/A,
IF(CB1186="empty","empty",
VLOOKUP(CB1186,MonsterGroupTable!$A:$A,1,0)))))))</f>
        <v/>
      </c>
      <c r="CJ1186" s="2" t="str">
        <f>IF(AND(ISBLANK(CI1186),OR(NOT(ISBLANK(CK1186)),NOT(ISBLANK(CL1186)))),#N/A,
IF(ISBLANK(CI1186),"",
IF(AND(NOT(ISERROR(VLOOKUP(CI1186,MonsterTable!$A:$B,MATCH(MonsterTable!$B$1,MonsterTable!$A$1:$B$1,0),0))),OR(ISBLANK(CK1186),ISBLANK(CL1186))),#N/A,
IFERROR(VLOOKUP(CI1186,MonsterTable!$A:$B,MATCH(MonsterTable!$B$1,MonsterTable!$A$1:$B$1,0),0),
IF(OR(NOT(ISBLANK(CK1186)),ISBLANK(CL1186)),#N/A,
IF(CI1186="empty","empty",
VLOOKUP(CI1186,MonsterGroupTable!$A:$A,1,0)))))))</f>
        <v/>
      </c>
    </row>
    <row r="1187" spans="1:88">
      <c r="A1187">
        <v>20153</v>
      </c>
      <c r="B1187">
        <f t="shared" si="41"/>
        <v>1.1000000000000001</v>
      </c>
      <c r="C1187">
        <f t="shared" si="41"/>
        <v>1.1000000000000001</v>
      </c>
      <c r="F1187">
        <v>270</v>
      </c>
      <c r="G1187">
        <v>3196</v>
      </c>
      <c r="H1187">
        <v>0</v>
      </c>
      <c r="I1187">
        <v>0</v>
      </c>
      <c r="J1187">
        <v>0</v>
      </c>
      <c r="K1187" t="s">
        <v>28</v>
      </c>
      <c r="L1187" t="s">
        <v>251</v>
      </c>
      <c r="M1187" t="s">
        <v>79</v>
      </c>
      <c r="N1187" t="s">
        <v>80</v>
      </c>
      <c r="O1187">
        <v>0</v>
      </c>
      <c r="P1187">
        <v>-4.75</v>
      </c>
      <c r="Q1187">
        <v>-3.5</v>
      </c>
      <c r="R1187">
        <v>4.75</v>
      </c>
      <c r="S1187">
        <v>3</v>
      </c>
      <c r="T1187">
        <v>-13.5</v>
      </c>
      <c r="U1187">
        <v>2.5499999999999998</v>
      </c>
      <c r="V1187">
        <v>-6.75</v>
      </c>
      <c r="W1187" t="str">
        <f t="shared" si="42"/>
        <v>g116,5,empty,3,201,1,1,0</v>
      </c>
      <c r="X1187" s="1" t="s">
        <v>333</v>
      </c>
      <c r="Y1187" s="2" t="str">
        <f>IF(AND(ISBLANK(X1187),OR(NOT(ISBLANK(Z1187)),NOT(ISBLANK(AA1187)))),#N/A,
IF(ISBLANK(X1187),"",
IF(AND(NOT(ISERROR(VLOOKUP(X1187,MonsterTable!$A:$B,MATCH(MonsterTable!$B$1,MonsterTable!$A$1:$B$1,0),0))),OR(ISBLANK(Z1187),ISBLANK(AA1187))),#N/A,
IFERROR(VLOOKUP(X1187,MonsterTable!$A:$B,MATCH(MonsterTable!$B$1,MonsterTable!$A$1:$B$1,0),0),
IF(OR(NOT(ISBLANK(Z1187)),ISBLANK(AA1187)),#N/A,
IF(X1187="empty","empty",
VLOOKUP(X1187,MonsterGroupTable!$A:$A,1,0)))))))</f>
        <v>g116</v>
      </c>
      <c r="AA1187">
        <v>5</v>
      </c>
      <c r="AE1187" s="1" t="s">
        <v>74</v>
      </c>
      <c r="AF1187" s="2" t="str">
        <f>IF(AND(ISBLANK(AE1187),OR(NOT(ISBLANK(AG1187)),NOT(ISBLANK(AH1187)))),#N/A,
IF(ISBLANK(AE1187),"",
IF(AND(NOT(ISERROR(VLOOKUP(AE1187,MonsterTable!$A:$B,MATCH(MonsterTable!$B$1,MonsterTable!$A$1:$B$1,0),0))),OR(ISBLANK(AG1187),ISBLANK(AH1187))),#N/A,
IFERROR(VLOOKUP(AE1187,MonsterTable!$A:$B,MATCH(MonsterTable!$B$1,MonsterTable!$A$1:$B$1,0),0),
IF(OR(NOT(ISBLANK(AG1187)),ISBLANK(AH1187)),#N/A,
IF(AE1187="empty","empty",
VLOOKUP(AE1187,MonsterGroupTable!$A:$A,1,0)))))))</f>
        <v>empty</v>
      </c>
      <c r="AH1187">
        <v>3</v>
      </c>
      <c r="AL1187" s="1" t="s">
        <v>242</v>
      </c>
      <c r="AM1187" s="2">
        <f>IF(AND(ISBLANK(AL1187),OR(NOT(ISBLANK(AN1187)),NOT(ISBLANK(AO1187)))),#N/A,
IF(ISBLANK(AL1187),"",
IF(AND(NOT(ISERROR(VLOOKUP(AL1187,MonsterTable!$A:$B,MATCH(MonsterTable!$B$1,MonsterTable!$A$1:$B$1,0),0))),OR(ISBLANK(AN1187),ISBLANK(AO1187))),#N/A,
IFERROR(VLOOKUP(AL1187,MonsterTable!$A:$B,MATCH(MonsterTable!$B$1,MonsterTable!$A$1:$B$1,0),0),
IF(OR(NOT(ISBLANK(AN1187)),ISBLANK(AO1187)),#N/A,
IF(AL1187="empty","empty",
VLOOKUP(AL1187,MonsterGroupTable!$A:$A,1,0)))))))</f>
        <v>201</v>
      </c>
      <c r="AN1187">
        <v>1</v>
      </c>
      <c r="AO1187">
        <v>1</v>
      </c>
      <c r="AP1187">
        <v>0</v>
      </c>
      <c r="AT1187" s="2" t="str">
        <f>IF(AND(ISBLANK(AS1187),OR(NOT(ISBLANK(AU1187)),NOT(ISBLANK(AV1187)))),#N/A,
IF(ISBLANK(AS1187),"",
IF(AND(NOT(ISERROR(VLOOKUP(AS1187,MonsterTable!$A:$B,MATCH(MonsterTable!$B$1,MonsterTable!$A$1:$B$1,0),0))),OR(ISBLANK(AU1187),ISBLANK(AV1187))),#N/A,
IFERROR(VLOOKUP(AS1187,MonsterTable!$A:$B,MATCH(MonsterTable!$B$1,MonsterTable!$A$1:$B$1,0),0),
IF(OR(NOT(ISBLANK(AU1187)),ISBLANK(AV1187)),#N/A,
IF(AS1187="empty","empty",
VLOOKUP(AS1187,MonsterGroupTable!$A:$A,1,0)))))))</f>
        <v/>
      </c>
      <c r="BA1187" s="2" t="str">
        <f>IF(AND(ISBLANK(AZ1187),OR(NOT(ISBLANK(BB1187)),NOT(ISBLANK(BC1187)))),#N/A,
IF(ISBLANK(AZ1187),"",
IF(AND(NOT(ISERROR(VLOOKUP(AZ1187,MonsterTable!$A:$B,MATCH(MonsterTable!$B$1,MonsterTable!$A$1:$B$1,0),0))),OR(ISBLANK(BB1187),ISBLANK(BC1187))),#N/A,
IFERROR(VLOOKUP(AZ1187,MonsterTable!$A:$B,MATCH(MonsterTable!$B$1,MonsterTable!$A$1:$B$1,0),0),
IF(OR(NOT(ISBLANK(BB1187)),ISBLANK(BC1187)),#N/A,
IF(AZ1187="empty","empty",
VLOOKUP(AZ1187,MonsterGroupTable!$A:$A,1,0)))))))</f>
        <v/>
      </c>
      <c r="BH1187" s="2" t="str">
        <f>IF(AND(ISBLANK(BG1187),OR(NOT(ISBLANK(BI1187)),NOT(ISBLANK(BJ1187)))),#N/A,
IF(ISBLANK(BG1187),"",
IF(AND(NOT(ISERROR(VLOOKUP(BG1187,MonsterTable!$A:$B,MATCH(MonsterTable!$B$1,MonsterTable!$A$1:$B$1,0),0))),OR(ISBLANK(BI1187),ISBLANK(BJ1187))),#N/A,
IFERROR(VLOOKUP(BG1187,MonsterTable!$A:$B,MATCH(MonsterTable!$B$1,MonsterTable!$A$1:$B$1,0),0),
IF(OR(NOT(ISBLANK(BI1187)),ISBLANK(BJ1187)),#N/A,
IF(BG1187="empty","empty",
VLOOKUP(BG1187,MonsterGroupTable!$A:$A,1,0)))))))</f>
        <v/>
      </c>
      <c r="BO1187" s="2" t="str">
        <f>IF(AND(ISBLANK(BN1187),OR(NOT(ISBLANK(BP1187)),NOT(ISBLANK(BQ1187)))),#N/A,
IF(ISBLANK(BN1187),"",
IF(AND(NOT(ISERROR(VLOOKUP(BN1187,MonsterTable!$A:$B,MATCH(MonsterTable!$B$1,MonsterTable!$A$1:$B$1,0),0))),OR(ISBLANK(BP1187),ISBLANK(BQ1187))),#N/A,
IFERROR(VLOOKUP(BN1187,MonsterTable!$A:$B,MATCH(MonsterTable!$B$1,MonsterTable!$A$1:$B$1,0),0),
IF(OR(NOT(ISBLANK(BP1187)),ISBLANK(BQ1187)),#N/A,
IF(BN1187="empty","empty",
VLOOKUP(BN1187,MonsterGroupTable!$A:$A,1,0)))))))</f>
        <v/>
      </c>
      <c r="BV1187" s="2" t="str">
        <f>IF(AND(ISBLANK(BU1187),OR(NOT(ISBLANK(BW1187)),NOT(ISBLANK(BX1187)))),#N/A,
IF(ISBLANK(BU1187),"",
IF(AND(NOT(ISERROR(VLOOKUP(BU1187,MonsterTable!$A:$B,MATCH(MonsterTable!$B$1,MonsterTable!$A$1:$B$1,0),0))),OR(ISBLANK(BW1187),ISBLANK(BX1187))),#N/A,
IFERROR(VLOOKUP(BU1187,MonsterTable!$A:$B,MATCH(MonsterTable!$B$1,MonsterTable!$A$1:$B$1,0),0),
IF(OR(NOT(ISBLANK(BW1187)),ISBLANK(BX1187)),#N/A,
IF(BU1187="empty","empty",
VLOOKUP(BU1187,MonsterGroupTable!$A:$A,1,0)))))))</f>
        <v/>
      </c>
      <c r="CC1187" s="2" t="str">
        <f>IF(AND(ISBLANK(CB1187),OR(NOT(ISBLANK(CD1187)),NOT(ISBLANK(CE1187)))),#N/A,
IF(ISBLANK(CB1187),"",
IF(AND(NOT(ISERROR(VLOOKUP(CB1187,MonsterTable!$A:$B,MATCH(MonsterTable!$B$1,MonsterTable!$A$1:$B$1,0),0))),OR(ISBLANK(CD1187),ISBLANK(CE1187))),#N/A,
IFERROR(VLOOKUP(CB1187,MonsterTable!$A:$B,MATCH(MonsterTable!$B$1,MonsterTable!$A$1:$B$1,0),0),
IF(OR(NOT(ISBLANK(CD1187)),ISBLANK(CE1187)),#N/A,
IF(CB1187="empty","empty",
VLOOKUP(CB1187,MonsterGroupTable!$A:$A,1,0)))))))</f>
        <v/>
      </c>
      <c r="CJ1187" s="2" t="str">
        <f>IF(AND(ISBLANK(CI1187),OR(NOT(ISBLANK(CK1187)),NOT(ISBLANK(CL1187)))),#N/A,
IF(ISBLANK(CI1187),"",
IF(AND(NOT(ISERROR(VLOOKUP(CI1187,MonsterTable!$A:$B,MATCH(MonsterTable!$B$1,MonsterTable!$A$1:$B$1,0),0))),OR(ISBLANK(CK1187),ISBLANK(CL1187))),#N/A,
IFERROR(VLOOKUP(CI1187,MonsterTable!$A:$B,MATCH(MonsterTable!$B$1,MonsterTable!$A$1:$B$1,0),0),
IF(OR(NOT(ISBLANK(CK1187)),ISBLANK(CL1187)),#N/A,
IF(CI1187="empty","empty",
VLOOKUP(CI1187,MonsterGroupTable!$A:$A,1,0)))))))</f>
        <v/>
      </c>
    </row>
    <row r="1188" spans="1:88">
      <c r="A1188">
        <v>20154</v>
      </c>
      <c r="B1188">
        <f t="shared" si="41"/>
        <v>1.1000000000000001</v>
      </c>
      <c r="C1188">
        <f t="shared" si="41"/>
        <v>1.1000000000000001</v>
      </c>
      <c r="F1188">
        <v>300</v>
      </c>
      <c r="G1188">
        <v>3223</v>
      </c>
      <c r="H1188">
        <v>0</v>
      </c>
      <c r="I1188">
        <v>0</v>
      </c>
      <c r="J1188">
        <v>0</v>
      </c>
      <c r="K1188" t="s">
        <v>28</v>
      </c>
      <c r="L1188" t="s">
        <v>251</v>
      </c>
      <c r="M1188" t="s">
        <v>79</v>
      </c>
      <c r="N1188" t="s">
        <v>80</v>
      </c>
      <c r="O1188">
        <v>0</v>
      </c>
      <c r="P1188">
        <v>-4.75</v>
      </c>
      <c r="Q1188">
        <v>-3.5</v>
      </c>
      <c r="R1188">
        <v>4.75</v>
      </c>
      <c r="S1188">
        <v>3</v>
      </c>
      <c r="T1188">
        <v>-13.5</v>
      </c>
      <c r="U1188">
        <v>2.5499999999999998</v>
      </c>
      <c r="V1188">
        <v>-6.75</v>
      </c>
      <c r="W1188" t="str">
        <f t="shared" si="42"/>
        <v>g116,5,empty,3,201,1,1,0</v>
      </c>
      <c r="X1188" s="1" t="s">
        <v>333</v>
      </c>
      <c r="Y1188" s="2" t="str">
        <f>IF(AND(ISBLANK(X1188),OR(NOT(ISBLANK(Z1188)),NOT(ISBLANK(AA1188)))),#N/A,
IF(ISBLANK(X1188),"",
IF(AND(NOT(ISERROR(VLOOKUP(X1188,MonsterTable!$A:$B,MATCH(MonsterTable!$B$1,MonsterTable!$A$1:$B$1,0),0))),OR(ISBLANK(Z1188),ISBLANK(AA1188))),#N/A,
IFERROR(VLOOKUP(X1188,MonsterTable!$A:$B,MATCH(MonsterTable!$B$1,MonsterTable!$A$1:$B$1,0),0),
IF(OR(NOT(ISBLANK(Z1188)),ISBLANK(AA1188)),#N/A,
IF(X1188="empty","empty",
VLOOKUP(X1188,MonsterGroupTable!$A:$A,1,0)))))))</f>
        <v>g116</v>
      </c>
      <c r="AA1188">
        <v>5</v>
      </c>
      <c r="AE1188" s="1" t="s">
        <v>74</v>
      </c>
      <c r="AF1188" s="2" t="str">
        <f>IF(AND(ISBLANK(AE1188),OR(NOT(ISBLANK(AG1188)),NOT(ISBLANK(AH1188)))),#N/A,
IF(ISBLANK(AE1188),"",
IF(AND(NOT(ISERROR(VLOOKUP(AE1188,MonsterTable!$A:$B,MATCH(MonsterTable!$B$1,MonsterTable!$A$1:$B$1,0),0))),OR(ISBLANK(AG1188),ISBLANK(AH1188))),#N/A,
IFERROR(VLOOKUP(AE1188,MonsterTable!$A:$B,MATCH(MonsterTable!$B$1,MonsterTable!$A$1:$B$1,0),0),
IF(OR(NOT(ISBLANK(AG1188)),ISBLANK(AH1188)),#N/A,
IF(AE1188="empty","empty",
VLOOKUP(AE1188,MonsterGroupTable!$A:$A,1,0)))))))</f>
        <v>empty</v>
      </c>
      <c r="AH1188">
        <v>3</v>
      </c>
      <c r="AL1188" s="1" t="s">
        <v>242</v>
      </c>
      <c r="AM1188" s="2">
        <f>IF(AND(ISBLANK(AL1188),OR(NOT(ISBLANK(AN1188)),NOT(ISBLANK(AO1188)))),#N/A,
IF(ISBLANK(AL1188),"",
IF(AND(NOT(ISERROR(VLOOKUP(AL1188,MonsterTable!$A:$B,MATCH(MonsterTable!$B$1,MonsterTable!$A$1:$B$1,0),0))),OR(ISBLANK(AN1188),ISBLANK(AO1188))),#N/A,
IFERROR(VLOOKUP(AL1188,MonsterTable!$A:$B,MATCH(MonsterTable!$B$1,MonsterTable!$A$1:$B$1,0),0),
IF(OR(NOT(ISBLANK(AN1188)),ISBLANK(AO1188)),#N/A,
IF(AL1188="empty","empty",
VLOOKUP(AL1188,MonsterGroupTable!$A:$A,1,0)))))))</f>
        <v>201</v>
      </c>
      <c r="AN1188">
        <v>1</v>
      </c>
      <c r="AO1188">
        <v>1</v>
      </c>
      <c r="AP1188">
        <v>0</v>
      </c>
      <c r="AT1188" s="2" t="str">
        <f>IF(AND(ISBLANK(AS1188),OR(NOT(ISBLANK(AU1188)),NOT(ISBLANK(AV1188)))),#N/A,
IF(ISBLANK(AS1188),"",
IF(AND(NOT(ISERROR(VLOOKUP(AS1188,MonsterTable!$A:$B,MATCH(MonsterTable!$B$1,MonsterTable!$A$1:$B$1,0),0))),OR(ISBLANK(AU1188),ISBLANK(AV1188))),#N/A,
IFERROR(VLOOKUP(AS1188,MonsterTable!$A:$B,MATCH(MonsterTable!$B$1,MonsterTable!$A$1:$B$1,0),0),
IF(OR(NOT(ISBLANK(AU1188)),ISBLANK(AV1188)),#N/A,
IF(AS1188="empty","empty",
VLOOKUP(AS1188,MonsterGroupTable!$A:$A,1,0)))))))</f>
        <v/>
      </c>
      <c r="BA1188" s="2" t="str">
        <f>IF(AND(ISBLANK(AZ1188),OR(NOT(ISBLANK(BB1188)),NOT(ISBLANK(BC1188)))),#N/A,
IF(ISBLANK(AZ1188),"",
IF(AND(NOT(ISERROR(VLOOKUP(AZ1188,MonsterTable!$A:$B,MATCH(MonsterTable!$B$1,MonsterTable!$A$1:$B$1,0),0))),OR(ISBLANK(BB1188),ISBLANK(BC1188))),#N/A,
IFERROR(VLOOKUP(AZ1188,MonsterTable!$A:$B,MATCH(MonsterTable!$B$1,MonsterTable!$A$1:$B$1,0),0),
IF(OR(NOT(ISBLANK(BB1188)),ISBLANK(BC1188)),#N/A,
IF(AZ1188="empty","empty",
VLOOKUP(AZ1188,MonsterGroupTable!$A:$A,1,0)))))))</f>
        <v/>
      </c>
      <c r="BH1188" s="2" t="str">
        <f>IF(AND(ISBLANK(BG1188),OR(NOT(ISBLANK(BI1188)),NOT(ISBLANK(BJ1188)))),#N/A,
IF(ISBLANK(BG1188),"",
IF(AND(NOT(ISERROR(VLOOKUP(BG1188,MonsterTable!$A:$B,MATCH(MonsterTable!$B$1,MonsterTable!$A$1:$B$1,0),0))),OR(ISBLANK(BI1188),ISBLANK(BJ1188))),#N/A,
IFERROR(VLOOKUP(BG1188,MonsterTable!$A:$B,MATCH(MonsterTable!$B$1,MonsterTable!$A$1:$B$1,0),0),
IF(OR(NOT(ISBLANK(BI1188)),ISBLANK(BJ1188)),#N/A,
IF(BG1188="empty","empty",
VLOOKUP(BG1188,MonsterGroupTable!$A:$A,1,0)))))))</f>
        <v/>
      </c>
      <c r="BO1188" s="2" t="str">
        <f>IF(AND(ISBLANK(BN1188),OR(NOT(ISBLANK(BP1188)),NOT(ISBLANK(BQ1188)))),#N/A,
IF(ISBLANK(BN1188),"",
IF(AND(NOT(ISERROR(VLOOKUP(BN1188,MonsterTable!$A:$B,MATCH(MonsterTable!$B$1,MonsterTable!$A$1:$B$1,0),0))),OR(ISBLANK(BP1188),ISBLANK(BQ1188))),#N/A,
IFERROR(VLOOKUP(BN1188,MonsterTable!$A:$B,MATCH(MonsterTable!$B$1,MonsterTable!$A$1:$B$1,0),0),
IF(OR(NOT(ISBLANK(BP1188)),ISBLANK(BQ1188)),#N/A,
IF(BN1188="empty","empty",
VLOOKUP(BN1188,MonsterGroupTable!$A:$A,1,0)))))))</f>
        <v/>
      </c>
      <c r="BV1188" s="2" t="str">
        <f>IF(AND(ISBLANK(BU1188),OR(NOT(ISBLANK(BW1188)),NOT(ISBLANK(BX1188)))),#N/A,
IF(ISBLANK(BU1188),"",
IF(AND(NOT(ISERROR(VLOOKUP(BU1188,MonsterTable!$A:$B,MATCH(MonsterTable!$B$1,MonsterTable!$A$1:$B$1,0),0))),OR(ISBLANK(BW1188),ISBLANK(BX1188))),#N/A,
IFERROR(VLOOKUP(BU1188,MonsterTable!$A:$B,MATCH(MonsterTable!$B$1,MonsterTable!$A$1:$B$1,0),0),
IF(OR(NOT(ISBLANK(BW1188)),ISBLANK(BX1188)),#N/A,
IF(BU1188="empty","empty",
VLOOKUP(BU1188,MonsterGroupTable!$A:$A,1,0)))))))</f>
        <v/>
      </c>
      <c r="CC1188" s="2" t="str">
        <f>IF(AND(ISBLANK(CB1188),OR(NOT(ISBLANK(CD1188)),NOT(ISBLANK(CE1188)))),#N/A,
IF(ISBLANK(CB1188),"",
IF(AND(NOT(ISERROR(VLOOKUP(CB1188,MonsterTable!$A:$B,MATCH(MonsterTable!$B$1,MonsterTable!$A$1:$B$1,0),0))),OR(ISBLANK(CD1188),ISBLANK(CE1188))),#N/A,
IFERROR(VLOOKUP(CB1188,MonsterTable!$A:$B,MATCH(MonsterTable!$B$1,MonsterTable!$A$1:$B$1,0),0),
IF(OR(NOT(ISBLANK(CD1188)),ISBLANK(CE1188)),#N/A,
IF(CB1188="empty","empty",
VLOOKUP(CB1188,MonsterGroupTable!$A:$A,1,0)))))))</f>
        <v/>
      </c>
      <c r="CJ1188" s="2" t="str">
        <f>IF(AND(ISBLANK(CI1188),OR(NOT(ISBLANK(CK1188)),NOT(ISBLANK(CL1188)))),#N/A,
IF(ISBLANK(CI1188),"",
IF(AND(NOT(ISERROR(VLOOKUP(CI1188,MonsterTable!$A:$B,MATCH(MonsterTable!$B$1,MonsterTable!$A$1:$B$1,0),0))),OR(ISBLANK(CK1188),ISBLANK(CL1188))),#N/A,
IFERROR(VLOOKUP(CI1188,MonsterTable!$A:$B,MATCH(MonsterTable!$B$1,MonsterTable!$A$1:$B$1,0),0),
IF(OR(NOT(ISBLANK(CK1188)),ISBLANK(CL1188)),#N/A,
IF(CI1188="empty","empty",
VLOOKUP(CI1188,MonsterGroupTable!$A:$A,1,0)))))))</f>
        <v/>
      </c>
    </row>
    <row r="1189" spans="1:88">
      <c r="A1189">
        <v>20155</v>
      </c>
      <c r="B1189">
        <f t="shared" si="41"/>
        <v>1.1000000000000001</v>
      </c>
      <c r="C1189">
        <f t="shared" si="41"/>
        <v>1.1000000000000001</v>
      </c>
      <c r="F1189">
        <v>330</v>
      </c>
      <c r="G1189">
        <v>3250</v>
      </c>
      <c r="H1189">
        <v>0</v>
      </c>
      <c r="I1189">
        <v>0</v>
      </c>
      <c r="J1189">
        <v>0</v>
      </c>
      <c r="K1189" t="s">
        <v>28</v>
      </c>
      <c r="L1189" t="s">
        <v>251</v>
      </c>
      <c r="M1189" t="s">
        <v>79</v>
      </c>
      <c r="N1189" t="s">
        <v>80</v>
      </c>
      <c r="O1189">
        <v>0</v>
      </c>
      <c r="P1189">
        <v>-4.75</v>
      </c>
      <c r="Q1189">
        <v>-3.5</v>
      </c>
      <c r="R1189">
        <v>4.75</v>
      </c>
      <c r="S1189">
        <v>3</v>
      </c>
      <c r="T1189">
        <v>-13.5</v>
      </c>
      <c r="U1189">
        <v>2.5499999999999998</v>
      </c>
      <c r="V1189">
        <v>-6.75</v>
      </c>
      <c r="W1189" t="str">
        <f t="shared" si="42"/>
        <v>g116,5,empty,3,201,1,1,0</v>
      </c>
      <c r="X1189" s="1" t="s">
        <v>333</v>
      </c>
      <c r="Y1189" s="2" t="str">
        <f>IF(AND(ISBLANK(X1189),OR(NOT(ISBLANK(Z1189)),NOT(ISBLANK(AA1189)))),#N/A,
IF(ISBLANK(X1189),"",
IF(AND(NOT(ISERROR(VLOOKUP(X1189,MonsterTable!$A:$B,MATCH(MonsterTable!$B$1,MonsterTable!$A$1:$B$1,0),0))),OR(ISBLANK(Z1189),ISBLANK(AA1189))),#N/A,
IFERROR(VLOOKUP(X1189,MonsterTable!$A:$B,MATCH(MonsterTable!$B$1,MonsterTable!$A$1:$B$1,0),0),
IF(OR(NOT(ISBLANK(Z1189)),ISBLANK(AA1189)),#N/A,
IF(X1189="empty","empty",
VLOOKUP(X1189,MonsterGroupTable!$A:$A,1,0)))))))</f>
        <v>g116</v>
      </c>
      <c r="AA1189">
        <v>5</v>
      </c>
      <c r="AE1189" s="1" t="s">
        <v>74</v>
      </c>
      <c r="AF1189" s="2" t="str">
        <f>IF(AND(ISBLANK(AE1189),OR(NOT(ISBLANK(AG1189)),NOT(ISBLANK(AH1189)))),#N/A,
IF(ISBLANK(AE1189),"",
IF(AND(NOT(ISERROR(VLOOKUP(AE1189,MonsterTable!$A:$B,MATCH(MonsterTable!$B$1,MonsterTable!$A$1:$B$1,0),0))),OR(ISBLANK(AG1189),ISBLANK(AH1189))),#N/A,
IFERROR(VLOOKUP(AE1189,MonsterTable!$A:$B,MATCH(MonsterTable!$B$1,MonsterTable!$A$1:$B$1,0),0),
IF(OR(NOT(ISBLANK(AG1189)),ISBLANK(AH1189)),#N/A,
IF(AE1189="empty","empty",
VLOOKUP(AE1189,MonsterGroupTable!$A:$A,1,0)))))))</f>
        <v>empty</v>
      </c>
      <c r="AH1189">
        <v>3</v>
      </c>
      <c r="AL1189" s="1" t="s">
        <v>242</v>
      </c>
      <c r="AM1189" s="2">
        <f>IF(AND(ISBLANK(AL1189),OR(NOT(ISBLANK(AN1189)),NOT(ISBLANK(AO1189)))),#N/A,
IF(ISBLANK(AL1189),"",
IF(AND(NOT(ISERROR(VLOOKUP(AL1189,MonsterTable!$A:$B,MATCH(MonsterTable!$B$1,MonsterTable!$A$1:$B$1,0),0))),OR(ISBLANK(AN1189),ISBLANK(AO1189))),#N/A,
IFERROR(VLOOKUP(AL1189,MonsterTable!$A:$B,MATCH(MonsterTable!$B$1,MonsterTable!$A$1:$B$1,0),0),
IF(OR(NOT(ISBLANK(AN1189)),ISBLANK(AO1189)),#N/A,
IF(AL1189="empty","empty",
VLOOKUP(AL1189,MonsterGroupTable!$A:$A,1,0)))))))</f>
        <v>201</v>
      </c>
      <c r="AN1189">
        <v>1</v>
      </c>
      <c r="AO1189">
        <v>1</v>
      </c>
      <c r="AP1189">
        <v>0</v>
      </c>
      <c r="AT1189" s="2" t="str">
        <f>IF(AND(ISBLANK(AS1189),OR(NOT(ISBLANK(AU1189)),NOT(ISBLANK(AV1189)))),#N/A,
IF(ISBLANK(AS1189),"",
IF(AND(NOT(ISERROR(VLOOKUP(AS1189,MonsterTable!$A:$B,MATCH(MonsterTable!$B$1,MonsterTable!$A$1:$B$1,0),0))),OR(ISBLANK(AU1189),ISBLANK(AV1189))),#N/A,
IFERROR(VLOOKUP(AS1189,MonsterTable!$A:$B,MATCH(MonsterTable!$B$1,MonsterTable!$A$1:$B$1,0),0),
IF(OR(NOT(ISBLANK(AU1189)),ISBLANK(AV1189)),#N/A,
IF(AS1189="empty","empty",
VLOOKUP(AS1189,MonsterGroupTable!$A:$A,1,0)))))))</f>
        <v/>
      </c>
      <c r="BA1189" s="2" t="str">
        <f>IF(AND(ISBLANK(AZ1189),OR(NOT(ISBLANK(BB1189)),NOT(ISBLANK(BC1189)))),#N/A,
IF(ISBLANK(AZ1189),"",
IF(AND(NOT(ISERROR(VLOOKUP(AZ1189,MonsterTable!$A:$B,MATCH(MonsterTable!$B$1,MonsterTable!$A$1:$B$1,0),0))),OR(ISBLANK(BB1189),ISBLANK(BC1189))),#N/A,
IFERROR(VLOOKUP(AZ1189,MonsterTable!$A:$B,MATCH(MonsterTable!$B$1,MonsterTable!$A$1:$B$1,0),0),
IF(OR(NOT(ISBLANK(BB1189)),ISBLANK(BC1189)),#N/A,
IF(AZ1189="empty","empty",
VLOOKUP(AZ1189,MonsterGroupTable!$A:$A,1,0)))))))</f>
        <v/>
      </c>
      <c r="BH1189" s="2" t="str">
        <f>IF(AND(ISBLANK(BG1189),OR(NOT(ISBLANK(BI1189)),NOT(ISBLANK(BJ1189)))),#N/A,
IF(ISBLANK(BG1189),"",
IF(AND(NOT(ISERROR(VLOOKUP(BG1189,MonsterTable!$A:$B,MATCH(MonsterTable!$B$1,MonsterTable!$A$1:$B$1,0),0))),OR(ISBLANK(BI1189),ISBLANK(BJ1189))),#N/A,
IFERROR(VLOOKUP(BG1189,MonsterTable!$A:$B,MATCH(MonsterTable!$B$1,MonsterTable!$A$1:$B$1,0),0),
IF(OR(NOT(ISBLANK(BI1189)),ISBLANK(BJ1189)),#N/A,
IF(BG1189="empty","empty",
VLOOKUP(BG1189,MonsterGroupTable!$A:$A,1,0)))))))</f>
        <v/>
      </c>
      <c r="BO1189" s="2" t="str">
        <f>IF(AND(ISBLANK(BN1189),OR(NOT(ISBLANK(BP1189)),NOT(ISBLANK(BQ1189)))),#N/A,
IF(ISBLANK(BN1189),"",
IF(AND(NOT(ISERROR(VLOOKUP(BN1189,MonsterTable!$A:$B,MATCH(MonsterTable!$B$1,MonsterTable!$A$1:$B$1,0),0))),OR(ISBLANK(BP1189),ISBLANK(BQ1189))),#N/A,
IFERROR(VLOOKUP(BN1189,MonsterTable!$A:$B,MATCH(MonsterTable!$B$1,MonsterTable!$A$1:$B$1,0),0),
IF(OR(NOT(ISBLANK(BP1189)),ISBLANK(BQ1189)),#N/A,
IF(BN1189="empty","empty",
VLOOKUP(BN1189,MonsterGroupTable!$A:$A,1,0)))))))</f>
        <v/>
      </c>
      <c r="BV1189" s="2" t="str">
        <f>IF(AND(ISBLANK(BU1189),OR(NOT(ISBLANK(BW1189)),NOT(ISBLANK(BX1189)))),#N/A,
IF(ISBLANK(BU1189),"",
IF(AND(NOT(ISERROR(VLOOKUP(BU1189,MonsterTable!$A:$B,MATCH(MonsterTable!$B$1,MonsterTable!$A$1:$B$1,0),0))),OR(ISBLANK(BW1189),ISBLANK(BX1189))),#N/A,
IFERROR(VLOOKUP(BU1189,MonsterTable!$A:$B,MATCH(MonsterTable!$B$1,MonsterTable!$A$1:$B$1,0),0),
IF(OR(NOT(ISBLANK(BW1189)),ISBLANK(BX1189)),#N/A,
IF(BU1189="empty","empty",
VLOOKUP(BU1189,MonsterGroupTable!$A:$A,1,0)))))))</f>
        <v/>
      </c>
      <c r="CC1189" s="2" t="str">
        <f>IF(AND(ISBLANK(CB1189),OR(NOT(ISBLANK(CD1189)),NOT(ISBLANK(CE1189)))),#N/A,
IF(ISBLANK(CB1189),"",
IF(AND(NOT(ISERROR(VLOOKUP(CB1189,MonsterTable!$A:$B,MATCH(MonsterTable!$B$1,MonsterTable!$A$1:$B$1,0),0))),OR(ISBLANK(CD1189),ISBLANK(CE1189))),#N/A,
IFERROR(VLOOKUP(CB1189,MonsterTable!$A:$B,MATCH(MonsterTable!$B$1,MonsterTable!$A$1:$B$1,0),0),
IF(OR(NOT(ISBLANK(CD1189)),ISBLANK(CE1189)),#N/A,
IF(CB1189="empty","empty",
VLOOKUP(CB1189,MonsterGroupTable!$A:$A,1,0)))))))</f>
        <v/>
      </c>
      <c r="CJ1189" s="2" t="str">
        <f>IF(AND(ISBLANK(CI1189),OR(NOT(ISBLANK(CK1189)),NOT(ISBLANK(CL1189)))),#N/A,
IF(ISBLANK(CI1189),"",
IF(AND(NOT(ISERROR(VLOOKUP(CI1189,MonsterTable!$A:$B,MATCH(MonsterTable!$B$1,MonsterTable!$A$1:$B$1,0),0))),OR(ISBLANK(CK1189),ISBLANK(CL1189))),#N/A,
IFERROR(VLOOKUP(CI1189,MonsterTable!$A:$B,MATCH(MonsterTable!$B$1,MonsterTable!$A$1:$B$1,0),0),
IF(OR(NOT(ISBLANK(CK1189)),ISBLANK(CL1189)),#N/A,
IF(CI1189="empty","empty",
VLOOKUP(CI1189,MonsterGroupTable!$A:$A,1,0)))))))</f>
        <v/>
      </c>
    </row>
    <row r="1190" spans="1:88">
      <c r="A1190">
        <v>20156</v>
      </c>
      <c r="B1190">
        <f t="shared" si="41"/>
        <v>1.1000000000000001</v>
      </c>
      <c r="C1190">
        <f t="shared" si="41"/>
        <v>1.1000000000000001</v>
      </c>
      <c r="F1190">
        <v>360</v>
      </c>
      <c r="G1190">
        <v>3277</v>
      </c>
      <c r="H1190">
        <v>0</v>
      </c>
      <c r="I1190">
        <v>0</v>
      </c>
      <c r="J1190">
        <v>0</v>
      </c>
      <c r="K1190" t="s">
        <v>28</v>
      </c>
      <c r="L1190" t="s">
        <v>251</v>
      </c>
      <c r="M1190" t="s">
        <v>79</v>
      </c>
      <c r="N1190" t="s">
        <v>80</v>
      </c>
      <c r="O1190">
        <v>0</v>
      </c>
      <c r="P1190">
        <v>-4.75</v>
      </c>
      <c r="Q1190">
        <v>-3.5</v>
      </c>
      <c r="R1190">
        <v>4.75</v>
      </c>
      <c r="S1190">
        <v>3</v>
      </c>
      <c r="T1190">
        <v>-13.5</v>
      </c>
      <c r="U1190">
        <v>2.5499999999999998</v>
      </c>
      <c r="V1190">
        <v>-6.75</v>
      </c>
      <c r="W1190" t="str">
        <f t="shared" si="42"/>
        <v>g116,5,empty,3,201,1,1,0</v>
      </c>
      <c r="X1190" s="1" t="s">
        <v>333</v>
      </c>
      <c r="Y1190" s="2" t="str">
        <f>IF(AND(ISBLANK(X1190),OR(NOT(ISBLANK(Z1190)),NOT(ISBLANK(AA1190)))),#N/A,
IF(ISBLANK(X1190),"",
IF(AND(NOT(ISERROR(VLOOKUP(X1190,MonsterTable!$A:$B,MATCH(MonsterTable!$B$1,MonsterTable!$A$1:$B$1,0),0))),OR(ISBLANK(Z1190),ISBLANK(AA1190))),#N/A,
IFERROR(VLOOKUP(X1190,MonsterTable!$A:$B,MATCH(MonsterTable!$B$1,MonsterTable!$A$1:$B$1,0),0),
IF(OR(NOT(ISBLANK(Z1190)),ISBLANK(AA1190)),#N/A,
IF(X1190="empty","empty",
VLOOKUP(X1190,MonsterGroupTable!$A:$A,1,0)))))))</f>
        <v>g116</v>
      </c>
      <c r="AA1190">
        <v>5</v>
      </c>
      <c r="AE1190" s="1" t="s">
        <v>74</v>
      </c>
      <c r="AF1190" s="2" t="str">
        <f>IF(AND(ISBLANK(AE1190),OR(NOT(ISBLANK(AG1190)),NOT(ISBLANK(AH1190)))),#N/A,
IF(ISBLANK(AE1190),"",
IF(AND(NOT(ISERROR(VLOOKUP(AE1190,MonsterTable!$A:$B,MATCH(MonsterTable!$B$1,MonsterTable!$A$1:$B$1,0),0))),OR(ISBLANK(AG1190),ISBLANK(AH1190))),#N/A,
IFERROR(VLOOKUP(AE1190,MonsterTable!$A:$B,MATCH(MonsterTable!$B$1,MonsterTable!$A$1:$B$1,0),0),
IF(OR(NOT(ISBLANK(AG1190)),ISBLANK(AH1190)),#N/A,
IF(AE1190="empty","empty",
VLOOKUP(AE1190,MonsterGroupTable!$A:$A,1,0)))))))</f>
        <v>empty</v>
      </c>
      <c r="AH1190">
        <v>3</v>
      </c>
      <c r="AL1190" s="1" t="s">
        <v>242</v>
      </c>
      <c r="AM1190" s="2">
        <f>IF(AND(ISBLANK(AL1190),OR(NOT(ISBLANK(AN1190)),NOT(ISBLANK(AO1190)))),#N/A,
IF(ISBLANK(AL1190),"",
IF(AND(NOT(ISERROR(VLOOKUP(AL1190,MonsterTable!$A:$B,MATCH(MonsterTable!$B$1,MonsterTable!$A$1:$B$1,0),0))),OR(ISBLANK(AN1190),ISBLANK(AO1190))),#N/A,
IFERROR(VLOOKUP(AL1190,MonsterTable!$A:$B,MATCH(MonsterTable!$B$1,MonsterTable!$A$1:$B$1,0),0),
IF(OR(NOT(ISBLANK(AN1190)),ISBLANK(AO1190)),#N/A,
IF(AL1190="empty","empty",
VLOOKUP(AL1190,MonsterGroupTable!$A:$A,1,0)))))))</f>
        <v>201</v>
      </c>
      <c r="AN1190">
        <v>1</v>
      </c>
      <c r="AO1190">
        <v>1</v>
      </c>
      <c r="AP1190">
        <v>0</v>
      </c>
      <c r="AT1190" s="2" t="str">
        <f>IF(AND(ISBLANK(AS1190),OR(NOT(ISBLANK(AU1190)),NOT(ISBLANK(AV1190)))),#N/A,
IF(ISBLANK(AS1190),"",
IF(AND(NOT(ISERROR(VLOOKUP(AS1190,MonsterTable!$A:$B,MATCH(MonsterTable!$B$1,MonsterTable!$A$1:$B$1,0),0))),OR(ISBLANK(AU1190),ISBLANK(AV1190))),#N/A,
IFERROR(VLOOKUP(AS1190,MonsterTable!$A:$B,MATCH(MonsterTable!$B$1,MonsterTable!$A$1:$B$1,0),0),
IF(OR(NOT(ISBLANK(AU1190)),ISBLANK(AV1190)),#N/A,
IF(AS1190="empty","empty",
VLOOKUP(AS1190,MonsterGroupTable!$A:$A,1,0)))))))</f>
        <v/>
      </c>
      <c r="BA1190" s="2" t="str">
        <f>IF(AND(ISBLANK(AZ1190),OR(NOT(ISBLANK(BB1190)),NOT(ISBLANK(BC1190)))),#N/A,
IF(ISBLANK(AZ1190),"",
IF(AND(NOT(ISERROR(VLOOKUP(AZ1190,MonsterTable!$A:$B,MATCH(MonsterTable!$B$1,MonsterTable!$A$1:$B$1,0),0))),OR(ISBLANK(BB1190),ISBLANK(BC1190))),#N/A,
IFERROR(VLOOKUP(AZ1190,MonsterTable!$A:$B,MATCH(MonsterTable!$B$1,MonsterTable!$A$1:$B$1,0),0),
IF(OR(NOT(ISBLANK(BB1190)),ISBLANK(BC1190)),#N/A,
IF(AZ1190="empty","empty",
VLOOKUP(AZ1190,MonsterGroupTable!$A:$A,1,0)))))))</f>
        <v/>
      </c>
      <c r="BH1190" s="2" t="str">
        <f>IF(AND(ISBLANK(BG1190),OR(NOT(ISBLANK(BI1190)),NOT(ISBLANK(BJ1190)))),#N/A,
IF(ISBLANK(BG1190),"",
IF(AND(NOT(ISERROR(VLOOKUP(BG1190,MonsterTable!$A:$B,MATCH(MonsterTable!$B$1,MonsterTable!$A$1:$B$1,0),0))),OR(ISBLANK(BI1190),ISBLANK(BJ1190))),#N/A,
IFERROR(VLOOKUP(BG1190,MonsterTable!$A:$B,MATCH(MonsterTable!$B$1,MonsterTable!$A$1:$B$1,0),0),
IF(OR(NOT(ISBLANK(BI1190)),ISBLANK(BJ1190)),#N/A,
IF(BG1190="empty","empty",
VLOOKUP(BG1190,MonsterGroupTable!$A:$A,1,0)))))))</f>
        <v/>
      </c>
      <c r="BO1190" s="2" t="str">
        <f>IF(AND(ISBLANK(BN1190),OR(NOT(ISBLANK(BP1190)),NOT(ISBLANK(BQ1190)))),#N/A,
IF(ISBLANK(BN1190),"",
IF(AND(NOT(ISERROR(VLOOKUP(BN1190,MonsterTable!$A:$B,MATCH(MonsterTable!$B$1,MonsterTable!$A$1:$B$1,0),0))),OR(ISBLANK(BP1190),ISBLANK(BQ1190))),#N/A,
IFERROR(VLOOKUP(BN1190,MonsterTable!$A:$B,MATCH(MonsterTable!$B$1,MonsterTable!$A$1:$B$1,0),0),
IF(OR(NOT(ISBLANK(BP1190)),ISBLANK(BQ1190)),#N/A,
IF(BN1190="empty","empty",
VLOOKUP(BN1190,MonsterGroupTable!$A:$A,1,0)))))))</f>
        <v/>
      </c>
      <c r="BV1190" s="2" t="str">
        <f>IF(AND(ISBLANK(BU1190),OR(NOT(ISBLANK(BW1190)),NOT(ISBLANK(BX1190)))),#N/A,
IF(ISBLANK(BU1190),"",
IF(AND(NOT(ISERROR(VLOOKUP(BU1190,MonsterTable!$A:$B,MATCH(MonsterTable!$B$1,MonsterTable!$A$1:$B$1,0),0))),OR(ISBLANK(BW1190),ISBLANK(BX1190))),#N/A,
IFERROR(VLOOKUP(BU1190,MonsterTable!$A:$B,MATCH(MonsterTable!$B$1,MonsterTable!$A$1:$B$1,0),0),
IF(OR(NOT(ISBLANK(BW1190)),ISBLANK(BX1190)),#N/A,
IF(BU1190="empty","empty",
VLOOKUP(BU1190,MonsterGroupTable!$A:$A,1,0)))))))</f>
        <v/>
      </c>
      <c r="CC1190" s="2" t="str">
        <f>IF(AND(ISBLANK(CB1190),OR(NOT(ISBLANK(CD1190)),NOT(ISBLANK(CE1190)))),#N/A,
IF(ISBLANK(CB1190),"",
IF(AND(NOT(ISERROR(VLOOKUP(CB1190,MonsterTable!$A:$B,MATCH(MonsterTable!$B$1,MonsterTable!$A$1:$B$1,0),0))),OR(ISBLANK(CD1190),ISBLANK(CE1190))),#N/A,
IFERROR(VLOOKUP(CB1190,MonsterTable!$A:$B,MATCH(MonsterTable!$B$1,MonsterTable!$A$1:$B$1,0),0),
IF(OR(NOT(ISBLANK(CD1190)),ISBLANK(CE1190)),#N/A,
IF(CB1190="empty","empty",
VLOOKUP(CB1190,MonsterGroupTable!$A:$A,1,0)))))))</f>
        <v/>
      </c>
      <c r="CJ1190" s="2" t="str">
        <f>IF(AND(ISBLANK(CI1190),OR(NOT(ISBLANK(CK1190)),NOT(ISBLANK(CL1190)))),#N/A,
IF(ISBLANK(CI1190),"",
IF(AND(NOT(ISERROR(VLOOKUP(CI1190,MonsterTable!$A:$B,MATCH(MonsterTable!$B$1,MonsterTable!$A$1:$B$1,0),0))),OR(ISBLANK(CK1190),ISBLANK(CL1190))),#N/A,
IFERROR(VLOOKUP(CI1190,MonsterTable!$A:$B,MATCH(MonsterTable!$B$1,MonsterTable!$A$1:$B$1,0),0),
IF(OR(NOT(ISBLANK(CK1190)),ISBLANK(CL1190)),#N/A,
IF(CI1190="empty","empty",
VLOOKUP(CI1190,MonsterGroupTable!$A:$A,1,0)))))))</f>
        <v/>
      </c>
    </row>
    <row r="1191" spans="1:88">
      <c r="A1191">
        <v>20157</v>
      </c>
      <c r="B1191">
        <f t="shared" si="41"/>
        <v>1.1000000000000001</v>
      </c>
      <c r="C1191">
        <f t="shared" si="41"/>
        <v>1.1000000000000001</v>
      </c>
      <c r="F1191">
        <v>360</v>
      </c>
      <c r="G1191">
        <v>3331</v>
      </c>
      <c r="H1191">
        <v>0</v>
      </c>
      <c r="I1191">
        <v>0</v>
      </c>
      <c r="J1191">
        <v>0</v>
      </c>
      <c r="K1191" t="s">
        <v>28</v>
      </c>
      <c r="L1191" t="s">
        <v>251</v>
      </c>
      <c r="M1191" t="s">
        <v>79</v>
      </c>
      <c r="N1191" t="s">
        <v>80</v>
      </c>
      <c r="O1191">
        <v>0</v>
      </c>
      <c r="P1191">
        <v>-4.75</v>
      </c>
      <c r="Q1191">
        <v>-3.5</v>
      </c>
      <c r="R1191">
        <v>4.75</v>
      </c>
      <c r="S1191">
        <v>3</v>
      </c>
      <c r="T1191">
        <v>-13.5</v>
      </c>
      <c r="U1191">
        <v>2.5499999999999998</v>
      </c>
      <c r="V1191">
        <v>-6.75</v>
      </c>
      <c r="W1191" t="str">
        <f t="shared" si="42"/>
        <v>g116,5,empty,3,201,1,1,0</v>
      </c>
      <c r="X1191" s="1" t="s">
        <v>333</v>
      </c>
      <c r="Y1191" s="2" t="str">
        <f>IF(AND(ISBLANK(X1191),OR(NOT(ISBLANK(Z1191)),NOT(ISBLANK(AA1191)))),#N/A,
IF(ISBLANK(X1191),"",
IF(AND(NOT(ISERROR(VLOOKUP(X1191,MonsterTable!$A:$B,MATCH(MonsterTable!$B$1,MonsterTable!$A$1:$B$1,0),0))),OR(ISBLANK(Z1191),ISBLANK(AA1191))),#N/A,
IFERROR(VLOOKUP(X1191,MonsterTable!$A:$B,MATCH(MonsterTable!$B$1,MonsterTable!$A$1:$B$1,0),0),
IF(OR(NOT(ISBLANK(Z1191)),ISBLANK(AA1191)),#N/A,
IF(X1191="empty","empty",
VLOOKUP(X1191,MonsterGroupTable!$A:$A,1,0)))))))</f>
        <v>g116</v>
      </c>
      <c r="AA1191">
        <v>5</v>
      </c>
      <c r="AE1191" s="1" t="s">
        <v>74</v>
      </c>
      <c r="AF1191" s="2" t="str">
        <f>IF(AND(ISBLANK(AE1191),OR(NOT(ISBLANK(AG1191)),NOT(ISBLANK(AH1191)))),#N/A,
IF(ISBLANK(AE1191),"",
IF(AND(NOT(ISERROR(VLOOKUP(AE1191,MonsterTable!$A:$B,MATCH(MonsterTable!$B$1,MonsterTable!$A$1:$B$1,0),0))),OR(ISBLANK(AG1191),ISBLANK(AH1191))),#N/A,
IFERROR(VLOOKUP(AE1191,MonsterTable!$A:$B,MATCH(MonsterTable!$B$1,MonsterTable!$A$1:$B$1,0),0),
IF(OR(NOT(ISBLANK(AG1191)),ISBLANK(AH1191)),#N/A,
IF(AE1191="empty","empty",
VLOOKUP(AE1191,MonsterGroupTable!$A:$A,1,0)))))))</f>
        <v>empty</v>
      </c>
      <c r="AH1191">
        <v>3</v>
      </c>
      <c r="AL1191" s="1" t="s">
        <v>242</v>
      </c>
      <c r="AM1191" s="2">
        <f>IF(AND(ISBLANK(AL1191),OR(NOT(ISBLANK(AN1191)),NOT(ISBLANK(AO1191)))),#N/A,
IF(ISBLANK(AL1191),"",
IF(AND(NOT(ISERROR(VLOOKUP(AL1191,MonsterTable!$A:$B,MATCH(MonsterTable!$B$1,MonsterTable!$A$1:$B$1,0),0))),OR(ISBLANK(AN1191),ISBLANK(AO1191))),#N/A,
IFERROR(VLOOKUP(AL1191,MonsterTable!$A:$B,MATCH(MonsterTable!$B$1,MonsterTable!$A$1:$B$1,0),0),
IF(OR(NOT(ISBLANK(AN1191)),ISBLANK(AO1191)),#N/A,
IF(AL1191="empty","empty",
VLOOKUP(AL1191,MonsterGroupTable!$A:$A,1,0)))))))</f>
        <v>201</v>
      </c>
      <c r="AN1191">
        <v>1</v>
      </c>
      <c r="AO1191">
        <v>1</v>
      </c>
      <c r="AP1191">
        <v>0</v>
      </c>
      <c r="AT1191" s="2" t="str">
        <f>IF(AND(ISBLANK(AS1191),OR(NOT(ISBLANK(AU1191)),NOT(ISBLANK(AV1191)))),#N/A,
IF(ISBLANK(AS1191),"",
IF(AND(NOT(ISERROR(VLOOKUP(AS1191,MonsterTable!$A:$B,MATCH(MonsterTable!$B$1,MonsterTable!$A$1:$B$1,0),0))),OR(ISBLANK(AU1191),ISBLANK(AV1191))),#N/A,
IFERROR(VLOOKUP(AS1191,MonsterTable!$A:$B,MATCH(MonsterTable!$B$1,MonsterTable!$A$1:$B$1,0),0),
IF(OR(NOT(ISBLANK(AU1191)),ISBLANK(AV1191)),#N/A,
IF(AS1191="empty","empty",
VLOOKUP(AS1191,MonsterGroupTable!$A:$A,1,0)))))))</f>
        <v/>
      </c>
      <c r="BA1191" s="2" t="str">
        <f>IF(AND(ISBLANK(AZ1191),OR(NOT(ISBLANK(BB1191)),NOT(ISBLANK(BC1191)))),#N/A,
IF(ISBLANK(AZ1191),"",
IF(AND(NOT(ISERROR(VLOOKUP(AZ1191,MonsterTable!$A:$B,MATCH(MonsterTable!$B$1,MonsterTable!$A$1:$B$1,0),0))),OR(ISBLANK(BB1191),ISBLANK(BC1191))),#N/A,
IFERROR(VLOOKUP(AZ1191,MonsterTable!$A:$B,MATCH(MonsterTable!$B$1,MonsterTable!$A$1:$B$1,0),0),
IF(OR(NOT(ISBLANK(BB1191)),ISBLANK(BC1191)),#N/A,
IF(AZ1191="empty","empty",
VLOOKUP(AZ1191,MonsterGroupTable!$A:$A,1,0)))))))</f>
        <v/>
      </c>
      <c r="BH1191" s="2" t="str">
        <f>IF(AND(ISBLANK(BG1191),OR(NOT(ISBLANK(BI1191)),NOT(ISBLANK(BJ1191)))),#N/A,
IF(ISBLANK(BG1191),"",
IF(AND(NOT(ISERROR(VLOOKUP(BG1191,MonsterTable!$A:$B,MATCH(MonsterTable!$B$1,MonsterTable!$A$1:$B$1,0),0))),OR(ISBLANK(BI1191),ISBLANK(BJ1191))),#N/A,
IFERROR(VLOOKUP(BG1191,MonsterTable!$A:$B,MATCH(MonsterTable!$B$1,MonsterTable!$A$1:$B$1,0),0),
IF(OR(NOT(ISBLANK(BI1191)),ISBLANK(BJ1191)),#N/A,
IF(BG1191="empty","empty",
VLOOKUP(BG1191,MonsterGroupTable!$A:$A,1,0)))))))</f>
        <v/>
      </c>
      <c r="BO1191" s="2" t="str">
        <f>IF(AND(ISBLANK(BN1191),OR(NOT(ISBLANK(BP1191)),NOT(ISBLANK(BQ1191)))),#N/A,
IF(ISBLANK(BN1191),"",
IF(AND(NOT(ISERROR(VLOOKUP(BN1191,MonsterTable!$A:$B,MATCH(MonsterTable!$B$1,MonsterTable!$A$1:$B$1,0),0))),OR(ISBLANK(BP1191),ISBLANK(BQ1191))),#N/A,
IFERROR(VLOOKUP(BN1191,MonsterTable!$A:$B,MATCH(MonsterTable!$B$1,MonsterTable!$A$1:$B$1,0),0),
IF(OR(NOT(ISBLANK(BP1191)),ISBLANK(BQ1191)),#N/A,
IF(BN1191="empty","empty",
VLOOKUP(BN1191,MonsterGroupTable!$A:$A,1,0)))))))</f>
        <v/>
      </c>
      <c r="BV1191" s="2" t="str">
        <f>IF(AND(ISBLANK(BU1191),OR(NOT(ISBLANK(BW1191)),NOT(ISBLANK(BX1191)))),#N/A,
IF(ISBLANK(BU1191),"",
IF(AND(NOT(ISERROR(VLOOKUP(BU1191,MonsterTable!$A:$B,MATCH(MonsterTable!$B$1,MonsterTable!$A$1:$B$1,0),0))),OR(ISBLANK(BW1191),ISBLANK(BX1191))),#N/A,
IFERROR(VLOOKUP(BU1191,MonsterTable!$A:$B,MATCH(MonsterTable!$B$1,MonsterTable!$A$1:$B$1,0),0),
IF(OR(NOT(ISBLANK(BW1191)),ISBLANK(BX1191)),#N/A,
IF(BU1191="empty","empty",
VLOOKUP(BU1191,MonsterGroupTable!$A:$A,1,0)))))))</f>
        <v/>
      </c>
      <c r="CC1191" s="2" t="str">
        <f>IF(AND(ISBLANK(CB1191),OR(NOT(ISBLANK(CD1191)),NOT(ISBLANK(CE1191)))),#N/A,
IF(ISBLANK(CB1191),"",
IF(AND(NOT(ISERROR(VLOOKUP(CB1191,MonsterTable!$A:$B,MATCH(MonsterTable!$B$1,MonsterTable!$A$1:$B$1,0),0))),OR(ISBLANK(CD1191),ISBLANK(CE1191))),#N/A,
IFERROR(VLOOKUP(CB1191,MonsterTable!$A:$B,MATCH(MonsterTable!$B$1,MonsterTable!$A$1:$B$1,0),0),
IF(OR(NOT(ISBLANK(CD1191)),ISBLANK(CE1191)),#N/A,
IF(CB1191="empty","empty",
VLOOKUP(CB1191,MonsterGroupTable!$A:$A,1,0)))))))</f>
        <v/>
      </c>
      <c r="CJ1191" s="2" t="str">
        <f>IF(AND(ISBLANK(CI1191),OR(NOT(ISBLANK(CK1191)),NOT(ISBLANK(CL1191)))),#N/A,
IF(ISBLANK(CI1191),"",
IF(AND(NOT(ISERROR(VLOOKUP(CI1191,MonsterTable!$A:$B,MATCH(MonsterTable!$B$1,MonsterTable!$A$1:$B$1,0),0))),OR(ISBLANK(CK1191),ISBLANK(CL1191))),#N/A,
IFERROR(VLOOKUP(CI1191,MonsterTable!$A:$B,MATCH(MonsterTable!$B$1,MonsterTable!$A$1:$B$1,0),0),
IF(OR(NOT(ISBLANK(CK1191)),ISBLANK(CL1191)),#N/A,
IF(CI1191="empty","empty",
VLOOKUP(CI1191,MonsterGroupTable!$A:$A,1,0)))))))</f>
        <v/>
      </c>
    </row>
    <row r="1192" spans="1:88">
      <c r="A1192">
        <v>20158</v>
      </c>
      <c r="B1192">
        <f t="shared" si="41"/>
        <v>1.1000000000000001</v>
      </c>
      <c r="C1192">
        <f t="shared" si="41"/>
        <v>1.1000000000000001</v>
      </c>
      <c r="F1192">
        <v>360</v>
      </c>
      <c r="G1192">
        <v>3385</v>
      </c>
      <c r="H1192">
        <v>0</v>
      </c>
      <c r="I1192">
        <v>0</v>
      </c>
      <c r="J1192">
        <v>0</v>
      </c>
      <c r="K1192" t="s">
        <v>28</v>
      </c>
      <c r="L1192" t="s">
        <v>251</v>
      </c>
      <c r="M1192" t="s">
        <v>79</v>
      </c>
      <c r="N1192" t="s">
        <v>80</v>
      </c>
      <c r="O1192">
        <v>0</v>
      </c>
      <c r="P1192">
        <v>-4.75</v>
      </c>
      <c r="Q1192">
        <v>-3.5</v>
      </c>
      <c r="R1192">
        <v>4.75</v>
      </c>
      <c r="S1192">
        <v>3</v>
      </c>
      <c r="T1192">
        <v>-13.5</v>
      </c>
      <c r="U1192">
        <v>2.5499999999999998</v>
      </c>
      <c r="V1192">
        <v>-6.75</v>
      </c>
      <c r="W1192" t="str">
        <f t="shared" si="42"/>
        <v>g116,5,empty,3,201,1,1,0</v>
      </c>
      <c r="X1192" s="1" t="s">
        <v>333</v>
      </c>
      <c r="Y1192" s="2" t="str">
        <f>IF(AND(ISBLANK(X1192),OR(NOT(ISBLANK(Z1192)),NOT(ISBLANK(AA1192)))),#N/A,
IF(ISBLANK(X1192),"",
IF(AND(NOT(ISERROR(VLOOKUP(X1192,MonsterTable!$A:$B,MATCH(MonsterTable!$B$1,MonsterTable!$A$1:$B$1,0),0))),OR(ISBLANK(Z1192),ISBLANK(AA1192))),#N/A,
IFERROR(VLOOKUP(X1192,MonsterTable!$A:$B,MATCH(MonsterTable!$B$1,MonsterTable!$A$1:$B$1,0),0),
IF(OR(NOT(ISBLANK(Z1192)),ISBLANK(AA1192)),#N/A,
IF(X1192="empty","empty",
VLOOKUP(X1192,MonsterGroupTable!$A:$A,1,0)))))))</f>
        <v>g116</v>
      </c>
      <c r="AA1192">
        <v>5</v>
      </c>
      <c r="AE1192" s="1" t="s">
        <v>74</v>
      </c>
      <c r="AF1192" s="2" t="str">
        <f>IF(AND(ISBLANK(AE1192),OR(NOT(ISBLANK(AG1192)),NOT(ISBLANK(AH1192)))),#N/A,
IF(ISBLANK(AE1192),"",
IF(AND(NOT(ISERROR(VLOOKUP(AE1192,MonsterTable!$A:$B,MATCH(MonsterTable!$B$1,MonsterTable!$A$1:$B$1,0),0))),OR(ISBLANK(AG1192),ISBLANK(AH1192))),#N/A,
IFERROR(VLOOKUP(AE1192,MonsterTable!$A:$B,MATCH(MonsterTable!$B$1,MonsterTable!$A$1:$B$1,0),0),
IF(OR(NOT(ISBLANK(AG1192)),ISBLANK(AH1192)),#N/A,
IF(AE1192="empty","empty",
VLOOKUP(AE1192,MonsterGroupTable!$A:$A,1,0)))))))</f>
        <v>empty</v>
      </c>
      <c r="AH1192">
        <v>3</v>
      </c>
      <c r="AL1192" s="1" t="s">
        <v>242</v>
      </c>
      <c r="AM1192" s="2">
        <f>IF(AND(ISBLANK(AL1192),OR(NOT(ISBLANK(AN1192)),NOT(ISBLANK(AO1192)))),#N/A,
IF(ISBLANK(AL1192),"",
IF(AND(NOT(ISERROR(VLOOKUP(AL1192,MonsterTable!$A:$B,MATCH(MonsterTable!$B$1,MonsterTable!$A$1:$B$1,0),0))),OR(ISBLANK(AN1192),ISBLANK(AO1192))),#N/A,
IFERROR(VLOOKUP(AL1192,MonsterTable!$A:$B,MATCH(MonsterTable!$B$1,MonsterTable!$A$1:$B$1,0),0),
IF(OR(NOT(ISBLANK(AN1192)),ISBLANK(AO1192)),#N/A,
IF(AL1192="empty","empty",
VLOOKUP(AL1192,MonsterGroupTable!$A:$A,1,0)))))))</f>
        <v>201</v>
      </c>
      <c r="AN1192">
        <v>1</v>
      </c>
      <c r="AO1192">
        <v>1</v>
      </c>
      <c r="AP1192">
        <v>0</v>
      </c>
      <c r="AT1192" s="2" t="str">
        <f>IF(AND(ISBLANK(AS1192),OR(NOT(ISBLANK(AU1192)),NOT(ISBLANK(AV1192)))),#N/A,
IF(ISBLANK(AS1192),"",
IF(AND(NOT(ISERROR(VLOOKUP(AS1192,MonsterTable!$A:$B,MATCH(MonsterTable!$B$1,MonsterTable!$A$1:$B$1,0),0))),OR(ISBLANK(AU1192),ISBLANK(AV1192))),#N/A,
IFERROR(VLOOKUP(AS1192,MonsterTable!$A:$B,MATCH(MonsterTable!$B$1,MonsterTable!$A$1:$B$1,0),0),
IF(OR(NOT(ISBLANK(AU1192)),ISBLANK(AV1192)),#N/A,
IF(AS1192="empty","empty",
VLOOKUP(AS1192,MonsterGroupTable!$A:$A,1,0)))))))</f>
        <v/>
      </c>
      <c r="BA1192" s="2" t="str">
        <f>IF(AND(ISBLANK(AZ1192),OR(NOT(ISBLANK(BB1192)),NOT(ISBLANK(BC1192)))),#N/A,
IF(ISBLANK(AZ1192),"",
IF(AND(NOT(ISERROR(VLOOKUP(AZ1192,MonsterTable!$A:$B,MATCH(MonsterTable!$B$1,MonsterTable!$A$1:$B$1,0),0))),OR(ISBLANK(BB1192),ISBLANK(BC1192))),#N/A,
IFERROR(VLOOKUP(AZ1192,MonsterTable!$A:$B,MATCH(MonsterTable!$B$1,MonsterTable!$A$1:$B$1,0),0),
IF(OR(NOT(ISBLANK(BB1192)),ISBLANK(BC1192)),#N/A,
IF(AZ1192="empty","empty",
VLOOKUP(AZ1192,MonsterGroupTable!$A:$A,1,0)))))))</f>
        <v/>
      </c>
      <c r="BH1192" s="2" t="str">
        <f>IF(AND(ISBLANK(BG1192),OR(NOT(ISBLANK(BI1192)),NOT(ISBLANK(BJ1192)))),#N/A,
IF(ISBLANK(BG1192),"",
IF(AND(NOT(ISERROR(VLOOKUP(BG1192,MonsterTable!$A:$B,MATCH(MonsterTable!$B$1,MonsterTable!$A$1:$B$1,0),0))),OR(ISBLANK(BI1192),ISBLANK(BJ1192))),#N/A,
IFERROR(VLOOKUP(BG1192,MonsterTable!$A:$B,MATCH(MonsterTable!$B$1,MonsterTable!$A$1:$B$1,0),0),
IF(OR(NOT(ISBLANK(BI1192)),ISBLANK(BJ1192)),#N/A,
IF(BG1192="empty","empty",
VLOOKUP(BG1192,MonsterGroupTable!$A:$A,1,0)))))))</f>
        <v/>
      </c>
      <c r="BO1192" s="2" t="str">
        <f>IF(AND(ISBLANK(BN1192),OR(NOT(ISBLANK(BP1192)),NOT(ISBLANK(BQ1192)))),#N/A,
IF(ISBLANK(BN1192),"",
IF(AND(NOT(ISERROR(VLOOKUP(BN1192,MonsterTable!$A:$B,MATCH(MonsterTable!$B$1,MonsterTable!$A$1:$B$1,0),0))),OR(ISBLANK(BP1192),ISBLANK(BQ1192))),#N/A,
IFERROR(VLOOKUP(BN1192,MonsterTable!$A:$B,MATCH(MonsterTable!$B$1,MonsterTable!$A$1:$B$1,0),0),
IF(OR(NOT(ISBLANK(BP1192)),ISBLANK(BQ1192)),#N/A,
IF(BN1192="empty","empty",
VLOOKUP(BN1192,MonsterGroupTable!$A:$A,1,0)))))))</f>
        <v/>
      </c>
      <c r="BV1192" s="2" t="str">
        <f>IF(AND(ISBLANK(BU1192),OR(NOT(ISBLANK(BW1192)),NOT(ISBLANK(BX1192)))),#N/A,
IF(ISBLANK(BU1192),"",
IF(AND(NOT(ISERROR(VLOOKUP(BU1192,MonsterTable!$A:$B,MATCH(MonsterTable!$B$1,MonsterTable!$A$1:$B$1,0),0))),OR(ISBLANK(BW1192),ISBLANK(BX1192))),#N/A,
IFERROR(VLOOKUP(BU1192,MonsterTable!$A:$B,MATCH(MonsterTable!$B$1,MonsterTable!$A$1:$B$1,0),0),
IF(OR(NOT(ISBLANK(BW1192)),ISBLANK(BX1192)),#N/A,
IF(BU1192="empty","empty",
VLOOKUP(BU1192,MonsterGroupTable!$A:$A,1,0)))))))</f>
        <v/>
      </c>
      <c r="CC1192" s="2" t="str">
        <f>IF(AND(ISBLANK(CB1192),OR(NOT(ISBLANK(CD1192)),NOT(ISBLANK(CE1192)))),#N/A,
IF(ISBLANK(CB1192),"",
IF(AND(NOT(ISERROR(VLOOKUP(CB1192,MonsterTable!$A:$B,MATCH(MonsterTable!$B$1,MonsterTable!$A$1:$B$1,0),0))),OR(ISBLANK(CD1192),ISBLANK(CE1192))),#N/A,
IFERROR(VLOOKUP(CB1192,MonsterTable!$A:$B,MATCH(MonsterTable!$B$1,MonsterTable!$A$1:$B$1,0),0),
IF(OR(NOT(ISBLANK(CD1192)),ISBLANK(CE1192)),#N/A,
IF(CB1192="empty","empty",
VLOOKUP(CB1192,MonsterGroupTable!$A:$A,1,0)))))))</f>
        <v/>
      </c>
      <c r="CJ1192" s="2" t="str">
        <f>IF(AND(ISBLANK(CI1192),OR(NOT(ISBLANK(CK1192)),NOT(ISBLANK(CL1192)))),#N/A,
IF(ISBLANK(CI1192),"",
IF(AND(NOT(ISERROR(VLOOKUP(CI1192,MonsterTable!$A:$B,MATCH(MonsterTable!$B$1,MonsterTable!$A$1:$B$1,0),0))),OR(ISBLANK(CK1192),ISBLANK(CL1192))),#N/A,
IFERROR(VLOOKUP(CI1192,MonsterTable!$A:$B,MATCH(MonsterTable!$B$1,MonsterTable!$A$1:$B$1,0),0),
IF(OR(NOT(ISBLANK(CK1192)),ISBLANK(CL1192)),#N/A,
IF(CI1192="empty","empty",
VLOOKUP(CI1192,MonsterGroupTable!$A:$A,1,0)))))))</f>
        <v/>
      </c>
    </row>
    <row r="1193" spans="1:88">
      <c r="A1193">
        <v>20159</v>
      </c>
      <c r="B1193">
        <f t="shared" si="41"/>
        <v>1.1000000000000001</v>
      </c>
      <c r="C1193">
        <f t="shared" si="41"/>
        <v>1.1000000000000001</v>
      </c>
      <c r="F1193">
        <v>360</v>
      </c>
      <c r="G1193">
        <v>3439</v>
      </c>
      <c r="H1193">
        <v>0</v>
      </c>
      <c r="I1193">
        <v>0</v>
      </c>
      <c r="J1193">
        <v>0</v>
      </c>
      <c r="K1193" t="s">
        <v>28</v>
      </c>
      <c r="L1193" t="s">
        <v>251</v>
      </c>
      <c r="M1193" t="s">
        <v>79</v>
      </c>
      <c r="N1193" t="s">
        <v>80</v>
      </c>
      <c r="O1193">
        <v>0</v>
      </c>
      <c r="P1193">
        <v>-4.75</v>
      </c>
      <c r="Q1193">
        <v>-3.5</v>
      </c>
      <c r="R1193">
        <v>4.75</v>
      </c>
      <c r="S1193">
        <v>3</v>
      </c>
      <c r="T1193">
        <v>-13.5</v>
      </c>
      <c r="U1193">
        <v>2.5499999999999998</v>
      </c>
      <c r="V1193">
        <v>-6.75</v>
      </c>
      <c r="W1193" t="str">
        <f t="shared" si="42"/>
        <v>g116,5,empty,3,201,1,1,0</v>
      </c>
      <c r="X1193" s="1" t="s">
        <v>333</v>
      </c>
      <c r="Y1193" s="2" t="str">
        <f>IF(AND(ISBLANK(X1193),OR(NOT(ISBLANK(Z1193)),NOT(ISBLANK(AA1193)))),#N/A,
IF(ISBLANK(X1193),"",
IF(AND(NOT(ISERROR(VLOOKUP(X1193,MonsterTable!$A:$B,MATCH(MonsterTable!$B$1,MonsterTable!$A$1:$B$1,0),0))),OR(ISBLANK(Z1193),ISBLANK(AA1193))),#N/A,
IFERROR(VLOOKUP(X1193,MonsterTable!$A:$B,MATCH(MonsterTable!$B$1,MonsterTable!$A$1:$B$1,0),0),
IF(OR(NOT(ISBLANK(Z1193)),ISBLANK(AA1193)),#N/A,
IF(X1193="empty","empty",
VLOOKUP(X1193,MonsterGroupTable!$A:$A,1,0)))))))</f>
        <v>g116</v>
      </c>
      <c r="AA1193">
        <v>5</v>
      </c>
      <c r="AE1193" s="1" t="s">
        <v>74</v>
      </c>
      <c r="AF1193" s="2" t="str">
        <f>IF(AND(ISBLANK(AE1193),OR(NOT(ISBLANK(AG1193)),NOT(ISBLANK(AH1193)))),#N/A,
IF(ISBLANK(AE1193),"",
IF(AND(NOT(ISERROR(VLOOKUP(AE1193,MonsterTable!$A:$B,MATCH(MonsterTable!$B$1,MonsterTable!$A$1:$B$1,0),0))),OR(ISBLANK(AG1193),ISBLANK(AH1193))),#N/A,
IFERROR(VLOOKUP(AE1193,MonsterTable!$A:$B,MATCH(MonsterTable!$B$1,MonsterTable!$A$1:$B$1,0),0),
IF(OR(NOT(ISBLANK(AG1193)),ISBLANK(AH1193)),#N/A,
IF(AE1193="empty","empty",
VLOOKUP(AE1193,MonsterGroupTable!$A:$A,1,0)))))))</f>
        <v>empty</v>
      </c>
      <c r="AH1193">
        <v>3</v>
      </c>
      <c r="AL1193" s="1" t="s">
        <v>242</v>
      </c>
      <c r="AM1193" s="2">
        <f>IF(AND(ISBLANK(AL1193),OR(NOT(ISBLANK(AN1193)),NOT(ISBLANK(AO1193)))),#N/A,
IF(ISBLANK(AL1193),"",
IF(AND(NOT(ISERROR(VLOOKUP(AL1193,MonsterTable!$A:$B,MATCH(MonsterTable!$B$1,MonsterTable!$A$1:$B$1,0),0))),OR(ISBLANK(AN1193),ISBLANK(AO1193))),#N/A,
IFERROR(VLOOKUP(AL1193,MonsterTable!$A:$B,MATCH(MonsterTable!$B$1,MonsterTable!$A$1:$B$1,0),0),
IF(OR(NOT(ISBLANK(AN1193)),ISBLANK(AO1193)),#N/A,
IF(AL1193="empty","empty",
VLOOKUP(AL1193,MonsterGroupTable!$A:$A,1,0)))))))</f>
        <v>201</v>
      </c>
      <c r="AN1193">
        <v>1</v>
      </c>
      <c r="AO1193">
        <v>1</v>
      </c>
      <c r="AP1193">
        <v>0</v>
      </c>
      <c r="AT1193" s="2" t="str">
        <f>IF(AND(ISBLANK(AS1193),OR(NOT(ISBLANK(AU1193)),NOT(ISBLANK(AV1193)))),#N/A,
IF(ISBLANK(AS1193),"",
IF(AND(NOT(ISERROR(VLOOKUP(AS1193,MonsterTable!$A:$B,MATCH(MonsterTable!$B$1,MonsterTable!$A$1:$B$1,0),0))),OR(ISBLANK(AU1193),ISBLANK(AV1193))),#N/A,
IFERROR(VLOOKUP(AS1193,MonsterTable!$A:$B,MATCH(MonsterTable!$B$1,MonsterTable!$A$1:$B$1,0),0),
IF(OR(NOT(ISBLANK(AU1193)),ISBLANK(AV1193)),#N/A,
IF(AS1193="empty","empty",
VLOOKUP(AS1193,MonsterGroupTable!$A:$A,1,0)))))))</f>
        <v/>
      </c>
      <c r="BA1193" s="2" t="str">
        <f>IF(AND(ISBLANK(AZ1193),OR(NOT(ISBLANK(BB1193)),NOT(ISBLANK(BC1193)))),#N/A,
IF(ISBLANK(AZ1193),"",
IF(AND(NOT(ISERROR(VLOOKUP(AZ1193,MonsterTable!$A:$B,MATCH(MonsterTable!$B$1,MonsterTable!$A$1:$B$1,0),0))),OR(ISBLANK(BB1193),ISBLANK(BC1193))),#N/A,
IFERROR(VLOOKUP(AZ1193,MonsterTable!$A:$B,MATCH(MonsterTable!$B$1,MonsterTable!$A$1:$B$1,0),0),
IF(OR(NOT(ISBLANK(BB1193)),ISBLANK(BC1193)),#N/A,
IF(AZ1193="empty","empty",
VLOOKUP(AZ1193,MonsterGroupTable!$A:$A,1,0)))))))</f>
        <v/>
      </c>
      <c r="BH1193" s="2" t="str">
        <f>IF(AND(ISBLANK(BG1193),OR(NOT(ISBLANK(BI1193)),NOT(ISBLANK(BJ1193)))),#N/A,
IF(ISBLANK(BG1193),"",
IF(AND(NOT(ISERROR(VLOOKUP(BG1193,MonsterTable!$A:$B,MATCH(MonsterTable!$B$1,MonsterTable!$A$1:$B$1,0),0))),OR(ISBLANK(BI1193),ISBLANK(BJ1193))),#N/A,
IFERROR(VLOOKUP(BG1193,MonsterTable!$A:$B,MATCH(MonsterTable!$B$1,MonsterTable!$A$1:$B$1,0),0),
IF(OR(NOT(ISBLANK(BI1193)),ISBLANK(BJ1193)),#N/A,
IF(BG1193="empty","empty",
VLOOKUP(BG1193,MonsterGroupTable!$A:$A,1,0)))))))</f>
        <v/>
      </c>
      <c r="BO1193" s="2" t="str">
        <f>IF(AND(ISBLANK(BN1193),OR(NOT(ISBLANK(BP1193)),NOT(ISBLANK(BQ1193)))),#N/A,
IF(ISBLANK(BN1193),"",
IF(AND(NOT(ISERROR(VLOOKUP(BN1193,MonsterTable!$A:$B,MATCH(MonsterTable!$B$1,MonsterTable!$A$1:$B$1,0),0))),OR(ISBLANK(BP1193),ISBLANK(BQ1193))),#N/A,
IFERROR(VLOOKUP(BN1193,MonsterTable!$A:$B,MATCH(MonsterTable!$B$1,MonsterTable!$A$1:$B$1,0),0),
IF(OR(NOT(ISBLANK(BP1193)),ISBLANK(BQ1193)),#N/A,
IF(BN1193="empty","empty",
VLOOKUP(BN1193,MonsterGroupTable!$A:$A,1,0)))))))</f>
        <v/>
      </c>
      <c r="BV1193" s="2" t="str">
        <f>IF(AND(ISBLANK(BU1193),OR(NOT(ISBLANK(BW1193)),NOT(ISBLANK(BX1193)))),#N/A,
IF(ISBLANK(BU1193),"",
IF(AND(NOT(ISERROR(VLOOKUP(BU1193,MonsterTable!$A:$B,MATCH(MonsterTable!$B$1,MonsterTable!$A$1:$B$1,0),0))),OR(ISBLANK(BW1193),ISBLANK(BX1193))),#N/A,
IFERROR(VLOOKUP(BU1193,MonsterTable!$A:$B,MATCH(MonsterTable!$B$1,MonsterTable!$A$1:$B$1,0),0),
IF(OR(NOT(ISBLANK(BW1193)),ISBLANK(BX1193)),#N/A,
IF(BU1193="empty","empty",
VLOOKUP(BU1193,MonsterGroupTable!$A:$A,1,0)))))))</f>
        <v/>
      </c>
      <c r="CC1193" s="2" t="str">
        <f>IF(AND(ISBLANK(CB1193),OR(NOT(ISBLANK(CD1193)),NOT(ISBLANK(CE1193)))),#N/A,
IF(ISBLANK(CB1193),"",
IF(AND(NOT(ISERROR(VLOOKUP(CB1193,MonsterTable!$A:$B,MATCH(MonsterTable!$B$1,MonsterTable!$A$1:$B$1,0),0))),OR(ISBLANK(CD1193),ISBLANK(CE1193))),#N/A,
IFERROR(VLOOKUP(CB1193,MonsterTable!$A:$B,MATCH(MonsterTable!$B$1,MonsterTable!$A$1:$B$1,0),0),
IF(OR(NOT(ISBLANK(CD1193)),ISBLANK(CE1193)),#N/A,
IF(CB1193="empty","empty",
VLOOKUP(CB1193,MonsterGroupTable!$A:$A,1,0)))))))</f>
        <v/>
      </c>
      <c r="CJ1193" s="2" t="str">
        <f>IF(AND(ISBLANK(CI1193),OR(NOT(ISBLANK(CK1193)),NOT(ISBLANK(CL1193)))),#N/A,
IF(ISBLANK(CI1193),"",
IF(AND(NOT(ISERROR(VLOOKUP(CI1193,MonsterTable!$A:$B,MATCH(MonsterTable!$B$1,MonsterTable!$A$1:$B$1,0),0))),OR(ISBLANK(CK1193),ISBLANK(CL1193))),#N/A,
IFERROR(VLOOKUP(CI1193,MonsterTable!$A:$B,MATCH(MonsterTable!$B$1,MonsterTable!$A$1:$B$1,0),0),
IF(OR(NOT(ISBLANK(CK1193)),ISBLANK(CL1193)),#N/A,
IF(CI1193="empty","empty",
VLOOKUP(CI1193,MonsterGroupTable!$A:$A,1,0)))))))</f>
        <v/>
      </c>
    </row>
    <row r="1194" spans="1:88">
      <c r="A1194">
        <v>20160</v>
      </c>
      <c r="B1194">
        <f t="shared" si="41"/>
        <v>1.2</v>
      </c>
      <c r="C1194">
        <f t="shared" si="41"/>
        <v>1.1000000000000001</v>
      </c>
      <c r="F1194">
        <v>360</v>
      </c>
      <c r="G1194">
        <v>3493</v>
      </c>
      <c r="H1194">
        <v>0</v>
      </c>
      <c r="I1194">
        <v>0</v>
      </c>
      <c r="J1194">
        <v>0</v>
      </c>
      <c r="K1194" t="s">
        <v>28</v>
      </c>
      <c r="L1194" t="s">
        <v>251</v>
      </c>
      <c r="M1194" t="s">
        <v>79</v>
      </c>
      <c r="N1194" t="s">
        <v>80</v>
      </c>
      <c r="O1194">
        <v>0</v>
      </c>
      <c r="P1194">
        <v>-4.75</v>
      </c>
      <c r="Q1194">
        <v>-3.5</v>
      </c>
      <c r="R1194">
        <v>4.75</v>
      </c>
      <c r="S1194">
        <v>3</v>
      </c>
      <c r="T1194">
        <v>-13.5</v>
      </c>
      <c r="U1194">
        <v>2.5499999999999998</v>
      </c>
      <c r="V1194">
        <v>-6.75</v>
      </c>
      <c r="W1194" t="str">
        <f t="shared" si="42"/>
        <v>g116,5,empty,3,201,1,1,0</v>
      </c>
      <c r="X1194" s="1" t="s">
        <v>333</v>
      </c>
      <c r="Y1194" s="2" t="str">
        <f>IF(AND(ISBLANK(X1194),OR(NOT(ISBLANK(Z1194)),NOT(ISBLANK(AA1194)))),#N/A,
IF(ISBLANK(X1194),"",
IF(AND(NOT(ISERROR(VLOOKUP(X1194,MonsterTable!$A:$B,MATCH(MonsterTable!$B$1,MonsterTable!$A$1:$B$1,0),0))),OR(ISBLANK(Z1194),ISBLANK(AA1194))),#N/A,
IFERROR(VLOOKUP(X1194,MonsterTable!$A:$B,MATCH(MonsterTable!$B$1,MonsterTable!$A$1:$B$1,0),0),
IF(OR(NOT(ISBLANK(Z1194)),ISBLANK(AA1194)),#N/A,
IF(X1194="empty","empty",
VLOOKUP(X1194,MonsterGroupTable!$A:$A,1,0)))))))</f>
        <v>g116</v>
      </c>
      <c r="AA1194">
        <v>5</v>
      </c>
      <c r="AE1194" s="1" t="s">
        <v>74</v>
      </c>
      <c r="AF1194" s="2" t="str">
        <f>IF(AND(ISBLANK(AE1194),OR(NOT(ISBLANK(AG1194)),NOT(ISBLANK(AH1194)))),#N/A,
IF(ISBLANK(AE1194),"",
IF(AND(NOT(ISERROR(VLOOKUP(AE1194,MonsterTable!$A:$B,MATCH(MonsterTable!$B$1,MonsterTable!$A$1:$B$1,0),0))),OR(ISBLANK(AG1194),ISBLANK(AH1194))),#N/A,
IFERROR(VLOOKUP(AE1194,MonsterTable!$A:$B,MATCH(MonsterTable!$B$1,MonsterTable!$A$1:$B$1,0),0),
IF(OR(NOT(ISBLANK(AG1194)),ISBLANK(AH1194)),#N/A,
IF(AE1194="empty","empty",
VLOOKUP(AE1194,MonsterGroupTable!$A:$A,1,0)))))))</f>
        <v>empty</v>
      </c>
      <c r="AH1194">
        <v>3</v>
      </c>
      <c r="AL1194" s="1" t="s">
        <v>242</v>
      </c>
      <c r="AM1194" s="2">
        <f>IF(AND(ISBLANK(AL1194),OR(NOT(ISBLANK(AN1194)),NOT(ISBLANK(AO1194)))),#N/A,
IF(ISBLANK(AL1194),"",
IF(AND(NOT(ISERROR(VLOOKUP(AL1194,MonsterTable!$A:$B,MATCH(MonsterTable!$B$1,MonsterTable!$A$1:$B$1,0),0))),OR(ISBLANK(AN1194),ISBLANK(AO1194))),#N/A,
IFERROR(VLOOKUP(AL1194,MonsterTable!$A:$B,MATCH(MonsterTable!$B$1,MonsterTable!$A$1:$B$1,0),0),
IF(OR(NOT(ISBLANK(AN1194)),ISBLANK(AO1194)),#N/A,
IF(AL1194="empty","empty",
VLOOKUP(AL1194,MonsterGroupTable!$A:$A,1,0)))))))</f>
        <v>201</v>
      </c>
      <c r="AN1194">
        <v>1</v>
      </c>
      <c r="AO1194">
        <v>1</v>
      </c>
      <c r="AP1194">
        <v>0</v>
      </c>
      <c r="AT1194" s="2" t="str">
        <f>IF(AND(ISBLANK(AS1194),OR(NOT(ISBLANK(AU1194)),NOT(ISBLANK(AV1194)))),#N/A,
IF(ISBLANK(AS1194),"",
IF(AND(NOT(ISERROR(VLOOKUP(AS1194,MonsterTable!$A:$B,MATCH(MonsterTable!$B$1,MonsterTable!$A$1:$B$1,0),0))),OR(ISBLANK(AU1194),ISBLANK(AV1194))),#N/A,
IFERROR(VLOOKUP(AS1194,MonsterTable!$A:$B,MATCH(MonsterTable!$B$1,MonsterTable!$A$1:$B$1,0),0),
IF(OR(NOT(ISBLANK(AU1194)),ISBLANK(AV1194)),#N/A,
IF(AS1194="empty","empty",
VLOOKUP(AS1194,MonsterGroupTable!$A:$A,1,0)))))))</f>
        <v/>
      </c>
      <c r="BA1194" s="2" t="str">
        <f>IF(AND(ISBLANK(AZ1194),OR(NOT(ISBLANK(BB1194)),NOT(ISBLANK(BC1194)))),#N/A,
IF(ISBLANK(AZ1194),"",
IF(AND(NOT(ISERROR(VLOOKUP(AZ1194,MonsterTable!$A:$B,MATCH(MonsterTable!$B$1,MonsterTable!$A$1:$B$1,0),0))),OR(ISBLANK(BB1194),ISBLANK(BC1194))),#N/A,
IFERROR(VLOOKUP(AZ1194,MonsterTable!$A:$B,MATCH(MonsterTable!$B$1,MonsterTable!$A$1:$B$1,0),0),
IF(OR(NOT(ISBLANK(BB1194)),ISBLANK(BC1194)),#N/A,
IF(AZ1194="empty","empty",
VLOOKUP(AZ1194,MonsterGroupTable!$A:$A,1,0)))))))</f>
        <v/>
      </c>
      <c r="BH1194" s="2" t="str">
        <f>IF(AND(ISBLANK(BG1194),OR(NOT(ISBLANK(BI1194)),NOT(ISBLANK(BJ1194)))),#N/A,
IF(ISBLANK(BG1194),"",
IF(AND(NOT(ISERROR(VLOOKUP(BG1194,MonsterTable!$A:$B,MATCH(MonsterTable!$B$1,MonsterTable!$A$1:$B$1,0),0))),OR(ISBLANK(BI1194),ISBLANK(BJ1194))),#N/A,
IFERROR(VLOOKUP(BG1194,MonsterTable!$A:$B,MATCH(MonsterTable!$B$1,MonsterTable!$A$1:$B$1,0),0),
IF(OR(NOT(ISBLANK(BI1194)),ISBLANK(BJ1194)),#N/A,
IF(BG1194="empty","empty",
VLOOKUP(BG1194,MonsterGroupTable!$A:$A,1,0)))))))</f>
        <v/>
      </c>
      <c r="BO1194" s="2" t="str">
        <f>IF(AND(ISBLANK(BN1194),OR(NOT(ISBLANK(BP1194)),NOT(ISBLANK(BQ1194)))),#N/A,
IF(ISBLANK(BN1194),"",
IF(AND(NOT(ISERROR(VLOOKUP(BN1194,MonsterTable!$A:$B,MATCH(MonsterTable!$B$1,MonsterTable!$A$1:$B$1,0),0))),OR(ISBLANK(BP1194),ISBLANK(BQ1194))),#N/A,
IFERROR(VLOOKUP(BN1194,MonsterTable!$A:$B,MATCH(MonsterTable!$B$1,MonsterTable!$A$1:$B$1,0),0),
IF(OR(NOT(ISBLANK(BP1194)),ISBLANK(BQ1194)),#N/A,
IF(BN1194="empty","empty",
VLOOKUP(BN1194,MonsterGroupTable!$A:$A,1,0)))))))</f>
        <v/>
      </c>
      <c r="BV1194" s="2" t="str">
        <f>IF(AND(ISBLANK(BU1194),OR(NOT(ISBLANK(BW1194)),NOT(ISBLANK(BX1194)))),#N/A,
IF(ISBLANK(BU1194),"",
IF(AND(NOT(ISERROR(VLOOKUP(BU1194,MonsterTable!$A:$B,MATCH(MonsterTable!$B$1,MonsterTable!$A$1:$B$1,0),0))),OR(ISBLANK(BW1194),ISBLANK(BX1194))),#N/A,
IFERROR(VLOOKUP(BU1194,MonsterTable!$A:$B,MATCH(MonsterTable!$B$1,MonsterTable!$A$1:$B$1,0),0),
IF(OR(NOT(ISBLANK(BW1194)),ISBLANK(BX1194)),#N/A,
IF(BU1194="empty","empty",
VLOOKUP(BU1194,MonsterGroupTable!$A:$A,1,0)))))))</f>
        <v/>
      </c>
      <c r="CC1194" s="2" t="str">
        <f>IF(AND(ISBLANK(CB1194),OR(NOT(ISBLANK(CD1194)),NOT(ISBLANK(CE1194)))),#N/A,
IF(ISBLANK(CB1194),"",
IF(AND(NOT(ISERROR(VLOOKUP(CB1194,MonsterTable!$A:$B,MATCH(MonsterTable!$B$1,MonsterTable!$A$1:$B$1,0),0))),OR(ISBLANK(CD1194),ISBLANK(CE1194))),#N/A,
IFERROR(VLOOKUP(CB1194,MonsterTable!$A:$B,MATCH(MonsterTable!$B$1,MonsterTable!$A$1:$B$1,0),0),
IF(OR(NOT(ISBLANK(CD1194)),ISBLANK(CE1194)),#N/A,
IF(CB1194="empty","empty",
VLOOKUP(CB1194,MonsterGroupTable!$A:$A,1,0)))))))</f>
        <v/>
      </c>
      <c r="CJ1194" s="2" t="str">
        <f>IF(AND(ISBLANK(CI1194),OR(NOT(ISBLANK(CK1194)),NOT(ISBLANK(CL1194)))),#N/A,
IF(ISBLANK(CI1194),"",
IF(AND(NOT(ISERROR(VLOOKUP(CI1194,MonsterTable!$A:$B,MATCH(MonsterTable!$B$1,MonsterTable!$A$1:$B$1,0),0))),OR(ISBLANK(CK1194),ISBLANK(CL1194))),#N/A,
IFERROR(VLOOKUP(CI1194,MonsterTable!$A:$B,MATCH(MonsterTable!$B$1,MonsterTable!$A$1:$B$1,0),0),
IF(OR(NOT(ISBLANK(CK1194)),ISBLANK(CL1194)),#N/A,
IF(CI1194="empty","empty",
VLOOKUP(CI1194,MonsterGroupTable!$A:$A,1,0)))))))</f>
        <v/>
      </c>
    </row>
    <row r="1195" spans="1:88">
      <c r="A1195">
        <v>20161</v>
      </c>
      <c r="B1195">
        <f t="shared" si="41"/>
        <v>1.1000000000000001</v>
      </c>
      <c r="C1195">
        <f t="shared" si="41"/>
        <v>1.1000000000000001</v>
      </c>
      <c r="F1195">
        <v>360</v>
      </c>
      <c r="G1195">
        <v>3547</v>
      </c>
      <c r="H1195">
        <v>0</v>
      </c>
      <c r="I1195">
        <v>0</v>
      </c>
      <c r="J1195">
        <v>0</v>
      </c>
      <c r="K1195" t="s">
        <v>28</v>
      </c>
      <c r="L1195" t="s">
        <v>253</v>
      </c>
      <c r="M1195" t="s">
        <v>79</v>
      </c>
      <c r="N1195" t="s">
        <v>80</v>
      </c>
      <c r="O1195">
        <v>0</v>
      </c>
      <c r="P1195">
        <v>-4.75</v>
      </c>
      <c r="Q1195">
        <v>-3.5</v>
      </c>
      <c r="R1195">
        <v>4.75</v>
      </c>
      <c r="S1195">
        <v>3</v>
      </c>
      <c r="T1195">
        <v>-13.5</v>
      </c>
      <c r="U1195">
        <v>2.5499999999999998</v>
      </c>
      <c r="V1195">
        <v>-6.75</v>
      </c>
      <c r="W1195" t="str">
        <f t="shared" si="42"/>
        <v>g117,5,empty,3,202,1,1,0</v>
      </c>
      <c r="X1195" s="1" t="s">
        <v>334</v>
      </c>
      <c r="Y1195" s="2" t="str">
        <f>IF(AND(ISBLANK(X1195),OR(NOT(ISBLANK(Z1195)),NOT(ISBLANK(AA1195)))),#N/A,
IF(ISBLANK(X1195),"",
IF(AND(NOT(ISERROR(VLOOKUP(X1195,MonsterTable!$A:$B,MATCH(MonsterTable!$B$1,MonsterTable!$A$1:$B$1,0),0))),OR(ISBLANK(Z1195),ISBLANK(AA1195))),#N/A,
IFERROR(VLOOKUP(X1195,MonsterTable!$A:$B,MATCH(MonsterTable!$B$1,MonsterTable!$A$1:$B$1,0),0),
IF(OR(NOT(ISBLANK(Z1195)),ISBLANK(AA1195)),#N/A,
IF(X1195="empty","empty",
VLOOKUP(X1195,MonsterGroupTable!$A:$A,1,0)))))))</f>
        <v>g117</v>
      </c>
      <c r="AA1195">
        <v>5</v>
      </c>
      <c r="AE1195" s="1" t="s">
        <v>74</v>
      </c>
      <c r="AF1195" s="2" t="str">
        <f>IF(AND(ISBLANK(AE1195),OR(NOT(ISBLANK(AG1195)),NOT(ISBLANK(AH1195)))),#N/A,
IF(ISBLANK(AE1195),"",
IF(AND(NOT(ISERROR(VLOOKUP(AE1195,MonsterTable!$A:$B,MATCH(MonsterTable!$B$1,MonsterTable!$A$1:$B$1,0),0))),OR(ISBLANK(AG1195),ISBLANK(AH1195))),#N/A,
IFERROR(VLOOKUP(AE1195,MonsterTable!$A:$B,MATCH(MonsterTable!$B$1,MonsterTable!$A$1:$B$1,0),0),
IF(OR(NOT(ISBLANK(AG1195)),ISBLANK(AH1195)),#N/A,
IF(AE1195="empty","empty",
VLOOKUP(AE1195,MonsterGroupTable!$A:$A,1,0)))))))</f>
        <v>empty</v>
      </c>
      <c r="AH1195">
        <v>3</v>
      </c>
      <c r="AL1195" s="1" t="s">
        <v>338</v>
      </c>
      <c r="AM1195" s="2">
        <f>IF(AND(ISBLANK(AL1195),OR(NOT(ISBLANK(AN1195)),NOT(ISBLANK(AO1195)))),#N/A,
IF(ISBLANK(AL1195),"",
IF(AND(NOT(ISERROR(VLOOKUP(AL1195,MonsterTable!$A:$B,MATCH(MonsterTable!$B$1,MonsterTable!$A$1:$B$1,0),0))),OR(ISBLANK(AN1195),ISBLANK(AO1195))),#N/A,
IFERROR(VLOOKUP(AL1195,MonsterTable!$A:$B,MATCH(MonsterTable!$B$1,MonsterTable!$A$1:$B$1,0),0),
IF(OR(NOT(ISBLANK(AN1195)),ISBLANK(AO1195)),#N/A,
IF(AL1195="empty","empty",
VLOOKUP(AL1195,MonsterGroupTable!$A:$A,1,0)))))))</f>
        <v>202</v>
      </c>
      <c r="AN1195">
        <v>1</v>
      </c>
      <c r="AO1195">
        <v>1</v>
      </c>
      <c r="AP1195">
        <v>0</v>
      </c>
      <c r="AT1195" s="2" t="str">
        <f>IF(AND(ISBLANK(AS1195),OR(NOT(ISBLANK(AU1195)),NOT(ISBLANK(AV1195)))),#N/A,
IF(ISBLANK(AS1195),"",
IF(AND(NOT(ISERROR(VLOOKUP(AS1195,MonsterTable!$A:$B,MATCH(MonsterTable!$B$1,MonsterTable!$A$1:$B$1,0),0))),OR(ISBLANK(AU1195),ISBLANK(AV1195))),#N/A,
IFERROR(VLOOKUP(AS1195,MonsterTable!$A:$B,MATCH(MonsterTable!$B$1,MonsterTable!$A$1:$B$1,0),0),
IF(OR(NOT(ISBLANK(AU1195)),ISBLANK(AV1195)),#N/A,
IF(AS1195="empty","empty",
VLOOKUP(AS1195,MonsterGroupTable!$A:$A,1,0)))))))</f>
        <v/>
      </c>
      <c r="BA1195" s="2" t="str">
        <f>IF(AND(ISBLANK(AZ1195),OR(NOT(ISBLANK(BB1195)),NOT(ISBLANK(BC1195)))),#N/A,
IF(ISBLANK(AZ1195),"",
IF(AND(NOT(ISERROR(VLOOKUP(AZ1195,MonsterTable!$A:$B,MATCH(MonsterTable!$B$1,MonsterTable!$A$1:$B$1,0),0))),OR(ISBLANK(BB1195),ISBLANK(BC1195))),#N/A,
IFERROR(VLOOKUP(AZ1195,MonsterTable!$A:$B,MATCH(MonsterTable!$B$1,MonsterTable!$A$1:$B$1,0),0),
IF(OR(NOT(ISBLANK(BB1195)),ISBLANK(BC1195)),#N/A,
IF(AZ1195="empty","empty",
VLOOKUP(AZ1195,MonsterGroupTable!$A:$A,1,0)))))))</f>
        <v/>
      </c>
      <c r="BH1195" s="2" t="str">
        <f>IF(AND(ISBLANK(BG1195),OR(NOT(ISBLANK(BI1195)),NOT(ISBLANK(BJ1195)))),#N/A,
IF(ISBLANK(BG1195),"",
IF(AND(NOT(ISERROR(VLOOKUP(BG1195,MonsterTable!$A:$B,MATCH(MonsterTable!$B$1,MonsterTable!$A$1:$B$1,0),0))),OR(ISBLANK(BI1195),ISBLANK(BJ1195))),#N/A,
IFERROR(VLOOKUP(BG1195,MonsterTable!$A:$B,MATCH(MonsterTable!$B$1,MonsterTable!$A$1:$B$1,0),0),
IF(OR(NOT(ISBLANK(BI1195)),ISBLANK(BJ1195)),#N/A,
IF(BG1195="empty","empty",
VLOOKUP(BG1195,MonsterGroupTable!$A:$A,1,0)))))))</f>
        <v/>
      </c>
      <c r="BO1195" s="2" t="str">
        <f>IF(AND(ISBLANK(BN1195),OR(NOT(ISBLANK(BP1195)),NOT(ISBLANK(BQ1195)))),#N/A,
IF(ISBLANK(BN1195),"",
IF(AND(NOT(ISERROR(VLOOKUP(BN1195,MonsterTable!$A:$B,MATCH(MonsterTable!$B$1,MonsterTable!$A$1:$B$1,0),0))),OR(ISBLANK(BP1195),ISBLANK(BQ1195))),#N/A,
IFERROR(VLOOKUP(BN1195,MonsterTable!$A:$B,MATCH(MonsterTable!$B$1,MonsterTable!$A$1:$B$1,0),0),
IF(OR(NOT(ISBLANK(BP1195)),ISBLANK(BQ1195)),#N/A,
IF(BN1195="empty","empty",
VLOOKUP(BN1195,MonsterGroupTable!$A:$A,1,0)))))))</f>
        <v/>
      </c>
      <c r="BV1195" s="2" t="str">
        <f>IF(AND(ISBLANK(BU1195),OR(NOT(ISBLANK(BW1195)),NOT(ISBLANK(BX1195)))),#N/A,
IF(ISBLANK(BU1195),"",
IF(AND(NOT(ISERROR(VLOOKUP(BU1195,MonsterTable!$A:$B,MATCH(MonsterTable!$B$1,MonsterTable!$A$1:$B$1,0),0))),OR(ISBLANK(BW1195),ISBLANK(BX1195))),#N/A,
IFERROR(VLOOKUP(BU1195,MonsterTable!$A:$B,MATCH(MonsterTable!$B$1,MonsterTable!$A$1:$B$1,0),0),
IF(OR(NOT(ISBLANK(BW1195)),ISBLANK(BX1195)),#N/A,
IF(BU1195="empty","empty",
VLOOKUP(BU1195,MonsterGroupTable!$A:$A,1,0)))))))</f>
        <v/>
      </c>
      <c r="CC1195" s="2" t="str">
        <f>IF(AND(ISBLANK(CB1195),OR(NOT(ISBLANK(CD1195)),NOT(ISBLANK(CE1195)))),#N/A,
IF(ISBLANK(CB1195),"",
IF(AND(NOT(ISERROR(VLOOKUP(CB1195,MonsterTable!$A:$B,MATCH(MonsterTable!$B$1,MonsterTable!$A$1:$B$1,0),0))),OR(ISBLANK(CD1195),ISBLANK(CE1195))),#N/A,
IFERROR(VLOOKUP(CB1195,MonsterTable!$A:$B,MATCH(MonsterTable!$B$1,MonsterTable!$A$1:$B$1,0),0),
IF(OR(NOT(ISBLANK(CD1195)),ISBLANK(CE1195)),#N/A,
IF(CB1195="empty","empty",
VLOOKUP(CB1195,MonsterGroupTable!$A:$A,1,0)))))))</f>
        <v/>
      </c>
      <c r="CJ1195" s="2" t="str">
        <f>IF(AND(ISBLANK(CI1195),OR(NOT(ISBLANK(CK1195)),NOT(ISBLANK(CL1195)))),#N/A,
IF(ISBLANK(CI1195),"",
IF(AND(NOT(ISERROR(VLOOKUP(CI1195,MonsterTable!$A:$B,MATCH(MonsterTable!$B$1,MonsterTable!$A$1:$B$1,0),0))),OR(ISBLANK(CK1195),ISBLANK(CL1195))),#N/A,
IFERROR(VLOOKUP(CI1195,MonsterTable!$A:$B,MATCH(MonsterTable!$B$1,MonsterTable!$A$1:$B$1,0),0),
IF(OR(NOT(ISBLANK(CK1195)),ISBLANK(CL1195)),#N/A,
IF(CI1195="empty","empty",
VLOOKUP(CI1195,MonsterGroupTable!$A:$A,1,0)))))))</f>
        <v/>
      </c>
    </row>
    <row r="1196" spans="1:88">
      <c r="A1196">
        <v>20162</v>
      </c>
      <c r="B1196">
        <f t="shared" si="41"/>
        <v>1.1000000000000001</v>
      </c>
      <c r="C1196">
        <f t="shared" si="41"/>
        <v>1.1000000000000001</v>
      </c>
      <c r="F1196">
        <v>360</v>
      </c>
      <c r="G1196">
        <v>3601</v>
      </c>
      <c r="H1196">
        <v>0</v>
      </c>
      <c r="I1196">
        <v>0</v>
      </c>
      <c r="J1196">
        <v>0</v>
      </c>
      <c r="K1196" t="s">
        <v>28</v>
      </c>
      <c r="L1196" t="s">
        <v>253</v>
      </c>
      <c r="M1196" t="s">
        <v>79</v>
      </c>
      <c r="N1196" t="s">
        <v>80</v>
      </c>
      <c r="O1196">
        <v>0</v>
      </c>
      <c r="P1196">
        <v>-4.75</v>
      </c>
      <c r="Q1196">
        <v>-3.5</v>
      </c>
      <c r="R1196">
        <v>4.75</v>
      </c>
      <c r="S1196">
        <v>3</v>
      </c>
      <c r="T1196">
        <v>-13.5</v>
      </c>
      <c r="U1196">
        <v>2.5499999999999998</v>
      </c>
      <c r="V1196">
        <v>-6.75</v>
      </c>
      <c r="W1196" t="str">
        <f t="shared" si="42"/>
        <v>g117,5,empty,3,202,1,1,0</v>
      </c>
      <c r="X1196" s="1" t="s">
        <v>334</v>
      </c>
      <c r="Y1196" s="2" t="str">
        <f>IF(AND(ISBLANK(X1196),OR(NOT(ISBLANK(Z1196)),NOT(ISBLANK(AA1196)))),#N/A,
IF(ISBLANK(X1196),"",
IF(AND(NOT(ISERROR(VLOOKUP(X1196,MonsterTable!$A:$B,MATCH(MonsterTable!$B$1,MonsterTable!$A$1:$B$1,0),0))),OR(ISBLANK(Z1196),ISBLANK(AA1196))),#N/A,
IFERROR(VLOOKUP(X1196,MonsterTable!$A:$B,MATCH(MonsterTable!$B$1,MonsterTable!$A$1:$B$1,0),0),
IF(OR(NOT(ISBLANK(Z1196)),ISBLANK(AA1196)),#N/A,
IF(X1196="empty","empty",
VLOOKUP(X1196,MonsterGroupTable!$A:$A,1,0)))))))</f>
        <v>g117</v>
      </c>
      <c r="AA1196">
        <v>5</v>
      </c>
      <c r="AE1196" s="1" t="s">
        <v>74</v>
      </c>
      <c r="AF1196" s="2" t="str">
        <f>IF(AND(ISBLANK(AE1196),OR(NOT(ISBLANK(AG1196)),NOT(ISBLANK(AH1196)))),#N/A,
IF(ISBLANK(AE1196),"",
IF(AND(NOT(ISERROR(VLOOKUP(AE1196,MonsterTable!$A:$B,MATCH(MonsterTable!$B$1,MonsterTable!$A$1:$B$1,0),0))),OR(ISBLANK(AG1196),ISBLANK(AH1196))),#N/A,
IFERROR(VLOOKUP(AE1196,MonsterTable!$A:$B,MATCH(MonsterTable!$B$1,MonsterTable!$A$1:$B$1,0),0),
IF(OR(NOT(ISBLANK(AG1196)),ISBLANK(AH1196)),#N/A,
IF(AE1196="empty","empty",
VLOOKUP(AE1196,MonsterGroupTable!$A:$A,1,0)))))))</f>
        <v>empty</v>
      </c>
      <c r="AH1196">
        <v>3</v>
      </c>
      <c r="AL1196" s="1" t="s">
        <v>338</v>
      </c>
      <c r="AM1196" s="2">
        <f>IF(AND(ISBLANK(AL1196),OR(NOT(ISBLANK(AN1196)),NOT(ISBLANK(AO1196)))),#N/A,
IF(ISBLANK(AL1196),"",
IF(AND(NOT(ISERROR(VLOOKUP(AL1196,MonsterTable!$A:$B,MATCH(MonsterTable!$B$1,MonsterTable!$A$1:$B$1,0),0))),OR(ISBLANK(AN1196),ISBLANK(AO1196))),#N/A,
IFERROR(VLOOKUP(AL1196,MonsterTable!$A:$B,MATCH(MonsterTable!$B$1,MonsterTable!$A$1:$B$1,0),0),
IF(OR(NOT(ISBLANK(AN1196)),ISBLANK(AO1196)),#N/A,
IF(AL1196="empty","empty",
VLOOKUP(AL1196,MonsterGroupTable!$A:$A,1,0)))))))</f>
        <v>202</v>
      </c>
      <c r="AN1196">
        <v>1</v>
      </c>
      <c r="AO1196">
        <v>1</v>
      </c>
      <c r="AP1196">
        <v>0</v>
      </c>
      <c r="AT1196" s="2" t="str">
        <f>IF(AND(ISBLANK(AS1196),OR(NOT(ISBLANK(AU1196)),NOT(ISBLANK(AV1196)))),#N/A,
IF(ISBLANK(AS1196),"",
IF(AND(NOT(ISERROR(VLOOKUP(AS1196,MonsterTable!$A:$B,MATCH(MonsterTable!$B$1,MonsterTable!$A$1:$B$1,0),0))),OR(ISBLANK(AU1196),ISBLANK(AV1196))),#N/A,
IFERROR(VLOOKUP(AS1196,MonsterTable!$A:$B,MATCH(MonsterTable!$B$1,MonsterTable!$A$1:$B$1,0),0),
IF(OR(NOT(ISBLANK(AU1196)),ISBLANK(AV1196)),#N/A,
IF(AS1196="empty","empty",
VLOOKUP(AS1196,MonsterGroupTable!$A:$A,1,0)))))))</f>
        <v/>
      </c>
      <c r="BA1196" s="2" t="str">
        <f>IF(AND(ISBLANK(AZ1196),OR(NOT(ISBLANK(BB1196)),NOT(ISBLANK(BC1196)))),#N/A,
IF(ISBLANK(AZ1196),"",
IF(AND(NOT(ISERROR(VLOOKUP(AZ1196,MonsterTable!$A:$B,MATCH(MonsterTable!$B$1,MonsterTable!$A$1:$B$1,0),0))),OR(ISBLANK(BB1196),ISBLANK(BC1196))),#N/A,
IFERROR(VLOOKUP(AZ1196,MonsterTable!$A:$B,MATCH(MonsterTable!$B$1,MonsterTable!$A$1:$B$1,0),0),
IF(OR(NOT(ISBLANK(BB1196)),ISBLANK(BC1196)),#N/A,
IF(AZ1196="empty","empty",
VLOOKUP(AZ1196,MonsterGroupTable!$A:$A,1,0)))))))</f>
        <v/>
      </c>
      <c r="BH1196" s="2" t="str">
        <f>IF(AND(ISBLANK(BG1196),OR(NOT(ISBLANK(BI1196)),NOT(ISBLANK(BJ1196)))),#N/A,
IF(ISBLANK(BG1196),"",
IF(AND(NOT(ISERROR(VLOOKUP(BG1196,MonsterTable!$A:$B,MATCH(MonsterTable!$B$1,MonsterTable!$A$1:$B$1,0),0))),OR(ISBLANK(BI1196),ISBLANK(BJ1196))),#N/A,
IFERROR(VLOOKUP(BG1196,MonsterTable!$A:$B,MATCH(MonsterTable!$B$1,MonsterTable!$A$1:$B$1,0),0),
IF(OR(NOT(ISBLANK(BI1196)),ISBLANK(BJ1196)),#N/A,
IF(BG1196="empty","empty",
VLOOKUP(BG1196,MonsterGroupTable!$A:$A,1,0)))))))</f>
        <v/>
      </c>
      <c r="BO1196" s="2" t="str">
        <f>IF(AND(ISBLANK(BN1196),OR(NOT(ISBLANK(BP1196)),NOT(ISBLANK(BQ1196)))),#N/A,
IF(ISBLANK(BN1196),"",
IF(AND(NOT(ISERROR(VLOOKUP(BN1196,MonsterTable!$A:$B,MATCH(MonsterTable!$B$1,MonsterTable!$A$1:$B$1,0),0))),OR(ISBLANK(BP1196),ISBLANK(BQ1196))),#N/A,
IFERROR(VLOOKUP(BN1196,MonsterTable!$A:$B,MATCH(MonsterTable!$B$1,MonsterTable!$A$1:$B$1,0),0),
IF(OR(NOT(ISBLANK(BP1196)),ISBLANK(BQ1196)),#N/A,
IF(BN1196="empty","empty",
VLOOKUP(BN1196,MonsterGroupTable!$A:$A,1,0)))))))</f>
        <v/>
      </c>
      <c r="BV1196" s="2" t="str">
        <f>IF(AND(ISBLANK(BU1196),OR(NOT(ISBLANK(BW1196)),NOT(ISBLANK(BX1196)))),#N/A,
IF(ISBLANK(BU1196),"",
IF(AND(NOT(ISERROR(VLOOKUP(BU1196,MonsterTable!$A:$B,MATCH(MonsterTable!$B$1,MonsterTable!$A$1:$B$1,0),0))),OR(ISBLANK(BW1196),ISBLANK(BX1196))),#N/A,
IFERROR(VLOOKUP(BU1196,MonsterTable!$A:$B,MATCH(MonsterTable!$B$1,MonsterTable!$A$1:$B$1,0),0),
IF(OR(NOT(ISBLANK(BW1196)),ISBLANK(BX1196)),#N/A,
IF(BU1196="empty","empty",
VLOOKUP(BU1196,MonsterGroupTable!$A:$A,1,0)))))))</f>
        <v/>
      </c>
      <c r="CC1196" s="2" t="str">
        <f>IF(AND(ISBLANK(CB1196),OR(NOT(ISBLANK(CD1196)),NOT(ISBLANK(CE1196)))),#N/A,
IF(ISBLANK(CB1196),"",
IF(AND(NOT(ISERROR(VLOOKUP(CB1196,MonsterTable!$A:$B,MATCH(MonsterTable!$B$1,MonsterTable!$A$1:$B$1,0),0))),OR(ISBLANK(CD1196),ISBLANK(CE1196))),#N/A,
IFERROR(VLOOKUP(CB1196,MonsterTable!$A:$B,MATCH(MonsterTable!$B$1,MonsterTable!$A$1:$B$1,0),0),
IF(OR(NOT(ISBLANK(CD1196)),ISBLANK(CE1196)),#N/A,
IF(CB1196="empty","empty",
VLOOKUP(CB1196,MonsterGroupTable!$A:$A,1,0)))))))</f>
        <v/>
      </c>
      <c r="CJ1196" s="2" t="str">
        <f>IF(AND(ISBLANK(CI1196),OR(NOT(ISBLANK(CK1196)),NOT(ISBLANK(CL1196)))),#N/A,
IF(ISBLANK(CI1196),"",
IF(AND(NOT(ISERROR(VLOOKUP(CI1196,MonsterTable!$A:$B,MATCH(MonsterTable!$B$1,MonsterTable!$A$1:$B$1,0),0))),OR(ISBLANK(CK1196),ISBLANK(CL1196))),#N/A,
IFERROR(VLOOKUP(CI1196,MonsterTable!$A:$B,MATCH(MonsterTable!$B$1,MonsterTable!$A$1:$B$1,0),0),
IF(OR(NOT(ISBLANK(CK1196)),ISBLANK(CL1196)),#N/A,
IF(CI1196="empty","empty",
VLOOKUP(CI1196,MonsterGroupTable!$A:$A,1,0)))))))</f>
        <v/>
      </c>
    </row>
    <row r="1197" spans="1:88">
      <c r="A1197">
        <v>20163</v>
      </c>
      <c r="B1197">
        <f t="shared" si="41"/>
        <v>1.1000000000000001</v>
      </c>
      <c r="C1197">
        <f t="shared" si="41"/>
        <v>1.1000000000000001</v>
      </c>
      <c r="F1197">
        <v>360</v>
      </c>
      <c r="G1197">
        <v>3655</v>
      </c>
      <c r="H1197">
        <v>0</v>
      </c>
      <c r="I1197">
        <v>0</v>
      </c>
      <c r="J1197">
        <v>0</v>
      </c>
      <c r="K1197" t="s">
        <v>28</v>
      </c>
      <c r="L1197" t="s">
        <v>253</v>
      </c>
      <c r="M1197" t="s">
        <v>79</v>
      </c>
      <c r="N1197" t="s">
        <v>80</v>
      </c>
      <c r="O1197">
        <v>0</v>
      </c>
      <c r="P1197">
        <v>-4.75</v>
      </c>
      <c r="Q1197">
        <v>-3.5</v>
      </c>
      <c r="R1197">
        <v>4.75</v>
      </c>
      <c r="S1197">
        <v>3</v>
      </c>
      <c r="T1197">
        <v>-13.5</v>
      </c>
      <c r="U1197">
        <v>2.5499999999999998</v>
      </c>
      <c r="V1197">
        <v>-6.75</v>
      </c>
      <c r="W1197" t="str">
        <f t="shared" si="42"/>
        <v>g117,5,empty,3,202,1,1,0</v>
      </c>
      <c r="X1197" s="1" t="s">
        <v>334</v>
      </c>
      <c r="Y1197" s="2" t="str">
        <f>IF(AND(ISBLANK(X1197),OR(NOT(ISBLANK(Z1197)),NOT(ISBLANK(AA1197)))),#N/A,
IF(ISBLANK(X1197),"",
IF(AND(NOT(ISERROR(VLOOKUP(X1197,MonsterTable!$A:$B,MATCH(MonsterTable!$B$1,MonsterTable!$A$1:$B$1,0),0))),OR(ISBLANK(Z1197),ISBLANK(AA1197))),#N/A,
IFERROR(VLOOKUP(X1197,MonsterTable!$A:$B,MATCH(MonsterTable!$B$1,MonsterTable!$A$1:$B$1,0),0),
IF(OR(NOT(ISBLANK(Z1197)),ISBLANK(AA1197)),#N/A,
IF(X1197="empty","empty",
VLOOKUP(X1197,MonsterGroupTable!$A:$A,1,0)))))))</f>
        <v>g117</v>
      </c>
      <c r="AA1197">
        <v>5</v>
      </c>
      <c r="AE1197" s="1" t="s">
        <v>74</v>
      </c>
      <c r="AF1197" s="2" t="str">
        <f>IF(AND(ISBLANK(AE1197),OR(NOT(ISBLANK(AG1197)),NOT(ISBLANK(AH1197)))),#N/A,
IF(ISBLANK(AE1197),"",
IF(AND(NOT(ISERROR(VLOOKUP(AE1197,MonsterTable!$A:$B,MATCH(MonsterTable!$B$1,MonsterTable!$A$1:$B$1,0),0))),OR(ISBLANK(AG1197),ISBLANK(AH1197))),#N/A,
IFERROR(VLOOKUP(AE1197,MonsterTable!$A:$B,MATCH(MonsterTable!$B$1,MonsterTable!$A$1:$B$1,0),0),
IF(OR(NOT(ISBLANK(AG1197)),ISBLANK(AH1197)),#N/A,
IF(AE1197="empty","empty",
VLOOKUP(AE1197,MonsterGroupTable!$A:$A,1,0)))))))</f>
        <v>empty</v>
      </c>
      <c r="AH1197">
        <v>3</v>
      </c>
      <c r="AL1197" s="1" t="s">
        <v>338</v>
      </c>
      <c r="AM1197" s="2">
        <f>IF(AND(ISBLANK(AL1197),OR(NOT(ISBLANK(AN1197)),NOT(ISBLANK(AO1197)))),#N/A,
IF(ISBLANK(AL1197),"",
IF(AND(NOT(ISERROR(VLOOKUP(AL1197,MonsterTable!$A:$B,MATCH(MonsterTable!$B$1,MonsterTable!$A$1:$B$1,0),0))),OR(ISBLANK(AN1197),ISBLANK(AO1197))),#N/A,
IFERROR(VLOOKUP(AL1197,MonsterTable!$A:$B,MATCH(MonsterTable!$B$1,MonsterTable!$A$1:$B$1,0),0),
IF(OR(NOT(ISBLANK(AN1197)),ISBLANK(AO1197)),#N/A,
IF(AL1197="empty","empty",
VLOOKUP(AL1197,MonsterGroupTable!$A:$A,1,0)))))))</f>
        <v>202</v>
      </c>
      <c r="AN1197">
        <v>1</v>
      </c>
      <c r="AO1197">
        <v>1</v>
      </c>
      <c r="AP1197">
        <v>0</v>
      </c>
      <c r="AT1197" s="2" t="str">
        <f>IF(AND(ISBLANK(AS1197),OR(NOT(ISBLANK(AU1197)),NOT(ISBLANK(AV1197)))),#N/A,
IF(ISBLANK(AS1197),"",
IF(AND(NOT(ISERROR(VLOOKUP(AS1197,MonsterTable!$A:$B,MATCH(MonsterTable!$B$1,MonsterTable!$A$1:$B$1,0),0))),OR(ISBLANK(AU1197),ISBLANK(AV1197))),#N/A,
IFERROR(VLOOKUP(AS1197,MonsterTable!$A:$B,MATCH(MonsterTable!$B$1,MonsterTable!$A$1:$B$1,0),0),
IF(OR(NOT(ISBLANK(AU1197)),ISBLANK(AV1197)),#N/A,
IF(AS1197="empty","empty",
VLOOKUP(AS1197,MonsterGroupTable!$A:$A,1,0)))))))</f>
        <v/>
      </c>
      <c r="BA1197" s="2" t="str">
        <f>IF(AND(ISBLANK(AZ1197),OR(NOT(ISBLANK(BB1197)),NOT(ISBLANK(BC1197)))),#N/A,
IF(ISBLANK(AZ1197),"",
IF(AND(NOT(ISERROR(VLOOKUP(AZ1197,MonsterTable!$A:$B,MATCH(MonsterTable!$B$1,MonsterTable!$A$1:$B$1,0),0))),OR(ISBLANK(BB1197),ISBLANK(BC1197))),#N/A,
IFERROR(VLOOKUP(AZ1197,MonsterTable!$A:$B,MATCH(MonsterTable!$B$1,MonsterTable!$A$1:$B$1,0),0),
IF(OR(NOT(ISBLANK(BB1197)),ISBLANK(BC1197)),#N/A,
IF(AZ1197="empty","empty",
VLOOKUP(AZ1197,MonsterGroupTable!$A:$A,1,0)))))))</f>
        <v/>
      </c>
      <c r="BH1197" s="2" t="str">
        <f>IF(AND(ISBLANK(BG1197),OR(NOT(ISBLANK(BI1197)),NOT(ISBLANK(BJ1197)))),#N/A,
IF(ISBLANK(BG1197),"",
IF(AND(NOT(ISERROR(VLOOKUP(BG1197,MonsterTable!$A:$B,MATCH(MonsterTable!$B$1,MonsterTable!$A$1:$B$1,0),0))),OR(ISBLANK(BI1197),ISBLANK(BJ1197))),#N/A,
IFERROR(VLOOKUP(BG1197,MonsterTable!$A:$B,MATCH(MonsterTable!$B$1,MonsterTable!$A$1:$B$1,0),0),
IF(OR(NOT(ISBLANK(BI1197)),ISBLANK(BJ1197)),#N/A,
IF(BG1197="empty","empty",
VLOOKUP(BG1197,MonsterGroupTable!$A:$A,1,0)))))))</f>
        <v/>
      </c>
      <c r="BO1197" s="2" t="str">
        <f>IF(AND(ISBLANK(BN1197),OR(NOT(ISBLANK(BP1197)),NOT(ISBLANK(BQ1197)))),#N/A,
IF(ISBLANK(BN1197),"",
IF(AND(NOT(ISERROR(VLOOKUP(BN1197,MonsterTable!$A:$B,MATCH(MonsterTable!$B$1,MonsterTable!$A$1:$B$1,0),0))),OR(ISBLANK(BP1197),ISBLANK(BQ1197))),#N/A,
IFERROR(VLOOKUP(BN1197,MonsterTable!$A:$B,MATCH(MonsterTable!$B$1,MonsterTable!$A$1:$B$1,0),0),
IF(OR(NOT(ISBLANK(BP1197)),ISBLANK(BQ1197)),#N/A,
IF(BN1197="empty","empty",
VLOOKUP(BN1197,MonsterGroupTable!$A:$A,1,0)))))))</f>
        <v/>
      </c>
      <c r="BV1197" s="2" t="str">
        <f>IF(AND(ISBLANK(BU1197),OR(NOT(ISBLANK(BW1197)),NOT(ISBLANK(BX1197)))),#N/A,
IF(ISBLANK(BU1197),"",
IF(AND(NOT(ISERROR(VLOOKUP(BU1197,MonsterTable!$A:$B,MATCH(MonsterTable!$B$1,MonsterTable!$A$1:$B$1,0),0))),OR(ISBLANK(BW1197),ISBLANK(BX1197))),#N/A,
IFERROR(VLOOKUP(BU1197,MonsterTable!$A:$B,MATCH(MonsterTable!$B$1,MonsterTable!$A$1:$B$1,0),0),
IF(OR(NOT(ISBLANK(BW1197)),ISBLANK(BX1197)),#N/A,
IF(BU1197="empty","empty",
VLOOKUP(BU1197,MonsterGroupTable!$A:$A,1,0)))))))</f>
        <v/>
      </c>
      <c r="CC1197" s="2" t="str">
        <f>IF(AND(ISBLANK(CB1197),OR(NOT(ISBLANK(CD1197)),NOT(ISBLANK(CE1197)))),#N/A,
IF(ISBLANK(CB1197),"",
IF(AND(NOT(ISERROR(VLOOKUP(CB1197,MonsterTable!$A:$B,MATCH(MonsterTable!$B$1,MonsterTable!$A$1:$B$1,0),0))),OR(ISBLANK(CD1197),ISBLANK(CE1197))),#N/A,
IFERROR(VLOOKUP(CB1197,MonsterTable!$A:$B,MATCH(MonsterTable!$B$1,MonsterTable!$A$1:$B$1,0),0),
IF(OR(NOT(ISBLANK(CD1197)),ISBLANK(CE1197)),#N/A,
IF(CB1197="empty","empty",
VLOOKUP(CB1197,MonsterGroupTable!$A:$A,1,0)))))))</f>
        <v/>
      </c>
      <c r="CJ1197" s="2" t="str">
        <f>IF(AND(ISBLANK(CI1197),OR(NOT(ISBLANK(CK1197)),NOT(ISBLANK(CL1197)))),#N/A,
IF(ISBLANK(CI1197),"",
IF(AND(NOT(ISERROR(VLOOKUP(CI1197,MonsterTable!$A:$B,MATCH(MonsterTable!$B$1,MonsterTable!$A$1:$B$1,0),0))),OR(ISBLANK(CK1197),ISBLANK(CL1197))),#N/A,
IFERROR(VLOOKUP(CI1197,MonsterTable!$A:$B,MATCH(MonsterTable!$B$1,MonsterTable!$A$1:$B$1,0),0),
IF(OR(NOT(ISBLANK(CK1197)),ISBLANK(CL1197)),#N/A,
IF(CI1197="empty","empty",
VLOOKUP(CI1197,MonsterGroupTable!$A:$A,1,0)))))))</f>
        <v/>
      </c>
    </row>
    <row r="1198" spans="1:88">
      <c r="A1198">
        <v>20164</v>
      </c>
      <c r="B1198">
        <f t="shared" si="41"/>
        <v>1.1000000000000001</v>
      </c>
      <c r="C1198">
        <f t="shared" si="41"/>
        <v>1.1000000000000001</v>
      </c>
      <c r="F1198">
        <v>360</v>
      </c>
      <c r="G1198">
        <v>3709</v>
      </c>
      <c r="H1198">
        <v>0</v>
      </c>
      <c r="I1198">
        <v>0</v>
      </c>
      <c r="J1198">
        <v>0</v>
      </c>
      <c r="K1198" t="s">
        <v>28</v>
      </c>
      <c r="L1198" t="s">
        <v>253</v>
      </c>
      <c r="M1198" t="s">
        <v>79</v>
      </c>
      <c r="N1198" t="s">
        <v>80</v>
      </c>
      <c r="O1198">
        <v>0</v>
      </c>
      <c r="P1198">
        <v>-4.75</v>
      </c>
      <c r="Q1198">
        <v>-3.5</v>
      </c>
      <c r="R1198">
        <v>4.75</v>
      </c>
      <c r="S1198">
        <v>3</v>
      </c>
      <c r="T1198">
        <v>-13.5</v>
      </c>
      <c r="U1198">
        <v>2.5499999999999998</v>
      </c>
      <c r="V1198">
        <v>-6.75</v>
      </c>
      <c r="W1198" t="str">
        <f t="shared" si="42"/>
        <v>g117,5,empty,3,202,1,1,0</v>
      </c>
      <c r="X1198" s="1" t="s">
        <v>334</v>
      </c>
      <c r="Y1198" s="2" t="str">
        <f>IF(AND(ISBLANK(X1198),OR(NOT(ISBLANK(Z1198)),NOT(ISBLANK(AA1198)))),#N/A,
IF(ISBLANK(X1198),"",
IF(AND(NOT(ISERROR(VLOOKUP(X1198,MonsterTable!$A:$B,MATCH(MonsterTable!$B$1,MonsterTable!$A$1:$B$1,0),0))),OR(ISBLANK(Z1198),ISBLANK(AA1198))),#N/A,
IFERROR(VLOOKUP(X1198,MonsterTable!$A:$B,MATCH(MonsterTable!$B$1,MonsterTable!$A$1:$B$1,0),0),
IF(OR(NOT(ISBLANK(Z1198)),ISBLANK(AA1198)),#N/A,
IF(X1198="empty","empty",
VLOOKUP(X1198,MonsterGroupTable!$A:$A,1,0)))))))</f>
        <v>g117</v>
      </c>
      <c r="AA1198">
        <v>5</v>
      </c>
      <c r="AE1198" s="1" t="s">
        <v>74</v>
      </c>
      <c r="AF1198" s="2" t="str">
        <f>IF(AND(ISBLANK(AE1198),OR(NOT(ISBLANK(AG1198)),NOT(ISBLANK(AH1198)))),#N/A,
IF(ISBLANK(AE1198),"",
IF(AND(NOT(ISERROR(VLOOKUP(AE1198,MonsterTable!$A:$B,MATCH(MonsterTable!$B$1,MonsterTable!$A$1:$B$1,0),0))),OR(ISBLANK(AG1198),ISBLANK(AH1198))),#N/A,
IFERROR(VLOOKUP(AE1198,MonsterTable!$A:$B,MATCH(MonsterTable!$B$1,MonsterTable!$A$1:$B$1,0),0),
IF(OR(NOT(ISBLANK(AG1198)),ISBLANK(AH1198)),#N/A,
IF(AE1198="empty","empty",
VLOOKUP(AE1198,MonsterGroupTable!$A:$A,1,0)))))))</f>
        <v>empty</v>
      </c>
      <c r="AH1198">
        <v>3</v>
      </c>
      <c r="AL1198" s="1" t="s">
        <v>338</v>
      </c>
      <c r="AM1198" s="2">
        <f>IF(AND(ISBLANK(AL1198),OR(NOT(ISBLANK(AN1198)),NOT(ISBLANK(AO1198)))),#N/A,
IF(ISBLANK(AL1198),"",
IF(AND(NOT(ISERROR(VLOOKUP(AL1198,MonsterTable!$A:$B,MATCH(MonsterTable!$B$1,MonsterTable!$A$1:$B$1,0),0))),OR(ISBLANK(AN1198),ISBLANK(AO1198))),#N/A,
IFERROR(VLOOKUP(AL1198,MonsterTable!$A:$B,MATCH(MonsterTable!$B$1,MonsterTable!$A$1:$B$1,0),0),
IF(OR(NOT(ISBLANK(AN1198)),ISBLANK(AO1198)),#N/A,
IF(AL1198="empty","empty",
VLOOKUP(AL1198,MonsterGroupTable!$A:$A,1,0)))))))</f>
        <v>202</v>
      </c>
      <c r="AN1198">
        <v>1</v>
      </c>
      <c r="AO1198">
        <v>1</v>
      </c>
      <c r="AP1198">
        <v>0</v>
      </c>
      <c r="AT1198" s="2" t="str">
        <f>IF(AND(ISBLANK(AS1198),OR(NOT(ISBLANK(AU1198)),NOT(ISBLANK(AV1198)))),#N/A,
IF(ISBLANK(AS1198),"",
IF(AND(NOT(ISERROR(VLOOKUP(AS1198,MonsterTable!$A:$B,MATCH(MonsterTable!$B$1,MonsterTable!$A$1:$B$1,0),0))),OR(ISBLANK(AU1198),ISBLANK(AV1198))),#N/A,
IFERROR(VLOOKUP(AS1198,MonsterTable!$A:$B,MATCH(MonsterTable!$B$1,MonsterTable!$A$1:$B$1,0),0),
IF(OR(NOT(ISBLANK(AU1198)),ISBLANK(AV1198)),#N/A,
IF(AS1198="empty","empty",
VLOOKUP(AS1198,MonsterGroupTable!$A:$A,1,0)))))))</f>
        <v/>
      </c>
      <c r="BA1198" s="2" t="str">
        <f>IF(AND(ISBLANK(AZ1198),OR(NOT(ISBLANK(BB1198)),NOT(ISBLANK(BC1198)))),#N/A,
IF(ISBLANK(AZ1198),"",
IF(AND(NOT(ISERROR(VLOOKUP(AZ1198,MonsterTable!$A:$B,MATCH(MonsterTable!$B$1,MonsterTable!$A$1:$B$1,0),0))),OR(ISBLANK(BB1198),ISBLANK(BC1198))),#N/A,
IFERROR(VLOOKUP(AZ1198,MonsterTable!$A:$B,MATCH(MonsterTable!$B$1,MonsterTable!$A$1:$B$1,0),0),
IF(OR(NOT(ISBLANK(BB1198)),ISBLANK(BC1198)),#N/A,
IF(AZ1198="empty","empty",
VLOOKUP(AZ1198,MonsterGroupTable!$A:$A,1,0)))))))</f>
        <v/>
      </c>
      <c r="BH1198" s="2" t="str">
        <f>IF(AND(ISBLANK(BG1198),OR(NOT(ISBLANK(BI1198)),NOT(ISBLANK(BJ1198)))),#N/A,
IF(ISBLANK(BG1198),"",
IF(AND(NOT(ISERROR(VLOOKUP(BG1198,MonsterTable!$A:$B,MATCH(MonsterTable!$B$1,MonsterTable!$A$1:$B$1,0),0))),OR(ISBLANK(BI1198),ISBLANK(BJ1198))),#N/A,
IFERROR(VLOOKUP(BG1198,MonsterTable!$A:$B,MATCH(MonsterTable!$B$1,MonsterTable!$A$1:$B$1,0),0),
IF(OR(NOT(ISBLANK(BI1198)),ISBLANK(BJ1198)),#N/A,
IF(BG1198="empty","empty",
VLOOKUP(BG1198,MonsterGroupTable!$A:$A,1,0)))))))</f>
        <v/>
      </c>
      <c r="BO1198" s="2" t="str">
        <f>IF(AND(ISBLANK(BN1198),OR(NOT(ISBLANK(BP1198)),NOT(ISBLANK(BQ1198)))),#N/A,
IF(ISBLANK(BN1198),"",
IF(AND(NOT(ISERROR(VLOOKUP(BN1198,MonsterTable!$A:$B,MATCH(MonsterTable!$B$1,MonsterTable!$A$1:$B$1,0),0))),OR(ISBLANK(BP1198),ISBLANK(BQ1198))),#N/A,
IFERROR(VLOOKUP(BN1198,MonsterTable!$A:$B,MATCH(MonsterTable!$B$1,MonsterTable!$A$1:$B$1,0),0),
IF(OR(NOT(ISBLANK(BP1198)),ISBLANK(BQ1198)),#N/A,
IF(BN1198="empty","empty",
VLOOKUP(BN1198,MonsterGroupTable!$A:$A,1,0)))))))</f>
        <v/>
      </c>
      <c r="BV1198" s="2" t="str">
        <f>IF(AND(ISBLANK(BU1198),OR(NOT(ISBLANK(BW1198)),NOT(ISBLANK(BX1198)))),#N/A,
IF(ISBLANK(BU1198),"",
IF(AND(NOT(ISERROR(VLOOKUP(BU1198,MonsterTable!$A:$B,MATCH(MonsterTable!$B$1,MonsterTable!$A$1:$B$1,0),0))),OR(ISBLANK(BW1198),ISBLANK(BX1198))),#N/A,
IFERROR(VLOOKUP(BU1198,MonsterTable!$A:$B,MATCH(MonsterTable!$B$1,MonsterTable!$A$1:$B$1,0),0),
IF(OR(NOT(ISBLANK(BW1198)),ISBLANK(BX1198)),#N/A,
IF(BU1198="empty","empty",
VLOOKUP(BU1198,MonsterGroupTable!$A:$A,1,0)))))))</f>
        <v/>
      </c>
      <c r="CC1198" s="2" t="str">
        <f>IF(AND(ISBLANK(CB1198),OR(NOT(ISBLANK(CD1198)),NOT(ISBLANK(CE1198)))),#N/A,
IF(ISBLANK(CB1198),"",
IF(AND(NOT(ISERROR(VLOOKUP(CB1198,MonsterTable!$A:$B,MATCH(MonsterTable!$B$1,MonsterTable!$A$1:$B$1,0),0))),OR(ISBLANK(CD1198),ISBLANK(CE1198))),#N/A,
IFERROR(VLOOKUP(CB1198,MonsterTable!$A:$B,MATCH(MonsterTable!$B$1,MonsterTable!$A$1:$B$1,0),0),
IF(OR(NOT(ISBLANK(CD1198)),ISBLANK(CE1198)),#N/A,
IF(CB1198="empty","empty",
VLOOKUP(CB1198,MonsterGroupTable!$A:$A,1,0)))))))</f>
        <v/>
      </c>
      <c r="CJ1198" s="2" t="str">
        <f>IF(AND(ISBLANK(CI1198),OR(NOT(ISBLANK(CK1198)),NOT(ISBLANK(CL1198)))),#N/A,
IF(ISBLANK(CI1198),"",
IF(AND(NOT(ISERROR(VLOOKUP(CI1198,MonsterTable!$A:$B,MATCH(MonsterTable!$B$1,MonsterTable!$A$1:$B$1,0),0))),OR(ISBLANK(CK1198),ISBLANK(CL1198))),#N/A,
IFERROR(VLOOKUP(CI1198,MonsterTable!$A:$B,MATCH(MonsterTable!$B$1,MonsterTable!$A$1:$B$1,0),0),
IF(OR(NOT(ISBLANK(CK1198)),ISBLANK(CL1198)),#N/A,
IF(CI1198="empty","empty",
VLOOKUP(CI1198,MonsterGroupTable!$A:$A,1,0)))))))</f>
        <v/>
      </c>
    </row>
    <row r="1199" spans="1:88">
      <c r="A1199">
        <v>20165</v>
      </c>
      <c r="B1199">
        <f t="shared" si="41"/>
        <v>1.1000000000000001</v>
      </c>
      <c r="C1199">
        <f t="shared" si="41"/>
        <v>1.1000000000000001</v>
      </c>
      <c r="F1199">
        <v>360</v>
      </c>
      <c r="G1199">
        <v>3763</v>
      </c>
      <c r="H1199">
        <v>0</v>
      </c>
      <c r="I1199">
        <v>0</v>
      </c>
      <c r="J1199">
        <v>0</v>
      </c>
      <c r="K1199" t="s">
        <v>28</v>
      </c>
      <c r="L1199" t="s">
        <v>253</v>
      </c>
      <c r="M1199" t="s">
        <v>79</v>
      </c>
      <c r="N1199" t="s">
        <v>80</v>
      </c>
      <c r="O1199">
        <v>0</v>
      </c>
      <c r="P1199">
        <v>-4.75</v>
      </c>
      <c r="Q1199">
        <v>-3.5</v>
      </c>
      <c r="R1199">
        <v>4.75</v>
      </c>
      <c r="S1199">
        <v>3</v>
      </c>
      <c r="T1199">
        <v>-13.5</v>
      </c>
      <c r="U1199">
        <v>2.5499999999999998</v>
      </c>
      <c r="V1199">
        <v>-6.75</v>
      </c>
      <c r="W1199" t="str">
        <f t="shared" si="42"/>
        <v>g117,5,empty,3,202,1,1,0</v>
      </c>
      <c r="X1199" s="1" t="s">
        <v>334</v>
      </c>
      <c r="Y1199" s="2" t="str">
        <f>IF(AND(ISBLANK(X1199),OR(NOT(ISBLANK(Z1199)),NOT(ISBLANK(AA1199)))),#N/A,
IF(ISBLANK(X1199),"",
IF(AND(NOT(ISERROR(VLOOKUP(X1199,MonsterTable!$A:$B,MATCH(MonsterTable!$B$1,MonsterTable!$A$1:$B$1,0),0))),OR(ISBLANK(Z1199),ISBLANK(AA1199))),#N/A,
IFERROR(VLOOKUP(X1199,MonsterTable!$A:$B,MATCH(MonsterTable!$B$1,MonsterTable!$A$1:$B$1,0),0),
IF(OR(NOT(ISBLANK(Z1199)),ISBLANK(AA1199)),#N/A,
IF(X1199="empty","empty",
VLOOKUP(X1199,MonsterGroupTable!$A:$A,1,0)))))))</f>
        <v>g117</v>
      </c>
      <c r="AA1199">
        <v>5</v>
      </c>
      <c r="AE1199" s="1" t="s">
        <v>74</v>
      </c>
      <c r="AF1199" s="2" t="str">
        <f>IF(AND(ISBLANK(AE1199),OR(NOT(ISBLANK(AG1199)),NOT(ISBLANK(AH1199)))),#N/A,
IF(ISBLANK(AE1199),"",
IF(AND(NOT(ISERROR(VLOOKUP(AE1199,MonsterTable!$A:$B,MATCH(MonsterTable!$B$1,MonsterTable!$A$1:$B$1,0),0))),OR(ISBLANK(AG1199),ISBLANK(AH1199))),#N/A,
IFERROR(VLOOKUP(AE1199,MonsterTable!$A:$B,MATCH(MonsterTable!$B$1,MonsterTable!$A$1:$B$1,0),0),
IF(OR(NOT(ISBLANK(AG1199)),ISBLANK(AH1199)),#N/A,
IF(AE1199="empty","empty",
VLOOKUP(AE1199,MonsterGroupTable!$A:$A,1,0)))))))</f>
        <v>empty</v>
      </c>
      <c r="AH1199">
        <v>3</v>
      </c>
      <c r="AL1199" s="1" t="s">
        <v>338</v>
      </c>
      <c r="AM1199" s="2">
        <f>IF(AND(ISBLANK(AL1199),OR(NOT(ISBLANK(AN1199)),NOT(ISBLANK(AO1199)))),#N/A,
IF(ISBLANK(AL1199),"",
IF(AND(NOT(ISERROR(VLOOKUP(AL1199,MonsterTable!$A:$B,MATCH(MonsterTable!$B$1,MonsterTable!$A$1:$B$1,0),0))),OR(ISBLANK(AN1199),ISBLANK(AO1199))),#N/A,
IFERROR(VLOOKUP(AL1199,MonsterTable!$A:$B,MATCH(MonsterTable!$B$1,MonsterTable!$A$1:$B$1,0),0),
IF(OR(NOT(ISBLANK(AN1199)),ISBLANK(AO1199)),#N/A,
IF(AL1199="empty","empty",
VLOOKUP(AL1199,MonsterGroupTable!$A:$A,1,0)))))))</f>
        <v>202</v>
      </c>
      <c r="AN1199">
        <v>1</v>
      </c>
      <c r="AO1199">
        <v>1</v>
      </c>
      <c r="AP1199">
        <v>0</v>
      </c>
      <c r="AT1199" s="2" t="str">
        <f>IF(AND(ISBLANK(AS1199),OR(NOT(ISBLANK(AU1199)),NOT(ISBLANK(AV1199)))),#N/A,
IF(ISBLANK(AS1199),"",
IF(AND(NOT(ISERROR(VLOOKUP(AS1199,MonsterTable!$A:$B,MATCH(MonsterTable!$B$1,MonsterTable!$A$1:$B$1,0),0))),OR(ISBLANK(AU1199),ISBLANK(AV1199))),#N/A,
IFERROR(VLOOKUP(AS1199,MonsterTable!$A:$B,MATCH(MonsterTable!$B$1,MonsterTable!$A$1:$B$1,0),0),
IF(OR(NOT(ISBLANK(AU1199)),ISBLANK(AV1199)),#N/A,
IF(AS1199="empty","empty",
VLOOKUP(AS1199,MonsterGroupTable!$A:$A,1,0)))))))</f>
        <v/>
      </c>
      <c r="BA1199" s="2" t="str">
        <f>IF(AND(ISBLANK(AZ1199),OR(NOT(ISBLANK(BB1199)),NOT(ISBLANK(BC1199)))),#N/A,
IF(ISBLANK(AZ1199),"",
IF(AND(NOT(ISERROR(VLOOKUP(AZ1199,MonsterTable!$A:$B,MATCH(MonsterTable!$B$1,MonsterTable!$A$1:$B$1,0),0))),OR(ISBLANK(BB1199),ISBLANK(BC1199))),#N/A,
IFERROR(VLOOKUP(AZ1199,MonsterTable!$A:$B,MATCH(MonsterTable!$B$1,MonsterTable!$A$1:$B$1,0),0),
IF(OR(NOT(ISBLANK(BB1199)),ISBLANK(BC1199)),#N/A,
IF(AZ1199="empty","empty",
VLOOKUP(AZ1199,MonsterGroupTable!$A:$A,1,0)))))))</f>
        <v/>
      </c>
      <c r="BH1199" s="2" t="str">
        <f>IF(AND(ISBLANK(BG1199),OR(NOT(ISBLANK(BI1199)),NOT(ISBLANK(BJ1199)))),#N/A,
IF(ISBLANK(BG1199),"",
IF(AND(NOT(ISERROR(VLOOKUP(BG1199,MonsterTable!$A:$B,MATCH(MonsterTable!$B$1,MonsterTable!$A$1:$B$1,0),0))),OR(ISBLANK(BI1199),ISBLANK(BJ1199))),#N/A,
IFERROR(VLOOKUP(BG1199,MonsterTable!$A:$B,MATCH(MonsterTable!$B$1,MonsterTable!$A$1:$B$1,0),0),
IF(OR(NOT(ISBLANK(BI1199)),ISBLANK(BJ1199)),#N/A,
IF(BG1199="empty","empty",
VLOOKUP(BG1199,MonsterGroupTable!$A:$A,1,0)))))))</f>
        <v/>
      </c>
      <c r="BO1199" s="2" t="str">
        <f>IF(AND(ISBLANK(BN1199),OR(NOT(ISBLANK(BP1199)),NOT(ISBLANK(BQ1199)))),#N/A,
IF(ISBLANK(BN1199),"",
IF(AND(NOT(ISERROR(VLOOKUP(BN1199,MonsterTable!$A:$B,MATCH(MonsterTable!$B$1,MonsterTable!$A$1:$B$1,0),0))),OR(ISBLANK(BP1199),ISBLANK(BQ1199))),#N/A,
IFERROR(VLOOKUP(BN1199,MonsterTable!$A:$B,MATCH(MonsterTable!$B$1,MonsterTable!$A$1:$B$1,0),0),
IF(OR(NOT(ISBLANK(BP1199)),ISBLANK(BQ1199)),#N/A,
IF(BN1199="empty","empty",
VLOOKUP(BN1199,MonsterGroupTable!$A:$A,1,0)))))))</f>
        <v/>
      </c>
      <c r="BV1199" s="2" t="str">
        <f>IF(AND(ISBLANK(BU1199),OR(NOT(ISBLANK(BW1199)),NOT(ISBLANK(BX1199)))),#N/A,
IF(ISBLANK(BU1199),"",
IF(AND(NOT(ISERROR(VLOOKUP(BU1199,MonsterTable!$A:$B,MATCH(MonsterTable!$B$1,MonsterTable!$A$1:$B$1,0),0))),OR(ISBLANK(BW1199),ISBLANK(BX1199))),#N/A,
IFERROR(VLOOKUP(BU1199,MonsterTable!$A:$B,MATCH(MonsterTable!$B$1,MonsterTable!$A$1:$B$1,0),0),
IF(OR(NOT(ISBLANK(BW1199)),ISBLANK(BX1199)),#N/A,
IF(BU1199="empty","empty",
VLOOKUP(BU1199,MonsterGroupTable!$A:$A,1,0)))))))</f>
        <v/>
      </c>
      <c r="CC1199" s="2" t="str">
        <f>IF(AND(ISBLANK(CB1199),OR(NOT(ISBLANK(CD1199)),NOT(ISBLANK(CE1199)))),#N/A,
IF(ISBLANK(CB1199),"",
IF(AND(NOT(ISERROR(VLOOKUP(CB1199,MonsterTable!$A:$B,MATCH(MonsterTable!$B$1,MonsterTable!$A$1:$B$1,0),0))),OR(ISBLANK(CD1199),ISBLANK(CE1199))),#N/A,
IFERROR(VLOOKUP(CB1199,MonsterTable!$A:$B,MATCH(MonsterTable!$B$1,MonsterTable!$A$1:$B$1,0),0),
IF(OR(NOT(ISBLANK(CD1199)),ISBLANK(CE1199)),#N/A,
IF(CB1199="empty","empty",
VLOOKUP(CB1199,MonsterGroupTable!$A:$A,1,0)))))))</f>
        <v/>
      </c>
      <c r="CJ1199" s="2" t="str">
        <f>IF(AND(ISBLANK(CI1199),OR(NOT(ISBLANK(CK1199)),NOT(ISBLANK(CL1199)))),#N/A,
IF(ISBLANK(CI1199),"",
IF(AND(NOT(ISERROR(VLOOKUP(CI1199,MonsterTable!$A:$B,MATCH(MonsterTable!$B$1,MonsterTable!$A$1:$B$1,0),0))),OR(ISBLANK(CK1199),ISBLANK(CL1199))),#N/A,
IFERROR(VLOOKUP(CI1199,MonsterTable!$A:$B,MATCH(MonsterTable!$B$1,MonsterTable!$A$1:$B$1,0),0),
IF(OR(NOT(ISBLANK(CK1199)),ISBLANK(CL1199)),#N/A,
IF(CI1199="empty","empty",
VLOOKUP(CI1199,MonsterGroupTable!$A:$A,1,0)))))))</f>
        <v/>
      </c>
    </row>
    <row r="1200" spans="1:88">
      <c r="A1200">
        <v>20166</v>
      </c>
      <c r="B1200">
        <f t="shared" si="41"/>
        <v>1.1000000000000001</v>
      </c>
      <c r="C1200">
        <f t="shared" si="41"/>
        <v>1.1000000000000001</v>
      </c>
      <c r="F1200">
        <v>360</v>
      </c>
      <c r="G1200">
        <v>3817</v>
      </c>
      <c r="H1200">
        <v>0</v>
      </c>
      <c r="I1200">
        <v>0</v>
      </c>
      <c r="J1200">
        <v>0</v>
      </c>
      <c r="K1200" t="s">
        <v>28</v>
      </c>
      <c r="L1200" t="s">
        <v>253</v>
      </c>
      <c r="M1200" t="s">
        <v>79</v>
      </c>
      <c r="N1200" t="s">
        <v>80</v>
      </c>
      <c r="O1200">
        <v>0</v>
      </c>
      <c r="P1200">
        <v>-4.75</v>
      </c>
      <c r="Q1200">
        <v>-3.5</v>
      </c>
      <c r="R1200">
        <v>4.75</v>
      </c>
      <c r="S1200">
        <v>3</v>
      </c>
      <c r="T1200">
        <v>-13.5</v>
      </c>
      <c r="U1200">
        <v>2.5499999999999998</v>
      </c>
      <c r="V1200">
        <v>-6.75</v>
      </c>
      <c r="W1200" t="str">
        <f t="shared" si="42"/>
        <v>g117,5,empty,3,202,1,1,0</v>
      </c>
      <c r="X1200" s="1" t="s">
        <v>334</v>
      </c>
      <c r="Y1200" s="2" t="str">
        <f>IF(AND(ISBLANK(X1200),OR(NOT(ISBLANK(Z1200)),NOT(ISBLANK(AA1200)))),#N/A,
IF(ISBLANK(X1200),"",
IF(AND(NOT(ISERROR(VLOOKUP(X1200,MonsterTable!$A:$B,MATCH(MonsterTable!$B$1,MonsterTable!$A$1:$B$1,0),0))),OR(ISBLANK(Z1200),ISBLANK(AA1200))),#N/A,
IFERROR(VLOOKUP(X1200,MonsterTable!$A:$B,MATCH(MonsterTable!$B$1,MonsterTable!$A$1:$B$1,0),0),
IF(OR(NOT(ISBLANK(Z1200)),ISBLANK(AA1200)),#N/A,
IF(X1200="empty","empty",
VLOOKUP(X1200,MonsterGroupTable!$A:$A,1,0)))))))</f>
        <v>g117</v>
      </c>
      <c r="AA1200">
        <v>5</v>
      </c>
      <c r="AE1200" s="1" t="s">
        <v>74</v>
      </c>
      <c r="AF1200" s="2" t="str">
        <f>IF(AND(ISBLANK(AE1200),OR(NOT(ISBLANK(AG1200)),NOT(ISBLANK(AH1200)))),#N/A,
IF(ISBLANK(AE1200),"",
IF(AND(NOT(ISERROR(VLOOKUP(AE1200,MonsterTable!$A:$B,MATCH(MonsterTable!$B$1,MonsterTable!$A$1:$B$1,0),0))),OR(ISBLANK(AG1200),ISBLANK(AH1200))),#N/A,
IFERROR(VLOOKUP(AE1200,MonsterTable!$A:$B,MATCH(MonsterTable!$B$1,MonsterTable!$A$1:$B$1,0),0),
IF(OR(NOT(ISBLANK(AG1200)),ISBLANK(AH1200)),#N/A,
IF(AE1200="empty","empty",
VLOOKUP(AE1200,MonsterGroupTable!$A:$A,1,0)))))))</f>
        <v>empty</v>
      </c>
      <c r="AH1200">
        <v>3</v>
      </c>
      <c r="AL1200" s="1" t="s">
        <v>338</v>
      </c>
      <c r="AM1200" s="2">
        <f>IF(AND(ISBLANK(AL1200),OR(NOT(ISBLANK(AN1200)),NOT(ISBLANK(AO1200)))),#N/A,
IF(ISBLANK(AL1200),"",
IF(AND(NOT(ISERROR(VLOOKUP(AL1200,MonsterTable!$A:$B,MATCH(MonsterTable!$B$1,MonsterTable!$A$1:$B$1,0),0))),OR(ISBLANK(AN1200),ISBLANK(AO1200))),#N/A,
IFERROR(VLOOKUP(AL1200,MonsterTable!$A:$B,MATCH(MonsterTable!$B$1,MonsterTable!$A$1:$B$1,0),0),
IF(OR(NOT(ISBLANK(AN1200)),ISBLANK(AO1200)),#N/A,
IF(AL1200="empty","empty",
VLOOKUP(AL1200,MonsterGroupTable!$A:$A,1,0)))))))</f>
        <v>202</v>
      </c>
      <c r="AN1200">
        <v>1</v>
      </c>
      <c r="AO1200">
        <v>1</v>
      </c>
      <c r="AP1200">
        <v>0</v>
      </c>
      <c r="AT1200" s="2" t="str">
        <f>IF(AND(ISBLANK(AS1200),OR(NOT(ISBLANK(AU1200)),NOT(ISBLANK(AV1200)))),#N/A,
IF(ISBLANK(AS1200),"",
IF(AND(NOT(ISERROR(VLOOKUP(AS1200,MonsterTable!$A:$B,MATCH(MonsterTable!$B$1,MonsterTable!$A$1:$B$1,0),0))),OR(ISBLANK(AU1200),ISBLANK(AV1200))),#N/A,
IFERROR(VLOOKUP(AS1200,MonsterTable!$A:$B,MATCH(MonsterTable!$B$1,MonsterTable!$A$1:$B$1,0),0),
IF(OR(NOT(ISBLANK(AU1200)),ISBLANK(AV1200)),#N/A,
IF(AS1200="empty","empty",
VLOOKUP(AS1200,MonsterGroupTable!$A:$A,1,0)))))))</f>
        <v/>
      </c>
      <c r="BA1200" s="2" t="str">
        <f>IF(AND(ISBLANK(AZ1200),OR(NOT(ISBLANK(BB1200)),NOT(ISBLANK(BC1200)))),#N/A,
IF(ISBLANK(AZ1200),"",
IF(AND(NOT(ISERROR(VLOOKUP(AZ1200,MonsterTable!$A:$B,MATCH(MonsterTable!$B$1,MonsterTable!$A$1:$B$1,0),0))),OR(ISBLANK(BB1200),ISBLANK(BC1200))),#N/A,
IFERROR(VLOOKUP(AZ1200,MonsterTable!$A:$B,MATCH(MonsterTable!$B$1,MonsterTable!$A$1:$B$1,0),0),
IF(OR(NOT(ISBLANK(BB1200)),ISBLANK(BC1200)),#N/A,
IF(AZ1200="empty","empty",
VLOOKUP(AZ1200,MonsterGroupTable!$A:$A,1,0)))))))</f>
        <v/>
      </c>
      <c r="BH1200" s="2" t="str">
        <f>IF(AND(ISBLANK(BG1200),OR(NOT(ISBLANK(BI1200)),NOT(ISBLANK(BJ1200)))),#N/A,
IF(ISBLANK(BG1200),"",
IF(AND(NOT(ISERROR(VLOOKUP(BG1200,MonsterTable!$A:$B,MATCH(MonsterTable!$B$1,MonsterTable!$A$1:$B$1,0),0))),OR(ISBLANK(BI1200),ISBLANK(BJ1200))),#N/A,
IFERROR(VLOOKUP(BG1200,MonsterTable!$A:$B,MATCH(MonsterTable!$B$1,MonsterTable!$A$1:$B$1,0),0),
IF(OR(NOT(ISBLANK(BI1200)),ISBLANK(BJ1200)),#N/A,
IF(BG1200="empty","empty",
VLOOKUP(BG1200,MonsterGroupTable!$A:$A,1,0)))))))</f>
        <v/>
      </c>
      <c r="BO1200" s="2" t="str">
        <f>IF(AND(ISBLANK(BN1200),OR(NOT(ISBLANK(BP1200)),NOT(ISBLANK(BQ1200)))),#N/A,
IF(ISBLANK(BN1200),"",
IF(AND(NOT(ISERROR(VLOOKUP(BN1200,MonsterTable!$A:$B,MATCH(MonsterTable!$B$1,MonsterTable!$A$1:$B$1,0),0))),OR(ISBLANK(BP1200),ISBLANK(BQ1200))),#N/A,
IFERROR(VLOOKUP(BN1200,MonsterTable!$A:$B,MATCH(MonsterTable!$B$1,MonsterTable!$A$1:$B$1,0),0),
IF(OR(NOT(ISBLANK(BP1200)),ISBLANK(BQ1200)),#N/A,
IF(BN1200="empty","empty",
VLOOKUP(BN1200,MonsterGroupTable!$A:$A,1,0)))))))</f>
        <v/>
      </c>
      <c r="BV1200" s="2" t="str">
        <f>IF(AND(ISBLANK(BU1200),OR(NOT(ISBLANK(BW1200)),NOT(ISBLANK(BX1200)))),#N/A,
IF(ISBLANK(BU1200),"",
IF(AND(NOT(ISERROR(VLOOKUP(BU1200,MonsterTable!$A:$B,MATCH(MonsterTable!$B$1,MonsterTable!$A$1:$B$1,0),0))),OR(ISBLANK(BW1200),ISBLANK(BX1200))),#N/A,
IFERROR(VLOOKUP(BU1200,MonsterTable!$A:$B,MATCH(MonsterTable!$B$1,MonsterTable!$A$1:$B$1,0),0),
IF(OR(NOT(ISBLANK(BW1200)),ISBLANK(BX1200)),#N/A,
IF(BU1200="empty","empty",
VLOOKUP(BU1200,MonsterGroupTable!$A:$A,1,0)))))))</f>
        <v/>
      </c>
      <c r="CC1200" s="2" t="str">
        <f>IF(AND(ISBLANK(CB1200),OR(NOT(ISBLANK(CD1200)),NOT(ISBLANK(CE1200)))),#N/A,
IF(ISBLANK(CB1200),"",
IF(AND(NOT(ISERROR(VLOOKUP(CB1200,MonsterTable!$A:$B,MATCH(MonsterTable!$B$1,MonsterTable!$A$1:$B$1,0),0))),OR(ISBLANK(CD1200),ISBLANK(CE1200))),#N/A,
IFERROR(VLOOKUP(CB1200,MonsterTable!$A:$B,MATCH(MonsterTable!$B$1,MonsterTable!$A$1:$B$1,0),0),
IF(OR(NOT(ISBLANK(CD1200)),ISBLANK(CE1200)),#N/A,
IF(CB1200="empty","empty",
VLOOKUP(CB1200,MonsterGroupTable!$A:$A,1,0)))))))</f>
        <v/>
      </c>
      <c r="CJ1200" s="2" t="str">
        <f>IF(AND(ISBLANK(CI1200),OR(NOT(ISBLANK(CK1200)),NOT(ISBLANK(CL1200)))),#N/A,
IF(ISBLANK(CI1200),"",
IF(AND(NOT(ISERROR(VLOOKUP(CI1200,MonsterTable!$A:$B,MATCH(MonsterTable!$B$1,MonsterTable!$A$1:$B$1,0),0))),OR(ISBLANK(CK1200),ISBLANK(CL1200))),#N/A,
IFERROR(VLOOKUP(CI1200,MonsterTable!$A:$B,MATCH(MonsterTable!$B$1,MonsterTable!$A$1:$B$1,0),0),
IF(OR(NOT(ISBLANK(CK1200)),ISBLANK(CL1200)),#N/A,
IF(CI1200="empty","empty",
VLOOKUP(CI1200,MonsterGroupTable!$A:$A,1,0)))))))</f>
        <v/>
      </c>
    </row>
    <row r="1201" spans="1:88">
      <c r="A1201">
        <v>20167</v>
      </c>
      <c r="B1201">
        <f t="shared" si="41"/>
        <v>1.1000000000000001</v>
      </c>
      <c r="C1201">
        <f t="shared" si="41"/>
        <v>1.1000000000000001</v>
      </c>
      <c r="F1201">
        <v>360</v>
      </c>
      <c r="G1201">
        <v>3871</v>
      </c>
      <c r="H1201">
        <v>0</v>
      </c>
      <c r="I1201">
        <v>0</v>
      </c>
      <c r="J1201">
        <v>0</v>
      </c>
      <c r="K1201" t="s">
        <v>28</v>
      </c>
      <c r="L1201" t="s">
        <v>253</v>
      </c>
      <c r="M1201" t="s">
        <v>79</v>
      </c>
      <c r="N1201" t="s">
        <v>80</v>
      </c>
      <c r="O1201">
        <v>0</v>
      </c>
      <c r="P1201">
        <v>-4.75</v>
      </c>
      <c r="Q1201">
        <v>-3.5</v>
      </c>
      <c r="R1201">
        <v>4.75</v>
      </c>
      <c r="S1201">
        <v>3</v>
      </c>
      <c r="T1201">
        <v>-13.5</v>
      </c>
      <c r="U1201">
        <v>2.5499999999999998</v>
      </c>
      <c r="V1201">
        <v>-6.75</v>
      </c>
      <c r="W1201" t="str">
        <f t="shared" si="42"/>
        <v>g117,5,empty,3,202,1,1,0</v>
      </c>
      <c r="X1201" s="1" t="s">
        <v>334</v>
      </c>
      <c r="Y1201" s="2" t="str">
        <f>IF(AND(ISBLANK(X1201),OR(NOT(ISBLANK(Z1201)),NOT(ISBLANK(AA1201)))),#N/A,
IF(ISBLANK(X1201),"",
IF(AND(NOT(ISERROR(VLOOKUP(X1201,MonsterTable!$A:$B,MATCH(MonsterTable!$B$1,MonsterTable!$A$1:$B$1,0),0))),OR(ISBLANK(Z1201),ISBLANK(AA1201))),#N/A,
IFERROR(VLOOKUP(X1201,MonsterTable!$A:$B,MATCH(MonsterTable!$B$1,MonsterTable!$A$1:$B$1,0),0),
IF(OR(NOT(ISBLANK(Z1201)),ISBLANK(AA1201)),#N/A,
IF(X1201="empty","empty",
VLOOKUP(X1201,MonsterGroupTable!$A:$A,1,0)))))))</f>
        <v>g117</v>
      </c>
      <c r="AA1201">
        <v>5</v>
      </c>
      <c r="AE1201" s="1" t="s">
        <v>74</v>
      </c>
      <c r="AF1201" s="2" t="str">
        <f>IF(AND(ISBLANK(AE1201),OR(NOT(ISBLANK(AG1201)),NOT(ISBLANK(AH1201)))),#N/A,
IF(ISBLANK(AE1201),"",
IF(AND(NOT(ISERROR(VLOOKUP(AE1201,MonsterTable!$A:$B,MATCH(MonsterTable!$B$1,MonsterTable!$A$1:$B$1,0),0))),OR(ISBLANK(AG1201),ISBLANK(AH1201))),#N/A,
IFERROR(VLOOKUP(AE1201,MonsterTable!$A:$B,MATCH(MonsterTable!$B$1,MonsterTable!$A$1:$B$1,0),0),
IF(OR(NOT(ISBLANK(AG1201)),ISBLANK(AH1201)),#N/A,
IF(AE1201="empty","empty",
VLOOKUP(AE1201,MonsterGroupTable!$A:$A,1,0)))))))</f>
        <v>empty</v>
      </c>
      <c r="AH1201">
        <v>3</v>
      </c>
      <c r="AL1201" s="1" t="s">
        <v>338</v>
      </c>
      <c r="AM1201" s="2">
        <f>IF(AND(ISBLANK(AL1201),OR(NOT(ISBLANK(AN1201)),NOT(ISBLANK(AO1201)))),#N/A,
IF(ISBLANK(AL1201),"",
IF(AND(NOT(ISERROR(VLOOKUP(AL1201,MonsterTable!$A:$B,MATCH(MonsterTable!$B$1,MonsterTable!$A$1:$B$1,0),0))),OR(ISBLANK(AN1201),ISBLANK(AO1201))),#N/A,
IFERROR(VLOOKUP(AL1201,MonsterTable!$A:$B,MATCH(MonsterTable!$B$1,MonsterTable!$A$1:$B$1,0),0),
IF(OR(NOT(ISBLANK(AN1201)),ISBLANK(AO1201)),#N/A,
IF(AL1201="empty","empty",
VLOOKUP(AL1201,MonsterGroupTable!$A:$A,1,0)))))))</f>
        <v>202</v>
      </c>
      <c r="AN1201">
        <v>1</v>
      </c>
      <c r="AO1201">
        <v>1</v>
      </c>
      <c r="AP1201">
        <v>0</v>
      </c>
      <c r="AT1201" s="2" t="str">
        <f>IF(AND(ISBLANK(AS1201),OR(NOT(ISBLANK(AU1201)),NOT(ISBLANK(AV1201)))),#N/A,
IF(ISBLANK(AS1201),"",
IF(AND(NOT(ISERROR(VLOOKUP(AS1201,MonsterTable!$A:$B,MATCH(MonsterTable!$B$1,MonsterTable!$A$1:$B$1,0),0))),OR(ISBLANK(AU1201),ISBLANK(AV1201))),#N/A,
IFERROR(VLOOKUP(AS1201,MonsterTable!$A:$B,MATCH(MonsterTable!$B$1,MonsterTable!$A$1:$B$1,0),0),
IF(OR(NOT(ISBLANK(AU1201)),ISBLANK(AV1201)),#N/A,
IF(AS1201="empty","empty",
VLOOKUP(AS1201,MonsterGroupTable!$A:$A,1,0)))))))</f>
        <v/>
      </c>
      <c r="BA1201" s="2" t="str">
        <f>IF(AND(ISBLANK(AZ1201),OR(NOT(ISBLANK(BB1201)),NOT(ISBLANK(BC1201)))),#N/A,
IF(ISBLANK(AZ1201),"",
IF(AND(NOT(ISERROR(VLOOKUP(AZ1201,MonsterTable!$A:$B,MATCH(MonsterTable!$B$1,MonsterTable!$A$1:$B$1,0),0))),OR(ISBLANK(BB1201),ISBLANK(BC1201))),#N/A,
IFERROR(VLOOKUP(AZ1201,MonsterTable!$A:$B,MATCH(MonsterTable!$B$1,MonsterTable!$A$1:$B$1,0),0),
IF(OR(NOT(ISBLANK(BB1201)),ISBLANK(BC1201)),#N/A,
IF(AZ1201="empty","empty",
VLOOKUP(AZ1201,MonsterGroupTable!$A:$A,1,0)))))))</f>
        <v/>
      </c>
      <c r="BH1201" s="2" t="str">
        <f>IF(AND(ISBLANK(BG1201),OR(NOT(ISBLANK(BI1201)),NOT(ISBLANK(BJ1201)))),#N/A,
IF(ISBLANK(BG1201),"",
IF(AND(NOT(ISERROR(VLOOKUP(BG1201,MonsterTable!$A:$B,MATCH(MonsterTable!$B$1,MonsterTable!$A$1:$B$1,0),0))),OR(ISBLANK(BI1201),ISBLANK(BJ1201))),#N/A,
IFERROR(VLOOKUP(BG1201,MonsterTable!$A:$B,MATCH(MonsterTable!$B$1,MonsterTable!$A$1:$B$1,0),0),
IF(OR(NOT(ISBLANK(BI1201)),ISBLANK(BJ1201)),#N/A,
IF(BG1201="empty","empty",
VLOOKUP(BG1201,MonsterGroupTable!$A:$A,1,0)))))))</f>
        <v/>
      </c>
      <c r="BO1201" s="2" t="str">
        <f>IF(AND(ISBLANK(BN1201),OR(NOT(ISBLANK(BP1201)),NOT(ISBLANK(BQ1201)))),#N/A,
IF(ISBLANK(BN1201),"",
IF(AND(NOT(ISERROR(VLOOKUP(BN1201,MonsterTable!$A:$B,MATCH(MonsterTable!$B$1,MonsterTable!$A$1:$B$1,0),0))),OR(ISBLANK(BP1201),ISBLANK(BQ1201))),#N/A,
IFERROR(VLOOKUP(BN1201,MonsterTable!$A:$B,MATCH(MonsterTable!$B$1,MonsterTable!$A$1:$B$1,0),0),
IF(OR(NOT(ISBLANK(BP1201)),ISBLANK(BQ1201)),#N/A,
IF(BN1201="empty","empty",
VLOOKUP(BN1201,MonsterGroupTable!$A:$A,1,0)))))))</f>
        <v/>
      </c>
      <c r="BV1201" s="2" t="str">
        <f>IF(AND(ISBLANK(BU1201),OR(NOT(ISBLANK(BW1201)),NOT(ISBLANK(BX1201)))),#N/A,
IF(ISBLANK(BU1201),"",
IF(AND(NOT(ISERROR(VLOOKUP(BU1201,MonsterTable!$A:$B,MATCH(MonsterTable!$B$1,MonsterTable!$A$1:$B$1,0),0))),OR(ISBLANK(BW1201),ISBLANK(BX1201))),#N/A,
IFERROR(VLOOKUP(BU1201,MonsterTable!$A:$B,MATCH(MonsterTable!$B$1,MonsterTable!$A$1:$B$1,0),0),
IF(OR(NOT(ISBLANK(BW1201)),ISBLANK(BX1201)),#N/A,
IF(BU1201="empty","empty",
VLOOKUP(BU1201,MonsterGroupTable!$A:$A,1,0)))))))</f>
        <v/>
      </c>
      <c r="CC1201" s="2" t="str">
        <f>IF(AND(ISBLANK(CB1201),OR(NOT(ISBLANK(CD1201)),NOT(ISBLANK(CE1201)))),#N/A,
IF(ISBLANK(CB1201),"",
IF(AND(NOT(ISERROR(VLOOKUP(CB1201,MonsterTable!$A:$B,MATCH(MonsterTable!$B$1,MonsterTable!$A$1:$B$1,0),0))),OR(ISBLANK(CD1201),ISBLANK(CE1201))),#N/A,
IFERROR(VLOOKUP(CB1201,MonsterTable!$A:$B,MATCH(MonsterTable!$B$1,MonsterTable!$A$1:$B$1,0),0),
IF(OR(NOT(ISBLANK(CD1201)),ISBLANK(CE1201)),#N/A,
IF(CB1201="empty","empty",
VLOOKUP(CB1201,MonsterGroupTable!$A:$A,1,0)))))))</f>
        <v/>
      </c>
      <c r="CJ1201" s="2" t="str">
        <f>IF(AND(ISBLANK(CI1201),OR(NOT(ISBLANK(CK1201)),NOT(ISBLANK(CL1201)))),#N/A,
IF(ISBLANK(CI1201),"",
IF(AND(NOT(ISERROR(VLOOKUP(CI1201,MonsterTable!$A:$B,MATCH(MonsterTable!$B$1,MonsterTable!$A$1:$B$1,0),0))),OR(ISBLANK(CK1201),ISBLANK(CL1201))),#N/A,
IFERROR(VLOOKUP(CI1201,MonsterTable!$A:$B,MATCH(MonsterTable!$B$1,MonsterTable!$A$1:$B$1,0),0),
IF(OR(NOT(ISBLANK(CK1201)),ISBLANK(CL1201)),#N/A,
IF(CI1201="empty","empty",
VLOOKUP(CI1201,MonsterGroupTable!$A:$A,1,0)))))))</f>
        <v/>
      </c>
    </row>
    <row r="1202" spans="1:88">
      <c r="A1202">
        <v>20168</v>
      </c>
      <c r="B1202">
        <f t="shared" si="41"/>
        <v>1.1000000000000001</v>
      </c>
      <c r="C1202">
        <f t="shared" si="41"/>
        <v>1.1000000000000001</v>
      </c>
      <c r="F1202">
        <v>360</v>
      </c>
      <c r="G1202">
        <v>3925</v>
      </c>
      <c r="H1202">
        <v>0</v>
      </c>
      <c r="I1202">
        <v>0</v>
      </c>
      <c r="J1202">
        <v>0</v>
      </c>
      <c r="K1202" t="s">
        <v>28</v>
      </c>
      <c r="L1202" t="s">
        <v>253</v>
      </c>
      <c r="M1202" t="s">
        <v>79</v>
      </c>
      <c r="N1202" t="s">
        <v>80</v>
      </c>
      <c r="O1202">
        <v>0</v>
      </c>
      <c r="P1202">
        <v>-4.75</v>
      </c>
      <c r="Q1202">
        <v>-3.5</v>
      </c>
      <c r="R1202">
        <v>4.75</v>
      </c>
      <c r="S1202">
        <v>3</v>
      </c>
      <c r="T1202">
        <v>-13.5</v>
      </c>
      <c r="U1202">
        <v>2.5499999999999998</v>
      </c>
      <c r="V1202">
        <v>-6.75</v>
      </c>
      <c r="W1202" t="str">
        <f t="shared" si="42"/>
        <v>g117,5,empty,3,202,1,1,0</v>
      </c>
      <c r="X1202" s="1" t="s">
        <v>334</v>
      </c>
      <c r="Y1202" s="2" t="str">
        <f>IF(AND(ISBLANK(X1202),OR(NOT(ISBLANK(Z1202)),NOT(ISBLANK(AA1202)))),#N/A,
IF(ISBLANK(X1202),"",
IF(AND(NOT(ISERROR(VLOOKUP(X1202,MonsterTable!$A:$B,MATCH(MonsterTable!$B$1,MonsterTable!$A$1:$B$1,0),0))),OR(ISBLANK(Z1202),ISBLANK(AA1202))),#N/A,
IFERROR(VLOOKUP(X1202,MonsterTable!$A:$B,MATCH(MonsterTable!$B$1,MonsterTable!$A$1:$B$1,0),0),
IF(OR(NOT(ISBLANK(Z1202)),ISBLANK(AA1202)),#N/A,
IF(X1202="empty","empty",
VLOOKUP(X1202,MonsterGroupTable!$A:$A,1,0)))))))</f>
        <v>g117</v>
      </c>
      <c r="AA1202">
        <v>5</v>
      </c>
      <c r="AE1202" s="1" t="s">
        <v>74</v>
      </c>
      <c r="AF1202" s="2" t="str">
        <f>IF(AND(ISBLANK(AE1202),OR(NOT(ISBLANK(AG1202)),NOT(ISBLANK(AH1202)))),#N/A,
IF(ISBLANK(AE1202),"",
IF(AND(NOT(ISERROR(VLOOKUP(AE1202,MonsterTable!$A:$B,MATCH(MonsterTable!$B$1,MonsterTable!$A$1:$B$1,0),0))),OR(ISBLANK(AG1202),ISBLANK(AH1202))),#N/A,
IFERROR(VLOOKUP(AE1202,MonsterTable!$A:$B,MATCH(MonsterTable!$B$1,MonsterTable!$A$1:$B$1,0),0),
IF(OR(NOT(ISBLANK(AG1202)),ISBLANK(AH1202)),#N/A,
IF(AE1202="empty","empty",
VLOOKUP(AE1202,MonsterGroupTable!$A:$A,1,0)))))))</f>
        <v>empty</v>
      </c>
      <c r="AH1202">
        <v>3</v>
      </c>
      <c r="AL1202" s="1" t="s">
        <v>338</v>
      </c>
      <c r="AM1202" s="2">
        <f>IF(AND(ISBLANK(AL1202),OR(NOT(ISBLANK(AN1202)),NOT(ISBLANK(AO1202)))),#N/A,
IF(ISBLANK(AL1202),"",
IF(AND(NOT(ISERROR(VLOOKUP(AL1202,MonsterTable!$A:$B,MATCH(MonsterTable!$B$1,MonsterTable!$A$1:$B$1,0),0))),OR(ISBLANK(AN1202),ISBLANK(AO1202))),#N/A,
IFERROR(VLOOKUP(AL1202,MonsterTable!$A:$B,MATCH(MonsterTable!$B$1,MonsterTable!$A$1:$B$1,0),0),
IF(OR(NOT(ISBLANK(AN1202)),ISBLANK(AO1202)),#N/A,
IF(AL1202="empty","empty",
VLOOKUP(AL1202,MonsterGroupTable!$A:$A,1,0)))))))</f>
        <v>202</v>
      </c>
      <c r="AN1202">
        <v>1</v>
      </c>
      <c r="AO1202">
        <v>1</v>
      </c>
      <c r="AP1202">
        <v>0</v>
      </c>
      <c r="AT1202" s="2" t="str">
        <f>IF(AND(ISBLANK(AS1202),OR(NOT(ISBLANK(AU1202)),NOT(ISBLANK(AV1202)))),#N/A,
IF(ISBLANK(AS1202),"",
IF(AND(NOT(ISERROR(VLOOKUP(AS1202,MonsterTable!$A:$B,MATCH(MonsterTable!$B$1,MonsterTable!$A$1:$B$1,0),0))),OR(ISBLANK(AU1202),ISBLANK(AV1202))),#N/A,
IFERROR(VLOOKUP(AS1202,MonsterTable!$A:$B,MATCH(MonsterTable!$B$1,MonsterTable!$A$1:$B$1,0),0),
IF(OR(NOT(ISBLANK(AU1202)),ISBLANK(AV1202)),#N/A,
IF(AS1202="empty","empty",
VLOOKUP(AS1202,MonsterGroupTable!$A:$A,1,0)))))))</f>
        <v/>
      </c>
      <c r="BA1202" s="2" t="str">
        <f>IF(AND(ISBLANK(AZ1202),OR(NOT(ISBLANK(BB1202)),NOT(ISBLANK(BC1202)))),#N/A,
IF(ISBLANK(AZ1202),"",
IF(AND(NOT(ISERROR(VLOOKUP(AZ1202,MonsterTable!$A:$B,MATCH(MonsterTable!$B$1,MonsterTable!$A$1:$B$1,0),0))),OR(ISBLANK(BB1202),ISBLANK(BC1202))),#N/A,
IFERROR(VLOOKUP(AZ1202,MonsterTable!$A:$B,MATCH(MonsterTable!$B$1,MonsterTable!$A$1:$B$1,0),0),
IF(OR(NOT(ISBLANK(BB1202)),ISBLANK(BC1202)),#N/A,
IF(AZ1202="empty","empty",
VLOOKUP(AZ1202,MonsterGroupTable!$A:$A,1,0)))))))</f>
        <v/>
      </c>
      <c r="BH1202" s="2" t="str">
        <f>IF(AND(ISBLANK(BG1202),OR(NOT(ISBLANK(BI1202)),NOT(ISBLANK(BJ1202)))),#N/A,
IF(ISBLANK(BG1202),"",
IF(AND(NOT(ISERROR(VLOOKUP(BG1202,MonsterTable!$A:$B,MATCH(MonsterTable!$B$1,MonsterTable!$A$1:$B$1,0),0))),OR(ISBLANK(BI1202),ISBLANK(BJ1202))),#N/A,
IFERROR(VLOOKUP(BG1202,MonsterTable!$A:$B,MATCH(MonsterTable!$B$1,MonsterTable!$A$1:$B$1,0),0),
IF(OR(NOT(ISBLANK(BI1202)),ISBLANK(BJ1202)),#N/A,
IF(BG1202="empty","empty",
VLOOKUP(BG1202,MonsterGroupTable!$A:$A,1,0)))))))</f>
        <v/>
      </c>
      <c r="BO1202" s="2" t="str">
        <f>IF(AND(ISBLANK(BN1202),OR(NOT(ISBLANK(BP1202)),NOT(ISBLANK(BQ1202)))),#N/A,
IF(ISBLANK(BN1202),"",
IF(AND(NOT(ISERROR(VLOOKUP(BN1202,MonsterTable!$A:$B,MATCH(MonsterTable!$B$1,MonsterTable!$A$1:$B$1,0),0))),OR(ISBLANK(BP1202),ISBLANK(BQ1202))),#N/A,
IFERROR(VLOOKUP(BN1202,MonsterTable!$A:$B,MATCH(MonsterTable!$B$1,MonsterTable!$A$1:$B$1,0),0),
IF(OR(NOT(ISBLANK(BP1202)),ISBLANK(BQ1202)),#N/A,
IF(BN1202="empty","empty",
VLOOKUP(BN1202,MonsterGroupTable!$A:$A,1,0)))))))</f>
        <v/>
      </c>
      <c r="BV1202" s="2" t="str">
        <f>IF(AND(ISBLANK(BU1202),OR(NOT(ISBLANK(BW1202)),NOT(ISBLANK(BX1202)))),#N/A,
IF(ISBLANK(BU1202),"",
IF(AND(NOT(ISERROR(VLOOKUP(BU1202,MonsterTable!$A:$B,MATCH(MonsterTable!$B$1,MonsterTable!$A$1:$B$1,0),0))),OR(ISBLANK(BW1202),ISBLANK(BX1202))),#N/A,
IFERROR(VLOOKUP(BU1202,MonsterTable!$A:$B,MATCH(MonsterTable!$B$1,MonsterTable!$A$1:$B$1,0),0),
IF(OR(NOT(ISBLANK(BW1202)),ISBLANK(BX1202)),#N/A,
IF(BU1202="empty","empty",
VLOOKUP(BU1202,MonsterGroupTable!$A:$A,1,0)))))))</f>
        <v/>
      </c>
      <c r="CC1202" s="2" t="str">
        <f>IF(AND(ISBLANK(CB1202),OR(NOT(ISBLANK(CD1202)),NOT(ISBLANK(CE1202)))),#N/A,
IF(ISBLANK(CB1202),"",
IF(AND(NOT(ISERROR(VLOOKUP(CB1202,MonsterTable!$A:$B,MATCH(MonsterTable!$B$1,MonsterTable!$A$1:$B$1,0),0))),OR(ISBLANK(CD1202),ISBLANK(CE1202))),#N/A,
IFERROR(VLOOKUP(CB1202,MonsterTable!$A:$B,MATCH(MonsterTable!$B$1,MonsterTable!$A$1:$B$1,0),0),
IF(OR(NOT(ISBLANK(CD1202)),ISBLANK(CE1202)),#N/A,
IF(CB1202="empty","empty",
VLOOKUP(CB1202,MonsterGroupTable!$A:$A,1,0)))))))</f>
        <v/>
      </c>
      <c r="CJ1202" s="2" t="str">
        <f>IF(AND(ISBLANK(CI1202),OR(NOT(ISBLANK(CK1202)),NOT(ISBLANK(CL1202)))),#N/A,
IF(ISBLANK(CI1202),"",
IF(AND(NOT(ISERROR(VLOOKUP(CI1202,MonsterTable!$A:$B,MATCH(MonsterTable!$B$1,MonsterTable!$A$1:$B$1,0),0))),OR(ISBLANK(CK1202),ISBLANK(CL1202))),#N/A,
IFERROR(VLOOKUP(CI1202,MonsterTable!$A:$B,MATCH(MonsterTable!$B$1,MonsterTable!$A$1:$B$1,0),0),
IF(OR(NOT(ISBLANK(CK1202)),ISBLANK(CL1202)),#N/A,
IF(CI1202="empty","empty",
VLOOKUP(CI1202,MonsterGroupTable!$A:$A,1,0)))))))</f>
        <v/>
      </c>
    </row>
    <row r="1203" spans="1:88">
      <c r="A1203">
        <v>20169</v>
      </c>
      <c r="B1203">
        <f t="shared" si="41"/>
        <v>1.1000000000000001</v>
      </c>
      <c r="C1203">
        <f t="shared" si="41"/>
        <v>1.1000000000000001</v>
      </c>
      <c r="F1203">
        <v>360</v>
      </c>
      <c r="G1203">
        <v>3979</v>
      </c>
      <c r="H1203">
        <v>0</v>
      </c>
      <c r="I1203">
        <v>0</v>
      </c>
      <c r="J1203">
        <v>0</v>
      </c>
      <c r="K1203" t="s">
        <v>28</v>
      </c>
      <c r="L1203" t="s">
        <v>253</v>
      </c>
      <c r="M1203" t="s">
        <v>79</v>
      </c>
      <c r="N1203" t="s">
        <v>80</v>
      </c>
      <c r="O1203">
        <v>0</v>
      </c>
      <c r="P1203">
        <v>-4.75</v>
      </c>
      <c r="Q1203">
        <v>-3.5</v>
      </c>
      <c r="R1203">
        <v>4.75</v>
      </c>
      <c r="S1203">
        <v>3</v>
      </c>
      <c r="T1203">
        <v>-13.5</v>
      </c>
      <c r="U1203">
        <v>2.5499999999999998</v>
      </c>
      <c r="V1203">
        <v>-6.75</v>
      </c>
      <c r="W1203" t="str">
        <f t="shared" si="42"/>
        <v>g117,5,empty,3,202,1,1,0</v>
      </c>
      <c r="X1203" s="1" t="s">
        <v>334</v>
      </c>
      <c r="Y1203" s="2" t="str">
        <f>IF(AND(ISBLANK(X1203),OR(NOT(ISBLANK(Z1203)),NOT(ISBLANK(AA1203)))),#N/A,
IF(ISBLANK(X1203),"",
IF(AND(NOT(ISERROR(VLOOKUP(X1203,MonsterTable!$A:$B,MATCH(MonsterTable!$B$1,MonsterTable!$A$1:$B$1,0),0))),OR(ISBLANK(Z1203),ISBLANK(AA1203))),#N/A,
IFERROR(VLOOKUP(X1203,MonsterTable!$A:$B,MATCH(MonsterTable!$B$1,MonsterTable!$A$1:$B$1,0),0),
IF(OR(NOT(ISBLANK(Z1203)),ISBLANK(AA1203)),#N/A,
IF(X1203="empty","empty",
VLOOKUP(X1203,MonsterGroupTable!$A:$A,1,0)))))))</f>
        <v>g117</v>
      </c>
      <c r="AA1203">
        <v>5</v>
      </c>
      <c r="AE1203" s="1" t="s">
        <v>74</v>
      </c>
      <c r="AF1203" s="2" t="str">
        <f>IF(AND(ISBLANK(AE1203),OR(NOT(ISBLANK(AG1203)),NOT(ISBLANK(AH1203)))),#N/A,
IF(ISBLANK(AE1203),"",
IF(AND(NOT(ISERROR(VLOOKUP(AE1203,MonsterTable!$A:$B,MATCH(MonsterTable!$B$1,MonsterTable!$A$1:$B$1,0),0))),OR(ISBLANK(AG1203),ISBLANK(AH1203))),#N/A,
IFERROR(VLOOKUP(AE1203,MonsterTable!$A:$B,MATCH(MonsterTable!$B$1,MonsterTable!$A$1:$B$1,0),0),
IF(OR(NOT(ISBLANK(AG1203)),ISBLANK(AH1203)),#N/A,
IF(AE1203="empty","empty",
VLOOKUP(AE1203,MonsterGroupTable!$A:$A,1,0)))))))</f>
        <v>empty</v>
      </c>
      <c r="AH1203">
        <v>3</v>
      </c>
      <c r="AL1203" s="1" t="s">
        <v>338</v>
      </c>
      <c r="AM1203" s="2">
        <f>IF(AND(ISBLANK(AL1203),OR(NOT(ISBLANK(AN1203)),NOT(ISBLANK(AO1203)))),#N/A,
IF(ISBLANK(AL1203),"",
IF(AND(NOT(ISERROR(VLOOKUP(AL1203,MonsterTable!$A:$B,MATCH(MonsterTable!$B$1,MonsterTable!$A$1:$B$1,0),0))),OR(ISBLANK(AN1203),ISBLANK(AO1203))),#N/A,
IFERROR(VLOOKUP(AL1203,MonsterTable!$A:$B,MATCH(MonsterTable!$B$1,MonsterTable!$A$1:$B$1,0),0),
IF(OR(NOT(ISBLANK(AN1203)),ISBLANK(AO1203)),#N/A,
IF(AL1203="empty","empty",
VLOOKUP(AL1203,MonsterGroupTable!$A:$A,1,0)))))))</f>
        <v>202</v>
      </c>
      <c r="AN1203">
        <v>1</v>
      </c>
      <c r="AO1203">
        <v>1</v>
      </c>
      <c r="AP1203">
        <v>0</v>
      </c>
      <c r="AT1203" s="2" t="str">
        <f>IF(AND(ISBLANK(AS1203),OR(NOT(ISBLANK(AU1203)),NOT(ISBLANK(AV1203)))),#N/A,
IF(ISBLANK(AS1203),"",
IF(AND(NOT(ISERROR(VLOOKUP(AS1203,MonsterTable!$A:$B,MATCH(MonsterTable!$B$1,MonsterTable!$A$1:$B$1,0),0))),OR(ISBLANK(AU1203),ISBLANK(AV1203))),#N/A,
IFERROR(VLOOKUP(AS1203,MonsterTable!$A:$B,MATCH(MonsterTable!$B$1,MonsterTable!$A$1:$B$1,0),0),
IF(OR(NOT(ISBLANK(AU1203)),ISBLANK(AV1203)),#N/A,
IF(AS1203="empty","empty",
VLOOKUP(AS1203,MonsterGroupTable!$A:$A,1,0)))))))</f>
        <v/>
      </c>
      <c r="BA1203" s="2" t="str">
        <f>IF(AND(ISBLANK(AZ1203),OR(NOT(ISBLANK(BB1203)),NOT(ISBLANK(BC1203)))),#N/A,
IF(ISBLANK(AZ1203),"",
IF(AND(NOT(ISERROR(VLOOKUP(AZ1203,MonsterTable!$A:$B,MATCH(MonsterTable!$B$1,MonsterTable!$A$1:$B$1,0),0))),OR(ISBLANK(BB1203),ISBLANK(BC1203))),#N/A,
IFERROR(VLOOKUP(AZ1203,MonsterTable!$A:$B,MATCH(MonsterTable!$B$1,MonsterTable!$A$1:$B$1,0),0),
IF(OR(NOT(ISBLANK(BB1203)),ISBLANK(BC1203)),#N/A,
IF(AZ1203="empty","empty",
VLOOKUP(AZ1203,MonsterGroupTable!$A:$A,1,0)))))))</f>
        <v/>
      </c>
      <c r="BH1203" s="2" t="str">
        <f>IF(AND(ISBLANK(BG1203),OR(NOT(ISBLANK(BI1203)),NOT(ISBLANK(BJ1203)))),#N/A,
IF(ISBLANK(BG1203),"",
IF(AND(NOT(ISERROR(VLOOKUP(BG1203,MonsterTable!$A:$B,MATCH(MonsterTable!$B$1,MonsterTable!$A$1:$B$1,0),0))),OR(ISBLANK(BI1203),ISBLANK(BJ1203))),#N/A,
IFERROR(VLOOKUP(BG1203,MonsterTable!$A:$B,MATCH(MonsterTable!$B$1,MonsterTable!$A$1:$B$1,0),0),
IF(OR(NOT(ISBLANK(BI1203)),ISBLANK(BJ1203)),#N/A,
IF(BG1203="empty","empty",
VLOOKUP(BG1203,MonsterGroupTable!$A:$A,1,0)))))))</f>
        <v/>
      </c>
      <c r="BO1203" s="2" t="str">
        <f>IF(AND(ISBLANK(BN1203),OR(NOT(ISBLANK(BP1203)),NOT(ISBLANK(BQ1203)))),#N/A,
IF(ISBLANK(BN1203),"",
IF(AND(NOT(ISERROR(VLOOKUP(BN1203,MonsterTable!$A:$B,MATCH(MonsterTable!$B$1,MonsterTable!$A$1:$B$1,0),0))),OR(ISBLANK(BP1203),ISBLANK(BQ1203))),#N/A,
IFERROR(VLOOKUP(BN1203,MonsterTable!$A:$B,MATCH(MonsterTable!$B$1,MonsterTable!$A$1:$B$1,0),0),
IF(OR(NOT(ISBLANK(BP1203)),ISBLANK(BQ1203)),#N/A,
IF(BN1203="empty","empty",
VLOOKUP(BN1203,MonsterGroupTable!$A:$A,1,0)))))))</f>
        <v/>
      </c>
      <c r="BV1203" s="2" t="str">
        <f>IF(AND(ISBLANK(BU1203),OR(NOT(ISBLANK(BW1203)),NOT(ISBLANK(BX1203)))),#N/A,
IF(ISBLANK(BU1203),"",
IF(AND(NOT(ISERROR(VLOOKUP(BU1203,MonsterTable!$A:$B,MATCH(MonsterTable!$B$1,MonsterTable!$A$1:$B$1,0),0))),OR(ISBLANK(BW1203),ISBLANK(BX1203))),#N/A,
IFERROR(VLOOKUP(BU1203,MonsterTable!$A:$B,MATCH(MonsterTable!$B$1,MonsterTable!$A$1:$B$1,0),0),
IF(OR(NOT(ISBLANK(BW1203)),ISBLANK(BX1203)),#N/A,
IF(BU1203="empty","empty",
VLOOKUP(BU1203,MonsterGroupTable!$A:$A,1,0)))))))</f>
        <v/>
      </c>
      <c r="CC1203" s="2" t="str">
        <f>IF(AND(ISBLANK(CB1203),OR(NOT(ISBLANK(CD1203)),NOT(ISBLANK(CE1203)))),#N/A,
IF(ISBLANK(CB1203),"",
IF(AND(NOT(ISERROR(VLOOKUP(CB1203,MonsterTable!$A:$B,MATCH(MonsterTable!$B$1,MonsterTable!$A$1:$B$1,0),0))),OR(ISBLANK(CD1203),ISBLANK(CE1203))),#N/A,
IFERROR(VLOOKUP(CB1203,MonsterTable!$A:$B,MATCH(MonsterTable!$B$1,MonsterTable!$A$1:$B$1,0),0),
IF(OR(NOT(ISBLANK(CD1203)),ISBLANK(CE1203)),#N/A,
IF(CB1203="empty","empty",
VLOOKUP(CB1203,MonsterGroupTable!$A:$A,1,0)))))))</f>
        <v/>
      </c>
      <c r="CJ1203" s="2" t="str">
        <f>IF(AND(ISBLANK(CI1203),OR(NOT(ISBLANK(CK1203)),NOT(ISBLANK(CL1203)))),#N/A,
IF(ISBLANK(CI1203),"",
IF(AND(NOT(ISERROR(VLOOKUP(CI1203,MonsterTable!$A:$B,MATCH(MonsterTable!$B$1,MonsterTable!$A$1:$B$1,0),0))),OR(ISBLANK(CK1203),ISBLANK(CL1203))),#N/A,
IFERROR(VLOOKUP(CI1203,MonsterTable!$A:$B,MATCH(MonsterTable!$B$1,MonsterTable!$A$1:$B$1,0),0),
IF(OR(NOT(ISBLANK(CK1203)),ISBLANK(CL1203)),#N/A,
IF(CI1203="empty","empty",
VLOOKUP(CI1203,MonsterGroupTable!$A:$A,1,0)))))))</f>
        <v/>
      </c>
    </row>
    <row r="1204" spans="1:88">
      <c r="A1204">
        <v>20170</v>
      </c>
      <c r="B1204">
        <f t="shared" si="41"/>
        <v>1.2</v>
      </c>
      <c r="C1204">
        <f t="shared" si="41"/>
        <v>1.1000000000000001</v>
      </c>
      <c r="F1204">
        <v>360</v>
      </c>
      <c r="G1204">
        <v>4033</v>
      </c>
      <c r="H1204">
        <v>0</v>
      </c>
      <c r="I1204">
        <v>0</v>
      </c>
      <c r="J1204">
        <v>0</v>
      </c>
      <c r="K1204" t="s">
        <v>28</v>
      </c>
      <c r="L1204" t="s">
        <v>253</v>
      </c>
      <c r="M1204" t="s">
        <v>79</v>
      </c>
      <c r="N1204" t="s">
        <v>80</v>
      </c>
      <c r="O1204">
        <v>0</v>
      </c>
      <c r="P1204">
        <v>-4.75</v>
      </c>
      <c r="Q1204">
        <v>-3.5</v>
      </c>
      <c r="R1204">
        <v>4.75</v>
      </c>
      <c r="S1204">
        <v>3</v>
      </c>
      <c r="T1204">
        <v>-13.5</v>
      </c>
      <c r="U1204">
        <v>2.5499999999999998</v>
      </c>
      <c r="V1204">
        <v>-6.75</v>
      </c>
      <c r="W1204" t="str">
        <f t="shared" si="42"/>
        <v>g117,5,empty,3,202,1,1,0</v>
      </c>
      <c r="X1204" s="1" t="s">
        <v>334</v>
      </c>
      <c r="Y1204" s="2" t="str">
        <f>IF(AND(ISBLANK(X1204),OR(NOT(ISBLANK(Z1204)),NOT(ISBLANK(AA1204)))),#N/A,
IF(ISBLANK(X1204),"",
IF(AND(NOT(ISERROR(VLOOKUP(X1204,MonsterTable!$A:$B,MATCH(MonsterTable!$B$1,MonsterTable!$A$1:$B$1,0),0))),OR(ISBLANK(Z1204),ISBLANK(AA1204))),#N/A,
IFERROR(VLOOKUP(X1204,MonsterTable!$A:$B,MATCH(MonsterTable!$B$1,MonsterTable!$A$1:$B$1,0),0),
IF(OR(NOT(ISBLANK(Z1204)),ISBLANK(AA1204)),#N/A,
IF(X1204="empty","empty",
VLOOKUP(X1204,MonsterGroupTable!$A:$A,1,0)))))))</f>
        <v>g117</v>
      </c>
      <c r="AA1204">
        <v>5</v>
      </c>
      <c r="AE1204" s="1" t="s">
        <v>74</v>
      </c>
      <c r="AF1204" s="2" t="str">
        <f>IF(AND(ISBLANK(AE1204),OR(NOT(ISBLANK(AG1204)),NOT(ISBLANK(AH1204)))),#N/A,
IF(ISBLANK(AE1204),"",
IF(AND(NOT(ISERROR(VLOOKUP(AE1204,MonsterTable!$A:$B,MATCH(MonsterTable!$B$1,MonsterTable!$A$1:$B$1,0),0))),OR(ISBLANK(AG1204),ISBLANK(AH1204))),#N/A,
IFERROR(VLOOKUP(AE1204,MonsterTable!$A:$B,MATCH(MonsterTable!$B$1,MonsterTable!$A$1:$B$1,0),0),
IF(OR(NOT(ISBLANK(AG1204)),ISBLANK(AH1204)),#N/A,
IF(AE1204="empty","empty",
VLOOKUP(AE1204,MonsterGroupTable!$A:$A,1,0)))))))</f>
        <v>empty</v>
      </c>
      <c r="AH1204">
        <v>3</v>
      </c>
      <c r="AL1204" s="1" t="s">
        <v>338</v>
      </c>
      <c r="AM1204" s="2">
        <f>IF(AND(ISBLANK(AL1204),OR(NOT(ISBLANK(AN1204)),NOT(ISBLANK(AO1204)))),#N/A,
IF(ISBLANK(AL1204),"",
IF(AND(NOT(ISERROR(VLOOKUP(AL1204,MonsterTable!$A:$B,MATCH(MonsterTable!$B$1,MonsterTable!$A$1:$B$1,0),0))),OR(ISBLANK(AN1204),ISBLANK(AO1204))),#N/A,
IFERROR(VLOOKUP(AL1204,MonsterTable!$A:$B,MATCH(MonsterTable!$B$1,MonsterTable!$A$1:$B$1,0),0),
IF(OR(NOT(ISBLANK(AN1204)),ISBLANK(AO1204)),#N/A,
IF(AL1204="empty","empty",
VLOOKUP(AL1204,MonsterGroupTable!$A:$A,1,0)))))))</f>
        <v>202</v>
      </c>
      <c r="AN1204">
        <v>1</v>
      </c>
      <c r="AO1204">
        <v>1</v>
      </c>
      <c r="AP1204">
        <v>0</v>
      </c>
      <c r="AT1204" s="2" t="str">
        <f>IF(AND(ISBLANK(AS1204),OR(NOT(ISBLANK(AU1204)),NOT(ISBLANK(AV1204)))),#N/A,
IF(ISBLANK(AS1204),"",
IF(AND(NOT(ISERROR(VLOOKUP(AS1204,MonsterTable!$A:$B,MATCH(MonsterTable!$B$1,MonsterTable!$A$1:$B$1,0),0))),OR(ISBLANK(AU1204),ISBLANK(AV1204))),#N/A,
IFERROR(VLOOKUP(AS1204,MonsterTable!$A:$B,MATCH(MonsterTable!$B$1,MonsterTable!$A$1:$B$1,0),0),
IF(OR(NOT(ISBLANK(AU1204)),ISBLANK(AV1204)),#N/A,
IF(AS1204="empty","empty",
VLOOKUP(AS1204,MonsterGroupTable!$A:$A,1,0)))))))</f>
        <v/>
      </c>
      <c r="BA1204" s="2" t="str">
        <f>IF(AND(ISBLANK(AZ1204),OR(NOT(ISBLANK(BB1204)),NOT(ISBLANK(BC1204)))),#N/A,
IF(ISBLANK(AZ1204),"",
IF(AND(NOT(ISERROR(VLOOKUP(AZ1204,MonsterTable!$A:$B,MATCH(MonsterTable!$B$1,MonsterTable!$A$1:$B$1,0),0))),OR(ISBLANK(BB1204),ISBLANK(BC1204))),#N/A,
IFERROR(VLOOKUP(AZ1204,MonsterTable!$A:$B,MATCH(MonsterTable!$B$1,MonsterTable!$A$1:$B$1,0),0),
IF(OR(NOT(ISBLANK(BB1204)),ISBLANK(BC1204)),#N/A,
IF(AZ1204="empty","empty",
VLOOKUP(AZ1204,MonsterGroupTable!$A:$A,1,0)))))))</f>
        <v/>
      </c>
      <c r="BH1204" s="2" t="str">
        <f>IF(AND(ISBLANK(BG1204),OR(NOT(ISBLANK(BI1204)),NOT(ISBLANK(BJ1204)))),#N/A,
IF(ISBLANK(BG1204),"",
IF(AND(NOT(ISERROR(VLOOKUP(BG1204,MonsterTable!$A:$B,MATCH(MonsterTable!$B$1,MonsterTable!$A$1:$B$1,0),0))),OR(ISBLANK(BI1204),ISBLANK(BJ1204))),#N/A,
IFERROR(VLOOKUP(BG1204,MonsterTable!$A:$B,MATCH(MonsterTable!$B$1,MonsterTable!$A$1:$B$1,0),0),
IF(OR(NOT(ISBLANK(BI1204)),ISBLANK(BJ1204)),#N/A,
IF(BG1204="empty","empty",
VLOOKUP(BG1204,MonsterGroupTable!$A:$A,1,0)))))))</f>
        <v/>
      </c>
      <c r="BO1204" s="2" t="str">
        <f>IF(AND(ISBLANK(BN1204),OR(NOT(ISBLANK(BP1204)),NOT(ISBLANK(BQ1204)))),#N/A,
IF(ISBLANK(BN1204),"",
IF(AND(NOT(ISERROR(VLOOKUP(BN1204,MonsterTable!$A:$B,MATCH(MonsterTable!$B$1,MonsterTable!$A$1:$B$1,0),0))),OR(ISBLANK(BP1204),ISBLANK(BQ1204))),#N/A,
IFERROR(VLOOKUP(BN1204,MonsterTable!$A:$B,MATCH(MonsterTable!$B$1,MonsterTable!$A$1:$B$1,0),0),
IF(OR(NOT(ISBLANK(BP1204)),ISBLANK(BQ1204)),#N/A,
IF(BN1204="empty","empty",
VLOOKUP(BN1204,MonsterGroupTable!$A:$A,1,0)))))))</f>
        <v/>
      </c>
      <c r="BV1204" s="2" t="str">
        <f>IF(AND(ISBLANK(BU1204),OR(NOT(ISBLANK(BW1204)),NOT(ISBLANK(BX1204)))),#N/A,
IF(ISBLANK(BU1204),"",
IF(AND(NOT(ISERROR(VLOOKUP(BU1204,MonsterTable!$A:$B,MATCH(MonsterTable!$B$1,MonsterTable!$A$1:$B$1,0),0))),OR(ISBLANK(BW1204),ISBLANK(BX1204))),#N/A,
IFERROR(VLOOKUP(BU1204,MonsterTable!$A:$B,MATCH(MonsterTable!$B$1,MonsterTable!$A$1:$B$1,0),0),
IF(OR(NOT(ISBLANK(BW1204)),ISBLANK(BX1204)),#N/A,
IF(BU1204="empty","empty",
VLOOKUP(BU1204,MonsterGroupTable!$A:$A,1,0)))))))</f>
        <v/>
      </c>
      <c r="CC1204" s="2" t="str">
        <f>IF(AND(ISBLANK(CB1204),OR(NOT(ISBLANK(CD1204)),NOT(ISBLANK(CE1204)))),#N/A,
IF(ISBLANK(CB1204),"",
IF(AND(NOT(ISERROR(VLOOKUP(CB1204,MonsterTable!$A:$B,MATCH(MonsterTable!$B$1,MonsterTable!$A$1:$B$1,0),0))),OR(ISBLANK(CD1204),ISBLANK(CE1204))),#N/A,
IFERROR(VLOOKUP(CB1204,MonsterTable!$A:$B,MATCH(MonsterTable!$B$1,MonsterTable!$A$1:$B$1,0),0),
IF(OR(NOT(ISBLANK(CD1204)),ISBLANK(CE1204)),#N/A,
IF(CB1204="empty","empty",
VLOOKUP(CB1204,MonsterGroupTable!$A:$A,1,0)))))))</f>
        <v/>
      </c>
      <c r="CJ1204" s="2" t="str">
        <f>IF(AND(ISBLANK(CI1204),OR(NOT(ISBLANK(CK1204)),NOT(ISBLANK(CL1204)))),#N/A,
IF(ISBLANK(CI1204),"",
IF(AND(NOT(ISERROR(VLOOKUP(CI1204,MonsterTable!$A:$B,MATCH(MonsterTable!$B$1,MonsterTable!$A$1:$B$1,0),0))),OR(ISBLANK(CK1204),ISBLANK(CL1204))),#N/A,
IFERROR(VLOOKUP(CI1204,MonsterTable!$A:$B,MATCH(MonsterTable!$B$1,MonsterTable!$A$1:$B$1,0),0),
IF(OR(NOT(ISBLANK(CK1204)),ISBLANK(CL1204)),#N/A,
IF(CI1204="empty","empty",
VLOOKUP(CI1204,MonsterGroupTable!$A:$A,1,0)))))))</f>
        <v/>
      </c>
    </row>
    <row r="1205" spans="1:88">
      <c r="A1205">
        <v>20171</v>
      </c>
      <c r="B1205">
        <f t="shared" si="41"/>
        <v>1.1000000000000001</v>
      </c>
      <c r="C1205">
        <f t="shared" si="41"/>
        <v>1.1000000000000001</v>
      </c>
      <c r="F1205">
        <v>360</v>
      </c>
      <c r="G1205">
        <v>4087</v>
      </c>
      <c r="H1205">
        <v>0</v>
      </c>
      <c r="I1205">
        <v>0</v>
      </c>
      <c r="J1205">
        <v>0</v>
      </c>
      <c r="K1205" t="s">
        <v>28</v>
      </c>
      <c r="L1205" t="s">
        <v>254</v>
      </c>
      <c r="M1205" t="s">
        <v>79</v>
      </c>
      <c r="N1205" t="s">
        <v>80</v>
      </c>
      <c r="O1205">
        <v>0</v>
      </c>
      <c r="P1205">
        <v>-4.75</v>
      </c>
      <c r="Q1205">
        <v>-3.5</v>
      </c>
      <c r="R1205">
        <v>4.75</v>
      </c>
      <c r="S1205">
        <v>3</v>
      </c>
      <c r="T1205">
        <v>-13.5</v>
      </c>
      <c r="U1205">
        <v>2.5499999999999998</v>
      </c>
      <c r="V1205">
        <v>-6.75</v>
      </c>
      <c r="W1205" t="str">
        <f t="shared" si="42"/>
        <v>g118,5,empty,3,203,1,1,0</v>
      </c>
      <c r="X1205" s="1" t="s">
        <v>335</v>
      </c>
      <c r="Y1205" s="2" t="str">
        <f>IF(AND(ISBLANK(X1205),OR(NOT(ISBLANK(Z1205)),NOT(ISBLANK(AA1205)))),#N/A,
IF(ISBLANK(X1205),"",
IF(AND(NOT(ISERROR(VLOOKUP(X1205,MonsterTable!$A:$B,MATCH(MonsterTable!$B$1,MonsterTable!$A$1:$B$1,0),0))),OR(ISBLANK(Z1205),ISBLANK(AA1205))),#N/A,
IFERROR(VLOOKUP(X1205,MonsterTable!$A:$B,MATCH(MonsterTable!$B$1,MonsterTable!$A$1:$B$1,0),0),
IF(OR(NOT(ISBLANK(Z1205)),ISBLANK(AA1205)),#N/A,
IF(X1205="empty","empty",
VLOOKUP(X1205,MonsterGroupTable!$A:$A,1,0)))))))</f>
        <v>g118</v>
      </c>
      <c r="AA1205">
        <v>5</v>
      </c>
      <c r="AE1205" s="1" t="s">
        <v>74</v>
      </c>
      <c r="AF1205" s="2" t="str">
        <f>IF(AND(ISBLANK(AE1205),OR(NOT(ISBLANK(AG1205)),NOT(ISBLANK(AH1205)))),#N/A,
IF(ISBLANK(AE1205),"",
IF(AND(NOT(ISERROR(VLOOKUP(AE1205,MonsterTable!$A:$B,MATCH(MonsterTable!$B$1,MonsterTable!$A$1:$B$1,0),0))),OR(ISBLANK(AG1205),ISBLANK(AH1205))),#N/A,
IFERROR(VLOOKUP(AE1205,MonsterTable!$A:$B,MATCH(MonsterTable!$B$1,MonsterTable!$A$1:$B$1,0),0),
IF(OR(NOT(ISBLANK(AG1205)),ISBLANK(AH1205)),#N/A,
IF(AE1205="empty","empty",
VLOOKUP(AE1205,MonsterGroupTable!$A:$A,1,0)))))))</f>
        <v>empty</v>
      </c>
      <c r="AH1205">
        <v>3</v>
      </c>
      <c r="AL1205" s="1" t="s">
        <v>339</v>
      </c>
      <c r="AM1205" s="2">
        <f>IF(AND(ISBLANK(AL1205),OR(NOT(ISBLANK(AN1205)),NOT(ISBLANK(AO1205)))),#N/A,
IF(ISBLANK(AL1205),"",
IF(AND(NOT(ISERROR(VLOOKUP(AL1205,MonsterTable!$A:$B,MATCH(MonsterTable!$B$1,MonsterTable!$A$1:$B$1,0),0))),OR(ISBLANK(AN1205),ISBLANK(AO1205))),#N/A,
IFERROR(VLOOKUP(AL1205,MonsterTable!$A:$B,MATCH(MonsterTable!$B$1,MonsterTable!$A$1:$B$1,0),0),
IF(OR(NOT(ISBLANK(AN1205)),ISBLANK(AO1205)),#N/A,
IF(AL1205="empty","empty",
VLOOKUP(AL1205,MonsterGroupTable!$A:$A,1,0)))))))</f>
        <v>203</v>
      </c>
      <c r="AN1205">
        <v>1</v>
      </c>
      <c r="AO1205">
        <v>1</v>
      </c>
      <c r="AP1205">
        <v>0</v>
      </c>
      <c r="AT1205" s="2" t="str">
        <f>IF(AND(ISBLANK(AS1205),OR(NOT(ISBLANK(AU1205)),NOT(ISBLANK(AV1205)))),#N/A,
IF(ISBLANK(AS1205),"",
IF(AND(NOT(ISERROR(VLOOKUP(AS1205,MonsterTable!$A:$B,MATCH(MonsterTable!$B$1,MonsterTable!$A$1:$B$1,0),0))),OR(ISBLANK(AU1205),ISBLANK(AV1205))),#N/A,
IFERROR(VLOOKUP(AS1205,MonsterTable!$A:$B,MATCH(MonsterTable!$B$1,MonsterTable!$A$1:$B$1,0),0),
IF(OR(NOT(ISBLANK(AU1205)),ISBLANK(AV1205)),#N/A,
IF(AS1205="empty","empty",
VLOOKUP(AS1205,MonsterGroupTable!$A:$A,1,0)))))))</f>
        <v/>
      </c>
      <c r="BA1205" s="2" t="str">
        <f>IF(AND(ISBLANK(AZ1205),OR(NOT(ISBLANK(BB1205)),NOT(ISBLANK(BC1205)))),#N/A,
IF(ISBLANK(AZ1205),"",
IF(AND(NOT(ISERROR(VLOOKUP(AZ1205,MonsterTable!$A:$B,MATCH(MonsterTable!$B$1,MonsterTable!$A$1:$B$1,0),0))),OR(ISBLANK(BB1205),ISBLANK(BC1205))),#N/A,
IFERROR(VLOOKUP(AZ1205,MonsterTable!$A:$B,MATCH(MonsterTable!$B$1,MonsterTable!$A$1:$B$1,0),0),
IF(OR(NOT(ISBLANK(BB1205)),ISBLANK(BC1205)),#N/A,
IF(AZ1205="empty","empty",
VLOOKUP(AZ1205,MonsterGroupTable!$A:$A,1,0)))))))</f>
        <v/>
      </c>
      <c r="BH1205" s="2" t="str">
        <f>IF(AND(ISBLANK(BG1205),OR(NOT(ISBLANK(BI1205)),NOT(ISBLANK(BJ1205)))),#N/A,
IF(ISBLANK(BG1205),"",
IF(AND(NOT(ISERROR(VLOOKUP(BG1205,MonsterTable!$A:$B,MATCH(MonsterTable!$B$1,MonsterTable!$A$1:$B$1,0),0))),OR(ISBLANK(BI1205),ISBLANK(BJ1205))),#N/A,
IFERROR(VLOOKUP(BG1205,MonsterTable!$A:$B,MATCH(MonsterTable!$B$1,MonsterTable!$A$1:$B$1,0),0),
IF(OR(NOT(ISBLANK(BI1205)),ISBLANK(BJ1205)),#N/A,
IF(BG1205="empty","empty",
VLOOKUP(BG1205,MonsterGroupTable!$A:$A,1,0)))))))</f>
        <v/>
      </c>
      <c r="BO1205" s="2" t="str">
        <f>IF(AND(ISBLANK(BN1205),OR(NOT(ISBLANK(BP1205)),NOT(ISBLANK(BQ1205)))),#N/A,
IF(ISBLANK(BN1205),"",
IF(AND(NOT(ISERROR(VLOOKUP(BN1205,MonsterTable!$A:$B,MATCH(MonsterTable!$B$1,MonsterTable!$A$1:$B$1,0),0))),OR(ISBLANK(BP1205),ISBLANK(BQ1205))),#N/A,
IFERROR(VLOOKUP(BN1205,MonsterTable!$A:$B,MATCH(MonsterTable!$B$1,MonsterTable!$A$1:$B$1,0),0),
IF(OR(NOT(ISBLANK(BP1205)),ISBLANK(BQ1205)),#N/A,
IF(BN1205="empty","empty",
VLOOKUP(BN1205,MonsterGroupTable!$A:$A,1,0)))))))</f>
        <v/>
      </c>
      <c r="BV1205" s="2" t="str">
        <f>IF(AND(ISBLANK(BU1205),OR(NOT(ISBLANK(BW1205)),NOT(ISBLANK(BX1205)))),#N/A,
IF(ISBLANK(BU1205),"",
IF(AND(NOT(ISERROR(VLOOKUP(BU1205,MonsterTable!$A:$B,MATCH(MonsterTable!$B$1,MonsterTable!$A$1:$B$1,0),0))),OR(ISBLANK(BW1205),ISBLANK(BX1205))),#N/A,
IFERROR(VLOOKUP(BU1205,MonsterTable!$A:$B,MATCH(MonsterTable!$B$1,MonsterTable!$A$1:$B$1,0),0),
IF(OR(NOT(ISBLANK(BW1205)),ISBLANK(BX1205)),#N/A,
IF(BU1205="empty","empty",
VLOOKUP(BU1205,MonsterGroupTable!$A:$A,1,0)))))))</f>
        <v/>
      </c>
      <c r="CC1205" s="2" t="str">
        <f>IF(AND(ISBLANK(CB1205),OR(NOT(ISBLANK(CD1205)),NOT(ISBLANK(CE1205)))),#N/A,
IF(ISBLANK(CB1205),"",
IF(AND(NOT(ISERROR(VLOOKUP(CB1205,MonsterTable!$A:$B,MATCH(MonsterTable!$B$1,MonsterTable!$A$1:$B$1,0),0))),OR(ISBLANK(CD1205),ISBLANK(CE1205))),#N/A,
IFERROR(VLOOKUP(CB1205,MonsterTable!$A:$B,MATCH(MonsterTable!$B$1,MonsterTable!$A$1:$B$1,0),0),
IF(OR(NOT(ISBLANK(CD1205)),ISBLANK(CE1205)),#N/A,
IF(CB1205="empty","empty",
VLOOKUP(CB1205,MonsterGroupTable!$A:$A,1,0)))))))</f>
        <v/>
      </c>
      <c r="CJ1205" s="2" t="str">
        <f>IF(AND(ISBLANK(CI1205),OR(NOT(ISBLANK(CK1205)),NOT(ISBLANK(CL1205)))),#N/A,
IF(ISBLANK(CI1205),"",
IF(AND(NOT(ISERROR(VLOOKUP(CI1205,MonsterTable!$A:$B,MATCH(MonsterTable!$B$1,MonsterTable!$A$1:$B$1,0),0))),OR(ISBLANK(CK1205),ISBLANK(CL1205))),#N/A,
IFERROR(VLOOKUP(CI1205,MonsterTable!$A:$B,MATCH(MonsterTable!$B$1,MonsterTable!$A$1:$B$1,0),0),
IF(OR(NOT(ISBLANK(CK1205)),ISBLANK(CL1205)),#N/A,
IF(CI1205="empty","empty",
VLOOKUP(CI1205,MonsterGroupTable!$A:$A,1,0)))))))</f>
        <v/>
      </c>
    </row>
    <row r="1206" spans="1:88">
      <c r="A1206">
        <v>20172</v>
      </c>
      <c r="B1206">
        <f t="shared" si="41"/>
        <v>1.1000000000000001</v>
      </c>
      <c r="C1206">
        <f t="shared" si="41"/>
        <v>1.1000000000000001</v>
      </c>
      <c r="F1206">
        <v>360</v>
      </c>
      <c r="G1206">
        <v>4141</v>
      </c>
      <c r="H1206">
        <v>0</v>
      </c>
      <c r="I1206">
        <v>0</v>
      </c>
      <c r="J1206">
        <v>0</v>
      </c>
      <c r="K1206" t="s">
        <v>28</v>
      </c>
      <c r="L1206" t="s">
        <v>254</v>
      </c>
      <c r="M1206" t="s">
        <v>79</v>
      </c>
      <c r="N1206" t="s">
        <v>80</v>
      </c>
      <c r="O1206">
        <v>0</v>
      </c>
      <c r="P1206">
        <v>-4.75</v>
      </c>
      <c r="Q1206">
        <v>-3.5</v>
      </c>
      <c r="R1206">
        <v>4.75</v>
      </c>
      <c r="S1206">
        <v>3</v>
      </c>
      <c r="T1206">
        <v>-13.5</v>
      </c>
      <c r="U1206">
        <v>2.5499999999999998</v>
      </c>
      <c r="V1206">
        <v>-6.75</v>
      </c>
      <c r="W1206" t="str">
        <f t="shared" si="42"/>
        <v>g118,5,empty,3,203,1,1,0</v>
      </c>
      <c r="X1206" s="1" t="s">
        <v>335</v>
      </c>
      <c r="Y1206" s="2" t="str">
        <f>IF(AND(ISBLANK(X1206),OR(NOT(ISBLANK(Z1206)),NOT(ISBLANK(AA1206)))),#N/A,
IF(ISBLANK(X1206),"",
IF(AND(NOT(ISERROR(VLOOKUP(X1206,MonsterTable!$A:$B,MATCH(MonsterTable!$B$1,MonsterTable!$A$1:$B$1,0),0))),OR(ISBLANK(Z1206),ISBLANK(AA1206))),#N/A,
IFERROR(VLOOKUP(X1206,MonsterTable!$A:$B,MATCH(MonsterTable!$B$1,MonsterTable!$A$1:$B$1,0),0),
IF(OR(NOT(ISBLANK(Z1206)),ISBLANK(AA1206)),#N/A,
IF(X1206="empty","empty",
VLOOKUP(X1206,MonsterGroupTable!$A:$A,1,0)))))))</f>
        <v>g118</v>
      </c>
      <c r="AA1206">
        <v>5</v>
      </c>
      <c r="AE1206" s="1" t="s">
        <v>74</v>
      </c>
      <c r="AF1206" s="2" t="str">
        <f>IF(AND(ISBLANK(AE1206),OR(NOT(ISBLANK(AG1206)),NOT(ISBLANK(AH1206)))),#N/A,
IF(ISBLANK(AE1206),"",
IF(AND(NOT(ISERROR(VLOOKUP(AE1206,MonsterTable!$A:$B,MATCH(MonsterTable!$B$1,MonsterTable!$A$1:$B$1,0),0))),OR(ISBLANK(AG1206),ISBLANK(AH1206))),#N/A,
IFERROR(VLOOKUP(AE1206,MonsterTable!$A:$B,MATCH(MonsterTable!$B$1,MonsterTable!$A$1:$B$1,0),0),
IF(OR(NOT(ISBLANK(AG1206)),ISBLANK(AH1206)),#N/A,
IF(AE1206="empty","empty",
VLOOKUP(AE1206,MonsterGroupTable!$A:$A,1,0)))))))</f>
        <v>empty</v>
      </c>
      <c r="AH1206">
        <v>3</v>
      </c>
      <c r="AL1206" s="1" t="s">
        <v>339</v>
      </c>
      <c r="AM1206" s="2">
        <f>IF(AND(ISBLANK(AL1206),OR(NOT(ISBLANK(AN1206)),NOT(ISBLANK(AO1206)))),#N/A,
IF(ISBLANK(AL1206),"",
IF(AND(NOT(ISERROR(VLOOKUP(AL1206,MonsterTable!$A:$B,MATCH(MonsterTable!$B$1,MonsterTable!$A$1:$B$1,0),0))),OR(ISBLANK(AN1206),ISBLANK(AO1206))),#N/A,
IFERROR(VLOOKUP(AL1206,MonsterTable!$A:$B,MATCH(MonsterTable!$B$1,MonsterTable!$A$1:$B$1,0),0),
IF(OR(NOT(ISBLANK(AN1206)),ISBLANK(AO1206)),#N/A,
IF(AL1206="empty","empty",
VLOOKUP(AL1206,MonsterGroupTable!$A:$A,1,0)))))))</f>
        <v>203</v>
      </c>
      <c r="AN1206">
        <v>1</v>
      </c>
      <c r="AO1206">
        <v>1</v>
      </c>
      <c r="AP1206">
        <v>0</v>
      </c>
      <c r="AT1206" s="2" t="str">
        <f>IF(AND(ISBLANK(AS1206),OR(NOT(ISBLANK(AU1206)),NOT(ISBLANK(AV1206)))),#N/A,
IF(ISBLANK(AS1206),"",
IF(AND(NOT(ISERROR(VLOOKUP(AS1206,MonsterTable!$A:$B,MATCH(MonsterTable!$B$1,MonsterTable!$A$1:$B$1,0),0))),OR(ISBLANK(AU1206),ISBLANK(AV1206))),#N/A,
IFERROR(VLOOKUP(AS1206,MonsterTable!$A:$B,MATCH(MonsterTable!$B$1,MonsterTable!$A$1:$B$1,0),0),
IF(OR(NOT(ISBLANK(AU1206)),ISBLANK(AV1206)),#N/A,
IF(AS1206="empty","empty",
VLOOKUP(AS1206,MonsterGroupTable!$A:$A,1,0)))))))</f>
        <v/>
      </c>
      <c r="BA1206" s="2" t="str">
        <f>IF(AND(ISBLANK(AZ1206),OR(NOT(ISBLANK(BB1206)),NOT(ISBLANK(BC1206)))),#N/A,
IF(ISBLANK(AZ1206),"",
IF(AND(NOT(ISERROR(VLOOKUP(AZ1206,MonsterTable!$A:$B,MATCH(MonsterTable!$B$1,MonsterTable!$A$1:$B$1,0),0))),OR(ISBLANK(BB1206),ISBLANK(BC1206))),#N/A,
IFERROR(VLOOKUP(AZ1206,MonsterTable!$A:$B,MATCH(MonsterTable!$B$1,MonsterTable!$A$1:$B$1,0),0),
IF(OR(NOT(ISBLANK(BB1206)),ISBLANK(BC1206)),#N/A,
IF(AZ1206="empty","empty",
VLOOKUP(AZ1206,MonsterGroupTable!$A:$A,1,0)))))))</f>
        <v/>
      </c>
      <c r="BH1206" s="2" t="str">
        <f>IF(AND(ISBLANK(BG1206),OR(NOT(ISBLANK(BI1206)),NOT(ISBLANK(BJ1206)))),#N/A,
IF(ISBLANK(BG1206),"",
IF(AND(NOT(ISERROR(VLOOKUP(BG1206,MonsterTable!$A:$B,MATCH(MonsterTable!$B$1,MonsterTable!$A$1:$B$1,0),0))),OR(ISBLANK(BI1206),ISBLANK(BJ1206))),#N/A,
IFERROR(VLOOKUP(BG1206,MonsterTable!$A:$B,MATCH(MonsterTable!$B$1,MonsterTable!$A$1:$B$1,0),0),
IF(OR(NOT(ISBLANK(BI1206)),ISBLANK(BJ1206)),#N/A,
IF(BG1206="empty","empty",
VLOOKUP(BG1206,MonsterGroupTable!$A:$A,1,0)))))))</f>
        <v/>
      </c>
      <c r="BO1206" s="2" t="str">
        <f>IF(AND(ISBLANK(BN1206),OR(NOT(ISBLANK(BP1206)),NOT(ISBLANK(BQ1206)))),#N/A,
IF(ISBLANK(BN1206),"",
IF(AND(NOT(ISERROR(VLOOKUP(BN1206,MonsterTable!$A:$B,MATCH(MonsterTable!$B$1,MonsterTable!$A$1:$B$1,0),0))),OR(ISBLANK(BP1206),ISBLANK(BQ1206))),#N/A,
IFERROR(VLOOKUP(BN1206,MonsterTable!$A:$B,MATCH(MonsterTable!$B$1,MonsterTable!$A$1:$B$1,0),0),
IF(OR(NOT(ISBLANK(BP1206)),ISBLANK(BQ1206)),#N/A,
IF(BN1206="empty","empty",
VLOOKUP(BN1206,MonsterGroupTable!$A:$A,1,0)))))))</f>
        <v/>
      </c>
      <c r="BV1206" s="2" t="str">
        <f>IF(AND(ISBLANK(BU1206),OR(NOT(ISBLANK(BW1206)),NOT(ISBLANK(BX1206)))),#N/A,
IF(ISBLANK(BU1206),"",
IF(AND(NOT(ISERROR(VLOOKUP(BU1206,MonsterTable!$A:$B,MATCH(MonsterTable!$B$1,MonsterTable!$A$1:$B$1,0),0))),OR(ISBLANK(BW1206),ISBLANK(BX1206))),#N/A,
IFERROR(VLOOKUP(BU1206,MonsterTable!$A:$B,MATCH(MonsterTable!$B$1,MonsterTable!$A$1:$B$1,0),0),
IF(OR(NOT(ISBLANK(BW1206)),ISBLANK(BX1206)),#N/A,
IF(BU1206="empty","empty",
VLOOKUP(BU1206,MonsterGroupTable!$A:$A,1,0)))))))</f>
        <v/>
      </c>
      <c r="CC1206" s="2" t="str">
        <f>IF(AND(ISBLANK(CB1206),OR(NOT(ISBLANK(CD1206)),NOT(ISBLANK(CE1206)))),#N/A,
IF(ISBLANK(CB1206),"",
IF(AND(NOT(ISERROR(VLOOKUP(CB1206,MonsterTable!$A:$B,MATCH(MonsterTable!$B$1,MonsterTable!$A$1:$B$1,0),0))),OR(ISBLANK(CD1206),ISBLANK(CE1206))),#N/A,
IFERROR(VLOOKUP(CB1206,MonsterTable!$A:$B,MATCH(MonsterTable!$B$1,MonsterTable!$A$1:$B$1,0),0),
IF(OR(NOT(ISBLANK(CD1206)),ISBLANK(CE1206)),#N/A,
IF(CB1206="empty","empty",
VLOOKUP(CB1206,MonsterGroupTable!$A:$A,1,0)))))))</f>
        <v/>
      </c>
      <c r="CJ1206" s="2" t="str">
        <f>IF(AND(ISBLANK(CI1206),OR(NOT(ISBLANK(CK1206)),NOT(ISBLANK(CL1206)))),#N/A,
IF(ISBLANK(CI1206),"",
IF(AND(NOT(ISERROR(VLOOKUP(CI1206,MonsterTable!$A:$B,MATCH(MonsterTable!$B$1,MonsterTable!$A$1:$B$1,0),0))),OR(ISBLANK(CK1206),ISBLANK(CL1206))),#N/A,
IFERROR(VLOOKUP(CI1206,MonsterTable!$A:$B,MATCH(MonsterTable!$B$1,MonsterTable!$A$1:$B$1,0),0),
IF(OR(NOT(ISBLANK(CK1206)),ISBLANK(CL1206)),#N/A,
IF(CI1206="empty","empty",
VLOOKUP(CI1206,MonsterGroupTable!$A:$A,1,0)))))))</f>
        <v/>
      </c>
    </row>
    <row r="1207" spans="1:88">
      <c r="A1207">
        <v>20173</v>
      </c>
      <c r="B1207">
        <f t="shared" si="41"/>
        <v>1.1000000000000001</v>
      </c>
      <c r="C1207">
        <f t="shared" si="41"/>
        <v>1.1000000000000001</v>
      </c>
      <c r="F1207">
        <v>360</v>
      </c>
      <c r="G1207">
        <v>4195</v>
      </c>
      <c r="H1207">
        <v>0</v>
      </c>
      <c r="I1207">
        <v>0</v>
      </c>
      <c r="J1207">
        <v>0</v>
      </c>
      <c r="K1207" t="s">
        <v>28</v>
      </c>
      <c r="L1207" t="s">
        <v>254</v>
      </c>
      <c r="M1207" t="s">
        <v>79</v>
      </c>
      <c r="N1207" t="s">
        <v>80</v>
      </c>
      <c r="O1207">
        <v>0</v>
      </c>
      <c r="P1207">
        <v>-4.75</v>
      </c>
      <c r="Q1207">
        <v>-3.5</v>
      </c>
      <c r="R1207">
        <v>4.75</v>
      </c>
      <c r="S1207">
        <v>3</v>
      </c>
      <c r="T1207">
        <v>-13.5</v>
      </c>
      <c r="U1207">
        <v>2.5499999999999998</v>
      </c>
      <c r="V1207">
        <v>-6.75</v>
      </c>
      <c r="W1207" t="str">
        <f t="shared" si="42"/>
        <v>g118,5,empty,3,203,1,1,0</v>
      </c>
      <c r="X1207" s="1" t="s">
        <v>335</v>
      </c>
      <c r="Y1207" s="2" t="str">
        <f>IF(AND(ISBLANK(X1207),OR(NOT(ISBLANK(Z1207)),NOT(ISBLANK(AA1207)))),#N/A,
IF(ISBLANK(X1207),"",
IF(AND(NOT(ISERROR(VLOOKUP(X1207,MonsterTable!$A:$B,MATCH(MonsterTable!$B$1,MonsterTable!$A$1:$B$1,0),0))),OR(ISBLANK(Z1207),ISBLANK(AA1207))),#N/A,
IFERROR(VLOOKUP(X1207,MonsterTable!$A:$B,MATCH(MonsterTable!$B$1,MonsterTable!$A$1:$B$1,0),0),
IF(OR(NOT(ISBLANK(Z1207)),ISBLANK(AA1207)),#N/A,
IF(X1207="empty","empty",
VLOOKUP(X1207,MonsterGroupTable!$A:$A,1,0)))))))</f>
        <v>g118</v>
      </c>
      <c r="AA1207">
        <v>5</v>
      </c>
      <c r="AE1207" s="1" t="s">
        <v>74</v>
      </c>
      <c r="AF1207" s="2" t="str">
        <f>IF(AND(ISBLANK(AE1207),OR(NOT(ISBLANK(AG1207)),NOT(ISBLANK(AH1207)))),#N/A,
IF(ISBLANK(AE1207),"",
IF(AND(NOT(ISERROR(VLOOKUP(AE1207,MonsterTable!$A:$B,MATCH(MonsterTable!$B$1,MonsterTable!$A$1:$B$1,0),0))),OR(ISBLANK(AG1207),ISBLANK(AH1207))),#N/A,
IFERROR(VLOOKUP(AE1207,MonsterTable!$A:$B,MATCH(MonsterTable!$B$1,MonsterTable!$A$1:$B$1,0),0),
IF(OR(NOT(ISBLANK(AG1207)),ISBLANK(AH1207)),#N/A,
IF(AE1207="empty","empty",
VLOOKUP(AE1207,MonsterGroupTable!$A:$A,1,0)))))))</f>
        <v>empty</v>
      </c>
      <c r="AH1207">
        <v>3</v>
      </c>
      <c r="AL1207" s="1" t="s">
        <v>339</v>
      </c>
      <c r="AM1207" s="2">
        <f>IF(AND(ISBLANK(AL1207),OR(NOT(ISBLANK(AN1207)),NOT(ISBLANK(AO1207)))),#N/A,
IF(ISBLANK(AL1207),"",
IF(AND(NOT(ISERROR(VLOOKUP(AL1207,MonsterTable!$A:$B,MATCH(MonsterTable!$B$1,MonsterTable!$A$1:$B$1,0),0))),OR(ISBLANK(AN1207),ISBLANK(AO1207))),#N/A,
IFERROR(VLOOKUP(AL1207,MonsterTable!$A:$B,MATCH(MonsterTable!$B$1,MonsterTable!$A$1:$B$1,0),0),
IF(OR(NOT(ISBLANK(AN1207)),ISBLANK(AO1207)),#N/A,
IF(AL1207="empty","empty",
VLOOKUP(AL1207,MonsterGroupTable!$A:$A,1,0)))))))</f>
        <v>203</v>
      </c>
      <c r="AN1207">
        <v>1</v>
      </c>
      <c r="AO1207">
        <v>1</v>
      </c>
      <c r="AP1207">
        <v>0</v>
      </c>
      <c r="AT1207" s="2" t="str">
        <f>IF(AND(ISBLANK(AS1207),OR(NOT(ISBLANK(AU1207)),NOT(ISBLANK(AV1207)))),#N/A,
IF(ISBLANK(AS1207),"",
IF(AND(NOT(ISERROR(VLOOKUP(AS1207,MonsterTable!$A:$B,MATCH(MonsterTable!$B$1,MonsterTable!$A$1:$B$1,0),0))),OR(ISBLANK(AU1207),ISBLANK(AV1207))),#N/A,
IFERROR(VLOOKUP(AS1207,MonsterTable!$A:$B,MATCH(MonsterTable!$B$1,MonsterTable!$A$1:$B$1,0),0),
IF(OR(NOT(ISBLANK(AU1207)),ISBLANK(AV1207)),#N/A,
IF(AS1207="empty","empty",
VLOOKUP(AS1207,MonsterGroupTable!$A:$A,1,0)))))))</f>
        <v/>
      </c>
      <c r="BA1207" s="2" t="str">
        <f>IF(AND(ISBLANK(AZ1207),OR(NOT(ISBLANK(BB1207)),NOT(ISBLANK(BC1207)))),#N/A,
IF(ISBLANK(AZ1207),"",
IF(AND(NOT(ISERROR(VLOOKUP(AZ1207,MonsterTable!$A:$B,MATCH(MonsterTable!$B$1,MonsterTable!$A$1:$B$1,0),0))),OR(ISBLANK(BB1207),ISBLANK(BC1207))),#N/A,
IFERROR(VLOOKUP(AZ1207,MonsterTable!$A:$B,MATCH(MonsterTable!$B$1,MonsterTable!$A$1:$B$1,0),0),
IF(OR(NOT(ISBLANK(BB1207)),ISBLANK(BC1207)),#N/A,
IF(AZ1207="empty","empty",
VLOOKUP(AZ1207,MonsterGroupTable!$A:$A,1,0)))))))</f>
        <v/>
      </c>
      <c r="BH1207" s="2" t="str">
        <f>IF(AND(ISBLANK(BG1207),OR(NOT(ISBLANK(BI1207)),NOT(ISBLANK(BJ1207)))),#N/A,
IF(ISBLANK(BG1207),"",
IF(AND(NOT(ISERROR(VLOOKUP(BG1207,MonsterTable!$A:$B,MATCH(MonsterTable!$B$1,MonsterTable!$A$1:$B$1,0),0))),OR(ISBLANK(BI1207),ISBLANK(BJ1207))),#N/A,
IFERROR(VLOOKUP(BG1207,MonsterTable!$A:$B,MATCH(MonsterTable!$B$1,MonsterTable!$A$1:$B$1,0),0),
IF(OR(NOT(ISBLANK(BI1207)),ISBLANK(BJ1207)),#N/A,
IF(BG1207="empty","empty",
VLOOKUP(BG1207,MonsterGroupTable!$A:$A,1,0)))))))</f>
        <v/>
      </c>
      <c r="BO1207" s="2" t="str">
        <f>IF(AND(ISBLANK(BN1207),OR(NOT(ISBLANK(BP1207)),NOT(ISBLANK(BQ1207)))),#N/A,
IF(ISBLANK(BN1207),"",
IF(AND(NOT(ISERROR(VLOOKUP(BN1207,MonsterTable!$A:$B,MATCH(MonsterTable!$B$1,MonsterTable!$A$1:$B$1,0),0))),OR(ISBLANK(BP1207),ISBLANK(BQ1207))),#N/A,
IFERROR(VLOOKUP(BN1207,MonsterTable!$A:$B,MATCH(MonsterTable!$B$1,MonsterTable!$A$1:$B$1,0),0),
IF(OR(NOT(ISBLANK(BP1207)),ISBLANK(BQ1207)),#N/A,
IF(BN1207="empty","empty",
VLOOKUP(BN1207,MonsterGroupTable!$A:$A,1,0)))))))</f>
        <v/>
      </c>
      <c r="BV1207" s="2" t="str">
        <f>IF(AND(ISBLANK(BU1207),OR(NOT(ISBLANK(BW1207)),NOT(ISBLANK(BX1207)))),#N/A,
IF(ISBLANK(BU1207),"",
IF(AND(NOT(ISERROR(VLOOKUP(BU1207,MonsterTable!$A:$B,MATCH(MonsterTable!$B$1,MonsterTable!$A$1:$B$1,0),0))),OR(ISBLANK(BW1207),ISBLANK(BX1207))),#N/A,
IFERROR(VLOOKUP(BU1207,MonsterTable!$A:$B,MATCH(MonsterTable!$B$1,MonsterTable!$A$1:$B$1,0),0),
IF(OR(NOT(ISBLANK(BW1207)),ISBLANK(BX1207)),#N/A,
IF(BU1207="empty","empty",
VLOOKUP(BU1207,MonsterGroupTable!$A:$A,1,0)))))))</f>
        <v/>
      </c>
      <c r="CC1207" s="2" t="str">
        <f>IF(AND(ISBLANK(CB1207),OR(NOT(ISBLANK(CD1207)),NOT(ISBLANK(CE1207)))),#N/A,
IF(ISBLANK(CB1207),"",
IF(AND(NOT(ISERROR(VLOOKUP(CB1207,MonsterTable!$A:$B,MATCH(MonsterTable!$B$1,MonsterTable!$A$1:$B$1,0),0))),OR(ISBLANK(CD1207),ISBLANK(CE1207))),#N/A,
IFERROR(VLOOKUP(CB1207,MonsterTable!$A:$B,MATCH(MonsterTable!$B$1,MonsterTable!$A$1:$B$1,0),0),
IF(OR(NOT(ISBLANK(CD1207)),ISBLANK(CE1207)),#N/A,
IF(CB1207="empty","empty",
VLOOKUP(CB1207,MonsterGroupTable!$A:$A,1,0)))))))</f>
        <v/>
      </c>
      <c r="CJ1207" s="2" t="str">
        <f>IF(AND(ISBLANK(CI1207),OR(NOT(ISBLANK(CK1207)),NOT(ISBLANK(CL1207)))),#N/A,
IF(ISBLANK(CI1207),"",
IF(AND(NOT(ISERROR(VLOOKUP(CI1207,MonsterTable!$A:$B,MATCH(MonsterTable!$B$1,MonsterTable!$A$1:$B$1,0),0))),OR(ISBLANK(CK1207),ISBLANK(CL1207))),#N/A,
IFERROR(VLOOKUP(CI1207,MonsterTable!$A:$B,MATCH(MonsterTable!$B$1,MonsterTable!$A$1:$B$1,0),0),
IF(OR(NOT(ISBLANK(CK1207)),ISBLANK(CL1207)),#N/A,
IF(CI1207="empty","empty",
VLOOKUP(CI1207,MonsterGroupTable!$A:$A,1,0)))))))</f>
        <v/>
      </c>
    </row>
    <row r="1208" spans="1:88">
      <c r="A1208">
        <v>20174</v>
      </c>
      <c r="B1208">
        <f t="shared" si="41"/>
        <v>1.1000000000000001</v>
      </c>
      <c r="C1208">
        <f t="shared" si="41"/>
        <v>1.1000000000000001</v>
      </c>
      <c r="F1208">
        <v>360</v>
      </c>
      <c r="G1208">
        <v>4249</v>
      </c>
      <c r="H1208">
        <v>0</v>
      </c>
      <c r="I1208">
        <v>0</v>
      </c>
      <c r="J1208">
        <v>0</v>
      </c>
      <c r="K1208" t="s">
        <v>28</v>
      </c>
      <c r="L1208" t="s">
        <v>254</v>
      </c>
      <c r="M1208" t="s">
        <v>79</v>
      </c>
      <c r="N1208" t="s">
        <v>80</v>
      </c>
      <c r="O1208">
        <v>0</v>
      </c>
      <c r="P1208">
        <v>-4.75</v>
      </c>
      <c r="Q1208">
        <v>-3.5</v>
      </c>
      <c r="R1208">
        <v>4.75</v>
      </c>
      <c r="S1208">
        <v>3</v>
      </c>
      <c r="T1208">
        <v>-13.5</v>
      </c>
      <c r="U1208">
        <v>2.5499999999999998</v>
      </c>
      <c r="V1208">
        <v>-6.75</v>
      </c>
      <c r="W1208" t="str">
        <f t="shared" si="42"/>
        <v>g118,5,empty,3,203,1,1,0</v>
      </c>
      <c r="X1208" s="1" t="s">
        <v>335</v>
      </c>
      <c r="Y1208" s="2" t="str">
        <f>IF(AND(ISBLANK(X1208),OR(NOT(ISBLANK(Z1208)),NOT(ISBLANK(AA1208)))),#N/A,
IF(ISBLANK(X1208),"",
IF(AND(NOT(ISERROR(VLOOKUP(X1208,MonsterTable!$A:$B,MATCH(MonsterTable!$B$1,MonsterTable!$A$1:$B$1,0),0))),OR(ISBLANK(Z1208),ISBLANK(AA1208))),#N/A,
IFERROR(VLOOKUP(X1208,MonsterTable!$A:$B,MATCH(MonsterTable!$B$1,MonsterTable!$A$1:$B$1,0),0),
IF(OR(NOT(ISBLANK(Z1208)),ISBLANK(AA1208)),#N/A,
IF(X1208="empty","empty",
VLOOKUP(X1208,MonsterGroupTable!$A:$A,1,0)))))))</f>
        <v>g118</v>
      </c>
      <c r="AA1208">
        <v>5</v>
      </c>
      <c r="AE1208" s="1" t="s">
        <v>74</v>
      </c>
      <c r="AF1208" s="2" t="str">
        <f>IF(AND(ISBLANK(AE1208),OR(NOT(ISBLANK(AG1208)),NOT(ISBLANK(AH1208)))),#N/A,
IF(ISBLANK(AE1208),"",
IF(AND(NOT(ISERROR(VLOOKUP(AE1208,MonsterTable!$A:$B,MATCH(MonsterTable!$B$1,MonsterTable!$A$1:$B$1,0),0))),OR(ISBLANK(AG1208),ISBLANK(AH1208))),#N/A,
IFERROR(VLOOKUP(AE1208,MonsterTable!$A:$B,MATCH(MonsterTable!$B$1,MonsterTable!$A$1:$B$1,0),0),
IF(OR(NOT(ISBLANK(AG1208)),ISBLANK(AH1208)),#N/A,
IF(AE1208="empty","empty",
VLOOKUP(AE1208,MonsterGroupTable!$A:$A,1,0)))))))</f>
        <v>empty</v>
      </c>
      <c r="AH1208">
        <v>3</v>
      </c>
      <c r="AL1208" s="1" t="s">
        <v>339</v>
      </c>
      <c r="AM1208" s="2">
        <f>IF(AND(ISBLANK(AL1208),OR(NOT(ISBLANK(AN1208)),NOT(ISBLANK(AO1208)))),#N/A,
IF(ISBLANK(AL1208),"",
IF(AND(NOT(ISERROR(VLOOKUP(AL1208,MonsterTable!$A:$B,MATCH(MonsterTable!$B$1,MonsterTable!$A$1:$B$1,0),0))),OR(ISBLANK(AN1208),ISBLANK(AO1208))),#N/A,
IFERROR(VLOOKUP(AL1208,MonsterTable!$A:$B,MATCH(MonsterTable!$B$1,MonsterTable!$A$1:$B$1,0),0),
IF(OR(NOT(ISBLANK(AN1208)),ISBLANK(AO1208)),#N/A,
IF(AL1208="empty","empty",
VLOOKUP(AL1208,MonsterGroupTable!$A:$A,1,0)))))))</f>
        <v>203</v>
      </c>
      <c r="AN1208">
        <v>1</v>
      </c>
      <c r="AO1208">
        <v>1</v>
      </c>
      <c r="AP1208">
        <v>0</v>
      </c>
      <c r="AT1208" s="2" t="str">
        <f>IF(AND(ISBLANK(AS1208),OR(NOT(ISBLANK(AU1208)),NOT(ISBLANK(AV1208)))),#N/A,
IF(ISBLANK(AS1208),"",
IF(AND(NOT(ISERROR(VLOOKUP(AS1208,MonsterTable!$A:$B,MATCH(MonsterTable!$B$1,MonsterTable!$A$1:$B$1,0),0))),OR(ISBLANK(AU1208),ISBLANK(AV1208))),#N/A,
IFERROR(VLOOKUP(AS1208,MonsterTable!$A:$B,MATCH(MonsterTable!$B$1,MonsterTable!$A$1:$B$1,0),0),
IF(OR(NOT(ISBLANK(AU1208)),ISBLANK(AV1208)),#N/A,
IF(AS1208="empty","empty",
VLOOKUP(AS1208,MonsterGroupTable!$A:$A,1,0)))))))</f>
        <v/>
      </c>
      <c r="BA1208" s="2" t="str">
        <f>IF(AND(ISBLANK(AZ1208),OR(NOT(ISBLANK(BB1208)),NOT(ISBLANK(BC1208)))),#N/A,
IF(ISBLANK(AZ1208),"",
IF(AND(NOT(ISERROR(VLOOKUP(AZ1208,MonsterTable!$A:$B,MATCH(MonsterTable!$B$1,MonsterTable!$A$1:$B$1,0),0))),OR(ISBLANK(BB1208),ISBLANK(BC1208))),#N/A,
IFERROR(VLOOKUP(AZ1208,MonsterTable!$A:$B,MATCH(MonsterTable!$B$1,MonsterTable!$A$1:$B$1,0),0),
IF(OR(NOT(ISBLANK(BB1208)),ISBLANK(BC1208)),#N/A,
IF(AZ1208="empty","empty",
VLOOKUP(AZ1208,MonsterGroupTable!$A:$A,1,0)))))))</f>
        <v/>
      </c>
      <c r="BH1208" s="2" t="str">
        <f>IF(AND(ISBLANK(BG1208),OR(NOT(ISBLANK(BI1208)),NOT(ISBLANK(BJ1208)))),#N/A,
IF(ISBLANK(BG1208),"",
IF(AND(NOT(ISERROR(VLOOKUP(BG1208,MonsterTable!$A:$B,MATCH(MonsterTable!$B$1,MonsterTable!$A$1:$B$1,0),0))),OR(ISBLANK(BI1208),ISBLANK(BJ1208))),#N/A,
IFERROR(VLOOKUP(BG1208,MonsterTable!$A:$B,MATCH(MonsterTable!$B$1,MonsterTable!$A$1:$B$1,0),0),
IF(OR(NOT(ISBLANK(BI1208)),ISBLANK(BJ1208)),#N/A,
IF(BG1208="empty","empty",
VLOOKUP(BG1208,MonsterGroupTable!$A:$A,1,0)))))))</f>
        <v/>
      </c>
      <c r="BO1208" s="2" t="str">
        <f>IF(AND(ISBLANK(BN1208),OR(NOT(ISBLANK(BP1208)),NOT(ISBLANK(BQ1208)))),#N/A,
IF(ISBLANK(BN1208),"",
IF(AND(NOT(ISERROR(VLOOKUP(BN1208,MonsterTable!$A:$B,MATCH(MonsterTable!$B$1,MonsterTable!$A$1:$B$1,0),0))),OR(ISBLANK(BP1208),ISBLANK(BQ1208))),#N/A,
IFERROR(VLOOKUP(BN1208,MonsterTable!$A:$B,MATCH(MonsterTable!$B$1,MonsterTable!$A$1:$B$1,0),0),
IF(OR(NOT(ISBLANK(BP1208)),ISBLANK(BQ1208)),#N/A,
IF(BN1208="empty","empty",
VLOOKUP(BN1208,MonsterGroupTable!$A:$A,1,0)))))))</f>
        <v/>
      </c>
      <c r="BV1208" s="2" t="str">
        <f>IF(AND(ISBLANK(BU1208),OR(NOT(ISBLANK(BW1208)),NOT(ISBLANK(BX1208)))),#N/A,
IF(ISBLANK(BU1208),"",
IF(AND(NOT(ISERROR(VLOOKUP(BU1208,MonsterTable!$A:$B,MATCH(MonsterTable!$B$1,MonsterTable!$A$1:$B$1,0),0))),OR(ISBLANK(BW1208),ISBLANK(BX1208))),#N/A,
IFERROR(VLOOKUP(BU1208,MonsterTable!$A:$B,MATCH(MonsterTable!$B$1,MonsterTable!$A$1:$B$1,0),0),
IF(OR(NOT(ISBLANK(BW1208)),ISBLANK(BX1208)),#N/A,
IF(BU1208="empty","empty",
VLOOKUP(BU1208,MonsterGroupTable!$A:$A,1,0)))))))</f>
        <v/>
      </c>
      <c r="CC1208" s="2" t="str">
        <f>IF(AND(ISBLANK(CB1208),OR(NOT(ISBLANK(CD1208)),NOT(ISBLANK(CE1208)))),#N/A,
IF(ISBLANK(CB1208),"",
IF(AND(NOT(ISERROR(VLOOKUP(CB1208,MonsterTable!$A:$B,MATCH(MonsterTable!$B$1,MonsterTable!$A$1:$B$1,0),0))),OR(ISBLANK(CD1208),ISBLANK(CE1208))),#N/A,
IFERROR(VLOOKUP(CB1208,MonsterTable!$A:$B,MATCH(MonsterTable!$B$1,MonsterTable!$A$1:$B$1,0),0),
IF(OR(NOT(ISBLANK(CD1208)),ISBLANK(CE1208)),#N/A,
IF(CB1208="empty","empty",
VLOOKUP(CB1208,MonsterGroupTable!$A:$A,1,0)))))))</f>
        <v/>
      </c>
      <c r="CJ1208" s="2" t="str">
        <f>IF(AND(ISBLANK(CI1208),OR(NOT(ISBLANK(CK1208)),NOT(ISBLANK(CL1208)))),#N/A,
IF(ISBLANK(CI1208),"",
IF(AND(NOT(ISERROR(VLOOKUP(CI1208,MonsterTable!$A:$B,MATCH(MonsterTable!$B$1,MonsterTable!$A$1:$B$1,0),0))),OR(ISBLANK(CK1208),ISBLANK(CL1208))),#N/A,
IFERROR(VLOOKUP(CI1208,MonsterTable!$A:$B,MATCH(MonsterTable!$B$1,MonsterTable!$A$1:$B$1,0),0),
IF(OR(NOT(ISBLANK(CK1208)),ISBLANK(CL1208)),#N/A,
IF(CI1208="empty","empty",
VLOOKUP(CI1208,MonsterGroupTable!$A:$A,1,0)))))))</f>
        <v/>
      </c>
    </row>
    <row r="1209" spans="1:88">
      <c r="A1209">
        <v>20175</v>
      </c>
      <c r="B1209">
        <f t="shared" si="41"/>
        <v>1.1000000000000001</v>
      </c>
      <c r="C1209">
        <f t="shared" si="41"/>
        <v>1.1000000000000001</v>
      </c>
      <c r="F1209">
        <v>360</v>
      </c>
      <c r="G1209">
        <v>4303</v>
      </c>
      <c r="H1209">
        <v>0</v>
      </c>
      <c r="I1209">
        <v>0</v>
      </c>
      <c r="J1209">
        <v>0</v>
      </c>
      <c r="K1209" t="s">
        <v>28</v>
      </c>
      <c r="L1209" t="s">
        <v>254</v>
      </c>
      <c r="M1209" t="s">
        <v>79</v>
      </c>
      <c r="N1209" t="s">
        <v>80</v>
      </c>
      <c r="O1209">
        <v>0</v>
      </c>
      <c r="P1209">
        <v>-4.75</v>
      </c>
      <c r="Q1209">
        <v>-3.5</v>
      </c>
      <c r="R1209">
        <v>4.75</v>
      </c>
      <c r="S1209">
        <v>3</v>
      </c>
      <c r="T1209">
        <v>-13.5</v>
      </c>
      <c r="U1209">
        <v>2.5499999999999998</v>
      </c>
      <c r="V1209">
        <v>-6.75</v>
      </c>
      <c r="W1209" t="str">
        <f t="shared" si="42"/>
        <v>g118,5,empty,3,203,1,1,0</v>
      </c>
      <c r="X1209" s="1" t="s">
        <v>335</v>
      </c>
      <c r="Y1209" s="2" t="str">
        <f>IF(AND(ISBLANK(X1209),OR(NOT(ISBLANK(Z1209)),NOT(ISBLANK(AA1209)))),#N/A,
IF(ISBLANK(X1209),"",
IF(AND(NOT(ISERROR(VLOOKUP(X1209,MonsterTable!$A:$B,MATCH(MonsterTable!$B$1,MonsterTable!$A$1:$B$1,0),0))),OR(ISBLANK(Z1209),ISBLANK(AA1209))),#N/A,
IFERROR(VLOOKUP(X1209,MonsterTable!$A:$B,MATCH(MonsterTable!$B$1,MonsterTable!$A$1:$B$1,0),0),
IF(OR(NOT(ISBLANK(Z1209)),ISBLANK(AA1209)),#N/A,
IF(X1209="empty","empty",
VLOOKUP(X1209,MonsterGroupTable!$A:$A,1,0)))))))</f>
        <v>g118</v>
      </c>
      <c r="AA1209">
        <v>5</v>
      </c>
      <c r="AE1209" s="1" t="s">
        <v>74</v>
      </c>
      <c r="AF1209" s="2" t="str">
        <f>IF(AND(ISBLANK(AE1209),OR(NOT(ISBLANK(AG1209)),NOT(ISBLANK(AH1209)))),#N/A,
IF(ISBLANK(AE1209),"",
IF(AND(NOT(ISERROR(VLOOKUP(AE1209,MonsterTable!$A:$B,MATCH(MonsterTable!$B$1,MonsterTable!$A$1:$B$1,0),0))),OR(ISBLANK(AG1209),ISBLANK(AH1209))),#N/A,
IFERROR(VLOOKUP(AE1209,MonsterTable!$A:$B,MATCH(MonsterTable!$B$1,MonsterTable!$A$1:$B$1,0),0),
IF(OR(NOT(ISBLANK(AG1209)),ISBLANK(AH1209)),#N/A,
IF(AE1209="empty","empty",
VLOOKUP(AE1209,MonsterGroupTable!$A:$A,1,0)))))))</f>
        <v>empty</v>
      </c>
      <c r="AH1209">
        <v>3</v>
      </c>
      <c r="AL1209" s="1" t="s">
        <v>339</v>
      </c>
      <c r="AM1209" s="2">
        <f>IF(AND(ISBLANK(AL1209),OR(NOT(ISBLANK(AN1209)),NOT(ISBLANK(AO1209)))),#N/A,
IF(ISBLANK(AL1209),"",
IF(AND(NOT(ISERROR(VLOOKUP(AL1209,MonsterTable!$A:$B,MATCH(MonsterTable!$B$1,MonsterTable!$A$1:$B$1,0),0))),OR(ISBLANK(AN1209),ISBLANK(AO1209))),#N/A,
IFERROR(VLOOKUP(AL1209,MonsterTable!$A:$B,MATCH(MonsterTable!$B$1,MonsterTable!$A$1:$B$1,0),0),
IF(OR(NOT(ISBLANK(AN1209)),ISBLANK(AO1209)),#N/A,
IF(AL1209="empty","empty",
VLOOKUP(AL1209,MonsterGroupTable!$A:$A,1,0)))))))</f>
        <v>203</v>
      </c>
      <c r="AN1209">
        <v>1</v>
      </c>
      <c r="AO1209">
        <v>1</v>
      </c>
      <c r="AP1209">
        <v>0</v>
      </c>
      <c r="AT1209" s="2" t="str">
        <f>IF(AND(ISBLANK(AS1209),OR(NOT(ISBLANK(AU1209)),NOT(ISBLANK(AV1209)))),#N/A,
IF(ISBLANK(AS1209),"",
IF(AND(NOT(ISERROR(VLOOKUP(AS1209,MonsterTable!$A:$B,MATCH(MonsterTable!$B$1,MonsterTable!$A$1:$B$1,0),0))),OR(ISBLANK(AU1209),ISBLANK(AV1209))),#N/A,
IFERROR(VLOOKUP(AS1209,MonsterTable!$A:$B,MATCH(MonsterTable!$B$1,MonsterTable!$A$1:$B$1,0),0),
IF(OR(NOT(ISBLANK(AU1209)),ISBLANK(AV1209)),#N/A,
IF(AS1209="empty","empty",
VLOOKUP(AS1209,MonsterGroupTable!$A:$A,1,0)))))))</f>
        <v/>
      </c>
      <c r="BA1209" s="2" t="str">
        <f>IF(AND(ISBLANK(AZ1209),OR(NOT(ISBLANK(BB1209)),NOT(ISBLANK(BC1209)))),#N/A,
IF(ISBLANK(AZ1209),"",
IF(AND(NOT(ISERROR(VLOOKUP(AZ1209,MonsterTable!$A:$B,MATCH(MonsterTable!$B$1,MonsterTable!$A$1:$B$1,0),0))),OR(ISBLANK(BB1209),ISBLANK(BC1209))),#N/A,
IFERROR(VLOOKUP(AZ1209,MonsterTable!$A:$B,MATCH(MonsterTable!$B$1,MonsterTable!$A$1:$B$1,0),0),
IF(OR(NOT(ISBLANK(BB1209)),ISBLANK(BC1209)),#N/A,
IF(AZ1209="empty","empty",
VLOOKUP(AZ1209,MonsterGroupTable!$A:$A,1,0)))))))</f>
        <v/>
      </c>
      <c r="BH1209" s="2" t="str">
        <f>IF(AND(ISBLANK(BG1209),OR(NOT(ISBLANK(BI1209)),NOT(ISBLANK(BJ1209)))),#N/A,
IF(ISBLANK(BG1209),"",
IF(AND(NOT(ISERROR(VLOOKUP(BG1209,MonsterTable!$A:$B,MATCH(MonsterTable!$B$1,MonsterTable!$A$1:$B$1,0),0))),OR(ISBLANK(BI1209),ISBLANK(BJ1209))),#N/A,
IFERROR(VLOOKUP(BG1209,MonsterTable!$A:$B,MATCH(MonsterTable!$B$1,MonsterTable!$A$1:$B$1,0),0),
IF(OR(NOT(ISBLANK(BI1209)),ISBLANK(BJ1209)),#N/A,
IF(BG1209="empty","empty",
VLOOKUP(BG1209,MonsterGroupTable!$A:$A,1,0)))))))</f>
        <v/>
      </c>
      <c r="BO1209" s="2" t="str">
        <f>IF(AND(ISBLANK(BN1209),OR(NOT(ISBLANK(BP1209)),NOT(ISBLANK(BQ1209)))),#N/A,
IF(ISBLANK(BN1209),"",
IF(AND(NOT(ISERROR(VLOOKUP(BN1209,MonsterTable!$A:$B,MATCH(MonsterTable!$B$1,MonsterTable!$A$1:$B$1,0),0))),OR(ISBLANK(BP1209),ISBLANK(BQ1209))),#N/A,
IFERROR(VLOOKUP(BN1209,MonsterTable!$A:$B,MATCH(MonsterTable!$B$1,MonsterTable!$A$1:$B$1,0),0),
IF(OR(NOT(ISBLANK(BP1209)),ISBLANK(BQ1209)),#N/A,
IF(BN1209="empty","empty",
VLOOKUP(BN1209,MonsterGroupTable!$A:$A,1,0)))))))</f>
        <v/>
      </c>
      <c r="BV1209" s="2" t="str">
        <f>IF(AND(ISBLANK(BU1209),OR(NOT(ISBLANK(BW1209)),NOT(ISBLANK(BX1209)))),#N/A,
IF(ISBLANK(BU1209),"",
IF(AND(NOT(ISERROR(VLOOKUP(BU1209,MonsterTable!$A:$B,MATCH(MonsterTable!$B$1,MonsterTable!$A$1:$B$1,0),0))),OR(ISBLANK(BW1209),ISBLANK(BX1209))),#N/A,
IFERROR(VLOOKUP(BU1209,MonsterTable!$A:$B,MATCH(MonsterTable!$B$1,MonsterTable!$A$1:$B$1,0),0),
IF(OR(NOT(ISBLANK(BW1209)),ISBLANK(BX1209)),#N/A,
IF(BU1209="empty","empty",
VLOOKUP(BU1209,MonsterGroupTable!$A:$A,1,0)))))))</f>
        <v/>
      </c>
      <c r="CC1209" s="2" t="str">
        <f>IF(AND(ISBLANK(CB1209),OR(NOT(ISBLANK(CD1209)),NOT(ISBLANK(CE1209)))),#N/A,
IF(ISBLANK(CB1209),"",
IF(AND(NOT(ISERROR(VLOOKUP(CB1209,MonsterTable!$A:$B,MATCH(MonsterTable!$B$1,MonsterTable!$A$1:$B$1,0),0))),OR(ISBLANK(CD1209),ISBLANK(CE1209))),#N/A,
IFERROR(VLOOKUP(CB1209,MonsterTable!$A:$B,MATCH(MonsterTable!$B$1,MonsterTable!$A$1:$B$1,0),0),
IF(OR(NOT(ISBLANK(CD1209)),ISBLANK(CE1209)),#N/A,
IF(CB1209="empty","empty",
VLOOKUP(CB1209,MonsterGroupTable!$A:$A,1,0)))))))</f>
        <v/>
      </c>
      <c r="CJ1209" s="2" t="str">
        <f>IF(AND(ISBLANK(CI1209),OR(NOT(ISBLANK(CK1209)),NOT(ISBLANK(CL1209)))),#N/A,
IF(ISBLANK(CI1209),"",
IF(AND(NOT(ISERROR(VLOOKUP(CI1209,MonsterTable!$A:$B,MATCH(MonsterTable!$B$1,MonsterTable!$A$1:$B$1,0),0))),OR(ISBLANK(CK1209),ISBLANK(CL1209))),#N/A,
IFERROR(VLOOKUP(CI1209,MonsterTable!$A:$B,MATCH(MonsterTable!$B$1,MonsterTable!$A$1:$B$1,0),0),
IF(OR(NOT(ISBLANK(CK1209)),ISBLANK(CL1209)),#N/A,
IF(CI1209="empty","empty",
VLOOKUP(CI1209,MonsterGroupTable!$A:$A,1,0)))))))</f>
        <v/>
      </c>
    </row>
    <row r="1210" spans="1:88">
      <c r="A1210">
        <v>20176</v>
      </c>
      <c r="B1210">
        <f t="shared" si="41"/>
        <v>1.1000000000000001</v>
      </c>
      <c r="C1210">
        <f t="shared" si="41"/>
        <v>1.1000000000000001</v>
      </c>
      <c r="F1210">
        <v>360</v>
      </c>
      <c r="G1210">
        <v>4357</v>
      </c>
      <c r="H1210">
        <v>0</v>
      </c>
      <c r="I1210">
        <v>0</v>
      </c>
      <c r="J1210">
        <v>0</v>
      </c>
      <c r="K1210" t="s">
        <v>28</v>
      </c>
      <c r="L1210" t="s">
        <v>254</v>
      </c>
      <c r="M1210" t="s">
        <v>79</v>
      </c>
      <c r="N1210" t="s">
        <v>80</v>
      </c>
      <c r="O1210">
        <v>0</v>
      </c>
      <c r="P1210">
        <v>-4.75</v>
      </c>
      <c r="Q1210">
        <v>-3.5</v>
      </c>
      <c r="R1210">
        <v>4.75</v>
      </c>
      <c r="S1210">
        <v>3</v>
      </c>
      <c r="T1210">
        <v>-13.5</v>
      </c>
      <c r="U1210">
        <v>2.5499999999999998</v>
      </c>
      <c r="V1210">
        <v>-6.75</v>
      </c>
      <c r="W1210" t="str">
        <f t="shared" si="42"/>
        <v>g118,5,empty,3,203,1,1,0</v>
      </c>
      <c r="X1210" s="1" t="s">
        <v>335</v>
      </c>
      <c r="Y1210" s="2" t="str">
        <f>IF(AND(ISBLANK(X1210),OR(NOT(ISBLANK(Z1210)),NOT(ISBLANK(AA1210)))),#N/A,
IF(ISBLANK(X1210),"",
IF(AND(NOT(ISERROR(VLOOKUP(X1210,MonsterTable!$A:$B,MATCH(MonsterTable!$B$1,MonsterTable!$A$1:$B$1,0),0))),OR(ISBLANK(Z1210),ISBLANK(AA1210))),#N/A,
IFERROR(VLOOKUP(X1210,MonsterTable!$A:$B,MATCH(MonsterTable!$B$1,MonsterTable!$A$1:$B$1,0),0),
IF(OR(NOT(ISBLANK(Z1210)),ISBLANK(AA1210)),#N/A,
IF(X1210="empty","empty",
VLOOKUP(X1210,MonsterGroupTable!$A:$A,1,0)))))))</f>
        <v>g118</v>
      </c>
      <c r="AA1210">
        <v>5</v>
      </c>
      <c r="AE1210" s="1" t="s">
        <v>74</v>
      </c>
      <c r="AF1210" s="2" t="str">
        <f>IF(AND(ISBLANK(AE1210),OR(NOT(ISBLANK(AG1210)),NOT(ISBLANK(AH1210)))),#N/A,
IF(ISBLANK(AE1210),"",
IF(AND(NOT(ISERROR(VLOOKUP(AE1210,MonsterTable!$A:$B,MATCH(MonsterTable!$B$1,MonsterTable!$A$1:$B$1,0),0))),OR(ISBLANK(AG1210),ISBLANK(AH1210))),#N/A,
IFERROR(VLOOKUP(AE1210,MonsterTable!$A:$B,MATCH(MonsterTable!$B$1,MonsterTable!$A$1:$B$1,0),0),
IF(OR(NOT(ISBLANK(AG1210)),ISBLANK(AH1210)),#N/A,
IF(AE1210="empty","empty",
VLOOKUP(AE1210,MonsterGroupTable!$A:$A,1,0)))))))</f>
        <v>empty</v>
      </c>
      <c r="AH1210">
        <v>3</v>
      </c>
      <c r="AL1210" s="1" t="s">
        <v>339</v>
      </c>
      <c r="AM1210" s="2">
        <f>IF(AND(ISBLANK(AL1210),OR(NOT(ISBLANK(AN1210)),NOT(ISBLANK(AO1210)))),#N/A,
IF(ISBLANK(AL1210),"",
IF(AND(NOT(ISERROR(VLOOKUP(AL1210,MonsterTable!$A:$B,MATCH(MonsterTable!$B$1,MonsterTable!$A$1:$B$1,0),0))),OR(ISBLANK(AN1210),ISBLANK(AO1210))),#N/A,
IFERROR(VLOOKUP(AL1210,MonsterTable!$A:$B,MATCH(MonsterTable!$B$1,MonsterTable!$A$1:$B$1,0),0),
IF(OR(NOT(ISBLANK(AN1210)),ISBLANK(AO1210)),#N/A,
IF(AL1210="empty","empty",
VLOOKUP(AL1210,MonsterGroupTable!$A:$A,1,0)))))))</f>
        <v>203</v>
      </c>
      <c r="AN1210">
        <v>1</v>
      </c>
      <c r="AO1210">
        <v>1</v>
      </c>
      <c r="AP1210">
        <v>0</v>
      </c>
      <c r="AT1210" s="2" t="str">
        <f>IF(AND(ISBLANK(AS1210),OR(NOT(ISBLANK(AU1210)),NOT(ISBLANK(AV1210)))),#N/A,
IF(ISBLANK(AS1210),"",
IF(AND(NOT(ISERROR(VLOOKUP(AS1210,MonsterTable!$A:$B,MATCH(MonsterTable!$B$1,MonsterTable!$A$1:$B$1,0),0))),OR(ISBLANK(AU1210),ISBLANK(AV1210))),#N/A,
IFERROR(VLOOKUP(AS1210,MonsterTable!$A:$B,MATCH(MonsterTable!$B$1,MonsterTable!$A$1:$B$1,0),0),
IF(OR(NOT(ISBLANK(AU1210)),ISBLANK(AV1210)),#N/A,
IF(AS1210="empty","empty",
VLOOKUP(AS1210,MonsterGroupTable!$A:$A,1,0)))))))</f>
        <v/>
      </c>
      <c r="BA1210" s="2" t="str">
        <f>IF(AND(ISBLANK(AZ1210),OR(NOT(ISBLANK(BB1210)),NOT(ISBLANK(BC1210)))),#N/A,
IF(ISBLANK(AZ1210),"",
IF(AND(NOT(ISERROR(VLOOKUP(AZ1210,MonsterTable!$A:$B,MATCH(MonsterTable!$B$1,MonsterTable!$A$1:$B$1,0),0))),OR(ISBLANK(BB1210),ISBLANK(BC1210))),#N/A,
IFERROR(VLOOKUP(AZ1210,MonsterTable!$A:$B,MATCH(MonsterTable!$B$1,MonsterTable!$A$1:$B$1,0),0),
IF(OR(NOT(ISBLANK(BB1210)),ISBLANK(BC1210)),#N/A,
IF(AZ1210="empty","empty",
VLOOKUP(AZ1210,MonsterGroupTable!$A:$A,1,0)))))))</f>
        <v/>
      </c>
      <c r="BH1210" s="2" t="str">
        <f>IF(AND(ISBLANK(BG1210),OR(NOT(ISBLANK(BI1210)),NOT(ISBLANK(BJ1210)))),#N/A,
IF(ISBLANK(BG1210),"",
IF(AND(NOT(ISERROR(VLOOKUP(BG1210,MonsterTable!$A:$B,MATCH(MonsterTable!$B$1,MonsterTable!$A$1:$B$1,0),0))),OR(ISBLANK(BI1210),ISBLANK(BJ1210))),#N/A,
IFERROR(VLOOKUP(BG1210,MonsterTable!$A:$B,MATCH(MonsterTable!$B$1,MonsterTable!$A$1:$B$1,0),0),
IF(OR(NOT(ISBLANK(BI1210)),ISBLANK(BJ1210)),#N/A,
IF(BG1210="empty","empty",
VLOOKUP(BG1210,MonsterGroupTable!$A:$A,1,0)))))))</f>
        <v/>
      </c>
      <c r="BO1210" s="2" t="str">
        <f>IF(AND(ISBLANK(BN1210),OR(NOT(ISBLANK(BP1210)),NOT(ISBLANK(BQ1210)))),#N/A,
IF(ISBLANK(BN1210),"",
IF(AND(NOT(ISERROR(VLOOKUP(BN1210,MonsterTable!$A:$B,MATCH(MonsterTable!$B$1,MonsterTable!$A$1:$B$1,0),0))),OR(ISBLANK(BP1210),ISBLANK(BQ1210))),#N/A,
IFERROR(VLOOKUP(BN1210,MonsterTable!$A:$B,MATCH(MonsterTable!$B$1,MonsterTable!$A$1:$B$1,0),0),
IF(OR(NOT(ISBLANK(BP1210)),ISBLANK(BQ1210)),#N/A,
IF(BN1210="empty","empty",
VLOOKUP(BN1210,MonsterGroupTable!$A:$A,1,0)))))))</f>
        <v/>
      </c>
      <c r="BV1210" s="2" t="str">
        <f>IF(AND(ISBLANK(BU1210),OR(NOT(ISBLANK(BW1210)),NOT(ISBLANK(BX1210)))),#N/A,
IF(ISBLANK(BU1210),"",
IF(AND(NOT(ISERROR(VLOOKUP(BU1210,MonsterTable!$A:$B,MATCH(MonsterTable!$B$1,MonsterTable!$A$1:$B$1,0),0))),OR(ISBLANK(BW1210),ISBLANK(BX1210))),#N/A,
IFERROR(VLOOKUP(BU1210,MonsterTable!$A:$B,MATCH(MonsterTable!$B$1,MonsterTable!$A$1:$B$1,0),0),
IF(OR(NOT(ISBLANK(BW1210)),ISBLANK(BX1210)),#N/A,
IF(BU1210="empty","empty",
VLOOKUP(BU1210,MonsterGroupTable!$A:$A,1,0)))))))</f>
        <v/>
      </c>
      <c r="CC1210" s="2" t="str">
        <f>IF(AND(ISBLANK(CB1210),OR(NOT(ISBLANK(CD1210)),NOT(ISBLANK(CE1210)))),#N/A,
IF(ISBLANK(CB1210),"",
IF(AND(NOT(ISERROR(VLOOKUP(CB1210,MonsterTable!$A:$B,MATCH(MonsterTable!$B$1,MonsterTable!$A$1:$B$1,0),0))),OR(ISBLANK(CD1210),ISBLANK(CE1210))),#N/A,
IFERROR(VLOOKUP(CB1210,MonsterTable!$A:$B,MATCH(MonsterTable!$B$1,MonsterTable!$A$1:$B$1,0),0),
IF(OR(NOT(ISBLANK(CD1210)),ISBLANK(CE1210)),#N/A,
IF(CB1210="empty","empty",
VLOOKUP(CB1210,MonsterGroupTable!$A:$A,1,0)))))))</f>
        <v/>
      </c>
      <c r="CJ1210" s="2" t="str">
        <f>IF(AND(ISBLANK(CI1210),OR(NOT(ISBLANK(CK1210)),NOT(ISBLANK(CL1210)))),#N/A,
IF(ISBLANK(CI1210),"",
IF(AND(NOT(ISERROR(VLOOKUP(CI1210,MonsterTable!$A:$B,MATCH(MonsterTable!$B$1,MonsterTable!$A$1:$B$1,0),0))),OR(ISBLANK(CK1210),ISBLANK(CL1210))),#N/A,
IFERROR(VLOOKUP(CI1210,MonsterTable!$A:$B,MATCH(MonsterTable!$B$1,MonsterTable!$A$1:$B$1,0),0),
IF(OR(NOT(ISBLANK(CK1210)),ISBLANK(CL1210)),#N/A,
IF(CI1210="empty","empty",
VLOOKUP(CI1210,MonsterGroupTable!$A:$A,1,0)))))))</f>
        <v/>
      </c>
    </row>
    <row r="1211" spans="1:88">
      <c r="A1211">
        <v>20177</v>
      </c>
      <c r="B1211">
        <f t="shared" si="41"/>
        <v>1.1000000000000001</v>
      </c>
      <c r="C1211">
        <f t="shared" si="41"/>
        <v>1.1000000000000001</v>
      </c>
      <c r="F1211">
        <v>360</v>
      </c>
      <c r="G1211">
        <v>4411</v>
      </c>
      <c r="H1211">
        <v>0</v>
      </c>
      <c r="I1211">
        <v>0</v>
      </c>
      <c r="J1211">
        <v>0</v>
      </c>
      <c r="K1211" t="s">
        <v>28</v>
      </c>
      <c r="L1211" t="s">
        <v>254</v>
      </c>
      <c r="M1211" t="s">
        <v>79</v>
      </c>
      <c r="N1211" t="s">
        <v>80</v>
      </c>
      <c r="O1211">
        <v>0</v>
      </c>
      <c r="P1211">
        <v>-4.75</v>
      </c>
      <c r="Q1211">
        <v>-3.5</v>
      </c>
      <c r="R1211">
        <v>4.75</v>
      </c>
      <c r="S1211">
        <v>3</v>
      </c>
      <c r="T1211">
        <v>-13.5</v>
      </c>
      <c r="U1211">
        <v>2.5499999999999998</v>
      </c>
      <c r="V1211">
        <v>-6.75</v>
      </c>
      <c r="W1211" t="str">
        <f t="shared" si="42"/>
        <v>g118,5,empty,3,203,1,1,0</v>
      </c>
      <c r="X1211" s="1" t="s">
        <v>335</v>
      </c>
      <c r="Y1211" s="2" t="str">
        <f>IF(AND(ISBLANK(X1211),OR(NOT(ISBLANK(Z1211)),NOT(ISBLANK(AA1211)))),#N/A,
IF(ISBLANK(X1211),"",
IF(AND(NOT(ISERROR(VLOOKUP(X1211,MonsterTable!$A:$B,MATCH(MonsterTable!$B$1,MonsterTable!$A$1:$B$1,0),0))),OR(ISBLANK(Z1211),ISBLANK(AA1211))),#N/A,
IFERROR(VLOOKUP(X1211,MonsterTable!$A:$B,MATCH(MonsterTable!$B$1,MonsterTable!$A$1:$B$1,0),0),
IF(OR(NOT(ISBLANK(Z1211)),ISBLANK(AA1211)),#N/A,
IF(X1211="empty","empty",
VLOOKUP(X1211,MonsterGroupTable!$A:$A,1,0)))))))</f>
        <v>g118</v>
      </c>
      <c r="AA1211">
        <v>5</v>
      </c>
      <c r="AE1211" s="1" t="s">
        <v>74</v>
      </c>
      <c r="AF1211" s="2" t="str">
        <f>IF(AND(ISBLANK(AE1211),OR(NOT(ISBLANK(AG1211)),NOT(ISBLANK(AH1211)))),#N/A,
IF(ISBLANK(AE1211),"",
IF(AND(NOT(ISERROR(VLOOKUP(AE1211,MonsterTable!$A:$B,MATCH(MonsterTable!$B$1,MonsterTable!$A$1:$B$1,0),0))),OR(ISBLANK(AG1211),ISBLANK(AH1211))),#N/A,
IFERROR(VLOOKUP(AE1211,MonsterTable!$A:$B,MATCH(MonsterTable!$B$1,MonsterTable!$A$1:$B$1,0),0),
IF(OR(NOT(ISBLANK(AG1211)),ISBLANK(AH1211)),#N/A,
IF(AE1211="empty","empty",
VLOOKUP(AE1211,MonsterGroupTable!$A:$A,1,0)))))))</f>
        <v>empty</v>
      </c>
      <c r="AH1211">
        <v>3</v>
      </c>
      <c r="AL1211" s="1" t="s">
        <v>339</v>
      </c>
      <c r="AM1211" s="2">
        <f>IF(AND(ISBLANK(AL1211),OR(NOT(ISBLANK(AN1211)),NOT(ISBLANK(AO1211)))),#N/A,
IF(ISBLANK(AL1211),"",
IF(AND(NOT(ISERROR(VLOOKUP(AL1211,MonsterTable!$A:$B,MATCH(MonsterTable!$B$1,MonsterTable!$A$1:$B$1,0),0))),OR(ISBLANK(AN1211),ISBLANK(AO1211))),#N/A,
IFERROR(VLOOKUP(AL1211,MonsterTable!$A:$B,MATCH(MonsterTable!$B$1,MonsterTable!$A$1:$B$1,0),0),
IF(OR(NOT(ISBLANK(AN1211)),ISBLANK(AO1211)),#N/A,
IF(AL1211="empty","empty",
VLOOKUP(AL1211,MonsterGroupTable!$A:$A,1,0)))))))</f>
        <v>203</v>
      </c>
      <c r="AN1211">
        <v>1</v>
      </c>
      <c r="AO1211">
        <v>1</v>
      </c>
      <c r="AP1211">
        <v>0</v>
      </c>
      <c r="AT1211" s="2" t="str">
        <f>IF(AND(ISBLANK(AS1211),OR(NOT(ISBLANK(AU1211)),NOT(ISBLANK(AV1211)))),#N/A,
IF(ISBLANK(AS1211),"",
IF(AND(NOT(ISERROR(VLOOKUP(AS1211,MonsterTable!$A:$B,MATCH(MonsterTable!$B$1,MonsterTable!$A$1:$B$1,0),0))),OR(ISBLANK(AU1211),ISBLANK(AV1211))),#N/A,
IFERROR(VLOOKUP(AS1211,MonsterTable!$A:$B,MATCH(MonsterTable!$B$1,MonsterTable!$A$1:$B$1,0),0),
IF(OR(NOT(ISBLANK(AU1211)),ISBLANK(AV1211)),#N/A,
IF(AS1211="empty","empty",
VLOOKUP(AS1211,MonsterGroupTable!$A:$A,1,0)))))))</f>
        <v/>
      </c>
      <c r="BA1211" s="2" t="str">
        <f>IF(AND(ISBLANK(AZ1211),OR(NOT(ISBLANK(BB1211)),NOT(ISBLANK(BC1211)))),#N/A,
IF(ISBLANK(AZ1211),"",
IF(AND(NOT(ISERROR(VLOOKUP(AZ1211,MonsterTable!$A:$B,MATCH(MonsterTable!$B$1,MonsterTable!$A$1:$B$1,0),0))),OR(ISBLANK(BB1211),ISBLANK(BC1211))),#N/A,
IFERROR(VLOOKUP(AZ1211,MonsterTable!$A:$B,MATCH(MonsterTable!$B$1,MonsterTable!$A$1:$B$1,0),0),
IF(OR(NOT(ISBLANK(BB1211)),ISBLANK(BC1211)),#N/A,
IF(AZ1211="empty","empty",
VLOOKUP(AZ1211,MonsterGroupTable!$A:$A,1,0)))))))</f>
        <v/>
      </c>
      <c r="BH1211" s="2" t="str">
        <f>IF(AND(ISBLANK(BG1211),OR(NOT(ISBLANK(BI1211)),NOT(ISBLANK(BJ1211)))),#N/A,
IF(ISBLANK(BG1211),"",
IF(AND(NOT(ISERROR(VLOOKUP(BG1211,MonsterTable!$A:$B,MATCH(MonsterTable!$B$1,MonsterTable!$A$1:$B$1,0),0))),OR(ISBLANK(BI1211),ISBLANK(BJ1211))),#N/A,
IFERROR(VLOOKUP(BG1211,MonsterTable!$A:$B,MATCH(MonsterTable!$B$1,MonsterTable!$A$1:$B$1,0),0),
IF(OR(NOT(ISBLANK(BI1211)),ISBLANK(BJ1211)),#N/A,
IF(BG1211="empty","empty",
VLOOKUP(BG1211,MonsterGroupTable!$A:$A,1,0)))))))</f>
        <v/>
      </c>
      <c r="BO1211" s="2" t="str">
        <f>IF(AND(ISBLANK(BN1211),OR(NOT(ISBLANK(BP1211)),NOT(ISBLANK(BQ1211)))),#N/A,
IF(ISBLANK(BN1211),"",
IF(AND(NOT(ISERROR(VLOOKUP(BN1211,MonsterTable!$A:$B,MATCH(MonsterTable!$B$1,MonsterTable!$A$1:$B$1,0),0))),OR(ISBLANK(BP1211),ISBLANK(BQ1211))),#N/A,
IFERROR(VLOOKUP(BN1211,MonsterTable!$A:$B,MATCH(MonsterTable!$B$1,MonsterTable!$A$1:$B$1,0),0),
IF(OR(NOT(ISBLANK(BP1211)),ISBLANK(BQ1211)),#N/A,
IF(BN1211="empty","empty",
VLOOKUP(BN1211,MonsterGroupTable!$A:$A,1,0)))))))</f>
        <v/>
      </c>
      <c r="BV1211" s="2" t="str">
        <f>IF(AND(ISBLANK(BU1211),OR(NOT(ISBLANK(BW1211)),NOT(ISBLANK(BX1211)))),#N/A,
IF(ISBLANK(BU1211),"",
IF(AND(NOT(ISERROR(VLOOKUP(BU1211,MonsterTable!$A:$B,MATCH(MonsterTable!$B$1,MonsterTable!$A$1:$B$1,0),0))),OR(ISBLANK(BW1211),ISBLANK(BX1211))),#N/A,
IFERROR(VLOOKUP(BU1211,MonsterTable!$A:$B,MATCH(MonsterTable!$B$1,MonsterTable!$A$1:$B$1,0),0),
IF(OR(NOT(ISBLANK(BW1211)),ISBLANK(BX1211)),#N/A,
IF(BU1211="empty","empty",
VLOOKUP(BU1211,MonsterGroupTable!$A:$A,1,0)))))))</f>
        <v/>
      </c>
      <c r="CC1211" s="2" t="str">
        <f>IF(AND(ISBLANK(CB1211),OR(NOT(ISBLANK(CD1211)),NOT(ISBLANK(CE1211)))),#N/A,
IF(ISBLANK(CB1211),"",
IF(AND(NOT(ISERROR(VLOOKUP(CB1211,MonsterTable!$A:$B,MATCH(MonsterTable!$B$1,MonsterTable!$A$1:$B$1,0),0))),OR(ISBLANK(CD1211),ISBLANK(CE1211))),#N/A,
IFERROR(VLOOKUP(CB1211,MonsterTable!$A:$B,MATCH(MonsterTable!$B$1,MonsterTable!$A$1:$B$1,0),0),
IF(OR(NOT(ISBLANK(CD1211)),ISBLANK(CE1211)),#N/A,
IF(CB1211="empty","empty",
VLOOKUP(CB1211,MonsterGroupTable!$A:$A,1,0)))))))</f>
        <v/>
      </c>
      <c r="CJ1211" s="2" t="str">
        <f>IF(AND(ISBLANK(CI1211),OR(NOT(ISBLANK(CK1211)),NOT(ISBLANK(CL1211)))),#N/A,
IF(ISBLANK(CI1211),"",
IF(AND(NOT(ISERROR(VLOOKUP(CI1211,MonsterTable!$A:$B,MATCH(MonsterTable!$B$1,MonsterTable!$A$1:$B$1,0),0))),OR(ISBLANK(CK1211),ISBLANK(CL1211))),#N/A,
IFERROR(VLOOKUP(CI1211,MonsterTable!$A:$B,MATCH(MonsterTable!$B$1,MonsterTable!$A$1:$B$1,0),0),
IF(OR(NOT(ISBLANK(CK1211)),ISBLANK(CL1211)),#N/A,
IF(CI1211="empty","empty",
VLOOKUP(CI1211,MonsterGroupTable!$A:$A,1,0)))))))</f>
        <v/>
      </c>
    </row>
    <row r="1212" spans="1:88">
      <c r="A1212">
        <v>20178</v>
      </c>
      <c r="B1212">
        <f t="shared" si="41"/>
        <v>1.1000000000000001</v>
      </c>
      <c r="C1212">
        <f t="shared" si="41"/>
        <v>1.1000000000000001</v>
      </c>
      <c r="F1212">
        <v>360</v>
      </c>
      <c r="G1212">
        <v>4465</v>
      </c>
      <c r="H1212">
        <v>0</v>
      </c>
      <c r="I1212">
        <v>0</v>
      </c>
      <c r="J1212">
        <v>0</v>
      </c>
      <c r="K1212" t="s">
        <v>28</v>
      </c>
      <c r="L1212" t="s">
        <v>254</v>
      </c>
      <c r="M1212" t="s">
        <v>79</v>
      </c>
      <c r="N1212" t="s">
        <v>80</v>
      </c>
      <c r="O1212">
        <v>0</v>
      </c>
      <c r="P1212">
        <v>-4.75</v>
      </c>
      <c r="Q1212">
        <v>-3.5</v>
      </c>
      <c r="R1212">
        <v>4.75</v>
      </c>
      <c r="S1212">
        <v>3</v>
      </c>
      <c r="T1212">
        <v>-13.5</v>
      </c>
      <c r="U1212">
        <v>2.5499999999999998</v>
      </c>
      <c r="V1212">
        <v>-6.75</v>
      </c>
      <c r="W1212" t="str">
        <f t="shared" si="42"/>
        <v>g118,5,empty,3,203,1,1,0</v>
      </c>
      <c r="X1212" s="1" t="s">
        <v>335</v>
      </c>
      <c r="Y1212" s="2" t="str">
        <f>IF(AND(ISBLANK(X1212),OR(NOT(ISBLANK(Z1212)),NOT(ISBLANK(AA1212)))),#N/A,
IF(ISBLANK(X1212),"",
IF(AND(NOT(ISERROR(VLOOKUP(X1212,MonsterTable!$A:$B,MATCH(MonsterTable!$B$1,MonsterTable!$A$1:$B$1,0),0))),OR(ISBLANK(Z1212),ISBLANK(AA1212))),#N/A,
IFERROR(VLOOKUP(X1212,MonsterTable!$A:$B,MATCH(MonsterTable!$B$1,MonsterTable!$A$1:$B$1,0),0),
IF(OR(NOT(ISBLANK(Z1212)),ISBLANK(AA1212)),#N/A,
IF(X1212="empty","empty",
VLOOKUP(X1212,MonsterGroupTable!$A:$A,1,0)))))))</f>
        <v>g118</v>
      </c>
      <c r="AA1212">
        <v>5</v>
      </c>
      <c r="AE1212" s="1" t="s">
        <v>74</v>
      </c>
      <c r="AF1212" s="2" t="str">
        <f>IF(AND(ISBLANK(AE1212),OR(NOT(ISBLANK(AG1212)),NOT(ISBLANK(AH1212)))),#N/A,
IF(ISBLANK(AE1212),"",
IF(AND(NOT(ISERROR(VLOOKUP(AE1212,MonsterTable!$A:$B,MATCH(MonsterTable!$B$1,MonsterTable!$A$1:$B$1,0),0))),OR(ISBLANK(AG1212),ISBLANK(AH1212))),#N/A,
IFERROR(VLOOKUP(AE1212,MonsterTable!$A:$B,MATCH(MonsterTable!$B$1,MonsterTable!$A$1:$B$1,0),0),
IF(OR(NOT(ISBLANK(AG1212)),ISBLANK(AH1212)),#N/A,
IF(AE1212="empty","empty",
VLOOKUP(AE1212,MonsterGroupTable!$A:$A,1,0)))))))</f>
        <v>empty</v>
      </c>
      <c r="AH1212">
        <v>3</v>
      </c>
      <c r="AL1212" s="1" t="s">
        <v>339</v>
      </c>
      <c r="AM1212" s="2">
        <f>IF(AND(ISBLANK(AL1212),OR(NOT(ISBLANK(AN1212)),NOT(ISBLANK(AO1212)))),#N/A,
IF(ISBLANK(AL1212),"",
IF(AND(NOT(ISERROR(VLOOKUP(AL1212,MonsterTable!$A:$B,MATCH(MonsterTable!$B$1,MonsterTable!$A$1:$B$1,0),0))),OR(ISBLANK(AN1212),ISBLANK(AO1212))),#N/A,
IFERROR(VLOOKUP(AL1212,MonsterTable!$A:$B,MATCH(MonsterTable!$B$1,MonsterTable!$A$1:$B$1,0),0),
IF(OR(NOT(ISBLANK(AN1212)),ISBLANK(AO1212)),#N/A,
IF(AL1212="empty","empty",
VLOOKUP(AL1212,MonsterGroupTable!$A:$A,1,0)))))))</f>
        <v>203</v>
      </c>
      <c r="AN1212">
        <v>1</v>
      </c>
      <c r="AO1212">
        <v>1</v>
      </c>
      <c r="AP1212">
        <v>0</v>
      </c>
      <c r="AT1212" s="2" t="str">
        <f>IF(AND(ISBLANK(AS1212),OR(NOT(ISBLANK(AU1212)),NOT(ISBLANK(AV1212)))),#N/A,
IF(ISBLANK(AS1212),"",
IF(AND(NOT(ISERROR(VLOOKUP(AS1212,MonsterTable!$A:$B,MATCH(MonsterTable!$B$1,MonsterTable!$A$1:$B$1,0),0))),OR(ISBLANK(AU1212),ISBLANK(AV1212))),#N/A,
IFERROR(VLOOKUP(AS1212,MonsterTable!$A:$B,MATCH(MonsterTable!$B$1,MonsterTable!$A$1:$B$1,0),0),
IF(OR(NOT(ISBLANK(AU1212)),ISBLANK(AV1212)),#N/A,
IF(AS1212="empty","empty",
VLOOKUP(AS1212,MonsterGroupTable!$A:$A,1,0)))))))</f>
        <v/>
      </c>
      <c r="BA1212" s="2" t="str">
        <f>IF(AND(ISBLANK(AZ1212),OR(NOT(ISBLANK(BB1212)),NOT(ISBLANK(BC1212)))),#N/A,
IF(ISBLANK(AZ1212),"",
IF(AND(NOT(ISERROR(VLOOKUP(AZ1212,MonsterTable!$A:$B,MATCH(MonsterTable!$B$1,MonsterTable!$A$1:$B$1,0),0))),OR(ISBLANK(BB1212),ISBLANK(BC1212))),#N/A,
IFERROR(VLOOKUP(AZ1212,MonsterTable!$A:$B,MATCH(MonsterTable!$B$1,MonsterTable!$A$1:$B$1,0),0),
IF(OR(NOT(ISBLANK(BB1212)),ISBLANK(BC1212)),#N/A,
IF(AZ1212="empty","empty",
VLOOKUP(AZ1212,MonsterGroupTable!$A:$A,1,0)))))))</f>
        <v/>
      </c>
      <c r="BH1212" s="2" t="str">
        <f>IF(AND(ISBLANK(BG1212),OR(NOT(ISBLANK(BI1212)),NOT(ISBLANK(BJ1212)))),#N/A,
IF(ISBLANK(BG1212),"",
IF(AND(NOT(ISERROR(VLOOKUP(BG1212,MonsterTable!$A:$B,MATCH(MonsterTable!$B$1,MonsterTable!$A$1:$B$1,0),0))),OR(ISBLANK(BI1212),ISBLANK(BJ1212))),#N/A,
IFERROR(VLOOKUP(BG1212,MonsterTable!$A:$B,MATCH(MonsterTable!$B$1,MonsterTable!$A$1:$B$1,0),0),
IF(OR(NOT(ISBLANK(BI1212)),ISBLANK(BJ1212)),#N/A,
IF(BG1212="empty","empty",
VLOOKUP(BG1212,MonsterGroupTable!$A:$A,1,0)))))))</f>
        <v/>
      </c>
      <c r="BO1212" s="2" t="str">
        <f>IF(AND(ISBLANK(BN1212),OR(NOT(ISBLANK(BP1212)),NOT(ISBLANK(BQ1212)))),#N/A,
IF(ISBLANK(BN1212),"",
IF(AND(NOT(ISERROR(VLOOKUP(BN1212,MonsterTable!$A:$B,MATCH(MonsterTable!$B$1,MonsterTable!$A$1:$B$1,0),0))),OR(ISBLANK(BP1212),ISBLANK(BQ1212))),#N/A,
IFERROR(VLOOKUP(BN1212,MonsterTable!$A:$B,MATCH(MonsterTable!$B$1,MonsterTable!$A$1:$B$1,0),0),
IF(OR(NOT(ISBLANK(BP1212)),ISBLANK(BQ1212)),#N/A,
IF(BN1212="empty","empty",
VLOOKUP(BN1212,MonsterGroupTable!$A:$A,1,0)))))))</f>
        <v/>
      </c>
      <c r="BV1212" s="2" t="str">
        <f>IF(AND(ISBLANK(BU1212),OR(NOT(ISBLANK(BW1212)),NOT(ISBLANK(BX1212)))),#N/A,
IF(ISBLANK(BU1212),"",
IF(AND(NOT(ISERROR(VLOOKUP(BU1212,MonsterTable!$A:$B,MATCH(MonsterTable!$B$1,MonsterTable!$A$1:$B$1,0),0))),OR(ISBLANK(BW1212),ISBLANK(BX1212))),#N/A,
IFERROR(VLOOKUP(BU1212,MonsterTable!$A:$B,MATCH(MonsterTable!$B$1,MonsterTable!$A$1:$B$1,0),0),
IF(OR(NOT(ISBLANK(BW1212)),ISBLANK(BX1212)),#N/A,
IF(BU1212="empty","empty",
VLOOKUP(BU1212,MonsterGroupTable!$A:$A,1,0)))))))</f>
        <v/>
      </c>
      <c r="CC1212" s="2" t="str">
        <f>IF(AND(ISBLANK(CB1212),OR(NOT(ISBLANK(CD1212)),NOT(ISBLANK(CE1212)))),#N/A,
IF(ISBLANK(CB1212),"",
IF(AND(NOT(ISERROR(VLOOKUP(CB1212,MonsterTable!$A:$B,MATCH(MonsterTable!$B$1,MonsterTable!$A$1:$B$1,0),0))),OR(ISBLANK(CD1212),ISBLANK(CE1212))),#N/A,
IFERROR(VLOOKUP(CB1212,MonsterTable!$A:$B,MATCH(MonsterTable!$B$1,MonsterTable!$A$1:$B$1,0),0),
IF(OR(NOT(ISBLANK(CD1212)),ISBLANK(CE1212)),#N/A,
IF(CB1212="empty","empty",
VLOOKUP(CB1212,MonsterGroupTable!$A:$A,1,0)))))))</f>
        <v/>
      </c>
      <c r="CJ1212" s="2" t="str">
        <f>IF(AND(ISBLANK(CI1212),OR(NOT(ISBLANK(CK1212)),NOT(ISBLANK(CL1212)))),#N/A,
IF(ISBLANK(CI1212),"",
IF(AND(NOT(ISERROR(VLOOKUP(CI1212,MonsterTable!$A:$B,MATCH(MonsterTable!$B$1,MonsterTable!$A$1:$B$1,0),0))),OR(ISBLANK(CK1212),ISBLANK(CL1212))),#N/A,
IFERROR(VLOOKUP(CI1212,MonsterTable!$A:$B,MATCH(MonsterTable!$B$1,MonsterTable!$A$1:$B$1,0),0),
IF(OR(NOT(ISBLANK(CK1212)),ISBLANK(CL1212)),#N/A,
IF(CI1212="empty","empty",
VLOOKUP(CI1212,MonsterGroupTable!$A:$A,1,0)))))))</f>
        <v/>
      </c>
    </row>
    <row r="1213" spans="1:88">
      <c r="A1213">
        <v>20179</v>
      </c>
      <c r="B1213">
        <f t="shared" si="41"/>
        <v>1.1000000000000001</v>
      </c>
      <c r="C1213">
        <f t="shared" si="41"/>
        <v>1.1000000000000001</v>
      </c>
      <c r="F1213">
        <v>360</v>
      </c>
      <c r="G1213">
        <v>4519</v>
      </c>
      <c r="H1213">
        <v>0</v>
      </c>
      <c r="I1213">
        <v>0</v>
      </c>
      <c r="J1213">
        <v>0</v>
      </c>
      <c r="K1213" t="s">
        <v>28</v>
      </c>
      <c r="L1213" t="s">
        <v>254</v>
      </c>
      <c r="M1213" t="s">
        <v>79</v>
      </c>
      <c r="N1213" t="s">
        <v>80</v>
      </c>
      <c r="O1213">
        <v>0</v>
      </c>
      <c r="P1213">
        <v>-4.75</v>
      </c>
      <c r="Q1213">
        <v>-3.5</v>
      </c>
      <c r="R1213">
        <v>4.75</v>
      </c>
      <c r="S1213">
        <v>3</v>
      </c>
      <c r="T1213">
        <v>-13.5</v>
      </c>
      <c r="U1213">
        <v>2.5499999999999998</v>
      </c>
      <c r="V1213">
        <v>-6.75</v>
      </c>
      <c r="W1213" t="str">
        <f t="shared" si="42"/>
        <v>g118,5,empty,3,203,1,1,0</v>
      </c>
      <c r="X1213" s="1" t="s">
        <v>335</v>
      </c>
      <c r="Y1213" s="2" t="str">
        <f>IF(AND(ISBLANK(X1213),OR(NOT(ISBLANK(Z1213)),NOT(ISBLANK(AA1213)))),#N/A,
IF(ISBLANK(X1213),"",
IF(AND(NOT(ISERROR(VLOOKUP(X1213,MonsterTable!$A:$B,MATCH(MonsterTable!$B$1,MonsterTable!$A$1:$B$1,0),0))),OR(ISBLANK(Z1213),ISBLANK(AA1213))),#N/A,
IFERROR(VLOOKUP(X1213,MonsterTable!$A:$B,MATCH(MonsterTable!$B$1,MonsterTable!$A$1:$B$1,0),0),
IF(OR(NOT(ISBLANK(Z1213)),ISBLANK(AA1213)),#N/A,
IF(X1213="empty","empty",
VLOOKUP(X1213,MonsterGroupTable!$A:$A,1,0)))))))</f>
        <v>g118</v>
      </c>
      <c r="AA1213">
        <v>5</v>
      </c>
      <c r="AE1213" s="1" t="s">
        <v>74</v>
      </c>
      <c r="AF1213" s="2" t="str">
        <f>IF(AND(ISBLANK(AE1213),OR(NOT(ISBLANK(AG1213)),NOT(ISBLANK(AH1213)))),#N/A,
IF(ISBLANK(AE1213),"",
IF(AND(NOT(ISERROR(VLOOKUP(AE1213,MonsterTable!$A:$B,MATCH(MonsterTable!$B$1,MonsterTable!$A$1:$B$1,0),0))),OR(ISBLANK(AG1213),ISBLANK(AH1213))),#N/A,
IFERROR(VLOOKUP(AE1213,MonsterTable!$A:$B,MATCH(MonsterTable!$B$1,MonsterTable!$A$1:$B$1,0),0),
IF(OR(NOT(ISBLANK(AG1213)),ISBLANK(AH1213)),#N/A,
IF(AE1213="empty","empty",
VLOOKUP(AE1213,MonsterGroupTable!$A:$A,1,0)))))))</f>
        <v>empty</v>
      </c>
      <c r="AH1213">
        <v>3</v>
      </c>
      <c r="AL1213" s="1" t="s">
        <v>339</v>
      </c>
      <c r="AM1213" s="2">
        <f>IF(AND(ISBLANK(AL1213),OR(NOT(ISBLANK(AN1213)),NOT(ISBLANK(AO1213)))),#N/A,
IF(ISBLANK(AL1213),"",
IF(AND(NOT(ISERROR(VLOOKUP(AL1213,MonsterTable!$A:$B,MATCH(MonsterTable!$B$1,MonsterTable!$A$1:$B$1,0),0))),OR(ISBLANK(AN1213),ISBLANK(AO1213))),#N/A,
IFERROR(VLOOKUP(AL1213,MonsterTable!$A:$B,MATCH(MonsterTable!$B$1,MonsterTable!$A$1:$B$1,0),0),
IF(OR(NOT(ISBLANK(AN1213)),ISBLANK(AO1213)),#N/A,
IF(AL1213="empty","empty",
VLOOKUP(AL1213,MonsterGroupTable!$A:$A,1,0)))))))</f>
        <v>203</v>
      </c>
      <c r="AN1213">
        <v>1</v>
      </c>
      <c r="AO1213">
        <v>1</v>
      </c>
      <c r="AP1213">
        <v>0</v>
      </c>
      <c r="AT1213" s="2" t="str">
        <f>IF(AND(ISBLANK(AS1213),OR(NOT(ISBLANK(AU1213)),NOT(ISBLANK(AV1213)))),#N/A,
IF(ISBLANK(AS1213),"",
IF(AND(NOT(ISERROR(VLOOKUP(AS1213,MonsterTable!$A:$B,MATCH(MonsterTable!$B$1,MonsterTable!$A$1:$B$1,0),0))),OR(ISBLANK(AU1213),ISBLANK(AV1213))),#N/A,
IFERROR(VLOOKUP(AS1213,MonsterTable!$A:$B,MATCH(MonsterTable!$B$1,MonsterTable!$A$1:$B$1,0),0),
IF(OR(NOT(ISBLANK(AU1213)),ISBLANK(AV1213)),#N/A,
IF(AS1213="empty","empty",
VLOOKUP(AS1213,MonsterGroupTable!$A:$A,1,0)))))))</f>
        <v/>
      </c>
      <c r="BA1213" s="2" t="str">
        <f>IF(AND(ISBLANK(AZ1213),OR(NOT(ISBLANK(BB1213)),NOT(ISBLANK(BC1213)))),#N/A,
IF(ISBLANK(AZ1213),"",
IF(AND(NOT(ISERROR(VLOOKUP(AZ1213,MonsterTable!$A:$B,MATCH(MonsterTable!$B$1,MonsterTable!$A$1:$B$1,0),0))),OR(ISBLANK(BB1213),ISBLANK(BC1213))),#N/A,
IFERROR(VLOOKUP(AZ1213,MonsterTable!$A:$B,MATCH(MonsterTable!$B$1,MonsterTable!$A$1:$B$1,0),0),
IF(OR(NOT(ISBLANK(BB1213)),ISBLANK(BC1213)),#N/A,
IF(AZ1213="empty","empty",
VLOOKUP(AZ1213,MonsterGroupTable!$A:$A,1,0)))))))</f>
        <v/>
      </c>
      <c r="BH1213" s="2" t="str">
        <f>IF(AND(ISBLANK(BG1213),OR(NOT(ISBLANK(BI1213)),NOT(ISBLANK(BJ1213)))),#N/A,
IF(ISBLANK(BG1213),"",
IF(AND(NOT(ISERROR(VLOOKUP(BG1213,MonsterTable!$A:$B,MATCH(MonsterTable!$B$1,MonsterTable!$A$1:$B$1,0),0))),OR(ISBLANK(BI1213),ISBLANK(BJ1213))),#N/A,
IFERROR(VLOOKUP(BG1213,MonsterTable!$A:$B,MATCH(MonsterTable!$B$1,MonsterTable!$A$1:$B$1,0),0),
IF(OR(NOT(ISBLANK(BI1213)),ISBLANK(BJ1213)),#N/A,
IF(BG1213="empty","empty",
VLOOKUP(BG1213,MonsterGroupTable!$A:$A,1,0)))))))</f>
        <v/>
      </c>
      <c r="BO1213" s="2" t="str">
        <f>IF(AND(ISBLANK(BN1213),OR(NOT(ISBLANK(BP1213)),NOT(ISBLANK(BQ1213)))),#N/A,
IF(ISBLANK(BN1213),"",
IF(AND(NOT(ISERROR(VLOOKUP(BN1213,MonsterTable!$A:$B,MATCH(MonsterTable!$B$1,MonsterTable!$A$1:$B$1,0),0))),OR(ISBLANK(BP1213),ISBLANK(BQ1213))),#N/A,
IFERROR(VLOOKUP(BN1213,MonsterTable!$A:$B,MATCH(MonsterTable!$B$1,MonsterTable!$A$1:$B$1,0),0),
IF(OR(NOT(ISBLANK(BP1213)),ISBLANK(BQ1213)),#N/A,
IF(BN1213="empty","empty",
VLOOKUP(BN1213,MonsterGroupTable!$A:$A,1,0)))))))</f>
        <v/>
      </c>
      <c r="BV1213" s="2" t="str">
        <f>IF(AND(ISBLANK(BU1213),OR(NOT(ISBLANK(BW1213)),NOT(ISBLANK(BX1213)))),#N/A,
IF(ISBLANK(BU1213),"",
IF(AND(NOT(ISERROR(VLOOKUP(BU1213,MonsterTable!$A:$B,MATCH(MonsterTable!$B$1,MonsterTable!$A$1:$B$1,0),0))),OR(ISBLANK(BW1213),ISBLANK(BX1213))),#N/A,
IFERROR(VLOOKUP(BU1213,MonsterTable!$A:$B,MATCH(MonsterTable!$B$1,MonsterTable!$A$1:$B$1,0),0),
IF(OR(NOT(ISBLANK(BW1213)),ISBLANK(BX1213)),#N/A,
IF(BU1213="empty","empty",
VLOOKUP(BU1213,MonsterGroupTable!$A:$A,1,0)))))))</f>
        <v/>
      </c>
      <c r="CC1213" s="2" t="str">
        <f>IF(AND(ISBLANK(CB1213),OR(NOT(ISBLANK(CD1213)),NOT(ISBLANK(CE1213)))),#N/A,
IF(ISBLANK(CB1213),"",
IF(AND(NOT(ISERROR(VLOOKUP(CB1213,MonsterTable!$A:$B,MATCH(MonsterTable!$B$1,MonsterTable!$A$1:$B$1,0),0))),OR(ISBLANK(CD1213),ISBLANK(CE1213))),#N/A,
IFERROR(VLOOKUP(CB1213,MonsterTable!$A:$B,MATCH(MonsterTable!$B$1,MonsterTable!$A$1:$B$1,0),0),
IF(OR(NOT(ISBLANK(CD1213)),ISBLANK(CE1213)),#N/A,
IF(CB1213="empty","empty",
VLOOKUP(CB1213,MonsterGroupTable!$A:$A,1,0)))))))</f>
        <v/>
      </c>
      <c r="CJ1213" s="2" t="str">
        <f>IF(AND(ISBLANK(CI1213),OR(NOT(ISBLANK(CK1213)),NOT(ISBLANK(CL1213)))),#N/A,
IF(ISBLANK(CI1213),"",
IF(AND(NOT(ISERROR(VLOOKUP(CI1213,MonsterTable!$A:$B,MATCH(MonsterTable!$B$1,MonsterTable!$A$1:$B$1,0),0))),OR(ISBLANK(CK1213),ISBLANK(CL1213))),#N/A,
IFERROR(VLOOKUP(CI1213,MonsterTable!$A:$B,MATCH(MonsterTable!$B$1,MonsterTable!$A$1:$B$1,0),0),
IF(OR(NOT(ISBLANK(CK1213)),ISBLANK(CL1213)),#N/A,
IF(CI1213="empty","empty",
VLOOKUP(CI1213,MonsterGroupTable!$A:$A,1,0)))))))</f>
        <v/>
      </c>
    </row>
    <row r="1214" spans="1:88">
      <c r="A1214">
        <v>20180</v>
      </c>
      <c r="B1214">
        <f t="shared" si="41"/>
        <v>1.2</v>
      </c>
      <c r="C1214">
        <f t="shared" si="41"/>
        <v>1.1000000000000001</v>
      </c>
      <c r="F1214">
        <v>360</v>
      </c>
      <c r="G1214">
        <v>4573</v>
      </c>
      <c r="H1214">
        <v>0</v>
      </c>
      <c r="I1214">
        <v>0</v>
      </c>
      <c r="J1214">
        <v>0</v>
      </c>
      <c r="K1214" t="s">
        <v>28</v>
      </c>
      <c r="L1214" t="s">
        <v>254</v>
      </c>
      <c r="M1214" t="s">
        <v>79</v>
      </c>
      <c r="N1214" t="s">
        <v>80</v>
      </c>
      <c r="O1214">
        <v>0</v>
      </c>
      <c r="P1214">
        <v>-4.75</v>
      </c>
      <c r="Q1214">
        <v>-3.5</v>
      </c>
      <c r="R1214">
        <v>4.75</v>
      </c>
      <c r="S1214">
        <v>3</v>
      </c>
      <c r="T1214">
        <v>-13.5</v>
      </c>
      <c r="U1214">
        <v>2.5499999999999998</v>
      </c>
      <c r="V1214">
        <v>-6.75</v>
      </c>
      <c r="W1214" t="str">
        <f t="shared" si="42"/>
        <v>g118,5,empty,3,203,1,1,0</v>
      </c>
      <c r="X1214" s="1" t="s">
        <v>335</v>
      </c>
      <c r="Y1214" s="2" t="str">
        <f>IF(AND(ISBLANK(X1214),OR(NOT(ISBLANK(Z1214)),NOT(ISBLANK(AA1214)))),#N/A,
IF(ISBLANK(X1214),"",
IF(AND(NOT(ISERROR(VLOOKUP(X1214,MonsterTable!$A:$B,MATCH(MonsterTable!$B$1,MonsterTable!$A$1:$B$1,0),0))),OR(ISBLANK(Z1214),ISBLANK(AA1214))),#N/A,
IFERROR(VLOOKUP(X1214,MonsterTable!$A:$B,MATCH(MonsterTable!$B$1,MonsterTable!$A$1:$B$1,0),0),
IF(OR(NOT(ISBLANK(Z1214)),ISBLANK(AA1214)),#N/A,
IF(X1214="empty","empty",
VLOOKUP(X1214,MonsterGroupTable!$A:$A,1,0)))))))</f>
        <v>g118</v>
      </c>
      <c r="AA1214">
        <v>5</v>
      </c>
      <c r="AE1214" s="1" t="s">
        <v>74</v>
      </c>
      <c r="AF1214" s="2" t="str">
        <f>IF(AND(ISBLANK(AE1214),OR(NOT(ISBLANK(AG1214)),NOT(ISBLANK(AH1214)))),#N/A,
IF(ISBLANK(AE1214),"",
IF(AND(NOT(ISERROR(VLOOKUP(AE1214,MonsterTable!$A:$B,MATCH(MonsterTable!$B$1,MonsterTable!$A$1:$B$1,0),0))),OR(ISBLANK(AG1214),ISBLANK(AH1214))),#N/A,
IFERROR(VLOOKUP(AE1214,MonsterTable!$A:$B,MATCH(MonsterTable!$B$1,MonsterTable!$A$1:$B$1,0),0),
IF(OR(NOT(ISBLANK(AG1214)),ISBLANK(AH1214)),#N/A,
IF(AE1214="empty","empty",
VLOOKUP(AE1214,MonsterGroupTable!$A:$A,1,0)))))))</f>
        <v>empty</v>
      </c>
      <c r="AH1214">
        <v>3</v>
      </c>
      <c r="AL1214" s="1" t="s">
        <v>339</v>
      </c>
      <c r="AM1214" s="2">
        <f>IF(AND(ISBLANK(AL1214),OR(NOT(ISBLANK(AN1214)),NOT(ISBLANK(AO1214)))),#N/A,
IF(ISBLANK(AL1214),"",
IF(AND(NOT(ISERROR(VLOOKUP(AL1214,MonsterTable!$A:$B,MATCH(MonsterTable!$B$1,MonsterTable!$A$1:$B$1,0),0))),OR(ISBLANK(AN1214),ISBLANK(AO1214))),#N/A,
IFERROR(VLOOKUP(AL1214,MonsterTable!$A:$B,MATCH(MonsterTable!$B$1,MonsterTable!$A$1:$B$1,0),0),
IF(OR(NOT(ISBLANK(AN1214)),ISBLANK(AO1214)),#N/A,
IF(AL1214="empty","empty",
VLOOKUP(AL1214,MonsterGroupTable!$A:$A,1,0)))))))</f>
        <v>203</v>
      </c>
      <c r="AN1214">
        <v>1</v>
      </c>
      <c r="AO1214">
        <v>1</v>
      </c>
      <c r="AP1214">
        <v>0</v>
      </c>
      <c r="AT1214" s="2" t="str">
        <f>IF(AND(ISBLANK(AS1214),OR(NOT(ISBLANK(AU1214)),NOT(ISBLANK(AV1214)))),#N/A,
IF(ISBLANK(AS1214),"",
IF(AND(NOT(ISERROR(VLOOKUP(AS1214,MonsterTable!$A:$B,MATCH(MonsterTable!$B$1,MonsterTable!$A$1:$B$1,0),0))),OR(ISBLANK(AU1214),ISBLANK(AV1214))),#N/A,
IFERROR(VLOOKUP(AS1214,MonsterTable!$A:$B,MATCH(MonsterTable!$B$1,MonsterTable!$A$1:$B$1,0),0),
IF(OR(NOT(ISBLANK(AU1214)),ISBLANK(AV1214)),#N/A,
IF(AS1214="empty","empty",
VLOOKUP(AS1214,MonsterGroupTable!$A:$A,1,0)))))))</f>
        <v/>
      </c>
      <c r="BA1214" s="2" t="str">
        <f>IF(AND(ISBLANK(AZ1214),OR(NOT(ISBLANK(BB1214)),NOT(ISBLANK(BC1214)))),#N/A,
IF(ISBLANK(AZ1214),"",
IF(AND(NOT(ISERROR(VLOOKUP(AZ1214,MonsterTable!$A:$B,MATCH(MonsterTable!$B$1,MonsterTable!$A$1:$B$1,0),0))),OR(ISBLANK(BB1214),ISBLANK(BC1214))),#N/A,
IFERROR(VLOOKUP(AZ1214,MonsterTable!$A:$B,MATCH(MonsterTable!$B$1,MonsterTable!$A$1:$B$1,0),0),
IF(OR(NOT(ISBLANK(BB1214)),ISBLANK(BC1214)),#N/A,
IF(AZ1214="empty","empty",
VLOOKUP(AZ1214,MonsterGroupTable!$A:$A,1,0)))))))</f>
        <v/>
      </c>
      <c r="BH1214" s="2" t="str">
        <f>IF(AND(ISBLANK(BG1214),OR(NOT(ISBLANK(BI1214)),NOT(ISBLANK(BJ1214)))),#N/A,
IF(ISBLANK(BG1214),"",
IF(AND(NOT(ISERROR(VLOOKUP(BG1214,MonsterTable!$A:$B,MATCH(MonsterTable!$B$1,MonsterTable!$A$1:$B$1,0),0))),OR(ISBLANK(BI1214),ISBLANK(BJ1214))),#N/A,
IFERROR(VLOOKUP(BG1214,MonsterTable!$A:$B,MATCH(MonsterTable!$B$1,MonsterTable!$A$1:$B$1,0),0),
IF(OR(NOT(ISBLANK(BI1214)),ISBLANK(BJ1214)),#N/A,
IF(BG1214="empty","empty",
VLOOKUP(BG1214,MonsterGroupTable!$A:$A,1,0)))))))</f>
        <v/>
      </c>
      <c r="BO1214" s="2" t="str">
        <f>IF(AND(ISBLANK(BN1214),OR(NOT(ISBLANK(BP1214)),NOT(ISBLANK(BQ1214)))),#N/A,
IF(ISBLANK(BN1214),"",
IF(AND(NOT(ISERROR(VLOOKUP(BN1214,MonsterTable!$A:$B,MATCH(MonsterTable!$B$1,MonsterTable!$A$1:$B$1,0),0))),OR(ISBLANK(BP1214),ISBLANK(BQ1214))),#N/A,
IFERROR(VLOOKUP(BN1214,MonsterTable!$A:$B,MATCH(MonsterTable!$B$1,MonsterTable!$A$1:$B$1,0),0),
IF(OR(NOT(ISBLANK(BP1214)),ISBLANK(BQ1214)),#N/A,
IF(BN1214="empty","empty",
VLOOKUP(BN1214,MonsterGroupTable!$A:$A,1,0)))))))</f>
        <v/>
      </c>
      <c r="BV1214" s="2" t="str">
        <f>IF(AND(ISBLANK(BU1214),OR(NOT(ISBLANK(BW1214)),NOT(ISBLANK(BX1214)))),#N/A,
IF(ISBLANK(BU1214),"",
IF(AND(NOT(ISERROR(VLOOKUP(BU1214,MonsterTable!$A:$B,MATCH(MonsterTable!$B$1,MonsterTable!$A$1:$B$1,0),0))),OR(ISBLANK(BW1214),ISBLANK(BX1214))),#N/A,
IFERROR(VLOOKUP(BU1214,MonsterTable!$A:$B,MATCH(MonsterTable!$B$1,MonsterTable!$A$1:$B$1,0),0),
IF(OR(NOT(ISBLANK(BW1214)),ISBLANK(BX1214)),#N/A,
IF(BU1214="empty","empty",
VLOOKUP(BU1214,MonsterGroupTable!$A:$A,1,0)))))))</f>
        <v/>
      </c>
      <c r="CC1214" s="2" t="str">
        <f>IF(AND(ISBLANK(CB1214),OR(NOT(ISBLANK(CD1214)),NOT(ISBLANK(CE1214)))),#N/A,
IF(ISBLANK(CB1214),"",
IF(AND(NOT(ISERROR(VLOOKUP(CB1214,MonsterTable!$A:$B,MATCH(MonsterTable!$B$1,MonsterTable!$A$1:$B$1,0),0))),OR(ISBLANK(CD1214),ISBLANK(CE1214))),#N/A,
IFERROR(VLOOKUP(CB1214,MonsterTable!$A:$B,MATCH(MonsterTable!$B$1,MonsterTable!$A$1:$B$1,0),0),
IF(OR(NOT(ISBLANK(CD1214)),ISBLANK(CE1214)),#N/A,
IF(CB1214="empty","empty",
VLOOKUP(CB1214,MonsterGroupTable!$A:$A,1,0)))))))</f>
        <v/>
      </c>
      <c r="CJ1214" s="2" t="str">
        <f>IF(AND(ISBLANK(CI1214),OR(NOT(ISBLANK(CK1214)),NOT(ISBLANK(CL1214)))),#N/A,
IF(ISBLANK(CI1214),"",
IF(AND(NOT(ISERROR(VLOOKUP(CI1214,MonsterTable!$A:$B,MATCH(MonsterTable!$B$1,MonsterTable!$A$1:$B$1,0),0))),OR(ISBLANK(CK1214),ISBLANK(CL1214))),#N/A,
IFERROR(VLOOKUP(CI1214,MonsterTable!$A:$B,MATCH(MonsterTable!$B$1,MonsterTable!$A$1:$B$1,0),0),
IF(OR(NOT(ISBLANK(CK1214)),ISBLANK(CL1214)),#N/A,
IF(CI1214="empty","empty",
VLOOKUP(CI1214,MonsterGroupTable!$A:$A,1,0)))))))</f>
        <v/>
      </c>
    </row>
    <row r="1215" spans="1:88">
      <c r="A1215">
        <v>20181</v>
      </c>
      <c r="B1215">
        <f t="shared" si="41"/>
        <v>1.1000000000000001</v>
      </c>
      <c r="C1215">
        <f t="shared" si="41"/>
        <v>1.1000000000000001</v>
      </c>
      <c r="F1215">
        <v>360</v>
      </c>
      <c r="G1215">
        <v>4627</v>
      </c>
      <c r="H1215">
        <v>0</v>
      </c>
      <c r="I1215">
        <v>0</v>
      </c>
      <c r="J1215">
        <v>0</v>
      </c>
      <c r="K1215" t="s">
        <v>28</v>
      </c>
      <c r="L1215" t="s">
        <v>255</v>
      </c>
      <c r="M1215" t="s">
        <v>79</v>
      </c>
      <c r="N1215" t="s">
        <v>80</v>
      </c>
      <c r="O1215">
        <v>0</v>
      </c>
      <c r="P1215">
        <v>-4.75</v>
      </c>
      <c r="Q1215">
        <v>-3.5</v>
      </c>
      <c r="R1215">
        <v>4.75</v>
      </c>
      <c r="S1215">
        <v>3</v>
      </c>
      <c r="T1215">
        <v>-13.5</v>
      </c>
      <c r="U1215">
        <v>2.5499999999999998</v>
      </c>
      <c r="V1215">
        <v>-6.75</v>
      </c>
      <c r="W1215" t="str">
        <f t="shared" si="42"/>
        <v>g119,5,empty,3,204,1,1,0</v>
      </c>
      <c r="X1215" s="1" t="s">
        <v>336</v>
      </c>
      <c r="Y1215" s="2" t="str">
        <f>IF(AND(ISBLANK(X1215),OR(NOT(ISBLANK(Z1215)),NOT(ISBLANK(AA1215)))),#N/A,
IF(ISBLANK(X1215),"",
IF(AND(NOT(ISERROR(VLOOKUP(X1215,MonsterTable!$A:$B,MATCH(MonsterTable!$B$1,MonsterTable!$A$1:$B$1,0),0))),OR(ISBLANK(Z1215),ISBLANK(AA1215))),#N/A,
IFERROR(VLOOKUP(X1215,MonsterTable!$A:$B,MATCH(MonsterTable!$B$1,MonsterTable!$A$1:$B$1,0),0),
IF(OR(NOT(ISBLANK(Z1215)),ISBLANK(AA1215)),#N/A,
IF(X1215="empty","empty",
VLOOKUP(X1215,MonsterGroupTable!$A:$A,1,0)))))))</f>
        <v>g119</v>
      </c>
      <c r="AA1215">
        <v>5</v>
      </c>
      <c r="AE1215" s="1" t="s">
        <v>74</v>
      </c>
      <c r="AF1215" s="2" t="str">
        <f>IF(AND(ISBLANK(AE1215),OR(NOT(ISBLANK(AG1215)),NOT(ISBLANK(AH1215)))),#N/A,
IF(ISBLANK(AE1215),"",
IF(AND(NOT(ISERROR(VLOOKUP(AE1215,MonsterTable!$A:$B,MATCH(MonsterTable!$B$1,MonsterTable!$A$1:$B$1,0),0))),OR(ISBLANK(AG1215),ISBLANK(AH1215))),#N/A,
IFERROR(VLOOKUP(AE1215,MonsterTable!$A:$B,MATCH(MonsterTable!$B$1,MonsterTable!$A$1:$B$1,0),0),
IF(OR(NOT(ISBLANK(AG1215)),ISBLANK(AH1215)),#N/A,
IF(AE1215="empty","empty",
VLOOKUP(AE1215,MonsterGroupTable!$A:$A,1,0)))))))</f>
        <v>empty</v>
      </c>
      <c r="AH1215">
        <v>3</v>
      </c>
      <c r="AL1215" s="1" t="s">
        <v>340</v>
      </c>
      <c r="AM1215" s="2">
        <f>IF(AND(ISBLANK(AL1215),OR(NOT(ISBLANK(AN1215)),NOT(ISBLANK(AO1215)))),#N/A,
IF(ISBLANK(AL1215),"",
IF(AND(NOT(ISERROR(VLOOKUP(AL1215,MonsterTable!$A:$B,MATCH(MonsterTable!$B$1,MonsterTable!$A$1:$B$1,0),0))),OR(ISBLANK(AN1215),ISBLANK(AO1215))),#N/A,
IFERROR(VLOOKUP(AL1215,MonsterTable!$A:$B,MATCH(MonsterTable!$B$1,MonsterTable!$A$1:$B$1,0),0),
IF(OR(NOT(ISBLANK(AN1215)),ISBLANK(AO1215)),#N/A,
IF(AL1215="empty","empty",
VLOOKUP(AL1215,MonsterGroupTable!$A:$A,1,0)))))))</f>
        <v>204</v>
      </c>
      <c r="AN1215">
        <v>1</v>
      </c>
      <c r="AO1215">
        <v>1</v>
      </c>
      <c r="AP1215">
        <v>0</v>
      </c>
      <c r="AT1215" s="2" t="str">
        <f>IF(AND(ISBLANK(AS1215),OR(NOT(ISBLANK(AU1215)),NOT(ISBLANK(AV1215)))),#N/A,
IF(ISBLANK(AS1215),"",
IF(AND(NOT(ISERROR(VLOOKUP(AS1215,MonsterTable!$A:$B,MATCH(MonsterTable!$B$1,MonsterTable!$A$1:$B$1,0),0))),OR(ISBLANK(AU1215),ISBLANK(AV1215))),#N/A,
IFERROR(VLOOKUP(AS1215,MonsterTable!$A:$B,MATCH(MonsterTable!$B$1,MonsterTable!$A$1:$B$1,0),0),
IF(OR(NOT(ISBLANK(AU1215)),ISBLANK(AV1215)),#N/A,
IF(AS1215="empty","empty",
VLOOKUP(AS1215,MonsterGroupTable!$A:$A,1,0)))))))</f>
        <v/>
      </c>
      <c r="BA1215" s="2" t="str">
        <f>IF(AND(ISBLANK(AZ1215),OR(NOT(ISBLANK(BB1215)),NOT(ISBLANK(BC1215)))),#N/A,
IF(ISBLANK(AZ1215),"",
IF(AND(NOT(ISERROR(VLOOKUP(AZ1215,MonsterTable!$A:$B,MATCH(MonsterTable!$B$1,MonsterTable!$A$1:$B$1,0),0))),OR(ISBLANK(BB1215),ISBLANK(BC1215))),#N/A,
IFERROR(VLOOKUP(AZ1215,MonsterTable!$A:$B,MATCH(MonsterTable!$B$1,MonsterTable!$A$1:$B$1,0),0),
IF(OR(NOT(ISBLANK(BB1215)),ISBLANK(BC1215)),#N/A,
IF(AZ1215="empty","empty",
VLOOKUP(AZ1215,MonsterGroupTable!$A:$A,1,0)))))))</f>
        <v/>
      </c>
      <c r="BH1215" s="2" t="str">
        <f>IF(AND(ISBLANK(BG1215),OR(NOT(ISBLANK(BI1215)),NOT(ISBLANK(BJ1215)))),#N/A,
IF(ISBLANK(BG1215),"",
IF(AND(NOT(ISERROR(VLOOKUP(BG1215,MonsterTable!$A:$B,MATCH(MonsterTable!$B$1,MonsterTable!$A$1:$B$1,0),0))),OR(ISBLANK(BI1215),ISBLANK(BJ1215))),#N/A,
IFERROR(VLOOKUP(BG1215,MonsterTable!$A:$B,MATCH(MonsterTable!$B$1,MonsterTable!$A$1:$B$1,0),0),
IF(OR(NOT(ISBLANK(BI1215)),ISBLANK(BJ1215)),#N/A,
IF(BG1215="empty","empty",
VLOOKUP(BG1215,MonsterGroupTable!$A:$A,1,0)))))))</f>
        <v/>
      </c>
      <c r="BO1215" s="2" t="str">
        <f>IF(AND(ISBLANK(BN1215),OR(NOT(ISBLANK(BP1215)),NOT(ISBLANK(BQ1215)))),#N/A,
IF(ISBLANK(BN1215),"",
IF(AND(NOT(ISERROR(VLOOKUP(BN1215,MonsterTable!$A:$B,MATCH(MonsterTable!$B$1,MonsterTable!$A$1:$B$1,0),0))),OR(ISBLANK(BP1215),ISBLANK(BQ1215))),#N/A,
IFERROR(VLOOKUP(BN1215,MonsterTable!$A:$B,MATCH(MonsterTable!$B$1,MonsterTable!$A$1:$B$1,0),0),
IF(OR(NOT(ISBLANK(BP1215)),ISBLANK(BQ1215)),#N/A,
IF(BN1215="empty","empty",
VLOOKUP(BN1215,MonsterGroupTable!$A:$A,1,0)))))))</f>
        <v/>
      </c>
      <c r="BV1215" s="2" t="str">
        <f>IF(AND(ISBLANK(BU1215),OR(NOT(ISBLANK(BW1215)),NOT(ISBLANK(BX1215)))),#N/A,
IF(ISBLANK(BU1215),"",
IF(AND(NOT(ISERROR(VLOOKUP(BU1215,MonsterTable!$A:$B,MATCH(MonsterTable!$B$1,MonsterTable!$A$1:$B$1,0),0))),OR(ISBLANK(BW1215),ISBLANK(BX1215))),#N/A,
IFERROR(VLOOKUP(BU1215,MonsterTable!$A:$B,MATCH(MonsterTable!$B$1,MonsterTable!$A$1:$B$1,0),0),
IF(OR(NOT(ISBLANK(BW1215)),ISBLANK(BX1215)),#N/A,
IF(BU1215="empty","empty",
VLOOKUP(BU1215,MonsterGroupTable!$A:$A,1,0)))))))</f>
        <v/>
      </c>
      <c r="CC1215" s="2" t="str">
        <f>IF(AND(ISBLANK(CB1215),OR(NOT(ISBLANK(CD1215)),NOT(ISBLANK(CE1215)))),#N/A,
IF(ISBLANK(CB1215),"",
IF(AND(NOT(ISERROR(VLOOKUP(CB1215,MonsterTable!$A:$B,MATCH(MonsterTable!$B$1,MonsterTable!$A$1:$B$1,0),0))),OR(ISBLANK(CD1215),ISBLANK(CE1215))),#N/A,
IFERROR(VLOOKUP(CB1215,MonsterTable!$A:$B,MATCH(MonsterTable!$B$1,MonsterTable!$A$1:$B$1,0),0),
IF(OR(NOT(ISBLANK(CD1215)),ISBLANK(CE1215)),#N/A,
IF(CB1215="empty","empty",
VLOOKUP(CB1215,MonsterGroupTable!$A:$A,1,0)))))))</f>
        <v/>
      </c>
      <c r="CJ1215" s="2" t="str">
        <f>IF(AND(ISBLANK(CI1215),OR(NOT(ISBLANK(CK1215)),NOT(ISBLANK(CL1215)))),#N/A,
IF(ISBLANK(CI1215),"",
IF(AND(NOT(ISERROR(VLOOKUP(CI1215,MonsterTable!$A:$B,MATCH(MonsterTable!$B$1,MonsterTable!$A$1:$B$1,0),0))),OR(ISBLANK(CK1215),ISBLANK(CL1215))),#N/A,
IFERROR(VLOOKUP(CI1215,MonsterTable!$A:$B,MATCH(MonsterTable!$B$1,MonsterTable!$A$1:$B$1,0),0),
IF(OR(NOT(ISBLANK(CK1215)),ISBLANK(CL1215)),#N/A,
IF(CI1215="empty","empty",
VLOOKUP(CI1215,MonsterGroupTable!$A:$A,1,0)))))))</f>
        <v/>
      </c>
    </row>
    <row r="1216" spans="1:88">
      <c r="A1216">
        <v>20182</v>
      </c>
      <c r="B1216">
        <f t="shared" si="41"/>
        <v>1.1000000000000001</v>
      </c>
      <c r="C1216">
        <f t="shared" si="41"/>
        <v>1.1000000000000001</v>
      </c>
      <c r="F1216">
        <v>360</v>
      </c>
      <c r="G1216">
        <v>4681</v>
      </c>
      <c r="H1216">
        <v>0</v>
      </c>
      <c r="I1216">
        <v>0</v>
      </c>
      <c r="J1216">
        <v>0</v>
      </c>
      <c r="K1216" t="s">
        <v>28</v>
      </c>
      <c r="L1216" t="s">
        <v>255</v>
      </c>
      <c r="M1216" t="s">
        <v>79</v>
      </c>
      <c r="N1216" t="s">
        <v>80</v>
      </c>
      <c r="O1216">
        <v>0</v>
      </c>
      <c r="P1216">
        <v>-4.75</v>
      </c>
      <c r="Q1216">
        <v>-3.5</v>
      </c>
      <c r="R1216">
        <v>4.75</v>
      </c>
      <c r="S1216">
        <v>3</v>
      </c>
      <c r="T1216">
        <v>-13.5</v>
      </c>
      <c r="U1216">
        <v>2.5499999999999998</v>
      </c>
      <c r="V1216">
        <v>-6.75</v>
      </c>
      <c r="W1216" t="str">
        <f t="shared" si="42"/>
        <v>g119,5,empty,3,204,1,1,0</v>
      </c>
      <c r="X1216" s="1" t="s">
        <v>336</v>
      </c>
      <c r="Y1216" s="2" t="str">
        <f>IF(AND(ISBLANK(X1216),OR(NOT(ISBLANK(Z1216)),NOT(ISBLANK(AA1216)))),#N/A,
IF(ISBLANK(X1216),"",
IF(AND(NOT(ISERROR(VLOOKUP(X1216,MonsterTable!$A:$B,MATCH(MonsterTable!$B$1,MonsterTable!$A$1:$B$1,0),0))),OR(ISBLANK(Z1216),ISBLANK(AA1216))),#N/A,
IFERROR(VLOOKUP(X1216,MonsterTable!$A:$B,MATCH(MonsterTable!$B$1,MonsterTable!$A$1:$B$1,0),0),
IF(OR(NOT(ISBLANK(Z1216)),ISBLANK(AA1216)),#N/A,
IF(X1216="empty","empty",
VLOOKUP(X1216,MonsterGroupTable!$A:$A,1,0)))))))</f>
        <v>g119</v>
      </c>
      <c r="AA1216">
        <v>5</v>
      </c>
      <c r="AE1216" s="1" t="s">
        <v>74</v>
      </c>
      <c r="AF1216" s="2" t="str">
        <f>IF(AND(ISBLANK(AE1216),OR(NOT(ISBLANK(AG1216)),NOT(ISBLANK(AH1216)))),#N/A,
IF(ISBLANK(AE1216),"",
IF(AND(NOT(ISERROR(VLOOKUP(AE1216,MonsterTable!$A:$B,MATCH(MonsterTable!$B$1,MonsterTable!$A$1:$B$1,0),0))),OR(ISBLANK(AG1216),ISBLANK(AH1216))),#N/A,
IFERROR(VLOOKUP(AE1216,MonsterTable!$A:$B,MATCH(MonsterTable!$B$1,MonsterTable!$A$1:$B$1,0),0),
IF(OR(NOT(ISBLANK(AG1216)),ISBLANK(AH1216)),#N/A,
IF(AE1216="empty","empty",
VLOOKUP(AE1216,MonsterGroupTable!$A:$A,1,0)))))))</f>
        <v>empty</v>
      </c>
      <c r="AH1216">
        <v>3</v>
      </c>
      <c r="AL1216" s="1" t="s">
        <v>340</v>
      </c>
      <c r="AM1216" s="2">
        <f>IF(AND(ISBLANK(AL1216),OR(NOT(ISBLANK(AN1216)),NOT(ISBLANK(AO1216)))),#N/A,
IF(ISBLANK(AL1216),"",
IF(AND(NOT(ISERROR(VLOOKUP(AL1216,MonsterTable!$A:$B,MATCH(MonsterTable!$B$1,MonsterTable!$A$1:$B$1,0),0))),OR(ISBLANK(AN1216),ISBLANK(AO1216))),#N/A,
IFERROR(VLOOKUP(AL1216,MonsterTable!$A:$B,MATCH(MonsterTable!$B$1,MonsterTable!$A$1:$B$1,0),0),
IF(OR(NOT(ISBLANK(AN1216)),ISBLANK(AO1216)),#N/A,
IF(AL1216="empty","empty",
VLOOKUP(AL1216,MonsterGroupTable!$A:$A,1,0)))))))</f>
        <v>204</v>
      </c>
      <c r="AN1216">
        <v>1</v>
      </c>
      <c r="AO1216">
        <v>1</v>
      </c>
      <c r="AP1216">
        <v>0</v>
      </c>
      <c r="AT1216" s="2" t="str">
        <f>IF(AND(ISBLANK(AS1216),OR(NOT(ISBLANK(AU1216)),NOT(ISBLANK(AV1216)))),#N/A,
IF(ISBLANK(AS1216),"",
IF(AND(NOT(ISERROR(VLOOKUP(AS1216,MonsterTable!$A:$B,MATCH(MonsterTable!$B$1,MonsterTable!$A$1:$B$1,0),0))),OR(ISBLANK(AU1216),ISBLANK(AV1216))),#N/A,
IFERROR(VLOOKUP(AS1216,MonsterTable!$A:$B,MATCH(MonsterTable!$B$1,MonsterTable!$A$1:$B$1,0),0),
IF(OR(NOT(ISBLANK(AU1216)),ISBLANK(AV1216)),#N/A,
IF(AS1216="empty","empty",
VLOOKUP(AS1216,MonsterGroupTable!$A:$A,1,0)))))))</f>
        <v/>
      </c>
      <c r="BA1216" s="2" t="str">
        <f>IF(AND(ISBLANK(AZ1216),OR(NOT(ISBLANK(BB1216)),NOT(ISBLANK(BC1216)))),#N/A,
IF(ISBLANK(AZ1216),"",
IF(AND(NOT(ISERROR(VLOOKUP(AZ1216,MonsterTable!$A:$B,MATCH(MonsterTable!$B$1,MonsterTable!$A$1:$B$1,0),0))),OR(ISBLANK(BB1216),ISBLANK(BC1216))),#N/A,
IFERROR(VLOOKUP(AZ1216,MonsterTable!$A:$B,MATCH(MonsterTable!$B$1,MonsterTable!$A$1:$B$1,0),0),
IF(OR(NOT(ISBLANK(BB1216)),ISBLANK(BC1216)),#N/A,
IF(AZ1216="empty","empty",
VLOOKUP(AZ1216,MonsterGroupTable!$A:$A,1,0)))))))</f>
        <v/>
      </c>
      <c r="BH1216" s="2" t="str">
        <f>IF(AND(ISBLANK(BG1216),OR(NOT(ISBLANK(BI1216)),NOT(ISBLANK(BJ1216)))),#N/A,
IF(ISBLANK(BG1216),"",
IF(AND(NOT(ISERROR(VLOOKUP(BG1216,MonsterTable!$A:$B,MATCH(MonsterTable!$B$1,MonsterTable!$A$1:$B$1,0),0))),OR(ISBLANK(BI1216),ISBLANK(BJ1216))),#N/A,
IFERROR(VLOOKUP(BG1216,MonsterTable!$A:$B,MATCH(MonsterTable!$B$1,MonsterTable!$A$1:$B$1,0),0),
IF(OR(NOT(ISBLANK(BI1216)),ISBLANK(BJ1216)),#N/A,
IF(BG1216="empty","empty",
VLOOKUP(BG1216,MonsterGroupTable!$A:$A,1,0)))))))</f>
        <v/>
      </c>
      <c r="BO1216" s="2" t="str">
        <f>IF(AND(ISBLANK(BN1216),OR(NOT(ISBLANK(BP1216)),NOT(ISBLANK(BQ1216)))),#N/A,
IF(ISBLANK(BN1216),"",
IF(AND(NOT(ISERROR(VLOOKUP(BN1216,MonsterTable!$A:$B,MATCH(MonsterTable!$B$1,MonsterTable!$A$1:$B$1,0),0))),OR(ISBLANK(BP1216),ISBLANK(BQ1216))),#N/A,
IFERROR(VLOOKUP(BN1216,MonsterTable!$A:$B,MATCH(MonsterTable!$B$1,MonsterTable!$A$1:$B$1,0),0),
IF(OR(NOT(ISBLANK(BP1216)),ISBLANK(BQ1216)),#N/A,
IF(BN1216="empty","empty",
VLOOKUP(BN1216,MonsterGroupTable!$A:$A,1,0)))))))</f>
        <v/>
      </c>
      <c r="BV1216" s="2" t="str">
        <f>IF(AND(ISBLANK(BU1216),OR(NOT(ISBLANK(BW1216)),NOT(ISBLANK(BX1216)))),#N/A,
IF(ISBLANK(BU1216),"",
IF(AND(NOT(ISERROR(VLOOKUP(BU1216,MonsterTable!$A:$B,MATCH(MonsterTable!$B$1,MonsterTable!$A$1:$B$1,0),0))),OR(ISBLANK(BW1216),ISBLANK(BX1216))),#N/A,
IFERROR(VLOOKUP(BU1216,MonsterTable!$A:$B,MATCH(MonsterTable!$B$1,MonsterTable!$A$1:$B$1,0),0),
IF(OR(NOT(ISBLANK(BW1216)),ISBLANK(BX1216)),#N/A,
IF(BU1216="empty","empty",
VLOOKUP(BU1216,MonsterGroupTable!$A:$A,1,0)))))))</f>
        <v/>
      </c>
      <c r="CC1216" s="2" t="str">
        <f>IF(AND(ISBLANK(CB1216),OR(NOT(ISBLANK(CD1216)),NOT(ISBLANK(CE1216)))),#N/A,
IF(ISBLANK(CB1216),"",
IF(AND(NOT(ISERROR(VLOOKUP(CB1216,MonsterTable!$A:$B,MATCH(MonsterTable!$B$1,MonsterTable!$A$1:$B$1,0),0))),OR(ISBLANK(CD1216),ISBLANK(CE1216))),#N/A,
IFERROR(VLOOKUP(CB1216,MonsterTable!$A:$B,MATCH(MonsterTable!$B$1,MonsterTable!$A$1:$B$1,0),0),
IF(OR(NOT(ISBLANK(CD1216)),ISBLANK(CE1216)),#N/A,
IF(CB1216="empty","empty",
VLOOKUP(CB1216,MonsterGroupTable!$A:$A,1,0)))))))</f>
        <v/>
      </c>
      <c r="CJ1216" s="2" t="str">
        <f>IF(AND(ISBLANK(CI1216),OR(NOT(ISBLANK(CK1216)),NOT(ISBLANK(CL1216)))),#N/A,
IF(ISBLANK(CI1216),"",
IF(AND(NOT(ISERROR(VLOOKUP(CI1216,MonsterTable!$A:$B,MATCH(MonsterTable!$B$1,MonsterTable!$A$1:$B$1,0),0))),OR(ISBLANK(CK1216),ISBLANK(CL1216))),#N/A,
IFERROR(VLOOKUP(CI1216,MonsterTable!$A:$B,MATCH(MonsterTable!$B$1,MonsterTable!$A$1:$B$1,0),0),
IF(OR(NOT(ISBLANK(CK1216)),ISBLANK(CL1216)),#N/A,
IF(CI1216="empty","empty",
VLOOKUP(CI1216,MonsterGroupTable!$A:$A,1,0)))))))</f>
        <v/>
      </c>
    </row>
    <row r="1217" spans="1:88">
      <c r="A1217">
        <v>20183</v>
      </c>
      <c r="B1217">
        <f t="shared" si="41"/>
        <v>1.1000000000000001</v>
      </c>
      <c r="C1217">
        <f t="shared" si="41"/>
        <v>1.1000000000000001</v>
      </c>
      <c r="F1217">
        <v>360</v>
      </c>
      <c r="G1217">
        <v>4735</v>
      </c>
      <c r="H1217">
        <v>0</v>
      </c>
      <c r="I1217">
        <v>0</v>
      </c>
      <c r="J1217">
        <v>0</v>
      </c>
      <c r="K1217" t="s">
        <v>28</v>
      </c>
      <c r="L1217" t="s">
        <v>255</v>
      </c>
      <c r="M1217" t="s">
        <v>79</v>
      </c>
      <c r="N1217" t="s">
        <v>80</v>
      </c>
      <c r="O1217">
        <v>0</v>
      </c>
      <c r="P1217">
        <v>-4.75</v>
      </c>
      <c r="Q1217">
        <v>-3.5</v>
      </c>
      <c r="R1217">
        <v>4.75</v>
      </c>
      <c r="S1217">
        <v>3</v>
      </c>
      <c r="T1217">
        <v>-13.5</v>
      </c>
      <c r="U1217">
        <v>2.5499999999999998</v>
      </c>
      <c r="V1217">
        <v>-6.75</v>
      </c>
      <c r="W1217" t="str">
        <f t="shared" si="42"/>
        <v>g119,5,empty,3,204,1,1,0</v>
      </c>
      <c r="X1217" s="1" t="s">
        <v>336</v>
      </c>
      <c r="Y1217" s="2" t="str">
        <f>IF(AND(ISBLANK(X1217),OR(NOT(ISBLANK(Z1217)),NOT(ISBLANK(AA1217)))),#N/A,
IF(ISBLANK(X1217),"",
IF(AND(NOT(ISERROR(VLOOKUP(X1217,MonsterTable!$A:$B,MATCH(MonsterTable!$B$1,MonsterTable!$A$1:$B$1,0),0))),OR(ISBLANK(Z1217),ISBLANK(AA1217))),#N/A,
IFERROR(VLOOKUP(X1217,MonsterTable!$A:$B,MATCH(MonsterTable!$B$1,MonsterTable!$A$1:$B$1,0),0),
IF(OR(NOT(ISBLANK(Z1217)),ISBLANK(AA1217)),#N/A,
IF(X1217="empty","empty",
VLOOKUP(X1217,MonsterGroupTable!$A:$A,1,0)))))))</f>
        <v>g119</v>
      </c>
      <c r="AA1217">
        <v>5</v>
      </c>
      <c r="AE1217" s="1" t="s">
        <v>74</v>
      </c>
      <c r="AF1217" s="2" t="str">
        <f>IF(AND(ISBLANK(AE1217),OR(NOT(ISBLANK(AG1217)),NOT(ISBLANK(AH1217)))),#N/A,
IF(ISBLANK(AE1217),"",
IF(AND(NOT(ISERROR(VLOOKUP(AE1217,MonsterTable!$A:$B,MATCH(MonsterTable!$B$1,MonsterTable!$A$1:$B$1,0),0))),OR(ISBLANK(AG1217),ISBLANK(AH1217))),#N/A,
IFERROR(VLOOKUP(AE1217,MonsterTable!$A:$B,MATCH(MonsterTable!$B$1,MonsterTable!$A$1:$B$1,0),0),
IF(OR(NOT(ISBLANK(AG1217)),ISBLANK(AH1217)),#N/A,
IF(AE1217="empty","empty",
VLOOKUP(AE1217,MonsterGroupTable!$A:$A,1,0)))))))</f>
        <v>empty</v>
      </c>
      <c r="AH1217">
        <v>3</v>
      </c>
      <c r="AL1217" s="1" t="s">
        <v>340</v>
      </c>
      <c r="AM1217" s="2">
        <f>IF(AND(ISBLANK(AL1217),OR(NOT(ISBLANK(AN1217)),NOT(ISBLANK(AO1217)))),#N/A,
IF(ISBLANK(AL1217),"",
IF(AND(NOT(ISERROR(VLOOKUP(AL1217,MonsterTable!$A:$B,MATCH(MonsterTable!$B$1,MonsterTable!$A$1:$B$1,0),0))),OR(ISBLANK(AN1217),ISBLANK(AO1217))),#N/A,
IFERROR(VLOOKUP(AL1217,MonsterTable!$A:$B,MATCH(MonsterTable!$B$1,MonsterTable!$A$1:$B$1,0),0),
IF(OR(NOT(ISBLANK(AN1217)),ISBLANK(AO1217)),#N/A,
IF(AL1217="empty","empty",
VLOOKUP(AL1217,MonsterGroupTable!$A:$A,1,0)))))))</f>
        <v>204</v>
      </c>
      <c r="AN1217">
        <v>1</v>
      </c>
      <c r="AO1217">
        <v>1</v>
      </c>
      <c r="AP1217">
        <v>0</v>
      </c>
      <c r="AT1217" s="2" t="str">
        <f>IF(AND(ISBLANK(AS1217),OR(NOT(ISBLANK(AU1217)),NOT(ISBLANK(AV1217)))),#N/A,
IF(ISBLANK(AS1217),"",
IF(AND(NOT(ISERROR(VLOOKUP(AS1217,MonsterTable!$A:$B,MATCH(MonsterTable!$B$1,MonsterTable!$A$1:$B$1,0),0))),OR(ISBLANK(AU1217),ISBLANK(AV1217))),#N/A,
IFERROR(VLOOKUP(AS1217,MonsterTable!$A:$B,MATCH(MonsterTable!$B$1,MonsterTable!$A$1:$B$1,0),0),
IF(OR(NOT(ISBLANK(AU1217)),ISBLANK(AV1217)),#N/A,
IF(AS1217="empty","empty",
VLOOKUP(AS1217,MonsterGroupTable!$A:$A,1,0)))))))</f>
        <v/>
      </c>
      <c r="BA1217" s="2" t="str">
        <f>IF(AND(ISBLANK(AZ1217),OR(NOT(ISBLANK(BB1217)),NOT(ISBLANK(BC1217)))),#N/A,
IF(ISBLANK(AZ1217),"",
IF(AND(NOT(ISERROR(VLOOKUP(AZ1217,MonsterTable!$A:$B,MATCH(MonsterTable!$B$1,MonsterTable!$A$1:$B$1,0),0))),OR(ISBLANK(BB1217),ISBLANK(BC1217))),#N/A,
IFERROR(VLOOKUP(AZ1217,MonsterTable!$A:$B,MATCH(MonsterTable!$B$1,MonsterTable!$A$1:$B$1,0),0),
IF(OR(NOT(ISBLANK(BB1217)),ISBLANK(BC1217)),#N/A,
IF(AZ1217="empty","empty",
VLOOKUP(AZ1217,MonsterGroupTable!$A:$A,1,0)))))))</f>
        <v/>
      </c>
      <c r="BH1217" s="2" t="str">
        <f>IF(AND(ISBLANK(BG1217),OR(NOT(ISBLANK(BI1217)),NOT(ISBLANK(BJ1217)))),#N/A,
IF(ISBLANK(BG1217),"",
IF(AND(NOT(ISERROR(VLOOKUP(BG1217,MonsterTable!$A:$B,MATCH(MonsterTable!$B$1,MonsterTable!$A$1:$B$1,0),0))),OR(ISBLANK(BI1217),ISBLANK(BJ1217))),#N/A,
IFERROR(VLOOKUP(BG1217,MonsterTable!$A:$B,MATCH(MonsterTable!$B$1,MonsterTable!$A$1:$B$1,0),0),
IF(OR(NOT(ISBLANK(BI1217)),ISBLANK(BJ1217)),#N/A,
IF(BG1217="empty","empty",
VLOOKUP(BG1217,MonsterGroupTable!$A:$A,1,0)))))))</f>
        <v/>
      </c>
      <c r="BO1217" s="2" t="str">
        <f>IF(AND(ISBLANK(BN1217),OR(NOT(ISBLANK(BP1217)),NOT(ISBLANK(BQ1217)))),#N/A,
IF(ISBLANK(BN1217),"",
IF(AND(NOT(ISERROR(VLOOKUP(BN1217,MonsterTable!$A:$B,MATCH(MonsterTable!$B$1,MonsterTable!$A$1:$B$1,0),0))),OR(ISBLANK(BP1217),ISBLANK(BQ1217))),#N/A,
IFERROR(VLOOKUP(BN1217,MonsterTable!$A:$B,MATCH(MonsterTable!$B$1,MonsterTable!$A$1:$B$1,0),0),
IF(OR(NOT(ISBLANK(BP1217)),ISBLANK(BQ1217)),#N/A,
IF(BN1217="empty","empty",
VLOOKUP(BN1217,MonsterGroupTable!$A:$A,1,0)))))))</f>
        <v/>
      </c>
      <c r="BV1217" s="2" t="str">
        <f>IF(AND(ISBLANK(BU1217),OR(NOT(ISBLANK(BW1217)),NOT(ISBLANK(BX1217)))),#N/A,
IF(ISBLANK(BU1217),"",
IF(AND(NOT(ISERROR(VLOOKUP(BU1217,MonsterTable!$A:$B,MATCH(MonsterTable!$B$1,MonsterTable!$A$1:$B$1,0),0))),OR(ISBLANK(BW1217),ISBLANK(BX1217))),#N/A,
IFERROR(VLOOKUP(BU1217,MonsterTable!$A:$B,MATCH(MonsterTable!$B$1,MonsterTable!$A$1:$B$1,0),0),
IF(OR(NOT(ISBLANK(BW1217)),ISBLANK(BX1217)),#N/A,
IF(BU1217="empty","empty",
VLOOKUP(BU1217,MonsterGroupTable!$A:$A,1,0)))))))</f>
        <v/>
      </c>
      <c r="CC1217" s="2" t="str">
        <f>IF(AND(ISBLANK(CB1217),OR(NOT(ISBLANK(CD1217)),NOT(ISBLANK(CE1217)))),#N/A,
IF(ISBLANK(CB1217),"",
IF(AND(NOT(ISERROR(VLOOKUP(CB1217,MonsterTable!$A:$B,MATCH(MonsterTable!$B$1,MonsterTable!$A$1:$B$1,0),0))),OR(ISBLANK(CD1217),ISBLANK(CE1217))),#N/A,
IFERROR(VLOOKUP(CB1217,MonsterTable!$A:$B,MATCH(MonsterTable!$B$1,MonsterTable!$A$1:$B$1,0),0),
IF(OR(NOT(ISBLANK(CD1217)),ISBLANK(CE1217)),#N/A,
IF(CB1217="empty","empty",
VLOOKUP(CB1217,MonsterGroupTable!$A:$A,1,0)))))))</f>
        <v/>
      </c>
      <c r="CJ1217" s="2" t="str">
        <f>IF(AND(ISBLANK(CI1217),OR(NOT(ISBLANK(CK1217)),NOT(ISBLANK(CL1217)))),#N/A,
IF(ISBLANK(CI1217),"",
IF(AND(NOT(ISERROR(VLOOKUP(CI1217,MonsterTable!$A:$B,MATCH(MonsterTable!$B$1,MonsterTable!$A$1:$B$1,0),0))),OR(ISBLANK(CK1217),ISBLANK(CL1217))),#N/A,
IFERROR(VLOOKUP(CI1217,MonsterTable!$A:$B,MATCH(MonsterTable!$B$1,MonsterTable!$A$1:$B$1,0),0),
IF(OR(NOT(ISBLANK(CK1217)),ISBLANK(CL1217)),#N/A,
IF(CI1217="empty","empty",
VLOOKUP(CI1217,MonsterGroupTable!$A:$A,1,0)))))))</f>
        <v/>
      </c>
    </row>
    <row r="1218" spans="1:88">
      <c r="A1218">
        <v>20184</v>
      </c>
      <c r="B1218">
        <f t="shared" si="41"/>
        <v>1.1000000000000001</v>
      </c>
      <c r="C1218">
        <f t="shared" si="41"/>
        <v>1.1000000000000001</v>
      </c>
      <c r="F1218">
        <v>360</v>
      </c>
      <c r="G1218">
        <v>4789</v>
      </c>
      <c r="H1218">
        <v>0</v>
      </c>
      <c r="I1218">
        <v>0</v>
      </c>
      <c r="J1218">
        <v>0</v>
      </c>
      <c r="K1218" t="s">
        <v>28</v>
      </c>
      <c r="L1218" t="s">
        <v>255</v>
      </c>
      <c r="M1218" t="s">
        <v>79</v>
      </c>
      <c r="N1218" t="s">
        <v>80</v>
      </c>
      <c r="O1218">
        <v>0</v>
      </c>
      <c r="P1218">
        <v>-4.75</v>
      </c>
      <c r="Q1218">
        <v>-3.5</v>
      </c>
      <c r="R1218">
        <v>4.75</v>
      </c>
      <c r="S1218">
        <v>3</v>
      </c>
      <c r="T1218">
        <v>-13.5</v>
      </c>
      <c r="U1218">
        <v>2.5499999999999998</v>
      </c>
      <c r="V1218">
        <v>-6.75</v>
      </c>
      <c r="W1218" t="str">
        <f t="shared" si="42"/>
        <v>g119,5,empty,3,204,1,1,0</v>
      </c>
      <c r="X1218" s="1" t="s">
        <v>336</v>
      </c>
      <c r="Y1218" s="2" t="str">
        <f>IF(AND(ISBLANK(X1218),OR(NOT(ISBLANK(Z1218)),NOT(ISBLANK(AA1218)))),#N/A,
IF(ISBLANK(X1218),"",
IF(AND(NOT(ISERROR(VLOOKUP(X1218,MonsterTable!$A:$B,MATCH(MonsterTable!$B$1,MonsterTable!$A$1:$B$1,0),0))),OR(ISBLANK(Z1218),ISBLANK(AA1218))),#N/A,
IFERROR(VLOOKUP(X1218,MonsterTable!$A:$B,MATCH(MonsterTable!$B$1,MonsterTable!$A$1:$B$1,0),0),
IF(OR(NOT(ISBLANK(Z1218)),ISBLANK(AA1218)),#N/A,
IF(X1218="empty","empty",
VLOOKUP(X1218,MonsterGroupTable!$A:$A,1,0)))))))</f>
        <v>g119</v>
      </c>
      <c r="AA1218">
        <v>5</v>
      </c>
      <c r="AE1218" s="1" t="s">
        <v>74</v>
      </c>
      <c r="AF1218" s="2" t="str">
        <f>IF(AND(ISBLANK(AE1218),OR(NOT(ISBLANK(AG1218)),NOT(ISBLANK(AH1218)))),#N/A,
IF(ISBLANK(AE1218),"",
IF(AND(NOT(ISERROR(VLOOKUP(AE1218,MonsterTable!$A:$B,MATCH(MonsterTable!$B$1,MonsterTable!$A$1:$B$1,0),0))),OR(ISBLANK(AG1218),ISBLANK(AH1218))),#N/A,
IFERROR(VLOOKUP(AE1218,MonsterTable!$A:$B,MATCH(MonsterTable!$B$1,MonsterTable!$A$1:$B$1,0),0),
IF(OR(NOT(ISBLANK(AG1218)),ISBLANK(AH1218)),#N/A,
IF(AE1218="empty","empty",
VLOOKUP(AE1218,MonsterGroupTable!$A:$A,1,0)))))))</f>
        <v>empty</v>
      </c>
      <c r="AH1218">
        <v>3</v>
      </c>
      <c r="AL1218" s="1" t="s">
        <v>340</v>
      </c>
      <c r="AM1218" s="2">
        <f>IF(AND(ISBLANK(AL1218),OR(NOT(ISBLANK(AN1218)),NOT(ISBLANK(AO1218)))),#N/A,
IF(ISBLANK(AL1218),"",
IF(AND(NOT(ISERROR(VLOOKUP(AL1218,MonsterTable!$A:$B,MATCH(MonsterTable!$B$1,MonsterTable!$A$1:$B$1,0),0))),OR(ISBLANK(AN1218),ISBLANK(AO1218))),#N/A,
IFERROR(VLOOKUP(AL1218,MonsterTable!$A:$B,MATCH(MonsterTable!$B$1,MonsterTable!$A$1:$B$1,0),0),
IF(OR(NOT(ISBLANK(AN1218)),ISBLANK(AO1218)),#N/A,
IF(AL1218="empty","empty",
VLOOKUP(AL1218,MonsterGroupTable!$A:$A,1,0)))))))</f>
        <v>204</v>
      </c>
      <c r="AN1218">
        <v>1</v>
      </c>
      <c r="AO1218">
        <v>1</v>
      </c>
      <c r="AP1218">
        <v>0</v>
      </c>
      <c r="AT1218" s="2" t="str">
        <f>IF(AND(ISBLANK(AS1218),OR(NOT(ISBLANK(AU1218)),NOT(ISBLANK(AV1218)))),#N/A,
IF(ISBLANK(AS1218),"",
IF(AND(NOT(ISERROR(VLOOKUP(AS1218,MonsterTable!$A:$B,MATCH(MonsterTable!$B$1,MonsterTable!$A$1:$B$1,0),0))),OR(ISBLANK(AU1218),ISBLANK(AV1218))),#N/A,
IFERROR(VLOOKUP(AS1218,MonsterTable!$A:$B,MATCH(MonsterTable!$B$1,MonsterTable!$A$1:$B$1,0),0),
IF(OR(NOT(ISBLANK(AU1218)),ISBLANK(AV1218)),#N/A,
IF(AS1218="empty","empty",
VLOOKUP(AS1218,MonsterGroupTable!$A:$A,1,0)))))))</f>
        <v/>
      </c>
      <c r="BA1218" s="2" t="str">
        <f>IF(AND(ISBLANK(AZ1218),OR(NOT(ISBLANK(BB1218)),NOT(ISBLANK(BC1218)))),#N/A,
IF(ISBLANK(AZ1218),"",
IF(AND(NOT(ISERROR(VLOOKUP(AZ1218,MonsterTable!$A:$B,MATCH(MonsterTable!$B$1,MonsterTable!$A$1:$B$1,0),0))),OR(ISBLANK(BB1218),ISBLANK(BC1218))),#N/A,
IFERROR(VLOOKUP(AZ1218,MonsterTable!$A:$B,MATCH(MonsterTable!$B$1,MonsterTable!$A$1:$B$1,0),0),
IF(OR(NOT(ISBLANK(BB1218)),ISBLANK(BC1218)),#N/A,
IF(AZ1218="empty","empty",
VLOOKUP(AZ1218,MonsterGroupTable!$A:$A,1,0)))))))</f>
        <v/>
      </c>
      <c r="BH1218" s="2" t="str">
        <f>IF(AND(ISBLANK(BG1218),OR(NOT(ISBLANK(BI1218)),NOT(ISBLANK(BJ1218)))),#N/A,
IF(ISBLANK(BG1218),"",
IF(AND(NOT(ISERROR(VLOOKUP(BG1218,MonsterTable!$A:$B,MATCH(MonsterTable!$B$1,MonsterTable!$A$1:$B$1,0),0))),OR(ISBLANK(BI1218),ISBLANK(BJ1218))),#N/A,
IFERROR(VLOOKUP(BG1218,MonsterTable!$A:$B,MATCH(MonsterTable!$B$1,MonsterTable!$A$1:$B$1,0),0),
IF(OR(NOT(ISBLANK(BI1218)),ISBLANK(BJ1218)),#N/A,
IF(BG1218="empty","empty",
VLOOKUP(BG1218,MonsterGroupTable!$A:$A,1,0)))))))</f>
        <v/>
      </c>
      <c r="BO1218" s="2" t="str">
        <f>IF(AND(ISBLANK(BN1218),OR(NOT(ISBLANK(BP1218)),NOT(ISBLANK(BQ1218)))),#N/A,
IF(ISBLANK(BN1218),"",
IF(AND(NOT(ISERROR(VLOOKUP(BN1218,MonsterTable!$A:$B,MATCH(MonsterTable!$B$1,MonsterTable!$A$1:$B$1,0),0))),OR(ISBLANK(BP1218),ISBLANK(BQ1218))),#N/A,
IFERROR(VLOOKUP(BN1218,MonsterTable!$A:$B,MATCH(MonsterTable!$B$1,MonsterTable!$A$1:$B$1,0),0),
IF(OR(NOT(ISBLANK(BP1218)),ISBLANK(BQ1218)),#N/A,
IF(BN1218="empty","empty",
VLOOKUP(BN1218,MonsterGroupTable!$A:$A,1,0)))))))</f>
        <v/>
      </c>
      <c r="BV1218" s="2" t="str">
        <f>IF(AND(ISBLANK(BU1218),OR(NOT(ISBLANK(BW1218)),NOT(ISBLANK(BX1218)))),#N/A,
IF(ISBLANK(BU1218),"",
IF(AND(NOT(ISERROR(VLOOKUP(BU1218,MonsterTable!$A:$B,MATCH(MonsterTable!$B$1,MonsterTable!$A$1:$B$1,0),0))),OR(ISBLANK(BW1218),ISBLANK(BX1218))),#N/A,
IFERROR(VLOOKUP(BU1218,MonsterTable!$A:$B,MATCH(MonsterTable!$B$1,MonsterTable!$A$1:$B$1,0),0),
IF(OR(NOT(ISBLANK(BW1218)),ISBLANK(BX1218)),#N/A,
IF(BU1218="empty","empty",
VLOOKUP(BU1218,MonsterGroupTable!$A:$A,1,0)))))))</f>
        <v/>
      </c>
      <c r="CC1218" s="2" t="str">
        <f>IF(AND(ISBLANK(CB1218),OR(NOT(ISBLANK(CD1218)),NOT(ISBLANK(CE1218)))),#N/A,
IF(ISBLANK(CB1218),"",
IF(AND(NOT(ISERROR(VLOOKUP(CB1218,MonsterTable!$A:$B,MATCH(MonsterTable!$B$1,MonsterTable!$A$1:$B$1,0),0))),OR(ISBLANK(CD1218),ISBLANK(CE1218))),#N/A,
IFERROR(VLOOKUP(CB1218,MonsterTable!$A:$B,MATCH(MonsterTable!$B$1,MonsterTable!$A$1:$B$1,0),0),
IF(OR(NOT(ISBLANK(CD1218)),ISBLANK(CE1218)),#N/A,
IF(CB1218="empty","empty",
VLOOKUP(CB1218,MonsterGroupTable!$A:$A,1,0)))))))</f>
        <v/>
      </c>
      <c r="CJ1218" s="2" t="str">
        <f>IF(AND(ISBLANK(CI1218),OR(NOT(ISBLANK(CK1218)),NOT(ISBLANK(CL1218)))),#N/A,
IF(ISBLANK(CI1218),"",
IF(AND(NOT(ISERROR(VLOOKUP(CI1218,MonsterTable!$A:$B,MATCH(MonsterTable!$B$1,MonsterTable!$A$1:$B$1,0),0))),OR(ISBLANK(CK1218),ISBLANK(CL1218))),#N/A,
IFERROR(VLOOKUP(CI1218,MonsterTable!$A:$B,MATCH(MonsterTable!$B$1,MonsterTable!$A$1:$B$1,0),0),
IF(OR(NOT(ISBLANK(CK1218)),ISBLANK(CL1218)),#N/A,
IF(CI1218="empty","empty",
VLOOKUP(CI1218,MonsterGroupTable!$A:$A,1,0)))))))</f>
        <v/>
      </c>
    </row>
    <row r="1219" spans="1:88">
      <c r="A1219">
        <v>20185</v>
      </c>
      <c r="B1219">
        <f t="shared" si="41"/>
        <v>1.1000000000000001</v>
      </c>
      <c r="C1219">
        <f t="shared" si="41"/>
        <v>1.1000000000000001</v>
      </c>
      <c r="F1219">
        <v>360</v>
      </c>
      <c r="G1219">
        <v>4843</v>
      </c>
      <c r="H1219">
        <v>0</v>
      </c>
      <c r="I1219">
        <v>0</v>
      </c>
      <c r="J1219">
        <v>0</v>
      </c>
      <c r="K1219" t="s">
        <v>28</v>
      </c>
      <c r="L1219" t="s">
        <v>255</v>
      </c>
      <c r="M1219" t="s">
        <v>79</v>
      </c>
      <c r="N1219" t="s">
        <v>80</v>
      </c>
      <c r="O1219">
        <v>0</v>
      </c>
      <c r="P1219">
        <v>-4.75</v>
      </c>
      <c r="Q1219">
        <v>-3.5</v>
      </c>
      <c r="R1219">
        <v>4.75</v>
      </c>
      <c r="S1219">
        <v>3</v>
      </c>
      <c r="T1219">
        <v>-13.5</v>
      </c>
      <c r="U1219">
        <v>2.5499999999999998</v>
      </c>
      <c r="V1219">
        <v>-6.75</v>
      </c>
      <c r="W1219" t="str">
        <f t="shared" si="42"/>
        <v>g119,5,empty,3,204,1,1,0</v>
      </c>
      <c r="X1219" s="1" t="s">
        <v>336</v>
      </c>
      <c r="Y1219" s="2" t="str">
        <f>IF(AND(ISBLANK(X1219),OR(NOT(ISBLANK(Z1219)),NOT(ISBLANK(AA1219)))),#N/A,
IF(ISBLANK(X1219),"",
IF(AND(NOT(ISERROR(VLOOKUP(X1219,MonsterTable!$A:$B,MATCH(MonsterTable!$B$1,MonsterTable!$A$1:$B$1,0),0))),OR(ISBLANK(Z1219),ISBLANK(AA1219))),#N/A,
IFERROR(VLOOKUP(X1219,MonsterTable!$A:$B,MATCH(MonsterTable!$B$1,MonsterTable!$A$1:$B$1,0),0),
IF(OR(NOT(ISBLANK(Z1219)),ISBLANK(AA1219)),#N/A,
IF(X1219="empty","empty",
VLOOKUP(X1219,MonsterGroupTable!$A:$A,1,0)))))))</f>
        <v>g119</v>
      </c>
      <c r="AA1219">
        <v>5</v>
      </c>
      <c r="AE1219" s="1" t="s">
        <v>74</v>
      </c>
      <c r="AF1219" s="2" t="str">
        <f>IF(AND(ISBLANK(AE1219),OR(NOT(ISBLANK(AG1219)),NOT(ISBLANK(AH1219)))),#N/A,
IF(ISBLANK(AE1219),"",
IF(AND(NOT(ISERROR(VLOOKUP(AE1219,MonsterTable!$A:$B,MATCH(MonsterTable!$B$1,MonsterTable!$A$1:$B$1,0),0))),OR(ISBLANK(AG1219),ISBLANK(AH1219))),#N/A,
IFERROR(VLOOKUP(AE1219,MonsterTable!$A:$B,MATCH(MonsterTable!$B$1,MonsterTable!$A$1:$B$1,0),0),
IF(OR(NOT(ISBLANK(AG1219)),ISBLANK(AH1219)),#N/A,
IF(AE1219="empty","empty",
VLOOKUP(AE1219,MonsterGroupTable!$A:$A,1,0)))))))</f>
        <v>empty</v>
      </c>
      <c r="AH1219">
        <v>3</v>
      </c>
      <c r="AL1219" s="1" t="s">
        <v>340</v>
      </c>
      <c r="AM1219" s="2">
        <f>IF(AND(ISBLANK(AL1219),OR(NOT(ISBLANK(AN1219)),NOT(ISBLANK(AO1219)))),#N/A,
IF(ISBLANK(AL1219),"",
IF(AND(NOT(ISERROR(VLOOKUP(AL1219,MonsterTable!$A:$B,MATCH(MonsterTable!$B$1,MonsterTable!$A$1:$B$1,0),0))),OR(ISBLANK(AN1219),ISBLANK(AO1219))),#N/A,
IFERROR(VLOOKUP(AL1219,MonsterTable!$A:$B,MATCH(MonsterTable!$B$1,MonsterTable!$A$1:$B$1,0),0),
IF(OR(NOT(ISBLANK(AN1219)),ISBLANK(AO1219)),#N/A,
IF(AL1219="empty","empty",
VLOOKUP(AL1219,MonsterGroupTable!$A:$A,1,0)))))))</f>
        <v>204</v>
      </c>
      <c r="AN1219">
        <v>1</v>
      </c>
      <c r="AO1219">
        <v>1</v>
      </c>
      <c r="AP1219">
        <v>0</v>
      </c>
      <c r="AT1219" s="2" t="str">
        <f>IF(AND(ISBLANK(AS1219),OR(NOT(ISBLANK(AU1219)),NOT(ISBLANK(AV1219)))),#N/A,
IF(ISBLANK(AS1219),"",
IF(AND(NOT(ISERROR(VLOOKUP(AS1219,MonsterTable!$A:$B,MATCH(MonsterTable!$B$1,MonsterTable!$A$1:$B$1,0),0))),OR(ISBLANK(AU1219),ISBLANK(AV1219))),#N/A,
IFERROR(VLOOKUP(AS1219,MonsterTable!$A:$B,MATCH(MonsterTable!$B$1,MonsterTable!$A$1:$B$1,0),0),
IF(OR(NOT(ISBLANK(AU1219)),ISBLANK(AV1219)),#N/A,
IF(AS1219="empty","empty",
VLOOKUP(AS1219,MonsterGroupTable!$A:$A,1,0)))))))</f>
        <v/>
      </c>
      <c r="BA1219" s="2" t="str">
        <f>IF(AND(ISBLANK(AZ1219),OR(NOT(ISBLANK(BB1219)),NOT(ISBLANK(BC1219)))),#N/A,
IF(ISBLANK(AZ1219),"",
IF(AND(NOT(ISERROR(VLOOKUP(AZ1219,MonsterTable!$A:$B,MATCH(MonsterTable!$B$1,MonsterTable!$A$1:$B$1,0),0))),OR(ISBLANK(BB1219),ISBLANK(BC1219))),#N/A,
IFERROR(VLOOKUP(AZ1219,MonsterTable!$A:$B,MATCH(MonsterTable!$B$1,MonsterTable!$A$1:$B$1,0),0),
IF(OR(NOT(ISBLANK(BB1219)),ISBLANK(BC1219)),#N/A,
IF(AZ1219="empty","empty",
VLOOKUP(AZ1219,MonsterGroupTable!$A:$A,1,0)))))))</f>
        <v/>
      </c>
      <c r="BH1219" s="2" t="str">
        <f>IF(AND(ISBLANK(BG1219),OR(NOT(ISBLANK(BI1219)),NOT(ISBLANK(BJ1219)))),#N/A,
IF(ISBLANK(BG1219),"",
IF(AND(NOT(ISERROR(VLOOKUP(BG1219,MonsterTable!$A:$B,MATCH(MonsterTable!$B$1,MonsterTable!$A$1:$B$1,0),0))),OR(ISBLANK(BI1219),ISBLANK(BJ1219))),#N/A,
IFERROR(VLOOKUP(BG1219,MonsterTable!$A:$B,MATCH(MonsterTable!$B$1,MonsterTable!$A$1:$B$1,0),0),
IF(OR(NOT(ISBLANK(BI1219)),ISBLANK(BJ1219)),#N/A,
IF(BG1219="empty","empty",
VLOOKUP(BG1219,MonsterGroupTable!$A:$A,1,0)))))))</f>
        <v/>
      </c>
      <c r="BO1219" s="2" t="str">
        <f>IF(AND(ISBLANK(BN1219),OR(NOT(ISBLANK(BP1219)),NOT(ISBLANK(BQ1219)))),#N/A,
IF(ISBLANK(BN1219),"",
IF(AND(NOT(ISERROR(VLOOKUP(BN1219,MonsterTable!$A:$B,MATCH(MonsterTable!$B$1,MonsterTable!$A$1:$B$1,0),0))),OR(ISBLANK(BP1219),ISBLANK(BQ1219))),#N/A,
IFERROR(VLOOKUP(BN1219,MonsterTable!$A:$B,MATCH(MonsterTable!$B$1,MonsterTable!$A$1:$B$1,0),0),
IF(OR(NOT(ISBLANK(BP1219)),ISBLANK(BQ1219)),#N/A,
IF(BN1219="empty","empty",
VLOOKUP(BN1219,MonsterGroupTable!$A:$A,1,0)))))))</f>
        <v/>
      </c>
      <c r="BV1219" s="2" t="str">
        <f>IF(AND(ISBLANK(BU1219),OR(NOT(ISBLANK(BW1219)),NOT(ISBLANK(BX1219)))),#N/A,
IF(ISBLANK(BU1219),"",
IF(AND(NOT(ISERROR(VLOOKUP(BU1219,MonsterTable!$A:$B,MATCH(MonsterTable!$B$1,MonsterTable!$A$1:$B$1,0),0))),OR(ISBLANK(BW1219),ISBLANK(BX1219))),#N/A,
IFERROR(VLOOKUP(BU1219,MonsterTable!$A:$B,MATCH(MonsterTable!$B$1,MonsterTable!$A$1:$B$1,0),0),
IF(OR(NOT(ISBLANK(BW1219)),ISBLANK(BX1219)),#N/A,
IF(BU1219="empty","empty",
VLOOKUP(BU1219,MonsterGroupTable!$A:$A,1,0)))))))</f>
        <v/>
      </c>
      <c r="CC1219" s="2" t="str">
        <f>IF(AND(ISBLANK(CB1219),OR(NOT(ISBLANK(CD1219)),NOT(ISBLANK(CE1219)))),#N/A,
IF(ISBLANK(CB1219),"",
IF(AND(NOT(ISERROR(VLOOKUP(CB1219,MonsterTable!$A:$B,MATCH(MonsterTable!$B$1,MonsterTable!$A$1:$B$1,0),0))),OR(ISBLANK(CD1219),ISBLANK(CE1219))),#N/A,
IFERROR(VLOOKUP(CB1219,MonsterTable!$A:$B,MATCH(MonsterTable!$B$1,MonsterTable!$A$1:$B$1,0),0),
IF(OR(NOT(ISBLANK(CD1219)),ISBLANK(CE1219)),#N/A,
IF(CB1219="empty","empty",
VLOOKUP(CB1219,MonsterGroupTable!$A:$A,1,0)))))))</f>
        <v/>
      </c>
      <c r="CJ1219" s="2" t="str">
        <f>IF(AND(ISBLANK(CI1219),OR(NOT(ISBLANK(CK1219)),NOT(ISBLANK(CL1219)))),#N/A,
IF(ISBLANK(CI1219),"",
IF(AND(NOT(ISERROR(VLOOKUP(CI1219,MonsterTable!$A:$B,MATCH(MonsterTable!$B$1,MonsterTable!$A$1:$B$1,0),0))),OR(ISBLANK(CK1219),ISBLANK(CL1219))),#N/A,
IFERROR(VLOOKUP(CI1219,MonsterTable!$A:$B,MATCH(MonsterTable!$B$1,MonsterTable!$A$1:$B$1,0),0),
IF(OR(NOT(ISBLANK(CK1219)),ISBLANK(CL1219)),#N/A,
IF(CI1219="empty","empty",
VLOOKUP(CI1219,MonsterGroupTable!$A:$A,1,0)))))))</f>
        <v/>
      </c>
    </row>
    <row r="1220" spans="1:88">
      <c r="A1220">
        <v>20186</v>
      </c>
      <c r="B1220">
        <f t="shared" si="41"/>
        <v>1.1000000000000001</v>
      </c>
      <c r="C1220">
        <f t="shared" si="41"/>
        <v>1.1000000000000001</v>
      </c>
      <c r="F1220">
        <v>360</v>
      </c>
      <c r="G1220">
        <v>4897</v>
      </c>
      <c r="H1220">
        <v>0</v>
      </c>
      <c r="I1220">
        <v>0</v>
      </c>
      <c r="J1220">
        <v>0</v>
      </c>
      <c r="K1220" t="s">
        <v>28</v>
      </c>
      <c r="L1220" t="s">
        <v>255</v>
      </c>
      <c r="M1220" t="s">
        <v>79</v>
      </c>
      <c r="N1220" t="s">
        <v>80</v>
      </c>
      <c r="O1220">
        <v>0</v>
      </c>
      <c r="P1220">
        <v>-4.75</v>
      </c>
      <c r="Q1220">
        <v>-3.5</v>
      </c>
      <c r="R1220">
        <v>4.75</v>
      </c>
      <c r="S1220">
        <v>3</v>
      </c>
      <c r="T1220">
        <v>-13.5</v>
      </c>
      <c r="U1220">
        <v>2.5499999999999998</v>
      </c>
      <c r="V1220">
        <v>-6.75</v>
      </c>
      <c r="W1220" t="str">
        <f t="shared" si="42"/>
        <v>g119,5,empty,3,204,1,1,0</v>
      </c>
      <c r="X1220" s="1" t="s">
        <v>336</v>
      </c>
      <c r="Y1220" s="2" t="str">
        <f>IF(AND(ISBLANK(X1220),OR(NOT(ISBLANK(Z1220)),NOT(ISBLANK(AA1220)))),#N/A,
IF(ISBLANK(X1220),"",
IF(AND(NOT(ISERROR(VLOOKUP(X1220,MonsterTable!$A:$B,MATCH(MonsterTable!$B$1,MonsterTable!$A$1:$B$1,0),0))),OR(ISBLANK(Z1220),ISBLANK(AA1220))),#N/A,
IFERROR(VLOOKUP(X1220,MonsterTable!$A:$B,MATCH(MonsterTable!$B$1,MonsterTable!$A$1:$B$1,0),0),
IF(OR(NOT(ISBLANK(Z1220)),ISBLANK(AA1220)),#N/A,
IF(X1220="empty","empty",
VLOOKUP(X1220,MonsterGroupTable!$A:$A,1,0)))))))</f>
        <v>g119</v>
      </c>
      <c r="AA1220">
        <v>5</v>
      </c>
      <c r="AE1220" s="1" t="s">
        <v>74</v>
      </c>
      <c r="AF1220" s="2" t="str">
        <f>IF(AND(ISBLANK(AE1220),OR(NOT(ISBLANK(AG1220)),NOT(ISBLANK(AH1220)))),#N/A,
IF(ISBLANK(AE1220),"",
IF(AND(NOT(ISERROR(VLOOKUP(AE1220,MonsterTable!$A:$B,MATCH(MonsterTable!$B$1,MonsterTable!$A$1:$B$1,0),0))),OR(ISBLANK(AG1220),ISBLANK(AH1220))),#N/A,
IFERROR(VLOOKUP(AE1220,MonsterTable!$A:$B,MATCH(MonsterTable!$B$1,MonsterTable!$A$1:$B$1,0),0),
IF(OR(NOT(ISBLANK(AG1220)),ISBLANK(AH1220)),#N/A,
IF(AE1220="empty","empty",
VLOOKUP(AE1220,MonsterGroupTable!$A:$A,1,0)))))))</f>
        <v>empty</v>
      </c>
      <c r="AH1220">
        <v>3</v>
      </c>
      <c r="AL1220" s="1" t="s">
        <v>340</v>
      </c>
      <c r="AM1220" s="2">
        <f>IF(AND(ISBLANK(AL1220),OR(NOT(ISBLANK(AN1220)),NOT(ISBLANK(AO1220)))),#N/A,
IF(ISBLANK(AL1220),"",
IF(AND(NOT(ISERROR(VLOOKUP(AL1220,MonsterTable!$A:$B,MATCH(MonsterTable!$B$1,MonsterTable!$A$1:$B$1,0),0))),OR(ISBLANK(AN1220),ISBLANK(AO1220))),#N/A,
IFERROR(VLOOKUP(AL1220,MonsterTable!$A:$B,MATCH(MonsterTable!$B$1,MonsterTable!$A$1:$B$1,0),0),
IF(OR(NOT(ISBLANK(AN1220)),ISBLANK(AO1220)),#N/A,
IF(AL1220="empty","empty",
VLOOKUP(AL1220,MonsterGroupTable!$A:$A,1,0)))))))</f>
        <v>204</v>
      </c>
      <c r="AN1220">
        <v>1</v>
      </c>
      <c r="AO1220">
        <v>1</v>
      </c>
      <c r="AP1220">
        <v>0</v>
      </c>
      <c r="AT1220" s="2" t="str">
        <f>IF(AND(ISBLANK(AS1220),OR(NOT(ISBLANK(AU1220)),NOT(ISBLANK(AV1220)))),#N/A,
IF(ISBLANK(AS1220),"",
IF(AND(NOT(ISERROR(VLOOKUP(AS1220,MonsterTable!$A:$B,MATCH(MonsterTable!$B$1,MonsterTable!$A$1:$B$1,0),0))),OR(ISBLANK(AU1220),ISBLANK(AV1220))),#N/A,
IFERROR(VLOOKUP(AS1220,MonsterTable!$A:$B,MATCH(MonsterTable!$B$1,MonsterTable!$A$1:$B$1,0),0),
IF(OR(NOT(ISBLANK(AU1220)),ISBLANK(AV1220)),#N/A,
IF(AS1220="empty","empty",
VLOOKUP(AS1220,MonsterGroupTable!$A:$A,1,0)))))))</f>
        <v/>
      </c>
      <c r="BA1220" s="2" t="str">
        <f>IF(AND(ISBLANK(AZ1220),OR(NOT(ISBLANK(BB1220)),NOT(ISBLANK(BC1220)))),#N/A,
IF(ISBLANK(AZ1220),"",
IF(AND(NOT(ISERROR(VLOOKUP(AZ1220,MonsterTable!$A:$B,MATCH(MonsterTable!$B$1,MonsterTable!$A$1:$B$1,0),0))),OR(ISBLANK(BB1220),ISBLANK(BC1220))),#N/A,
IFERROR(VLOOKUP(AZ1220,MonsterTable!$A:$B,MATCH(MonsterTable!$B$1,MonsterTable!$A$1:$B$1,0),0),
IF(OR(NOT(ISBLANK(BB1220)),ISBLANK(BC1220)),#N/A,
IF(AZ1220="empty","empty",
VLOOKUP(AZ1220,MonsterGroupTable!$A:$A,1,0)))))))</f>
        <v/>
      </c>
      <c r="BH1220" s="2" t="str">
        <f>IF(AND(ISBLANK(BG1220),OR(NOT(ISBLANK(BI1220)),NOT(ISBLANK(BJ1220)))),#N/A,
IF(ISBLANK(BG1220),"",
IF(AND(NOT(ISERROR(VLOOKUP(BG1220,MonsterTable!$A:$B,MATCH(MonsterTable!$B$1,MonsterTable!$A$1:$B$1,0),0))),OR(ISBLANK(BI1220),ISBLANK(BJ1220))),#N/A,
IFERROR(VLOOKUP(BG1220,MonsterTable!$A:$B,MATCH(MonsterTable!$B$1,MonsterTable!$A$1:$B$1,0),0),
IF(OR(NOT(ISBLANK(BI1220)),ISBLANK(BJ1220)),#N/A,
IF(BG1220="empty","empty",
VLOOKUP(BG1220,MonsterGroupTable!$A:$A,1,0)))))))</f>
        <v/>
      </c>
      <c r="BO1220" s="2" t="str">
        <f>IF(AND(ISBLANK(BN1220),OR(NOT(ISBLANK(BP1220)),NOT(ISBLANK(BQ1220)))),#N/A,
IF(ISBLANK(BN1220),"",
IF(AND(NOT(ISERROR(VLOOKUP(BN1220,MonsterTable!$A:$B,MATCH(MonsterTable!$B$1,MonsterTable!$A$1:$B$1,0),0))),OR(ISBLANK(BP1220),ISBLANK(BQ1220))),#N/A,
IFERROR(VLOOKUP(BN1220,MonsterTable!$A:$B,MATCH(MonsterTable!$B$1,MonsterTable!$A$1:$B$1,0),0),
IF(OR(NOT(ISBLANK(BP1220)),ISBLANK(BQ1220)),#N/A,
IF(BN1220="empty","empty",
VLOOKUP(BN1220,MonsterGroupTable!$A:$A,1,0)))))))</f>
        <v/>
      </c>
      <c r="BV1220" s="2" t="str">
        <f>IF(AND(ISBLANK(BU1220),OR(NOT(ISBLANK(BW1220)),NOT(ISBLANK(BX1220)))),#N/A,
IF(ISBLANK(BU1220),"",
IF(AND(NOT(ISERROR(VLOOKUP(BU1220,MonsterTable!$A:$B,MATCH(MonsterTable!$B$1,MonsterTable!$A$1:$B$1,0),0))),OR(ISBLANK(BW1220),ISBLANK(BX1220))),#N/A,
IFERROR(VLOOKUP(BU1220,MonsterTable!$A:$B,MATCH(MonsterTable!$B$1,MonsterTable!$A$1:$B$1,0),0),
IF(OR(NOT(ISBLANK(BW1220)),ISBLANK(BX1220)),#N/A,
IF(BU1220="empty","empty",
VLOOKUP(BU1220,MonsterGroupTable!$A:$A,1,0)))))))</f>
        <v/>
      </c>
      <c r="CC1220" s="2" t="str">
        <f>IF(AND(ISBLANK(CB1220),OR(NOT(ISBLANK(CD1220)),NOT(ISBLANK(CE1220)))),#N/A,
IF(ISBLANK(CB1220),"",
IF(AND(NOT(ISERROR(VLOOKUP(CB1220,MonsterTable!$A:$B,MATCH(MonsterTable!$B$1,MonsterTable!$A$1:$B$1,0),0))),OR(ISBLANK(CD1220),ISBLANK(CE1220))),#N/A,
IFERROR(VLOOKUP(CB1220,MonsterTable!$A:$B,MATCH(MonsterTable!$B$1,MonsterTable!$A$1:$B$1,0),0),
IF(OR(NOT(ISBLANK(CD1220)),ISBLANK(CE1220)),#N/A,
IF(CB1220="empty","empty",
VLOOKUP(CB1220,MonsterGroupTable!$A:$A,1,0)))))))</f>
        <v/>
      </c>
      <c r="CJ1220" s="2" t="str">
        <f>IF(AND(ISBLANK(CI1220),OR(NOT(ISBLANK(CK1220)),NOT(ISBLANK(CL1220)))),#N/A,
IF(ISBLANK(CI1220),"",
IF(AND(NOT(ISERROR(VLOOKUP(CI1220,MonsterTable!$A:$B,MATCH(MonsterTable!$B$1,MonsterTable!$A$1:$B$1,0),0))),OR(ISBLANK(CK1220),ISBLANK(CL1220))),#N/A,
IFERROR(VLOOKUP(CI1220,MonsterTable!$A:$B,MATCH(MonsterTable!$B$1,MonsterTable!$A$1:$B$1,0),0),
IF(OR(NOT(ISBLANK(CK1220)),ISBLANK(CL1220)),#N/A,
IF(CI1220="empty","empty",
VLOOKUP(CI1220,MonsterGroupTable!$A:$A,1,0)))))))</f>
        <v/>
      </c>
    </row>
    <row r="1221" spans="1:88">
      <c r="A1221">
        <v>20187</v>
      </c>
      <c r="B1221">
        <f t="shared" si="41"/>
        <v>1.1000000000000001</v>
      </c>
      <c r="C1221">
        <f t="shared" si="41"/>
        <v>1.1000000000000001</v>
      </c>
      <c r="F1221">
        <v>360</v>
      </c>
      <c r="G1221">
        <v>4951</v>
      </c>
      <c r="H1221">
        <v>0</v>
      </c>
      <c r="I1221">
        <v>0</v>
      </c>
      <c r="J1221">
        <v>0</v>
      </c>
      <c r="K1221" t="s">
        <v>28</v>
      </c>
      <c r="L1221" t="s">
        <v>255</v>
      </c>
      <c r="M1221" t="s">
        <v>79</v>
      </c>
      <c r="N1221" t="s">
        <v>80</v>
      </c>
      <c r="O1221">
        <v>0</v>
      </c>
      <c r="P1221">
        <v>-4.75</v>
      </c>
      <c r="Q1221">
        <v>-3.5</v>
      </c>
      <c r="R1221">
        <v>4.75</v>
      </c>
      <c r="S1221">
        <v>3</v>
      </c>
      <c r="T1221">
        <v>-13.5</v>
      </c>
      <c r="U1221">
        <v>2.5499999999999998</v>
      </c>
      <c r="V1221">
        <v>-6.75</v>
      </c>
      <c r="W1221" t="str">
        <f t="shared" si="42"/>
        <v>g119,5,empty,3,204,1,1,0</v>
      </c>
      <c r="X1221" s="1" t="s">
        <v>336</v>
      </c>
      <c r="Y1221" s="2" t="str">
        <f>IF(AND(ISBLANK(X1221),OR(NOT(ISBLANK(Z1221)),NOT(ISBLANK(AA1221)))),#N/A,
IF(ISBLANK(X1221),"",
IF(AND(NOT(ISERROR(VLOOKUP(X1221,MonsterTable!$A:$B,MATCH(MonsterTable!$B$1,MonsterTable!$A$1:$B$1,0),0))),OR(ISBLANK(Z1221),ISBLANK(AA1221))),#N/A,
IFERROR(VLOOKUP(X1221,MonsterTable!$A:$B,MATCH(MonsterTable!$B$1,MonsterTable!$A$1:$B$1,0),0),
IF(OR(NOT(ISBLANK(Z1221)),ISBLANK(AA1221)),#N/A,
IF(X1221="empty","empty",
VLOOKUP(X1221,MonsterGroupTable!$A:$A,1,0)))))))</f>
        <v>g119</v>
      </c>
      <c r="AA1221">
        <v>5</v>
      </c>
      <c r="AE1221" s="1" t="s">
        <v>74</v>
      </c>
      <c r="AF1221" s="2" t="str">
        <f>IF(AND(ISBLANK(AE1221),OR(NOT(ISBLANK(AG1221)),NOT(ISBLANK(AH1221)))),#N/A,
IF(ISBLANK(AE1221),"",
IF(AND(NOT(ISERROR(VLOOKUP(AE1221,MonsterTable!$A:$B,MATCH(MonsterTable!$B$1,MonsterTable!$A$1:$B$1,0),0))),OR(ISBLANK(AG1221),ISBLANK(AH1221))),#N/A,
IFERROR(VLOOKUP(AE1221,MonsterTable!$A:$B,MATCH(MonsterTable!$B$1,MonsterTable!$A$1:$B$1,0),0),
IF(OR(NOT(ISBLANK(AG1221)),ISBLANK(AH1221)),#N/A,
IF(AE1221="empty","empty",
VLOOKUP(AE1221,MonsterGroupTable!$A:$A,1,0)))))))</f>
        <v>empty</v>
      </c>
      <c r="AH1221">
        <v>3</v>
      </c>
      <c r="AL1221" s="1" t="s">
        <v>340</v>
      </c>
      <c r="AM1221" s="2">
        <f>IF(AND(ISBLANK(AL1221),OR(NOT(ISBLANK(AN1221)),NOT(ISBLANK(AO1221)))),#N/A,
IF(ISBLANK(AL1221),"",
IF(AND(NOT(ISERROR(VLOOKUP(AL1221,MonsterTable!$A:$B,MATCH(MonsterTable!$B$1,MonsterTable!$A$1:$B$1,0),0))),OR(ISBLANK(AN1221),ISBLANK(AO1221))),#N/A,
IFERROR(VLOOKUP(AL1221,MonsterTable!$A:$B,MATCH(MonsterTable!$B$1,MonsterTable!$A$1:$B$1,0),0),
IF(OR(NOT(ISBLANK(AN1221)),ISBLANK(AO1221)),#N/A,
IF(AL1221="empty","empty",
VLOOKUP(AL1221,MonsterGroupTable!$A:$A,1,0)))))))</f>
        <v>204</v>
      </c>
      <c r="AN1221">
        <v>1</v>
      </c>
      <c r="AO1221">
        <v>1</v>
      </c>
      <c r="AP1221">
        <v>0</v>
      </c>
      <c r="AT1221" s="2" t="str">
        <f>IF(AND(ISBLANK(AS1221),OR(NOT(ISBLANK(AU1221)),NOT(ISBLANK(AV1221)))),#N/A,
IF(ISBLANK(AS1221),"",
IF(AND(NOT(ISERROR(VLOOKUP(AS1221,MonsterTable!$A:$B,MATCH(MonsterTable!$B$1,MonsterTable!$A$1:$B$1,0),0))),OR(ISBLANK(AU1221),ISBLANK(AV1221))),#N/A,
IFERROR(VLOOKUP(AS1221,MonsterTable!$A:$B,MATCH(MonsterTable!$B$1,MonsterTable!$A$1:$B$1,0),0),
IF(OR(NOT(ISBLANK(AU1221)),ISBLANK(AV1221)),#N/A,
IF(AS1221="empty","empty",
VLOOKUP(AS1221,MonsterGroupTable!$A:$A,1,0)))))))</f>
        <v/>
      </c>
      <c r="BA1221" s="2" t="str">
        <f>IF(AND(ISBLANK(AZ1221),OR(NOT(ISBLANK(BB1221)),NOT(ISBLANK(BC1221)))),#N/A,
IF(ISBLANK(AZ1221),"",
IF(AND(NOT(ISERROR(VLOOKUP(AZ1221,MonsterTable!$A:$B,MATCH(MonsterTable!$B$1,MonsterTable!$A$1:$B$1,0),0))),OR(ISBLANK(BB1221),ISBLANK(BC1221))),#N/A,
IFERROR(VLOOKUP(AZ1221,MonsterTable!$A:$B,MATCH(MonsterTable!$B$1,MonsterTable!$A$1:$B$1,0),0),
IF(OR(NOT(ISBLANK(BB1221)),ISBLANK(BC1221)),#N/A,
IF(AZ1221="empty","empty",
VLOOKUP(AZ1221,MonsterGroupTable!$A:$A,1,0)))))))</f>
        <v/>
      </c>
      <c r="BH1221" s="2" t="str">
        <f>IF(AND(ISBLANK(BG1221),OR(NOT(ISBLANK(BI1221)),NOT(ISBLANK(BJ1221)))),#N/A,
IF(ISBLANK(BG1221),"",
IF(AND(NOT(ISERROR(VLOOKUP(BG1221,MonsterTable!$A:$B,MATCH(MonsterTable!$B$1,MonsterTable!$A$1:$B$1,0),0))),OR(ISBLANK(BI1221),ISBLANK(BJ1221))),#N/A,
IFERROR(VLOOKUP(BG1221,MonsterTable!$A:$B,MATCH(MonsterTable!$B$1,MonsterTable!$A$1:$B$1,0),0),
IF(OR(NOT(ISBLANK(BI1221)),ISBLANK(BJ1221)),#N/A,
IF(BG1221="empty","empty",
VLOOKUP(BG1221,MonsterGroupTable!$A:$A,1,0)))))))</f>
        <v/>
      </c>
      <c r="BO1221" s="2" t="str">
        <f>IF(AND(ISBLANK(BN1221),OR(NOT(ISBLANK(BP1221)),NOT(ISBLANK(BQ1221)))),#N/A,
IF(ISBLANK(BN1221),"",
IF(AND(NOT(ISERROR(VLOOKUP(BN1221,MonsterTable!$A:$B,MATCH(MonsterTable!$B$1,MonsterTable!$A$1:$B$1,0),0))),OR(ISBLANK(BP1221),ISBLANK(BQ1221))),#N/A,
IFERROR(VLOOKUP(BN1221,MonsterTable!$A:$B,MATCH(MonsterTable!$B$1,MonsterTable!$A$1:$B$1,0),0),
IF(OR(NOT(ISBLANK(BP1221)),ISBLANK(BQ1221)),#N/A,
IF(BN1221="empty","empty",
VLOOKUP(BN1221,MonsterGroupTable!$A:$A,1,0)))))))</f>
        <v/>
      </c>
      <c r="BV1221" s="2" t="str">
        <f>IF(AND(ISBLANK(BU1221),OR(NOT(ISBLANK(BW1221)),NOT(ISBLANK(BX1221)))),#N/A,
IF(ISBLANK(BU1221),"",
IF(AND(NOT(ISERROR(VLOOKUP(BU1221,MonsterTable!$A:$B,MATCH(MonsterTable!$B$1,MonsterTable!$A$1:$B$1,0),0))),OR(ISBLANK(BW1221),ISBLANK(BX1221))),#N/A,
IFERROR(VLOOKUP(BU1221,MonsterTable!$A:$B,MATCH(MonsterTable!$B$1,MonsterTable!$A$1:$B$1,0),0),
IF(OR(NOT(ISBLANK(BW1221)),ISBLANK(BX1221)),#N/A,
IF(BU1221="empty","empty",
VLOOKUP(BU1221,MonsterGroupTable!$A:$A,1,0)))))))</f>
        <v/>
      </c>
      <c r="CC1221" s="2" t="str">
        <f>IF(AND(ISBLANK(CB1221),OR(NOT(ISBLANK(CD1221)),NOT(ISBLANK(CE1221)))),#N/A,
IF(ISBLANK(CB1221),"",
IF(AND(NOT(ISERROR(VLOOKUP(CB1221,MonsterTable!$A:$B,MATCH(MonsterTable!$B$1,MonsterTable!$A$1:$B$1,0),0))),OR(ISBLANK(CD1221),ISBLANK(CE1221))),#N/A,
IFERROR(VLOOKUP(CB1221,MonsterTable!$A:$B,MATCH(MonsterTable!$B$1,MonsterTable!$A$1:$B$1,0),0),
IF(OR(NOT(ISBLANK(CD1221)),ISBLANK(CE1221)),#N/A,
IF(CB1221="empty","empty",
VLOOKUP(CB1221,MonsterGroupTable!$A:$A,1,0)))))))</f>
        <v/>
      </c>
      <c r="CJ1221" s="2" t="str">
        <f>IF(AND(ISBLANK(CI1221),OR(NOT(ISBLANK(CK1221)),NOT(ISBLANK(CL1221)))),#N/A,
IF(ISBLANK(CI1221),"",
IF(AND(NOT(ISERROR(VLOOKUP(CI1221,MonsterTable!$A:$B,MATCH(MonsterTable!$B$1,MonsterTable!$A$1:$B$1,0),0))),OR(ISBLANK(CK1221),ISBLANK(CL1221))),#N/A,
IFERROR(VLOOKUP(CI1221,MonsterTable!$A:$B,MATCH(MonsterTable!$B$1,MonsterTable!$A$1:$B$1,0),0),
IF(OR(NOT(ISBLANK(CK1221)),ISBLANK(CL1221)),#N/A,
IF(CI1221="empty","empty",
VLOOKUP(CI1221,MonsterGroupTable!$A:$A,1,0)))))))</f>
        <v/>
      </c>
    </row>
    <row r="1222" spans="1:88">
      <c r="A1222">
        <v>20188</v>
      </c>
      <c r="B1222">
        <f t="shared" si="41"/>
        <v>1.1000000000000001</v>
      </c>
      <c r="C1222">
        <f t="shared" si="41"/>
        <v>1.1000000000000001</v>
      </c>
      <c r="F1222">
        <v>360</v>
      </c>
      <c r="G1222">
        <v>5005</v>
      </c>
      <c r="H1222">
        <v>0</v>
      </c>
      <c r="I1222">
        <v>0</v>
      </c>
      <c r="J1222">
        <v>0</v>
      </c>
      <c r="K1222" t="s">
        <v>28</v>
      </c>
      <c r="L1222" t="s">
        <v>255</v>
      </c>
      <c r="M1222" t="s">
        <v>79</v>
      </c>
      <c r="N1222" t="s">
        <v>80</v>
      </c>
      <c r="O1222">
        <v>0</v>
      </c>
      <c r="P1222">
        <v>-4.75</v>
      </c>
      <c r="Q1222">
        <v>-3.5</v>
      </c>
      <c r="R1222">
        <v>4.75</v>
      </c>
      <c r="S1222">
        <v>3</v>
      </c>
      <c r="T1222">
        <v>-13.5</v>
      </c>
      <c r="U1222">
        <v>2.5499999999999998</v>
      </c>
      <c r="V1222">
        <v>-6.75</v>
      </c>
      <c r="W1222" t="str">
        <f t="shared" si="42"/>
        <v>g119,5,empty,3,204,1,1,0</v>
      </c>
      <c r="X1222" s="1" t="s">
        <v>336</v>
      </c>
      <c r="Y1222" s="2" t="str">
        <f>IF(AND(ISBLANK(X1222),OR(NOT(ISBLANK(Z1222)),NOT(ISBLANK(AA1222)))),#N/A,
IF(ISBLANK(X1222),"",
IF(AND(NOT(ISERROR(VLOOKUP(X1222,MonsterTable!$A:$B,MATCH(MonsterTable!$B$1,MonsterTable!$A$1:$B$1,0),0))),OR(ISBLANK(Z1222),ISBLANK(AA1222))),#N/A,
IFERROR(VLOOKUP(X1222,MonsterTable!$A:$B,MATCH(MonsterTable!$B$1,MonsterTable!$A$1:$B$1,0),0),
IF(OR(NOT(ISBLANK(Z1222)),ISBLANK(AA1222)),#N/A,
IF(X1222="empty","empty",
VLOOKUP(X1222,MonsterGroupTable!$A:$A,1,0)))))))</f>
        <v>g119</v>
      </c>
      <c r="AA1222">
        <v>5</v>
      </c>
      <c r="AE1222" s="1" t="s">
        <v>74</v>
      </c>
      <c r="AF1222" s="2" t="str">
        <f>IF(AND(ISBLANK(AE1222),OR(NOT(ISBLANK(AG1222)),NOT(ISBLANK(AH1222)))),#N/A,
IF(ISBLANK(AE1222),"",
IF(AND(NOT(ISERROR(VLOOKUP(AE1222,MonsterTable!$A:$B,MATCH(MonsterTable!$B$1,MonsterTable!$A$1:$B$1,0),0))),OR(ISBLANK(AG1222),ISBLANK(AH1222))),#N/A,
IFERROR(VLOOKUP(AE1222,MonsterTable!$A:$B,MATCH(MonsterTable!$B$1,MonsterTable!$A$1:$B$1,0),0),
IF(OR(NOT(ISBLANK(AG1222)),ISBLANK(AH1222)),#N/A,
IF(AE1222="empty","empty",
VLOOKUP(AE1222,MonsterGroupTable!$A:$A,1,0)))))))</f>
        <v>empty</v>
      </c>
      <c r="AH1222">
        <v>3</v>
      </c>
      <c r="AL1222" s="1" t="s">
        <v>340</v>
      </c>
      <c r="AM1222" s="2">
        <f>IF(AND(ISBLANK(AL1222),OR(NOT(ISBLANK(AN1222)),NOT(ISBLANK(AO1222)))),#N/A,
IF(ISBLANK(AL1222),"",
IF(AND(NOT(ISERROR(VLOOKUP(AL1222,MonsterTable!$A:$B,MATCH(MonsterTable!$B$1,MonsterTable!$A$1:$B$1,0),0))),OR(ISBLANK(AN1222),ISBLANK(AO1222))),#N/A,
IFERROR(VLOOKUP(AL1222,MonsterTable!$A:$B,MATCH(MonsterTable!$B$1,MonsterTable!$A$1:$B$1,0),0),
IF(OR(NOT(ISBLANK(AN1222)),ISBLANK(AO1222)),#N/A,
IF(AL1222="empty","empty",
VLOOKUP(AL1222,MonsterGroupTable!$A:$A,1,0)))))))</f>
        <v>204</v>
      </c>
      <c r="AN1222">
        <v>1</v>
      </c>
      <c r="AO1222">
        <v>1</v>
      </c>
      <c r="AP1222">
        <v>0</v>
      </c>
      <c r="AT1222" s="2" t="str">
        <f>IF(AND(ISBLANK(AS1222),OR(NOT(ISBLANK(AU1222)),NOT(ISBLANK(AV1222)))),#N/A,
IF(ISBLANK(AS1222),"",
IF(AND(NOT(ISERROR(VLOOKUP(AS1222,MonsterTable!$A:$B,MATCH(MonsterTable!$B$1,MonsterTable!$A$1:$B$1,0),0))),OR(ISBLANK(AU1222),ISBLANK(AV1222))),#N/A,
IFERROR(VLOOKUP(AS1222,MonsterTable!$A:$B,MATCH(MonsterTable!$B$1,MonsterTable!$A$1:$B$1,0),0),
IF(OR(NOT(ISBLANK(AU1222)),ISBLANK(AV1222)),#N/A,
IF(AS1222="empty","empty",
VLOOKUP(AS1222,MonsterGroupTable!$A:$A,1,0)))))))</f>
        <v/>
      </c>
      <c r="BA1222" s="2" t="str">
        <f>IF(AND(ISBLANK(AZ1222),OR(NOT(ISBLANK(BB1222)),NOT(ISBLANK(BC1222)))),#N/A,
IF(ISBLANK(AZ1222),"",
IF(AND(NOT(ISERROR(VLOOKUP(AZ1222,MonsterTable!$A:$B,MATCH(MonsterTable!$B$1,MonsterTable!$A$1:$B$1,0),0))),OR(ISBLANK(BB1222),ISBLANK(BC1222))),#N/A,
IFERROR(VLOOKUP(AZ1222,MonsterTable!$A:$B,MATCH(MonsterTable!$B$1,MonsterTable!$A$1:$B$1,0),0),
IF(OR(NOT(ISBLANK(BB1222)),ISBLANK(BC1222)),#N/A,
IF(AZ1222="empty","empty",
VLOOKUP(AZ1222,MonsterGroupTable!$A:$A,1,0)))))))</f>
        <v/>
      </c>
      <c r="BH1222" s="2" t="str">
        <f>IF(AND(ISBLANK(BG1222),OR(NOT(ISBLANK(BI1222)),NOT(ISBLANK(BJ1222)))),#N/A,
IF(ISBLANK(BG1222),"",
IF(AND(NOT(ISERROR(VLOOKUP(BG1222,MonsterTable!$A:$B,MATCH(MonsterTable!$B$1,MonsterTable!$A$1:$B$1,0),0))),OR(ISBLANK(BI1222),ISBLANK(BJ1222))),#N/A,
IFERROR(VLOOKUP(BG1222,MonsterTable!$A:$B,MATCH(MonsterTable!$B$1,MonsterTable!$A$1:$B$1,0),0),
IF(OR(NOT(ISBLANK(BI1222)),ISBLANK(BJ1222)),#N/A,
IF(BG1222="empty","empty",
VLOOKUP(BG1222,MonsterGroupTable!$A:$A,1,0)))))))</f>
        <v/>
      </c>
      <c r="BO1222" s="2" t="str">
        <f>IF(AND(ISBLANK(BN1222),OR(NOT(ISBLANK(BP1222)),NOT(ISBLANK(BQ1222)))),#N/A,
IF(ISBLANK(BN1222),"",
IF(AND(NOT(ISERROR(VLOOKUP(BN1222,MonsterTable!$A:$B,MATCH(MonsterTable!$B$1,MonsterTable!$A$1:$B$1,0),0))),OR(ISBLANK(BP1222),ISBLANK(BQ1222))),#N/A,
IFERROR(VLOOKUP(BN1222,MonsterTable!$A:$B,MATCH(MonsterTable!$B$1,MonsterTable!$A$1:$B$1,0),0),
IF(OR(NOT(ISBLANK(BP1222)),ISBLANK(BQ1222)),#N/A,
IF(BN1222="empty","empty",
VLOOKUP(BN1222,MonsterGroupTable!$A:$A,1,0)))))))</f>
        <v/>
      </c>
      <c r="BV1222" s="2" t="str">
        <f>IF(AND(ISBLANK(BU1222),OR(NOT(ISBLANK(BW1222)),NOT(ISBLANK(BX1222)))),#N/A,
IF(ISBLANK(BU1222),"",
IF(AND(NOT(ISERROR(VLOOKUP(BU1222,MonsterTable!$A:$B,MATCH(MonsterTable!$B$1,MonsterTable!$A$1:$B$1,0),0))),OR(ISBLANK(BW1222),ISBLANK(BX1222))),#N/A,
IFERROR(VLOOKUP(BU1222,MonsterTable!$A:$B,MATCH(MonsterTable!$B$1,MonsterTable!$A$1:$B$1,0),0),
IF(OR(NOT(ISBLANK(BW1222)),ISBLANK(BX1222)),#N/A,
IF(BU1222="empty","empty",
VLOOKUP(BU1222,MonsterGroupTable!$A:$A,1,0)))))))</f>
        <v/>
      </c>
      <c r="CC1222" s="2" t="str">
        <f>IF(AND(ISBLANK(CB1222),OR(NOT(ISBLANK(CD1222)),NOT(ISBLANK(CE1222)))),#N/A,
IF(ISBLANK(CB1222),"",
IF(AND(NOT(ISERROR(VLOOKUP(CB1222,MonsterTable!$A:$B,MATCH(MonsterTable!$B$1,MonsterTable!$A$1:$B$1,0),0))),OR(ISBLANK(CD1222),ISBLANK(CE1222))),#N/A,
IFERROR(VLOOKUP(CB1222,MonsterTable!$A:$B,MATCH(MonsterTable!$B$1,MonsterTable!$A$1:$B$1,0),0),
IF(OR(NOT(ISBLANK(CD1222)),ISBLANK(CE1222)),#N/A,
IF(CB1222="empty","empty",
VLOOKUP(CB1222,MonsterGroupTable!$A:$A,1,0)))))))</f>
        <v/>
      </c>
      <c r="CJ1222" s="2" t="str">
        <f>IF(AND(ISBLANK(CI1222),OR(NOT(ISBLANK(CK1222)),NOT(ISBLANK(CL1222)))),#N/A,
IF(ISBLANK(CI1222),"",
IF(AND(NOT(ISERROR(VLOOKUP(CI1222,MonsterTable!$A:$B,MATCH(MonsterTable!$B$1,MonsterTable!$A$1:$B$1,0),0))),OR(ISBLANK(CK1222),ISBLANK(CL1222))),#N/A,
IFERROR(VLOOKUP(CI1222,MonsterTable!$A:$B,MATCH(MonsterTable!$B$1,MonsterTable!$A$1:$B$1,0),0),
IF(OR(NOT(ISBLANK(CK1222)),ISBLANK(CL1222)),#N/A,
IF(CI1222="empty","empty",
VLOOKUP(CI1222,MonsterGroupTable!$A:$A,1,0)))))))</f>
        <v/>
      </c>
    </row>
    <row r="1223" spans="1:88">
      <c r="A1223">
        <v>20189</v>
      </c>
      <c r="B1223">
        <f t="shared" si="41"/>
        <v>1.1000000000000001</v>
      </c>
      <c r="C1223">
        <f t="shared" si="41"/>
        <v>1.1000000000000001</v>
      </c>
      <c r="F1223">
        <v>360</v>
      </c>
      <c r="G1223">
        <v>5059</v>
      </c>
      <c r="H1223">
        <v>0</v>
      </c>
      <c r="I1223">
        <v>0</v>
      </c>
      <c r="J1223">
        <v>0</v>
      </c>
      <c r="K1223" t="s">
        <v>28</v>
      </c>
      <c r="L1223" t="s">
        <v>255</v>
      </c>
      <c r="M1223" t="s">
        <v>79</v>
      </c>
      <c r="N1223" t="s">
        <v>80</v>
      </c>
      <c r="O1223">
        <v>0</v>
      </c>
      <c r="P1223">
        <v>-4.75</v>
      </c>
      <c r="Q1223">
        <v>-3.5</v>
      </c>
      <c r="R1223">
        <v>4.75</v>
      </c>
      <c r="S1223">
        <v>3</v>
      </c>
      <c r="T1223">
        <v>-13.5</v>
      </c>
      <c r="U1223">
        <v>2.5499999999999998</v>
      </c>
      <c r="V1223">
        <v>-6.75</v>
      </c>
      <c r="W1223" t="str">
        <f t="shared" si="42"/>
        <v>g119,5,empty,3,204,1,1,0</v>
      </c>
      <c r="X1223" s="1" t="s">
        <v>336</v>
      </c>
      <c r="Y1223" s="2" t="str">
        <f>IF(AND(ISBLANK(X1223),OR(NOT(ISBLANK(Z1223)),NOT(ISBLANK(AA1223)))),#N/A,
IF(ISBLANK(X1223),"",
IF(AND(NOT(ISERROR(VLOOKUP(X1223,MonsterTable!$A:$B,MATCH(MonsterTable!$B$1,MonsterTable!$A$1:$B$1,0),0))),OR(ISBLANK(Z1223),ISBLANK(AA1223))),#N/A,
IFERROR(VLOOKUP(X1223,MonsterTable!$A:$B,MATCH(MonsterTable!$B$1,MonsterTable!$A$1:$B$1,0),0),
IF(OR(NOT(ISBLANK(Z1223)),ISBLANK(AA1223)),#N/A,
IF(X1223="empty","empty",
VLOOKUP(X1223,MonsterGroupTable!$A:$A,1,0)))))))</f>
        <v>g119</v>
      </c>
      <c r="AA1223">
        <v>5</v>
      </c>
      <c r="AE1223" s="1" t="s">
        <v>74</v>
      </c>
      <c r="AF1223" s="2" t="str">
        <f>IF(AND(ISBLANK(AE1223),OR(NOT(ISBLANK(AG1223)),NOT(ISBLANK(AH1223)))),#N/A,
IF(ISBLANK(AE1223),"",
IF(AND(NOT(ISERROR(VLOOKUP(AE1223,MonsterTable!$A:$B,MATCH(MonsterTable!$B$1,MonsterTable!$A$1:$B$1,0),0))),OR(ISBLANK(AG1223),ISBLANK(AH1223))),#N/A,
IFERROR(VLOOKUP(AE1223,MonsterTable!$A:$B,MATCH(MonsterTable!$B$1,MonsterTable!$A$1:$B$1,0),0),
IF(OR(NOT(ISBLANK(AG1223)),ISBLANK(AH1223)),#N/A,
IF(AE1223="empty","empty",
VLOOKUP(AE1223,MonsterGroupTable!$A:$A,1,0)))))))</f>
        <v>empty</v>
      </c>
      <c r="AH1223">
        <v>3</v>
      </c>
      <c r="AL1223" s="1" t="s">
        <v>340</v>
      </c>
      <c r="AM1223" s="2">
        <f>IF(AND(ISBLANK(AL1223),OR(NOT(ISBLANK(AN1223)),NOT(ISBLANK(AO1223)))),#N/A,
IF(ISBLANK(AL1223),"",
IF(AND(NOT(ISERROR(VLOOKUP(AL1223,MonsterTable!$A:$B,MATCH(MonsterTable!$B$1,MonsterTable!$A$1:$B$1,0),0))),OR(ISBLANK(AN1223),ISBLANK(AO1223))),#N/A,
IFERROR(VLOOKUP(AL1223,MonsterTable!$A:$B,MATCH(MonsterTable!$B$1,MonsterTable!$A$1:$B$1,0),0),
IF(OR(NOT(ISBLANK(AN1223)),ISBLANK(AO1223)),#N/A,
IF(AL1223="empty","empty",
VLOOKUP(AL1223,MonsterGroupTable!$A:$A,1,0)))))))</f>
        <v>204</v>
      </c>
      <c r="AN1223">
        <v>1</v>
      </c>
      <c r="AO1223">
        <v>1</v>
      </c>
      <c r="AP1223">
        <v>0</v>
      </c>
      <c r="AT1223" s="2" t="str">
        <f>IF(AND(ISBLANK(AS1223),OR(NOT(ISBLANK(AU1223)),NOT(ISBLANK(AV1223)))),#N/A,
IF(ISBLANK(AS1223),"",
IF(AND(NOT(ISERROR(VLOOKUP(AS1223,MonsterTable!$A:$B,MATCH(MonsterTable!$B$1,MonsterTable!$A$1:$B$1,0),0))),OR(ISBLANK(AU1223),ISBLANK(AV1223))),#N/A,
IFERROR(VLOOKUP(AS1223,MonsterTable!$A:$B,MATCH(MonsterTable!$B$1,MonsterTable!$A$1:$B$1,0),0),
IF(OR(NOT(ISBLANK(AU1223)),ISBLANK(AV1223)),#N/A,
IF(AS1223="empty","empty",
VLOOKUP(AS1223,MonsterGroupTable!$A:$A,1,0)))))))</f>
        <v/>
      </c>
      <c r="BA1223" s="2" t="str">
        <f>IF(AND(ISBLANK(AZ1223),OR(NOT(ISBLANK(BB1223)),NOT(ISBLANK(BC1223)))),#N/A,
IF(ISBLANK(AZ1223),"",
IF(AND(NOT(ISERROR(VLOOKUP(AZ1223,MonsterTable!$A:$B,MATCH(MonsterTable!$B$1,MonsterTable!$A$1:$B$1,0),0))),OR(ISBLANK(BB1223),ISBLANK(BC1223))),#N/A,
IFERROR(VLOOKUP(AZ1223,MonsterTable!$A:$B,MATCH(MonsterTable!$B$1,MonsterTable!$A$1:$B$1,0),0),
IF(OR(NOT(ISBLANK(BB1223)),ISBLANK(BC1223)),#N/A,
IF(AZ1223="empty","empty",
VLOOKUP(AZ1223,MonsterGroupTable!$A:$A,1,0)))))))</f>
        <v/>
      </c>
      <c r="BH1223" s="2" t="str">
        <f>IF(AND(ISBLANK(BG1223),OR(NOT(ISBLANK(BI1223)),NOT(ISBLANK(BJ1223)))),#N/A,
IF(ISBLANK(BG1223),"",
IF(AND(NOT(ISERROR(VLOOKUP(BG1223,MonsterTable!$A:$B,MATCH(MonsterTable!$B$1,MonsterTable!$A$1:$B$1,0),0))),OR(ISBLANK(BI1223),ISBLANK(BJ1223))),#N/A,
IFERROR(VLOOKUP(BG1223,MonsterTable!$A:$B,MATCH(MonsterTable!$B$1,MonsterTable!$A$1:$B$1,0),0),
IF(OR(NOT(ISBLANK(BI1223)),ISBLANK(BJ1223)),#N/A,
IF(BG1223="empty","empty",
VLOOKUP(BG1223,MonsterGroupTable!$A:$A,1,0)))))))</f>
        <v/>
      </c>
      <c r="BO1223" s="2" t="str">
        <f>IF(AND(ISBLANK(BN1223),OR(NOT(ISBLANK(BP1223)),NOT(ISBLANK(BQ1223)))),#N/A,
IF(ISBLANK(BN1223),"",
IF(AND(NOT(ISERROR(VLOOKUP(BN1223,MonsterTable!$A:$B,MATCH(MonsterTable!$B$1,MonsterTable!$A$1:$B$1,0),0))),OR(ISBLANK(BP1223),ISBLANK(BQ1223))),#N/A,
IFERROR(VLOOKUP(BN1223,MonsterTable!$A:$B,MATCH(MonsterTable!$B$1,MonsterTable!$A$1:$B$1,0),0),
IF(OR(NOT(ISBLANK(BP1223)),ISBLANK(BQ1223)),#N/A,
IF(BN1223="empty","empty",
VLOOKUP(BN1223,MonsterGroupTable!$A:$A,1,0)))))))</f>
        <v/>
      </c>
      <c r="BV1223" s="2" t="str">
        <f>IF(AND(ISBLANK(BU1223),OR(NOT(ISBLANK(BW1223)),NOT(ISBLANK(BX1223)))),#N/A,
IF(ISBLANK(BU1223),"",
IF(AND(NOT(ISERROR(VLOOKUP(BU1223,MonsterTable!$A:$B,MATCH(MonsterTable!$B$1,MonsterTable!$A$1:$B$1,0),0))),OR(ISBLANK(BW1223),ISBLANK(BX1223))),#N/A,
IFERROR(VLOOKUP(BU1223,MonsterTable!$A:$B,MATCH(MonsterTable!$B$1,MonsterTable!$A$1:$B$1,0),0),
IF(OR(NOT(ISBLANK(BW1223)),ISBLANK(BX1223)),#N/A,
IF(BU1223="empty","empty",
VLOOKUP(BU1223,MonsterGroupTable!$A:$A,1,0)))))))</f>
        <v/>
      </c>
      <c r="CC1223" s="2" t="str">
        <f>IF(AND(ISBLANK(CB1223),OR(NOT(ISBLANK(CD1223)),NOT(ISBLANK(CE1223)))),#N/A,
IF(ISBLANK(CB1223),"",
IF(AND(NOT(ISERROR(VLOOKUP(CB1223,MonsterTable!$A:$B,MATCH(MonsterTable!$B$1,MonsterTable!$A$1:$B$1,0),0))),OR(ISBLANK(CD1223),ISBLANK(CE1223))),#N/A,
IFERROR(VLOOKUP(CB1223,MonsterTable!$A:$B,MATCH(MonsterTable!$B$1,MonsterTable!$A$1:$B$1,0),0),
IF(OR(NOT(ISBLANK(CD1223)),ISBLANK(CE1223)),#N/A,
IF(CB1223="empty","empty",
VLOOKUP(CB1223,MonsterGroupTable!$A:$A,1,0)))))))</f>
        <v/>
      </c>
      <c r="CJ1223" s="2" t="str">
        <f>IF(AND(ISBLANK(CI1223),OR(NOT(ISBLANK(CK1223)),NOT(ISBLANK(CL1223)))),#N/A,
IF(ISBLANK(CI1223),"",
IF(AND(NOT(ISERROR(VLOOKUP(CI1223,MonsterTable!$A:$B,MATCH(MonsterTable!$B$1,MonsterTable!$A$1:$B$1,0),0))),OR(ISBLANK(CK1223),ISBLANK(CL1223))),#N/A,
IFERROR(VLOOKUP(CI1223,MonsterTable!$A:$B,MATCH(MonsterTable!$B$1,MonsterTable!$A$1:$B$1,0),0),
IF(OR(NOT(ISBLANK(CK1223)),ISBLANK(CL1223)),#N/A,
IF(CI1223="empty","empty",
VLOOKUP(CI1223,MonsterGroupTable!$A:$A,1,0)))))))</f>
        <v/>
      </c>
    </row>
    <row r="1224" spans="1:88">
      <c r="A1224">
        <v>20190</v>
      </c>
      <c r="B1224">
        <f t="shared" si="41"/>
        <v>1.2</v>
      </c>
      <c r="C1224">
        <f t="shared" si="41"/>
        <v>1.1000000000000001</v>
      </c>
      <c r="F1224">
        <v>360</v>
      </c>
      <c r="G1224">
        <v>5113</v>
      </c>
      <c r="H1224">
        <v>0</v>
      </c>
      <c r="I1224">
        <v>0</v>
      </c>
      <c r="J1224">
        <v>0</v>
      </c>
      <c r="K1224" t="s">
        <v>28</v>
      </c>
      <c r="L1224" t="s">
        <v>255</v>
      </c>
      <c r="M1224" t="s">
        <v>79</v>
      </c>
      <c r="N1224" t="s">
        <v>80</v>
      </c>
      <c r="O1224">
        <v>0</v>
      </c>
      <c r="P1224">
        <v>-4.75</v>
      </c>
      <c r="Q1224">
        <v>-3.5</v>
      </c>
      <c r="R1224">
        <v>4.75</v>
      </c>
      <c r="S1224">
        <v>3</v>
      </c>
      <c r="T1224">
        <v>-13.5</v>
      </c>
      <c r="U1224">
        <v>2.5499999999999998</v>
      </c>
      <c r="V1224">
        <v>-6.75</v>
      </c>
      <c r="W1224" t="str">
        <f t="shared" si="42"/>
        <v>g119,5,empty,3,204,1,1,0</v>
      </c>
      <c r="X1224" s="1" t="s">
        <v>336</v>
      </c>
      <c r="Y1224" s="2" t="str">
        <f>IF(AND(ISBLANK(X1224),OR(NOT(ISBLANK(Z1224)),NOT(ISBLANK(AA1224)))),#N/A,
IF(ISBLANK(X1224),"",
IF(AND(NOT(ISERROR(VLOOKUP(X1224,MonsterTable!$A:$B,MATCH(MonsterTable!$B$1,MonsterTable!$A$1:$B$1,0),0))),OR(ISBLANK(Z1224),ISBLANK(AA1224))),#N/A,
IFERROR(VLOOKUP(X1224,MonsterTable!$A:$B,MATCH(MonsterTable!$B$1,MonsterTable!$A$1:$B$1,0),0),
IF(OR(NOT(ISBLANK(Z1224)),ISBLANK(AA1224)),#N/A,
IF(X1224="empty","empty",
VLOOKUP(X1224,MonsterGroupTable!$A:$A,1,0)))))))</f>
        <v>g119</v>
      </c>
      <c r="AA1224">
        <v>5</v>
      </c>
      <c r="AE1224" s="1" t="s">
        <v>74</v>
      </c>
      <c r="AF1224" s="2" t="str">
        <f>IF(AND(ISBLANK(AE1224),OR(NOT(ISBLANK(AG1224)),NOT(ISBLANK(AH1224)))),#N/A,
IF(ISBLANK(AE1224),"",
IF(AND(NOT(ISERROR(VLOOKUP(AE1224,MonsterTable!$A:$B,MATCH(MonsterTable!$B$1,MonsterTable!$A$1:$B$1,0),0))),OR(ISBLANK(AG1224),ISBLANK(AH1224))),#N/A,
IFERROR(VLOOKUP(AE1224,MonsterTable!$A:$B,MATCH(MonsterTable!$B$1,MonsterTable!$A$1:$B$1,0),0),
IF(OR(NOT(ISBLANK(AG1224)),ISBLANK(AH1224)),#N/A,
IF(AE1224="empty","empty",
VLOOKUP(AE1224,MonsterGroupTable!$A:$A,1,0)))))))</f>
        <v>empty</v>
      </c>
      <c r="AH1224">
        <v>3</v>
      </c>
      <c r="AL1224" s="1" t="s">
        <v>340</v>
      </c>
      <c r="AM1224" s="2">
        <f>IF(AND(ISBLANK(AL1224),OR(NOT(ISBLANK(AN1224)),NOT(ISBLANK(AO1224)))),#N/A,
IF(ISBLANK(AL1224),"",
IF(AND(NOT(ISERROR(VLOOKUP(AL1224,MonsterTable!$A:$B,MATCH(MonsterTable!$B$1,MonsterTable!$A$1:$B$1,0),0))),OR(ISBLANK(AN1224),ISBLANK(AO1224))),#N/A,
IFERROR(VLOOKUP(AL1224,MonsterTable!$A:$B,MATCH(MonsterTable!$B$1,MonsterTable!$A$1:$B$1,0),0),
IF(OR(NOT(ISBLANK(AN1224)),ISBLANK(AO1224)),#N/A,
IF(AL1224="empty","empty",
VLOOKUP(AL1224,MonsterGroupTable!$A:$A,1,0)))))))</f>
        <v>204</v>
      </c>
      <c r="AN1224">
        <v>1</v>
      </c>
      <c r="AO1224">
        <v>1</v>
      </c>
      <c r="AP1224">
        <v>0</v>
      </c>
      <c r="AT1224" s="2" t="str">
        <f>IF(AND(ISBLANK(AS1224),OR(NOT(ISBLANK(AU1224)),NOT(ISBLANK(AV1224)))),#N/A,
IF(ISBLANK(AS1224),"",
IF(AND(NOT(ISERROR(VLOOKUP(AS1224,MonsterTable!$A:$B,MATCH(MonsterTable!$B$1,MonsterTable!$A$1:$B$1,0),0))),OR(ISBLANK(AU1224),ISBLANK(AV1224))),#N/A,
IFERROR(VLOOKUP(AS1224,MonsterTable!$A:$B,MATCH(MonsterTable!$B$1,MonsterTable!$A$1:$B$1,0),0),
IF(OR(NOT(ISBLANK(AU1224)),ISBLANK(AV1224)),#N/A,
IF(AS1224="empty","empty",
VLOOKUP(AS1224,MonsterGroupTable!$A:$A,1,0)))))))</f>
        <v/>
      </c>
      <c r="BA1224" s="2" t="str">
        <f>IF(AND(ISBLANK(AZ1224),OR(NOT(ISBLANK(BB1224)),NOT(ISBLANK(BC1224)))),#N/A,
IF(ISBLANK(AZ1224),"",
IF(AND(NOT(ISERROR(VLOOKUP(AZ1224,MonsterTable!$A:$B,MATCH(MonsterTable!$B$1,MonsterTable!$A$1:$B$1,0),0))),OR(ISBLANK(BB1224),ISBLANK(BC1224))),#N/A,
IFERROR(VLOOKUP(AZ1224,MonsterTable!$A:$B,MATCH(MonsterTable!$B$1,MonsterTable!$A$1:$B$1,0),0),
IF(OR(NOT(ISBLANK(BB1224)),ISBLANK(BC1224)),#N/A,
IF(AZ1224="empty","empty",
VLOOKUP(AZ1224,MonsterGroupTable!$A:$A,1,0)))))))</f>
        <v/>
      </c>
      <c r="BH1224" s="2" t="str">
        <f>IF(AND(ISBLANK(BG1224),OR(NOT(ISBLANK(BI1224)),NOT(ISBLANK(BJ1224)))),#N/A,
IF(ISBLANK(BG1224),"",
IF(AND(NOT(ISERROR(VLOOKUP(BG1224,MonsterTable!$A:$B,MATCH(MonsterTable!$B$1,MonsterTable!$A$1:$B$1,0),0))),OR(ISBLANK(BI1224),ISBLANK(BJ1224))),#N/A,
IFERROR(VLOOKUP(BG1224,MonsterTable!$A:$B,MATCH(MonsterTable!$B$1,MonsterTable!$A$1:$B$1,0),0),
IF(OR(NOT(ISBLANK(BI1224)),ISBLANK(BJ1224)),#N/A,
IF(BG1224="empty","empty",
VLOOKUP(BG1224,MonsterGroupTable!$A:$A,1,0)))))))</f>
        <v/>
      </c>
      <c r="BO1224" s="2" t="str">
        <f>IF(AND(ISBLANK(BN1224),OR(NOT(ISBLANK(BP1224)),NOT(ISBLANK(BQ1224)))),#N/A,
IF(ISBLANK(BN1224),"",
IF(AND(NOT(ISERROR(VLOOKUP(BN1224,MonsterTable!$A:$B,MATCH(MonsterTable!$B$1,MonsterTable!$A$1:$B$1,0),0))),OR(ISBLANK(BP1224),ISBLANK(BQ1224))),#N/A,
IFERROR(VLOOKUP(BN1224,MonsterTable!$A:$B,MATCH(MonsterTable!$B$1,MonsterTable!$A$1:$B$1,0),0),
IF(OR(NOT(ISBLANK(BP1224)),ISBLANK(BQ1224)),#N/A,
IF(BN1224="empty","empty",
VLOOKUP(BN1224,MonsterGroupTable!$A:$A,1,0)))))))</f>
        <v/>
      </c>
      <c r="BV1224" s="2" t="str">
        <f>IF(AND(ISBLANK(BU1224),OR(NOT(ISBLANK(BW1224)),NOT(ISBLANK(BX1224)))),#N/A,
IF(ISBLANK(BU1224),"",
IF(AND(NOT(ISERROR(VLOOKUP(BU1224,MonsterTable!$A:$B,MATCH(MonsterTable!$B$1,MonsterTable!$A$1:$B$1,0),0))),OR(ISBLANK(BW1224),ISBLANK(BX1224))),#N/A,
IFERROR(VLOOKUP(BU1224,MonsterTable!$A:$B,MATCH(MonsterTable!$B$1,MonsterTable!$A$1:$B$1,0),0),
IF(OR(NOT(ISBLANK(BW1224)),ISBLANK(BX1224)),#N/A,
IF(BU1224="empty","empty",
VLOOKUP(BU1224,MonsterGroupTable!$A:$A,1,0)))))))</f>
        <v/>
      </c>
      <c r="CC1224" s="2" t="str">
        <f>IF(AND(ISBLANK(CB1224),OR(NOT(ISBLANK(CD1224)),NOT(ISBLANK(CE1224)))),#N/A,
IF(ISBLANK(CB1224),"",
IF(AND(NOT(ISERROR(VLOOKUP(CB1224,MonsterTable!$A:$B,MATCH(MonsterTable!$B$1,MonsterTable!$A$1:$B$1,0),0))),OR(ISBLANK(CD1224),ISBLANK(CE1224))),#N/A,
IFERROR(VLOOKUP(CB1224,MonsterTable!$A:$B,MATCH(MonsterTable!$B$1,MonsterTable!$A$1:$B$1,0),0),
IF(OR(NOT(ISBLANK(CD1224)),ISBLANK(CE1224)),#N/A,
IF(CB1224="empty","empty",
VLOOKUP(CB1224,MonsterGroupTable!$A:$A,1,0)))))))</f>
        <v/>
      </c>
      <c r="CJ1224" s="2" t="str">
        <f>IF(AND(ISBLANK(CI1224),OR(NOT(ISBLANK(CK1224)),NOT(ISBLANK(CL1224)))),#N/A,
IF(ISBLANK(CI1224),"",
IF(AND(NOT(ISERROR(VLOOKUP(CI1224,MonsterTable!$A:$B,MATCH(MonsterTable!$B$1,MonsterTable!$A$1:$B$1,0),0))),OR(ISBLANK(CK1224),ISBLANK(CL1224))),#N/A,
IFERROR(VLOOKUP(CI1224,MonsterTable!$A:$B,MATCH(MonsterTable!$B$1,MonsterTable!$A$1:$B$1,0),0),
IF(OR(NOT(ISBLANK(CK1224)),ISBLANK(CL1224)),#N/A,
IF(CI1224="empty","empty",
VLOOKUP(CI1224,MonsterGroupTable!$A:$A,1,0)))))))</f>
        <v/>
      </c>
    </row>
    <row r="1225" spans="1:88">
      <c r="A1225">
        <v>20191</v>
      </c>
      <c r="B1225">
        <f t="shared" si="41"/>
        <v>1.1000000000000001</v>
      </c>
      <c r="C1225">
        <f t="shared" si="41"/>
        <v>1.1000000000000001</v>
      </c>
      <c r="F1225">
        <v>360</v>
      </c>
      <c r="G1225">
        <v>5167</v>
      </c>
      <c r="H1225">
        <v>0</v>
      </c>
      <c r="I1225">
        <v>0</v>
      </c>
      <c r="J1225">
        <v>0</v>
      </c>
      <c r="K1225" t="s">
        <v>28</v>
      </c>
      <c r="L1225" t="s">
        <v>256</v>
      </c>
      <c r="M1225" t="s">
        <v>79</v>
      </c>
      <c r="N1225" t="s">
        <v>80</v>
      </c>
      <c r="O1225">
        <v>0</v>
      </c>
      <c r="P1225">
        <v>-4.75</v>
      </c>
      <c r="Q1225">
        <v>-3.5</v>
      </c>
      <c r="R1225">
        <v>4.75</v>
      </c>
      <c r="S1225">
        <v>3</v>
      </c>
      <c r="T1225">
        <v>-13.5</v>
      </c>
      <c r="U1225">
        <v>2.5499999999999998</v>
      </c>
      <c r="V1225">
        <v>-6.75</v>
      </c>
      <c r="W1225" t="str">
        <f t="shared" si="42"/>
        <v>g120,5,empty,3,206,1,1,0</v>
      </c>
      <c r="X1225" s="1" t="s">
        <v>337</v>
      </c>
      <c r="Y1225" s="2" t="str">
        <f>IF(AND(ISBLANK(X1225),OR(NOT(ISBLANK(Z1225)),NOT(ISBLANK(AA1225)))),#N/A,
IF(ISBLANK(X1225),"",
IF(AND(NOT(ISERROR(VLOOKUP(X1225,MonsterTable!$A:$B,MATCH(MonsterTable!$B$1,MonsterTable!$A$1:$B$1,0),0))),OR(ISBLANK(Z1225),ISBLANK(AA1225))),#N/A,
IFERROR(VLOOKUP(X1225,MonsterTable!$A:$B,MATCH(MonsterTable!$B$1,MonsterTable!$A$1:$B$1,0),0),
IF(OR(NOT(ISBLANK(Z1225)),ISBLANK(AA1225)),#N/A,
IF(X1225="empty","empty",
VLOOKUP(X1225,MonsterGroupTable!$A:$A,1,0)))))))</f>
        <v>g120</v>
      </c>
      <c r="AA1225">
        <v>5</v>
      </c>
      <c r="AE1225" s="1" t="s">
        <v>74</v>
      </c>
      <c r="AF1225" s="2" t="str">
        <f>IF(AND(ISBLANK(AE1225),OR(NOT(ISBLANK(AG1225)),NOT(ISBLANK(AH1225)))),#N/A,
IF(ISBLANK(AE1225),"",
IF(AND(NOT(ISERROR(VLOOKUP(AE1225,MonsterTable!$A:$B,MATCH(MonsterTable!$B$1,MonsterTable!$A$1:$B$1,0),0))),OR(ISBLANK(AG1225),ISBLANK(AH1225))),#N/A,
IFERROR(VLOOKUP(AE1225,MonsterTable!$A:$B,MATCH(MonsterTable!$B$1,MonsterTable!$A$1:$B$1,0),0),
IF(OR(NOT(ISBLANK(AG1225)),ISBLANK(AH1225)),#N/A,
IF(AE1225="empty","empty",
VLOOKUP(AE1225,MonsterGroupTable!$A:$A,1,0)))))))</f>
        <v>empty</v>
      </c>
      <c r="AH1225">
        <v>3</v>
      </c>
      <c r="AL1225" s="1" t="s">
        <v>342</v>
      </c>
      <c r="AM1225" s="2">
        <f>IF(AND(ISBLANK(AL1225),OR(NOT(ISBLANK(AN1225)),NOT(ISBLANK(AO1225)))),#N/A,
IF(ISBLANK(AL1225),"",
IF(AND(NOT(ISERROR(VLOOKUP(AL1225,MonsterTable!$A:$B,MATCH(MonsterTable!$B$1,MonsterTable!$A$1:$B$1,0),0))),OR(ISBLANK(AN1225),ISBLANK(AO1225))),#N/A,
IFERROR(VLOOKUP(AL1225,MonsterTable!$A:$B,MATCH(MonsterTable!$B$1,MonsterTable!$A$1:$B$1,0),0),
IF(OR(NOT(ISBLANK(AN1225)),ISBLANK(AO1225)),#N/A,
IF(AL1225="empty","empty",
VLOOKUP(AL1225,MonsterGroupTable!$A:$A,1,0)))))))</f>
        <v>206</v>
      </c>
      <c r="AN1225">
        <v>1</v>
      </c>
      <c r="AO1225">
        <v>1</v>
      </c>
      <c r="AP1225">
        <v>0</v>
      </c>
      <c r="AT1225" s="2" t="str">
        <f>IF(AND(ISBLANK(AS1225),OR(NOT(ISBLANK(AU1225)),NOT(ISBLANK(AV1225)))),#N/A,
IF(ISBLANK(AS1225),"",
IF(AND(NOT(ISERROR(VLOOKUP(AS1225,MonsterTable!$A:$B,MATCH(MonsterTable!$B$1,MonsterTable!$A$1:$B$1,0),0))),OR(ISBLANK(AU1225),ISBLANK(AV1225))),#N/A,
IFERROR(VLOOKUP(AS1225,MonsterTable!$A:$B,MATCH(MonsterTable!$B$1,MonsterTable!$A$1:$B$1,0),0),
IF(OR(NOT(ISBLANK(AU1225)),ISBLANK(AV1225)),#N/A,
IF(AS1225="empty","empty",
VLOOKUP(AS1225,MonsterGroupTable!$A:$A,1,0)))))))</f>
        <v/>
      </c>
      <c r="BA1225" s="2" t="str">
        <f>IF(AND(ISBLANK(AZ1225),OR(NOT(ISBLANK(BB1225)),NOT(ISBLANK(BC1225)))),#N/A,
IF(ISBLANK(AZ1225),"",
IF(AND(NOT(ISERROR(VLOOKUP(AZ1225,MonsterTable!$A:$B,MATCH(MonsterTable!$B$1,MonsterTable!$A$1:$B$1,0),0))),OR(ISBLANK(BB1225),ISBLANK(BC1225))),#N/A,
IFERROR(VLOOKUP(AZ1225,MonsterTable!$A:$B,MATCH(MonsterTable!$B$1,MonsterTable!$A$1:$B$1,0),0),
IF(OR(NOT(ISBLANK(BB1225)),ISBLANK(BC1225)),#N/A,
IF(AZ1225="empty","empty",
VLOOKUP(AZ1225,MonsterGroupTable!$A:$A,1,0)))))))</f>
        <v/>
      </c>
      <c r="BH1225" s="2" t="str">
        <f>IF(AND(ISBLANK(BG1225),OR(NOT(ISBLANK(BI1225)),NOT(ISBLANK(BJ1225)))),#N/A,
IF(ISBLANK(BG1225),"",
IF(AND(NOT(ISERROR(VLOOKUP(BG1225,MonsterTable!$A:$B,MATCH(MonsterTable!$B$1,MonsterTable!$A$1:$B$1,0),0))),OR(ISBLANK(BI1225),ISBLANK(BJ1225))),#N/A,
IFERROR(VLOOKUP(BG1225,MonsterTable!$A:$B,MATCH(MonsterTable!$B$1,MonsterTable!$A$1:$B$1,0),0),
IF(OR(NOT(ISBLANK(BI1225)),ISBLANK(BJ1225)),#N/A,
IF(BG1225="empty","empty",
VLOOKUP(BG1225,MonsterGroupTable!$A:$A,1,0)))))))</f>
        <v/>
      </c>
      <c r="BO1225" s="2" t="str">
        <f>IF(AND(ISBLANK(BN1225),OR(NOT(ISBLANK(BP1225)),NOT(ISBLANK(BQ1225)))),#N/A,
IF(ISBLANK(BN1225),"",
IF(AND(NOT(ISERROR(VLOOKUP(BN1225,MonsterTable!$A:$B,MATCH(MonsterTable!$B$1,MonsterTable!$A$1:$B$1,0),0))),OR(ISBLANK(BP1225),ISBLANK(BQ1225))),#N/A,
IFERROR(VLOOKUP(BN1225,MonsterTable!$A:$B,MATCH(MonsterTable!$B$1,MonsterTable!$A$1:$B$1,0),0),
IF(OR(NOT(ISBLANK(BP1225)),ISBLANK(BQ1225)),#N/A,
IF(BN1225="empty","empty",
VLOOKUP(BN1225,MonsterGroupTable!$A:$A,1,0)))))))</f>
        <v/>
      </c>
      <c r="BV1225" s="2" t="str">
        <f>IF(AND(ISBLANK(BU1225),OR(NOT(ISBLANK(BW1225)),NOT(ISBLANK(BX1225)))),#N/A,
IF(ISBLANK(BU1225),"",
IF(AND(NOT(ISERROR(VLOOKUP(BU1225,MonsterTable!$A:$B,MATCH(MonsterTable!$B$1,MonsterTable!$A$1:$B$1,0),0))),OR(ISBLANK(BW1225),ISBLANK(BX1225))),#N/A,
IFERROR(VLOOKUP(BU1225,MonsterTable!$A:$B,MATCH(MonsterTable!$B$1,MonsterTable!$A$1:$B$1,0),0),
IF(OR(NOT(ISBLANK(BW1225)),ISBLANK(BX1225)),#N/A,
IF(BU1225="empty","empty",
VLOOKUP(BU1225,MonsterGroupTable!$A:$A,1,0)))))))</f>
        <v/>
      </c>
      <c r="CC1225" s="2" t="str">
        <f>IF(AND(ISBLANK(CB1225),OR(NOT(ISBLANK(CD1225)),NOT(ISBLANK(CE1225)))),#N/A,
IF(ISBLANK(CB1225),"",
IF(AND(NOT(ISERROR(VLOOKUP(CB1225,MonsterTable!$A:$B,MATCH(MonsterTable!$B$1,MonsterTable!$A$1:$B$1,0),0))),OR(ISBLANK(CD1225),ISBLANK(CE1225))),#N/A,
IFERROR(VLOOKUP(CB1225,MonsterTable!$A:$B,MATCH(MonsterTable!$B$1,MonsterTable!$A$1:$B$1,0),0),
IF(OR(NOT(ISBLANK(CD1225)),ISBLANK(CE1225)),#N/A,
IF(CB1225="empty","empty",
VLOOKUP(CB1225,MonsterGroupTable!$A:$A,1,0)))))))</f>
        <v/>
      </c>
      <c r="CJ1225" s="2" t="str">
        <f>IF(AND(ISBLANK(CI1225),OR(NOT(ISBLANK(CK1225)),NOT(ISBLANK(CL1225)))),#N/A,
IF(ISBLANK(CI1225),"",
IF(AND(NOT(ISERROR(VLOOKUP(CI1225,MonsterTable!$A:$B,MATCH(MonsterTable!$B$1,MonsterTable!$A$1:$B$1,0),0))),OR(ISBLANK(CK1225),ISBLANK(CL1225))),#N/A,
IFERROR(VLOOKUP(CI1225,MonsterTable!$A:$B,MATCH(MonsterTable!$B$1,MonsterTable!$A$1:$B$1,0),0),
IF(OR(NOT(ISBLANK(CK1225)),ISBLANK(CL1225)),#N/A,
IF(CI1225="empty","empty",
VLOOKUP(CI1225,MonsterGroupTable!$A:$A,1,0)))))))</f>
        <v/>
      </c>
    </row>
    <row r="1226" spans="1:88">
      <c r="A1226">
        <v>20192</v>
      </c>
      <c r="B1226">
        <f t="shared" si="41"/>
        <v>1.1000000000000001</v>
      </c>
      <c r="C1226">
        <f t="shared" si="41"/>
        <v>1.1000000000000001</v>
      </c>
      <c r="F1226">
        <v>360</v>
      </c>
      <c r="G1226">
        <v>5221</v>
      </c>
      <c r="H1226">
        <v>0</v>
      </c>
      <c r="I1226">
        <v>0</v>
      </c>
      <c r="J1226">
        <v>0</v>
      </c>
      <c r="K1226" t="s">
        <v>28</v>
      </c>
      <c r="L1226" t="s">
        <v>256</v>
      </c>
      <c r="M1226" t="s">
        <v>79</v>
      </c>
      <c r="N1226" t="s">
        <v>80</v>
      </c>
      <c r="O1226">
        <v>0</v>
      </c>
      <c r="P1226">
        <v>-4.75</v>
      </c>
      <c r="Q1226">
        <v>-3.5</v>
      </c>
      <c r="R1226">
        <v>4.75</v>
      </c>
      <c r="S1226">
        <v>3</v>
      </c>
      <c r="T1226">
        <v>-13.5</v>
      </c>
      <c r="U1226">
        <v>2.5499999999999998</v>
      </c>
      <c r="V1226">
        <v>-6.75</v>
      </c>
      <c r="W1226" t="str">
        <f t="shared" si="42"/>
        <v>g120,5,empty,3,206,1,1,0</v>
      </c>
      <c r="X1226" s="1" t="s">
        <v>337</v>
      </c>
      <c r="Y1226" s="2" t="str">
        <f>IF(AND(ISBLANK(X1226),OR(NOT(ISBLANK(Z1226)),NOT(ISBLANK(AA1226)))),#N/A,
IF(ISBLANK(X1226),"",
IF(AND(NOT(ISERROR(VLOOKUP(X1226,MonsterTable!$A:$B,MATCH(MonsterTable!$B$1,MonsterTable!$A$1:$B$1,0),0))),OR(ISBLANK(Z1226),ISBLANK(AA1226))),#N/A,
IFERROR(VLOOKUP(X1226,MonsterTable!$A:$B,MATCH(MonsterTable!$B$1,MonsterTable!$A$1:$B$1,0),0),
IF(OR(NOT(ISBLANK(Z1226)),ISBLANK(AA1226)),#N/A,
IF(X1226="empty","empty",
VLOOKUP(X1226,MonsterGroupTable!$A:$A,1,0)))))))</f>
        <v>g120</v>
      </c>
      <c r="AA1226">
        <v>5</v>
      </c>
      <c r="AE1226" s="1" t="s">
        <v>74</v>
      </c>
      <c r="AF1226" s="2" t="str">
        <f>IF(AND(ISBLANK(AE1226),OR(NOT(ISBLANK(AG1226)),NOT(ISBLANK(AH1226)))),#N/A,
IF(ISBLANK(AE1226),"",
IF(AND(NOT(ISERROR(VLOOKUP(AE1226,MonsterTable!$A:$B,MATCH(MonsterTable!$B$1,MonsterTable!$A$1:$B$1,0),0))),OR(ISBLANK(AG1226),ISBLANK(AH1226))),#N/A,
IFERROR(VLOOKUP(AE1226,MonsterTable!$A:$B,MATCH(MonsterTable!$B$1,MonsterTable!$A$1:$B$1,0),0),
IF(OR(NOT(ISBLANK(AG1226)),ISBLANK(AH1226)),#N/A,
IF(AE1226="empty","empty",
VLOOKUP(AE1226,MonsterGroupTable!$A:$A,1,0)))))))</f>
        <v>empty</v>
      </c>
      <c r="AH1226">
        <v>3</v>
      </c>
      <c r="AL1226" s="1" t="s">
        <v>342</v>
      </c>
      <c r="AM1226" s="2">
        <f>IF(AND(ISBLANK(AL1226),OR(NOT(ISBLANK(AN1226)),NOT(ISBLANK(AO1226)))),#N/A,
IF(ISBLANK(AL1226),"",
IF(AND(NOT(ISERROR(VLOOKUP(AL1226,MonsterTable!$A:$B,MATCH(MonsterTable!$B$1,MonsterTable!$A$1:$B$1,0),0))),OR(ISBLANK(AN1226),ISBLANK(AO1226))),#N/A,
IFERROR(VLOOKUP(AL1226,MonsterTable!$A:$B,MATCH(MonsterTable!$B$1,MonsterTable!$A$1:$B$1,0),0),
IF(OR(NOT(ISBLANK(AN1226)),ISBLANK(AO1226)),#N/A,
IF(AL1226="empty","empty",
VLOOKUP(AL1226,MonsterGroupTable!$A:$A,1,0)))))))</f>
        <v>206</v>
      </c>
      <c r="AN1226">
        <v>1</v>
      </c>
      <c r="AO1226">
        <v>1</v>
      </c>
      <c r="AP1226">
        <v>0</v>
      </c>
      <c r="AT1226" s="2" t="str">
        <f>IF(AND(ISBLANK(AS1226),OR(NOT(ISBLANK(AU1226)),NOT(ISBLANK(AV1226)))),#N/A,
IF(ISBLANK(AS1226),"",
IF(AND(NOT(ISERROR(VLOOKUP(AS1226,MonsterTable!$A:$B,MATCH(MonsterTable!$B$1,MonsterTable!$A$1:$B$1,0),0))),OR(ISBLANK(AU1226),ISBLANK(AV1226))),#N/A,
IFERROR(VLOOKUP(AS1226,MonsterTable!$A:$B,MATCH(MonsterTable!$B$1,MonsterTable!$A$1:$B$1,0),0),
IF(OR(NOT(ISBLANK(AU1226)),ISBLANK(AV1226)),#N/A,
IF(AS1226="empty","empty",
VLOOKUP(AS1226,MonsterGroupTable!$A:$A,1,0)))))))</f>
        <v/>
      </c>
      <c r="BA1226" s="2" t="str">
        <f>IF(AND(ISBLANK(AZ1226),OR(NOT(ISBLANK(BB1226)),NOT(ISBLANK(BC1226)))),#N/A,
IF(ISBLANK(AZ1226),"",
IF(AND(NOT(ISERROR(VLOOKUP(AZ1226,MonsterTable!$A:$B,MATCH(MonsterTable!$B$1,MonsterTable!$A$1:$B$1,0),0))),OR(ISBLANK(BB1226),ISBLANK(BC1226))),#N/A,
IFERROR(VLOOKUP(AZ1226,MonsterTable!$A:$B,MATCH(MonsterTable!$B$1,MonsterTable!$A$1:$B$1,0),0),
IF(OR(NOT(ISBLANK(BB1226)),ISBLANK(BC1226)),#N/A,
IF(AZ1226="empty","empty",
VLOOKUP(AZ1226,MonsterGroupTable!$A:$A,1,0)))))))</f>
        <v/>
      </c>
      <c r="BH1226" s="2" t="str">
        <f>IF(AND(ISBLANK(BG1226),OR(NOT(ISBLANK(BI1226)),NOT(ISBLANK(BJ1226)))),#N/A,
IF(ISBLANK(BG1226),"",
IF(AND(NOT(ISERROR(VLOOKUP(BG1226,MonsterTable!$A:$B,MATCH(MonsterTable!$B$1,MonsterTable!$A$1:$B$1,0),0))),OR(ISBLANK(BI1226),ISBLANK(BJ1226))),#N/A,
IFERROR(VLOOKUP(BG1226,MonsterTable!$A:$B,MATCH(MonsterTable!$B$1,MonsterTable!$A$1:$B$1,0),0),
IF(OR(NOT(ISBLANK(BI1226)),ISBLANK(BJ1226)),#N/A,
IF(BG1226="empty","empty",
VLOOKUP(BG1226,MonsterGroupTable!$A:$A,1,0)))))))</f>
        <v/>
      </c>
      <c r="BO1226" s="2" t="str">
        <f>IF(AND(ISBLANK(BN1226),OR(NOT(ISBLANK(BP1226)),NOT(ISBLANK(BQ1226)))),#N/A,
IF(ISBLANK(BN1226),"",
IF(AND(NOT(ISERROR(VLOOKUP(BN1226,MonsterTable!$A:$B,MATCH(MonsterTable!$B$1,MonsterTable!$A$1:$B$1,0),0))),OR(ISBLANK(BP1226),ISBLANK(BQ1226))),#N/A,
IFERROR(VLOOKUP(BN1226,MonsterTable!$A:$B,MATCH(MonsterTable!$B$1,MonsterTable!$A$1:$B$1,0),0),
IF(OR(NOT(ISBLANK(BP1226)),ISBLANK(BQ1226)),#N/A,
IF(BN1226="empty","empty",
VLOOKUP(BN1226,MonsterGroupTable!$A:$A,1,0)))))))</f>
        <v/>
      </c>
      <c r="BV1226" s="2" t="str">
        <f>IF(AND(ISBLANK(BU1226),OR(NOT(ISBLANK(BW1226)),NOT(ISBLANK(BX1226)))),#N/A,
IF(ISBLANK(BU1226),"",
IF(AND(NOT(ISERROR(VLOOKUP(BU1226,MonsterTable!$A:$B,MATCH(MonsterTable!$B$1,MonsterTable!$A$1:$B$1,0),0))),OR(ISBLANK(BW1226),ISBLANK(BX1226))),#N/A,
IFERROR(VLOOKUP(BU1226,MonsterTable!$A:$B,MATCH(MonsterTable!$B$1,MonsterTable!$A$1:$B$1,0),0),
IF(OR(NOT(ISBLANK(BW1226)),ISBLANK(BX1226)),#N/A,
IF(BU1226="empty","empty",
VLOOKUP(BU1226,MonsterGroupTable!$A:$A,1,0)))))))</f>
        <v/>
      </c>
      <c r="CC1226" s="2" t="str">
        <f>IF(AND(ISBLANK(CB1226),OR(NOT(ISBLANK(CD1226)),NOT(ISBLANK(CE1226)))),#N/A,
IF(ISBLANK(CB1226),"",
IF(AND(NOT(ISERROR(VLOOKUP(CB1226,MonsterTable!$A:$B,MATCH(MonsterTable!$B$1,MonsterTable!$A$1:$B$1,0),0))),OR(ISBLANK(CD1226),ISBLANK(CE1226))),#N/A,
IFERROR(VLOOKUP(CB1226,MonsterTable!$A:$B,MATCH(MonsterTable!$B$1,MonsterTable!$A$1:$B$1,0),0),
IF(OR(NOT(ISBLANK(CD1226)),ISBLANK(CE1226)),#N/A,
IF(CB1226="empty","empty",
VLOOKUP(CB1226,MonsterGroupTable!$A:$A,1,0)))))))</f>
        <v/>
      </c>
      <c r="CJ1226" s="2" t="str">
        <f>IF(AND(ISBLANK(CI1226),OR(NOT(ISBLANK(CK1226)),NOT(ISBLANK(CL1226)))),#N/A,
IF(ISBLANK(CI1226),"",
IF(AND(NOT(ISERROR(VLOOKUP(CI1226,MonsterTable!$A:$B,MATCH(MonsterTable!$B$1,MonsterTable!$A$1:$B$1,0),0))),OR(ISBLANK(CK1226),ISBLANK(CL1226))),#N/A,
IFERROR(VLOOKUP(CI1226,MonsterTable!$A:$B,MATCH(MonsterTable!$B$1,MonsterTable!$A$1:$B$1,0),0),
IF(OR(NOT(ISBLANK(CK1226)),ISBLANK(CL1226)),#N/A,
IF(CI1226="empty","empty",
VLOOKUP(CI1226,MonsterGroupTable!$A:$A,1,0)))))))</f>
        <v/>
      </c>
    </row>
    <row r="1227" spans="1:88">
      <c r="A1227">
        <v>20193</v>
      </c>
      <c r="B1227">
        <f t="shared" si="41"/>
        <v>1.1000000000000001</v>
      </c>
      <c r="C1227">
        <f t="shared" si="41"/>
        <v>1.1000000000000001</v>
      </c>
      <c r="F1227">
        <v>360</v>
      </c>
      <c r="G1227">
        <v>5275</v>
      </c>
      <c r="H1227">
        <v>0</v>
      </c>
      <c r="I1227">
        <v>0</v>
      </c>
      <c r="J1227">
        <v>0</v>
      </c>
      <c r="K1227" t="s">
        <v>28</v>
      </c>
      <c r="L1227" t="s">
        <v>256</v>
      </c>
      <c r="M1227" t="s">
        <v>79</v>
      </c>
      <c r="N1227" t="s">
        <v>80</v>
      </c>
      <c r="O1227">
        <v>0</v>
      </c>
      <c r="P1227">
        <v>-4.75</v>
      </c>
      <c r="Q1227">
        <v>-3.5</v>
      </c>
      <c r="R1227">
        <v>4.75</v>
      </c>
      <c r="S1227">
        <v>3</v>
      </c>
      <c r="T1227">
        <v>-13.5</v>
      </c>
      <c r="U1227">
        <v>2.5499999999999998</v>
      </c>
      <c r="V1227">
        <v>-6.75</v>
      </c>
      <c r="W1227" t="str">
        <f t="shared" si="42"/>
        <v>g120,5,empty,3,206,1,1,0</v>
      </c>
      <c r="X1227" s="1" t="s">
        <v>337</v>
      </c>
      <c r="Y1227" s="2" t="str">
        <f>IF(AND(ISBLANK(X1227),OR(NOT(ISBLANK(Z1227)),NOT(ISBLANK(AA1227)))),#N/A,
IF(ISBLANK(X1227),"",
IF(AND(NOT(ISERROR(VLOOKUP(X1227,MonsterTable!$A:$B,MATCH(MonsterTable!$B$1,MonsterTable!$A$1:$B$1,0),0))),OR(ISBLANK(Z1227),ISBLANK(AA1227))),#N/A,
IFERROR(VLOOKUP(X1227,MonsterTable!$A:$B,MATCH(MonsterTable!$B$1,MonsterTable!$A$1:$B$1,0),0),
IF(OR(NOT(ISBLANK(Z1227)),ISBLANK(AA1227)),#N/A,
IF(X1227="empty","empty",
VLOOKUP(X1227,MonsterGroupTable!$A:$A,1,0)))))))</f>
        <v>g120</v>
      </c>
      <c r="AA1227">
        <v>5</v>
      </c>
      <c r="AE1227" s="1" t="s">
        <v>74</v>
      </c>
      <c r="AF1227" s="2" t="str">
        <f>IF(AND(ISBLANK(AE1227),OR(NOT(ISBLANK(AG1227)),NOT(ISBLANK(AH1227)))),#N/A,
IF(ISBLANK(AE1227),"",
IF(AND(NOT(ISERROR(VLOOKUP(AE1227,MonsterTable!$A:$B,MATCH(MonsterTable!$B$1,MonsterTable!$A$1:$B$1,0),0))),OR(ISBLANK(AG1227),ISBLANK(AH1227))),#N/A,
IFERROR(VLOOKUP(AE1227,MonsterTable!$A:$B,MATCH(MonsterTable!$B$1,MonsterTable!$A$1:$B$1,0),0),
IF(OR(NOT(ISBLANK(AG1227)),ISBLANK(AH1227)),#N/A,
IF(AE1227="empty","empty",
VLOOKUP(AE1227,MonsterGroupTable!$A:$A,1,0)))))))</f>
        <v>empty</v>
      </c>
      <c r="AH1227">
        <v>3</v>
      </c>
      <c r="AL1227" s="1" t="s">
        <v>342</v>
      </c>
      <c r="AM1227" s="2">
        <f>IF(AND(ISBLANK(AL1227),OR(NOT(ISBLANK(AN1227)),NOT(ISBLANK(AO1227)))),#N/A,
IF(ISBLANK(AL1227),"",
IF(AND(NOT(ISERROR(VLOOKUP(AL1227,MonsterTable!$A:$B,MATCH(MonsterTable!$B$1,MonsterTable!$A$1:$B$1,0),0))),OR(ISBLANK(AN1227),ISBLANK(AO1227))),#N/A,
IFERROR(VLOOKUP(AL1227,MonsterTable!$A:$B,MATCH(MonsterTable!$B$1,MonsterTable!$A$1:$B$1,0),0),
IF(OR(NOT(ISBLANK(AN1227)),ISBLANK(AO1227)),#N/A,
IF(AL1227="empty","empty",
VLOOKUP(AL1227,MonsterGroupTable!$A:$A,1,0)))))))</f>
        <v>206</v>
      </c>
      <c r="AN1227">
        <v>1</v>
      </c>
      <c r="AO1227">
        <v>1</v>
      </c>
      <c r="AP1227">
        <v>0</v>
      </c>
      <c r="AT1227" s="2" t="str">
        <f>IF(AND(ISBLANK(AS1227),OR(NOT(ISBLANK(AU1227)),NOT(ISBLANK(AV1227)))),#N/A,
IF(ISBLANK(AS1227),"",
IF(AND(NOT(ISERROR(VLOOKUP(AS1227,MonsterTable!$A:$B,MATCH(MonsterTable!$B$1,MonsterTable!$A$1:$B$1,0),0))),OR(ISBLANK(AU1227),ISBLANK(AV1227))),#N/A,
IFERROR(VLOOKUP(AS1227,MonsterTable!$A:$B,MATCH(MonsterTable!$B$1,MonsterTable!$A$1:$B$1,0),0),
IF(OR(NOT(ISBLANK(AU1227)),ISBLANK(AV1227)),#N/A,
IF(AS1227="empty","empty",
VLOOKUP(AS1227,MonsterGroupTable!$A:$A,1,0)))))))</f>
        <v/>
      </c>
      <c r="BA1227" s="2" t="str">
        <f>IF(AND(ISBLANK(AZ1227),OR(NOT(ISBLANK(BB1227)),NOT(ISBLANK(BC1227)))),#N/A,
IF(ISBLANK(AZ1227),"",
IF(AND(NOT(ISERROR(VLOOKUP(AZ1227,MonsterTable!$A:$B,MATCH(MonsterTable!$B$1,MonsterTable!$A$1:$B$1,0),0))),OR(ISBLANK(BB1227),ISBLANK(BC1227))),#N/A,
IFERROR(VLOOKUP(AZ1227,MonsterTable!$A:$B,MATCH(MonsterTable!$B$1,MonsterTable!$A$1:$B$1,0),0),
IF(OR(NOT(ISBLANK(BB1227)),ISBLANK(BC1227)),#N/A,
IF(AZ1227="empty","empty",
VLOOKUP(AZ1227,MonsterGroupTable!$A:$A,1,0)))))))</f>
        <v/>
      </c>
      <c r="BH1227" s="2" t="str">
        <f>IF(AND(ISBLANK(BG1227),OR(NOT(ISBLANK(BI1227)),NOT(ISBLANK(BJ1227)))),#N/A,
IF(ISBLANK(BG1227),"",
IF(AND(NOT(ISERROR(VLOOKUP(BG1227,MonsterTable!$A:$B,MATCH(MonsterTable!$B$1,MonsterTable!$A$1:$B$1,0),0))),OR(ISBLANK(BI1227),ISBLANK(BJ1227))),#N/A,
IFERROR(VLOOKUP(BG1227,MonsterTable!$A:$B,MATCH(MonsterTable!$B$1,MonsterTable!$A$1:$B$1,0),0),
IF(OR(NOT(ISBLANK(BI1227)),ISBLANK(BJ1227)),#N/A,
IF(BG1227="empty","empty",
VLOOKUP(BG1227,MonsterGroupTable!$A:$A,1,0)))))))</f>
        <v/>
      </c>
      <c r="BO1227" s="2" t="str">
        <f>IF(AND(ISBLANK(BN1227),OR(NOT(ISBLANK(BP1227)),NOT(ISBLANK(BQ1227)))),#N/A,
IF(ISBLANK(BN1227),"",
IF(AND(NOT(ISERROR(VLOOKUP(BN1227,MonsterTable!$A:$B,MATCH(MonsterTable!$B$1,MonsterTable!$A$1:$B$1,0),0))),OR(ISBLANK(BP1227),ISBLANK(BQ1227))),#N/A,
IFERROR(VLOOKUP(BN1227,MonsterTable!$A:$B,MATCH(MonsterTable!$B$1,MonsterTable!$A$1:$B$1,0),0),
IF(OR(NOT(ISBLANK(BP1227)),ISBLANK(BQ1227)),#N/A,
IF(BN1227="empty","empty",
VLOOKUP(BN1227,MonsterGroupTable!$A:$A,1,0)))))))</f>
        <v/>
      </c>
      <c r="BV1227" s="2" t="str">
        <f>IF(AND(ISBLANK(BU1227),OR(NOT(ISBLANK(BW1227)),NOT(ISBLANK(BX1227)))),#N/A,
IF(ISBLANK(BU1227),"",
IF(AND(NOT(ISERROR(VLOOKUP(BU1227,MonsterTable!$A:$B,MATCH(MonsterTable!$B$1,MonsterTable!$A$1:$B$1,0),0))),OR(ISBLANK(BW1227),ISBLANK(BX1227))),#N/A,
IFERROR(VLOOKUP(BU1227,MonsterTable!$A:$B,MATCH(MonsterTable!$B$1,MonsterTable!$A$1:$B$1,0),0),
IF(OR(NOT(ISBLANK(BW1227)),ISBLANK(BX1227)),#N/A,
IF(BU1227="empty","empty",
VLOOKUP(BU1227,MonsterGroupTable!$A:$A,1,0)))))))</f>
        <v/>
      </c>
      <c r="CC1227" s="2" t="str">
        <f>IF(AND(ISBLANK(CB1227),OR(NOT(ISBLANK(CD1227)),NOT(ISBLANK(CE1227)))),#N/A,
IF(ISBLANK(CB1227),"",
IF(AND(NOT(ISERROR(VLOOKUP(CB1227,MonsterTable!$A:$B,MATCH(MonsterTable!$B$1,MonsterTable!$A$1:$B$1,0),0))),OR(ISBLANK(CD1227),ISBLANK(CE1227))),#N/A,
IFERROR(VLOOKUP(CB1227,MonsterTable!$A:$B,MATCH(MonsterTable!$B$1,MonsterTable!$A$1:$B$1,0),0),
IF(OR(NOT(ISBLANK(CD1227)),ISBLANK(CE1227)),#N/A,
IF(CB1227="empty","empty",
VLOOKUP(CB1227,MonsterGroupTable!$A:$A,1,0)))))))</f>
        <v/>
      </c>
      <c r="CJ1227" s="2" t="str">
        <f>IF(AND(ISBLANK(CI1227),OR(NOT(ISBLANK(CK1227)),NOT(ISBLANK(CL1227)))),#N/A,
IF(ISBLANK(CI1227),"",
IF(AND(NOT(ISERROR(VLOOKUP(CI1227,MonsterTable!$A:$B,MATCH(MonsterTable!$B$1,MonsterTable!$A$1:$B$1,0),0))),OR(ISBLANK(CK1227),ISBLANK(CL1227))),#N/A,
IFERROR(VLOOKUP(CI1227,MonsterTable!$A:$B,MATCH(MonsterTable!$B$1,MonsterTable!$A$1:$B$1,0),0),
IF(OR(NOT(ISBLANK(CK1227)),ISBLANK(CL1227)),#N/A,
IF(CI1227="empty","empty",
VLOOKUP(CI1227,MonsterGroupTable!$A:$A,1,0)))))))</f>
        <v/>
      </c>
    </row>
    <row r="1228" spans="1:88">
      <c r="A1228">
        <v>20194</v>
      </c>
      <c r="B1228">
        <f t="shared" si="41"/>
        <v>1.1000000000000001</v>
      </c>
      <c r="C1228">
        <f t="shared" si="41"/>
        <v>1.1000000000000001</v>
      </c>
      <c r="F1228">
        <v>360</v>
      </c>
      <c r="G1228">
        <v>5329</v>
      </c>
      <c r="H1228">
        <v>0</v>
      </c>
      <c r="I1228">
        <v>0</v>
      </c>
      <c r="J1228">
        <v>0</v>
      </c>
      <c r="K1228" t="s">
        <v>28</v>
      </c>
      <c r="L1228" t="s">
        <v>256</v>
      </c>
      <c r="M1228" t="s">
        <v>79</v>
      </c>
      <c r="N1228" t="s">
        <v>80</v>
      </c>
      <c r="O1228">
        <v>0</v>
      </c>
      <c r="P1228">
        <v>-4.75</v>
      </c>
      <c r="Q1228">
        <v>-3.5</v>
      </c>
      <c r="R1228">
        <v>4.75</v>
      </c>
      <c r="S1228">
        <v>3</v>
      </c>
      <c r="T1228">
        <v>-13.5</v>
      </c>
      <c r="U1228">
        <v>2.5499999999999998</v>
      </c>
      <c r="V1228">
        <v>-6.75</v>
      </c>
      <c r="W1228" t="str">
        <f t="shared" si="42"/>
        <v>g120,5,empty,3,206,1,1,0</v>
      </c>
      <c r="X1228" s="1" t="s">
        <v>337</v>
      </c>
      <c r="Y1228" s="2" t="str">
        <f>IF(AND(ISBLANK(X1228),OR(NOT(ISBLANK(Z1228)),NOT(ISBLANK(AA1228)))),#N/A,
IF(ISBLANK(X1228),"",
IF(AND(NOT(ISERROR(VLOOKUP(X1228,MonsterTable!$A:$B,MATCH(MonsterTable!$B$1,MonsterTable!$A$1:$B$1,0),0))),OR(ISBLANK(Z1228),ISBLANK(AA1228))),#N/A,
IFERROR(VLOOKUP(X1228,MonsterTable!$A:$B,MATCH(MonsterTable!$B$1,MonsterTable!$A$1:$B$1,0),0),
IF(OR(NOT(ISBLANK(Z1228)),ISBLANK(AA1228)),#N/A,
IF(X1228="empty","empty",
VLOOKUP(X1228,MonsterGroupTable!$A:$A,1,0)))))))</f>
        <v>g120</v>
      </c>
      <c r="AA1228">
        <v>5</v>
      </c>
      <c r="AE1228" s="1" t="s">
        <v>74</v>
      </c>
      <c r="AF1228" s="2" t="str">
        <f>IF(AND(ISBLANK(AE1228),OR(NOT(ISBLANK(AG1228)),NOT(ISBLANK(AH1228)))),#N/A,
IF(ISBLANK(AE1228),"",
IF(AND(NOT(ISERROR(VLOOKUP(AE1228,MonsterTable!$A:$B,MATCH(MonsterTable!$B$1,MonsterTable!$A$1:$B$1,0),0))),OR(ISBLANK(AG1228),ISBLANK(AH1228))),#N/A,
IFERROR(VLOOKUP(AE1228,MonsterTable!$A:$B,MATCH(MonsterTable!$B$1,MonsterTable!$A$1:$B$1,0),0),
IF(OR(NOT(ISBLANK(AG1228)),ISBLANK(AH1228)),#N/A,
IF(AE1228="empty","empty",
VLOOKUP(AE1228,MonsterGroupTable!$A:$A,1,0)))))))</f>
        <v>empty</v>
      </c>
      <c r="AH1228">
        <v>3</v>
      </c>
      <c r="AL1228" s="1" t="s">
        <v>342</v>
      </c>
      <c r="AM1228" s="2">
        <f>IF(AND(ISBLANK(AL1228),OR(NOT(ISBLANK(AN1228)),NOT(ISBLANK(AO1228)))),#N/A,
IF(ISBLANK(AL1228),"",
IF(AND(NOT(ISERROR(VLOOKUP(AL1228,MonsterTable!$A:$B,MATCH(MonsterTable!$B$1,MonsterTable!$A$1:$B$1,0),0))),OR(ISBLANK(AN1228),ISBLANK(AO1228))),#N/A,
IFERROR(VLOOKUP(AL1228,MonsterTable!$A:$B,MATCH(MonsterTable!$B$1,MonsterTable!$A$1:$B$1,0),0),
IF(OR(NOT(ISBLANK(AN1228)),ISBLANK(AO1228)),#N/A,
IF(AL1228="empty","empty",
VLOOKUP(AL1228,MonsterGroupTable!$A:$A,1,0)))))))</f>
        <v>206</v>
      </c>
      <c r="AN1228">
        <v>1</v>
      </c>
      <c r="AO1228">
        <v>1</v>
      </c>
      <c r="AP1228">
        <v>0</v>
      </c>
      <c r="AT1228" s="2" t="str">
        <f>IF(AND(ISBLANK(AS1228),OR(NOT(ISBLANK(AU1228)),NOT(ISBLANK(AV1228)))),#N/A,
IF(ISBLANK(AS1228),"",
IF(AND(NOT(ISERROR(VLOOKUP(AS1228,MonsterTable!$A:$B,MATCH(MonsterTable!$B$1,MonsterTable!$A$1:$B$1,0),0))),OR(ISBLANK(AU1228),ISBLANK(AV1228))),#N/A,
IFERROR(VLOOKUP(AS1228,MonsterTable!$A:$B,MATCH(MonsterTable!$B$1,MonsterTable!$A$1:$B$1,0),0),
IF(OR(NOT(ISBLANK(AU1228)),ISBLANK(AV1228)),#N/A,
IF(AS1228="empty","empty",
VLOOKUP(AS1228,MonsterGroupTable!$A:$A,1,0)))))))</f>
        <v/>
      </c>
      <c r="BA1228" s="2" t="str">
        <f>IF(AND(ISBLANK(AZ1228),OR(NOT(ISBLANK(BB1228)),NOT(ISBLANK(BC1228)))),#N/A,
IF(ISBLANK(AZ1228),"",
IF(AND(NOT(ISERROR(VLOOKUP(AZ1228,MonsterTable!$A:$B,MATCH(MonsterTable!$B$1,MonsterTable!$A$1:$B$1,0),0))),OR(ISBLANK(BB1228),ISBLANK(BC1228))),#N/A,
IFERROR(VLOOKUP(AZ1228,MonsterTable!$A:$B,MATCH(MonsterTable!$B$1,MonsterTable!$A$1:$B$1,0),0),
IF(OR(NOT(ISBLANK(BB1228)),ISBLANK(BC1228)),#N/A,
IF(AZ1228="empty","empty",
VLOOKUP(AZ1228,MonsterGroupTable!$A:$A,1,0)))))))</f>
        <v/>
      </c>
      <c r="BH1228" s="2" t="str">
        <f>IF(AND(ISBLANK(BG1228),OR(NOT(ISBLANK(BI1228)),NOT(ISBLANK(BJ1228)))),#N/A,
IF(ISBLANK(BG1228),"",
IF(AND(NOT(ISERROR(VLOOKUP(BG1228,MonsterTable!$A:$B,MATCH(MonsterTable!$B$1,MonsterTable!$A$1:$B$1,0),0))),OR(ISBLANK(BI1228),ISBLANK(BJ1228))),#N/A,
IFERROR(VLOOKUP(BG1228,MonsterTable!$A:$B,MATCH(MonsterTable!$B$1,MonsterTable!$A$1:$B$1,0),0),
IF(OR(NOT(ISBLANK(BI1228)),ISBLANK(BJ1228)),#N/A,
IF(BG1228="empty","empty",
VLOOKUP(BG1228,MonsterGroupTable!$A:$A,1,0)))))))</f>
        <v/>
      </c>
      <c r="BO1228" s="2" t="str">
        <f>IF(AND(ISBLANK(BN1228),OR(NOT(ISBLANK(BP1228)),NOT(ISBLANK(BQ1228)))),#N/A,
IF(ISBLANK(BN1228),"",
IF(AND(NOT(ISERROR(VLOOKUP(BN1228,MonsterTable!$A:$B,MATCH(MonsterTable!$B$1,MonsterTable!$A$1:$B$1,0),0))),OR(ISBLANK(BP1228),ISBLANK(BQ1228))),#N/A,
IFERROR(VLOOKUP(BN1228,MonsterTable!$A:$B,MATCH(MonsterTable!$B$1,MonsterTable!$A$1:$B$1,0),0),
IF(OR(NOT(ISBLANK(BP1228)),ISBLANK(BQ1228)),#N/A,
IF(BN1228="empty","empty",
VLOOKUP(BN1228,MonsterGroupTable!$A:$A,1,0)))))))</f>
        <v/>
      </c>
      <c r="BV1228" s="2" t="str">
        <f>IF(AND(ISBLANK(BU1228),OR(NOT(ISBLANK(BW1228)),NOT(ISBLANK(BX1228)))),#N/A,
IF(ISBLANK(BU1228),"",
IF(AND(NOT(ISERROR(VLOOKUP(BU1228,MonsterTable!$A:$B,MATCH(MonsterTable!$B$1,MonsterTable!$A$1:$B$1,0),0))),OR(ISBLANK(BW1228),ISBLANK(BX1228))),#N/A,
IFERROR(VLOOKUP(BU1228,MonsterTable!$A:$B,MATCH(MonsterTable!$B$1,MonsterTable!$A$1:$B$1,0),0),
IF(OR(NOT(ISBLANK(BW1228)),ISBLANK(BX1228)),#N/A,
IF(BU1228="empty","empty",
VLOOKUP(BU1228,MonsterGroupTable!$A:$A,1,0)))))))</f>
        <v/>
      </c>
      <c r="CC1228" s="2" t="str">
        <f>IF(AND(ISBLANK(CB1228),OR(NOT(ISBLANK(CD1228)),NOT(ISBLANK(CE1228)))),#N/A,
IF(ISBLANK(CB1228),"",
IF(AND(NOT(ISERROR(VLOOKUP(CB1228,MonsterTable!$A:$B,MATCH(MonsterTable!$B$1,MonsterTable!$A$1:$B$1,0),0))),OR(ISBLANK(CD1228),ISBLANK(CE1228))),#N/A,
IFERROR(VLOOKUP(CB1228,MonsterTable!$A:$B,MATCH(MonsterTable!$B$1,MonsterTable!$A$1:$B$1,0),0),
IF(OR(NOT(ISBLANK(CD1228)),ISBLANK(CE1228)),#N/A,
IF(CB1228="empty","empty",
VLOOKUP(CB1228,MonsterGroupTable!$A:$A,1,0)))))))</f>
        <v/>
      </c>
      <c r="CJ1228" s="2" t="str">
        <f>IF(AND(ISBLANK(CI1228),OR(NOT(ISBLANK(CK1228)),NOT(ISBLANK(CL1228)))),#N/A,
IF(ISBLANK(CI1228),"",
IF(AND(NOT(ISERROR(VLOOKUP(CI1228,MonsterTable!$A:$B,MATCH(MonsterTable!$B$1,MonsterTable!$A$1:$B$1,0),0))),OR(ISBLANK(CK1228),ISBLANK(CL1228))),#N/A,
IFERROR(VLOOKUP(CI1228,MonsterTable!$A:$B,MATCH(MonsterTable!$B$1,MonsterTable!$A$1:$B$1,0),0),
IF(OR(NOT(ISBLANK(CK1228)),ISBLANK(CL1228)),#N/A,
IF(CI1228="empty","empty",
VLOOKUP(CI1228,MonsterGroupTable!$A:$A,1,0)))))))</f>
        <v/>
      </c>
    </row>
    <row r="1229" spans="1:88">
      <c r="A1229">
        <v>20195</v>
      </c>
      <c r="B1229">
        <f t="shared" si="41"/>
        <v>1.1000000000000001</v>
      </c>
      <c r="C1229">
        <f t="shared" si="41"/>
        <v>1.1000000000000001</v>
      </c>
      <c r="F1229">
        <v>360</v>
      </c>
      <c r="G1229">
        <v>5383</v>
      </c>
      <c r="H1229">
        <v>0</v>
      </c>
      <c r="I1229">
        <v>0</v>
      </c>
      <c r="J1229">
        <v>0</v>
      </c>
      <c r="K1229" t="s">
        <v>28</v>
      </c>
      <c r="L1229" t="s">
        <v>256</v>
      </c>
      <c r="M1229" t="s">
        <v>79</v>
      </c>
      <c r="N1229" t="s">
        <v>80</v>
      </c>
      <c r="O1229">
        <v>0</v>
      </c>
      <c r="P1229">
        <v>-4.75</v>
      </c>
      <c r="Q1229">
        <v>-3.5</v>
      </c>
      <c r="R1229">
        <v>4.75</v>
      </c>
      <c r="S1229">
        <v>3</v>
      </c>
      <c r="T1229">
        <v>-13.5</v>
      </c>
      <c r="U1229">
        <v>2.5499999999999998</v>
      </c>
      <c r="V1229">
        <v>-6.75</v>
      </c>
      <c r="W1229" t="str">
        <f t="shared" si="42"/>
        <v>g120,5,empty,3,206,1,1,0</v>
      </c>
      <c r="X1229" s="1" t="s">
        <v>337</v>
      </c>
      <c r="Y1229" s="2" t="str">
        <f>IF(AND(ISBLANK(X1229),OR(NOT(ISBLANK(Z1229)),NOT(ISBLANK(AA1229)))),#N/A,
IF(ISBLANK(X1229),"",
IF(AND(NOT(ISERROR(VLOOKUP(X1229,MonsterTable!$A:$B,MATCH(MonsterTable!$B$1,MonsterTable!$A$1:$B$1,0),0))),OR(ISBLANK(Z1229),ISBLANK(AA1229))),#N/A,
IFERROR(VLOOKUP(X1229,MonsterTable!$A:$B,MATCH(MonsterTable!$B$1,MonsterTable!$A$1:$B$1,0),0),
IF(OR(NOT(ISBLANK(Z1229)),ISBLANK(AA1229)),#N/A,
IF(X1229="empty","empty",
VLOOKUP(X1229,MonsterGroupTable!$A:$A,1,0)))))))</f>
        <v>g120</v>
      </c>
      <c r="AA1229">
        <v>5</v>
      </c>
      <c r="AE1229" s="1" t="s">
        <v>74</v>
      </c>
      <c r="AF1229" s="2" t="str">
        <f>IF(AND(ISBLANK(AE1229),OR(NOT(ISBLANK(AG1229)),NOT(ISBLANK(AH1229)))),#N/A,
IF(ISBLANK(AE1229),"",
IF(AND(NOT(ISERROR(VLOOKUP(AE1229,MonsterTable!$A:$B,MATCH(MonsterTable!$B$1,MonsterTable!$A$1:$B$1,0),0))),OR(ISBLANK(AG1229),ISBLANK(AH1229))),#N/A,
IFERROR(VLOOKUP(AE1229,MonsterTable!$A:$B,MATCH(MonsterTable!$B$1,MonsterTable!$A$1:$B$1,0),0),
IF(OR(NOT(ISBLANK(AG1229)),ISBLANK(AH1229)),#N/A,
IF(AE1229="empty","empty",
VLOOKUP(AE1229,MonsterGroupTable!$A:$A,1,0)))))))</f>
        <v>empty</v>
      </c>
      <c r="AH1229">
        <v>3</v>
      </c>
      <c r="AL1229" s="1" t="s">
        <v>342</v>
      </c>
      <c r="AM1229" s="2">
        <f>IF(AND(ISBLANK(AL1229),OR(NOT(ISBLANK(AN1229)),NOT(ISBLANK(AO1229)))),#N/A,
IF(ISBLANK(AL1229),"",
IF(AND(NOT(ISERROR(VLOOKUP(AL1229,MonsterTable!$A:$B,MATCH(MonsterTable!$B$1,MonsterTable!$A$1:$B$1,0),0))),OR(ISBLANK(AN1229),ISBLANK(AO1229))),#N/A,
IFERROR(VLOOKUP(AL1229,MonsterTable!$A:$B,MATCH(MonsterTable!$B$1,MonsterTable!$A$1:$B$1,0),0),
IF(OR(NOT(ISBLANK(AN1229)),ISBLANK(AO1229)),#N/A,
IF(AL1229="empty","empty",
VLOOKUP(AL1229,MonsterGroupTable!$A:$A,1,0)))))))</f>
        <v>206</v>
      </c>
      <c r="AN1229">
        <v>1</v>
      </c>
      <c r="AO1229">
        <v>1</v>
      </c>
      <c r="AP1229">
        <v>0</v>
      </c>
      <c r="AT1229" s="2" t="str">
        <f>IF(AND(ISBLANK(AS1229),OR(NOT(ISBLANK(AU1229)),NOT(ISBLANK(AV1229)))),#N/A,
IF(ISBLANK(AS1229),"",
IF(AND(NOT(ISERROR(VLOOKUP(AS1229,MonsterTable!$A:$B,MATCH(MonsterTable!$B$1,MonsterTable!$A$1:$B$1,0),0))),OR(ISBLANK(AU1229),ISBLANK(AV1229))),#N/A,
IFERROR(VLOOKUP(AS1229,MonsterTable!$A:$B,MATCH(MonsterTable!$B$1,MonsterTable!$A$1:$B$1,0),0),
IF(OR(NOT(ISBLANK(AU1229)),ISBLANK(AV1229)),#N/A,
IF(AS1229="empty","empty",
VLOOKUP(AS1229,MonsterGroupTable!$A:$A,1,0)))))))</f>
        <v/>
      </c>
      <c r="BA1229" s="2" t="str">
        <f>IF(AND(ISBLANK(AZ1229),OR(NOT(ISBLANK(BB1229)),NOT(ISBLANK(BC1229)))),#N/A,
IF(ISBLANK(AZ1229),"",
IF(AND(NOT(ISERROR(VLOOKUP(AZ1229,MonsterTable!$A:$B,MATCH(MonsterTable!$B$1,MonsterTable!$A$1:$B$1,0),0))),OR(ISBLANK(BB1229),ISBLANK(BC1229))),#N/A,
IFERROR(VLOOKUP(AZ1229,MonsterTable!$A:$B,MATCH(MonsterTable!$B$1,MonsterTable!$A$1:$B$1,0),0),
IF(OR(NOT(ISBLANK(BB1229)),ISBLANK(BC1229)),#N/A,
IF(AZ1229="empty","empty",
VLOOKUP(AZ1229,MonsterGroupTable!$A:$A,1,0)))))))</f>
        <v/>
      </c>
      <c r="BH1229" s="2" t="str">
        <f>IF(AND(ISBLANK(BG1229),OR(NOT(ISBLANK(BI1229)),NOT(ISBLANK(BJ1229)))),#N/A,
IF(ISBLANK(BG1229),"",
IF(AND(NOT(ISERROR(VLOOKUP(BG1229,MonsterTable!$A:$B,MATCH(MonsterTable!$B$1,MonsterTable!$A$1:$B$1,0),0))),OR(ISBLANK(BI1229),ISBLANK(BJ1229))),#N/A,
IFERROR(VLOOKUP(BG1229,MonsterTable!$A:$B,MATCH(MonsterTable!$B$1,MonsterTable!$A$1:$B$1,0),0),
IF(OR(NOT(ISBLANK(BI1229)),ISBLANK(BJ1229)),#N/A,
IF(BG1229="empty","empty",
VLOOKUP(BG1229,MonsterGroupTable!$A:$A,1,0)))))))</f>
        <v/>
      </c>
      <c r="BO1229" s="2" t="str">
        <f>IF(AND(ISBLANK(BN1229),OR(NOT(ISBLANK(BP1229)),NOT(ISBLANK(BQ1229)))),#N/A,
IF(ISBLANK(BN1229),"",
IF(AND(NOT(ISERROR(VLOOKUP(BN1229,MonsterTable!$A:$B,MATCH(MonsterTable!$B$1,MonsterTable!$A$1:$B$1,0),0))),OR(ISBLANK(BP1229),ISBLANK(BQ1229))),#N/A,
IFERROR(VLOOKUP(BN1229,MonsterTable!$A:$B,MATCH(MonsterTable!$B$1,MonsterTable!$A$1:$B$1,0),0),
IF(OR(NOT(ISBLANK(BP1229)),ISBLANK(BQ1229)),#N/A,
IF(BN1229="empty","empty",
VLOOKUP(BN1229,MonsterGroupTable!$A:$A,1,0)))))))</f>
        <v/>
      </c>
      <c r="BV1229" s="2" t="str">
        <f>IF(AND(ISBLANK(BU1229),OR(NOT(ISBLANK(BW1229)),NOT(ISBLANK(BX1229)))),#N/A,
IF(ISBLANK(BU1229),"",
IF(AND(NOT(ISERROR(VLOOKUP(BU1229,MonsterTable!$A:$B,MATCH(MonsterTable!$B$1,MonsterTable!$A$1:$B$1,0),0))),OR(ISBLANK(BW1229),ISBLANK(BX1229))),#N/A,
IFERROR(VLOOKUP(BU1229,MonsterTable!$A:$B,MATCH(MonsterTable!$B$1,MonsterTable!$A$1:$B$1,0),0),
IF(OR(NOT(ISBLANK(BW1229)),ISBLANK(BX1229)),#N/A,
IF(BU1229="empty","empty",
VLOOKUP(BU1229,MonsterGroupTable!$A:$A,1,0)))))))</f>
        <v/>
      </c>
      <c r="CC1229" s="2" t="str">
        <f>IF(AND(ISBLANK(CB1229),OR(NOT(ISBLANK(CD1229)),NOT(ISBLANK(CE1229)))),#N/A,
IF(ISBLANK(CB1229),"",
IF(AND(NOT(ISERROR(VLOOKUP(CB1229,MonsterTable!$A:$B,MATCH(MonsterTable!$B$1,MonsterTable!$A$1:$B$1,0),0))),OR(ISBLANK(CD1229),ISBLANK(CE1229))),#N/A,
IFERROR(VLOOKUP(CB1229,MonsterTable!$A:$B,MATCH(MonsterTable!$B$1,MonsterTable!$A$1:$B$1,0),0),
IF(OR(NOT(ISBLANK(CD1229)),ISBLANK(CE1229)),#N/A,
IF(CB1229="empty","empty",
VLOOKUP(CB1229,MonsterGroupTable!$A:$A,1,0)))))))</f>
        <v/>
      </c>
      <c r="CJ1229" s="2" t="str">
        <f>IF(AND(ISBLANK(CI1229),OR(NOT(ISBLANK(CK1229)),NOT(ISBLANK(CL1229)))),#N/A,
IF(ISBLANK(CI1229),"",
IF(AND(NOT(ISERROR(VLOOKUP(CI1229,MonsterTable!$A:$B,MATCH(MonsterTable!$B$1,MonsterTable!$A$1:$B$1,0),0))),OR(ISBLANK(CK1229),ISBLANK(CL1229))),#N/A,
IFERROR(VLOOKUP(CI1229,MonsterTable!$A:$B,MATCH(MonsterTable!$B$1,MonsterTable!$A$1:$B$1,0),0),
IF(OR(NOT(ISBLANK(CK1229)),ISBLANK(CL1229)),#N/A,
IF(CI1229="empty","empty",
VLOOKUP(CI1229,MonsterGroupTable!$A:$A,1,0)))))))</f>
        <v/>
      </c>
    </row>
    <row r="1230" spans="1:88">
      <c r="A1230">
        <v>20196</v>
      </c>
      <c r="B1230">
        <f t="shared" si="41"/>
        <v>1.1000000000000001</v>
      </c>
      <c r="C1230">
        <f t="shared" si="41"/>
        <v>1.1000000000000001</v>
      </c>
      <c r="F1230">
        <v>360</v>
      </c>
      <c r="G1230">
        <v>5437</v>
      </c>
      <c r="H1230">
        <v>0</v>
      </c>
      <c r="I1230">
        <v>0</v>
      </c>
      <c r="J1230">
        <v>0</v>
      </c>
      <c r="K1230" t="s">
        <v>28</v>
      </c>
      <c r="L1230" t="s">
        <v>256</v>
      </c>
      <c r="M1230" t="s">
        <v>79</v>
      </c>
      <c r="N1230" t="s">
        <v>80</v>
      </c>
      <c r="O1230">
        <v>0</v>
      </c>
      <c r="P1230">
        <v>-4.75</v>
      </c>
      <c r="Q1230">
        <v>-3.5</v>
      </c>
      <c r="R1230">
        <v>4.75</v>
      </c>
      <c r="S1230">
        <v>3</v>
      </c>
      <c r="T1230">
        <v>-13.5</v>
      </c>
      <c r="U1230">
        <v>2.5499999999999998</v>
      </c>
      <c r="V1230">
        <v>-6.75</v>
      </c>
      <c r="W1230" t="str">
        <f t="shared" si="42"/>
        <v>g120,5,empty,3,206,1,1,0</v>
      </c>
      <c r="X1230" s="1" t="s">
        <v>337</v>
      </c>
      <c r="Y1230" s="2" t="str">
        <f>IF(AND(ISBLANK(X1230),OR(NOT(ISBLANK(Z1230)),NOT(ISBLANK(AA1230)))),#N/A,
IF(ISBLANK(X1230),"",
IF(AND(NOT(ISERROR(VLOOKUP(X1230,MonsterTable!$A:$B,MATCH(MonsterTable!$B$1,MonsterTable!$A$1:$B$1,0),0))),OR(ISBLANK(Z1230),ISBLANK(AA1230))),#N/A,
IFERROR(VLOOKUP(X1230,MonsterTable!$A:$B,MATCH(MonsterTable!$B$1,MonsterTable!$A$1:$B$1,0),0),
IF(OR(NOT(ISBLANK(Z1230)),ISBLANK(AA1230)),#N/A,
IF(X1230="empty","empty",
VLOOKUP(X1230,MonsterGroupTable!$A:$A,1,0)))))))</f>
        <v>g120</v>
      </c>
      <c r="AA1230">
        <v>5</v>
      </c>
      <c r="AE1230" s="1" t="s">
        <v>74</v>
      </c>
      <c r="AF1230" s="2" t="str">
        <f>IF(AND(ISBLANK(AE1230),OR(NOT(ISBLANK(AG1230)),NOT(ISBLANK(AH1230)))),#N/A,
IF(ISBLANK(AE1230),"",
IF(AND(NOT(ISERROR(VLOOKUP(AE1230,MonsterTable!$A:$B,MATCH(MonsterTable!$B$1,MonsterTable!$A$1:$B$1,0),0))),OR(ISBLANK(AG1230),ISBLANK(AH1230))),#N/A,
IFERROR(VLOOKUP(AE1230,MonsterTable!$A:$B,MATCH(MonsterTable!$B$1,MonsterTable!$A$1:$B$1,0),0),
IF(OR(NOT(ISBLANK(AG1230)),ISBLANK(AH1230)),#N/A,
IF(AE1230="empty","empty",
VLOOKUP(AE1230,MonsterGroupTable!$A:$A,1,0)))))))</f>
        <v>empty</v>
      </c>
      <c r="AH1230">
        <v>3</v>
      </c>
      <c r="AL1230" s="1" t="s">
        <v>342</v>
      </c>
      <c r="AM1230" s="2">
        <f>IF(AND(ISBLANK(AL1230),OR(NOT(ISBLANK(AN1230)),NOT(ISBLANK(AO1230)))),#N/A,
IF(ISBLANK(AL1230),"",
IF(AND(NOT(ISERROR(VLOOKUP(AL1230,MonsterTable!$A:$B,MATCH(MonsterTable!$B$1,MonsterTable!$A$1:$B$1,0),0))),OR(ISBLANK(AN1230),ISBLANK(AO1230))),#N/A,
IFERROR(VLOOKUP(AL1230,MonsterTable!$A:$B,MATCH(MonsterTable!$B$1,MonsterTable!$A$1:$B$1,0),0),
IF(OR(NOT(ISBLANK(AN1230)),ISBLANK(AO1230)),#N/A,
IF(AL1230="empty","empty",
VLOOKUP(AL1230,MonsterGroupTable!$A:$A,1,0)))))))</f>
        <v>206</v>
      </c>
      <c r="AN1230">
        <v>1</v>
      </c>
      <c r="AO1230">
        <v>1</v>
      </c>
      <c r="AP1230">
        <v>0</v>
      </c>
      <c r="AT1230" s="2" t="str">
        <f>IF(AND(ISBLANK(AS1230),OR(NOT(ISBLANK(AU1230)),NOT(ISBLANK(AV1230)))),#N/A,
IF(ISBLANK(AS1230),"",
IF(AND(NOT(ISERROR(VLOOKUP(AS1230,MonsterTable!$A:$B,MATCH(MonsterTable!$B$1,MonsterTable!$A$1:$B$1,0),0))),OR(ISBLANK(AU1230),ISBLANK(AV1230))),#N/A,
IFERROR(VLOOKUP(AS1230,MonsterTable!$A:$B,MATCH(MonsterTable!$B$1,MonsterTable!$A$1:$B$1,0),0),
IF(OR(NOT(ISBLANK(AU1230)),ISBLANK(AV1230)),#N/A,
IF(AS1230="empty","empty",
VLOOKUP(AS1230,MonsterGroupTable!$A:$A,1,0)))))))</f>
        <v/>
      </c>
      <c r="BA1230" s="2" t="str">
        <f>IF(AND(ISBLANK(AZ1230),OR(NOT(ISBLANK(BB1230)),NOT(ISBLANK(BC1230)))),#N/A,
IF(ISBLANK(AZ1230),"",
IF(AND(NOT(ISERROR(VLOOKUP(AZ1230,MonsterTable!$A:$B,MATCH(MonsterTable!$B$1,MonsterTable!$A$1:$B$1,0),0))),OR(ISBLANK(BB1230),ISBLANK(BC1230))),#N/A,
IFERROR(VLOOKUP(AZ1230,MonsterTable!$A:$B,MATCH(MonsterTable!$B$1,MonsterTable!$A$1:$B$1,0),0),
IF(OR(NOT(ISBLANK(BB1230)),ISBLANK(BC1230)),#N/A,
IF(AZ1230="empty","empty",
VLOOKUP(AZ1230,MonsterGroupTable!$A:$A,1,0)))))))</f>
        <v/>
      </c>
      <c r="BH1230" s="2" t="str">
        <f>IF(AND(ISBLANK(BG1230),OR(NOT(ISBLANK(BI1230)),NOT(ISBLANK(BJ1230)))),#N/A,
IF(ISBLANK(BG1230),"",
IF(AND(NOT(ISERROR(VLOOKUP(BG1230,MonsterTable!$A:$B,MATCH(MonsterTable!$B$1,MonsterTable!$A$1:$B$1,0),0))),OR(ISBLANK(BI1230),ISBLANK(BJ1230))),#N/A,
IFERROR(VLOOKUP(BG1230,MonsterTable!$A:$B,MATCH(MonsterTable!$B$1,MonsterTable!$A$1:$B$1,0),0),
IF(OR(NOT(ISBLANK(BI1230)),ISBLANK(BJ1230)),#N/A,
IF(BG1230="empty","empty",
VLOOKUP(BG1230,MonsterGroupTable!$A:$A,1,0)))))))</f>
        <v/>
      </c>
      <c r="BO1230" s="2" t="str">
        <f>IF(AND(ISBLANK(BN1230),OR(NOT(ISBLANK(BP1230)),NOT(ISBLANK(BQ1230)))),#N/A,
IF(ISBLANK(BN1230),"",
IF(AND(NOT(ISERROR(VLOOKUP(BN1230,MonsterTable!$A:$B,MATCH(MonsterTable!$B$1,MonsterTable!$A$1:$B$1,0),0))),OR(ISBLANK(BP1230),ISBLANK(BQ1230))),#N/A,
IFERROR(VLOOKUP(BN1230,MonsterTable!$A:$B,MATCH(MonsterTable!$B$1,MonsterTable!$A$1:$B$1,0),0),
IF(OR(NOT(ISBLANK(BP1230)),ISBLANK(BQ1230)),#N/A,
IF(BN1230="empty","empty",
VLOOKUP(BN1230,MonsterGroupTable!$A:$A,1,0)))))))</f>
        <v/>
      </c>
      <c r="BV1230" s="2" t="str">
        <f>IF(AND(ISBLANK(BU1230),OR(NOT(ISBLANK(BW1230)),NOT(ISBLANK(BX1230)))),#N/A,
IF(ISBLANK(BU1230),"",
IF(AND(NOT(ISERROR(VLOOKUP(BU1230,MonsterTable!$A:$B,MATCH(MonsterTable!$B$1,MonsterTable!$A$1:$B$1,0),0))),OR(ISBLANK(BW1230),ISBLANK(BX1230))),#N/A,
IFERROR(VLOOKUP(BU1230,MonsterTable!$A:$B,MATCH(MonsterTable!$B$1,MonsterTable!$A$1:$B$1,0),0),
IF(OR(NOT(ISBLANK(BW1230)),ISBLANK(BX1230)),#N/A,
IF(BU1230="empty","empty",
VLOOKUP(BU1230,MonsterGroupTable!$A:$A,1,0)))))))</f>
        <v/>
      </c>
      <c r="CC1230" s="2" t="str">
        <f>IF(AND(ISBLANK(CB1230),OR(NOT(ISBLANK(CD1230)),NOT(ISBLANK(CE1230)))),#N/A,
IF(ISBLANK(CB1230),"",
IF(AND(NOT(ISERROR(VLOOKUP(CB1230,MonsterTable!$A:$B,MATCH(MonsterTable!$B$1,MonsterTable!$A$1:$B$1,0),0))),OR(ISBLANK(CD1230),ISBLANK(CE1230))),#N/A,
IFERROR(VLOOKUP(CB1230,MonsterTable!$A:$B,MATCH(MonsterTable!$B$1,MonsterTable!$A$1:$B$1,0),0),
IF(OR(NOT(ISBLANK(CD1230)),ISBLANK(CE1230)),#N/A,
IF(CB1230="empty","empty",
VLOOKUP(CB1230,MonsterGroupTable!$A:$A,1,0)))))))</f>
        <v/>
      </c>
      <c r="CJ1230" s="2" t="str">
        <f>IF(AND(ISBLANK(CI1230),OR(NOT(ISBLANK(CK1230)),NOT(ISBLANK(CL1230)))),#N/A,
IF(ISBLANK(CI1230),"",
IF(AND(NOT(ISERROR(VLOOKUP(CI1230,MonsterTable!$A:$B,MATCH(MonsterTable!$B$1,MonsterTable!$A$1:$B$1,0),0))),OR(ISBLANK(CK1230),ISBLANK(CL1230))),#N/A,
IFERROR(VLOOKUP(CI1230,MonsterTable!$A:$B,MATCH(MonsterTable!$B$1,MonsterTable!$A$1:$B$1,0),0),
IF(OR(NOT(ISBLANK(CK1230)),ISBLANK(CL1230)),#N/A,
IF(CI1230="empty","empty",
VLOOKUP(CI1230,MonsterGroupTable!$A:$A,1,0)))))))</f>
        <v/>
      </c>
    </row>
    <row r="1231" spans="1:88">
      <c r="A1231">
        <v>20197</v>
      </c>
      <c r="B1231">
        <f t="shared" si="41"/>
        <v>1.1000000000000001</v>
      </c>
      <c r="C1231">
        <f t="shared" si="41"/>
        <v>1.1000000000000001</v>
      </c>
      <c r="F1231">
        <v>360</v>
      </c>
      <c r="G1231">
        <v>5491</v>
      </c>
      <c r="H1231">
        <v>0</v>
      </c>
      <c r="I1231">
        <v>0</v>
      </c>
      <c r="J1231">
        <v>0</v>
      </c>
      <c r="K1231" t="s">
        <v>28</v>
      </c>
      <c r="L1231" t="s">
        <v>256</v>
      </c>
      <c r="M1231" t="s">
        <v>79</v>
      </c>
      <c r="N1231" t="s">
        <v>80</v>
      </c>
      <c r="O1231">
        <v>0</v>
      </c>
      <c r="P1231">
        <v>-4.75</v>
      </c>
      <c r="Q1231">
        <v>-3.5</v>
      </c>
      <c r="R1231">
        <v>4.75</v>
      </c>
      <c r="S1231">
        <v>3</v>
      </c>
      <c r="T1231">
        <v>-13.5</v>
      </c>
      <c r="U1231">
        <v>2.5499999999999998</v>
      </c>
      <c r="V1231">
        <v>-6.75</v>
      </c>
      <c r="W1231" t="str">
        <f t="shared" si="42"/>
        <v>g120,5,empty,3,206,1,1,0</v>
      </c>
      <c r="X1231" s="1" t="s">
        <v>337</v>
      </c>
      <c r="Y1231" s="2" t="str">
        <f>IF(AND(ISBLANK(X1231),OR(NOT(ISBLANK(Z1231)),NOT(ISBLANK(AA1231)))),#N/A,
IF(ISBLANK(X1231),"",
IF(AND(NOT(ISERROR(VLOOKUP(X1231,MonsterTable!$A:$B,MATCH(MonsterTable!$B$1,MonsterTable!$A$1:$B$1,0),0))),OR(ISBLANK(Z1231),ISBLANK(AA1231))),#N/A,
IFERROR(VLOOKUP(X1231,MonsterTable!$A:$B,MATCH(MonsterTable!$B$1,MonsterTable!$A$1:$B$1,0),0),
IF(OR(NOT(ISBLANK(Z1231)),ISBLANK(AA1231)),#N/A,
IF(X1231="empty","empty",
VLOOKUP(X1231,MonsterGroupTable!$A:$A,1,0)))))))</f>
        <v>g120</v>
      </c>
      <c r="AA1231">
        <v>5</v>
      </c>
      <c r="AE1231" s="1" t="s">
        <v>74</v>
      </c>
      <c r="AF1231" s="2" t="str">
        <f>IF(AND(ISBLANK(AE1231),OR(NOT(ISBLANK(AG1231)),NOT(ISBLANK(AH1231)))),#N/A,
IF(ISBLANK(AE1231),"",
IF(AND(NOT(ISERROR(VLOOKUP(AE1231,MonsterTable!$A:$B,MATCH(MonsterTable!$B$1,MonsterTable!$A$1:$B$1,0),0))),OR(ISBLANK(AG1231),ISBLANK(AH1231))),#N/A,
IFERROR(VLOOKUP(AE1231,MonsterTable!$A:$B,MATCH(MonsterTable!$B$1,MonsterTable!$A$1:$B$1,0),0),
IF(OR(NOT(ISBLANK(AG1231)),ISBLANK(AH1231)),#N/A,
IF(AE1231="empty","empty",
VLOOKUP(AE1231,MonsterGroupTable!$A:$A,1,0)))))))</f>
        <v>empty</v>
      </c>
      <c r="AH1231">
        <v>3</v>
      </c>
      <c r="AL1231" s="1" t="s">
        <v>342</v>
      </c>
      <c r="AM1231" s="2">
        <f>IF(AND(ISBLANK(AL1231),OR(NOT(ISBLANK(AN1231)),NOT(ISBLANK(AO1231)))),#N/A,
IF(ISBLANK(AL1231),"",
IF(AND(NOT(ISERROR(VLOOKUP(AL1231,MonsterTable!$A:$B,MATCH(MonsterTable!$B$1,MonsterTable!$A$1:$B$1,0),0))),OR(ISBLANK(AN1231),ISBLANK(AO1231))),#N/A,
IFERROR(VLOOKUP(AL1231,MonsterTable!$A:$B,MATCH(MonsterTable!$B$1,MonsterTable!$A$1:$B$1,0),0),
IF(OR(NOT(ISBLANK(AN1231)),ISBLANK(AO1231)),#N/A,
IF(AL1231="empty","empty",
VLOOKUP(AL1231,MonsterGroupTable!$A:$A,1,0)))))))</f>
        <v>206</v>
      </c>
      <c r="AN1231">
        <v>1</v>
      </c>
      <c r="AO1231">
        <v>1</v>
      </c>
      <c r="AP1231">
        <v>0</v>
      </c>
      <c r="AT1231" s="2" t="str">
        <f>IF(AND(ISBLANK(AS1231),OR(NOT(ISBLANK(AU1231)),NOT(ISBLANK(AV1231)))),#N/A,
IF(ISBLANK(AS1231),"",
IF(AND(NOT(ISERROR(VLOOKUP(AS1231,MonsterTable!$A:$B,MATCH(MonsterTable!$B$1,MonsterTable!$A$1:$B$1,0),0))),OR(ISBLANK(AU1231),ISBLANK(AV1231))),#N/A,
IFERROR(VLOOKUP(AS1231,MonsterTable!$A:$B,MATCH(MonsterTable!$B$1,MonsterTable!$A$1:$B$1,0),0),
IF(OR(NOT(ISBLANK(AU1231)),ISBLANK(AV1231)),#N/A,
IF(AS1231="empty","empty",
VLOOKUP(AS1231,MonsterGroupTable!$A:$A,1,0)))))))</f>
        <v/>
      </c>
      <c r="BA1231" s="2" t="str">
        <f>IF(AND(ISBLANK(AZ1231),OR(NOT(ISBLANK(BB1231)),NOT(ISBLANK(BC1231)))),#N/A,
IF(ISBLANK(AZ1231),"",
IF(AND(NOT(ISERROR(VLOOKUP(AZ1231,MonsterTable!$A:$B,MATCH(MonsterTable!$B$1,MonsterTable!$A$1:$B$1,0),0))),OR(ISBLANK(BB1231),ISBLANK(BC1231))),#N/A,
IFERROR(VLOOKUP(AZ1231,MonsterTable!$A:$B,MATCH(MonsterTable!$B$1,MonsterTable!$A$1:$B$1,0),0),
IF(OR(NOT(ISBLANK(BB1231)),ISBLANK(BC1231)),#N/A,
IF(AZ1231="empty","empty",
VLOOKUP(AZ1231,MonsterGroupTable!$A:$A,1,0)))))))</f>
        <v/>
      </c>
      <c r="BH1231" s="2" t="str">
        <f>IF(AND(ISBLANK(BG1231),OR(NOT(ISBLANK(BI1231)),NOT(ISBLANK(BJ1231)))),#N/A,
IF(ISBLANK(BG1231),"",
IF(AND(NOT(ISERROR(VLOOKUP(BG1231,MonsterTable!$A:$B,MATCH(MonsterTable!$B$1,MonsterTable!$A$1:$B$1,0),0))),OR(ISBLANK(BI1231),ISBLANK(BJ1231))),#N/A,
IFERROR(VLOOKUP(BG1231,MonsterTable!$A:$B,MATCH(MonsterTable!$B$1,MonsterTable!$A$1:$B$1,0),0),
IF(OR(NOT(ISBLANK(BI1231)),ISBLANK(BJ1231)),#N/A,
IF(BG1231="empty","empty",
VLOOKUP(BG1231,MonsterGroupTable!$A:$A,1,0)))))))</f>
        <v/>
      </c>
      <c r="BO1231" s="2" t="str">
        <f>IF(AND(ISBLANK(BN1231),OR(NOT(ISBLANK(BP1231)),NOT(ISBLANK(BQ1231)))),#N/A,
IF(ISBLANK(BN1231),"",
IF(AND(NOT(ISERROR(VLOOKUP(BN1231,MonsterTable!$A:$B,MATCH(MonsterTable!$B$1,MonsterTable!$A$1:$B$1,0),0))),OR(ISBLANK(BP1231),ISBLANK(BQ1231))),#N/A,
IFERROR(VLOOKUP(BN1231,MonsterTable!$A:$B,MATCH(MonsterTable!$B$1,MonsterTable!$A$1:$B$1,0),0),
IF(OR(NOT(ISBLANK(BP1231)),ISBLANK(BQ1231)),#N/A,
IF(BN1231="empty","empty",
VLOOKUP(BN1231,MonsterGroupTable!$A:$A,1,0)))))))</f>
        <v/>
      </c>
      <c r="BV1231" s="2" t="str">
        <f>IF(AND(ISBLANK(BU1231),OR(NOT(ISBLANK(BW1231)),NOT(ISBLANK(BX1231)))),#N/A,
IF(ISBLANK(BU1231),"",
IF(AND(NOT(ISERROR(VLOOKUP(BU1231,MonsterTable!$A:$B,MATCH(MonsterTable!$B$1,MonsterTable!$A$1:$B$1,0),0))),OR(ISBLANK(BW1231),ISBLANK(BX1231))),#N/A,
IFERROR(VLOOKUP(BU1231,MonsterTable!$A:$B,MATCH(MonsterTable!$B$1,MonsterTable!$A$1:$B$1,0),0),
IF(OR(NOT(ISBLANK(BW1231)),ISBLANK(BX1231)),#N/A,
IF(BU1231="empty","empty",
VLOOKUP(BU1231,MonsterGroupTable!$A:$A,1,0)))))))</f>
        <v/>
      </c>
      <c r="CC1231" s="2" t="str">
        <f>IF(AND(ISBLANK(CB1231),OR(NOT(ISBLANK(CD1231)),NOT(ISBLANK(CE1231)))),#N/A,
IF(ISBLANK(CB1231),"",
IF(AND(NOT(ISERROR(VLOOKUP(CB1231,MonsterTable!$A:$B,MATCH(MonsterTable!$B$1,MonsterTable!$A$1:$B$1,0),0))),OR(ISBLANK(CD1231),ISBLANK(CE1231))),#N/A,
IFERROR(VLOOKUP(CB1231,MonsterTable!$A:$B,MATCH(MonsterTable!$B$1,MonsterTable!$A$1:$B$1,0),0),
IF(OR(NOT(ISBLANK(CD1231)),ISBLANK(CE1231)),#N/A,
IF(CB1231="empty","empty",
VLOOKUP(CB1231,MonsterGroupTable!$A:$A,1,0)))))))</f>
        <v/>
      </c>
      <c r="CJ1231" s="2" t="str">
        <f>IF(AND(ISBLANK(CI1231),OR(NOT(ISBLANK(CK1231)),NOT(ISBLANK(CL1231)))),#N/A,
IF(ISBLANK(CI1231),"",
IF(AND(NOT(ISERROR(VLOOKUP(CI1231,MonsterTable!$A:$B,MATCH(MonsterTable!$B$1,MonsterTable!$A$1:$B$1,0),0))),OR(ISBLANK(CK1231),ISBLANK(CL1231))),#N/A,
IFERROR(VLOOKUP(CI1231,MonsterTable!$A:$B,MATCH(MonsterTable!$B$1,MonsterTable!$A$1:$B$1,0),0),
IF(OR(NOT(ISBLANK(CK1231)),ISBLANK(CL1231)),#N/A,
IF(CI1231="empty","empty",
VLOOKUP(CI1231,MonsterGroupTable!$A:$A,1,0)))))))</f>
        <v/>
      </c>
    </row>
    <row r="1232" spans="1:88">
      <c r="A1232">
        <v>20198</v>
      </c>
      <c r="B1232">
        <f t="shared" si="41"/>
        <v>1.1000000000000001</v>
      </c>
      <c r="C1232">
        <f t="shared" si="41"/>
        <v>1.1000000000000001</v>
      </c>
      <c r="F1232">
        <v>360</v>
      </c>
      <c r="G1232">
        <v>5545</v>
      </c>
      <c r="H1232">
        <v>0</v>
      </c>
      <c r="I1232">
        <v>0</v>
      </c>
      <c r="J1232">
        <v>0</v>
      </c>
      <c r="K1232" t="s">
        <v>28</v>
      </c>
      <c r="L1232" t="s">
        <v>256</v>
      </c>
      <c r="M1232" t="s">
        <v>79</v>
      </c>
      <c r="N1232" t="s">
        <v>80</v>
      </c>
      <c r="O1232">
        <v>0</v>
      </c>
      <c r="P1232">
        <v>-4.75</v>
      </c>
      <c r="Q1232">
        <v>-3.5</v>
      </c>
      <c r="R1232">
        <v>4.75</v>
      </c>
      <c r="S1232">
        <v>3</v>
      </c>
      <c r="T1232">
        <v>-13.5</v>
      </c>
      <c r="U1232">
        <v>2.5499999999999998</v>
      </c>
      <c r="V1232">
        <v>-6.75</v>
      </c>
      <c r="W1232" t="str">
        <f t="shared" si="42"/>
        <v>g120,5,empty,3,206,1,1,0</v>
      </c>
      <c r="X1232" s="1" t="s">
        <v>337</v>
      </c>
      <c r="Y1232" s="2" t="str">
        <f>IF(AND(ISBLANK(X1232),OR(NOT(ISBLANK(Z1232)),NOT(ISBLANK(AA1232)))),#N/A,
IF(ISBLANK(X1232),"",
IF(AND(NOT(ISERROR(VLOOKUP(X1232,MonsterTable!$A:$B,MATCH(MonsterTable!$B$1,MonsterTable!$A$1:$B$1,0),0))),OR(ISBLANK(Z1232),ISBLANK(AA1232))),#N/A,
IFERROR(VLOOKUP(X1232,MonsterTable!$A:$B,MATCH(MonsterTable!$B$1,MonsterTable!$A$1:$B$1,0),0),
IF(OR(NOT(ISBLANK(Z1232)),ISBLANK(AA1232)),#N/A,
IF(X1232="empty","empty",
VLOOKUP(X1232,MonsterGroupTable!$A:$A,1,0)))))))</f>
        <v>g120</v>
      </c>
      <c r="AA1232">
        <v>5</v>
      </c>
      <c r="AE1232" s="1" t="s">
        <v>74</v>
      </c>
      <c r="AF1232" s="2" t="str">
        <f>IF(AND(ISBLANK(AE1232),OR(NOT(ISBLANK(AG1232)),NOT(ISBLANK(AH1232)))),#N/A,
IF(ISBLANK(AE1232),"",
IF(AND(NOT(ISERROR(VLOOKUP(AE1232,MonsterTable!$A:$B,MATCH(MonsterTable!$B$1,MonsterTable!$A$1:$B$1,0),0))),OR(ISBLANK(AG1232),ISBLANK(AH1232))),#N/A,
IFERROR(VLOOKUP(AE1232,MonsterTable!$A:$B,MATCH(MonsterTable!$B$1,MonsterTable!$A$1:$B$1,0),0),
IF(OR(NOT(ISBLANK(AG1232)),ISBLANK(AH1232)),#N/A,
IF(AE1232="empty","empty",
VLOOKUP(AE1232,MonsterGroupTable!$A:$A,1,0)))))))</f>
        <v>empty</v>
      </c>
      <c r="AH1232">
        <v>3</v>
      </c>
      <c r="AL1232" s="1" t="s">
        <v>342</v>
      </c>
      <c r="AM1232" s="2">
        <f>IF(AND(ISBLANK(AL1232),OR(NOT(ISBLANK(AN1232)),NOT(ISBLANK(AO1232)))),#N/A,
IF(ISBLANK(AL1232),"",
IF(AND(NOT(ISERROR(VLOOKUP(AL1232,MonsterTable!$A:$B,MATCH(MonsterTable!$B$1,MonsterTable!$A$1:$B$1,0),0))),OR(ISBLANK(AN1232),ISBLANK(AO1232))),#N/A,
IFERROR(VLOOKUP(AL1232,MonsterTable!$A:$B,MATCH(MonsterTable!$B$1,MonsterTable!$A$1:$B$1,0),0),
IF(OR(NOT(ISBLANK(AN1232)),ISBLANK(AO1232)),#N/A,
IF(AL1232="empty","empty",
VLOOKUP(AL1232,MonsterGroupTable!$A:$A,1,0)))))))</f>
        <v>206</v>
      </c>
      <c r="AN1232">
        <v>1</v>
      </c>
      <c r="AO1232">
        <v>1</v>
      </c>
      <c r="AP1232">
        <v>0</v>
      </c>
      <c r="AT1232" s="2" t="str">
        <f>IF(AND(ISBLANK(AS1232),OR(NOT(ISBLANK(AU1232)),NOT(ISBLANK(AV1232)))),#N/A,
IF(ISBLANK(AS1232),"",
IF(AND(NOT(ISERROR(VLOOKUP(AS1232,MonsterTable!$A:$B,MATCH(MonsterTable!$B$1,MonsterTable!$A$1:$B$1,0),0))),OR(ISBLANK(AU1232),ISBLANK(AV1232))),#N/A,
IFERROR(VLOOKUP(AS1232,MonsterTable!$A:$B,MATCH(MonsterTable!$B$1,MonsterTable!$A$1:$B$1,0),0),
IF(OR(NOT(ISBLANK(AU1232)),ISBLANK(AV1232)),#N/A,
IF(AS1232="empty","empty",
VLOOKUP(AS1232,MonsterGroupTable!$A:$A,1,0)))))))</f>
        <v/>
      </c>
      <c r="BA1232" s="2" t="str">
        <f>IF(AND(ISBLANK(AZ1232),OR(NOT(ISBLANK(BB1232)),NOT(ISBLANK(BC1232)))),#N/A,
IF(ISBLANK(AZ1232),"",
IF(AND(NOT(ISERROR(VLOOKUP(AZ1232,MonsterTable!$A:$B,MATCH(MonsterTable!$B$1,MonsterTable!$A$1:$B$1,0),0))),OR(ISBLANK(BB1232),ISBLANK(BC1232))),#N/A,
IFERROR(VLOOKUP(AZ1232,MonsterTable!$A:$B,MATCH(MonsterTable!$B$1,MonsterTable!$A$1:$B$1,0),0),
IF(OR(NOT(ISBLANK(BB1232)),ISBLANK(BC1232)),#N/A,
IF(AZ1232="empty","empty",
VLOOKUP(AZ1232,MonsterGroupTable!$A:$A,1,0)))))))</f>
        <v/>
      </c>
      <c r="BH1232" s="2" t="str">
        <f>IF(AND(ISBLANK(BG1232),OR(NOT(ISBLANK(BI1232)),NOT(ISBLANK(BJ1232)))),#N/A,
IF(ISBLANK(BG1232),"",
IF(AND(NOT(ISERROR(VLOOKUP(BG1232,MonsterTable!$A:$B,MATCH(MonsterTable!$B$1,MonsterTable!$A$1:$B$1,0),0))),OR(ISBLANK(BI1232),ISBLANK(BJ1232))),#N/A,
IFERROR(VLOOKUP(BG1232,MonsterTable!$A:$B,MATCH(MonsterTable!$B$1,MonsterTable!$A$1:$B$1,0),0),
IF(OR(NOT(ISBLANK(BI1232)),ISBLANK(BJ1232)),#N/A,
IF(BG1232="empty","empty",
VLOOKUP(BG1232,MonsterGroupTable!$A:$A,1,0)))))))</f>
        <v/>
      </c>
      <c r="BO1232" s="2" t="str">
        <f>IF(AND(ISBLANK(BN1232),OR(NOT(ISBLANK(BP1232)),NOT(ISBLANK(BQ1232)))),#N/A,
IF(ISBLANK(BN1232),"",
IF(AND(NOT(ISERROR(VLOOKUP(BN1232,MonsterTable!$A:$B,MATCH(MonsterTable!$B$1,MonsterTable!$A$1:$B$1,0),0))),OR(ISBLANK(BP1232),ISBLANK(BQ1232))),#N/A,
IFERROR(VLOOKUP(BN1232,MonsterTable!$A:$B,MATCH(MonsterTable!$B$1,MonsterTable!$A$1:$B$1,0),0),
IF(OR(NOT(ISBLANK(BP1232)),ISBLANK(BQ1232)),#N/A,
IF(BN1232="empty","empty",
VLOOKUP(BN1232,MonsterGroupTable!$A:$A,1,0)))))))</f>
        <v/>
      </c>
      <c r="BV1232" s="2" t="str">
        <f>IF(AND(ISBLANK(BU1232),OR(NOT(ISBLANK(BW1232)),NOT(ISBLANK(BX1232)))),#N/A,
IF(ISBLANK(BU1232),"",
IF(AND(NOT(ISERROR(VLOOKUP(BU1232,MonsterTable!$A:$B,MATCH(MonsterTable!$B$1,MonsterTable!$A$1:$B$1,0),0))),OR(ISBLANK(BW1232),ISBLANK(BX1232))),#N/A,
IFERROR(VLOOKUP(BU1232,MonsterTable!$A:$B,MATCH(MonsterTable!$B$1,MonsterTable!$A$1:$B$1,0),0),
IF(OR(NOT(ISBLANK(BW1232)),ISBLANK(BX1232)),#N/A,
IF(BU1232="empty","empty",
VLOOKUP(BU1232,MonsterGroupTable!$A:$A,1,0)))))))</f>
        <v/>
      </c>
      <c r="CC1232" s="2" t="str">
        <f>IF(AND(ISBLANK(CB1232),OR(NOT(ISBLANK(CD1232)),NOT(ISBLANK(CE1232)))),#N/A,
IF(ISBLANK(CB1232),"",
IF(AND(NOT(ISERROR(VLOOKUP(CB1232,MonsterTable!$A:$B,MATCH(MonsterTable!$B$1,MonsterTable!$A$1:$B$1,0),0))),OR(ISBLANK(CD1232),ISBLANK(CE1232))),#N/A,
IFERROR(VLOOKUP(CB1232,MonsterTable!$A:$B,MATCH(MonsterTable!$B$1,MonsterTable!$A$1:$B$1,0),0),
IF(OR(NOT(ISBLANK(CD1232)),ISBLANK(CE1232)),#N/A,
IF(CB1232="empty","empty",
VLOOKUP(CB1232,MonsterGroupTable!$A:$A,1,0)))))))</f>
        <v/>
      </c>
      <c r="CJ1232" s="2" t="str">
        <f>IF(AND(ISBLANK(CI1232),OR(NOT(ISBLANK(CK1232)),NOT(ISBLANK(CL1232)))),#N/A,
IF(ISBLANK(CI1232),"",
IF(AND(NOT(ISERROR(VLOOKUP(CI1232,MonsterTable!$A:$B,MATCH(MonsterTable!$B$1,MonsterTable!$A$1:$B$1,0),0))),OR(ISBLANK(CK1232),ISBLANK(CL1232))),#N/A,
IFERROR(VLOOKUP(CI1232,MonsterTable!$A:$B,MATCH(MonsterTable!$B$1,MonsterTable!$A$1:$B$1,0),0),
IF(OR(NOT(ISBLANK(CK1232)),ISBLANK(CL1232)),#N/A,
IF(CI1232="empty","empty",
VLOOKUP(CI1232,MonsterGroupTable!$A:$A,1,0)))))))</f>
        <v/>
      </c>
    </row>
    <row r="1233" spans="1:88">
      <c r="A1233">
        <v>20199</v>
      </c>
      <c r="B1233">
        <f t="shared" si="41"/>
        <v>1.1000000000000001</v>
      </c>
      <c r="C1233">
        <f t="shared" si="41"/>
        <v>1.1000000000000001</v>
      </c>
      <c r="F1233">
        <v>360</v>
      </c>
      <c r="G1233">
        <v>5599</v>
      </c>
      <c r="H1233">
        <v>0</v>
      </c>
      <c r="I1233">
        <v>0</v>
      </c>
      <c r="J1233">
        <v>0</v>
      </c>
      <c r="K1233" t="s">
        <v>28</v>
      </c>
      <c r="L1233" t="s">
        <v>256</v>
      </c>
      <c r="M1233" t="s">
        <v>79</v>
      </c>
      <c r="N1233" t="s">
        <v>80</v>
      </c>
      <c r="O1233">
        <v>0</v>
      </c>
      <c r="P1233">
        <v>-4.75</v>
      </c>
      <c r="Q1233">
        <v>-3.5</v>
      </c>
      <c r="R1233">
        <v>4.75</v>
      </c>
      <c r="S1233">
        <v>3</v>
      </c>
      <c r="T1233">
        <v>-13.5</v>
      </c>
      <c r="U1233">
        <v>2.5499999999999998</v>
      </c>
      <c r="V1233">
        <v>-6.75</v>
      </c>
      <c r="W1233" t="str">
        <f t="shared" si="42"/>
        <v>g120,5,empty,3,206,1,1,0</v>
      </c>
      <c r="X1233" s="1" t="s">
        <v>337</v>
      </c>
      <c r="Y1233" s="2" t="str">
        <f>IF(AND(ISBLANK(X1233),OR(NOT(ISBLANK(Z1233)),NOT(ISBLANK(AA1233)))),#N/A,
IF(ISBLANK(X1233),"",
IF(AND(NOT(ISERROR(VLOOKUP(X1233,MonsterTable!$A:$B,MATCH(MonsterTable!$B$1,MonsterTable!$A$1:$B$1,0),0))),OR(ISBLANK(Z1233),ISBLANK(AA1233))),#N/A,
IFERROR(VLOOKUP(X1233,MonsterTable!$A:$B,MATCH(MonsterTable!$B$1,MonsterTable!$A$1:$B$1,0),0),
IF(OR(NOT(ISBLANK(Z1233)),ISBLANK(AA1233)),#N/A,
IF(X1233="empty","empty",
VLOOKUP(X1233,MonsterGroupTable!$A:$A,1,0)))))))</f>
        <v>g120</v>
      </c>
      <c r="AA1233">
        <v>5</v>
      </c>
      <c r="AE1233" s="1" t="s">
        <v>74</v>
      </c>
      <c r="AF1233" s="2" t="str">
        <f>IF(AND(ISBLANK(AE1233),OR(NOT(ISBLANK(AG1233)),NOT(ISBLANK(AH1233)))),#N/A,
IF(ISBLANK(AE1233),"",
IF(AND(NOT(ISERROR(VLOOKUP(AE1233,MonsterTable!$A:$B,MATCH(MonsterTable!$B$1,MonsterTable!$A$1:$B$1,0),0))),OR(ISBLANK(AG1233),ISBLANK(AH1233))),#N/A,
IFERROR(VLOOKUP(AE1233,MonsterTable!$A:$B,MATCH(MonsterTable!$B$1,MonsterTable!$A$1:$B$1,0),0),
IF(OR(NOT(ISBLANK(AG1233)),ISBLANK(AH1233)),#N/A,
IF(AE1233="empty","empty",
VLOOKUP(AE1233,MonsterGroupTable!$A:$A,1,0)))))))</f>
        <v>empty</v>
      </c>
      <c r="AH1233">
        <v>3</v>
      </c>
      <c r="AL1233" s="1" t="s">
        <v>342</v>
      </c>
      <c r="AM1233" s="2">
        <f>IF(AND(ISBLANK(AL1233),OR(NOT(ISBLANK(AN1233)),NOT(ISBLANK(AO1233)))),#N/A,
IF(ISBLANK(AL1233),"",
IF(AND(NOT(ISERROR(VLOOKUP(AL1233,MonsterTable!$A:$B,MATCH(MonsterTable!$B$1,MonsterTable!$A$1:$B$1,0),0))),OR(ISBLANK(AN1233),ISBLANK(AO1233))),#N/A,
IFERROR(VLOOKUP(AL1233,MonsterTable!$A:$B,MATCH(MonsterTable!$B$1,MonsterTable!$A$1:$B$1,0),0),
IF(OR(NOT(ISBLANK(AN1233)),ISBLANK(AO1233)),#N/A,
IF(AL1233="empty","empty",
VLOOKUP(AL1233,MonsterGroupTable!$A:$A,1,0)))))))</f>
        <v>206</v>
      </c>
      <c r="AN1233">
        <v>1</v>
      </c>
      <c r="AO1233">
        <v>1</v>
      </c>
      <c r="AP1233">
        <v>0</v>
      </c>
      <c r="AT1233" s="2" t="str">
        <f>IF(AND(ISBLANK(AS1233),OR(NOT(ISBLANK(AU1233)),NOT(ISBLANK(AV1233)))),#N/A,
IF(ISBLANK(AS1233),"",
IF(AND(NOT(ISERROR(VLOOKUP(AS1233,MonsterTable!$A:$B,MATCH(MonsterTable!$B$1,MonsterTable!$A$1:$B$1,0),0))),OR(ISBLANK(AU1233),ISBLANK(AV1233))),#N/A,
IFERROR(VLOOKUP(AS1233,MonsterTable!$A:$B,MATCH(MonsterTable!$B$1,MonsterTable!$A$1:$B$1,0),0),
IF(OR(NOT(ISBLANK(AU1233)),ISBLANK(AV1233)),#N/A,
IF(AS1233="empty","empty",
VLOOKUP(AS1233,MonsterGroupTable!$A:$A,1,0)))))))</f>
        <v/>
      </c>
      <c r="BA1233" s="2" t="str">
        <f>IF(AND(ISBLANK(AZ1233),OR(NOT(ISBLANK(BB1233)),NOT(ISBLANK(BC1233)))),#N/A,
IF(ISBLANK(AZ1233),"",
IF(AND(NOT(ISERROR(VLOOKUP(AZ1233,MonsterTable!$A:$B,MATCH(MonsterTable!$B$1,MonsterTable!$A$1:$B$1,0),0))),OR(ISBLANK(BB1233),ISBLANK(BC1233))),#N/A,
IFERROR(VLOOKUP(AZ1233,MonsterTable!$A:$B,MATCH(MonsterTable!$B$1,MonsterTable!$A$1:$B$1,0),0),
IF(OR(NOT(ISBLANK(BB1233)),ISBLANK(BC1233)),#N/A,
IF(AZ1233="empty","empty",
VLOOKUP(AZ1233,MonsterGroupTable!$A:$A,1,0)))))))</f>
        <v/>
      </c>
      <c r="BH1233" s="2" t="str">
        <f>IF(AND(ISBLANK(BG1233),OR(NOT(ISBLANK(BI1233)),NOT(ISBLANK(BJ1233)))),#N/A,
IF(ISBLANK(BG1233),"",
IF(AND(NOT(ISERROR(VLOOKUP(BG1233,MonsterTable!$A:$B,MATCH(MonsterTable!$B$1,MonsterTable!$A$1:$B$1,0),0))),OR(ISBLANK(BI1233),ISBLANK(BJ1233))),#N/A,
IFERROR(VLOOKUP(BG1233,MonsterTable!$A:$B,MATCH(MonsterTable!$B$1,MonsterTable!$A$1:$B$1,0),0),
IF(OR(NOT(ISBLANK(BI1233)),ISBLANK(BJ1233)),#N/A,
IF(BG1233="empty","empty",
VLOOKUP(BG1233,MonsterGroupTable!$A:$A,1,0)))))))</f>
        <v/>
      </c>
      <c r="BO1233" s="2" t="str">
        <f>IF(AND(ISBLANK(BN1233),OR(NOT(ISBLANK(BP1233)),NOT(ISBLANK(BQ1233)))),#N/A,
IF(ISBLANK(BN1233),"",
IF(AND(NOT(ISERROR(VLOOKUP(BN1233,MonsterTable!$A:$B,MATCH(MonsterTable!$B$1,MonsterTable!$A$1:$B$1,0),0))),OR(ISBLANK(BP1233),ISBLANK(BQ1233))),#N/A,
IFERROR(VLOOKUP(BN1233,MonsterTable!$A:$B,MATCH(MonsterTable!$B$1,MonsterTable!$A$1:$B$1,0),0),
IF(OR(NOT(ISBLANK(BP1233)),ISBLANK(BQ1233)),#N/A,
IF(BN1233="empty","empty",
VLOOKUP(BN1233,MonsterGroupTable!$A:$A,1,0)))))))</f>
        <v/>
      </c>
      <c r="BV1233" s="2" t="str">
        <f>IF(AND(ISBLANK(BU1233),OR(NOT(ISBLANK(BW1233)),NOT(ISBLANK(BX1233)))),#N/A,
IF(ISBLANK(BU1233),"",
IF(AND(NOT(ISERROR(VLOOKUP(BU1233,MonsterTable!$A:$B,MATCH(MonsterTable!$B$1,MonsterTable!$A$1:$B$1,0),0))),OR(ISBLANK(BW1233),ISBLANK(BX1233))),#N/A,
IFERROR(VLOOKUP(BU1233,MonsterTable!$A:$B,MATCH(MonsterTable!$B$1,MonsterTable!$A$1:$B$1,0),0),
IF(OR(NOT(ISBLANK(BW1233)),ISBLANK(BX1233)),#N/A,
IF(BU1233="empty","empty",
VLOOKUP(BU1233,MonsterGroupTable!$A:$A,1,0)))))))</f>
        <v/>
      </c>
      <c r="CC1233" s="2" t="str">
        <f>IF(AND(ISBLANK(CB1233),OR(NOT(ISBLANK(CD1233)),NOT(ISBLANK(CE1233)))),#N/A,
IF(ISBLANK(CB1233),"",
IF(AND(NOT(ISERROR(VLOOKUP(CB1233,MonsterTable!$A:$B,MATCH(MonsterTable!$B$1,MonsterTable!$A$1:$B$1,0),0))),OR(ISBLANK(CD1233),ISBLANK(CE1233))),#N/A,
IFERROR(VLOOKUP(CB1233,MonsterTable!$A:$B,MATCH(MonsterTable!$B$1,MonsterTable!$A$1:$B$1,0),0),
IF(OR(NOT(ISBLANK(CD1233)),ISBLANK(CE1233)),#N/A,
IF(CB1233="empty","empty",
VLOOKUP(CB1233,MonsterGroupTable!$A:$A,1,0)))))))</f>
        <v/>
      </c>
      <c r="CJ1233" s="2" t="str">
        <f>IF(AND(ISBLANK(CI1233),OR(NOT(ISBLANK(CK1233)),NOT(ISBLANK(CL1233)))),#N/A,
IF(ISBLANK(CI1233),"",
IF(AND(NOT(ISERROR(VLOOKUP(CI1233,MonsterTable!$A:$B,MATCH(MonsterTable!$B$1,MonsterTable!$A$1:$B$1,0),0))),OR(ISBLANK(CK1233),ISBLANK(CL1233))),#N/A,
IFERROR(VLOOKUP(CI1233,MonsterTable!$A:$B,MATCH(MonsterTable!$B$1,MonsterTable!$A$1:$B$1,0),0),
IF(OR(NOT(ISBLANK(CK1233)),ISBLANK(CL1233)),#N/A,
IF(CI1233="empty","empty",
VLOOKUP(CI1233,MonsterGroupTable!$A:$A,1,0)))))))</f>
        <v/>
      </c>
    </row>
    <row r="1234" spans="1:88">
      <c r="A1234">
        <v>20200</v>
      </c>
      <c r="B1234">
        <f t="shared" ref="B1234:C1297" si="43">IF(MOD(A1234,10)=0,1.2,1.1)</f>
        <v>1.2</v>
      </c>
      <c r="C1234">
        <f t="shared" si="43"/>
        <v>1.1000000000000001</v>
      </c>
      <c r="F1234">
        <v>360</v>
      </c>
      <c r="G1234">
        <v>6040</v>
      </c>
      <c r="H1234">
        <v>0</v>
      </c>
      <c r="I1234">
        <v>0</v>
      </c>
      <c r="J1234">
        <v>0</v>
      </c>
      <c r="K1234" t="s">
        <v>28</v>
      </c>
      <c r="L1234" t="s">
        <v>258</v>
      </c>
      <c r="M1234" t="s">
        <v>79</v>
      </c>
      <c r="N1234" t="s">
        <v>80</v>
      </c>
      <c r="O1234">
        <v>0</v>
      </c>
      <c r="P1234">
        <v>-4.75</v>
      </c>
      <c r="Q1234">
        <v>-3.5</v>
      </c>
      <c r="R1234">
        <v>4.75</v>
      </c>
      <c r="S1234">
        <v>3</v>
      </c>
      <c r="T1234">
        <v>-13.5</v>
      </c>
      <c r="U1234">
        <v>2.5499999999999998</v>
      </c>
      <c r="V1234">
        <v>-6.75</v>
      </c>
      <c r="W1234" t="str">
        <f t="shared" ref="W1234:W1297" si="44">Y1234&amp;IF(ISBLANK(Z1234),"",","&amp;Z1234)&amp;IF(ISBLANK(AA1234),"",","&amp;AA1234)&amp;IF(ISBLANK(AB1234),"",","&amp;AB1234)&amp;IF(ISBLANK(AC1234),"",","&amp;AC1234)&amp;IF(ISBLANK(AD1234),"",","&amp;AD1234)
&amp;IF(LEN(AF1234)=0,"",","&amp;AF1234)&amp;IF(ISBLANK(AG1234),"",","&amp;AG1234)&amp;IF(ISBLANK(AH1234),"",","&amp;AH1234)&amp;IF(ISBLANK(AI1234),"",","&amp;AI1234)&amp;IF(ISBLANK(AJ1234),"",","&amp;AJ1234)&amp;IF(ISBLANK(AK1234),"",","&amp;AK1234)
&amp;IF(LEN(AM1234)=0,"",","&amp;AM1234)&amp;IF(ISBLANK(AN1234),"",","&amp;AN1234)&amp;IF(ISBLANK(AO1234),"",","&amp;AO1234)&amp;IF(ISBLANK(AP1234),"",","&amp;AP1234)&amp;IF(ISBLANK(AQ1234),"",","&amp;AQ1234)&amp;IF(ISBLANK(AR1234),"",","&amp;AR1234)
&amp;IF(LEN(AT1234)=0,"",","&amp;AT1234)&amp;IF(ISBLANK(AU1234),"",","&amp;AU1234)&amp;IF(ISBLANK(AV1234),"",","&amp;AV1234)&amp;IF(ISBLANK(AW1234),"",","&amp;AW1234)&amp;IF(ISBLANK(AX1234),"",","&amp;AX1234)&amp;IF(ISBLANK(AY1234),"",","&amp;AY1234)
&amp;IF(LEN(BA1234)=0,"",","&amp;BA1234)&amp;IF(ISBLANK(BB1234),"",","&amp;BB1234)&amp;IF(ISBLANK(BC1234),"",","&amp;BC1234)&amp;IF(ISBLANK(BD1234),"",","&amp;BD1234)&amp;IF(ISBLANK(BE1234),"",","&amp;BE1234)&amp;IF(ISBLANK(BF1234),"",","&amp;BF1234)
&amp;IF(LEN(BH1234)=0,"",","&amp;BH1234)&amp;IF(ISBLANK(BI1234),"",","&amp;BI1234)&amp;IF(ISBLANK(BJ1234),"",","&amp;BJ1234)&amp;IF(ISBLANK(BK1234),"",","&amp;BK1234)&amp;IF(ISBLANK(BL1234),"",","&amp;BL1234)&amp;IF(ISBLANK(BM1234),"",","&amp;BM1234)
&amp;IF(LEN(BO1234)=0,"",","&amp;BO1234)&amp;IF(ISBLANK(BP1234),"",","&amp;BP1234)&amp;IF(ISBLANK(BQ1234),"",","&amp;BQ1234)&amp;IF(ISBLANK(BR1234),"",","&amp;BR1234)&amp;IF(ISBLANK(BS1234),"",","&amp;BS1234)&amp;IF(ISBLANK(BT1234),"",","&amp;BT1234)
&amp;IF(LEN(BV1234)=0,"",","&amp;BV1234)&amp;IF(ISBLANK(BW1234),"",","&amp;BW1234)&amp;IF(ISBLANK(BX1234),"",","&amp;BX1234)&amp;IF(ISBLANK(BY1234),"",","&amp;BY1234)&amp;IF(ISBLANK(BZ1234),"",","&amp;BZ1234)&amp;IF(ISBLANK(CA1234),"",","&amp;CA1234)
&amp;IF(LEN(CC1234)=0,"",","&amp;CC1234)&amp;IF(ISBLANK(CD1234),"",","&amp;CD1234)&amp;IF(ISBLANK(CE1234),"",","&amp;CE1234)&amp;IF(ISBLANK(CF1234),"",","&amp;CF1234)&amp;IF(ISBLANK(CG1234),"",","&amp;CG1234)&amp;IF(ISBLANK(CH1234),"",","&amp;CH1234)
&amp;IF(LEN(CJ1234)=0,"",","&amp;CJ1234)&amp;IF(ISBLANK(CK1234),"",","&amp;CK1234)&amp;IF(ISBLANK(CL1234),"",","&amp;CL1234)&amp;IF(ISBLANK(CM1234),"",","&amp;CM1234)&amp;IF(ISBLANK(CN1234),"",","&amp;CN1234)&amp;IF(ISBLANK(CO1234),"",","&amp;CO1234)</f>
        <v>g120,5,empty,3,206,1,1,0</v>
      </c>
      <c r="X1234" s="1" t="s">
        <v>337</v>
      </c>
      <c r="Y1234" s="2" t="str">
        <f>IF(AND(ISBLANK(X1234),OR(NOT(ISBLANK(Z1234)),NOT(ISBLANK(AA1234)))),#N/A,
IF(ISBLANK(X1234),"",
IF(AND(NOT(ISERROR(VLOOKUP(X1234,MonsterTable!$A:$B,MATCH(MonsterTable!$B$1,MonsterTable!$A$1:$B$1,0),0))),OR(ISBLANK(Z1234),ISBLANK(AA1234))),#N/A,
IFERROR(VLOOKUP(X1234,MonsterTable!$A:$B,MATCH(MonsterTable!$B$1,MonsterTable!$A$1:$B$1,0),0),
IF(OR(NOT(ISBLANK(Z1234)),ISBLANK(AA1234)),#N/A,
IF(X1234="empty","empty",
VLOOKUP(X1234,MonsterGroupTable!$A:$A,1,0)))))))</f>
        <v>g120</v>
      </c>
      <c r="AA1234">
        <v>5</v>
      </c>
      <c r="AE1234" s="1" t="s">
        <v>74</v>
      </c>
      <c r="AF1234" s="2" t="str">
        <f>IF(AND(ISBLANK(AE1234),OR(NOT(ISBLANK(AG1234)),NOT(ISBLANK(AH1234)))),#N/A,
IF(ISBLANK(AE1234),"",
IF(AND(NOT(ISERROR(VLOOKUP(AE1234,MonsterTable!$A:$B,MATCH(MonsterTable!$B$1,MonsterTable!$A$1:$B$1,0),0))),OR(ISBLANK(AG1234),ISBLANK(AH1234))),#N/A,
IFERROR(VLOOKUP(AE1234,MonsterTable!$A:$B,MATCH(MonsterTable!$B$1,MonsterTable!$A$1:$B$1,0),0),
IF(OR(NOT(ISBLANK(AG1234)),ISBLANK(AH1234)),#N/A,
IF(AE1234="empty","empty",
VLOOKUP(AE1234,MonsterGroupTable!$A:$A,1,0)))))))</f>
        <v>empty</v>
      </c>
      <c r="AH1234">
        <v>3</v>
      </c>
      <c r="AL1234" s="1" t="s">
        <v>342</v>
      </c>
      <c r="AM1234" s="2">
        <f>IF(AND(ISBLANK(AL1234),OR(NOT(ISBLANK(AN1234)),NOT(ISBLANK(AO1234)))),#N/A,
IF(ISBLANK(AL1234),"",
IF(AND(NOT(ISERROR(VLOOKUP(AL1234,MonsterTable!$A:$B,MATCH(MonsterTable!$B$1,MonsterTable!$A$1:$B$1,0),0))),OR(ISBLANK(AN1234),ISBLANK(AO1234))),#N/A,
IFERROR(VLOOKUP(AL1234,MonsterTable!$A:$B,MATCH(MonsterTable!$B$1,MonsterTable!$A$1:$B$1,0),0),
IF(OR(NOT(ISBLANK(AN1234)),ISBLANK(AO1234)),#N/A,
IF(AL1234="empty","empty",
VLOOKUP(AL1234,MonsterGroupTable!$A:$A,1,0)))))))</f>
        <v>206</v>
      </c>
      <c r="AN1234">
        <v>1</v>
      </c>
      <c r="AO1234">
        <v>1</v>
      </c>
      <c r="AP1234">
        <v>0</v>
      </c>
      <c r="AT1234" s="2" t="str">
        <f>IF(AND(ISBLANK(AS1234),OR(NOT(ISBLANK(AU1234)),NOT(ISBLANK(AV1234)))),#N/A,
IF(ISBLANK(AS1234),"",
IF(AND(NOT(ISERROR(VLOOKUP(AS1234,MonsterTable!$A:$B,MATCH(MonsterTable!$B$1,MonsterTable!$A$1:$B$1,0),0))),OR(ISBLANK(AU1234),ISBLANK(AV1234))),#N/A,
IFERROR(VLOOKUP(AS1234,MonsterTable!$A:$B,MATCH(MonsterTable!$B$1,MonsterTable!$A$1:$B$1,0),0),
IF(OR(NOT(ISBLANK(AU1234)),ISBLANK(AV1234)),#N/A,
IF(AS1234="empty","empty",
VLOOKUP(AS1234,MonsterGroupTable!$A:$A,1,0)))))))</f>
        <v/>
      </c>
      <c r="BA1234" s="2" t="str">
        <f>IF(AND(ISBLANK(AZ1234),OR(NOT(ISBLANK(BB1234)),NOT(ISBLANK(BC1234)))),#N/A,
IF(ISBLANK(AZ1234),"",
IF(AND(NOT(ISERROR(VLOOKUP(AZ1234,MonsterTable!$A:$B,MATCH(MonsterTable!$B$1,MonsterTable!$A$1:$B$1,0),0))),OR(ISBLANK(BB1234),ISBLANK(BC1234))),#N/A,
IFERROR(VLOOKUP(AZ1234,MonsterTable!$A:$B,MATCH(MonsterTable!$B$1,MonsterTable!$A$1:$B$1,0),0),
IF(OR(NOT(ISBLANK(BB1234)),ISBLANK(BC1234)),#N/A,
IF(AZ1234="empty","empty",
VLOOKUP(AZ1234,MonsterGroupTable!$A:$A,1,0)))))))</f>
        <v/>
      </c>
      <c r="BH1234" s="2" t="str">
        <f>IF(AND(ISBLANK(BG1234),OR(NOT(ISBLANK(BI1234)),NOT(ISBLANK(BJ1234)))),#N/A,
IF(ISBLANK(BG1234),"",
IF(AND(NOT(ISERROR(VLOOKUP(BG1234,MonsterTable!$A:$B,MATCH(MonsterTable!$B$1,MonsterTable!$A$1:$B$1,0),0))),OR(ISBLANK(BI1234),ISBLANK(BJ1234))),#N/A,
IFERROR(VLOOKUP(BG1234,MonsterTable!$A:$B,MATCH(MonsterTable!$B$1,MonsterTable!$A$1:$B$1,0),0),
IF(OR(NOT(ISBLANK(BI1234)),ISBLANK(BJ1234)),#N/A,
IF(BG1234="empty","empty",
VLOOKUP(BG1234,MonsterGroupTable!$A:$A,1,0)))))))</f>
        <v/>
      </c>
      <c r="BO1234" s="2" t="str">
        <f>IF(AND(ISBLANK(BN1234),OR(NOT(ISBLANK(BP1234)),NOT(ISBLANK(BQ1234)))),#N/A,
IF(ISBLANK(BN1234),"",
IF(AND(NOT(ISERROR(VLOOKUP(BN1234,MonsterTable!$A:$B,MATCH(MonsterTable!$B$1,MonsterTable!$A$1:$B$1,0),0))),OR(ISBLANK(BP1234),ISBLANK(BQ1234))),#N/A,
IFERROR(VLOOKUP(BN1234,MonsterTable!$A:$B,MATCH(MonsterTable!$B$1,MonsterTable!$A$1:$B$1,0),0),
IF(OR(NOT(ISBLANK(BP1234)),ISBLANK(BQ1234)),#N/A,
IF(BN1234="empty","empty",
VLOOKUP(BN1234,MonsterGroupTable!$A:$A,1,0)))))))</f>
        <v/>
      </c>
      <c r="BV1234" s="2" t="str">
        <f>IF(AND(ISBLANK(BU1234),OR(NOT(ISBLANK(BW1234)),NOT(ISBLANK(BX1234)))),#N/A,
IF(ISBLANK(BU1234),"",
IF(AND(NOT(ISERROR(VLOOKUP(BU1234,MonsterTable!$A:$B,MATCH(MonsterTable!$B$1,MonsterTable!$A$1:$B$1,0),0))),OR(ISBLANK(BW1234),ISBLANK(BX1234))),#N/A,
IFERROR(VLOOKUP(BU1234,MonsterTable!$A:$B,MATCH(MonsterTable!$B$1,MonsterTable!$A$1:$B$1,0),0),
IF(OR(NOT(ISBLANK(BW1234)),ISBLANK(BX1234)),#N/A,
IF(BU1234="empty","empty",
VLOOKUP(BU1234,MonsterGroupTable!$A:$A,1,0)))))))</f>
        <v/>
      </c>
      <c r="CC1234" s="2" t="str">
        <f>IF(AND(ISBLANK(CB1234),OR(NOT(ISBLANK(CD1234)),NOT(ISBLANK(CE1234)))),#N/A,
IF(ISBLANK(CB1234),"",
IF(AND(NOT(ISERROR(VLOOKUP(CB1234,MonsterTable!$A:$B,MATCH(MonsterTable!$B$1,MonsterTable!$A$1:$B$1,0),0))),OR(ISBLANK(CD1234),ISBLANK(CE1234))),#N/A,
IFERROR(VLOOKUP(CB1234,MonsterTable!$A:$B,MATCH(MonsterTable!$B$1,MonsterTable!$A$1:$B$1,0),0),
IF(OR(NOT(ISBLANK(CD1234)),ISBLANK(CE1234)),#N/A,
IF(CB1234="empty","empty",
VLOOKUP(CB1234,MonsterGroupTable!$A:$A,1,0)))))))</f>
        <v/>
      </c>
      <c r="CJ1234" s="2" t="str">
        <f>IF(AND(ISBLANK(CI1234),OR(NOT(ISBLANK(CK1234)),NOT(ISBLANK(CL1234)))),#N/A,
IF(ISBLANK(CI1234),"",
IF(AND(NOT(ISERROR(VLOOKUP(CI1234,MonsterTable!$A:$B,MATCH(MonsterTable!$B$1,MonsterTable!$A$1:$B$1,0),0))),OR(ISBLANK(CK1234),ISBLANK(CL1234))),#N/A,
IFERROR(VLOOKUP(CI1234,MonsterTable!$A:$B,MATCH(MonsterTable!$B$1,MonsterTable!$A$1:$B$1,0),0),
IF(OR(NOT(ISBLANK(CK1234)),ISBLANK(CL1234)),#N/A,
IF(CI1234="empty","empty",
VLOOKUP(CI1234,MonsterGroupTable!$A:$A,1,0)))))))</f>
        <v/>
      </c>
    </row>
    <row r="1235" spans="1:88">
      <c r="A1235">
        <v>20201</v>
      </c>
      <c r="B1235">
        <f t="shared" si="43"/>
        <v>1.1000000000000001</v>
      </c>
      <c r="C1235">
        <f t="shared" si="43"/>
        <v>1.1000000000000001</v>
      </c>
      <c r="F1235">
        <v>360</v>
      </c>
      <c r="G1235">
        <v>6094</v>
      </c>
      <c r="H1235">
        <v>0</v>
      </c>
      <c r="I1235">
        <v>0</v>
      </c>
      <c r="J1235">
        <v>0</v>
      </c>
      <c r="K1235" t="s">
        <v>28</v>
      </c>
      <c r="L1235" t="s">
        <v>260</v>
      </c>
      <c r="M1235" t="s">
        <v>79</v>
      </c>
      <c r="N1235" t="s">
        <v>80</v>
      </c>
      <c r="O1235">
        <v>0</v>
      </c>
      <c r="P1235">
        <v>-4.75</v>
      </c>
      <c r="Q1235">
        <v>-3.5</v>
      </c>
      <c r="R1235">
        <v>4.75</v>
      </c>
      <c r="S1235">
        <v>3</v>
      </c>
      <c r="T1235">
        <v>-13.5</v>
      </c>
      <c r="U1235">
        <v>2.5499999999999998</v>
      </c>
      <c r="V1235">
        <v>-6.75</v>
      </c>
      <c r="W1235" t="str">
        <f t="shared" si="44"/>
        <v>g101,5,empty,3,202,1,1,0</v>
      </c>
      <c r="X1235" s="1" t="s">
        <v>445</v>
      </c>
      <c r="Y1235" s="2" t="str">
        <f>IF(AND(ISBLANK(X1235),OR(NOT(ISBLANK(Z1235)),NOT(ISBLANK(AA1235)))),#N/A,
IF(ISBLANK(X1235),"",
IF(AND(NOT(ISERROR(VLOOKUP(X1235,MonsterTable!$A:$B,MATCH(MonsterTable!$B$1,MonsterTable!$A$1:$B$1,0),0))),OR(ISBLANK(Z1235),ISBLANK(AA1235))),#N/A,
IFERROR(VLOOKUP(X1235,MonsterTable!$A:$B,MATCH(MonsterTable!$B$1,MonsterTable!$A$1:$B$1,0),0),
IF(OR(NOT(ISBLANK(Z1235)),ISBLANK(AA1235)),#N/A,
IF(X1235="empty","empty",
VLOOKUP(X1235,MonsterGroupTable!$A:$A,1,0)))))))</f>
        <v>g101</v>
      </c>
      <c r="AA1235">
        <v>5</v>
      </c>
      <c r="AE1235" s="1" t="s">
        <v>446</v>
      </c>
      <c r="AF1235" s="2" t="str">
        <f>IF(AND(ISBLANK(AE1235),OR(NOT(ISBLANK(AG1235)),NOT(ISBLANK(AH1235)))),#N/A,
IF(ISBLANK(AE1235),"",
IF(AND(NOT(ISERROR(VLOOKUP(AE1235,MonsterTable!$A:$B,MATCH(MonsterTable!$B$1,MonsterTable!$A$1:$B$1,0),0))),OR(ISBLANK(AG1235),ISBLANK(AH1235))),#N/A,
IFERROR(VLOOKUP(AE1235,MonsterTable!$A:$B,MATCH(MonsterTable!$B$1,MonsterTable!$A$1:$B$1,0),0),
IF(OR(NOT(ISBLANK(AG1235)),ISBLANK(AH1235)),#N/A,
IF(AE1235="empty","empty",
VLOOKUP(AE1235,MonsterGroupTable!$A:$A,1,0)))))))</f>
        <v>empty</v>
      </c>
      <c r="AH1235">
        <v>3</v>
      </c>
      <c r="AL1235" s="1" t="s">
        <v>338</v>
      </c>
      <c r="AM1235" s="2">
        <f>IF(AND(ISBLANK(AL1235),OR(NOT(ISBLANK(AN1235)),NOT(ISBLANK(AO1235)))),#N/A,
IF(ISBLANK(AL1235),"",
IF(AND(NOT(ISERROR(VLOOKUP(AL1235,MonsterTable!$A:$B,MATCH(MonsterTable!$B$1,MonsterTable!$A$1:$B$1,0),0))),OR(ISBLANK(AN1235),ISBLANK(AO1235))),#N/A,
IFERROR(VLOOKUP(AL1235,MonsterTable!$A:$B,MATCH(MonsterTable!$B$1,MonsterTable!$A$1:$B$1,0),0),
IF(OR(NOT(ISBLANK(AN1235)),ISBLANK(AO1235)),#N/A,
IF(AL1235="empty","empty",
VLOOKUP(AL1235,MonsterGroupTable!$A:$A,1,0)))))))</f>
        <v>202</v>
      </c>
      <c r="AN1235">
        <v>1</v>
      </c>
      <c r="AO1235">
        <v>1</v>
      </c>
      <c r="AP1235">
        <v>0</v>
      </c>
      <c r="AT1235" s="2" t="str">
        <f>IF(AND(ISBLANK(AS1235),OR(NOT(ISBLANK(AU1235)),NOT(ISBLANK(AV1235)))),#N/A,
IF(ISBLANK(AS1235),"",
IF(AND(NOT(ISERROR(VLOOKUP(AS1235,MonsterTable!$A:$B,MATCH(MonsterTable!$B$1,MonsterTable!$A$1:$B$1,0),0))),OR(ISBLANK(AU1235),ISBLANK(AV1235))),#N/A,
IFERROR(VLOOKUP(AS1235,MonsterTable!$A:$B,MATCH(MonsterTable!$B$1,MonsterTable!$A$1:$B$1,0),0),
IF(OR(NOT(ISBLANK(AU1235)),ISBLANK(AV1235)),#N/A,
IF(AS1235="empty","empty",
VLOOKUP(AS1235,MonsterGroupTable!$A:$A,1,0)))))))</f>
        <v/>
      </c>
      <c r="BA1235" s="2" t="str">
        <f>IF(AND(ISBLANK(AZ1235),OR(NOT(ISBLANK(BB1235)),NOT(ISBLANK(BC1235)))),#N/A,
IF(ISBLANK(AZ1235),"",
IF(AND(NOT(ISERROR(VLOOKUP(AZ1235,MonsterTable!$A:$B,MATCH(MonsterTable!$B$1,MonsterTable!$A$1:$B$1,0),0))),OR(ISBLANK(BB1235),ISBLANK(BC1235))),#N/A,
IFERROR(VLOOKUP(AZ1235,MonsterTable!$A:$B,MATCH(MonsterTable!$B$1,MonsterTable!$A$1:$B$1,0),0),
IF(OR(NOT(ISBLANK(BB1235)),ISBLANK(BC1235)),#N/A,
IF(AZ1235="empty","empty",
VLOOKUP(AZ1235,MonsterGroupTable!$A:$A,1,0)))))))</f>
        <v/>
      </c>
      <c r="BH1235" s="2" t="str">
        <f>IF(AND(ISBLANK(BG1235),OR(NOT(ISBLANK(BI1235)),NOT(ISBLANK(BJ1235)))),#N/A,
IF(ISBLANK(BG1235),"",
IF(AND(NOT(ISERROR(VLOOKUP(BG1235,MonsterTable!$A:$B,MATCH(MonsterTable!$B$1,MonsterTable!$A$1:$B$1,0),0))),OR(ISBLANK(BI1235),ISBLANK(BJ1235))),#N/A,
IFERROR(VLOOKUP(BG1235,MonsterTable!$A:$B,MATCH(MonsterTable!$B$1,MonsterTable!$A$1:$B$1,0),0),
IF(OR(NOT(ISBLANK(BI1235)),ISBLANK(BJ1235)),#N/A,
IF(BG1235="empty","empty",
VLOOKUP(BG1235,MonsterGroupTable!$A:$A,1,0)))))))</f>
        <v/>
      </c>
      <c r="BO1235" s="2" t="str">
        <f>IF(AND(ISBLANK(BN1235),OR(NOT(ISBLANK(BP1235)),NOT(ISBLANK(BQ1235)))),#N/A,
IF(ISBLANK(BN1235),"",
IF(AND(NOT(ISERROR(VLOOKUP(BN1235,MonsterTable!$A:$B,MATCH(MonsterTable!$B$1,MonsterTable!$A$1:$B$1,0),0))),OR(ISBLANK(BP1235),ISBLANK(BQ1235))),#N/A,
IFERROR(VLOOKUP(BN1235,MonsterTable!$A:$B,MATCH(MonsterTable!$B$1,MonsterTable!$A$1:$B$1,0),0),
IF(OR(NOT(ISBLANK(BP1235)),ISBLANK(BQ1235)),#N/A,
IF(BN1235="empty","empty",
VLOOKUP(BN1235,MonsterGroupTable!$A:$A,1,0)))))))</f>
        <v/>
      </c>
      <c r="BV1235" s="2" t="str">
        <f>IF(AND(ISBLANK(BU1235),OR(NOT(ISBLANK(BW1235)),NOT(ISBLANK(BX1235)))),#N/A,
IF(ISBLANK(BU1235),"",
IF(AND(NOT(ISERROR(VLOOKUP(BU1235,MonsterTable!$A:$B,MATCH(MonsterTable!$B$1,MonsterTable!$A$1:$B$1,0),0))),OR(ISBLANK(BW1235),ISBLANK(BX1235))),#N/A,
IFERROR(VLOOKUP(BU1235,MonsterTable!$A:$B,MATCH(MonsterTable!$B$1,MonsterTable!$A$1:$B$1,0),0),
IF(OR(NOT(ISBLANK(BW1235)),ISBLANK(BX1235)),#N/A,
IF(BU1235="empty","empty",
VLOOKUP(BU1235,MonsterGroupTable!$A:$A,1,0)))))))</f>
        <v/>
      </c>
      <c r="CC1235" s="2" t="str">
        <f>IF(AND(ISBLANK(CB1235),OR(NOT(ISBLANK(CD1235)),NOT(ISBLANK(CE1235)))),#N/A,
IF(ISBLANK(CB1235),"",
IF(AND(NOT(ISERROR(VLOOKUP(CB1235,MonsterTable!$A:$B,MATCH(MonsterTable!$B$1,MonsterTable!$A$1:$B$1,0),0))),OR(ISBLANK(CD1235),ISBLANK(CE1235))),#N/A,
IFERROR(VLOOKUP(CB1235,MonsterTable!$A:$B,MATCH(MonsterTable!$B$1,MonsterTable!$A$1:$B$1,0),0),
IF(OR(NOT(ISBLANK(CD1235)),ISBLANK(CE1235)),#N/A,
IF(CB1235="empty","empty",
VLOOKUP(CB1235,MonsterGroupTable!$A:$A,1,0)))))))</f>
        <v/>
      </c>
      <c r="CJ1235" s="2" t="str">
        <f>IF(AND(ISBLANK(CI1235),OR(NOT(ISBLANK(CK1235)),NOT(ISBLANK(CL1235)))),#N/A,
IF(ISBLANK(CI1235),"",
IF(AND(NOT(ISERROR(VLOOKUP(CI1235,MonsterTable!$A:$B,MATCH(MonsterTable!$B$1,MonsterTable!$A$1:$B$1,0),0))),OR(ISBLANK(CK1235),ISBLANK(CL1235))),#N/A,
IFERROR(VLOOKUP(CI1235,MonsterTable!$A:$B,MATCH(MonsterTable!$B$1,MonsterTable!$A$1:$B$1,0),0),
IF(OR(NOT(ISBLANK(CK1235)),ISBLANK(CL1235)),#N/A,
IF(CI1235="empty","empty",
VLOOKUP(CI1235,MonsterGroupTable!$A:$A,1,0)))))))</f>
        <v/>
      </c>
    </row>
    <row r="1236" spans="1:88">
      <c r="A1236">
        <v>20202</v>
      </c>
      <c r="B1236">
        <f t="shared" si="43"/>
        <v>1.1000000000000001</v>
      </c>
      <c r="C1236">
        <f t="shared" si="43"/>
        <v>1.1000000000000001</v>
      </c>
      <c r="F1236">
        <v>360</v>
      </c>
      <c r="G1236">
        <v>6148</v>
      </c>
      <c r="H1236">
        <v>0</v>
      </c>
      <c r="I1236">
        <v>0</v>
      </c>
      <c r="J1236">
        <v>0</v>
      </c>
      <c r="K1236" t="s">
        <v>28</v>
      </c>
      <c r="L1236" t="s">
        <v>260</v>
      </c>
      <c r="M1236" t="s">
        <v>79</v>
      </c>
      <c r="N1236" t="s">
        <v>80</v>
      </c>
      <c r="O1236">
        <v>0</v>
      </c>
      <c r="P1236">
        <v>-4.75</v>
      </c>
      <c r="Q1236">
        <v>-3.5</v>
      </c>
      <c r="R1236">
        <v>4.75</v>
      </c>
      <c r="S1236">
        <v>3</v>
      </c>
      <c r="T1236">
        <v>-13.5</v>
      </c>
      <c r="U1236">
        <v>2.5499999999999998</v>
      </c>
      <c r="V1236">
        <v>-6.75</v>
      </c>
      <c r="W1236" t="str">
        <f t="shared" si="44"/>
        <v>g101,5,empty,3,202,1,1,0</v>
      </c>
      <c r="X1236" s="1" t="s">
        <v>445</v>
      </c>
      <c r="Y1236" s="2" t="str">
        <f>IF(AND(ISBLANK(X1236),OR(NOT(ISBLANK(Z1236)),NOT(ISBLANK(AA1236)))),#N/A,
IF(ISBLANK(X1236),"",
IF(AND(NOT(ISERROR(VLOOKUP(X1236,MonsterTable!$A:$B,MATCH(MonsterTable!$B$1,MonsterTable!$A$1:$B$1,0),0))),OR(ISBLANK(Z1236),ISBLANK(AA1236))),#N/A,
IFERROR(VLOOKUP(X1236,MonsterTable!$A:$B,MATCH(MonsterTable!$B$1,MonsterTable!$A$1:$B$1,0),0),
IF(OR(NOT(ISBLANK(Z1236)),ISBLANK(AA1236)),#N/A,
IF(X1236="empty","empty",
VLOOKUP(X1236,MonsterGroupTable!$A:$A,1,0)))))))</f>
        <v>g101</v>
      </c>
      <c r="AA1236">
        <v>5</v>
      </c>
      <c r="AE1236" s="1" t="s">
        <v>446</v>
      </c>
      <c r="AF1236" s="2" t="str">
        <f>IF(AND(ISBLANK(AE1236),OR(NOT(ISBLANK(AG1236)),NOT(ISBLANK(AH1236)))),#N/A,
IF(ISBLANK(AE1236),"",
IF(AND(NOT(ISERROR(VLOOKUP(AE1236,MonsterTable!$A:$B,MATCH(MonsterTable!$B$1,MonsterTable!$A$1:$B$1,0),0))),OR(ISBLANK(AG1236),ISBLANK(AH1236))),#N/A,
IFERROR(VLOOKUP(AE1236,MonsterTable!$A:$B,MATCH(MonsterTable!$B$1,MonsterTable!$A$1:$B$1,0),0),
IF(OR(NOT(ISBLANK(AG1236)),ISBLANK(AH1236)),#N/A,
IF(AE1236="empty","empty",
VLOOKUP(AE1236,MonsterGroupTable!$A:$A,1,0)))))))</f>
        <v>empty</v>
      </c>
      <c r="AH1236">
        <v>3</v>
      </c>
      <c r="AL1236" s="1" t="s">
        <v>338</v>
      </c>
      <c r="AM1236" s="2">
        <f>IF(AND(ISBLANK(AL1236),OR(NOT(ISBLANK(AN1236)),NOT(ISBLANK(AO1236)))),#N/A,
IF(ISBLANK(AL1236),"",
IF(AND(NOT(ISERROR(VLOOKUP(AL1236,MonsterTable!$A:$B,MATCH(MonsterTable!$B$1,MonsterTable!$A$1:$B$1,0),0))),OR(ISBLANK(AN1236),ISBLANK(AO1236))),#N/A,
IFERROR(VLOOKUP(AL1236,MonsterTable!$A:$B,MATCH(MonsterTable!$B$1,MonsterTable!$A$1:$B$1,0),0),
IF(OR(NOT(ISBLANK(AN1236)),ISBLANK(AO1236)),#N/A,
IF(AL1236="empty","empty",
VLOOKUP(AL1236,MonsterGroupTable!$A:$A,1,0)))))))</f>
        <v>202</v>
      </c>
      <c r="AN1236">
        <v>1</v>
      </c>
      <c r="AO1236">
        <v>1</v>
      </c>
      <c r="AP1236">
        <v>0</v>
      </c>
      <c r="AT1236" s="2" t="str">
        <f>IF(AND(ISBLANK(AS1236),OR(NOT(ISBLANK(AU1236)),NOT(ISBLANK(AV1236)))),#N/A,
IF(ISBLANK(AS1236),"",
IF(AND(NOT(ISERROR(VLOOKUP(AS1236,MonsterTable!$A:$B,MATCH(MonsterTable!$B$1,MonsterTable!$A$1:$B$1,0),0))),OR(ISBLANK(AU1236),ISBLANK(AV1236))),#N/A,
IFERROR(VLOOKUP(AS1236,MonsterTable!$A:$B,MATCH(MonsterTable!$B$1,MonsterTable!$A$1:$B$1,0),0),
IF(OR(NOT(ISBLANK(AU1236)),ISBLANK(AV1236)),#N/A,
IF(AS1236="empty","empty",
VLOOKUP(AS1236,MonsterGroupTable!$A:$A,1,0)))))))</f>
        <v/>
      </c>
      <c r="BA1236" s="2" t="str">
        <f>IF(AND(ISBLANK(AZ1236),OR(NOT(ISBLANK(BB1236)),NOT(ISBLANK(BC1236)))),#N/A,
IF(ISBLANK(AZ1236),"",
IF(AND(NOT(ISERROR(VLOOKUP(AZ1236,MonsterTable!$A:$B,MATCH(MonsterTable!$B$1,MonsterTable!$A$1:$B$1,0),0))),OR(ISBLANK(BB1236),ISBLANK(BC1236))),#N/A,
IFERROR(VLOOKUP(AZ1236,MonsterTable!$A:$B,MATCH(MonsterTable!$B$1,MonsterTable!$A$1:$B$1,0),0),
IF(OR(NOT(ISBLANK(BB1236)),ISBLANK(BC1236)),#N/A,
IF(AZ1236="empty","empty",
VLOOKUP(AZ1236,MonsterGroupTable!$A:$A,1,0)))))))</f>
        <v/>
      </c>
      <c r="BH1236" s="2" t="str">
        <f>IF(AND(ISBLANK(BG1236),OR(NOT(ISBLANK(BI1236)),NOT(ISBLANK(BJ1236)))),#N/A,
IF(ISBLANK(BG1236),"",
IF(AND(NOT(ISERROR(VLOOKUP(BG1236,MonsterTable!$A:$B,MATCH(MonsterTable!$B$1,MonsterTable!$A$1:$B$1,0),0))),OR(ISBLANK(BI1236),ISBLANK(BJ1236))),#N/A,
IFERROR(VLOOKUP(BG1236,MonsterTable!$A:$B,MATCH(MonsterTable!$B$1,MonsterTable!$A$1:$B$1,0),0),
IF(OR(NOT(ISBLANK(BI1236)),ISBLANK(BJ1236)),#N/A,
IF(BG1236="empty","empty",
VLOOKUP(BG1236,MonsterGroupTable!$A:$A,1,0)))))))</f>
        <v/>
      </c>
      <c r="BO1236" s="2" t="str">
        <f>IF(AND(ISBLANK(BN1236),OR(NOT(ISBLANK(BP1236)),NOT(ISBLANK(BQ1236)))),#N/A,
IF(ISBLANK(BN1236),"",
IF(AND(NOT(ISERROR(VLOOKUP(BN1236,MonsterTable!$A:$B,MATCH(MonsterTable!$B$1,MonsterTable!$A$1:$B$1,0),0))),OR(ISBLANK(BP1236),ISBLANK(BQ1236))),#N/A,
IFERROR(VLOOKUP(BN1236,MonsterTable!$A:$B,MATCH(MonsterTable!$B$1,MonsterTable!$A$1:$B$1,0),0),
IF(OR(NOT(ISBLANK(BP1236)),ISBLANK(BQ1236)),#N/A,
IF(BN1236="empty","empty",
VLOOKUP(BN1236,MonsterGroupTable!$A:$A,1,0)))))))</f>
        <v/>
      </c>
      <c r="BV1236" s="2" t="str">
        <f>IF(AND(ISBLANK(BU1236),OR(NOT(ISBLANK(BW1236)),NOT(ISBLANK(BX1236)))),#N/A,
IF(ISBLANK(BU1236),"",
IF(AND(NOT(ISERROR(VLOOKUP(BU1236,MonsterTable!$A:$B,MATCH(MonsterTable!$B$1,MonsterTable!$A$1:$B$1,0),0))),OR(ISBLANK(BW1236),ISBLANK(BX1236))),#N/A,
IFERROR(VLOOKUP(BU1236,MonsterTable!$A:$B,MATCH(MonsterTable!$B$1,MonsterTable!$A$1:$B$1,0),0),
IF(OR(NOT(ISBLANK(BW1236)),ISBLANK(BX1236)),#N/A,
IF(BU1236="empty","empty",
VLOOKUP(BU1236,MonsterGroupTable!$A:$A,1,0)))))))</f>
        <v/>
      </c>
      <c r="CC1236" s="2" t="str">
        <f>IF(AND(ISBLANK(CB1236),OR(NOT(ISBLANK(CD1236)),NOT(ISBLANK(CE1236)))),#N/A,
IF(ISBLANK(CB1236),"",
IF(AND(NOT(ISERROR(VLOOKUP(CB1236,MonsterTable!$A:$B,MATCH(MonsterTable!$B$1,MonsterTable!$A$1:$B$1,0),0))),OR(ISBLANK(CD1236),ISBLANK(CE1236))),#N/A,
IFERROR(VLOOKUP(CB1236,MonsterTable!$A:$B,MATCH(MonsterTable!$B$1,MonsterTable!$A$1:$B$1,0),0),
IF(OR(NOT(ISBLANK(CD1236)),ISBLANK(CE1236)),#N/A,
IF(CB1236="empty","empty",
VLOOKUP(CB1236,MonsterGroupTable!$A:$A,1,0)))))))</f>
        <v/>
      </c>
      <c r="CJ1236" s="2" t="str">
        <f>IF(AND(ISBLANK(CI1236),OR(NOT(ISBLANK(CK1236)),NOT(ISBLANK(CL1236)))),#N/A,
IF(ISBLANK(CI1236),"",
IF(AND(NOT(ISERROR(VLOOKUP(CI1236,MonsterTable!$A:$B,MATCH(MonsterTable!$B$1,MonsterTable!$A$1:$B$1,0),0))),OR(ISBLANK(CK1236),ISBLANK(CL1236))),#N/A,
IFERROR(VLOOKUP(CI1236,MonsterTable!$A:$B,MATCH(MonsterTable!$B$1,MonsterTable!$A$1:$B$1,0),0),
IF(OR(NOT(ISBLANK(CK1236)),ISBLANK(CL1236)),#N/A,
IF(CI1236="empty","empty",
VLOOKUP(CI1236,MonsterGroupTable!$A:$A,1,0)))))))</f>
        <v/>
      </c>
    </row>
    <row r="1237" spans="1:88">
      <c r="A1237">
        <v>20203</v>
      </c>
      <c r="B1237">
        <f t="shared" si="43"/>
        <v>1.1000000000000001</v>
      </c>
      <c r="C1237">
        <f t="shared" si="43"/>
        <v>1.1000000000000001</v>
      </c>
      <c r="F1237">
        <v>360</v>
      </c>
      <c r="G1237">
        <v>6202</v>
      </c>
      <c r="H1237">
        <v>0</v>
      </c>
      <c r="I1237">
        <v>0</v>
      </c>
      <c r="J1237">
        <v>0</v>
      </c>
      <c r="K1237" t="s">
        <v>28</v>
      </c>
      <c r="L1237" t="s">
        <v>260</v>
      </c>
      <c r="M1237" t="s">
        <v>79</v>
      </c>
      <c r="N1237" t="s">
        <v>80</v>
      </c>
      <c r="O1237">
        <v>0</v>
      </c>
      <c r="P1237">
        <v>-4.75</v>
      </c>
      <c r="Q1237">
        <v>-3.5</v>
      </c>
      <c r="R1237">
        <v>4.75</v>
      </c>
      <c r="S1237">
        <v>3</v>
      </c>
      <c r="T1237">
        <v>-13.5</v>
      </c>
      <c r="U1237">
        <v>2.5499999999999998</v>
      </c>
      <c r="V1237">
        <v>-6.75</v>
      </c>
      <c r="W1237" t="str">
        <f t="shared" si="44"/>
        <v>g101,5,empty,3,202,1,1,0</v>
      </c>
      <c r="X1237" s="1" t="s">
        <v>445</v>
      </c>
      <c r="Y1237" s="2" t="str">
        <f>IF(AND(ISBLANK(X1237),OR(NOT(ISBLANK(Z1237)),NOT(ISBLANK(AA1237)))),#N/A,
IF(ISBLANK(X1237),"",
IF(AND(NOT(ISERROR(VLOOKUP(X1237,MonsterTable!$A:$B,MATCH(MonsterTable!$B$1,MonsterTable!$A$1:$B$1,0),0))),OR(ISBLANK(Z1237),ISBLANK(AA1237))),#N/A,
IFERROR(VLOOKUP(X1237,MonsterTable!$A:$B,MATCH(MonsterTable!$B$1,MonsterTable!$A$1:$B$1,0),0),
IF(OR(NOT(ISBLANK(Z1237)),ISBLANK(AA1237)),#N/A,
IF(X1237="empty","empty",
VLOOKUP(X1237,MonsterGroupTable!$A:$A,1,0)))))))</f>
        <v>g101</v>
      </c>
      <c r="AA1237">
        <v>5</v>
      </c>
      <c r="AE1237" s="1" t="s">
        <v>446</v>
      </c>
      <c r="AF1237" s="2" t="str">
        <f>IF(AND(ISBLANK(AE1237),OR(NOT(ISBLANK(AG1237)),NOT(ISBLANK(AH1237)))),#N/A,
IF(ISBLANK(AE1237),"",
IF(AND(NOT(ISERROR(VLOOKUP(AE1237,MonsterTable!$A:$B,MATCH(MonsterTable!$B$1,MonsterTable!$A$1:$B$1,0),0))),OR(ISBLANK(AG1237),ISBLANK(AH1237))),#N/A,
IFERROR(VLOOKUP(AE1237,MonsterTable!$A:$B,MATCH(MonsterTable!$B$1,MonsterTable!$A$1:$B$1,0),0),
IF(OR(NOT(ISBLANK(AG1237)),ISBLANK(AH1237)),#N/A,
IF(AE1237="empty","empty",
VLOOKUP(AE1237,MonsterGroupTable!$A:$A,1,0)))))))</f>
        <v>empty</v>
      </c>
      <c r="AH1237">
        <v>3</v>
      </c>
      <c r="AL1237" s="1" t="s">
        <v>338</v>
      </c>
      <c r="AM1237" s="2">
        <f>IF(AND(ISBLANK(AL1237),OR(NOT(ISBLANK(AN1237)),NOT(ISBLANK(AO1237)))),#N/A,
IF(ISBLANK(AL1237),"",
IF(AND(NOT(ISERROR(VLOOKUP(AL1237,MonsterTable!$A:$B,MATCH(MonsterTable!$B$1,MonsterTable!$A$1:$B$1,0),0))),OR(ISBLANK(AN1237),ISBLANK(AO1237))),#N/A,
IFERROR(VLOOKUP(AL1237,MonsterTable!$A:$B,MATCH(MonsterTable!$B$1,MonsterTable!$A$1:$B$1,0),0),
IF(OR(NOT(ISBLANK(AN1237)),ISBLANK(AO1237)),#N/A,
IF(AL1237="empty","empty",
VLOOKUP(AL1237,MonsterGroupTable!$A:$A,1,0)))))))</f>
        <v>202</v>
      </c>
      <c r="AN1237">
        <v>1</v>
      </c>
      <c r="AO1237">
        <v>1</v>
      </c>
      <c r="AP1237">
        <v>0</v>
      </c>
      <c r="AT1237" s="2" t="str">
        <f>IF(AND(ISBLANK(AS1237),OR(NOT(ISBLANK(AU1237)),NOT(ISBLANK(AV1237)))),#N/A,
IF(ISBLANK(AS1237),"",
IF(AND(NOT(ISERROR(VLOOKUP(AS1237,MonsterTable!$A:$B,MATCH(MonsterTable!$B$1,MonsterTable!$A$1:$B$1,0),0))),OR(ISBLANK(AU1237),ISBLANK(AV1237))),#N/A,
IFERROR(VLOOKUP(AS1237,MonsterTable!$A:$B,MATCH(MonsterTable!$B$1,MonsterTable!$A$1:$B$1,0),0),
IF(OR(NOT(ISBLANK(AU1237)),ISBLANK(AV1237)),#N/A,
IF(AS1237="empty","empty",
VLOOKUP(AS1237,MonsterGroupTable!$A:$A,1,0)))))))</f>
        <v/>
      </c>
      <c r="BA1237" s="2" t="str">
        <f>IF(AND(ISBLANK(AZ1237),OR(NOT(ISBLANK(BB1237)),NOT(ISBLANK(BC1237)))),#N/A,
IF(ISBLANK(AZ1237),"",
IF(AND(NOT(ISERROR(VLOOKUP(AZ1237,MonsterTable!$A:$B,MATCH(MonsterTable!$B$1,MonsterTable!$A$1:$B$1,0),0))),OR(ISBLANK(BB1237),ISBLANK(BC1237))),#N/A,
IFERROR(VLOOKUP(AZ1237,MonsterTable!$A:$B,MATCH(MonsterTable!$B$1,MonsterTable!$A$1:$B$1,0),0),
IF(OR(NOT(ISBLANK(BB1237)),ISBLANK(BC1237)),#N/A,
IF(AZ1237="empty","empty",
VLOOKUP(AZ1237,MonsterGroupTable!$A:$A,1,0)))))))</f>
        <v/>
      </c>
      <c r="BH1237" s="2" t="str">
        <f>IF(AND(ISBLANK(BG1237),OR(NOT(ISBLANK(BI1237)),NOT(ISBLANK(BJ1237)))),#N/A,
IF(ISBLANK(BG1237),"",
IF(AND(NOT(ISERROR(VLOOKUP(BG1237,MonsterTable!$A:$B,MATCH(MonsterTable!$B$1,MonsterTable!$A$1:$B$1,0),0))),OR(ISBLANK(BI1237),ISBLANK(BJ1237))),#N/A,
IFERROR(VLOOKUP(BG1237,MonsterTable!$A:$B,MATCH(MonsterTable!$B$1,MonsterTable!$A$1:$B$1,0),0),
IF(OR(NOT(ISBLANK(BI1237)),ISBLANK(BJ1237)),#N/A,
IF(BG1237="empty","empty",
VLOOKUP(BG1237,MonsterGroupTable!$A:$A,1,0)))))))</f>
        <v/>
      </c>
      <c r="BO1237" s="2" t="str">
        <f>IF(AND(ISBLANK(BN1237),OR(NOT(ISBLANK(BP1237)),NOT(ISBLANK(BQ1237)))),#N/A,
IF(ISBLANK(BN1237),"",
IF(AND(NOT(ISERROR(VLOOKUP(BN1237,MonsterTable!$A:$B,MATCH(MonsterTable!$B$1,MonsterTable!$A$1:$B$1,0),0))),OR(ISBLANK(BP1237),ISBLANK(BQ1237))),#N/A,
IFERROR(VLOOKUP(BN1237,MonsterTable!$A:$B,MATCH(MonsterTable!$B$1,MonsterTable!$A$1:$B$1,0),0),
IF(OR(NOT(ISBLANK(BP1237)),ISBLANK(BQ1237)),#N/A,
IF(BN1237="empty","empty",
VLOOKUP(BN1237,MonsterGroupTable!$A:$A,1,0)))))))</f>
        <v/>
      </c>
      <c r="BV1237" s="2" t="str">
        <f>IF(AND(ISBLANK(BU1237),OR(NOT(ISBLANK(BW1237)),NOT(ISBLANK(BX1237)))),#N/A,
IF(ISBLANK(BU1237),"",
IF(AND(NOT(ISERROR(VLOOKUP(BU1237,MonsterTable!$A:$B,MATCH(MonsterTable!$B$1,MonsterTable!$A$1:$B$1,0),0))),OR(ISBLANK(BW1237),ISBLANK(BX1237))),#N/A,
IFERROR(VLOOKUP(BU1237,MonsterTable!$A:$B,MATCH(MonsterTable!$B$1,MonsterTable!$A$1:$B$1,0),0),
IF(OR(NOT(ISBLANK(BW1237)),ISBLANK(BX1237)),#N/A,
IF(BU1237="empty","empty",
VLOOKUP(BU1237,MonsterGroupTable!$A:$A,1,0)))))))</f>
        <v/>
      </c>
      <c r="CC1237" s="2" t="str">
        <f>IF(AND(ISBLANK(CB1237),OR(NOT(ISBLANK(CD1237)),NOT(ISBLANK(CE1237)))),#N/A,
IF(ISBLANK(CB1237),"",
IF(AND(NOT(ISERROR(VLOOKUP(CB1237,MonsterTable!$A:$B,MATCH(MonsterTable!$B$1,MonsterTable!$A$1:$B$1,0),0))),OR(ISBLANK(CD1237),ISBLANK(CE1237))),#N/A,
IFERROR(VLOOKUP(CB1237,MonsterTable!$A:$B,MATCH(MonsterTable!$B$1,MonsterTable!$A$1:$B$1,0),0),
IF(OR(NOT(ISBLANK(CD1237)),ISBLANK(CE1237)),#N/A,
IF(CB1237="empty","empty",
VLOOKUP(CB1237,MonsterGroupTable!$A:$A,1,0)))))))</f>
        <v/>
      </c>
      <c r="CJ1237" s="2" t="str">
        <f>IF(AND(ISBLANK(CI1237),OR(NOT(ISBLANK(CK1237)),NOT(ISBLANK(CL1237)))),#N/A,
IF(ISBLANK(CI1237),"",
IF(AND(NOT(ISERROR(VLOOKUP(CI1237,MonsterTable!$A:$B,MATCH(MonsterTable!$B$1,MonsterTable!$A$1:$B$1,0),0))),OR(ISBLANK(CK1237),ISBLANK(CL1237))),#N/A,
IFERROR(VLOOKUP(CI1237,MonsterTable!$A:$B,MATCH(MonsterTable!$B$1,MonsterTable!$A$1:$B$1,0),0),
IF(OR(NOT(ISBLANK(CK1237)),ISBLANK(CL1237)),#N/A,
IF(CI1237="empty","empty",
VLOOKUP(CI1237,MonsterGroupTable!$A:$A,1,0)))))))</f>
        <v/>
      </c>
    </row>
    <row r="1238" spans="1:88">
      <c r="A1238">
        <v>20204</v>
      </c>
      <c r="B1238">
        <f t="shared" si="43"/>
        <v>1.1000000000000001</v>
      </c>
      <c r="C1238">
        <f t="shared" si="43"/>
        <v>1.1000000000000001</v>
      </c>
      <c r="F1238">
        <v>360</v>
      </c>
      <c r="G1238">
        <v>6256</v>
      </c>
      <c r="H1238">
        <v>0</v>
      </c>
      <c r="I1238">
        <v>0</v>
      </c>
      <c r="J1238">
        <v>0</v>
      </c>
      <c r="K1238" t="s">
        <v>28</v>
      </c>
      <c r="L1238" t="s">
        <v>260</v>
      </c>
      <c r="M1238" t="s">
        <v>79</v>
      </c>
      <c r="N1238" t="s">
        <v>80</v>
      </c>
      <c r="O1238">
        <v>0</v>
      </c>
      <c r="P1238">
        <v>-4.75</v>
      </c>
      <c r="Q1238">
        <v>-3.5</v>
      </c>
      <c r="R1238">
        <v>4.75</v>
      </c>
      <c r="S1238">
        <v>3</v>
      </c>
      <c r="T1238">
        <v>-13.5</v>
      </c>
      <c r="U1238">
        <v>2.5499999999999998</v>
      </c>
      <c r="V1238">
        <v>-6.75</v>
      </c>
      <c r="W1238" t="str">
        <f t="shared" si="44"/>
        <v>g101,5,empty,3,202,1,1,0</v>
      </c>
      <c r="X1238" s="1" t="s">
        <v>445</v>
      </c>
      <c r="Y1238" s="2" t="str">
        <f>IF(AND(ISBLANK(X1238),OR(NOT(ISBLANK(Z1238)),NOT(ISBLANK(AA1238)))),#N/A,
IF(ISBLANK(X1238),"",
IF(AND(NOT(ISERROR(VLOOKUP(X1238,MonsterTable!$A:$B,MATCH(MonsterTable!$B$1,MonsterTable!$A$1:$B$1,0),0))),OR(ISBLANK(Z1238),ISBLANK(AA1238))),#N/A,
IFERROR(VLOOKUP(X1238,MonsterTable!$A:$B,MATCH(MonsterTable!$B$1,MonsterTable!$A$1:$B$1,0),0),
IF(OR(NOT(ISBLANK(Z1238)),ISBLANK(AA1238)),#N/A,
IF(X1238="empty","empty",
VLOOKUP(X1238,MonsterGroupTable!$A:$A,1,0)))))))</f>
        <v>g101</v>
      </c>
      <c r="AA1238">
        <v>5</v>
      </c>
      <c r="AE1238" s="1" t="s">
        <v>446</v>
      </c>
      <c r="AF1238" s="2" t="str">
        <f>IF(AND(ISBLANK(AE1238),OR(NOT(ISBLANK(AG1238)),NOT(ISBLANK(AH1238)))),#N/A,
IF(ISBLANK(AE1238),"",
IF(AND(NOT(ISERROR(VLOOKUP(AE1238,MonsterTable!$A:$B,MATCH(MonsterTable!$B$1,MonsterTable!$A$1:$B$1,0),0))),OR(ISBLANK(AG1238),ISBLANK(AH1238))),#N/A,
IFERROR(VLOOKUP(AE1238,MonsterTable!$A:$B,MATCH(MonsterTable!$B$1,MonsterTable!$A$1:$B$1,0),0),
IF(OR(NOT(ISBLANK(AG1238)),ISBLANK(AH1238)),#N/A,
IF(AE1238="empty","empty",
VLOOKUP(AE1238,MonsterGroupTable!$A:$A,1,0)))))))</f>
        <v>empty</v>
      </c>
      <c r="AH1238">
        <v>3</v>
      </c>
      <c r="AL1238" s="1" t="s">
        <v>338</v>
      </c>
      <c r="AM1238" s="2">
        <f>IF(AND(ISBLANK(AL1238),OR(NOT(ISBLANK(AN1238)),NOT(ISBLANK(AO1238)))),#N/A,
IF(ISBLANK(AL1238),"",
IF(AND(NOT(ISERROR(VLOOKUP(AL1238,MonsterTable!$A:$B,MATCH(MonsterTable!$B$1,MonsterTable!$A$1:$B$1,0),0))),OR(ISBLANK(AN1238),ISBLANK(AO1238))),#N/A,
IFERROR(VLOOKUP(AL1238,MonsterTable!$A:$B,MATCH(MonsterTable!$B$1,MonsterTable!$A$1:$B$1,0),0),
IF(OR(NOT(ISBLANK(AN1238)),ISBLANK(AO1238)),#N/A,
IF(AL1238="empty","empty",
VLOOKUP(AL1238,MonsterGroupTable!$A:$A,1,0)))))))</f>
        <v>202</v>
      </c>
      <c r="AN1238">
        <v>1</v>
      </c>
      <c r="AO1238">
        <v>1</v>
      </c>
      <c r="AP1238">
        <v>0</v>
      </c>
      <c r="AT1238" s="2" t="str">
        <f>IF(AND(ISBLANK(AS1238),OR(NOT(ISBLANK(AU1238)),NOT(ISBLANK(AV1238)))),#N/A,
IF(ISBLANK(AS1238),"",
IF(AND(NOT(ISERROR(VLOOKUP(AS1238,MonsterTable!$A:$B,MATCH(MonsterTable!$B$1,MonsterTable!$A$1:$B$1,0),0))),OR(ISBLANK(AU1238),ISBLANK(AV1238))),#N/A,
IFERROR(VLOOKUP(AS1238,MonsterTable!$A:$B,MATCH(MonsterTable!$B$1,MonsterTable!$A$1:$B$1,0),0),
IF(OR(NOT(ISBLANK(AU1238)),ISBLANK(AV1238)),#N/A,
IF(AS1238="empty","empty",
VLOOKUP(AS1238,MonsterGroupTable!$A:$A,1,0)))))))</f>
        <v/>
      </c>
      <c r="BA1238" s="2" t="str">
        <f>IF(AND(ISBLANK(AZ1238),OR(NOT(ISBLANK(BB1238)),NOT(ISBLANK(BC1238)))),#N/A,
IF(ISBLANK(AZ1238),"",
IF(AND(NOT(ISERROR(VLOOKUP(AZ1238,MonsterTable!$A:$B,MATCH(MonsterTable!$B$1,MonsterTable!$A$1:$B$1,0),0))),OR(ISBLANK(BB1238),ISBLANK(BC1238))),#N/A,
IFERROR(VLOOKUP(AZ1238,MonsterTable!$A:$B,MATCH(MonsterTable!$B$1,MonsterTable!$A$1:$B$1,0),0),
IF(OR(NOT(ISBLANK(BB1238)),ISBLANK(BC1238)),#N/A,
IF(AZ1238="empty","empty",
VLOOKUP(AZ1238,MonsterGroupTable!$A:$A,1,0)))))))</f>
        <v/>
      </c>
      <c r="BH1238" s="2" t="str">
        <f>IF(AND(ISBLANK(BG1238),OR(NOT(ISBLANK(BI1238)),NOT(ISBLANK(BJ1238)))),#N/A,
IF(ISBLANK(BG1238),"",
IF(AND(NOT(ISERROR(VLOOKUP(BG1238,MonsterTable!$A:$B,MATCH(MonsterTable!$B$1,MonsterTable!$A$1:$B$1,0),0))),OR(ISBLANK(BI1238),ISBLANK(BJ1238))),#N/A,
IFERROR(VLOOKUP(BG1238,MonsterTable!$A:$B,MATCH(MonsterTable!$B$1,MonsterTable!$A$1:$B$1,0),0),
IF(OR(NOT(ISBLANK(BI1238)),ISBLANK(BJ1238)),#N/A,
IF(BG1238="empty","empty",
VLOOKUP(BG1238,MonsterGroupTable!$A:$A,1,0)))))))</f>
        <v/>
      </c>
      <c r="BO1238" s="2" t="str">
        <f>IF(AND(ISBLANK(BN1238),OR(NOT(ISBLANK(BP1238)),NOT(ISBLANK(BQ1238)))),#N/A,
IF(ISBLANK(BN1238),"",
IF(AND(NOT(ISERROR(VLOOKUP(BN1238,MonsterTable!$A:$B,MATCH(MonsterTable!$B$1,MonsterTable!$A$1:$B$1,0),0))),OR(ISBLANK(BP1238),ISBLANK(BQ1238))),#N/A,
IFERROR(VLOOKUP(BN1238,MonsterTable!$A:$B,MATCH(MonsterTable!$B$1,MonsterTable!$A$1:$B$1,0),0),
IF(OR(NOT(ISBLANK(BP1238)),ISBLANK(BQ1238)),#N/A,
IF(BN1238="empty","empty",
VLOOKUP(BN1238,MonsterGroupTable!$A:$A,1,0)))))))</f>
        <v/>
      </c>
      <c r="BV1238" s="2" t="str">
        <f>IF(AND(ISBLANK(BU1238),OR(NOT(ISBLANK(BW1238)),NOT(ISBLANK(BX1238)))),#N/A,
IF(ISBLANK(BU1238),"",
IF(AND(NOT(ISERROR(VLOOKUP(BU1238,MonsterTable!$A:$B,MATCH(MonsterTable!$B$1,MonsterTable!$A$1:$B$1,0),0))),OR(ISBLANK(BW1238),ISBLANK(BX1238))),#N/A,
IFERROR(VLOOKUP(BU1238,MonsterTable!$A:$B,MATCH(MonsterTable!$B$1,MonsterTable!$A$1:$B$1,0),0),
IF(OR(NOT(ISBLANK(BW1238)),ISBLANK(BX1238)),#N/A,
IF(BU1238="empty","empty",
VLOOKUP(BU1238,MonsterGroupTable!$A:$A,1,0)))))))</f>
        <v/>
      </c>
      <c r="CC1238" s="2" t="str">
        <f>IF(AND(ISBLANK(CB1238),OR(NOT(ISBLANK(CD1238)),NOT(ISBLANK(CE1238)))),#N/A,
IF(ISBLANK(CB1238),"",
IF(AND(NOT(ISERROR(VLOOKUP(CB1238,MonsterTable!$A:$B,MATCH(MonsterTable!$B$1,MonsterTable!$A$1:$B$1,0),0))),OR(ISBLANK(CD1238),ISBLANK(CE1238))),#N/A,
IFERROR(VLOOKUP(CB1238,MonsterTable!$A:$B,MATCH(MonsterTable!$B$1,MonsterTable!$A$1:$B$1,0),0),
IF(OR(NOT(ISBLANK(CD1238)),ISBLANK(CE1238)),#N/A,
IF(CB1238="empty","empty",
VLOOKUP(CB1238,MonsterGroupTable!$A:$A,1,0)))))))</f>
        <v/>
      </c>
      <c r="CJ1238" s="2" t="str">
        <f>IF(AND(ISBLANK(CI1238),OR(NOT(ISBLANK(CK1238)),NOT(ISBLANK(CL1238)))),#N/A,
IF(ISBLANK(CI1238),"",
IF(AND(NOT(ISERROR(VLOOKUP(CI1238,MonsterTable!$A:$B,MATCH(MonsterTable!$B$1,MonsterTable!$A$1:$B$1,0),0))),OR(ISBLANK(CK1238),ISBLANK(CL1238))),#N/A,
IFERROR(VLOOKUP(CI1238,MonsterTable!$A:$B,MATCH(MonsterTable!$B$1,MonsterTable!$A$1:$B$1,0),0),
IF(OR(NOT(ISBLANK(CK1238)),ISBLANK(CL1238)),#N/A,
IF(CI1238="empty","empty",
VLOOKUP(CI1238,MonsterGroupTable!$A:$A,1,0)))))))</f>
        <v/>
      </c>
    </row>
    <row r="1239" spans="1:88">
      <c r="A1239">
        <v>20205</v>
      </c>
      <c r="B1239">
        <f t="shared" si="43"/>
        <v>1.1000000000000001</v>
      </c>
      <c r="C1239">
        <f t="shared" si="43"/>
        <v>1.1000000000000001</v>
      </c>
      <c r="F1239">
        <v>360</v>
      </c>
      <c r="G1239">
        <v>6310</v>
      </c>
      <c r="H1239">
        <v>0</v>
      </c>
      <c r="I1239">
        <v>0</v>
      </c>
      <c r="J1239">
        <v>0</v>
      </c>
      <c r="K1239" t="s">
        <v>28</v>
      </c>
      <c r="L1239" t="s">
        <v>260</v>
      </c>
      <c r="M1239" t="s">
        <v>79</v>
      </c>
      <c r="N1239" t="s">
        <v>80</v>
      </c>
      <c r="O1239">
        <v>0</v>
      </c>
      <c r="P1239">
        <v>-4.75</v>
      </c>
      <c r="Q1239">
        <v>-3.5</v>
      </c>
      <c r="R1239">
        <v>4.75</v>
      </c>
      <c r="S1239">
        <v>3</v>
      </c>
      <c r="T1239">
        <v>-13.5</v>
      </c>
      <c r="U1239">
        <v>2.5499999999999998</v>
      </c>
      <c r="V1239">
        <v>-6.75</v>
      </c>
      <c r="W1239" t="str">
        <f t="shared" si="44"/>
        <v>g101,5,empty,3,202,1,1,0</v>
      </c>
      <c r="X1239" s="1" t="s">
        <v>445</v>
      </c>
      <c r="Y1239" s="2" t="str">
        <f>IF(AND(ISBLANK(X1239),OR(NOT(ISBLANK(Z1239)),NOT(ISBLANK(AA1239)))),#N/A,
IF(ISBLANK(X1239),"",
IF(AND(NOT(ISERROR(VLOOKUP(X1239,MonsterTable!$A:$B,MATCH(MonsterTable!$B$1,MonsterTable!$A$1:$B$1,0),0))),OR(ISBLANK(Z1239),ISBLANK(AA1239))),#N/A,
IFERROR(VLOOKUP(X1239,MonsterTable!$A:$B,MATCH(MonsterTable!$B$1,MonsterTable!$A$1:$B$1,0),0),
IF(OR(NOT(ISBLANK(Z1239)),ISBLANK(AA1239)),#N/A,
IF(X1239="empty","empty",
VLOOKUP(X1239,MonsterGroupTable!$A:$A,1,0)))))))</f>
        <v>g101</v>
      </c>
      <c r="AA1239">
        <v>5</v>
      </c>
      <c r="AE1239" s="1" t="s">
        <v>446</v>
      </c>
      <c r="AF1239" s="2" t="str">
        <f>IF(AND(ISBLANK(AE1239),OR(NOT(ISBLANK(AG1239)),NOT(ISBLANK(AH1239)))),#N/A,
IF(ISBLANK(AE1239),"",
IF(AND(NOT(ISERROR(VLOOKUP(AE1239,MonsterTable!$A:$B,MATCH(MonsterTable!$B$1,MonsterTable!$A$1:$B$1,0),0))),OR(ISBLANK(AG1239),ISBLANK(AH1239))),#N/A,
IFERROR(VLOOKUP(AE1239,MonsterTable!$A:$B,MATCH(MonsterTable!$B$1,MonsterTable!$A$1:$B$1,0),0),
IF(OR(NOT(ISBLANK(AG1239)),ISBLANK(AH1239)),#N/A,
IF(AE1239="empty","empty",
VLOOKUP(AE1239,MonsterGroupTable!$A:$A,1,0)))))))</f>
        <v>empty</v>
      </c>
      <c r="AH1239">
        <v>3</v>
      </c>
      <c r="AL1239" s="1" t="s">
        <v>338</v>
      </c>
      <c r="AM1239" s="2">
        <f>IF(AND(ISBLANK(AL1239),OR(NOT(ISBLANK(AN1239)),NOT(ISBLANK(AO1239)))),#N/A,
IF(ISBLANK(AL1239),"",
IF(AND(NOT(ISERROR(VLOOKUP(AL1239,MonsterTable!$A:$B,MATCH(MonsterTable!$B$1,MonsterTable!$A$1:$B$1,0),0))),OR(ISBLANK(AN1239),ISBLANK(AO1239))),#N/A,
IFERROR(VLOOKUP(AL1239,MonsterTable!$A:$B,MATCH(MonsterTable!$B$1,MonsterTable!$A$1:$B$1,0),0),
IF(OR(NOT(ISBLANK(AN1239)),ISBLANK(AO1239)),#N/A,
IF(AL1239="empty","empty",
VLOOKUP(AL1239,MonsterGroupTable!$A:$A,1,0)))))))</f>
        <v>202</v>
      </c>
      <c r="AN1239">
        <v>1</v>
      </c>
      <c r="AO1239">
        <v>1</v>
      </c>
      <c r="AP1239">
        <v>0</v>
      </c>
      <c r="AT1239" s="2" t="str">
        <f>IF(AND(ISBLANK(AS1239),OR(NOT(ISBLANK(AU1239)),NOT(ISBLANK(AV1239)))),#N/A,
IF(ISBLANK(AS1239),"",
IF(AND(NOT(ISERROR(VLOOKUP(AS1239,MonsterTable!$A:$B,MATCH(MonsterTable!$B$1,MonsterTable!$A$1:$B$1,0),0))),OR(ISBLANK(AU1239),ISBLANK(AV1239))),#N/A,
IFERROR(VLOOKUP(AS1239,MonsterTable!$A:$B,MATCH(MonsterTable!$B$1,MonsterTable!$A$1:$B$1,0),0),
IF(OR(NOT(ISBLANK(AU1239)),ISBLANK(AV1239)),#N/A,
IF(AS1239="empty","empty",
VLOOKUP(AS1239,MonsterGroupTable!$A:$A,1,0)))))))</f>
        <v/>
      </c>
      <c r="BA1239" s="2" t="str">
        <f>IF(AND(ISBLANK(AZ1239),OR(NOT(ISBLANK(BB1239)),NOT(ISBLANK(BC1239)))),#N/A,
IF(ISBLANK(AZ1239),"",
IF(AND(NOT(ISERROR(VLOOKUP(AZ1239,MonsterTable!$A:$B,MATCH(MonsterTable!$B$1,MonsterTable!$A$1:$B$1,0),0))),OR(ISBLANK(BB1239),ISBLANK(BC1239))),#N/A,
IFERROR(VLOOKUP(AZ1239,MonsterTable!$A:$B,MATCH(MonsterTable!$B$1,MonsterTable!$A$1:$B$1,0),0),
IF(OR(NOT(ISBLANK(BB1239)),ISBLANK(BC1239)),#N/A,
IF(AZ1239="empty","empty",
VLOOKUP(AZ1239,MonsterGroupTable!$A:$A,1,0)))))))</f>
        <v/>
      </c>
      <c r="BH1239" s="2" t="str">
        <f>IF(AND(ISBLANK(BG1239),OR(NOT(ISBLANK(BI1239)),NOT(ISBLANK(BJ1239)))),#N/A,
IF(ISBLANK(BG1239),"",
IF(AND(NOT(ISERROR(VLOOKUP(BG1239,MonsterTable!$A:$B,MATCH(MonsterTable!$B$1,MonsterTable!$A$1:$B$1,0),0))),OR(ISBLANK(BI1239),ISBLANK(BJ1239))),#N/A,
IFERROR(VLOOKUP(BG1239,MonsterTable!$A:$B,MATCH(MonsterTable!$B$1,MonsterTable!$A$1:$B$1,0),0),
IF(OR(NOT(ISBLANK(BI1239)),ISBLANK(BJ1239)),#N/A,
IF(BG1239="empty","empty",
VLOOKUP(BG1239,MonsterGroupTable!$A:$A,1,0)))))))</f>
        <v/>
      </c>
      <c r="BO1239" s="2" t="str">
        <f>IF(AND(ISBLANK(BN1239),OR(NOT(ISBLANK(BP1239)),NOT(ISBLANK(BQ1239)))),#N/A,
IF(ISBLANK(BN1239),"",
IF(AND(NOT(ISERROR(VLOOKUP(BN1239,MonsterTable!$A:$B,MATCH(MonsterTable!$B$1,MonsterTable!$A$1:$B$1,0),0))),OR(ISBLANK(BP1239),ISBLANK(BQ1239))),#N/A,
IFERROR(VLOOKUP(BN1239,MonsterTable!$A:$B,MATCH(MonsterTable!$B$1,MonsterTable!$A$1:$B$1,0),0),
IF(OR(NOT(ISBLANK(BP1239)),ISBLANK(BQ1239)),#N/A,
IF(BN1239="empty","empty",
VLOOKUP(BN1239,MonsterGroupTable!$A:$A,1,0)))))))</f>
        <v/>
      </c>
      <c r="BV1239" s="2" t="str">
        <f>IF(AND(ISBLANK(BU1239),OR(NOT(ISBLANK(BW1239)),NOT(ISBLANK(BX1239)))),#N/A,
IF(ISBLANK(BU1239),"",
IF(AND(NOT(ISERROR(VLOOKUP(BU1239,MonsterTable!$A:$B,MATCH(MonsterTable!$B$1,MonsterTable!$A$1:$B$1,0),0))),OR(ISBLANK(BW1239),ISBLANK(BX1239))),#N/A,
IFERROR(VLOOKUP(BU1239,MonsterTable!$A:$B,MATCH(MonsterTable!$B$1,MonsterTable!$A$1:$B$1,0),0),
IF(OR(NOT(ISBLANK(BW1239)),ISBLANK(BX1239)),#N/A,
IF(BU1239="empty","empty",
VLOOKUP(BU1239,MonsterGroupTable!$A:$A,1,0)))))))</f>
        <v/>
      </c>
      <c r="CC1239" s="2" t="str">
        <f>IF(AND(ISBLANK(CB1239),OR(NOT(ISBLANK(CD1239)),NOT(ISBLANK(CE1239)))),#N/A,
IF(ISBLANK(CB1239),"",
IF(AND(NOT(ISERROR(VLOOKUP(CB1239,MonsterTable!$A:$B,MATCH(MonsterTable!$B$1,MonsterTable!$A$1:$B$1,0),0))),OR(ISBLANK(CD1239),ISBLANK(CE1239))),#N/A,
IFERROR(VLOOKUP(CB1239,MonsterTable!$A:$B,MATCH(MonsterTable!$B$1,MonsterTable!$A$1:$B$1,0),0),
IF(OR(NOT(ISBLANK(CD1239)),ISBLANK(CE1239)),#N/A,
IF(CB1239="empty","empty",
VLOOKUP(CB1239,MonsterGroupTable!$A:$A,1,0)))))))</f>
        <v/>
      </c>
      <c r="CJ1239" s="2" t="str">
        <f>IF(AND(ISBLANK(CI1239),OR(NOT(ISBLANK(CK1239)),NOT(ISBLANK(CL1239)))),#N/A,
IF(ISBLANK(CI1239),"",
IF(AND(NOT(ISERROR(VLOOKUP(CI1239,MonsterTable!$A:$B,MATCH(MonsterTable!$B$1,MonsterTable!$A$1:$B$1,0),0))),OR(ISBLANK(CK1239),ISBLANK(CL1239))),#N/A,
IFERROR(VLOOKUP(CI1239,MonsterTable!$A:$B,MATCH(MonsterTable!$B$1,MonsterTable!$A$1:$B$1,0),0),
IF(OR(NOT(ISBLANK(CK1239)),ISBLANK(CL1239)),#N/A,
IF(CI1239="empty","empty",
VLOOKUP(CI1239,MonsterGroupTable!$A:$A,1,0)))))))</f>
        <v/>
      </c>
    </row>
    <row r="1240" spans="1:88">
      <c r="A1240">
        <v>20206</v>
      </c>
      <c r="B1240">
        <f t="shared" si="43"/>
        <v>1.1000000000000001</v>
      </c>
      <c r="C1240">
        <f t="shared" si="43"/>
        <v>1.1000000000000001</v>
      </c>
      <c r="F1240">
        <v>360</v>
      </c>
      <c r="G1240">
        <v>6364</v>
      </c>
      <c r="H1240">
        <v>0</v>
      </c>
      <c r="I1240">
        <v>0</v>
      </c>
      <c r="J1240">
        <v>0</v>
      </c>
      <c r="K1240" t="s">
        <v>28</v>
      </c>
      <c r="L1240" t="s">
        <v>260</v>
      </c>
      <c r="M1240" t="s">
        <v>79</v>
      </c>
      <c r="N1240" t="s">
        <v>80</v>
      </c>
      <c r="O1240">
        <v>0</v>
      </c>
      <c r="P1240">
        <v>-4.75</v>
      </c>
      <c r="Q1240">
        <v>-3.5</v>
      </c>
      <c r="R1240">
        <v>4.75</v>
      </c>
      <c r="S1240">
        <v>3</v>
      </c>
      <c r="T1240">
        <v>-13.5</v>
      </c>
      <c r="U1240">
        <v>2.5499999999999998</v>
      </c>
      <c r="V1240">
        <v>-6.75</v>
      </c>
      <c r="W1240" t="str">
        <f t="shared" si="44"/>
        <v>g101,5,empty,3,202,1,1,0</v>
      </c>
      <c r="X1240" s="1" t="s">
        <v>445</v>
      </c>
      <c r="Y1240" s="2" t="str">
        <f>IF(AND(ISBLANK(X1240),OR(NOT(ISBLANK(Z1240)),NOT(ISBLANK(AA1240)))),#N/A,
IF(ISBLANK(X1240),"",
IF(AND(NOT(ISERROR(VLOOKUP(X1240,MonsterTable!$A:$B,MATCH(MonsterTable!$B$1,MonsterTable!$A$1:$B$1,0),0))),OR(ISBLANK(Z1240),ISBLANK(AA1240))),#N/A,
IFERROR(VLOOKUP(X1240,MonsterTable!$A:$B,MATCH(MonsterTable!$B$1,MonsterTable!$A$1:$B$1,0),0),
IF(OR(NOT(ISBLANK(Z1240)),ISBLANK(AA1240)),#N/A,
IF(X1240="empty","empty",
VLOOKUP(X1240,MonsterGroupTable!$A:$A,1,0)))))))</f>
        <v>g101</v>
      </c>
      <c r="AA1240">
        <v>5</v>
      </c>
      <c r="AE1240" s="1" t="s">
        <v>446</v>
      </c>
      <c r="AF1240" s="2" t="str">
        <f>IF(AND(ISBLANK(AE1240),OR(NOT(ISBLANK(AG1240)),NOT(ISBLANK(AH1240)))),#N/A,
IF(ISBLANK(AE1240),"",
IF(AND(NOT(ISERROR(VLOOKUP(AE1240,MonsterTable!$A:$B,MATCH(MonsterTable!$B$1,MonsterTable!$A$1:$B$1,0),0))),OR(ISBLANK(AG1240),ISBLANK(AH1240))),#N/A,
IFERROR(VLOOKUP(AE1240,MonsterTable!$A:$B,MATCH(MonsterTable!$B$1,MonsterTable!$A$1:$B$1,0),0),
IF(OR(NOT(ISBLANK(AG1240)),ISBLANK(AH1240)),#N/A,
IF(AE1240="empty","empty",
VLOOKUP(AE1240,MonsterGroupTable!$A:$A,1,0)))))))</f>
        <v>empty</v>
      </c>
      <c r="AH1240">
        <v>3</v>
      </c>
      <c r="AL1240" s="1" t="s">
        <v>338</v>
      </c>
      <c r="AM1240" s="2">
        <f>IF(AND(ISBLANK(AL1240),OR(NOT(ISBLANK(AN1240)),NOT(ISBLANK(AO1240)))),#N/A,
IF(ISBLANK(AL1240),"",
IF(AND(NOT(ISERROR(VLOOKUP(AL1240,MonsterTable!$A:$B,MATCH(MonsterTable!$B$1,MonsterTable!$A$1:$B$1,0),0))),OR(ISBLANK(AN1240),ISBLANK(AO1240))),#N/A,
IFERROR(VLOOKUP(AL1240,MonsterTable!$A:$B,MATCH(MonsterTable!$B$1,MonsterTable!$A$1:$B$1,0),0),
IF(OR(NOT(ISBLANK(AN1240)),ISBLANK(AO1240)),#N/A,
IF(AL1240="empty","empty",
VLOOKUP(AL1240,MonsterGroupTable!$A:$A,1,0)))))))</f>
        <v>202</v>
      </c>
      <c r="AN1240">
        <v>1</v>
      </c>
      <c r="AO1240">
        <v>1</v>
      </c>
      <c r="AP1240">
        <v>0</v>
      </c>
      <c r="AT1240" s="2" t="str">
        <f>IF(AND(ISBLANK(AS1240),OR(NOT(ISBLANK(AU1240)),NOT(ISBLANK(AV1240)))),#N/A,
IF(ISBLANK(AS1240),"",
IF(AND(NOT(ISERROR(VLOOKUP(AS1240,MonsterTable!$A:$B,MATCH(MonsterTable!$B$1,MonsterTable!$A$1:$B$1,0),0))),OR(ISBLANK(AU1240),ISBLANK(AV1240))),#N/A,
IFERROR(VLOOKUP(AS1240,MonsterTable!$A:$B,MATCH(MonsterTable!$B$1,MonsterTable!$A$1:$B$1,0),0),
IF(OR(NOT(ISBLANK(AU1240)),ISBLANK(AV1240)),#N/A,
IF(AS1240="empty","empty",
VLOOKUP(AS1240,MonsterGroupTable!$A:$A,1,0)))))))</f>
        <v/>
      </c>
      <c r="BA1240" s="2" t="str">
        <f>IF(AND(ISBLANK(AZ1240),OR(NOT(ISBLANK(BB1240)),NOT(ISBLANK(BC1240)))),#N/A,
IF(ISBLANK(AZ1240),"",
IF(AND(NOT(ISERROR(VLOOKUP(AZ1240,MonsterTable!$A:$B,MATCH(MonsterTable!$B$1,MonsterTable!$A$1:$B$1,0),0))),OR(ISBLANK(BB1240),ISBLANK(BC1240))),#N/A,
IFERROR(VLOOKUP(AZ1240,MonsterTable!$A:$B,MATCH(MonsterTable!$B$1,MonsterTable!$A$1:$B$1,0),0),
IF(OR(NOT(ISBLANK(BB1240)),ISBLANK(BC1240)),#N/A,
IF(AZ1240="empty","empty",
VLOOKUP(AZ1240,MonsterGroupTable!$A:$A,1,0)))))))</f>
        <v/>
      </c>
      <c r="BH1240" s="2" t="str">
        <f>IF(AND(ISBLANK(BG1240),OR(NOT(ISBLANK(BI1240)),NOT(ISBLANK(BJ1240)))),#N/A,
IF(ISBLANK(BG1240),"",
IF(AND(NOT(ISERROR(VLOOKUP(BG1240,MonsterTable!$A:$B,MATCH(MonsterTable!$B$1,MonsterTable!$A$1:$B$1,0),0))),OR(ISBLANK(BI1240),ISBLANK(BJ1240))),#N/A,
IFERROR(VLOOKUP(BG1240,MonsterTable!$A:$B,MATCH(MonsterTable!$B$1,MonsterTable!$A$1:$B$1,0),0),
IF(OR(NOT(ISBLANK(BI1240)),ISBLANK(BJ1240)),#N/A,
IF(BG1240="empty","empty",
VLOOKUP(BG1240,MonsterGroupTable!$A:$A,1,0)))))))</f>
        <v/>
      </c>
      <c r="BO1240" s="2" t="str">
        <f>IF(AND(ISBLANK(BN1240),OR(NOT(ISBLANK(BP1240)),NOT(ISBLANK(BQ1240)))),#N/A,
IF(ISBLANK(BN1240),"",
IF(AND(NOT(ISERROR(VLOOKUP(BN1240,MonsterTable!$A:$B,MATCH(MonsterTable!$B$1,MonsterTable!$A$1:$B$1,0),0))),OR(ISBLANK(BP1240),ISBLANK(BQ1240))),#N/A,
IFERROR(VLOOKUP(BN1240,MonsterTable!$A:$B,MATCH(MonsterTable!$B$1,MonsterTable!$A$1:$B$1,0),0),
IF(OR(NOT(ISBLANK(BP1240)),ISBLANK(BQ1240)),#N/A,
IF(BN1240="empty","empty",
VLOOKUP(BN1240,MonsterGroupTable!$A:$A,1,0)))))))</f>
        <v/>
      </c>
      <c r="BV1240" s="2" t="str">
        <f>IF(AND(ISBLANK(BU1240),OR(NOT(ISBLANK(BW1240)),NOT(ISBLANK(BX1240)))),#N/A,
IF(ISBLANK(BU1240),"",
IF(AND(NOT(ISERROR(VLOOKUP(BU1240,MonsterTable!$A:$B,MATCH(MonsterTable!$B$1,MonsterTable!$A$1:$B$1,0),0))),OR(ISBLANK(BW1240),ISBLANK(BX1240))),#N/A,
IFERROR(VLOOKUP(BU1240,MonsterTable!$A:$B,MATCH(MonsterTable!$B$1,MonsterTable!$A$1:$B$1,0),0),
IF(OR(NOT(ISBLANK(BW1240)),ISBLANK(BX1240)),#N/A,
IF(BU1240="empty","empty",
VLOOKUP(BU1240,MonsterGroupTable!$A:$A,1,0)))))))</f>
        <v/>
      </c>
      <c r="CC1240" s="2" t="str">
        <f>IF(AND(ISBLANK(CB1240),OR(NOT(ISBLANK(CD1240)),NOT(ISBLANK(CE1240)))),#N/A,
IF(ISBLANK(CB1240),"",
IF(AND(NOT(ISERROR(VLOOKUP(CB1240,MonsterTable!$A:$B,MATCH(MonsterTable!$B$1,MonsterTable!$A$1:$B$1,0),0))),OR(ISBLANK(CD1240),ISBLANK(CE1240))),#N/A,
IFERROR(VLOOKUP(CB1240,MonsterTable!$A:$B,MATCH(MonsterTable!$B$1,MonsterTable!$A$1:$B$1,0),0),
IF(OR(NOT(ISBLANK(CD1240)),ISBLANK(CE1240)),#N/A,
IF(CB1240="empty","empty",
VLOOKUP(CB1240,MonsterGroupTable!$A:$A,1,0)))))))</f>
        <v/>
      </c>
      <c r="CJ1240" s="2" t="str">
        <f>IF(AND(ISBLANK(CI1240),OR(NOT(ISBLANK(CK1240)),NOT(ISBLANK(CL1240)))),#N/A,
IF(ISBLANK(CI1240),"",
IF(AND(NOT(ISERROR(VLOOKUP(CI1240,MonsterTable!$A:$B,MATCH(MonsterTable!$B$1,MonsterTable!$A$1:$B$1,0),0))),OR(ISBLANK(CK1240),ISBLANK(CL1240))),#N/A,
IFERROR(VLOOKUP(CI1240,MonsterTable!$A:$B,MATCH(MonsterTable!$B$1,MonsterTable!$A$1:$B$1,0),0),
IF(OR(NOT(ISBLANK(CK1240)),ISBLANK(CL1240)),#N/A,
IF(CI1240="empty","empty",
VLOOKUP(CI1240,MonsterGroupTable!$A:$A,1,0)))))))</f>
        <v/>
      </c>
    </row>
    <row r="1241" spans="1:88">
      <c r="A1241">
        <v>20207</v>
      </c>
      <c r="B1241">
        <f t="shared" si="43"/>
        <v>1.1000000000000001</v>
      </c>
      <c r="C1241">
        <f t="shared" si="43"/>
        <v>1.1000000000000001</v>
      </c>
      <c r="F1241">
        <v>360</v>
      </c>
      <c r="G1241">
        <v>6418</v>
      </c>
      <c r="H1241">
        <v>0</v>
      </c>
      <c r="I1241">
        <v>0</v>
      </c>
      <c r="J1241">
        <v>0</v>
      </c>
      <c r="K1241" t="s">
        <v>28</v>
      </c>
      <c r="L1241" t="s">
        <v>260</v>
      </c>
      <c r="M1241" t="s">
        <v>79</v>
      </c>
      <c r="N1241" t="s">
        <v>80</v>
      </c>
      <c r="O1241">
        <v>0</v>
      </c>
      <c r="P1241">
        <v>-4.75</v>
      </c>
      <c r="Q1241">
        <v>-3.5</v>
      </c>
      <c r="R1241">
        <v>4.75</v>
      </c>
      <c r="S1241">
        <v>3</v>
      </c>
      <c r="T1241">
        <v>-13.5</v>
      </c>
      <c r="U1241">
        <v>2.5499999999999998</v>
      </c>
      <c r="V1241">
        <v>-6.75</v>
      </c>
      <c r="W1241" t="str">
        <f t="shared" si="44"/>
        <v>g101,5,empty,3,202,1,1,0</v>
      </c>
      <c r="X1241" s="1" t="s">
        <v>445</v>
      </c>
      <c r="Y1241" s="2" t="str">
        <f>IF(AND(ISBLANK(X1241),OR(NOT(ISBLANK(Z1241)),NOT(ISBLANK(AA1241)))),#N/A,
IF(ISBLANK(X1241),"",
IF(AND(NOT(ISERROR(VLOOKUP(X1241,MonsterTable!$A:$B,MATCH(MonsterTable!$B$1,MonsterTable!$A$1:$B$1,0),0))),OR(ISBLANK(Z1241),ISBLANK(AA1241))),#N/A,
IFERROR(VLOOKUP(X1241,MonsterTable!$A:$B,MATCH(MonsterTable!$B$1,MonsterTable!$A$1:$B$1,0),0),
IF(OR(NOT(ISBLANK(Z1241)),ISBLANK(AA1241)),#N/A,
IF(X1241="empty","empty",
VLOOKUP(X1241,MonsterGroupTable!$A:$A,1,0)))))))</f>
        <v>g101</v>
      </c>
      <c r="AA1241">
        <v>5</v>
      </c>
      <c r="AE1241" s="1" t="s">
        <v>446</v>
      </c>
      <c r="AF1241" s="2" t="str">
        <f>IF(AND(ISBLANK(AE1241),OR(NOT(ISBLANK(AG1241)),NOT(ISBLANK(AH1241)))),#N/A,
IF(ISBLANK(AE1241),"",
IF(AND(NOT(ISERROR(VLOOKUP(AE1241,MonsterTable!$A:$B,MATCH(MonsterTable!$B$1,MonsterTable!$A$1:$B$1,0),0))),OR(ISBLANK(AG1241),ISBLANK(AH1241))),#N/A,
IFERROR(VLOOKUP(AE1241,MonsterTable!$A:$B,MATCH(MonsterTable!$B$1,MonsterTable!$A$1:$B$1,0),0),
IF(OR(NOT(ISBLANK(AG1241)),ISBLANK(AH1241)),#N/A,
IF(AE1241="empty","empty",
VLOOKUP(AE1241,MonsterGroupTable!$A:$A,1,0)))))))</f>
        <v>empty</v>
      </c>
      <c r="AH1241">
        <v>3</v>
      </c>
      <c r="AL1241" s="1" t="s">
        <v>338</v>
      </c>
      <c r="AM1241" s="2">
        <f>IF(AND(ISBLANK(AL1241),OR(NOT(ISBLANK(AN1241)),NOT(ISBLANK(AO1241)))),#N/A,
IF(ISBLANK(AL1241),"",
IF(AND(NOT(ISERROR(VLOOKUP(AL1241,MonsterTable!$A:$B,MATCH(MonsterTable!$B$1,MonsterTable!$A$1:$B$1,0),0))),OR(ISBLANK(AN1241),ISBLANK(AO1241))),#N/A,
IFERROR(VLOOKUP(AL1241,MonsterTable!$A:$B,MATCH(MonsterTable!$B$1,MonsterTable!$A$1:$B$1,0),0),
IF(OR(NOT(ISBLANK(AN1241)),ISBLANK(AO1241)),#N/A,
IF(AL1241="empty","empty",
VLOOKUP(AL1241,MonsterGroupTable!$A:$A,1,0)))))))</f>
        <v>202</v>
      </c>
      <c r="AN1241">
        <v>1</v>
      </c>
      <c r="AO1241">
        <v>1</v>
      </c>
      <c r="AP1241">
        <v>0</v>
      </c>
      <c r="AT1241" s="2" t="str">
        <f>IF(AND(ISBLANK(AS1241),OR(NOT(ISBLANK(AU1241)),NOT(ISBLANK(AV1241)))),#N/A,
IF(ISBLANK(AS1241),"",
IF(AND(NOT(ISERROR(VLOOKUP(AS1241,MonsterTable!$A:$B,MATCH(MonsterTable!$B$1,MonsterTable!$A$1:$B$1,0),0))),OR(ISBLANK(AU1241),ISBLANK(AV1241))),#N/A,
IFERROR(VLOOKUP(AS1241,MonsterTable!$A:$B,MATCH(MonsterTable!$B$1,MonsterTable!$A$1:$B$1,0),0),
IF(OR(NOT(ISBLANK(AU1241)),ISBLANK(AV1241)),#N/A,
IF(AS1241="empty","empty",
VLOOKUP(AS1241,MonsterGroupTable!$A:$A,1,0)))))))</f>
        <v/>
      </c>
      <c r="BA1241" s="2" t="str">
        <f>IF(AND(ISBLANK(AZ1241),OR(NOT(ISBLANK(BB1241)),NOT(ISBLANK(BC1241)))),#N/A,
IF(ISBLANK(AZ1241),"",
IF(AND(NOT(ISERROR(VLOOKUP(AZ1241,MonsterTable!$A:$B,MATCH(MonsterTable!$B$1,MonsterTable!$A$1:$B$1,0),0))),OR(ISBLANK(BB1241),ISBLANK(BC1241))),#N/A,
IFERROR(VLOOKUP(AZ1241,MonsterTable!$A:$B,MATCH(MonsterTable!$B$1,MonsterTable!$A$1:$B$1,0),0),
IF(OR(NOT(ISBLANK(BB1241)),ISBLANK(BC1241)),#N/A,
IF(AZ1241="empty","empty",
VLOOKUP(AZ1241,MonsterGroupTable!$A:$A,1,0)))))))</f>
        <v/>
      </c>
      <c r="BH1241" s="2" t="str">
        <f>IF(AND(ISBLANK(BG1241),OR(NOT(ISBLANK(BI1241)),NOT(ISBLANK(BJ1241)))),#N/A,
IF(ISBLANK(BG1241),"",
IF(AND(NOT(ISERROR(VLOOKUP(BG1241,MonsterTable!$A:$B,MATCH(MonsterTable!$B$1,MonsterTable!$A$1:$B$1,0),0))),OR(ISBLANK(BI1241),ISBLANK(BJ1241))),#N/A,
IFERROR(VLOOKUP(BG1241,MonsterTable!$A:$B,MATCH(MonsterTable!$B$1,MonsterTable!$A$1:$B$1,0),0),
IF(OR(NOT(ISBLANK(BI1241)),ISBLANK(BJ1241)),#N/A,
IF(BG1241="empty","empty",
VLOOKUP(BG1241,MonsterGroupTable!$A:$A,1,0)))))))</f>
        <v/>
      </c>
      <c r="BO1241" s="2" t="str">
        <f>IF(AND(ISBLANK(BN1241),OR(NOT(ISBLANK(BP1241)),NOT(ISBLANK(BQ1241)))),#N/A,
IF(ISBLANK(BN1241),"",
IF(AND(NOT(ISERROR(VLOOKUP(BN1241,MonsterTable!$A:$B,MATCH(MonsterTable!$B$1,MonsterTable!$A$1:$B$1,0),0))),OR(ISBLANK(BP1241),ISBLANK(BQ1241))),#N/A,
IFERROR(VLOOKUP(BN1241,MonsterTable!$A:$B,MATCH(MonsterTable!$B$1,MonsterTable!$A$1:$B$1,0),0),
IF(OR(NOT(ISBLANK(BP1241)),ISBLANK(BQ1241)),#N/A,
IF(BN1241="empty","empty",
VLOOKUP(BN1241,MonsterGroupTable!$A:$A,1,0)))))))</f>
        <v/>
      </c>
      <c r="BV1241" s="2" t="str">
        <f>IF(AND(ISBLANK(BU1241),OR(NOT(ISBLANK(BW1241)),NOT(ISBLANK(BX1241)))),#N/A,
IF(ISBLANK(BU1241),"",
IF(AND(NOT(ISERROR(VLOOKUP(BU1241,MonsterTable!$A:$B,MATCH(MonsterTable!$B$1,MonsterTable!$A$1:$B$1,0),0))),OR(ISBLANK(BW1241),ISBLANK(BX1241))),#N/A,
IFERROR(VLOOKUP(BU1241,MonsterTable!$A:$B,MATCH(MonsterTable!$B$1,MonsterTable!$A$1:$B$1,0),0),
IF(OR(NOT(ISBLANK(BW1241)),ISBLANK(BX1241)),#N/A,
IF(BU1241="empty","empty",
VLOOKUP(BU1241,MonsterGroupTable!$A:$A,1,0)))))))</f>
        <v/>
      </c>
      <c r="CC1241" s="2" t="str">
        <f>IF(AND(ISBLANK(CB1241),OR(NOT(ISBLANK(CD1241)),NOT(ISBLANK(CE1241)))),#N/A,
IF(ISBLANK(CB1241),"",
IF(AND(NOT(ISERROR(VLOOKUP(CB1241,MonsterTable!$A:$B,MATCH(MonsterTable!$B$1,MonsterTable!$A$1:$B$1,0),0))),OR(ISBLANK(CD1241),ISBLANK(CE1241))),#N/A,
IFERROR(VLOOKUP(CB1241,MonsterTable!$A:$B,MATCH(MonsterTable!$B$1,MonsterTable!$A$1:$B$1,0),0),
IF(OR(NOT(ISBLANK(CD1241)),ISBLANK(CE1241)),#N/A,
IF(CB1241="empty","empty",
VLOOKUP(CB1241,MonsterGroupTable!$A:$A,1,0)))))))</f>
        <v/>
      </c>
      <c r="CJ1241" s="2" t="str">
        <f>IF(AND(ISBLANK(CI1241),OR(NOT(ISBLANK(CK1241)),NOT(ISBLANK(CL1241)))),#N/A,
IF(ISBLANK(CI1241),"",
IF(AND(NOT(ISERROR(VLOOKUP(CI1241,MonsterTable!$A:$B,MATCH(MonsterTable!$B$1,MonsterTable!$A$1:$B$1,0),0))),OR(ISBLANK(CK1241),ISBLANK(CL1241))),#N/A,
IFERROR(VLOOKUP(CI1241,MonsterTable!$A:$B,MATCH(MonsterTable!$B$1,MonsterTable!$A$1:$B$1,0),0),
IF(OR(NOT(ISBLANK(CK1241)),ISBLANK(CL1241)),#N/A,
IF(CI1241="empty","empty",
VLOOKUP(CI1241,MonsterGroupTable!$A:$A,1,0)))))))</f>
        <v/>
      </c>
    </row>
    <row r="1242" spans="1:88">
      <c r="A1242">
        <v>20208</v>
      </c>
      <c r="B1242">
        <f t="shared" si="43"/>
        <v>1.1000000000000001</v>
      </c>
      <c r="C1242">
        <f t="shared" si="43"/>
        <v>1.1000000000000001</v>
      </c>
      <c r="F1242">
        <v>360</v>
      </c>
      <c r="G1242">
        <v>6472</v>
      </c>
      <c r="H1242">
        <v>0</v>
      </c>
      <c r="I1242">
        <v>0</v>
      </c>
      <c r="J1242">
        <v>0</v>
      </c>
      <c r="K1242" t="s">
        <v>28</v>
      </c>
      <c r="L1242" t="s">
        <v>260</v>
      </c>
      <c r="M1242" t="s">
        <v>79</v>
      </c>
      <c r="N1242" t="s">
        <v>80</v>
      </c>
      <c r="O1242">
        <v>0</v>
      </c>
      <c r="P1242">
        <v>-4.75</v>
      </c>
      <c r="Q1242">
        <v>-3.5</v>
      </c>
      <c r="R1242">
        <v>4.75</v>
      </c>
      <c r="S1242">
        <v>3</v>
      </c>
      <c r="T1242">
        <v>-13.5</v>
      </c>
      <c r="U1242">
        <v>2.5499999999999998</v>
      </c>
      <c r="V1242">
        <v>-6.75</v>
      </c>
      <c r="W1242" t="str">
        <f t="shared" si="44"/>
        <v>g101,5,empty,3,202,1,1,0</v>
      </c>
      <c r="X1242" s="1" t="s">
        <v>445</v>
      </c>
      <c r="Y1242" s="2" t="str">
        <f>IF(AND(ISBLANK(X1242),OR(NOT(ISBLANK(Z1242)),NOT(ISBLANK(AA1242)))),#N/A,
IF(ISBLANK(X1242),"",
IF(AND(NOT(ISERROR(VLOOKUP(X1242,MonsterTable!$A:$B,MATCH(MonsterTable!$B$1,MonsterTable!$A$1:$B$1,0),0))),OR(ISBLANK(Z1242),ISBLANK(AA1242))),#N/A,
IFERROR(VLOOKUP(X1242,MonsterTable!$A:$B,MATCH(MonsterTable!$B$1,MonsterTable!$A$1:$B$1,0),0),
IF(OR(NOT(ISBLANK(Z1242)),ISBLANK(AA1242)),#N/A,
IF(X1242="empty","empty",
VLOOKUP(X1242,MonsterGroupTable!$A:$A,1,0)))))))</f>
        <v>g101</v>
      </c>
      <c r="AA1242">
        <v>5</v>
      </c>
      <c r="AE1242" s="1" t="s">
        <v>446</v>
      </c>
      <c r="AF1242" s="2" t="str">
        <f>IF(AND(ISBLANK(AE1242),OR(NOT(ISBLANK(AG1242)),NOT(ISBLANK(AH1242)))),#N/A,
IF(ISBLANK(AE1242),"",
IF(AND(NOT(ISERROR(VLOOKUP(AE1242,MonsterTable!$A:$B,MATCH(MonsterTable!$B$1,MonsterTable!$A$1:$B$1,0),0))),OR(ISBLANK(AG1242),ISBLANK(AH1242))),#N/A,
IFERROR(VLOOKUP(AE1242,MonsterTable!$A:$B,MATCH(MonsterTable!$B$1,MonsterTable!$A$1:$B$1,0),0),
IF(OR(NOT(ISBLANK(AG1242)),ISBLANK(AH1242)),#N/A,
IF(AE1242="empty","empty",
VLOOKUP(AE1242,MonsterGroupTable!$A:$A,1,0)))))))</f>
        <v>empty</v>
      </c>
      <c r="AH1242">
        <v>3</v>
      </c>
      <c r="AL1242" s="1" t="s">
        <v>338</v>
      </c>
      <c r="AM1242" s="2">
        <f>IF(AND(ISBLANK(AL1242),OR(NOT(ISBLANK(AN1242)),NOT(ISBLANK(AO1242)))),#N/A,
IF(ISBLANK(AL1242),"",
IF(AND(NOT(ISERROR(VLOOKUP(AL1242,MonsterTable!$A:$B,MATCH(MonsterTable!$B$1,MonsterTable!$A$1:$B$1,0),0))),OR(ISBLANK(AN1242),ISBLANK(AO1242))),#N/A,
IFERROR(VLOOKUP(AL1242,MonsterTable!$A:$B,MATCH(MonsterTable!$B$1,MonsterTable!$A$1:$B$1,0),0),
IF(OR(NOT(ISBLANK(AN1242)),ISBLANK(AO1242)),#N/A,
IF(AL1242="empty","empty",
VLOOKUP(AL1242,MonsterGroupTable!$A:$A,1,0)))))))</f>
        <v>202</v>
      </c>
      <c r="AN1242">
        <v>1</v>
      </c>
      <c r="AO1242">
        <v>1</v>
      </c>
      <c r="AP1242">
        <v>0</v>
      </c>
      <c r="AT1242" s="2" t="str">
        <f>IF(AND(ISBLANK(AS1242),OR(NOT(ISBLANK(AU1242)),NOT(ISBLANK(AV1242)))),#N/A,
IF(ISBLANK(AS1242),"",
IF(AND(NOT(ISERROR(VLOOKUP(AS1242,MonsterTable!$A:$B,MATCH(MonsterTable!$B$1,MonsterTable!$A$1:$B$1,0),0))),OR(ISBLANK(AU1242),ISBLANK(AV1242))),#N/A,
IFERROR(VLOOKUP(AS1242,MonsterTable!$A:$B,MATCH(MonsterTable!$B$1,MonsterTable!$A$1:$B$1,0),0),
IF(OR(NOT(ISBLANK(AU1242)),ISBLANK(AV1242)),#N/A,
IF(AS1242="empty","empty",
VLOOKUP(AS1242,MonsterGroupTable!$A:$A,1,0)))))))</f>
        <v/>
      </c>
      <c r="BA1242" s="2" t="str">
        <f>IF(AND(ISBLANK(AZ1242),OR(NOT(ISBLANK(BB1242)),NOT(ISBLANK(BC1242)))),#N/A,
IF(ISBLANK(AZ1242),"",
IF(AND(NOT(ISERROR(VLOOKUP(AZ1242,MonsterTable!$A:$B,MATCH(MonsterTable!$B$1,MonsterTable!$A$1:$B$1,0),0))),OR(ISBLANK(BB1242),ISBLANK(BC1242))),#N/A,
IFERROR(VLOOKUP(AZ1242,MonsterTable!$A:$B,MATCH(MonsterTable!$B$1,MonsterTable!$A$1:$B$1,0),0),
IF(OR(NOT(ISBLANK(BB1242)),ISBLANK(BC1242)),#N/A,
IF(AZ1242="empty","empty",
VLOOKUP(AZ1242,MonsterGroupTable!$A:$A,1,0)))))))</f>
        <v/>
      </c>
      <c r="BH1242" s="2" t="str">
        <f>IF(AND(ISBLANK(BG1242),OR(NOT(ISBLANK(BI1242)),NOT(ISBLANK(BJ1242)))),#N/A,
IF(ISBLANK(BG1242),"",
IF(AND(NOT(ISERROR(VLOOKUP(BG1242,MonsterTable!$A:$B,MATCH(MonsterTable!$B$1,MonsterTable!$A$1:$B$1,0),0))),OR(ISBLANK(BI1242),ISBLANK(BJ1242))),#N/A,
IFERROR(VLOOKUP(BG1242,MonsterTable!$A:$B,MATCH(MonsterTable!$B$1,MonsterTable!$A$1:$B$1,0),0),
IF(OR(NOT(ISBLANK(BI1242)),ISBLANK(BJ1242)),#N/A,
IF(BG1242="empty","empty",
VLOOKUP(BG1242,MonsterGroupTable!$A:$A,1,0)))))))</f>
        <v/>
      </c>
      <c r="BO1242" s="2" t="str">
        <f>IF(AND(ISBLANK(BN1242),OR(NOT(ISBLANK(BP1242)),NOT(ISBLANK(BQ1242)))),#N/A,
IF(ISBLANK(BN1242),"",
IF(AND(NOT(ISERROR(VLOOKUP(BN1242,MonsterTable!$A:$B,MATCH(MonsterTable!$B$1,MonsterTable!$A$1:$B$1,0),0))),OR(ISBLANK(BP1242),ISBLANK(BQ1242))),#N/A,
IFERROR(VLOOKUP(BN1242,MonsterTable!$A:$B,MATCH(MonsterTable!$B$1,MonsterTable!$A$1:$B$1,0),0),
IF(OR(NOT(ISBLANK(BP1242)),ISBLANK(BQ1242)),#N/A,
IF(BN1242="empty","empty",
VLOOKUP(BN1242,MonsterGroupTable!$A:$A,1,0)))))))</f>
        <v/>
      </c>
      <c r="BV1242" s="2" t="str">
        <f>IF(AND(ISBLANK(BU1242),OR(NOT(ISBLANK(BW1242)),NOT(ISBLANK(BX1242)))),#N/A,
IF(ISBLANK(BU1242),"",
IF(AND(NOT(ISERROR(VLOOKUP(BU1242,MonsterTable!$A:$B,MATCH(MonsterTable!$B$1,MonsterTable!$A$1:$B$1,0),0))),OR(ISBLANK(BW1242),ISBLANK(BX1242))),#N/A,
IFERROR(VLOOKUP(BU1242,MonsterTable!$A:$B,MATCH(MonsterTable!$B$1,MonsterTable!$A$1:$B$1,0),0),
IF(OR(NOT(ISBLANK(BW1242)),ISBLANK(BX1242)),#N/A,
IF(BU1242="empty","empty",
VLOOKUP(BU1242,MonsterGroupTable!$A:$A,1,0)))))))</f>
        <v/>
      </c>
      <c r="CC1242" s="2" t="str">
        <f>IF(AND(ISBLANK(CB1242),OR(NOT(ISBLANK(CD1242)),NOT(ISBLANK(CE1242)))),#N/A,
IF(ISBLANK(CB1242),"",
IF(AND(NOT(ISERROR(VLOOKUP(CB1242,MonsterTable!$A:$B,MATCH(MonsterTable!$B$1,MonsterTable!$A$1:$B$1,0),0))),OR(ISBLANK(CD1242),ISBLANK(CE1242))),#N/A,
IFERROR(VLOOKUP(CB1242,MonsterTable!$A:$B,MATCH(MonsterTable!$B$1,MonsterTable!$A$1:$B$1,0),0),
IF(OR(NOT(ISBLANK(CD1242)),ISBLANK(CE1242)),#N/A,
IF(CB1242="empty","empty",
VLOOKUP(CB1242,MonsterGroupTable!$A:$A,1,0)))))))</f>
        <v/>
      </c>
      <c r="CJ1242" s="2" t="str">
        <f>IF(AND(ISBLANK(CI1242),OR(NOT(ISBLANK(CK1242)),NOT(ISBLANK(CL1242)))),#N/A,
IF(ISBLANK(CI1242),"",
IF(AND(NOT(ISERROR(VLOOKUP(CI1242,MonsterTable!$A:$B,MATCH(MonsterTable!$B$1,MonsterTable!$A$1:$B$1,0),0))),OR(ISBLANK(CK1242),ISBLANK(CL1242))),#N/A,
IFERROR(VLOOKUP(CI1242,MonsterTable!$A:$B,MATCH(MonsterTable!$B$1,MonsterTable!$A$1:$B$1,0),0),
IF(OR(NOT(ISBLANK(CK1242)),ISBLANK(CL1242)),#N/A,
IF(CI1242="empty","empty",
VLOOKUP(CI1242,MonsterGroupTable!$A:$A,1,0)))))))</f>
        <v/>
      </c>
    </row>
    <row r="1243" spans="1:88">
      <c r="A1243">
        <v>20209</v>
      </c>
      <c r="B1243">
        <f t="shared" si="43"/>
        <v>1.1000000000000001</v>
      </c>
      <c r="C1243">
        <f t="shared" si="43"/>
        <v>1.1000000000000001</v>
      </c>
      <c r="F1243">
        <v>360</v>
      </c>
      <c r="G1243">
        <v>6526</v>
      </c>
      <c r="H1243">
        <v>0</v>
      </c>
      <c r="I1243">
        <v>0</v>
      </c>
      <c r="J1243">
        <v>0</v>
      </c>
      <c r="K1243" t="s">
        <v>28</v>
      </c>
      <c r="L1243" t="s">
        <v>260</v>
      </c>
      <c r="M1243" t="s">
        <v>79</v>
      </c>
      <c r="N1243" t="s">
        <v>80</v>
      </c>
      <c r="O1243">
        <v>0</v>
      </c>
      <c r="P1243">
        <v>-4.75</v>
      </c>
      <c r="Q1243">
        <v>-3.5</v>
      </c>
      <c r="R1243">
        <v>4.75</v>
      </c>
      <c r="S1243">
        <v>3</v>
      </c>
      <c r="T1243">
        <v>-13.5</v>
      </c>
      <c r="U1243">
        <v>2.5499999999999998</v>
      </c>
      <c r="V1243">
        <v>-6.75</v>
      </c>
      <c r="W1243" t="str">
        <f t="shared" si="44"/>
        <v>g101,5,empty,3,202,1,1,0</v>
      </c>
      <c r="X1243" s="1" t="s">
        <v>445</v>
      </c>
      <c r="Y1243" s="2" t="str">
        <f>IF(AND(ISBLANK(X1243),OR(NOT(ISBLANK(Z1243)),NOT(ISBLANK(AA1243)))),#N/A,
IF(ISBLANK(X1243),"",
IF(AND(NOT(ISERROR(VLOOKUP(X1243,MonsterTable!$A:$B,MATCH(MonsterTable!$B$1,MonsterTable!$A$1:$B$1,0),0))),OR(ISBLANK(Z1243),ISBLANK(AA1243))),#N/A,
IFERROR(VLOOKUP(X1243,MonsterTable!$A:$B,MATCH(MonsterTable!$B$1,MonsterTable!$A$1:$B$1,0),0),
IF(OR(NOT(ISBLANK(Z1243)),ISBLANK(AA1243)),#N/A,
IF(X1243="empty","empty",
VLOOKUP(X1243,MonsterGroupTable!$A:$A,1,0)))))))</f>
        <v>g101</v>
      </c>
      <c r="AA1243">
        <v>5</v>
      </c>
      <c r="AE1243" s="1" t="s">
        <v>446</v>
      </c>
      <c r="AF1243" s="2" t="str">
        <f>IF(AND(ISBLANK(AE1243),OR(NOT(ISBLANK(AG1243)),NOT(ISBLANK(AH1243)))),#N/A,
IF(ISBLANK(AE1243),"",
IF(AND(NOT(ISERROR(VLOOKUP(AE1243,MonsterTable!$A:$B,MATCH(MonsterTable!$B$1,MonsterTable!$A$1:$B$1,0),0))),OR(ISBLANK(AG1243),ISBLANK(AH1243))),#N/A,
IFERROR(VLOOKUP(AE1243,MonsterTable!$A:$B,MATCH(MonsterTable!$B$1,MonsterTable!$A$1:$B$1,0),0),
IF(OR(NOT(ISBLANK(AG1243)),ISBLANK(AH1243)),#N/A,
IF(AE1243="empty","empty",
VLOOKUP(AE1243,MonsterGroupTable!$A:$A,1,0)))))))</f>
        <v>empty</v>
      </c>
      <c r="AH1243">
        <v>3</v>
      </c>
      <c r="AL1243" s="1" t="s">
        <v>338</v>
      </c>
      <c r="AM1243" s="2">
        <f>IF(AND(ISBLANK(AL1243),OR(NOT(ISBLANK(AN1243)),NOT(ISBLANK(AO1243)))),#N/A,
IF(ISBLANK(AL1243),"",
IF(AND(NOT(ISERROR(VLOOKUP(AL1243,MonsterTable!$A:$B,MATCH(MonsterTable!$B$1,MonsterTable!$A$1:$B$1,0),0))),OR(ISBLANK(AN1243),ISBLANK(AO1243))),#N/A,
IFERROR(VLOOKUP(AL1243,MonsterTable!$A:$B,MATCH(MonsterTable!$B$1,MonsterTable!$A$1:$B$1,0),0),
IF(OR(NOT(ISBLANK(AN1243)),ISBLANK(AO1243)),#N/A,
IF(AL1243="empty","empty",
VLOOKUP(AL1243,MonsterGroupTable!$A:$A,1,0)))))))</f>
        <v>202</v>
      </c>
      <c r="AN1243">
        <v>1</v>
      </c>
      <c r="AO1243">
        <v>1</v>
      </c>
      <c r="AP1243">
        <v>0</v>
      </c>
      <c r="AT1243" s="2" t="str">
        <f>IF(AND(ISBLANK(AS1243),OR(NOT(ISBLANK(AU1243)),NOT(ISBLANK(AV1243)))),#N/A,
IF(ISBLANK(AS1243),"",
IF(AND(NOT(ISERROR(VLOOKUP(AS1243,MonsterTable!$A:$B,MATCH(MonsterTable!$B$1,MonsterTable!$A$1:$B$1,0),0))),OR(ISBLANK(AU1243),ISBLANK(AV1243))),#N/A,
IFERROR(VLOOKUP(AS1243,MonsterTable!$A:$B,MATCH(MonsterTable!$B$1,MonsterTable!$A$1:$B$1,0),0),
IF(OR(NOT(ISBLANK(AU1243)),ISBLANK(AV1243)),#N/A,
IF(AS1243="empty","empty",
VLOOKUP(AS1243,MonsterGroupTable!$A:$A,1,0)))))))</f>
        <v/>
      </c>
      <c r="BA1243" s="2" t="str">
        <f>IF(AND(ISBLANK(AZ1243),OR(NOT(ISBLANK(BB1243)),NOT(ISBLANK(BC1243)))),#N/A,
IF(ISBLANK(AZ1243),"",
IF(AND(NOT(ISERROR(VLOOKUP(AZ1243,MonsterTable!$A:$B,MATCH(MonsterTable!$B$1,MonsterTable!$A$1:$B$1,0),0))),OR(ISBLANK(BB1243),ISBLANK(BC1243))),#N/A,
IFERROR(VLOOKUP(AZ1243,MonsterTable!$A:$B,MATCH(MonsterTable!$B$1,MonsterTable!$A$1:$B$1,0),0),
IF(OR(NOT(ISBLANK(BB1243)),ISBLANK(BC1243)),#N/A,
IF(AZ1243="empty","empty",
VLOOKUP(AZ1243,MonsterGroupTable!$A:$A,1,0)))))))</f>
        <v/>
      </c>
      <c r="BH1243" s="2" t="str">
        <f>IF(AND(ISBLANK(BG1243),OR(NOT(ISBLANK(BI1243)),NOT(ISBLANK(BJ1243)))),#N/A,
IF(ISBLANK(BG1243),"",
IF(AND(NOT(ISERROR(VLOOKUP(BG1243,MonsterTable!$A:$B,MATCH(MonsterTable!$B$1,MonsterTable!$A$1:$B$1,0),0))),OR(ISBLANK(BI1243),ISBLANK(BJ1243))),#N/A,
IFERROR(VLOOKUP(BG1243,MonsterTable!$A:$B,MATCH(MonsterTable!$B$1,MonsterTable!$A$1:$B$1,0),0),
IF(OR(NOT(ISBLANK(BI1243)),ISBLANK(BJ1243)),#N/A,
IF(BG1243="empty","empty",
VLOOKUP(BG1243,MonsterGroupTable!$A:$A,1,0)))))))</f>
        <v/>
      </c>
      <c r="BO1243" s="2" t="str">
        <f>IF(AND(ISBLANK(BN1243),OR(NOT(ISBLANK(BP1243)),NOT(ISBLANK(BQ1243)))),#N/A,
IF(ISBLANK(BN1243),"",
IF(AND(NOT(ISERROR(VLOOKUP(BN1243,MonsterTable!$A:$B,MATCH(MonsterTable!$B$1,MonsterTable!$A$1:$B$1,0),0))),OR(ISBLANK(BP1243),ISBLANK(BQ1243))),#N/A,
IFERROR(VLOOKUP(BN1243,MonsterTable!$A:$B,MATCH(MonsterTable!$B$1,MonsterTable!$A$1:$B$1,0),0),
IF(OR(NOT(ISBLANK(BP1243)),ISBLANK(BQ1243)),#N/A,
IF(BN1243="empty","empty",
VLOOKUP(BN1243,MonsterGroupTable!$A:$A,1,0)))))))</f>
        <v/>
      </c>
      <c r="BV1243" s="2" t="str">
        <f>IF(AND(ISBLANK(BU1243),OR(NOT(ISBLANK(BW1243)),NOT(ISBLANK(BX1243)))),#N/A,
IF(ISBLANK(BU1243),"",
IF(AND(NOT(ISERROR(VLOOKUP(BU1243,MonsterTable!$A:$B,MATCH(MonsterTable!$B$1,MonsterTable!$A$1:$B$1,0),0))),OR(ISBLANK(BW1243),ISBLANK(BX1243))),#N/A,
IFERROR(VLOOKUP(BU1243,MonsterTable!$A:$B,MATCH(MonsterTable!$B$1,MonsterTable!$A$1:$B$1,0),0),
IF(OR(NOT(ISBLANK(BW1243)),ISBLANK(BX1243)),#N/A,
IF(BU1243="empty","empty",
VLOOKUP(BU1243,MonsterGroupTable!$A:$A,1,0)))))))</f>
        <v/>
      </c>
      <c r="CC1243" s="2" t="str">
        <f>IF(AND(ISBLANK(CB1243),OR(NOT(ISBLANK(CD1243)),NOT(ISBLANK(CE1243)))),#N/A,
IF(ISBLANK(CB1243),"",
IF(AND(NOT(ISERROR(VLOOKUP(CB1243,MonsterTable!$A:$B,MATCH(MonsterTable!$B$1,MonsterTable!$A$1:$B$1,0),0))),OR(ISBLANK(CD1243),ISBLANK(CE1243))),#N/A,
IFERROR(VLOOKUP(CB1243,MonsterTable!$A:$B,MATCH(MonsterTable!$B$1,MonsterTable!$A$1:$B$1,0),0),
IF(OR(NOT(ISBLANK(CD1243)),ISBLANK(CE1243)),#N/A,
IF(CB1243="empty","empty",
VLOOKUP(CB1243,MonsterGroupTable!$A:$A,1,0)))))))</f>
        <v/>
      </c>
      <c r="CJ1243" s="2" t="str">
        <f>IF(AND(ISBLANK(CI1243),OR(NOT(ISBLANK(CK1243)),NOT(ISBLANK(CL1243)))),#N/A,
IF(ISBLANK(CI1243),"",
IF(AND(NOT(ISERROR(VLOOKUP(CI1243,MonsterTable!$A:$B,MATCH(MonsterTable!$B$1,MonsterTable!$A$1:$B$1,0),0))),OR(ISBLANK(CK1243),ISBLANK(CL1243))),#N/A,
IFERROR(VLOOKUP(CI1243,MonsterTable!$A:$B,MATCH(MonsterTable!$B$1,MonsterTable!$A$1:$B$1,0),0),
IF(OR(NOT(ISBLANK(CK1243)),ISBLANK(CL1243)),#N/A,
IF(CI1243="empty","empty",
VLOOKUP(CI1243,MonsterGroupTable!$A:$A,1,0)))))))</f>
        <v/>
      </c>
    </row>
    <row r="1244" spans="1:88">
      <c r="A1244">
        <v>20210</v>
      </c>
      <c r="B1244">
        <f t="shared" si="43"/>
        <v>1.2</v>
      </c>
      <c r="C1244">
        <f t="shared" si="43"/>
        <v>1.1000000000000001</v>
      </c>
      <c r="F1244">
        <v>360</v>
      </c>
      <c r="G1244">
        <v>6580</v>
      </c>
      <c r="H1244">
        <v>0</v>
      </c>
      <c r="I1244">
        <v>0</v>
      </c>
      <c r="J1244">
        <v>0</v>
      </c>
      <c r="K1244" t="s">
        <v>28</v>
      </c>
      <c r="L1244" t="s">
        <v>260</v>
      </c>
      <c r="M1244" t="s">
        <v>79</v>
      </c>
      <c r="N1244" t="s">
        <v>80</v>
      </c>
      <c r="O1244">
        <v>0</v>
      </c>
      <c r="P1244">
        <v>-4.75</v>
      </c>
      <c r="Q1244">
        <v>-3.5</v>
      </c>
      <c r="R1244">
        <v>4.75</v>
      </c>
      <c r="S1244">
        <v>3</v>
      </c>
      <c r="T1244">
        <v>-13.5</v>
      </c>
      <c r="U1244">
        <v>2.5499999999999998</v>
      </c>
      <c r="V1244">
        <v>-6.75</v>
      </c>
      <c r="W1244" t="str">
        <f t="shared" si="44"/>
        <v>g101,5,empty,3,202,1,1,0</v>
      </c>
      <c r="X1244" s="1" t="s">
        <v>445</v>
      </c>
      <c r="Y1244" s="2" t="str">
        <f>IF(AND(ISBLANK(X1244),OR(NOT(ISBLANK(Z1244)),NOT(ISBLANK(AA1244)))),#N/A,
IF(ISBLANK(X1244),"",
IF(AND(NOT(ISERROR(VLOOKUP(X1244,MonsterTable!$A:$B,MATCH(MonsterTable!$B$1,MonsterTable!$A$1:$B$1,0),0))),OR(ISBLANK(Z1244),ISBLANK(AA1244))),#N/A,
IFERROR(VLOOKUP(X1244,MonsterTable!$A:$B,MATCH(MonsterTable!$B$1,MonsterTable!$A$1:$B$1,0),0),
IF(OR(NOT(ISBLANK(Z1244)),ISBLANK(AA1244)),#N/A,
IF(X1244="empty","empty",
VLOOKUP(X1244,MonsterGroupTable!$A:$A,1,0)))))))</f>
        <v>g101</v>
      </c>
      <c r="AA1244">
        <v>5</v>
      </c>
      <c r="AE1244" s="1" t="s">
        <v>446</v>
      </c>
      <c r="AF1244" s="2" t="str">
        <f>IF(AND(ISBLANK(AE1244),OR(NOT(ISBLANK(AG1244)),NOT(ISBLANK(AH1244)))),#N/A,
IF(ISBLANK(AE1244),"",
IF(AND(NOT(ISERROR(VLOOKUP(AE1244,MonsterTable!$A:$B,MATCH(MonsterTable!$B$1,MonsterTable!$A$1:$B$1,0),0))),OR(ISBLANK(AG1244),ISBLANK(AH1244))),#N/A,
IFERROR(VLOOKUP(AE1244,MonsterTable!$A:$B,MATCH(MonsterTable!$B$1,MonsterTable!$A$1:$B$1,0),0),
IF(OR(NOT(ISBLANK(AG1244)),ISBLANK(AH1244)),#N/A,
IF(AE1244="empty","empty",
VLOOKUP(AE1244,MonsterGroupTable!$A:$A,1,0)))))))</f>
        <v>empty</v>
      </c>
      <c r="AH1244">
        <v>3</v>
      </c>
      <c r="AL1244" s="1" t="s">
        <v>338</v>
      </c>
      <c r="AM1244" s="2">
        <f>IF(AND(ISBLANK(AL1244),OR(NOT(ISBLANK(AN1244)),NOT(ISBLANK(AO1244)))),#N/A,
IF(ISBLANK(AL1244),"",
IF(AND(NOT(ISERROR(VLOOKUP(AL1244,MonsterTable!$A:$B,MATCH(MonsterTable!$B$1,MonsterTable!$A$1:$B$1,0),0))),OR(ISBLANK(AN1244),ISBLANK(AO1244))),#N/A,
IFERROR(VLOOKUP(AL1244,MonsterTable!$A:$B,MATCH(MonsterTable!$B$1,MonsterTable!$A$1:$B$1,0),0),
IF(OR(NOT(ISBLANK(AN1244)),ISBLANK(AO1244)),#N/A,
IF(AL1244="empty","empty",
VLOOKUP(AL1244,MonsterGroupTable!$A:$A,1,0)))))))</f>
        <v>202</v>
      </c>
      <c r="AN1244">
        <v>1</v>
      </c>
      <c r="AO1244">
        <v>1</v>
      </c>
      <c r="AP1244">
        <v>0</v>
      </c>
      <c r="AT1244" s="2" t="str">
        <f>IF(AND(ISBLANK(AS1244),OR(NOT(ISBLANK(AU1244)),NOT(ISBLANK(AV1244)))),#N/A,
IF(ISBLANK(AS1244),"",
IF(AND(NOT(ISERROR(VLOOKUP(AS1244,MonsterTable!$A:$B,MATCH(MonsterTable!$B$1,MonsterTable!$A$1:$B$1,0),0))),OR(ISBLANK(AU1244),ISBLANK(AV1244))),#N/A,
IFERROR(VLOOKUP(AS1244,MonsterTable!$A:$B,MATCH(MonsterTable!$B$1,MonsterTable!$A$1:$B$1,0),0),
IF(OR(NOT(ISBLANK(AU1244)),ISBLANK(AV1244)),#N/A,
IF(AS1244="empty","empty",
VLOOKUP(AS1244,MonsterGroupTable!$A:$A,1,0)))))))</f>
        <v/>
      </c>
      <c r="BA1244" s="2" t="str">
        <f>IF(AND(ISBLANK(AZ1244),OR(NOT(ISBLANK(BB1244)),NOT(ISBLANK(BC1244)))),#N/A,
IF(ISBLANK(AZ1244),"",
IF(AND(NOT(ISERROR(VLOOKUP(AZ1244,MonsterTable!$A:$B,MATCH(MonsterTable!$B$1,MonsterTable!$A$1:$B$1,0),0))),OR(ISBLANK(BB1244),ISBLANK(BC1244))),#N/A,
IFERROR(VLOOKUP(AZ1244,MonsterTable!$A:$B,MATCH(MonsterTable!$B$1,MonsterTable!$A$1:$B$1,0),0),
IF(OR(NOT(ISBLANK(BB1244)),ISBLANK(BC1244)),#N/A,
IF(AZ1244="empty","empty",
VLOOKUP(AZ1244,MonsterGroupTable!$A:$A,1,0)))))))</f>
        <v/>
      </c>
      <c r="BH1244" s="2" t="str">
        <f>IF(AND(ISBLANK(BG1244),OR(NOT(ISBLANK(BI1244)),NOT(ISBLANK(BJ1244)))),#N/A,
IF(ISBLANK(BG1244),"",
IF(AND(NOT(ISERROR(VLOOKUP(BG1244,MonsterTable!$A:$B,MATCH(MonsterTable!$B$1,MonsterTable!$A$1:$B$1,0),0))),OR(ISBLANK(BI1244),ISBLANK(BJ1244))),#N/A,
IFERROR(VLOOKUP(BG1244,MonsterTable!$A:$B,MATCH(MonsterTable!$B$1,MonsterTable!$A$1:$B$1,0),0),
IF(OR(NOT(ISBLANK(BI1244)),ISBLANK(BJ1244)),#N/A,
IF(BG1244="empty","empty",
VLOOKUP(BG1244,MonsterGroupTable!$A:$A,1,0)))))))</f>
        <v/>
      </c>
      <c r="BO1244" s="2" t="str">
        <f>IF(AND(ISBLANK(BN1244),OR(NOT(ISBLANK(BP1244)),NOT(ISBLANK(BQ1244)))),#N/A,
IF(ISBLANK(BN1244),"",
IF(AND(NOT(ISERROR(VLOOKUP(BN1244,MonsterTable!$A:$B,MATCH(MonsterTable!$B$1,MonsterTable!$A$1:$B$1,0),0))),OR(ISBLANK(BP1244),ISBLANK(BQ1244))),#N/A,
IFERROR(VLOOKUP(BN1244,MonsterTable!$A:$B,MATCH(MonsterTable!$B$1,MonsterTable!$A$1:$B$1,0),0),
IF(OR(NOT(ISBLANK(BP1244)),ISBLANK(BQ1244)),#N/A,
IF(BN1244="empty","empty",
VLOOKUP(BN1244,MonsterGroupTable!$A:$A,1,0)))))))</f>
        <v/>
      </c>
      <c r="BV1244" s="2" t="str">
        <f>IF(AND(ISBLANK(BU1244),OR(NOT(ISBLANK(BW1244)),NOT(ISBLANK(BX1244)))),#N/A,
IF(ISBLANK(BU1244),"",
IF(AND(NOT(ISERROR(VLOOKUP(BU1244,MonsterTable!$A:$B,MATCH(MonsterTable!$B$1,MonsterTable!$A$1:$B$1,0),0))),OR(ISBLANK(BW1244),ISBLANK(BX1244))),#N/A,
IFERROR(VLOOKUP(BU1244,MonsterTable!$A:$B,MATCH(MonsterTable!$B$1,MonsterTable!$A$1:$B$1,0),0),
IF(OR(NOT(ISBLANK(BW1244)),ISBLANK(BX1244)),#N/A,
IF(BU1244="empty","empty",
VLOOKUP(BU1244,MonsterGroupTable!$A:$A,1,0)))))))</f>
        <v/>
      </c>
      <c r="CC1244" s="2" t="str">
        <f>IF(AND(ISBLANK(CB1244),OR(NOT(ISBLANK(CD1244)),NOT(ISBLANK(CE1244)))),#N/A,
IF(ISBLANK(CB1244),"",
IF(AND(NOT(ISERROR(VLOOKUP(CB1244,MonsterTable!$A:$B,MATCH(MonsterTable!$B$1,MonsterTable!$A$1:$B$1,0),0))),OR(ISBLANK(CD1244),ISBLANK(CE1244))),#N/A,
IFERROR(VLOOKUP(CB1244,MonsterTable!$A:$B,MATCH(MonsterTable!$B$1,MonsterTable!$A$1:$B$1,0),0),
IF(OR(NOT(ISBLANK(CD1244)),ISBLANK(CE1244)),#N/A,
IF(CB1244="empty","empty",
VLOOKUP(CB1244,MonsterGroupTable!$A:$A,1,0)))))))</f>
        <v/>
      </c>
      <c r="CJ1244" s="2" t="str">
        <f>IF(AND(ISBLANK(CI1244),OR(NOT(ISBLANK(CK1244)),NOT(ISBLANK(CL1244)))),#N/A,
IF(ISBLANK(CI1244),"",
IF(AND(NOT(ISERROR(VLOOKUP(CI1244,MonsterTable!$A:$B,MATCH(MonsterTable!$B$1,MonsterTable!$A$1:$B$1,0),0))),OR(ISBLANK(CK1244),ISBLANK(CL1244))),#N/A,
IFERROR(VLOOKUP(CI1244,MonsterTable!$A:$B,MATCH(MonsterTable!$B$1,MonsterTable!$A$1:$B$1,0),0),
IF(OR(NOT(ISBLANK(CK1244)),ISBLANK(CL1244)),#N/A,
IF(CI1244="empty","empty",
VLOOKUP(CI1244,MonsterGroupTable!$A:$A,1,0)))))))</f>
        <v/>
      </c>
    </row>
    <row r="1245" spans="1:88">
      <c r="A1245">
        <v>20211</v>
      </c>
      <c r="B1245">
        <f t="shared" si="43"/>
        <v>1.1000000000000001</v>
      </c>
      <c r="C1245">
        <f t="shared" si="43"/>
        <v>1.1000000000000001</v>
      </c>
      <c r="F1245">
        <v>360</v>
      </c>
      <c r="G1245">
        <v>6634</v>
      </c>
      <c r="H1245">
        <v>0</v>
      </c>
      <c r="I1245">
        <v>0</v>
      </c>
      <c r="J1245">
        <v>0</v>
      </c>
      <c r="K1245" t="s">
        <v>28</v>
      </c>
      <c r="L1245" t="s">
        <v>243</v>
      </c>
      <c r="M1245" t="s">
        <v>79</v>
      </c>
      <c r="N1245" t="s">
        <v>80</v>
      </c>
      <c r="O1245">
        <v>0</v>
      </c>
      <c r="P1245">
        <v>-4.75</v>
      </c>
      <c r="Q1245">
        <v>-3.5</v>
      </c>
      <c r="R1245">
        <v>4.75</v>
      </c>
      <c r="S1245">
        <v>3</v>
      </c>
      <c r="T1245">
        <v>-13.5</v>
      </c>
      <c r="U1245">
        <v>2.5499999999999998</v>
      </c>
      <c r="V1245">
        <v>-6.75</v>
      </c>
      <c r="W1245" t="str">
        <f t="shared" si="44"/>
        <v>g102,5,empty,3,201,1,1,0</v>
      </c>
      <c r="X1245" s="1" t="s">
        <v>447</v>
      </c>
      <c r="Y1245" s="2" t="str">
        <f>IF(AND(ISBLANK(X1245),OR(NOT(ISBLANK(Z1245)),NOT(ISBLANK(AA1245)))),#N/A,
IF(ISBLANK(X1245),"",
IF(AND(NOT(ISERROR(VLOOKUP(X1245,MonsterTable!$A:$B,MATCH(MonsterTable!$B$1,MonsterTable!$A$1:$B$1,0),0))),OR(ISBLANK(Z1245),ISBLANK(AA1245))),#N/A,
IFERROR(VLOOKUP(X1245,MonsterTable!$A:$B,MATCH(MonsterTable!$B$1,MonsterTable!$A$1:$B$1,0),0),
IF(OR(NOT(ISBLANK(Z1245)),ISBLANK(AA1245)),#N/A,
IF(X1245="empty","empty",
VLOOKUP(X1245,MonsterGroupTable!$A:$A,1,0)))))))</f>
        <v>g102</v>
      </c>
      <c r="AA1245">
        <v>5</v>
      </c>
      <c r="AE1245" s="1" t="s">
        <v>446</v>
      </c>
      <c r="AF1245" s="2" t="str">
        <f>IF(AND(ISBLANK(AE1245),OR(NOT(ISBLANK(AG1245)),NOT(ISBLANK(AH1245)))),#N/A,
IF(ISBLANK(AE1245),"",
IF(AND(NOT(ISERROR(VLOOKUP(AE1245,MonsterTable!$A:$B,MATCH(MonsterTable!$B$1,MonsterTable!$A$1:$B$1,0),0))),OR(ISBLANK(AG1245),ISBLANK(AH1245))),#N/A,
IFERROR(VLOOKUP(AE1245,MonsterTable!$A:$B,MATCH(MonsterTable!$B$1,MonsterTable!$A$1:$B$1,0),0),
IF(OR(NOT(ISBLANK(AG1245)),ISBLANK(AH1245)),#N/A,
IF(AE1245="empty","empty",
VLOOKUP(AE1245,MonsterGroupTable!$A:$A,1,0)))))))</f>
        <v>empty</v>
      </c>
      <c r="AH1245">
        <v>3</v>
      </c>
      <c r="AL1245" s="1" t="s">
        <v>242</v>
      </c>
      <c r="AM1245" s="2">
        <f>IF(AND(ISBLANK(AL1245),OR(NOT(ISBLANK(AN1245)),NOT(ISBLANK(AO1245)))),#N/A,
IF(ISBLANK(AL1245),"",
IF(AND(NOT(ISERROR(VLOOKUP(AL1245,MonsterTable!$A:$B,MATCH(MonsterTable!$B$1,MonsterTable!$A$1:$B$1,0),0))),OR(ISBLANK(AN1245),ISBLANK(AO1245))),#N/A,
IFERROR(VLOOKUP(AL1245,MonsterTable!$A:$B,MATCH(MonsterTable!$B$1,MonsterTable!$A$1:$B$1,0),0),
IF(OR(NOT(ISBLANK(AN1245)),ISBLANK(AO1245)),#N/A,
IF(AL1245="empty","empty",
VLOOKUP(AL1245,MonsterGroupTable!$A:$A,1,0)))))))</f>
        <v>201</v>
      </c>
      <c r="AN1245">
        <v>1</v>
      </c>
      <c r="AO1245">
        <v>1</v>
      </c>
      <c r="AP1245">
        <v>0</v>
      </c>
      <c r="AT1245" s="2" t="str">
        <f>IF(AND(ISBLANK(AS1245),OR(NOT(ISBLANK(AU1245)),NOT(ISBLANK(AV1245)))),#N/A,
IF(ISBLANK(AS1245),"",
IF(AND(NOT(ISERROR(VLOOKUP(AS1245,MonsterTable!$A:$B,MATCH(MonsterTable!$B$1,MonsterTable!$A$1:$B$1,0),0))),OR(ISBLANK(AU1245),ISBLANK(AV1245))),#N/A,
IFERROR(VLOOKUP(AS1245,MonsterTable!$A:$B,MATCH(MonsterTable!$B$1,MonsterTable!$A$1:$B$1,0),0),
IF(OR(NOT(ISBLANK(AU1245)),ISBLANK(AV1245)),#N/A,
IF(AS1245="empty","empty",
VLOOKUP(AS1245,MonsterGroupTable!$A:$A,1,0)))))))</f>
        <v/>
      </c>
      <c r="BA1245" s="2" t="str">
        <f>IF(AND(ISBLANK(AZ1245),OR(NOT(ISBLANK(BB1245)),NOT(ISBLANK(BC1245)))),#N/A,
IF(ISBLANK(AZ1245),"",
IF(AND(NOT(ISERROR(VLOOKUP(AZ1245,MonsterTable!$A:$B,MATCH(MonsterTable!$B$1,MonsterTable!$A$1:$B$1,0),0))),OR(ISBLANK(BB1245),ISBLANK(BC1245))),#N/A,
IFERROR(VLOOKUP(AZ1245,MonsterTable!$A:$B,MATCH(MonsterTable!$B$1,MonsterTable!$A$1:$B$1,0),0),
IF(OR(NOT(ISBLANK(BB1245)),ISBLANK(BC1245)),#N/A,
IF(AZ1245="empty","empty",
VLOOKUP(AZ1245,MonsterGroupTable!$A:$A,1,0)))))))</f>
        <v/>
      </c>
      <c r="BH1245" s="2" t="str">
        <f>IF(AND(ISBLANK(BG1245),OR(NOT(ISBLANK(BI1245)),NOT(ISBLANK(BJ1245)))),#N/A,
IF(ISBLANK(BG1245),"",
IF(AND(NOT(ISERROR(VLOOKUP(BG1245,MonsterTable!$A:$B,MATCH(MonsterTable!$B$1,MonsterTable!$A$1:$B$1,0),0))),OR(ISBLANK(BI1245),ISBLANK(BJ1245))),#N/A,
IFERROR(VLOOKUP(BG1245,MonsterTable!$A:$B,MATCH(MonsterTable!$B$1,MonsterTable!$A$1:$B$1,0),0),
IF(OR(NOT(ISBLANK(BI1245)),ISBLANK(BJ1245)),#N/A,
IF(BG1245="empty","empty",
VLOOKUP(BG1245,MonsterGroupTable!$A:$A,1,0)))))))</f>
        <v/>
      </c>
      <c r="BO1245" s="2" t="str">
        <f>IF(AND(ISBLANK(BN1245),OR(NOT(ISBLANK(BP1245)),NOT(ISBLANK(BQ1245)))),#N/A,
IF(ISBLANK(BN1245),"",
IF(AND(NOT(ISERROR(VLOOKUP(BN1245,MonsterTable!$A:$B,MATCH(MonsterTable!$B$1,MonsterTable!$A$1:$B$1,0),0))),OR(ISBLANK(BP1245),ISBLANK(BQ1245))),#N/A,
IFERROR(VLOOKUP(BN1245,MonsterTable!$A:$B,MATCH(MonsterTable!$B$1,MonsterTable!$A$1:$B$1,0),0),
IF(OR(NOT(ISBLANK(BP1245)),ISBLANK(BQ1245)),#N/A,
IF(BN1245="empty","empty",
VLOOKUP(BN1245,MonsterGroupTable!$A:$A,1,0)))))))</f>
        <v/>
      </c>
      <c r="BV1245" s="2" t="str">
        <f>IF(AND(ISBLANK(BU1245),OR(NOT(ISBLANK(BW1245)),NOT(ISBLANK(BX1245)))),#N/A,
IF(ISBLANK(BU1245),"",
IF(AND(NOT(ISERROR(VLOOKUP(BU1245,MonsterTable!$A:$B,MATCH(MonsterTable!$B$1,MonsterTable!$A$1:$B$1,0),0))),OR(ISBLANK(BW1245),ISBLANK(BX1245))),#N/A,
IFERROR(VLOOKUP(BU1245,MonsterTable!$A:$B,MATCH(MonsterTable!$B$1,MonsterTable!$A$1:$B$1,0),0),
IF(OR(NOT(ISBLANK(BW1245)),ISBLANK(BX1245)),#N/A,
IF(BU1245="empty","empty",
VLOOKUP(BU1245,MonsterGroupTable!$A:$A,1,0)))))))</f>
        <v/>
      </c>
      <c r="CC1245" s="2" t="str">
        <f>IF(AND(ISBLANK(CB1245),OR(NOT(ISBLANK(CD1245)),NOT(ISBLANK(CE1245)))),#N/A,
IF(ISBLANK(CB1245),"",
IF(AND(NOT(ISERROR(VLOOKUP(CB1245,MonsterTable!$A:$B,MATCH(MonsterTable!$B$1,MonsterTable!$A$1:$B$1,0),0))),OR(ISBLANK(CD1245),ISBLANK(CE1245))),#N/A,
IFERROR(VLOOKUP(CB1245,MonsterTable!$A:$B,MATCH(MonsterTable!$B$1,MonsterTable!$A$1:$B$1,0),0),
IF(OR(NOT(ISBLANK(CD1245)),ISBLANK(CE1245)),#N/A,
IF(CB1245="empty","empty",
VLOOKUP(CB1245,MonsterGroupTable!$A:$A,1,0)))))))</f>
        <v/>
      </c>
      <c r="CJ1245" s="2" t="str">
        <f>IF(AND(ISBLANK(CI1245),OR(NOT(ISBLANK(CK1245)),NOT(ISBLANK(CL1245)))),#N/A,
IF(ISBLANK(CI1245),"",
IF(AND(NOT(ISERROR(VLOOKUP(CI1245,MonsterTable!$A:$B,MATCH(MonsterTable!$B$1,MonsterTable!$A$1:$B$1,0),0))),OR(ISBLANK(CK1245),ISBLANK(CL1245))),#N/A,
IFERROR(VLOOKUP(CI1245,MonsterTable!$A:$B,MATCH(MonsterTable!$B$1,MonsterTable!$A$1:$B$1,0),0),
IF(OR(NOT(ISBLANK(CK1245)),ISBLANK(CL1245)),#N/A,
IF(CI1245="empty","empty",
VLOOKUP(CI1245,MonsterGroupTable!$A:$A,1,0)))))))</f>
        <v/>
      </c>
    </row>
    <row r="1246" spans="1:88">
      <c r="A1246">
        <v>20212</v>
      </c>
      <c r="B1246">
        <f t="shared" si="43"/>
        <v>1.1000000000000001</v>
      </c>
      <c r="C1246">
        <f t="shared" si="43"/>
        <v>1.1000000000000001</v>
      </c>
      <c r="F1246">
        <v>360</v>
      </c>
      <c r="G1246">
        <v>6688</v>
      </c>
      <c r="H1246">
        <v>0</v>
      </c>
      <c r="I1246">
        <v>0</v>
      </c>
      <c r="J1246">
        <v>0</v>
      </c>
      <c r="K1246" t="s">
        <v>28</v>
      </c>
      <c r="L1246" t="s">
        <v>243</v>
      </c>
      <c r="M1246" t="s">
        <v>79</v>
      </c>
      <c r="N1246" t="s">
        <v>80</v>
      </c>
      <c r="O1246">
        <v>0</v>
      </c>
      <c r="P1246">
        <v>-4.75</v>
      </c>
      <c r="Q1246">
        <v>-3.5</v>
      </c>
      <c r="R1246">
        <v>4.75</v>
      </c>
      <c r="S1246">
        <v>3</v>
      </c>
      <c r="T1246">
        <v>-13.5</v>
      </c>
      <c r="U1246">
        <v>2.5499999999999998</v>
      </c>
      <c r="V1246">
        <v>-6.75</v>
      </c>
      <c r="W1246" t="str">
        <f t="shared" si="44"/>
        <v>g102,5,empty,3,201,1,1,0</v>
      </c>
      <c r="X1246" s="1" t="s">
        <v>447</v>
      </c>
      <c r="Y1246" s="2" t="str">
        <f>IF(AND(ISBLANK(X1246),OR(NOT(ISBLANK(Z1246)),NOT(ISBLANK(AA1246)))),#N/A,
IF(ISBLANK(X1246),"",
IF(AND(NOT(ISERROR(VLOOKUP(X1246,MonsterTable!$A:$B,MATCH(MonsterTable!$B$1,MonsterTable!$A$1:$B$1,0),0))),OR(ISBLANK(Z1246),ISBLANK(AA1246))),#N/A,
IFERROR(VLOOKUP(X1246,MonsterTable!$A:$B,MATCH(MonsterTable!$B$1,MonsterTable!$A$1:$B$1,0),0),
IF(OR(NOT(ISBLANK(Z1246)),ISBLANK(AA1246)),#N/A,
IF(X1246="empty","empty",
VLOOKUP(X1246,MonsterGroupTable!$A:$A,1,0)))))))</f>
        <v>g102</v>
      </c>
      <c r="AA1246">
        <v>5</v>
      </c>
      <c r="AE1246" s="1" t="s">
        <v>446</v>
      </c>
      <c r="AF1246" s="2" t="str">
        <f>IF(AND(ISBLANK(AE1246),OR(NOT(ISBLANK(AG1246)),NOT(ISBLANK(AH1246)))),#N/A,
IF(ISBLANK(AE1246),"",
IF(AND(NOT(ISERROR(VLOOKUP(AE1246,MonsterTable!$A:$B,MATCH(MonsterTable!$B$1,MonsterTable!$A$1:$B$1,0),0))),OR(ISBLANK(AG1246),ISBLANK(AH1246))),#N/A,
IFERROR(VLOOKUP(AE1246,MonsterTable!$A:$B,MATCH(MonsterTable!$B$1,MonsterTable!$A$1:$B$1,0),0),
IF(OR(NOT(ISBLANK(AG1246)),ISBLANK(AH1246)),#N/A,
IF(AE1246="empty","empty",
VLOOKUP(AE1246,MonsterGroupTable!$A:$A,1,0)))))))</f>
        <v>empty</v>
      </c>
      <c r="AH1246">
        <v>3</v>
      </c>
      <c r="AL1246" s="1" t="s">
        <v>242</v>
      </c>
      <c r="AM1246" s="2">
        <f>IF(AND(ISBLANK(AL1246),OR(NOT(ISBLANK(AN1246)),NOT(ISBLANK(AO1246)))),#N/A,
IF(ISBLANK(AL1246),"",
IF(AND(NOT(ISERROR(VLOOKUP(AL1246,MonsterTable!$A:$B,MATCH(MonsterTable!$B$1,MonsterTable!$A$1:$B$1,0),0))),OR(ISBLANK(AN1246),ISBLANK(AO1246))),#N/A,
IFERROR(VLOOKUP(AL1246,MonsterTable!$A:$B,MATCH(MonsterTable!$B$1,MonsterTable!$A$1:$B$1,0),0),
IF(OR(NOT(ISBLANK(AN1246)),ISBLANK(AO1246)),#N/A,
IF(AL1246="empty","empty",
VLOOKUP(AL1246,MonsterGroupTable!$A:$A,1,0)))))))</f>
        <v>201</v>
      </c>
      <c r="AN1246">
        <v>1</v>
      </c>
      <c r="AO1246">
        <v>1</v>
      </c>
      <c r="AP1246">
        <v>0</v>
      </c>
      <c r="AT1246" s="2" t="str">
        <f>IF(AND(ISBLANK(AS1246),OR(NOT(ISBLANK(AU1246)),NOT(ISBLANK(AV1246)))),#N/A,
IF(ISBLANK(AS1246),"",
IF(AND(NOT(ISERROR(VLOOKUP(AS1246,MonsterTable!$A:$B,MATCH(MonsterTable!$B$1,MonsterTable!$A$1:$B$1,0),0))),OR(ISBLANK(AU1246),ISBLANK(AV1246))),#N/A,
IFERROR(VLOOKUP(AS1246,MonsterTable!$A:$B,MATCH(MonsterTable!$B$1,MonsterTable!$A$1:$B$1,0),0),
IF(OR(NOT(ISBLANK(AU1246)),ISBLANK(AV1246)),#N/A,
IF(AS1246="empty","empty",
VLOOKUP(AS1246,MonsterGroupTable!$A:$A,1,0)))))))</f>
        <v/>
      </c>
      <c r="BA1246" s="2" t="str">
        <f>IF(AND(ISBLANK(AZ1246),OR(NOT(ISBLANK(BB1246)),NOT(ISBLANK(BC1246)))),#N/A,
IF(ISBLANK(AZ1246),"",
IF(AND(NOT(ISERROR(VLOOKUP(AZ1246,MonsterTable!$A:$B,MATCH(MonsterTable!$B$1,MonsterTable!$A$1:$B$1,0),0))),OR(ISBLANK(BB1246),ISBLANK(BC1246))),#N/A,
IFERROR(VLOOKUP(AZ1246,MonsterTable!$A:$B,MATCH(MonsterTable!$B$1,MonsterTable!$A$1:$B$1,0),0),
IF(OR(NOT(ISBLANK(BB1246)),ISBLANK(BC1246)),#N/A,
IF(AZ1246="empty","empty",
VLOOKUP(AZ1246,MonsterGroupTable!$A:$A,1,0)))))))</f>
        <v/>
      </c>
      <c r="BH1246" s="2" t="str">
        <f>IF(AND(ISBLANK(BG1246),OR(NOT(ISBLANK(BI1246)),NOT(ISBLANK(BJ1246)))),#N/A,
IF(ISBLANK(BG1246),"",
IF(AND(NOT(ISERROR(VLOOKUP(BG1246,MonsterTable!$A:$B,MATCH(MonsterTable!$B$1,MonsterTable!$A$1:$B$1,0),0))),OR(ISBLANK(BI1246),ISBLANK(BJ1246))),#N/A,
IFERROR(VLOOKUP(BG1246,MonsterTable!$A:$B,MATCH(MonsterTable!$B$1,MonsterTable!$A$1:$B$1,0),0),
IF(OR(NOT(ISBLANK(BI1246)),ISBLANK(BJ1246)),#N/A,
IF(BG1246="empty","empty",
VLOOKUP(BG1246,MonsterGroupTable!$A:$A,1,0)))))))</f>
        <v/>
      </c>
      <c r="BO1246" s="2" t="str">
        <f>IF(AND(ISBLANK(BN1246),OR(NOT(ISBLANK(BP1246)),NOT(ISBLANK(BQ1246)))),#N/A,
IF(ISBLANK(BN1246),"",
IF(AND(NOT(ISERROR(VLOOKUP(BN1246,MonsterTable!$A:$B,MATCH(MonsterTable!$B$1,MonsterTable!$A$1:$B$1,0),0))),OR(ISBLANK(BP1246),ISBLANK(BQ1246))),#N/A,
IFERROR(VLOOKUP(BN1246,MonsterTable!$A:$B,MATCH(MonsterTable!$B$1,MonsterTable!$A$1:$B$1,0),0),
IF(OR(NOT(ISBLANK(BP1246)),ISBLANK(BQ1246)),#N/A,
IF(BN1246="empty","empty",
VLOOKUP(BN1246,MonsterGroupTable!$A:$A,1,0)))))))</f>
        <v/>
      </c>
      <c r="BV1246" s="2" t="str">
        <f>IF(AND(ISBLANK(BU1246),OR(NOT(ISBLANK(BW1246)),NOT(ISBLANK(BX1246)))),#N/A,
IF(ISBLANK(BU1246),"",
IF(AND(NOT(ISERROR(VLOOKUP(BU1246,MonsterTable!$A:$B,MATCH(MonsterTable!$B$1,MonsterTable!$A$1:$B$1,0),0))),OR(ISBLANK(BW1246),ISBLANK(BX1246))),#N/A,
IFERROR(VLOOKUP(BU1246,MonsterTable!$A:$B,MATCH(MonsterTable!$B$1,MonsterTable!$A$1:$B$1,0),0),
IF(OR(NOT(ISBLANK(BW1246)),ISBLANK(BX1246)),#N/A,
IF(BU1246="empty","empty",
VLOOKUP(BU1246,MonsterGroupTable!$A:$A,1,0)))))))</f>
        <v/>
      </c>
      <c r="CC1246" s="2" t="str">
        <f>IF(AND(ISBLANK(CB1246),OR(NOT(ISBLANK(CD1246)),NOT(ISBLANK(CE1246)))),#N/A,
IF(ISBLANK(CB1246),"",
IF(AND(NOT(ISERROR(VLOOKUP(CB1246,MonsterTable!$A:$B,MATCH(MonsterTable!$B$1,MonsterTable!$A$1:$B$1,0),0))),OR(ISBLANK(CD1246),ISBLANK(CE1246))),#N/A,
IFERROR(VLOOKUP(CB1246,MonsterTable!$A:$B,MATCH(MonsterTable!$B$1,MonsterTable!$A$1:$B$1,0),0),
IF(OR(NOT(ISBLANK(CD1246)),ISBLANK(CE1246)),#N/A,
IF(CB1246="empty","empty",
VLOOKUP(CB1246,MonsterGroupTable!$A:$A,1,0)))))))</f>
        <v/>
      </c>
      <c r="CJ1246" s="2" t="str">
        <f>IF(AND(ISBLANK(CI1246),OR(NOT(ISBLANK(CK1246)),NOT(ISBLANK(CL1246)))),#N/A,
IF(ISBLANK(CI1246),"",
IF(AND(NOT(ISERROR(VLOOKUP(CI1246,MonsterTable!$A:$B,MATCH(MonsterTable!$B$1,MonsterTable!$A$1:$B$1,0),0))),OR(ISBLANK(CK1246),ISBLANK(CL1246))),#N/A,
IFERROR(VLOOKUP(CI1246,MonsterTable!$A:$B,MATCH(MonsterTable!$B$1,MonsterTable!$A$1:$B$1,0),0),
IF(OR(NOT(ISBLANK(CK1246)),ISBLANK(CL1246)),#N/A,
IF(CI1246="empty","empty",
VLOOKUP(CI1246,MonsterGroupTable!$A:$A,1,0)))))))</f>
        <v/>
      </c>
    </row>
    <row r="1247" spans="1:88">
      <c r="A1247">
        <v>20213</v>
      </c>
      <c r="B1247">
        <f t="shared" si="43"/>
        <v>1.1000000000000001</v>
      </c>
      <c r="C1247">
        <f t="shared" si="43"/>
        <v>1.1000000000000001</v>
      </c>
      <c r="F1247">
        <v>360</v>
      </c>
      <c r="G1247">
        <v>6742</v>
      </c>
      <c r="H1247">
        <v>0</v>
      </c>
      <c r="I1247">
        <v>0</v>
      </c>
      <c r="J1247">
        <v>0</v>
      </c>
      <c r="K1247" t="s">
        <v>28</v>
      </c>
      <c r="L1247" t="s">
        <v>243</v>
      </c>
      <c r="M1247" t="s">
        <v>79</v>
      </c>
      <c r="N1247" t="s">
        <v>80</v>
      </c>
      <c r="O1247">
        <v>0</v>
      </c>
      <c r="P1247">
        <v>-4.75</v>
      </c>
      <c r="Q1247">
        <v>-3.5</v>
      </c>
      <c r="R1247">
        <v>4.75</v>
      </c>
      <c r="S1247">
        <v>3</v>
      </c>
      <c r="T1247">
        <v>-13.5</v>
      </c>
      <c r="U1247">
        <v>2.5499999999999998</v>
      </c>
      <c r="V1247">
        <v>-6.75</v>
      </c>
      <c r="W1247" t="str">
        <f t="shared" si="44"/>
        <v>g102,5,empty,3,201,1,1,0</v>
      </c>
      <c r="X1247" s="1" t="s">
        <v>447</v>
      </c>
      <c r="Y1247" s="2" t="str">
        <f>IF(AND(ISBLANK(X1247),OR(NOT(ISBLANK(Z1247)),NOT(ISBLANK(AA1247)))),#N/A,
IF(ISBLANK(X1247),"",
IF(AND(NOT(ISERROR(VLOOKUP(X1247,MonsterTable!$A:$B,MATCH(MonsterTable!$B$1,MonsterTable!$A$1:$B$1,0),0))),OR(ISBLANK(Z1247),ISBLANK(AA1247))),#N/A,
IFERROR(VLOOKUP(X1247,MonsterTable!$A:$B,MATCH(MonsterTable!$B$1,MonsterTable!$A$1:$B$1,0),0),
IF(OR(NOT(ISBLANK(Z1247)),ISBLANK(AA1247)),#N/A,
IF(X1247="empty","empty",
VLOOKUP(X1247,MonsterGroupTable!$A:$A,1,0)))))))</f>
        <v>g102</v>
      </c>
      <c r="AA1247">
        <v>5</v>
      </c>
      <c r="AE1247" s="1" t="s">
        <v>446</v>
      </c>
      <c r="AF1247" s="2" t="str">
        <f>IF(AND(ISBLANK(AE1247),OR(NOT(ISBLANK(AG1247)),NOT(ISBLANK(AH1247)))),#N/A,
IF(ISBLANK(AE1247),"",
IF(AND(NOT(ISERROR(VLOOKUP(AE1247,MonsterTable!$A:$B,MATCH(MonsterTable!$B$1,MonsterTable!$A$1:$B$1,0),0))),OR(ISBLANK(AG1247),ISBLANK(AH1247))),#N/A,
IFERROR(VLOOKUP(AE1247,MonsterTable!$A:$B,MATCH(MonsterTable!$B$1,MonsterTable!$A$1:$B$1,0),0),
IF(OR(NOT(ISBLANK(AG1247)),ISBLANK(AH1247)),#N/A,
IF(AE1247="empty","empty",
VLOOKUP(AE1247,MonsterGroupTable!$A:$A,1,0)))))))</f>
        <v>empty</v>
      </c>
      <c r="AH1247">
        <v>3</v>
      </c>
      <c r="AL1247" s="1" t="s">
        <v>242</v>
      </c>
      <c r="AM1247" s="2">
        <f>IF(AND(ISBLANK(AL1247),OR(NOT(ISBLANK(AN1247)),NOT(ISBLANK(AO1247)))),#N/A,
IF(ISBLANK(AL1247),"",
IF(AND(NOT(ISERROR(VLOOKUP(AL1247,MonsterTable!$A:$B,MATCH(MonsterTable!$B$1,MonsterTable!$A$1:$B$1,0),0))),OR(ISBLANK(AN1247),ISBLANK(AO1247))),#N/A,
IFERROR(VLOOKUP(AL1247,MonsterTable!$A:$B,MATCH(MonsterTable!$B$1,MonsterTable!$A$1:$B$1,0),0),
IF(OR(NOT(ISBLANK(AN1247)),ISBLANK(AO1247)),#N/A,
IF(AL1247="empty","empty",
VLOOKUP(AL1247,MonsterGroupTable!$A:$A,1,0)))))))</f>
        <v>201</v>
      </c>
      <c r="AN1247">
        <v>1</v>
      </c>
      <c r="AO1247">
        <v>1</v>
      </c>
      <c r="AP1247">
        <v>0</v>
      </c>
      <c r="AT1247" s="2" t="str">
        <f>IF(AND(ISBLANK(AS1247),OR(NOT(ISBLANK(AU1247)),NOT(ISBLANK(AV1247)))),#N/A,
IF(ISBLANK(AS1247),"",
IF(AND(NOT(ISERROR(VLOOKUP(AS1247,MonsterTable!$A:$B,MATCH(MonsterTable!$B$1,MonsterTable!$A$1:$B$1,0),0))),OR(ISBLANK(AU1247),ISBLANK(AV1247))),#N/A,
IFERROR(VLOOKUP(AS1247,MonsterTable!$A:$B,MATCH(MonsterTable!$B$1,MonsterTable!$A$1:$B$1,0),0),
IF(OR(NOT(ISBLANK(AU1247)),ISBLANK(AV1247)),#N/A,
IF(AS1247="empty","empty",
VLOOKUP(AS1247,MonsterGroupTable!$A:$A,1,0)))))))</f>
        <v/>
      </c>
      <c r="BA1247" s="2" t="str">
        <f>IF(AND(ISBLANK(AZ1247),OR(NOT(ISBLANK(BB1247)),NOT(ISBLANK(BC1247)))),#N/A,
IF(ISBLANK(AZ1247),"",
IF(AND(NOT(ISERROR(VLOOKUP(AZ1247,MonsterTable!$A:$B,MATCH(MonsterTable!$B$1,MonsterTable!$A$1:$B$1,0),0))),OR(ISBLANK(BB1247),ISBLANK(BC1247))),#N/A,
IFERROR(VLOOKUP(AZ1247,MonsterTable!$A:$B,MATCH(MonsterTable!$B$1,MonsterTable!$A$1:$B$1,0),0),
IF(OR(NOT(ISBLANK(BB1247)),ISBLANK(BC1247)),#N/A,
IF(AZ1247="empty","empty",
VLOOKUP(AZ1247,MonsterGroupTable!$A:$A,1,0)))))))</f>
        <v/>
      </c>
      <c r="BH1247" s="2" t="str">
        <f>IF(AND(ISBLANK(BG1247),OR(NOT(ISBLANK(BI1247)),NOT(ISBLANK(BJ1247)))),#N/A,
IF(ISBLANK(BG1247),"",
IF(AND(NOT(ISERROR(VLOOKUP(BG1247,MonsterTable!$A:$B,MATCH(MonsterTable!$B$1,MonsterTable!$A$1:$B$1,0),0))),OR(ISBLANK(BI1247),ISBLANK(BJ1247))),#N/A,
IFERROR(VLOOKUP(BG1247,MonsterTable!$A:$B,MATCH(MonsterTable!$B$1,MonsterTable!$A$1:$B$1,0),0),
IF(OR(NOT(ISBLANK(BI1247)),ISBLANK(BJ1247)),#N/A,
IF(BG1247="empty","empty",
VLOOKUP(BG1247,MonsterGroupTable!$A:$A,1,0)))))))</f>
        <v/>
      </c>
      <c r="BO1247" s="2" t="str">
        <f>IF(AND(ISBLANK(BN1247),OR(NOT(ISBLANK(BP1247)),NOT(ISBLANK(BQ1247)))),#N/A,
IF(ISBLANK(BN1247),"",
IF(AND(NOT(ISERROR(VLOOKUP(BN1247,MonsterTable!$A:$B,MATCH(MonsterTable!$B$1,MonsterTable!$A$1:$B$1,0),0))),OR(ISBLANK(BP1247),ISBLANK(BQ1247))),#N/A,
IFERROR(VLOOKUP(BN1247,MonsterTable!$A:$B,MATCH(MonsterTable!$B$1,MonsterTable!$A$1:$B$1,0),0),
IF(OR(NOT(ISBLANK(BP1247)),ISBLANK(BQ1247)),#N/A,
IF(BN1247="empty","empty",
VLOOKUP(BN1247,MonsterGroupTable!$A:$A,1,0)))))))</f>
        <v/>
      </c>
      <c r="BV1247" s="2" t="str">
        <f>IF(AND(ISBLANK(BU1247),OR(NOT(ISBLANK(BW1247)),NOT(ISBLANK(BX1247)))),#N/A,
IF(ISBLANK(BU1247),"",
IF(AND(NOT(ISERROR(VLOOKUP(BU1247,MonsterTable!$A:$B,MATCH(MonsterTable!$B$1,MonsterTable!$A$1:$B$1,0),0))),OR(ISBLANK(BW1247),ISBLANK(BX1247))),#N/A,
IFERROR(VLOOKUP(BU1247,MonsterTable!$A:$B,MATCH(MonsterTable!$B$1,MonsterTable!$A$1:$B$1,0),0),
IF(OR(NOT(ISBLANK(BW1247)),ISBLANK(BX1247)),#N/A,
IF(BU1247="empty","empty",
VLOOKUP(BU1247,MonsterGroupTable!$A:$A,1,0)))))))</f>
        <v/>
      </c>
      <c r="CC1247" s="2" t="str">
        <f>IF(AND(ISBLANK(CB1247),OR(NOT(ISBLANK(CD1247)),NOT(ISBLANK(CE1247)))),#N/A,
IF(ISBLANK(CB1247),"",
IF(AND(NOT(ISERROR(VLOOKUP(CB1247,MonsterTable!$A:$B,MATCH(MonsterTable!$B$1,MonsterTable!$A$1:$B$1,0),0))),OR(ISBLANK(CD1247),ISBLANK(CE1247))),#N/A,
IFERROR(VLOOKUP(CB1247,MonsterTable!$A:$B,MATCH(MonsterTable!$B$1,MonsterTable!$A$1:$B$1,0),0),
IF(OR(NOT(ISBLANK(CD1247)),ISBLANK(CE1247)),#N/A,
IF(CB1247="empty","empty",
VLOOKUP(CB1247,MonsterGroupTable!$A:$A,1,0)))))))</f>
        <v/>
      </c>
      <c r="CJ1247" s="2" t="str">
        <f>IF(AND(ISBLANK(CI1247),OR(NOT(ISBLANK(CK1247)),NOT(ISBLANK(CL1247)))),#N/A,
IF(ISBLANK(CI1247),"",
IF(AND(NOT(ISERROR(VLOOKUP(CI1247,MonsterTable!$A:$B,MATCH(MonsterTable!$B$1,MonsterTable!$A$1:$B$1,0),0))),OR(ISBLANK(CK1247),ISBLANK(CL1247))),#N/A,
IFERROR(VLOOKUP(CI1247,MonsterTable!$A:$B,MATCH(MonsterTable!$B$1,MonsterTable!$A$1:$B$1,0),0),
IF(OR(NOT(ISBLANK(CK1247)),ISBLANK(CL1247)),#N/A,
IF(CI1247="empty","empty",
VLOOKUP(CI1247,MonsterGroupTable!$A:$A,1,0)))))))</f>
        <v/>
      </c>
    </row>
    <row r="1248" spans="1:88">
      <c r="A1248">
        <v>20214</v>
      </c>
      <c r="B1248">
        <f t="shared" si="43"/>
        <v>1.1000000000000001</v>
      </c>
      <c r="C1248">
        <f t="shared" si="43"/>
        <v>1.1000000000000001</v>
      </c>
      <c r="F1248">
        <v>360</v>
      </c>
      <c r="G1248">
        <v>6796</v>
      </c>
      <c r="H1248">
        <v>0</v>
      </c>
      <c r="I1248">
        <v>0</v>
      </c>
      <c r="J1248">
        <v>0</v>
      </c>
      <c r="K1248" t="s">
        <v>28</v>
      </c>
      <c r="L1248" t="s">
        <v>243</v>
      </c>
      <c r="M1248" t="s">
        <v>79</v>
      </c>
      <c r="N1248" t="s">
        <v>80</v>
      </c>
      <c r="O1248">
        <v>0</v>
      </c>
      <c r="P1248">
        <v>-4.75</v>
      </c>
      <c r="Q1248">
        <v>-3.5</v>
      </c>
      <c r="R1248">
        <v>4.75</v>
      </c>
      <c r="S1248">
        <v>3</v>
      </c>
      <c r="T1248">
        <v>-13.5</v>
      </c>
      <c r="U1248">
        <v>2.5499999999999998</v>
      </c>
      <c r="V1248">
        <v>-6.75</v>
      </c>
      <c r="W1248" t="str">
        <f t="shared" si="44"/>
        <v>g102,5,empty,3,201,1,1,0</v>
      </c>
      <c r="X1248" s="1" t="s">
        <v>447</v>
      </c>
      <c r="Y1248" s="2" t="str">
        <f>IF(AND(ISBLANK(X1248),OR(NOT(ISBLANK(Z1248)),NOT(ISBLANK(AA1248)))),#N/A,
IF(ISBLANK(X1248),"",
IF(AND(NOT(ISERROR(VLOOKUP(X1248,MonsterTable!$A:$B,MATCH(MonsterTable!$B$1,MonsterTable!$A$1:$B$1,0),0))),OR(ISBLANK(Z1248),ISBLANK(AA1248))),#N/A,
IFERROR(VLOOKUP(X1248,MonsterTable!$A:$B,MATCH(MonsterTable!$B$1,MonsterTable!$A$1:$B$1,0),0),
IF(OR(NOT(ISBLANK(Z1248)),ISBLANK(AA1248)),#N/A,
IF(X1248="empty","empty",
VLOOKUP(X1248,MonsterGroupTable!$A:$A,1,0)))))))</f>
        <v>g102</v>
      </c>
      <c r="AA1248">
        <v>5</v>
      </c>
      <c r="AE1248" s="1" t="s">
        <v>446</v>
      </c>
      <c r="AF1248" s="2" t="str">
        <f>IF(AND(ISBLANK(AE1248),OR(NOT(ISBLANK(AG1248)),NOT(ISBLANK(AH1248)))),#N/A,
IF(ISBLANK(AE1248),"",
IF(AND(NOT(ISERROR(VLOOKUP(AE1248,MonsterTable!$A:$B,MATCH(MonsterTable!$B$1,MonsterTable!$A$1:$B$1,0),0))),OR(ISBLANK(AG1248),ISBLANK(AH1248))),#N/A,
IFERROR(VLOOKUP(AE1248,MonsterTable!$A:$B,MATCH(MonsterTable!$B$1,MonsterTable!$A$1:$B$1,0),0),
IF(OR(NOT(ISBLANK(AG1248)),ISBLANK(AH1248)),#N/A,
IF(AE1248="empty","empty",
VLOOKUP(AE1248,MonsterGroupTable!$A:$A,1,0)))))))</f>
        <v>empty</v>
      </c>
      <c r="AH1248">
        <v>3</v>
      </c>
      <c r="AL1248" s="1" t="s">
        <v>242</v>
      </c>
      <c r="AM1248" s="2">
        <f>IF(AND(ISBLANK(AL1248),OR(NOT(ISBLANK(AN1248)),NOT(ISBLANK(AO1248)))),#N/A,
IF(ISBLANK(AL1248),"",
IF(AND(NOT(ISERROR(VLOOKUP(AL1248,MonsterTable!$A:$B,MATCH(MonsterTable!$B$1,MonsterTable!$A$1:$B$1,0),0))),OR(ISBLANK(AN1248),ISBLANK(AO1248))),#N/A,
IFERROR(VLOOKUP(AL1248,MonsterTable!$A:$B,MATCH(MonsterTable!$B$1,MonsterTable!$A$1:$B$1,0),0),
IF(OR(NOT(ISBLANK(AN1248)),ISBLANK(AO1248)),#N/A,
IF(AL1248="empty","empty",
VLOOKUP(AL1248,MonsterGroupTable!$A:$A,1,0)))))))</f>
        <v>201</v>
      </c>
      <c r="AN1248">
        <v>1</v>
      </c>
      <c r="AO1248">
        <v>1</v>
      </c>
      <c r="AP1248">
        <v>0</v>
      </c>
      <c r="AT1248" s="2" t="str">
        <f>IF(AND(ISBLANK(AS1248),OR(NOT(ISBLANK(AU1248)),NOT(ISBLANK(AV1248)))),#N/A,
IF(ISBLANK(AS1248),"",
IF(AND(NOT(ISERROR(VLOOKUP(AS1248,MonsterTable!$A:$B,MATCH(MonsterTable!$B$1,MonsterTable!$A$1:$B$1,0),0))),OR(ISBLANK(AU1248),ISBLANK(AV1248))),#N/A,
IFERROR(VLOOKUP(AS1248,MonsterTable!$A:$B,MATCH(MonsterTable!$B$1,MonsterTable!$A$1:$B$1,0),0),
IF(OR(NOT(ISBLANK(AU1248)),ISBLANK(AV1248)),#N/A,
IF(AS1248="empty","empty",
VLOOKUP(AS1248,MonsterGroupTable!$A:$A,1,0)))))))</f>
        <v/>
      </c>
      <c r="BA1248" s="2" t="str">
        <f>IF(AND(ISBLANK(AZ1248),OR(NOT(ISBLANK(BB1248)),NOT(ISBLANK(BC1248)))),#N/A,
IF(ISBLANK(AZ1248),"",
IF(AND(NOT(ISERROR(VLOOKUP(AZ1248,MonsterTable!$A:$B,MATCH(MonsterTable!$B$1,MonsterTable!$A$1:$B$1,0),0))),OR(ISBLANK(BB1248),ISBLANK(BC1248))),#N/A,
IFERROR(VLOOKUP(AZ1248,MonsterTable!$A:$B,MATCH(MonsterTable!$B$1,MonsterTable!$A$1:$B$1,0),0),
IF(OR(NOT(ISBLANK(BB1248)),ISBLANK(BC1248)),#N/A,
IF(AZ1248="empty","empty",
VLOOKUP(AZ1248,MonsterGroupTable!$A:$A,1,0)))))))</f>
        <v/>
      </c>
      <c r="BH1248" s="2" t="str">
        <f>IF(AND(ISBLANK(BG1248),OR(NOT(ISBLANK(BI1248)),NOT(ISBLANK(BJ1248)))),#N/A,
IF(ISBLANK(BG1248),"",
IF(AND(NOT(ISERROR(VLOOKUP(BG1248,MonsterTable!$A:$B,MATCH(MonsterTable!$B$1,MonsterTable!$A$1:$B$1,0),0))),OR(ISBLANK(BI1248),ISBLANK(BJ1248))),#N/A,
IFERROR(VLOOKUP(BG1248,MonsterTable!$A:$B,MATCH(MonsterTable!$B$1,MonsterTable!$A$1:$B$1,0),0),
IF(OR(NOT(ISBLANK(BI1248)),ISBLANK(BJ1248)),#N/A,
IF(BG1248="empty","empty",
VLOOKUP(BG1248,MonsterGroupTable!$A:$A,1,0)))))))</f>
        <v/>
      </c>
      <c r="BO1248" s="2" t="str">
        <f>IF(AND(ISBLANK(BN1248),OR(NOT(ISBLANK(BP1248)),NOT(ISBLANK(BQ1248)))),#N/A,
IF(ISBLANK(BN1248),"",
IF(AND(NOT(ISERROR(VLOOKUP(BN1248,MonsterTable!$A:$B,MATCH(MonsterTable!$B$1,MonsterTable!$A$1:$B$1,0),0))),OR(ISBLANK(BP1248),ISBLANK(BQ1248))),#N/A,
IFERROR(VLOOKUP(BN1248,MonsterTable!$A:$B,MATCH(MonsterTable!$B$1,MonsterTable!$A$1:$B$1,0),0),
IF(OR(NOT(ISBLANK(BP1248)),ISBLANK(BQ1248)),#N/A,
IF(BN1248="empty","empty",
VLOOKUP(BN1248,MonsterGroupTable!$A:$A,1,0)))))))</f>
        <v/>
      </c>
      <c r="BV1248" s="2" t="str">
        <f>IF(AND(ISBLANK(BU1248),OR(NOT(ISBLANK(BW1248)),NOT(ISBLANK(BX1248)))),#N/A,
IF(ISBLANK(BU1248),"",
IF(AND(NOT(ISERROR(VLOOKUP(BU1248,MonsterTable!$A:$B,MATCH(MonsterTable!$B$1,MonsterTable!$A$1:$B$1,0),0))),OR(ISBLANK(BW1248),ISBLANK(BX1248))),#N/A,
IFERROR(VLOOKUP(BU1248,MonsterTable!$A:$B,MATCH(MonsterTable!$B$1,MonsterTable!$A$1:$B$1,0),0),
IF(OR(NOT(ISBLANK(BW1248)),ISBLANK(BX1248)),#N/A,
IF(BU1248="empty","empty",
VLOOKUP(BU1248,MonsterGroupTable!$A:$A,1,0)))))))</f>
        <v/>
      </c>
      <c r="CC1248" s="2" t="str">
        <f>IF(AND(ISBLANK(CB1248),OR(NOT(ISBLANK(CD1248)),NOT(ISBLANK(CE1248)))),#N/A,
IF(ISBLANK(CB1248),"",
IF(AND(NOT(ISERROR(VLOOKUP(CB1248,MonsterTable!$A:$B,MATCH(MonsterTable!$B$1,MonsterTable!$A$1:$B$1,0),0))),OR(ISBLANK(CD1248),ISBLANK(CE1248))),#N/A,
IFERROR(VLOOKUP(CB1248,MonsterTable!$A:$B,MATCH(MonsterTable!$B$1,MonsterTable!$A$1:$B$1,0),0),
IF(OR(NOT(ISBLANK(CD1248)),ISBLANK(CE1248)),#N/A,
IF(CB1248="empty","empty",
VLOOKUP(CB1248,MonsterGroupTable!$A:$A,1,0)))))))</f>
        <v/>
      </c>
      <c r="CJ1248" s="2" t="str">
        <f>IF(AND(ISBLANK(CI1248),OR(NOT(ISBLANK(CK1248)),NOT(ISBLANK(CL1248)))),#N/A,
IF(ISBLANK(CI1248),"",
IF(AND(NOT(ISERROR(VLOOKUP(CI1248,MonsterTable!$A:$B,MATCH(MonsterTable!$B$1,MonsterTable!$A$1:$B$1,0),0))),OR(ISBLANK(CK1248),ISBLANK(CL1248))),#N/A,
IFERROR(VLOOKUP(CI1248,MonsterTable!$A:$B,MATCH(MonsterTable!$B$1,MonsterTable!$A$1:$B$1,0),0),
IF(OR(NOT(ISBLANK(CK1248)),ISBLANK(CL1248)),#N/A,
IF(CI1248="empty","empty",
VLOOKUP(CI1248,MonsterGroupTable!$A:$A,1,0)))))))</f>
        <v/>
      </c>
    </row>
    <row r="1249" spans="1:88">
      <c r="A1249">
        <v>20215</v>
      </c>
      <c r="B1249">
        <f t="shared" si="43"/>
        <v>1.1000000000000001</v>
      </c>
      <c r="C1249">
        <f t="shared" si="43"/>
        <v>1.1000000000000001</v>
      </c>
      <c r="F1249">
        <v>360</v>
      </c>
      <c r="G1249">
        <v>6850</v>
      </c>
      <c r="H1249">
        <v>0</v>
      </c>
      <c r="I1249">
        <v>0</v>
      </c>
      <c r="J1249">
        <v>0</v>
      </c>
      <c r="K1249" t="s">
        <v>28</v>
      </c>
      <c r="L1249" t="s">
        <v>243</v>
      </c>
      <c r="M1249" t="s">
        <v>79</v>
      </c>
      <c r="N1249" t="s">
        <v>80</v>
      </c>
      <c r="O1249">
        <v>0</v>
      </c>
      <c r="P1249">
        <v>-4.75</v>
      </c>
      <c r="Q1249">
        <v>-3.5</v>
      </c>
      <c r="R1249">
        <v>4.75</v>
      </c>
      <c r="S1249">
        <v>3</v>
      </c>
      <c r="T1249">
        <v>-13.5</v>
      </c>
      <c r="U1249">
        <v>2.5499999999999998</v>
      </c>
      <c r="V1249">
        <v>-6.75</v>
      </c>
      <c r="W1249" t="str">
        <f t="shared" si="44"/>
        <v>g102,5,empty,3,201,1,1,0</v>
      </c>
      <c r="X1249" s="1" t="s">
        <v>447</v>
      </c>
      <c r="Y1249" s="2" t="str">
        <f>IF(AND(ISBLANK(X1249),OR(NOT(ISBLANK(Z1249)),NOT(ISBLANK(AA1249)))),#N/A,
IF(ISBLANK(X1249),"",
IF(AND(NOT(ISERROR(VLOOKUP(X1249,MonsterTable!$A:$B,MATCH(MonsterTable!$B$1,MonsterTable!$A$1:$B$1,0),0))),OR(ISBLANK(Z1249),ISBLANK(AA1249))),#N/A,
IFERROR(VLOOKUP(X1249,MonsterTable!$A:$B,MATCH(MonsterTable!$B$1,MonsterTable!$A$1:$B$1,0),0),
IF(OR(NOT(ISBLANK(Z1249)),ISBLANK(AA1249)),#N/A,
IF(X1249="empty","empty",
VLOOKUP(X1249,MonsterGroupTable!$A:$A,1,0)))))))</f>
        <v>g102</v>
      </c>
      <c r="AA1249">
        <v>5</v>
      </c>
      <c r="AE1249" s="1" t="s">
        <v>446</v>
      </c>
      <c r="AF1249" s="2" t="str">
        <f>IF(AND(ISBLANK(AE1249),OR(NOT(ISBLANK(AG1249)),NOT(ISBLANK(AH1249)))),#N/A,
IF(ISBLANK(AE1249),"",
IF(AND(NOT(ISERROR(VLOOKUP(AE1249,MonsterTable!$A:$B,MATCH(MonsterTable!$B$1,MonsterTable!$A$1:$B$1,0),0))),OR(ISBLANK(AG1249),ISBLANK(AH1249))),#N/A,
IFERROR(VLOOKUP(AE1249,MonsterTable!$A:$B,MATCH(MonsterTable!$B$1,MonsterTable!$A$1:$B$1,0),0),
IF(OR(NOT(ISBLANK(AG1249)),ISBLANK(AH1249)),#N/A,
IF(AE1249="empty","empty",
VLOOKUP(AE1249,MonsterGroupTable!$A:$A,1,0)))))))</f>
        <v>empty</v>
      </c>
      <c r="AH1249">
        <v>3</v>
      </c>
      <c r="AL1249" s="1" t="s">
        <v>242</v>
      </c>
      <c r="AM1249" s="2">
        <f>IF(AND(ISBLANK(AL1249),OR(NOT(ISBLANK(AN1249)),NOT(ISBLANK(AO1249)))),#N/A,
IF(ISBLANK(AL1249),"",
IF(AND(NOT(ISERROR(VLOOKUP(AL1249,MonsterTable!$A:$B,MATCH(MonsterTable!$B$1,MonsterTable!$A$1:$B$1,0),0))),OR(ISBLANK(AN1249),ISBLANK(AO1249))),#N/A,
IFERROR(VLOOKUP(AL1249,MonsterTable!$A:$B,MATCH(MonsterTable!$B$1,MonsterTable!$A$1:$B$1,0),0),
IF(OR(NOT(ISBLANK(AN1249)),ISBLANK(AO1249)),#N/A,
IF(AL1249="empty","empty",
VLOOKUP(AL1249,MonsterGroupTable!$A:$A,1,0)))))))</f>
        <v>201</v>
      </c>
      <c r="AN1249">
        <v>1</v>
      </c>
      <c r="AO1249">
        <v>1</v>
      </c>
      <c r="AP1249">
        <v>0</v>
      </c>
      <c r="AT1249" s="2" t="str">
        <f>IF(AND(ISBLANK(AS1249),OR(NOT(ISBLANK(AU1249)),NOT(ISBLANK(AV1249)))),#N/A,
IF(ISBLANK(AS1249),"",
IF(AND(NOT(ISERROR(VLOOKUP(AS1249,MonsterTable!$A:$B,MATCH(MonsterTable!$B$1,MonsterTable!$A$1:$B$1,0),0))),OR(ISBLANK(AU1249),ISBLANK(AV1249))),#N/A,
IFERROR(VLOOKUP(AS1249,MonsterTable!$A:$B,MATCH(MonsterTable!$B$1,MonsterTable!$A$1:$B$1,0),0),
IF(OR(NOT(ISBLANK(AU1249)),ISBLANK(AV1249)),#N/A,
IF(AS1249="empty","empty",
VLOOKUP(AS1249,MonsterGroupTable!$A:$A,1,0)))))))</f>
        <v/>
      </c>
      <c r="BA1249" s="2" t="str">
        <f>IF(AND(ISBLANK(AZ1249),OR(NOT(ISBLANK(BB1249)),NOT(ISBLANK(BC1249)))),#N/A,
IF(ISBLANK(AZ1249),"",
IF(AND(NOT(ISERROR(VLOOKUP(AZ1249,MonsterTable!$A:$B,MATCH(MonsterTable!$B$1,MonsterTable!$A$1:$B$1,0),0))),OR(ISBLANK(BB1249),ISBLANK(BC1249))),#N/A,
IFERROR(VLOOKUP(AZ1249,MonsterTable!$A:$B,MATCH(MonsterTable!$B$1,MonsterTable!$A$1:$B$1,0),0),
IF(OR(NOT(ISBLANK(BB1249)),ISBLANK(BC1249)),#N/A,
IF(AZ1249="empty","empty",
VLOOKUP(AZ1249,MonsterGroupTable!$A:$A,1,0)))))))</f>
        <v/>
      </c>
      <c r="BH1249" s="2" t="str">
        <f>IF(AND(ISBLANK(BG1249),OR(NOT(ISBLANK(BI1249)),NOT(ISBLANK(BJ1249)))),#N/A,
IF(ISBLANK(BG1249),"",
IF(AND(NOT(ISERROR(VLOOKUP(BG1249,MonsterTable!$A:$B,MATCH(MonsterTable!$B$1,MonsterTable!$A$1:$B$1,0),0))),OR(ISBLANK(BI1249),ISBLANK(BJ1249))),#N/A,
IFERROR(VLOOKUP(BG1249,MonsterTable!$A:$B,MATCH(MonsterTable!$B$1,MonsterTable!$A$1:$B$1,0),0),
IF(OR(NOT(ISBLANK(BI1249)),ISBLANK(BJ1249)),#N/A,
IF(BG1249="empty","empty",
VLOOKUP(BG1249,MonsterGroupTable!$A:$A,1,0)))))))</f>
        <v/>
      </c>
      <c r="BO1249" s="2" t="str">
        <f>IF(AND(ISBLANK(BN1249),OR(NOT(ISBLANK(BP1249)),NOT(ISBLANK(BQ1249)))),#N/A,
IF(ISBLANK(BN1249),"",
IF(AND(NOT(ISERROR(VLOOKUP(BN1249,MonsterTable!$A:$B,MATCH(MonsterTable!$B$1,MonsterTable!$A$1:$B$1,0),0))),OR(ISBLANK(BP1249),ISBLANK(BQ1249))),#N/A,
IFERROR(VLOOKUP(BN1249,MonsterTable!$A:$B,MATCH(MonsterTable!$B$1,MonsterTable!$A$1:$B$1,0),0),
IF(OR(NOT(ISBLANK(BP1249)),ISBLANK(BQ1249)),#N/A,
IF(BN1249="empty","empty",
VLOOKUP(BN1249,MonsterGroupTable!$A:$A,1,0)))))))</f>
        <v/>
      </c>
      <c r="BV1249" s="2" t="str">
        <f>IF(AND(ISBLANK(BU1249),OR(NOT(ISBLANK(BW1249)),NOT(ISBLANK(BX1249)))),#N/A,
IF(ISBLANK(BU1249),"",
IF(AND(NOT(ISERROR(VLOOKUP(BU1249,MonsterTable!$A:$B,MATCH(MonsterTable!$B$1,MonsterTable!$A$1:$B$1,0),0))),OR(ISBLANK(BW1249),ISBLANK(BX1249))),#N/A,
IFERROR(VLOOKUP(BU1249,MonsterTable!$A:$B,MATCH(MonsterTable!$B$1,MonsterTable!$A$1:$B$1,0),0),
IF(OR(NOT(ISBLANK(BW1249)),ISBLANK(BX1249)),#N/A,
IF(BU1249="empty","empty",
VLOOKUP(BU1249,MonsterGroupTable!$A:$A,1,0)))))))</f>
        <v/>
      </c>
      <c r="CC1249" s="2" t="str">
        <f>IF(AND(ISBLANK(CB1249),OR(NOT(ISBLANK(CD1249)),NOT(ISBLANK(CE1249)))),#N/A,
IF(ISBLANK(CB1249),"",
IF(AND(NOT(ISERROR(VLOOKUP(CB1249,MonsterTable!$A:$B,MATCH(MonsterTable!$B$1,MonsterTable!$A$1:$B$1,0),0))),OR(ISBLANK(CD1249),ISBLANK(CE1249))),#N/A,
IFERROR(VLOOKUP(CB1249,MonsterTable!$A:$B,MATCH(MonsterTable!$B$1,MonsterTable!$A$1:$B$1,0),0),
IF(OR(NOT(ISBLANK(CD1249)),ISBLANK(CE1249)),#N/A,
IF(CB1249="empty","empty",
VLOOKUP(CB1249,MonsterGroupTable!$A:$A,1,0)))))))</f>
        <v/>
      </c>
      <c r="CJ1249" s="2" t="str">
        <f>IF(AND(ISBLANK(CI1249),OR(NOT(ISBLANK(CK1249)),NOT(ISBLANK(CL1249)))),#N/A,
IF(ISBLANK(CI1249),"",
IF(AND(NOT(ISERROR(VLOOKUP(CI1249,MonsterTable!$A:$B,MATCH(MonsterTable!$B$1,MonsterTable!$A$1:$B$1,0),0))),OR(ISBLANK(CK1249),ISBLANK(CL1249))),#N/A,
IFERROR(VLOOKUP(CI1249,MonsterTable!$A:$B,MATCH(MonsterTable!$B$1,MonsterTable!$A$1:$B$1,0),0),
IF(OR(NOT(ISBLANK(CK1249)),ISBLANK(CL1249)),#N/A,
IF(CI1249="empty","empty",
VLOOKUP(CI1249,MonsterGroupTable!$A:$A,1,0)))))))</f>
        <v/>
      </c>
    </row>
    <row r="1250" spans="1:88">
      <c r="A1250">
        <v>20216</v>
      </c>
      <c r="B1250">
        <f t="shared" si="43"/>
        <v>1.1000000000000001</v>
      </c>
      <c r="C1250">
        <f t="shared" si="43"/>
        <v>1.1000000000000001</v>
      </c>
      <c r="F1250">
        <v>360</v>
      </c>
      <c r="G1250">
        <v>6904</v>
      </c>
      <c r="H1250">
        <v>0</v>
      </c>
      <c r="I1250">
        <v>0</v>
      </c>
      <c r="J1250">
        <v>0</v>
      </c>
      <c r="K1250" t="s">
        <v>28</v>
      </c>
      <c r="L1250" t="s">
        <v>243</v>
      </c>
      <c r="M1250" t="s">
        <v>79</v>
      </c>
      <c r="N1250" t="s">
        <v>80</v>
      </c>
      <c r="O1250">
        <v>0</v>
      </c>
      <c r="P1250">
        <v>-4.75</v>
      </c>
      <c r="Q1250">
        <v>-3.5</v>
      </c>
      <c r="R1250">
        <v>4.75</v>
      </c>
      <c r="S1250">
        <v>3</v>
      </c>
      <c r="T1250">
        <v>-13.5</v>
      </c>
      <c r="U1250">
        <v>2.5499999999999998</v>
      </c>
      <c r="V1250">
        <v>-6.75</v>
      </c>
      <c r="W1250" t="str">
        <f t="shared" si="44"/>
        <v>g102,5,empty,3,201,1,1,0</v>
      </c>
      <c r="X1250" s="1" t="s">
        <v>447</v>
      </c>
      <c r="Y1250" s="2" t="str">
        <f>IF(AND(ISBLANK(X1250),OR(NOT(ISBLANK(Z1250)),NOT(ISBLANK(AA1250)))),#N/A,
IF(ISBLANK(X1250),"",
IF(AND(NOT(ISERROR(VLOOKUP(X1250,MonsterTable!$A:$B,MATCH(MonsterTable!$B$1,MonsterTable!$A$1:$B$1,0),0))),OR(ISBLANK(Z1250),ISBLANK(AA1250))),#N/A,
IFERROR(VLOOKUP(X1250,MonsterTable!$A:$B,MATCH(MonsterTable!$B$1,MonsterTable!$A$1:$B$1,0),0),
IF(OR(NOT(ISBLANK(Z1250)),ISBLANK(AA1250)),#N/A,
IF(X1250="empty","empty",
VLOOKUP(X1250,MonsterGroupTable!$A:$A,1,0)))))))</f>
        <v>g102</v>
      </c>
      <c r="AA1250">
        <v>5</v>
      </c>
      <c r="AE1250" s="1" t="s">
        <v>446</v>
      </c>
      <c r="AF1250" s="2" t="str">
        <f>IF(AND(ISBLANK(AE1250),OR(NOT(ISBLANK(AG1250)),NOT(ISBLANK(AH1250)))),#N/A,
IF(ISBLANK(AE1250),"",
IF(AND(NOT(ISERROR(VLOOKUP(AE1250,MonsterTable!$A:$B,MATCH(MonsterTable!$B$1,MonsterTable!$A$1:$B$1,0),0))),OR(ISBLANK(AG1250),ISBLANK(AH1250))),#N/A,
IFERROR(VLOOKUP(AE1250,MonsterTable!$A:$B,MATCH(MonsterTable!$B$1,MonsterTable!$A$1:$B$1,0),0),
IF(OR(NOT(ISBLANK(AG1250)),ISBLANK(AH1250)),#N/A,
IF(AE1250="empty","empty",
VLOOKUP(AE1250,MonsterGroupTable!$A:$A,1,0)))))))</f>
        <v>empty</v>
      </c>
      <c r="AH1250">
        <v>3</v>
      </c>
      <c r="AL1250" s="1" t="s">
        <v>242</v>
      </c>
      <c r="AM1250" s="2">
        <f>IF(AND(ISBLANK(AL1250),OR(NOT(ISBLANK(AN1250)),NOT(ISBLANK(AO1250)))),#N/A,
IF(ISBLANK(AL1250),"",
IF(AND(NOT(ISERROR(VLOOKUP(AL1250,MonsterTable!$A:$B,MATCH(MonsterTable!$B$1,MonsterTable!$A$1:$B$1,0),0))),OR(ISBLANK(AN1250),ISBLANK(AO1250))),#N/A,
IFERROR(VLOOKUP(AL1250,MonsterTable!$A:$B,MATCH(MonsterTable!$B$1,MonsterTable!$A$1:$B$1,0),0),
IF(OR(NOT(ISBLANK(AN1250)),ISBLANK(AO1250)),#N/A,
IF(AL1250="empty","empty",
VLOOKUP(AL1250,MonsterGroupTable!$A:$A,1,0)))))))</f>
        <v>201</v>
      </c>
      <c r="AN1250">
        <v>1</v>
      </c>
      <c r="AO1250">
        <v>1</v>
      </c>
      <c r="AP1250">
        <v>0</v>
      </c>
      <c r="AT1250" s="2" t="str">
        <f>IF(AND(ISBLANK(AS1250),OR(NOT(ISBLANK(AU1250)),NOT(ISBLANK(AV1250)))),#N/A,
IF(ISBLANK(AS1250),"",
IF(AND(NOT(ISERROR(VLOOKUP(AS1250,MonsterTable!$A:$B,MATCH(MonsterTable!$B$1,MonsterTable!$A$1:$B$1,0),0))),OR(ISBLANK(AU1250),ISBLANK(AV1250))),#N/A,
IFERROR(VLOOKUP(AS1250,MonsterTable!$A:$B,MATCH(MonsterTable!$B$1,MonsterTable!$A$1:$B$1,0),0),
IF(OR(NOT(ISBLANK(AU1250)),ISBLANK(AV1250)),#N/A,
IF(AS1250="empty","empty",
VLOOKUP(AS1250,MonsterGroupTable!$A:$A,1,0)))))))</f>
        <v/>
      </c>
      <c r="BA1250" s="2" t="str">
        <f>IF(AND(ISBLANK(AZ1250),OR(NOT(ISBLANK(BB1250)),NOT(ISBLANK(BC1250)))),#N/A,
IF(ISBLANK(AZ1250),"",
IF(AND(NOT(ISERROR(VLOOKUP(AZ1250,MonsterTable!$A:$B,MATCH(MonsterTable!$B$1,MonsterTable!$A$1:$B$1,0),0))),OR(ISBLANK(BB1250),ISBLANK(BC1250))),#N/A,
IFERROR(VLOOKUP(AZ1250,MonsterTable!$A:$B,MATCH(MonsterTable!$B$1,MonsterTable!$A$1:$B$1,0),0),
IF(OR(NOT(ISBLANK(BB1250)),ISBLANK(BC1250)),#N/A,
IF(AZ1250="empty","empty",
VLOOKUP(AZ1250,MonsterGroupTable!$A:$A,1,0)))))))</f>
        <v/>
      </c>
      <c r="BH1250" s="2" t="str">
        <f>IF(AND(ISBLANK(BG1250),OR(NOT(ISBLANK(BI1250)),NOT(ISBLANK(BJ1250)))),#N/A,
IF(ISBLANK(BG1250),"",
IF(AND(NOT(ISERROR(VLOOKUP(BG1250,MonsterTable!$A:$B,MATCH(MonsterTable!$B$1,MonsterTable!$A$1:$B$1,0),0))),OR(ISBLANK(BI1250),ISBLANK(BJ1250))),#N/A,
IFERROR(VLOOKUP(BG1250,MonsterTable!$A:$B,MATCH(MonsterTable!$B$1,MonsterTable!$A$1:$B$1,0),0),
IF(OR(NOT(ISBLANK(BI1250)),ISBLANK(BJ1250)),#N/A,
IF(BG1250="empty","empty",
VLOOKUP(BG1250,MonsterGroupTable!$A:$A,1,0)))))))</f>
        <v/>
      </c>
      <c r="BO1250" s="2" t="str">
        <f>IF(AND(ISBLANK(BN1250),OR(NOT(ISBLANK(BP1250)),NOT(ISBLANK(BQ1250)))),#N/A,
IF(ISBLANK(BN1250),"",
IF(AND(NOT(ISERROR(VLOOKUP(BN1250,MonsterTable!$A:$B,MATCH(MonsterTable!$B$1,MonsterTable!$A$1:$B$1,0),0))),OR(ISBLANK(BP1250),ISBLANK(BQ1250))),#N/A,
IFERROR(VLOOKUP(BN1250,MonsterTable!$A:$B,MATCH(MonsterTable!$B$1,MonsterTable!$A$1:$B$1,0),0),
IF(OR(NOT(ISBLANK(BP1250)),ISBLANK(BQ1250)),#N/A,
IF(BN1250="empty","empty",
VLOOKUP(BN1250,MonsterGroupTable!$A:$A,1,0)))))))</f>
        <v/>
      </c>
      <c r="BV1250" s="2" t="str">
        <f>IF(AND(ISBLANK(BU1250),OR(NOT(ISBLANK(BW1250)),NOT(ISBLANK(BX1250)))),#N/A,
IF(ISBLANK(BU1250),"",
IF(AND(NOT(ISERROR(VLOOKUP(BU1250,MonsterTable!$A:$B,MATCH(MonsterTable!$B$1,MonsterTable!$A$1:$B$1,0),0))),OR(ISBLANK(BW1250),ISBLANK(BX1250))),#N/A,
IFERROR(VLOOKUP(BU1250,MonsterTable!$A:$B,MATCH(MonsterTable!$B$1,MonsterTable!$A$1:$B$1,0),0),
IF(OR(NOT(ISBLANK(BW1250)),ISBLANK(BX1250)),#N/A,
IF(BU1250="empty","empty",
VLOOKUP(BU1250,MonsterGroupTable!$A:$A,1,0)))))))</f>
        <v/>
      </c>
      <c r="CC1250" s="2" t="str">
        <f>IF(AND(ISBLANK(CB1250),OR(NOT(ISBLANK(CD1250)),NOT(ISBLANK(CE1250)))),#N/A,
IF(ISBLANK(CB1250),"",
IF(AND(NOT(ISERROR(VLOOKUP(CB1250,MonsterTable!$A:$B,MATCH(MonsterTable!$B$1,MonsterTable!$A$1:$B$1,0),0))),OR(ISBLANK(CD1250),ISBLANK(CE1250))),#N/A,
IFERROR(VLOOKUP(CB1250,MonsterTable!$A:$B,MATCH(MonsterTable!$B$1,MonsterTable!$A$1:$B$1,0),0),
IF(OR(NOT(ISBLANK(CD1250)),ISBLANK(CE1250)),#N/A,
IF(CB1250="empty","empty",
VLOOKUP(CB1250,MonsterGroupTable!$A:$A,1,0)))))))</f>
        <v/>
      </c>
      <c r="CJ1250" s="2" t="str">
        <f>IF(AND(ISBLANK(CI1250),OR(NOT(ISBLANK(CK1250)),NOT(ISBLANK(CL1250)))),#N/A,
IF(ISBLANK(CI1250),"",
IF(AND(NOT(ISERROR(VLOOKUP(CI1250,MonsterTable!$A:$B,MATCH(MonsterTable!$B$1,MonsterTable!$A$1:$B$1,0),0))),OR(ISBLANK(CK1250),ISBLANK(CL1250))),#N/A,
IFERROR(VLOOKUP(CI1250,MonsterTable!$A:$B,MATCH(MonsterTable!$B$1,MonsterTable!$A$1:$B$1,0),0),
IF(OR(NOT(ISBLANK(CK1250)),ISBLANK(CL1250)),#N/A,
IF(CI1250="empty","empty",
VLOOKUP(CI1250,MonsterGroupTable!$A:$A,1,0)))))))</f>
        <v/>
      </c>
    </row>
    <row r="1251" spans="1:88">
      <c r="A1251">
        <v>20217</v>
      </c>
      <c r="B1251">
        <f t="shared" si="43"/>
        <v>1.1000000000000001</v>
      </c>
      <c r="C1251">
        <f t="shared" si="43"/>
        <v>1.1000000000000001</v>
      </c>
      <c r="F1251">
        <v>360</v>
      </c>
      <c r="G1251">
        <v>6958</v>
      </c>
      <c r="H1251">
        <v>0</v>
      </c>
      <c r="I1251">
        <v>0</v>
      </c>
      <c r="J1251">
        <v>0</v>
      </c>
      <c r="K1251" t="s">
        <v>28</v>
      </c>
      <c r="L1251" t="s">
        <v>243</v>
      </c>
      <c r="M1251" t="s">
        <v>79</v>
      </c>
      <c r="N1251" t="s">
        <v>80</v>
      </c>
      <c r="O1251">
        <v>0</v>
      </c>
      <c r="P1251">
        <v>-4.75</v>
      </c>
      <c r="Q1251">
        <v>-3.5</v>
      </c>
      <c r="R1251">
        <v>4.75</v>
      </c>
      <c r="S1251">
        <v>3</v>
      </c>
      <c r="T1251">
        <v>-13.5</v>
      </c>
      <c r="U1251">
        <v>2.5499999999999998</v>
      </c>
      <c r="V1251">
        <v>-6.75</v>
      </c>
      <c r="W1251" t="str">
        <f t="shared" si="44"/>
        <v>g102,5,empty,3,201,1,1,0</v>
      </c>
      <c r="X1251" s="1" t="s">
        <v>447</v>
      </c>
      <c r="Y1251" s="2" t="str">
        <f>IF(AND(ISBLANK(X1251),OR(NOT(ISBLANK(Z1251)),NOT(ISBLANK(AA1251)))),#N/A,
IF(ISBLANK(X1251),"",
IF(AND(NOT(ISERROR(VLOOKUP(X1251,MonsterTable!$A:$B,MATCH(MonsterTable!$B$1,MonsterTable!$A$1:$B$1,0),0))),OR(ISBLANK(Z1251),ISBLANK(AA1251))),#N/A,
IFERROR(VLOOKUP(X1251,MonsterTable!$A:$B,MATCH(MonsterTable!$B$1,MonsterTable!$A$1:$B$1,0),0),
IF(OR(NOT(ISBLANK(Z1251)),ISBLANK(AA1251)),#N/A,
IF(X1251="empty","empty",
VLOOKUP(X1251,MonsterGroupTable!$A:$A,1,0)))))))</f>
        <v>g102</v>
      </c>
      <c r="AA1251">
        <v>5</v>
      </c>
      <c r="AE1251" s="1" t="s">
        <v>446</v>
      </c>
      <c r="AF1251" s="2" t="str">
        <f>IF(AND(ISBLANK(AE1251),OR(NOT(ISBLANK(AG1251)),NOT(ISBLANK(AH1251)))),#N/A,
IF(ISBLANK(AE1251),"",
IF(AND(NOT(ISERROR(VLOOKUP(AE1251,MonsterTable!$A:$B,MATCH(MonsterTable!$B$1,MonsterTable!$A$1:$B$1,0),0))),OR(ISBLANK(AG1251),ISBLANK(AH1251))),#N/A,
IFERROR(VLOOKUP(AE1251,MonsterTable!$A:$B,MATCH(MonsterTable!$B$1,MonsterTable!$A$1:$B$1,0),0),
IF(OR(NOT(ISBLANK(AG1251)),ISBLANK(AH1251)),#N/A,
IF(AE1251="empty","empty",
VLOOKUP(AE1251,MonsterGroupTable!$A:$A,1,0)))))))</f>
        <v>empty</v>
      </c>
      <c r="AH1251">
        <v>3</v>
      </c>
      <c r="AL1251" s="1" t="s">
        <v>242</v>
      </c>
      <c r="AM1251" s="2">
        <f>IF(AND(ISBLANK(AL1251),OR(NOT(ISBLANK(AN1251)),NOT(ISBLANK(AO1251)))),#N/A,
IF(ISBLANK(AL1251),"",
IF(AND(NOT(ISERROR(VLOOKUP(AL1251,MonsterTable!$A:$B,MATCH(MonsterTable!$B$1,MonsterTable!$A$1:$B$1,0),0))),OR(ISBLANK(AN1251),ISBLANK(AO1251))),#N/A,
IFERROR(VLOOKUP(AL1251,MonsterTable!$A:$B,MATCH(MonsterTable!$B$1,MonsterTable!$A$1:$B$1,0),0),
IF(OR(NOT(ISBLANK(AN1251)),ISBLANK(AO1251)),#N/A,
IF(AL1251="empty","empty",
VLOOKUP(AL1251,MonsterGroupTable!$A:$A,1,0)))))))</f>
        <v>201</v>
      </c>
      <c r="AN1251">
        <v>1</v>
      </c>
      <c r="AO1251">
        <v>1</v>
      </c>
      <c r="AP1251">
        <v>0</v>
      </c>
      <c r="AT1251" s="2" t="str">
        <f>IF(AND(ISBLANK(AS1251),OR(NOT(ISBLANK(AU1251)),NOT(ISBLANK(AV1251)))),#N/A,
IF(ISBLANK(AS1251),"",
IF(AND(NOT(ISERROR(VLOOKUP(AS1251,MonsterTable!$A:$B,MATCH(MonsterTable!$B$1,MonsterTable!$A$1:$B$1,0),0))),OR(ISBLANK(AU1251),ISBLANK(AV1251))),#N/A,
IFERROR(VLOOKUP(AS1251,MonsterTable!$A:$B,MATCH(MonsterTable!$B$1,MonsterTable!$A$1:$B$1,0),0),
IF(OR(NOT(ISBLANK(AU1251)),ISBLANK(AV1251)),#N/A,
IF(AS1251="empty","empty",
VLOOKUP(AS1251,MonsterGroupTable!$A:$A,1,0)))))))</f>
        <v/>
      </c>
      <c r="BA1251" s="2" t="str">
        <f>IF(AND(ISBLANK(AZ1251),OR(NOT(ISBLANK(BB1251)),NOT(ISBLANK(BC1251)))),#N/A,
IF(ISBLANK(AZ1251),"",
IF(AND(NOT(ISERROR(VLOOKUP(AZ1251,MonsterTable!$A:$B,MATCH(MonsterTable!$B$1,MonsterTable!$A$1:$B$1,0),0))),OR(ISBLANK(BB1251),ISBLANK(BC1251))),#N/A,
IFERROR(VLOOKUP(AZ1251,MonsterTable!$A:$B,MATCH(MonsterTable!$B$1,MonsterTable!$A$1:$B$1,0),0),
IF(OR(NOT(ISBLANK(BB1251)),ISBLANK(BC1251)),#N/A,
IF(AZ1251="empty","empty",
VLOOKUP(AZ1251,MonsterGroupTable!$A:$A,1,0)))))))</f>
        <v/>
      </c>
      <c r="BH1251" s="2" t="str">
        <f>IF(AND(ISBLANK(BG1251),OR(NOT(ISBLANK(BI1251)),NOT(ISBLANK(BJ1251)))),#N/A,
IF(ISBLANK(BG1251),"",
IF(AND(NOT(ISERROR(VLOOKUP(BG1251,MonsterTable!$A:$B,MATCH(MonsterTable!$B$1,MonsterTable!$A$1:$B$1,0),0))),OR(ISBLANK(BI1251),ISBLANK(BJ1251))),#N/A,
IFERROR(VLOOKUP(BG1251,MonsterTable!$A:$B,MATCH(MonsterTable!$B$1,MonsterTable!$A$1:$B$1,0),0),
IF(OR(NOT(ISBLANK(BI1251)),ISBLANK(BJ1251)),#N/A,
IF(BG1251="empty","empty",
VLOOKUP(BG1251,MonsterGroupTable!$A:$A,1,0)))))))</f>
        <v/>
      </c>
      <c r="BO1251" s="2" t="str">
        <f>IF(AND(ISBLANK(BN1251),OR(NOT(ISBLANK(BP1251)),NOT(ISBLANK(BQ1251)))),#N/A,
IF(ISBLANK(BN1251),"",
IF(AND(NOT(ISERROR(VLOOKUP(BN1251,MonsterTable!$A:$B,MATCH(MonsterTable!$B$1,MonsterTable!$A$1:$B$1,0),0))),OR(ISBLANK(BP1251),ISBLANK(BQ1251))),#N/A,
IFERROR(VLOOKUP(BN1251,MonsterTable!$A:$B,MATCH(MonsterTable!$B$1,MonsterTable!$A$1:$B$1,0),0),
IF(OR(NOT(ISBLANK(BP1251)),ISBLANK(BQ1251)),#N/A,
IF(BN1251="empty","empty",
VLOOKUP(BN1251,MonsterGroupTable!$A:$A,1,0)))))))</f>
        <v/>
      </c>
      <c r="BV1251" s="2" t="str">
        <f>IF(AND(ISBLANK(BU1251),OR(NOT(ISBLANK(BW1251)),NOT(ISBLANK(BX1251)))),#N/A,
IF(ISBLANK(BU1251),"",
IF(AND(NOT(ISERROR(VLOOKUP(BU1251,MonsterTable!$A:$B,MATCH(MonsterTable!$B$1,MonsterTable!$A$1:$B$1,0),0))),OR(ISBLANK(BW1251),ISBLANK(BX1251))),#N/A,
IFERROR(VLOOKUP(BU1251,MonsterTable!$A:$B,MATCH(MonsterTable!$B$1,MonsterTable!$A$1:$B$1,0),0),
IF(OR(NOT(ISBLANK(BW1251)),ISBLANK(BX1251)),#N/A,
IF(BU1251="empty","empty",
VLOOKUP(BU1251,MonsterGroupTable!$A:$A,1,0)))))))</f>
        <v/>
      </c>
      <c r="CC1251" s="2" t="str">
        <f>IF(AND(ISBLANK(CB1251),OR(NOT(ISBLANK(CD1251)),NOT(ISBLANK(CE1251)))),#N/A,
IF(ISBLANK(CB1251),"",
IF(AND(NOT(ISERROR(VLOOKUP(CB1251,MonsterTable!$A:$B,MATCH(MonsterTable!$B$1,MonsterTable!$A$1:$B$1,0),0))),OR(ISBLANK(CD1251),ISBLANK(CE1251))),#N/A,
IFERROR(VLOOKUP(CB1251,MonsterTable!$A:$B,MATCH(MonsterTable!$B$1,MonsterTable!$A$1:$B$1,0),0),
IF(OR(NOT(ISBLANK(CD1251)),ISBLANK(CE1251)),#N/A,
IF(CB1251="empty","empty",
VLOOKUP(CB1251,MonsterGroupTable!$A:$A,1,0)))))))</f>
        <v/>
      </c>
      <c r="CJ1251" s="2" t="str">
        <f>IF(AND(ISBLANK(CI1251),OR(NOT(ISBLANK(CK1251)),NOT(ISBLANK(CL1251)))),#N/A,
IF(ISBLANK(CI1251),"",
IF(AND(NOT(ISERROR(VLOOKUP(CI1251,MonsterTable!$A:$B,MATCH(MonsterTable!$B$1,MonsterTable!$A$1:$B$1,0),0))),OR(ISBLANK(CK1251),ISBLANK(CL1251))),#N/A,
IFERROR(VLOOKUP(CI1251,MonsterTable!$A:$B,MATCH(MonsterTable!$B$1,MonsterTable!$A$1:$B$1,0),0),
IF(OR(NOT(ISBLANK(CK1251)),ISBLANK(CL1251)),#N/A,
IF(CI1251="empty","empty",
VLOOKUP(CI1251,MonsterGroupTable!$A:$A,1,0)))))))</f>
        <v/>
      </c>
    </row>
    <row r="1252" spans="1:88">
      <c r="A1252">
        <v>20218</v>
      </c>
      <c r="B1252">
        <f t="shared" si="43"/>
        <v>1.1000000000000001</v>
      </c>
      <c r="C1252">
        <f t="shared" si="43"/>
        <v>1.1000000000000001</v>
      </c>
      <c r="F1252">
        <v>360</v>
      </c>
      <c r="G1252">
        <v>7012</v>
      </c>
      <c r="H1252">
        <v>0</v>
      </c>
      <c r="I1252">
        <v>0</v>
      </c>
      <c r="J1252">
        <v>0</v>
      </c>
      <c r="K1252" t="s">
        <v>28</v>
      </c>
      <c r="L1252" t="s">
        <v>243</v>
      </c>
      <c r="M1252" t="s">
        <v>79</v>
      </c>
      <c r="N1252" t="s">
        <v>80</v>
      </c>
      <c r="O1252">
        <v>0</v>
      </c>
      <c r="P1252">
        <v>-4.75</v>
      </c>
      <c r="Q1252">
        <v>-3.5</v>
      </c>
      <c r="R1252">
        <v>4.75</v>
      </c>
      <c r="S1252">
        <v>3</v>
      </c>
      <c r="T1252">
        <v>-13.5</v>
      </c>
      <c r="U1252">
        <v>2.5499999999999998</v>
      </c>
      <c r="V1252">
        <v>-6.75</v>
      </c>
      <c r="W1252" t="str">
        <f t="shared" si="44"/>
        <v>g102,5,empty,3,201,1,1,0</v>
      </c>
      <c r="X1252" s="1" t="s">
        <v>447</v>
      </c>
      <c r="Y1252" s="2" t="str">
        <f>IF(AND(ISBLANK(X1252),OR(NOT(ISBLANK(Z1252)),NOT(ISBLANK(AA1252)))),#N/A,
IF(ISBLANK(X1252),"",
IF(AND(NOT(ISERROR(VLOOKUP(X1252,MonsterTable!$A:$B,MATCH(MonsterTable!$B$1,MonsterTable!$A$1:$B$1,0),0))),OR(ISBLANK(Z1252),ISBLANK(AA1252))),#N/A,
IFERROR(VLOOKUP(X1252,MonsterTable!$A:$B,MATCH(MonsterTable!$B$1,MonsterTable!$A$1:$B$1,0),0),
IF(OR(NOT(ISBLANK(Z1252)),ISBLANK(AA1252)),#N/A,
IF(X1252="empty","empty",
VLOOKUP(X1252,MonsterGroupTable!$A:$A,1,0)))))))</f>
        <v>g102</v>
      </c>
      <c r="AA1252">
        <v>5</v>
      </c>
      <c r="AE1252" s="1" t="s">
        <v>446</v>
      </c>
      <c r="AF1252" s="2" t="str">
        <f>IF(AND(ISBLANK(AE1252),OR(NOT(ISBLANK(AG1252)),NOT(ISBLANK(AH1252)))),#N/A,
IF(ISBLANK(AE1252),"",
IF(AND(NOT(ISERROR(VLOOKUP(AE1252,MonsterTable!$A:$B,MATCH(MonsterTable!$B$1,MonsterTable!$A$1:$B$1,0),0))),OR(ISBLANK(AG1252),ISBLANK(AH1252))),#N/A,
IFERROR(VLOOKUP(AE1252,MonsterTable!$A:$B,MATCH(MonsterTable!$B$1,MonsterTable!$A$1:$B$1,0),0),
IF(OR(NOT(ISBLANK(AG1252)),ISBLANK(AH1252)),#N/A,
IF(AE1252="empty","empty",
VLOOKUP(AE1252,MonsterGroupTable!$A:$A,1,0)))))))</f>
        <v>empty</v>
      </c>
      <c r="AH1252">
        <v>3</v>
      </c>
      <c r="AL1252" s="1" t="s">
        <v>242</v>
      </c>
      <c r="AM1252" s="2">
        <f>IF(AND(ISBLANK(AL1252),OR(NOT(ISBLANK(AN1252)),NOT(ISBLANK(AO1252)))),#N/A,
IF(ISBLANK(AL1252),"",
IF(AND(NOT(ISERROR(VLOOKUP(AL1252,MonsterTable!$A:$B,MATCH(MonsterTable!$B$1,MonsterTable!$A$1:$B$1,0),0))),OR(ISBLANK(AN1252),ISBLANK(AO1252))),#N/A,
IFERROR(VLOOKUP(AL1252,MonsterTable!$A:$B,MATCH(MonsterTable!$B$1,MonsterTable!$A$1:$B$1,0),0),
IF(OR(NOT(ISBLANK(AN1252)),ISBLANK(AO1252)),#N/A,
IF(AL1252="empty","empty",
VLOOKUP(AL1252,MonsterGroupTable!$A:$A,1,0)))))))</f>
        <v>201</v>
      </c>
      <c r="AN1252">
        <v>1</v>
      </c>
      <c r="AO1252">
        <v>1</v>
      </c>
      <c r="AP1252">
        <v>0</v>
      </c>
      <c r="AT1252" s="2" t="str">
        <f>IF(AND(ISBLANK(AS1252),OR(NOT(ISBLANK(AU1252)),NOT(ISBLANK(AV1252)))),#N/A,
IF(ISBLANK(AS1252),"",
IF(AND(NOT(ISERROR(VLOOKUP(AS1252,MonsterTable!$A:$B,MATCH(MonsterTable!$B$1,MonsterTable!$A$1:$B$1,0),0))),OR(ISBLANK(AU1252),ISBLANK(AV1252))),#N/A,
IFERROR(VLOOKUP(AS1252,MonsterTable!$A:$B,MATCH(MonsterTable!$B$1,MonsterTable!$A$1:$B$1,0),0),
IF(OR(NOT(ISBLANK(AU1252)),ISBLANK(AV1252)),#N/A,
IF(AS1252="empty","empty",
VLOOKUP(AS1252,MonsterGroupTable!$A:$A,1,0)))))))</f>
        <v/>
      </c>
      <c r="BA1252" s="2" t="str">
        <f>IF(AND(ISBLANK(AZ1252),OR(NOT(ISBLANK(BB1252)),NOT(ISBLANK(BC1252)))),#N/A,
IF(ISBLANK(AZ1252),"",
IF(AND(NOT(ISERROR(VLOOKUP(AZ1252,MonsterTable!$A:$B,MATCH(MonsterTable!$B$1,MonsterTable!$A$1:$B$1,0),0))),OR(ISBLANK(BB1252),ISBLANK(BC1252))),#N/A,
IFERROR(VLOOKUP(AZ1252,MonsterTable!$A:$B,MATCH(MonsterTable!$B$1,MonsterTable!$A$1:$B$1,0),0),
IF(OR(NOT(ISBLANK(BB1252)),ISBLANK(BC1252)),#N/A,
IF(AZ1252="empty","empty",
VLOOKUP(AZ1252,MonsterGroupTable!$A:$A,1,0)))))))</f>
        <v/>
      </c>
      <c r="BH1252" s="2" t="str">
        <f>IF(AND(ISBLANK(BG1252),OR(NOT(ISBLANK(BI1252)),NOT(ISBLANK(BJ1252)))),#N/A,
IF(ISBLANK(BG1252),"",
IF(AND(NOT(ISERROR(VLOOKUP(BG1252,MonsterTable!$A:$B,MATCH(MonsterTable!$B$1,MonsterTable!$A$1:$B$1,0),0))),OR(ISBLANK(BI1252),ISBLANK(BJ1252))),#N/A,
IFERROR(VLOOKUP(BG1252,MonsterTable!$A:$B,MATCH(MonsterTable!$B$1,MonsterTable!$A$1:$B$1,0),0),
IF(OR(NOT(ISBLANK(BI1252)),ISBLANK(BJ1252)),#N/A,
IF(BG1252="empty","empty",
VLOOKUP(BG1252,MonsterGroupTable!$A:$A,1,0)))))))</f>
        <v/>
      </c>
      <c r="BO1252" s="2" t="str">
        <f>IF(AND(ISBLANK(BN1252),OR(NOT(ISBLANK(BP1252)),NOT(ISBLANK(BQ1252)))),#N/A,
IF(ISBLANK(BN1252),"",
IF(AND(NOT(ISERROR(VLOOKUP(BN1252,MonsterTable!$A:$B,MATCH(MonsterTable!$B$1,MonsterTable!$A$1:$B$1,0),0))),OR(ISBLANK(BP1252),ISBLANK(BQ1252))),#N/A,
IFERROR(VLOOKUP(BN1252,MonsterTable!$A:$B,MATCH(MonsterTable!$B$1,MonsterTable!$A$1:$B$1,0),0),
IF(OR(NOT(ISBLANK(BP1252)),ISBLANK(BQ1252)),#N/A,
IF(BN1252="empty","empty",
VLOOKUP(BN1252,MonsterGroupTable!$A:$A,1,0)))))))</f>
        <v/>
      </c>
      <c r="BV1252" s="2" t="str">
        <f>IF(AND(ISBLANK(BU1252),OR(NOT(ISBLANK(BW1252)),NOT(ISBLANK(BX1252)))),#N/A,
IF(ISBLANK(BU1252),"",
IF(AND(NOT(ISERROR(VLOOKUP(BU1252,MonsterTable!$A:$B,MATCH(MonsterTable!$B$1,MonsterTable!$A$1:$B$1,0),0))),OR(ISBLANK(BW1252),ISBLANK(BX1252))),#N/A,
IFERROR(VLOOKUP(BU1252,MonsterTable!$A:$B,MATCH(MonsterTable!$B$1,MonsterTable!$A$1:$B$1,0),0),
IF(OR(NOT(ISBLANK(BW1252)),ISBLANK(BX1252)),#N/A,
IF(BU1252="empty","empty",
VLOOKUP(BU1252,MonsterGroupTable!$A:$A,1,0)))))))</f>
        <v/>
      </c>
      <c r="CC1252" s="2" t="str">
        <f>IF(AND(ISBLANK(CB1252),OR(NOT(ISBLANK(CD1252)),NOT(ISBLANK(CE1252)))),#N/A,
IF(ISBLANK(CB1252),"",
IF(AND(NOT(ISERROR(VLOOKUP(CB1252,MonsterTable!$A:$B,MATCH(MonsterTable!$B$1,MonsterTable!$A$1:$B$1,0),0))),OR(ISBLANK(CD1252),ISBLANK(CE1252))),#N/A,
IFERROR(VLOOKUP(CB1252,MonsterTable!$A:$B,MATCH(MonsterTable!$B$1,MonsterTable!$A$1:$B$1,0),0),
IF(OR(NOT(ISBLANK(CD1252)),ISBLANK(CE1252)),#N/A,
IF(CB1252="empty","empty",
VLOOKUP(CB1252,MonsterGroupTable!$A:$A,1,0)))))))</f>
        <v/>
      </c>
      <c r="CJ1252" s="2" t="str">
        <f>IF(AND(ISBLANK(CI1252),OR(NOT(ISBLANK(CK1252)),NOT(ISBLANK(CL1252)))),#N/A,
IF(ISBLANK(CI1252),"",
IF(AND(NOT(ISERROR(VLOOKUP(CI1252,MonsterTable!$A:$B,MATCH(MonsterTable!$B$1,MonsterTable!$A$1:$B$1,0),0))),OR(ISBLANK(CK1252),ISBLANK(CL1252))),#N/A,
IFERROR(VLOOKUP(CI1252,MonsterTable!$A:$B,MATCH(MonsterTable!$B$1,MonsterTable!$A$1:$B$1,0),0),
IF(OR(NOT(ISBLANK(CK1252)),ISBLANK(CL1252)),#N/A,
IF(CI1252="empty","empty",
VLOOKUP(CI1252,MonsterGroupTable!$A:$A,1,0)))))))</f>
        <v/>
      </c>
    </row>
    <row r="1253" spans="1:88">
      <c r="A1253">
        <v>20219</v>
      </c>
      <c r="B1253">
        <f t="shared" si="43"/>
        <v>1.1000000000000001</v>
      </c>
      <c r="C1253">
        <f t="shared" si="43"/>
        <v>1.1000000000000001</v>
      </c>
      <c r="F1253">
        <v>360</v>
      </c>
      <c r="G1253">
        <v>7066</v>
      </c>
      <c r="H1253">
        <v>0</v>
      </c>
      <c r="I1253">
        <v>0</v>
      </c>
      <c r="J1253">
        <v>0</v>
      </c>
      <c r="K1253" t="s">
        <v>28</v>
      </c>
      <c r="L1253" t="s">
        <v>243</v>
      </c>
      <c r="M1253" t="s">
        <v>79</v>
      </c>
      <c r="N1253" t="s">
        <v>80</v>
      </c>
      <c r="O1253">
        <v>0</v>
      </c>
      <c r="P1253">
        <v>-4.75</v>
      </c>
      <c r="Q1253">
        <v>-3.5</v>
      </c>
      <c r="R1253">
        <v>4.75</v>
      </c>
      <c r="S1253">
        <v>3</v>
      </c>
      <c r="T1253">
        <v>-13.5</v>
      </c>
      <c r="U1253">
        <v>2.5499999999999998</v>
      </c>
      <c r="V1253">
        <v>-6.75</v>
      </c>
      <c r="W1253" t="str">
        <f t="shared" si="44"/>
        <v>g102,5,empty,3,201,1,1,0</v>
      </c>
      <c r="X1253" s="1" t="s">
        <v>447</v>
      </c>
      <c r="Y1253" s="2" t="str">
        <f>IF(AND(ISBLANK(X1253),OR(NOT(ISBLANK(Z1253)),NOT(ISBLANK(AA1253)))),#N/A,
IF(ISBLANK(X1253),"",
IF(AND(NOT(ISERROR(VLOOKUP(X1253,MonsterTable!$A:$B,MATCH(MonsterTable!$B$1,MonsterTable!$A$1:$B$1,0),0))),OR(ISBLANK(Z1253),ISBLANK(AA1253))),#N/A,
IFERROR(VLOOKUP(X1253,MonsterTable!$A:$B,MATCH(MonsterTable!$B$1,MonsterTable!$A$1:$B$1,0),0),
IF(OR(NOT(ISBLANK(Z1253)),ISBLANK(AA1253)),#N/A,
IF(X1253="empty","empty",
VLOOKUP(X1253,MonsterGroupTable!$A:$A,1,0)))))))</f>
        <v>g102</v>
      </c>
      <c r="AA1253">
        <v>5</v>
      </c>
      <c r="AE1253" s="1" t="s">
        <v>446</v>
      </c>
      <c r="AF1253" s="2" t="str">
        <f>IF(AND(ISBLANK(AE1253),OR(NOT(ISBLANK(AG1253)),NOT(ISBLANK(AH1253)))),#N/A,
IF(ISBLANK(AE1253),"",
IF(AND(NOT(ISERROR(VLOOKUP(AE1253,MonsterTable!$A:$B,MATCH(MonsterTable!$B$1,MonsterTable!$A$1:$B$1,0),0))),OR(ISBLANK(AG1253),ISBLANK(AH1253))),#N/A,
IFERROR(VLOOKUP(AE1253,MonsterTable!$A:$B,MATCH(MonsterTable!$B$1,MonsterTable!$A$1:$B$1,0),0),
IF(OR(NOT(ISBLANK(AG1253)),ISBLANK(AH1253)),#N/A,
IF(AE1253="empty","empty",
VLOOKUP(AE1253,MonsterGroupTable!$A:$A,1,0)))))))</f>
        <v>empty</v>
      </c>
      <c r="AH1253">
        <v>3</v>
      </c>
      <c r="AL1253" s="1" t="s">
        <v>242</v>
      </c>
      <c r="AM1253" s="2">
        <f>IF(AND(ISBLANK(AL1253),OR(NOT(ISBLANK(AN1253)),NOT(ISBLANK(AO1253)))),#N/A,
IF(ISBLANK(AL1253),"",
IF(AND(NOT(ISERROR(VLOOKUP(AL1253,MonsterTable!$A:$B,MATCH(MonsterTable!$B$1,MonsterTable!$A$1:$B$1,0),0))),OR(ISBLANK(AN1253),ISBLANK(AO1253))),#N/A,
IFERROR(VLOOKUP(AL1253,MonsterTable!$A:$B,MATCH(MonsterTable!$B$1,MonsterTable!$A$1:$B$1,0),0),
IF(OR(NOT(ISBLANK(AN1253)),ISBLANK(AO1253)),#N/A,
IF(AL1253="empty","empty",
VLOOKUP(AL1253,MonsterGroupTable!$A:$A,1,0)))))))</f>
        <v>201</v>
      </c>
      <c r="AN1253">
        <v>1</v>
      </c>
      <c r="AO1253">
        <v>1</v>
      </c>
      <c r="AP1253">
        <v>0</v>
      </c>
      <c r="AT1253" s="2" t="str">
        <f>IF(AND(ISBLANK(AS1253),OR(NOT(ISBLANK(AU1253)),NOT(ISBLANK(AV1253)))),#N/A,
IF(ISBLANK(AS1253),"",
IF(AND(NOT(ISERROR(VLOOKUP(AS1253,MonsterTable!$A:$B,MATCH(MonsterTable!$B$1,MonsterTable!$A$1:$B$1,0),0))),OR(ISBLANK(AU1253),ISBLANK(AV1253))),#N/A,
IFERROR(VLOOKUP(AS1253,MonsterTable!$A:$B,MATCH(MonsterTable!$B$1,MonsterTable!$A$1:$B$1,0),0),
IF(OR(NOT(ISBLANK(AU1253)),ISBLANK(AV1253)),#N/A,
IF(AS1253="empty","empty",
VLOOKUP(AS1253,MonsterGroupTable!$A:$A,1,0)))))))</f>
        <v/>
      </c>
      <c r="BA1253" s="2" t="str">
        <f>IF(AND(ISBLANK(AZ1253),OR(NOT(ISBLANK(BB1253)),NOT(ISBLANK(BC1253)))),#N/A,
IF(ISBLANK(AZ1253),"",
IF(AND(NOT(ISERROR(VLOOKUP(AZ1253,MonsterTable!$A:$B,MATCH(MonsterTable!$B$1,MonsterTable!$A$1:$B$1,0),0))),OR(ISBLANK(BB1253),ISBLANK(BC1253))),#N/A,
IFERROR(VLOOKUP(AZ1253,MonsterTable!$A:$B,MATCH(MonsterTable!$B$1,MonsterTable!$A$1:$B$1,0),0),
IF(OR(NOT(ISBLANK(BB1253)),ISBLANK(BC1253)),#N/A,
IF(AZ1253="empty","empty",
VLOOKUP(AZ1253,MonsterGroupTable!$A:$A,1,0)))))))</f>
        <v/>
      </c>
      <c r="BH1253" s="2" t="str">
        <f>IF(AND(ISBLANK(BG1253),OR(NOT(ISBLANK(BI1253)),NOT(ISBLANK(BJ1253)))),#N/A,
IF(ISBLANK(BG1253),"",
IF(AND(NOT(ISERROR(VLOOKUP(BG1253,MonsterTable!$A:$B,MATCH(MonsterTable!$B$1,MonsterTable!$A$1:$B$1,0),0))),OR(ISBLANK(BI1253),ISBLANK(BJ1253))),#N/A,
IFERROR(VLOOKUP(BG1253,MonsterTable!$A:$B,MATCH(MonsterTable!$B$1,MonsterTable!$A$1:$B$1,0),0),
IF(OR(NOT(ISBLANK(BI1253)),ISBLANK(BJ1253)),#N/A,
IF(BG1253="empty","empty",
VLOOKUP(BG1253,MonsterGroupTable!$A:$A,1,0)))))))</f>
        <v/>
      </c>
      <c r="BO1253" s="2" t="str">
        <f>IF(AND(ISBLANK(BN1253),OR(NOT(ISBLANK(BP1253)),NOT(ISBLANK(BQ1253)))),#N/A,
IF(ISBLANK(BN1253),"",
IF(AND(NOT(ISERROR(VLOOKUP(BN1253,MonsterTable!$A:$B,MATCH(MonsterTable!$B$1,MonsterTable!$A$1:$B$1,0),0))),OR(ISBLANK(BP1253),ISBLANK(BQ1253))),#N/A,
IFERROR(VLOOKUP(BN1253,MonsterTable!$A:$B,MATCH(MonsterTable!$B$1,MonsterTable!$A$1:$B$1,0),0),
IF(OR(NOT(ISBLANK(BP1253)),ISBLANK(BQ1253)),#N/A,
IF(BN1253="empty","empty",
VLOOKUP(BN1253,MonsterGroupTable!$A:$A,1,0)))))))</f>
        <v/>
      </c>
      <c r="BV1253" s="2" t="str">
        <f>IF(AND(ISBLANK(BU1253),OR(NOT(ISBLANK(BW1253)),NOT(ISBLANK(BX1253)))),#N/A,
IF(ISBLANK(BU1253),"",
IF(AND(NOT(ISERROR(VLOOKUP(BU1253,MonsterTable!$A:$B,MATCH(MonsterTable!$B$1,MonsterTable!$A$1:$B$1,0),0))),OR(ISBLANK(BW1253),ISBLANK(BX1253))),#N/A,
IFERROR(VLOOKUP(BU1253,MonsterTable!$A:$B,MATCH(MonsterTable!$B$1,MonsterTable!$A$1:$B$1,0),0),
IF(OR(NOT(ISBLANK(BW1253)),ISBLANK(BX1253)),#N/A,
IF(BU1253="empty","empty",
VLOOKUP(BU1253,MonsterGroupTable!$A:$A,1,0)))))))</f>
        <v/>
      </c>
      <c r="CC1253" s="2" t="str">
        <f>IF(AND(ISBLANK(CB1253),OR(NOT(ISBLANK(CD1253)),NOT(ISBLANK(CE1253)))),#N/A,
IF(ISBLANK(CB1253),"",
IF(AND(NOT(ISERROR(VLOOKUP(CB1253,MonsterTable!$A:$B,MATCH(MonsterTable!$B$1,MonsterTable!$A$1:$B$1,0),0))),OR(ISBLANK(CD1253),ISBLANK(CE1253))),#N/A,
IFERROR(VLOOKUP(CB1253,MonsterTable!$A:$B,MATCH(MonsterTable!$B$1,MonsterTable!$A$1:$B$1,0),0),
IF(OR(NOT(ISBLANK(CD1253)),ISBLANK(CE1253)),#N/A,
IF(CB1253="empty","empty",
VLOOKUP(CB1253,MonsterGroupTable!$A:$A,1,0)))))))</f>
        <v/>
      </c>
      <c r="CJ1253" s="2" t="str">
        <f>IF(AND(ISBLANK(CI1253),OR(NOT(ISBLANK(CK1253)),NOT(ISBLANK(CL1253)))),#N/A,
IF(ISBLANK(CI1253),"",
IF(AND(NOT(ISERROR(VLOOKUP(CI1253,MonsterTable!$A:$B,MATCH(MonsterTable!$B$1,MonsterTable!$A$1:$B$1,0),0))),OR(ISBLANK(CK1253),ISBLANK(CL1253))),#N/A,
IFERROR(VLOOKUP(CI1253,MonsterTable!$A:$B,MATCH(MonsterTable!$B$1,MonsterTable!$A$1:$B$1,0),0),
IF(OR(NOT(ISBLANK(CK1253)),ISBLANK(CL1253)),#N/A,
IF(CI1253="empty","empty",
VLOOKUP(CI1253,MonsterGroupTable!$A:$A,1,0)))))))</f>
        <v/>
      </c>
    </row>
    <row r="1254" spans="1:88">
      <c r="A1254">
        <v>20220</v>
      </c>
      <c r="B1254">
        <f t="shared" si="43"/>
        <v>1.2</v>
      </c>
      <c r="C1254">
        <f t="shared" si="43"/>
        <v>1.1000000000000001</v>
      </c>
      <c r="F1254">
        <v>360</v>
      </c>
      <c r="G1254">
        <v>7120</v>
      </c>
      <c r="H1254">
        <v>0</v>
      </c>
      <c r="I1254">
        <v>0</v>
      </c>
      <c r="J1254">
        <v>0</v>
      </c>
      <c r="K1254" t="s">
        <v>28</v>
      </c>
      <c r="L1254" t="s">
        <v>243</v>
      </c>
      <c r="M1254" t="s">
        <v>79</v>
      </c>
      <c r="N1254" t="s">
        <v>80</v>
      </c>
      <c r="O1254">
        <v>0</v>
      </c>
      <c r="P1254">
        <v>-4.75</v>
      </c>
      <c r="Q1254">
        <v>-3.5</v>
      </c>
      <c r="R1254">
        <v>4.75</v>
      </c>
      <c r="S1254">
        <v>3</v>
      </c>
      <c r="T1254">
        <v>-13.5</v>
      </c>
      <c r="U1254">
        <v>2.5499999999999998</v>
      </c>
      <c r="V1254">
        <v>-6.75</v>
      </c>
      <c r="W1254" t="str">
        <f t="shared" si="44"/>
        <v>g102,5,empty,3,201,1,1,0</v>
      </c>
      <c r="X1254" s="1" t="s">
        <v>447</v>
      </c>
      <c r="Y1254" s="2" t="str">
        <f>IF(AND(ISBLANK(X1254),OR(NOT(ISBLANK(Z1254)),NOT(ISBLANK(AA1254)))),#N/A,
IF(ISBLANK(X1254),"",
IF(AND(NOT(ISERROR(VLOOKUP(X1254,MonsterTable!$A:$B,MATCH(MonsterTable!$B$1,MonsterTable!$A$1:$B$1,0),0))),OR(ISBLANK(Z1254),ISBLANK(AA1254))),#N/A,
IFERROR(VLOOKUP(X1254,MonsterTable!$A:$B,MATCH(MonsterTable!$B$1,MonsterTable!$A$1:$B$1,0),0),
IF(OR(NOT(ISBLANK(Z1254)),ISBLANK(AA1254)),#N/A,
IF(X1254="empty","empty",
VLOOKUP(X1254,MonsterGroupTable!$A:$A,1,0)))))))</f>
        <v>g102</v>
      </c>
      <c r="AA1254">
        <v>5</v>
      </c>
      <c r="AE1254" s="1" t="s">
        <v>446</v>
      </c>
      <c r="AF1254" s="2" t="str">
        <f>IF(AND(ISBLANK(AE1254),OR(NOT(ISBLANK(AG1254)),NOT(ISBLANK(AH1254)))),#N/A,
IF(ISBLANK(AE1254),"",
IF(AND(NOT(ISERROR(VLOOKUP(AE1254,MonsterTable!$A:$B,MATCH(MonsterTable!$B$1,MonsterTable!$A$1:$B$1,0),0))),OR(ISBLANK(AG1254),ISBLANK(AH1254))),#N/A,
IFERROR(VLOOKUP(AE1254,MonsterTable!$A:$B,MATCH(MonsterTable!$B$1,MonsterTable!$A$1:$B$1,0),0),
IF(OR(NOT(ISBLANK(AG1254)),ISBLANK(AH1254)),#N/A,
IF(AE1254="empty","empty",
VLOOKUP(AE1254,MonsterGroupTable!$A:$A,1,0)))))))</f>
        <v>empty</v>
      </c>
      <c r="AH1254">
        <v>3</v>
      </c>
      <c r="AL1254" s="1" t="s">
        <v>242</v>
      </c>
      <c r="AM1254" s="2">
        <f>IF(AND(ISBLANK(AL1254),OR(NOT(ISBLANK(AN1254)),NOT(ISBLANK(AO1254)))),#N/A,
IF(ISBLANK(AL1254),"",
IF(AND(NOT(ISERROR(VLOOKUP(AL1254,MonsterTable!$A:$B,MATCH(MonsterTable!$B$1,MonsterTable!$A$1:$B$1,0),0))),OR(ISBLANK(AN1254),ISBLANK(AO1254))),#N/A,
IFERROR(VLOOKUP(AL1254,MonsterTable!$A:$B,MATCH(MonsterTable!$B$1,MonsterTable!$A$1:$B$1,0),0),
IF(OR(NOT(ISBLANK(AN1254)),ISBLANK(AO1254)),#N/A,
IF(AL1254="empty","empty",
VLOOKUP(AL1254,MonsterGroupTable!$A:$A,1,0)))))))</f>
        <v>201</v>
      </c>
      <c r="AN1254">
        <v>1</v>
      </c>
      <c r="AO1254">
        <v>1</v>
      </c>
      <c r="AP1254">
        <v>0</v>
      </c>
      <c r="AT1254" s="2" t="str">
        <f>IF(AND(ISBLANK(AS1254),OR(NOT(ISBLANK(AU1254)),NOT(ISBLANK(AV1254)))),#N/A,
IF(ISBLANK(AS1254),"",
IF(AND(NOT(ISERROR(VLOOKUP(AS1254,MonsterTable!$A:$B,MATCH(MonsterTable!$B$1,MonsterTable!$A$1:$B$1,0),0))),OR(ISBLANK(AU1254),ISBLANK(AV1254))),#N/A,
IFERROR(VLOOKUP(AS1254,MonsterTable!$A:$B,MATCH(MonsterTable!$B$1,MonsterTable!$A$1:$B$1,0),0),
IF(OR(NOT(ISBLANK(AU1254)),ISBLANK(AV1254)),#N/A,
IF(AS1254="empty","empty",
VLOOKUP(AS1254,MonsterGroupTable!$A:$A,1,0)))))))</f>
        <v/>
      </c>
      <c r="BA1254" s="2" t="str">
        <f>IF(AND(ISBLANK(AZ1254),OR(NOT(ISBLANK(BB1254)),NOT(ISBLANK(BC1254)))),#N/A,
IF(ISBLANK(AZ1254),"",
IF(AND(NOT(ISERROR(VLOOKUP(AZ1254,MonsterTable!$A:$B,MATCH(MonsterTable!$B$1,MonsterTable!$A$1:$B$1,0),0))),OR(ISBLANK(BB1254),ISBLANK(BC1254))),#N/A,
IFERROR(VLOOKUP(AZ1254,MonsterTable!$A:$B,MATCH(MonsterTable!$B$1,MonsterTable!$A$1:$B$1,0),0),
IF(OR(NOT(ISBLANK(BB1254)),ISBLANK(BC1254)),#N/A,
IF(AZ1254="empty","empty",
VLOOKUP(AZ1254,MonsterGroupTable!$A:$A,1,0)))))))</f>
        <v/>
      </c>
      <c r="BH1254" s="2" t="str">
        <f>IF(AND(ISBLANK(BG1254),OR(NOT(ISBLANK(BI1254)),NOT(ISBLANK(BJ1254)))),#N/A,
IF(ISBLANK(BG1254),"",
IF(AND(NOT(ISERROR(VLOOKUP(BG1254,MonsterTable!$A:$B,MATCH(MonsterTable!$B$1,MonsterTable!$A$1:$B$1,0),0))),OR(ISBLANK(BI1254),ISBLANK(BJ1254))),#N/A,
IFERROR(VLOOKUP(BG1254,MonsterTable!$A:$B,MATCH(MonsterTable!$B$1,MonsterTable!$A$1:$B$1,0),0),
IF(OR(NOT(ISBLANK(BI1254)),ISBLANK(BJ1254)),#N/A,
IF(BG1254="empty","empty",
VLOOKUP(BG1254,MonsterGroupTable!$A:$A,1,0)))))))</f>
        <v/>
      </c>
      <c r="BO1254" s="2" t="str">
        <f>IF(AND(ISBLANK(BN1254),OR(NOT(ISBLANK(BP1254)),NOT(ISBLANK(BQ1254)))),#N/A,
IF(ISBLANK(BN1254),"",
IF(AND(NOT(ISERROR(VLOOKUP(BN1254,MonsterTable!$A:$B,MATCH(MonsterTable!$B$1,MonsterTable!$A$1:$B$1,0),0))),OR(ISBLANK(BP1254),ISBLANK(BQ1254))),#N/A,
IFERROR(VLOOKUP(BN1254,MonsterTable!$A:$B,MATCH(MonsterTable!$B$1,MonsterTable!$A$1:$B$1,0),0),
IF(OR(NOT(ISBLANK(BP1254)),ISBLANK(BQ1254)),#N/A,
IF(BN1254="empty","empty",
VLOOKUP(BN1254,MonsterGroupTable!$A:$A,1,0)))))))</f>
        <v/>
      </c>
      <c r="BV1254" s="2" t="str">
        <f>IF(AND(ISBLANK(BU1254),OR(NOT(ISBLANK(BW1254)),NOT(ISBLANK(BX1254)))),#N/A,
IF(ISBLANK(BU1254),"",
IF(AND(NOT(ISERROR(VLOOKUP(BU1254,MonsterTable!$A:$B,MATCH(MonsterTable!$B$1,MonsterTable!$A$1:$B$1,0),0))),OR(ISBLANK(BW1254),ISBLANK(BX1254))),#N/A,
IFERROR(VLOOKUP(BU1254,MonsterTable!$A:$B,MATCH(MonsterTable!$B$1,MonsterTable!$A$1:$B$1,0),0),
IF(OR(NOT(ISBLANK(BW1254)),ISBLANK(BX1254)),#N/A,
IF(BU1254="empty","empty",
VLOOKUP(BU1254,MonsterGroupTable!$A:$A,1,0)))))))</f>
        <v/>
      </c>
      <c r="CC1254" s="2" t="str">
        <f>IF(AND(ISBLANK(CB1254),OR(NOT(ISBLANK(CD1254)),NOT(ISBLANK(CE1254)))),#N/A,
IF(ISBLANK(CB1254),"",
IF(AND(NOT(ISERROR(VLOOKUP(CB1254,MonsterTable!$A:$B,MATCH(MonsterTable!$B$1,MonsterTable!$A$1:$B$1,0),0))),OR(ISBLANK(CD1254),ISBLANK(CE1254))),#N/A,
IFERROR(VLOOKUP(CB1254,MonsterTable!$A:$B,MATCH(MonsterTable!$B$1,MonsterTable!$A$1:$B$1,0),0),
IF(OR(NOT(ISBLANK(CD1254)),ISBLANK(CE1254)),#N/A,
IF(CB1254="empty","empty",
VLOOKUP(CB1254,MonsterGroupTable!$A:$A,1,0)))))))</f>
        <v/>
      </c>
      <c r="CJ1254" s="2" t="str">
        <f>IF(AND(ISBLANK(CI1254),OR(NOT(ISBLANK(CK1254)),NOT(ISBLANK(CL1254)))),#N/A,
IF(ISBLANK(CI1254),"",
IF(AND(NOT(ISERROR(VLOOKUP(CI1254,MonsterTable!$A:$B,MATCH(MonsterTable!$B$1,MonsterTable!$A$1:$B$1,0),0))),OR(ISBLANK(CK1254),ISBLANK(CL1254))),#N/A,
IFERROR(VLOOKUP(CI1254,MonsterTable!$A:$B,MATCH(MonsterTable!$B$1,MonsterTable!$A$1:$B$1,0),0),
IF(OR(NOT(ISBLANK(CK1254)),ISBLANK(CL1254)),#N/A,
IF(CI1254="empty","empty",
VLOOKUP(CI1254,MonsterGroupTable!$A:$A,1,0)))))))</f>
        <v/>
      </c>
    </row>
    <row r="1255" spans="1:88">
      <c r="A1255">
        <v>20221</v>
      </c>
      <c r="B1255">
        <f t="shared" si="43"/>
        <v>1.1000000000000001</v>
      </c>
      <c r="C1255">
        <f t="shared" si="43"/>
        <v>1.1000000000000001</v>
      </c>
      <c r="F1255">
        <v>360</v>
      </c>
      <c r="G1255">
        <v>7174</v>
      </c>
      <c r="H1255">
        <v>0</v>
      </c>
      <c r="I1255">
        <v>0</v>
      </c>
      <c r="J1255">
        <v>0</v>
      </c>
      <c r="K1255" t="s">
        <v>28</v>
      </c>
      <c r="L1255" t="s">
        <v>245</v>
      </c>
      <c r="M1255" t="s">
        <v>79</v>
      </c>
      <c r="N1255" t="s">
        <v>80</v>
      </c>
      <c r="O1255">
        <v>0</v>
      </c>
      <c r="P1255">
        <v>-4.75</v>
      </c>
      <c r="Q1255">
        <v>-3.5</v>
      </c>
      <c r="R1255">
        <v>4.75</v>
      </c>
      <c r="S1255">
        <v>3</v>
      </c>
      <c r="T1255">
        <v>-13.5</v>
      </c>
      <c r="U1255">
        <v>2.5499999999999998</v>
      </c>
      <c r="V1255">
        <v>-6.75</v>
      </c>
      <c r="W1255" t="str">
        <f t="shared" si="44"/>
        <v>g103,5,empty,3,203,1,1,0</v>
      </c>
      <c r="X1255" s="1" t="s">
        <v>281</v>
      </c>
      <c r="Y1255" s="2" t="str">
        <f>IF(AND(ISBLANK(X1255),OR(NOT(ISBLANK(Z1255)),NOT(ISBLANK(AA1255)))),#N/A,
IF(ISBLANK(X1255),"",
IF(AND(NOT(ISERROR(VLOOKUP(X1255,MonsterTable!$A:$B,MATCH(MonsterTable!$B$1,MonsterTable!$A$1:$B$1,0),0))),OR(ISBLANK(Z1255),ISBLANK(AA1255))),#N/A,
IFERROR(VLOOKUP(X1255,MonsterTable!$A:$B,MATCH(MonsterTable!$B$1,MonsterTable!$A$1:$B$1,0),0),
IF(OR(NOT(ISBLANK(Z1255)),ISBLANK(AA1255)),#N/A,
IF(X1255="empty","empty",
VLOOKUP(X1255,MonsterGroupTable!$A:$A,1,0)))))))</f>
        <v>g103</v>
      </c>
      <c r="AA1255">
        <v>5</v>
      </c>
      <c r="AE1255" s="1" t="s">
        <v>446</v>
      </c>
      <c r="AF1255" s="2" t="str">
        <f>IF(AND(ISBLANK(AE1255),OR(NOT(ISBLANK(AG1255)),NOT(ISBLANK(AH1255)))),#N/A,
IF(ISBLANK(AE1255),"",
IF(AND(NOT(ISERROR(VLOOKUP(AE1255,MonsterTable!$A:$B,MATCH(MonsterTable!$B$1,MonsterTable!$A$1:$B$1,0),0))),OR(ISBLANK(AG1255),ISBLANK(AH1255))),#N/A,
IFERROR(VLOOKUP(AE1255,MonsterTable!$A:$B,MATCH(MonsterTable!$B$1,MonsterTable!$A$1:$B$1,0),0),
IF(OR(NOT(ISBLANK(AG1255)),ISBLANK(AH1255)),#N/A,
IF(AE1255="empty","empty",
VLOOKUP(AE1255,MonsterGroupTable!$A:$A,1,0)))))))</f>
        <v>empty</v>
      </c>
      <c r="AH1255">
        <v>3</v>
      </c>
      <c r="AL1255" s="1" t="s">
        <v>339</v>
      </c>
      <c r="AM1255" s="2">
        <f>IF(AND(ISBLANK(AL1255),OR(NOT(ISBLANK(AN1255)),NOT(ISBLANK(AO1255)))),#N/A,
IF(ISBLANK(AL1255),"",
IF(AND(NOT(ISERROR(VLOOKUP(AL1255,MonsterTable!$A:$B,MATCH(MonsterTable!$B$1,MonsterTable!$A$1:$B$1,0),0))),OR(ISBLANK(AN1255),ISBLANK(AO1255))),#N/A,
IFERROR(VLOOKUP(AL1255,MonsterTable!$A:$B,MATCH(MonsterTable!$B$1,MonsterTable!$A$1:$B$1,0),0),
IF(OR(NOT(ISBLANK(AN1255)),ISBLANK(AO1255)),#N/A,
IF(AL1255="empty","empty",
VLOOKUP(AL1255,MonsterGroupTable!$A:$A,1,0)))))))</f>
        <v>203</v>
      </c>
      <c r="AN1255">
        <v>1</v>
      </c>
      <c r="AO1255">
        <v>1</v>
      </c>
      <c r="AP1255">
        <v>0</v>
      </c>
      <c r="AT1255" s="2" t="str">
        <f>IF(AND(ISBLANK(AS1255),OR(NOT(ISBLANK(AU1255)),NOT(ISBLANK(AV1255)))),#N/A,
IF(ISBLANK(AS1255),"",
IF(AND(NOT(ISERROR(VLOOKUP(AS1255,MonsterTable!$A:$B,MATCH(MonsterTable!$B$1,MonsterTable!$A$1:$B$1,0),0))),OR(ISBLANK(AU1255),ISBLANK(AV1255))),#N/A,
IFERROR(VLOOKUP(AS1255,MonsterTable!$A:$B,MATCH(MonsterTable!$B$1,MonsterTable!$A$1:$B$1,0),0),
IF(OR(NOT(ISBLANK(AU1255)),ISBLANK(AV1255)),#N/A,
IF(AS1255="empty","empty",
VLOOKUP(AS1255,MonsterGroupTable!$A:$A,1,0)))))))</f>
        <v/>
      </c>
      <c r="BA1255" s="2" t="str">
        <f>IF(AND(ISBLANK(AZ1255),OR(NOT(ISBLANK(BB1255)),NOT(ISBLANK(BC1255)))),#N/A,
IF(ISBLANK(AZ1255),"",
IF(AND(NOT(ISERROR(VLOOKUP(AZ1255,MonsterTable!$A:$B,MATCH(MonsterTable!$B$1,MonsterTable!$A$1:$B$1,0),0))),OR(ISBLANK(BB1255),ISBLANK(BC1255))),#N/A,
IFERROR(VLOOKUP(AZ1255,MonsterTable!$A:$B,MATCH(MonsterTable!$B$1,MonsterTable!$A$1:$B$1,0),0),
IF(OR(NOT(ISBLANK(BB1255)),ISBLANK(BC1255)),#N/A,
IF(AZ1255="empty","empty",
VLOOKUP(AZ1255,MonsterGroupTable!$A:$A,1,0)))))))</f>
        <v/>
      </c>
      <c r="BH1255" s="2" t="str">
        <f>IF(AND(ISBLANK(BG1255),OR(NOT(ISBLANK(BI1255)),NOT(ISBLANK(BJ1255)))),#N/A,
IF(ISBLANK(BG1255),"",
IF(AND(NOT(ISERROR(VLOOKUP(BG1255,MonsterTable!$A:$B,MATCH(MonsterTable!$B$1,MonsterTable!$A$1:$B$1,0),0))),OR(ISBLANK(BI1255),ISBLANK(BJ1255))),#N/A,
IFERROR(VLOOKUP(BG1255,MonsterTable!$A:$B,MATCH(MonsterTable!$B$1,MonsterTable!$A$1:$B$1,0),0),
IF(OR(NOT(ISBLANK(BI1255)),ISBLANK(BJ1255)),#N/A,
IF(BG1255="empty","empty",
VLOOKUP(BG1255,MonsterGroupTable!$A:$A,1,0)))))))</f>
        <v/>
      </c>
      <c r="BO1255" s="2" t="str">
        <f>IF(AND(ISBLANK(BN1255),OR(NOT(ISBLANK(BP1255)),NOT(ISBLANK(BQ1255)))),#N/A,
IF(ISBLANK(BN1255),"",
IF(AND(NOT(ISERROR(VLOOKUP(BN1255,MonsterTable!$A:$B,MATCH(MonsterTable!$B$1,MonsterTable!$A$1:$B$1,0),0))),OR(ISBLANK(BP1255),ISBLANK(BQ1255))),#N/A,
IFERROR(VLOOKUP(BN1255,MonsterTable!$A:$B,MATCH(MonsterTable!$B$1,MonsterTable!$A$1:$B$1,0),0),
IF(OR(NOT(ISBLANK(BP1255)),ISBLANK(BQ1255)),#N/A,
IF(BN1255="empty","empty",
VLOOKUP(BN1255,MonsterGroupTable!$A:$A,1,0)))))))</f>
        <v/>
      </c>
      <c r="BV1255" s="2" t="str">
        <f>IF(AND(ISBLANK(BU1255),OR(NOT(ISBLANK(BW1255)),NOT(ISBLANK(BX1255)))),#N/A,
IF(ISBLANK(BU1255),"",
IF(AND(NOT(ISERROR(VLOOKUP(BU1255,MonsterTable!$A:$B,MATCH(MonsterTable!$B$1,MonsterTable!$A$1:$B$1,0),0))),OR(ISBLANK(BW1255),ISBLANK(BX1255))),#N/A,
IFERROR(VLOOKUP(BU1255,MonsterTable!$A:$B,MATCH(MonsterTable!$B$1,MonsterTable!$A$1:$B$1,0),0),
IF(OR(NOT(ISBLANK(BW1255)),ISBLANK(BX1255)),#N/A,
IF(BU1255="empty","empty",
VLOOKUP(BU1255,MonsterGroupTable!$A:$A,1,0)))))))</f>
        <v/>
      </c>
      <c r="CC1255" s="2" t="str">
        <f>IF(AND(ISBLANK(CB1255),OR(NOT(ISBLANK(CD1255)),NOT(ISBLANK(CE1255)))),#N/A,
IF(ISBLANK(CB1255),"",
IF(AND(NOT(ISERROR(VLOOKUP(CB1255,MonsterTable!$A:$B,MATCH(MonsterTable!$B$1,MonsterTable!$A$1:$B$1,0),0))),OR(ISBLANK(CD1255),ISBLANK(CE1255))),#N/A,
IFERROR(VLOOKUP(CB1255,MonsterTable!$A:$B,MATCH(MonsterTable!$B$1,MonsterTable!$A$1:$B$1,0),0),
IF(OR(NOT(ISBLANK(CD1255)),ISBLANK(CE1255)),#N/A,
IF(CB1255="empty","empty",
VLOOKUP(CB1255,MonsterGroupTable!$A:$A,1,0)))))))</f>
        <v/>
      </c>
      <c r="CJ1255" s="2" t="str">
        <f>IF(AND(ISBLANK(CI1255),OR(NOT(ISBLANK(CK1255)),NOT(ISBLANK(CL1255)))),#N/A,
IF(ISBLANK(CI1255),"",
IF(AND(NOT(ISERROR(VLOOKUP(CI1255,MonsterTable!$A:$B,MATCH(MonsterTable!$B$1,MonsterTable!$A$1:$B$1,0),0))),OR(ISBLANK(CK1255),ISBLANK(CL1255))),#N/A,
IFERROR(VLOOKUP(CI1255,MonsterTable!$A:$B,MATCH(MonsterTable!$B$1,MonsterTable!$A$1:$B$1,0),0),
IF(OR(NOT(ISBLANK(CK1255)),ISBLANK(CL1255)),#N/A,
IF(CI1255="empty","empty",
VLOOKUP(CI1255,MonsterGroupTable!$A:$A,1,0)))))))</f>
        <v/>
      </c>
    </row>
    <row r="1256" spans="1:88">
      <c r="A1256">
        <v>20222</v>
      </c>
      <c r="B1256">
        <f t="shared" si="43"/>
        <v>1.1000000000000001</v>
      </c>
      <c r="C1256">
        <f t="shared" si="43"/>
        <v>1.1000000000000001</v>
      </c>
      <c r="F1256">
        <v>360</v>
      </c>
      <c r="G1256">
        <v>7228</v>
      </c>
      <c r="H1256">
        <v>0</v>
      </c>
      <c r="I1256">
        <v>0</v>
      </c>
      <c r="J1256">
        <v>0</v>
      </c>
      <c r="K1256" t="s">
        <v>28</v>
      </c>
      <c r="L1256" t="s">
        <v>245</v>
      </c>
      <c r="M1256" t="s">
        <v>79</v>
      </c>
      <c r="N1256" t="s">
        <v>80</v>
      </c>
      <c r="O1256">
        <v>0</v>
      </c>
      <c r="P1256">
        <v>-4.75</v>
      </c>
      <c r="Q1256">
        <v>-3.5</v>
      </c>
      <c r="R1256">
        <v>4.75</v>
      </c>
      <c r="S1256">
        <v>3</v>
      </c>
      <c r="T1256">
        <v>-13.5</v>
      </c>
      <c r="U1256">
        <v>2.5499999999999998</v>
      </c>
      <c r="V1256">
        <v>-6.75</v>
      </c>
      <c r="W1256" t="str">
        <f t="shared" si="44"/>
        <v>g103,5,empty,3,203,1,1,0</v>
      </c>
      <c r="X1256" s="1" t="s">
        <v>281</v>
      </c>
      <c r="Y1256" s="2" t="str">
        <f>IF(AND(ISBLANK(X1256),OR(NOT(ISBLANK(Z1256)),NOT(ISBLANK(AA1256)))),#N/A,
IF(ISBLANK(X1256),"",
IF(AND(NOT(ISERROR(VLOOKUP(X1256,MonsterTable!$A:$B,MATCH(MonsterTable!$B$1,MonsterTable!$A$1:$B$1,0),0))),OR(ISBLANK(Z1256),ISBLANK(AA1256))),#N/A,
IFERROR(VLOOKUP(X1256,MonsterTable!$A:$B,MATCH(MonsterTable!$B$1,MonsterTable!$A$1:$B$1,0),0),
IF(OR(NOT(ISBLANK(Z1256)),ISBLANK(AA1256)),#N/A,
IF(X1256="empty","empty",
VLOOKUP(X1256,MonsterGroupTable!$A:$A,1,0)))))))</f>
        <v>g103</v>
      </c>
      <c r="AA1256">
        <v>5</v>
      </c>
      <c r="AE1256" s="1" t="s">
        <v>446</v>
      </c>
      <c r="AF1256" s="2" t="str">
        <f>IF(AND(ISBLANK(AE1256),OR(NOT(ISBLANK(AG1256)),NOT(ISBLANK(AH1256)))),#N/A,
IF(ISBLANK(AE1256),"",
IF(AND(NOT(ISERROR(VLOOKUP(AE1256,MonsterTable!$A:$B,MATCH(MonsterTable!$B$1,MonsterTable!$A$1:$B$1,0),0))),OR(ISBLANK(AG1256),ISBLANK(AH1256))),#N/A,
IFERROR(VLOOKUP(AE1256,MonsterTable!$A:$B,MATCH(MonsterTable!$B$1,MonsterTable!$A$1:$B$1,0),0),
IF(OR(NOT(ISBLANK(AG1256)),ISBLANK(AH1256)),#N/A,
IF(AE1256="empty","empty",
VLOOKUP(AE1256,MonsterGroupTable!$A:$A,1,0)))))))</f>
        <v>empty</v>
      </c>
      <c r="AH1256">
        <v>3</v>
      </c>
      <c r="AL1256" s="1" t="s">
        <v>339</v>
      </c>
      <c r="AM1256" s="2">
        <f>IF(AND(ISBLANK(AL1256),OR(NOT(ISBLANK(AN1256)),NOT(ISBLANK(AO1256)))),#N/A,
IF(ISBLANK(AL1256),"",
IF(AND(NOT(ISERROR(VLOOKUP(AL1256,MonsterTable!$A:$B,MATCH(MonsterTable!$B$1,MonsterTable!$A$1:$B$1,0),0))),OR(ISBLANK(AN1256),ISBLANK(AO1256))),#N/A,
IFERROR(VLOOKUP(AL1256,MonsterTable!$A:$B,MATCH(MonsterTable!$B$1,MonsterTable!$A$1:$B$1,0),0),
IF(OR(NOT(ISBLANK(AN1256)),ISBLANK(AO1256)),#N/A,
IF(AL1256="empty","empty",
VLOOKUP(AL1256,MonsterGroupTable!$A:$A,1,0)))))))</f>
        <v>203</v>
      </c>
      <c r="AN1256">
        <v>1</v>
      </c>
      <c r="AO1256">
        <v>1</v>
      </c>
      <c r="AP1256">
        <v>0</v>
      </c>
      <c r="AT1256" s="2" t="str">
        <f>IF(AND(ISBLANK(AS1256),OR(NOT(ISBLANK(AU1256)),NOT(ISBLANK(AV1256)))),#N/A,
IF(ISBLANK(AS1256),"",
IF(AND(NOT(ISERROR(VLOOKUP(AS1256,MonsterTable!$A:$B,MATCH(MonsterTable!$B$1,MonsterTable!$A$1:$B$1,0),0))),OR(ISBLANK(AU1256),ISBLANK(AV1256))),#N/A,
IFERROR(VLOOKUP(AS1256,MonsterTable!$A:$B,MATCH(MonsterTable!$B$1,MonsterTable!$A$1:$B$1,0),0),
IF(OR(NOT(ISBLANK(AU1256)),ISBLANK(AV1256)),#N/A,
IF(AS1256="empty","empty",
VLOOKUP(AS1256,MonsterGroupTable!$A:$A,1,0)))))))</f>
        <v/>
      </c>
      <c r="BA1256" s="2" t="str">
        <f>IF(AND(ISBLANK(AZ1256),OR(NOT(ISBLANK(BB1256)),NOT(ISBLANK(BC1256)))),#N/A,
IF(ISBLANK(AZ1256),"",
IF(AND(NOT(ISERROR(VLOOKUP(AZ1256,MonsterTable!$A:$B,MATCH(MonsterTable!$B$1,MonsterTable!$A$1:$B$1,0),0))),OR(ISBLANK(BB1256),ISBLANK(BC1256))),#N/A,
IFERROR(VLOOKUP(AZ1256,MonsterTable!$A:$B,MATCH(MonsterTable!$B$1,MonsterTable!$A$1:$B$1,0),0),
IF(OR(NOT(ISBLANK(BB1256)),ISBLANK(BC1256)),#N/A,
IF(AZ1256="empty","empty",
VLOOKUP(AZ1256,MonsterGroupTable!$A:$A,1,0)))))))</f>
        <v/>
      </c>
      <c r="BH1256" s="2" t="str">
        <f>IF(AND(ISBLANK(BG1256),OR(NOT(ISBLANK(BI1256)),NOT(ISBLANK(BJ1256)))),#N/A,
IF(ISBLANK(BG1256),"",
IF(AND(NOT(ISERROR(VLOOKUP(BG1256,MonsterTable!$A:$B,MATCH(MonsterTable!$B$1,MonsterTable!$A$1:$B$1,0),0))),OR(ISBLANK(BI1256),ISBLANK(BJ1256))),#N/A,
IFERROR(VLOOKUP(BG1256,MonsterTable!$A:$B,MATCH(MonsterTable!$B$1,MonsterTable!$A$1:$B$1,0),0),
IF(OR(NOT(ISBLANK(BI1256)),ISBLANK(BJ1256)),#N/A,
IF(BG1256="empty","empty",
VLOOKUP(BG1256,MonsterGroupTable!$A:$A,1,0)))))))</f>
        <v/>
      </c>
      <c r="BO1256" s="2" t="str">
        <f>IF(AND(ISBLANK(BN1256),OR(NOT(ISBLANK(BP1256)),NOT(ISBLANK(BQ1256)))),#N/A,
IF(ISBLANK(BN1256),"",
IF(AND(NOT(ISERROR(VLOOKUP(BN1256,MonsterTable!$A:$B,MATCH(MonsterTable!$B$1,MonsterTable!$A$1:$B$1,0),0))),OR(ISBLANK(BP1256),ISBLANK(BQ1256))),#N/A,
IFERROR(VLOOKUP(BN1256,MonsterTable!$A:$B,MATCH(MonsterTable!$B$1,MonsterTable!$A$1:$B$1,0),0),
IF(OR(NOT(ISBLANK(BP1256)),ISBLANK(BQ1256)),#N/A,
IF(BN1256="empty","empty",
VLOOKUP(BN1256,MonsterGroupTable!$A:$A,1,0)))))))</f>
        <v/>
      </c>
      <c r="BV1256" s="2" t="str">
        <f>IF(AND(ISBLANK(BU1256),OR(NOT(ISBLANK(BW1256)),NOT(ISBLANK(BX1256)))),#N/A,
IF(ISBLANK(BU1256),"",
IF(AND(NOT(ISERROR(VLOOKUP(BU1256,MonsterTable!$A:$B,MATCH(MonsterTable!$B$1,MonsterTable!$A$1:$B$1,0),0))),OR(ISBLANK(BW1256),ISBLANK(BX1256))),#N/A,
IFERROR(VLOOKUP(BU1256,MonsterTable!$A:$B,MATCH(MonsterTable!$B$1,MonsterTable!$A$1:$B$1,0),0),
IF(OR(NOT(ISBLANK(BW1256)),ISBLANK(BX1256)),#N/A,
IF(BU1256="empty","empty",
VLOOKUP(BU1256,MonsterGroupTable!$A:$A,1,0)))))))</f>
        <v/>
      </c>
      <c r="CC1256" s="2" t="str">
        <f>IF(AND(ISBLANK(CB1256),OR(NOT(ISBLANK(CD1256)),NOT(ISBLANK(CE1256)))),#N/A,
IF(ISBLANK(CB1256),"",
IF(AND(NOT(ISERROR(VLOOKUP(CB1256,MonsterTable!$A:$B,MATCH(MonsterTable!$B$1,MonsterTable!$A$1:$B$1,0),0))),OR(ISBLANK(CD1256),ISBLANK(CE1256))),#N/A,
IFERROR(VLOOKUP(CB1256,MonsterTable!$A:$B,MATCH(MonsterTable!$B$1,MonsterTable!$A$1:$B$1,0),0),
IF(OR(NOT(ISBLANK(CD1256)),ISBLANK(CE1256)),#N/A,
IF(CB1256="empty","empty",
VLOOKUP(CB1256,MonsterGroupTable!$A:$A,1,0)))))))</f>
        <v/>
      </c>
      <c r="CJ1256" s="2" t="str">
        <f>IF(AND(ISBLANK(CI1256),OR(NOT(ISBLANK(CK1256)),NOT(ISBLANK(CL1256)))),#N/A,
IF(ISBLANK(CI1256),"",
IF(AND(NOT(ISERROR(VLOOKUP(CI1256,MonsterTable!$A:$B,MATCH(MonsterTable!$B$1,MonsterTable!$A$1:$B$1,0),0))),OR(ISBLANK(CK1256),ISBLANK(CL1256))),#N/A,
IFERROR(VLOOKUP(CI1256,MonsterTable!$A:$B,MATCH(MonsterTable!$B$1,MonsterTable!$A$1:$B$1,0),0),
IF(OR(NOT(ISBLANK(CK1256)),ISBLANK(CL1256)),#N/A,
IF(CI1256="empty","empty",
VLOOKUP(CI1256,MonsterGroupTable!$A:$A,1,0)))))))</f>
        <v/>
      </c>
    </row>
    <row r="1257" spans="1:88">
      <c r="A1257">
        <v>20223</v>
      </c>
      <c r="B1257">
        <f t="shared" si="43"/>
        <v>1.1000000000000001</v>
      </c>
      <c r="C1257">
        <f t="shared" si="43"/>
        <v>1.1000000000000001</v>
      </c>
      <c r="F1257">
        <v>360</v>
      </c>
      <c r="G1257">
        <v>7282</v>
      </c>
      <c r="H1257">
        <v>0</v>
      </c>
      <c r="I1257">
        <v>0</v>
      </c>
      <c r="J1257">
        <v>0</v>
      </c>
      <c r="K1257" t="s">
        <v>28</v>
      </c>
      <c r="L1257" t="s">
        <v>245</v>
      </c>
      <c r="M1257" t="s">
        <v>79</v>
      </c>
      <c r="N1257" t="s">
        <v>80</v>
      </c>
      <c r="O1257">
        <v>0</v>
      </c>
      <c r="P1257">
        <v>-4.75</v>
      </c>
      <c r="Q1257">
        <v>-3.5</v>
      </c>
      <c r="R1257">
        <v>4.75</v>
      </c>
      <c r="S1257">
        <v>3</v>
      </c>
      <c r="T1257">
        <v>-13.5</v>
      </c>
      <c r="U1257">
        <v>2.5499999999999998</v>
      </c>
      <c r="V1257">
        <v>-6.75</v>
      </c>
      <c r="W1257" t="str">
        <f t="shared" si="44"/>
        <v>g103,5,empty,3,203,1,1,0</v>
      </c>
      <c r="X1257" s="1" t="s">
        <v>281</v>
      </c>
      <c r="Y1257" s="2" t="str">
        <f>IF(AND(ISBLANK(X1257),OR(NOT(ISBLANK(Z1257)),NOT(ISBLANK(AA1257)))),#N/A,
IF(ISBLANK(X1257),"",
IF(AND(NOT(ISERROR(VLOOKUP(X1257,MonsterTable!$A:$B,MATCH(MonsterTable!$B$1,MonsterTable!$A$1:$B$1,0),0))),OR(ISBLANK(Z1257),ISBLANK(AA1257))),#N/A,
IFERROR(VLOOKUP(X1257,MonsterTable!$A:$B,MATCH(MonsterTable!$B$1,MonsterTable!$A$1:$B$1,0),0),
IF(OR(NOT(ISBLANK(Z1257)),ISBLANK(AA1257)),#N/A,
IF(X1257="empty","empty",
VLOOKUP(X1257,MonsterGroupTable!$A:$A,1,0)))))))</f>
        <v>g103</v>
      </c>
      <c r="AA1257">
        <v>5</v>
      </c>
      <c r="AE1257" s="1" t="s">
        <v>446</v>
      </c>
      <c r="AF1257" s="2" t="str">
        <f>IF(AND(ISBLANK(AE1257),OR(NOT(ISBLANK(AG1257)),NOT(ISBLANK(AH1257)))),#N/A,
IF(ISBLANK(AE1257),"",
IF(AND(NOT(ISERROR(VLOOKUP(AE1257,MonsterTable!$A:$B,MATCH(MonsterTable!$B$1,MonsterTable!$A$1:$B$1,0),0))),OR(ISBLANK(AG1257),ISBLANK(AH1257))),#N/A,
IFERROR(VLOOKUP(AE1257,MonsterTable!$A:$B,MATCH(MonsterTable!$B$1,MonsterTable!$A$1:$B$1,0),0),
IF(OR(NOT(ISBLANK(AG1257)),ISBLANK(AH1257)),#N/A,
IF(AE1257="empty","empty",
VLOOKUP(AE1257,MonsterGroupTable!$A:$A,1,0)))))))</f>
        <v>empty</v>
      </c>
      <c r="AH1257">
        <v>3</v>
      </c>
      <c r="AL1257" s="1" t="s">
        <v>339</v>
      </c>
      <c r="AM1257" s="2">
        <f>IF(AND(ISBLANK(AL1257),OR(NOT(ISBLANK(AN1257)),NOT(ISBLANK(AO1257)))),#N/A,
IF(ISBLANK(AL1257),"",
IF(AND(NOT(ISERROR(VLOOKUP(AL1257,MonsterTable!$A:$B,MATCH(MonsterTable!$B$1,MonsterTable!$A$1:$B$1,0),0))),OR(ISBLANK(AN1257),ISBLANK(AO1257))),#N/A,
IFERROR(VLOOKUP(AL1257,MonsterTable!$A:$B,MATCH(MonsterTable!$B$1,MonsterTable!$A$1:$B$1,0),0),
IF(OR(NOT(ISBLANK(AN1257)),ISBLANK(AO1257)),#N/A,
IF(AL1257="empty","empty",
VLOOKUP(AL1257,MonsterGroupTable!$A:$A,1,0)))))))</f>
        <v>203</v>
      </c>
      <c r="AN1257">
        <v>1</v>
      </c>
      <c r="AO1257">
        <v>1</v>
      </c>
      <c r="AP1257">
        <v>0</v>
      </c>
      <c r="AT1257" s="2" t="str">
        <f>IF(AND(ISBLANK(AS1257),OR(NOT(ISBLANK(AU1257)),NOT(ISBLANK(AV1257)))),#N/A,
IF(ISBLANK(AS1257),"",
IF(AND(NOT(ISERROR(VLOOKUP(AS1257,MonsterTable!$A:$B,MATCH(MonsterTable!$B$1,MonsterTable!$A$1:$B$1,0),0))),OR(ISBLANK(AU1257),ISBLANK(AV1257))),#N/A,
IFERROR(VLOOKUP(AS1257,MonsterTable!$A:$B,MATCH(MonsterTable!$B$1,MonsterTable!$A$1:$B$1,0),0),
IF(OR(NOT(ISBLANK(AU1257)),ISBLANK(AV1257)),#N/A,
IF(AS1257="empty","empty",
VLOOKUP(AS1257,MonsterGroupTable!$A:$A,1,0)))))))</f>
        <v/>
      </c>
      <c r="BA1257" s="2" t="str">
        <f>IF(AND(ISBLANK(AZ1257),OR(NOT(ISBLANK(BB1257)),NOT(ISBLANK(BC1257)))),#N/A,
IF(ISBLANK(AZ1257),"",
IF(AND(NOT(ISERROR(VLOOKUP(AZ1257,MonsterTable!$A:$B,MATCH(MonsterTable!$B$1,MonsterTable!$A$1:$B$1,0),0))),OR(ISBLANK(BB1257),ISBLANK(BC1257))),#N/A,
IFERROR(VLOOKUP(AZ1257,MonsterTable!$A:$B,MATCH(MonsterTable!$B$1,MonsterTable!$A$1:$B$1,0),0),
IF(OR(NOT(ISBLANK(BB1257)),ISBLANK(BC1257)),#N/A,
IF(AZ1257="empty","empty",
VLOOKUP(AZ1257,MonsterGroupTable!$A:$A,1,0)))))))</f>
        <v/>
      </c>
      <c r="BH1257" s="2" t="str">
        <f>IF(AND(ISBLANK(BG1257),OR(NOT(ISBLANK(BI1257)),NOT(ISBLANK(BJ1257)))),#N/A,
IF(ISBLANK(BG1257),"",
IF(AND(NOT(ISERROR(VLOOKUP(BG1257,MonsterTable!$A:$B,MATCH(MonsterTable!$B$1,MonsterTable!$A$1:$B$1,0),0))),OR(ISBLANK(BI1257),ISBLANK(BJ1257))),#N/A,
IFERROR(VLOOKUP(BG1257,MonsterTable!$A:$B,MATCH(MonsterTable!$B$1,MonsterTable!$A$1:$B$1,0),0),
IF(OR(NOT(ISBLANK(BI1257)),ISBLANK(BJ1257)),#N/A,
IF(BG1257="empty","empty",
VLOOKUP(BG1257,MonsterGroupTable!$A:$A,1,0)))))))</f>
        <v/>
      </c>
      <c r="BO1257" s="2" t="str">
        <f>IF(AND(ISBLANK(BN1257),OR(NOT(ISBLANK(BP1257)),NOT(ISBLANK(BQ1257)))),#N/A,
IF(ISBLANK(BN1257),"",
IF(AND(NOT(ISERROR(VLOOKUP(BN1257,MonsterTable!$A:$B,MATCH(MonsterTable!$B$1,MonsterTable!$A$1:$B$1,0),0))),OR(ISBLANK(BP1257),ISBLANK(BQ1257))),#N/A,
IFERROR(VLOOKUP(BN1257,MonsterTable!$A:$B,MATCH(MonsterTable!$B$1,MonsterTable!$A$1:$B$1,0),0),
IF(OR(NOT(ISBLANK(BP1257)),ISBLANK(BQ1257)),#N/A,
IF(BN1257="empty","empty",
VLOOKUP(BN1257,MonsterGroupTable!$A:$A,1,0)))))))</f>
        <v/>
      </c>
      <c r="BV1257" s="2" t="str">
        <f>IF(AND(ISBLANK(BU1257),OR(NOT(ISBLANK(BW1257)),NOT(ISBLANK(BX1257)))),#N/A,
IF(ISBLANK(BU1257),"",
IF(AND(NOT(ISERROR(VLOOKUP(BU1257,MonsterTable!$A:$B,MATCH(MonsterTable!$B$1,MonsterTable!$A$1:$B$1,0),0))),OR(ISBLANK(BW1257),ISBLANK(BX1257))),#N/A,
IFERROR(VLOOKUP(BU1257,MonsterTable!$A:$B,MATCH(MonsterTable!$B$1,MonsterTable!$A$1:$B$1,0),0),
IF(OR(NOT(ISBLANK(BW1257)),ISBLANK(BX1257)),#N/A,
IF(BU1257="empty","empty",
VLOOKUP(BU1257,MonsterGroupTable!$A:$A,1,0)))))))</f>
        <v/>
      </c>
      <c r="CC1257" s="2" t="str">
        <f>IF(AND(ISBLANK(CB1257),OR(NOT(ISBLANK(CD1257)),NOT(ISBLANK(CE1257)))),#N/A,
IF(ISBLANK(CB1257),"",
IF(AND(NOT(ISERROR(VLOOKUP(CB1257,MonsterTable!$A:$B,MATCH(MonsterTable!$B$1,MonsterTable!$A$1:$B$1,0),0))),OR(ISBLANK(CD1257),ISBLANK(CE1257))),#N/A,
IFERROR(VLOOKUP(CB1257,MonsterTable!$A:$B,MATCH(MonsterTable!$B$1,MonsterTable!$A$1:$B$1,0),0),
IF(OR(NOT(ISBLANK(CD1257)),ISBLANK(CE1257)),#N/A,
IF(CB1257="empty","empty",
VLOOKUP(CB1257,MonsterGroupTable!$A:$A,1,0)))))))</f>
        <v/>
      </c>
      <c r="CJ1257" s="2" t="str">
        <f>IF(AND(ISBLANK(CI1257),OR(NOT(ISBLANK(CK1257)),NOT(ISBLANK(CL1257)))),#N/A,
IF(ISBLANK(CI1257),"",
IF(AND(NOT(ISERROR(VLOOKUP(CI1257,MonsterTable!$A:$B,MATCH(MonsterTable!$B$1,MonsterTable!$A$1:$B$1,0),0))),OR(ISBLANK(CK1257),ISBLANK(CL1257))),#N/A,
IFERROR(VLOOKUP(CI1257,MonsterTable!$A:$B,MATCH(MonsterTable!$B$1,MonsterTable!$A$1:$B$1,0),0),
IF(OR(NOT(ISBLANK(CK1257)),ISBLANK(CL1257)),#N/A,
IF(CI1257="empty","empty",
VLOOKUP(CI1257,MonsterGroupTable!$A:$A,1,0)))))))</f>
        <v/>
      </c>
    </row>
    <row r="1258" spans="1:88">
      <c r="A1258">
        <v>20224</v>
      </c>
      <c r="B1258">
        <f t="shared" si="43"/>
        <v>1.1000000000000001</v>
      </c>
      <c r="C1258">
        <f t="shared" si="43"/>
        <v>1.1000000000000001</v>
      </c>
      <c r="F1258">
        <v>360</v>
      </c>
      <c r="G1258">
        <v>7336</v>
      </c>
      <c r="H1258">
        <v>0</v>
      </c>
      <c r="I1258">
        <v>0</v>
      </c>
      <c r="J1258">
        <v>0</v>
      </c>
      <c r="K1258" t="s">
        <v>28</v>
      </c>
      <c r="L1258" t="s">
        <v>245</v>
      </c>
      <c r="M1258" t="s">
        <v>79</v>
      </c>
      <c r="N1258" t="s">
        <v>80</v>
      </c>
      <c r="O1258">
        <v>0</v>
      </c>
      <c r="P1258">
        <v>-4.75</v>
      </c>
      <c r="Q1258">
        <v>-3.5</v>
      </c>
      <c r="R1258">
        <v>4.75</v>
      </c>
      <c r="S1258">
        <v>3</v>
      </c>
      <c r="T1258">
        <v>-13.5</v>
      </c>
      <c r="U1258">
        <v>2.5499999999999998</v>
      </c>
      <c r="V1258">
        <v>-6.75</v>
      </c>
      <c r="W1258" t="str">
        <f t="shared" si="44"/>
        <v>g103,5,empty,3,203,1,1,0</v>
      </c>
      <c r="X1258" s="1" t="s">
        <v>281</v>
      </c>
      <c r="Y1258" s="2" t="str">
        <f>IF(AND(ISBLANK(X1258),OR(NOT(ISBLANK(Z1258)),NOT(ISBLANK(AA1258)))),#N/A,
IF(ISBLANK(X1258),"",
IF(AND(NOT(ISERROR(VLOOKUP(X1258,MonsterTable!$A:$B,MATCH(MonsterTable!$B$1,MonsterTable!$A$1:$B$1,0),0))),OR(ISBLANK(Z1258),ISBLANK(AA1258))),#N/A,
IFERROR(VLOOKUP(X1258,MonsterTable!$A:$B,MATCH(MonsterTable!$B$1,MonsterTable!$A$1:$B$1,0),0),
IF(OR(NOT(ISBLANK(Z1258)),ISBLANK(AA1258)),#N/A,
IF(X1258="empty","empty",
VLOOKUP(X1258,MonsterGroupTable!$A:$A,1,0)))))))</f>
        <v>g103</v>
      </c>
      <c r="AA1258">
        <v>5</v>
      </c>
      <c r="AE1258" s="1" t="s">
        <v>446</v>
      </c>
      <c r="AF1258" s="2" t="str">
        <f>IF(AND(ISBLANK(AE1258),OR(NOT(ISBLANK(AG1258)),NOT(ISBLANK(AH1258)))),#N/A,
IF(ISBLANK(AE1258),"",
IF(AND(NOT(ISERROR(VLOOKUP(AE1258,MonsterTable!$A:$B,MATCH(MonsterTable!$B$1,MonsterTable!$A$1:$B$1,0),0))),OR(ISBLANK(AG1258),ISBLANK(AH1258))),#N/A,
IFERROR(VLOOKUP(AE1258,MonsterTable!$A:$B,MATCH(MonsterTable!$B$1,MonsterTable!$A$1:$B$1,0),0),
IF(OR(NOT(ISBLANK(AG1258)),ISBLANK(AH1258)),#N/A,
IF(AE1258="empty","empty",
VLOOKUP(AE1258,MonsterGroupTable!$A:$A,1,0)))))))</f>
        <v>empty</v>
      </c>
      <c r="AH1258">
        <v>3</v>
      </c>
      <c r="AL1258" s="1" t="s">
        <v>339</v>
      </c>
      <c r="AM1258" s="2">
        <f>IF(AND(ISBLANK(AL1258),OR(NOT(ISBLANK(AN1258)),NOT(ISBLANK(AO1258)))),#N/A,
IF(ISBLANK(AL1258),"",
IF(AND(NOT(ISERROR(VLOOKUP(AL1258,MonsterTable!$A:$B,MATCH(MonsterTable!$B$1,MonsterTable!$A$1:$B$1,0),0))),OR(ISBLANK(AN1258),ISBLANK(AO1258))),#N/A,
IFERROR(VLOOKUP(AL1258,MonsterTable!$A:$B,MATCH(MonsterTable!$B$1,MonsterTable!$A$1:$B$1,0),0),
IF(OR(NOT(ISBLANK(AN1258)),ISBLANK(AO1258)),#N/A,
IF(AL1258="empty","empty",
VLOOKUP(AL1258,MonsterGroupTable!$A:$A,1,0)))))))</f>
        <v>203</v>
      </c>
      <c r="AN1258">
        <v>1</v>
      </c>
      <c r="AO1258">
        <v>1</v>
      </c>
      <c r="AP1258">
        <v>0</v>
      </c>
      <c r="AT1258" s="2" t="str">
        <f>IF(AND(ISBLANK(AS1258),OR(NOT(ISBLANK(AU1258)),NOT(ISBLANK(AV1258)))),#N/A,
IF(ISBLANK(AS1258),"",
IF(AND(NOT(ISERROR(VLOOKUP(AS1258,MonsterTable!$A:$B,MATCH(MonsterTable!$B$1,MonsterTable!$A$1:$B$1,0),0))),OR(ISBLANK(AU1258),ISBLANK(AV1258))),#N/A,
IFERROR(VLOOKUP(AS1258,MonsterTable!$A:$B,MATCH(MonsterTable!$B$1,MonsterTable!$A$1:$B$1,0),0),
IF(OR(NOT(ISBLANK(AU1258)),ISBLANK(AV1258)),#N/A,
IF(AS1258="empty","empty",
VLOOKUP(AS1258,MonsterGroupTable!$A:$A,1,0)))))))</f>
        <v/>
      </c>
      <c r="BA1258" s="2" t="str">
        <f>IF(AND(ISBLANK(AZ1258),OR(NOT(ISBLANK(BB1258)),NOT(ISBLANK(BC1258)))),#N/A,
IF(ISBLANK(AZ1258),"",
IF(AND(NOT(ISERROR(VLOOKUP(AZ1258,MonsterTable!$A:$B,MATCH(MonsterTable!$B$1,MonsterTable!$A$1:$B$1,0),0))),OR(ISBLANK(BB1258),ISBLANK(BC1258))),#N/A,
IFERROR(VLOOKUP(AZ1258,MonsterTable!$A:$B,MATCH(MonsterTable!$B$1,MonsterTable!$A$1:$B$1,0),0),
IF(OR(NOT(ISBLANK(BB1258)),ISBLANK(BC1258)),#N/A,
IF(AZ1258="empty","empty",
VLOOKUP(AZ1258,MonsterGroupTable!$A:$A,1,0)))))))</f>
        <v/>
      </c>
      <c r="BH1258" s="2" t="str">
        <f>IF(AND(ISBLANK(BG1258),OR(NOT(ISBLANK(BI1258)),NOT(ISBLANK(BJ1258)))),#N/A,
IF(ISBLANK(BG1258),"",
IF(AND(NOT(ISERROR(VLOOKUP(BG1258,MonsterTable!$A:$B,MATCH(MonsterTable!$B$1,MonsterTable!$A$1:$B$1,0),0))),OR(ISBLANK(BI1258),ISBLANK(BJ1258))),#N/A,
IFERROR(VLOOKUP(BG1258,MonsterTable!$A:$B,MATCH(MonsterTable!$B$1,MonsterTable!$A$1:$B$1,0),0),
IF(OR(NOT(ISBLANK(BI1258)),ISBLANK(BJ1258)),#N/A,
IF(BG1258="empty","empty",
VLOOKUP(BG1258,MonsterGroupTable!$A:$A,1,0)))))))</f>
        <v/>
      </c>
      <c r="BO1258" s="2" t="str">
        <f>IF(AND(ISBLANK(BN1258),OR(NOT(ISBLANK(BP1258)),NOT(ISBLANK(BQ1258)))),#N/A,
IF(ISBLANK(BN1258),"",
IF(AND(NOT(ISERROR(VLOOKUP(BN1258,MonsterTable!$A:$B,MATCH(MonsterTable!$B$1,MonsterTable!$A$1:$B$1,0),0))),OR(ISBLANK(BP1258),ISBLANK(BQ1258))),#N/A,
IFERROR(VLOOKUP(BN1258,MonsterTable!$A:$B,MATCH(MonsterTable!$B$1,MonsterTable!$A$1:$B$1,0),0),
IF(OR(NOT(ISBLANK(BP1258)),ISBLANK(BQ1258)),#N/A,
IF(BN1258="empty","empty",
VLOOKUP(BN1258,MonsterGroupTable!$A:$A,1,0)))))))</f>
        <v/>
      </c>
      <c r="BV1258" s="2" t="str">
        <f>IF(AND(ISBLANK(BU1258),OR(NOT(ISBLANK(BW1258)),NOT(ISBLANK(BX1258)))),#N/A,
IF(ISBLANK(BU1258),"",
IF(AND(NOT(ISERROR(VLOOKUP(BU1258,MonsterTable!$A:$B,MATCH(MonsterTable!$B$1,MonsterTable!$A$1:$B$1,0),0))),OR(ISBLANK(BW1258),ISBLANK(BX1258))),#N/A,
IFERROR(VLOOKUP(BU1258,MonsterTable!$A:$B,MATCH(MonsterTable!$B$1,MonsterTable!$A$1:$B$1,0),0),
IF(OR(NOT(ISBLANK(BW1258)),ISBLANK(BX1258)),#N/A,
IF(BU1258="empty","empty",
VLOOKUP(BU1258,MonsterGroupTable!$A:$A,1,0)))))))</f>
        <v/>
      </c>
      <c r="CC1258" s="2" t="str">
        <f>IF(AND(ISBLANK(CB1258),OR(NOT(ISBLANK(CD1258)),NOT(ISBLANK(CE1258)))),#N/A,
IF(ISBLANK(CB1258),"",
IF(AND(NOT(ISERROR(VLOOKUP(CB1258,MonsterTable!$A:$B,MATCH(MonsterTable!$B$1,MonsterTable!$A$1:$B$1,0),0))),OR(ISBLANK(CD1258),ISBLANK(CE1258))),#N/A,
IFERROR(VLOOKUP(CB1258,MonsterTable!$A:$B,MATCH(MonsterTable!$B$1,MonsterTable!$A$1:$B$1,0),0),
IF(OR(NOT(ISBLANK(CD1258)),ISBLANK(CE1258)),#N/A,
IF(CB1258="empty","empty",
VLOOKUP(CB1258,MonsterGroupTable!$A:$A,1,0)))))))</f>
        <v/>
      </c>
      <c r="CJ1258" s="2" t="str">
        <f>IF(AND(ISBLANK(CI1258),OR(NOT(ISBLANK(CK1258)),NOT(ISBLANK(CL1258)))),#N/A,
IF(ISBLANK(CI1258),"",
IF(AND(NOT(ISERROR(VLOOKUP(CI1258,MonsterTable!$A:$B,MATCH(MonsterTable!$B$1,MonsterTable!$A$1:$B$1,0),0))),OR(ISBLANK(CK1258),ISBLANK(CL1258))),#N/A,
IFERROR(VLOOKUP(CI1258,MonsterTable!$A:$B,MATCH(MonsterTable!$B$1,MonsterTable!$A$1:$B$1,0),0),
IF(OR(NOT(ISBLANK(CK1258)),ISBLANK(CL1258)),#N/A,
IF(CI1258="empty","empty",
VLOOKUP(CI1258,MonsterGroupTable!$A:$A,1,0)))))))</f>
        <v/>
      </c>
    </row>
    <row r="1259" spans="1:88">
      <c r="A1259">
        <v>20225</v>
      </c>
      <c r="B1259">
        <f t="shared" si="43"/>
        <v>1.1000000000000001</v>
      </c>
      <c r="C1259">
        <f t="shared" si="43"/>
        <v>1.1000000000000001</v>
      </c>
      <c r="F1259">
        <v>360</v>
      </c>
      <c r="G1259">
        <v>7390</v>
      </c>
      <c r="H1259">
        <v>0</v>
      </c>
      <c r="I1259">
        <v>0</v>
      </c>
      <c r="J1259">
        <v>0</v>
      </c>
      <c r="K1259" t="s">
        <v>28</v>
      </c>
      <c r="L1259" t="s">
        <v>245</v>
      </c>
      <c r="M1259" t="s">
        <v>79</v>
      </c>
      <c r="N1259" t="s">
        <v>80</v>
      </c>
      <c r="O1259">
        <v>0</v>
      </c>
      <c r="P1259">
        <v>-4.75</v>
      </c>
      <c r="Q1259">
        <v>-3.5</v>
      </c>
      <c r="R1259">
        <v>4.75</v>
      </c>
      <c r="S1259">
        <v>3</v>
      </c>
      <c r="T1259">
        <v>-13.5</v>
      </c>
      <c r="U1259">
        <v>2.5499999999999998</v>
      </c>
      <c r="V1259">
        <v>-6.75</v>
      </c>
      <c r="W1259" t="str">
        <f t="shared" si="44"/>
        <v>g103,5,empty,3,203,1,1,0</v>
      </c>
      <c r="X1259" s="1" t="s">
        <v>281</v>
      </c>
      <c r="Y1259" s="2" t="str">
        <f>IF(AND(ISBLANK(X1259),OR(NOT(ISBLANK(Z1259)),NOT(ISBLANK(AA1259)))),#N/A,
IF(ISBLANK(X1259),"",
IF(AND(NOT(ISERROR(VLOOKUP(X1259,MonsterTable!$A:$B,MATCH(MonsterTable!$B$1,MonsterTable!$A$1:$B$1,0),0))),OR(ISBLANK(Z1259),ISBLANK(AA1259))),#N/A,
IFERROR(VLOOKUP(X1259,MonsterTable!$A:$B,MATCH(MonsterTable!$B$1,MonsterTable!$A$1:$B$1,0),0),
IF(OR(NOT(ISBLANK(Z1259)),ISBLANK(AA1259)),#N/A,
IF(X1259="empty","empty",
VLOOKUP(X1259,MonsterGroupTable!$A:$A,1,0)))))))</f>
        <v>g103</v>
      </c>
      <c r="AA1259">
        <v>5</v>
      </c>
      <c r="AE1259" s="1" t="s">
        <v>446</v>
      </c>
      <c r="AF1259" s="2" t="str">
        <f>IF(AND(ISBLANK(AE1259),OR(NOT(ISBLANK(AG1259)),NOT(ISBLANK(AH1259)))),#N/A,
IF(ISBLANK(AE1259),"",
IF(AND(NOT(ISERROR(VLOOKUP(AE1259,MonsterTable!$A:$B,MATCH(MonsterTable!$B$1,MonsterTable!$A$1:$B$1,0),0))),OR(ISBLANK(AG1259),ISBLANK(AH1259))),#N/A,
IFERROR(VLOOKUP(AE1259,MonsterTable!$A:$B,MATCH(MonsterTable!$B$1,MonsterTable!$A$1:$B$1,0),0),
IF(OR(NOT(ISBLANK(AG1259)),ISBLANK(AH1259)),#N/A,
IF(AE1259="empty","empty",
VLOOKUP(AE1259,MonsterGroupTable!$A:$A,1,0)))))))</f>
        <v>empty</v>
      </c>
      <c r="AH1259">
        <v>3</v>
      </c>
      <c r="AL1259" s="1" t="s">
        <v>339</v>
      </c>
      <c r="AM1259" s="2">
        <f>IF(AND(ISBLANK(AL1259),OR(NOT(ISBLANK(AN1259)),NOT(ISBLANK(AO1259)))),#N/A,
IF(ISBLANK(AL1259),"",
IF(AND(NOT(ISERROR(VLOOKUP(AL1259,MonsterTable!$A:$B,MATCH(MonsterTable!$B$1,MonsterTable!$A$1:$B$1,0),0))),OR(ISBLANK(AN1259),ISBLANK(AO1259))),#N/A,
IFERROR(VLOOKUP(AL1259,MonsterTable!$A:$B,MATCH(MonsterTable!$B$1,MonsterTable!$A$1:$B$1,0),0),
IF(OR(NOT(ISBLANK(AN1259)),ISBLANK(AO1259)),#N/A,
IF(AL1259="empty","empty",
VLOOKUP(AL1259,MonsterGroupTable!$A:$A,1,0)))))))</f>
        <v>203</v>
      </c>
      <c r="AN1259">
        <v>1</v>
      </c>
      <c r="AO1259">
        <v>1</v>
      </c>
      <c r="AP1259">
        <v>0</v>
      </c>
      <c r="AT1259" s="2" t="str">
        <f>IF(AND(ISBLANK(AS1259),OR(NOT(ISBLANK(AU1259)),NOT(ISBLANK(AV1259)))),#N/A,
IF(ISBLANK(AS1259),"",
IF(AND(NOT(ISERROR(VLOOKUP(AS1259,MonsterTable!$A:$B,MATCH(MonsterTable!$B$1,MonsterTable!$A$1:$B$1,0),0))),OR(ISBLANK(AU1259),ISBLANK(AV1259))),#N/A,
IFERROR(VLOOKUP(AS1259,MonsterTable!$A:$B,MATCH(MonsterTable!$B$1,MonsterTable!$A$1:$B$1,0),0),
IF(OR(NOT(ISBLANK(AU1259)),ISBLANK(AV1259)),#N/A,
IF(AS1259="empty","empty",
VLOOKUP(AS1259,MonsterGroupTable!$A:$A,1,0)))))))</f>
        <v/>
      </c>
      <c r="BA1259" s="2" t="str">
        <f>IF(AND(ISBLANK(AZ1259),OR(NOT(ISBLANK(BB1259)),NOT(ISBLANK(BC1259)))),#N/A,
IF(ISBLANK(AZ1259),"",
IF(AND(NOT(ISERROR(VLOOKUP(AZ1259,MonsterTable!$A:$B,MATCH(MonsterTable!$B$1,MonsterTable!$A$1:$B$1,0),0))),OR(ISBLANK(BB1259),ISBLANK(BC1259))),#N/A,
IFERROR(VLOOKUP(AZ1259,MonsterTable!$A:$B,MATCH(MonsterTable!$B$1,MonsterTable!$A$1:$B$1,0),0),
IF(OR(NOT(ISBLANK(BB1259)),ISBLANK(BC1259)),#N/A,
IF(AZ1259="empty","empty",
VLOOKUP(AZ1259,MonsterGroupTable!$A:$A,1,0)))))))</f>
        <v/>
      </c>
      <c r="BH1259" s="2" t="str">
        <f>IF(AND(ISBLANK(BG1259),OR(NOT(ISBLANK(BI1259)),NOT(ISBLANK(BJ1259)))),#N/A,
IF(ISBLANK(BG1259),"",
IF(AND(NOT(ISERROR(VLOOKUP(BG1259,MonsterTable!$A:$B,MATCH(MonsterTable!$B$1,MonsterTable!$A$1:$B$1,0),0))),OR(ISBLANK(BI1259),ISBLANK(BJ1259))),#N/A,
IFERROR(VLOOKUP(BG1259,MonsterTable!$A:$B,MATCH(MonsterTable!$B$1,MonsterTable!$A$1:$B$1,0),0),
IF(OR(NOT(ISBLANK(BI1259)),ISBLANK(BJ1259)),#N/A,
IF(BG1259="empty","empty",
VLOOKUP(BG1259,MonsterGroupTable!$A:$A,1,0)))))))</f>
        <v/>
      </c>
      <c r="BO1259" s="2" t="str">
        <f>IF(AND(ISBLANK(BN1259),OR(NOT(ISBLANK(BP1259)),NOT(ISBLANK(BQ1259)))),#N/A,
IF(ISBLANK(BN1259),"",
IF(AND(NOT(ISERROR(VLOOKUP(BN1259,MonsterTable!$A:$B,MATCH(MonsterTable!$B$1,MonsterTable!$A$1:$B$1,0),0))),OR(ISBLANK(BP1259),ISBLANK(BQ1259))),#N/A,
IFERROR(VLOOKUP(BN1259,MonsterTable!$A:$B,MATCH(MonsterTable!$B$1,MonsterTable!$A$1:$B$1,0),0),
IF(OR(NOT(ISBLANK(BP1259)),ISBLANK(BQ1259)),#N/A,
IF(BN1259="empty","empty",
VLOOKUP(BN1259,MonsterGroupTable!$A:$A,1,0)))))))</f>
        <v/>
      </c>
      <c r="BV1259" s="2" t="str">
        <f>IF(AND(ISBLANK(BU1259),OR(NOT(ISBLANK(BW1259)),NOT(ISBLANK(BX1259)))),#N/A,
IF(ISBLANK(BU1259),"",
IF(AND(NOT(ISERROR(VLOOKUP(BU1259,MonsterTable!$A:$B,MATCH(MonsterTable!$B$1,MonsterTable!$A$1:$B$1,0),0))),OR(ISBLANK(BW1259),ISBLANK(BX1259))),#N/A,
IFERROR(VLOOKUP(BU1259,MonsterTable!$A:$B,MATCH(MonsterTable!$B$1,MonsterTable!$A$1:$B$1,0),0),
IF(OR(NOT(ISBLANK(BW1259)),ISBLANK(BX1259)),#N/A,
IF(BU1259="empty","empty",
VLOOKUP(BU1259,MonsterGroupTable!$A:$A,1,0)))))))</f>
        <v/>
      </c>
      <c r="CC1259" s="2" t="str">
        <f>IF(AND(ISBLANK(CB1259),OR(NOT(ISBLANK(CD1259)),NOT(ISBLANK(CE1259)))),#N/A,
IF(ISBLANK(CB1259),"",
IF(AND(NOT(ISERROR(VLOOKUP(CB1259,MonsterTable!$A:$B,MATCH(MonsterTable!$B$1,MonsterTable!$A$1:$B$1,0),0))),OR(ISBLANK(CD1259),ISBLANK(CE1259))),#N/A,
IFERROR(VLOOKUP(CB1259,MonsterTable!$A:$B,MATCH(MonsterTable!$B$1,MonsterTable!$A$1:$B$1,0),0),
IF(OR(NOT(ISBLANK(CD1259)),ISBLANK(CE1259)),#N/A,
IF(CB1259="empty","empty",
VLOOKUP(CB1259,MonsterGroupTable!$A:$A,1,0)))))))</f>
        <v/>
      </c>
      <c r="CJ1259" s="2" t="str">
        <f>IF(AND(ISBLANK(CI1259),OR(NOT(ISBLANK(CK1259)),NOT(ISBLANK(CL1259)))),#N/A,
IF(ISBLANK(CI1259),"",
IF(AND(NOT(ISERROR(VLOOKUP(CI1259,MonsterTable!$A:$B,MATCH(MonsterTable!$B$1,MonsterTable!$A$1:$B$1,0),0))),OR(ISBLANK(CK1259),ISBLANK(CL1259))),#N/A,
IFERROR(VLOOKUP(CI1259,MonsterTable!$A:$B,MATCH(MonsterTable!$B$1,MonsterTable!$A$1:$B$1,0),0),
IF(OR(NOT(ISBLANK(CK1259)),ISBLANK(CL1259)),#N/A,
IF(CI1259="empty","empty",
VLOOKUP(CI1259,MonsterGroupTable!$A:$A,1,0)))))))</f>
        <v/>
      </c>
    </row>
    <row r="1260" spans="1:88">
      <c r="A1260">
        <v>20226</v>
      </c>
      <c r="B1260">
        <f t="shared" si="43"/>
        <v>1.1000000000000001</v>
      </c>
      <c r="C1260">
        <f t="shared" si="43"/>
        <v>1.1000000000000001</v>
      </c>
      <c r="F1260">
        <v>400</v>
      </c>
      <c r="G1260">
        <v>7444</v>
      </c>
      <c r="H1260">
        <v>0</v>
      </c>
      <c r="I1260">
        <v>0</v>
      </c>
      <c r="J1260">
        <v>0</v>
      </c>
      <c r="K1260" t="s">
        <v>28</v>
      </c>
      <c r="L1260" t="s">
        <v>245</v>
      </c>
      <c r="M1260" t="s">
        <v>79</v>
      </c>
      <c r="N1260" t="s">
        <v>80</v>
      </c>
      <c r="O1260">
        <v>0</v>
      </c>
      <c r="P1260">
        <v>-4.75</v>
      </c>
      <c r="Q1260">
        <v>-3.5</v>
      </c>
      <c r="R1260">
        <v>4.75</v>
      </c>
      <c r="S1260">
        <v>3</v>
      </c>
      <c r="T1260">
        <v>-13.5</v>
      </c>
      <c r="U1260">
        <v>2.5499999999999998</v>
      </c>
      <c r="V1260">
        <v>-6.75</v>
      </c>
      <c r="W1260" t="str">
        <f t="shared" si="44"/>
        <v>g103,5,empty,3,203,1,1,0</v>
      </c>
      <c r="X1260" s="1" t="s">
        <v>281</v>
      </c>
      <c r="Y1260" s="2" t="str">
        <f>IF(AND(ISBLANK(X1260),OR(NOT(ISBLANK(Z1260)),NOT(ISBLANK(AA1260)))),#N/A,
IF(ISBLANK(X1260),"",
IF(AND(NOT(ISERROR(VLOOKUP(X1260,MonsterTable!$A:$B,MATCH(MonsterTable!$B$1,MonsterTable!$A$1:$B$1,0),0))),OR(ISBLANK(Z1260),ISBLANK(AA1260))),#N/A,
IFERROR(VLOOKUP(X1260,MonsterTable!$A:$B,MATCH(MonsterTable!$B$1,MonsterTable!$A$1:$B$1,0),0),
IF(OR(NOT(ISBLANK(Z1260)),ISBLANK(AA1260)),#N/A,
IF(X1260="empty","empty",
VLOOKUP(X1260,MonsterGroupTable!$A:$A,1,0)))))))</f>
        <v>g103</v>
      </c>
      <c r="AA1260">
        <v>5</v>
      </c>
      <c r="AE1260" s="1" t="s">
        <v>446</v>
      </c>
      <c r="AF1260" s="2" t="str">
        <f>IF(AND(ISBLANK(AE1260),OR(NOT(ISBLANK(AG1260)),NOT(ISBLANK(AH1260)))),#N/A,
IF(ISBLANK(AE1260),"",
IF(AND(NOT(ISERROR(VLOOKUP(AE1260,MonsterTable!$A:$B,MATCH(MonsterTable!$B$1,MonsterTable!$A$1:$B$1,0),0))),OR(ISBLANK(AG1260),ISBLANK(AH1260))),#N/A,
IFERROR(VLOOKUP(AE1260,MonsterTable!$A:$B,MATCH(MonsterTable!$B$1,MonsterTable!$A$1:$B$1,0),0),
IF(OR(NOT(ISBLANK(AG1260)),ISBLANK(AH1260)),#N/A,
IF(AE1260="empty","empty",
VLOOKUP(AE1260,MonsterGroupTable!$A:$A,1,0)))))))</f>
        <v>empty</v>
      </c>
      <c r="AH1260">
        <v>3</v>
      </c>
      <c r="AL1260" s="1" t="s">
        <v>339</v>
      </c>
      <c r="AM1260" s="2">
        <f>IF(AND(ISBLANK(AL1260),OR(NOT(ISBLANK(AN1260)),NOT(ISBLANK(AO1260)))),#N/A,
IF(ISBLANK(AL1260),"",
IF(AND(NOT(ISERROR(VLOOKUP(AL1260,MonsterTable!$A:$B,MATCH(MonsterTable!$B$1,MonsterTable!$A$1:$B$1,0),0))),OR(ISBLANK(AN1260),ISBLANK(AO1260))),#N/A,
IFERROR(VLOOKUP(AL1260,MonsterTable!$A:$B,MATCH(MonsterTable!$B$1,MonsterTable!$A$1:$B$1,0),0),
IF(OR(NOT(ISBLANK(AN1260)),ISBLANK(AO1260)),#N/A,
IF(AL1260="empty","empty",
VLOOKUP(AL1260,MonsterGroupTable!$A:$A,1,0)))))))</f>
        <v>203</v>
      </c>
      <c r="AN1260">
        <v>1</v>
      </c>
      <c r="AO1260">
        <v>1</v>
      </c>
      <c r="AP1260">
        <v>0</v>
      </c>
      <c r="AT1260" s="2" t="str">
        <f>IF(AND(ISBLANK(AS1260),OR(NOT(ISBLANK(AU1260)),NOT(ISBLANK(AV1260)))),#N/A,
IF(ISBLANK(AS1260),"",
IF(AND(NOT(ISERROR(VLOOKUP(AS1260,MonsterTable!$A:$B,MATCH(MonsterTable!$B$1,MonsterTable!$A$1:$B$1,0),0))),OR(ISBLANK(AU1260),ISBLANK(AV1260))),#N/A,
IFERROR(VLOOKUP(AS1260,MonsterTable!$A:$B,MATCH(MonsterTable!$B$1,MonsterTable!$A$1:$B$1,0),0),
IF(OR(NOT(ISBLANK(AU1260)),ISBLANK(AV1260)),#N/A,
IF(AS1260="empty","empty",
VLOOKUP(AS1260,MonsterGroupTable!$A:$A,1,0)))))))</f>
        <v/>
      </c>
      <c r="BA1260" s="2" t="str">
        <f>IF(AND(ISBLANK(AZ1260),OR(NOT(ISBLANK(BB1260)),NOT(ISBLANK(BC1260)))),#N/A,
IF(ISBLANK(AZ1260),"",
IF(AND(NOT(ISERROR(VLOOKUP(AZ1260,MonsterTable!$A:$B,MATCH(MonsterTable!$B$1,MonsterTable!$A$1:$B$1,0),0))),OR(ISBLANK(BB1260),ISBLANK(BC1260))),#N/A,
IFERROR(VLOOKUP(AZ1260,MonsterTable!$A:$B,MATCH(MonsterTable!$B$1,MonsterTable!$A$1:$B$1,0),0),
IF(OR(NOT(ISBLANK(BB1260)),ISBLANK(BC1260)),#N/A,
IF(AZ1260="empty","empty",
VLOOKUP(AZ1260,MonsterGroupTable!$A:$A,1,0)))))))</f>
        <v/>
      </c>
      <c r="BH1260" s="2" t="str">
        <f>IF(AND(ISBLANK(BG1260),OR(NOT(ISBLANK(BI1260)),NOT(ISBLANK(BJ1260)))),#N/A,
IF(ISBLANK(BG1260),"",
IF(AND(NOT(ISERROR(VLOOKUP(BG1260,MonsterTable!$A:$B,MATCH(MonsterTable!$B$1,MonsterTable!$A$1:$B$1,0),0))),OR(ISBLANK(BI1260),ISBLANK(BJ1260))),#N/A,
IFERROR(VLOOKUP(BG1260,MonsterTable!$A:$B,MATCH(MonsterTable!$B$1,MonsterTable!$A$1:$B$1,0),0),
IF(OR(NOT(ISBLANK(BI1260)),ISBLANK(BJ1260)),#N/A,
IF(BG1260="empty","empty",
VLOOKUP(BG1260,MonsterGroupTable!$A:$A,1,0)))))))</f>
        <v/>
      </c>
      <c r="BO1260" s="2" t="str">
        <f>IF(AND(ISBLANK(BN1260),OR(NOT(ISBLANK(BP1260)),NOT(ISBLANK(BQ1260)))),#N/A,
IF(ISBLANK(BN1260),"",
IF(AND(NOT(ISERROR(VLOOKUP(BN1260,MonsterTable!$A:$B,MATCH(MonsterTable!$B$1,MonsterTable!$A$1:$B$1,0),0))),OR(ISBLANK(BP1260),ISBLANK(BQ1260))),#N/A,
IFERROR(VLOOKUP(BN1260,MonsterTable!$A:$B,MATCH(MonsterTable!$B$1,MonsterTable!$A$1:$B$1,0),0),
IF(OR(NOT(ISBLANK(BP1260)),ISBLANK(BQ1260)),#N/A,
IF(BN1260="empty","empty",
VLOOKUP(BN1260,MonsterGroupTable!$A:$A,1,0)))))))</f>
        <v/>
      </c>
      <c r="BV1260" s="2" t="str">
        <f>IF(AND(ISBLANK(BU1260),OR(NOT(ISBLANK(BW1260)),NOT(ISBLANK(BX1260)))),#N/A,
IF(ISBLANK(BU1260),"",
IF(AND(NOT(ISERROR(VLOOKUP(BU1260,MonsterTable!$A:$B,MATCH(MonsterTable!$B$1,MonsterTable!$A$1:$B$1,0),0))),OR(ISBLANK(BW1260),ISBLANK(BX1260))),#N/A,
IFERROR(VLOOKUP(BU1260,MonsterTable!$A:$B,MATCH(MonsterTable!$B$1,MonsterTable!$A$1:$B$1,0),0),
IF(OR(NOT(ISBLANK(BW1260)),ISBLANK(BX1260)),#N/A,
IF(BU1260="empty","empty",
VLOOKUP(BU1260,MonsterGroupTable!$A:$A,1,0)))))))</f>
        <v/>
      </c>
      <c r="CC1260" s="2" t="str">
        <f>IF(AND(ISBLANK(CB1260),OR(NOT(ISBLANK(CD1260)),NOT(ISBLANK(CE1260)))),#N/A,
IF(ISBLANK(CB1260),"",
IF(AND(NOT(ISERROR(VLOOKUP(CB1260,MonsterTable!$A:$B,MATCH(MonsterTable!$B$1,MonsterTable!$A$1:$B$1,0),0))),OR(ISBLANK(CD1260),ISBLANK(CE1260))),#N/A,
IFERROR(VLOOKUP(CB1260,MonsterTable!$A:$B,MATCH(MonsterTable!$B$1,MonsterTable!$A$1:$B$1,0),0),
IF(OR(NOT(ISBLANK(CD1260)),ISBLANK(CE1260)),#N/A,
IF(CB1260="empty","empty",
VLOOKUP(CB1260,MonsterGroupTable!$A:$A,1,0)))))))</f>
        <v/>
      </c>
      <c r="CJ1260" s="2" t="str">
        <f>IF(AND(ISBLANK(CI1260),OR(NOT(ISBLANK(CK1260)),NOT(ISBLANK(CL1260)))),#N/A,
IF(ISBLANK(CI1260),"",
IF(AND(NOT(ISERROR(VLOOKUP(CI1260,MonsterTable!$A:$B,MATCH(MonsterTable!$B$1,MonsterTable!$A$1:$B$1,0),0))),OR(ISBLANK(CK1260),ISBLANK(CL1260))),#N/A,
IFERROR(VLOOKUP(CI1260,MonsterTable!$A:$B,MATCH(MonsterTable!$B$1,MonsterTable!$A$1:$B$1,0),0),
IF(OR(NOT(ISBLANK(CK1260)),ISBLANK(CL1260)),#N/A,
IF(CI1260="empty","empty",
VLOOKUP(CI1260,MonsterGroupTable!$A:$A,1,0)))))))</f>
        <v/>
      </c>
    </row>
    <row r="1261" spans="1:88">
      <c r="A1261">
        <v>20227</v>
      </c>
      <c r="B1261">
        <f t="shared" si="43"/>
        <v>1.1000000000000001</v>
      </c>
      <c r="C1261">
        <f t="shared" si="43"/>
        <v>1.1000000000000001</v>
      </c>
      <c r="F1261">
        <v>440</v>
      </c>
      <c r="G1261">
        <v>7498</v>
      </c>
      <c r="H1261">
        <v>0</v>
      </c>
      <c r="I1261">
        <v>0</v>
      </c>
      <c r="J1261">
        <v>0</v>
      </c>
      <c r="K1261" t="s">
        <v>28</v>
      </c>
      <c r="L1261" t="s">
        <v>245</v>
      </c>
      <c r="M1261" t="s">
        <v>79</v>
      </c>
      <c r="N1261" t="s">
        <v>80</v>
      </c>
      <c r="O1261">
        <v>0</v>
      </c>
      <c r="P1261">
        <v>-4.75</v>
      </c>
      <c r="Q1261">
        <v>-3.5</v>
      </c>
      <c r="R1261">
        <v>4.75</v>
      </c>
      <c r="S1261">
        <v>3</v>
      </c>
      <c r="T1261">
        <v>-13.5</v>
      </c>
      <c r="U1261">
        <v>2.5499999999999998</v>
      </c>
      <c r="V1261">
        <v>-6.75</v>
      </c>
      <c r="W1261" t="str">
        <f t="shared" si="44"/>
        <v>g103,5,empty,3,203,1,1,0</v>
      </c>
      <c r="X1261" s="1" t="s">
        <v>281</v>
      </c>
      <c r="Y1261" s="2" t="str">
        <f>IF(AND(ISBLANK(X1261),OR(NOT(ISBLANK(Z1261)),NOT(ISBLANK(AA1261)))),#N/A,
IF(ISBLANK(X1261),"",
IF(AND(NOT(ISERROR(VLOOKUP(X1261,MonsterTable!$A:$B,MATCH(MonsterTable!$B$1,MonsterTable!$A$1:$B$1,0),0))),OR(ISBLANK(Z1261),ISBLANK(AA1261))),#N/A,
IFERROR(VLOOKUP(X1261,MonsterTable!$A:$B,MATCH(MonsterTable!$B$1,MonsterTable!$A$1:$B$1,0),0),
IF(OR(NOT(ISBLANK(Z1261)),ISBLANK(AA1261)),#N/A,
IF(X1261="empty","empty",
VLOOKUP(X1261,MonsterGroupTable!$A:$A,1,0)))))))</f>
        <v>g103</v>
      </c>
      <c r="AA1261">
        <v>5</v>
      </c>
      <c r="AE1261" s="1" t="s">
        <v>446</v>
      </c>
      <c r="AF1261" s="2" t="str">
        <f>IF(AND(ISBLANK(AE1261),OR(NOT(ISBLANK(AG1261)),NOT(ISBLANK(AH1261)))),#N/A,
IF(ISBLANK(AE1261),"",
IF(AND(NOT(ISERROR(VLOOKUP(AE1261,MonsterTable!$A:$B,MATCH(MonsterTable!$B$1,MonsterTable!$A$1:$B$1,0),0))),OR(ISBLANK(AG1261),ISBLANK(AH1261))),#N/A,
IFERROR(VLOOKUP(AE1261,MonsterTable!$A:$B,MATCH(MonsterTable!$B$1,MonsterTable!$A$1:$B$1,0),0),
IF(OR(NOT(ISBLANK(AG1261)),ISBLANK(AH1261)),#N/A,
IF(AE1261="empty","empty",
VLOOKUP(AE1261,MonsterGroupTable!$A:$A,1,0)))))))</f>
        <v>empty</v>
      </c>
      <c r="AH1261">
        <v>3</v>
      </c>
      <c r="AL1261" s="1" t="s">
        <v>339</v>
      </c>
      <c r="AM1261" s="2">
        <f>IF(AND(ISBLANK(AL1261),OR(NOT(ISBLANK(AN1261)),NOT(ISBLANK(AO1261)))),#N/A,
IF(ISBLANK(AL1261),"",
IF(AND(NOT(ISERROR(VLOOKUP(AL1261,MonsterTable!$A:$B,MATCH(MonsterTable!$B$1,MonsterTable!$A$1:$B$1,0),0))),OR(ISBLANK(AN1261),ISBLANK(AO1261))),#N/A,
IFERROR(VLOOKUP(AL1261,MonsterTable!$A:$B,MATCH(MonsterTable!$B$1,MonsterTable!$A$1:$B$1,0),0),
IF(OR(NOT(ISBLANK(AN1261)),ISBLANK(AO1261)),#N/A,
IF(AL1261="empty","empty",
VLOOKUP(AL1261,MonsterGroupTable!$A:$A,1,0)))))))</f>
        <v>203</v>
      </c>
      <c r="AN1261">
        <v>1</v>
      </c>
      <c r="AO1261">
        <v>1</v>
      </c>
      <c r="AP1261">
        <v>0</v>
      </c>
      <c r="AT1261" s="2" t="str">
        <f>IF(AND(ISBLANK(AS1261),OR(NOT(ISBLANK(AU1261)),NOT(ISBLANK(AV1261)))),#N/A,
IF(ISBLANK(AS1261),"",
IF(AND(NOT(ISERROR(VLOOKUP(AS1261,MonsterTable!$A:$B,MATCH(MonsterTable!$B$1,MonsterTable!$A$1:$B$1,0),0))),OR(ISBLANK(AU1261),ISBLANK(AV1261))),#N/A,
IFERROR(VLOOKUP(AS1261,MonsterTable!$A:$B,MATCH(MonsterTable!$B$1,MonsterTable!$A$1:$B$1,0),0),
IF(OR(NOT(ISBLANK(AU1261)),ISBLANK(AV1261)),#N/A,
IF(AS1261="empty","empty",
VLOOKUP(AS1261,MonsterGroupTable!$A:$A,1,0)))))))</f>
        <v/>
      </c>
      <c r="BA1261" s="2" t="str">
        <f>IF(AND(ISBLANK(AZ1261),OR(NOT(ISBLANK(BB1261)),NOT(ISBLANK(BC1261)))),#N/A,
IF(ISBLANK(AZ1261),"",
IF(AND(NOT(ISERROR(VLOOKUP(AZ1261,MonsterTable!$A:$B,MATCH(MonsterTable!$B$1,MonsterTable!$A$1:$B$1,0),0))),OR(ISBLANK(BB1261),ISBLANK(BC1261))),#N/A,
IFERROR(VLOOKUP(AZ1261,MonsterTable!$A:$B,MATCH(MonsterTable!$B$1,MonsterTable!$A$1:$B$1,0),0),
IF(OR(NOT(ISBLANK(BB1261)),ISBLANK(BC1261)),#N/A,
IF(AZ1261="empty","empty",
VLOOKUP(AZ1261,MonsterGroupTable!$A:$A,1,0)))))))</f>
        <v/>
      </c>
      <c r="BH1261" s="2" t="str">
        <f>IF(AND(ISBLANK(BG1261),OR(NOT(ISBLANK(BI1261)),NOT(ISBLANK(BJ1261)))),#N/A,
IF(ISBLANK(BG1261),"",
IF(AND(NOT(ISERROR(VLOOKUP(BG1261,MonsterTable!$A:$B,MATCH(MonsterTable!$B$1,MonsterTable!$A$1:$B$1,0),0))),OR(ISBLANK(BI1261),ISBLANK(BJ1261))),#N/A,
IFERROR(VLOOKUP(BG1261,MonsterTable!$A:$B,MATCH(MonsterTable!$B$1,MonsterTable!$A$1:$B$1,0),0),
IF(OR(NOT(ISBLANK(BI1261)),ISBLANK(BJ1261)),#N/A,
IF(BG1261="empty","empty",
VLOOKUP(BG1261,MonsterGroupTable!$A:$A,1,0)))))))</f>
        <v/>
      </c>
      <c r="BO1261" s="2" t="str">
        <f>IF(AND(ISBLANK(BN1261),OR(NOT(ISBLANK(BP1261)),NOT(ISBLANK(BQ1261)))),#N/A,
IF(ISBLANK(BN1261),"",
IF(AND(NOT(ISERROR(VLOOKUP(BN1261,MonsterTable!$A:$B,MATCH(MonsterTable!$B$1,MonsterTable!$A$1:$B$1,0),0))),OR(ISBLANK(BP1261),ISBLANK(BQ1261))),#N/A,
IFERROR(VLOOKUP(BN1261,MonsterTable!$A:$B,MATCH(MonsterTable!$B$1,MonsterTable!$A$1:$B$1,0),0),
IF(OR(NOT(ISBLANK(BP1261)),ISBLANK(BQ1261)),#N/A,
IF(BN1261="empty","empty",
VLOOKUP(BN1261,MonsterGroupTable!$A:$A,1,0)))))))</f>
        <v/>
      </c>
      <c r="BV1261" s="2" t="str">
        <f>IF(AND(ISBLANK(BU1261),OR(NOT(ISBLANK(BW1261)),NOT(ISBLANK(BX1261)))),#N/A,
IF(ISBLANK(BU1261),"",
IF(AND(NOT(ISERROR(VLOOKUP(BU1261,MonsterTable!$A:$B,MATCH(MonsterTable!$B$1,MonsterTable!$A$1:$B$1,0),0))),OR(ISBLANK(BW1261),ISBLANK(BX1261))),#N/A,
IFERROR(VLOOKUP(BU1261,MonsterTable!$A:$B,MATCH(MonsterTable!$B$1,MonsterTable!$A$1:$B$1,0),0),
IF(OR(NOT(ISBLANK(BW1261)),ISBLANK(BX1261)),#N/A,
IF(BU1261="empty","empty",
VLOOKUP(BU1261,MonsterGroupTable!$A:$A,1,0)))))))</f>
        <v/>
      </c>
      <c r="CC1261" s="2" t="str">
        <f>IF(AND(ISBLANK(CB1261),OR(NOT(ISBLANK(CD1261)),NOT(ISBLANK(CE1261)))),#N/A,
IF(ISBLANK(CB1261),"",
IF(AND(NOT(ISERROR(VLOOKUP(CB1261,MonsterTable!$A:$B,MATCH(MonsterTable!$B$1,MonsterTable!$A$1:$B$1,0),0))),OR(ISBLANK(CD1261),ISBLANK(CE1261))),#N/A,
IFERROR(VLOOKUP(CB1261,MonsterTable!$A:$B,MATCH(MonsterTable!$B$1,MonsterTable!$A$1:$B$1,0),0),
IF(OR(NOT(ISBLANK(CD1261)),ISBLANK(CE1261)),#N/A,
IF(CB1261="empty","empty",
VLOOKUP(CB1261,MonsterGroupTable!$A:$A,1,0)))))))</f>
        <v/>
      </c>
      <c r="CJ1261" s="2" t="str">
        <f>IF(AND(ISBLANK(CI1261),OR(NOT(ISBLANK(CK1261)),NOT(ISBLANK(CL1261)))),#N/A,
IF(ISBLANK(CI1261),"",
IF(AND(NOT(ISERROR(VLOOKUP(CI1261,MonsterTable!$A:$B,MATCH(MonsterTable!$B$1,MonsterTable!$A$1:$B$1,0),0))),OR(ISBLANK(CK1261),ISBLANK(CL1261))),#N/A,
IFERROR(VLOOKUP(CI1261,MonsterTable!$A:$B,MATCH(MonsterTable!$B$1,MonsterTable!$A$1:$B$1,0),0),
IF(OR(NOT(ISBLANK(CK1261)),ISBLANK(CL1261)),#N/A,
IF(CI1261="empty","empty",
VLOOKUP(CI1261,MonsterGroupTable!$A:$A,1,0)))))))</f>
        <v/>
      </c>
    </row>
    <row r="1262" spans="1:88">
      <c r="A1262">
        <v>20228</v>
      </c>
      <c r="B1262">
        <f t="shared" si="43"/>
        <v>1.1000000000000001</v>
      </c>
      <c r="C1262">
        <f t="shared" si="43"/>
        <v>1.1000000000000001</v>
      </c>
      <c r="F1262">
        <v>480</v>
      </c>
      <c r="G1262">
        <v>7552</v>
      </c>
      <c r="H1262">
        <v>0</v>
      </c>
      <c r="I1262">
        <v>0</v>
      </c>
      <c r="J1262">
        <v>0</v>
      </c>
      <c r="K1262" t="s">
        <v>28</v>
      </c>
      <c r="L1262" t="s">
        <v>245</v>
      </c>
      <c r="M1262" t="s">
        <v>79</v>
      </c>
      <c r="N1262" t="s">
        <v>80</v>
      </c>
      <c r="O1262">
        <v>0</v>
      </c>
      <c r="P1262">
        <v>-4.75</v>
      </c>
      <c r="Q1262">
        <v>-3.5</v>
      </c>
      <c r="R1262">
        <v>4.75</v>
      </c>
      <c r="S1262">
        <v>3</v>
      </c>
      <c r="T1262">
        <v>-13.5</v>
      </c>
      <c r="U1262">
        <v>2.5499999999999998</v>
      </c>
      <c r="V1262">
        <v>-6.75</v>
      </c>
      <c r="W1262" t="str">
        <f t="shared" si="44"/>
        <v>g103,5,empty,3,203,1,1,0</v>
      </c>
      <c r="X1262" s="1" t="s">
        <v>281</v>
      </c>
      <c r="Y1262" s="2" t="str">
        <f>IF(AND(ISBLANK(X1262),OR(NOT(ISBLANK(Z1262)),NOT(ISBLANK(AA1262)))),#N/A,
IF(ISBLANK(X1262),"",
IF(AND(NOT(ISERROR(VLOOKUP(X1262,MonsterTable!$A:$B,MATCH(MonsterTable!$B$1,MonsterTable!$A$1:$B$1,0),0))),OR(ISBLANK(Z1262),ISBLANK(AA1262))),#N/A,
IFERROR(VLOOKUP(X1262,MonsterTable!$A:$B,MATCH(MonsterTable!$B$1,MonsterTable!$A$1:$B$1,0),0),
IF(OR(NOT(ISBLANK(Z1262)),ISBLANK(AA1262)),#N/A,
IF(X1262="empty","empty",
VLOOKUP(X1262,MonsterGroupTable!$A:$A,1,0)))))))</f>
        <v>g103</v>
      </c>
      <c r="AA1262">
        <v>5</v>
      </c>
      <c r="AE1262" s="1" t="s">
        <v>446</v>
      </c>
      <c r="AF1262" s="2" t="str">
        <f>IF(AND(ISBLANK(AE1262),OR(NOT(ISBLANK(AG1262)),NOT(ISBLANK(AH1262)))),#N/A,
IF(ISBLANK(AE1262),"",
IF(AND(NOT(ISERROR(VLOOKUP(AE1262,MonsterTable!$A:$B,MATCH(MonsterTable!$B$1,MonsterTable!$A$1:$B$1,0),0))),OR(ISBLANK(AG1262),ISBLANK(AH1262))),#N/A,
IFERROR(VLOOKUP(AE1262,MonsterTable!$A:$B,MATCH(MonsterTable!$B$1,MonsterTable!$A$1:$B$1,0),0),
IF(OR(NOT(ISBLANK(AG1262)),ISBLANK(AH1262)),#N/A,
IF(AE1262="empty","empty",
VLOOKUP(AE1262,MonsterGroupTable!$A:$A,1,0)))))))</f>
        <v>empty</v>
      </c>
      <c r="AH1262">
        <v>3</v>
      </c>
      <c r="AL1262" s="1" t="s">
        <v>339</v>
      </c>
      <c r="AM1262" s="2">
        <f>IF(AND(ISBLANK(AL1262),OR(NOT(ISBLANK(AN1262)),NOT(ISBLANK(AO1262)))),#N/A,
IF(ISBLANK(AL1262),"",
IF(AND(NOT(ISERROR(VLOOKUP(AL1262,MonsterTable!$A:$B,MATCH(MonsterTable!$B$1,MonsterTable!$A$1:$B$1,0),0))),OR(ISBLANK(AN1262),ISBLANK(AO1262))),#N/A,
IFERROR(VLOOKUP(AL1262,MonsterTable!$A:$B,MATCH(MonsterTable!$B$1,MonsterTable!$A$1:$B$1,0),0),
IF(OR(NOT(ISBLANK(AN1262)),ISBLANK(AO1262)),#N/A,
IF(AL1262="empty","empty",
VLOOKUP(AL1262,MonsterGroupTable!$A:$A,1,0)))))))</f>
        <v>203</v>
      </c>
      <c r="AN1262">
        <v>1</v>
      </c>
      <c r="AO1262">
        <v>1</v>
      </c>
      <c r="AP1262">
        <v>0</v>
      </c>
      <c r="AT1262" s="2" t="str">
        <f>IF(AND(ISBLANK(AS1262),OR(NOT(ISBLANK(AU1262)),NOT(ISBLANK(AV1262)))),#N/A,
IF(ISBLANK(AS1262),"",
IF(AND(NOT(ISERROR(VLOOKUP(AS1262,MonsterTable!$A:$B,MATCH(MonsterTable!$B$1,MonsterTable!$A$1:$B$1,0),0))),OR(ISBLANK(AU1262),ISBLANK(AV1262))),#N/A,
IFERROR(VLOOKUP(AS1262,MonsterTable!$A:$B,MATCH(MonsterTable!$B$1,MonsterTable!$A$1:$B$1,0),0),
IF(OR(NOT(ISBLANK(AU1262)),ISBLANK(AV1262)),#N/A,
IF(AS1262="empty","empty",
VLOOKUP(AS1262,MonsterGroupTable!$A:$A,1,0)))))))</f>
        <v/>
      </c>
      <c r="BA1262" s="2" t="str">
        <f>IF(AND(ISBLANK(AZ1262),OR(NOT(ISBLANK(BB1262)),NOT(ISBLANK(BC1262)))),#N/A,
IF(ISBLANK(AZ1262),"",
IF(AND(NOT(ISERROR(VLOOKUP(AZ1262,MonsterTable!$A:$B,MATCH(MonsterTable!$B$1,MonsterTable!$A$1:$B$1,0),0))),OR(ISBLANK(BB1262),ISBLANK(BC1262))),#N/A,
IFERROR(VLOOKUP(AZ1262,MonsterTable!$A:$B,MATCH(MonsterTable!$B$1,MonsterTable!$A$1:$B$1,0),0),
IF(OR(NOT(ISBLANK(BB1262)),ISBLANK(BC1262)),#N/A,
IF(AZ1262="empty","empty",
VLOOKUP(AZ1262,MonsterGroupTable!$A:$A,1,0)))))))</f>
        <v/>
      </c>
      <c r="BH1262" s="2" t="str">
        <f>IF(AND(ISBLANK(BG1262),OR(NOT(ISBLANK(BI1262)),NOT(ISBLANK(BJ1262)))),#N/A,
IF(ISBLANK(BG1262),"",
IF(AND(NOT(ISERROR(VLOOKUP(BG1262,MonsterTable!$A:$B,MATCH(MonsterTable!$B$1,MonsterTable!$A$1:$B$1,0),0))),OR(ISBLANK(BI1262),ISBLANK(BJ1262))),#N/A,
IFERROR(VLOOKUP(BG1262,MonsterTable!$A:$B,MATCH(MonsterTable!$B$1,MonsterTable!$A$1:$B$1,0),0),
IF(OR(NOT(ISBLANK(BI1262)),ISBLANK(BJ1262)),#N/A,
IF(BG1262="empty","empty",
VLOOKUP(BG1262,MonsterGroupTable!$A:$A,1,0)))))))</f>
        <v/>
      </c>
      <c r="BO1262" s="2" t="str">
        <f>IF(AND(ISBLANK(BN1262),OR(NOT(ISBLANK(BP1262)),NOT(ISBLANK(BQ1262)))),#N/A,
IF(ISBLANK(BN1262),"",
IF(AND(NOT(ISERROR(VLOOKUP(BN1262,MonsterTable!$A:$B,MATCH(MonsterTable!$B$1,MonsterTable!$A$1:$B$1,0),0))),OR(ISBLANK(BP1262),ISBLANK(BQ1262))),#N/A,
IFERROR(VLOOKUP(BN1262,MonsterTable!$A:$B,MATCH(MonsterTable!$B$1,MonsterTable!$A$1:$B$1,0),0),
IF(OR(NOT(ISBLANK(BP1262)),ISBLANK(BQ1262)),#N/A,
IF(BN1262="empty","empty",
VLOOKUP(BN1262,MonsterGroupTable!$A:$A,1,0)))))))</f>
        <v/>
      </c>
      <c r="BV1262" s="2" t="str">
        <f>IF(AND(ISBLANK(BU1262),OR(NOT(ISBLANK(BW1262)),NOT(ISBLANK(BX1262)))),#N/A,
IF(ISBLANK(BU1262),"",
IF(AND(NOT(ISERROR(VLOOKUP(BU1262,MonsterTable!$A:$B,MATCH(MonsterTable!$B$1,MonsterTable!$A$1:$B$1,0),0))),OR(ISBLANK(BW1262),ISBLANK(BX1262))),#N/A,
IFERROR(VLOOKUP(BU1262,MonsterTable!$A:$B,MATCH(MonsterTable!$B$1,MonsterTable!$A$1:$B$1,0),0),
IF(OR(NOT(ISBLANK(BW1262)),ISBLANK(BX1262)),#N/A,
IF(BU1262="empty","empty",
VLOOKUP(BU1262,MonsterGroupTable!$A:$A,1,0)))))))</f>
        <v/>
      </c>
      <c r="CC1262" s="2" t="str">
        <f>IF(AND(ISBLANK(CB1262),OR(NOT(ISBLANK(CD1262)),NOT(ISBLANK(CE1262)))),#N/A,
IF(ISBLANK(CB1262),"",
IF(AND(NOT(ISERROR(VLOOKUP(CB1262,MonsterTable!$A:$B,MATCH(MonsterTable!$B$1,MonsterTable!$A$1:$B$1,0),0))),OR(ISBLANK(CD1262),ISBLANK(CE1262))),#N/A,
IFERROR(VLOOKUP(CB1262,MonsterTable!$A:$B,MATCH(MonsterTable!$B$1,MonsterTable!$A$1:$B$1,0),0),
IF(OR(NOT(ISBLANK(CD1262)),ISBLANK(CE1262)),#N/A,
IF(CB1262="empty","empty",
VLOOKUP(CB1262,MonsterGroupTable!$A:$A,1,0)))))))</f>
        <v/>
      </c>
      <c r="CJ1262" s="2" t="str">
        <f>IF(AND(ISBLANK(CI1262),OR(NOT(ISBLANK(CK1262)),NOT(ISBLANK(CL1262)))),#N/A,
IF(ISBLANK(CI1262),"",
IF(AND(NOT(ISERROR(VLOOKUP(CI1262,MonsterTable!$A:$B,MATCH(MonsterTable!$B$1,MonsterTable!$A$1:$B$1,0),0))),OR(ISBLANK(CK1262),ISBLANK(CL1262))),#N/A,
IFERROR(VLOOKUP(CI1262,MonsterTable!$A:$B,MATCH(MonsterTable!$B$1,MonsterTable!$A$1:$B$1,0),0),
IF(OR(NOT(ISBLANK(CK1262)),ISBLANK(CL1262)),#N/A,
IF(CI1262="empty","empty",
VLOOKUP(CI1262,MonsterGroupTable!$A:$A,1,0)))))))</f>
        <v/>
      </c>
    </row>
    <row r="1263" spans="1:88">
      <c r="A1263">
        <v>20229</v>
      </c>
      <c r="B1263">
        <f t="shared" si="43"/>
        <v>1.1000000000000001</v>
      </c>
      <c r="C1263">
        <f t="shared" si="43"/>
        <v>1.1000000000000001</v>
      </c>
      <c r="F1263">
        <v>520</v>
      </c>
      <c r="G1263">
        <v>7606</v>
      </c>
      <c r="H1263">
        <v>0</v>
      </c>
      <c r="I1263">
        <v>0</v>
      </c>
      <c r="J1263">
        <v>0</v>
      </c>
      <c r="K1263" t="s">
        <v>28</v>
      </c>
      <c r="L1263" t="s">
        <v>245</v>
      </c>
      <c r="M1263" t="s">
        <v>79</v>
      </c>
      <c r="N1263" t="s">
        <v>80</v>
      </c>
      <c r="O1263">
        <v>0</v>
      </c>
      <c r="P1263">
        <v>-4.75</v>
      </c>
      <c r="Q1263">
        <v>-3.5</v>
      </c>
      <c r="R1263">
        <v>4.75</v>
      </c>
      <c r="S1263">
        <v>3</v>
      </c>
      <c r="T1263">
        <v>-13.5</v>
      </c>
      <c r="U1263">
        <v>2.5499999999999998</v>
      </c>
      <c r="V1263">
        <v>-6.75</v>
      </c>
      <c r="W1263" t="str">
        <f t="shared" si="44"/>
        <v>g103,5,empty,3,203,1,1,0</v>
      </c>
      <c r="X1263" s="1" t="s">
        <v>281</v>
      </c>
      <c r="Y1263" s="2" t="str">
        <f>IF(AND(ISBLANK(X1263),OR(NOT(ISBLANK(Z1263)),NOT(ISBLANK(AA1263)))),#N/A,
IF(ISBLANK(X1263),"",
IF(AND(NOT(ISERROR(VLOOKUP(X1263,MonsterTable!$A:$B,MATCH(MonsterTable!$B$1,MonsterTable!$A$1:$B$1,0),0))),OR(ISBLANK(Z1263),ISBLANK(AA1263))),#N/A,
IFERROR(VLOOKUP(X1263,MonsterTable!$A:$B,MATCH(MonsterTable!$B$1,MonsterTable!$A$1:$B$1,0),0),
IF(OR(NOT(ISBLANK(Z1263)),ISBLANK(AA1263)),#N/A,
IF(X1263="empty","empty",
VLOOKUP(X1263,MonsterGroupTable!$A:$A,1,0)))))))</f>
        <v>g103</v>
      </c>
      <c r="AA1263">
        <v>5</v>
      </c>
      <c r="AE1263" s="1" t="s">
        <v>446</v>
      </c>
      <c r="AF1263" s="2" t="str">
        <f>IF(AND(ISBLANK(AE1263),OR(NOT(ISBLANK(AG1263)),NOT(ISBLANK(AH1263)))),#N/A,
IF(ISBLANK(AE1263),"",
IF(AND(NOT(ISERROR(VLOOKUP(AE1263,MonsterTable!$A:$B,MATCH(MonsterTable!$B$1,MonsterTable!$A$1:$B$1,0),0))),OR(ISBLANK(AG1263),ISBLANK(AH1263))),#N/A,
IFERROR(VLOOKUP(AE1263,MonsterTable!$A:$B,MATCH(MonsterTable!$B$1,MonsterTable!$A$1:$B$1,0),0),
IF(OR(NOT(ISBLANK(AG1263)),ISBLANK(AH1263)),#N/A,
IF(AE1263="empty","empty",
VLOOKUP(AE1263,MonsterGroupTable!$A:$A,1,0)))))))</f>
        <v>empty</v>
      </c>
      <c r="AH1263">
        <v>3</v>
      </c>
      <c r="AL1263" s="1" t="s">
        <v>339</v>
      </c>
      <c r="AM1263" s="2">
        <f>IF(AND(ISBLANK(AL1263),OR(NOT(ISBLANK(AN1263)),NOT(ISBLANK(AO1263)))),#N/A,
IF(ISBLANK(AL1263),"",
IF(AND(NOT(ISERROR(VLOOKUP(AL1263,MonsterTable!$A:$B,MATCH(MonsterTable!$B$1,MonsterTable!$A$1:$B$1,0),0))),OR(ISBLANK(AN1263),ISBLANK(AO1263))),#N/A,
IFERROR(VLOOKUP(AL1263,MonsterTable!$A:$B,MATCH(MonsterTable!$B$1,MonsterTable!$A$1:$B$1,0),0),
IF(OR(NOT(ISBLANK(AN1263)),ISBLANK(AO1263)),#N/A,
IF(AL1263="empty","empty",
VLOOKUP(AL1263,MonsterGroupTable!$A:$A,1,0)))))))</f>
        <v>203</v>
      </c>
      <c r="AN1263">
        <v>1</v>
      </c>
      <c r="AO1263">
        <v>1</v>
      </c>
      <c r="AP1263">
        <v>0</v>
      </c>
      <c r="AT1263" s="2" t="str">
        <f>IF(AND(ISBLANK(AS1263),OR(NOT(ISBLANK(AU1263)),NOT(ISBLANK(AV1263)))),#N/A,
IF(ISBLANK(AS1263),"",
IF(AND(NOT(ISERROR(VLOOKUP(AS1263,MonsterTable!$A:$B,MATCH(MonsterTable!$B$1,MonsterTable!$A$1:$B$1,0),0))),OR(ISBLANK(AU1263),ISBLANK(AV1263))),#N/A,
IFERROR(VLOOKUP(AS1263,MonsterTable!$A:$B,MATCH(MonsterTable!$B$1,MonsterTable!$A$1:$B$1,0),0),
IF(OR(NOT(ISBLANK(AU1263)),ISBLANK(AV1263)),#N/A,
IF(AS1263="empty","empty",
VLOOKUP(AS1263,MonsterGroupTable!$A:$A,1,0)))))))</f>
        <v/>
      </c>
      <c r="BA1263" s="2" t="str">
        <f>IF(AND(ISBLANK(AZ1263),OR(NOT(ISBLANK(BB1263)),NOT(ISBLANK(BC1263)))),#N/A,
IF(ISBLANK(AZ1263),"",
IF(AND(NOT(ISERROR(VLOOKUP(AZ1263,MonsterTable!$A:$B,MATCH(MonsterTable!$B$1,MonsterTable!$A$1:$B$1,0),0))),OR(ISBLANK(BB1263),ISBLANK(BC1263))),#N/A,
IFERROR(VLOOKUP(AZ1263,MonsterTable!$A:$B,MATCH(MonsterTable!$B$1,MonsterTable!$A$1:$B$1,0),0),
IF(OR(NOT(ISBLANK(BB1263)),ISBLANK(BC1263)),#N/A,
IF(AZ1263="empty","empty",
VLOOKUP(AZ1263,MonsterGroupTable!$A:$A,1,0)))))))</f>
        <v/>
      </c>
      <c r="BH1263" s="2" t="str">
        <f>IF(AND(ISBLANK(BG1263),OR(NOT(ISBLANK(BI1263)),NOT(ISBLANK(BJ1263)))),#N/A,
IF(ISBLANK(BG1263),"",
IF(AND(NOT(ISERROR(VLOOKUP(BG1263,MonsterTable!$A:$B,MATCH(MonsterTable!$B$1,MonsterTable!$A$1:$B$1,0),0))),OR(ISBLANK(BI1263),ISBLANK(BJ1263))),#N/A,
IFERROR(VLOOKUP(BG1263,MonsterTable!$A:$B,MATCH(MonsterTable!$B$1,MonsterTable!$A$1:$B$1,0),0),
IF(OR(NOT(ISBLANK(BI1263)),ISBLANK(BJ1263)),#N/A,
IF(BG1263="empty","empty",
VLOOKUP(BG1263,MonsterGroupTable!$A:$A,1,0)))))))</f>
        <v/>
      </c>
      <c r="BO1263" s="2" t="str">
        <f>IF(AND(ISBLANK(BN1263),OR(NOT(ISBLANK(BP1263)),NOT(ISBLANK(BQ1263)))),#N/A,
IF(ISBLANK(BN1263),"",
IF(AND(NOT(ISERROR(VLOOKUP(BN1263,MonsterTable!$A:$B,MATCH(MonsterTable!$B$1,MonsterTable!$A$1:$B$1,0),0))),OR(ISBLANK(BP1263),ISBLANK(BQ1263))),#N/A,
IFERROR(VLOOKUP(BN1263,MonsterTable!$A:$B,MATCH(MonsterTable!$B$1,MonsterTable!$A$1:$B$1,0),0),
IF(OR(NOT(ISBLANK(BP1263)),ISBLANK(BQ1263)),#N/A,
IF(BN1263="empty","empty",
VLOOKUP(BN1263,MonsterGroupTable!$A:$A,1,0)))))))</f>
        <v/>
      </c>
      <c r="BV1263" s="2" t="str">
        <f>IF(AND(ISBLANK(BU1263),OR(NOT(ISBLANK(BW1263)),NOT(ISBLANK(BX1263)))),#N/A,
IF(ISBLANK(BU1263),"",
IF(AND(NOT(ISERROR(VLOOKUP(BU1263,MonsterTable!$A:$B,MATCH(MonsterTable!$B$1,MonsterTable!$A$1:$B$1,0),0))),OR(ISBLANK(BW1263),ISBLANK(BX1263))),#N/A,
IFERROR(VLOOKUP(BU1263,MonsterTable!$A:$B,MATCH(MonsterTable!$B$1,MonsterTable!$A$1:$B$1,0),0),
IF(OR(NOT(ISBLANK(BW1263)),ISBLANK(BX1263)),#N/A,
IF(BU1263="empty","empty",
VLOOKUP(BU1263,MonsterGroupTable!$A:$A,1,0)))))))</f>
        <v/>
      </c>
      <c r="CC1263" s="2" t="str">
        <f>IF(AND(ISBLANK(CB1263),OR(NOT(ISBLANK(CD1263)),NOT(ISBLANK(CE1263)))),#N/A,
IF(ISBLANK(CB1263),"",
IF(AND(NOT(ISERROR(VLOOKUP(CB1263,MonsterTable!$A:$B,MATCH(MonsterTable!$B$1,MonsterTable!$A$1:$B$1,0),0))),OR(ISBLANK(CD1263),ISBLANK(CE1263))),#N/A,
IFERROR(VLOOKUP(CB1263,MonsterTable!$A:$B,MATCH(MonsterTable!$B$1,MonsterTable!$A$1:$B$1,0),0),
IF(OR(NOT(ISBLANK(CD1263)),ISBLANK(CE1263)),#N/A,
IF(CB1263="empty","empty",
VLOOKUP(CB1263,MonsterGroupTable!$A:$A,1,0)))))))</f>
        <v/>
      </c>
      <c r="CJ1263" s="2" t="str">
        <f>IF(AND(ISBLANK(CI1263),OR(NOT(ISBLANK(CK1263)),NOT(ISBLANK(CL1263)))),#N/A,
IF(ISBLANK(CI1263),"",
IF(AND(NOT(ISERROR(VLOOKUP(CI1263,MonsterTable!$A:$B,MATCH(MonsterTable!$B$1,MonsterTable!$A$1:$B$1,0),0))),OR(ISBLANK(CK1263),ISBLANK(CL1263))),#N/A,
IFERROR(VLOOKUP(CI1263,MonsterTable!$A:$B,MATCH(MonsterTable!$B$1,MonsterTable!$A$1:$B$1,0),0),
IF(OR(NOT(ISBLANK(CK1263)),ISBLANK(CL1263)),#N/A,
IF(CI1263="empty","empty",
VLOOKUP(CI1263,MonsterGroupTable!$A:$A,1,0)))))))</f>
        <v/>
      </c>
    </row>
    <row r="1264" spans="1:88">
      <c r="A1264">
        <v>20230</v>
      </c>
      <c r="B1264">
        <f t="shared" si="43"/>
        <v>1.2</v>
      </c>
      <c r="C1264">
        <f t="shared" si="43"/>
        <v>1.1000000000000001</v>
      </c>
      <c r="F1264">
        <v>560</v>
      </c>
      <c r="G1264">
        <v>7660</v>
      </c>
      <c r="H1264">
        <v>0</v>
      </c>
      <c r="I1264">
        <v>0</v>
      </c>
      <c r="J1264">
        <v>0</v>
      </c>
      <c r="K1264" t="s">
        <v>28</v>
      </c>
      <c r="L1264" t="s">
        <v>245</v>
      </c>
      <c r="M1264" t="s">
        <v>79</v>
      </c>
      <c r="N1264" t="s">
        <v>80</v>
      </c>
      <c r="O1264">
        <v>0</v>
      </c>
      <c r="P1264">
        <v>-4.75</v>
      </c>
      <c r="Q1264">
        <v>-3.5</v>
      </c>
      <c r="R1264">
        <v>4.75</v>
      </c>
      <c r="S1264">
        <v>3</v>
      </c>
      <c r="T1264">
        <v>-13.5</v>
      </c>
      <c r="U1264">
        <v>2.5499999999999998</v>
      </c>
      <c r="V1264">
        <v>-6.75</v>
      </c>
      <c r="W1264" t="str">
        <f t="shared" si="44"/>
        <v>g103,5,empty,3,203,1,1,0</v>
      </c>
      <c r="X1264" s="1" t="s">
        <v>281</v>
      </c>
      <c r="Y1264" s="2" t="str">
        <f>IF(AND(ISBLANK(X1264),OR(NOT(ISBLANK(Z1264)),NOT(ISBLANK(AA1264)))),#N/A,
IF(ISBLANK(X1264),"",
IF(AND(NOT(ISERROR(VLOOKUP(X1264,MonsterTable!$A:$B,MATCH(MonsterTable!$B$1,MonsterTable!$A$1:$B$1,0),0))),OR(ISBLANK(Z1264),ISBLANK(AA1264))),#N/A,
IFERROR(VLOOKUP(X1264,MonsterTable!$A:$B,MATCH(MonsterTable!$B$1,MonsterTable!$A$1:$B$1,0),0),
IF(OR(NOT(ISBLANK(Z1264)),ISBLANK(AA1264)),#N/A,
IF(X1264="empty","empty",
VLOOKUP(X1264,MonsterGroupTable!$A:$A,1,0)))))))</f>
        <v>g103</v>
      </c>
      <c r="AA1264">
        <v>5</v>
      </c>
      <c r="AE1264" s="1" t="s">
        <v>446</v>
      </c>
      <c r="AF1264" s="2" t="str">
        <f>IF(AND(ISBLANK(AE1264),OR(NOT(ISBLANK(AG1264)),NOT(ISBLANK(AH1264)))),#N/A,
IF(ISBLANK(AE1264),"",
IF(AND(NOT(ISERROR(VLOOKUP(AE1264,MonsterTable!$A:$B,MATCH(MonsterTable!$B$1,MonsterTable!$A$1:$B$1,0),0))),OR(ISBLANK(AG1264),ISBLANK(AH1264))),#N/A,
IFERROR(VLOOKUP(AE1264,MonsterTable!$A:$B,MATCH(MonsterTable!$B$1,MonsterTable!$A$1:$B$1,0),0),
IF(OR(NOT(ISBLANK(AG1264)),ISBLANK(AH1264)),#N/A,
IF(AE1264="empty","empty",
VLOOKUP(AE1264,MonsterGroupTable!$A:$A,1,0)))))))</f>
        <v>empty</v>
      </c>
      <c r="AH1264">
        <v>3</v>
      </c>
      <c r="AL1264" s="1" t="s">
        <v>339</v>
      </c>
      <c r="AM1264" s="2">
        <f>IF(AND(ISBLANK(AL1264),OR(NOT(ISBLANK(AN1264)),NOT(ISBLANK(AO1264)))),#N/A,
IF(ISBLANK(AL1264),"",
IF(AND(NOT(ISERROR(VLOOKUP(AL1264,MonsterTable!$A:$B,MATCH(MonsterTable!$B$1,MonsterTable!$A$1:$B$1,0),0))),OR(ISBLANK(AN1264),ISBLANK(AO1264))),#N/A,
IFERROR(VLOOKUP(AL1264,MonsterTable!$A:$B,MATCH(MonsterTable!$B$1,MonsterTable!$A$1:$B$1,0),0),
IF(OR(NOT(ISBLANK(AN1264)),ISBLANK(AO1264)),#N/A,
IF(AL1264="empty","empty",
VLOOKUP(AL1264,MonsterGroupTable!$A:$A,1,0)))))))</f>
        <v>203</v>
      </c>
      <c r="AN1264">
        <v>1</v>
      </c>
      <c r="AO1264">
        <v>1</v>
      </c>
      <c r="AP1264">
        <v>0</v>
      </c>
      <c r="AT1264" s="2" t="str">
        <f>IF(AND(ISBLANK(AS1264),OR(NOT(ISBLANK(AU1264)),NOT(ISBLANK(AV1264)))),#N/A,
IF(ISBLANK(AS1264),"",
IF(AND(NOT(ISERROR(VLOOKUP(AS1264,MonsterTable!$A:$B,MATCH(MonsterTable!$B$1,MonsterTable!$A$1:$B$1,0),0))),OR(ISBLANK(AU1264),ISBLANK(AV1264))),#N/A,
IFERROR(VLOOKUP(AS1264,MonsterTable!$A:$B,MATCH(MonsterTable!$B$1,MonsterTable!$A$1:$B$1,0),0),
IF(OR(NOT(ISBLANK(AU1264)),ISBLANK(AV1264)),#N/A,
IF(AS1264="empty","empty",
VLOOKUP(AS1264,MonsterGroupTable!$A:$A,1,0)))))))</f>
        <v/>
      </c>
      <c r="BA1264" s="2" t="str">
        <f>IF(AND(ISBLANK(AZ1264),OR(NOT(ISBLANK(BB1264)),NOT(ISBLANK(BC1264)))),#N/A,
IF(ISBLANK(AZ1264),"",
IF(AND(NOT(ISERROR(VLOOKUP(AZ1264,MonsterTable!$A:$B,MATCH(MonsterTable!$B$1,MonsterTable!$A$1:$B$1,0),0))),OR(ISBLANK(BB1264),ISBLANK(BC1264))),#N/A,
IFERROR(VLOOKUP(AZ1264,MonsterTable!$A:$B,MATCH(MonsterTable!$B$1,MonsterTable!$A$1:$B$1,0),0),
IF(OR(NOT(ISBLANK(BB1264)),ISBLANK(BC1264)),#N/A,
IF(AZ1264="empty","empty",
VLOOKUP(AZ1264,MonsterGroupTable!$A:$A,1,0)))))))</f>
        <v/>
      </c>
      <c r="BH1264" s="2" t="str">
        <f>IF(AND(ISBLANK(BG1264),OR(NOT(ISBLANK(BI1264)),NOT(ISBLANK(BJ1264)))),#N/A,
IF(ISBLANK(BG1264),"",
IF(AND(NOT(ISERROR(VLOOKUP(BG1264,MonsterTable!$A:$B,MATCH(MonsterTable!$B$1,MonsterTable!$A$1:$B$1,0),0))),OR(ISBLANK(BI1264),ISBLANK(BJ1264))),#N/A,
IFERROR(VLOOKUP(BG1264,MonsterTable!$A:$B,MATCH(MonsterTable!$B$1,MonsterTable!$A$1:$B$1,0),0),
IF(OR(NOT(ISBLANK(BI1264)),ISBLANK(BJ1264)),#N/A,
IF(BG1264="empty","empty",
VLOOKUP(BG1264,MonsterGroupTable!$A:$A,1,0)))))))</f>
        <v/>
      </c>
      <c r="BO1264" s="2" t="str">
        <f>IF(AND(ISBLANK(BN1264),OR(NOT(ISBLANK(BP1264)),NOT(ISBLANK(BQ1264)))),#N/A,
IF(ISBLANK(BN1264),"",
IF(AND(NOT(ISERROR(VLOOKUP(BN1264,MonsterTable!$A:$B,MATCH(MonsterTable!$B$1,MonsterTable!$A$1:$B$1,0),0))),OR(ISBLANK(BP1264),ISBLANK(BQ1264))),#N/A,
IFERROR(VLOOKUP(BN1264,MonsterTable!$A:$B,MATCH(MonsterTable!$B$1,MonsterTable!$A$1:$B$1,0),0),
IF(OR(NOT(ISBLANK(BP1264)),ISBLANK(BQ1264)),#N/A,
IF(BN1264="empty","empty",
VLOOKUP(BN1264,MonsterGroupTable!$A:$A,1,0)))))))</f>
        <v/>
      </c>
      <c r="BV1264" s="2" t="str">
        <f>IF(AND(ISBLANK(BU1264),OR(NOT(ISBLANK(BW1264)),NOT(ISBLANK(BX1264)))),#N/A,
IF(ISBLANK(BU1264),"",
IF(AND(NOT(ISERROR(VLOOKUP(BU1264,MonsterTable!$A:$B,MATCH(MonsterTable!$B$1,MonsterTable!$A$1:$B$1,0),0))),OR(ISBLANK(BW1264),ISBLANK(BX1264))),#N/A,
IFERROR(VLOOKUP(BU1264,MonsterTable!$A:$B,MATCH(MonsterTable!$B$1,MonsterTable!$A$1:$B$1,0),0),
IF(OR(NOT(ISBLANK(BW1264)),ISBLANK(BX1264)),#N/A,
IF(BU1264="empty","empty",
VLOOKUP(BU1264,MonsterGroupTable!$A:$A,1,0)))))))</f>
        <v/>
      </c>
      <c r="CC1264" s="2" t="str">
        <f>IF(AND(ISBLANK(CB1264),OR(NOT(ISBLANK(CD1264)),NOT(ISBLANK(CE1264)))),#N/A,
IF(ISBLANK(CB1264),"",
IF(AND(NOT(ISERROR(VLOOKUP(CB1264,MonsterTable!$A:$B,MATCH(MonsterTable!$B$1,MonsterTable!$A$1:$B$1,0),0))),OR(ISBLANK(CD1264),ISBLANK(CE1264))),#N/A,
IFERROR(VLOOKUP(CB1264,MonsterTable!$A:$B,MATCH(MonsterTable!$B$1,MonsterTable!$A$1:$B$1,0),0),
IF(OR(NOT(ISBLANK(CD1264)),ISBLANK(CE1264)),#N/A,
IF(CB1264="empty","empty",
VLOOKUP(CB1264,MonsterGroupTable!$A:$A,1,0)))))))</f>
        <v/>
      </c>
      <c r="CJ1264" s="2" t="str">
        <f>IF(AND(ISBLANK(CI1264),OR(NOT(ISBLANK(CK1264)),NOT(ISBLANK(CL1264)))),#N/A,
IF(ISBLANK(CI1264),"",
IF(AND(NOT(ISERROR(VLOOKUP(CI1264,MonsterTable!$A:$B,MATCH(MonsterTable!$B$1,MonsterTable!$A$1:$B$1,0),0))),OR(ISBLANK(CK1264),ISBLANK(CL1264))),#N/A,
IFERROR(VLOOKUP(CI1264,MonsterTable!$A:$B,MATCH(MonsterTable!$B$1,MonsterTable!$A$1:$B$1,0),0),
IF(OR(NOT(ISBLANK(CK1264)),ISBLANK(CL1264)),#N/A,
IF(CI1264="empty","empty",
VLOOKUP(CI1264,MonsterGroupTable!$A:$A,1,0)))))))</f>
        <v/>
      </c>
    </row>
    <row r="1265" spans="1:88">
      <c r="A1265">
        <v>20231</v>
      </c>
      <c r="B1265">
        <f t="shared" si="43"/>
        <v>1.1000000000000001</v>
      </c>
      <c r="C1265">
        <f t="shared" si="43"/>
        <v>1.1000000000000001</v>
      </c>
      <c r="F1265">
        <v>600</v>
      </c>
      <c r="G1265">
        <v>7714</v>
      </c>
      <c r="H1265">
        <v>0</v>
      </c>
      <c r="I1265">
        <v>0</v>
      </c>
      <c r="J1265">
        <v>0</v>
      </c>
      <c r="K1265" t="s">
        <v>28</v>
      </c>
      <c r="L1265" t="s">
        <v>247</v>
      </c>
      <c r="M1265" t="s">
        <v>79</v>
      </c>
      <c r="N1265" t="s">
        <v>80</v>
      </c>
      <c r="O1265">
        <v>0</v>
      </c>
      <c r="P1265">
        <v>-4.75</v>
      </c>
      <c r="Q1265">
        <v>-3.5</v>
      </c>
      <c r="R1265">
        <v>4.75</v>
      </c>
      <c r="S1265">
        <v>3</v>
      </c>
      <c r="T1265">
        <v>-13.5</v>
      </c>
      <c r="U1265">
        <v>2.5499999999999998</v>
      </c>
      <c r="V1265">
        <v>-6.75</v>
      </c>
      <c r="W1265" t="str">
        <f t="shared" si="44"/>
        <v>g104,5,empty,3,204,1,1,0</v>
      </c>
      <c r="X1265" s="1" t="s">
        <v>282</v>
      </c>
      <c r="Y1265" s="2" t="str">
        <f>IF(AND(ISBLANK(X1265),OR(NOT(ISBLANK(Z1265)),NOT(ISBLANK(AA1265)))),#N/A,
IF(ISBLANK(X1265),"",
IF(AND(NOT(ISERROR(VLOOKUP(X1265,MonsterTable!$A:$B,MATCH(MonsterTable!$B$1,MonsterTable!$A$1:$B$1,0),0))),OR(ISBLANK(Z1265),ISBLANK(AA1265))),#N/A,
IFERROR(VLOOKUP(X1265,MonsterTable!$A:$B,MATCH(MonsterTable!$B$1,MonsterTable!$A$1:$B$1,0),0),
IF(OR(NOT(ISBLANK(Z1265)),ISBLANK(AA1265)),#N/A,
IF(X1265="empty","empty",
VLOOKUP(X1265,MonsterGroupTable!$A:$A,1,0)))))))</f>
        <v>g104</v>
      </c>
      <c r="AA1265">
        <v>5</v>
      </c>
      <c r="AE1265" s="1" t="s">
        <v>446</v>
      </c>
      <c r="AF1265" s="2" t="str">
        <f>IF(AND(ISBLANK(AE1265),OR(NOT(ISBLANK(AG1265)),NOT(ISBLANK(AH1265)))),#N/A,
IF(ISBLANK(AE1265),"",
IF(AND(NOT(ISERROR(VLOOKUP(AE1265,MonsterTable!$A:$B,MATCH(MonsterTable!$B$1,MonsterTable!$A$1:$B$1,0),0))),OR(ISBLANK(AG1265),ISBLANK(AH1265))),#N/A,
IFERROR(VLOOKUP(AE1265,MonsterTable!$A:$B,MATCH(MonsterTable!$B$1,MonsterTable!$A$1:$B$1,0),0),
IF(OR(NOT(ISBLANK(AG1265)),ISBLANK(AH1265)),#N/A,
IF(AE1265="empty","empty",
VLOOKUP(AE1265,MonsterGroupTable!$A:$A,1,0)))))))</f>
        <v>empty</v>
      </c>
      <c r="AH1265">
        <v>3</v>
      </c>
      <c r="AL1265" s="1" t="s">
        <v>340</v>
      </c>
      <c r="AM1265" s="2">
        <f>IF(AND(ISBLANK(AL1265),OR(NOT(ISBLANK(AN1265)),NOT(ISBLANK(AO1265)))),#N/A,
IF(ISBLANK(AL1265),"",
IF(AND(NOT(ISERROR(VLOOKUP(AL1265,MonsterTable!$A:$B,MATCH(MonsterTable!$B$1,MonsterTable!$A$1:$B$1,0),0))),OR(ISBLANK(AN1265),ISBLANK(AO1265))),#N/A,
IFERROR(VLOOKUP(AL1265,MonsterTable!$A:$B,MATCH(MonsterTable!$B$1,MonsterTable!$A$1:$B$1,0),0),
IF(OR(NOT(ISBLANK(AN1265)),ISBLANK(AO1265)),#N/A,
IF(AL1265="empty","empty",
VLOOKUP(AL1265,MonsterGroupTable!$A:$A,1,0)))))))</f>
        <v>204</v>
      </c>
      <c r="AN1265">
        <v>1</v>
      </c>
      <c r="AO1265">
        <v>1</v>
      </c>
      <c r="AP1265">
        <v>0</v>
      </c>
      <c r="AT1265" s="2" t="str">
        <f>IF(AND(ISBLANK(AS1265),OR(NOT(ISBLANK(AU1265)),NOT(ISBLANK(AV1265)))),#N/A,
IF(ISBLANK(AS1265),"",
IF(AND(NOT(ISERROR(VLOOKUP(AS1265,MonsterTable!$A:$B,MATCH(MonsterTable!$B$1,MonsterTable!$A$1:$B$1,0),0))),OR(ISBLANK(AU1265),ISBLANK(AV1265))),#N/A,
IFERROR(VLOOKUP(AS1265,MonsterTable!$A:$B,MATCH(MonsterTable!$B$1,MonsterTable!$A$1:$B$1,0),0),
IF(OR(NOT(ISBLANK(AU1265)),ISBLANK(AV1265)),#N/A,
IF(AS1265="empty","empty",
VLOOKUP(AS1265,MonsterGroupTable!$A:$A,1,0)))))))</f>
        <v/>
      </c>
      <c r="BA1265" s="2" t="str">
        <f>IF(AND(ISBLANK(AZ1265),OR(NOT(ISBLANK(BB1265)),NOT(ISBLANK(BC1265)))),#N/A,
IF(ISBLANK(AZ1265),"",
IF(AND(NOT(ISERROR(VLOOKUP(AZ1265,MonsterTable!$A:$B,MATCH(MonsterTable!$B$1,MonsterTable!$A$1:$B$1,0),0))),OR(ISBLANK(BB1265),ISBLANK(BC1265))),#N/A,
IFERROR(VLOOKUP(AZ1265,MonsterTable!$A:$B,MATCH(MonsterTable!$B$1,MonsterTable!$A$1:$B$1,0),0),
IF(OR(NOT(ISBLANK(BB1265)),ISBLANK(BC1265)),#N/A,
IF(AZ1265="empty","empty",
VLOOKUP(AZ1265,MonsterGroupTable!$A:$A,1,0)))))))</f>
        <v/>
      </c>
      <c r="BH1265" s="2" t="str">
        <f>IF(AND(ISBLANK(BG1265),OR(NOT(ISBLANK(BI1265)),NOT(ISBLANK(BJ1265)))),#N/A,
IF(ISBLANK(BG1265),"",
IF(AND(NOT(ISERROR(VLOOKUP(BG1265,MonsterTable!$A:$B,MATCH(MonsterTable!$B$1,MonsterTable!$A$1:$B$1,0),0))),OR(ISBLANK(BI1265),ISBLANK(BJ1265))),#N/A,
IFERROR(VLOOKUP(BG1265,MonsterTable!$A:$B,MATCH(MonsterTable!$B$1,MonsterTable!$A$1:$B$1,0),0),
IF(OR(NOT(ISBLANK(BI1265)),ISBLANK(BJ1265)),#N/A,
IF(BG1265="empty","empty",
VLOOKUP(BG1265,MonsterGroupTable!$A:$A,1,0)))))))</f>
        <v/>
      </c>
      <c r="BO1265" s="2" t="str">
        <f>IF(AND(ISBLANK(BN1265),OR(NOT(ISBLANK(BP1265)),NOT(ISBLANK(BQ1265)))),#N/A,
IF(ISBLANK(BN1265),"",
IF(AND(NOT(ISERROR(VLOOKUP(BN1265,MonsterTable!$A:$B,MATCH(MonsterTable!$B$1,MonsterTable!$A$1:$B$1,0),0))),OR(ISBLANK(BP1265),ISBLANK(BQ1265))),#N/A,
IFERROR(VLOOKUP(BN1265,MonsterTable!$A:$B,MATCH(MonsterTable!$B$1,MonsterTable!$A$1:$B$1,0),0),
IF(OR(NOT(ISBLANK(BP1265)),ISBLANK(BQ1265)),#N/A,
IF(BN1265="empty","empty",
VLOOKUP(BN1265,MonsterGroupTable!$A:$A,1,0)))))))</f>
        <v/>
      </c>
      <c r="BV1265" s="2" t="str">
        <f>IF(AND(ISBLANK(BU1265),OR(NOT(ISBLANK(BW1265)),NOT(ISBLANK(BX1265)))),#N/A,
IF(ISBLANK(BU1265),"",
IF(AND(NOT(ISERROR(VLOOKUP(BU1265,MonsterTable!$A:$B,MATCH(MonsterTable!$B$1,MonsterTable!$A$1:$B$1,0),0))),OR(ISBLANK(BW1265),ISBLANK(BX1265))),#N/A,
IFERROR(VLOOKUP(BU1265,MonsterTable!$A:$B,MATCH(MonsterTable!$B$1,MonsterTable!$A$1:$B$1,0),0),
IF(OR(NOT(ISBLANK(BW1265)),ISBLANK(BX1265)),#N/A,
IF(BU1265="empty","empty",
VLOOKUP(BU1265,MonsterGroupTable!$A:$A,1,0)))))))</f>
        <v/>
      </c>
      <c r="CC1265" s="2" t="str">
        <f>IF(AND(ISBLANK(CB1265),OR(NOT(ISBLANK(CD1265)),NOT(ISBLANK(CE1265)))),#N/A,
IF(ISBLANK(CB1265),"",
IF(AND(NOT(ISERROR(VLOOKUP(CB1265,MonsterTable!$A:$B,MATCH(MonsterTable!$B$1,MonsterTable!$A$1:$B$1,0),0))),OR(ISBLANK(CD1265),ISBLANK(CE1265))),#N/A,
IFERROR(VLOOKUP(CB1265,MonsterTable!$A:$B,MATCH(MonsterTable!$B$1,MonsterTable!$A$1:$B$1,0),0),
IF(OR(NOT(ISBLANK(CD1265)),ISBLANK(CE1265)),#N/A,
IF(CB1265="empty","empty",
VLOOKUP(CB1265,MonsterGroupTable!$A:$A,1,0)))))))</f>
        <v/>
      </c>
      <c r="CJ1265" s="2" t="str">
        <f>IF(AND(ISBLANK(CI1265),OR(NOT(ISBLANK(CK1265)),NOT(ISBLANK(CL1265)))),#N/A,
IF(ISBLANK(CI1265),"",
IF(AND(NOT(ISERROR(VLOOKUP(CI1265,MonsterTable!$A:$B,MATCH(MonsterTable!$B$1,MonsterTable!$A$1:$B$1,0),0))),OR(ISBLANK(CK1265),ISBLANK(CL1265))),#N/A,
IFERROR(VLOOKUP(CI1265,MonsterTable!$A:$B,MATCH(MonsterTable!$B$1,MonsterTable!$A$1:$B$1,0),0),
IF(OR(NOT(ISBLANK(CK1265)),ISBLANK(CL1265)),#N/A,
IF(CI1265="empty","empty",
VLOOKUP(CI1265,MonsterGroupTable!$A:$A,1,0)))))))</f>
        <v/>
      </c>
    </row>
    <row r="1266" spans="1:88">
      <c r="A1266">
        <v>20232</v>
      </c>
      <c r="B1266">
        <f t="shared" si="43"/>
        <v>1.1000000000000001</v>
      </c>
      <c r="C1266">
        <f t="shared" si="43"/>
        <v>1.1000000000000001</v>
      </c>
      <c r="F1266">
        <v>600</v>
      </c>
      <c r="G1266">
        <v>7804</v>
      </c>
      <c r="H1266">
        <v>0</v>
      </c>
      <c r="I1266">
        <v>0</v>
      </c>
      <c r="J1266">
        <v>0</v>
      </c>
      <c r="K1266" t="s">
        <v>28</v>
      </c>
      <c r="L1266" t="s">
        <v>247</v>
      </c>
      <c r="M1266" t="s">
        <v>79</v>
      </c>
      <c r="N1266" t="s">
        <v>80</v>
      </c>
      <c r="O1266">
        <v>0</v>
      </c>
      <c r="P1266">
        <v>-4.75</v>
      </c>
      <c r="Q1266">
        <v>-3.5</v>
      </c>
      <c r="R1266">
        <v>4.75</v>
      </c>
      <c r="S1266">
        <v>3</v>
      </c>
      <c r="T1266">
        <v>-13.5</v>
      </c>
      <c r="U1266">
        <v>2.5499999999999998</v>
      </c>
      <c r="V1266">
        <v>-6.75</v>
      </c>
      <c r="W1266" t="str">
        <f t="shared" si="44"/>
        <v>g104,5,empty,3,204,1,1,0</v>
      </c>
      <c r="X1266" s="1" t="s">
        <v>282</v>
      </c>
      <c r="Y1266" s="2" t="str">
        <f>IF(AND(ISBLANK(X1266),OR(NOT(ISBLANK(Z1266)),NOT(ISBLANK(AA1266)))),#N/A,
IF(ISBLANK(X1266),"",
IF(AND(NOT(ISERROR(VLOOKUP(X1266,MonsterTable!$A:$B,MATCH(MonsterTable!$B$1,MonsterTable!$A$1:$B$1,0),0))),OR(ISBLANK(Z1266),ISBLANK(AA1266))),#N/A,
IFERROR(VLOOKUP(X1266,MonsterTable!$A:$B,MATCH(MonsterTable!$B$1,MonsterTable!$A$1:$B$1,0),0),
IF(OR(NOT(ISBLANK(Z1266)),ISBLANK(AA1266)),#N/A,
IF(X1266="empty","empty",
VLOOKUP(X1266,MonsterGroupTable!$A:$A,1,0)))))))</f>
        <v>g104</v>
      </c>
      <c r="AA1266">
        <v>5</v>
      </c>
      <c r="AE1266" s="1" t="s">
        <v>446</v>
      </c>
      <c r="AF1266" s="2" t="str">
        <f>IF(AND(ISBLANK(AE1266),OR(NOT(ISBLANK(AG1266)),NOT(ISBLANK(AH1266)))),#N/A,
IF(ISBLANK(AE1266),"",
IF(AND(NOT(ISERROR(VLOOKUP(AE1266,MonsterTable!$A:$B,MATCH(MonsterTable!$B$1,MonsterTable!$A$1:$B$1,0),0))),OR(ISBLANK(AG1266),ISBLANK(AH1266))),#N/A,
IFERROR(VLOOKUP(AE1266,MonsterTable!$A:$B,MATCH(MonsterTable!$B$1,MonsterTable!$A$1:$B$1,0),0),
IF(OR(NOT(ISBLANK(AG1266)),ISBLANK(AH1266)),#N/A,
IF(AE1266="empty","empty",
VLOOKUP(AE1266,MonsterGroupTable!$A:$A,1,0)))))))</f>
        <v>empty</v>
      </c>
      <c r="AH1266">
        <v>3</v>
      </c>
      <c r="AL1266" s="1" t="s">
        <v>340</v>
      </c>
      <c r="AM1266" s="2">
        <f>IF(AND(ISBLANK(AL1266),OR(NOT(ISBLANK(AN1266)),NOT(ISBLANK(AO1266)))),#N/A,
IF(ISBLANK(AL1266),"",
IF(AND(NOT(ISERROR(VLOOKUP(AL1266,MonsterTable!$A:$B,MATCH(MonsterTable!$B$1,MonsterTable!$A$1:$B$1,0),0))),OR(ISBLANK(AN1266),ISBLANK(AO1266))),#N/A,
IFERROR(VLOOKUP(AL1266,MonsterTable!$A:$B,MATCH(MonsterTable!$B$1,MonsterTable!$A$1:$B$1,0),0),
IF(OR(NOT(ISBLANK(AN1266)),ISBLANK(AO1266)),#N/A,
IF(AL1266="empty","empty",
VLOOKUP(AL1266,MonsterGroupTable!$A:$A,1,0)))))))</f>
        <v>204</v>
      </c>
      <c r="AN1266">
        <v>1</v>
      </c>
      <c r="AO1266">
        <v>1</v>
      </c>
      <c r="AP1266">
        <v>0</v>
      </c>
      <c r="AT1266" s="2" t="str">
        <f>IF(AND(ISBLANK(AS1266),OR(NOT(ISBLANK(AU1266)),NOT(ISBLANK(AV1266)))),#N/A,
IF(ISBLANK(AS1266),"",
IF(AND(NOT(ISERROR(VLOOKUP(AS1266,MonsterTable!$A:$B,MATCH(MonsterTable!$B$1,MonsterTable!$A$1:$B$1,0),0))),OR(ISBLANK(AU1266),ISBLANK(AV1266))),#N/A,
IFERROR(VLOOKUP(AS1266,MonsterTable!$A:$B,MATCH(MonsterTable!$B$1,MonsterTable!$A$1:$B$1,0),0),
IF(OR(NOT(ISBLANK(AU1266)),ISBLANK(AV1266)),#N/A,
IF(AS1266="empty","empty",
VLOOKUP(AS1266,MonsterGroupTable!$A:$A,1,0)))))))</f>
        <v/>
      </c>
      <c r="BA1266" s="2" t="str">
        <f>IF(AND(ISBLANK(AZ1266),OR(NOT(ISBLANK(BB1266)),NOT(ISBLANK(BC1266)))),#N/A,
IF(ISBLANK(AZ1266),"",
IF(AND(NOT(ISERROR(VLOOKUP(AZ1266,MonsterTable!$A:$B,MATCH(MonsterTable!$B$1,MonsterTable!$A$1:$B$1,0),0))),OR(ISBLANK(BB1266),ISBLANK(BC1266))),#N/A,
IFERROR(VLOOKUP(AZ1266,MonsterTable!$A:$B,MATCH(MonsterTable!$B$1,MonsterTable!$A$1:$B$1,0),0),
IF(OR(NOT(ISBLANK(BB1266)),ISBLANK(BC1266)),#N/A,
IF(AZ1266="empty","empty",
VLOOKUP(AZ1266,MonsterGroupTable!$A:$A,1,0)))))))</f>
        <v/>
      </c>
      <c r="BH1266" s="2" t="str">
        <f>IF(AND(ISBLANK(BG1266),OR(NOT(ISBLANK(BI1266)),NOT(ISBLANK(BJ1266)))),#N/A,
IF(ISBLANK(BG1266),"",
IF(AND(NOT(ISERROR(VLOOKUP(BG1266,MonsterTable!$A:$B,MATCH(MonsterTable!$B$1,MonsterTable!$A$1:$B$1,0),0))),OR(ISBLANK(BI1266),ISBLANK(BJ1266))),#N/A,
IFERROR(VLOOKUP(BG1266,MonsterTable!$A:$B,MATCH(MonsterTable!$B$1,MonsterTable!$A$1:$B$1,0),0),
IF(OR(NOT(ISBLANK(BI1266)),ISBLANK(BJ1266)),#N/A,
IF(BG1266="empty","empty",
VLOOKUP(BG1266,MonsterGroupTable!$A:$A,1,0)))))))</f>
        <v/>
      </c>
      <c r="BO1266" s="2" t="str">
        <f>IF(AND(ISBLANK(BN1266),OR(NOT(ISBLANK(BP1266)),NOT(ISBLANK(BQ1266)))),#N/A,
IF(ISBLANK(BN1266),"",
IF(AND(NOT(ISERROR(VLOOKUP(BN1266,MonsterTable!$A:$B,MATCH(MonsterTable!$B$1,MonsterTable!$A$1:$B$1,0),0))),OR(ISBLANK(BP1266),ISBLANK(BQ1266))),#N/A,
IFERROR(VLOOKUP(BN1266,MonsterTable!$A:$B,MATCH(MonsterTable!$B$1,MonsterTable!$A$1:$B$1,0),0),
IF(OR(NOT(ISBLANK(BP1266)),ISBLANK(BQ1266)),#N/A,
IF(BN1266="empty","empty",
VLOOKUP(BN1266,MonsterGroupTable!$A:$A,1,0)))))))</f>
        <v/>
      </c>
      <c r="BV1266" s="2" t="str">
        <f>IF(AND(ISBLANK(BU1266),OR(NOT(ISBLANK(BW1266)),NOT(ISBLANK(BX1266)))),#N/A,
IF(ISBLANK(BU1266),"",
IF(AND(NOT(ISERROR(VLOOKUP(BU1266,MonsterTable!$A:$B,MATCH(MonsterTable!$B$1,MonsterTable!$A$1:$B$1,0),0))),OR(ISBLANK(BW1266),ISBLANK(BX1266))),#N/A,
IFERROR(VLOOKUP(BU1266,MonsterTable!$A:$B,MATCH(MonsterTable!$B$1,MonsterTable!$A$1:$B$1,0),0),
IF(OR(NOT(ISBLANK(BW1266)),ISBLANK(BX1266)),#N/A,
IF(BU1266="empty","empty",
VLOOKUP(BU1266,MonsterGroupTable!$A:$A,1,0)))))))</f>
        <v/>
      </c>
      <c r="CC1266" s="2" t="str">
        <f>IF(AND(ISBLANK(CB1266),OR(NOT(ISBLANK(CD1266)),NOT(ISBLANK(CE1266)))),#N/A,
IF(ISBLANK(CB1266),"",
IF(AND(NOT(ISERROR(VLOOKUP(CB1266,MonsterTable!$A:$B,MATCH(MonsterTable!$B$1,MonsterTable!$A$1:$B$1,0),0))),OR(ISBLANK(CD1266),ISBLANK(CE1266))),#N/A,
IFERROR(VLOOKUP(CB1266,MonsterTable!$A:$B,MATCH(MonsterTable!$B$1,MonsterTable!$A$1:$B$1,0),0),
IF(OR(NOT(ISBLANK(CD1266)),ISBLANK(CE1266)),#N/A,
IF(CB1266="empty","empty",
VLOOKUP(CB1266,MonsterGroupTable!$A:$A,1,0)))))))</f>
        <v/>
      </c>
      <c r="CJ1266" s="2" t="str">
        <f>IF(AND(ISBLANK(CI1266),OR(NOT(ISBLANK(CK1266)),NOT(ISBLANK(CL1266)))),#N/A,
IF(ISBLANK(CI1266),"",
IF(AND(NOT(ISERROR(VLOOKUP(CI1266,MonsterTable!$A:$B,MATCH(MonsterTable!$B$1,MonsterTable!$A$1:$B$1,0),0))),OR(ISBLANK(CK1266),ISBLANK(CL1266))),#N/A,
IFERROR(VLOOKUP(CI1266,MonsterTable!$A:$B,MATCH(MonsterTable!$B$1,MonsterTable!$A$1:$B$1,0),0),
IF(OR(NOT(ISBLANK(CK1266)),ISBLANK(CL1266)),#N/A,
IF(CI1266="empty","empty",
VLOOKUP(CI1266,MonsterGroupTable!$A:$A,1,0)))))))</f>
        <v/>
      </c>
    </row>
    <row r="1267" spans="1:88">
      <c r="A1267">
        <v>20233</v>
      </c>
      <c r="B1267">
        <f t="shared" si="43"/>
        <v>1.1000000000000001</v>
      </c>
      <c r="C1267">
        <f t="shared" si="43"/>
        <v>1.1000000000000001</v>
      </c>
      <c r="F1267">
        <v>600</v>
      </c>
      <c r="G1267">
        <v>7894</v>
      </c>
      <c r="H1267">
        <v>0</v>
      </c>
      <c r="I1267">
        <v>0</v>
      </c>
      <c r="J1267">
        <v>0</v>
      </c>
      <c r="K1267" t="s">
        <v>28</v>
      </c>
      <c r="L1267" t="s">
        <v>247</v>
      </c>
      <c r="M1267" t="s">
        <v>79</v>
      </c>
      <c r="N1267" t="s">
        <v>80</v>
      </c>
      <c r="O1267">
        <v>0</v>
      </c>
      <c r="P1267">
        <v>-4.75</v>
      </c>
      <c r="Q1267">
        <v>-3.5</v>
      </c>
      <c r="R1267">
        <v>4.75</v>
      </c>
      <c r="S1267">
        <v>3</v>
      </c>
      <c r="T1267">
        <v>-13.5</v>
      </c>
      <c r="U1267">
        <v>2.5499999999999998</v>
      </c>
      <c r="V1267">
        <v>-6.75</v>
      </c>
      <c r="W1267" t="str">
        <f t="shared" si="44"/>
        <v>g104,5,empty,3,204,1,1,0</v>
      </c>
      <c r="X1267" s="1" t="s">
        <v>282</v>
      </c>
      <c r="Y1267" s="2" t="str">
        <f>IF(AND(ISBLANK(X1267),OR(NOT(ISBLANK(Z1267)),NOT(ISBLANK(AA1267)))),#N/A,
IF(ISBLANK(X1267),"",
IF(AND(NOT(ISERROR(VLOOKUP(X1267,MonsterTable!$A:$B,MATCH(MonsterTable!$B$1,MonsterTable!$A$1:$B$1,0),0))),OR(ISBLANK(Z1267),ISBLANK(AA1267))),#N/A,
IFERROR(VLOOKUP(X1267,MonsterTable!$A:$B,MATCH(MonsterTable!$B$1,MonsterTable!$A$1:$B$1,0),0),
IF(OR(NOT(ISBLANK(Z1267)),ISBLANK(AA1267)),#N/A,
IF(X1267="empty","empty",
VLOOKUP(X1267,MonsterGroupTable!$A:$A,1,0)))))))</f>
        <v>g104</v>
      </c>
      <c r="AA1267">
        <v>5</v>
      </c>
      <c r="AE1267" s="1" t="s">
        <v>446</v>
      </c>
      <c r="AF1267" s="2" t="str">
        <f>IF(AND(ISBLANK(AE1267),OR(NOT(ISBLANK(AG1267)),NOT(ISBLANK(AH1267)))),#N/A,
IF(ISBLANK(AE1267),"",
IF(AND(NOT(ISERROR(VLOOKUP(AE1267,MonsterTable!$A:$B,MATCH(MonsterTable!$B$1,MonsterTable!$A$1:$B$1,0),0))),OR(ISBLANK(AG1267),ISBLANK(AH1267))),#N/A,
IFERROR(VLOOKUP(AE1267,MonsterTable!$A:$B,MATCH(MonsterTable!$B$1,MonsterTable!$A$1:$B$1,0),0),
IF(OR(NOT(ISBLANK(AG1267)),ISBLANK(AH1267)),#N/A,
IF(AE1267="empty","empty",
VLOOKUP(AE1267,MonsterGroupTable!$A:$A,1,0)))))))</f>
        <v>empty</v>
      </c>
      <c r="AH1267">
        <v>3</v>
      </c>
      <c r="AL1267" s="1" t="s">
        <v>340</v>
      </c>
      <c r="AM1267" s="2">
        <f>IF(AND(ISBLANK(AL1267),OR(NOT(ISBLANK(AN1267)),NOT(ISBLANK(AO1267)))),#N/A,
IF(ISBLANK(AL1267),"",
IF(AND(NOT(ISERROR(VLOOKUP(AL1267,MonsterTable!$A:$B,MATCH(MonsterTable!$B$1,MonsterTable!$A$1:$B$1,0),0))),OR(ISBLANK(AN1267),ISBLANK(AO1267))),#N/A,
IFERROR(VLOOKUP(AL1267,MonsterTable!$A:$B,MATCH(MonsterTable!$B$1,MonsterTable!$A$1:$B$1,0),0),
IF(OR(NOT(ISBLANK(AN1267)),ISBLANK(AO1267)),#N/A,
IF(AL1267="empty","empty",
VLOOKUP(AL1267,MonsterGroupTable!$A:$A,1,0)))))))</f>
        <v>204</v>
      </c>
      <c r="AN1267">
        <v>1</v>
      </c>
      <c r="AO1267">
        <v>1</v>
      </c>
      <c r="AP1267">
        <v>0</v>
      </c>
      <c r="AT1267" s="2" t="str">
        <f>IF(AND(ISBLANK(AS1267),OR(NOT(ISBLANK(AU1267)),NOT(ISBLANK(AV1267)))),#N/A,
IF(ISBLANK(AS1267),"",
IF(AND(NOT(ISERROR(VLOOKUP(AS1267,MonsterTable!$A:$B,MATCH(MonsterTable!$B$1,MonsterTable!$A$1:$B$1,0),0))),OR(ISBLANK(AU1267),ISBLANK(AV1267))),#N/A,
IFERROR(VLOOKUP(AS1267,MonsterTable!$A:$B,MATCH(MonsterTable!$B$1,MonsterTable!$A$1:$B$1,0),0),
IF(OR(NOT(ISBLANK(AU1267)),ISBLANK(AV1267)),#N/A,
IF(AS1267="empty","empty",
VLOOKUP(AS1267,MonsterGroupTable!$A:$A,1,0)))))))</f>
        <v/>
      </c>
      <c r="BA1267" s="2" t="str">
        <f>IF(AND(ISBLANK(AZ1267),OR(NOT(ISBLANK(BB1267)),NOT(ISBLANK(BC1267)))),#N/A,
IF(ISBLANK(AZ1267),"",
IF(AND(NOT(ISERROR(VLOOKUP(AZ1267,MonsterTable!$A:$B,MATCH(MonsterTable!$B$1,MonsterTable!$A$1:$B$1,0),0))),OR(ISBLANK(BB1267),ISBLANK(BC1267))),#N/A,
IFERROR(VLOOKUP(AZ1267,MonsterTable!$A:$B,MATCH(MonsterTable!$B$1,MonsterTable!$A$1:$B$1,0),0),
IF(OR(NOT(ISBLANK(BB1267)),ISBLANK(BC1267)),#N/A,
IF(AZ1267="empty","empty",
VLOOKUP(AZ1267,MonsterGroupTable!$A:$A,1,0)))))))</f>
        <v/>
      </c>
      <c r="BH1267" s="2" t="str">
        <f>IF(AND(ISBLANK(BG1267),OR(NOT(ISBLANK(BI1267)),NOT(ISBLANK(BJ1267)))),#N/A,
IF(ISBLANK(BG1267),"",
IF(AND(NOT(ISERROR(VLOOKUP(BG1267,MonsterTable!$A:$B,MATCH(MonsterTable!$B$1,MonsterTable!$A$1:$B$1,0),0))),OR(ISBLANK(BI1267),ISBLANK(BJ1267))),#N/A,
IFERROR(VLOOKUP(BG1267,MonsterTable!$A:$B,MATCH(MonsterTable!$B$1,MonsterTable!$A$1:$B$1,0),0),
IF(OR(NOT(ISBLANK(BI1267)),ISBLANK(BJ1267)),#N/A,
IF(BG1267="empty","empty",
VLOOKUP(BG1267,MonsterGroupTable!$A:$A,1,0)))))))</f>
        <v/>
      </c>
      <c r="BO1267" s="2" t="str">
        <f>IF(AND(ISBLANK(BN1267),OR(NOT(ISBLANK(BP1267)),NOT(ISBLANK(BQ1267)))),#N/A,
IF(ISBLANK(BN1267),"",
IF(AND(NOT(ISERROR(VLOOKUP(BN1267,MonsterTable!$A:$B,MATCH(MonsterTable!$B$1,MonsterTable!$A$1:$B$1,0),0))),OR(ISBLANK(BP1267),ISBLANK(BQ1267))),#N/A,
IFERROR(VLOOKUP(BN1267,MonsterTable!$A:$B,MATCH(MonsterTable!$B$1,MonsterTable!$A$1:$B$1,0),0),
IF(OR(NOT(ISBLANK(BP1267)),ISBLANK(BQ1267)),#N/A,
IF(BN1267="empty","empty",
VLOOKUP(BN1267,MonsterGroupTable!$A:$A,1,0)))))))</f>
        <v/>
      </c>
      <c r="BV1267" s="2" t="str">
        <f>IF(AND(ISBLANK(BU1267),OR(NOT(ISBLANK(BW1267)),NOT(ISBLANK(BX1267)))),#N/A,
IF(ISBLANK(BU1267),"",
IF(AND(NOT(ISERROR(VLOOKUP(BU1267,MonsterTable!$A:$B,MATCH(MonsterTable!$B$1,MonsterTable!$A$1:$B$1,0),0))),OR(ISBLANK(BW1267),ISBLANK(BX1267))),#N/A,
IFERROR(VLOOKUP(BU1267,MonsterTable!$A:$B,MATCH(MonsterTable!$B$1,MonsterTable!$A$1:$B$1,0),0),
IF(OR(NOT(ISBLANK(BW1267)),ISBLANK(BX1267)),#N/A,
IF(BU1267="empty","empty",
VLOOKUP(BU1267,MonsterGroupTable!$A:$A,1,0)))))))</f>
        <v/>
      </c>
      <c r="CC1267" s="2" t="str">
        <f>IF(AND(ISBLANK(CB1267),OR(NOT(ISBLANK(CD1267)),NOT(ISBLANK(CE1267)))),#N/A,
IF(ISBLANK(CB1267),"",
IF(AND(NOT(ISERROR(VLOOKUP(CB1267,MonsterTable!$A:$B,MATCH(MonsterTable!$B$1,MonsterTable!$A$1:$B$1,0),0))),OR(ISBLANK(CD1267),ISBLANK(CE1267))),#N/A,
IFERROR(VLOOKUP(CB1267,MonsterTable!$A:$B,MATCH(MonsterTable!$B$1,MonsterTable!$A$1:$B$1,0),0),
IF(OR(NOT(ISBLANK(CD1267)),ISBLANK(CE1267)),#N/A,
IF(CB1267="empty","empty",
VLOOKUP(CB1267,MonsterGroupTable!$A:$A,1,0)))))))</f>
        <v/>
      </c>
      <c r="CJ1267" s="2" t="str">
        <f>IF(AND(ISBLANK(CI1267),OR(NOT(ISBLANK(CK1267)),NOT(ISBLANK(CL1267)))),#N/A,
IF(ISBLANK(CI1267),"",
IF(AND(NOT(ISERROR(VLOOKUP(CI1267,MonsterTable!$A:$B,MATCH(MonsterTable!$B$1,MonsterTable!$A$1:$B$1,0),0))),OR(ISBLANK(CK1267),ISBLANK(CL1267))),#N/A,
IFERROR(VLOOKUP(CI1267,MonsterTable!$A:$B,MATCH(MonsterTable!$B$1,MonsterTable!$A$1:$B$1,0),0),
IF(OR(NOT(ISBLANK(CK1267)),ISBLANK(CL1267)),#N/A,
IF(CI1267="empty","empty",
VLOOKUP(CI1267,MonsterGroupTable!$A:$A,1,0)))))))</f>
        <v/>
      </c>
    </row>
    <row r="1268" spans="1:88">
      <c r="A1268">
        <v>20234</v>
      </c>
      <c r="B1268">
        <f t="shared" si="43"/>
        <v>1.1000000000000001</v>
      </c>
      <c r="C1268">
        <f t="shared" si="43"/>
        <v>1.1000000000000001</v>
      </c>
      <c r="F1268">
        <v>600</v>
      </c>
      <c r="G1268">
        <v>7984</v>
      </c>
      <c r="H1268">
        <v>0</v>
      </c>
      <c r="I1268">
        <v>0</v>
      </c>
      <c r="J1268">
        <v>0</v>
      </c>
      <c r="K1268" t="s">
        <v>28</v>
      </c>
      <c r="L1268" t="s">
        <v>247</v>
      </c>
      <c r="M1268" t="s">
        <v>79</v>
      </c>
      <c r="N1268" t="s">
        <v>80</v>
      </c>
      <c r="O1268">
        <v>0</v>
      </c>
      <c r="P1268">
        <v>-4.75</v>
      </c>
      <c r="Q1268">
        <v>-3.5</v>
      </c>
      <c r="R1268">
        <v>4.75</v>
      </c>
      <c r="S1268">
        <v>3</v>
      </c>
      <c r="T1268">
        <v>-13.5</v>
      </c>
      <c r="U1268">
        <v>2.5499999999999998</v>
      </c>
      <c r="V1268">
        <v>-6.75</v>
      </c>
      <c r="W1268" t="str">
        <f t="shared" si="44"/>
        <v>g104,5,empty,3,204,1,1,0</v>
      </c>
      <c r="X1268" s="1" t="s">
        <v>282</v>
      </c>
      <c r="Y1268" s="2" t="str">
        <f>IF(AND(ISBLANK(X1268),OR(NOT(ISBLANK(Z1268)),NOT(ISBLANK(AA1268)))),#N/A,
IF(ISBLANK(X1268),"",
IF(AND(NOT(ISERROR(VLOOKUP(X1268,MonsterTable!$A:$B,MATCH(MonsterTable!$B$1,MonsterTable!$A$1:$B$1,0),0))),OR(ISBLANK(Z1268),ISBLANK(AA1268))),#N/A,
IFERROR(VLOOKUP(X1268,MonsterTable!$A:$B,MATCH(MonsterTable!$B$1,MonsterTable!$A$1:$B$1,0),0),
IF(OR(NOT(ISBLANK(Z1268)),ISBLANK(AA1268)),#N/A,
IF(X1268="empty","empty",
VLOOKUP(X1268,MonsterGroupTable!$A:$A,1,0)))))))</f>
        <v>g104</v>
      </c>
      <c r="AA1268">
        <v>5</v>
      </c>
      <c r="AE1268" s="1" t="s">
        <v>446</v>
      </c>
      <c r="AF1268" s="2" t="str">
        <f>IF(AND(ISBLANK(AE1268),OR(NOT(ISBLANK(AG1268)),NOT(ISBLANK(AH1268)))),#N/A,
IF(ISBLANK(AE1268),"",
IF(AND(NOT(ISERROR(VLOOKUP(AE1268,MonsterTable!$A:$B,MATCH(MonsterTable!$B$1,MonsterTable!$A$1:$B$1,0),0))),OR(ISBLANK(AG1268),ISBLANK(AH1268))),#N/A,
IFERROR(VLOOKUP(AE1268,MonsterTable!$A:$B,MATCH(MonsterTable!$B$1,MonsterTable!$A$1:$B$1,0),0),
IF(OR(NOT(ISBLANK(AG1268)),ISBLANK(AH1268)),#N/A,
IF(AE1268="empty","empty",
VLOOKUP(AE1268,MonsterGroupTable!$A:$A,1,0)))))))</f>
        <v>empty</v>
      </c>
      <c r="AH1268">
        <v>3</v>
      </c>
      <c r="AL1268" s="1" t="s">
        <v>340</v>
      </c>
      <c r="AM1268" s="2">
        <f>IF(AND(ISBLANK(AL1268),OR(NOT(ISBLANK(AN1268)),NOT(ISBLANK(AO1268)))),#N/A,
IF(ISBLANK(AL1268),"",
IF(AND(NOT(ISERROR(VLOOKUP(AL1268,MonsterTable!$A:$B,MATCH(MonsterTable!$B$1,MonsterTable!$A$1:$B$1,0),0))),OR(ISBLANK(AN1268),ISBLANK(AO1268))),#N/A,
IFERROR(VLOOKUP(AL1268,MonsterTable!$A:$B,MATCH(MonsterTable!$B$1,MonsterTable!$A$1:$B$1,0),0),
IF(OR(NOT(ISBLANK(AN1268)),ISBLANK(AO1268)),#N/A,
IF(AL1268="empty","empty",
VLOOKUP(AL1268,MonsterGroupTable!$A:$A,1,0)))))))</f>
        <v>204</v>
      </c>
      <c r="AN1268">
        <v>1</v>
      </c>
      <c r="AO1268">
        <v>1</v>
      </c>
      <c r="AP1268">
        <v>0</v>
      </c>
      <c r="AT1268" s="2" t="str">
        <f>IF(AND(ISBLANK(AS1268),OR(NOT(ISBLANK(AU1268)),NOT(ISBLANK(AV1268)))),#N/A,
IF(ISBLANK(AS1268),"",
IF(AND(NOT(ISERROR(VLOOKUP(AS1268,MonsterTable!$A:$B,MATCH(MonsterTable!$B$1,MonsterTable!$A$1:$B$1,0),0))),OR(ISBLANK(AU1268),ISBLANK(AV1268))),#N/A,
IFERROR(VLOOKUP(AS1268,MonsterTable!$A:$B,MATCH(MonsterTable!$B$1,MonsterTable!$A$1:$B$1,0),0),
IF(OR(NOT(ISBLANK(AU1268)),ISBLANK(AV1268)),#N/A,
IF(AS1268="empty","empty",
VLOOKUP(AS1268,MonsterGroupTable!$A:$A,1,0)))))))</f>
        <v/>
      </c>
      <c r="BA1268" s="2" t="str">
        <f>IF(AND(ISBLANK(AZ1268),OR(NOT(ISBLANK(BB1268)),NOT(ISBLANK(BC1268)))),#N/A,
IF(ISBLANK(AZ1268),"",
IF(AND(NOT(ISERROR(VLOOKUP(AZ1268,MonsterTable!$A:$B,MATCH(MonsterTable!$B$1,MonsterTable!$A$1:$B$1,0),0))),OR(ISBLANK(BB1268),ISBLANK(BC1268))),#N/A,
IFERROR(VLOOKUP(AZ1268,MonsterTable!$A:$B,MATCH(MonsterTable!$B$1,MonsterTable!$A$1:$B$1,0),0),
IF(OR(NOT(ISBLANK(BB1268)),ISBLANK(BC1268)),#N/A,
IF(AZ1268="empty","empty",
VLOOKUP(AZ1268,MonsterGroupTable!$A:$A,1,0)))))))</f>
        <v/>
      </c>
      <c r="BH1268" s="2" t="str">
        <f>IF(AND(ISBLANK(BG1268),OR(NOT(ISBLANK(BI1268)),NOT(ISBLANK(BJ1268)))),#N/A,
IF(ISBLANK(BG1268),"",
IF(AND(NOT(ISERROR(VLOOKUP(BG1268,MonsterTable!$A:$B,MATCH(MonsterTable!$B$1,MonsterTable!$A$1:$B$1,0),0))),OR(ISBLANK(BI1268),ISBLANK(BJ1268))),#N/A,
IFERROR(VLOOKUP(BG1268,MonsterTable!$A:$B,MATCH(MonsterTable!$B$1,MonsterTable!$A$1:$B$1,0),0),
IF(OR(NOT(ISBLANK(BI1268)),ISBLANK(BJ1268)),#N/A,
IF(BG1268="empty","empty",
VLOOKUP(BG1268,MonsterGroupTable!$A:$A,1,0)))))))</f>
        <v/>
      </c>
      <c r="BO1268" s="2" t="str">
        <f>IF(AND(ISBLANK(BN1268),OR(NOT(ISBLANK(BP1268)),NOT(ISBLANK(BQ1268)))),#N/A,
IF(ISBLANK(BN1268),"",
IF(AND(NOT(ISERROR(VLOOKUP(BN1268,MonsterTable!$A:$B,MATCH(MonsterTable!$B$1,MonsterTable!$A$1:$B$1,0),0))),OR(ISBLANK(BP1268),ISBLANK(BQ1268))),#N/A,
IFERROR(VLOOKUP(BN1268,MonsterTable!$A:$B,MATCH(MonsterTable!$B$1,MonsterTable!$A$1:$B$1,0),0),
IF(OR(NOT(ISBLANK(BP1268)),ISBLANK(BQ1268)),#N/A,
IF(BN1268="empty","empty",
VLOOKUP(BN1268,MonsterGroupTable!$A:$A,1,0)))))))</f>
        <v/>
      </c>
      <c r="BV1268" s="2" t="str">
        <f>IF(AND(ISBLANK(BU1268),OR(NOT(ISBLANK(BW1268)),NOT(ISBLANK(BX1268)))),#N/A,
IF(ISBLANK(BU1268),"",
IF(AND(NOT(ISERROR(VLOOKUP(BU1268,MonsterTable!$A:$B,MATCH(MonsterTable!$B$1,MonsterTable!$A$1:$B$1,0),0))),OR(ISBLANK(BW1268),ISBLANK(BX1268))),#N/A,
IFERROR(VLOOKUP(BU1268,MonsterTable!$A:$B,MATCH(MonsterTable!$B$1,MonsterTable!$A$1:$B$1,0),0),
IF(OR(NOT(ISBLANK(BW1268)),ISBLANK(BX1268)),#N/A,
IF(BU1268="empty","empty",
VLOOKUP(BU1268,MonsterGroupTable!$A:$A,1,0)))))))</f>
        <v/>
      </c>
      <c r="CC1268" s="2" t="str">
        <f>IF(AND(ISBLANK(CB1268),OR(NOT(ISBLANK(CD1268)),NOT(ISBLANK(CE1268)))),#N/A,
IF(ISBLANK(CB1268),"",
IF(AND(NOT(ISERROR(VLOOKUP(CB1268,MonsterTable!$A:$B,MATCH(MonsterTable!$B$1,MonsterTable!$A$1:$B$1,0),0))),OR(ISBLANK(CD1268),ISBLANK(CE1268))),#N/A,
IFERROR(VLOOKUP(CB1268,MonsterTable!$A:$B,MATCH(MonsterTable!$B$1,MonsterTable!$A$1:$B$1,0),0),
IF(OR(NOT(ISBLANK(CD1268)),ISBLANK(CE1268)),#N/A,
IF(CB1268="empty","empty",
VLOOKUP(CB1268,MonsterGroupTable!$A:$A,1,0)))))))</f>
        <v/>
      </c>
      <c r="CJ1268" s="2" t="str">
        <f>IF(AND(ISBLANK(CI1268),OR(NOT(ISBLANK(CK1268)),NOT(ISBLANK(CL1268)))),#N/A,
IF(ISBLANK(CI1268),"",
IF(AND(NOT(ISERROR(VLOOKUP(CI1268,MonsterTable!$A:$B,MATCH(MonsterTable!$B$1,MonsterTable!$A$1:$B$1,0),0))),OR(ISBLANK(CK1268),ISBLANK(CL1268))),#N/A,
IFERROR(VLOOKUP(CI1268,MonsterTable!$A:$B,MATCH(MonsterTable!$B$1,MonsterTable!$A$1:$B$1,0),0),
IF(OR(NOT(ISBLANK(CK1268)),ISBLANK(CL1268)),#N/A,
IF(CI1268="empty","empty",
VLOOKUP(CI1268,MonsterGroupTable!$A:$A,1,0)))))))</f>
        <v/>
      </c>
    </row>
    <row r="1269" spans="1:88">
      <c r="A1269">
        <v>20235</v>
      </c>
      <c r="B1269">
        <f t="shared" si="43"/>
        <v>1.1000000000000001</v>
      </c>
      <c r="C1269">
        <f t="shared" si="43"/>
        <v>1.1000000000000001</v>
      </c>
      <c r="F1269">
        <v>600</v>
      </c>
      <c r="G1269">
        <v>8074</v>
      </c>
      <c r="H1269">
        <v>0</v>
      </c>
      <c r="I1269">
        <v>0</v>
      </c>
      <c r="J1269">
        <v>0</v>
      </c>
      <c r="K1269" t="s">
        <v>28</v>
      </c>
      <c r="L1269" t="s">
        <v>247</v>
      </c>
      <c r="M1269" t="s">
        <v>79</v>
      </c>
      <c r="N1269" t="s">
        <v>80</v>
      </c>
      <c r="O1269">
        <v>0</v>
      </c>
      <c r="P1269">
        <v>-4.75</v>
      </c>
      <c r="Q1269">
        <v>-3.5</v>
      </c>
      <c r="R1269">
        <v>4.75</v>
      </c>
      <c r="S1269">
        <v>3</v>
      </c>
      <c r="T1269">
        <v>-13.5</v>
      </c>
      <c r="U1269">
        <v>2.5499999999999998</v>
      </c>
      <c r="V1269">
        <v>-6.75</v>
      </c>
      <c r="W1269" t="str">
        <f t="shared" si="44"/>
        <v>g104,5,empty,3,204,1,1,0</v>
      </c>
      <c r="X1269" s="1" t="s">
        <v>282</v>
      </c>
      <c r="Y1269" s="2" t="str">
        <f>IF(AND(ISBLANK(X1269),OR(NOT(ISBLANK(Z1269)),NOT(ISBLANK(AA1269)))),#N/A,
IF(ISBLANK(X1269),"",
IF(AND(NOT(ISERROR(VLOOKUP(X1269,MonsterTable!$A:$B,MATCH(MonsterTable!$B$1,MonsterTable!$A$1:$B$1,0),0))),OR(ISBLANK(Z1269),ISBLANK(AA1269))),#N/A,
IFERROR(VLOOKUP(X1269,MonsterTable!$A:$B,MATCH(MonsterTable!$B$1,MonsterTable!$A$1:$B$1,0),0),
IF(OR(NOT(ISBLANK(Z1269)),ISBLANK(AA1269)),#N/A,
IF(X1269="empty","empty",
VLOOKUP(X1269,MonsterGroupTable!$A:$A,1,0)))))))</f>
        <v>g104</v>
      </c>
      <c r="AA1269">
        <v>5</v>
      </c>
      <c r="AE1269" s="1" t="s">
        <v>446</v>
      </c>
      <c r="AF1269" s="2" t="str">
        <f>IF(AND(ISBLANK(AE1269),OR(NOT(ISBLANK(AG1269)),NOT(ISBLANK(AH1269)))),#N/A,
IF(ISBLANK(AE1269),"",
IF(AND(NOT(ISERROR(VLOOKUP(AE1269,MonsterTable!$A:$B,MATCH(MonsterTable!$B$1,MonsterTable!$A$1:$B$1,0),0))),OR(ISBLANK(AG1269),ISBLANK(AH1269))),#N/A,
IFERROR(VLOOKUP(AE1269,MonsterTable!$A:$B,MATCH(MonsterTable!$B$1,MonsterTable!$A$1:$B$1,0),0),
IF(OR(NOT(ISBLANK(AG1269)),ISBLANK(AH1269)),#N/A,
IF(AE1269="empty","empty",
VLOOKUP(AE1269,MonsterGroupTable!$A:$A,1,0)))))))</f>
        <v>empty</v>
      </c>
      <c r="AH1269">
        <v>3</v>
      </c>
      <c r="AL1269" s="1" t="s">
        <v>340</v>
      </c>
      <c r="AM1269" s="2">
        <f>IF(AND(ISBLANK(AL1269),OR(NOT(ISBLANK(AN1269)),NOT(ISBLANK(AO1269)))),#N/A,
IF(ISBLANK(AL1269),"",
IF(AND(NOT(ISERROR(VLOOKUP(AL1269,MonsterTable!$A:$B,MATCH(MonsterTable!$B$1,MonsterTable!$A$1:$B$1,0),0))),OR(ISBLANK(AN1269),ISBLANK(AO1269))),#N/A,
IFERROR(VLOOKUP(AL1269,MonsterTable!$A:$B,MATCH(MonsterTable!$B$1,MonsterTable!$A$1:$B$1,0),0),
IF(OR(NOT(ISBLANK(AN1269)),ISBLANK(AO1269)),#N/A,
IF(AL1269="empty","empty",
VLOOKUP(AL1269,MonsterGroupTable!$A:$A,1,0)))))))</f>
        <v>204</v>
      </c>
      <c r="AN1269">
        <v>1</v>
      </c>
      <c r="AO1269">
        <v>1</v>
      </c>
      <c r="AP1269">
        <v>0</v>
      </c>
      <c r="AT1269" s="2" t="str">
        <f>IF(AND(ISBLANK(AS1269),OR(NOT(ISBLANK(AU1269)),NOT(ISBLANK(AV1269)))),#N/A,
IF(ISBLANK(AS1269),"",
IF(AND(NOT(ISERROR(VLOOKUP(AS1269,MonsterTable!$A:$B,MATCH(MonsterTable!$B$1,MonsterTable!$A$1:$B$1,0),0))),OR(ISBLANK(AU1269),ISBLANK(AV1269))),#N/A,
IFERROR(VLOOKUP(AS1269,MonsterTable!$A:$B,MATCH(MonsterTable!$B$1,MonsterTable!$A$1:$B$1,0),0),
IF(OR(NOT(ISBLANK(AU1269)),ISBLANK(AV1269)),#N/A,
IF(AS1269="empty","empty",
VLOOKUP(AS1269,MonsterGroupTable!$A:$A,1,0)))))))</f>
        <v/>
      </c>
      <c r="BA1269" s="2" t="str">
        <f>IF(AND(ISBLANK(AZ1269),OR(NOT(ISBLANK(BB1269)),NOT(ISBLANK(BC1269)))),#N/A,
IF(ISBLANK(AZ1269),"",
IF(AND(NOT(ISERROR(VLOOKUP(AZ1269,MonsterTable!$A:$B,MATCH(MonsterTable!$B$1,MonsterTable!$A$1:$B$1,0),0))),OR(ISBLANK(BB1269),ISBLANK(BC1269))),#N/A,
IFERROR(VLOOKUP(AZ1269,MonsterTable!$A:$B,MATCH(MonsterTable!$B$1,MonsterTable!$A$1:$B$1,0),0),
IF(OR(NOT(ISBLANK(BB1269)),ISBLANK(BC1269)),#N/A,
IF(AZ1269="empty","empty",
VLOOKUP(AZ1269,MonsterGroupTable!$A:$A,1,0)))))))</f>
        <v/>
      </c>
      <c r="BH1269" s="2" t="str">
        <f>IF(AND(ISBLANK(BG1269),OR(NOT(ISBLANK(BI1269)),NOT(ISBLANK(BJ1269)))),#N/A,
IF(ISBLANK(BG1269),"",
IF(AND(NOT(ISERROR(VLOOKUP(BG1269,MonsterTable!$A:$B,MATCH(MonsterTable!$B$1,MonsterTable!$A$1:$B$1,0),0))),OR(ISBLANK(BI1269),ISBLANK(BJ1269))),#N/A,
IFERROR(VLOOKUP(BG1269,MonsterTable!$A:$B,MATCH(MonsterTable!$B$1,MonsterTable!$A$1:$B$1,0),0),
IF(OR(NOT(ISBLANK(BI1269)),ISBLANK(BJ1269)),#N/A,
IF(BG1269="empty","empty",
VLOOKUP(BG1269,MonsterGroupTable!$A:$A,1,0)))))))</f>
        <v/>
      </c>
      <c r="BO1269" s="2" t="str">
        <f>IF(AND(ISBLANK(BN1269),OR(NOT(ISBLANK(BP1269)),NOT(ISBLANK(BQ1269)))),#N/A,
IF(ISBLANK(BN1269),"",
IF(AND(NOT(ISERROR(VLOOKUP(BN1269,MonsterTable!$A:$B,MATCH(MonsterTable!$B$1,MonsterTable!$A$1:$B$1,0),0))),OR(ISBLANK(BP1269),ISBLANK(BQ1269))),#N/A,
IFERROR(VLOOKUP(BN1269,MonsterTable!$A:$B,MATCH(MonsterTable!$B$1,MonsterTable!$A$1:$B$1,0),0),
IF(OR(NOT(ISBLANK(BP1269)),ISBLANK(BQ1269)),#N/A,
IF(BN1269="empty","empty",
VLOOKUP(BN1269,MonsterGroupTable!$A:$A,1,0)))))))</f>
        <v/>
      </c>
      <c r="BV1269" s="2" t="str">
        <f>IF(AND(ISBLANK(BU1269),OR(NOT(ISBLANK(BW1269)),NOT(ISBLANK(BX1269)))),#N/A,
IF(ISBLANK(BU1269),"",
IF(AND(NOT(ISERROR(VLOOKUP(BU1269,MonsterTable!$A:$B,MATCH(MonsterTable!$B$1,MonsterTable!$A$1:$B$1,0),0))),OR(ISBLANK(BW1269),ISBLANK(BX1269))),#N/A,
IFERROR(VLOOKUP(BU1269,MonsterTable!$A:$B,MATCH(MonsterTable!$B$1,MonsterTable!$A$1:$B$1,0),0),
IF(OR(NOT(ISBLANK(BW1269)),ISBLANK(BX1269)),#N/A,
IF(BU1269="empty","empty",
VLOOKUP(BU1269,MonsterGroupTable!$A:$A,1,0)))))))</f>
        <v/>
      </c>
      <c r="CC1269" s="2" t="str">
        <f>IF(AND(ISBLANK(CB1269),OR(NOT(ISBLANK(CD1269)),NOT(ISBLANK(CE1269)))),#N/A,
IF(ISBLANK(CB1269),"",
IF(AND(NOT(ISERROR(VLOOKUP(CB1269,MonsterTable!$A:$B,MATCH(MonsterTable!$B$1,MonsterTable!$A$1:$B$1,0),0))),OR(ISBLANK(CD1269),ISBLANK(CE1269))),#N/A,
IFERROR(VLOOKUP(CB1269,MonsterTable!$A:$B,MATCH(MonsterTable!$B$1,MonsterTable!$A$1:$B$1,0),0),
IF(OR(NOT(ISBLANK(CD1269)),ISBLANK(CE1269)),#N/A,
IF(CB1269="empty","empty",
VLOOKUP(CB1269,MonsterGroupTable!$A:$A,1,0)))))))</f>
        <v/>
      </c>
      <c r="CJ1269" s="2" t="str">
        <f>IF(AND(ISBLANK(CI1269),OR(NOT(ISBLANK(CK1269)),NOT(ISBLANK(CL1269)))),#N/A,
IF(ISBLANK(CI1269),"",
IF(AND(NOT(ISERROR(VLOOKUP(CI1269,MonsterTable!$A:$B,MATCH(MonsterTable!$B$1,MonsterTable!$A$1:$B$1,0),0))),OR(ISBLANK(CK1269),ISBLANK(CL1269))),#N/A,
IFERROR(VLOOKUP(CI1269,MonsterTable!$A:$B,MATCH(MonsterTable!$B$1,MonsterTable!$A$1:$B$1,0),0),
IF(OR(NOT(ISBLANK(CK1269)),ISBLANK(CL1269)),#N/A,
IF(CI1269="empty","empty",
VLOOKUP(CI1269,MonsterGroupTable!$A:$A,1,0)))))))</f>
        <v/>
      </c>
    </row>
    <row r="1270" spans="1:88">
      <c r="A1270">
        <v>20236</v>
      </c>
      <c r="B1270">
        <f t="shared" si="43"/>
        <v>1.1000000000000001</v>
      </c>
      <c r="C1270">
        <f t="shared" si="43"/>
        <v>1.1000000000000001</v>
      </c>
      <c r="F1270">
        <v>600</v>
      </c>
      <c r="G1270">
        <v>8164</v>
      </c>
      <c r="H1270">
        <v>0</v>
      </c>
      <c r="I1270">
        <v>0</v>
      </c>
      <c r="J1270">
        <v>0</v>
      </c>
      <c r="K1270" t="s">
        <v>28</v>
      </c>
      <c r="L1270" t="s">
        <v>247</v>
      </c>
      <c r="M1270" t="s">
        <v>79</v>
      </c>
      <c r="N1270" t="s">
        <v>80</v>
      </c>
      <c r="O1270">
        <v>0</v>
      </c>
      <c r="P1270">
        <v>-4.75</v>
      </c>
      <c r="Q1270">
        <v>-3.5</v>
      </c>
      <c r="R1270">
        <v>4.75</v>
      </c>
      <c r="S1270">
        <v>3</v>
      </c>
      <c r="T1270">
        <v>-13.5</v>
      </c>
      <c r="U1270">
        <v>2.5499999999999998</v>
      </c>
      <c r="V1270">
        <v>-6.75</v>
      </c>
      <c r="W1270" t="str">
        <f t="shared" si="44"/>
        <v>g104,5,empty,3,204,1,1,0</v>
      </c>
      <c r="X1270" s="1" t="s">
        <v>282</v>
      </c>
      <c r="Y1270" s="2" t="str">
        <f>IF(AND(ISBLANK(X1270),OR(NOT(ISBLANK(Z1270)),NOT(ISBLANK(AA1270)))),#N/A,
IF(ISBLANK(X1270),"",
IF(AND(NOT(ISERROR(VLOOKUP(X1270,MonsterTable!$A:$B,MATCH(MonsterTable!$B$1,MonsterTable!$A$1:$B$1,0),0))),OR(ISBLANK(Z1270),ISBLANK(AA1270))),#N/A,
IFERROR(VLOOKUP(X1270,MonsterTable!$A:$B,MATCH(MonsterTable!$B$1,MonsterTable!$A$1:$B$1,0),0),
IF(OR(NOT(ISBLANK(Z1270)),ISBLANK(AA1270)),#N/A,
IF(X1270="empty","empty",
VLOOKUP(X1270,MonsterGroupTable!$A:$A,1,0)))))))</f>
        <v>g104</v>
      </c>
      <c r="AA1270">
        <v>5</v>
      </c>
      <c r="AE1270" s="1" t="s">
        <v>446</v>
      </c>
      <c r="AF1270" s="2" t="str">
        <f>IF(AND(ISBLANK(AE1270),OR(NOT(ISBLANK(AG1270)),NOT(ISBLANK(AH1270)))),#N/A,
IF(ISBLANK(AE1270),"",
IF(AND(NOT(ISERROR(VLOOKUP(AE1270,MonsterTable!$A:$B,MATCH(MonsterTable!$B$1,MonsterTable!$A$1:$B$1,0),0))),OR(ISBLANK(AG1270),ISBLANK(AH1270))),#N/A,
IFERROR(VLOOKUP(AE1270,MonsterTable!$A:$B,MATCH(MonsterTable!$B$1,MonsterTable!$A$1:$B$1,0),0),
IF(OR(NOT(ISBLANK(AG1270)),ISBLANK(AH1270)),#N/A,
IF(AE1270="empty","empty",
VLOOKUP(AE1270,MonsterGroupTable!$A:$A,1,0)))))))</f>
        <v>empty</v>
      </c>
      <c r="AH1270">
        <v>3</v>
      </c>
      <c r="AL1270" s="1" t="s">
        <v>340</v>
      </c>
      <c r="AM1270" s="2">
        <f>IF(AND(ISBLANK(AL1270),OR(NOT(ISBLANK(AN1270)),NOT(ISBLANK(AO1270)))),#N/A,
IF(ISBLANK(AL1270),"",
IF(AND(NOT(ISERROR(VLOOKUP(AL1270,MonsterTable!$A:$B,MATCH(MonsterTable!$B$1,MonsterTable!$A$1:$B$1,0),0))),OR(ISBLANK(AN1270),ISBLANK(AO1270))),#N/A,
IFERROR(VLOOKUP(AL1270,MonsterTable!$A:$B,MATCH(MonsterTable!$B$1,MonsterTable!$A$1:$B$1,0),0),
IF(OR(NOT(ISBLANK(AN1270)),ISBLANK(AO1270)),#N/A,
IF(AL1270="empty","empty",
VLOOKUP(AL1270,MonsterGroupTable!$A:$A,1,0)))))))</f>
        <v>204</v>
      </c>
      <c r="AN1270">
        <v>1</v>
      </c>
      <c r="AO1270">
        <v>1</v>
      </c>
      <c r="AP1270">
        <v>0</v>
      </c>
      <c r="AT1270" s="2" t="str">
        <f>IF(AND(ISBLANK(AS1270),OR(NOT(ISBLANK(AU1270)),NOT(ISBLANK(AV1270)))),#N/A,
IF(ISBLANK(AS1270),"",
IF(AND(NOT(ISERROR(VLOOKUP(AS1270,MonsterTable!$A:$B,MATCH(MonsterTable!$B$1,MonsterTable!$A$1:$B$1,0),0))),OR(ISBLANK(AU1270),ISBLANK(AV1270))),#N/A,
IFERROR(VLOOKUP(AS1270,MonsterTable!$A:$B,MATCH(MonsterTable!$B$1,MonsterTable!$A$1:$B$1,0),0),
IF(OR(NOT(ISBLANK(AU1270)),ISBLANK(AV1270)),#N/A,
IF(AS1270="empty","empty",
VLOOKUP(AS1270,MonsterGroupTable!$A:$A,1,0)))))))</f>
        <v/>
      </c>
      <c r="BA1270" s="2" t="str">
        <f>IF(AND(ISBLANK(AZ1270),OR(NOT(ISBLANK(BB1270)),NOT(ISBLANK(BC1270)))),#N/A,
IF(ISBLANK(AZ1270),"",
IF(AND(NOT(ISERROR(VLOOKUP(AZ1270,MonsterTable!$A:$B,MATCH(MonsterTable!$B$1,MonsterTable!$A$1:$B$1,0),0))),OR(ISBLANK(BB1270),ISBLANK(BC1270))),#N/A,
IFERROR(VLOOKUP(AZ1270,MonsterTable!$A:$B,MATCH(MonsterTable!$B$1,MonsterTable!$A$1:$B$1,0),0),
IF(OR(NOT(ISBLANK(BB1270)),ISBLANK(BC1270)),#N/A,
IF(AZ1270="empty","empty",
VLOOKUP(AZ1270,MonsterGroupTable!$A:$A,1,0)))))))</f>
        <v/>
      </c>
      <c r="BH1270" s="2" t="str">
        <f>IF(AND(ISBLANK(BG1270),OR(NOT(ISBLANK(BI1270)),NOT(ISBLANK(BJ1270)))),#N/A,
IF(ISBLANK(BG1270),"",
IF(AND(NOT(ISERROR(VLOOKUP(BG1270,MonsterTable!$A:$B,MATCH(MonsterTable!$B$1,MonsterTable!$A$1:$B$1,0),0))),OR(ISBLANK(BI1270),ISBLANK(BJ1270))),#N/A,
IFERROR(VLOOKUP(BG1270,MonsterTable!$A:$B,MATCH(MonsterTable!$B$1,MonsterTable!$A$1:$B$1,0),0),
IF(OR(NOT(ISBLANK(BI1270)),ISBLANK(BJ1270)),#N/A,
IF(BG1270="empty","empty",
VLOOKUP(BG1270,MonsterGroupTable!$A:$A,1,0)))))))</f>
        <v/>
      </c>
      <c r="BO1270" s="2" t="str">
        <f>IF(AND(ISBLANK(BN1270),OR(NOT(ISBLANK(BP1270)),NOT(ISBLANK(BQ1270)))),#N/A,
IF(ISBLANK(BN1270),"",
IF(AND(NOT(ISERROR(VLOOKUP(BN1270,MonsterTable!$A:$B,MATCH(MonsterTable!$B$1,MonsterTable!$A$1:$B$1,0),0))),OR(ISBLANK(BP1270),ISBLANK(BQ1270))),#N/A,
IFERROR(VLOOKUP(BN1270,MonsterTable!$A:$B,MATCH(MonsterTable!$B$1,MonsterTable!$A$1:$B$1,0),0),
IF(OR(NOT(ISBLANK(BP1270)),ISBLANK(BQ1270)),#N/A,
IF(BN1270="empty","empty",
VLOOKUP(BN1270,MonsterGroupTable!$A:$A,1,0)))))))</f>
        <v/>
      </c>
      <c r="BV1270" s="2" t="str">
        <f>IF(AND(ISBLANK(BU1270),OR(NOT(ISBLANK(BW1270)),NOT(ISBLANK(BX1270)))),#N/A,
IF(ISBLANK(BU1270),"",
IF(AND(NOT(ISERROR(VLOOKUP(BU1270,MonsterTable!$A:$B,MATCH(MonsterTable!$B$1,MonsterTable!$A$1:$B$1,0),0))),OR(ISBLANK(BW1270),ISBLANK(BX1270))),#N/A,
IFERROR(VLOOKUP(BU1270,MonsterTable!$A:$B,MATCH(MonsterTable!$B$1,MonsterTable!$A$1:$B$1,0),0),
IF(OR(NOT(ISBLANK(BW1270)),ISBLANK(BX1270)),#N/A,
IF(BU1270="empty","empty",
VLOOKUP(BU1270,MonsterGroupTable!$A:$A,1,0)))))))</f>
        <v/>
      </c>
      <c r="CC1270" s="2" t="str">
        <f>IF(AND(ISBLANK(CB1270),OR(NOT(ISBLANK(CD1270)),NOT(ISBLANK(CE1270)))),#N/A,
IF(ISBLANK(CB1270),"",
IF(AND(NOT(ISERROR(VLOOKUP(CB1270,MonsterTable!$A:$B,MATCH(MonsterTable!$B$1,MonsterTable!$A$1:$B$1,0),0))),OR(ISBLANK(CD1270),ISBLANK(CE1270))),#N/A,
IFERROR(VLOOKUP(CB1270,MonsterTable!$A:$B,MATCH(MonsterTable!$B$1,MonsterTable!$A$1:$B$1,0),0),
IF(OR(NOT(ISBLANK(CD1270)),ISBLANK(CE1270)),#N/A,
IF(CB1270="empty","empty",
VLOOKUP(CB1270,MonsterGroupTable!$A:$A,1,0)))))))</f>
        <v/>
      </c>
      <c r="CJ1270" s="2" t="str">
        <f>IF(AND(ISBLANK(CI1270),OR(NOT(ISBLANK(CK1270)),NOT(ISBLANK(CL1270)))),#N/A,
IF(ISBLANK(CI1270),"",
IF(AND(NOT(ISERROR(VLOOKUP(CI1270,MonsterTable!$A:$B,MATCH(MonsterTable!$B$1,MonsterTable!$A$1:$B$1,0),0))),OR(ISBLANK(CK1270),ISBLANK(CL1270))),#N/A,
IFERROR(VLOOKUP(CI1270,MonsterTable!$A:$B,MATCH(MonsterTable!$B$1,MonsterTable!$A$1:$B$1,0),0),
IF(OR(NOT(ISBLANK(CK1270)),ISBLANK(CL1270)),#N/A,
IF(CI1270="empty","empty",
VLOOKUP(CI1270,MonsterGroupTable!$A:$A,1,0)))))))</f>
        <v/>
      </c>
    </row>
    <row r="1271" spans="1:88">
      <c r="A1271">
        <v>20237</v>
      </c>
      <c r="B1271">
        <f t="shared" si="43"/>
        <v>1.1000000000000001</v>
      </c>
      <c r="C1271">
        <f t="shared" si="43"/>
        <v>1.1000000000000001</v>
      </c>
      <c r="F1271">
        <v>600</v>
      </c>
      <c r="G1271">
        <v>8254</v>
      </c>
      <c r="H1271">
        <v>0</v>
      </c>
      <c r="I1271">
        <v>0</v>
      </c>
      <c r="J1271">
        <v>0</v>
      </c>
      <c r="K1271" t="s">
        <v>28</v>
      </c>
      <c r="L1271" t="s">
        <v>247</v>
      </c>
      <c r="M1271" t="s">
        <v>79</v>
      </c>
      <c r="N1271" t="s">
        <v>80</v>
      </c>
      <c r="O1271">
        <v>0</v>
      </c>
      <c r="P1271">
        <v>-4.75</v>
      </c>
      <c r="Q1271">
        <v>-3.5</v>
      </c>
      <c r="R1271">
        <v>4.75</v>
      </c>
      <c r="S1271">
        <v>3</v>
      </c>
      <c r="T1271">
        <v>-13.5</v>
      </c>
      <c r="U1271">
        <v>2.5499999999999998</v>
      </c>
      <c r="V1271">
        <v>-6.75</v>
      </c>
      <c r="W1271" t="str">
        <f t="shared" si="44"/>
        <v>g104,5,empty,3,204,1,1,0</v>
      </c>
      <c r="X1271" s="1" t="s">
        <v>282</v>
      </c>
      <c r="Y1271" s="2" t="str">
        <f>IF(AND(ISBLANK(X1271),OR(NOT(ISBLANK(Z1271)),NOT(ISBLANK(AA1271)))),#N/A,
IF(ISBLANK(X1271),"",
IF(AND(NOT(ISERROR(VLOOKUP(X1271,MonsterTable!$A:$B,MATCH(MonsterTable!$B$1,MonsterTable!$A$1:$B$1,0),0))),OR(ISBLANK(Z1271),ISBLANK(AA1271))),#N/A,
IFERROR(VLOOKUP(X1271,MonsterTable!$A:$B,MATCH(MonsterTable!$B$1,MonsterTable!$A$1:$B$1,0),0),
IF(OR(NOT(ISBLANK(Z1271)),ISBLANK(AA1271)),#N/A,
IF(X1271="empty","empty",
VLOOKUP(X1271,MonsterGroupTable!$A:$A,1,0)))))))</f>
        <v>g104</v>
      </c>
      <c r="AA1271">
        <v>5</v>
      </c>
      <c r="AE1271" s="1" t="s">
        <v>446</v>
      </c>
      <c r="AF1271" s="2" t="str">
        <f>IF(AND(ISBLANK(AE1271),OR(NOT(ISBLANK(AG1271)),NOT(ISBLANK(AH1271)))),#N/A,
IF(ISBLANK(AE1271),"",
IF(AND(NOT(ISERROR(VLOOKUP(AE1271,MonsterTable!$A:$B,MATCH(MonsterTable!$B$1,MonsterTable!$A$1:$B$1,0),0))),OR(ISBLANK(AG1271),ISBLANK(AH1271))),#N/A,
IFERROR(VLOOKUP(AE1271,MonsterTable!$A:$B,MATCH(MonsterTable!$B$1,MonsterTable!$A$1:$B$1,0),0),
IF(OR(NOT(ISBLANK(AG1271)),ISBLANK(AH1271)),#N/A,
IF(AE1271="empty","empty",
VLOOKUP(AE1271,MonsterGroupTable!$A:$A,1,0)))))))</f>
        <v>empty</v>
      </c>
      <c r="AH1271">
        <v>3</v>
      </c>
      <c r="AL1271" s="1" t="s">
        <v>340</v>
      </c>
      <c r="AM1271" s="2">
        <f>IF(AND(ISBLANK(AL1271),OR(NOT(ISBLANK(AN1271)),NOT(ISBLANK(AO1271)))),#N/A,
IF(ISBLANK(AL1271),"",
IF(AND(NOT(ISERROR(VLOOKUP(AL1271,MonsterTable!$A:$B,MATCH(MonsterTable!$B$1,MonsterTable!$A$1:$B$1,0),0))),OR(ISBLANK(AN1271),ISBLANK(AO1271))),#N/A,
IFERROR(VLOOKUP(AL1271,MonsterTable!$A:$B,MATCH(MonsterTable!$B$1,MonsterTable!$A$1:$B$1,0),0),
IF(OR(NOT(ISBLANK(AN1271)),ISBLANK(AO1271)),#N/A,
IF(AL1271="empty","empty",
VLOOKUP(AL1271,MonsterGroupTable!$A:$A,1,0)))))))</f>
        <v>204</v>
      </c>
      <c r="AN1271">
        <v>1</v>
      </c>
      <c r="AO1271">
        <v>1</v>
      </c>
      <c r="AP1271">
        <v>0</v>
      </c>
      <c r="AT1271" s="2" t="str">
        <f>IF(AND(ISBLANK(AS1271),OR(NOT(ISBLANK(AU1271)),NOT(ISBLANK(AV1271)))),#N/A,
IF(ISBLANK(AS1271),"",
IF(AND(NOT(ISERROR(VLOOKUP(AS1271,MonsterTable!$A:$B,MATCH(MonsterTable!$B$1,MonsterTable!$A$1:$B$1,0),0))),OR(ISBLANK(AU1271),ISBLANK(AV1271))),#N/A,
IFERROR(VLOOKUP(AS1271,MonsterTable!$A:$B,MATCH(MonsterTable!$B$1,MonsterTable!$A$1:$B$1,0),0),
IF(OR(NOT(ISBLANK(AU1271)),ISBLANK(AV1271)),#N/A,
IF(AS1271="empty","empty",
VLOOKUP(AS1271,MonsterGroupTable!$A:$A,1,0)))))))</f>
        <v/>
      </c>
      <c r="BA1271" s="2" t="str">
        <f>IF(AND(ISBLANK(AZ1271),OR(NOT(ISBLANK(BB1271)),NOT(ISBLANK(BC1271)))),#N/A,
IF(ISBLANK(AZ1271),"",
IF(AND(NOT(ISERROR(VLOOKUP(AZ1271,MonsterTable!$A:$B,MATCH(MonsterTable!$B$1,MonsterTable!$A$1:$B$1,0),0))),OR(ISBLANK(BB1271),ISBLANK(BC1271))),#N/A,
IFERROR(VLOOKUP(AZ1271,MonsterTable!$A:$B,MATCH(MonsterTable!$B$1,MonsterTable!$A$1:$B$1,0),0),
IF(OR(NOT(ISBLANK(BB1271)),ISBLANK(BC1271)),#N/A,
IF(AZ1271="empty","empty",
VLOOKUP(AZ1271,MonsterGroupTable!$A:$A,1,0)))))))</f>
        <v/>
      </c>
      <c r="BH1271" s="2" t="str">
        <f>IF(AND(ISBLANK(BG1271),OR(NOT(ISBLANK(BI1271)),NOT(ISBLANK(BJ1271)))),#N/A,
IF(ISBLANK(BG1271),"",
IF(AND(NOT(ISERROR(VLOOKUP(BG1271,MonsterTable!$A:$B,MATCH(MonsterTable!$B$1,MonsterTable!$A$1:$B$1,0),0))),OR(ISBLANK(BI1271),ISBLANK(BJ1271))),#N/A,
IFERROR(VLOOKUP(BG1271,MonsterTable!$A:$B,MATCH(MonsterTable!$B$1,MonsterTable!$A$1:$B$1,0),0),
IF(OR(NOT(ISBLANK(BI1271)),ISBLANK(BJ1271)),#N/A,
IF(BG1271="empty","empty",
VLOOKUP(BG1271,MonsterGroupTable!$A:$A,1,0)))))))</f>
        <v/>
      </c>
      <c r="BO1271" s="2" t="str">
        <f>IF(AND(ISBLANK(BN1271),OR(NOT(ISBLANK(BP1271)),NOT(ISBLANK(BQ1271)))),#N/A,
IF(ISBLANK(BN1271),"",
IF(AND(NOT(ISERROR(VLOOKUP(BN1271,MonsterTable!$A:$B,MATCH(MonsterTable!$B$1,MonsterTable!$A$1:$B$1,0),0))),OR(ISBLANK(BP1271),ISBLANK(BQ1271))),#N/A,
IFERROR(VLOOKUP(BN1271,MonsterTable!$A:$B,MATCH(MonsterTable!$B$1,MonsterTable!$A$1:$B$1,0),0),
IF(OR(NOT(ISBLANK(BP1271)),ISBLANK(BQ1271)),#N/A,
IF(BN1271="empty","empty",
VLOOKUP(BN1271,MonsterGroupTable!$A:$A,1,0)))))))</f>
        <v/>
      </c>
      <c r="BV1271" s="2" t="str">
        <f>IF(AND(ISBLANK(BU1271),OR(NOT(ISBLANK(BW1271)),NOT(ISBLANK(BX1271)))),#N/A,
IF(ISBLANK(BU1271),"",
IF(AND(NOT(ISERROR(VLOOKUP(BU1271,MonsterTable!$A:$B,MATCH(MonsterTable!$B$1,MonsterTable!$A$1:$B$1,0),0))),OR(ISBLANK(BW1271),ISBLANK(BX1271))),#N/A,
IFERROR(VLOOKUP(BU1271,MonsterTable!$A:$B,MATCH(MonsterTable!$B$1,MonsterTable!$A$1:$B$1,0),0),
IF(OR(NOT(ISBLANK(BW1271)),ISBLANK(BX1271)),#N/A,
IF(BU1271="empty","empty",
VLOOKUP(BU1271,MonsterGroupTable!$A:$A,1,0)))))))</f>
        <v/>
      </c>
      <c r="CC1271" s="2" t="str">
        <f>IF(AND(ISBLANK(CB1271),OR(NOT(ISBLANK(CD1271)),NOT(ISBLANK(CE1271)))),#N/A,
IF(ISBLANK(CB1271),"",
IF(AND(NOT(ISERROR(VLOOKUP(CB1271,MonsterTable!$A:$B,MATCH(MonsterTable!$B$1,MonsterTable!$A$1:$B$1,0),0))),OR(ISBLANK(CD1271),ISBLANK(CE1271))),#N/A,
IFERROR(VLOOKUP(CB1271,MonsterTable!$A:$B,MATCH(MonsterTable!$B$1,MonsterTable!$A$1:$B$1,0),0),
IF(OR(NOT(ISBLANK(CD1271)),ISBLANK(CE1271)),#N/A,
IF(CB1271="empty","empty",
VLOOKUP(CB1271,MonsterGroupTable!$A:$A,1,0)))))))</f>
        <v/>
      </c>
      <c r="CJ1271" s="2" t="str">
        <f>IF(AND(ISBLANK(CI1271),OR(NOT(ISBLANK(CK1271)),NOT(ISBLANK(CL1271)))),#N/A,
IF(ISBLANK(CI1271),"",
IF(AND(NOT(ISERROR(VLOOKUP(CI1271,MonsterTable!$A:$B,MATCH(MonsterTable!$B$1,MonsterTable!$A$1:$B$1,0),0))),OR(ISBLANK(CK1271),ISBLANK(CL1271))),#N/A,
IFERROR(VLOOKUP(CI1271,MonsterTable!$A:$B,MATCH(MonsterTable!$B$1,MonsterTable!$A$1:$B$1,0),0),
IF(OR(NOT(ISBLANK(CK1271)),ISBLANK(CL1271)),#N/A,
IF(CI1271="empty","empty",
VLOOKUP(CI1271,MonsterGroupTable!$A:$A,1,0)))))))</f>
        <v/>
      </c>
    </row>
    <row r="1272" spans="1:88">
      <c r="A1272">
        <v>20238</v>
      </c>
      <c r="B1272">
        <f t="shared" si="43"/>
        <v>1.1000000000000001</v>
      </c>
      <c r="C1272">
        <f t="shared" si="43"/>
        <v>1.1000000000000001</v>
      </c>
      <c r="F1272">
        <v>600</v>
      </c>
      <c r="G1272">
        <v>8344</v>
      </c>
      <c r="H1272">
        <v>0</v>
      </c>
      <c r="I1272">
        <v>0</v>
      </c>
      <c r="J1272">
        <v>0</v>
      </c>
      <c r="K1272" t="s">
        <v>28</v>
      </c>
      <c r="L1272" t="s">
        <v>247</v>
      </c>
      <c r="M1272" t="s">
        <v>79</v>
      </c>
      <c r="N1272" t="s">
        <v>80</v>
      </c>
      <c r="O1272">
        <v>0</v>
      </c>
      <c r="P1272">
        <v>-4.75</v>
      </c>
      <c r="Q1272">
        <v>-3.5</v>
      </c>
      <c r="R1272">
        <v>4.75</v>
      </c>
      <c r="S1272">
        <v>3</v>
      </c>
      <c r="T1272">
        <v>-13.5</v>
      </c>
      <c r="U1272">
        <v>2.5499999999999998</v>
      </c>
      <c r="V1272">
        <v>-6.75</v>
      </c>
      <c r="W1272" t="str">
        <f t="shared" si="44"/>
        <v>g104,5,empty,3,204,1,1,0</v>
      </c>
      <c r="X1272" s="1" t="s">
        <v>282</v>
      </c>
      <c r="Y1272" s="2" t="str">
        <f>IF(AND(ISBLANK(X1272),OR(NOT(ISBLANK(Z1272)),NOT(ISBLANK(AA1272)))),#N/A,
IF(ISBLANK(X1272),"",
IF(AND(NOT(ISERROR(VLOOKUP(X1272,MonsterTable!$A:$B,MATCH(MonsterTable!$B$1,MonsterTable!$A$1:$B$1,0),0))),OR(ISBLANK(Z1272),ISBLANK(AA1272))),#N/A,
IFERROR(VLOOKUP(X1272,MonsterTable!$A:$B,MATCH(MonsterTable!$B$1,MonsterTable!$A$1:$B$1,0),0),
IF(OR(NOT(ISBLANK(Z1272)),ISBLANK(AA1272)),#N/A,
IF(X1272="empty","empty",
VLOOKUP(X1272,MonsterGroupTable!$A:$A,1,0)))))))</f>
        <v>g104</v>
      </c>
      <c r="AA1272">
        <v>5</v>
      </c>
      <c r="AE1272" s="1" t="s">
        <v>446</v>
      </c>
      <c r="AF1272" s="2" t="str">
        <f>IF(AND(ISBLANK(AE1272),OR(NOT(ISBLANK(AG1272)),NOT(ISBLANK(AH1272)))),#N/A,
IF(ISBLANK(AE1272),"",
IF(AND(NOT(ISERROR(VLOOKUP(AE1272,MonsterTable!$A:$B,MATCH(MonsterTable!$B$1,MonsterTable!$A$1:$B$1,0),0))),OR(ISBLANK(AG1272),ISBLANK(AH1272))),#N/A,
IFERROR(VLOOKUP(AE1272,MonsterTable!$A:$B,MATCH(MonsterTable!$B$1,MonsterTable!$A$1:$B$1,0),0),
IF(OR(NOT(ISBLANK(AG1272)),ISBLANK(AH1272)),#N/A,
IF(AE1272="empty","empty",
VLOOKUP(AE1272,MonsterGroupTable!$A:$A,1,0)))))))</f>
        <v>empty</v>
      </c>
      <c r="AH1272">
        <v>3</v>
      </c>
      <c r="AL1272" s="1" t="s">
        <v>340</v>
      </c>
      <c r="AM1272" s="2">
        <f>IF(AND(ISBLANK(AL1272),OR(NOT(ISBLANK(AN1272)),NOT(ISBLANK(AO1272)))),#N/A,
IF(ISBLANK(AL1272),"",
IF(AND(NOT(ISERROR(VLOOKUP(AL1272,MonsterTable!$A:$B,MATCH(MonsterTable!$B$1,MonsterTable!$A$1:$B$1,0),0))),OR(ISBLANK(AN1272),ISBLANK(AO1272))),#N/A,
IFERROR(VLOOKUP(AL1272,MonsterTable!$A:$B,MATCH(MonsterTable!$B$1,MonsterTable!$A$1:$B$1,0),0),
IF(OR(NOT(ISBLANK(AN1272)),ISBLANK(AO1272)),#N/A,
IF(AL1272="empty","empty",
VLOOKUP(AL1272,MonsterGroupTable!$A:$A,1,0)))))))</f>
        <v>204</v>
      </c>
      <c r="AN1272">
        <v>1</v>
      </c>
      <c r="AO1272">
        <v>1</v>
      </c>
      <c r="AP1272">
        <v>0</v>
      </c>
      <c r="AT1272" s="2" t="str">
        <f>IF(AND(ISBLANK(AS1272),OR(NOT(ISBLANK(AU1272)),NOT(ISBLANK(AV1272)))),#N/A,
IF(ISBLANK(AS1272),"",
IF(AND(NOT(ISERROR(VLOOKUP(AS1272,MonsterTable!$A:$B,MATCH(MonsterTable!$B$1,MonsterTable!$A$1:$B$1,0),0))),OR(ISBLANK(AU1272),ISBLANK(AV1272))),#N/A,
IFERROR(VLOOKUP(AS1272,MonsterTable!$A:$B,MATCH(MonsterTable!$B$1,MonsterTable!$A$1:$B$1,0),0),
IF(OR(NOT(ISBLANK(AU1272)),ISBLANK(AV1272)),#N/A,
IF(AS1272="empty","empty",
VLOOKUP(AS1272,MonsterGroupTable!$A:$A,1,0)))))))</f>
        <v/>
      </c>
      <c r="BA1272" s="2" t="str">
        <f>IF(AND(ISBLANK(AZ1272),OR(NOT(ISBLANK(BB1272)),NOT(ISBLANK(BC1272)))),#N/A,
IF(ISBLANK(AZ1272),"",
IF(AND(NOT(ISERROR(VLOOKUP(AZ1272,MonsterTable!$A:$B,MATCH(MonsterTable!$B$1,MonsterTable!$A$1:$B$1,0),0))),OR(ISBLANK(BB1272),ISBLANK(BC1272))),#N/A,
IFERROR(VLOOKUP(AZ1272,MonsterTable!$A:$B,MATCH(MonsterTable!$B$1,MonsterTable!$A$1:$B$1,0),0),
IF(OR(NOT(ISBLANK(BB1272)),ISBLANK(BC1272)),#N/A,
IF(AZ1272="empty","empty",
VLOOKUP(AZ1272,MonsterGroupTable!$A:$A,1,0)))))))</f>
        <v/>
      </c>
      <c r="BH1272" s="2" t="str">
        <f>IF(AND(ISBLANK(BG1272),OR(NOT(ISBLANK(BI1272)),NOT(ISBLANK(BJ1272)))),#N/A,
IF(ISBLANK(BG1272),"",
IF(AND(NOT(ISERROR(VLOOKUP(BG1272,MonsterTable!$A:$B,MATCH(MonsterTable!$B$1,MonsterTable!$A$1:$B$1,0),0))),OR(ISBLANK(BI1272),ISBLANK(BJ1272))),#N/A,
IFERROR(VLOOKUP(BG1272,MonsterTable!$A:$B,MATCH(MonsterTable!$B$1,MonsterTable!$A$1:$B$1,0),0),
IF(OR(NOT(ISBLANK(BI1272)),ISBLANK(BJ1272)),#N/A,
IF(BG1272="empty","empty",
VLOOKUP(BG1272,MonsterGroupTable!$A:$A,1,0)))))))</f>
        <v/>
      </c>
      <c r="BO1272" s="2" t="str">
        <f>IF(AND(ISBLANK(BN1272),OR(NOT(ISBLANK(BP1272)),NOT(ISBLANK(BQ1272)))),#N/A,
IF(ISBLANK(BN1272),"",
IF(AND(NOT(ISERROR(VLOOKUP(BN1272,MonsterTable!$A:$B,MATCH(MonsterTable!$B$1,MonsterTable!$A$1:$B$1,0),0))),OR(ISBLANK(BP1272),ISBLANK(BQ1272))),#N/A,
IFERROR(VLOOKUP(BN1272,MonsterTable!$A:$B,MATCH(MonsterTable!$B$1,MonsterTable!$A$1:$B$1,0),0),
IF(OR(NOT(ISBLANK(BP1272)),ISBLANK(BQ1272)),#N/A,
IF(BN1272="empty","empty",
VLOOKUP(BN1272,MonsterGroupTable!$A:$A,1,0)))))))</f>
        <v/>
      </c>
      <c r="BV1272" s="2" t="str">
        <f>IF(AND(ISBLANK(BU1272),OR(NOT(ISBLANK(BW1272)),NOT(ISBLANK(BX1272)))),#N/A,
IF(ISBLANK(BU1272),"",
IF(AND(NOT(ISERROR(VLOOKUP(BU1272,MonsterTable!$A:$B,MATCH(MonsterTable!$B$1,MonsterTable!$A$1:$B$1,0),0))),OR(ISBLANK(BW1272),ISBLANK(BX1272))),#N/A,
IFERROR(VLOOKUP(BU1272,MonsterTable!$A:$B,MATCH(MonsterTable!$B$1,MonsterTable!$A$1:$B$1,0),0),
IF(OR(NOT(ISBLANK(BW1272)),ISBLANK(BX1272)),#N/A,
IF(BU1272="empty","empty",
VLOOKUP(BU1272,MonsterGroupTable!$A:$A,1,0)))))))</f>
        <v/>
      </c>
      <c r="CC1272" s="2" t="str">
        <f>IF(AND(ISBLANK(CB1272),OR(NOT(ISBLANK(CD1272)),NOT(ISBLANK(CE1272)))),#N/A,
IF(ISBLANK(CB1272),"",
IF(AND(NOT(ISERROR(VLOOKUP(CB1272,MonsterTable!$A:$B,MATCH(MonsterTable!$B$1,MonsterTable!$A$1:$B$1,0),0))),OR(ISBLANK(CD1272),ISBLANK(CE1272))),#N/A,
IFERROR(VLOOKUP(CB1272,MonsterTable!$A:$B,MATCH(MonsterTable!$B$1,MonsterTable!$A$1:$B$1,0),0),
IF(OR(NOT(ISBLANK(CD1272)),ISBLANK(CE1272)),#N/A,
IF(CB1272="empty","empty",
VLOOKUP(CB1272,MonsterGroupTable!$A:$A,1,0)))))))</f>
        <v/>
      </c>
      <c r="CJ1272" s="2" t="str">
        <f>IF(AND(ISBLANK(CI1272),OR(NOT(ISBLANK(CK1272)),NOT(ISBLANK(CL1272)))),#N/A,
IF(ISBLANK(CI1272),"",
IF(AND(NOT(ISERROR(VLOOKUP(CI1272,MonsterTable!$A:$B,MATCH(MonsterTable!$B$1,MonsterTable!$A$1:$B$1,0),0))),OR(ISBLANK(CK1272),ISBLANK(CL1272))),#N/A,
IFERROR(VLOOKUP(CI1272,MonsterTable!$A:$B,MATCH(MonsterTable!$B$1,MonsterTable!$A$1:$B$1,0),0),
IF(OR(NOT(ISBLANK(CK1272)),ISBLANK(CL1272)),#N/A,
IF(CI1272="empty","empty",
VLOOKUP(CI1272,MonsterGroupTable!$A:$A,1,0)))))))</f>
        <v/>
      </c>
    </row>
    <row r="1273" spans="1:88">
      <c r="A1273">
        <v>20239</v>
      </c>
      <c r="B1273">
        <f t="shared" si="43"/>
        <v>1.1000000000000001</v>
      </c>
      <c r="C1273">
        <f t="shared" si="43"/>
        <v>1.1000000000000001</v>
      </c>
      <c r="F1273">
        <v>600</v>
      </c>
      <c r="G1273">
        <v>8434</v>
      </c>
      <c r="H1273">
        <v>0</v>
      </c>
      <c r="I1273">
        <v>0</v>
      </c>
      <c r="J1273">
        <v>0</v>
      </c>
      <c r="K1273" t="s">
        <v>28</v>
      </c>
      <c r="L1273" t="s">
        <v>247</v>
      </c>
      <c r="M1273" t="s">
        <v>79</v>
      </c>
      <c r="N1273" t="s">
        <v>80</v>
      </c>
      <c r="O1273">
        <v>0</v>
      </c>
      <c r="P1273">
        <v>-4.75</v>
      </c>
      <c r="Q1273">
        <v>-3.5</v>
      </c>
      <c r="R1273">
        <v>4.75</v>
      </c>
      <c r="S1273">
        <v>3</v>
      </c>
      <c r="T1273">
        <v>-13.5</v>
      </c>
      <c r="U1273">
        <v>2.5499999999999998</v>
      </c>
      <c r="V1273">
        <v>-6.75</v>
      </c>
      <c r="W1273" t="str">
        <f t="shared" si="44"/>
        <v>g104,5,empty,3,204,1,1,0</v>
      </c>
      <c r="X1273" s="1" t="s">
        <v>282</v>
      </c>
      <c r="Y1273" s="2" t="str">
        <f>IF(AND(ISBLANK(X1273),OR(NOT(ISBLANK(Z1273)),NOT(ISBLANK(AA1273)))),#N/A,
IF(ISBLANK(X1273),"",
IF(AND(NOT(ISERROR(VLOOKUP(X1273,MonsterTable!$A:$B,MATCH(MonsterTable!$B$1,MonsterTable!$A$1:$B$1,0),0))),OR(ISBLANK(Z1273),ISBLANK(AA1273))),#N/A,
IFERROR(VLOOKUP(X1273,MonsterTable!$A:$B,MATCH(MonsterTable!$B$1,MonsterTable!$A$1:$B$1,0),0),
IF(OR(NOT(ISBLANK(Z1273)),ISBLANK(AA1273)),#N/A,
IF(X1273="empty","empty",
VLOOKUP(X1273,MonsterGroupTable!$A:$A,1,0)))))))</f>
        <v>g104</v>
      </c>
      <c r="AA1273">
        <v>5</v>
      </c>
      <c r="AE1273" s="1" t="s">
        <v>446</v>
      </c>
      <c r="AF1273" s="2" t="str">
        <f>IF(AND(ISBLANK(AE1273),OR(NOT(ISBLANK(AG1273)),NOT(ISBLANK(AH1273)))),#N/A,
IF(ISBLANK(AE1273),"",
IF(AND(NOT(ISERROR(VLOOKUP(AE1273,MonsterTable!$A:$B,MATCH(MonsterTable!$B$1,MonsterTable!$A$1:$B$1,0),0))),OR(ISBLANK(AG1273),ISBLANK(AH1273))),#N/A,
IFERROR(VLOOKUP(AE1273,MonsterTable!$A:$B,MATCH(MonsterTable!$B$1,MonsterTable!$A$1:$B$1,0),0),
IF(OR(NOT(ISBLANK(AG1273)),ISBLANK(AH1273)),#N/A,
IF(AE1273="empty","empty",
VLOOKUP(AE1273,MonsterGroupTable!$A:$A,1,0)))))))</f>
        <v>empty</v>
      </c>
      <c r="AH1273">
        <v>3</v>
      </c>
      <c r="AL1273" s="1" t="s">
        <v>340</v>
      </c>
      <c r="AM1273" s="2">
        <f>IF(AND(ISBLANK(AL1273),OR(NOT(ISBLANK(AN1273)),NOT(ISBLANK(AO1273)))),#N/A,
IF(ISBLANK(AL1273),"",
IF(AND(NOT(ISERROR(VLOOKUP(AL1273,MonsterTable!$A:$B,MATCH(MonsterTable!$B$1,MonsterTable!$A$1:$B$1,0),0))),OR(ISBLANK(AN1273),ISBLANK(AO1273))),#N/A,
IFERROR(VLOOKUP(AL1273,MonsterTable!$A:$B,MATCH(MonsterTable!$B$1,MonsterTable!$A$1:$B$1,0),0),
IF(OR(NOT(ISBLANK(AN1273)),ISBLANK(AO1273)),#N/A,
IF(AL1273="empty","empty",
VLOOKUP(AL1273,MonsterGroupTable!$A:$A,1,0)))))))</f>
        <v>204</v>
      </c>
      <c r="AN1273">
        <v>1</v>
      </c>
      <c r="AO1273">
        <v>1</v>
      </c>
      <c r="AP1273">
        <v>0</v>
      </c>
      <c r="AT1273" s="2" t="str">
        <f>IF(AND(ISBLANK(AS1273),OR(NOT(ISBLANK(AU1273)),NOT(ISBLANK(AV1273)))),#N/A,
IF(ISBLANK(AS1273),"",
IF(AND(NOT(ISERROR(VLOOKUP(AS1273,MonsterTable!$A:$B,MATCH(MonsterTable!$B$1,MonsterTable!$A$1:$B$1,0),0))),OR(ISBLANK(AU1273),ISBLANK(AV1273))),#N/A,
IFERROR(VLOOKUP(AS1273,MonsterTable!$A:$B,MATCH(MonsterTable!$B$1,MonsterTable!$A$1:$B$1,0),0),
IF(OR(NOT(ISBLANK(AU1273)),ISBLANK(AV1273)),#N/A,
IF(AS1273="empty","empty",
VLOOKUP(AS1273,MonsterGroupTable!$A:$A,1,0)))))))</f>
        <v/>
      </c>
      <c r="BA1273" s="2" t="str">
        <f>IF(AND(ISBLANK(AZ1273),OR(NOT(ISBLANK(BB1273)),NOT(ISBLANK(BC1273)))),#N/A,
IF(ISBLANK(AZ1273),"",
IF(AND(NOT(ISERROR(VLOOKUP(AZ1273,MonsterTable!$A:$B,MATCH(MonsterTable!$B$1,MonsterTable!$A$1:$B$1,0),0))),OR(ISBLANK(BB1273),ISBLANK(BC1273))),#N/A,
IFERROR(VLOOKUP(AZ1273,MonsterTable!$A:$B,MATCH(MonsterTable!$B$1,MonsterTable!$A$1:$B$1,0),0),
IF(OR(NOT(ISBLANK(BB1273)),ISBLANK(BC1273)),#N/A,
IF(AZ1273="empty","empty",
VLOOKUP(AZ1273,MonsterGroupTable!$A:$A,1,0)))))))</f>
        <v/>
      </c>
      <c r="BH1273" s="2" t="str">
        <f>IF(AND(ISBLANK(BG1273),OR(NOT(ISBLANK(BI1273)),NOT(ISBLANK(BJ1273)))),#N/A,
IF(ISBLANK(BG1273),"",
IF(AND(NOT(ISERROR(VLOOKUP(BG1273,MonsterTable!$A:$B,MATCH(MonsterTable!$B$1,MonsterTable!$A$1:$B$1,0),0))),OR(ISBLANK(BI1273),ISBLANK(BJ1273))),#N/A,
IFERROR(VLOOKUP(BG1273,MonsterTable!$A:$B,MATCH(MonsterTable!$B$1,MonsterTable!$A$1:$B$1,0),0),
IF(OR(NOT(ISBLANK(BI1273)),ISBLANK(BJ1273)),#N/A,
IF(BG1273="empty","empty",
VLOOKUP(BG1273,MonsterGroupTable!$A:$A,1,0)))))))</f>
        <v/>
      </c>
      <c r="BO1273" s="2" t="str">
        <f>IF(AND(ISBLANK(BN1273),OR(NOT(ISBLANK(BP1273)),NOT(ISBLANK(BQ1273)))),#N/A,
IF(ISBLANK(BN1273),"",
IF(AND(NOT(ISERROR(VLOOKUP(BN1273,MonsterTable!$A:$B,MATCH(MonsterTable!$B$1,MonsterTable!$A$1:$B$1,0),0))),OR(ISBLANK(BP1273),ISBLANK(BQ1273))),#N/A,
IFERROR(VLOOKUP(BN1273,MonsterTable!$A:$B,MATCH(MonsterTable!$B$1,MonsterTable!$A$1:$B$1,0),0),
IF(OR(NOT(ISBLANK(BP1273)),ISBLANK(BQ1273)),#N/A,
IF(BN1273="empty","empty",
VLOOKUP(BN1273,MonsterGroupTable!$A:$A,1,0)))))))</f>
        <v/>
      </c>
      <c r="BV1273" s="2" t="str">
        <f>IF(AND(ISBLANK(BU1273),OR(NOT(ISBLANK(BW1273)),NOT(ISBLANK(BX1273)))),#N/A,
IF(ISBLANK(BU1273),"",
IF(AND(NOT(ISERROR(VLOOKUP(BU1273,MonsterTable!$A:$B,MATCH(MonsterTable!$B$1,MonsterTable!$A$1:$B$1,0),0))),OR(ISBLANK(BW1273),ISBLANK(BX1273))),#N/A,
IFERROR(VLOOKUP(BU1273,MonsterTable!$A:$B,MATCH(MonsterTable!$B$1,MonsterTable!$A$1:$B$1,0),0),
IF(OR(NOT(ISBLANK(BW1273)),ISBLANK(BX1273)),#N/A,
IF(BU1273="empty","empty",
VLOOKUP(BU1273,MonsterGroupTable!$A:$A,1,0)))))))</f>
        <v/>
      </c>
      <c r="CC1273" s="2" t="str">
        <f>IF(AND(ISBLANK(CB1273),OR(NOT(ISBLANK(CD1273)),NOT(ISBLANK(CE1273)))),#N/A,
IF(ISBLANK(CB1273),"",
IF(AND(NOT(ISERROR(VLOOKUP(CB1273,MonsterTable!$A:$B,MATCH(MonsterTable!$B$1,MonsterTable!$A$1:$B$1,0),0))),OR(ISBLANK(CD1273),ISBLANK(CE1273))),#N/A,
IFERROR(VLOOKUP(CB1273,MonsterTable!$A:$B,MATCH(MonsterTable!$B$1,MonsterTable!$A$1:$B$1,0),0),
IF(OR(NOT(ISBLANK(CD1273)),ISBLANK(CE1273)),#N/A,
IF(CB1273="empty","empty",
VLOOKUP(CB1273,MonsterGroupTable!$A:$A,1,0)))))))</f>
        <v/>
      </c>
      <c r="CJ1273" s="2" t="str">
        <f>IF(AND(ISBLANK(CI1273),OR(NOT(ISBLANK(CK1273)),NOT(ISBLANK(CL1273)))),#N/A,
IF(ISBLANK(CI1273),"",
IF(AND(NOT(ISERROR(VLOOKUP(CI1273,MonsterTable!$A:$B,MATCH(MonsterTable!$B$1,MonsterTable!$A$1:$B$1,0),0))),OR(ISBLANK(CK1273),ISBLANK(CL1273))),#N/A,
IFERROR(VLOOKUP(CI1273,MonsterTable!$A:$B,MATCH(MonsterTable!$B$1,MonsterTable!$A$1:$B$1,0),0),
IF(OR(NOT(ISBLANK(CK1273)),ISBLANK(CL1273)),#N/A,
IF(CI1273="empty","empty",
VLOOKUP(CI1273,MonsterGroupTable!$A:$A,1,0)))))))</f>
        <v/>
      </c>
    </row>
    <row r="1274" spans="1:88">
      <c r="A1274">
        <v>20240</v>
      </c>
      <c r="B1274">
        <f t="shared" si="43"/>
        <v>1.2</v>
      </c>
      <c r="C1274">
        <f t="shared" si="43"/>
        <v>1.1000000000000001</v>
      </c>
      <c r="F1274">
        <v>600</v>
      </c>
      <c r="G1274">
        <v>8524</v>
      </c>
      <c r="H1274">
        <v>0</v>
      </c>
      <c r="I1274">
        <v>0</v>
      </c>
      <c r="J1274">
        <v>0</v>
      </c>
      <c r="K1274" t="s">
        <v>28</v>
      </c>
      <c r="L1274" t="s">
        <v>247</v>
      </c>
      <c r="M1274" t="s">
        <v>79</v>
      </c>
      <c r="N1274" t="s">
        <v>80</v>
      </c>
      <c r="O1274">
        <v>0</v>
      </c>
      <c r="P1274">
        <v>-4.75</v>
      </c>
      <c r="Q1274">
        <v>-3.5</v>
      </c>
      <c r="R1274">
        <v>4.75</v>
      </c>
      <c r="S1274">
        <v>3</v>
      </c>
      <c r="T1274">
        <v>-13.5</v>
      </c>
      <c r="U1274">
        <v>2.5499999999999998</v>
      </c>
      <c r="V1274">
        <v>-6.75</v>
      </c>
      <c r="W1274" t="str">
        <f t="shared" si="44"/>
        <v>g104,5,empty,3,204,1,1,0</v>
      </c>
      <c r="X1274" s="1" t="s">
        <v>282</v>
      </c>
      <c r="Y1274" s="2" t="str">
        <f>IF(AND(ISBLANK(X1274),OR(NOT(ISBLANK(Z1274)),NOT(ISBLANK(AA1274)))),#N/A,
IF(ISBLANK(X1274),"",
IF(AND(NOT(ISERROR(VLOOKUP(X1274,MonsterTable!$A:$B,MATCH(MonsterTable!$B$1,MonsterTable!$A$1:$B$1,0),0))),OR(ISBLANK(Z1274),ISBLANK(AA1274))),#N/A,
IFERROR(VLOOKUP(X1274,MonsterTable!$A:$B,MATCH(MonsterTable!$B$1,MonsterTable!$A$1:$B$1,0),0),
IF(OR(NOT(ISBLANK(Z1274)),ISBLANK(AA1274)),#N/A,
IF(X1274="empty","empty",
VLOOKUP(X1274,MonsterGroupTable!$A:$A,1,0)))))))</f>
        <v>g104</v>
      </c>
      <c r="AA1274">
        <v>5</v>
      </c>
      <c r="AE1274" s="1" t="s">
        <v>446</v>
      </c>
      <c r="AF1274" s="2" t="str">
        <f>IF(AND(ISBLANK(AE1274),OR(NOT(ISBLANK(AG1274)),NOT(ISBLANK(AH1274)))),#N/A,
IF(ISBLANK(AE1274),"",
IF(AND(NOT(ISERROR(VLOOKUP(AE1274,MonsterTable!$A:$B,MATCH(MonsterTable!$B$1,MonsterTable!$A$1:$B$1,0),0))),OR(ISBLANK(AG1274),ISBLANK(AH1274))),#N/A,
IFERROR(VLOOKUP(AE1274,MonsterTable!$A:$B,MATCH(MonsterTable!$B$1,MonsterTable!$A$1:$B$1,0),0),
IF(OR(NOT(ISBLANK(AG1274)),ISBLANK(AH1274)),#N/A,
IF(AE1274="empty","empty",
VLOOKUP(AE1274,MonsterGroupTable!$A:$A,1,0)))))))</f>
        <v>empty</v>
      </c>
      <c r="AH1274">
        <v>3</v>
      </c>
      <c r="AL1274" s="1" t="s">
        <v>340</v>
      </c>
      <c r="AM1274" s="2">
        <f>IF(AND(ISBLANK(AL1274),OR(NOT(ISBLANK(AN1274)),NOT(ISBLANK(AO1274)))),#N/A,
IF(ISBLANK(AL1274),"",
IF(AND(NOT(ISERROR(VLOOKUP(AL1274,MonsterTable!$A:$B,MATCH(MonsterTable!$B$1,MonsterTable!$A$1:$B$1,0),0))),OR(ISBLANK(AN1274),ISBLANK(AO1274))),#N/A,
IFERROR(VLOOKUP(AL1274,MonsterTable!$A:$B,MATCH(MonsterTable!$B$1,MonsterTable!$A$1:$B$1,0),0),
IF(OR(NOT(ISBLANK(AN1274)),ISBLANK(AO1274)),#N/A,
IF(AL1274="empty","empty",
VLOOKUP(AL1274,MonsterGroupTable!$A:$A,1,0)))))))</f>
        <v>204</v>
      </c>
      <c r="AN1274">
        <v>1</v>
      </c>
      <c r="AO1274">
        <v>1</v>
      </c>
      <c r="AP1274">
        <v>0</v>
      </c>
      <c r="AT1274" s="2" t="str">
        <f>IF(AND(ISBLANK(AS1274),OR(NOT(ISBLANK(AU1274)),NOT(ISBLANK(AV1274)))),#N/A,
IF(ISBLANK(AS1274),"",
IF(AND(NOT(ISERROR(VLOOKUP(AS1274,MonsterTable!$A:$B,MATCH(MonsterTable!$B$1,MonsterTable!$A$1:$B$1,0),0))),OR(ISBLANK(AU1274),ISBLANK(AV1274))),#N/A,
IFERROR(VLOOKUP(AS1274,MonsterTable!$A:$B,MATCH(MonsterTable!$B$1,MonsterTable!$A$1:$B$1,0),0),
IF(OR(NOT(ISBLANK(AU1274)),ISBLANK(AV1274)),#N/A,
IF(AS1274="empty","empty",
VLOOKUP(AS1274,MonsterGroupTable!$A:$A,1,0)))))))</f>
        <v/>
      </c>
      <c r="BA1274" s="2" t="str">
        <f>IF(AND(ISBLANK(AZ1274),OR(NOT(ISBLANK(BB1274)),NOT(ISBLANK(BC1274)))),#N/A,
IF(ISBLANK(AZ1274),"",
IF(AND(NOT(ISERROR(VLOOKUP(AZ1274,MonsterTable!$A:$B,MATCH(MonsterTable!$B$1,MonsterTable!$A$1:$B$1,0),0))),OR(ISBLANK(BB1274),ISBLANK(BC1274))),#N/A,
IFERROR(VLOOKUP(AZ1274,MonsterTable!$A:$B,MATCH(MonsterTable!$B$1,MonsterTable!$A$1:$B$1,0),0),
IF(OR(NOT(ISBLANK(BB1274)),ISBLANK(BC1274)),#N/A,
IF(AZ1274="empty","empty",
VLOOKUP(AZ1274,MonsterGroupTable!$A:$A,1,0)))))))</f>
        <v/>
      </c>
      <c r="BH1274" s="2" t="str">
        <f>IF(AND(ISBLANK(BG1274),OR(NOT(ISBLANK(BI1274)),NOT(ISBLANK(BJ1274)))),#N/A,
IF(ISBLANK(BG1274),"",
IF(AND(NOT(ISERROR(VLOOKUP(BG1274,MonsterTable!$A:$B,MATCH(MonsterTable!$B$1,MonsterTable!$A$1:$B$1,0),0))),OR(ISBLANK(BI1274),ISBLANK(BJ1274))),#N/A,
IFERROR(VLOOKUP(BG1274,MonsterTable!$A:$B,MATCH(MonsterTable!$B$1,MonsterTable!$A$1:$B$1,0),0),
IF(OR(NOT(ISBLANK(BI1274)),ISBLANK(BJ1274)),#N/A,
IF(BG1274="empty","empty",
VLOOKUP(BG1274,MonsterGroupTable!$A:$A,1,0)))))))</f>
        <v/>
      </c>
      <c r="BO1274" s="2" t="str">
        <f>IF(AND(ISBLANK(BN1274),OR(NOT(ISBLANK(BP1274)),NOT(ISBLANK(BQ1274)))),#N/A,
IF(ISBLANK(BN1274),"",
IF(AND(NOT(ISERROR(VLOOKUP(BN1274,MonsterTable!$A:$B,MATCH(MonsterTable!$B$1,MonsterTable!$A$1:$B$1,0),0))),OR(ISBLANK(BP1274),ISBLANK(BQ1274))),#N/A,
IFERROR(VLOOKUP(BN1274,MonsterTable!$A:$B,MATCH(MonsterTable!$B$1,MonsterTable!$A$1:$B$1,0),0),
IF(OR(NOT(ISBLANK(BP1274)),ISBLANK(BQ1274)),#N/A,
IF(BN1274="empty","empty",
VLOOKUP(BN1274,MonsterGroupTable!$A:$A,1,0)))))))</f>
        <v/>
      </c>
      <c r="BV1274" s="2" t="str">
        <f>IF(AND(ISBLANK(BU1274),OR(NOT(ISBLANK(BW1274)),NOT(ISBLANK(BX1274)))),#N/A,
IF(ISBLANK(BU1274),"",
IF(AND(NOT(ISERROR(VLOOKUP(BU1274,MonsterTable!$A:$B,MATCH(MonsterTable!$B$1,MonsterTable!$A$1:$B$1,0),0))),OR(ISBLANK(BW1274),ISBLANK(BX1274))),#N/A,
IFERROR(VLOOKUP(BU1274,MonsterTable!$A:$B,MATCH(MonsterTable!$B$1,MonsterTable!$A$1:$B$1,0),0),
IF(OR(NOT(ISBLANK(BW1274)),ISBLANK(BX1274)),#N/A,
IF(BU1274="empty","empty",
VLOOKUP(BU1274,MonsterGroupTable!$A:$A,1,0)))))))</f>
        <v/>
      </c>
      <c r="CC1274" s="2" t="str">
        <f>IF(AND(ISBLANK(CB1274),OR(NOT(ISBLANK(CD1274)),NOT(ISBLANK(CE1274)))),#N/A,
IF(ISBLANK(CB1274),"",
IF(AND(NOT(ISERROR(VLOOKUP(CB1274,MonsterTable!$A:$B,MATCH(MonsterTable!$B$1,MonsterTable!$A$1:$B$1,0),0))),OR(ISBLANK(CD1274),ISBLANK(CE1274))),#N/A,
IFERROR(VLOOKUP(CB1274,MonsterTable!$A:$B,MATCH(MonsterTable!$B$1,MonsterTable!$A$1:$B$1,0),0),
IF(OR(NOT(ISBLANK(CD1274)),ISBLANK(CE1274)),#N/A,
IF(CB1274="empty","empty",
VLOOKUP(CB1274,MonsterGroupTable!$A:$A,1,0)))))))</f>
        <v/>
      </c>
      <c r="CJ1274" s="2" t="str">
        <f>IF(AND(ISBLANK(CI1274),OR(NOT(ISBLANK(CK1274)),NOT(ISBLANK(CL1274)))),#N/A,
IF(ISBLANK(CI1274),"",
IF(AND(NOT(ISERROR(VLOOKUP(CI1274,MonsterTable!$A:$B,MATCH(MonsterTable!$B$1,MonsterTable!$A$1:$B$1,0),0))),OR(ISBLANK(CK1274),ISBLANK(CL1274))),#N/A,
IFERROR(VLOOKUP(CI1274,MonsterTable!$A:$B,MATCH(MonsterTable!$B$1,MonsterTable!$A$1:$B$1,0),0),
IF(OR(NOT(ISBLANK(CK1274)),ISBLANK(CL1274)),#N/A,
IF(CI1274="empty","empty",
VLOOKUP(CI1274,MonsterGroupTable!$A:$A,1,0)))))))</f>
        <v/>
      </c>
    </row>
    <row r="1275" spans="1:88">
      <c r="A1275">
        <v>20241</v>
      </c>
      <c r="B1275">
        <f t="shared" si="43"/>
        <v>1.1000000000000001</v>
      </c>
      <c r="C1275">
        <f t="shared" si="43"/>
        <v>1.1000000000000001</v>
      </c>
      <c r="F1275">
        <v>600</v>
      </c>
      <c r="G1275">
        <v>8614</v>
      </c>
      <c r="H1275">
        <v>0</v>
      </c>
      <c r="I1275">
        <v>0</v>
      </c>
      <c r="J1275">
        <v>0</v>
      </c>
      <c r="K1275" t="s">
        <v>28</v>
      </c>
      <c r="L1275" t="s">
        <v>249</v>
      </c>
      <c r="M1275" t="s">
        <v>79</v>
      </c>
      <c r="N1275" t="s">
        <v>80</v>
      </c>
      <c r="O1275">
        <v>0</v>
      </c>
      <c r="P1275">
        <v>-4.75</v>
      </c>
      <c r="Q1275">
        <v>-3.5</v>
      </c>
      <c r="R1275">
        <v>4.75</v>
      </c>
      <c r="S1275">
        <v>3</v>
      </c>
      <c r="T1275">
        <v>-13.5</v>
      </c>
      <c r="U1275">
        <v>2.5499999999999998</v>
      </c>
      <c r="V1275">
        <v>-6.75</v>
      </c>
      <c r="W1275" t="str">
        <f t="shared" si="44"/>
        <v>g105,5,empty,3,205,1,1,0</v>
      </c>
      <c r="X1275" s="1" t="s">
        <v>283</v>
      </c>
      <c r="Y1275" s="2" t="str">
        <f>IF(AND(ISBLANK(X1275),OR(NOT(ISBLANK(Z1275)),NOT(ISBLANK(AA1275)))),#N/A,
IF(ISBLANK(X1275),"",
IF(AND(NOT(ISERROR(VLOOKUP(X1275,MonsterTable!$A:$B,MATCH(MonsterTable!$B$1,MonsterTable!$A$1:$B$1,0),0))),OR(ISBLANK(Z1275),ISBLANK(AA1275))),#N/A,
IFERROR(VLOOKUP(X1275,MonsterTable!$A:$B,MATCH(MonsterTable!$B$1,MonsterTable!$A$1:$B$1,0),0),
IF(OR(NOT(ISBLANK(Z1275)),ISBLANK(AA1275)),#N/A,
IF(X1275="empty","empty",
VLOOKUP(X1275,MonsterGroupTable!$A:$A,1,0)))))))</f>
        <v>g105</v>
      </c>
      <c r="AA1275">
        <v>5</v>
      </c>
      <c r="AE1275" s="1" t="s">
        <v>446</v>
      </c>
      <c r="AF1275" s="2" t="str">
        <f>IF(AND(ISBLANK(AE1275),OR(NOT(ISBLANK(AG1275)),NOT(ISBLANK(AH1275)))),#N/A,
IF(ISBLANK(AE1275),"",
IF(AND(NOT(ISERROR(VLOOKUP(AE1275,MonsterTable!$A:$B,MATCH(MonsterTable!$B$1,MonsterTable!$A$1:$B$1,0),0))),OR(ISBLANK(AG1275),ISBLANK(AH1275))),#N/A,
IFERROR(VLOOKUP(AE1275,MonsterTable!$A:$B,MATCH(MonsterTable!$B$1,MonsterTable!$A$1:$B$1,0),0),
IF(OR(NOT(ISBLANK(AG1275)),ISBLANK(AH1275)),#N/A,
IF(AE1275="empty","empty",
VLOOKUP(AE1275,MonsterGroupTable!$A:$A,1,0)))))))</f>
        <v>empty</v>
      </c>
      <c r="AH1275">
        <v>3</v>
      </c>
      <c r="AL1275" s="1" t="s">
        <v>341</v>
      </c>
      <c r="AM1275" s="2">
        <f>IF(AND(ISBLANK(AL1275),OR(NOT(ISBLANK(AN1275)),NOT(ISBLANK(AO1275)))),#N/A,
IF(ISBLANK(AL1275),"",
IF(AND(NOT(ISERROR(VLOOKUP(AL1275,MonsterTable!$A:$B,MATCH(MonsterTable!$B$1,MonsterTable!$A$1:$B$1,0),0))),OR(ISBLANK(AN1275),ISBLANK(AO1275))),#N/A,
IFERROR(VLOOKUP(AL1275,MonsterTable!$A:$B,MATCH(MonsterTable!$B$1,MonsterTable!$A$1:$B$1,0),0),
IF(OR(NOT(ISBLANK(AN1275)),ISBLANK(AO1275)),#N/A,
IF(AL1275="empty","empty",
VLOOKUP(AL1275,MonsterGroupTable!$A:$A,1,0)))))))</f>
        <v>205</v>
      </c>
      <c r="AN1275">
        <v>1</v>
      </c>
      <c r="AO1275">
        <v>1</v>
      </c>
      <c r="AP1275">
        <v>0</v>
      </c>
      <c r="AT1275" s="2" t="str">
        <f>IF(AND(ISBLANK(AS1275),OR(NOT(ISBLANK(AU1275)),NOT(ISBLANK(AV1275)))),#N/A,
IF(ISBLANK(AS1275),"",
IF(AND(NOT(ISERROR(VLOOKUP(AS1275,MonsterTable!$A:$B,MATCH(MonsterTable!$B$1,MonsterTable!$A$1:$B$1,0),0))),OR(ISBLANK(AU1275),ISBLANK(AV1275))),#N/A,
IFERROR(VLOOKUP(AS1275,MonsterTable!$A:$B,MATCH(MonsterTable!$B$1,MonsterTable!$A$1:$B$1,0),0),
IF(OR(NOT(ISBLANK(AU1275)),ISBLANK(AV1275)),#N/A,
IF(AS1275="empty","empty",
VLOOKUP(AS1275,MonsterGroupTable!$A:$A,1,0)))))))</f>
        <v/>
      </c>
      <c r="BA1275" s="2" t="str">
        <f>IF(AND(ISBLANK(AZ1275),OR(NOT(ISBLANK(BB1275)),NOT(ISBLANK(BC1275)))),#N/A,
IF(ISBLANK(AZ1275),"",
IF(AND(NOT(ISERROR(VLOOKUP(AZ1275,MonsterTable!$A:$B,MATCH(MonsterTable!$B$1,MonsterTable!$A$1:$B$1,0),0))),OR(ISBLANK(BB1275),ISBLANK(BC1275))),#N/A,
IFERROR(VLOOKUP(AZ1275,MonsterTable!$A:$B,MATCH(MonsterTable!$B$1,MonsterTable!$A$1:$B$1,0),0),
IF(OR(NOT(ISBLANK(BB1275)),ISBLANK(BC1275)),#N/A,
IF(AZ1275="empty","empty",
VLOOKUP(AZ1275,MonsterGroupTable!$A:$A,1,0)))))))</f>
        <v/>
      </c>
      <c r="BH1275" s="2" t="str">
        <f>IF(AND(ISBLANK(BG1275),OR(NOT(ISBLANK(BI1275)),NOT(ISBLANK(BJ1275)))),#N/A,
IF(ISBLANK(BG1275),"",
IF(AND(NOT(ISERROR(VLOOKUP(BG1275,MonsterTable!$A:$B,MATCH(MonsterTable!$B$1,MonsterTable!$A$1:$B$1,0),0))),OR(ISBLANK(BI1275),ISBLANK(BJ1275))),#N/A,
IFERROR(VLOOKUP(BG1275,MonsterTable!$A:$B,MATCH(MonsterTable!$B$1,MonsterTable!$A$1:$B$1,0),0),
IF(OR(NOT(ISBLANK(BI1275)),ISBLANK(BJ1275)),#N/A,
IF(BG1275="empty","empty",
VLOOKUP(BG1275,MonsterGroupTable!$A:$A,1,0)))))))</f>
        <v/>
      </c>
      <c r="BO1275" s="2" t="str">
        <f>IF(AND(ISBLANK(BN1275),OR(NOT(ISBLANK(BP1275)),NOT(ISBLANK(BQ1275)))),#N/A,
IF(ISBLANK(BN1275),"",
IF(AND(NOT(ISERROR(VLOOKUP(BN1275,MonsterTable!$A:$B,MATCH(MonsterTable!$B$1,MonsterTable!$A$1:$B$1,0),0))),OR(ISBLANK(BP1275),ISBLANK(BQ1275))),#N/A,
IFERROR(VLOOKUP(BN1275,MonsterTable!$A:$B,MATCH(MonsterTable!$B$1,MonsterTable!$A$1:$B$1,0),0),
IF(OR(NOT(ISBLANK(BP1275)),ISBLANK(BQ1275)),#N/A,
IF(BN1275="empty","empty",
VLOOKUP(BN1275,MonsterGroupTable!$A:$A,1,0)))))))</f>
        <v/>
      </c>
      <c r="BV1275" s="2" t="str">
        <f>IF(AND(ISBLANK(BU1275),OR(NOT(ISBLANK(BW1275)),NOT(ISBLANK(BX1275)))),#N/A,
IF(ISBLANK(BU1275),"",
IF(AND(NOT(ISERROR(VLOOKUP(BU1275,MonsterTable!$A:$B,MATCH(MonsterTable!$B$1,MonsterTable!$A$1:$B$1,0),0))),OR(ISBLANK(BW1275),ISBLANK(BX1275))),#N/A,
IFERROR(VLOOKUP(BU1275,MonsterTable!$A:$B,MATCH(MonsterTable!$B$1,MonsterTable!$A$1:$B$1,0),0),
IF(OR(NOT(ISBLANK(BW1275)),ISBLANK(BX1275)),#N/A,
IF(BU1275="empty","empty",
VLOOKUP(BU1275,MonsterGroupTable!$A:$A,1,0)))))))</f>
        <v/>
      </c>
      <c r="CC1275" s="2" t="str">
        <f>IF(AND(ISBLANK(CB1275),OR(NOT(ISBLANK(CD1275)),NOT(ISBLANK(CE1275)))),#N/A,
IF(ISBLANK(CB1275),"",
IF(AND(NOT(ISERROR(VLOOKUP(CB1275,MonsterTable!$A:$B,MATCH(MonsterTable!$B$1,MonsterTable!$A$1:$B$1,0),0))),OR(ISBLANK(CD1275),ISBLANK(CE1275))),#N/A,
IFERROR(VLOOKUP(CB1275,MonsterTable!$A:$B,MATCH(MonsterTable!$B$1,MonsterTable!$A$1:$B$1,0),0),
IF(OR(NOT(ISBLANK(CD1275)),ISBLANK(CE1275)),#N/A,
IF(CB1275="empty","empty",
VLOOKUP(CB1275,MonsterGroupTable!$A:$A,1,0)))))))</f>
        <v/>
      </c>
      <c r="CJ1275" s="2" t="str">
        <f>IF(AND(ISBLANK(CI1275),OR(NOT(ISBLANK(CK1275)),NOT(ISBLANK(CL1275)))),#N/A,
IF(ISBLANK(CI1275),"",
IF(AND(NOT(ISERROR(VLOOKUP(CI1275,MonsterTable!$A:$B,MATCH(MonsterTable!$B$1,MonsterTable!$A$1:$B$1,0),0))),OR(ISBLANK(CK1275),ISBLANK(CL1275))),#N/A,
IFERROR(VLOOKUP(CI1275,MonsterTable!$A:$B,MATCH(MonsterTable!$B$1,MonsterTable!$A$1:$B$1,0),0),
IF(OR(NOT(ISBLANK(CK1275)),ISBLANK(CL1275)),#N/A,
IF(CI1275="empty","empty",
VLOOKUP(CI1275,MonsterGroupTable!$A:$A,1,0)))))))</f>
        <v/>
      </c>
    </row>
    <row r="1276" spans="1:88">
      <c r="A1276">
        <v>20242</v>
      </c>
      <c r="B1276">
        <f t="shared" si="43"/>
        <v>1.1000000000000001</v>
      </c>
      <c r="C1276">
        <f t="shared" si="43"/>
        <v>1.1000000000000001</v>
      </c>
      <c r="F1276">
        <v>600</v>
      </c>
      <c r="G1276">
        <v>8704</v>
      </c>
      <c r="H1276">
        <v>0</v>
      </c>
      <c r="I1276">
        <v>0</v>
      </c>
      <c r="J1276">
        <v>0</v>
      </c>
      <c r="K1276" t="s">
        <v>28</v>
      </c>
      <c r="L1276" t="s">
        <v>249</v>
      </c>
      <c r="M1276" t="s">
        <v>79</v>
      </c>
      <c r="N1276" t="s">
        <v>80</v>
      </c>
      <c r="O1276">
        <v>0</v>
      </c>
      <c r="P1276">
        <v>-4.75</v>
      </c>
      <c r="Q1276">
        <v>-3.5</v>
      </c>
      <c r="R1276">
        <v>4.75</v>
      </c>
      <c r="S1276">
        <v>3</v>
      </c>
      <c r="T1276">
        <v>-13.5</v>
      </c>
      <c r="U1276">
        <v>2.5499999999999998</v>
      </c>
      <c r="V1276">
        <v>-6.75</v>
      </c>
      <c r="W1276" t="str">
        <f t="shared" si="44"/>
        <v>g105,5,empty,3,205,1,1,0</v>
      </c>
      <c r="X1276" s="1" t="s">
        <v>283</v>
      </c>
      <c r="Y1276" s="2" t="str">
        <f>IF(AND(ISBLANK(X1276),OR(NOT(ISBLANK(Z1276)),NOT(ISBLANK(AA1276)))),#N/A,
IF(ISBLANK(X1276),"",
IF(AND(NOT(ISERROR(VLOOKUP(X1276,MonsterTable!$A:$B,MATCH(MonsterTable!$B$1,MonsterTable!$A$1:$B$1,0),0))),OR(ISBLANK(Z1276),ISBLANK(AA1276))),#N/A,
IFERROR(VLOOKUP(X1276,MonsterTable!$A:$B,MATCH(MonsterTable!$B$1,MonsterTable!$A$1:$B$1,0),0),
IF(OR(NOT(ISBLANK(Z1276)),ISBLANK(AA1276)),#N/A,
IF(X1276="empty","empty",
VLOOKUP(X1276,MonsterGroupTable!$A:$A,1,0)))))))</f>
        <v>g105</v>
      </c>
      <c r="AA1276">
        <v>5</v>
      </c>
      <c r="AE1276" s="1" t="s">
        <v>446</v>
      </c>
      <c r="AF1276" s="2" t="str">
        <f>IF(AND(ISBLANK(AE1276),OR(NOT(ISBLANK(AG1276)),NOT(ISBLANK(AH1276)))),#N/A,
IF(ISBLANK(AE1276),"",
IF(AND(NOT(ISERROR(VLOOKUP(AE1276,MonsterTable!$A:$B,MATCH(MonsterTable!$B$1,MonsterTable!$A$1:$B$1,0),0))),OR(ISBLANK(AG1276),ISBLANK(AH1276))),#N/A,
IFERROR(VLOOKUP(AE1276,MonsterTable!$A:$B,MATCH(MonsterTable!$B$1,MonsterTable!$A$1:$B$1,0),0),
IF(OR(NOT(ISBLANK(AG1276)),ISBLANK(AH1276)),#N/A,
IF(AE1276="empty","empty",
VLOOKUP(AE1276,MonsterGroupTable!$A:$A,1,0)))))))</f>
        <v>empty</v>
      </c>
      <c r="AH1276">
        <v>3</v>
      </c>
      <c r="AL1276" s="1" t="s">
        <v>341</v>
      </c>
      <c r="AM1276" s="2">
        <f>IF(AND(ISBLANK(AL1276),OR(NOT(ISBLANK(AN1276)),NOT(ISBLANK(AO1276)))),#N/A,
IF(ISBLANK(AL1276),"",
IF(AND(NOT(ISERROR(VLOOKUP(AL1276,MonsterTable!$A:$B,MATCH(MonsterTable!$B$1,MonsterTable!$A$1:$B$1,0),0))),OR(ISBLANK(AN1276),ISBLANK(AO1276))),#N/A,
IFERROR(VLOOKUP(AL1276,MonsterTable!$A:$B,MATCH(MonsterTable!$B$1,MonsterTable!$A$1:$B$1,0),0),
IF(OR(NOT(ISBLANK(AN1276)),ISBLANK(AO1276)),#N/A,
IF(AL1276="empty","empty",
VLOOKUP(AL1276,MonsterGroupTable!$A:$A,1,0)))))))</f>
        <v>205</v>
      </c>
      <c r="AN1276">
        <v>1</v>
      </c>
      <c r="AO1276">
        <v>1</v>
      </c>
      <c r="AP1276">
        <v>0</v>
      </c>
      <c r="AT1276" s="2" t="str">
        <f>IF(AND(ISBLANK(AS1276),OR(NOT(ISBLANK(AU1276)),NOT(ISBLANK(AV1276)))),#N/A,
IF(ISBLANK(AS1276),"",
IF(AND(NOT(ISERROR(VLOOKUP(AS1276,MonsterTable!$A:$B,MATCH(MonsterTable!$B$1,MonsterTable!$A$1:$B$1,0),0))),OR(ISBLANK(AU1276),ISBLANK(AV1276))),#N/A,
IFERROR(VLOOKUP(AS1276,MonsterTable!$A:$B,MATCH(MonsterTable!$B$1,MonsterTable!$A$1:$B$1,0),0),
IF(OR(NOT(ISBLANK(AU1276)),ISBLANK(AV1276)),#N/A,
IF(AS1276="empty","empty",
VLOOKUP(AS1276,MonsterGroupTable!$A:$A,1,0)))))))</f>
        <v/>
      </c>
      <c r="BA1276" s="2" t="str">
        <f>IF(AND(ISBLANK(AZ1276),OR(NOT(ISBLANK(BB1276)),NOT(ISBLANK(BC1276)))),#N/A,
IF(ISBLANK(AZ1276),"",
IF(AND(NOT(ISERROR(VLOOKUP(AZ1276,MonsterTable!$A:$B,MATCH(MonsterTable!$B$1,MonsterTable!$A$1:$B$1,0),0))),OR(ISBLANK(BB1276),ISBLANK(BC1276))),#N/A,
IFERROR(VLOOKUP(AZ1276,MonsterTable!$A:$B,MATCH(MonsterTable!$B$1,MonsterTable!$A$1:$B$1,0),0),
IF(OR(NOT(ISBLANK(BB1276)),ISBLANK(BC1276)),#N/A,
IF(AZ1276="empty","empty",
VLOOKUP(AZ1276,MonsterGroupTable!$A:$A,1,0)))))))</f>
        <v/>
      </c>
      <c r="BH1276" s="2" t="str">
        <f>IF(AND(ISBLANK(BG1276),OR(NOT(ISBLANK(BI1276)),NOT(ISBLANK(BJ1276)))),#N/A,
IF(ISBLANK(BG1276),"",
IF(AND(NOT(ISERROR(VLOOKUP(BG1276,MonsterTable!$A:$B,MATCH(MonsterTable!$B$1,MonsterTable!$A$1:$B$1,0),0))),OR(ISBLANK(BI1276),ISBLANK(BJ1276))),#N/A,
IFERROR(VLOOKUP(BG1276,MonsterTable!$A:$B,MATCH(MonsterTable!$B$1,MonsterTable!$A$1:$B$1,0),0),
IF(OR(NOT(ISBLANK(BI1276)),ISBLANK(BJ1276)),#N/A,
IF(BG1276="empty","empty",
VLOOKUP(BG1276,MonsterGroupTable!$A:$A,1,0)))))))</f>
        <v/>
      </c>
      <c r="BO1276" s="2" t="str">
        <f>IF(AND(ISBLANK(BN1276),OR(NOT(ISBLANK(BP1276)),NOT(ISBLANK(BQ1276)))),#N/A,
IF(ISBLANK(BN1276),"",
IF(AND(NOT(ISERROR(VLOOKUP(BN1276,MonsterTable!$A:$B,MATCH(MonsterTable!$B$1,MonsterTable!$A$1:$B$1,0),0))),OR(ISBLANK(BP1276),ISBLANK(BQ1276))),#N/A,
IFERROR(VLOOKUP(BN1276,MonsterTable!$A:$B,MATCH(MonsterTable!$B$1,MonsterTable!$A$1:$B$1,0),0),
IF(OR(NOT(ISBLANK(BP1276)),ISBLANK(BQ1276)),#N/A,
IF(BN1276="empty","empty",
VLOOKUP(BN1276,MonsterGroupTable!$A:$A,1,0)))))))</f>
        <v/>
      </c>
      <c r="BV1276" s="2" t="str">
        <f>IF(AND(ISBLANK(BU1276),OR(NOT(ISBLANK(BW1276)),NOT(ISBLANK(BX1276)))),#N/A,
IF(ISBLANK(BU1276),"",
IF(AND(NOT(ISERROR(VLOOKUP(BU1276,MonsterTable!$A:$B,MATCH(MonsterTable!$B$1,MonsterTable!$A$1:$B$1,0),0))),OR(ISBLANK(BW1276),ISBLANK(BX1276))),#N/A,
IFERROR(VLOOKUP(BU1276,MonsterTable!$A:$B,MATCH(MonsterTable!$B$1,MonsterTable!$A$1:$B$1,0),0),
IF(OR(NOT(ISBLANK(BW1276)),ISBLANK(BX1276)),#N/A,
IF(BU1276="empty","empty",
VLOOKUP(BU1276,MonsterGroupTable!$A:$A,1,0)))))))</f>
        <v/>
      </c>
      <c r="CC1276" s="2" t="str">
        <f>IF(AND(ISBLANK(CB1276),OR(NOT(ISBLANK(CD1276)),NOT(ISBLANK(CE1276)))),#N/A,
IF(ISBLANK(CB1276),"",
IF(AND(NOT(ISERROR(VLOOKUP(CB1276,MonsterTable!$A:$B,MATCH(MonsterTable!$B$1,MonsterTable!$A$1:$B$1,0),0))),OR(ISBLANK(CD1276),ISBLANK(CE1276))),#N/A,
IFERROR(VLOOKUP(CB1276,MonsterTable!$A:$B,MATCH(MonsterTable!$B$1,MonsterTable!$A$1:$B$1,0),0),
IF(OR(NOT(ISBLANK(CD1276)),ISBLANK(CE1276)),#N/A,
IF(CB1276="empty","empty",
VLOOKUP(CB1276,MonsterGroupTable!$A:$A,1,0)))))))</f>
        <v/>
      </c>
      <c r="CJ1276" s="2" t="str">
        <f>IF(AND(ISBLANK(CI1276),OR(NOT(ISBLANK(CK1276)),NOT(ISBLANK(CL1276)))),#N/A,
IF(ISBLANK(CI1276),"",
IF(AND(NOT(ISERROR(VLOOKUP(CI1276,MonsterTable!$A:$B,MATCH(MonsterTable!$B$1,MonsterTable!$A$1:$B$1,0),0))),OR(ISBLANK(CK1276),ISBLANK(CL1276))),#N/A,
IFERROR(VLOOKUP(CI1276,MonsterTable!$A:$B,MATCH(MonsterTable!$B$1,MonsterTable!$A$1:$B$1,0),0),
IF(OR(NOT(ISBLANK(CK1276)),ISBLANK(CL1276)),#N/A,
IF(CI1276="empty","empty",
VLOOKUP(CI1276,MonsterGroupTable!$A:$A,1,0)))))))</f>
        <v/>
      </c>
    </row>
    <row r="1277" spans="1:88">
      <c r="A1277">
        <v>20243</v>
      </c>
      <c r="B1277">
        <f t="shared" si="43"/>
        <v>1.1000000000000001</v>
      </c>
      <c r="C1277">
        <f t="shared" si="43"/>
        <v>1.1000000000000001</v>
      </c>
      <c r="F1277">
        <v>600</v>
      </c>
      <c r="G1277">
        <v>8794</v>
      </c>
      <c r="H1277">
        <v>0</v>
      </c>
      <c r="I1277">
        <v>0</v>
      </c>
      <c r="J1277">
        <v>0</v>
      </c>
      <c r="K1277" t="s">
        <v>28</v>
      </c>
      <c r="L1277" t="s">
        <v>249</v>
      </c>
      <c r="M1277" t="s">
        <v>79</v>
      </c>
      <c r="N1277" t="s">
        <v>80</v>
      </c>
      <c r="O1277">
        <v>0</v>
      </c>
      <c r="P1277">
        <v>-4.75</v>
      </c>
      <c r="Q1277">
        <v>-3.5</v>
      </c>
      <c r="R1277">
        <v>4.75</v>
      </c>
      <c r="S1277">
        <v>3</v>
      </c>
      <c r="T1277">
        <v>-13.5</v>
      </c>
      <c r="U1277">
        <v>2.5499999999999998</v>
      </c>
      <c r="V1277">
        <v>-6.75</v>
      </c>
      <c r="W1277" t="str">
        <f t="shared" si="44"/>
        <v>g105,5,empty,3,205,1,1,0</v>
      </c>
      <c r="X1277" s="1" t="s">
        <v>283</v>
      </c>
      <c r="Y1277" s="2" t="str">
        <f>IF(AND(ISBLANK(X1277),OR(NOT(ISBLANK(Z1277)),NOT(ISBLANK(AA1277)))),#N/A,
IF(ISBLANK(X1277),"",
IF(AND(NOT(ISERROR(VLOOKUP(X1277,MonsterTable!$A:$B,MATCH(MonsterTable!$B$1,MonsterTable!$A$1:$B$1,0),0))),OR(ISBLANK(Z1277),ISBLANK(AA1277))),#N/A,
IFERROR(VLOOKUP(X1277,MonsterTable!$A:$B,MATCH(MonsterTable!$B$1,MonsterTable!$A$1:$B$1,0),0),
IF(OR(NOT(ISBLANK(Z1277)),ISBLANK(AA1277)),#N/A,
IF(X1277="empty","empty",
VLOOKUP(X1277,MonsterGroupTable!$A:$A,1,0)))))))</f>
        <v>g105</v>
      </c>
      <c r="AA1277">
        <v>5</v>
      </c>
      <c r="AE1277" s="1" t="s">
        <v>446</v>
      </c>
      <c r="AF1277" s="2" t="str">
        <f>IF(AND(ISBLANK(AE1277),OR(NOT(ISBLANK(AG1277)),NOT(ISBLANK(AH1277)))),#N/A,
IF(ISBLANK(AE1277),"",
IF(AND(NOT(ISERROR(VLOOKUP(AE1277,MonsterTable!$A:$B,MATCH(MonsterTable!$B$1,MonsterTable!$A$1:$B$1,0),0))),OR(ISBLANK(AG1277),ISBLANK(AH1277))),#N/A,
IFERROR(VLOOKUP(AE1277,MonsterTable!$A:$B,MATCH(MonsterTable!$B$1,MonsterTable!$A$1:$B$1,0),0),
IF(OR(NOT(ISBLANK(AG1277)),ISBLANK(AH1277)),#N/A,
IF(AE1277="empty","empty",
VLOOKUP(AE1277,MonsterGroupTable!$A:$A,1,0)))))))</f>
        <v>empty</v>
      </c>
      <c r="AH1277">
        <v>3</v>
      </c>
      <c r="AL1277" s="1" t="s">
        <v>341</v>
      </c>
      <c r="AM1277" s="2">
        <f>IF(AND(ISBLANK(AL1277),OR(NOT(ISBLANK(AN1277)),NOT(ISBLANK(AO1277)))),#N/A,
IF(ISBLANK(AL1277),"",
IF(AND(NOT(ISERROR(VLOOKUP(AL1277,MonsterTable!$A:$B,MATCH(MonsterTable!$B$1,MonsterTable!$A$1:$B$1,0),0))),OR(ISBLANK(AN1277),ISBLANK(AO1277))),#N/A,
IFERROR(VLOOKUP(AL1277,MonsterTable!$A:$B,MATCH(MonsterTable!$B$1,MonsterTable!$A$1:$B$1,0),0),
IF(OR(NOT(ISBLANK(AN1277)),ISBLANK(AO1277)),#N/A,
IF(AL1277="empty","empty",
VLOOKUP(AL1277,MonsterGroupTable!$A:$A,1,0)))))))</f>
        <v>205</v>
      </c>
      <c r="AN1277">
        <v>1</v>
      </c>
      <c r="AO1277">
        <v>1</v>
      </c>
      <c r="AP1277">
        <v>0</v>
      </c>
      <c r="AT1277" s="2" t="str">
        <f>IF(AND(ISBLANK(AS1277),OR(NOT(ISBLANK(AU1277)),NOT(ISBLANK(AV1277)))),#N/A,
IF(ISBLANK(AS1277),"",
IF(AND(NOT(ISERROR(VLOOKUP(AS1277,MonsterTable!$A:$B,MATCH(MonsterTable!$B$1,MonsterTable!$A$1:$B$1,0),0))),OR(ISBLANK(AU1277),ISBLANK(AV1277))),#N/A,
IFERROR(VLOOKUP(AS1277,MonsterTable!$A:$B,MATCH(MonsterTable!$B$1,MonsterTable!$A$1:$B$1,0),0),
IF(OR(NOT(ISBLANK(AU1277)),ISBLANK(AV1277)),#N/A,
IF(AS1277="empty","empty",
VLOOKUP(AS1277,MonsterGroupTable!$A:$A,1,0)))))))</f>
        <v/>
      </c>
      <c r="BA1277" s="2" t="str">
        <f>IF(AND(ISBLANK(AZ1277),OR(NOT(ISBLANK(BB1277)),NOT(ISBLANK(BC1277)))),#N/A,
IF(ISBLANK(AZ1277),"",
IF(AND(NOT(ISERROR(VLOOKUP(AZ1277,MonsterTable!$A:$B,MATCH(MonsterTable!$B$1,MonsterTable!$A$1:$B$1,0),0))),OR(ISBLANK(BB1277),ISBLANK(BC1277))),#N/A,
IFERROR(VLOOKUP(AZ1277,MonsterTable!$A:$B,MATCH(MonsterTable!$B$1,MonsterTable!$A$1:$B$1,0),0),
IF(OR(NOT(ISBLANK(BB1277)),ISBLANK(BC1277)),#N/A,
IF(AZ1277="empty","empty",
VLOOKUP(AZ1277,MonsterGroupTable!$A:$A,1,0)))))))</f>
        <v/>
      </c>
      <c r="BH1277" s="2" t="str">
        <f>IF(AND(ISBLANK(BG1277),OR(NOT(ISBLANK(BI1277)),NOT(ISBLANK(BJ1277)))),#N/A,
IF(ISBLANK(BG1277),"",
IF(AND(NOT(ISERROR(VLOOKUP(BG1277,MonsterTable!$A:$B,MATCH(MonsterTable!$B$1,MonsterTable!$A$1:$B$1,0),0))),OR(ISBLANK(BI1277),ISBLANK(BJ1277))),#N/A,
IFERROR(VLOOKUP(BG1277,MonsterTable!$A:$B,MATCH(MonsterTable!$B$1,MonsterTable!$A$1:$B$1,0),0),
IF(OR(NOT(ISBLANK(BI1277)),ISBLANK(BJ1277)),#N/A,
IF(BG1277="empty","empty",
VLOOKUP(BG1277,MonsterGroupTable!$A:$A,1,0)))))))</f>
        <v/>
      </c>
      <c r="BO1277" s="2" t="str">
        <f>IF(AND(ISBLANK(BN1277),OR(NOT(ISBLANK(BP1277)),NOT(ISBLANK(BQ1277)))),#N/A,
IF(ISBLANK(BN1277),"",
IF(AND(NOT(ISERROR(VLOOKUP(BN1277,MonsterTable!$A:$B,MATCH(MonsterTable!$B$1,MonsterTable!$A$1:$B$1,0),0))),OR(ISBLANK(BP1277),ISBLANK(BQ1277))),#N/A,
IFERROR(VLOOKUP(BN1277,MonsterTable!$A:$B,MATCH(MonsterTable!$B$1,MonsterTable!$A$1:$B$1,0),0),
IF(OR(NOT(ISBLANK(BP1277)),ISBLANK(BQ1277)),#N/A,
IF(BN1277="empty","empty",
VLOOKUP(BN1277,MonsterGroupTable!$A:$A,1,0)))))))</f>
        <v/>
      </c>
      <c r="BV1277" s="2" t="str">
        <f>IF(AND(ISBLANK(BU1277),OR(NOT(ISBLANK(BW1277)),NOT(ISBLANK(BX1277)))),#N/A,
IF(ISBLANK(BU1277),"",
IF(AND(NOT(ISERROR(VLOOKUP(BU1277,MonsterTable!$A:$B,MATCH(MonsterTable!$B$1,MonsterTable!$A$1:$B$1,0),0))),OR(ISBLANK(BW1277),ISBLANK(BX1277))),#N/A,
IFERROR(VLOOKUP(BU1277,MonsterTable!$A:$B,MATCH(MonsterTable!$B$1,MonsterTable!$A$1:$B$1,0),0),
IF(OR(NOT(ISBLANK(BW1277)),ISBLANK(BX1277)),#N/A,
IF(BU1277="empty","empty",
VLOOKUP(BU1277,MonsterGroupTable!$A:$A,1,0)))))))</f>
        <v/>
      </c>
      <c r="CC1277" s="2" t="str">
        <f>IF(AND(ISBLANK(CB1277),OR(NOT(ISBLANK(CD1277)),NOT(ISBLANK(CE1277)))),#N/A,
IF(ISBLANK(CB1277),"",
IF(AND(NOT(ISERROR(VLOOKUP(CB1277,MonsterTable!$A:$B,MATCH(MonsterTable!$B$1,MonsterTable!$A$1:$B$1,0),0))),OR(ISBLANK(CD1277),ISBLANK(CE1277))),#N/A,
IFERROR(VLOOKUP(CB1277,MonsterTable!$A:$B,MATCH(MonsterTable!$B$1,MonsterTable!$A$1:$B$1,0),0),
IF(OR(NOT(ISBLANK(CD1277)),ISBLANK(CE1277)),#N/A,
IF(CB1277="empty","empty",
VLOOKUP(CB1277,MonsterGroupTable!$A:$A,1,0)))))))</f>
        <v/>
      </c>
      <c r="CJ1277" s="2" t="str">
        <f>IF(AND(ISBLANK(CI1277),OR(NOT(ISBLANK(CK1277)),NOT(ISBLANK(CL1277)))),#N/A,
IF(ISBLANK(CI1277),"",
IF(AND(NOT(ISERROR(VLOOKUP(CI1277,MonsterTable!$A:$B,MATCH(MonsterTable!$B$1,MonsterTable!$A$1:$B$1,0),0))),OR(ISBLANK(CK1277),ISBLANK(CL1277))),#N/A,
IFERROR(VLOOKUP(CI1277,MonsterTable!$A:$B,MATCH(MonsterTable!$B$1,MonsterTable!$A$1:$B$1,0),0),
IF(OR(NOT(ISBLANK(CK1277)),ISBLANK(CL1277)),#N/A,
IF(CI1277="empty","empty",
VLOOKUP(CI1277,MonsterGroupTable!$A:$A,1,0)))))))</f>
        <v/>
      </c>
    </row>
    <row r="1278" spans="1:88">
      <c r="A1278">
        <v>20244</v>
      </c>
      <c r="B1278">
        <f t="shared" si="43"/>
        <v>1.1000000000000001</v>
      </c>
      <c r="C1278">
        <f t="shared" si="43"/>
        <v>1.1000000000000001</v>
      </c>
      <c r="F1278">
        <v>600</v>
      </c>
      <c r="G1278">
        <v>8884</v>
      </c>
      <c r="H1278">
        <v>0</v>
      </c>
      <c r="I1278">
        <v>0</v>
      </c>
      <c r="J1278">
        <v>0</v>
      </c>
      <c r="K1278" t="s">
        <v>28</v>
      </c>
      <c r="L1278" t="s">
        <v>249</v>
      </c>
      <c r="M1278" t="s">
        <v>79</v>
      </c>
      <c r="N1278" t="s">
        <v>80</v>
      </c>
      <c r="O1278">
        <v>0</v>
      </c>
      <c r="P1278">
        <v>-4.75</v>
      </c>
      <c r="Q1278">
        <v>-3.5</v>
      </c>
      <c r="R1278">
        <v>4.75</v>
      </c>
      <c r="S1278">
        <v>3</v>
      </c>
      <c r="T1278">
        <v>-13.5</v>
      </c>
      <c r="U1278">
        <v>2.5499999999999998</v>
      </c>
      <c r="V1278">
        <v>-6.75</v>
      </c>
      <c r="W1278" t="str">
        <f t="shared" si="44"/>
        <v>g105,5,empty,3,205,1,1,0</v>
      </c>
      <c r="X1278" s="1" t="s">
        <v>283</v>
      </c>
      <c r="Y1278" s="2" t="str">
        <f>IF(AND(ISBLANK(X1278),OR(NOT(ISBLANK(Z1278)),NOT(ISBLANK(AA1278)))),#N/A,
IF(ISBLANK(X1278),"",
IF(AND(NOT(ISERROR(VLOOKUP(X1278,MonsterTable!$A:$B,MATCH(MonsterTable!$B$1,MonsterTable!$A$1:$B$1,0),0))),OR(ISBLANK(Z1278),ISBLANK(AA1278))),#N/A,
IFERROR(VLOOKUP(X1278,MonsterTable!$A:$B,MATCH(MonsterTable!$B$1,MonsterTable!$A$1:$B$1,0),0),
IF(OR(NOT(ISBLANK(Z1278)),ISBLANK(AA1278)),#N/A,
IF(X1278="empty","empty",
VLOOKUP(X1278,MonsterGroupTable!$A:$A,1,0)))))))</f>
        <v>g105</v>
      </c>
      <c r="AA1278">
        <v>5</v>
      </c>
      <c r="AE1278" s="1" t="s">
        <v>446</v>
      </c>
      <c r="AF1278" s="2" t="str">
        <f>IF(AND(ISBLANK(AE1278),OR(NOT(ISBLANK(AG1278)),NOT(ISBLANK(AH1278)))),#N/A,
IF(ISBLANK(AE1278),"",
IF(AND(NOT(ISERROR(VLOOKUP(AE1278,MonsterTable!$A:$B,MATCH(MonsterTable!$B$1,MonsterTable!$A$1:$B$1,0),0))),OR(ISBLANK(AG1278),ISBLANK(AH1278))),#N/A,
IFERROR(VLOOKUP(AE1278,MonsterTable!$A:$B,MATCH(MonsterTable!$B$1,MonsterTable!$A$1:$B$1,0),0),
IF(OR(NOT(ISBLANK(AG1278)),ISBLANK(AH1278)),#N/A,
IF(AE1278="empty","empty",
VLOOKUP(AE1278,MonsterGroupTable!$A:$A,1,0)))))))</f>
        <v>empty</v>
      </c>
      <c r="AH1278">
        <v>3</v>
      </c>
      <c r="AL1278" s="1" t="s">
        <v>341</v>
      </c>
      <c r="AM1278" s="2">
        <f>IF(AND(ISBLANK(AL1278),OR(NOT(ISBLANK(AN1278)),NOT(ISBLANK(AO1278)))),#N/A,
IF(ISBLANK(AL1278),"",
IF(AND(NOT(ISERROR(VLOOKUP(AL1278,MonsterTable!$A:$B,MATCH(MonsterTable!$B$1,MonsterTable!$A$1:$B$1,0),0))),OR(ISBLANK(AN1278),ISBLANK(AO1278))),#N/A,
IFERROR(VLOOKUP(AL1278,MonsterTable!$A:$B,MATCH(MonsterTable!$B$1,MonsterTable!$A$1:$B$1,0),0),
IF(OR(NOT(ISBLANK(AN1278)),ISBLANK(AO1278)),#N/A,
IF(AL1278="empty","empty",
VLOOKUP(AL1278,MonsterGroupTable!$A:$A,1,0)))))))</f>
        <v>205</v>
      </c>
      <c r="AN1278">
        <v>1</v>
      </c>
      <c r="AO1278">
        <v>1</v>
      </c>
      <c r="AP1278">
        <v>0</v>
      </c>
      <c r="AT1278" s="2" t="str">
        <f>IF(AND(ISBLANK(AS1278),OR(NOT(ISBLANK(AU1278)),NOT(ISBLANK(AV1278)))),#N/A,
IF(ISBLANK(AS1278),"",
IF(AND(NOT(ISERROR(VLOOKUP(AS1278,MonsterTable!$A:$B,MATCH(MonsterTable!$B$1,MonsterTable!$A$1:$B$1,0),0))),OR(ISBLANK(AU1278),ISBLANK(AV1278))),#N/A,
IFERROR(VLOOKUP(AS1278,MonsterTable!$A:$B,MATCH(MonsterTable!$B$1,MonsterTable!$A$1:$B$1,0),0),
IF(OR(NOT(ISBLANK(AU1278)),ISBLANK(AV1278)),#N/A,
IF(AS1278="empty","empty",
VLOOKUP(AS1278,MonsterGroupTable!$A:$A,1,0)))))))</f>
        <v/>
      </c>
      <c r="BA1278" s="2" t="str">
        <f>IF(AND(ISBLANK(AZ1278),OR(NOT(ISBLANK(BB1278)),NOT(ISBLANK(BC1278)))),#N/A,
IF(ISBLANK(AZ1278),"",
IF(AND(NOT(ISERROR(VLOOKUP(AZ1278,MonsterTable!$A:$B,MATCH(MonsterTable!$B$1,MonsterTable!$A$1:$B$1,0),0))),OR(ISBLANK(BB1278),ISBLANK(BC1278))),#N/A,
IFERROR(VLOOKUP(AZ1278,MonsterTable!$A:$B,MATCH(MonsterTable!$B$1,MonsterTable!$A$1:$B$1,0),0),
IF(OR(NOT(ISBLANK(BB1278)),ISBLANK(BC1278)),#N/A,
IF(AZ1278="empty","empty",
VLOOKUP(AZ1278,MonsterGroupTable!$A:$A,1,0)))))))</f>
        <v/>
      </c>
      <c r="BH1278" s="2" t="str">
        <f>IF(AND(ISBLANK(BG1278),OR(NOT(ISBLANK(BI1278)),NOT(ISBLANK(BJ1278)))),#N/A,
IF(ISBLANK(BG1278),"",
IF(AND(NOT(ISERROR(VLOOKUP(BG1278,MonsterTable!$A:$B,MATCH(MonsterTable!$B$1,MonsterTable!$A$1:$B$1,0),0))),OR(ISBLANK(BI1278),ISBLANK(BJ1278))),#N/A,
IFERROR(VLOOKUP(BG1278,MonsterTable!$A:$B,MATCH(MonsterTable!$B$1,MonsterTable!$A$1:$B$1,0),0),
IF(OR(NOT(ISBLANK(BI1278)),ISBLANK(BJ1278)),#N/A,
IF(BG1278="empty","empty",
VLOOKUP(BG1278,MonsterGroupTable!$A:$A,1,0)))))))</f>
        <v/>
      </c>
      <c r="BO1278" s="2" t="str">
        <f>IF(AND(ISBLANK(BN1278),OR(NOT(ISBLANK(BP1278)),NOT(ISBLANK(BQ1278)))),#N/A,
IF(ISBLANK(BN1278),"",
IF(AND(NOT(ISERROR(VLOOKUP(BN1278,MonsterTable!$A:$B,MATCH(MonsterTable!$B$1,MonsterTable!$A$1:$B$1,0),0))),OR(ISBLANK(BP1278),ISBLANK(BQ1278))),#N/A,
IFERROR(VLOOKUP(BN1278,MonsterTable!$A:$B,MATCH(MonsterTable!$B$1,MonsterTable!$A$1:$B$1,0),0),
IF(OR(NOT(ISBLANK(BP1278)),ISBLANK(BQ1278)),#N/A,
IF(BN1278="empty","empty",
VLOOKUP(BN1278,MonsterGroupTable!$A:$A,1,0)))))))</f>
        <v/>
      </c>
      <c r="BV1278" s="2" t="str">
        <f>IF(AND(ISBLANK(BU1278),OR(NOT(ISBLANK(BW1278)),NOT(ISBLANK(BX1278)))),#N/A,
IF(ISBLANK(BU1278),"",
IF(AND(NOT(ISERROR(VLOOKUP(BU1278,MonsterTable!$A:$B,MATCH(MonsterTable!$B$1,MonsterTable!$A$1:$B$1,0),0))),OR(ISBLANK(BW1278),ISBLANK(BX1278))),#N/A,
IFERROR(VLOOKUP(BU1278,MonsterTable!$A:$B,MATCH(MonsterTable!$B$1,MonsterTable!$A$1:$B$1,0),0),
IF(OR(NOT(ISBLANK(BW1278)),ISBLANK(BX1278)),#N/A,
IF(BU1278="empty","empty",
VLOOKUP(BU1278,MonsterGroupTable!$A:$A,1,0)))))))</f>
        <v/>
      </c>
      <c r="CC1278" s="2" t="str">
        <f>IF(AND(ISBLANK(CB1278),OR(NOT(ISBLANK(CD1278)),NOT(ISBLANK(CE1278)))),#N/A,
IF(ISBLANK(CB1278),"",
IF(AND(NOT(ISERROR(VLOOKUP(CB1278,MonsterTable!$A:$B,MATCH(MonsterTable!$B$1,MonsterTable!$A$1:$B$1,0),0))),OR(ISBLANK(CD1278),ISBLANK(CE1278))),#N/A,
IFERROR(VLOOKUP(CB1278,MonsterTable!$A:$B,MATCH(MonsterTable!$B$1,MonsterTable!$A$1:$B$1,0),0),
IF(OR(NOT(ISBLANK(CD1278)),ISBLANK(CE1278)),#N/A,
IF(CB1278="empty","empty",
VLOOKUP(CB1278,MonsterGroupTable!$A:$A,1,0)))))))</f>
        <v/>
      </c>
      <c r="CJ1278" s="2" t="str">
        <f>IF(AND(ISBLANK(CI1278),OR(NOT(ISBLANK(CK1278)),NOT(ISBLANK(CL1278)))),#N/A,
IF(ISBLANK(CI1278),"",
IF(AND(NOT(ISERROR(VLOOKUP(CI1278,MonsterTable!$A:$B,MATCH(MonsterTable!$B$1,MonsterTable!$A$1:$B$1,0),0))),OR(ISBLANK(CK1278),ISBLANK(CL1278))),#N/A,
IFERROR(VLOOKUP(CI1278,MonsterTable!$A:$B,MATCH(MonsterTable!$B$1,MonsterTable!$A$1:$B$1,0),0),
IF(OR(NOT(ISBLANK(CK1278)),ISBLANK(CL1278)),#N/A,
IF(CI1278="empty","empty",
VLOOKUP(CI1278,MonsterGroupTable!$A:$A,1,0)))))))</f>
        <v/>
      </c>
    </row>
    <row r="1279" spans="1:88">
      <c r="A1279">
        <v>20245</v>
      </c>
      <c r="B1279">
        <f t="shared" si="43"/>
        <v>1.1000000000000001</v>
      </c>
      <c r="C1279">
        <f t="shared" si="43"/>
        <v>1.1000000000000001</v>
      </c>
      <c r="F1279">
        <v>600</v>
      </c>
      <c r="G1279">
        <v>8974</v>
      </c>
      <c r="H1279">
        <v>0</v>
      </c>
      <c r="I1279">
        <v>0</v>
      </c>
      <c r="J1279">
        <v>0</v>
      </c>
      <c r="K1279" t="s">
        <v>28</v>
      </c>
      <c r="L1279" t="s">
        <v>249</v>
      </c>
      <c r="M1279" t="s">
        <v>79</v>
      </c>
      <c r="N1279" t="s">
        <v>80</v>
      </c>
      <c r="O1279">
        <v>0</v>
      </c>
      <c r="P1279">
        <v>-4.75</v>
      </c>
      <c r="Q1279">
        <v>-3.5</v>
      </c>
      <c r="R1279">
        <v>4.75</v>
      </c>
      <c r="S1279">
        <v>3</v>
      </c>
      <c r="T1279">
        <v>-13.5</v>
      </c>
      <c r="U1279">
        <v>2.5499999999999998</v>
      </c>
      <c r="V1279">
        <v>-6.75</v>
      </c>
      <c r="W1279" t="str">
        <f t="shared" si="44"/>
        <v>g105,5,empty,3,205,1,1,0</v>
      </c>
      <c r="X1279" s="1" t="s">
        <v>283</v>
      </c>
      <c r="Y1279" s="2" t="str">
        <f>IF(AND(ISBLANK(X1279),OR(NOT(ISBLANK(Z1279)),NOT(ISBLANK(AA1279)))),#N/A,
IF(ISBLANK(X1279),"",
IF(AND(NOT(ISERROR(VLOOKUP(X1279,MonsterTable!$A:$B,MATCH(MonsterTable!$B$1,MonsterTable!$A$1:$B$1,0),0))),OR(ISBLANK(Z1279),ISBLANK(AA1279))),#N/A,
IFERROR(VLOOKUP(X1279,MonsterTable!$A:$B,MATCH(MonsterTable!$B$1,MonsterTable!$A$1:$B$1,0),0),
IF(OR(NOT(ISBLANK(Z1279)),ISBLANK(AA1279)),#N/A,
IF(X1279="empty","empty",
VLOOKUP(X1279,MonsterGroupTable!$A:$A,1,0)))))))</f>
        <v>g105</v>
      </c>
      <c r="AA1279">
        <v>5</v>
      </c>
      <c r="AE1279" s="1" t="s">
        <v>446</v>
      </c>
      <c r="AF1279" s="2" t="str">
        <f>IF(AND(ISBLANK(AE1279),OR(NOT(ISBLANK(AG1279)),NOT(ISBLANK(AH1279)))),#N/A,
IF(ISBLANK(AE1279),"",
IF(AND(NOT(ISERROR(VLOOKUP(AE1279,MonsterTable!$A:$B,MATCH(MonsterTable!$B$1,MonsterTable!$A$1:$B$1,0),0))),OR(ISBLANK(AG1279),ISBLANK(AH1279))),#N/A,
IFERROR(VLOOKUP(AE1279,MonsterTable!$A:$B,MATCH(MonsterTable!$B$1,MonsterTable!$A$1:$B$1,0),0),
IF(OR(NOT(ISBLANK(AG1279)),ISBLANK(AH1279)),#N/A,
IF(AE1279="empty","empty",
VLOOKUP(AE1279,MonsterGroupTable!$A:$A,1,0)))))))</f>
        <v>empty</v>
      </c>
      <c r="AH1279">
        <v>3</v>
      </c>
      <c r="AL1279" s="1" t="s">
        <v>341</v>
      </c>
      <c r="AM1279" s="2">
        <f>IF(AND(ISBLANK(AL1279),OR(NOT(ISBLANK(AN1279)),NOT(ISBLANK(AO1279)))),#N/A,
IF(ISBLANK(AL1279),"",
IF(AND(NOT(ISERROR(VLOOKUP(AL1279,MonsterTable!$A:$B,MATCH(MonsterTable!$B$1,MonsterTable!$A$1:$B$1,0),0))),OR(ISBLANK(AN1279),ISBLANK(AO1279))),#N/A,
IFERROR(VLOOKUP(AL1279,MonsterTable!$A:$B,MATCH(MonsterTable!$B$1,MonsterTable!$A$1:$B$1,0),0),
IF(OR(NOT(ISBLANK(AN1279)),ISBLANK(AO1279)),#N/A,
IF(AL1279="empty","empty",
VLOOKUP(AL1279,MonsterGroupTable!$A:$A,1,0)))))))</f>
        <v>205</v>
      </c>
      <c r="AN1279">
        <v>1</v>
      </c>
      <c r="AO1279">
        <v>1</v>
      </c>
      <c r="AP1279">
        <v>0</v>
      </c>
      <c r="AT1279" s="2" t="str">
        <f>IF(AND(ISBLANK(AS1279),OR(NOT(ISBLANK(AU1279)),NOT(ISBLANK(AV1279)))),#N/A,
IF(ISBLANK(AS1279),"",
IF(AND(NOT(ISERROR(VLOOKUP(AS1279,MonsterTable!$A:$B,MATCH(MonsterTable!$B$1,MonsterTable!$A$1:$B$1,0),0))),OR(ISBLANK(AU1279),ISBLANK(AV1279))),#N/A,
IFERROR(VLOOKUP(AS1279,MonsterTable!$A:$B,MATCH(MonsterTable!$B$1,MonsterTable!$A$1:$B$1,0),0),
IF(OR(NOT(ISBLANK(AU1279)),ISBLANK(AV1279)),#N/A,
IF(AS1279="empty","empty",
VLOOKUP(AS1279,MonsterGroupTable!$A:$A,1,0)))))))</f>
        <v/>
      </c>
      <c r="BA1279" s="2" t="str">
        <f>IF(AND(ISBLANK(AZ1279),OR(NOT(ISBLANK(BB1279)),NOT(ISBLANK(BC1279)))),#N/A,
IF(ISBLANK(AZ1279),"",
IF(AND(NOT(ISERROR(VLOOKUP(AZ1279,MonsterTable!$A:$B,MATCH(MonsterTable!$B$1,MonsterTable!$A$1:$B$1,0),0))),OR(ISBLANK(BB1279),ISBLANK(BC1279))),#N/A,
IFERROR(VLOOKUP(AZ1279,MonsterTable!$A:$B,MATCH(MonsterTable!$B$1,MonsterTable!$A$1:$B$1,0),0),
IF(OR(NOT(ISBLANK(BB1279)),ISBLANK(BC1279)),#N/A,
IF(AZ1279="empty","empty",
VLOOKUP(AZ1279,MonsterGroupTable!$A:$A,1,0)))))))</f>
        <v/>
      </c>
      <c r="BH1279" s="2" t="str">
        <f>IF(AND(ISBLANK(BG1279),OR(NOT(ISBLANK(BI1279)),NOT(ISBLANK(BJ1279)))),#N/A,
IF(ISBLANK(BG1279),"",
IF(AND(NOT(ISERROR(VLOOKUP(BG1279,MonsterTable!$A:$B,MATCH(MonsterTable!$B$1,MonsterTable!$A$1:$B$1,0),0))),OR(ISBLANK(BI1279),ISBLANK(BJ1279))),#N/A,
IFERROR(VLOOKUP(BG1279,MonsterTable!$A:$B,MATCH(MonsterTable!$B$1,MonsterTable!$A$1:$B$1,0),0),
IF(OR(NOT(ISBLANK(BI1279)),ISBLANK(BJ1279)),#N/A,
IF(BG1279="empty","empty",
VLOOKUP(BG1279,MonsterGroupTable!$A:$A,1,0)))))))</f>
        <v/>
      </c>
      <c r="BO1279" s="2" t="str">
        <f>IF(AND(ISBLANK(BN1279),OR(NOT(ISBLANK(BP1279)),NOT(ISBLANK(BQ1279)))),#N/A,
IF(ISBLANK(BN1279),"",
IF(AND(NOT(ISERROR(VLOOKUP(BN1279,MonsterTable!$A:$B,MATCH(MonsterTable!$B$1,MonsterTable!$A$1:$B$1,0),0))),OR(ISBLANK(BP1279),ISBLANK(BQ1279))),#N/A,
IFERROR(VLOOKUP(BN1279,MonsterTable!$A:$B,MATCH(MonsterTable!$B$1,MonsterTable!$A$1:$B$1,0),0),
IF(OR(NOT(ISBLANK(BP1279)),ISBLANK(BQ1279)),#N/A,
IF(BN1279="empty","empty",
VLOOKUP(BN1279,MonsterGroupTable!$A:$A,1,0)))))))</f>
        <v/>
      </c>
      <c r="BV1279" s="2" t="str">
        <f>IF(AND(ISBLANK(BU1279),OR(NOT(ISBLANK(BW1279)),NOT(ISBLANK(BX1279)))),#N/A,
IF(ISBLANK(BU1279),"",
IF(AND(NOT(ISERROR(VLOOKUP(BU1279,MonsterTable!$A:$B,MATCH(MonsterTable!$B$1,MonsterTable!$A$1:$B$1,0),0))),OR(ISBLANK(BW1279),ISBLANK(BX1279))),#N/A,
IFERROR(VLOOKUP(BU1279,MonsterTable!$A:$B,MATCH(MonsterTable!$B$1,MonsterTable!$A$1:$B$1,0),0),
IF(OR(NOT(ISBLANK(BW1279)),ISBLANK(BX1279)),#N/A,
IF(BU1279="empty","empty",
VLOOKUP(BU1279,MonsterGroupTable!$A:$A,1,0)))))))</f>
        <v/>
      </c>
      <c r="CC1279" s="2" t="str">
        <f>IF(AND(ISBLANK(CB1279),OR(NOT(ISBLANK(CD1279)),NOT(ISBLANK(CE1279)))),#N/A,
IF(ISBLANK(CB1279),"",
IF(AND(NOT(ISERROR(VLOOKUP(CB1279,MonsterTable!$A:$B,MATCH(MonsterTable!$B$1,MonsterTable!$A$1:$B$1,0),0))),OR(ISBLANK(CD1279),ISBLANK(CE1279))),#N/A,
IFERROR(VLOOKUP(CB1279,MonsterTable!$A:$B,MATCH(MonsterTable!$B$1,MonsterTable!$A$1:$B$1,0),0),
IF(OR(NOT(ISBLANK(CD1279)),ISBLANK(CE1279)),#N/A,
IF(CB1279="empty","empty",
VLOOKUP(CB1279,MonsterGroupTable!$A:$A,1,0)))))))</f>
        <v/>
      </c>
      <c r="CJ1279" s="2" t="str">
        <f>IF(AND(ISBLANK(CI1279),OR(NOT(ISBLANK(CK1279)),NOT(ISBLANK(CL1279)))),#N/A,
IF(ISBLANK(CI1279),"",
IF(AND(NOT(ISERROR(VLOOKUP(CI1279,MonsterTable!$A:$B,MATCH(MonsterTable!$B$1,MonsterTable!$A$1:$B$1,0),0))),OR(ISBLANK(CK1279),ISBLANK(CL1279))),#N/A,
IFERROR(VLOOKUP(CI1279,MonsterTable!$A:$B,MATCH(MonsterTable!$B$1,MonsterTable!$A$1:$B$1,0),0),
IF(OR(NOT(ISBLANK(CK1279)),ISBLANK(CL1279)),#N/A,
IF(CI1279="empty","empty",
VLOOKUP(CI1279,MonsterGroupTable!$A:$A,1,0)))))))</f>
        <v/>
      </c>
    </row>
    <row r="1280" spans="1:88">
      <c r="A1280">
        <v>20246</v>
      </c>
      <c r="B1280">
        <f t="shared" si="43"/>
        <v>1.1000000000000001</v>
      </c>
      <c r="C1280">
        <f t="shared" si="43"/>
        <v>1.1000000000000001</v>
      </c>
      <c r="F1280">
        <v>600</v>
      </c>
      <c r="G1280">
        <v>9064</v>
      </c>
      <c r="H1280">
        <v>0</v>
      </c>
      <c r="I1280">
        <v>0</v>
      </c>
      <c r="J1280">
        <v>0</v>
      </c>
      <c r="K1280" t="s">
        <v>28</v>
      </c>
      <c r="L1280" t="s">
        <v>249</v>
      </c>
      <c r="M1280" t="s">
        <v>79</v>
      </c>
      <c r="N1280" t="s">
        <v>80</v>
      </c>
      <c r="O1280">
        <v>0</v>
      </c>
      <c r="P1280">
        <v>-4.75</v>
      </c>
      <c r="Q1280">
        <v>-3.5</v>
      </c>
      <c r="R1280">
        <v>4.75</v>
      </c>
      <c r="S1280">
        <v>3</v>
      </c>
      <c r="T1280">
        <v>-13.5</v>
      </c>
      <c r="U1280">
        <v>2.5499999999999998</v>
      </c>
      <c r="V1280">
        <v>-6.75</v>
      </c>
      <c r="W1280" t="str">
        <f t="shared" si="44"/>
        <v>g105,5,empty,3,205,1,1,0</v>
      </c>
      <c r="X1280" s="1" t="s">
        <v>283</v>
      </c>
      <c r="Y1280" s="2" t="str">
        <f>IF(AND(ISBLANK(X1280),OR(NOT(ISBLANK(Z1280)),NOT(ISBLANK(AA1280)))),#N/A,
IF(ISBLANK(X1280),"",
IF(AND(NOT(ISERROR(VLOOKUP(X1280,MonsterTable!$A:$B,MATCH(MonsterTable!$B$1,MonsterTable!$A$1:$B$1,0),0))),OR(ISBLANK(Z1280),ISBLANK(AA1280))),#N/A,
IFERROR(VLOOKUP(X1280,MonsterTable!$A:$B,MATCH(MonsterTable!$B$1,MonsterTable!$A$1:$B$1,0),0),
IF(OR(NOT(ISBLANK(Z1280)),ISBLANK(AA1280)),#N/A,
IF(X1280="empty","empty",
VLOOKUP(X1280,MonsterGroupTable!$A:$A,1,0)))))))</f>
        <v>g105</v>
      </c>
      <c r="AA1280">
        <v>5</v>
      </c>
      <c r="AE1280" s="1" t="s">
        <v>446</v>
      </c>
      <c r="AF1280" s="2" t="str">
        <f>IF(AND(ISBLANK(AE1280),OR(NOT(ISBLANK(AG1280)),NOT(ISBLANK(AH1280)))),#N/A,
IF(ISBLANK(AE1280),"",
IF(AND(NOT(ISERROR(VLOOKUP(AE1280,MonsterTable!$A:$B,MATCH(MonsterTable!$B$1,MonsterTable!$A$1:$B$1,0),0))),OR(ISBLANK(AG1280),ISBLANK(AH1280))),#N/A,
IFERROR(VLOOKUP(AE1280,MonsterTable!$A:$B,MATCH(MonsterTable!$B$1,MonsterTable!$A$1:$B$1,0),0),
IF(OR(NOT(ISBLANK(AG1280)),ISBLANK(AH1280)),#N/A,
IF(AE1280="empty","empty",
VLOOKUP(AE1280,MonsterGroupTable!$A:$A,1,0)))))))</f>
        <v>empty</v>
      </c>
      <c r="AH1280">
        <v>3</v>
      </c>
      <c r="AL1280" s="1" t="s">
        <v>341</v>
      </c>
      <c r="AM1280" s="2">
        <f>IF(AND(ISBLANK(AL1280),OR(NOT(ISBLANK(AN1280)),NOT(ISBLANK(AO1280)))),#N/A,
IF(ISBLANK(AL1280),"",
IF(AND(NOT(ISERROR(VLOOKUP(AL1280,MonsterTable!$A:$B,MATCH(MonsterTable!$B$1,MonsterTable!$A$1:$B$1,0),0))),OR(ISBLANK(AN1280),ISBLANK(AO1280))),#N/A,
IFERROR(VLOOKUP(AL1280,MonsterTable!$A:$B,MATCH(MonsterTable!$B$1,MonsterTable!$A$1:$B$1,0),0),
IF(OR(NOT(ISBLANK(AN1280)),ISBLANK(AO1280)),#N/A,
IF(AL1280="empty","empty",
VLOOKUP(AL1280,MonsterGroupTable!$A:$A,1,0)))))))</f>
        <v>205</v>
      </c>
      <c r="AN1280">
        <v>1</v>
      </c>
      <c r="AO1280">
        <v>1</v>
      </c>
      <c r="AP1280">
        <v>0</v>
      </c>
      <c r="AT1280" s="2" t="str">
        <f>IF(AND(ISBLANK(AS1280),OR(NOT(ISBLANK(AU1280)),NOT(ISBLANK(AV1280)))),#N/A,
IF(ISBLANK(AS1280),"",
IF(AND(NOT(ISERROR(VLOOKUP(AS1280,MonsterTable!$A:$B,MATCH(MonsterTable!$B$1,MonsterTable!$A$1:$B$1,0),0))),OR(ISBLANK(AU1280),ISBLANK(AV1280))),#N/A,
IFERROR(VLOOKUP(AS1280,MonsterTable!$A:$B,MATCH(MonsterTable!$B$1,MonsterTable!$A$1:$B$1,0),0),
IF(OR(NOT(ISBLANK(AU1280)),ISBLANK(AV1280)),#N/A,
IF(AS1280="empty","empty",
VLOOKUP(AS1280,MonsterGroupTable!$A:$A,1,0)))))))</f>
        <v/>
      </c>
      <c r="BA1280" s="2" t="str">
        <f>IF(AND(ISBLANK(AZ1280),OR(NOT(ISBLANK(BB1280)),NOT(ISBLANK(BC1280)))),#N/A,
IF(ISBLANK(AZ1280),"",
IF(AND(NOT(ISERROR(VLOOKUP(AZ1280,MonsterTable!$A:$B,MATCH(MonsterTable!$B$1,MonsterTable!$A$1:$B$1,0),0))),OR(ISBLANK(BB1280),ISBLANK(BC1280))),#N/A,
IFERROR(VLOOKUP(AZ1280,MonsterTable!$A:$B,MATCH(MonsterTable!$B$1,MonsterTable!$A$1:$B$1,0),0),
IF(OR(NOT(ISBLANK(BB1280)),ISBLANK(BC1280)),#N/A,
IF(AZ1280="empty","empty",
VLOOKUP(AZ1280,MonsterGroupTable!$A:$A,1,0)))))))</f>
        <v/>
      </c>
      <c r="BH1280" s="2" t="str">
        <f>IF(AND(ISBLANK(BG1280),OR(NOT(ISBLANK(BI1280)),NOT(ISBLANK(BJ1280)))),#N/A,
IF(ISBLANK(BG1280),"",
IF(AND(NOT(ISERROR(VLOOKUP(BG1280,MonsterTable!$A:$B,MATCH(MonsterTable!$B$1,MonsterTable!$A$1:$B$1,0),0))),OR(ISBLANK(BI1280),ISBLANK(BJ1280))),#N/A,
IFERROR(VLOOKUP(BG1280,MonsterTable!$A:$B,MATCH(MonsterTable!$B$1,MonsterTable!$A$1:$B$1,0),0),
IF(OR(NOT(ISBLANK(BI1280)),ISBLANK(BJ1280)),#N/A,
IF(BG1280="empty","empty",
VLOOKUP(BG1280,MonsterGroupTable!$A:$A,1,0)))))))</f>
        <v/>
      </c>
      <c r="BO1280" s="2" t="str">
        <f>IF(AND(ISBLANK(BN1280),OR(NOT(ISBLANK(BP1280)),NOT(ISBLANK(BQ1280)))),#N/A,
IF(ISBLANK(BN1280),"",
IF(AND(NOT(ISERROR(VLOOKUP(BN1280,MonsterTable!$A:$B,MATCH(MonsterTable!$B$1,MonsterTable!$A$1:$B$1,0),0))),OR(ISBLANK(BP1280),ISBLANK(BQ1280))),#N/A,
IFERROR(VLOOKUP(BN1280,MonsterTable!$A:$B,MATCH(MonsterTable!$B$1,MonsterTable!$A$1:$B$1,0),0),
IF(OR(NOT(ISBLANK(BP1280)),ISBLANK(BQ1280)),#N/A,
IF(BN1280="empty","empty",
VLOOKUP(BN1280,MonsterGroupTable!$A:$A,1,0)))))))</f>
        <v/>
      </c>
      <c r="BV1280" s="2" t="str">
        <f>IF(AND(ISBLANK(BU1280),OR(NOT(ISBLANK(BW1280)),NOT(ISBLANK(BX1280)))),#N/A,
IF(ISBLANK(BU1280),"",
IF(AND(NOT(ISERROR(VLOOKUP(BU1280,MonsterTable!$A:$B,MATCH(MonsterTable!$B$1,MonsterTable!$A$1:$B$1,0),0))),OR(ISBLANK(BW1280),ISBLANK(BX1280))),#N/A,
IFERROR(VLOOKUP(BU1280,MonsterTable!$A:$B,MATCH(MonsterTable!$B$1,MonsterTable!$A$1:$B$1,0),0),
IF(OR(NOT(ISBLANK(BW1280)),ISBLANK(BX1280)),#N/A,
IF(BU1280="empty","empty",
VLOOKUP(BU1280,MonsterGroupTable!$A:$A,1,0)))))))</f>
        <v/>
      </c>
      <c r="CC1280" s="2" t="str">
        <f>IF(AND(ISBLANK(CB1280),OR(NOT(ISBLANK(CD1280)),NOT(ISBLANK(CE1280)))),#N/A,
IF(ISBLANK(CB1280),"",
IF(AND(NOT(ISERROR(VLOOKUP(CB1280,MonsterTable!$A:$B,MATCH(MonsterTable!$B$1,MonsterTable!$A$1:$B$1,0),0))),OR(ISBLANK(CD1280),ISBLANK(CE1280))),#N/A,
IFERROR(VLOOKUP(CB1280,MonsterTable!$A:$B,MATCH(MonsterTable!$B$1,MonsterTable!$A$1:$B$1,0),0),
IF(OR(NOT(ISBLANK(CD1280)),ISBLANK(CE1280)),#N/A,
IF(CB1280="empty","empty",
VLOOKUP(CB1280,MonsterGroupTable!$A:$A,1,0)))))))</f>
        <v/>
      </c>
      <c r="CJ1280" s="2" t="str">
        <f>IF(AND(ISBLANK(CI1280),OR(NOT(ISBLANK(CK1280)),NOT(ISBLANK(CL1280)))),#N/A,
IF(ISBLANK(CI1280),"",
IF(AND(NOT(ISERROR(VLOOKUP(CI1280,MonsterTable!$A:$B,MATCH(MonsterTable!$B$1,MonsterTable!$A$1:$B$1,0),0))),OR(ISBLANK(CK1280),ISBLANK(CL1280))),#N/A,
IFERROR(VLOOKUP(CI1280,MonsterTable!$A:$B,MATCH(MonsterTable!$B$1,MonsterTable!$A$1:$B$1,0),0),
IF(OR(NOT(ISBLANK(CK1280)),ISBLANK(CL1280)),#N/A,
IF(CI1280="empty","empty",
VLOOKUP(CI1280,MonsterGroupTable!$A:$A,1,0)))))))</f>
        <v/>
      </c>
    </row>
    <row r="1281" spans="1:88">
      <c r="A1281">
        <v>20247</v>
      </c>
      <c r="B1281">
        <f t="shared" si="43"/>
        <v>1.1000000000000001</v>
      </c>
      <c r="C1281">
        <f t="shared" si="43"/>
        <v>1.1000000000000001</v>
      </c>
      <c r="F1281">
        <v>600</v>
      </c>
      <c r="G1281">
        <v>9154</v>
      </c>
      <c r="H1281">
        <v>0</v>
      </c>
      <c r="I1281">
        <v>0</v>
      </c>
      <c r="J1281">
        <v>0</v>
      </c>
      <c r="K1281" t="s">
        <v>28</v>
      </c>
      <c r="L1281" t="s">
        <v>249</v>
      </c>
      <c r="M1281" t="s">
        <v>79</v>
      </c>
      <c r="N1281" t="s">
        <v>80</v>
      </c>
      <c r="O1281">
        <v>0</v>
      </c>
      <c r="P1281">
        <v>-4.75</v>
      </c>
      <c r="Q1281">
        <v>-3.5</v>
      </c>
      <c r="R1281">
        <v>4.75</v>
      </c>
      <c r="S1281">
        <v>3</v>
      </c>
      <c r="T1281">
        <v>-13.5</v>
      </c>
      <c r="U1281">
        <v>2.5499999999999998</v>
      </c>
      <c r="V1281">
        <v>-6.75</v>
      </c>
      <c r="W1281" t="str">
        <f t="shared" si="44"/>
        <v>g105,5,empty,3,205,1,1,0</v>
      </c>
      <c r="X1281" s="1" t="s">
        <v>283</v>
      </c>
      <c r="Y1281" s="2" t="str">
        <f>IF(AND(ISBLANK(X1281),OR(NOT(ISBLANK(Z1281)),NOT(ISBLANK(AA1281)))),#N/A,
IF(ISBLANK(X1281),"",
IF(AND(NOT(ISERROR(VLOOKUP(X1281,MonsterTable!$A:$B,MATCH(MonsterTable!$B$1,MonsterTable!$A$1:$B$1,0),0))),OR(ISBLANK(Z1281),ISBLANK(AA1281))),#N/A,
IFERROR(VLOOKUP(X1281,MonsterTable!$A:$B,MATCH(MonsterTable!$B$1,MonsterTable!$A$1:$B$1,0),0),
IF(OR(NOT(ISBLANK(Z1281)),ISBLANK(AA1281)),#N/A,
IF(X1281="empty","empty",
VLOOKUP(X1281,MonsterGroupTable!$A:$A,1,0)))))))</f>
        <v>g105</v>
      </c>
      <c r="AA1281">
        <v>5</v>
      </c>
      <c r="AE1281" s="1" t="s">
        <v>446</v>
      </c>
      <c r="AF1281" s="2" t="str">
        <f>IF(AND(ISBLANK(AE1281),OR(NOT(ISBLANK(AG1281)),NOT(ISBLANK(AH1281)))),#N/A,
IF(ISBLANK(AE1281),"",
IF(AND(NOT(ISERROR(VLOOKUP(AE1281,MonsterTable!$A:$B,MATCH(MonsterTable!$B$1,MonsterTable!$A$1:$B$1,0),0))),OR(ISBLANK(AG1281),ISBLANK(AH1281))),#N/A,
IFERROR(VLOOKUP(AE1281,MonsterTable!$A:$B,MATCH(MonsterTable!$B$1,MonsterTable!$A$1:$B$1,0),0),
IF(OR(NOT(ISBLANK(AG1281)),ISBLANK(AH1281)),#N/A,
IF(AE1281="empty","empty",
VLOOKUP(AE1281,MonsterGroupTable!$A:$A,1,0)))))))</f>
        <v>empty</v>
      </c>
      <c r="AH1281">
        <v>3</v>
      </c>
      <c r="AL1281" s="1" t="s">
        <v>341</v>
      </c>
      <c r="AM1281" s="2">
        <f>IF(AND(ISBLANK(AL1281),OR(NOT(ISBLANK(AN1281)),NOT(ISBLANK(AO1281)))),#N/A,
IF(ISBLANK(AL1281),"",
IF(AND(NOT(ISERROR(VLOOKUP(AL1281,MonsterTable!$A:$B,MATCH(MonsterTable!$B$1,MonsterTable!$A$1:$B$1,0),0))),OR(ISBLANK(AN1281),ISBLANK(AO1281))),#N/A,
IFERROR(VLOOKUP(AL1281,MonsterTable!$A:$B,MATCH(MonsterTable!$B$1,MonsterTable!$A$1:$B$1,0),0),
IF(OR(NOT(ISBLANK(AN1281)),ISBLANK(AO1281)),#N/A,
IF(AL1281="empty","empty",
VLOOKUP(AL1281,MonsterGroupTable!$A:$A,1,0)))))))</f>
        <v>205</v>
      </c>
      <c r="AN1281">
        <v>1</v>
      </c>
      <c r="AO1281">
        <v>1</v>
      </c>
      <c r="AP1281">
        <v>0</v>
      </c>
      <c r="AT1281" s="2" t="str">
        <f>IF(AND(ISBLANK(AS1281),OR(NOT(ISBLANK(AU1281)),NOT(ISBLANK(AV1281)))),#N/A,
IF(ISBLANK(AS1281),"",
IF(AND(NOT(ISERROR(VLOOKUP(AS1281,MonsterTable!$A:$B,MATCH(MonsterTable!$B$1,MonsterTable!$A$1:$B$1,0),0))),OR(ISBLANK(AU1281),ISBLANK(AV1281))),#N/A,
IFERROR(VLOOKUP(AS1281,MonsterTable!$A:$B,MATCH(MonsterTable!$B$1,MonsterTable!$A$1:$B$1,0),0),
IF(OR(NOT(ISBLANK(AU1281)),ISBLANK(AV1281)),#N/A,
IF(AS1281="empty","empty",
VLOOKUP(AS1281,MonsterGroupTable!$A:$A,1,0)))))))</f>
        <v/>
      </c>
      <c r="BA1281" s="2" t="str">
        <f>IF(AND(ISBLANK(AZ1281),OR(NOT(ISBLANK(BB1281)),NOT(ISBLANK(BC1281)))),#N/A,
IF(ISBLANK(AZ1281),"",
IF(AND(NOT(ISERROR(VLOOKUP(AZ1281,MonsterTable!$A:$B,MATCH(MonsterTable!$B$1,MonsterTable!$A$1:$B$1,0),0))),OR(ISBLANK(BB1281),ISBLANK(BC1281))),#N/A,
IFERROR(VLOOKUP(AZ1281,MonsterTable!$A:$B,MATCH(MonsterTable!$B$1,MonsterTable!$A$1:$B$1,0),0),
IF(OR(NOT(ISBLANK(BB1281)),ISBLANK(BC1281)),#N/A,
IF(AZ1281="empty","empty",
VLOOKUP(AZ1281,MonsterGroupTable!$A:$A,1,0)))))))</f>
        <v/>
      </c>
      <c r="BH1281" s="2" t="str">
        <f>IF(AND(ISBLANK(BG1281),OR(NOT(ISBLANK(BI1281)),NOT(ISBLANK(BJ1281)))),#N/A,
IF(ISBLANK(BG1281),"",
IF(AND(NOT(ISERROR(VLOOKUP(BG1281,MonsterTable!$A:$B,MATCH(MonsterTable!$B$1,MonsterTable!$A$1:$B$1,0),0))),OR(ISBLANK(BI1281),ISBLANK(BJ1281))),#N/A,
IFERROR(VLOOKUP(BG1281,MonsterTable!$A:$B,MATCH(MonsterTable!$B$1,MonsterTable!$A$1:$B$1,0),0),
IF(OR(NOT(ISBLANK(BI1281)),ISBLANK(BJ1281)),#N/A,
IF(BG1281="empty","empty",
VLOOKUP(BG1281,MonsterGroupTable!$A:$A,1,0)))))))</f>
        <v/>
      </c>
      <c r="BO1281" s="2" t="str">
        <f>IF(AND(ISBLANK(BN1281),OR(NOT(ISBLANK(BP1281)),NOT(ISBLANK(BQ1281)))),#N/A,
IF(ISBLANK(BN1281),"",
IF(AND(NOT(ISERROR(VLOOKUP(BN1281,MonsterTable!$A:$B,MATCH(MonsterTable!$B$1,MonsterTable!$A$1:$B$1,0),0))),OR(ISBLANK(BP1281),ISBLANK(BQ1281))),#N/A,
IFERROR(VLOOKUP(BN1281,MonsterTable!$A:$B,MATCH(MonsterTable!$B$1,MonsterTable!$A$1:$B$1,0),0),
IF(OR(NOT(ISBLANK(BP1281)),ISBLANK(BQ1281)),#N/A,
IF(BN1281="empty","empty",
VLOOKUP(BN1281,MonsterGroupTable!$A:$A,1,0)))))))</f>
        <v/>
      </c>
      <c r="BV1281" s="2" t="str">
        <f>IF(AND(ISBLANK(BU1281),OR(NOT(ISBLANK(BW1281)),NOT(ISBLANK(BX1281)))),#N/A,
IF(ISBLANK(BU1281),"",
IF(AND(NOT(ISERROR(VLOOKUP(BU1281,MonsterTable!$A:$B,MATCH(MonsterTable!$B$1,MonsterTable!$A$1:$B$1,0),0))),OR(ISBLANK(BW1281),ISBLANK(BX1281))),#N/A,
IFERROR(VLOOKUP(BU1281,MonsterTable!$A:$B,MATCH(MonsterTable!$B$1,MonsterTable!$A$1:$B$1,0),0),
IF(OR(NOT(ISBLANK(BW1281)),ISBLANK(BX1281)),#N/A,
IF(BU1281="empty","empty",
VLOOKUP(BU1281,MonsterGroupTable!$A:$A,1,0)))))))</f>
        <v/>
      </c>
      <c r="CC1281" s="2" t="str">
        <f>IF(AND(ISBLANK(CB1281),OR(NOT(ISBLANK(CD1281)),NOT(ISBLANK(CE1281)))),#N/A,
IF(ISBLANK(CB1281),"",
IF(AND(NOT(ISERROR(VLOOKUP(CB1281,MonsterTable!$A:$B,MATCH(MonsterTable!$B$1,MonsterTable!$A$1:$B$1,0),0))),OR(ISBLANK(CD1281),ISBLANK(CE1281))),#N/A,
IFERROR(VLOOKUP(CB1281,MonsterTable!$A:$B,MATCH(MonsterTable!$B$1,MonsterTable!$A$1:$B$1,0),0),
IF(OR(NOT(ISBLANK(CD1281)),ISBLANK(CE1281)),#N/A,
IF(CB1281="empty","empty",
VLOOKUP(CB1281,MonsterGroupTable!$A:$A,1,0)))))))</f>
        <v/>
      </c>
      <c r="CJ1281" s="2" t="str">
        <f>IF(AND(ISBLANK(CI1281),OR(NOT(ISBLANK(CK1281)),NOT(ISBLANK(CL1281)))),#N/A,
IF(ISBLANK(CI1281),"",
IF(AND(NOT(ISERROR(VLOOKUP(CI1281,MonsterTable!$A:$B,MATCH(MonsterTable!$B$1,MonsterTable!$A$1:$B$1,0),0))),OR(ISBLANK(CK1281),ISBLANK(CL1281))),#N/A,
IFERROR(VLOOKUP(CI1281,MonsterTable!$A:$B,MATCH(MonsterTable!$B$1,MonsterTable!$A$1:$B$1,0),0),
IF(OR(NOT(ISBLANK(CK1281)),ISBLANK(CL1281)),#N/A,
IF(CI1281="empty","empty",
VLOOKUP(CI1281,MonsterGroupTable!$A:$A,1,0)))))))</f>
        <v/>
      </c>
    </row>
    <row r="1282" spans="1:88">
      <c r="A1282">
        <v>20248</v>
      </c>
      <c r="B1282">
        <f t="shared" si="43"/>
        <v>1.1000000000000001</v>
      </c>
      <c r="C1282">
        <f t="shared" si="43"/>
        <v>1.1000000000000001</v>
      </c>
      <c r="F1282">
        <v>600</v>
      </c>
      <c r="G1282">
        <v>9244</v>
      </c>
      <c r="H1282">
        <v>0</v>
      </c>
      <c r="I1282">
        <v>0</v>
      </c>
      <c r="J1282">
        <v>0</v>
      </c>
      <c r="K1282" t="s">
        <v>28</v>
      </c>
      <c r="L1282" t="s">
        <v>249</v>
      </c>
      <c r="M1282" t="s">
        <v>79</v>
      </c>
      <c r="N1282" t="s">
        <v>80</v>
      </c>
      <c r="O1282">
        <v>0</v>
      </c>
      <c r="P1282">
        <v>-4.75</v>
      </c>
      <c r="Q1282">
        <v>-3.5</v>
      </c>
      <c r="R1282">
        <v>4.75</v>
      </c>
      <c r="S1282">
        <v>3</v>
      </c>
      <c r="T1282">
        <v>-13.5</v>
      </c>
      <c r="U1282">
        <v>2.5499999999999998</v>
      </c>
      <c r="V1282">
        <v>-6.75</v>
      </c>
      <c r="W1282" t="str">
        <f t="shared" si="44"/>
        <v>g105,5,empty,3,205,1,1,0</v>
      </c>
      <c r="X1282" s="1" t="s">
        <v>283</v>
      </c>
      <c r="Y1282" s="2" t="str">
        <f>IF(AND(ISBLANK(X1282),OR(NOT(ISBLANK(Z1282)),NOT(ISBLANK(AA1282)))),#N/A,
IF(ISBLANK(X1282),"",
IF(AND(NOT(ISERROR(VLOOKUP(X1282,MonsterTable!$A:$B,MATCH(MonsterTable!$B$1,MonsterTable!$A$1:$B$1,0),0))),OR(ISBLANK(Z1282),ISBLANK(AA1282))),#N/A,
IFERROR(VLOOKUP(X1282,MonsterTable!$A:$B,MATCH(MonsterTable!$B$1,MonsterTable!$A$1:$B$1,0),0),
IF(OR(NOT(ISBLANK(Z1282)),ISBLANK(AA1282)),#N/A,
IF(X1282="empty","empty",
VLOOKUP(X1282,MonsterGroupTable!$A:$A,1,0)))))))</f>
        <v>g105</v>
      </c>
      <c r="AA1282">
        <v>5</v>
      </c>
      <c r="AE1282" s="1" t="s">
        <v>446</v>
      </c>
      <c r="AF1282" s="2" t="str">
        <f>IF(AND(ISBLANK(AE1282),OR(NOT(ISBLANK(AG1282)),NOT(ISBLANK(AH1282)))),#N/A,
IF(ISBLANK(AE1282),"",
IF(AND(NOT(ISERROR(VLOOKUP(AE1282,MonsterTable!$A:$B,MATCH(MonsterTable!$B$1,MonsterTable!$A$1:$B$1,0),0))),OR(ISBLANK(AG1282),ISBLANK(AH1282))),#N/A,
IFERROR(VLOOKUP(AE1282,MonsterTable!$A:$B,MATCH(MonsterTable!$B$1,MonsterTable!$A$1:$B$1,0),0),
IF(OR(NOT(ISBLANK(AG1282)),ISBLANK(AH1282)),#N/A,
IF(AE1282="empty","empty",
VLOOKUP(AE1282,MonsterGroupTable!$A:$A,1,0)))))))</f>
        <v>empty</v>
      </c>
      <c r="AH1282">
        <v>3</v>
      </c>
      <c r="AL1282" s="1" t="s">
        <v>341</v>
      </c>
      <c r="AM1282" s="2">
        <f>IF(AND(ISBLANK(AL1282),OR(NOT(ISBLANK(AN1282)),NOT(ISBLANK(AO1282)))),#N/A,
IF(ISBLANK(AL1282),"",
IF(AND(NOT(ISERROR(VLOOKUP(AL1282,MonsterTable!$A:$B,MATCH(MonsterTable!$B$1,MonsterTable!$A$1:$B$1,0),0))),OR(ISBLANK(AN1282),ISBLANK(AO1282))),#N/A,
IFERROR(VLOOKUP(AL1282,MonsterTable!$A:$B,MATCH(MonsterTable!$B$1,MonsterTable!$A$1:$B$1,0),0),
IF(OR(NOT(ISBLANK(AN1282)),ISBLANK(AO1282)),#N/A,
IF(AL1282="empty","empty",
VLOOKUP(AL1282,MonsterGroupTable!$A:$A,1,0)))))))</f>
        <v>205</v>
      </c>
      <c r="AN1282">
        <v>1</v>
      </c>
      <c r="AO1282">
        <v>1</v>
      </c>
      <c r="AP1282">
        <v>0</v>
      </c>
      <c r="AT1282" s="2" t="str">
        <f>IF(AND(ISBLANK(AS1282),OR(NOT(ISBLANK(AU1282)),NOT(ISBLANK(AV1282)))),#N/A,
IF(ISBLANK(AS1282),"",
IF(AND(NOT(ISERROR(VLOOKUP(AS1282,MonsterTable!$A:$B,MATCH(MonsterTable!$B$1,MonsterTable!$A$1:$B$1,0),0))),OR(ISBLANK(AU1282),ISBLANK(AV1282))),#N/A,
IFERROR(VLOOKUP(AS1282,MonsterTable!$A:$B,MATCH(MonsterTable!$B$1,MonsterTable!$A$1:$B$1,0),0),
IF(OR(NOT(ISBLANK(AU1282)),ISBLANK(AV1282)),#N/A,
IF(AS1282="empty","empty",
VLOOKUP(AS1282,MonsterGroupTable!$A:$A,1,0)))))))</f>
        <v/>
      </c>
      <c r="BA1282" s="2" t="str">
        <f>IF(AND(ISBLANK(AZ1282),OR(NOT(ISBLANK(BB1282)),NOT(ISBLANK(BC1282)))),#N/A,
IF(ISBLANK(AZ1282),"",
IF(AND(NOT(ISERROR(VLOOKUP(AZ1282,MonsterTable!$A:$B,MATCH(MonsterTable!$B$1,MonsterTable!$A$1:$B$1,0),0))),OR(ISBLANK(BB1282),ISBLANK(BC1282))),#N/A,
IFERROR(VLOOKUP(AZ1282,MonsterTable!$A:$B,MATCH(MonsterTable!$B$1,MonsterTable!$A$1:$B$1,0),0),
IF(OR(NOT(ISBLANK(BB1282)),ISBLANK(BC1282)),#N/A,
IF(AZ1282="empty","empty",
VLOOKUP(AZ1282,MonsterGroupTable!$A:$A,1,0)))))))</f>
        <v/>
      </c>
      <c r="BH1282" s="2" t="str">
        <f>IF(AND(ISBLANK(BG1282),OR(NOT(ISBLANK(BI1282)),NOT(ISBLANK(BJ1282)))),#N/A,
IF(ISBLANK(BG1282),"",
IF(AND(NOT(ISERROR(VLOOKUP(BG1282,MonsterTable!$A:$B,MATCH(MonsterTable!$B$1,MonsterTable!$A$1:$B$1,0),0))),OR(ISBLANK(BI1282),ISBLANK(BJ1282))),#N/A,
IFERROR(VLOOKUP(BG1282,MonsterTable!$A:$B,MATCH(MonsterTable!$B$1,MonsterTable!$A$1:$B$1,0),0),
IF(OR(NOT(ISBLANK(BI1282)),ISBLANK(BJ1282)),#N/A,
IF(BG1282="empty","empty",
VLOOKUP(BG1282,MonsterGroupTable!$A:$A,1,0)))))))</f>
        <v/>
      </c>
      <c r="BO1282" s="2" t="str">
        <f>IF(AND(ISBLANK(BN1282),OR(NOT(ISBLANK(BP1282)),NOT(ISBLANK(BQ1282)))),#N/A,
IF(ISBLANK(BN1282),"",
IF(AND(NOT(ISERROR(VLOOKUP(BN1282,MonsterTable!$A:$B,MATCH(MonsterTable!$B$1,MonsterTable!$A$1:$B$1,0),0))),OR(ISBLANK(BP1282),ISBLANK(BQ1282))),#N/A,
IFERROR(VLOOKUP(BN1282,MonsterTable!$A:$B,MATCH(MonsterTable!$B$1,MonsterTable!$A$1:$B$1,0),0),
IF(OR(NOT(ISBLANK(BP1282)),ISBLANK(BQ1282)),#N/A,
IF(BN1282="empty","empty",
VLOOKUP(BN1282,MonsterGroupTable!$A:$A,1,0)))))))</f>
        <v/>
      </c>
      <c r="BV1282" s="2" t="str">
        <f>IF(AND(ISBLANK(BU1282),OR(NOT(ISBLANK(BW1282)),NOT(ISBLANK(BX1282)))),#N/A,
IF(ISBLANK(BU1282),"",
IF(AND(NOT(ISERROR(VLOOKUP(BU1282,MonsterTable!$A:$B,MATCH(MonsterTable!$B$1,MonsterTable!$A$1:$B$1,0),0))),OR(ISBLANK(BW1282),ISBLANK(BX1282))),#N/A,
IFERROR(VLOOKUP(BU1282,MonsterTable!$A:$B,MATCH(MonsterTable!$B$1,MonsterTable!$A$1:$B$1,0),0),
IF(OR(NOT(ISBLANK(BW1282)),ISBLANK(BX1282)),#N/A,
IF(BU1282="empty","empty",
VLOOKUP(BU1282,MonsterGroupTable!$A:$A,1,0)))))))</f>
        <v/>
      </c>
      <c r="CC1282" s="2" t="str">
        <f>IF(AND(ISBLANK(CB1282),OR(NOT(ISBLANK(CD1282)),NOT(ISBLANK(CE1282)))),#N/A,
IF(ISBLANK(CB1282),"",
IF(AND(NOT(ISERROR(VLOOKUP(CB1282,MonsterTable!$A:$B,MATCH(MonsterTable!$B$1,MonsterTable!$A$1:$B$1,0),0))),OR(ISBLANK(CD1282),ISBLANK(CE1282))),#N/A,
IFERROR(VLOOKUP(CB1282,MonsterTable!$A:$B,MATCH(MonsterTable!$B$1,MonsterTable!$A$1:$B$1,0),0),
IF(OR(NOT(ISBLANK(CD1282)),ISBLANK(CE1282)),#N/A,
IF(CB1282="empty","empty",
VLOOKUP(CB1282,MonsterGroupTable!$A:$A,1,0)))))))</f>
        <v/>
      </c>
      <c r="CJ1282" s="2" t="str">
        <f>IF(AND(ISBLANK(CI1282),OR(NOT(ISBLANK(CK1282)),NOT(ISBLANK(CL1282)))),#N/A,
IF(ISBLANK(CI1282),"",
IF(AND(NOT(ISERROR(VLOOKUP(CI1282,MonsterTable!$A:$B,MATCH(MonsterTable!$B$1,MonsterTable!$A$1:$B$1,0),0))),OR(ISBLANK(CK1282),ISBLANK(CL1282))),#N/A,
IFERROR(VLOOKUP(CI1282,MonsterTable!$A:$B,MATCH(MonsterTable!$B$1,MonsterTable!$A$1:$B$1,0),0),
IF(OR(NOT(ISBLANK(CK1282)),ISBLANK(CL1282)),#N/A,
IF(CI1282="empty","empty",
VLOOKUP(CI1282,MonsterGroupTable!$A:$A,1,0)))))))</f>
        <v/>
      </c>
    </row>
    <row r="1283" spans="1:88">
      <c r="A1283">
        <v>20249</v>
      </c>
      <c r="B1283">
        <f t="shared" si="43"/>
        <v>1.1000000000000001</v>
      </c>
      <c r="C1283">
        <f t="shared" si="43"/>
        <v>1.1000000000000001</v>
      </c>
      <c r="F1283">
        <v>600</v>
      </c>
      <c r="G1283">
        <v>9334</v>
      </c>
      <c r="H1283">
        <v>0</v>
      </c>
      <c r="I1283">
        <v>0</v>
      </c>
      <c r="J1283">
        <v>0</v>
      </c>
      <c r="K1283" t="s">
        <v>28</v>
      </c>
      <c r="L1283" t="s">
        <v>249</v>
      </c>
      <c r="M1283" t="s">
        <v>79</v>
      </c>
      <c r="N1283" t="s">
        <v>80</v>
      </c>
      <c r="O1283">
        <v>0</v>
      </c>
      <c r="P1283">
        <v>-4.75</v>
      </c>
      <c r="Q1283">
        <v>-3.5</v>
      </c>
      <c r="R1283">
        <v>4.75</v>
      </c>
      <c r="S1283">
        <v>3</v>
      </c>
      <c r="T1283">
        <v>-13.5</v>
      </c>
      <c r="U1283">
        <v>2.5499999999999998</v>
      </c>
      <c r="V1283">
        <v>-6.75</v>
      </c>
      <c r="W1283" t="str">
        <f t="shared" si="44"/>
        <v>g105,5,empty,3,205,1,1,0</v>
      </c>
      <c r="X1283" s="1" t="s">
        <v>283</v>
      </c>
      <c r="Y1283" s="2" t="str">
        <f>IF(AND(ISBLANK(X1283),OR(NOT(ISBLANK(Z1283)),NOT(ISBLANK(AA1283)))),#N/A,
IF(ISBLANK(X1283),"",
IF(AND(NOT(ISERROR(VLOOKUP(X1283,MonsterTable!$A:$B,MATCH(MonsterTable!$B$1,MonsterTable!$A$1:$B$1,0),0))),OR(ISBLANK(Z1283),ISBLANK(AA1283))),#N/A,
IFERROR(VLOOKUP(X1283,MonsterTable!$A:$B,MATCH(MonsterTable!$B$1,MonsterTable!$A$1:$B$1,0),0),
IF(OR(NOT(ISBLANK(Z1283)),ISBLANK(AA1283)),#N/A,
IF(X1283="empty","empty",
VLOOKUP(X1283,MonsterGroupTable!$A:$A,1,0)))))))</f>
        <v>g105</v>
      </c>
      <c r="AA1283">
        <v>5</v>
      </c>
      <c r="AE1283" s="1" t="s">
        <v>446</v>
      </c>
      <c r="AF1283" s="2" t="str">
        <f>IF(AND(ISBLANK(AE1283),OR(NOT(ISBLANK(AG1283)),NOT(ISBLANK(AH1283)))),#N/A,
IF(ISBLANK(AE1283),"",
IF(AND(NOT(ISERROR(VLOOKUP(AE1283,MonsterTable!$A:$B,MATCH(MonsterTable!$B$1,MonsterTable!$A$1:$B$1,0),0))),OR(ISBLANK(AG1283),ISBLANK(AH1283))),#N/A,
IFERROR(VLOOKUP(AE1283,MonsterTable!$A:$B,MATCH(MonsterTable!$B$1,MonsterTable!$A$1:$B$1,0),0),
IF(OR(NOT(ISBLANK(AG1283)),ISBLANK(AH1283)),#N/A,
IF(AE1283="empty","empty",
VLOOKUP(AE1283,MonsterGroupTable!$A:$A,1,0)))))))</f>
        <v>empty</v>
      </c>
      <c r="AH1283">
        <v>3</v>
      </c>
      <c r="AL1283" s="1" t="s">
        <v>341</v>
      </c>
      <c r="AM1283" s="2">
        <f>IF(AND(ISBLANK(AL1283),OR(NOT(ISBLANK(AN1283)),NOT(ISBLANK(AO1283)))),#N/A,
IF(ISBLANK(AL1283),"",
IF(AND(NOT(ISERROR(VLOOKUP(AL1283,MonsterTable!$A:$B,MATCH(MonsterTable!$B$1,MonsterTable!$A$1:$B$1,0),0))),OR(ISBLANK(AN1283),ISBLANK(AO1283))),#N/A,
IFERROR(VLOOKUP(AL1283,MonsterTable!$A:$B,MATCH(MonsterTable!$B$1,MonsterTable!$A$1:$B$1,0),0),
IF(OR(NOT(ISBLANK(AN1283)),ISBLANK(AO1283)),#N/A,
IF(AL1283="empty","empty",
VLOOKUP(AL1283,MonsterGroupTable!$A:$A,1,0)))))))</f>
        <v>205</v>
      </c>
      <c r="AN1283">
        <v>1</v>
      </c>
      <c r="AO1283">
        <v>1</v>
      </c>
      <c r="AP1283">
        <v>0</v>
      </c>
      <c r="AT1283" s="2" t="str">
        <f>IF(AND(ISBLANK(AS1283),OR(NOT(ISBLANK(AU1283)),NOT(ISBLANK(AV1283)))),#N/A,
IF(ISBLANK(AS1283),"",
IF(AND(NOT(ISERROR(VLOOKUP(AS1283,MonsterTable!$A:$B,MATCH(MonsterTable!$B$1,MonsterTable!$A$1:$B$1,0),0))),OR(ISBLANK(AU1283),ISBLANK(AV1283))),#N/A,
IFERROR(VLOOKUP(AS1283,MonsterTable!$A:$B,MATCH(MonsterTable!$B$1,MonsterTable!$A$1:$B$1,0),0),
IF(OR(NOT(ISBLANK(AU1283)),ISBLANK(AV1283)),#N/A,
IF(AS1283="empty","empty",
VLOOKUP(AS1283,MonsterGroupTable!$A:$A,1,0)))))))</f>
        <v/>
      </c>
      <c r="BA1283" s="2" t="str">
        <f>IF(AND(ISBLANK(AZ1283),OR(NOT(ISBLANK(BB1283)),NOT(ISBLANK(BC1283)))),#N/A,
IF(ISBLANK(AZ1283),"",
IF(AND(NOT(ISERROR(VLOOKUP(AZ1283,MonsterTable!$A:$B,MATCH(MonsterTable!$B$1,MonsterTable!$A$1:$B$1,0),0))),OR(ISBLANK(BB1283),ISBLANK(BC1283))),#N/A,
IFERROR(VLOOKUP(AZ1283,MonsterTable!$A:$B,MATCH(MonsterTable!$B$1,MonsterTable!$A$1:$B$1,0),0),
IF(OR(NOT(ISBLANK(BB1283)),ISBLANK(BC1283)),#N/A,
IF(AZ1283="empty","empty",
VLOOKUP(AZ1283,MonsterGroupTable!$A:$A,1,0)))))))</f>
        <v/>
      </c>
      <c r="BH1283" s="2" t="str">
        <f>IF(AND(ISBLANK(BG1283),OR(NOT(ISBLANK(BI1283)),NOT(ISBLANK(BJ1283)))),#N/A,
IF(ISBLANK(BG1283),"",
IF(AND(NOT(ISERROR(VLOOKUP(BG1283,MonsterTable!$A:$B,MATCH(MonsterTable!$B$1,MonsterTable!$A$1:$B$1,0),0))),OR(ISBLANK(BI1283),ISBLANK(BJ1283))),#N/A,
IFERROR(VLOOKUP(BG1283,MonsterTable!$A:$B,MATCH(MonsterTable!$B$1,MonsterTable!$A$1:$B$1,0),0),
IF(OR(NOT(ISBLANK(BI1283)),ISBLANK(BJ1283)),#N/A,
IF(BG1283="empty","empty",
VLOOKUP(BG1283,MonsterGroupTable!$A:$A,1,0)))))))</f>
        <v/>
      </c>
      <c r="BO1283" s="2" t="str">
        <f>IF(AND(ISBLANK(BN1283),OR(NOT(ISBLANK(BP1283)),NOT(ISBLANK(BQ1283)))),#N/A,
IF(ISBLANK(BN1283),"",
IF(AND(NOT(ISERROR(VLOOKUP(BN1283,MonsterTable!$A:$B,MATCH(MonsterTable!$B$1,MonsterTable!$A$1:$B$1,0),0))),OR(ISBLANK(BP1283),ISBLANK(BQ1283))),#N/A,
IFERROR(VLOOKUP(BN1283,MonsterTable!$A:$B,MATCH(MonsterTable!$B$1,MonsterTable!$A$1:$B$1,0),0),
IF(OR(NOT(ISBLANK(BP1283)),ISBLANK(BQ1283)),#N/A,
IF(BN1283="empty","empty",
VLOOKUP(BN1283,MonsterGroupTable!$A:$A,1,0)))))))</f>
        <v/>
      </c>
      <c r="BV1283" s="2" t="str">
        <f>IF(AND(ISBLANK(BU1283),OR(NOT(ISBLANK(BW1283)),NOT(ISBLANK(BX1283)))),#N/A,
IF(ISBLANK(BU1283),"",
IF(AND(NOT(ISERROR(VLOOKUP(BU1283,MonsterTable!$A:$B,MATCH(MonsterTable!$B$1,MonsterTable!$A$1:$B$1,0),0))),OR(ISBLANK(BW1283),ISBLANK(BX1283))),#N/A,
IFERROR(VLOOKUP(BU1283,MonsterTable!$A:$B,MATCH(MonsterTable!$B$1,MonsterTable!$A$1:$B$1,0),0),
IF(OR(NOT(ISBLANK(BW1283)),ISBLANK(BX1283)),#N/A,
IF(BU1283="empty","empty",
VLOOKUP(BU1283,MonsterGroupTable!$A:$A,1,0)))))))</f>
        <v/>
      </c>
      <c r="CC1283" s="2" t="str">
        <f>IF(AND(ISBLANK(CB1283),OR(NOT(ISBLANK(CD1283)),NOT(ISBLANK(CE1283)))),#N/A,
IF(ISBLANK(CB1283),"",
IF(AND(NOT(ISERROR(VLOOKUP(CB1283,MonsterTable!$A:$B,MATCH(MonsterTable!$B$1,MonsterTable!$A$1:$B$1,0),0))),OR(ISBLANK(CD1283),ISBLANK(CE1283))),#N/A,
IFERROR(VLOOKUP(CB1283,MonsterTable!$A:$B,MATCH(MonsterTable!$B$1,MonsterTable!$A$1:$B$1,0),0),
IF(OR(NOT(ISBLANK(CD1283)),ISBLANK(CE1283)),#N/A,
IF(CB1283="empty","empty",
VLOOKUP(CB1283,MonsterGroupTable!$A:$A,1,0)))))))</f>
        <v/>
      </c>
      <c r="CJ1283" s="2" t="str">
        <f>IF(AND(ISBLANK(CI1283),OR(NOT(ISBLANK(CK1283)),NOT(ISBLANK(CL1283)))),#N/A,
IF(ISBLANK(CI1283),"",
IF(AND(NOT(ISERROR(VLOOKUP(CI1283,MonsterTable!$A:$B,MATCH(MonsterTable!$B$1,MonsterTable!$A$1:$B$1,0),0))),OR(ISBLANK(CK1283),ISBLANK(CL1283))),#N/A,
IFERROR(VLOOKUP(CI1283,MonsterTable!$A:$B,MATCH(MonsterTable!$B$1,MonsterTable!$A$1:$B$1,0),0),
IF(OR(NOT(ISBLANK(CK1283)),ISBLANK(CL1283)),#N/A,
IF(CI1283="empty","empty",
VLOOKUP(CI1283,MonsterGroupTable!$A:$A,1,0)))))))</f>
        <v/>
      </c>
    </row>
    <row r="1284" spans="1:88">
      <c r="A1284">
        <v>20250</v>
      </c>
      <c r="B1284">
        <f t="shared" si="43"/>
        <v>1.2</v>
      </c>
      <c r="C1284">
        <f t="shared" si="43"/>
        <v>1.1000000000000001</v>
      </c>
      <c r="F1284">
        <v>600</v>
      </c>
      <c r="G1284">
        <v>9713</v>
      </c>
      <c r="H1284">
        <v>0</v>
      </c>
      <c r="I1284">
        <v>0</v>
      </c>
      <c r="J1284">
        <v>0</v>
      </c>
      <c r="K1284" t="s">
        <v>28</v>
      </c>
      <c r="L1284" t="s">
        <v>249</v>
      </c>
      <c r="M1284" t="s">
        <v>79</v>
      </c>
      <c r="N1284" t="s">
        <v>80</v>
      </c>
      <c r="O1284">
        <v>0</v>
      </c>
      <c r="P1284">
        <v>-4.75</v>
      </c>
      <c r="Q1284">
        <v>-3.5</v>
      </c>
      <c r="R1284">
        <v>4.75</v>
      </c>
      <c r="S1284">
        <v>3</v>
      </c>
      <c r="T1284">
        <v>-13.5</v>
      </c>
      <c r="U1284">
        <v>2.5499999999999998</v>
      </c>
      <c r="V1284">
        <v>-6.75</v>
      </c>
      <c r="W1284" t="str">
        <f t="shared" si="44"/>
        <v>g105,5,empty,3,205,1,1,0</v>
      </c>
      <c r="X1284" s="1" t="s">
        <v>283</v>
      </c>
      <c r="Y1284" s="2" t="str">
        <f>IF(AND(ISBLANK(X1284),OR(NOT(ISBLANK(Z1284)),NOT(ISBLANK(AA1284)))),#N/A,
IF(ISBLANK(X1284),"",
IF(AND(NOT(ISERROR(VLOOKUP(X1284,MonsterTable!$A:$B,MATCH(MonsterTable!$B$1,MonsterTable!$A$1:$B$1,0),0))),OR(ISBLANK(Z1284),ISBLANK(AA1284))),#N/A,
IFERROR(VLOOKUP(X1284,MonsterTable!$A:$B,MATCH(MonsterTable!$B$1,MonsterTable!$A$1:$B$1,0),0),
IF(OR(NOT(ISBLANK(Z1284)),ISBLANK(AA1284)),#N/A,
IF(X1284="empty","empty",
VLOOKUP(X1284,MonsterGroupTable!$A:$A,1,0)))))))</f>
        <v>g105</v>
      </c>
      <c r="AA1284">
        <v>5</v>
      </c>
      <c r="AE1284" s="1" t="s">
        <v>446</v>
      </c>
      <c r="AF1284" s="2" t="str">
        <f>IF(AND(ISBLANK(AE1284),OR(NOT(ISBLANK(AG1284)),NOT(ISBLANK(AH1284)))),#N/A,
IF(ISBLANK(AE1284),"",
IF(AND(NOT(ISERROR(VLOOKUP(AE1284,MonsterTable!$A:$B,MATCH(MonsterTable!$B$1,MonsterTable!$A$1:$B$1,0),0))),OR(ISBLANK(AG1284),ISBLANK(AH1284))),#N/A,
IFERROR(VLOOKUP(AE1284,MonsterTable!$A:$B,MATCH(MonsterTable!$B$1,MonsterTable!$A$1:$B$1,0),0),
IF(OR(NOT(ISBLANK(AG1284)),ISBLANK(AH1284)),#N/A,
IF(AE1284="empty","empty",
VLOOKUP(AE1284,MonsterGroupTable!$A:$A,1,0)))))))</f>
        <v>empty</v>
      </c>
      <c r="AH1284">
        <v>3</v>
      </c>
      <c r="AL1284" s="1" t="s">
        <v>341</v>
      </c>
      <c r="AM1284" s="2">
        <f>IF(AND(ISBLANK(AL1284),OR(NOT(ISBLANK(AN1284)),NOT(ISBLANK(AO1284)))),#N/A,
IF(ISBLANK(AL1284),"",
IF(AND(NOT(ISERROR(VLOOKUP(AL1284,MonsterTable!$A:$B,MATCH(MonsterTable!$B$1,MonsterTable!$A$1:$B$1,0),0))),OR(ISBLANK(AN1284),ISBLANK(AO1284))),#N/A,
IFERROR(VLOOKUP(AL1284,MonsterTable!$A:$B,MATCH(MonsterTable!$B$1,MonsterTable!$A$1:$B$1,0),0),
IF(OR(NOT(ISBLANK(AN1284)),ISBLANK(AO1284)),#N/A,
IF(AL1284="empty","empty",
VLOOKUP(AL1284,MonsterGroupTable!$A:$A,1,0)))))))</f>
        <v>205</v>
      </c>
      <c r="AN1284">
        <v>1</v>
      </c>
      <c r="AO1284">
        <v>1</v>
      </c>
      <c r="AP1284">
        <v>0</v>
      </c>
      <c r="AT1284" s="2" t="str">
        <f>IF(AND(ISBLANK(AS1284),OR(NOT(ISBLANK(AU1284)),NOT(ISBLANK(AV1284)))),#N/A,
IF(ISBLANK(AS1284),"",
IF(AND(NOT(ISERROR(VLOOKUP(AS1284,MonsterTable!$A:$B,MATCH(MonsterTable!$B$1,MonsterTable!$A$1:$B$1,0),0))),OR(ISBLANK(AU1284),ISBLANK(AV1284))),#N/A,
IFERROR(VLOOKUP(AS1284,MonsterTable!$A:$B,MATCH(MonsterTable!$B$1,MonsterTable!$A$1:$B$1,0),0),
IF(OR(NOT(ISBLANK(AU1284)),ISBLANK(AV1284)),#N/A,
IF(AS1284="empty","empty",
VLOOKUP(AS1284,MonsterGroupTable!$A:$A,1,0)))))))</f>
        <v/>
      </c>
      <c r="BA1284" s="2" t="str">
        <f>IF(AND(ISBLANK(AZ1284),OR(NOT(ISBLANK(BB1284)),NOT(ISBLANK(BC1284)))),#N/A,
IF(ISBLANK(AZ1284),"",
IF(AND(NOT(ISERROR(VLOOKUP(AZ1284,MonsterTable!$A:$B,MATCH(MonsterTable!$B$1,MonsterTable!$A$1:$B$1,0),0))),OR(ISBLANK(BB1284),ISBLANK(BC1284))),#N/A,
IFERROR(VLOOKUP(AZ1284,MonsterTable!$A:$B,MATCH(MonsterTable!$B$1,MonsterTable!$A$1:$B$1,0),0),
IF(OR(NOT(ISBLANK(BB1284)),ISBLANK(BC1284)),#N/A,
IF(AZ1284="empty","empty",
VLOOKUP(AZ1284,MonsterGroupTable!$A:$A,1,0)))))))</f>
        <v/>
      </c>
      <c r="BH1284" s="2" t="str">
        <f>IF(AND(ISBLANK(BG1284),OR(NOT(ISBLANK(BI1284)),NOT(ISBLANK(BJ1284)))),#N/A,
IF(ISBLANK(BG1284),"",
IF(AND(NOT(ISERROR(VLOOKUP(BG1284,MonsterTable!$A:$B,MATCH(MonsterTable!$B$1,MonsterTable!$A$1:$B$1,0),0))),OR(ISBLANK(BI1284),ISBLANK(BJ1284))),#N/A,
IFERROR(VLOOKUP(BG1284,MonsterTable!$A:$B,MATCH(MonsterTable!$B$1,MonsterTable!$A$1:$B$1,0),0),
IF(OR(NOT(ISBLANK(BI1284)),ISBLANK(BJ1284)),#N/A,
IF(BG1284="empty","empty",
VLOOKUP(BG1284,MonsterGroupTable!$A:$A,1,0)))))))</f>
        <v/>
      </c>
      <c r="BO1284" s="2" t="str">
        <f>IF(AND(ISBLANK(BN1284),OR(NOT(ISBLANK(BP1284)),NOT(ISBLANK(BQ1284)))),#N/A,
IF(ISBLANK(BN1284),"",
IF(AND(NOT(ISERROR(VLOOKUP(BN1284,MonsterTable!$A:$B,MATCH(MonsterTable!$B$1,MonsterTable!$A$1:$B$1,0),0))),OR(ISBLANK(BP1284),ISBLANK(BQ1284))),#N/A,
IFERROR(VLOOKUP(BN1284,MonsterTable!$A:$B,MATCH(MonsterTable!$B$1,MonsterTable!$A$1:$B$1,0),0),
IF(OR(NOT(ISBLANK(BP1284)),ISBLANK(BQ1284)),#N/A,
IF(BN1284="empty","empty",
VLOOKUP(BN1284,MonsterGroupTable!$A:$A,1,0)))))))</f>
        <v/>
      </c>
      <c r="BV1284" s="2" t="str">
        <f>IF(AND(ISBLANK(BU1284),OR(NOT(ISBLANK(BW1284)),NOT(ISBLANK(BX1284)))),#N/A,
IF(ISBLANK(BU1284),"",
IF(AND(NOT(ISERROR(VLOOKUP(BU1284,MonsterTable!$A:$B,MATCH(MonsterTable!$B$1,MonsterTable!$A$1:$B$1,0),0))),OR(ISBLANK(BW1284),ISBLANK(BX1284))),#N/A,
IFERROR(VLOOKUP(BU1284,MonsterTable!$A:$B,MATCH(MonsterTable!$B$1,MonsterTable!$A$1:$B$1,0),0),
IF(OR(NOT(ISBLANK(BW1284)),ISBLANK(BX1284)),#N/A,
IF(BU1284="empty","empty",
VLOOKUP(BU1284,MonsterGroupTable!$A:$A,1,0)))))))</f>
        <v/>
      </c>
      <c r="CC1284" s="2" t="str">
        <f>IF(AND(ISBLANK(CB1284),OR(NOT(ISBLANK(CD1284)),NOT(ISBLANK(CE1284)))),#N/A,
IF(ISBLANK(CB1284),"",
IF(AND(NOT(ISERROR(VLOOKUP(CB1284,MonsterTable!$A:$B,MATCH(MonsterTable!$B$1,MonsterTable!$A$1:$B$1,0),0))),OR(ISBLANK(CD1284),ISBLANK(CE1284))),#N/A,
IFERROR(VLOOKUP(CB1284,MonsterTable!$A:$B,MATCH(MonsterTable!$B$1,MonsterTable!$A$1:$B$1,0),0),
IF(OR(NOT(ISBLANK(CD1284)),ISBLANK(CE1284)),#N/A,
IF(CB1284="empty","empty",
VLOOKUP(CB1284,MonsterGroupTable!$A:$A,1,0)))))))</f>
        <v/>
      </c>
      <c r="CJ1284" s="2" t="str">
        <f>IF(AND(ISBLANK(CI1284),OR(NOT(ISBLANK(CK1284)),NOT(ISBLANK(CL1284)))),#N/A,
IF(ISBLANK(CI1284),"",
IF(AND(NOT(ISERROR(VLOOKUP(CI1284,MonsterTable!$A:$B,MATCH(MonsterTable!$B$1,MonsterTable!$A$1:$B$1,0),0))),OR(ISBLANK(CK1284),ISBLANK(CL1284))),#N/A,
IFERROR(VLOOKUP(CI1284,MonsterTable!$A:$B,MATCH(MonsterTable!$B$1,MonsterTable!$A$1:$B$1,0),0),
IF(OR(NOT(ISBLANK(CK1284)),ISBLANK(CL1284)),#N/A,
IF(CI1284="empty","empty",
VLOOKUP(CI1284,MonsterGroupTable!$A:$A,1,0)))))))</f>
        <v/>
      </c>
    </row>
    <row r="1285" spans="1:88">
      <c r="A1285">
        <v>20251</v>
      </c>
      <c r="B1285">
        <f t="shared" si="43"/>
        <v>1.1000000000000001</v>
      </c>
      <c r="C1285">
        <f t="shared" si="43"/>
        <v>1.1000000000000001</v>
      </c>
      <c r="F1285">
        <v>600</v>
      </c>
      <c r="G1285">
        <v>9803</v>
      </c>
      <c r="H1285">
        <v>0</v>
      </c>
      <c r="I1285">
        <v>0</v>
      </c>
      <c r="J1285">
        <v>0</v>
      </c>
      <c r="K1285" t="s">
        <v>28</v>
      </c>
      <c r="L1285" t="s">
        <v>251</v>
      </c>
      <c r="M1285" t="s">
        <v>79</v>
      </c>
      <c r="N1285" t="s">
        <v>80</v>
      </c>
      <c r="O1285">
        <v>0</v>
      </c>
      <c r="P1285">
        <v>-4.75</v>
      </c>
      <c r="Q1285">
        <v>-3.5</v>
      </c>
      <c r="R1285">
        <v>4.75</v>
      </c>
      <c r="S1285">
        <v>3</v>
      </c>
      <c r="T1285">
        <v>-13.5</v>
      </c>
      <c r="U1285">
        <v>2.5499999999999998</v>
      </c>
      <c r="V1285">
        <v>-6.75</v>
      </c>
      <c r="W1285" t="str">
        <f t="shared" si="44"/>
        <v>g106,5,empty,3,202,1,1,0</v>
      </c>
      <c r="X1285" s="1" t="s">
        <v>284</v>
      </c>
      <c r="Y1285" s="2" t="str">
        <f>IF(AND(ISBLANK(X1285),OR(NOT(ISBLANK(Z1285)),NOT(ISBLANK(AA1285)))),#N/A,
IF(ISBLANK(X1285),"",
IF(AND(NOT(ISERROR(VLOOKUP(X1285,MonsterTable!$A:$B,MATCH(MonsterTable!$B$1,MonsterTable!$A$1:$B$1,0),0))),OR(ISBLANK(Z1285),ISBLANK(AA1285))),#N/A,
IFERROR(VLOOKUP(X1285,MonsterTable!$A:$B,MATCH(MonsterTable!$B$1,MonsterTable!$A$1:$B$1,0),0),
IF(OR(NOT(ISBLANK(Z1285)),ISBLANK(AA1285)),#N/A,
IF(X1285="empty","empty",
VLOOKUP(X1285,MonsterGroupTable!$A:$A,1,0)))))))</f>
        <v>g106</v>
      </c>
      <c r="AA1285">
        <v>5</v>
      </c>
      <c r="AE1285" s="1" t="s">
        <v>446</v>
      </c>
      <c r="AF1285" s="2" t="str">
        <f>IF(AND(ISBLANK(AE1285),OR(NOT(ISBLANK(AG1285)),NOT(ISBLANK(AH1285)))),#N/A,
IF(ISBLANK(AE1285),"",
IF(AND(NOT(ISERROR(VLOOKUP(AE1285,MonsterTable!$A:$B,MATCH(MonsterTable!$B$1,MonsterTable!$A$1:$B$1,0),0))),OR(ISBLANK(AG1285),ISBLANK(AH1285))),#N/A,
IFERROR(VLOOKUP(AE1285,MonsterTable!$A:$B,MATCH(MonsterTable!$B$1,MonsterTable!$A$1:$B$1,0),0),
IF(OR(NOT(ISBLANK(AG1285)),ISBLANK(AH1285)),#N/A,
IF(AE1285="empty","empty",
VLOOKUP(AE1285,MonsterGroupTable!$A:$A,1,0)))))))</f>
        <v>empty</v>
      </c>
      <c r="AH1285">
        <v>3</v>
      </c>
      <c r="AL1285" s="1" t="s">
        <v>338</v>
      </c>
      <c r="AM1285" s="2">
        <f>IF(AND(ISBLANK(AL1285),OR(NOT(ISBLANK(AN1285)),NOT(ISBLANK(AO1285)))),#N/A,
IF(ISBLANK(AL1285),"",
IF(AND(NOT(ISERROR(VLOOKUP(AL1285,MonsterTable!$A:$B,MATCH(MonsterTable!$B$1,MonsterTable!$A$1:$B$1,0),0))),OR(ISBLANK(AN1285),ISBLANK(AO1285))),#N/A,
IFERROR(VLOOKUP(AL1285,MonsterTable!$A:$B,MATCH(MonsterTable!$B$1,MonsterTable!$A$1:$B$1,0),0),
IF(OR(NOT(ISBLANK(AN1285)),ISBLANK(AO1285)),#N/A,
IF(AL1285="empty","empty",
VLOOKUP(AL1285,MonsterGroupTable!$A:$A,1,0)))))))</f>
        <v>202</v>
      </c>
      <c r="AN1285">
        <v>1</v>
      </c>
      <c r="AO1285">
        <v>1</v>
      </c>
      <c r="AP1285">
        <v>0</v>
      </c>
      <c r="AT1285" s="2" t="str">
        <f>IF(AND(ISBLANK(AS1285),OR(NOT(ISBLANK(AU1285)),NOT(ISBLANK(AV1285)))),#N/A,
IF(ISBLANK(AS1285),"",
IF(AND(NOT(ISERROR(VLOOKUP(AS1285,MonsterTable!$A:$B,MATCH(MonsterTable!$B$1,MonsterTable!$A$1:$B$1,0),0))),OR(ISBLANK(AU1285),ISBLANK(AV1285))),#N/A,
IFERROR(VLOOKUP(AS1285,MonsterTable!$A:$B,MATCH(MonsterTable!$B$1,MonsterTable!$A$1:$B$1,0),0),
IF(OR(NOT(ISBLANK(AU1285)),ISBLANK(AV1285)),#N/A,
IF(AS1285="empty","empty",
VLOOKUP(AS1285,MonsterGroupTable!$A:$A,1,0)))))))</f>
        <v/>
      </c>
      <c r="BA1285" s="2" t="str">
        <f>IF(AND(ISBLANK(AZ1285),OR(NOT(ISBLANK(BB1285)),NOT(ISBLANK(BC1285)))),#N/A,
IF(ISBLANK(AZ1285),"",
IF(AND(NOT(ISERROR(VLOOKUP(AZ1285,MonsterTable!$A:$B,MATCH(MonsterTable!$B$1,MonsterTable!$A$1:$B$1,0),0))),OR(ISBLANK(BB1285),ISBLANK(BC1285))),#N/A,
IFERROR(VLOOKUP(AZ1285,MonsterTable!$A:$B,MATCH(MonsterTable!$B$1,MonsterTable!$A$1:$B$1,0),0),
IF(OR(NOT(ISBLANK(BB1285)),ISBLANK(BC1285)),#N/A,
IF(AZ1285="empty","empty",
VLOOKUP(AZ1285,MonsterGroupTable!$A:$A,1,0)))))))</f>
        <v/>
      </c>
      <c r="BH1285" s="2" t="str">
        <f>IF(AND(ISBLANK(BG1285),OR(NOT(ISBLANK(BI1285)),NOT(ISBLANK(BJ1285)))),#N/A,
IF(ISBLANK(BG1285),"",
IF(AND(NOT(ISERROR(VLOOKUP(BG1285,MonsterTable!$A:$B,MATCH(MonsterTable!$B$1,MonsterTable!$A$1:$B$1,0),0))),OR(ISBLANK(BI1285),ISBLANK(BJ1285))),#N/A,
IFERROR(VLOOKUP(BG1285,MonsterTable!$A:$B,MATCH(MonsterTable!$B$1,MonsterTable!$A$1:$B$1,0),0),
IF(OR(NOT(ISBLANK(BI1285)),ISBLANK(BJ1285)),#N/A,
IF(BG1285="empty","empty",
VLOOKUP(BG1285,MonsterGroupTable!$A:$A,1,0)))))))</f>
        <v/>
      </c>
      <c r="BO1285" s="2" t="str">
        <f>IF(AND(ISBLANK(BN1285),OR(NOT(ISBLANK(BP1285)),NOT(ISBLANK(BQ1285)))),#N/A,
IF(ISBLANK(BN1285),"",
IF(AND(NOT(ISERROR(VLOOKUP(BN1285,MonsterTable!$A:$B,MATCH(MonsterTable!$B$1,MonsterTable!$A$1:$B$1,0),0))),OR(ISBLANK(BP1285),ISBLANK(BQ1285))),#N/A,
IFERROR(VLOOKUP(BN1285,MonsterTable!$A:$B,MATCH(MonsterTable!$B$1,MonsterTable!$A$1:$B$1,0),0),
IF(OR(NOT(ISBLANK(BP1285)),ISBLANK(BQ1285)),#N/A,
IF(BN1285="empty","empty",
VLOOKUP(BN1285,MonsterGroupTable!$A:$A,1,0)))))))</f>
        <v/>
      </c>
      <c r="BV1285" s="2" t="str">
        <f>IF(AND(ISBLANK(BU1285),OR(NOT(ISBLANK(BW1285)),NOT(ISBLANK(BX1285)))),#N/A,
IF(ISBLANK(BU1285),"",
IF(AND(NOT(ISERROR(VLOOKUP(BU1285,MonsterTable!$A:$B,MATCH(MonsterTable!$B$1,MonsterTable!$A$1:$B$1,0),0))),OR(ISBLANK(BW1285),ISBLANK(BX1285))),#N/A,
IFERROR(VLOOKUP(BU1285,MonsterTable!$A:$B,MATCH(MonsterTable!$B$1,MonsterTable!$A$1:$B$1,0),0),
IF(OR(NOT(ISBLANK(BW1285)),ISBLANK(BX1285)),#N/A,
IF(BU1285="empty","empty",
VLOOKUP(BU1285,MonsterGroupTable!$A:$A,1,0)))))))</f>
        <v/>
      </c>
      <c r="CC1285" s="2" t="str">
        <f>IF(AND(ISBLANK(CB1285),OR(NOT(ISBLANK(CD1285)),NOT(ISBLANK(CE1285)))),#N/A,
IF(ISBLANK(CB1285),"",
IF(AND(NOT(ISERROR(VLOOKUP(CB1285,MonsterTable!$A:$B,MATCH(MonsterTable!$B$1,MonsterTable!$A$1:$B$1,0),0))),OR(ISBLANK(CD1285),ISBLANK(CE1285))),#N/A,
IFERROR(VLOOKUP(CB1285,MonsterTable!$A:$B,MATCH(MonsterTable!$B$1,MonsterTable!$A$1:$B$1,0),0),
IF(OR(NOT(ISBLANK(CD1285)),ISBLANK(CE1285)),#N/A,
IF(CB1285="empty","empty",
VLOOKUP(CB1285,MonsterGroupTable!$A:$A,1,0)))))))</f>
        <v/>
      </c>
      <c r="CJ1285" s="2" t="str">
        <f>IF(AND(ISBLANK(CI1285),OR(NOT(ISBLANK(CK1285)),NOT(ISBLANK(CL1285)))),#N/A,
IF(ISBLANK(CI1285),"",
IF(AND(NOT(ISERROR(VLOOKUP(CI1285,MonsterTable!$A:$B,MATCH(MonsterTable!$B$1,MonsterTable!$A$1:$B$1,0),0))),OR(ISBLANK(CK1285),ISBLANK(CL1285))),#N/A,
IFERROR(VLOOKUP(CI1285,MonsterTable!$A:$B,MATCH(MonsterTable!$B$1,MonsterTable!$A$1:$B$1,0),0),
IF(OR(NOT(ISBLANK(CK1285)),ISBLANK(CL1285)),#N/A,
IF(CI1285="empty","empty",
VLOOKUP(CI1285,MonsterGroupTable!$A:$A,1,0)))))))</f>
        <v/>
      </c>
    </row>
    <row r="1286" spans="1:88">
      <c r="A1286">
        <v>20252</v>
      </c>
      <c r="B1286">
        <f t="shared" si="43"/>
        <v>1.1000000000000001</v>
      </c>
      <c r="C1286">
        <f t="shared" si="43"/>
        <v>1.1000000000000001</v>
      </c>
      <c r="F1286">
        <v>600</v>
      </c>
      <c r="G1286">
        <v>9893</v>
      </c>
      <c r="H1286">
        <v>0</v>
      </c>
      <c r="I1286">
        <v>0</v>
      </c>
      <c r="J1286">
        <v>0</v>
      </c>
      <c r="K1286" t="s">
        <v>28</v>
      </c>
      <c r="L1286" t="s">
        <v>251</v>
      </c>
      <c r="M1286" t="s">
        <v>79</v>
      </c>
      <c r="N1286" t="s">
        <v>80</v>
      </c>
      <c r="O1286">
        <v>0</v>
      </c>
      <c r="P1286">
        <v>-4.75</v>
      </c>
      <c r="Q1286">
        <v>-3.5</v>
      </c>
      <c r="R1286">
        <v>4.75</v>
      </c>
      <c r="S1286">
        <v>3</v>
      </c>
      <c r="T1286">
        <v>-13.5</v>
      </c>
      <c r="U1286">
        <v>2.5499999999999998</v>
      </c>
      <c r="V1286">
        <v>-6.75</v>
      </c>
      <c r="W1286" t="str">
        <f t="shared" si="44"/>
        <v>g106,5,empty,3,202,1,1,0</v>
      </c>
      <c r="X1286" s="1" t="s">
        <v>284</v>
      </c>
      <c r="Y1286" s="2" t="str">
        <f>IF(AND(ISBLANK(X1286),OR(NOT(ISBLANK(Z1286)),NOT(ISBLANK(AA1286)))),#N/A,
IF(ISBLANK(X1286),"",
IF(AND(NOT(ISERROR(VLOOKUP(X1286,MonsterTable!$A:$B,MATCH(MonsterTable!$B$1,MonsterTable!$A$1:$B$1,0),0))),OR(ISBLANK(Z1286),ISBLANK(AA1286))),#N/A,
IFERROR(VLOOKUP(X1286,MonsterTable!$A:$B,MATCH(MonsterTable!$B$1,MonsterTable!$A$1:$B$1,0),0),
IF(OR(NOT(ISBLANK(Z1286)),ISBLANK(AA1286)),#N/A,
IF(X1286="empty","empty",
VLOOKUP(X1286,MonsterGroupTable!$A:$A,1,0)))))))</f>
        <v>g106</v>
      </c>
      <c r="AA1286">
        <v>5</v>
      </c>
      <c r="AE1286" s="1" t="s">
        <v>446</v>
      </c>
      <c r="AF1286" s="2" t="str">
        <f>IF(AND(ISBLANK(AE1286),OR(NOT(ISBLANK(AG1286)),NOT(ISBLANK(AH1286)))),#N/A,
IF(ISBLANK(AE1286),"",
IF(AND(NOT(ISERROR(VLOOKUP(AE1286,MonsterTable!$A:$B,MATCH(MonsterTable!$B$1,MonsterTable!$A$1:$B$1,0),0))),OR(ISBLANK(AG1286),ISBLANK(AH1286))),#N/A,
IFERROR(VLOOKUP(AE1286,MonsterTable!$A:$B,MATCH(MonsterTable!$B$1,MonsterTable!$A$1:$B$1,0),0),
IF(OR(NOT(ISBLANK(AG1286)),ISBLANK(AH1286)),#N/A,
IF(AE1286="empty","empty",
VLOOKUP(AE1286,MonsterGroupTable!$A:$A,1,0)))))))</f>
        <v>empty</v>
      </c>
      <c r="AH1286">
        <v>3</v>
      </c>
      <c r="AL1286" s="1" t="s">
        <v>338</v>
      </c>
      <c r="AM1286" s="2">
        <f>IF(AND(ISBLANK(AL1286),OR(NOT(ISBLANK(AN1286)),NOT(ISBLANK(AO1286)))),#N/A,
IF(ISBLANK(AL1286),"",
IF(AND(NOT(ISERROR(VLOOKUP(AL1286,MonsterTable!$A:$B,MATCH(MonsterTable!$B$1,MonsterTable!$A$1:$B$1,0),0))),OR(ISBLANK(AN1286),ISBLANK(AO1286))),#N/A,
IFERROR(VLOOKUP(AL1286,MonsterTable!$A:$B,MATCH(MonsterTable!$B$1,MonsterTable!$A$1:$B$1,0),0),
IF(OR(NOT(ISBLANK(AN1286)),ISBLANK(AO1286)),#N/A,
IF(AL1286="empty","empty",
VLOOKUP(AL1286,MonsterGroupTable!$A:$A,1,0)))))))</f>
        <v>202</v>
      </c>
      <c r="AN1286">
        <v>1</v>
      </c>
      <c r="AO1286">
        <v>1</v>
      </c>
      <c r="AP1286">
        <v>0</v>
      </c>
      <c r="AT1286" s="2" t="str">
        <f>IF(AND(ISBLANK(AS1286),OR(NOT(ISBLANK(AU1286)),NOT(ISBLANK(AV1286)))),#N/A,
IF(ISBLANK(AS1286),"",
IF(AND(NOT(ISERROR(VLOOKUP(AS1286,MonsterTable!$A:$B,MATCH(MonsterTable!$B$1,MonsterTable!$A$1:$B$1,0),0))),OR(ISBLANK(AU1286),ISBLANK(AV1286))),#N/A,
IFERROR(VLOOKUP(AS1286,MonsterTable!$A:$B,MATCH(MonsterTable!$B$1,MonsterTable!$A$1:$B$1,0),0),
IF(OR(NOT(ISBLANK(AU1286)),ISBLANK(AV1286)),#N/A,
IF(AS1286="empty","empty",
VLOOKUP(AS1286,MonsterGroupTable!$A:$A,1,0)))))))</f>
        <v/>
      </c>
      <c r="BA1286" s="2" t="str">
        <f>IF(AND(ISBLANK(AZ1286),OR(NOT(ISBLANK(BB1286)),NOT(ISBLANK(BC1286)))),#N/A,
IF(ISBLANK(AZ1286),"",
IF(AND(NOT(ISERROR(VLOOKUP(AZ1286,MonsterTable!$A:$B,MATCH(MonsterTable!$B$1,MonsterTable!$A$1:$B$1,0),0))),OR(ISBLANK(BB1286),ISBLANK(BC1286))),#N/A,
IFERROR(VLOOKUP(AZ1286,MonsterTable!$A:$B,MATCH(MonsterTable!$B$1,MonsterTable!$A$1:$B$1,0),0),
IF(OR(NOT(ISBLANK(BB1286)),ISBLANK(BC1286)),#N/A,
IF(AZ1286="empty","empty",
VLOOKUP(AZ1286,MonsterGroupTable!$A:$A,1,0)))))))</f>
        <v/>
      </c>
      <c r="BH1286" s="2" t="str">
        <f>IF(AND(ISBLANK(BG1286),OR(NOT(ISBLANK(BI1286)),NOT(ISBLANK(BJ1286)))),#N/A,
IF(ISBLANK(BG1286),"",
IF(AND(NOT(ISERROR(VLOOKUP(BG1286,MonsterTable!$A:$B,MATCH(MonsterTable!$B$1,MonsterTable!$A$1:$B$1,0),0))),OR(ISBLANK(BI1286),ISBLANK(BJ1286))),#N/A,
IFERROR(VLOOKUP(BG1286,MonsterTable!$A:$B,MATCH(MonsterTable!$B$1,MonsterTable!$A$1:$B$1,0),0),
IF(OR(NOT(ISBLANK(BI1286)),ISBLANK(BJ1286)),#N/A,
IF(BG1286="empty","empty",
VLOOKUP(BG1286,MonsterGroupTable!$A:$A,1,0)))))))</f>
        <v/>
      </c>
      <c r="BO1286" s="2" t="str">
        <f>IF(AND(ISBLANK(BN1286),OR(NOT(ISBLANK(BP1286)),NOT(ISBLANK(BQ1286)))),#N/A,
IF(ISBLANK(BN1286),"",
IF(AND(NOT(ISERROR(VLOOKUP(BN1286,MonsterTable!$A:$B,MATCH(MonsterTable!$B$1,MonsterTable!$A$1:$B$1,0),0))),OR(ISBLANK(BP1286),ISBLANK(BQ1286))),#N/A,
IFERROR(VLOOKUP(BN1286,MonsterTable!$A:$B,MATCH(MonsterTable!$B$1,MonsterTable!$A$1:$B$1,0),0),
IF(OR(NOT(ISBLANK(BP1286)),ISBLANK(BQ1286)),#N/A,
IF(BN1286="empty","empty",
VLOOKUP(BN1286,MonsterGroupTable!$A:$A,1,0)))))))</f>
        <v/>
      </c>
      <c r="BV1286" s="2" t="str">
        <f>IF(AND(ISBLANK(BU1286),OR(NOT(ISBLANK(BW1286)),NOT(ISBLANK(BX1286)))),#N/A,
IF(ISBLANK(BU1286),"",
IF(AND(NOT(ISERROR(VLOOKUP(BU1286,MonsterTable!$A:$B,MATCH(MonsterTable!$B$1,MonsterTable!$A$1:$B$1,0),0))),OR(ISBLANK(BW1286),ISBLANK(BX1286))),#N/A,
IFERROR(VLOOKUP(BU1286,MonsterTable!$A:$B,MATCH(MonsterTable!$B$1,MonsterTable!$A$1:$B$1,0),0),
IF(OR(NOT(ISBLANK(BW1286)),ISBLANK(BX1286)),#N/A,
IF(BU1286="empty","empty",
VLOOKUP(BU1286,MonsterGroupTable!$A:$A,1,0)))))))</f>
        <v/>
      </c>
      <c r="CC1286" s="2" t="str">
        <f>IF(AND(ISBLANK(CB1286),OR(NOT(ISBLANK(CD1286)),NOT(ISBLANK(CE1286)))),#N/A,
IF(ISBLANK(CB1286),"",
IF(AND(NOT(ISERROR(VLOOKUP(CB1286,MonsterTable!$A:$B,MATCH(MonsterTable!$B$1,MonsterTable!$A$1:$B$1,0),0))),OR(ISBLANK(CD1286),ISBLANK(CE1286))),#N/A,
IFERROR(VLOOKUP(CB1286,MonsterTable!$A:$B,MATCH(MonsterTable!$B$1,MonsterTable!$A$1:$B$1,0),0),
IF(OR(NOT(ISBLANK(CD1286)),ISBLANK(CE1286)),#N/A,
IF(CB1286="empty","empty",
VLOOKUP(CB1286,MonsterGroupTable!$A:$A,1,0)))))))</f>
        <v/>
      </c>
      <c r="CJ1286" s="2" t="str">
        <f>IF(AND(ISBLANK(CI1286),OR(NOT(ISBLANK(CK1286)),NOT(ISBLANK(CL1286)))),#N/A,
IF(ISBLANK(CI1286),"",
IF(AND(NOT(ISERROR(VLOOKUP(CI1286,MonsterTable!$A:$B,MATCH(MonsterTable!$B$1,MonsterTable!$A$1:$B$1,0),0))),OR(ISBLANK(CK1286),ISBLANK(CL1286))),#N/A,
IFERROR(VLOOKUP(CI1286,MonsterTable!$A:$B,MATCH(MonsterTable!$B$1,MonsterTable!$A$1:$B$1,0),0),
IF(OR(NOT(ISBLANK(CK1286)),ISBLANK(CL1286)),#N/A,
IF(CI1286="empty","empty",
VLOOKUP(CI1286,MonsterGroupTable!$A:$A,1,0)))))))</f>
        <v/>
      </c>
    </row>
    <row r="1287" spans="1:88">
      <c r="A1287">
        <v>20253</v>
      </c>
      <c r="B1287">
        <f t="shared" si="43"/>
        <v>1.1000000000000001</v>
      </c>
      <c r="C1287">
        <f t="shared" si="43"/>
        <v>1.1000000000000001</v>
      </c>
      <c r="F1287">
        <v>600</v>
      </c>
      <c r="G1287">
        <v>9983</v>
      </c>
      <c r="H1287">
        <v>0</v>
      </c>
      <c r="I1287">
        <v>0</v>
      </c>
      <c r="J1287">
        <v>0</v>
      </c>
      <c r="K1287" t="s">
        <v>28</v>
      </c>
      <c r="L1287" t="s">
        <v>251</v>
      </c>
      <c r="M1287" t="s">
        <v>79</v>
      </c>
      <c r="N1287" t="s">
        <v>80</v>
      </c>
      <c r="O1287">
        <v>0</v>
      </c>
      <c r="P1287">
        <v>-4.75</v>
      </c>
      <c r="Q1287">
        <v>-3.5</v>
      </c>
      <c r="R1287">
        <v>4.75</v>
      </c>
      <c r="S1287">
        <v>3</v>
      </c>
      <c r="T1287">
        <v>-13.5</v>
      </c>
      <c r="U1287">
        <v>2.5499999999999998</v>
      </c>
      <c r="V1287">
        <v>-6.75</v>
      </c>
      <c r="W1287" t="str">
        <f t="shared" si="44"/>
        <v>g106,5,empty,3,202,1,1,0</v>
      </c>
      <c r="X1287" s="1" t="s">
        <v>284</v>
      </c>
      <c r="Y1287" s="2" t="str">
        <f>IF(AND(ISBLANK(X1287),OR(NOT(ISBLANK(Z1287)),NOT(ISBLANK(AA1287)))),#N/A,
IF(ISBLANK(X1287),"",
IF(AND(NOT(ISERROR(VLOOKUP(X1287,MonsterTable!$A:$B,MATCH(MonsterTable!$B$1,MonsterTable!$A$1:$B$1,0),0))),OR(ISBLANK(Z1287),ISBLANK(AA1287))),#N/A,
IFERROR(VLOOKUP(X1287,MonsterTable!$A:$B,MATCH(MonsterTable!$B$1,MonsterTable!$A$1:$B$1,0),0),
IF(OR(NOT(ISBLANK(Z1287)),ISBLANK(AA1287)),#N/A,
IF(X1287="empty","empty",
VLOOKUP(X1287,MonsterGroupTable!$A:$A,1,0)))))))</f>
        <v>g106</v>
      </c>
      <c r="AA1287">
        <v>5</v>
      </c>
      <c r="AE1287" s="1" t="s">
        <v>446</v>
      </c>
      <c r="AF1287" s="2" t="str">
        <f>IF(AND(ISBLANK(AE1287),OR(NOT(ISBLANK(AG1287)),NOT(ISBLANK(AH1287)))),#N/A,
IF(ISBLANK(AE1287),"",
IF(AND(NOT(ISERROR(VLOOKUP(AE1287,MonsterTable!$A:$B,MATCH(MonsterTable!$B$1,MonsterTable!$A$1:$B$1,0),0))),OR(ISBLANK(AG1287),ISBLANK(AH1287))),#N/A,
IFERROR(VLOOKUP(AE1287,MonsterTable!$A:$B,MATCH(MonsterTable!$B$1,MonsterTable!$A$1:$B$1,0),0),
IF(OR(NOT(ISBLANK(AG1287)),ISBLANK(AH1287)),#N/A,
IF(AE1287="empty","empty",
VLOOKUP(AE1287,MonsterGroupTable!$A:$A,1,0)))))))</f>
        <v>empty</v>
      </c>
      <c r="AH1287">
        <v>3</v>
      </c>
      <c r="AL1287" s="1" t="s">
        <v>338</v>
      </c>
      <c r="AM1287" s="2">
        <f>IF(AND(ISBLANK(AL1287),OR(NOT(ISBLANK(AN1287)),NOT(ISBLANK(AO1287)))),#N/A,
IF(ISBLANK(AL1287),"",
IF(AND(NOT(ISERROR(VLOOKUP(AL1287,MonsterTable!$A:$B,MATCH(MonsterTable!$B$1,MonsterTable!$A$1:$B$1,0),0))),OR(ISBLANK(AN1287),ISBLANK(AO1287))),#N/A,
IFERROR(VLOOKUP(AL1287,MonsterTable!$A:$B,MATCH(MonsterTable!$B$1,MonsterTable!$A$1:$B$1,0),0),
IF(OR(NOT(ISBLANK(AN1287)),ISBLANK(AO1287)),#N/A,
IF(AL1287="empty","empty",
VLOOKUP(AL1287,MonsterGroupTable!$A:$A,1,0)))))))</f>
        <v>202</v>
      </c>
      <c r="AN1287">
        <v>1</v>
      </c>
      <c r="AO1287">
        <v>1</v>
      </c>
      <c r="AP1287">
        <v>0</v>
      </c>
      <c r="AT1287" s="2" t="str">
        <f>IF(AND(ISBLANK(AS1287),OR(NOT(ISBLANK(AU1287)),NOT(ISBLANK(AV1287)))),#N/A,
IF(ISBLANK(AS1287),"",
IF(AND(NOT(ISERROR(VLOOKUP(AS1287,MonsterTable!$A:$B,MATCH(MonsterTable!$B$1,MonsterTable!$A$1:$B$1,0),0))),OR(ISBLANK(AU1287),ISBLANK(AV1287))),#N/A,
IFERROR(VLOOKUP(AS1287,MonsterTable!$A:$B,MATCH(MonsterTable!$B$1,MonsterTable!$A$1:$B$1,0),0),
IF(OR(NOT(ISBLANK(AU1287)),ISBLANK(AV1287)),#N/A,
IF(AS1287="empty","empty",
VLOOKUP(AS1287,MonsterGroupTable!$A:$A,1,0)))))))</f>
        <v/>
      </c>
      <c r="BA1287" s="2" t="str">
        <f>IF(AND(ISBLANK(AZ1287),OR(NOT(ISBLANK(BB1287)),NOT(ISBLANK(BC1287)))),#N/A,
IF(ISBLANK(AZ1287),"",
IF(AND(NOT(ISERROR(VLOOKUP(AZ1287,MonsterTable!$A:$B,MATCH(MonsterTable!$B$1,MonsterTable!$A$1:$B$1,0),0))),OR(ISBLANK(BB1287),ISBLANK(BC1287))),#N/A,
IFERROR(VLOOKUP(AZ1287,MonsterTable!$A:$B,MATCH(MonsterTable!$B$1,MonsterTable!$A$1:$B$1,0),0),
IF(OR(NOT(ISBLANK(BB1287)),ISBLANK(BC1287)),#N/A,
IF(AZ1287="empty","empty",
VLOOKUP(AZ1287,MonsterGroupTable!$A:$A,1,0)))))))</f>
        <v/>
      </c>
      <c r="BH1287" s="2" t="str">
        <f>IF(AND(ISBLANK(BG1287),OR(NOT(ISBLANK(BI1287)),NOT(ISBLANK(BJ1287)))),#N/A,
IF(ISBLANK(BG1287),"",
IF(AND(NOT(ISERROR(VLOOKUP(BG1287,MonsterTable!$A:$B,MATCH(MonsterTable!$B$1,MonsterTable!$A$1:$B$1,0),0))),OR(ISBLANK(BI1287),ISBLANK(BJ1287))),#N/A,
IFERROR(VLOOKUP(BG1287,MonsterTable!$A:$B,MATCH(MonsterTable!$B$1,MonsterTable!$A$1:$B$1,0),0),
IF(OR(NOT(ISBLANK(BI1287)),ISBLANK(BJ1287)),#N/A,
IF(BG1287="empty","empty",
VLOOKUP(BG1287,MonsterGroupTable!$A:$A,1,0)))))))</f>
        <v/>
      </c>
      <c r="BO1287" s="2" t="str">
        <f>IF(AND(ISBLANK(BN1287),OR(NOT(ISBLANK(BP1287)),NOT(ISBLANK(BQ1287)))),#N/A,
IF(ISBLANK(BN1287),"",
IF(AND(NOT(ISERROR(VLOOKUP(BN1287,MonsterTable!$A:$B,MATCH(MonsterTable!$B$1,MonsterTable!$A$1:$B$1,0),0))),OR(ISBLANK(BP1287),ISBLANK(BQ1287))),#N/A,
IFERROR(VLOOKUP(BN1287,MonsterTable!$A:$B,MATCH(MonsterTable!$B$1,MonsterTable!$A$1:$B$1,0),0),
IF(OR(NOT(ISBLANK(BP1287)),ISBLANK(BQ1287)),#N/A,
IF(BN1287="empty","empty",
VLOOKUP(BN1287,MonsterGroupTable!$A:$A,1,0)))))))</f>
        <v/>
      </c>
      <c r="BV1287" s="2" t="str">
        <f>IF(AND(ISBLANK(BU1287),OR(NOT(ISBLANK(BW1287)),NOT(ISBLANK(BX1287)))),#N/A,
IF(ISBLANK(BU1287),"",
IF(AND(NOT(ISERROR(VLOOKUP(BU1287,MonsterTable!$A:$B,MATCH(MonsterTable!$B$1,MonsterTable!$A$1:$B$1,0),0))),OR(ISBLANK(BW1287),ISBLANK(BX1287))),#N/A,
IFERROR(VLOOKUP(BU1287,MonsterTable!$A:$B,MATCH(MonsterTable!$B$1,MonsterTable!$A$1:$B$1,0),0),
IF(OR(NOT(ISBLANK(BW1287)),ISBLANK(BX1287)),#N/A,
IF(BU1287="empty","empty",
VLOOKUP(BU1287,MonsterGroupTable!$A:$A,1,0)))))))</f>
        <v/>
      </c>
      <c r="CC1287" s="2" t="str">
        <f>IF(AND(ISBLANK(CB1287),OR(NOT(ISBLANK(CD1287)),NOT(ISBLANK(CE1287)))),#N/A,
IF(ISBLANK(CB1287),"",
IF(AND(NOT(ISERROR(VLOOKUP(CB1287,MonsterTable!$A:$B,MATCH(MonsterTable!$B$1,MonsterTable!$A$1:$B$1,0),0))),OR(ISBLANK(CD1287),ISBLANK(CE1287))),#N/A,
IFERROR(VLOOKUP(CB1287,MonsterTable!$A:$B,MATCH(MonsterTable!$B$1,MonsterTable!$A$1:$B$1,0),0),
IF(OR(NOT(ISBLANK(CD1287)),ISBLANK(CE1287)),#N/A,
IF(CB1287="empty","empty",
VLOOKUP(CB1287,MonsterGroupTable!$A:$A,1,0)))))))</f>
        <v/>
      </c>
      <c r="CJ1287" s="2" t="str">
        <f>IF(AND(ISBLANK(CI1287),OR(NOT(ISBLANK(CK1287)),NOT(ISBLANK(CL1287)))),#N/A,
IF(ISBLANK(CI1287),"",
IF(AND(NOT(ISERROR(VLOOKUP(CI1287,MonsterTable!$A:$B,MATCH(MonsterTable!$B$1,MonsterTable!$A$1:$B$1,0),0))),OR(ISBLANK(CK1287),ISBLANK(CL1287))),#N/A,
IFERROR(VLOOKUP(CI1287,MonsterTable!$A:$B,MATCH(MonsterTable!$B$1,MonsterTable!$A$1:$B$1,0),0),
IF(OR(NOT(ISBLANK(CK1287)),ISBLANK(CL1287)),#N/A,
IF(CI1287="empty","empty",
VLOOKUP(CI1287,MonsterGroupTable!$A:$A,1,0)))))))</f>
        <v/>
      </c>
    </row>
    <row r="1288" spans="1:88">
      <c r="A1288">
        <v>20254</v>
      </c>
      <c r="B1288">
        <f t="shared" si="43"/>
        <v>1.1000000000000001</v>
      </c>
      <c r="C1288">
        <f t="shared" si="43"/>
        <v>1.1000000000000001</v>
      </c>
      <c r="F1288">
        <v>600</v>
      </c>
      <c r="G1288">
        <v>10073</v>
      </c>
      <c r="H1288">
        <v>0</v>
      </c>
      <c r="I1288">
        <v>0</v>
      </c>
      <c r="J1288">
        <v>0</v>
      </c>
      <c r="K1288" t="s">
        <v>28</v>
      </c>
      <c r="L1288" t="s">
        <v>251</v>
      </c>
      <c r="M1288" t="s">
        <v>79</v>
      </c>
      <c r="N1288" t="s">
        <v>80</v>
      </c>
      <c r="O1288">
        <v>0</v>
      </c>
      <c r="P1288">
        <v>-4.75</v>
      </c>
      <c r="Q1288">
        <v>-3.5</v>
      </c>
      <c r="R1288">
        <v>4.75</v>
      </c>
      <c r="S1288">
        <v>3</v>
      </c>
      <c r="T1288">
        <v>-13.5</v>
      </c>
      <c r="U1288">
        <v>2.5499999999999998</v>
      </c>
      <c r="V1288">
        <v>-6.75</v>
      </c>
      <c r="W1288" t="str">
        <f t="shared" si="44"/>
        <v>g106,5,empty,3,202,1,1,0</v>
      </c>
      <c r="X1288" s="1" t="s">
        <v>284</v>
      </c>
      <c r="Y1288" s="2" t="str">
        <f>IF(AND(ISBLANK(X1288),OR(NOT(ISBLANK(Z1288)),NOT(ISBLANK(AA1288)))),#N/A,
IF(ISBLANK(X1288),"",
IF(AND(NOT(ISERROR(VLOOKUP(X1288,MonsterTable!$A:$B,MATCH(MonsterTable!$B$1,MonsterTable!$A$1:$B$1,0),0))),OR(ISBLANK(Z1288),ISBLANK(AA1288))),#N/A,
IFERROR(VLOOKUP(X1288,MonsterTable!$A:$B,MATCH(MonsterTable!$B$1,MonsterTable!$A$1:$B$1,0),0),
IF(OR(NOT(ISBLANK(Z1288)),ISBLANK(AA1288)),#N/A,
IF(X1288="empty","empty",
VLOOKUP(X1288,MonsterGroupTable!$A:$A,1,0)))))))</f>
        <v>g106</v>
      </c>
      <c r="AA1288">
        <v>5</v>
      </c>
      <c r="AE1288" s="1" t="s">
        <v>446</v>
      </c>
      <c r="AF1288" s="2" t="str">
        <f>IF(AND(ISBLANK(AE1288),OR(NOT(ISBLANK(AG1288)),NOT(ISBLANK(AH1288)))),#N/A,
IF(ISBLANK(AE1288),"",
IF(AND(NOT(ISERROR(VLOOKUP(AE1288,MonsterTable!$A:$B,MATCH(MonsterTable!$B$1,MonsterTable!$A$1:$B$1,0),0))),OR(ISBLANK(AG1288),ISBLANK(AH1288))),#N/A,
IFERROR(VLOOKUP(AE1288,MonsterTable!$A:$B,MATCH(MonsterTable!$B$1,MonsterTable!$A$1:$B$1,0),0),
IF(OR(NOT(ISBLANK(AG1288)),ISBLANK(AH1288)),#N/A,
IF(AE1288="empty","empty",
VLOOKUP(AE1288,MonsterGroupTable!$A:$A,1,0)))))))</f>
        <v>empty</v>
      </c>
      <c r="AH1288">
        <v>3</v>
      </c>
      <c r="AL1288" s="1" t="s">
        <v>338</v>
      </c>
      <c r="AM1288" s="2">
        <f>IF(AND(ISBLANK(AL1288),OR(NOT(ISBLANK(AN1288)),NOT(ISBLANK(AO1288)))),#N/A,
IF(ISBLANK(AL1288),"",
IF(AND(NOT(ISERROR(VLOOKUP(AL1288,MonsterTable!$A:$B,MATCH(MonsterTable!$B$1,MonsterTable!$A$1:$B$1,0),0))),OR(ISBLANK(AN1288),ISBLANK(AO1288))),#N/A,
IFERROR(VLOOKUP(AL1288,MonsterTable!$A:$B,MATCH(MonsterTable!$B$1,MonsterTable!$A$1:$B$1,0),0),
IF(OR(NOT(ISBLANK(AN1288)),ISBLANK(AO1288)),#N/A,
IF(AL1288="empty","empty",
VLOOKUP(AL1288,MonsterGroupTable!$A:$A,1,0)))))))</f>
        <v>202</v>
      </c>
      <c r="AN1288">
        <v>1</v>
      </c>
      <c r="AO1288">
        <v>1</v>
      </c>
      <c r="AP1288">
        <v>0</v>
      </c>
      <c r="AT1288" s="2" t="str">
        <f>IF(AND(ISBLANK(AS1288),OR(NOT(ISBLANK(AU1288)),NOT(ISBLANK(AV1288)))),#N/A,
IF(ISBLANK(AS1288),"",
IF(AND(NOT(ISERROR(VLOOKUP(AS1288,MonsterTable!$A:$B,MATCH(MonsterTable!$B$1,MonsterTable!$A$1:$B$1,0),0))),OR(ISBLANK(AU1288),ISBLANK(AV1288))),#N/A,
IFERROR(VLOOKUP(AS1288,MonsterTable!$A:$B,MATCH(MonsterTable!$B$1,MonsterTable!$A$1:$B$1,0),0),
IF(OR(NOT(ISBLANK(AU1288)),ISBLANK(AV1288)),#N/A,
IF(AS1288="empty","empty",
VLOOKUP(AS1288,MonsterGroupTable!$A:$A,1,0)))))))</f>
        <v/>
      </c>
      <c r="BA1288" s="2" t="str">
        <f>IF(AND(ISBLANK(AZ1288),OR(NOT(ISBLANK(BB1288)),NOT(ISBLANK(BC1288)))),#N/A,
IF(ISBLANK(AZ1288),"",
IF(AND(NOT(ISERROR(VLOOKUP(AZ1288,MonsterTable!$A:$B,MATCH(MonsterTable!$B$1,MonsterTable!$A$1:$B$1,0),0))),OR(ISBLANK(BB1288),ISBLANK(BC1288))),#N/A,
IFERROR(VLOOKUP(AZ1288,MonsterTable!$A:$B,MATCH(MonsterTable!$B$1,MonsterTable!$A$1:$B$1,0),0),
IF(OR(NOT(ISBLANK(BB1288)),ISBLANK(BC1288)),#N/A,
IF(AZ1288="empty","empty",
VLOOKUP(AZ1288,MonsterGroupTable!$A:$A,1,0)))))))</f>
        <v/>
      </c>
      <c r="BH1288" s="2" t="str">
        <f>IF(AND(ISBLANK(BG1288),OR(NOT(ISBLANK(BI1288)),NOT(ISBLANK(BJ1288)))),#N/A,
IF(ISBLANK(BG1288),"",
IF(AND(NOT(ISERROR(VLOOKUP(BG1288,MonsterTable!$A:$B,MATCH(MonsterTable!$B$1,MonsterTable!$A$1:$B$1,0),0))),OR(ISBLANK(BI1288),ISBLANK(BJ1288))),#N/A,
IFERROR(VLOOKUP(BG1288,MonsterTable!$A:$B,MATCH(MonsterTable!$B$1,MonsterTable!$A$1:$B$1,0),0),
IF(OR(NOT(ISBLANK(BI1288)),ISBLANK(BJ1288)),#N/A,
IF(BG1288="empty","empty",
VLOOKUP(BG1288,MonsterGroupTable!$A:$A,1,0)))))))</f>
        <v/>
      </c>
      <c r="BO1288" s="2" t="str">
        <f>IF(AND(ISBLANK(BN1288),OR(NOT(ISBLANK(BP1288)),NOT(ISBLANK(BQ1288)))),#N/A,
IF(ISBLANK(BN1288),"",
IF(AND(NOT(ISERROR(VLOOKUP(BN1288,MonsterTable!$A:$B,MATCH(MonsterTable!$B$1,MonsterTable!$A$1:$B$1,0),0))),OR(ISBLANK(BP1288),ISBLANK(BQ1288))),#N/A,
IFERROR(VLOOKUP(BN1288,MonsterTable!$A:$B,MATCH(MonsterTable!$B$1,MonsterTable!$A$1:$B$1,0),0),
IF(OR(NOT(ISBLANK(BP1288)),ISBLANK(BQ1288)),#N/A,
IF(BN1288="empty","empty",
VLOOKUP(BN1288,MonsterGroupTable!$A:$A,1,0)))))))</f>
        <v/>
      </c>
      <c r="BV1288" s="2" t="str">
        <f>IF(AND(ISBLANK(BU1288),OR(NOT(ISBLANK(BW1288)),NOT(ISBLANK(BX1288)))),#N/A,
IF(ISBLANK(BU1288),"",
IF(AND(NOT(ISERROR(VLOOKUP(BU1288,MonsterTable!$A:$B,MATCH(MonsterTable!$B$1,MonsterTable!$A$1:$B$1,0),0))),OR(ISBLANK(BW1288),ISBLANK(BX1288))),#N/A,
IFERROR(VLOOKUP(BU1288,MonsterTable!$A:$B,MATCH(MonsterTable!$B$1,MonsterTable!$A$1:$B$1,0),0),
IF(OR(NOT(ISBLANK(BW1288)),ISBLANK(BX1288)),#N/A,
IF(BU1288="empty","empty",
VLOOKUP(BU1288,MonsterGroupTable!$A:$A,1,0)))))))</f>
        <v/>
      </c>
      <c r="CC1288" s="2" t="str">
        <f>IF(AND(ISBLANK(CB1288),OR(NOT(ISBLANK(CD1288)),NOT(ISBLANK(CE1288)))),#N/A,
IF(ISBLANK(CB1288),"",
IF(AND(NOT(ISERROR(VLOOKUP(CB1288,MonsterTable!$A:$B,MATCH(MonsterTable!$B$1,MonsterTable!$A$1:$B$1,0),0))),OR(ISBLANK(CD1288),ISBLANK(CE1288))),#N/A,
IFERROR(VLOOKUP(CB1288,MonsterTable!$A:$B,MATCH(MonsterTable!$B$1,MonsterTable!$A$1:$B$1,0),0),
IF(OR(NOT(ISBLANK(CD1288)),ISBLANK(CE1288)),#N/A,
IF(CB1288="empty","empty",
VLOOKUP(CB1288,MonsterGroupTable!$A:$A,1,0)))))))</f>
        <v/>
      </c>
      <c r="CJ1288" s="2" t="str">
        <f>IF(AND(ISBLANK(CI1288),OR(NOT(ISBLANK(CK1288)),NOT(ISBLANK(CL1288)))),#N/A,
IF(ISBLANK(CI1288),"",
IF(AND(NOT(ISERROR(VLOOKUP(CI1288,MonsterTable!$A:$B,MATCH(MonsterTable!$B$1,MonsterTable!$A$1:$B$1,0),0))),OR(ISBLANK(CK1288),ISBLANK(CL1288))),#N/A,
IFERROR(VLOOKUP(CI1288,MonsterTable!$A:$B,MATCH(MonsterTable!$B$1,MonsterTable!$A$1:$B$1,0),0),
IF(OR(NOT(ISBLANK(CK1288)),ISBLANK(CL1288)),#N/A,
IF(CI1288="empty","empty",
VLOOKUP(CI1288,MonsterGroupTable!$A:$A,1,0)))))))</f>
        <v/>
      </c>
    </row>
    <row r="1289" spans="1:88">
      <c r="A1289">
        <v>20255</v>
      </c>
      <c r="B1289">
        <f t="shared" si="43"/>
        <v>1.1000000000000001</v>
      </c>
      <c r="C1289">
        <f t="shared" si="43"/>
        <v>1.1000000000000001</v>
      </c>
      <c r="F1289">
        <v>600</v>
      </c>
      <c r="G1289">
        <v>10163</v>
      </c>
      <c r="H1289">
        <v>0</v>
      </c>
      <c r="I1289">
        <v>0</v>
      </c>
      <c r="J1289">
        <v>0</v>
      </c>
      <c r="K1289" t="s">
        <v>28</v>
      </c>
      <c r="L1289" t="s">
        <v>251</v>
      </c>
      <c r="M1289" t="s">
        <v>79</v>
      </c>
      <c r="N1289" t="s">
        <v>80</v>
      </c>
      <c r="O1289">
        <v>0</v>
      </c>
      <c r="P1289">
        <v>-4.75</v>
      </c>
      <c r="Q1289">
        <v>-3.5</v>
      </c>
      <c r="R1289">
        <v>4.75</v>
      </c>
      <c r="S1289">
        <v>3</v>
      </c>
      <c r="T1289">
        <v>-13.5</v>
      </c>
      <c r="U1289">
        <v>2.5499999999999998</v>
      </c>
      <c r="V1289">
        <v>-6.75</v>
      </c>
      <c r="W1289" t="str">
        <f t="shared" si="44"/>
        <v>g106,5,empty,3,202,1,1,0</v>
      </c>
      <c r="X1289" s="1" t="s">
        <v>284</v>
      </c>
      <c r="Y1289" s="2" t="str">
        <f>IF(AND(ISBLANK(X1289),OR(NOT(ISBLANK(Z1289)),NOT(ISBLANK(AA1289)))),#N/A,
IF(ISBLANK(X1289),"",
IF(AND(NOT(ISERROR(VLOOKUP(X1289,MonsterTable!$A:$B,MATCH(MonsterTable!$B$1,MonsterTable!$A$1:$B$1,0),0))),OR(ISBLANK(Z1289),ISBLANK(AA1289))),#N/A,
IFERROR(VLOOKUP(X1289,MonsterTable!$A:$B,MATCH(MonsterTable!$B$1,MonsterTable!$A$1:$B$1,0),0),
IF(OR(NOT(ISBLANK(Z1289)),ISBLANK(AA1289)),#N/A,
IF(X1289="empty","empty",
VLOOKUP(X1289,MonsterGroupTable!$A:$A,1,0)))))))</f>
        <v>g106</v>
      </c>
      <c r="AA1289">
        <v>5</v>
      </c>
      <c r="AE1289" s="1" t="s">
        <v>446</v>
      </c>
      <c r="AF1289" s="2" t="str">
        <f>IF(AND(ISBLANK(AE1289),OR(NOT(ISBLANK(AG1289)),NOT(ISBLANK(AH1289)))),#N/A,
IF(ISBLANK(AE1289),"",
IF(AND(NOT(ISERROR(VLOOKUP(AE1289,MonsterTable!$A:$B,MATCH(MonsterTable!$B$1,MonsterTable!$A$1:$B$1,0),0))),OR(ISBLANK(AG1289),ISBLANK(AH1289))),#N/A,
IFERROR(VLOOKUP(AE1289,MonsterTable!$A:$B,MATCH(MonsterTable!$B$1,MonsterTable!$A$1:$B$1,0),0),
IF(OR(NOT(ISBLANK(AG1289)),ISBLANK(AH1289)),#N/A,
IF(AE1289="empty","empty",
VLOOKUP(AE1289,MonsterGroupTable!$A:$A,1,0)))))))</f>
        <v>empty</v>
      </c>
      <c r="AH1289">
        <v>3</v>
      </c>
      <c r="AL1289" s="1" t="s">
        <v>338</v>
      </c>
      <c r="AM1289" s="2">
        <f>IF(AND(ISBLANK(AL1289),OR(NOT(ISBLANK(AN1289)),NOT(ISBLANK(AO1289)))),#N/A,
IF(ISBLANK(AL1289),"",
IF(AND(NOT(ISERROR(VLOOKUP(AL1289,MonsterTable!$A:$B,MATCH(MonsterTable!$B$1,MonsterTable!$A$1:$B$1,0),0))),OR(ISBLANK(AN1289),ISBLANK(AO1289))),#N/A,
IFERROR(VLOOKUP(AL1289,MonsterTable!$A:$B,MATCH(MonsterTable!$B$1,MonsterTable!$A$1:$B$1,0),0),
IF(OR(NOT(ISBLANK(AN1289)),ISBLANK(AO1289)),#N/A,
IF(AL1289="empty","empty",
VLOOKUP(AL1289,MonsterGroupTable!$A:$A,1,0)))))))</f>
        <v>202</v>
      </c>
      <c r="AN1289">
        <v>1</v>
      </c>
      <c r="AO1289">
        <v>1</v>
      </c>
      <c r="AP1289">
        <v>0</v>
      </c>
      <c r="AT1289" s="2" t="str">
        <f>IF(AND(ISBLANK(AS1289),OR(NOT(ISBLANK(AU1289)),NOT(ISBLANK(AV1289)))),#N/A,
IF(ISBLANK(AS1289),"",
IF(AND(NOT(ISERROR(VLOOKUP(AS1289,MonsterTable!$A:$B,MATCH(MonsterTable!$B$1,MonsterTable!$A$1:$B$1,0),0))),OR(ISBLANK(AU1289),ISBLANK(AV1289))),#N/A,
IFERROR(VLOOKUP(AS1289,MonsterTable!$A:$B,MATCH(MonsterTable!$B$1,MonsterTable!$A$1:$B$1,0),0),
IF(OR(NOT(ISBLANK(AU1289)),ISBLANK(AV1289)),#N/A,
IF(AS1289="empty","empty",
VLOOKUP(AS1289,MonsterGroupTable!$A:$A,1,0)))))))</f>
        <v/>
      </c>
      <c r="BA1289" s="2" t="str">
        <f>IF(AND(ISBLANK(AZ1289),OR(NOT(ISBLANK(BB1289)),NOT(ISBLANK(BC1289)))),#N/A,
IF(ISBLANK(AZ1289),"",
IF(AND(NOT(ISERROR(VLOOKUP(AZ1289,MonsterTable!$A:$B,MATCH(MonsterTable!$B$1,MonsterTable!$A$1:$B$1,0),0))),OR(ISBLANK(BB1289),ISBLANK(BC1289))),#N/A,
IFERROR(VLOOKUP(AZ1289,MonsterTable!$A:$B,MATCH(MonsterTable!$B$1,MonsterTable!$A$1:$B$1,0),0),
IF(OR(NOT(ISBLANK(BB1289)),ISBLANK(BC1289)),#N/A,
IF(AZ1289="empty","empty",
VLOOKUP(AZ1289,MonsterGroupTable!$A:$A,1,0)))))))</f>
        <v/>
      </c>
      <c r="BH1289" s="2" t="str">
        <f>IF(AND(ISBLANK(BG1289),OR(NOT(ISBLANK(BI1289)),NOT(ISBLANK(BJ1289)))),#N/A,
IF(ISBLANK(BG1289),"",
IF(AND(NOT(ISERROR(VLOOKUP(BG1289,MonsterTable!$A:$B,MATCH(MonsterTable!$B$1,MonsterTable!$A$1:$B$1,0),0))),OR(ISBLANK(BI1289),ISBLANK(BJ1289))),#N/A,
IFERROR(VLOOKUP(BG1289,MonsterTable!$A:$B,MATCH(MonsterTable!$B$1,MonsterTable!$A$1:$B$1,0),0),
IF(OR(NOT(ISBLANK(BI1289)),ISBLANK(BJ1289)),#N/A,
IF(BG1289="empty","empty",
VLOOKUP(BG1289,MonsterGroupTable!$A:$A,1,0)))))))</f>
        <v/>
      </c>
      <c r="BO1289" s="2" t="str">
        <f>IF(AND(ISBLANK(BN1289),OR(NOT(ISBLANK(BP1289)),NOT(ISBLANK(BQ1289)))),#N/A,
IF(ISBLANK(BN1289),"",
IF(AND(NOT(ISERROR(VLOOKUP(BN1289,MonsterTable!$A:$B,MATCH(MonsterTable!$B$1,MonsterTable!$A$1:$B$1,0),0))),OR(ISBLANK(BP1289),ISBLANK(BQ1289))),#N/A,
IFERROR(VLOOKUP(BN1289,MonsterTable!$A:$B,MATCH(MonsterTable!$B$1,MonsterTable!$A$1:$B$1,0),0),
IF(OR(NOT(ISBLANK(BP1289)),ISBLANK(BQ1289)),#N/A,
IF(BN1289="empty","empty",
VLOOKUP(BN1289,MonsterGroupTable!$A:$A,1,0)))))))</f>
        <v/>
      </c>
      <c r="BV1289" s="2" t="str">
        <f>IF(AND(ISBLANK(BU1289),OR(NOT(ISBLANK(BW1289)),NOT(ISBLANK(BX1289)))),#N/A,
IF(ISBLANK(BU1289),"",
IF(AND(NOT(ISERROR(VLOOKUP(BU1289,MonsterTable!$A:$B,MATCH(MonsterTable!$B$1,MonsterTable!$A$1:$B$1,0),0))),OR(ISBLANK(BW1289),ISBLANK(BX1289))),#N/A,
IFERROR(VLOOKUP(BU1289,MonsterTable!$A:$B,MATCH(MonsterTable!$B$1,MonsterTable!$A$1:$B$1,0),0),
IF(OR(NOT(ISBLANK(BW1289)),ISBLANK(BX1289)),#N/A,
IF(BU1289="empty","empty",
VLOOKUP(BU1289,MonsterGroupTable!$A:$A,1,0)))))))</f>
        <v/>
      </c>
      <c r="CC1289" s="2" t="str">
        <f>IF(AND(ISBLANK(CB1289),OR(NOT(ISBLANK(CD1289)),NOT(ISBLANK(CE1289)))),#N/A,
IF(ISBLANK(CB1289),"",
IF(AND(NOT(ISERROR(VLOOKUP(CB1289,MonsterTable!$A:$B,MATCH(MonsterTable!$B$1,MonsterTable!$A$1:$B$1,0),0))),OR(ISBLANK(CD1289),ISBLANK(CE1289))),#N/A,
IFERROR(VLOOKUP(CB1289,MonsterTable!$A:$B,MATCH(MonsterTable!$B$1,MonsterTable!$A$1:$B$1,0),0),
IF(OR(NOT(ISBLANK(CD1289)),ISBLANK(CE1289)),#N/A,
IF(CB1289="empty","empty",
VLOOKUP(CB1289,MonsterGroupTable!$A:$A,1,0)))))))</f>
        <v/>
      </c>
      <c r="CJ1289" s="2" t="str">
        <f>IF(AND(ISBLANK(CI1289),OR(NOT(ISBLANK(CK1289)),NOT(ISBLANK(CL1289)))),#N/A,
IF(ISBLANK(CI1289),"",
IF(AND(NOT(ISERROR(VLOOKUP(CI1289,MonsterTable!$A:$B,MATCH(MonsterTable!$B$1,MonsterTable!$A$1:$B$1,0),0))),OR(ISBLANK(CK1289),ISBLANK(CL1289))),#N/A,
IFERROR(VLOOKUP(CI1289,MonsterTable!$A:$B,MATCH(MonsterTable!$B$1,MonsterTable!$A$1:$B$1,0),0),
IF(OR(NOT(ISBLANK(CK1289)),ISBLANK(CL1289)),#N/A,
IF(CI1289="empty","empty",
VLOOKUP(CI1289,MonsterGroupTable!$A:$A,1,0)))))))</f>
        <v/>
      </c>
    </row>
    <row r="1290" spans="1:88">
      <c r="A1290">
        <v>20256</v>
      </c>
      <c r="B1290">
        <f t="shared" si="43"/>
        <v>1.1000000000000001</v>
      </c>
      <c r="C1290">
        <f t="shared" si="43"/>
        <v>1.1000000000000001</v>
      </c>
      <c r="F1290">
        <v>600</v>
      </c>
      <c r="G1290">
        <v>10253</v>
      </c>
      <c r="H1290">
        <v>0</v>
      </c>
      <c r="I1290">
        <v>0</v>
      </c>
      <c r="J1290">
        <v>0</v>
      </c>
      <c r="K1290" t="s">
        <v>28</v>
      </c>
      <c r="L1290" t="s">
        <v>251</v>
      </c>
      <c r="M1290" t="s">
        <v>79</v>
      </c>
      <c r="N1290" t="s">
        <v>80</v>
      </c>
      <c r="O1290">
        <v>0</v>
      </c>
      <c r="P1290">
        <v>-4.75</v>
      </c>
      <c r="Q1290">
        <v>-3.5</v>
      </c>
      <c r="R1290">
        <v>4.75</v>
      </c>
      <c r="S1290">
        <v>3</v>
      </c>
      <c r="T1290">
        <v>-13.5</v>
      </c>
      <c r="U1290">
        <v>2.5499999999999998</v>
      </c>
      <c r="V1290">
        <v>-6.75</v>
      </c>
      <c r="W1290" t="str">
        <f t="shared" si="44"/>
        <v>g106,5,empty,3,202,1,1,0</v>
      </c>
      <c r="X1290" s="1" t="s">
        <v>284</v>
      </c>
      <c r="Y1290" s="2" t="str">
        <f>IF(AND(ISBLANK(X1290),OR(NOT(ISBLANK(Z1290)),NOT(ISBLANK(AA1290)))),#N/A,
IF(ISBLANK(X1290),"",
IF(AND(NOT(ISERROR(VLOOKUP(X1290,MonsterTable!$A:$B,MATCH(MonsterTable!$B$1,MonsterTable!$A$1:$B$1,0),0))),OR(ISBLANK(Z1290),ISBLANK(AA1290))),#N/A,
IFERROR(VLOOKUP(X1290,MonsterTable!$A:$B,MATCH(MonsterTable!$B$1,MonsterTable!$A$1:$B$1,0),0),
IF(OR(NOT(ISBLANK(Z1290)),ISBLANK(AA1290)),#N/A,
IF(X1290="empty","empty",
VLOOKUP(X1290,MonsterGroupTable!$A:$A,1,0)))))))</f>
        <v>g106</v>
      </c>
      <c r="AA1290">
        <v>5</v>
      </c>
      <c r="AE1290" s="1" t="s">
        <v>446</v>
      </c>
      <c r="AF1290" s="2" t="str">
        <f>IF(AND(ISBLANK(AE1290),OR(NOT(ISBLANK(AG1290)),NOT(ISBLANK(AH1290)))),#N/A,
IF(ISBLANK(AE1290),"",
IF(AND(NOT(ISERROR(VLOOKUP(AE1290,MonsterTable!$A:$B,MATCH(MonsterTable!$B$1,MonsterTable!$A$1:$B$1,0),0))),OR(ISBLANK(AG1290),ISBLANK(AH1290))),#N/A,
IFERROR(VLOOKUP(AE1290,MonsterTable!$A:$B,MATCH(MonsterTable!$B$1,MonsterTable!$A$1:$B$1,0),0),
IF(OR(NOT(ISBLANK(AG1290)),ISBLANK(AH1290)),#N/A,
IF(AE1290="empty","empty",
VLOOKUP(AE1290,MonsterGroupTable!$A:$A,1,0)))))))</f>
        <v>empty</v>
      </c>
      <c r="AH1290">
        <v>3</v>
      </c>
      <c r="AL1290" s="1" t="s">
        <v>338</v>
      </c>
      <c r="AM1290" s="2">
        <f>IF(AND(ISBLANK(AL1290),OR(NOT(ISBLANK(AN1290)),NOT(ISBLANK(AO1290)))),#N/A,
IF(ISBLANK(AL1290),"",
IF(AND(NOT(ISERROR(VLOOKUP(AL1290,MonsterTable!$A:$B,MATCH(MonsterTable!$B$1,MonsterTable!$A$1:$B$1,0),0))),OR(ISBLANK(AN1290),ISBLANK(AO1290))),#N/A,
IFERROR(VLOOKUP(AL1290,MonsterTable!$A:$B,MATCH(MonsterTable!$B$1,MonsterTable!$A$1:$B$1,0),0),
IF(OR(NOT(ISBLANK(AN1290)),ISBLANK(AO1290)),#N/A,
IF(AL1290="empty","empty",
VLOOKUP(AL1290,MonsterGroupTable!$A:$A,1,0)))))))</f>
        <v>202</v>
      </c>
      <c r="AN1290">
        <v>1</v>
      </c>
      <c r="AO1290">
        <v>1</v>
      </c>
      <c r="AP1290">
        <v>0</v>
      </c>
      <c r="AT1290" s="2" t="str">
        <f>IF(AND(ISBLANK(AS1290),OR(NOT(ISBLANK(AU1290)),NOT(ISBLANK(AV1290)))),#N/A,
IF(ISBLANK(AS1290),"",
IF(AND(NOT(ISERROR(VLOOKUP(AS1290,MonsterTable!$A:$B,MATCH(MonsterTable!$B$1,MonsterTable!$A$1:$B$1,0),0))),OR(ISBLANK(AU1290),ISBLANK(AV1290))),#N/A,
IFERROR(VLOOKUP(AS1290,MonsterTable!$A:$B,MATCH(MonsterTable!$B$1,MonsterTable!$A$1:$B$1,0),0),
IF(OR(NOT(ISBLANK(AU1290)),ISBLANK(AV1290)),#N/A,
IF(AS1290="empty","empty",
VLOOKUP(AS1290,MonsterGroupTable!$A:$A,1,0)))))))</f>
        <v/>
      </c>
      <c r="BA1290" s="2" t="str">
        <f>IF(AND(ISBLANK(AZ1290),OR(NOT(ISBLANK(BB1290)),NOT(ISBLANK(BC1290)))),#N/A,
IF(ISBLANK(AZ1290),"",
IF(AND(NOT(ISERROR(VLOOKUP(AZ1290,MonsterTable!$A:$B,MATCH(MonsterTable!$B$1,MonsterTable!$A$1:$B$1,0),0))),OR(ISBLANK(BB1290),ISBLANK(BC1290))),#N/A,
IFERROR(VLOOKUP(AZ1290,MonsterTable!$A:$B,MATCH(MonsterTable!$B$1,MonsterTable!$A$1:$B$1,0),0),
IF(OR(NOT(ISBLANK(BB1290)),ISBLANK(BC1290)),#N/A,
IF(AZ1290="empty","empty",
VLOOKUP(AZ1290,MonsterGroupTable!$A:$A,1,0)))))))</f>
        <v/>
      </c>
      <c r="BH1290" s="2" t="str">
        <f>IF(AND(ISBLANK(BG1290),OR(NOT(ISBLANK(BI1290)),NOT(ISBLANK(BJ1290)))),#N/A,
IF(ISBLANK(BG1290),"",
IF(AND(NOT(ISERROR(VLOOKUP(BG1290,MonsterTable!$A:$B,MATCH(MonsterTable!$B$1,MonsterTable!$A$1:$B$1,0),0))),OR(ISBLANK(BI1290),ISBLANK(BJ1290))),#N/A,
IFERROR(VLOOKUP(BG1290,MonsterTable!$A:$B,MATCH(MonsterTable!$B$1,MonsterTable!$A$1:$B$1,0),0),
IF(OR(NOT(ISBLANK(BI1290)),ISBLANK(BJ1290)),#N/A,
IF(BG1290="empty","empty",
VLOOKUP(BG1290,MonsterGroupTable!$A:$A,1,0)))))))</f>
        <v/>
      </c>
      <c r="BO1290" s="2" t="str">
        <f>IF(AND(ISBLANK(BN1290),OR(NOT(ISBLANK(BP1290)),NOT(ISBLANK(BQ1290)))),#N/A,
IF(ISBLANK(BN1290),"",
IF(AND(NOT(ISERROR(VLOOKUP(BN1290,MonsterTable!$A:$B,MATCH(MonsterTable!$B$1,MonsterTable!$A$1:$B$1,0),0))),OR(ISBLANK(BP1290),ISBLANK(BQ1290))),#N/A,
IFERROR(VLOOKUP(BN1290,MonsterTable!$A:$B,MATCH(MonsterTable!$B$1,MonsterTable!$A$1:$B$1,0),0),
IF(OR(NOT(ISBLANK(BP1290)),ISBLANK(BQ1290)),#N/A,
IF(BN1290="empty","empty",
VLOOKUP(BN1290,MonsterGroupTable!$A:$A,1,0)))))))</f>
        <v/>
      </c>
      <c r="BV1290" s="2" t="str">
        <f>IF(AND(ISBLANK(BU1290),OR(NOT(ISBLANK(BW1290)),NOT(ISBLANK(BX1290)))),#N/A,
IF(ISBLANK(BU1290),"",
IF(AND(NOT(ISERROR(VLOOKUP(BU1290,MonsterTable!$A:$B,MATCH(MonsterTable!$B$1,MonsterTable!$A$1:$B$1,0),0))),OR(ISBLANK(BW1290),ISBLANK(BX1290))),#N/A,
IFERROR(VLOOKUP(BU1290,MonsterTable!$A:$B,MATCH(MonsterTable!$B$1,MonsterTable!$A$1:$B$1,0),0),
IF(OR(NOT(ISBLANK(BW1290)),ISBLANK(BX1290)),#N/A,
IF(BU1290="empty","empty",
VLOOKUP(BU1290,MonsterGroupTable!$A:$A,1,0)))))))</f>
        <v/>
      </c>
      <c r="CC1290" s="2" t="str">
        <f>IF(AND(ISBLANK(CB1290),OR(NOT(ISBLANK(CD1290)),NOT(ISBLANK(CE1290)))),#N/A,
IF(ISBLANK(CB1290),"",
IF(AND(NOT(ISERROR(VLOOKUP(CB1290,MonsterTable!$A:$B,MATCH(MonsterTable!$B$1,MonsterTable!$A$1:$B$1,0),0))),OR(ISBLANK(CD1290),ISBLANK(CE1290))),#N/A,
IFERROR(VLOOKUP(CB1290,MonsterTable!$A:$B,MATCH(MonsterTable!$B$1,MonsterTable!$A$1:$B$1,0),0),
IF(OR(NOT(ISBLANK(CD1290)),ISBLANK(CE1290)),#N/A,
IF(CB1290="empty","empty",
VLOOKUP(CB1290,MonsterGroupTable!$A:$A,1,0)))))))</f>
        <v/>
      </c>
      <c r="CJ1290" s="2" t="str">
        <f>IF(AND(ISBLANK(CI1290),OR(NOT(ISBLANK(CK1290)),NOT(ISBLANK(CL1290)))),#N/A,
IF(ISBLANK(CI1290),"",
IF(AND(NOT(ISERROR(VLOOKUP(CI1290,MonsterTable!$A:$B,MATCH(MonsterTable!$B$1,MonsterTable!$A$1:$B$1,0),0))),OR(ISBLANK(CK1290),ISBLANK(CL1290))),#N/A,
IFERROR(VLOOKUP(CI1290,MonsterTable!$A:$B,MATCH(MonsterTable!$B$1,MonsterTable!$A$1:$B$1,0),0),
IF(OR(NOT(ISBLANK(CK1290)),ISBLANK(CL1290)),#N/A,
IF(CI1290="empty","empty",
VLOOKUP(CI1290,MonsterGroupTable!$A:$A,1,0)))))))</f>
        <v/>
      </c>
    </row>
    <row r="1291" spans="1:88">
      <c r="A1291">
        <v>20257</v>
      </c>
      <c r="B1291">
        <f t="shared" si="43"/>
        <v>1.1000000000000001</v>
      </c>
      <c r="C1291">
        <f t="shared" si="43"/>
        <v>1.1000000000000001</v>
      </c>
      <c r="F1291">
        <v>600</v>
      </c>
      <c r="G1291">
        <v>10343</v>
      </c>
      <c r="H1291">
        <v>0</v>
      </c>
      <c r="I1291">
        <v>0</v>
      </c>
      <c r="J1291">
        <v>0</v>
      </c>
      <c r="K1291" t="s">
        <v>28</v>
      </c>
      <c r="L1291" t="s">
        <v>251</v>
      </c>
      <c r="M1291" t="s">
        <v>79</v>
      </c>
      <c r="N1291" t="s">
        <v>80</v>
      </c>
      <c r="O1291">
        <v>0</v>
      </c>
      <c r="P1291">
        <v>-4.75</v>
      </c>
      <c r="Q1291">
        <v>-3.5</v>
      </c>
      <c r="R1291">
        <v>4.75</v>
      </c>
      <c r="S1291">
        <v>3</v>
      </c>
      <c r="T1291">
        <v>-13.5</v>
      </c>
      <c r="U1291">
        <v>2.5499999999999998</v>
      </c>
      <c r="V1291">
        <v>-6.75</v>
      </c>
      <c r="W1291" t="str">
        <f t="shared" si="44"/>
        <v>g106,5,empty,3,202,1,1,0</v>
      </c>
      <c r="X1291" s="1" t="s">
        <v>284</v>
      </c>
      <c r="Y1291" s="2" t="str">
        <f>IF(AND(ISBLANK(X1291),OR(NOT(ISBLANK(Z1291)),NOT(ISBLANK(AA1291)))),#N/A,
IF(ISBLANK(X1291),"",
IF(AND(NOT(ISERROR(VLOOKUP(X1291,MonsterTable!$A:$B,MATCH(MonsterTable!$B$1,MonsterTable!$A$1:$B$1,0),0))),OR(ISBLANK(Z1291),ISBLANK(AA1291))),#N/A,
IFERROR(VLOOKUP(X1291,MonsterTable!$A:$B,MATCH(MonsterTable!$B$1,MonsterTable!$A$1:$B$1,0),0),
IF(OR(NOT(ISBLANK(Z1291)),ISBLANK(AA1291)),#N/A,
IF(X1291="empty","empty",
VLOOKUP(X1291,MonsterGroupTable!$A:$A,1,0)))))))</f>
        <v>g106</v>
      </c>
      <c r="AA1291">
        <v>5</v>
      </c>
      <c r="AE1291" s="1" t="s">
        <v>446</v>
      </c>
      <c r="AF1291" s="2" t="str">
        <f>IF(AND(ISBLANK(AE1291),OR(NOT(ISBLANK(AG1291)),NOT(ISBLANK(AH1291)))),#N/A,
IF(ISBLANK(AE1291),"",
IF(AND(NOT(ISERROR(VLOOKUP(AE1291,MonsterTable!$A:$B,MATCH(MonsterTable!$B$1,MonsterTable!$A$1:$B$1,0),0))),OR(ISBLANK(AG1291),ISBLANK(AH1291))),#N/A,
IFERROR(VLOOKUP(AE1291,MonsterTable!$A:$B,MATCH(MonsterTable!$B$1,MonsterTable!$A$1:$B$1,0),0),
IF(OR(NOT(ISBLANK(AG1291)),ISBLANK(AH1291)),#N/A,
IF(AE1291="empty","empty",
VLOOKUP(AE1291,MonsterGroupTable!$A:$A,1,0)))))))</f>
        <v>empty</v>
      </c>
      <c r="AH1291">
        <v>3</v>
      </c>
      <c r="AL1291" s="1" t="s">
        <v>338</v>
      </c>
      <c r="AM1291" s="2">
        <f>IF(AND(ISBLANK(AL1291),OR(NOT(ISBLANK(AN1291)),NOT(ISBLANK(AO1291)))),#N/A,
IF(ISBLANK(AL1291),"",
IF(AND(NOT(ISERROR(VLOOKUP(AL1291,MonsterTable!$A:$B,MATCH(MonsterTable!$B$1,MonsterTable!$A$1:$B$1,0),0))),OR(ISBLANK(AN1291),ISBLANK(AO1291))),#N/A,
IFERROR(VLOOKUP(AL1291,MonsterTable!$A:$B,MATCH(MonsterTable!$B$1,MonsterTable!$A$1:$B$1,0),0),
IF(OR(NOT(ISBLANK(AN1291)),ISBLANK(AO1291)),#N/A,
IF(AL1291="empty","empty",
VLOOKUP(AL1291,MonsterGroupTable!$A:$A,1,0)))))))</f>
        <v>202</v>
      </c>
      <c r="AN1291">
        <v>1</v>
      </c>
      <c r="AO1291">
        <v>1</v>
      </c>
      <c r="AP1291">
        <v>0</v>
      </c>
      <c r="AT1291" s="2" t="str">
        <f>IF(AND(ISBLANK(AS1291),OR(NOT(ISBLANK(AU1291)),NOT(ISBLANK(AV1291)))),#N/A,
IF(ISBLANK(AS1291),"",
IF(AND(NOT(ISERROR(VLOOKUP(AS1291,MonsterTable!$A:$B,MATCH(MonsterTable!$B$1,MonsterTable!$A$1:$B$1,0),0))),OR(ISBLANK(AU1291),ISBLANK(AV1291))),#N/A,
IFERROR(VLOOKUP(AS1291,MonsterTable!$A:$B,MATCH(MonsterTable!$B$1,MonsterTable!$A$1:$B$1,0),0),
IF(OR(NOT(ISBLANK(AU1291)),ISBLANK(AV1291)),#N/A,
IF(AS1291="empty","empty",
VLOOKUP(AS1291,MonsterGroupTable!$A:$A,1,0)))))))</f>
        <v/>
      </c>
      <c r="BA1291" s="2" t="str">
        <f>IF(AND(ISBLANK(AZ1291),OR(NOT(ISBLANK(BB1291)),NOT(ISBLANK(BC1291)))),#N/A,
IF(ISBLANK(AZ1291),"",
IF(AND(NOT(ISERROR(VLOOKUP(AZ1291,MonsterTable!$A:$B,MATCH(MonsterTable!$B$1,MonsterTable!$A$1:$B$1,0),0))),OR(ISBLANK(BB1291),ISBLANK(BC1291))),#N/A,
IFERROR(VLOOKUP(AZ1291,MonsterTable!$A:$B,MATCH(MonsterTable!$B$1,MonsterTable!$A$1:$B$1,0),0),
IF(OR(NOT(ISBLANK(BB1291)),ISBLANK(BC1291)),#N/A,
IF(AZ1291="empty","empty",
VLOOKUP(AZ1291,MonsterGroupTable!$A:$A,1,0)))))))</f>
        <v/>
      </c>
      <c r="BH1291" s="2" t="str">
        <f>IF(AND(ISBLANK(BG1291),OR(NOT(ISBLANK(BI1291)),NOT(ISBLANK(BJ1291)))),#N/A,
IF(ISBLANK(BG1291),"",
IF(AND(NOT(ISERROR(VLOOKUP(BG1291,MonsterTable!$A:$B,MATCH(MonsterTable!$B$1,MonsterTable!$A$1:$B$1,0),0))),OR(ISBLANK(BI1291),ISBLANK(BJ1291))),#N/A,
IFERROR(VLOOKUP(BG1291,MonsterTable!$A:$B,MATCH(MonsterTable!$B$1,MonsterTable!$A$1:$B$1,0),0),
IF(OR(NOT(ISBLANK(BI1291)),ISBLANK(BJ1291)),#N/A,
IF(BG1291="empty","empty",
VLOOKUP(BG1291,MonsterGroupTable!$A:$A,1,0)))))))</f>
        <v/>
      </c>
      <c r="BO1291" s="2" t="str">
        <f>IF(AND(ISBLANK(BN1291),OR(NOT(ISBLANK(BP1291)),NOT(ISBLANK(BQ1291)))),#N/A,
IF(ISBLANK(BN1291),"",
IF(AND(NOT(ISERROR(VLOOKUP(BN1291,MonsterTable!$A:$B,MATCH(MonsterTable!$B$1,MonsterTable!$A$1:$B$1,0),0))),OR(ISBLANK(BP1291),ISBLANK(BQ1291))),#N/A,
IFERROR(VLOOKUP(BN1291,MonsterTable!$A:$B,MATCH(MonsterTable!$B$1,MonsterTable!$A$1:$B$1,0),0),
IF(OR(NOT(ISBLANK(BP1291)),ISBLANK(BQ1291)),#N/A,
IF(BN1291="empty","empty",
VLOOKUP(BN1291,MonsterGroupTable!$A:$A,1,0)))))))</f>
        <v/>
      </c>
      <c r="BV1291" s="2" t="str">
        <f>IF(AND(ISBLANK(BU1291),OR(NOT(ISBLANK(BW1291)),NOT(ISBLANK(BX1291)))),#N/A,
IF(ISBLANK(BU1291),"",
IF(AND(NOT(ISERROR(VLOOKUP(BU1291,MonsterTable!$A:$B,MATCH(MonsterTable!$B$1,MonsterTable!$A$1:$B$1,0),0))),OR(ISBLANK(BW1291),ISBLANK(BX1291))),#N/A,
IFERROR(VLOOKUP(BU1291,MonsterTable!$A:$B,MATCH(MonsterTable!$B$1,MonsterTable!$A$1:$B$1,0),0),
IF(OR(NOT(ISBLANK(BW1291)),ISBLANK(BX1291)),#N/A,
IF(BU1291="empty","empty",
VLOOKUP(BU1291,MonsterGroupTable!$A:$A,1,0)))))))</f>
        <v/>
      </c>
      <c r="CC1291" s="2" t="str">
        <f>IF(AND(ISBLANK(CB1291),OR(NOT(ISBLANK(CD1291)),NOT(ISBLANK(CE1291)))),#N/A,
IF(ISBLANK(CB1291),"",
IF(AND(NOT(ISERROR(VLOOKUP(CB1291,MonsterTable!$A:$B,MATCH(MonsterTable!$B$1,MonsterTable!$A$1:$B$1,0),0))),OR(ISBLANK(CD1291),ISBLANK(CE1291))),#N/A,
IFERROR(VLOOKUP(CB1291,MonsterTable!$A:$B,MATCH(MonsterTable!$B$1,MonsterTable!$A$1:$B$1,0),0),
IF(OR(NOT(ISBLANK(CD1291)),ISBLANK(CE1291)),#N/A,
IF(CB1291="empty","empty",
VLOOKUP(CB1291,MonsterGroupTable!$A:$A,1,0)))))))</f>
        <v/>
      </c>
      <c r="CJ1291" s="2" t="str">
        <f>IF(AND(ISBLANK(CI1291),OR(NOT(ISBLANK(CK1291)),NOT(ISBLANK(CL1291)))),#N/A,
IF(ISBLANK(CI1291),"",
IF(AND(NOT(ISERROR(VLOOKUP(CI1291,MonsterTable!$A:$B,MATCH(MonsterTable!$B$1,MonsterTable!$A$1:$B$1,0),0))),OR(ISBLANK(CK1291),ISBLANK(CL1291))),#N/A,
IFERROR(VLOOKUP(CI1291,MonsterTable!$A:$B,MATCH(MonsterTable!$B$1,MonsterTable!$A$1:$B$1,0),0),
IF(OR(NOT(ISBLANK(CK1291)),ISBLANK(CL1291)),#N/A,
IF(CI1291="empty","empty",
VLOOKUP(CI1291,MonsterGroupTable!$A:$A,1,0)))))))</f>
        <v/>
      </c>
    </row>
    <row r="1292" spans="1:88">
      <c r="A1292">
        <v>20258</v>
      </c>
      <c r="B1292">
        <f t="shared" si="43"/>
        <v>1.1000000000000001</v>
      </c>
      <c r="C1292">
        <f t="shared" si="43"/>
        <v>1.1000000000000001</v>
      </c>
      <c r="F1292">
        <v>600</v>
      </c>
      <c r="G1292">
        <v>10433</v>
      </c>
      <c r="H1292">
        <v>0</v>
      </c>
      <c r="I1292">
        <v>0</v>
      </c>
      <c r="J1292">
        <v>0</v>
      </c>
      <c r="K1292" t="s">
        <v>28</v>
      </c>
      <c r="L1292" t="s">
        <v>251</v>
      </c>
      <c r="M1292" t="s">
        <v>79</v>
      </c>
      <c r="N1292" t="s">
        <v>80</v>
      </c>
      <c r="O1292">
        <v>0</v>
      </c>
      <c r="P1292">
        <v>-4.75</v>
      </c>
      <c r="Q1292">
        <v>-3.5</v>
      </c>
      <c r="R1292">
        <v>4.75</v>
      </c>
      <c r="S1292">
        <v>3</v>
      </c>
      <c r="T1292">
        <v>-13.5</v>
      </c>
      <c r="U1292">
        <v>2.5499999999999998</v>
      </c>
      <c r="V1292">
        <v>-6.75</v>
      </c>
      <c r="W1292" t="str">
        <f t="shared" si="44"/>
        <v>g106,5,empty,3,202,1,1,0</v>
      </c>
      <c r="X1292" s="1" t="s">
        <v>284</v>
      </c>
      <c r="Y1292" s="2" t="str">
        <f>IF(AND(ISBLANK(X1292),OR(NOT(ISBLANK(Z1292)),NOT(ISBLANK(AA1292)))),#N/A,
IF(ISBLANK(X1292),"",
IF(AND(NOT(ISERROR(VLOOKUP(X1292,MonsterTable!$A:$B,MATCH(MonsterTable!$B$1,MonsterTable!$A$1:$B$1,0),0))),OR(ISBLANK(Z1292),ISBLANK(AA1292))),#N/A,
IFERROR(VLOOKUP(X1292,MonsterTable!$A:$B,MATCH(MonsterTable!$B$1,MonsterTable!$A$1:$B$1,0),0),
IF(OR(NOT(ISBLANK(Z1292)),ISBLANK(AA1292)),#N/A,
IF(X1292="empty","empty",
VLOOKUP(X1292,MonsterGroupTable!$A:$A,1,0)))))))</f>
        <v>g106</v>
      </c>
      <c r="AA1292">
        <v>5</v>
      </c>
      <c r="AE1292" s="1" t="s">
        <v>446</v>
      </c>
      <c r="AF1292" s="2" t="str">
        <f>IF(AND(ISBLANK(AE1292),OR(NOT(ISBLANK(AG1292)),NOT(ISBLANK(AH1292)))),#N/A,
IF(ISBLANK(AE1292),"",
IF(AND(NOT(ISERROR(VLOOKUP(AE1292,MonsterTable!$A:$B,MATCH(MonsterTable!$B$1,MonsterTable!$A$1:$B$1,0),0))),OR(ISBLANK(AG1292),ISBLANK(AH1292))),#N/A,
IFERROR(VLOOKUP(AE1292,MonsterTable!$A:$B,MATCH(MonsterTable!$B$1,MonsterTable!$A$1:$B$1,0),0),
IF(OR(NOT(ISBLANK(AG1292)),ISBLANK(AH1292)),#N/A,
IF(AE1292="empty","empty",
VLOOKUP(AE1292,MonsterGroupTable!$A:$A,1,0)))))))</f>
        <v>empty</v>
      </c>
      <c r="AH1292">
        <v>3</v>
      </c>
      <c r="AL1292" s="1" t="s">
        <v>338</v>
      </c>
      <c r="AM1292" s="2">
        <f>IF(AND(ISBLANK(AL1292),OR(NOT(ISBLANK(AN1292)),NOT(ISBLANK(AO1292)))),#N/A,
IF(ISBLANK(AL1292),"",
IF(AND(NOT(ISERROR(VLOOKUP(AL1292,MonsterTable!$A:$B,MATCH(MonsterTable!$B$1,MonsterTable!$A$1:$B$1,0),0))),OR(ISBLANK(AN1292),ISBLANK(AO1292))),#N/A,
IFERROR(VLOOKUP(AL1292,MonsterTable!$A:$B,MATCH(MonsterTable!$B$1,MonsterTable!$A$1:$B$1,0),0),
IF(OR(NOT(ISBLANK(AN1292)),ISBLANK(AO1292)),#N/A,
IF(AL1292="empty","empty",
VLOOKUP(AL1292,MonsterGroupTable!$A:$A,1,0)))))))</f>
        <v>202</v>
      </c>
      <c r="AN1292">
        <v>1</v>
      </c>
      <c r="AO1292">
        <v>1</v>
      </c>
      <c r="AP1292">
        <v>0</v>
      </c>
      <c r="AT1292" s="2" t="str">
        <f>IF(AND(ISBLANK(AS1292),OR(NOT(ISBLANK(AU1292)),NOT(ISBLANK(AV1292)))),#N/A,
IF(ISBLANK(AS1292),"",
IF(AND(NOT(ISERROR(VLOOKUP(AS1292,MonsterTable!$A:$B,MATCH(MonsterTable!$B$1,MonsterTable!$A$1:$B$1,0),0))),OR(ISBLANK(AU1292),ISBLANK(AV1292))),#N/A,
IFERROR(VLOOKUP(AS1292,MonsterTable!$A:$B,MATCH(MonsterTable!$B$1,MonsterTable!$A$1:$B$1,0),0),
IF(OR(NOT(ISBLANK(AU1292)),ISBLANK(AV1292)),#N/A,
IF(AS1292="empty","empty",
VLOOKUP(AS1292,MonsterGroupTable!$A:$A,1,0)))))))</f>
        <v/>
      </c>
      <c r="BA1292" s="2" t="str">
        <f>IF(AND(ISBLANK(AZ1292),OR(NOT(ISBLANK(BB1292)),NOT(ISBLANK(BC1292)))),#N/A,
IF(ISBLANK(AZ1292),"",
IF(AND(NOT(ISERROR(VLOOKUP(AZ1292,MonsterTable!$A:$B,MATCH(MonsterTable!$B$1,MonsterTable!$A$1:$B$1,0),0))),OR(ISBLANK(BB1292),ISBLANK(BC1292))),#N/A,
IFERROR(VLOOKUP(AZ1292,MonsterTable!$A:$B,MATCH(MonsterTable!$B$1,MonsterTable!$A$1:$B$1,0),0),
IF(OR(NOT(ISBLANK(BB1292)),ISBLANK(BC1292)),#N/A,
IF(AZ1292="empty","empty",
VLOOKUP(AZ1292,MonsterGroupTable!$A:$A,1,0)))))))</f>
        <v/>
      </c>
      <c r="BH1292" s="2" t="str">
        <f>IF(AND(ISBLANK(BG1292),OR(NOT(ISBLANK(BI1292)),NOT(ISBLANK(BJ1292)))),#N/A,
IF(ISBLANK(BG1292),"",
IF(AND(NOT(ISERROR(VLOOKUP(BG1292,MonsterTable!$A:$B,MATCH(MonsterTable!$B$1,MonsterTable!$A$1:$B$1,0),0))),OR(ISBLANK(BI1292),ISBLANK(BJ1292))),#N/A,
IFERROR(VLOOKUP(BG1292,MonsterTable!$A:$B,MATCH(MonsterTable!$B$1,MonsterTable!$A$1:$B$1,0),0),
IF(OR(NOT(ISBLANK(BI1292)),ISBLANK(BJ1292)),#N/A,
IF(BG1292="empty","empty",
VLOOKUP(BG1292,MonsterGroupTable!$A:$A,1,0)))))))</f>
        <v/>
      </c>
      <c r="BO1292" s="2" t="str">
        <f>IF(AND(ISBLANK(BN1292),OR(NOT(ISBLANK(BP1292)),NOT(ISBLANK(BQ1292)))),#N/A,
IF(ISBLANK(BN1292),"",
IF(AND(NOT(ISERROR(VLOOKUP(BN1292,MonsterTable!$A:$B,MATCH(MonsterTable!$B$1,MonsterTable!$A$1:$B$1,0),0))),OR(ISBLANK(BP1292),ISBLANK(BQ1292))),#N/A,
IFERROR(VLOOKUP(BN1292,MonsterTable!$A:$B,MATCH(MonsterTable!$B$1,MonsterTable!$A$1:$B$1,0),0),
IF(OR(NOT(ISBLANK(BP1292)),ISBLANK(BQ1292)),#N/A,
IF(BN1292="empty","empty",
VLOOKUP(BN1292,MonsterGroupTable!$A:$A,1,0)))))))</f>
        <v/>
      </c>
      <c r="BV1292" s="2" t="str">
        <f>IF(AND(ISBLANK(BU1292),OR(NOT(ISBLANK(BW1292)),NOT(ISBLANK(BX1292)))),#N/A,
IF(ISBLANK(BU1292),"",
IF(AND(NOT(ISERROR(VLOOKUP(BU1292,MonsterTable!$A:$B,MATCH(MonsterTable!$B$1,MonsterTable!$A$1:$B$1,0),0))),OR(ISBLANK(BW1292),ISBLANK(BX1292))),#N/A,
IFERROR(VLOOKUP(BU1292,MonsterTable!$A:$B,MATCH(MonsterTable!$B$1,MonsterTable!$A$1:$B$1,0),0),
IF(OR(NOT(ISBLANK(BW1292)),ISBLANK(BX1292)),#N/A,
IF(BU1292="empty","empty",
VLOOKUP(BU1292,MonsterGroupTable!$A:$A,1,0)))))))</f>
        <v/>
      </c>
      <c r="CC1292" s="2" t="str">
        <f>IF(AND(ISBLANK(CB1292),OR(NOT(ISBLANK(CD1292)),NOT(ISBLANK(CE1292)))),#N/A,
IF(ISBLANK(CB1292),"",
IF(AND(NOT(ISERROR(VLOOKUP(CB1292,MonsterTable!$A:$B,MATCH(MonsterTable!$B$1,MonsterTable!$A$1:$B$1,0),0))),OR(ISBLANK(CD1292),ISBLANK(CE1292))),#N/A,
IFERROR(VLOOKUP(CB1292,MonsterTable!$A:$B,MATCH(MonsterTable!$B$1,MonsterTable!$A$1:$B$1,0),0),
IF(OR(NOT(ISBLANK(CD1292)),ISBLANK(CE1292)),#N/A,
IF(CB1292="empty","empty",
VLOOKUP(CB1292,MonsterGroupTable!$A:$A,1,0)))))))</f>
        <v/>
      </c>
      <c r="CJ1292" s="2" t="str">
        <f>IF(AND(ISBLANK(CI1292),OR(NOT(ISBLANK(CK1292)),NOT(ISBLANK(CL1292)))),#N/A,
IF(ISBLANK(CI1292),"",
IF(AND(NOT(ISERROR(VLOOKUP(CI1292,MonsterTable!$A:$B,MATCH(MonsterTable!$B$1,MonsterTable!$A$1:$B$1,0),0))),OR(ISBLANK(CK1292),ISBLANK(CL1292))),#N/A,
IFERROR(VLOOKUP(CI1292,MonsterTable!$A:$B,MATCH(MonsterTable!$B$1,MonsterTable!$A$1:$B$1,0),0),
IF(OR(NOT(ISBLANK(CK1292)),ISBLANK(CL1292)),#N/A,
IF(CI1292="empty","empty",
VLOOKUP(CI1292,MonsterGroupTable!$A:$A,1,0)))))))</f>
        <v/>
      </c>
    </row>
    <row r="1293" spans="1:88">
      <c r="A1293">
        <v>20259</v>
      </c>
      <c r="B1293">
        <f t="shared" si="43"/>
        <v>1.1000000000000001</v>
      </c>
      <c r="C1293">
        <f t="shared" si="43"/>
        <v>1.1000000000000001</v>
      </c>
      <c r="F1293">
        <v>600</v>
      </c>
      <c r="G1293">
        <v>10523</v>
      </c>
      <c r="H1293">
        <v>0</v>
      </c>
      <c r="I1293">
        <v>0</v>
      </c>
      <c r="J1293">
        <v>0</v>
      </c>
      <c r="K1293" t="s">
        <v>28</v>
      </c>
      <c r="L1293" t="s">
        <v>251</v>
      </c>
      <c r="M1293" t="s">
        <v>79</v>
      </c>
      <c r="N1293" t="s">
        <v>80</v>
      </c>
      <c r="O1293">
        <v>0</v>
      </c>
      <c r="P1293">
        <v>-4.75</v>
      </c>
      <c r="Q1293">
        <v>-3.5</v>
      </c>
      <c r="R1293">
        <v>4.75</v>
      </c>
      <c r="S1293">
        <v>3</v>
      </c>
      <c r="T1293">
        <v>-13.5</v>
      </c>
      <c r="U1293">
        <v>2.5499999999999998</v>
      </c>
      <c r="V1293">
        <v>-6.75</v>
      </c>
      <c r="W1293" t="str">
        <f t="shared" si="44"/>
        <v>g106,5,empty,3,202,1,1,0</v>
      </c>
      <c r="X1293" s="1" t="s">
        <v>284</v>
      </c>
      <c r="Y1293" s="2" t="str">
        <f>IF(AND(ISBLANK(X1293),OR(NOT(ISBLANK(Z1293)),NOT(ISBLANK(AA1293)))),#N/A,
IF(ISBLANK(X1293),"",
IF(AND(NOT(ISERROR(VLOOKUP(X1293,MonsterTable!$A:$B,MATCH(MonsterTable!$B$1,MonsterTable!$A$1:$B$1,0),0))),OR(ISBLANK(Z1293),ISBLANK(AA1293))),#N/A,
IFERROR(VLOOKUP(X1293,MonsterTable!$A:$B,MATCH(MonsterTable!$B$1,MonsterTable!$A$1:$B$1,0),0),
IF(OR(NOT(ISBLANK(Z1293)),ISBLANK(AA1293)),#N/A,
IF(X1293="empty","empty",
VLOOKUP(X1293,MonsterGroupTable!$A:$A,1,0)))))))</f>
        <v>g106</v>
      </c>
      <c r="AA1293">
        <v>5</v>
      </c>
      <c r="AE1293" s="1" t="s">
        <v>446</v>
      </c>
      <c r="AF1293" s="2" t="str">
        <f>IF(AND(ISBLANK(AE1293),OR(NOT(ISBLANK(AG1293)),NOT(ISBLANK(AH1293)))),#N/A,
IF(ISBLANK(AE1293),"",
IF(AND(NOT(ISERROR(VLOOKUP(AE1293,MonsterTable!$A:$B,MATCH(MonsterTable!$B$1,MonsterTable!$A$1:$B$1,0),0))),OR(ISBLANK(AG1293),ISBLANK(AH1293))),#N/A,
IFERROR(VLOOKUP(AE1293,MonsterTable!$A:$B,MATCH(MonsterTable!$B$1,MonsterTable!$A$1:$B$1,0),0),
IF(OR(NOT(ISBLANK(AG1293)),ISBLANK(AH1293)),#N/A,
IF(AE1293="empty","empty",
VLOOKUP(AE1293,MonsterGroupTable!$A:$A,1,0)))))))</f>
        <v>empty</v>
      </c>
      <c r="AH1293">
        <v>3</v>
      </c>
      <c r="AL1293" s="1" t="s">
        <v>338</v>
      </c>
      <c r="AM1293" s="2">
        <f>IF(AND(ISBLANK(AL1293),OR(NOT(ISBLANK(AN1293)),NOT(ISBLANK(AO1293)))),#N/A,
IF(ISBLANK(AL1293),"",
IF(AND(NOT(ISERROR(VLOOKUP(AL1293,MonsterTable!$A:$B,MATCH(MonsterTable!$B$1,MonsterTable!$A$1:$B$1,0),0))),OR(ISBLANK(AN1293),ISBLANK(AO1293))),#N/A,
IFERROR(VLOOKUP(AL1293,MonsterTable!$A:$B,MATCH(MonsterTable!$B$1,MonsterTable!$A$1:$B$1,0),0),
IF(OR(NOT(ISBLANK(AN1293)),ISBLANK(AO1293)),#N/A,
IF(AL1293="empty","empty",
VLOOKUP(AL1293,MonsterGroupTable!$A:$A,1,0)))))))</f>
        <v>202</v>
      </c>
      <c r="AN1293">
        <v>1</v>
      </c>
      <c r="AO1293">
        <v>1</v>
      </c>
      <c r="AP1293">
        <v>0</v>
      </c>
      <c r="AT1293" s="2" t="str">
        <f>IF(AND(ISBLANK(AS1293),OR(NOT(ISBLANK(AU1293)),NOT(ISBLANK(AV1293)))),#N/A,
IF(ISBLANK(AS1293),"",
IF(AND(NOT(ISERROR(VLOOKUP(AS1293,MonsterTable!$A:$B,MATCH(MonsterTable!$B$1,MonsterTable!$A$1:$B$1,0),0))),OR(ISBLANK(AU1293),ISBLANK(AV1293))),#N/A,
IFERROR(VLOOKUP(AS1293,MonsterTable!$A:$B,MATCH(MonsterTable!$B$1,MonsterTable!$A$1:$B$1,0),0),
IF(OR(NOT(ISBLANK(AU1293)),ISBLANK(AV1293)),#N/A,
IF(AS1293="empty","empty",
VLOOKUP(AS1293,MonsterGroupTable!$A:$A,1,0)))))))</f>
        <v/>
      </c>
      <c r="BA1293" s="2" t="str">
        <f>IF(AND(ISBLANK(AZ1293),OR(NOT(ISBLANK(BB1293)),NOT(ISBLANK(BC1293)))),#N/A,
IF(ISBLANK(AZ1293),"",
IF(AND(NOT(ISERROR(VLOOKUP(AZ1293,MonsterTable!$A:$B,MATCH(MonsterTable!$B$1,MonsterTable!$A$1:$B$1,0),0))),OR(ISBLANK(BB1293),ISBLANK(BC1293))),#N/A,
IFERROR(VLOOKUP(AZ1293,MonsterTable!$A:$B,MATCH(MonsterTable!$B$1,MonsterTable!$A$1:$B$1,0),0),
IF(OR(NOT(ISBLANK(BB1293)),ISBLANK(BC1293)),#N/A,
IF(AZ1293="empty","empty",
VLOOKUP(AZ1293,MonsterGroupTable!$A:$A,1,0)))))))</f>
        <v/>
      </c>
      <c r="BH1293" s="2" t="str">
        <f>IF(AND(ISBLANK(BG1293),OR(NOT(ISBLANK(BI1293)),NOT(ISBLANK(BJ1293)))),#N/A,
IF(ISBLANK(BG1293),"",
IF(AND(NOT(ISERROR(VLOOKUP(BG1293,MonsterTable!$A:$B,MATCH(MonsterTable!$B$1,MonsterTable!$A$1:$B$1,0),0))),OR(ISBLANK(BI1293),ISBLANK(BJ1293))),#N/A,
IFERROR(VLOOKUP(BG1293,MonsterTable!$A:$B,MATCH(MonsterTable!$B$1,MonsterTable!$A$1:$B$1,0),0),
IF(OR(NOT(ISBLANK(BI1293)),ISBLANK(BJ1293)),#N/A,
IF(BG1293="empty","empty",
VLOOKUP(BG1293,MonsterGroupTable!$A:$A,1,0)))))))</f>
        <v/>
      </c>
      <c r="BO1293" s="2" t="str">
        <f>IF(AND(ISBLANK(BN1293),OR(NOT(ISBLANK(BP1293)),NOT(ISBLANK(BQ1293)))),#N/A,
IF(ISBLANK(BN1293),"",
IF(AND(NOT(ISERROR(VLOOKUP(BN1293,MonsterTable!$A:$B,MATCH(MonsterTable!$B$1,MonsterTable!$A$1:$B$1,0),0))),OR(ISBLANK(BP1293),ISBLANK(BQ1293))),#N/A,
IFERROR(VLOOKUP(BN1293,MonsterTable!$A:$B,MATCH(MonsterTable!$B$1,MonsterTable!$A$1:$B$1,0),0),
IF(OR(NOT(ISBLANK(BP1293)),ISBLANK(BQ1293)),#N/A,
IF(BN1293="empty","empty",
VLOOKUP(BN1293,MonsterGroupTable!$A:$A,1,0)))))))</f>
        <v/>
      </c>
      <c r="BV1293" s="2" t="str">
        <f>IF(AND(ISBLANK(BU1293),OR(NOT(ISBLANK(BW1293)),NOT(ISBLANK(BX1293)))),#N/A,
IF(ISBLANK(BU1293),"",
IF(AND(NOT(ISERROR(VLOOKUP(BU1293,MonsterTable!$A:$B,MATCH(MonsterTable!$B$1,MonsterTable!$A$1:$B$1,0),0))),OR(ISBLANK(BW1293),ISBLANK(BX1293))),#N/A,
IFERROR(VLOOKUP(BU1293,MonsterTable!$A:$B,MATCH(MonsterTable!$B$1,MonsterTable!$A$1:$B$1,0),0),
IF(OR(NOT(ISBLANK(BW1293)),ISBLANK(BX1293)),#N/A,
IF(BU1293="empty","empty",
VLOOKUP(BU1293,MonsterGroupTable!$A:$A,1,0)))))))</f>
        <v/>
      </c>
      <c r="CC1293" s="2" t="str">
        <f>IF(AND(ISBLANK(CB1293),OR(NOT(ISBLANK(CD1293)),NOT(ISBLANK(CE1293)))),#N/A,
IF(ISBLANK(CB1293),"",
IF(AND(NOT(ISERROR(VLOOKUP(CB1293,MonsterTable!$A:$B,MATCH(MonsterTable!$B$1,MonsterTable!$A$1:$B$1,0),0))),OR(ISBLANK(CD1293),ISBLANK(CE1293))),#N/A,
IFERROR(VLOOKUP(CB1293,MonsterTable!$A:$B,MATCH(MonsterTable!$B$1,MonsterTable!$A$1:$B$1,0),0),
IF(OR(NOT(ISBLANK(CD1293)),ISBLANK(CE1293)),#N/A,
IF(CB1293="empty","empty",
VLOOKUP(CB1293,MonsterGroupTable!$A:$A,1,0)))))))</f>
        <v/>
      </c>
      <c r="CJ1293" s="2" t="str">
        <f>IF(AND(ISBLANK(CI1293),OR(NOT(ISBLANK(CK1293)),NOT(ISBLANK(CL1293)))),#N/A,
IF(ISBLANK(CI1293),"",
IF(AND(NOT(ISERROR(VLOOKUP(CI1293,MonsterTable!$A:$B,MATCH(MonsterTable!$B$1,MonsterTable!$A$1:$B$1,0),0))),OR(ISBLANK(CK1293),ISBLANK(CL1293))),#N/A,
IFERROR(VLOOKUP(CI1293,MonsterTable!$A:$B,MATCH(MonsterTable!$B$1,MonsterTable!$A$1:$B$1,0),0),
IF(OR(NOT(ISBLANK(CK1293)),ISBLANK(CL1293)),#N/A,
IF(CI1293="empty","empty",
VLOOKUP(CI1293,MonsterGroupTable!$A:$A,1,0)))))))</f>
        <v/>
      </c>
    </row>
    <row r="1294" spans="1:88">
      <c r="A1294">
        <v>20260</v>
      </c>
      <c r="B1294">
        <f t="shared" si="43"/>
        <v>1.2</v>
      </c>
      <c r="C1294">
        <f t="shared" si="43"/>
        <v>1.1000000000000001</v>
      </c>
      <c r="F1294">
        <v>600</v>
      </c>
      <c r="G1294">
        <v>10613</v>
      </c>
      <c r="H1294">
        <v>0</v>
      </c>
      <c r="I1294">
        <v>0</v>
      </c>
      <c r="J1294">
        <v>0</v>
      </c>
      <c r="K1294" t="s">
        <v>28</v>
      </c>
      <c r="L1294" t="s">
        <v>251</v>
      </c>
      <c r="M1294" t="s">
        <v>79</v>
      </c>
      <c r="N1294" t="s">
        <v>80</v>
      </c>
      <c r="O1294">
        <v>0</v>
      </c>
      <c r="P1294">
        <v>-4.75</v>
      </c>
      <c r="Q1294">
        <v>-3.5</v>
      </c>
      <c r="R1294">
        <v>4.75</v>
      </c>
      <c r="S1294">
        <v>3</v>
      </c>
      <c r="T1294">
        <v>-13.5</v>
      </c>
      <c r="U1294">
        <v>2.5499999999999998</v>
      </c>
      <c r="V1294">
        <v>-6.75</v>
      </c>
      <c r="W1294" t="str">
        <f t="shared" si="44"/>
        <v>g106,5,empty,3,202,1,1,0</v>
      </c>
      <c r="X1294" s="1" t="s">
        <v>284</v>
      </c>
      <c r="Y1294" s="2" t="str">
        <f>IF(AND(ISBLANK(X1294),OR(NOT(ISBLANK(Z1294)),NOT(ISBLANK(AA1294)))),#N/A,
IF(ISBLANK(X1294),"",
IF(AND(NOT(ISERROR(VLOOKUP(X1294,MonsterTable!$A:$B,MATCH(MonsterTable!$B$1,MonsterTable!$A$1:$B$1,0),0))),OR(ISBLANK(Z1294),ISBLANK(AA1294))),#N/A,
IFERROR(VLOOKUP(X1294,MonsterTable!$A:$B,MATCH(MonsterTable!$B$1,MonsterTable!$A$1:$B$1,0),0),
IF(OR(NOT(ISBLANK(Z1294)),ISBLANK(AA1294)),#N/A,
IF(X1294="empty","empty",
VLOOKUP(X1294,MonsterGroupTable!$A:$A,1,0)))))))</f>
        <v>g106</v>
      </c>
      <c r="AA1294">
        <v>5</v>
      </c>
      <c r="AE1294" s="1" t="s">
        <v>446</v>
      </c>
      <c r="AF1294" s="2" t="str">
        <f>IF(AND(ISBLANK(AE1294),OR(NOT(ISBLANK(AG1294)),NOT(ISBLANK(AH1294)))),#N/A,
IF(ISBLANK(AE1294),"",
IF(AND(NOT(ISERROR(VLOOKUP(AE1294,MonsterTable!$A:$B,MATCH(MonsterTable!$B$1,MonsterTable!$A$1:$B$1,0),0))),OR(ISBLANK(AG1294),ISBLANK(AH1294))),#N/A,
IFERROR(VLOOKUP(AE1294,MonsterTable!$A:$B,MATCH(MonsterTable!$B$1,MonsterTable!$A$1:$B$1,0),0),
IF(OR(NOT(ISBLANK(AG1294)),ISBLANK(AH1294)),#N/A,
IF(AE1294="empty","empty",
VLOOKUP(AE1294,MonsterGroupTable!$A:$A,1,0)))))))</f>
        <v>empty</v>
      </c>
      <c r="AH1294">
        <v>3</v>
      </c>
      <c r="AL1294" s="1" t="s">
        <v>338</v>
      </c>
      <c r="AM1294" s="2">
        <f>IF(AND(ISBLANK(AL1294),OR(NOT(ISBLANK(AN1294)),NOT(ISBLANK(AO1294)))),#N/A,
IF(ISBLANK(AL1294),"",
IF(AND(NOT(ISERROR(VLOOKUP(AL1294,MonsterTable!$A:$B,MATCH(MonsterTable!$B$1,MonsterTable!$A$1:$B$1,0),0))),OR(ISBLANK(AN1294),ISBLANK(AO1294))),#N/A,
IFERROR(VLOOKUP(AL1294,MonsterTable!$A:$B,MATCH(MonsterTable!$B$1,MonsterTable!$A$1:$B$1,0),0),
IF(OR(NOT(ISBLANK(AN1294)),ISBLANK(AO1294)),#N/A,
IF(AL1294="empty","empty",
VLOOKUP(AL1294,MonsterGroupTable!$A:$A,1,0)))))))</f>
        <v>202</v>
      </c>
      <c r="AN1294">
        <v>1</v>
      </c>
      <c r="AO1294">
        <v>1</v>
      </c>
      <c r="AP1294">
        <v>0</v>
      </c>
      <c r="AT1294" s="2" t="str">
        <f>IF(AND(ISBLANK(AS1294),OR(NOT(ISBLANK(AU1294)),NOT(ISBLANK(AV1294)))),#N/A,
IF(ISBLANK(AS1294),"",
IF(AND(NOT(ISERROR(VLOOKUP(AS1294,MonsterTable!$A:$B,MATCH(MonsterTable!$B$1,MonsterTable!$A$1:$B$1,0),0))),OR(ISBLANK(AU1294),ISBLANK(AV1294))),#N/A,
IFERROR(VLOOKUP(AS1294,MonsterTable!$A:$B,MATCH(MonsterTable!$B$1,MonsterTable!$A$1:$B$1,0),0),
IF(OR(NOT(ISBLANK(AU1294)),ISBLANK(AV1294)),#N/A,
IF(AS1294="empty","empty",
VLOOKUP(AS1294,MonsterGroupTable!$A:$A,1,0)))))))</f>
        <v/>
      </c>
      <c r="BA1294" s="2" t="str">
        <f>IF(AND(ISBLANK(AZ1294),OR(NOT(ISBLANK(BB1294)),NOT(ISBLANK(BC1294)))),#N/A,
IF(ISBLANK(AZ1294),"",
IF(AND(NOT(ISERROR(VLOOKUP(AZ1294,MonsterTable!$A:$B,MATCH(MonsterTable!$B$1,MonsterTable!$A$1:$B$1,0),0))),OR(ISBLANK(BB1294),ISBLANK(BC1294))),#N/A,
IFERROR(VLOOKUP(AZ1294,MonsterTable!$A:$B,MATCH(MonsterTable!$B$1,MonsterTable!$A$1:$B$1,0),0),
IF(OR(NOT(ISBLANK(BB1294)),ISBLANK(BC1294)),#N/A,
IF(AZ1294="empty","empty",
VLOOKUP(AZ1294,MonsterGroupTable!$A:$A,1,0)))))))</f>
        <v/>
      </c>
      <c r="BH1294" s="2" t="str">
        <f>IF(AND(ISBLANK(BG1294),OR(NOT(ISBLANK(BI1294)),NOT(ISBLANK(BJ1294)))),#N/A,
IF(ISBLANK(BG1294),"",
IF(AND(NOT(ISERROR(VLOOKUP(BG1294,MonsterTable!$A:$B,MATCH(MonsterTable!$B$1,MonsterTable!$A$1:$B$1,0),0))),OR(ISBLANK(BI1294),ISBLANK(BJ1294))),#N/A,
IFERROR(VLOOKUP(BG1294,MonsterTable!$A:$B,MATCH(MonsterTable!$B$1,MonsterTable!$A$1:$B$1,0),0),
IF(OR(NOT(ISBLANK(BI1294)),ISBLANK(BJ1294)),#N/A,
IF(BG1294="empty","empty",
VLOOKUP(BG1294,MonsterGroupTable!$A:$A,1,0)))))))</f>
        <v/>
      </c>
      <c r="BO1294" s="2" t="str">
        <f>IF(AND(ISBLANK(BN1294),OR(NOT(ISBLANK(BP1294)),NOT(ISBLANK(BQ1294)))),#N/A,
IF(ISBLANK(BN1294),"",
IF(AND(NOT(ISERROR(VLOOKUP(BN1294,MonsterTable!$A:$B,MATCH(MonsterTable!$B$1,MonsterTable!$A$1:$B$1,0),0))),OR(ISBLANK(BP1294),ISBLANK(BQ1294))),#N/A,
IFERROR(VLOOKUP(BN1294,MonsterTable!$A:$B,MATCH(MonsterTable!$B$1,MonsterTable!$A$1:$B$1,0),0),
IF(OR(NOT(ISBLANK(BP1294)),ISBLANK(BQ1294)),#N/A,
IF(BN1294="empty","empty",
VLOOKUP(BN1294,MonsterGroupTable!$A:$A,1,0)))))))</f>
        <v/>
      </c>
      <c r="BV1294" s="2" t="str">
        <f>IF(AND(ISBLANK(BU1294),OR(NOT(ISBLANK(BW1294)),NOT(ISBLANK(BX1294)))),#N/A,
IF(ISBLANK(BU1294),"",
IF(AND(NOT(ISERROR(VLOOKUP(BU1294,MonsterTable!$A:$B,MATCH(MonsterTable!$B$1,MonsterTable!$A$1:$B$1,0),0))),OR(ISBLANK(BW1294),ISBLANK(BX1294))),#N/A,
IFERROR(VLOOKUP(BU1294,MonsterTable!$A:$B,MATCH(MonsterTable!$B$1,MonsterTable!$A$1:$B$1,0),0),
IF(OR(NOT(ISBLANK(BW1294)),ISBLANK(BX1294)),#N/A,
IF(BU1294="empty","empty",
VLOOKUP(BU1294,MonsterGroupTable!$A:$A,1,0)))))))</f>
        <v/>
      </c>
      <c r="CC1294" s="2" t="str">
        <f>IF(AND(ISBLANK(CB1294),OR(NOT(ISBLANK(CD1294)),NOT(ISBLANK(CE1294)))),#N/A,
IF(ISBLANK(CB1294),"",
IF(AND(NOT(ISERROR(VLOOKUP(CB1294,MonsterTable!$A:$B,MATCH(MonsterTable!$B$1,MonsterTable!$A$1:$B$1,0),0))),OR(ISBLANK(CD1294),ISBLANK(CE1294))),#N/A,
IFERROR(VLOOKUP(CB1294,MonsterTable!$A:$B,MATCH(MonsterTable!$B$1,MonsterTable!$A$1:$B$1,0),0),
IF(OR(NOT(ISBLANK(CD1294)),ISBLANK(CE1294)),#N/A,
IF(CB1294="empty","empty",
VLOOKUP(CB1294,MonsterGroupTable!$A:$A,1,0)))))))</f>
        <v/>
      </c>
      <c r="CJ1294" s="2" t="str">
        <f>IF(AND(ISBLANK(CI1294),OR(NOT(ISBLANK(CK1294)),NOT(ISBLANK(CL1294)))),#N/A,
IF(ISBLANK(CI1294),"",
IF(AND(NOT(ISERROR(VLOOKUP(CI1294,MonsterTable!$A:$B,MATCH(MonsterTable!$B$1,MonsterTable!$A$1:$B$1,0),0))),OR(ISBLANK(CK1294),ISBLANK(CL1294))),#N/A,
IFERROR(VLOOKUP(CI1294,MonsterTable!$A:$B,MATCH(MonsterTable!$B$1,MonsterTable!$A$1:$B$1,0),0),
IF(OR(NOT(ISBLANK(CK1294)),ISBLANK(CL1294)),#N/A,
IF(CI1294="empty","empty",
VLOOKUP(CI1294,MonsterGroupTable!$A:$A,1,0)))))))</f>
        <v/>
      </c>
    </row>
    <row r="1295" spans="1:88">
      <c r="A1295">
        <v>20261</v>
      </c>
      <c r="B1295">
        <f t="shared" si="43"/>
        <v>1.1000000000000001</v>
      </c>
      <c r="C1295">
        <f t="shared" si="43"/>
        <v>1.1000000000000001</v>
      </c>
      <c r="F1295">
        <v>600</v>
      </c>
      <c r="G1295">
        <v>10703</v>
      </c>
      <c r="H1295">
        <v>0</v>
      </c>
      <c r="I1295">
        <v>0</v>
      </c>
      <c r="J1295">
        <v>0</v>
      </c>
      <c r="K1295" t="s">
        <v>28</v>
      </c>
      <c r="L1295" t="s">
        <v>253</v>
      </c>
      <c r="M1295" t="s">
        <v>79</v>
      </c>
      <c r="N1295" t="s">
        <v>80</v>
      </c>
      <c r="O1295">
        <v>0</v>
      </c>
      <c r="P1295">
        <v>-4.75</v>
      </c>
      <c r="Q1295">
        <v>-3.5</v>
      </c>
      <c r="R1295">
        <v>4.75</v>
      </c>
      <c r="S1295">
        <v>3</v>
      </c>
      <c r="T1295">
        <v>-13.5</v>
      </c>
      <c r="U1295">
        <v>2.5499999999999998</v>
      </c>
      <c r="V1295">
        <v>-6.75</v>
      </c>
      <c r="W1295" t="str">
        <f t="shared" si="44"/>
        <v>g107,5,empty,3,203,1,1,0</v>
      </c>
      <c r="X1295" s="1" t="s">
        <v>285</v>
      </c>
      <c r="Y1295" s="2" t="str">
        <f>IF(AND(ISBLANK(X1295),OR(NOT(ISBLANK(Z1295)),NOT(ISBLANK(AA1295)))),#N/A,
IF(ISBLANK(X1295),"",
IF(AND(NOT(ISERROR(VLOOKUP(X1295,MonsterTable!$A:$B,MATCH(MonsterTable!$B$1,MonsterTable!$A$1:$B$1,0),0))),OR(ISBLANK(Z1295),ISBLANK(AA1295))),#N/A,
IFERROR(VLOOKUP(X1295,MonsterTable!$A:$B,MATCH(MonsterTable!$B$1,MonsterTable!$A$1:$B$1,0),0),
IF(OR(NOT(ISBLANK(Z1295)),ISBLANK(AA1295)),#N/A,
IF(X1295="empty","empty",
VLOOKUP(X1295,MonsterGroupTable!$A:$A,1,0)))))))</f>
        <v>g107</v>
      </c>
      <c r="AA1295">
        <v>5</v>
      </c>
      <c r="AE1295" s="1" t="s">
        <v>446</v>
      </c>
      <c r="AF1295" s="2" t="str">
        <f>IF(AND(ISBLANK(AE1295),OR(NOT(ISBLANK(AG1295)),NOT(ISBLANK(AH1295)))),#N/A,
IF(ISBLANK(AE1295),"",
IF(AND(NOT(ISERROR(VLOOKUP(AE1295,MonsterTable!$A:$B,MATCH(MonsterTable!$B$1,MonsterTable!$A$1:$B$1,0),0))),OR(ISBLANK(AG1295),ISBLANK(AH1295))),#N/A,
IFERROR(VLOOKUP(AE1295,MonsterTable!$A:$B,MATCH(MonsterTable!$B$1,MonsterTable!$A$1:$B$1,0),0),
IF(OR(NOT(ISBLANK(AG1295)),ISBLANK(AH1295)),#N/A,
IF(AE1295="empty","empty",
VLOOKUP(AE1295,MonsterGroupTable!$A:$A,1,0)))))))</f>
        <v>empty</v>
      </c>
      <c r="AH1295">
        <v>3</v>
      </c>
      <c r="AL1295" s="1" t="s">
        <v>339</v>
      </c>
      <c r="AM1295" s="2">
        <f>IF(AND(ISBLANK(AL1295),OR(NOT(ISBLANK(AN1295)),NOT(ISBLANK(AO1295)))),#N/A,
IF(ISBLANK(AL1295),"",
IF(AND(NOT(ISERROR(VLOOKUP(AL1295,MonsterTable!$A:$B,MATCH(MonsterTable!$B$1,MonsterTable!$A$1:$B$1,0),0))),OR(ISBLANK(AN1295),ISBLANK(AO1295))),#N/A,
IFERROR(VLOOKUP(AL1295,MonsterTable!$A:$B,MATCH(MonsterTable!$B$1,MonsterTable!$A$1:$B$1,0),0),
IF(OR(NOT(ISBLANK(AN1295)),ISBLANK(AO1295)),#N/A,
IF(AL1295="empty","empty",
VLOOKUP(AL1295,MonsterGroupTable!$A:$A,1,0)))))))</f>
        <v>203</v>
      </c>
      <c r="AN1295">
        <v>1</v>
      </c>
      <c r="AO1295">
        <v>1</v>
      </c>
      <c r="AP1295">
        <v>0</v>
      </c>
      <c r="AT1295" s="2" t="str">
        <f>IF(AND(ISBLANK(AS1295),OR(NOT(ISBLANK(AU1295)),NOT(ISBLANK(AV1295)))),#N/A,
IF(ISBLANK(AS1295),"",
IF(AND(NOT(ISERROR(VLOOKUP(AS1295,MonsterTable!$A:$B,MATCH(MonsterTable!$B$1,MonsterTable!$A$1:$B$1,0),0))),OR(ISBLANK(AU1295),ISBLANK(AV1295))),#N/A,
IFERROR(VLOOKUP(AS1295,MonsterTable!$A:$B,MATCH(MonsterTable!$B$1,MonsterTable!$A$1:$B$1,0),0),
IF(OR(NOT(ISBLANK(AU1295)),ISBLANK(AV1295)),#N/A,
IF(AS1295="empty","empty",
VLOOKUP(AS1295,MonsterGroupTable!$A:$A,1,0)))))))</f>
        <v/>
      </c>
      <c r="BA1295" s="2" t="str">
        <f>IF(AND(ISBLANK(AZ1295),OR(NOT(ISBLANK(BB1295)),NOT(ISBLANK(BC1295)))),#N/A,
IF(ISBLANK(AZ1295),"",
IF(AND(NOT(ISERROR(VLOOKUP(AZ1295,MonsterTable!$A:$B,MATCH(MonsterTable!$B$1,MonsterTable!$A$1:$B$1,0),0))),OR(ISBLANK(BB1295),ISBLANK(BC1295))),#N/A,
IFERROR(VLOOKUP(AZ1295,MonsterTable!$A:$B,MATCH(MonsterTable!$B$1,MonsterTable!$A$1:$B$1,0),0),
IF(OR(NOT(ISBLANK(BB1295)),ISBLANK(BC1295)),#N/A,
IF(AZ1295="empty","empty",
VLOOKUP(AZ1295,MonsterGroupTable!$A:$A,1,0)))))))</f>
        <v/>
      </c>
      <c r="BH1295" s="2" t="str">
        <f>IF(AND(ISBLANK(BG1295),OR(NOT(ISBLANK(BI1295)),NOT(ISBLANK(BJ1295)))),#N/A,
IF(ISBLANK(BG1295),"",
IF(AND(NOT(ISERROR(VLOOKUP(BG1295,MonsterTable!$A:$B,MATCH(MonsterTable!$B$1,MonsterTable!$A$1:$B$1,0),0))),OR(ISBLANK(BI1295),ISBLANK(BJ1295))),#N/A,
IFERROR(VLOOKUP(BG1295,MonsterTable!$A:$B,MATCH(MonsterTable!$B$1,MonsterTable!$A$1:$B$1,0),0),
IF(OR(NOT(ISBLANK(BI1295)),ISBLANK(BJ1295)),#N/A,
IF(BG1295="empty","empty",
VLOOKUP(BG1295,MonsterGroupTable!$A:$A,1,0)))))))</f>
        <v/>
      </c>
      <c r="BO1295" s="2" t="str">
        <f>IF(AND(ISBLANK(BN1295),OR(NOT(ISBLANK(BP1295)),NOT(ISBLANK(BQ1295)))),#N/A,
IF(ISBLANK(BN1295),"",
IF(AND(NOT(ISERROR(VLOOKUP(BN1295,MonsterTable!$A:$B,MATCH(MonsterTable!$B$1,MonsterTable!$A$1:$B$1,0),0))),OR(ISBLANK(BP1295),ISBLANK(BQ1295))),#N/A,
IFERROR(VLOOKUP(BN1295,MonsterTable!$A:$B,MATCH(MonsterTable!$B$1,MonsterTable!$A$1:$B$1,0),0),
IF(OR(NOT(ISBLANK(BP1295)),ISBLANK(BQ1295)),#N/A,
IF(BN1295="empty","empty",
VLOOKUP(BN1295,MonsterGroupTable!$A:$A,1,0)))))))</f>
        <v/>
      </c>
      <c r="BV1295" s="2" t="str">
        <f>IF(AND(ISBLANK(BU1295),OR(NOT(ISBLANK(BW1295)),NOT(ISBLANK(BX1295)))),#N/A,
IF(ISBLANK(BU1295),"",
IF(AND(NOT(ISERROR(VLOOKUP(BU1295,MonsterTable!$A:$B,MATCH(MonsterTable!$B$1,MonsterTable!$A$1:$B$1,0),0))),OR(ISBLANK(BW1295),ISBLANK(BX1295))),#N/A,
IFERROR(VLOOKUP(BU1295,MonsterTable!$A:$B,MATCH(MonsterTable!$B$1,MonsterTable!$A$1:$B$1,0),0),
IF(OR(NOT(ISBLANK(BW1295)),ISBLANK(BX1295)),#N/A,
IF(BU1295="empty","empty",
VLOOKUP(BU1295,MonsterGroupTable!$A:$A,1,0)))))))</f>
        <v/>
      </c>
      <c r="CC1295" s="2" t="str">
        <f>IF(AND(ISBLANK(CB1295),OR(NOT(ISBLANK(CD1295)),NOT(ISBLANK(CE1295)))),#N/A,
IF(ISBLANK(CB1295),"",
IF(AND(NOT(ISERROR(VLOOKUP(CB1295,MonsterTable!$A:$B,MATCH(MonsterTable!$B$1,MonsterTable!$A$1:$B$1,0),0))),OR(ISBLANK(CD1295),ISBLANK(CE1295))),#N/A,
IFERROR(VLOOKUP(CB1295,MonsterTable!$A:$B,MATCH(MonsterTable!$B$1,MonsterTable!$A$1:$B$1,0),0),
IF(OR(NOT(ISBLANK(CD1295)),ISBLANK(CE1295)),#N/A,
IF(CB1295="empty","empty",
VLOOKUP(CB1295,MonsterGroupTable!$A:$A,1,0)))))))</f>
        <v/>
      </c>
      <c r="CJ1295" s="2" t="str">
        <f>IF(AND(ISBLANK(CI1295),OR(NOT(ISBLANK(CK1295)),NOT(ISBLANK(CL1295)))),#N/A,
IF(ISBLANK(CI1295),"",
IF(AND(NOT(ISERROR(VLOOKUP(CI1295,MonsterTable!$A:$B,MATCH(MonsterTable!$B$1,MonsterTable!$A$1:$B$1,0),0))),OR(ISBLANK(CK1295),ISBLANK(CL1295))),#N/A,
IFERROR(VLOOKUP(CI1295,MonsterTable!$A:$B,MATCH(MonsterTable!$B$1,MonsterTable!$A$1:$B$1,0),0),
IF(OR(NOT(ISBLANK(CK1295)),ISBLANK(CL1295)),#N/A,
IF(CI1295="empty","empty",
VLOOKUP(CI1295,MonsterGroupTable!$A:$A,1,0)))))))</f>
        <v/>
      </c>
    </row>
    <row r="1296" spans="1:88">
      <c r="A1296">
        <v>20262</v>
      </c>
      <c r="B1296">
        <f t="shared" si="43"/>
        <v>1.1000000000000001</v>
      </c>
      <c r="C1296">
        <f t="shared" si="43"/>
        <v>1.1000000000000001</v>
      </c>
      <c r="F1296">
        <v>600</v>
      </c>
      <c r="G1296">
        <v>10793</v>
      </c>
      <c r="H1296">
        <v>0</v>
      </c>
      <c r="I1296">
        <v>0</v>
      </c>
      <c r="J1296">
        <v>0</v>
      </c>
      <c r="K1296" t="s">
        <v>28</v>
      </c>
      <c r="L1296" t="s">
        <v>253</v>
      </c>
      <c r="M1296" t="s">
        <v>79</v>
      </c>
      <c r="N1296" t="s">
        <v>80</v>
      </c>
      <c r="O1296">
        <v>0</v>
      </c>
      <c r="P1296">
        <v>-4.75</v>
      </c>
      <c r="Q1296">
        <v>-3.5</v>
      </c>
      <c r="R1296">
        <v>4.75</v>
      </c>
      <c r="S1296">
        <v>3</v>
      </c>
      <c r="T1296">
        <v>-13.5</v>
      </c>
      <c r="U1296">
        <v>2.5499999999999998</v>
      </c>
      <c r="V1296">
        <v>-6.75</v>
      </c>
      <c r="W1296" t="str">
        <f t="shared" si="44"/>
        <v>g107,5,empty,3,203,1,1,0</v>
      </c>
      <c r="X1296" s="1" t="s">
        <v>285</v>
      </c>
      <c r="Y1296" s="2" t="str">
        <f>IF(AND(ISBLANK(X1296),OR(NOT(ISBLANK(Z1296)),NOT(ISBLANK(AA1296)))),#N/A,
IF(ISBLANK(X1296),"",
IF(AND(NOT(ISERROR(VLOOKUP(X1296,MonsterTable!$A:$B,MATCH(MonsterTable!$B$1,MonsterTable!$A$1:$B$1,0),0))),OR(ISBLANK(Z1296),ISBLANK(AA1296))),#N/A,
IFERROR(VLOOKUP(X1296,MonsterTable!$A:$B,MATCH(MonsterTable!$B$1,MonsterTable!$A$1:$B$1,0),0),
IF(OR(NOT(ISBLANK(Z1296)),ISBLANK(AA1296)),#N/A,
IF(X1296="empty","empty",
VLOOKUP(X1296,MonsterGroupTable!$A:$A,1,0)))))))</f>
        <v>g107</v>
      </c>
      <c r="AA1296">
        <v>5</v>
      </c>
      <c r="AE1296" s="1" t="s">
        <v>446</v>
      </c>
      <c r="AF1296" s="2" t="str">
        <f>IF(AND(ISBLANK(AE1296),OR(NOT(ISBLANK(AG1296)),NOT(ISBLANK(AH1296)))),#N/A,
IF(ISBLANK(AE1296),"",
IF(AND(NOT(ISERROR(VLOOKUP(AE1296,MonsterTable!$A:$B,MATCH(MonsterTable!$B$1,MonsterTable!$A$1:$B$1,0),0))),OR(ISBLANK(AG1296),ISBLANK(AH1296))),#N/A,
IFERROR(VLOOKUP(AE1296,MonsterTable!$A:$B,MATCH(MonsterTable!$B$1,MonsterTable!$A$1:$B$1,0),0),
IF(OR(NOT(ISBLANK(AG1296)),ISBLANK(AH1296)),#N/A,
IF(AE1296="empty","empty",
VLOOKUP(AE1296,MonsterGroupTable!$A:$A,1,0)))))))</f>
        <v>empty</v>
      </c>
      <c r="AH1296">
        <v>3</v>
      </c>
      <c r="AL1296" s="1" t="s">
        <v>339</v>
      </c>
      <c r="AM1296" s="2">
        <f>IF(AND(ISBLANK(AL1296),OR(NOT(ISBLANK(AN1296)),NOT(ISBLANK(AO1296)))),#N/A,
IF(ISBLANK(AL1296),"",
IF(AND(NOT(ISERROR(VLOOKUP(AL1296,MonsterTable!$A:$B,MATCH(MonsterTable!$B$1,MonsterTable!$A$1:$B$1,0),0))),OR(ISBLANK(AN1296),ISBLANK(AO1296))),#N/A,
IFERROR(VLOOKUP(AL1296,MonsterTable!$A:$B,MATCH(MonsterTable!$B$1,MonsterTable!$A$1:$B$1,0),0),
IF(OR(NOT(ISBLANK(AN1296)),ISBLANK(AO1296)),#N/A,
IF(AL1296="empty","empty",
VLOOKUP(AL1296,MonsterGroupTable!$A:$A,1,0)))))))</f>
        <v>203</v>
      </c>
      <c r="AN1296">
        <v>1</v>
      </c>
      <c r="AO1296">
        <v>1</v>
      </c>
      <c r="AP1296">
        <v>0</v>
      </c>
      <c r="AT1296" s="2" t="str">
        <f>IF(AND(ISBLANK(AS1296),OR(NOT(ISBLANK(AU1296)),NOT(ISBLANK(AV1296)))),#N/A,
IF(ISBLANK(AS1296),"",
IF(AND(NOT(ISERROR(VLOOKUP(AS1296,MonsterTable!$A:$B,MATCH(MonsterTable!$B$1,MonsterTable!$A$1:$B$1,0),0))),OR(ISBLANK(AU1296),ISBLANK(AV1296))),#N/A,
IFERROR(VLOOKUP(AS1296,MonsterTable!$A:$B,MATCH(MonsterTable!$B$1,MonsterTable!$A$1:$B$1,0),0),
IF(OR(NOT(ISBLANK(AU1296)),ISBLANK(AV1296)),#N/A,
IF(AS1296="empty","empty",
VLOOKUP(AS1296,MonsterGroupTable!$A:$A,1,0)))))))</f>
        <v/>
      </c>
      <c r="BA1296" s="2" t="str">
        <f>IF(AND(ISBLANK(AZ1296),OR(NOT(ISBLANK(BB1296)),NOT(ISBLANK(BC1296)))),#N/A,
IF(ISBLANK(AZ1296),"",
IF(AND(NOT(ISERROR(VLOOKUP(AZ1296,MonsterTable!$A:$B,MATCH(MonsterTable!$B$1,MonsterTable!$A$1:$B$1,0),0))),OR(ISBLANK(BB1296),ISBLANK(BC1296))),#N/A,
IFERROR(VLOOKUP(AZ1296,MonsterTable!$A:$B,MATCH(MonsterTable!$B$1,MonsterTable!$A$1:$B$1,0),0),
IF(OR(NOT(ISBLANK(BB1296)),ISBLANK(BC1296)),#N/A,
IF(AZ1296="empty","empty",
VLOOKUP(AZ1296,MonsterGroupTable!$A:$A,1,0)))))))</f>
        <v/>
      </c>
      <c r="BH1296" s="2" t="str">
        <f>IF(AND(ISBLANK(BG1296),OR(NOT(ISBLANK(BI1296)),NOT(ISBLANK(BJ1296)))),#N/A,
IF(ISBLANK(BG1296),"",
IF(AND(NOT(ISERROR(VLOOKUP(BG1296,MonsterTable!$A:$B,MATCH(MonsterTable!$B$1,MonsterTable!$A$1:$B$1,0),0))),OR(ISBLANK(BI1296),ISBLANK(BJ1296))),#N/A,
IFERROR(VLOOKUP(BG1296,MonsterTable!$A:$B,MATCH(MonsterTable!$B$1,MonsterTable!$A$1:$B$1,0),0),
IF(OR(NOT(ISBLANK(BI1296)),ISBLANK(BJ1296)),#N/A,
IF(BG1296="empty","empty",
VLOOKUP(BG1296,MonsterGroupTable!$A:$A,1,0)))))))</f>
        <v/>
      </c>
      <c r="BO1296" s="2" t="str">
        <f>IF(AND(ISBLANK(BN1296),OR(NOT(ISBLANK(BP1296)),NOT(ISBLANK(BQ1296)))),#N/A,
IF(ISBLANK(BN1296),"",
IF(AND(NOT(ISERROR(VLOOKUP(BN1296,MonsterTable!$A:$B,MATCH(MonsterTable!$B$1,MonsterTable!$A$1:$B$1,0),0))),OR(ISBLANK(BP1296),ISBLANK(BQ1296))),#N/A,
IFERROR(VLOOKUP(BN1296,MonsterTable!$A:$B,MATCH(MonsterTable!$B$1,MonsterTable!$A$1:$B$1,0),0),
IF(OR(NOT(ISBLANK(BP1296)),ISBLANK(BQ1296)),#N/A,
IF(BN1296="empty","empty",
VLOOKUP(BN1296,MonsterGroupTable!$A:$A,1,0)))))))</f>
        <v/>
      </c>
      <c r="BV1296" s="2" t="str">
        <f>IF(AND(ISBLANK(BU1296),OR(NOT(ISBLANK(BW1296)),NOT(ISBLANK(BX1296)))),#N/A,
IF(ISBLANK(BU1296),"",
IF(AND(NOT(ISERROR(VLOOKUP(BU1296,MonsterTable!$A:$B,MATCH(MonsterTable!$B$1,MonsterTable!$A$1:$B$1,0),0))),OR(ISBLANK(BW1296),ISBLANK(BX1296))),#N/A,
IFERROR(VLOOKUP(BU1296,MonsterTable!$A:$B,MATCH(MonsterTable!$B$1,MonsterTable!$A$1:$B$1,0),0),
IF(OR(NOT(ISBLANK(BW1296)),ISBLANK(BX1296)),#N/A,
IF(BU1296="empty","empty",
VLOOKUP(BU1296,MonsterGroupTable!$A:$A,1,0)))))))</f>
        <v/>
      </c>
      <c r="CC1296" s="2" t="str">
        <f>IF(AND(ISBLANK(CB1296),OR(NOT(ISBLANK(CD1296)),NOT(ISBLANK(CE1296)))),#N/A,
IF(ISBLANK(CB1296),"",
IF(AND(NOT(ISERROR(VLOOKUP(CB1296,MonsterTable!$A:$B,MATCH(MonsterTable!$B$1,MonsterTable!$A$1:$B$1,0),0))),OR(ISBLANK(CD1296),ISBLANK(CE1296))),#N/A,
IFERROR(VLOOKUP(CB1296,MonsterTable!$A:$B,MATCH(MonsterTable!$B$1,MonsterTable!$A$1:$B$1,0),0),
IF(OR(NOT(ISBLANK(CD1296)),ISBLANK(CE1296)),#N/A,
IF(CB1296="empty","empty",
VLOOKUP(CB1296,MonsterGroupTable!$A:$A,1,0)))))))</f>
        <v/>
      </c>
      <c r="CJ1296" s="2" t="str">
        <f>IF(AND(ISBLANK(CI1296),OR(NOT(ISBLANK(CK1296)),NOT(ISBLANK(CL1296)))),#N/A,
IF(ISBLANK(CI1296),"",
IF(AND(NOT(ISERROR(VLOOKUP(CI1296,MonsterTable!$A:$B,MATCH(MonsterTable!$B$1,MonsterTable!$A$1:$B$1,0),0))),OR(ISBLANK(CK1296),ISBLANK(CL1296))),#N/A,
IFERROR(VLOOKUP(CI1296,MonsterTable!$A:$B,MATCH(MonsterTable!$B$1,MonsterTable!$A$1:$B$1,0),0),
IF(OR(NOT(ISBLANK(CK1296)),ISBLANK(CL1296)),#N/A,
IF(CI1296="empty","empty",
VLOOKUP(CI1296,MonsterGroupTable!$A:$A,1,0)))))))</f>
        <v/>
      </c>
    </row>
    <row r="1297" spans="1:88">
      <c r="A1297">
        <v>20263</v>
      </c>
      <c r="B1297">
        <f t="shared" si="43"/>
        <v>1.1000000000000001</v>
      </c>
      <c r="C1297">
        <f t="shared" si="43"/>
        <v>1.1000000000000001</v>
      </c>
      <c r="F1297">
        <v>600</v>
      </c>
      <c r="G1297">
        <v>10883</v>
      </c>
      <c r="H1297">
        <v>0</v>
      </c>
      <c r="I1297">
        <v>0</v>
      </c>
      <c r="J1297">
        <v>0</v>
      </c>
      <c r="K1297" t="s">
        <v>28</v>
      </c>
      <c r="L1297" t="s">
        <v>253</v>
      </c>
      <c r="M1297" t="s">
        <v>79</v>
      </c>
      <c r="N1297" t="s">
        <v>80</v>
      </c>
      <c r="O1297">
        <v>0</v>
      </c>
      <c r="P1297">
        <v>-4.75</v>
      </c>
      <c r="Q1297">
        <v>-3.5</v>
      </c>
      <c r="R1297">
        <v>4.75</v>
      </c>
      <c r="S1297">
        <v>3</v>
      </c>
      <c r="T1297">
        <v>-13.5</v>
      </c>
      <c r="U1297">
        <v>2.5499999999999998</v>
      </c>
      <c r="V1297">
        <v>-6.75</v>
      </c>
      <c r="W1297" t="str">
        <f t="shared" si="44"/>
        <v>g107,5,empty,3,203,1,1,0</v>
      </c>
      <c r="X1297" s="1" t="s">
        <v>285</v>
      </c>
      <c r="Y1297" s="2" t="str">
        <f>IF(AND(ISBLANK(X1297),OR(NOT(ISBLANK(Z1297)),NOT(ISBLANK(AA1297)))),#N/A,
IF(ISBLANK(X1297),"",
IF(AND(NOT(ISERROR(VLOOKUP(X1297,MonsterTable!$A:$B,MATCH(MonsterTable!$B$1,MonsterTable!$A$1:$B$1,0),0))),OR(ISBLANK(Z1297),ISBLANK(AA1297))),#N/A,
IFERROR(VLOOKUP(X1297,MonsterTable!$A:$B,MATCH(MonsterTable!$B$1,MonsterTable!$A$1:$B$1,0),0),
IF(OR(NOT(ISBLANK(Z1297)),ISBLANK(AA1297)),#N/A,
IF(X1297="empty","empty",
VLOOKUP(X1297,MonsterGroupTable!$A:$A,1,0)))))))</f>
        <v>g107</v>
      </c>
      <c r="AA1297">
        <v>5</v>
      </c>
      <c r="AE1297" s="1" t="s">
        <v>446</v>
      </c>
      <c r="AF1297" s="2" t="str">
        <f>IF(AND(ISBLANK(AE1297),OR(NOT(ISBLANK(AG1297)),NOT(ISBLANK(AH1297)))),#N/A,
IF(ISBLANK(AE1297),"",
IF(AND(NOT(ISERROR(VLOOKUP(AE1297,MonsterTable!$A:$B,MATCH(MonsterTable!$B$1,MonsterTable!$A$1:$B$1,0),0))),OR(ISBLANK(AG1297),ISBLANK(AH1297))),#N/A,
IFERROR(VLOOKUP(AE1297,MonsterTable!$A:$B,MATCH(MonsterTable!$B$1,MonsterTable!$A$1:$B$1,0),0),
IF(OR(NOT(ISBLANK(AG1297)),ISBLANK(AH1297)),#N/A,
IF(AE1297="empty","empty",
VLOOKUP(AE1297,MonsterGroupTable!$A:$A,1,0)))))))</f>
        <v>empty</v>
      </c>
      <c r="AH1297">
        <v>3</v>
      </c>
      <c r="AL1297" s="1" t="s">
        <v>339</v>
      </c>
      <c r="AM1297" s="2">
        <f>IF(AND(ISBLANK(AL1297),OR(NOT(ISBLANK(AN1297)),NOT(ISBLANK(AO1297)))),#N/A,
IF(ISBLANK(AL1297),"",
IF(AND(NOT(ISERROR(VLOOKUP(AL1297,MonsterTable!$A:$B,MATCH(MonsterTable!$B$1,MonsterTable!$A$1:$B$1,0),0))),OR(ISBLANK(AN1297),ISBLANK(AO1297))),#N/A,
IFERROR(VLOOKUP(AL1297,MonsterTable!$A:$B,MATCH(MonsterTable!$B$1,MonsterTable!$A$1:$B$1,0),0),
IF(OR(NOT(ISBLANK(AN1297)),ISBLANK(AO1297)),#N/A,
IF(AL1297="empty","empty",
VLOOKUP(AL1297,MonsterGroupTable!$A:$A,1,0)))))))</f>
        <v>203</v>
      </c>
      <c r="AN1297">
        <v>1</v>
      </c>
      <c r="AO1297">
        <v>1</v>
      </c>
      <c r="AP1297">
        <v>0</v>
      </c>
      <c r="AT1297" s="2" t="str">
        <f>IF(AND(ISBLANK(AS1297),OR(NOT(ISBLANK(AU1297)),NOT(ISBLANK(AV1297)))),#N/A,
IF(ISBLANK(AS1297),"",
IF(AND(NOT(ISERROR(VLOOKUP(AS1297,MonsterTable!$A:$B,MATCH(MonsterTable!$B$1,MonsterTable!$A$1:$B$1,0),0))),OR(ISBLANK(AU1297),ISBLANK(AV1297))),#N/A,
IFERROR(VLOOKUP(AS1297,MonsterTable!$A:$B,MATCH(MonsterTable!$B$1,MonsterTable!$A$1:$B$1,0),0),
IF(OR(NOT(ISBLANK(AU1297)),ISBLANK(AV1297)),#N/A,
IF(AS1297="empty","empty",
VLOOKUP(AS1297,MonsterGroupTable!$A:$A,1,0)))))))</f>
        <v/>
      </c>
      <c r="BA1297" s="2" t="str">
        <f>IF(AND(ISBLANK(AZ1297),OR(NOT(ISBLANK(BB1297)),NOT(ISBLANK(BC1297)))),#N/A,
IF(ISBLANK(AZ1297),"",
IF(AND(NOT(ISERROR(VLOOKUP(AZ1297,MonsterTable!$A:$B,MATCH(MonsterTable!$B$1,MonsterTable!$A$1:$B$1,0),0))),OR(ISBLANK(BB1297),ISBLANK(BC1297))),#N/A,
IFERROR(VLOOKUP(AZ1297,MonsterTable!$A:$B,MATCH(MonsterTable!$B$1,MonsterTable!$A$1:$B$1,0),0),
IF(OR(NOT(ISBLANK(BB1297)),ISBLANK(BC1297)),#N/A,
IF(AZ1297="empty","empty",
VLOOKUP(AZ1297,MonsterGroupTable!$A:$A,1,0)))))))</f>
        <v/>
      </c>
      <c r="BH1297" s="2" t="str">
        <f>IF(AND(ISBLANK(BG1297),OR(NOT(ISBLANK(BI1297)),NOT(ISBLANK(BJ1297)))),#N/A,
IF(ISBLANK(BG1297),"",
IF(AND(NOT(ISERROR(VLOOKUP(BG1297,MonsterTable!$A:$B,MATCH(MonsterTable!$B$1,MonsterTable!$A$1:$B$1,0),0))),OR(ISBLANK(BI1297),ISBLANK(BJ1297))),#N/A,
IFERROR(VLOOKUP(BG1297,MonsterTable!$A:$B,MATCH(MonsterTable!$B$1,MonsterTable!$A$1:$B$1,0),0),
IF(OR(NOT(ISBLANK(BI1297)),ISBLANK(BJ1297)),#N/A,
IF(BG1297="empty","empty",
VLOOKUP(BG1297,MonsterGroupTable!$A:$A,1,0)))))))</f>
        <v/>
      </c>
      <c r="BO1297" s="2" t="str">
        <f>IF(AND(ISBLANK(BN1297),OR(NOT(ISBLANK(BP1297)),NOT(ISBLANK(BQ1297)))),#N/A,
IF(ISBLANK(BN1297),"",
IF(AND(NOT(ISERROR(VLOOKUP(BN1297,MonsterTable!$A:$B,MATCH(MonsterTable!$B$1,MonsterTable!$A$1:$B$1,0),0))),OR(ISBLANK(BP1297),ISBLANK(BQ1297))),#N/A,
IFERROR(VLOOKUP(BN1297,MonsterTable!$A:$B,MATCH(MonsterTable!$B$1,MonsterTable!$A$1:$B$1,0),0),
IF(OR(NOT(ISBLANK(BP1297)),ISBLANK(BQ1297)),#N/A,
IF(BN1297="empty","empty",
VLOOKUP(BN1297,MonsterGroupTable!$A:$A,1,0)))))))</f>
        <v/>
      </c>
      <c r="BV1297" s="2" t="str">
        <f>IF(AND(ISBLANK(BU1297),OR(NOT(ISBLANK(BW1297)),NOT(ISBLANK(BX1297)))),#N/A,
IF(ISBLANK(BU1297),"",
IF(AND(NOT(ISERROR(VLOOKUP(BU1297,MonsterTable!$A:$B,MATCH(MonsterTable!$B$1,MonsterTable!$A$1:$B$1,0),0))),OR(ISBLANK(BW1297),ISBLANK(BX1297))),#N/A,
IFERROR(VLOOKUP(BU1297,MonsterTable!$A:$B,MATCH(MonsterTable!$B$1,MonsterTable!$A$1:$B$1,0),0),
IF(OR(NOT(ISBLANK(BW1297)),ISBLANK(BX1297)),#N/A,
IF(BU1297="empty","empty",
VLOOKUP(BU1297,MonsterGroupTable!$A:$A,1,0)))))))</f>
        <v/>
      </c>
      <c r="CC1297" s="2" t="str">
        <f>IF(AND(ISBLANK(CB1297),OR(NOT(ISBLANK(CD1297)),NOT(ISBLANK(CE1297)))),#N/A,
IF(ISBLANK(CB1297),"",
IF(AND(NOT(ISERROR(VLOOKUP(CB1297,MonsterTable!$A:$B,MATCH(MonsterTable!$B$1,MonsterTable!$A$1:$B$1,0),0))),OR(ISBLANK(CD1297),ISBLANK(CE1297))),#N/A,
IFERROR(VLOOKUP(CB1297,MonsterTable!$A:$B,MATCH(MonsterTable!$B$1,MonsterTable!$A$1:$B$1,0),0),
IF(OR(NOT(ISBLANK(CD1297)),ISBLANK(CE1297)),#N/A,
IF(CB1297="empty","empty",
VLOOKUP(CB1297,MonsterGroupTable!$A:$A,1,0)))))))</f>
        <v/>
      </c>
      <c r="CJ1297" s="2" t="str">
        <f>IF(AND(ISBLANK(CI1297),OR(NOT(ISBLANK(CK1297)),NOT(ISBLANK(CL1297)))),#N/A,
IF(ISBLANK(CI1297),"",
IF(AND(NOT(ISERROR(VLOOKUP(CI1297,MonsterTable!$A:$B,MATCH(MonsterTable!$B$1,MonsterTable!$A$1:$B$1,0),0))),OR(ISBLANK(CK1297),ISBLANK(CL1297))),#N/A,
IFERROR(VLOOKUP(CI1297,MonsterTable!$A:$B,MATCH(MonsterTable!$B$1,MonsterTable!$A$1:$B$1,0),0),
IF(OR(NOT(ISBLANK(CK1297)),ISBLANK(CL1297)),#N/A,
IF(CI1297="empty","empty",
VLOOKUP(CI1297,MonsterGroupTable!$A:$A,1,0)))))))</f>
        <v/>
      </c>
    </row>
    <row r="1298" spans="1:88">
      <c r="A1298">
        <v>20264</v>
      </c>
      <c r="B1298">
        <f t="shared" ref="B1298:C1361" si="45">IF(MOD(A1298,10)=0,1.2,1.1)</f>
        <v>1.1000000000000001</v>
      </c>
      <c r="C1298">
        <f t="shared" si="45"/>
        <v>1.1000000000000001</v>
      </c>
      <c r="F1298">
        <v>600</v>
      </c>
      <c r="G1298">
        <v>10973</v>
      </c>
      <c r="H1298">
        <v>0</v>
      </c>
      <c r="I1298">
        <v>0</v>
      </c>
      <c r="J1298">
        <v>0</v>
      </c>
      <c r="K1298" t="s">
        <v>28</v>
      </c>
      <c r="L1298" t="s">
        <v>253</v>
      </c>
      <c r="M1298" t="s">
        <v>79</v>
      </c>
      <c r="N1298" t="s">
        <v>80</v>
      </c>
      <c r="O1298">
        <v>0</v>
      </c>
      <c r="P1298">
        <v>-4.75</v>
      </c>
      <c r="Q1298">
        <v>-3.5</v>
      </c>
      <c r="R1298">
        <v>4.75</v>
      </c>
      <c r="S1298">
        <v>3</v>
      </c>
      <c r="T1298">
        <v>-13.5</v>
      </c>
      <c r="U1298">
        <v>2.5499999999999998</v>
      </c>
      <c r="V1298">
        <v>-6.75</v>
      </c>
      <c r="W1298" t="str">
        <f t="shared" ref="W1298:W1361" si="46">Y1298&amp;IF(ISBLANK(Z1298),"",","&amp;Z1298)&amp;IF(ISBLANK(AA1298),"",","&amp;AA1298)&amp;IF(ISBLANK(AB1298),"",","&amp;AB1298)&amp;IF(ISBLANK(AC1298),"",","&amp;AC1298)&amp;IF(ISBLANK(AD1298),"",","&amp;AD1298)
&amp;IF(LEN(AF1298)=0,"",","&amp;AF1298)&amp;IF(ISBLANK(AG1298),"",","&amp;AG1298)&amp;IF(ISBLANK(AH1298),"",","&amp;AH1298)&amp;IF(ISBLANK(AI1298),"",","&amp;AI1298)&amp;IF(ISBLANK(AJ1298),"",","&amp;AJ1298)&amp;IF(ISBLANK(AK1298),"",","&amp;AK1298)
&amp;IF(LEN(AM1298)=0,"",","&amp;AM1298)&amp;IF(ISBLANK(AN1298),"",","&amp;AN1298)&amp;IF(ISBLANK(AO1298),"",","&amp;AO1298)&amp;IF(ISBLANK(AP1298),"",","&amp;AP1298)&amp;IF(ISBLANK(AQ1298),"",","&amp;AQ1298)&amp;IF(ISBLANK(AR1298),"",","&amp;AR1298)
&amp;IF(LEN(AT1298)=0,"",","&amp;AT1298)&amp;IF(ISBLANK(AU1298),"",","&amp;AU1298)&amp;IF(ISBLANK(AV1298),"",","&amp;AV1298)&amp;IF(ISBLANK(AW1298),"",","&amp;AW1298)&amp;IF(ISBLANK(AX1298),"",","&amp;AX1298)&amp;IF(ISBLANK(AY1298),"",","&amp;AY1298)
&amp;IF(LEN(BA1298)=0,"",","&amp;BA1298)&amp;IF(ISBLANK(BB1298),"",","&amp;BB1298)&amp;IF(ISBLANK(BC1298),"",","&amp;BC1298)&amp;IF(ISBLANK(BD1298),"",","&amp;BD1298)&amp;IF(ISBLANK(BE1298),"",","&amp;BE1298)&amp;IF(ISBLANK(BF1298),"",","&amp;BF1298)
&amp;IF(LEN(BH1298)=0,"",","&amp;BH1298)&amp;IF(ISBLANK(BI1298),"",","&amp;BI1298)&amp;IF(ISBLANK(BJ1298),"",","&amp;BJ1298)&amp;IF(ISBLANK(BK1298),"",","&amp;BK1298)&amp;IF(ISBLANK(BL1298),"",","&amp;BL1298)&amp;IF(ISBLANK(BM1298),"",","&amp;BM1298)
&amp;IF(LEN(BO1298)=0,"",","&amp;BO1298)&amp;IF(ISBLANK(BP1298),"",","&amp;BP1298)&amp;IF(ISBLANK(BQ1298),"",","&amp;BQ1298)&amp;IF(ISBLANK(BR1298),"",","&amp;BR1298)&amp;IF(ISBLANK(BS1298),"",","&amp;BS1298)&amp;IF(ISBLANK(BT1298),"",","&amp;BT1298)
&amp;IF(LEN(BV1298)=0,"",","&amp;BV1298)&amp;IF(ISBLANK(BW1298),"",","&amp;BW1298)&amp;IF(ISBLANK(BX1298),"",","&amp;BX1298)&amp;IF(ISBLANK(BY1298),"",","&amp;BY1298)&amp;IF(ISBLANK(BZ1298),"",","&amp;BZ1298)&amp;IF(ISBLANK(CA1298),"",","&amp;CA1298)
&amp;IF(LEN(CC1298)=0,"",","&amp;CC1298)&amp;IF(ISBLANK(CD1298),"",","&amp;CD1298)&amp;IF(ISBLANK(CE1298),"",","&amp;CE1298)&amp;IF(ISBLANK(CF1298),"",","&amp;CF1298)&amp;IF(ISBLANK(CG1298),"",","&amp;CG1298)&amp;IF(ISBLANK(CH1298),"",","&amp;CH1298)
&amp;IF(LEN(CJ1298)=0,"",","&amp;CJ1298)&amp;IF(ISBLANK(CK1298),"",","&amp;CK1298)&amp;IF(ISBLANK(CL1298),"",","&amp;CL1298)&amp;IF(ISBLANK(CM1298),"",","&amp;CM1298)&amp;IF(ISBLANK(CN1298),"",","&amp;CN1298)&amp;IF(ISBLANK(CO1298),"",","&amp;CO1298)</f>
        <v>g107,5,empty,3,203,1,1,0</v>
      </c>
      <c r="X1298" s="1" t="s">
        <v>285</v>
      </c>
      <c r="Y1298" s="2" t="str">
        <f>IF(AND(ISBLANK(X1298),OR(NOT(ISBLANK(Z1298)),NOT(ISBLANK(AA1298)))),#N/A,
IF(ISBLANK(X1298),"",
IF(AND(NOT(ISERROR(VLOOKUP(X1298,MonsterTable!$A:$B,MATCH(MonsterTable!$B$1,MonsterTable!$A$1:$B$1,0),0))),OR(ISBLANK(Z1298),ISBLANK(AA1298))),#N/A,
IFERROR(VLOOKUP(X1298,MonsterTable!$A:$B,MATCH(MonsterTable!$B$1,MonsterTable!$A$1:$B$1,0),0),
IF(OR(NOT(ISBLANK(Z1298)),ISBLANK(AA1298)),#N/A,
IF(X1298="empty","empty",
VLOOKUP(X1298,MonsterGroupTable!$A:$A,1,0)))))))</f>
        <v>g107</v>
      </c>
      <c r="AA1298">
        <v>5</v>
      </c>
      <c r="AE1298" s="1" t="s">
        <v>446</v>
      </c>
      <c r="AF1298" s="2" t="str">
        <f>IF(AND(ISBLANK(AE1298),OR(NOT(ISBLANK(AG1298)),NOT(ISBLANK(AH1298)))),#N/A,
IF(ISBLANK(AE1298),"",
IF(AND(NOT(ISERROR(VLOOKUP(AE1298,MonsterTable!$A:$B,MATCH(MonsterTable!$B$1,MonsterTable!$A$1:$B$1,0),0))),OR(ISBLANK(AG1298),ISBLANK(AH1298))),#N/A,
IFERROR(VLOOKUP(AE1298,MonsterTable!$A:$B,MATCH(MonsterTable!$B$1,MonsterTable!$A$1:$B$1,0),0),
IF(OR(NOT(ISBLANK(AG1298)),ISBLANK(AH1298)),#N/A,
IF(AE1298="empty","empty",
VLOOKUP(AE1298,MonsterGroupTable!$A:$A,1,0)))))))</f>
        <v>empty</v>
      </c>
      <c r="AH1298">
        <v>3</v>
      </c>
      <c r="AL1298" s="1" t="s">
        <v>339</v>
      </c>
      <c r="AM1298" s="2">
        <f>IF(AND(ISBLANK(AL1298),OR(NOT(ISBLANK(AN1298)),NOT(ISBLANK(AO1298)))),#N/A,
IF(ISBLANK(AL1298),"",
IF(AND(NOT(ISERROR(VLOOKUP(AL1298,MonsterTable!$A:$B,MATCH(MonsterTable!$B$1,MonsterTable!$A$1:$B$1,0),0))),OR(ISBLANK(AN1298),ISBLANK(AO1298))),#N/A,
IFERROR(VLOOKUP(AL1298,MonsterTable!$A:$B,MATCH(MonsterTable!$B$1,MonsterTable!$A$1:$B$1,0),0),
IF(OR(NOT(ISBLANK(AN1298)),ISBLANK(AO1298)),#N/A,
IF(AL1298="empty","empty",
VLOOKUP(AL1298,MonsterGroupTable!$A:$A,1,0)))))))</f>
        <v>203</v>
      </c>
      <c r="AN1298">
        <v>1</v>
      </c>
      <c r="AO1298">
        <v>1</v>
      </c>
      <c r="AP1298">
        <v>0</v>
      </c>
      <c r="AT1298" s="2" t="str">
        <f>IF(AND(ISBLANK(AS1298),OR(NOT(ISBLANK(AU1298)),NOT(ISBLANK(AV1298)))),#N/A,
IF(ISBLANK(AS1298),"",
IF(AND(NOT(ISERROR(VLOOKUP(AS1298,MonsterTable!$A:$B,MATCH(MonsterTable!$B$1,MonsterTable!$A$1:$B$1,0),0))),OR(ISBLANK(AU1298),ISBLANK(AV1298))),#N/A,
IFERROR(VLOOKUP(AS1298,MonsterTable!$A:$B,MATCH(MonsterTable!$B$1,MonsterTable!$A$1:$B$1,0),0),
IF(OR(NOT(ISBLANK(AU1298)),ISBLANK(AV1298)),#N/A,
IF(AS1298="empty","empty",
VLOOKUP(AS1298,MonsterGroupTable!$A:$A,1,0)))))))</f>
        <v/>
      </c>
      <c r="BA1298" s="2" t="str">
        <f>IF(AND(ISBLANK(AZ1298),OR(NOT(ISBLANK(BB1298)),NOT(ISBLANK(BC1298)))),#N/A,
IF(ISBLANK(AZ1298),"",
IF(AND(NOT(ISERROR(VLOOKUP(AZ1298,MonsterTable!$A:$B,MATCH(MonsterTable!$B$1,MonsterTable!$A$1:$B$1,0),0))),OR(ISBLANK(BB1298),ISBLANK(BC1298))),#N/A,
IFERROR(VLOOKUP(AZ1298,MonsterTable!$A:$B,MATCH(MonsterTable!$B$1,MonsterTable!$A$1:$B$1,0),0),
IF(OR(NOT(ISBLANK(BB1298)),ISBLANK(BC1298)),#N/A,
IF(AZ1298="empty","empty",
VLOOKUP(AZ1298,MonsterGroupTable!$A:$A,1,0)))))))</f>
        <v/>
      </c>
      <c r="BH1298" s="2" t="str">
        <f>IF(AND(ISBLANK(BG1298),OR(NOT(ISBLANK(BI1298)),NOT(ISBLANK(BJ1298)))),#N/A,
IF(ISBLANK(BG1298),"",
IF(AND(NOT(ISERROR(VLOOKUP(BG1298,MonsterTable!$A:$B,MATCH(MonsterTable!$B$1,MonsterTable!$A$1:$B$1,0),0))),OR(ISBLANK(BI1298),ISBLANK(BJ1298))),#N/A,
IFERROR(VLOOKUP(BG1298,MonsterTable!$A:$B,MATCH(MonsterTable!$B$1,MonsterTable!$A$1:$B$1,0),0),
IF(OR(NOT(ISBLANK(BI1298)),ISBLANK(BJ1298)),#N/A,
IF(BG1298="empty","empty",
VLOOKUP(BG1298,MonsterGroupTable!$A:$A,1,0)))))))</f>
        <v/>
      </c>
      <c r="BO1298" s="2" t="str">
        <f>IF(AND(ISBLANK(BN1298),OR(NOT(ISBLANK(BP1298)),NOT(ISBLANK(BQ1298)))),#N/A,
IF(ISBLANK(BN1298),"",
IF(AND(NOT(ISERROR(VLOOKUP(BN1298,MonsterTable!$A:$B,MATCH(MonsterTable!$B$1,MonsterTable!$A$1:$B$1,0),0))),OR(ISBLANK(BP1298),ISBLANK(BQ1298))),#N/A,
IFERROR(VLOOKUP(BN1298,MonsterTable!$A:$B,MATCH(MonsterTable!$B$1,MonsterTable!$A$1:$B$1,0),0),
IF(OR(NOT(ISBLANK(BP1298)),ISBLANK(BQ1298)),#N/A,
IF(BN1298="empty","empty",
VLOOKUP(BN1298,MonsterGroupTable!$A:$A,1,0)))))))</f>
        <v/>
      </c>
      <c r="BV1298" s="2" t="str">
        <f>IF(AND(ISBLANK(BU1298),OR(NOT(ISBLANK(BW1298)),NOT(ISBLANK(BX1298)))),#N/A,
IF(ISBLANK(BU1298),"",
IF(AND(NOT(ISERROR(VLOOKUP(BU1298,MonsterTable!$A:$B,MATCH(MonsterTable!$B$1,MonsterTable!$A$1:$B$1,0),0))),OR(ISBLANK(BW1298),ISBLANK(BX1298))),#N/A,
IFERROR(VLOOKUP(BU1298,MonsterTable!$A:$B,MATCH(MonsterTable!$B$1,MonsterTable!$A$1:$B$1,0),0),
IF(OR(NOT(ISBLANK(BW1298)),ISBLANK(BX1298)),#N/A,
IF(BU1298="empty","empty",
VLOOKUP(BU1298,MonsterGroupTable!$A:$A,1,0)))))))</f>
        <v/>
      </c>
      <c r="CC1298" s="2" t="str">
        <f>IF(AND(ISBLANK(CB1298),OR(NOT(ISBLANK(CD1298)),NOT(ISBLANK(CE1298)))),#N/A,
IF(ISBLANK(CB1298),"",
IF(AND(NOT(ISERROR(VLOOKUP(CB1298,MonsterTable!$A:$B,MATCH(MonsterTable!$B$1,MonsterTable!$A$1:$B$1,0),0))),OR(ISBLANK(CD1298),ISBLANK(CE1298))),#N/A,
IFERROR(VLOOKUP(CB1298,MonsterTable!$A:$B,MATCH(MonsterTable!$B$1,MonsterTable!$A$1:$B$1,0),0),
IF(OR(NOT(ISBLANK(CD1298)),ISBLANK(CE1298)),#N/A,
IF(CB1298="empty","empty",
VLOOKUP(CB1298,MonsterGroupTable!$A:$A,1,0)))))))</f>
        <v/>
      </c>
      <c r="CJ1298" s="2" t="str">
        <f>IF(AND(ISBLANK(CI1298),OR(NOT(ISBLANK(CK1298)),NOT(ISBLANK(CL1298)))),#N/A,
IF(ISBLANK(CI1298),"",
IF(AND(NOT(ISERROR(VLOOKUP(CI1298,MonsterTable!$A:$B,MATCH(MonsterTable!$B$1,MonsterTable!$A$1:$B$1,0),0))),OR(ISBLANK(CK1298),ISBLANK(CL1298))),#N/A,
IFERROR(VLOOKUP(CI1298,MonsterTable!$A:$B,MATCH(MonsterTable!$B$1,MonsterTable!$A$1:$B$1,0),0),
IF(OR(NOT(ISBLANK(CK1298)),ISBLANK(CL1298)),#N/A,
IF(CI1298="empty","empty",
VLOOKUP(CI1298,MonsterGroupTable!$A:$A,1,0)))))))</f>
        <v/>
      </c>
    </row>
    <row r="1299" spans="1:88">
      <c r="A1299">
        <v>20265</v>
      </c>
      <c r="B1299">
        <f t="shared" si="45"/>
        <v>1.1000000000000001</v>
      </c>
      <c r="C1299">
        <f t="shared" si="45"/>
        <v>1.1000000000000001</v>
      </c>
      <c r="F1299">
        <v>600</v>
      </c>
      <c r="G1299">
        <v>11063</v>
      </c>
      <c r="H1299">
        <v>0</v>
      </c>
      <c r="I1299">
        <v>0</v>
      </c>
      <c r="J1299">
        <v>0</v>
      </c>
      <c r="K1299" t="s">
        <v>28</v>
      </c>
      <c r="L1299" t="s">
        <v>253</v>
      </c>
      <c r="M1299" t="s">
        <v>79</v>
      </c>
      <c r="N1299" t="s">
        <v>80</v>
      </c>
      <c r="O1299">
        <v>0</v>
      </c>
      <c r="P1299">
        <v>-4.75</v>
      </c>
      <c r="Q1299">
        <v>-3.5</v>
      </c>
      <c r="R1299">
        <v>4.75</v>
      </c>
      <c r="S1299">
        <v>3</v>
      </c>
      <c r="T1299">
        <v>-13.5</v>
      </c>
      <c r="U1299">
        <v>2.5499999999999998</v>
      </c>
      <c r="V1299">
        <v>-6.75</v>
      </c>
      <c r="W1299" t="str">
        <f t="shared" si="46"/>
        <v>g107,5,empty,3,203,1,1,0</v>
      </c>
      <c r="X1299" s="1" t="s">
        <v>285</v>
      </c>
      <c r="Y1299" s="2" t="str">
        <f>IF(AND(ISBLANK(X1299),OR(NOT(ISBLANK(Z1299)),NOT(ISBLANK(AA1299)))),#N/A,
IF(ISBLANK(X1299),"",
IF(AND(NOT(ISERROR(VLOOKUP(X1299,MonsterTable!$A:$B,MATCH(MonsterTable!$B$1,MonsterTable!$A$1:$B$1,0),0))),OR(ISBLANK(Z1299),ISBLANK(AA1299))),#N/A,
IFERROR(VLOOKUP(X1299,MonsterTable!$A:$B,MATCH(MonsterTable!$B$1,MonsterTable!$A$1:$B$1,0),0),
IF(OR(NOT(ISBLANK(Z1299)),ISBLANK(AA1299)),#N/A,
IF(X1299="empty","empty",
VLOOKUP(X1299,MonsterGroupTable!$A:$A,1,0)))))))</f>
        <v>g107</v>
      </c>
      <c r="AA1299">
        <v>5</v>
      </c>
      <c r="AE1299" s="1" t="s">
        <v>446</v>
      </c>
      <c r="AF1299" s="2" t="str">
        <f>IF(AND(ISBLANK(AE1299),OR(NOT(ISBLANK(AG1299)),NOT(ISBLANK(AH1299)))),#N/A,
IF(ISBLANK(AE1299),"",
IF(AND(NOT(ISERROR(VLOOKUP(AE1299,MonsterTable!$A:$B,MATCH(MonsterTable!$B$1,MonsterTable!$A$1:$B$1,0),0))),OR(ISBLANK(AG1299),ISBLANK(AH1299))),#N/A,
IFERROR(VLOOKUP(AE1299,MonsterTable!$A:$B,MATCH(MonsterTable!$B$1,MonsterTable!$A$1:$B$1,0),0),
IF(OR(NOT(ISBLANK(AG1299)),ISBLANK(AH1299)),#N/A,
IF(AE1299="empty","empty",
VLOOKUP(AE1299,MonsterGroupTable!$A:$A,1,0)))))))</f>
        <v>empty</v>
      </c>
      <c r="AH1299">
        <v>3</v>
      </c>
      <c r="AL1299" s="1" t="s">
        <v>339</v>
      </c>
      <c r="AM1299" s="2">
        <f>IF(AND(ISBLANK(AL1299),OR(NOT(ISBLANK(AN1299)),NOT(ISBLANK(AO1299)))),#N/A,
IF(ISBLANK(AL1299),"",
IF(AND(NOT(ISERROR(VLOOKUP(AL1299,MonsterTable!$A:$B,MATCH(MonsterTable!$B$1,MonsterTable!$A$1:$B$1,0),0))),OR(ISBLANK(AN1299),ISBLANK(AO1299))),#N/A,
IFERROR(VLOOKUP(AL1299,MonsterTable!$A:$B,MATCH(MonsterTable!$B$1,MonsterTable!$A$1:$B$1,0),0),
IF(OR(NOT(ISBLANK(AN1299)),ISBLANK(AO1299)),#N/A,
IF(AL1299="empty","empty",
VLOOKUP(AL1299,MonsterGroupTable!$A:$A,1,0)))))))</f>
        <v>203</v>
      </c>
      <c r="AN1299">
        <v>1</v>
      </c>
      <c r="AO1299">
        <v>1</v>
      </c>
      <c r="AP1299">
        <v>0</v>
      </c>
      <c r="AT1299" s="2" t="str">
        <f>IF(AND(ISBLANK(AS1299),OR(NOT(ISBLANK(AU1299)),NOT(ISBLANK(AV1299)))),#N/A,
IF(ISBLANK(AS1299),"",
IF(AND(NOT(ISERROR(VLOOKUP(AS1299,MonsterTable!$A:$B,MATCH(MonsterTable!$B$1,MonsterTable!$A$1:$B$1,0),0))),OR(ISBLANK(AU1299),ISBLANK(AV1299))),#N/A,
IFERROR(VLOOKUP(AS1299,MonsterTable!$A:$B,MATCH(MonsterTable!$B$1,MonsterTable!$A$1:$B$1,0),0),
IF(OR(NOT(ISBLANK(AU1299)),ISBLANK(AV1299)),#N/A,
IF(AS1299="empty","empty",
VLOOKUP(AS1299,MonsterGroupTable!$A:$A,1,0)))))))</f>
        <v/>
      </c>
      <c r="BA1299" s="2" t="str">
        <f>IF(AND(ISBLANK(AZ1299),OR(NOT(ISBLANK(BB1299)),NOT(ISBLANK(BC1299)))),#N/A,
IF(ISBLANK(AZ1299),"",
IF(AND(NOT(ISERROR(VLOOKUP(AZ1299,MonsterTable!$A:$B,MATCH(MonsterTable!$B$1,MonsterTable!$A$1:$B$1,0),0))),OR(ISBLANK(BB1299),ISBLANK(BC1299))),#N/A,
IFERROR(VLOOKUP(AZ1299,MonsterTable!$A:$B,MATCH(MonsterTable!$B$1,MonsterTable!$A$1:$B$1,0),0),
IF(OR(NOT(ISBLANK(BB1299)),ISBLANK(BC1299)),#N/A,
IF(AZ1299="empty","empty",
VLOOKUP(AZ1299,MonsterGroupTable!$A:$A,1,0)))))))</f>
        <v/>
      </c>
      <c r="BH1299" s="2" t="str">
        <f>IF(AND(ISBLANK(BG1299),OR(NOT(ISBLANK(BI1299)),NOT(ISBLANK(BJ1299)))),#N/A,
IF(ISBLANK(BG1299),"",
IF(AND(NOT(ISERROR(VLOOKUP(BG1299,MonsterTable!$A:$B,MATCH(MonsterTable!$B$1,MonsterTable!$A$1:$B$1,0),0))),OR(ISBLANK(BI1299),ISBLANK(BJ1299))),#N/A,
IFERROR(VLOOKUP(BG1299,MonsterTable!$A:$B,MATCH(MonsterTable!$B$1,MonsterTable!$A$1:$B$1,0),0),
IF(OR(NOT(ISBLANK(BI1299)),ISBLANK(BJ1299)),#N/A,
IF(BG1299="empty","empty",
VLOOKUP(BG1299,MonsterGroupTable!$A:$A,1,0)))))))</f>
        <v/>
      </c>
      <c r="BO1299" s="2" t="str">
        <f>IF(AND(ISBLANK(BN1299),OR(NOT(ISBLANK(BP1299)),NOT(ISBLANK(BQ1299)))),#N/A,
IF(ISBLANK(BN1299),"",
IF(AND(NOT(ISERROR(VLOOKUP(BN1299,MonsterTable!$A:$B,MATCH(MonsterTable!$B$1,MonsterTable!$A$1:$B$1,0),0))),OR(ISBLANK(BP1299),ISBLANK(BQ1299))),#N/A,
IFERROR(VLOOKUP(BN1299,MonsterTable!$A:$B,MATCH(MonsterTable!$B$1,MonsterTable!$A$1:$B$1,0),0),
IF(OR(NOT(ISBLANK(BP1299)),ISBLANK(BQ1299)),#N/A,
IF(BN1299="empty","empty",
VLOOKUP(BN1299,MonsterGroupTable!$A:$A,1,0)))))))</f>
        <v/>
      </c>
      <c r="BV1299" s="2" t="str">
        <f>IF(AND(ISBLANK(BU1299),OR(NOT(ISBLANK(BW1299)),NOT(ISBLANK(BX1299)))),#N/A,
IF(ISBLANK(BU1299),"",
IF(AND(NOT(ISERROR(VLOOKUP(BU1299,MonsterTable!$A:$B,MATCH(MonsterTable!$B$1,MonsterTable!$A$1:$B$1,0),0))),OR(ISBLANK(BW1299),ISBLANK(BX1299))),#N/A,
IFERROR(VLOOKUP(BU1299,MonsterTable!$A:$B,MATCH(MonsterTable!$B$1,MonsterTable!$A$1:$B$1,0),0),
IF(OR(NOT(ISBLANK(BW1299)),ISBLANK(BX1299)),#N/A,
IF(BU1299="empty","empty",
VLOOKUP(BU1299,MonsterGroupTable!$A:$A,1,0)))))))</f>
        <v/>
      </c>
      <c r="CC1299" s="2" t="str">
        <f>IF(AND(ISBLANK(CB1299),OR(NOT(ISBLANK(CD1299)),NOT(ISBLANK(CE1299)))),#N/A,
IF(ISBLANK(CB1299),"",
IF(AND(NOT(ISERROR(VLOOKUP(CB1299,MonsterTable!$A:$B,MATCH(MonsterTable!$B$1,MonsterTable!$A$1:$B$1,0),0))),OR(ISBLANK(CD1299),ISBLANK(CE1299))),#N/A,
IFERROR(VLOOKUP(CB1299,MonsterTable!$A:$B,MATCH(MonsterTable!$B$1,MonsterTable!$A$1:$B$1,0),0),
IF(OR(NOT(ISBLANK(CD1299)),ISBLANK(CE1299)),#N/A,
IF(CB1299="empty","empty",
VLOOKUP(CB1299,MonsterGroupTable!$A:$A,1,0)))))))</f>
        <v/>
      </c>
      <c r="CJ1299" s="2" t="str">
        <f>IF(AND(ISBLANK(CI1299),OR(NOT(ISBLANK(CK1299)),NOT(ISBLANK(CL1299)))),#N/A,
IF(ISBLANK(CI1299),"",
IF(AND(NOT(ISERROR(VLOOKUP(CI1299,MonsterTable!$A:$B,MATCH(MonsterTable!$B$1,MonsterTable!$A$1:$B$1,0),0))),OR(ISBLANK(CK1299),ISBLANK(CL1299))),#N/A,
IFERROR(VLOOKUP(CI1299,MonsterTable!$A:$B,MATCH(MonsterTable!$B$1,MonsterTable!$A$1:$B$1,0),0),
IF(OR(NOT(ISBLANK(CK1299)),ISBLANK(CL1299)),#N/A,
IF(CI1299="empty","empty",
VLOOKUP(CI1299,MonsterGroupTable!$A:$A,1,0)))))))</f>
        <v/>
      </c>
    </row>
    <row r="1300" spans="1:88">
      <c r="A1300">
        <v>20266</v>
      </c>
      <c r="B1300">
        <f t="shared" si="45"/>
        <v>1.1000000000000001</v>
      </c>
      <c r="C1300">
        <f t="shared" si="45"/>
        <v>1.1000000000000001</v>
      </c>
      <c r="F1300">
        <v>600</v>
      </c>
      <c r="G1300">
        <v>11153</v>
      </c>
      <c r="H1300">
        <v>0</v>
      </c>
      <c r="I1300">
        <v>0</v>
      </c>
      <c r="J1300">
        <v>0</v>
      </c>
      <c r="K1300" t="s">
        <v>28</v>
      </c>
      <c r="L1300" t="s">
        <v>253</v>
      </c>
      <c r="M1300" t="s">
        <v>79</v>
      </c>
      <c r="N1300" t="s">
        <v>80</v>
      </c>
      <c r="O1300">
        <v>0</v>
      </c>
      <c r="P1300">
        <v>-4.75</v>
      </c>
      <c r="Q1300">
        <v>-3.5</v>
      </c>
      <c r="R1300">
        <v>4.75</v>
      </c>
      <c r="S1300">
        <v>3</v>
      </c>
      <c r="T1300">
        <v>-13.5</v>
      </c>
      <c r="U1300">
        <v>2.5499999999999998</v>
      </c>
      <c r="V1300">
        <v>-6.75</v>
      </c>
      <c r="W1300" t="str">
        <f t="shared" si="46"/>
        <v>g107,5,empty,3,203,1,1,0</v>
      </c>
      <c r="X1300" s="1" t="s">
        <v>285</v>
      </c>
      <c r="Y1300" s="2" t="str">
        <f>IF(AND(ISBLANK(X1300),OR(NOT(ISBLANK(Z1300)),NOT(ISBLANK(AA1300)))),#N/A,
IF(ISBLANK(X1300),"",
IF(AND(NOT(ISERROR(VLOOKUP(X1300,MonsterTable!$A:$B,MATCH(MonsterTable!$B$1,MonsterTable!$A$1:$B$1,0),0))),OR(ISBLANK(Z1300),ISBLANK(AA1300))),#N/A,
IFERROR(VLOOKUP(X1300,MonsterTable!$A:$B,MATCH(MonsterTable!$B$1,MonsterTable!$A$1:$B$1,0),0),
IF(OR(NOT(ISBLANK(Z1300)),ISBLANK(AA1300)),#N/A,
IF(X1300="empty","empty",
VLOOKUP(X1300,MonsterGroupTable!$A:$A,1,0)))))))</f>
        <v>g107</v>
      </c>
      <c r="AA1300">
        <v>5</v>
      </c>
      <c r="AE1300" s="1" t="s">
        <v>446</v>
      </c>
      <c r="AF1300" s="2" t="str">
        <f>IF(AND(ISBLANK(AE1300),OR(NOT(ISBLANK(AG1300)),NOT(ISBLANK(AH1300)))),#N/A,
IF(ISBLANK(AE1300),"",
IF(AND(NOT(ISERROR(VLOOKUP(AE1300,MonsterTable!$A:$B,MATCH(MonsterTable!$B$1,MonsterTable!$A$1:$B$1,0),0))),OR(ISBLANK(AG1300),ISBLANK(AH1300))),#N/A,
IFERROR(VLOOKUP(AE1300,MonsterTable!$A:$B,MATCH(MonsterTable!$B$1,MonsterTable!$A$1:$B$1,0),0),
IF(OR(NOT(ISBLANK(AG1300)),ISBLANK(AH1300)),#N/A,
IF(AE1300="empty","empty",
VLOOKUP(AE1300,MonsterGroupTable!$A:$A,1,0)))))))</f>
        <v>empty</v>
      </c>
      <c r="AH1300">
        <v>3</v>
      </c>
      <c r="AL1300" s="1" t="s">
        <v>339</v>
      </c>
      <c r="AM1300" s="2">
        <f>IF(AND(ISBLANK(AL1300),OR(NOT(ISBLANK(AN1300)),NOT(ISBLANK(AO1300)))),#N/A,
IF(ISBLANK(AL1300),"",
IF(AND(NOT(ISERROR(VLOOKUP(AL1300,MonsterTable!$A:$B,MATCH(MonsterTable!$B$1,MonsterTable!$A$1:$B$1,0),0))),OR(ISBLANK(AN1300),ISBLANK(AO1300))),#N/A,
IFERROR(VLOOKUP(AL1300,MonsterTable!$A:$B,MATCH(MonsterTable!$B$1,MonsterTable!$A$1:$B$1,0),0),
IF(OR(NOT(ISBLANK(AN1300)),ISBLANK(AO1300)),#N/A,
IF(AL1300="empty","empty",
VLOOKUP(AL1300,MonsterGroupTable!$A:$A,1,0)))))))</f>
        <v>203</v>
      </c>
      <c r="AN1300">
        <v>1</v>
      </c>
      <c r="AO1300">
        <v>1</v>
      </c>
      <c r="AP1300">
        <v>0</v>
      </c>
      <c r="AT1300" s="2" t="str">
        <f>IF(AND(ISBLANK(AS1300),OR(NOT(ISBLANK(AU1300)),NOT(ISBLANK(AV1300)))),#N/A,
IF(ISBLANK(AS1300),"",
IF(AND(NOT(ISERROR(VLOOKUP(AS1300,MonsterTable!$A:$B,MATCH(MonsterTable!$B$1,MonsterTable!$A$1:$B$1,0),0))),OR(ISBLANK(AU1300),ISBLANK(AV1300))),#N/A,
IFERROR(VLOOKUP(AS1300,MonsterTable!$A:$B,MATCH(MonsterTable!$B$1,MonsterTable!$A$1:$B$1,0),0),
IF(OR(NOT(ISBLANK(AU1300)),ISBLANK(AV1300)),#N/A,
IF(AS1300="empty","empty",
VLOOKUP(AS1300,MonsterGroupTable!$A:$A,1,0)))))))</f>
        <v/>
      </c>
      <c r="BA1300" s="2" t="str">
        <f>IF(AND(ISBLANK(AZ1300),OR(NOT(ISBLANK(BB1300)),NOT(ISBLANK(BC1300)))),#N/A,
IF(ISBLANK(AZ1300),"",
IF(AND(NOT(ISERROR(VLOOKUP(AZ1300,MonsterTable!$A:$B,MATCH(MonsterTable!$B$1,MonsterTable!$A$1:$B$1,0),0))),OR(ISBLANK(BB1300),ISBLANK(BC1300))),#N/A,
IFERROR(VLOOKUP(AZ1300,MonsterTable!$A:$B,MATCH(MonsterTable!$B$1,MonsterTable!$A$1:$B$1,0),0),
IF(OR(NOT(ISBLANK(BB1300)),ISBLANK(BC1300)),#N/A,
IF(AZ1300="empty","empty",
VLOOKUP(AZ1300,MonsterGroupTable!$A:$A,1,0)))))))</f>
        <v/>
      </c>
      <c r="BH1300" s="2" t="str">
        <f>IF(AND(ISBLANK(BG1300),OR(NOT(ISBLANK(BI1300)),NOT(ISBLANK(BJ1300)))),#N/A,
IF(ISBLANK(BG1300),"",
IF(AND(NOT(ISERROR(VLOOKUP(BG1300,MonsterTable!$A:$B,MATCH(MonsterTable!$B$1,MonsterTable!$A$1:$B$1,0),0))),OR(ISBLANK(BI1300),ISBLANK(BJ1300))),#N/A,
IFERROR(VLOOKUP(BG1300,MonsterTable!$A:$B,MATCH(MonsterTable!$B$1,MonsterTable!$A$1:$B$1,0),0),
IF(OR(NOT(ISBLANK(BI1300)),ISBLANK(BJ1300)),#N/A,
IF(BG1300="empty","empty",
VLOOKUP(BG1300,MonsterGroupTable!$A:$A,1,0)))))))</f>
        <v/>
      </c>
      <c r="BO1300" s="2" t="str">
        <f>IF(AND(ISBLANK(BN1300),OR(NOT(ISBLANK(BP1300)),NOT(ISBLANK(BQ1300)))),#N/A,
IF(ISBLANK(BN1300),"",
IF(AND(NOT(ISERROR(VLOOKUP(BN1300,MonsterTable!$A:$B,MATCH(MonsterTable!$B$1,MonsterTable!$A$1:$B$1,0),0))),OR(ISBLANK(BP1300),ISBLANK(BQ1300))),#N/A,
IFERROR(VLOOKUP(BN1300,MonsterTable!$A:$B,MATCH(MonsterTable!$B$1,MonsterTable!$A$1:$B$1,0),0),
IF(OR(NOT(ISBLANK(BP1300)),ISBLANK(BQ1300)),#N/A,
IF(BN1300="empty","empty",
VLOOKUP(BN1300,MonsterGroupTable!$A:$A,1,0)))))))</f>
        <v/>
      </c>
      <c r="BV1300" s="2" t="str">
        <f>IF(AND(ISBLANK(BU1300),OR(NOT(ISBLANK(BW1300)),NOT(ISBLANK(BX1300)))),#N/A,
IF(ISBLANK(BU1300),"",
IF(AND(NOT(ISERROR(VLOOKUP(BU1300,MonsterTable!$A:$B,MATCH(MonsterTable!$B$1,MonsterTable!$A$1:$B$1,0),0))),OR(ISBLANK(BW1300),ISBLANK(BX1300))),#N/A,
IFERROR(VLOOKUP(BU1300,MonsterTable!$A:$B,MATCH(MonsterTable!$B$1,MonsterTable!$A$1:$B$1,0),0),
IF(OR(NOT(ISBLANK(BW1300)),ISBLANK(BX1300)),#N/A,
IF(BU1300="empty","empty",
VLOOKUP(BU1300,MonsterGroupTable!$A:$A,1,0)))))))</f>
        <v/>
      </c>
      <c r="CC1300" s="2" t="str">
        <f>IF(AND(ISBLANK(CB1300),OR(NOT(ISBLANK(CD1300)),NOT(ISBLANK(CE1300)))),#N/A,
IF(ISBLANK(CB1300),"",
IF(AND(NOT(ISERROR(VLOOKUP(CB1300,MonsterTable!$A:$B,MATCH(MonsterTable!$B$1,MonsterTable!$A$1:$B$1,0),0))),OR(ISBLANK(CD1300),ISBLANK(CE1300))),#N/A,
IFERROR(VLOOKUP(CB1300,MonsterTable!$A:$B,MATCH(MonsterTable!$B$1,MonsterTable!$A$1:$B$1,0),0),
IF(OR(NOT(ISBLANK(CD1300)),ISBLANK(CE1300)),#N/A,
IF(CB1300="empty","empty",
VLOOKUP(CB1300,MonsterGroupTable!$A:$A,1,0)))))))</f>
        <v/>
      </c>
      <c r="CJ1300" s="2" t="str">
        <f>IF(AND(ISBLANK(CI1300),OR(NOT(ISBLANK(CK1300)),NOT(ISBLANK(CL1300)))),#N/A,
IF(ISBLANK(CI1300),"",
IF(AND(NOT(ISERROR(VLOOKUP(CI1300,MonsterTable!$A:$B,MATCH(MonsterTable!$B$1,MonsterTable!$A$1:$B$1,0),0))),OR(ISBLANK(CK1300),ISBLANK(CL1300))),#N/A,
IFERROR(VLOOKUP(CI1300,MonsterTable!$A:$B,MATCH(MonsterTable!$B$1,MonsterTable!$A$1:$B$1,0),0),
IF(OR(NOT(ISBLANK(CK1300)),ISBLANK(CL1300)),#N/A,
IF(CI1300="empty","empty",
VLOOKUP(CI1300,MonsterGroupTable!$A:$A,1,0)))))))</f>
        <v/>
      </c>
    </row>
    <row r="1301" spans="1:88">
      <c r="A1301">
        <v>20267</v>
      </c>
      <c r="B1301">
        <f t="shared" si="45"/>
        <v>1.1000000000000001</v>
      </c>
      <c r="C1301">
        <f t="shared" si="45"/>
        <v>1.1000000000000001</v>
      </c>
      <c r="F1301">
        <v>600</v>
      </c>
      <c r="G1301">
        <v>11243</v>
      </c>
      <c r="H1301">
        <v>0</v>
      </c>
      <c r="I1301">
        <v>0</v>
      </c>
      <c r="J1301">
        <v>0</v>
      </c>
      <c r="K1301" t="s">
        <v>28</v>
      </c>
      <c r="L1301" t="s">
        <v>253</v>
      </c>
      <c r="M1301" t="s">
        <v>79</v>
      </c>
      <c r="N1301" t="s">
        <v>80</v>
      </c>
      <c r="O1301">
        <v>0</v>
      </c>
      <c r="P1301">
        <v>-4.75</v>
      </c>
      <c r="Q1301">
        <v>-3.5</v>
      </c>
      <c r="R1301">
        <v>4.75</v>
      </c>
      <c r="S1301">
        <v>3</v>
      </c>
      <c r="T1301">
        <v>-13.5</v>
      </c>
      <c r="U1301">
        <v>2.5499999999999998</v>
      </c>
      <c r="V1301">
        <v>-6.75</v>
      </c>
      <c r="W1301" t="str">
        <f t="shared" si="46"/>
        <v>g107,5,empty,3,203,1,1,0</v>
      </c>
      <c r="X1301" s="1" t="s">
        <v>285</v>
      </c>
      <c r="Y1301" s="2" t="str">
        <f>IF(AND(ISBLANK(X1301),OR(NOT(ISBLANK(Z1301)),NOT(ISBLANK(AA1301)))),#N/A,
IF(ISBLANK(X1301),"",
IF(AND(NOT(ISERROR(VLOOKUP(X1301,MonsterTable!$A:$B,MATCH(MonsterTable!$B$1,MonsterTable!$A$1:$B$1,0),0))),OR(ISBLANK(Z1301),ISBLANK(AA1301))),#N/A,
IFERROR(VLOOKUP(X1301,MonsterTable!$A:$B,MATCH(MonsterTable!$B$1,MonsterTable!$A$1:$B$1,0),0),
IF(OR(NOT(ISBLANK(Z1301)),ISBLANK(AA1301)),#N/A,
IF(X1301="empty","empty",
VLOOKUP(X1301,MonsterGroupTable!$A:$A,1,0)))))))</f>
        <v>g107</v>
      </c>
      <c r="AA1301">
        <v>5</v>
      </c>
      <c r="AE1301" s="1" t="s">
        <v>446</v>
      </c>
      <c r="AF1301" s="2" t="str">
        <f>IF(AND(ISBLANK(AE1301),OR(NOT(ISBLANK(AG1301)),NOT(ISBLANK(AH1301)))),#N/A,
IF(ISBLANK(AE1301),"",
IF(AND(NOT(ISERROR(VLOOKUP(AE1301,MonsterTable!$A:$B,MATCH(MonsterTable!$B$1,MonsterTable!$A$1:$B$1,0),0))),OR(ISBLANK(AG1301),ISBLANK(AH1301))),#N/A,
IFERROR(VLOOKUP(AE1301,MonsterTable!$A:$B,MATCH(MonsterTable!$B$1,MonsterTable!$A$1:$B$1,0),0),
IF(OR(NOT(ISBLANK(AG1301)),ISBLANK(AH1301)),#N/A,
IF(AE1301="empty","empty",
VLOOKUP(AE1301,MonsterGroupTable!$A:$A,1,0)))))))</f>
        <v>empty</v>
      </c>
      <c r="AH1301">
        <v>3</v>
      </c>
      <c r="AL1301" s="1" t="s">
        <v>339</v>
      </c>
      <c r="AM1301" s="2">
        <f>IF(AND(ISBLANK(AL1301),OR(NOT(ISBLANK(AN1301)),NOT(ISBLANK(AO1301)))),#N/A,
IF(ISBLANK(AL1301),"",
IF(AND(NOT(ISERROR(VLOOKUP(AL1301,MonsterTable!$A:$B,MATCH(MonsterTable!$B$1,MonsterTable!$A$1:$B$1,0),0))),OR(ISBLANK(AN1301),ISBLANK(AO1301))),#N/A,
IFERROR(VLOOKUP(AL1301,MonsterTable!$A:$B,MATCH(MonsterTable!$B$1,MonsterTable!$A$1:$B$1,0),0),
IF(OR(NOT(ISBLANK(AN1301)),ISBLANK(AO1301)),#N/A,
IF(AL1301="empty","empty",
VLOOKUP(AL1301,MonsterGroupTable!$A:$A,1,0)))))))</f>
        <v>203</v>
      </c>
      <c r="AN1301">
        <v>1</v>
      </c>
      <c r="AO1301">
        <v>1</v>
      </c>
      <c r="AP1301">
        <v>0</v>
      </c>
      <c r="AT1301" s="2" t="str">
        <f>IF(AND(ISBLANK(AS1301),OR(NOT(ISBLANK(AU1301)),NOT(ISBLANK(AV1301)))),#N/A,
IF(ISBLANK(AS1301),"",
IF(AND(NOT(ISERROR(VLOOKUP(AS1301,MonsterTable!$A:$B,MATCH(MonsterTable!$B$1,MonsterTable!$A$1:$B$1,0),0))),OR(ISBLANK(AU1301),ISBLANK(AV1301))),#N/A,
IFERROR(VLOOKUP(AS1301,MonsterTable!$A:$B,MATCH(MonsterTable!$B$1,MonsterTable!$A$1:$B$1,0),0),
IF(OR(NOT(ISBLANK(AU1301)),ISBLANK(AV1301)),#N/A,
IF(AS1301="empty","empty",
VLOOKUP(AS1301,MonsterGroupTable!$A:$A,1,0)))))))</f>
        <v/>
      </c>
      <c r="BA1301" s="2" t="str">
        <f>IF(AND(ISBLANK(AZ1301),OR(NOT(ISBLANK(BB1301)),NOT(ISBLANK(BC1301)))),#N/A,
IF(ISBLANK(AZ1301),"",
IF(AND(NOT(ISERROR(VLOOKUP(AZ1301,MonsterTable!$A:$B,MATCH(MonsterTable!$B$1,MonsterTable!$A$1:$B$1,0),0))),OR(ISBLANK(BB1301),ISBLANK(BC1301))),#N/A,
IFERROR(VLOOKUP(AZ1301,MonsterTable!$A:$B,MATCH(MonsterTable!$B$1,MonsterTable!$A$1:$B$1,0),0),
IF(OR(NOT(ISBLANK(BB1301)),ISBLANK(BC1301)),#N/A,
IF(AZ1301="empty","empty",
VLOOKUP(AZ1301,MonsterGroupTable!$A:$A,1,0)))))))</f>
        <v/>
      </c>
      <c r="BH1301" s="2" t="str">
        <f>IF(AND(ISBLANK(BG1301),OR(NOT(ISBLANK(BI1301)),NOT(ISBLANK(BJ1301)))),#N/A,
IF(ISBLANK(BG1301),"",
IF(AND(NOT(ISERROR(VLOOKUP(BG1301,MonsterTable!$A:$B,MATCH(MonsterTable!$B$1,MonsterTable!$A$1:$B$1,0),0))),OR(ISBLANK(BI1301),ISBLANK(BJ1301))),#N/A,
IFERROR(VLOOKUP(BG1301,MonsterTable!$A:$B,MATCH(MonsterTable!$B$1,MonsterTable!$A$1:$B$1,0),0),
IF(OR(NOT(ISBLANK(BI1301)),ISBLANK(BJ1301)),#N/A,
IF(BG1301="empty","empty",
VLOOKUP(BG1301,MonsterGroupTable!$A:$A,1,0)))))))</f>
        <v/>
      </c>
      <c r="BO1301" s="2" t="str">
        <f>IF(AND(ISBLANK(BN1301),OR(NOT(ISBLANK(BP1301)),NOT(ISBLANK(BQ1301)))),#N/A,
IF(ISBLANK(BN1301),"",
IF(AND(NOT(ISERROR(VLOOKUP(BN1301,MonsterTable!$A:$B,MATCH(MonsterTable!$B$1,MonsterTable!$A$1:$B$1,0),0))),OR(ISBLANK(BP1301),ISBLANK(BQ1301))),#N/A,
IFERROR(VLOOKUP(BN1301,MonsterTable!$A:$B,MATCH(MonsterTable!$B$1,MonsterTable!$A$1:$B$1,0),0),
IF(OR(NOT(ISBLANK(BP1301)),ISBLANK(BQ1301)),#N/A,
IF(BN1301="empty","empty",
VLOOKUP(BN1301,MonsterGroupTable!$A:$A,1,0)))))))</f>
        <v/>
      </c>
      <c r="BV1301" s="2" t="str">
        <f>IF(AND(ISBLANK(BU1301),OR(NOT(ISBLANK(BW1301)),NOT(ISBLANK(BX1301)))),#N/A,
IF(ISBLANK(BU1301),"",
IF(AND(NOT(ISERROR(VLOOKUP(BU1301,MonsterTable!$A:$B,MATCH(MonsterTable!$B$1,MonsterTable!$A$1:$B$1,0),0))),OR(ISBLANK(BW1301),ISBLANK(BX1301))),#N/A,
IFERROR(VLOOKUP(BU1301,MonsterTable!$A:$B,MATCH(MonsterTable!$B$1,MonsterTable!$A$1:$B$1,0),0),
IF(OR(NOT(ISBLANK(BW1301)),ISBLANK(BX1301)),#N/A,
IF(BU1301="empty","empty",
VLOOKUP(BU1301,MonsterGroupTable!$A:$A,1,0)))))))</f>
        <v/>
      </c>
      <c r="CC1301" s="2" t="str">
        <f>IF(AND(ISBLANK(CB1301),OR(NOT(ISBLANK(CD1301)),NOT(ISBLANK(CE1301)))),#N/A,
IF(ISBLANK(CB1301),"",
IF(AND(NOT(ISERROR(VLOOKUP(CB1301,MonsterTable!$A:$B,MATCH(MonsterTable!$B$1,MonsterTable!$A$1:$B$1,0),0))),OR(ISBLANK(CD1301),ISBLANK(CE1301))),#N/A,
IFERROR(VLOOKUP(CB1301,MonsterTable!$A:$B,MATCH(MonsterTable!$B$1,MonsterTable!$A$1:$B$1,0),0),
IF(OR(NOT(ISBLANK(CD1301)),ISBLANK(CE1301)),#N/A,
IF(CB1301="empty","empty",
VLOOKUP(CB1301,MonsterGroupTable!$A:$A,1,0)))))))</f>
        <v/>
      </c>
      <c r="CJ1301" s="2" t="str">
        <f>IF(AND(ISBLANK(CI1301),OR(NOT(ISBLANK(CK1301)),NOT(ISBLANK(CL1301)))),#N/A,
IF(ISBLANK(CI1301),"",
IF(AND(NOT(ISERROR(VLOOKUP(CI1301,MonsterTable!$A:$B,MATCH(MonsterTable!$B$1,MonsterTable!$A$1:$B$1,0),0))),OR(ISBLANK(CK1301),ISBLANK(CL1301))),#N/A,
IFERROR(VLOOKUP(CI1301,MonsterTable!$A:$B,MATCH(MonsterTable!$B$1,MonsterTable!$A$1:$B$1,0),0),
IF(OR(NOT(ISBLANK(CK1301)),ISBLANK(CL1301)),#N/A,
IF(CI1301="empty","empty",
VLOOKUP(CI1301,MonsterGroupTable!$A:$A,1,0)))))))</f>
        <v/>
      </c>
    </row>
    <row r="1302" spans="1:88">
      <c r="A1302">
        <v>20268</v>
      </c>
      <c r="B1302">
        <f t="shared" si="45"/>
        <v>1.1000000000000001</v>
      </c>
      <c r="C1302">
        <f t="shared" si="45"/>
        <v>1.1000000000000001</v>
      </c>
      <c r="F1302">
        <v>600</v>
      </c>
      <c r="G1302">
        <v>11333</v>
      </c>
      <c r="H1302">
        <v>0</v>
      </c>
      <c r="I1302">
        <v>0</v>
      </c>
      <c r="J1302">
        <v>0</v>
      </c>
      <c r="K1302" t="s">
        <v>28</v>
      </c>
      <c r="L1302" t="s">
        <v>253</v>
      </c>
      <c r="M1302" t="s">
        <v>79</v>
      </c>
      <c r="N1302" t="s">
        <v>80</v>
      </c>
      <c r="O1302">
        <v>0</v>
      </c>
      <c r="P1302">
        <v>-4.75</v>
      </c>
      <c r="Q1302">
        <v>-3.5</v>
      </c>
      <c r="R1302">
        <v>4.75</v>
      </c>
      <c r="S1302">
        <v>3</v>
      </c>
      <c r="T1302">
        <v>-13.5</v>
      </c>
      <c r="U1302">
        <v>2.5499999999999998</v>
      </c>
      <c r="V1302">
        <v>-6.75</v>
      </c>
      <c r="W1302" t="str">
        <f t="shared" si="46"/>
        <v>g107,5,empty,3,203,1,1,0</v>
      </c>
      <c r="X1302" s="1" t="s">
        <v>285</v>
      </c>
      <c r="Y1302" s="2" t="str">
        <f>IF(AND(ISBLANK(X1302),OR(NOT(ISBLANK(Z1302)),NOT(ISBLANK(AA1302)))),#N/A,
IF(ISBLANK(X1302),"",
IF(AND(NOT(ISERROR(VLOOKUP(X1302,MonsterTable!$A:$B,MATCH(MonsterTable!$B$1,MonsterTable!$A$1:$B$1,0),0))),OR(ISBLANK(Z1302),ISBLANK(AA1302))),#N/A,
IFERROR(VLOOKUP(X1302,MonsterTable!$A:$B,MATCH(MonsterTable!$B$1,MonsterTable!$A$1:$B$1,0),0),
IF(OR(NOT(ISBLANK(Z1302)),ISBLANK(AA1302)),#N/A,
IF(X1302="empty","empty",
VLOOKUP(X1302,MonsterGroupTable!$A:$A,1,0)))))))</f>
        <v>g107</v>
      </c>
      <c r="AA1302">
        <v>5</v>
      </c>
      <c r="AE1302" s="1" t="s">
        <v>446</v>
      </c>
      <c r="AF1302" s="2" t="str">
        <f>IF(AND(ISBLANK(AE1302),OR(NOT(ISBLANK(AG1302)),NOT(ISBLANK(AH1302)))),#N/A,
IF(ISBLANK(AE1302),"",
IF(AND(NOT(ISERROR(VLOOKUP(AE1302,MonsterTable!$A:$B,MATCH(MonsterTable!$B$1,MonsterTable!$A$1:$B$1,0),0))),OR(ISBLANK(AG1302),ISBLANK(AH1302))),#N/A,
IFERROR(VLOOKUP(AE1302,MonsterTable!$A:$B,MATCH(MonsterTable!$B$1,MonsterTable!$A$1:$B$1,0),0),
IF(OR(NOT(ISBLANK(AG1302)),ISBLANK(AH1302)),#N/A,
IF(AE1302="empty","empty",
VLOOKUP(AE1302,MonsterGroupTable!$A:$A,1,0)))))))</f>
        <v>empty</v>
      </c>
      <c r="AH1302">
        <v>3</v>
      </c>
      <c r="AL1302" s="1" t="s">
        <v>339</v>
      </c>
      <c r="AM1302" s="2">
        <f>IF(AND(ISBLANK(AL1302),OR(NOT(ISBLANK(AN1302)),NOT(ISBLANK(AO1302)))),#N/A,
IF(ISBLANK(AL1302),"",
IF(AND(NOT(ISERROR(VLOOKUP(AL1302,MonsterTable!$A:$B,MATCH(MonsterTable!$B$1,MonsterTable!$A$1:$B$1,0),0))),OR(ISBLANK(AN1302),ISBLANK(AO1302))),#N/A,
IFERROR(VLOOKUP(AL1302,MonsterTable!$A:$B,MATCH(MonsterTable!$B$1,MonsterTable!$A$1:$B$1,0),0),
IF(OR(NOT(ISBLANK(AN1302)),ISBLANK(AO1302)),#N/A,
IF(AL1302="empty","empty",
VLOOKUP(AL1302,MonsterGroupTable!$A:$A,1,0)))))))</f>
        <v>203</v>
      </c>
      <c r="AN1302">
        <v>1</v>
      </c>
      <c r="AO1302">
        <v>1</v>
      </c>
      <c r="AP1302">
        <v>0</v>
      </c>
      <c r="AT1302" s="2" t="str">
        <f>IF(AND(ISBLANK(AS1302),OR(NOT(ISBLANK(AU1302)),NOT(ISBLANK(AV1302)))),#N/A,
IF(ISBLANK(AS1302),"",
IF(AND(NOT(ISERROR(VLOOKUP(AS1302,MonsterTable!$A:$B,MATCH(MonsterTable!$B$1,MonsterTable!$A$1:$B$1,0),0))),OR(ISBLANK(AU1302),ISBLANK(AV1302))),#N/A,
IFERROR(VLOOKUP(AS1302,MonsterTable!$A:$B,MATCH(MonsterTable!$B$1,MonsterTable!$A$1:$B$1,0),0),
IF(OR(NOT(ISBLANK(AU1302)),ISBLANK(AV1302)),#N/A,
IF(AS1302="empty","empty",
VLOOKUP(AS1302,MonsterGroupTable!$A:$A,1,0)))))))</f>
        <v/>
      </c>
      <c r="BA1302" s="2" t="str">
        <f>IF(AND(ISBLANK(AZ1302),OR(NOT(ISBLANK(BB1302)),NOT(ISBLANK(BC1302)))),#N/A,
IF(ISBLANK(AZ1302),"",
IF(AND(NOT(ISERROR(VLOOKUP(AZ1302,MonsterTable!$A:$B,MATCH(MonsterTable!$B$1,MonsterTable!$A$1:$B$1,0),0))),OR(ISBLANK(BB1302),ISBLANK(BC1302))),#N/A,
IFERROR(VLOOKUP(AZ1302,MonsterTable!$A:$B,MATCH(MonsterTable!$B$1,MonsterTable!$A$1:$B$1,0),0),
IF(OR(NOT(ISBLANK(BB1302)),ISBLANK(BC1302)),#N/A,
IF(AZ1302="empty","empty",
VLOOKUP(AZ1302,MonsterGroupTable!$A:$A,1,0)))))))</f>
        <v/>
      </c>
      <c r="BH1302" s="2" t="str">
        <f>IF(AND(ISBLANK(BG1302),OR(NOT(ISBLANK(BI1302)),NOT(ISBLANK(BJ1302)))),#N/A,
IF(ISBLANK(BG1302),"",
IF(AND(NOT(ISERROR(VLOOKUP(BG1302,MonsterTable!$A:$B,MATCH(MonsterTable!$B$1,MonsterTable!$A$1:$B$1,0),0))),OR(ISBLANK(BI1302),ISBLANK(BJ1302))),#N/A,
IFERROR(VLOOKUP(BG1302,MonsterTable!$A:$B,MATCH(MonsterTable!$B$1,MonsterTable!$A$1:$B$1,0),0),
IF(OR(NOT(ISBLANK(BI1302)),ISBLANK(BJ1302)),#N/A,
IF(BG1302="empty","empty",
VLOOKUP(BG1302,MonsterGroupTable!$A:$A,1,0)))))))</f>
        <v/>
      </c>
      <c r="BO1302" s="2" t="str">
        <f>IF(AND(ISBLANK(BN1302),OR(NOT(ISBLANK(BP1302)),NOT(ISBLANK(BQ1302)))),#N/A,
IF(ISBLANK(BN1302),"",
IF(AND(NOT(ISERROR(VLOOKUP(BN1302,MonsterTable!$A:$B,MATCH(MonsterTable!$B$1,MonsterTable!$A$1:$B$1,0),0))),OR(ISBLANK(BP1302),ISBLANK(BQ1302))),#N/A,
IFERROR(VLOOKUP(BN1302,MonsterTable!$A:$B,MATCH(MonsterTable!$B$1,MonsterTable!$A$1:$B$1,0),0),
IF(OR(NOT(ISBLANK(BP1302)),ISBLANK(BQ1302)),#N/A,
IF(BN1302="empty","empty",
VLOOKUP(BN1302,MonsterGroupTable!$A:$A,1,0)))))))</f>
        <v/>
      </c>
      <c r="BV1302" s="2" t="str">
        <f>IF(AND(ISBLANK(BU1302),OR(NOT(ISBLANK(BW1302)),NOT(ISBLANK(BX1302)))),#N/A,
IF(ISBLANK(BU1302),"",
IF(AND(NOT(ISERROR(VLOOKUP(BU1302,MonsterTable!$A:$B,MATCH(MonsterTable!$B$1,MonsterTable!$A$1:$B$1,0),0))),OR(ISBLANK(BW1302),ISBLANK(BX1302))),#N/A,
IFERROR(VLOOKUP(BU1302,MonsterTable!$A:$B,MATCH(MonsterTable!$B$1,MonsterTable!$A$1:$B$1,0),0),
IF(OR(NOT(ISBLANK(BW1302)),ISBLANK(BX1302)),#N/A,
IF(BU1302="empty","empty",
VLOOKUP(BU1302,MonsterGroupTable!$A:$A,1,0)))))))</f>
        <v/>
      </c>
      <c r="CC1302" s="2" t="str">
        <f>IF(AND(ISBLANK(CB1302),OR(NOT(ISBLANK(CD1302)),NOT(ISBLANK(CE1302)))),#N/A,
IF(ISBLANK(CB1302),"",
IF(AND(NOT(ISERROR(VLOOKUP(CB1302,MonsterTable!$A:$B,MATCH(MonsterTable!$B$1,MonsterTable!$A$1:$B$1,0),0))),OR(ISBLANK(CD1302),ISBLANK(CE1302))),#N/A,
IFERROR(VLOOKUP(CB1302,MonsterTable!$A:$B,MATCH(MonsterTable!$B$1,MonsterTable!$A$1:$B$1,0),0),
IF(OR(NOT(ISBLANK(CD1302)),ISBLANK(CE1302)),#N/A,
IF(CB1302="empty","empty",
VLOOKUP(CB1302,MonsterGroupTable!$A:$A,1,0)))))))</f>
        <v/>
      </c>
      <c r="CJ1302" s="2" t="str">
        <f>IF(AND(ISBLANK(CI1302),OR(NOT(ISBLANK(CK1302)),NOT(ISBLANK(CL1302)))),#N/A,
IF(ISBLANK(CI1302),"",
IF(AND(NOT(ISERROR(VLOOKUP(CI1302,MonsterTable!$A:$B,MATCH(MonsterTable!$B$1,MonsterTable!$A$1:$B$1,0),0))),OR(ISBLANK(CK1302),ISBLANK(CL1302))),#N/A,
IFERROR(VLOOKUP(CI1302,MonsterTable!$A:$B,MATCH(MonsterTable!$B$1,MonsterTable!$A$1:$B$1,0),0),
IF(OR(NOT(ISBLANK(CK1302)),ISBLANK(CL1302)),#N/A,
IF(CI1302="empty","empty",
VLOOKUP(CI1302,MonsterGroupTable!$A:$A,1,0)))))))</f>
        <v/>
      </c>
    </row>
    <row r="1303" spans="1:88">
      <c r="A1303">
        <v>20269</v>
      </c>
      <c r="B1303">
        <f t="shared" si="45"/>
        <v>1.1000000000000001</v>
      </c>
      <c r="C1303">
        <f t="shared" si="45"/>
        <v>1.1000000000000001</v>
      </c>
      <c r="F1303">
        <v>600</v>
      </c>
      <c r="G1303">
        <v>11423</v>
      </c>
      <c r="H1303">
        <v>0</v>
      </c>
      <c r="I1303">
        <v>0</v>
      </c>
      <c r="J1303">
        <v>0</v>
      </c>
      <c r="K1303" t="s">
        <v>28</v>
      </c>
      <c r="L1303" t="s">
        <v>253</v>
      </c>
      <c r="M1303" t="s">
        <v>79</v>
      </c>
      <c r="N1303" t="s">
        <v>80</v>
      </c>
      <c r="O1303">
        <v>0</v>
      </c>
      <c r="P1303">
        <v>-4.75</v>
      </c>
      <c r="Q1303">
        <v>-3.5</v>
      </c>
      <c r="R1303">
        <v>4.75</v>
      </c>
      <c r="S1303">
        <v>3</v>
      </c>
      <c r="T1303">
        <v>-13.5</v>
      </c>
      <c r="U1303">
        <v>2.5499999999999998</v>
      </c>
      <c r="V1303">
        <v>-6.75</v>
      </c>
      <c r="W1303" t="str">
        <f t="shared" si="46"/>
        <v>g107,5,empty,3,203,1,1,0</v>
      </c>
      <c r="X1303" s="1" t="s">
        <v>285</v>
      </c>
      <c r="Y1303" s="2" t="str">
        <f>IF(AND(ISBLANK(X1303),OR(NOT(ISBLANK(Z1303)),NOT(ISBLANK(AA1303)))),#N/A,
IF(ISBLANK(X1303),"",
IF(AND(NOT(ISERROR(VLOOKUP(X1303,MonsterTable!$A:$B,MATCH(MonsterTable!$B$1,MonsterTable!$A$1:$B$1,0),0))),OR(ISBLANK(Z1303),ISBLANK(AA1303))),#N/A,
IFERROR(VLOOKUP(X1303,MonsterTable!$A:$B,MATCH(MonsterTable!$B$1,MonsterTable!$A$1:$B$1,0),0),
IF(OR(NOT(ISBLANK(Z1303)),ISBLANK(AA1303)),#N/A,
IF(X1303="empty","empty",
VLOOKUP(X1303,MonsterGroupTable!$A:$A,1,0)))))))</f>
        <v>g107</v>
      </c>
      <c r="AA1303">
        <v>5</v>
      </c>
      <c r="AE1303" s="1" t="s">
        <v>446</v>
      </c>
      <c r="AF1303" s="2" t="str">
        <f>IF(AND(ISBLANK(AE1303),OR(NOT(ISBLANK(AG1303)),NOT(ISBLANK(AH1303)))),#N/A,
IF(ISBLANK(AE1303),"",
IF(AND(NOT(ISERROR(VLOOKUP(AE1303,MonsterTable!$A:$B,MATCH(MonsterTable!$B$1,MonsterTable!$A$1:$B$1,0),0))),OR(ISBLANK(AG1303),ISBLANK(AH1303))),#N/A,
IFERROR(VLOOKUP(AE1303,MonsterTable!$A:$B,MATCH(MonsterTable!$B$1,MonsterTable!$A$1:$B$1,0),0),
IF(OR(NOT(ISBLANK(AG1303)),ISBLANK(AH1303)),#N/A,
IF(AE1303="empty","empty",
VLOOKUP(AE1303,MonsterGroupTable!$A:$A,1,0)))))))</f>
        <v>empty</v>
      </c>
      <c r="AH1303">
        <v>3</v>
      </c>
      <c r="AL1303" s="1" t="s">
        <v>339</v>
      </c>
      <c r="AM1303" s="2">
        <f>IF(AND(ISBLANK(AL1303),OR(NOT(ISBLANK(AN1303)),NOT(ISBLANK(AO1303)))),#N/A,
IF(ISBLANK(AL1303),"",
IF(AND(NOT(ISERROR(VLOOKUP(AL1303,MonsterTable!$A:$B,MATCH(MonsterTable!$B$1,MonsterTable!$A$1:$B$1,0),0))),OR(ISBLANK(AN1303),ISBLANK(AO1303))),#N/A,
IFERROR(VLOOKUP(AL1303,MonsterTable!$A:$B,MATCH(MonsterTable!$B$1,MonsterTable!$A$1:$B$1,0),0),
IF(OR(NOT(ISBLANK(AN1303)),ISBLANK(AO1303)),#N/A,
IF(AL1303="empty","empty",
VLOOKUP(AL1303,MonsterGroupTable!$A:$A,1,0)))))))</f>
        <v>203</v>
      </c>
      <c r="AN1303">
        <v>1</v>
      </c>
      <c r="AO1303">
        <v>1</v>
      </c>
      <c r="AP1303">
        <v>0</v>
      </c>
      <c r="AT1303" s="2" t="str">
        <f>IF(AND(ISBLANK(AS1303),OR(NOT(ISBLANK(AU1303)),NOT(ISBLANK(AV1303)))),#N/A,
IF(ISBLANK(AS1303),"",
IF(AND(NOT(ISERROR(VLOOKUP(AS1303,MonsterTable!$A:$B,MATCH(MonsterTable!$B$1,MonsterTable!$A$1:$B$1,0),0))),OR(ISBLANK(AU1303),ISBLANK(AV1303))),#N/A,
IFERROR(VLOOKUP(AS1303,MonsterTable!$A:$B,MATCH(MonsterTable!$B$1,MonsterTable!$A$1:$B$1,0),0),
IF(OR(NOT(ISBLANK(AU1303)),ISBLANK(AV1303)),#N/A,
IF(AS1303="empty","empty",
VLOOKUP(AS1303,MonsterGroupTable!$A:$A,1,0)))))))</f>
        <v/>
      </c>
      <c r="BA1303" s="2" t="str">
        <f>IF(AND(ISBLANK(AZ1303),OR(NOT(ISBLANK(BB1303)),NOT(ISBLANK(BC1303)))),#N/A,
IF(ISBLANK(AZ1303),"",
IF(AND(NOT(ISERROR(VLOOKUP(AZ1303,MonsterTable!$A:$B,MATCH(MonsterTable!$B$1,MonsterTable!$A$1:$B$1,0),0))),OR(ISBLANK(BB1303),ISBLANK(BC1303))),#N/A,
IFERROR(VLOOKUP(AZ1303,MonsterTable!$A:$B,MATCH(MonsterTable!$B$1,MonsterTable!$A$1:$B$1,0),0),
IF(OR(NOT(ISBLANK(BB1303)),ISBLANK(BC1303)),#N/A,
IF(AZ1303="empty","empty",
VLOOKUP(AZ1303,MonsterGroupTable!$A:$A,1,0)))))))</f>
        <v/>
      </c>
      <c r="BH1303" s="2" t="str">
        <f>IF(AND(ISBLANK(BG1303),OR(NOT(ISBLANK(BI1303)),NOT(ISBLANK(BJ1303)))),#N/A,
IF(ISBLANK(BG1303),"",
IF(AND(NOT(ISERROR(VLOOKUP(BG1303,MonsterTable!$A:$B,MATCH(MonsterTable!$B$1,MonsterTable!$A$1:$B$1,0),0))),OR(ISBLANK(BI1303),ISBLANK(BJ1303))),#N/A,
IFERROR(VLOOKUP(BG1303,MonsterTable!$A:$B,MATCH(MonsterTable!$B$1,MonsterTable!$A$1:$B$1,0),0),
IF(OR(NOT(ISBLANK(BI1303)),ISBLANK(BJ1303)),#N/A,
IF(BG1303="empty","empty",
VLOOKUP(BG1303,MonsterGroupTable!$A:$A,1,0)))))))</f>
        <v/>
      </c>
      <c r="BO1303" s="2" t="str">
        <f>IF(AND(ISBLANK(BN1303),OR(NOT(ISBLANK(BP1303)),NOT(ISBLANK(BQ1303)))),#N/A,
IF(ISBLANK(BN1303),"",
IF(AND(NOT(ISERROR(VLOOKUP(BN1303,MonsterTable!$A:$B,MATCH(MonsterTable!$B$1,MonsterTable!$A$1:$B$1,0),0))),OR(ISBLANK(BP1303),ISBLANK(BQ1303))),#N/A,
IFERROR(VLOOKUP(BN1303,MonsterTable!$A:$B,MATCH(MonsterTable!$B$1,MonsterTable!$A$1:$B$1,0),0),
IF(OR(NOT(ISBLANK(BP1303)),ISBLANK(BQ1303)),#N/A,
IF(BN1303="empty","empty",
VLOOKUP(BN1303,MonsterGroupTable!$A:$A,1,0)))))))</f>
        <v/>
      </c>
      <c r="BV1303" s="2" t="str">
        <f>IF(AND(ISBLANK(BU1303),OR(NOT(ISBLANK(BW1303)),NOT(ISBLANK(BX1303)))),#N/A,
IF(ISBLANK(BU1303),"",
IF(AND(NOT(ISERROR(VLOOKUP(BU1303,MonsterTable!$A:$B,MATCH(MonsterTable!$B$1,MonsterTable!$A$1:$B$1,0),0))),OR(ISBLANK(BW1303),ISBLANK(BX1303))),#N/A,
IFERROR(VLOOKUP(BU1303,MonsterTable!$A:$B,MATCH(MonsterTable!$B$1,MonsterTable!$A$1:$B$1,0),0),
IF(OR(NOT(ISBLANK(BW1303)),ISBLANK(BX1303)),#N/A,
IF(BU1303="empty","empty",
VLOOKUP(BU1303,MonsterGroupTable!$A:$A,1,0)))))))</f>
        <v/>
      </c>
      <c r="CC1303" s="2" t="str">
        <f>IF(AND(ISBLANK(CB1303),OR(NOT(ISBLANK(CD1303)),NOT(ISBLANK(CE1303)))),#N/A,
IF(ISBLANK(CB1303),"",
IF(AND(NOT(ISERROR(VLOOKUP(CB1303,MonsterTable!$A:$B,MATCH(MonsterTable!$B$1,MonsterTable!$A$1:$B$1,0),0))),OR(ISBLANK(CD1303),ISBLANK(CE1303))),#N/A,
IFERROR(VLOOKUP(CB1303,MonsterTable!$A:$B,MATCH(MonsterTable!$B$1,MonsterTable!$A$1:$B$1,0),0),
IF(OR(NOT(ISBLANK(CD1303)),ISBLANK(CE1303)),#N/A,
IF(CB1303="empty","empty",
VLOOKUP(CB1303,MonsterGroupTable!$A:$A,1,0)))))))</f>
        <v/>
      </c>
      <c r="CJ1303" s="2" t="str">
        <f>IF(AND(ISBLANK(CI1303),OR(NOT(ISBLANK(CK1303)),NOT(ISBLANK(CL1303)))),#N/A,
IF(ISBLANK(CI1303),"",
IF(AND(NOT(ISERROR(VLOOKUP(CI1303,MonsterTable!$A:$B,MATCH(MonsterTable!$B$1,MonsterTable!$A$1:$B$1,0),0))),OR(ISBLANK(CK1303),ISBLANK(CL1303))),#N/A,
IFERROR(VLOOKUP(CI1303,MonsterTable!$A:$B,MATCH(MonsterTable!$B$1,MonsterTable!$A$1:$B$1,0),0),
IF(OR(NOT(ISBLANK(CK1303)),ISBLANK(CL1303)),#N/A,
IF(CI1303="empty","empty",
VLOOKUP(CI1303,MonsterGroupTable!$A:$A,1,0)))))))</f>
        <v/>
      </c>
    </row>
    <row r="1304" spans="1:88">
      <c r="A1304">
        <v>20270</v>
      </c>
      <c r="B1304">
        <f t="shared" si="45"/>
        <v>1.2</v>
      </c>
      <c r="C1304">
        <f t="shared" si="45"/>
        <v>1.1000000000000001</v>
      </c>
      <c r="F1304">
        <v>600</v>
      </c>
      <c r="G1304">
        <v>11513</v>
      </c>
      <c r="H1304">
        <v>0</v>
      </c>
      <c r="I1304">
        <v>0</v>
      </c>
      <c r="J1304">
        <v>0</v>
      </c>
      <c r="K1304" t="s">
        <v>28</v>
      </c>
      <c r="L1304" t="s">
        <v>253</v>
      </c>
      <c r="M1304" t="s">
        <v>79</v>
      </c>
      <c r="N1304" t="s">
        <v>80</v>
      </c>
      <c r="O1304">
        <v>0</v>
      </c>
      <c r="P1304">
        <v>-4.75</v>
      </c>
      <c r="Q1304">
        <v>-3.5</v>
      </c>
      <c r="R1304">
        <v>4.75</v>
      </c>
      <c r="S1304">
        <v>3</v>
      </c>
      <c r="T1304">
        <v>-13.5</v>
      </c>
      <c r="U1304">
        <v>2.5499999999999998</v>
      </c>
      <c r="V1304">
        <v>-6.75</v>
      </c>
      <c r="W1304" t="str">
        <f t="shared" si="46"/>
        <v>g107,5,empty,3,203,1,1,0</v>
      </c>
      <c r="X1304" s="1" t="s">
        <v>285</v>
      </c>
      <c r="Y1304" s="2" t="str">
        <f>IF(AND(ISBLANK(X1304),OR(NOT(ISBLANK(Z1304)),NOT(ISBLANK(AA1304)))),#N/A,
IF(ISBLANK(X1304),"",
IF(AND(NOT(ISERROR(VLOOKUP(X1304,MonsterTable!$A:$B,MATCH(MonsterTable!$B$1,MonsterTable!$A$1:$B$1,0),0))),OR(ISBLANK(Z1304),ISBLANK(AA1304))),#N/A,
IFERROR(VLOOKUP(X1304,MonsterTable!$A:$B,MATCH(MonsterTable!$B$1,MonsterTable!$A$1:$B$1,0),0),
IF(OR(NOT(ISBLANK(Z1304)),ISBLANK(AA1304)),#N/A,
IF(X1304="empty","empty",
VLOOKUP(X1304,MonsterGroupTable!$A:$A,1,0)))))))</f>
        <v>g107</v>
      </c>
      <c r="AA1304">
        <v>5</v>
      </c>
      <c r="AE1304" s="1" t="s">
        <v>446</v>
      </c>
      <c r="AF1304" s="2" t="str">
        <f>IF(AND(ISBLANK(AE1304),OR(NOT(ISBLANK(AG1304)),NOT(ISBLANK(AH1304)))),#N/A,
IF(ISBLANK(AE1304),"",
IF(AND(NOT(ISERROR(VLOOKUP(AE1304,MonsterTable!$A:$B,MATCH(MonsterTable!$B$1,MonsterTable!$A$1:$B$1,0),0))),OR(ISBLANK(AG1304),ISBLANK(AH1304))),#N/A,
IFERROR(VLOOKUP(AE1304,MonsterTable!$A:$B,MATCH(MonsterTable!$B$1,MonsterTable!$A$1:$B$1,0),0),
IF(OR(NOT(ISBLANK(AG1304)),ISBLANK(AH1304)),#N/A,
IF(AE1304="empty","empty",
VLOOKUP(AE1304,MonsterGroupTable!$A:$A,1,0)))))))</f>
        <v>empty</v>
      </c>
      <c r="AH1304">
        <v>3</v>
      </c>
      <c r="AL1304" s="1" t="s">
        <v>339</v>
      </c>
      <c r="AM1304" s="2">
        <f>IF(AND(ISBLANK(AL1304),OR(NOT(ISBLANK(AN1304)),NOT(ISBLANK(AO1304)))),#N/A,
IF(ISBLANK(AL1304),"",
IF(AND(NOT(ISERROR(VLOOKUP(AL1304,MonsterTable!$A:$B,MATCH(MonsterTable!$B$1,MonsterTable!$A$1:$B$1,0),0))),OR(ISBLANK(AN1304),ISBLANK(AO1304))),#N/A,
IFERROR(VLOOKUP(AL1304,MonsterTable!$A:$B,MATCH(MonsterTable!$B$1,MonsterTable!$A$1:$B$1,0),0),
IF(OR(NOT(ISBLANK(AN1304)),ISBLANK(AO1304)),#N/A,
IF(AL1304="empty","empty",
VLOOKUP(AL1304,MonsterGroupTable!$A:$A,1,0)))))))</f>
        <v>203</v>
      </c>
      <c r="AN1304">
        <v>1</v>
      </c>
      <c r="AO1304">
        <v>1</v>
      </c>
      <c r="AP1304">
        <v>0</v>
      </c>
      <c r="AT1304" s="2" t="str">
        <f>IF(AND(ISBLANK(AS1304),OR(NOT(ISBLANK(AU1304)),NOT(ISBLANK(AV1304)))),#N/A,
IF(ISBLANK(AS1304),"",
IF(AND(NOT(ISERROR(VLOOKUP(AS1304,MonsterTable!$A:$B,MATCH(MonsterTable!$B$1,MonsterTable!$A$1:$B$1,0),0))),OR(ISBLANK(AU1304),ISBLANK(AV1304))),#N/A,
IFERROR(VLOOKUP(AS1304,MonsterTable!$A:$B,MATCH(MonsterTable!$B$1,MonsterTable!$A$1:$B$1,0),0),
IF(OR(NOT(ISBLANK(AU1304)),ISBLANK(AV1304)),#N/A,
IF(AS1304="empty","empty",
VLOOKUP(AS1304,MonsterGroupTable!$A:$A,1,0)))))))</f>
        <v/>
      </c>
      <c r="BA1304" s="2" t="str">
        <f>IF(AND(ISBLANK(AZ1304),OR(NOT(ISBLANK(BB1304)),NOT(ISBLANK(BC1304)))),#N/A,
IF(ISBLANK(AZ1304),"",
IF(AND(NOT(ISERROR(VLOOKUP(AZ1304,MonsterTable!$A:$B,MATCH(MonsterTable!$B$1,MonsterTable!$A$1:$B$1,0),0))),OR(ISBLANK(BB1304),ISBLANK(BC1304))),#N/A,
IFERROR(VLOOKUP(AZ1304,MonsterTable!$A:$B,MATCH(MonsterTable!$B$1,MonsterTable!$A$1:$B$1,0),0),
IF(OR(NOT(ISBLANK(BB1304)),ISBLANK(BC1304)),#N/A,
IF(AZ1304="empty","empty",
VLOOKUP(AZ1304,MonsterGroupTable!$A:$A,1,0)))))))</f>
        <v/>
      </c>
      <c r="BH1304" s="2" t="str">
        <f>IF(AND(ISBLANK(BG1304),OR(NOT(ISBLANK(BI1304)),NOT(ISBLANK(BJ1304)))),#N/A,
IF(ISBLANK(BG1304),"",
IF(AND(NOT(ISERROR(VLOOKUP(BG1304,MonsterTable!$A:$B,MATCH(MonsterTable!$B$1,MonsterTable!$A$1:$B$1,0),0))),OR(ISBLANK(BI1304),ISBLANK(BJ1304))),#N/A,
IFERROR(VLOOKUP(BG1304,MonsterTable!$A:$B,MATCH(MonsterTable!$B$1,MonsterTable!$A$1:$B$1,0),0),
IF(OR(NOT(ISBLANK(BI1304)),ISBLANK(BJ1304)),#N/A,
IF(BG1304="empty","empty",
VLOOKUP(BG1304,MonsterGroupTable!$A:$A,1,0)))))))</f>
        <v/>
      </c>
      <c r="BO1304" s="2" t="str">
        <f>IF(AND(ISBLANK(BN1304),OR(NOT(ISBLANK(BP1304)),NOT(ISBLANK(BQ1304)))),#N/A,
IF(ISBLANK(BN1304),"",
IF(AND(NOT(ISERROR(VLOOKUP(BN1304,MonsterTable!$A:$B,MATCH(MonsterTable!$B$1,MonsterTable!$A$1:$B$1,0),0))),OR(ISBLANK(BP1304),ISBLANK(BQ1304))),#N/A,
IFERROR(VLOOKUP(BN1304,MonsterTable!$A:$B,MATCH(MonsterTable!$B$1,MonsterTable!$A$1:$B$1,0),0),
IF(OR(NOT(ISBLANK(BP1304)),ISBLANK(BQ1304)),#N/A,
IF(BN1304="empty","empty",
VLOOKUP(BN1304,MonsterGroupTable!$A:$A,1,0)))))))</f>
        <v/>
      </c>
      <c r="BV1304" s="2" t="str">
        <f>IF(AND(ISBLANK(BU1304),OR(NOT(ISBLANK(BW1304)),NOT(ISBLANK(BX1304)))),#N/A,
IF(ISBLANK(BU1304),"",
IF(AND(NOT(ISERROR(VLOOKUP(BU1304,MonsterTable!$A:$B,MATCH(MonsterTable!$B$1,MonsterTable!$A$1:$B$1,0),0))),OR(ISBLANK(BW1304),ISBLANK(BX1304))),#N/A,
IFERROR(VLOOKUP(BU1304,MonsterTable!$A:$B,MATCH(MonsterTable!$B$1,MonsterTable!$A$1:$B$1,0),0),
IF(OR(NOT(ISBLANK(BW1304)),ISBLANK(BX1304)),#N/A,
IF(BU1304="empty","empty",
VLOOKUP(BU1304,MonsterGroupTable!$A:$A,1,0)))))))</f>
        <v/>
      </c>
      <c r="CC1304" s="2" t="str">
        <f>IF(AND(ISBLANK(CB1304),OR(NOT(ISBLANK(CD1304)),NOT(ISBLANK(CE1304)))),#N/A,
IF(ISBLANK(CB1304),"",
IF(AND(NOT(ISERROR(VLOOKUP(CB1304,MonsterTable!$A:$B,MATCH(MonsterTable!$B$1,MonsterTable!$A$1:$B$1,0),0))),OR(ISBLANK(CD1304),ISBLANK(CE1304))),#N/A,
IFERROR(VLOOKUP(CB1304,MonsterTable!$A:$B,MATCH(MonsterTable!$B$1,MonsterTable!$A$1:$B$1,0),0),
IF(OR(NOT(ISBLANK(CD1304)),ISBLANK(CE1304)),#N/A,
IF(CB1304="empty","empty",
VLOOKUP(CB1304,MonsterGroupTable!$A:$A,1,0)))))))</f>
        <v/>
      </c>
      <c r="CJ1304" s="2" t="str">
        <f>IF(AND(ISBLANK(CI1304),OR(NOT(ISBLANK(CK1304)),NOT(ISBLANK(CL1304)))),#N/A,
IF(ISBLANK(CI1304),"",
IF(AND(NOT(ISERROR(VLOOKUP(CI1304,MonsterTable!$A:$B,MATCH(MonsterTable!$B$1,MonsterTable!$A$1:$B$1,0),0))),OR(ISBLANK(CK1304),ISBLANK(CL1304))),#N/A,
IFERROR(VLOOKUP(CI1304,MonsterTable!$A:$B,MATCH(MonsterTable!$B$1,MonsterTable!$A$1:$B$1,0),0),
IF(OR(NOT(ISBLANK(CK1304)),ISBLANK(CL1304)),#N/A,
IF(CI1304="empty","empty",
VLOOKUP(CI1304,MonsterGroupTable!$A:$A,1,0)))))))</f>
        <v/>
      </c>
    </row>
    <row r="1305" spans="1:88">
      <c r="A1305">
        <v>20271</v>
      </c>
      <c r="B1305">
        <f t="shared" si="45"/>
        <v>1.1000000000000001</v>
      </c>
      <c r="C1305">
        <f t="shared" si="45"/>
        <v>1.1000000000000001</v>
      </c>
      <c r="F1305">
        <v>600</v>
      </c>
      <c r="G1305">
        <v>11603</v>
      </c>
      <c r="H1305">
        <v>0</v>
      </c>
      <c r="I1305">
        <v>0</v>
      </c>
      <c r="J1305">
        <v>0</v>
      </c>
      <c r="K1305" t="s">
        <v>28</v>
      </c>
      <c r="L1305" t="s">
        <v>254</v>
      </c>
      <c r="M1305" t="s">
        <v>79</v>
      </c>
      <c r="N1305" t="s">
        <v>80</v>
      </c>
      <c r="O1305">
        <v>0</v>
      </c>
      <c r="P1305">
        <v>-4.75</v>
      </c>
      <c r="Q1305">
        <v>-3.5</v>
      </c>
      <c r="R1305">
        <v>4.75</v>
      </c>
      <c r="S1305">
        <v>3</v>
      </c>
      <c r="T1305">
        <v>-13.5</v>
      </c>
      <c r="U1305">
        <v>2.5499999999999998</v>
      </c>
      <c r="V1305">
        <v>-6.75</v>
      </c>
      <c r="W1305" t="str">
        <f t="shared" si="46"/>
        <v>g108,5,empty,3,201,1,1,0</v>
      </c>
      <c r="X1305" s="1" t="s">
        <v>286</v>
      </c>
      <c r="Y1305" s="2" t="str">
        <f>IF(AND(ISBLANK(X1305),OR(NOT(ISBLANK(Z1305)),NOT(ISBLANK(AA1305)))),#N/A,
IF(ISBLANK(X1305),"",
IF(AND(NOT(ISERROR(VLOOKUP(X1305,MonsterTable!$A:$B,MATCH(MonsterTable!$B$1,MonsterTable!$A$1:$B$1,0),0))),OR(ISBLANK(Z1305),ISBLANK(AA1305))),#N/A,
IFERROR(VLOOKUP(X1305,MonsterTable!$A:$B,MATCH(MonsterTable!$B$1,MonsterTable!$A$1:$B$1,0),0),
IF(OR(NOT(ISBLANK(Z1305)),ISBLANK(AA1305)),#N/A,
IF(X1305="empty","empty",
VLOOKUP(X1305,MonsterGroupTable!$A:$A,1,0)))))))</f>
        <v>g108</v>
      </c>
      <c r="AA1305">
        <v>5</v>
      </c>
      <c r="AE1305" s="1" t="s">
        <v>446</v>
      </c>
      <c r="AF1305" s="2" t="str">
        <f>IF(AND(ISBLANK(AE1305),OR(NOT(ISBLANK(AG1305)),NOT(ISBLANK(AH1305)))),#N/A,
IF(ISBLANK(AE1305),"",
IF(AND(NOT(ISERROR(VLOOKUP(AE1305,MonsterTable!$A:$B,MATCH(MonsterTable!$B$1,MonsterTable!$A$1:$B$1,0),0))),OR(ISBLANK(AG1305),ISBLANK(AH1305))),#N/A,
IFERROR(VLOOKUP(AE1305,MonsterTable!$A:$B,MATCH(MonsterTable!$B$1,MonsterTable!$A$1:$B$1,0),0),
IF(OR(NOT(ISBLANK(AG1305)),ISBLANK(AH1305)),#N/A,
IF(AE1305="empty","empty",
VLOOKUP(AE1305,MonsterGroupTable!$A:$A,1,0)))))))</f>
        <v>empty</v>
      </c>
      <c r="AH1305">
        <v>3</v>
      </c>
      <c r="AL1305" s="1" t="s">
        <v>242</v>
      </c>
      <c r="AM1305" s="2">
        <f>IF(AND(ISBLANK(AL1305),OR(NOT(ISBLANK(AN1305)),NOT(ISBLANK(AO1305)))),#N/A,
IF(ISBLANK(AL1305),"",
IF(AND(NOT(ISERROR(VLOOKUP(AL1305,MonsterTable!$A:$B,MATCH(MonsterTable!$B$1,MonsterTable!$A$1:$B$1,0),0))),OR(ISBLANK(AN1305),ISBLANK(AO1305))),#N/A,
IFERROR(VLOOKUP(AL1305,MonsterTable!$A:$B,MATCH(MonsterTable!$B$1,MonsterTable!$A$1:$B$1,0),0),
IF(OR(NOT(ISBLANK(AN1305)),ISBLANK(AO1305)),#N/A,
IF(AL1305="empty","empty",
VLOOKUP(AL1305,MonsterGroupTable!$A:$A,1,0)))))))</f>
        <v>201</v>
      </c>
      <c r="AN1305">
        <v>1</v>
      </c>
      <c r="AO1305">
        <v>1</v>
      </c>
      <c r="AP1305">
        <v>0</v>
      </c>
      <c r="AT1305" s="2" t="str">
        <f>IF(AND(ISBLANK(AS1305),OR(NOT(ISBLANK(AU1305)),NOT(ISBLANK(AV1305)))),#N/A,
IF(ISBLANK(AS1305),"",
IF(AND(NOT(ISERROR(VLOOKUP(AS1305,MonsterTable!$A:$B,MATCH(MonsterTable!$B$1,MonsterTable!$A$1:$B$1,0),0))),OR(ISBLANK(AU1305),ISBLANK(AV1305))),#N/A,
IFERROR(VLOOKUP(AS1305,MonsterTable!$A:$B,MATCH(MonsterTable!$B$1,MonsterTable!$A$1:$B$1,0),0),
IF(OR(NOT(ISBLANK(AU1305)),ISBLANK(AV1305)),#N/A,
IF(AS1305="empty","empty",
VLOOKUP(AS1305,MonsterGroupTable!$A:$A,1,0)))))))</f>
        <v/>
      </c>
      <c r="BA1305" s="2" t="str">
        <f>IF(AND(ISBLANK(AZ1305),OR(NOT(ISBLANK(BB1305)),NOT(ISBLANK(BC1305)))),#N/A,
IF(ISBLANK(AZ1305),"",
IF(AND(NOT(ISERROR(VLOOKUP(AZ1305,MonsterTable!$A:$B,MATCH(MonsterTable!$B$1,MonsterTable!$A$1:$B$1,0),0))),OR(ISBLANK(BB1305),ISBLANK(BC1305))),#N/A,
IFERROR(VLOOKUP(AZ1305,MonsterTable!$A:$B,MATCH(MonsterTable!$B$1,MonsterTable!$A$1:$B$1,0),0),
IF(OR(NOT(ISBLANK(BB1305)),ISBLANK(BC1305)),#N/A,
IF(AZ1305="empty","empty",
VLOOKUP(AZ1305,MonsterGroupTable!$A:$A,1,0)))))))</f>
        <v/>
      </c>
      <c r="BH1305" s="2" t="str">
        <f>IF(AND(ISBLANK(BG1305),OR(NOT(ISBLANK(BI1305)),NOT(ISBLANK(BJ1305)))),#N/A,
IF(ISBLANK(BG1305),"",
IF(AND(NOT(ISERROR(VLOOKUP(BG1305,MonsterTable!$A:$B,MATCH(MonsterTable!$B$1,MonsterTable!$A$1:$B$1,0),0))),OR(ISBLANK(BI1305),ISBLANK(BJ1305))),#N/A,
IFERROR(VLOOKUP(BG1305,MonsterTable!$A:$B,MATCH(MonsterTable!$B$1,MonsterTable!$A$1:$B$1,0),0),
IF(OR(NOT(ISBLANK(BI1305)),ISBLANK(BJ1305)),#N/A,
IF(BG1305="empty","empty",
VLOOKUP(BG1305,MonsterGroupTable!$A:$A,1,0)))))))</f>
        <v/>
      </c>
      <c r="BO1305" s="2" t="str">
        <f>IF(AND(ISBLANK(BN1305),OR(NOT(ISBLANK(BP1305)),NOT(ISBLANK(BQ1305)))),#N/A,
IF(ISBLANK(BN1305),"",
IF(AND(NOT(ISERROR(VLOOKUP(BN1305,MonsterTable!$A:$B,MATCH(MonsterTable!$B$1,MonsterTable!$A$1:$B$1,0),0))),OR(ISBLANK(BP1305),ISBLANK(BQ1305))),#N/A,
IFERROR(VLOOKUP(BN1305,MonsterTable!$A:$B,MATCH(MonsterTable!$B$1,MonsterTable!$A$1:$B$1,0),0),
IF(OR(NOT(ISBLANK(BP1305)),ISBLANK(BQ1305)),#N/A,
IF(BN1305="empty","empty",
VLOOKUP(BN1305,MonsterGroupTable!$A:$A,1,0)))))))</f>
        <v/>
      </c>
      <c r="BV1305" s="2" t="str">
        <f>IF(AND(ISBLANK(BU1305),OR(NOT(ISBLANK(BW1305)),NOT(ISBLANK(BX1305)))),#N/A,
IF(ISBLANK(BU1305),"",
IF(AND(NOT(ISERROR(VLOOKUP(BU1305,MonsterTable!$A:$B,MATCH(MonsterTable!$B$1,MonsterTable!$A$1:$B$1,0),0))),OR(ISBLANK(BW1305),ISBLANK(BX1305))),#N/A,
IFERROR(VLOOKUP(BU1305,MonsterTable!$A:$B,MATCH(MonsterTable!$B$1,MonsterTable!$A$1:$B$1,0),0),
IF(OR(NOT(ISBLANK(BW1305)),ISBLANK(BX1305)),#N/A,
IF(BU1305="empty","empty",
VLOOKUP(BU1305,MonsterGroupTable!$A:$A,1,0)))))))</f>
        <v/>
      </c>
      <c r="CC1305" s="2" t="str">
        <f>IF(AND(ISBLANK(CB1305),OR(NOT(ISBLANK(CD1305)),NOT(ISBLANK(CE1305)))),#N/A,
IF(ISBLANK(CB1305),"",
IF(AND(NOT(ISERROR(VLOOKUP(CB1305,MonsterTable!$A:$B,MATCH(MonsterTable!$B$1,MonsterTable!$A$1:$B$1,0),0))),OR(ISBLANK(CD1305),ISBLANK(CE1305))),#N/A,
IFERROR(VLOOKUP(CB1305,MonsterTable!$A:$B,MATCH(MonsterTable!$B$1,MonsterTable!$A$1:$B$1,0),0),
IF(OR(NOT(ISBLANK(CD1305)),ISBLANK(CE1305)),#N/A,
IF(CB1305="empty","empty",
VLOOKUP(CB1305,MonsterGroupTable!$A:$A,1,0)))))))</f>
        <v/>
      </c>
      <c r="CJ1305" s="2" t="str">
        <f>IF(AND(ISBLANK(CI1305),OR(NOT(ISBLANK(CK1305)),NOT(ISBLANK(CL1305)))),#N/A,
IF(ISBLANK(CI1305),"",
IF(AND(NOT(ISERROR(VLOOKUP(CI1305,MonsterTable!$A:$B,MATCH(MonsterTable!$B$1,MonsterTable!$A$1:$B$1,0),0))),OR(ISBLANK(CK1305),ISBLANK(CL1305))),#N/A,
IFERROR(VLOOKUP(CI1305,MonsterTable!$A:$B,MATCH(MonsterTable!$B$1,MonsterTable!$A$1:$B$1,0),0),
IF(OR(NOT(ISBLANK(CK1305)),ISBLANK(CL1305)),#N/A,
IF(CI1305="empty","empty",
VLOOKUP(CI1305,MonsterGroupTable!$A:$A,1,0)))))))</f>
        <v/>
      </c>
    </row>
    <row r="1306" spans="1:88">
      <c r="A1306">
        <v>20272</v>
      </c>
      <c r="B1306">
        <f t="shared" si="45"/>
        <v>1.1000000000000001</v>
      </c>
      <c r="C1306">
        <f t="shared" si="45"/>
        <v>1.1000000000000001</v>
      </c>
      <c r="F1306">
        <v>600</v>
      </c>
      <c r="G1306">
        <v>11693</v>
      </c>
      <c r="H1306">
        <v>0</v>
      </c>
      <c r="I1306">
        <v>0</v>
      </c>
      <c r="J1306">
        <v>0</v>
      </c>
      <c r="K1306" t="s">
        <v>28</v>
      </c>
      <c r="L1306" t="s">
        <v>254</v>
      </c>
      <c r="M1306" t="s">
        <v>79</v>
      </c>
      <c r="N1306" t="s">
        <v>80</v>
      </c>
      <c r="O1306">
        <v>0</v>
      </c>
      <c r="P1306">
        <v>-4.75</v>
      </c>
      <c r="Q1306">
        <v>-3.5</v>
      </c>
      <c r="R1306">
        <v>4.75</v>
      </c>
      <c r="S1306">
        <v>3</v>
      </c>
      <c r="T1306">
        <v>-13.5</v>
      </c>
      <c r="U1306">
        <v>2.5499999999999998</v>
      </c>
      <c r="V1306">
        <v>-6.75</v>
      </c>
      <c r="W1306" t="str">
        <f t="shared" si="46"/>
        <v>g108,5,empty,3,201,1,1,0</v>
      </c>
      <c r="X1306" s="1" t="s">
        <v>286</v>
      </c>
      <c r="Y1306" s="2" t="str">
        <f>IF(AND(ISBLANK(X1306),OR(NOT(ISBLANK(Z1306)),NOT(ISBLANK(AA1306)))),#N/A,
IF(ISBLANK(X1306),"",
IF(AND(NOT(ISERROR(VLOOKUP(X1306,MonsterTable!$A:$B,MATCH(MonsterTable!$B$1,MonsterTable!$A$1:$B$1,0),0))),OR(ISBLANK(Z1306),ISBLANK(AA1306))),#N/A,
IFERROR(VLOOKUP(X1306,MonsterTable!$A:$B,MATCH(MonsterTable!$B$1,MonsterTable!$A$1:$B$1,0),0),
IF(OR(NOT(ISBLANK(Z1306)),ISBLANK(AA1306)),#N/A,
IF(X1306="empty","empty",
VLOOKUP(X1306,MonsterGroupTable!$A:$A,1,0)))))))</f>
        <v>g108</v>
      </c>
      <c r="AA1306">
        <v>5</v>
      </c>
      <c r="AE1306" s="1" t="s">
        <v>446</v>
      </c>
      <c r="AF1306" s="2" t="str">
        <f>IF(AND(ISBLANK(AE1306),OR(NOT(ISBLANK(AG1306)),NOT(ISBLANK(AH1306)))),#N/A,
IF(ISBLANK(AE1306),"",
IF(AND(NOT(ISERROR(VLOOKUP(AE1306,MonsterTable!$A:$B,MATCH(MonsterTable!$B$1,MonsterTable!$A$1:$B$1,0),0))),OR(ISBLANK(AG1306),ISBLANK(AH1306))),#N/A,
IFERROR(VLOOKUP(AE1306,MonsterTable!$A:$B,MATCH(MonsterTable!$B$1,MonsterTable!$A$1:$B$1,0),0),
IF(OR(NOT(ISBLANK(AG1306)),ISBLANK(AH1306)),#N/A,
IF(AE1306="empty","empty",
VLOOKUP(AE1306,MonsterGroupTable!$A:$A,1,0)))))))</f>
        <v>empty</v>
      </c>
      <c r="AH1306">
        <v>3</v>
      </c>
      <c r="AL1306" s="1" t="s">
        <v>242</v>
      </c>
      <c r="AM1306" s="2">
        <f>IF(AND(ISBLANK(AL1306),OR(NOT(ISBLANK(AN1306)),NOT(ISBLANK(AO1306)))),#N/A,
IF(ISBLANK(AL1306),"",
IF(AND(NOT(ISERROR(VLOOKUP(AL1306,MonsterTable!$A:$B,MATCH(MonsterTable!$B$1,MonsterTable!$A$1:$B$1,0),0))),OR(ISBLANK(AN1306),ISBLANK(AO1306))),#N/A,
IFERROR(VLOOKUP(AL1306,MonsterTable!$A:$B,MATCH(MonsterTable!$B$1,MonsterTable!$A$1:$B$1,0),0),
IF(OR(NOT(ISBLANK(AN1306)),ISBLANK(AO1306)),#N/A,
IF(AL1306="empty","empty",
VLOOKUP(AL1306,MonsterGroupTable!$A:$A,1,0)))))))</f>
        <v>201</v>
      </c>
      <c r="AN1306">
        <v>1</v>
      </c>
      <c r="AO1306">
        <v>1</v>
      </c>
      <c r="AP1306">
        <v>0</v>
      </c>
      <c r="AT1306" s="2" t="str">
        <f>IF(AND(ISBLANK(AS1306),OR(NOT(ISBLANK(AU1306)),NOT(ISBLANK(AV1306)))),#N/A,
IF(ISBLANK(AS1306),"",
IF(AND(NOT(ISERROR(VLOOKUP(AS1306,MonsterTable!$A:$B,MATCH(MonsterTable!$B$1,MonsterTable!$A$1:$B$1,0),0))),OR(ISBLANK(AU1306),ISBLANK(AV1306))),#N/A,
IFERROR(VLOOKUP(AS1306,MonsterTable!$A:$B,MATCH(MonsterTable!$B$1,MonsterTable!$A$1:$B$1,0),0),
IF(OR(NOT(ISBLANK(AU1306)),ISBLANK(AV1306)),#N/A,
IF(AS1306="empty","empty",
VLOOKUP(AS1306,MonsterGroupTable!$A:$A,1,0)))))))</f>
        <v/>
      </c>
      <c r="BA1306" s="2" t="str">
        <f>IF(AND(ISBLANK(AZ1306),OR(NOT(ISBLANK(BB1306)),NOT(ISBLANK(BC1306)))),#N/A,
IF(ISBLANK(AZ1306),"",
IF(AND(NOT(ISERROR(VLOOKUP(AZ1306,MonsterTable!$A:$B,MATCH(MonsterTable!$B$1,MonsterTable!$A$1:$B$1,0),0))),OR(ISBLANK(BB1306),ISBLANK(BC1306))),#N/A,
IFERROR(VLOOKUP(AZ1306,MonsterTable!$A:$B,MATCH(MonsterTable!$B$1,MonsterTable!$A$1:$B$1,0),0),
IF(OR(NOT(ISBLANK(BB1306)),ISBLANK(BC1306)),#N/A,
IF(AZ1306="empty","empty",
VLOOKUP(AZ1306,MonsterGroupTable!$A:$A,1,0)))))))</f>
        <v/>
      </c>
      <c r="BH1306" s="2" t="str">
        <f>IF(AND(ISBLANK(BG1306),OR(NOT(ISBLANK(BI1306)),NOT(ISBLANK(BJ1306)))),#N/A,
IF(ISBLANK(BG1306),"",
IF(AND(NOT(ISERROR(VLOOKUP(BG1306,MonsterTable!$A:$B,MATCH(MonsterTable!$B$1,MonsterTable!$A$1:$B$1,0),0))),OR(ISBLANK(BI1306),ISBLANK(BJ1306))),#N/A,
IFERROR(VLOOKUP(BG1306,MonsterTable!$A:$B,MATCH(MonsterTable!$B$1,MonsterTable!$A$1:$B$1,0),0),
IF(OR(NOT(ISBLANK(BI1306)),ISBLANK(BJ1306)),#N/A,
IF(BG1306="empty","empty",
VLOOKUP(BG1306,MonsterGroupTable!$A:$A,1,0)))))))</f>
        <v/>
      </c>
      <c r="BO1306" s="2" t="str">
        <f>IF(AND(ISBLANK(BN1306),OR(NOT(ISBLANK(BP1306)),NOT(ISBLANK(BQ1306)))),#N/A,
IF(ISBLANK(BN1306),"",
IF(AND(NOT(ISERROR(VLOOKUP(BN1306,MonsterTable!$A:$B,MATCH(MonsterTable!$B$1,MonsterTable!$A$1:$B$1,0),0))),OR(ISBLANK(BP1306),ISBLANK(BQ1306))),#N/A,
IFERROR(VLOOKUP(BN1306,MonsterTable!$A:$B,MATCH(MonsterTable!$B$1,MonsterTable!$A$1:$B$1,0),0),
IF(OR(NOT(ISBLANK(BP1306)),ISBLANK(BQ1306)),#N/A,
IF(BN1306="empty","empty",
VLOOKUP(BN1306,MonsterGroupTable!$A:$A,1,0)))))))</f>
        <v/>
      </c>
      <c r="BV1306" s="2" t="str">
        <f>IF(AND(ISBLANK(BU1306),OR(NOT(ISBLANK(BW1306)),NOT(ISBLANK(BX1306)))),#N/A,
IF(ISBLANK(BU1306),"",
IF(AND(NOT(ISERROR(VLOOKUP(BU1306,MonsterTable!$A:$B,MATCH(MonsterTable!$B$1,MonsterTable!$A$1:$B$1,0),0))),OR(ISBLANK(BW1306),ISBLANK(BX1306))),#N/A,
IFERROR(VLOOKUP(BU1306,MonsterTable!$A:$B,MATCH(MonsterTable!$B$1,MonsterTable!$A$1:$B$1,0),0),
IF(OR(NOT(ISBLANK(BW1306)),ISBLANK(BX1306)),#N/A,
IF(BU1306="empty","empty",
VLOOKUP(BU1306,MonsterGroupTable!$A:$A,1,0)))))))</f>
        <v/>
      </c>
      <c r="CC1306" s="2" t="str">
        <f>IF(AND(ISBLANK(CB1306),OR(NOT(ISBLANK(CD1306)),NOT(ISBLANK(CE1306)))),#N/A,
IF(ISBLANK(CB1306),"",
IF(AND(NOT(ISERROR(VLOOKUP(CB1306,MonsterTable!$A:$B,MATCH(MonsterTable!$B$1,MonsterTable!$A$1:$B$1,0),0))),OR(ISBLANK(CD1306),ISBLANK(CE1306))),#N/A,
IFERROR(VLOOKUP(CB1306,MonsterTable!$A:$B,MATCH(MonsterTable!$B$1,MonsterTable!$A$1:$B$1,0),0),
IF(OR(NOT(ISBLANK(CD1306)),ISBLANK(CE1306)),#N/A,
IF(CB1306="empty","empty",
VLOOKUP(CB1306,MonsterGroupTable!$A:$A,1,0)))))))</f>
        <v/>
      </c>
      <c r="CJ1306" s="2" t="str">
        <f>IF(AND(ISBLANK(CI1306),OR(NOT(ISBLANK(CK1306)),NOT(ISBLANK(CL1306)))),#N/A,
IF(ISBLANK(CI1306),"",
IF(AND(NOT(ISERROR(VLOOKUP(CI1306,MonsterTable!$A:$B,MATCH(MonsterTable!$B$1,MonsterTable!$A$1:$B$1,0),0))),OR(ISBLANK(CK1306),ISBLANK(CL1306))),#N/A,
IFERROR(VLOOKUP(CI1306,MonsterTable!$A:$B,MATCH(MonsterTable!$B$1,MonsterTable!$A$1:$B$1,0),0),
IF(OR(NOT(ISBLANK(CK1306)),ISBLANK(CL1306)),#N/A,
IF(CI1306="empty","empty",
VLOOKUP(CI1306,MonsterGroupTable!$A:$A,1,0)))))))</f>
        <v/>
      </c>
    </row>
    <row r="1307" spans="1:88">
      <c r="A1307">
        <v>20273</v>
      </c>
      <c r="B1307">
        <f t="shared" si="45"/>
        <v>1.1000000000000001</v>
      </c>
      <c r="C1307">
        <f t="shared" si="45"/>
        <v>1.1000000000000001</v>
      </c>
      <c r="F1307">
        <v>600</v>
      </c>
      <c r="G1307">
        <v>11783</v>
      </c>
      <c r="H1307">
        <v>0</v>
      </c>
      <c r="I1307">
        <v>0</v>
      </c>
      <c r="J1307">
        <v>0</v>
      </c>
      <c r="K1307" t="s">
        <v>28</v>
      </c>
      <c r="L1307" t="s">
        <v>254</v>
      </c>
      <c r="M1307" t="s">
        <v>79</v>
      </c>
      <c r="N1307" t="s">
        <v>80</v>
      </c>
      <c r="O1307">
        <v>0</v>
      </c>
      <c r="P1307">
        <v>-4.75</v>
      </c>
      <c r="Q1307">
        <v>-3.5</v>
      </c>
      <c r="R1307">
        <v>4.75</v>
      </c>
      <c r="S1307">
        <v>3</v>
      </c>
      <c r="T1307">
        <v>-13.5</v>
      </c>
      <c r="U1307">
        <v>2.5499999999999998</v>
      </c>
      <c r="V1307">
        <v>-6.75</v>
      </c>
      <c r="W1307" t="str">
        <f t="shared" si="46"/>
        <v>g108,5,empty,3,201,1,1,0</v>
      </c>
      <c r="X1307" s="1" t="s">
        <v>286</v>
      </c>
      <c r="Y1307" s="2" t="str">
        <f>IF(AND(ISBLANK(X1307),OR(NOT(ISBLANK(Z1307)),NOT(ISBLANK(AA1307)))),#N/A,
IF(ISBLANK(X1307),"",
IF(AND(NOT(ISERROR(VLOOKUP(X1307,MonsterTable!$A:$B,MATCH(MonsterTable!$B$1,MonsterTable!$A$1:$B$1,0),0))),OR(ISBLANK(Z1307),ISBLANK(AA1307))),#N/A,
IFERROR(VLOOKUP(X1307,MonsterTable!$A:$B,MATCH(MonsterTable!$B$1,MonsterTable!$A$1:$B$1,0),0),
IF(OR(NOT(ISBLANK(Z1307)),ISBLANK(AA1307)),#N/A,
IF(X1307="empty","empty",
VLOOKUP(X1307,MonsterGroupTable!$A:$A,1,0)))))))</f>
        <v>g108</v>
      </c>
      <c r="AA1307">
        <v>5</v>
      </c>
      <c r="AE1307" s="1" t="s">
        <v>446</v>
      </c>
      <c r="AF1307" s="2" t="str">
        <f>IF(AND(ISBLANK(AE1307),OR(NOT(ISBLANK(AG1307)),NOT(ISBLANK(AH1307)))),#N/A,
IF(ISBLANK(AE1307),"",
IF(AND(NOT(ISERROR(VLOOKUP(AE1307,MonsterTable!$A:$B,MATCH(MonsterTable!$B$1,MonsterTable!$A$1:$B$1,0),0))),OR(ISBLANK(AG1307),ISBLANK(AH1307))),#N/A,
IFERROR(VLOOKUP(AE1307,MonsterTable!$A:$B,MATCH(MonsterTable!$B$1,MonsterTable!$A$1:$B$1,0),0),
IF(OR(NOT(ISBLANK(AG1307)),ISBLANK(AH1307)),#N/A,
IF(AE1307="empty","empty",
VLOOKUP(AE1307,MonsterGroupTable!$A:$A,1,0)))))))</f>
        <v>empty</v>
      </c>
      <c r="AH1307">
        <v>3</v>
      </c>
      <c r="AL1307" s="1" t="s">
        <v>242</v>
      </c>
      <c r="AM1307" s="2">
        <f>IF(AND(ISBLANK(AL1307),OR(NOT(ISBLANK(AN1307)),NOT(ISBLANK(AO1307)))),#N/A,
IF(ISBLANK(AL1307),"",
IF(AND(NOT(ISERROR(VLOOKUP(AL1307,MonsterTable!$A:$B,MATCH(MonsterTable!$B$1,MonsterTable!$A$1:$B$1,0),0))),OR(ISBLANK(AN1307),ISBLANK(AO1307))),#N/A,
IFERROR(VLOOKUP(AL1307,MonsterTable!$A:$B,MATCH(MonsterTable!$B$1,MonsterTable!$A$1:$B$1,0),0),
IF(OR(NOT(ISBLANK(AN1307)),ISBLANK(AO1307)),#N/A,
IF(AL1307="empty","empty",
VLOOKUP(AL1307,MonsterGroupTable!$A:$A,1,0)))))))</f>
        <v>201</v>
      </c>
      <c r="AN1307">
        <v>1</v>
      </c>
      <c r="AO1307">
        <v>1</v>
      </c>
      <c r="AP1307">
        <v>0</v>
      </c>
      <c r="AT1307" s="2" t="str">
        <f>IF(AND(ISBLANK(AS1307),OR(NOT(ISBLANK(AU1307)),NOT(ISBLANK(AV1307)))),#N/A,
IF(ISBLANK(AS1307),"",
IF(AND(NOT(ISERROR(VLOOKUP(AS1307,MonsterTable!$A:$B,MATCH(MonsterTable!$B$1,MonsterTable!$A$1:$B$1,0),0))),OR(ISBLANK(AU1307),ISBLANK(AV1307))),#N/A,
IFERROR(VLOOKUP(AS1307,MonsterTable!$A:$B,MATCH(MonsterTable!$B$1,MonsterTable!$A$1:$B$1,0),0),
IF(OR(NOT(ISBLANK(AU1307)),ISBLANK(AV1307)),#N/A,
IF(AS1307="empty","empty",
VLOOKUP(AS1307,MonsterGroupTable!$A:$A,1,0)))))))</f>
        <v/>
      </c>
      <c r="BA1307" s="2" t="str">
        <f>IF(AND(ISBLANK(AZ1307),OR(NOT(ISBLANK(BB1307)),NOT(ISBLANK(BC1307)))),#N/A,
IF(ISBLANK(AZ1307),"",
IF(AND(NOT(ISERROR(VLOOKUP(AZ1307,MonsterTable!$A:$B,MATCH(MonsterTable!$B$1,MonsterTable!$A$1:$B$1,0),0))),OR(ISBLANK(BB1307),ISBLANK(BC1307))),#N/A,
IFERROR(VLOOKUP(AZ1307,MonsterTable!$A:$B,MATCH(MonsterTable!$B$1,MonsterTable!$A$1:$B$1,0),0),
IF(OR(NOT(ISBLANK(BB1307)),ISBLANK(BC1307)),#N/A,
IF(AZ1307="empty","empty",
VLOOKUP(AZ1307,MonsterGroupTable!$A:$A,1,0)))))))</f>
        <v/>
      </c>
      <c r="BH1307" s="2" t="str">
        <f>IF(AND(ISBLANK(BG1307),OR(NOT(ISBLANK(BI1307)),NOT(ISBLANK(BJ1307)))),#N/A,
IF(ISBLANK(BG1307),"",
IF(AND(NOT(ISERROR(VLOOKUP(BG1307,MonsterTable!$A:$B,MATCH(MonsterTable!$B$1,MonsterTable!$A$1:$B$1,0),0))),OR(ISBLANK(BI1307),ISBLANK(BJ1307))),#N/A,
IFERROR(VLOOKUP(BG1307,MonsterTable!$A:$B,MATCH(MonsterTable!$B$1,MonsterTable!$A$1:$B$1,0),0),
IF(OR(NOT(ISBLANK(BI1307)),ISBLANK(BJ1307)),#N/A,
IF(BG1307="empty","empty",
VLOOKUP(BG1307,MonsterGroupTable!$A:$A,1,0)))))))</f>
        <v/>
      </c>
      <c r="BO1307" s="2" t="str">
        <f>IF(AND(ISBLANK(BN1307),OR(NOT(ISBLANK(BP1307)),NOT(ISBLANK(BQ1307)))),#N/A,
IF(ISBLANK(BN1307),"",
IF(AND(NOT(ISERROR(VLOOKUP(BN1307,MonsterTable!$A:$B,MATCH(MonsterTable!$B$1,MonsterTable!$A$1:$B$1,0),0))),OR(ISBLANK(BP1307),ISBLANK(BQ1307))),#N/A,
IFERROR(VLOOKUP(BN1307,MonsterTable!$A:$B,MATCH(MonsterTable!$B$1,MonsterTable!$A$1:$B$1,0),0),
IF(OR(NOT(ISBLANK(BP1307)),ISBLANK(BQ1307)),#N/A,
IF(BN1307="empty","empty",
VLOOKUP(BN1307,MonsterGroupTable!$A:$A,1,0)))))))</f>
        <v/>
      </c>
      <c r="BV1307" s="2" t="str">
        <f>IF(AND(ISBLANK(BU1307),OR(NOT(ISBLANK(BW1307)),NOT(ISBLANK(BX1307)))),#N/A,
IF(ISBLANK(BU1307),"",
IF(AND(NOT(ISERROR(VLOOKUP(BU1307,MonsterTable!$A:$B,MATCH(MonsterTable!$B$1,MonsterTable!$A$1:$B$1,0),0))),OR(ISBLANK(BW1307),ISBLANK(BX1307))),#N/A,
IFERROR(VLOOKUP(BU1307,MonsterTable!$A:$B,MATCH(MonsterTable!$B$1,MonsterTable!$A$1:$B$1,0),0),
IF(OR(NOT(ISBLANK(BW1307)),ISBLANK(BX1307)),#N/A,
IF(BU1307="empty","empty",
VLOOKUP(BU1307,MonsterGroupTable!$A:$A,1,0)))))))</f>
        <v/>
      </c>
      <c r="CC1307" s="2" t="str">
        <f>IF(AND(ISBLANK(CB1307),OR(NOT(ISBLANK(CD1307)),NOT(ISBLANK(CE1307)))),#N/A,
IF(ISBLANK(CB1307),"",
IF(AND(NOT(ISERROR(VLOOKUP(CB1307,MonsterTable!$A:$B,MATCH(MonsterTable!$B$1,MonsterTable!$A$1:$B$1,0),0))),OR(ISBLANK(CD1307),ISBLANK(CE1307))),#N/A,
IFERROR(VLOOKUP(CB1307,MonsterTable!$A:$B,MATCH(MonsterTable!$B$1,MonsterTable!$A$1:$B$1,0),0),
IF(OR(NOT(ISBLANK(CD1307)),ISBLANK(CE1307)),#N/A,
IF(CB1307="empty","empty",
VLOOKUP(CB1307,MonsterGroupTable!$A:$A,1,0)))))))</f>
        <v/>
      </c>
      <c r="CJ1307" s="2" t="str">
        <f>IF(AND(ISBLANK(CI1307),OR(NOT(ISBLANK(CK1307)),NOT(ISBLANK(CL1307)))),#N/A,
IF(ISBLANK(CI1307),"",
IF(AND(NOT(ISERROR(VLOOKUP(CI1307,MonsterTable!$A:$B,MATCH(MonsterTable!$B$1,MonsterTable!$A$1:$B$1,0),0))),OR(ISBLANK(CK1307),ISBLANK(CL1307))),#N/A,
IFERROR(VLOOKUP(CI1307,MonsterTable!$A:$B,MATCH(MonsterTable!$B$1,MonsterTable!$A$1:$B$1,0),0),
IF(OR(NOT(ISBLANK(CK1307)),ISBLANK(CL1307)),#N/A,
IF(CI1307="empty","empty",
VLOOKUP(CI1307,MonsterGroupTable!$A:$A,1,0)))))))</f>
        <v/>
      </c>
    </row>
    <row r="1308" spans="1:88">
      <c r="A1308">
        <v>20274</v>
      </c>
      <c r="B1308">
        <f t="shared" si="45"/>
        <v>1.1000000000000001</v>
      </c>
      <c r="C1308">
        <f t="shared" si="45"/>
        <v>1.1000000000000001</v>
      </c>
      <c r="F1308">
        <v>600</v>
      </c>
      <c r="G1308">
        <v>11873</v>
      </c>
      <c r="H1308">
        <v>0</v>
      </c>
      <c r="I1308">
        <v>0</v>
      </c>
      <c r="J1308">
        <v>0</v>
      </c>
      <c r="K1308" t="s">
        <v>28</v>
      </c>
      <c r="L1308" t="s">
        <v>254</v>
      </c>
      <c r="M1308" t="s">
        <v>79</v>
      </c>
      <c r="N1308" t="s">
        <v>80</v>
      </c>
      <c r="O1308">
        <v>0</v>
      </c>
      <c r="P1308">
        <v>-4.75</v>
      </c>
      <c r="Q1308">
        <v>-3.5</v>
      </c>
      <c r="R1308">
        <v>4.75</v>
      </c>
      <c r="S1308">
        <v>3</v>
      </c>
      <c r="T1308">
        <v>-13.5</v>
      </c>
      <c r="U1308">
        <v>2.5499999999999998</v>
      </c>
      <c r="V1308">
        <v>-6.75</v>
      </c>
      <c r="W1308" t="str">
        <f t="shared" si="46"/>
        <v>g108,5,empty,3,201,1,1,0</v>
      </c>
      <c r="X1308" s="1" t="s">
        <v>286</v>
      </c>
      <c r="Y1308" s="2" t="str">
        <f>IF(AND(ISBLANK(X1308),OR(NOT(ISBLANK(Z1308)),NOT(ISBLANK(AA1308)))),#N/A,
IF(ISBLANK(X1308),"",
IF(AND(NOT(ISERROR(VLOOKUP(X1308,MonsterTable!$A:$B,MATCH(MonsterTable!$B$1,MonsterTable!$A$1:$B$1,0),0))),OR(ISBLANK(Z1308),ISBLANK(AA1308))),#N/A,
IFERROR(VLOOKUP(X1308,MonsterTable!$A:$B,MATCH(MonsterTable!$B$1,MonsterTable!$A$1:$B$1,0),0),
IF(OR(NOT(ISBLANK(Z1308)),ISBLANK(AA1308)),#N/A,
IF(X1308="empty","empty",
VLOOKUP(X1308,MonsterGroupTable!$A:$A,1,0)))))))</f>
        <v>g108</v>
      </c>
      <c r="AA1308">
        <v>5</v>
      </c>
      <c r="AE1308" s="1" t="s">
        <v>446</v>
      </c>
      <c r="AF1308" s="2" t="str">
        <f>IF(AND(ISBLANK(AE1308),OR(NOT(ISBLANK(AG1308)),NOT(ISBLANK(AH1308)))),#N/A,
IF(ISBLANK(AE1308),"",
IF(AND(NOT(ISERROR(VLOOKUP(AE1308,MonsterTable!$A:$B,MATCH(MonsterTable!$B$1,MonsterTable!$A$1:$B$1,0),0))),OR(ISBLANK(AG1308),ISBLANK(AH1308))),#N/A,
IFERROR(VLOOKUP(AE1308,MonsterTable!$A:$B,MATCH(MonsterTable!$B$1,MonsterTable!$A$1:$B$1,0),0),
IF(OR(NOT(ISBLANK(AG1308)),ISBLANK(AH1308)),#N/A,
IF(AE1308="empty","empty",
VLOOKUP(AE1308,MonsterGroupTable!$A:$A,1,0)))))))</f>
        <v>empty</v>
      </c>
      <c r="AH1308">
        <v>3</v>
      </c>
      <c r="AL1308" s="1" t="s">
        <v>242</v>
      </c>
      <c r="AM1308" s="2">
        <f>IF(AND(ISBLANK(AL1308),OR(NOT(ISBLANK(AN1308)),NOT(ISBLANK(AO1308)))),#N/A,
IF(ISBLANK(AL1308),"",
IF(AND(NOT(ISERROR(VLOOKUP(AL1308,MonsterTable!$A:$B,MATCH(MonsterTable!$B$1,MonsterTable!$A$1:$B$1,0),0))),OR(ISBLANK(AN1308),ISBLANK(AO1308))),#N/A,
IFERROR(VLOOKUP(AL1308,MonsterTable!$A:$B,MATCH(MonsterTable!$B$1,MonsterTable!$A$1:$B$1,0),0),
IF(OR(NOT(ISBLANK(AN1308)),ISBLANK(AO1308)),#N/A,
IF(AL1308="empty","empty",
VLOOKUP(AL1308,MonsterGroupTable!$A:$A,1,0)))))))</f>
        <v>201</v>
      </c>
      <c r="AN1308">
        <v>1</v>
      </c>
      <c r="AO1308">
        <v>1</v>
      </c>
      <c r="AP1308">
        <v>0</v>
      </c>
      <c r="AT1308" s="2" t="str">
        <f>IF(AND(ISBLANK(AS1308),OR(NOT(ISBLANK(AU1308)),NOT(ISBLANK(AV1308)))),#N/A,
IF(ISBLANK(AS1308),"",
IF(AND(NOT(ISERROR(VLOOKUP(AS1308,MonsterTable!$A:$B,MATCH(MonsterTable!$B$1,MonsterTable!$A$1:$B$1,0),0))),OR(ISBLANK(AU1308),ISBLANK(AV1308))),#N/A,
IFERROR(VLOOKUP(AS1308,MonsterTable!$A:$B,MATCH(MonsterTable!$B$1,MonsterTable!$A$1:$B$1,0),0),
IF(OR(NOT(ISBLANK(AU1308)),ISBLANK(AV1308)),#N/A,
IF(AS1308="empty","empty",
VLOOKUP(AS1308,MonsterGroupTable!$A:$A,1,0)))))))</f>
        <v/>
      </c>
      <c r="BA1308" s="2" t="str">
        <f>IF(AND(ISBLANK(AZ1308),OR(NOT(ISBLANK(BB1308)),NOT(ISBLANK(BC1308)))),#N/A,
IF(ISBLANK(AZ1308),"",
IF(AND(NOT(ISERROR(VLOOKUP(AZ1308,MonsterTable!$A:$B,MATCH(MonsterTable!$B$1,MonsterTable!$A$1:$B$1,0),0))),OR(ISBLANK(BB1308),ISBLANK(BC1308))),#N/A,
IFERROR(VLOOKUP(AZ1308,MonsterTable!$A:$B,MATCH(MonsterTable!$B$1,MonsterTable!$A$1:$B$1,0),0),
IF(OR(NOT(ISBLANK(BB1308)),ISBLANK(BC1308)),#N/A,
IF(AZ1308="empty","empty",
VLOOKUP(AZ1308,MonsterGroupTable!$A:$A,1,0)))))))</f>
        <v/>
      </c>
      <c r="BH1308" s="2" t="str">
        <f>IF(AND(ISBLANK(BG1308),OR(NOT(ISBLANK(BI1308)),NOT(ISBLANK(BJ1308)))),#N/A,
IF(ISBLANK(BG1308),"",
IF(AND(NOT(ISERROR(VLOOKUP(BG1308,MonsterTable!$A:$B,MATCH(MonsterTable!$B$1,MonsterTable!$A$1:$B$1,0),0))),OR(ISBLANK(BI1308),ISBLANK(BJ1308))),#N/A,
IFERROR(VLOOKUP(BG1308,MonsterTable!$A:$B,MATCH(MonsterTable!$B$1,MonsterTable!$A$1:$B$1,0),0),
IF(OR(NOT(ISBLANK(BI1308)),ISBLANK(BJ1308)),#N/A,
IF(BG1308="empty","empty",
VLOOKUP(BG1308,MonsterGroupTable!$A:$A,1,0)))))))</f>
        <v/>
      </c>
      <c r="BO1308" s="2" t="str">
        <f>IF(AND(ISBLANK(BN1308),OR(NOT(ISBLANK(BP1308)),NOT(ISBLANK(BQ1308)))),#N/A,
IF(ISBLANK(BN1308),"",
IF(AND(NOT(ISERROR(VLOOKUP(BN1308,MonsterTable!$A:$B,MATCH(MonsterTable!$B$1,MonsterTable!$A$1:$B$1,0),0))),OR(ISBLANK(BP1308),ISBLANK(BQ1308))),#N/A,
IFERROR(VLOOKUP(BN1308,MonsterTable!$A:$B,MATCH(MonsterTable!$B$1,MonsterTable!$A$1:$B$1,0),0),
IF(OR(NOT(ISBLANK(BP1308)),ISBLANK(BQ1308)),#N/A,
IF(BN1308="empty","empty",
VLOOKUP(BN1308,MonsterGroupTable!$A:$A,1,0)))))))</f>
        <v/>
      </c>
      <c r="BV1308" s="2" t="str">
        <f>IF(AND(ISBLANK(BU1308),OR(NOT(ISBLANK(BW1308)),NOT(ISBLANK(BX1308)))),#N/A,
IF(ISBLANK(BU1308),"",
IF(AND(NOT(ISERROR(VLOOKUP(BU1308,MonsterTable!$A:$B,MATCH(MonsterTable!$B$1,MonsterTable!$A$1:$B$1,0),0))),OR(ISBLANK(BW1308),ISBLANK(BX1308))),#N/A,
IFERROR(VLOOKUP(BU1308,MonsterTable!$A:$B,MATCH(MonsterTable!$B$1,MonsterTable!$A$1:$B$1,0),0),
IF(OR(NOT(ISBLANK(BW1308)),ISBLANK(BX1308)),#N/A,
IF(BU1308="empty","empty",
VLOOKUP(BU1308,MonsterGroupTable!$A:$A,1,0)))))))</f>
        <v/>
      </c>
      <c r="CC1308" s="2" t="str">
        <f>IF(AND(ISBLANK(CB1308),OR(NOT(ISBLANK(CD1308)),NOT(ISBLANK(CE1308)))),#N/A,
IF(ISBLANK(CB1308),"",
IF(AND(NOT(ISERROR(VLOOKUP(CB1308,MonsterTable!$A:$B,MATCH(MonsterTable!$B$1,MonsterTable!$A$1:$B$1,0),0))),OR(ISBLANK(CD1308),ISBLANK(CE1308))),#N/A,
IFERROR(VLOOKUP(CB1308,MonsterTable!$A:$B,MATCH(MonsterTable!$B$1,MonsterTable!$A$1:$B$1,0),0),
IF(OR(NOT(ISBLANK(CD1308)),ISBLANK(CE1308)),#N/A,
IF(CB1308="empty","empty",
VLOOKUP(CB1308,MonsterGroupTable!$A:$A,1,0)))))))</f>
        <v/>
      </c>
      <c r="CJ1308" s="2" t="str">
        <f>IF(AND(ISBLANK(CI1308),OR(NOT(ISBLANK(CK1308)),NOT(ISBLANK(CL1308)))),#N/A,
IF(ISBLANK(CI1308),"",
IF(AND(NOT(ISERROR(VLOOKUP(CI1308,MonsterTable!$A:$B,MATCH(MonsterTable!$B$1,MonsterTable!$A$1:$B$1,0),0))),OR(ISBLANK(CK1308),ISBLANK(CL1308))),#N/A,
IFERROR(VLOOKUP(CI1308,MonsterTable!$A:$B,MATCH(MonsterTable!$B$1,MonsterTable!$A$1:$B$1,0),0),
IF(OR(NOT(ISBLANK(CK1308)),ISBLANK(CL1308)),#N/A,
IF(CI1308="empty","empty",
VLOOKUP(CI1308,MonsterGroupTable!$A:$A,1,0)))))))</f>
        <v/>
      </c>
    </row>
    <row r="1309" spans="1:88">
      <c r="A1309">
        <v>20275</v>
      </c>
      <c r="B1309">
        <f t="shared" si="45"/>
        <v>1.1000000000000001</v>
      </c>
      <c r="C1309">
        <f t="shared" si="45"/>
        <v>1.1000000000000001</v>
      </c>
      <c r="F1309">
        <v>600</v>
      </c>
      <c r="G1309">
        <v>11963</v>
      </c>
      <c r="H1309">
        <v>0</v>
      </c>
      <c r="I1309">
        <v>0</v>
      </c>
      <c r="J1309">
        <v>0</v>
      </c>
      <c r="K1309" t="s">
        <v>28</v>
      </c>
      <c r="L1309" t="s">
        <v>254</v>
      </c>
      <c r="M1309" t="s">
        <v>79</v>
      </c>
      <c r="N1309" t="s">
        <v>80</v>
      </c>
      <c r="O1309">
        <v>0</v>
      </c>
      <c r="P1309">
        <v>-4.75</v>
      </c>
      <c r="Q1309">
        <v>-3.5</v>
      </c>
      <c r="R1309">
        <v>4.75</v>
      </c>
      <c r="S1309">
        <v>3</v>
      </c>
      <c r="T1309">
        <v>-13.5</v>
      </c>
      <c r="U1309">
        <v>2.5499999999999998</v>
      </c>
      <c r="V1309">
        <v>-6.75</v>
      </c>
      <c r="W1309" t="str">
        <f t="shared" si="46"/>
        <v>g108,5,empty,3,201,1,1,0</v>
      </c>
      <c r="X1309" s="1" t="s">
        <v>286</v>
      </c>
      <c r="Y1309" s="2" t="str">
        <f>IF(AND(ISBLANK(X1309),OR(NOT(ISBLANK(Z1309)),NOT(ISBLANK(AA1309)))),#N/A,
IF(ISBLANK(X1309),"",
IF(AND(NOT(ISERROR(VLOOKUP(X1309,MonsterTable!$A:$B,MATCH(MonsterTable!$B$1,MonsterTable!$A$1:$B$1,0),0))),OR(ISBLANK(Z1309),ISBLANK(AA1309))),#N/A,
IFERROR(VLOOKUP(X1309,MonsterTable!$A:$B,MATCH(MonsterTable!$B$1,MonsterTable!$A$1:$B$1,0),0),
IF(OR(NOT(ISBLANK(Z1309)),ISBLANK(AA1309)),#N/A,
IF(X1309="empty","empty",
VLOOKUP(X1309,MonsterGroupTable!$A:$A,1,0)))))))</f>
        <v>g108</v>
      </c>
      <c r="AA1309">
        <v>5</v>
      </c>
      <c r="AE1309" s="1" t="s">
        <v>446</v>
      </c>
      <c r="AF1309" s="2" t="str">
        <f>IF(AND(ISBLANK(AE1309),OR(NOT(ISBLANK(AG1309)),NOT(ISBLANK(AH1309)))),#N/A,
IF(ISBLANK(AE1309),"",
IF(AND(NOT(ISERROR(VLOOKUP(AE1309,MonsterTable!$A:$B,MATCH(MonsterTable!$B$1,MonsterTable!$A$1:$B$1,0),0))),OR(ISBLANK(AG1309),ISBLANK(AH1309))),#N/A,
IFERROR(VLOOKUP(AE1309,MonsterTable!$A:$B,MATCH(MonsterTable!$B$1,MonsterTable!$A$1:$B$1,0),0),
IF(OR(NOT(ISBLANK(AG1309)),ISBLANK(AH1309)),#N/A,
IF(AE1309="empty","empty",
VLOOKUP(AE1309,MonsterGroupTable!$A:$A,1,0)))))))</f>
        <v>empty</v>
      </c>
      <c r="AH1309">
        <v>3</v>
      </c>
      <c r="AL1309" s="1" t="s">
        <v>242</v>
      </c>
      <c r="AM1309" s="2">
        <f>IF(AND(ISBLANK(AL1309),OR(NOT(ISBLANK(AN1309)),NOT(ISBLANK(AO1309)))),#N/A,
IF(ISBLANK(AL1309),"",
IF(AND(NOT(ISERROR(VLOOKUP(AL1309,MonsterTable!$A:$B,MATCH(MonsterTable!$B$1,MonsterTable!$A$1:$B$1,0),0))),OR(ISBLANK(AN1309),ISBLANK(AO1309))),#N/A,
IFERROR(VLOOKUP(AL1309,MonsterTable!$A:$B,MATCH(MonsterTable!$B$1,MonsterTable!$A$1:$B$1,0),0),
IF(OR(NOT(ISBLANK(AN1309)),ISBLANK(AO1309)),#N/A,
IF(AL1309="empty","empty",
VLOOKUP(AL1309,MonsterGroupTable!$A:$A,1,0)))))))</f>
        <v>201</v>
      </c>
      <c r="AN1309">
        <v>1</v>
      </c>
      <c r="AO1309">
        <v>1</v>
      </c>
      <c r="AP1309">
        <v>0</v>
      </c>
      <c r="AT1309" s="2" t="str">
        <f>IF(AND(ISBLANK(AS1309),OR(NOT(ISBLANK(AU1309)),NOT(ISBLANK(AV1309)))),#N/A,
IF(ISBLANK(AS1309),"",
IF(AND(NOT(ISERROR(VLOOKUP(AS1309,MonsterTable!$A:$B,MATCH(MonsterTable!$B$1,MonsterTable!$A$1:$B$1,0),0))),OR(ISBLANK(AU1309),ISBLANK(AV1309))),#N/A,
IFERROR(VLOOKUP(AS1309,MonsterTable!$A:$B,MATCH(MonsterTable!$B$1,MonsterTable!$A$1:$B$1,0),0),
IF(OR(NOT(ISBLANK(AU1309)),ISBLANK(AV1309)),#N/A,
IF(AS1309="empty","empty",
VLOOKUP(AS1309,MonsterGroupTable!$A:$A,1,0)))))))</f>
        <v/>
      </c>
      <c r="BA1309" s="2" t="str">
        <f>IF(AND(ISBLANK(AZ1309),OR(NOT(ISBLANK(BB1309)),NOT(ISBLANK(BC1309)))),#N/A,
IF(ISBLANK(AZ1309),"",
IF(AND(NOT(ISERROR(VLOOKUP(AZ1309,MonsterTable!$A:$B,MATCH(MonsterTable!$B$1,MonsterTable!$A$1:$B$1,0),0))),OR(ISBLANK(BB1309),ISBLANK(BC1309))),#N/A,
IFERROR(VLOOKUP(AZ1309,MonsterTable!$A:$B,MATCH(MonsterTable!$B$1,MonsterTable!$A$1:$B$1,0),0),
IF(OR(NOT(ISBLANK(BB1309)),ISBLANK(BC1309)),#N/A,
IF(AZ1309="empty","empty",
VLOOKUP(AZ1309,MonsterGroupTable!$A:$A,1,0)))))))</f>
        <v/>
      </c>
      <c r="BH1309" s="2" t="str">
        <f>IF(AND(ISBLANK(BG1309),OR(NOT(ISBLANK(BI1309)),NOT(ISBLANK(BJ1309)))),#N/A,
IF(ISBLANK(BG1309),"",
IF(AND(NOT(ISERROR(VLOOKUP(BG1309,MonsterTable!$A:$B,MATCH(MonsterTable!$B$1,MonsterTable!$A$1:$B$1,0),0))),OR(ISBLANK(BI1309),ISBLANK(BJ1309))),#N/A,
IFERROR(VLOOKUP(BG1309,MonsterTable!$A:$B,MATCH(MonsterTable!$B$1,MonsterTable!$A$1:$B$1,0),0),
IF(OR(NOT(ISBLANK(BI1309)),ISBLANK(BJ1309)),#N/A,
IF(BG1309="empty","empty",
VLOOKUP(BG1309,MonsterGroupTable!$A:$A,1,0)))))))</f>
        <v/>
      </c>
      <c r="BO1309" s="2" t="str">
        <f>IF(AND(ISBLANK(BN1309),OR(NOT(ISBLANK(BP1309)),NOT(ISBLANK(BQ1309)))),#N/A,
IF(ISBLANK(BN1309),"",
IF(AND(NOT(ISERROR(VLOOKUP(BN1309,MonsterTable!$A:$B,MATCH(MonsterTable!$B$1,MonsterTable!$A$1:$B$1,0),0))),OR(ISBLANK(BP1309),ISBLANK(BQ1309))),#N/A,
IFERROR(VLOOKUP(BN1309,MonsterTable!$A:$B,MATCH(MonsterTable!$B$1,MonsterTable!$A$1:$B$1,0),0),
IF(OR(NOT(ISBLANK(BP1309)),ISBLANK(BQ1309)),#N/A,
IF(BN1309="empty","empty",
VLOOKUP(BN1309,MonsterGroupTable!$A:$A,1,0)))))))</f>
        <v/>
      </c>
      <c r="BV1309" s="2" t="str">
        <f>IF(AND(ISBLANK(BU1309),OR(NOT(ISBLANK(BW1309)),NOT(ISBLANK(BX1309)))),#N/A,
IF(ISBLANK(BU1309),"",
IF(AND(NOT(ISERROR(VLOOKUP(BU1309,MonsterTable!$A:$B,MATCH(MonsterTable!$B$1,MonsterTable!$A$1:$B$1,0),0))),OR(ISBLANK(BW1309),ISBLANK(BX1309))),#N/A,
IFERROR(VLOOKUP(BU1309,MonsterTable!$A:$B,MATCH(MonsterTable!$B$1,MonsterTable!$A$1:$B$1,0),0),
IF(OR(NOT(ISBLANK(BW1309)),ISBLANK(BX1309)),#N/A,
IF(BU1309="empty","empty",
VLOOKUP(BU1309,MonsterGroupTable!$A:$A,1,0)))))))</f>
        <v/>
      </c>
      <c r="CC1309" s="2" t="str">
        <f>IF(AND(ISBLANK(CB1309),OR(NOT(ISBLANK(CD1309)),NOT(ISBLANK(CE1309)))),#N/A,
IF(ISBLANK(CB1309),"",
IF(AND(NOT(ISERROR(VLOOKUP(CB1309,MonsterTable!$A:$B,MATCH(MonsterTable!$B$1,MonsterTable!$A$1:$B$1,0),0))),OR(ISBLANK(CD1309),ISBLANK(CE1309))),#N/A,
IFERROR(VLOOKUP(CB1309,MonsterTable!$A:$B,MATCH(MonsterTable!$B$1,MonsterTable!$A$1:$B$1,0),0),
IF(OR(NOT(ISBLANK(CD1309)),ISBLANK(CE1309)),#N/A,
IF(CB1309="empty","empty",
VLOOKUP(CB1309,MonsterGroupTable!$A:$A,1,0)))))))</f>
        <v/>
      </c>
      <c r="CJ1309" s="2" t="str">
        <f>IF(AND(ISBLANK(CI1309),OR(NOT(ISBLANK(CK1309)),NOT(ISBLANK(CL1309)))),#N/A,
IF(ISBLANK(CI1309),"",
IF(AND(NOT(ISERROR(VLOOKUP(CI1309,MonsterTable!$A:$B,MATCH(MonsterTable!$B$1,MonsterTable!$A$1:$B$1,0),0))),OR(ISBLANK(CK1309),ISBLANK(CL1309))),#N/A,
IFERROR(VLOOKUP(CI1309,MonsterTable!$A:$B,MATCH(MonsterTable!$B$1,MonsterTable!$A$1:$B$1,0),0),
IF(OR(NOT(ISBLANK(CK1309)),ISBLANK(CL1309)),#N/A,
IF(CI1309="empty","empty",
VLOOKUP(CI1309,MonsterGroupTable!$A:$A,1,0)))))))</f>
        <v/>
      </c>
    </row>
    <row r="1310" spans="1:88">
      <c r="A1310">
        <v>20276</v>
      </c>
      <c r="B1310">
        <f t="shared" si="45"/>
        <v>1.1000000000000001</v>
      </c>
      <c r="C1310">
        <f t="shared" si="45"/>
        <v>1.1000000000000001</v>
      </c>
      <c r="F1310">
        <v>600</v>
      </c>
      <c r="G1310">
        <v>12053</v>
      </c>
      <c r="H1310">
        <v>0</v>
      </c>
      <c r="I1310">
        <v>0</v>
      </c>
      <c r="J1310">
        <v>0</v>
      </c>
      <c r="K1310" t="s">
        <v>28</v>
      </c>
      <c r="L1310" t="s">
        <v>254</v>
      </c>
      <c r="M1310" t="s">
        <v>79</v>
      </c>
      <c r="N1310" t="s">
        <v>80</v>
      </c>
      <c r="O1310">
        <v>0</v>
      </c>
      <c r="P1310">
        <v>-4.75</v>
      </c>
      <c r="Q1310">
        <v>-3.5</v>
      </c>
      <c r="R1310">
        <v>4.75</v>
      </c>
      <c r="S1310">
        <v>3</v>
      </c>
      <c r="T1310">
        <v>-13.5</v>
      </c>
      <c r="U1310">
        <v>2.5499999999999998</v>
      </c>
      <c r="V1310">
        <v>-6.75</v>
      </c>
      <c r="W1310" t="str">
        <f t="shared" si="46"/>
        <v>g108,5,empty,3,201,1,1,0</v>
      </c>
      <c r="X1310" s="1" t="s">
        <v>286</v>
      </c>
      <c r="Y1310" s="2" t="str">
        <f>IF(AND(ISBLANK(X1310),OR(NOT(ISBLANK(Z1310)),NOT(ISBLANK(AA1310)))),#N/A,
IF(ISBLANK(X1310),"",
IF(AND(NOT(ISERROR(VLOOKUP(X1310,MonsterTable!$A:$B,MATCH(MonsterTable!$B$1,MonsterTable!$A$1:$B$1,0),0))),OR(ISBLANK(Z1310),ISBLANK(AA1310))),#N/A,
IFERROR(VLOOKUP(X1310,MonsterTable!$A:$B,MATCH(MonsterTable!$B$1,MonsterTable!$A$1:$B$1,0),0),
IF(OR(NOT(ISBLANK(Z1310)),ISBLANK(AA1310)),#N/A,
IF(X1310="empty","empty",
VLOOKUP(X1310,MonsterGroupTable!$A:$A,1,0)))))))</f>
        <v>g108</v>
      </c>
      <c r="AA1310">
        <v>5</v>
      </c>
      <c r="AE1310" s="1" t="s">
        <v>446</v>
      </c>
      <c r="AF1310" s="2" t="str">
        <f>IF(AND(ISBLANK(AE1310),OR(NOT(ISBLANK(AG1310)),NOT(ISBLANK(AH1310)))),#N/A,
IF(ISBLANK(AE1310),"",
IF(AND(NOT(ISERROR(VLOOKUP(AE1310,MonsterTable!$A:$B,MATCH(MonsterTable!$B$1,MonsterTable!$A$1:$B$1,0),0))),OR(ISBLANK(AG1310),ISBLANK(AH1310))),#N/A,
IFERROR(VLOOKUP(AE1310,MonsterTable!$A:$B,MATCH(MonsterTable!$B$1,MonsterTable!$A$1:$B$1,0),0),
IF(OR(NOT(ISBLANK(AG1310)),ISBLANK(AH1310)),#N/A,
IF(AE1310="empty","empty",
VLOOKUP(AE1310,MonsterGroupTable!$A:$A,1,0)))))))</f>
        <v>empty</v>
      </c>
      <c r="AH1310">
        <v>3</v>
      </c>
      <c r="AL1310" s="1" t="s">
        <v>242</v>
      </c>
      <c r="AM1310" s="2">
        <f>IF(AND(ISBLANK(AL1310),OR(NOT(ISBLANK(AN1310)),NOT(ISBLANK(AO1310)))),#N/A,
IF(ISBLANK(AL1310),"",
IF(AND(NOT(ISERROR(VLOOKUP(AL1310,MonsterTable!$A:$B,MATCH(MonsterTable!$B$1,MonsterTable!$A$1:$B$1,0),0))),OR(ISBLANK(AN1310),ISBLANK(AO1310))),#N/A,
IFERROR(VLOOKUP(AL1310,MonsterTable!$A:$B,MATCH(MonsterTable!$B$1,MonsterTable!$A$1:$B$1,0),0),
IF(OR(NOT(ISBLANK(AN1310)),ISBLANK(AO1310)),#N/A,
IF(AL1310="empty","empty",
VLOOKUP(AL1310,MonsterGroupTable!$A:$A,1,0)))))))</f>
        <v>201</v>
      </c>
      <c r="AN1310">
        <v>1</v>
      </c>
      <c r="AO1310">
        <v>1</v>
      </c>
      <c r="AP1310">
        <v>0</v>
      </c>
      <c r="AT1310" s="2" t="str">
        <f>IF(AND(ISBLANK(AS1310),OR(NOT(ISBLANK(AU1310)),NOT(ISBLANK(AV1310)))),#N/A,
IF(ISBLANK(AS1310),"",
IF(AND(NOT(ISERROR(VLOOKUP(AS1310,MonsterTable!$A:$B,MATCH(MonsterTable!$B$1,MonsterTable!$A$1:$B$1,0),0))),OR(ISBLANK(AU1310),ISBLANK(AV1310))),#N/A,
IFERROR(VLOOKUP(AS1310,MonsterTable!$A:$B,MATCH(MonsterTable!$B$1,MonsterTable!$A$1:$B$1,0),0),
IF(OR(NOT(ISBLANK(AU1310)),ISBLANK(AV1310)),#N/A,
IF(AS1310="empty","empty",
VLOOKUP(AS1310,MonsterGroupTable!$A:$A,1,0)))))))</f>
        <v/>
      </c>
      <c r="BA1310" s="2" t="str">
        <f>IF(AND(ISBLANK(AZ1310),OR(NOT(ISBLANK(BB1310)),NOT(ISBLANK(BC1310)))),#N/A,
IF(ISBLANK(AZ1310),"",
IF(AND(NOT(ISERROR(VLOOKUP(AZ1310,MonsterTable!$A:$B,MATCH(MonsterTable!$B$1,MonsterTable!$A$1:$B$1,0),0))),OR(ISBLANK(BB1310),ISBLANK(BC1310))),#N/A,
IFERROR(VLOOKUP(AZ1310,MonsterTable!$A:$B,MATCH(MonsterTable!$B$1,MonsterTable!$A$1:$B$1,0),0),
IF(OR(NOT(ISBLANK(BB1310)),ISBLANK(BC1310)),#N/A,
IF(AZ1310="empty","empty",
VLOOKUP(AZ1310,MonsterGroupTable!$A:$A,1,0)))))))</f>
        <v/>
      </c>
      <c r="BH1310" s="2" t="str">
        <f>IF(AND(ISBLANK(BG1310),OR(NOT(ISBLANK(BI1310)),NOT(ISBLANK(BJ1310)))),#N/A,
IF(ISBLANK(BG1310),"",
IF(AND(NOT(ISERROR(VLOOKUP(BG1310,MonsterTable!$A:$B,MATCH(MonsterTable!$B$1,MonsterTable!$A$1:$B$1,0),0))),OR(ISBLANK(BI1310),ISBLANK(BJ1310))),#N/A,
IFERROR(VLOOKUP(BG1310,MonsterTable!$A:$B,MATCH(MonsterTable!$B$1,MonsterTable!$A$1:$B$1,0),0),
IF(OR(NOT(ISBLANK(BI1310)),ISBLANK(BJ1310)),#N/A,
IF(BG1310="empty","empty",
VLOOKUP(BG1310,MonsterGroupTable!$A:$A,1,0)))))))</f>
        <v/>
      </c>
      <c r="BO1310" s="2" t="str">
        <f>IF(AND(ISBLANK(BN1310),OR(NOT(ISBLANK(BP1310)),NOT(ISBLANK(BQ1310)))),#N/A,
IF(ISBLANK(BN1310),"",
IF(AND(NOT(ISERROR(VLOOKUP(BN1310,MonsterTable!$A:$B,MATCH(MonsterTable!$B$1,MonsterTable!$A$1:$B$1,0),0))),OR(ISBLANK(BP1310),ISBLANK(BQ1310))),#N/A,
IFERROR(VLOOKUP(BN1310,MonsterTable!$A:$B,MATCH(MonsterTable!$B$1,MonsterTable!$A$1:$B$1,0),0),
IF(OR(NOT(ISBLANK(BP1310)),ISBLANK(BQ1310)),#N/A,
IF(BN1310="empty","empty",
VLOOKUP(BN1310,MonsterGroupTable!$A:$A,1,0)))))))</f>
        <v/>
      </c>
      <c r="BV1310" s="2" t="str">
        <f>IF(AND(ISBLANK(BU1310),OR(NOT(ISBLANK(BW1310)),NOT(ISBLANK(BX1310)))),#N/A,
IF(ISBLANK(BU1310),"",
IF(AND(NOT(ISERROR(VLOOKUP(BU1310,MonsterTable!$A:$B,MATCH(MonsterTable!$B$1,MonsterTable!$A$1:$B$1,0),0))),OR(ISBLANK(BW1310),ISBLANK(BX1310))),#N/A,
IFERROR(VLOOKUP(BU1310,MonsterTable!$A:$B,MATCH(MonsterTable!$B$1,MonsterTable!$A$1:$B$1,0),0),
IF(OR(NOT(ISBLANK(BW1310)),ISBLANK(BX1310)),#N/A,
IF(BU1310="empty","empty",
VLOOKUP(BU1310,MonsterGroupTable!$A:$A,1,0)))))))</f>
        <v/>
      </c>
      <c r="CC1310" s="2" t="str">
        <f>IF(AND(ISBLANK(CB1310),OR(NOT(ISBLANK(CD1310)),NOT(ISBLANK(CE1310)))),#N/A,
IF(ISBLANK(CB1310),"",
IF(AND(NOT(ISERROR(VLOOKUP(CB1310,MonsterTable!$A:$B,MATCH(MonsterTable!$B$1,MonsterTable!$A$1:$B$1,0),0))),OR(ISBLANK(CD1310),ISBLANK(CE1310))),#N/A,
IFERROR(VLOOKUP(CB1310,MonsterTable!$A:$B,MATCH(MonsterTable!$B$1,MonsterTable!$A$1:$B$1,0),0),
IF(OR(NOT(ISBLANK(CD1310)),ISBLANK(CE1310)),#N/A,
IF(CB1310="empty","empty",
VLOOKUP(CB1310,MonsterGroupTable!$A:$A,1,0)))))))</f>
        <v/>
      </c>
      <c r="CJ1310" s="2" t="str">
        <f>IF(AND(ISBLANK(CI1310),OR(NOT(ISBLANK(CK1310)),NOT(ISBLANK(CL1310)))),#N/A,
IF(ISBLANK(CI1310),"",
IF(AND(NOT(ISERROR(VLOOKUP(CI1310,MonsterTable!$A:$B,MATCH(MonsterTable!$B$1,MonsterTable!$A$1:$B$1,0),0))),OR(ISBLANK(CK1310),ISBLANK(CL1310))),#N/A,
IFERROR(VLOOKUP(CI1310,MonsterTable!$A:$B,MATCH(MonsterTable!$B$1,MonsterTable!$A$1:$B$1,0),0),
IF(OR(NOT(ISBLANK(CK1310)),ISBLANK(CL1310)),#N/A,
IF(CI1310="empty","empty",
VLOOKUP(CI1310,MonsterGroupTable!$A:$A,1,0)))))))</f>
        <v/>
      </c>
    </row>
    <row r="1311" spans="1:88">
      <c r="A1311">
        <v>20277</v>
      </c>
      <c r="B1311">
        <f t="shared" si="45"/>
        <v>1.1000000000000001</v>
      </c>
      <c r="C1311">
        <f t="shared" si="45"/>
        <v>1.1000000000000001</v>
      </c>
      <c r="F1311">
        <v>600</v>
      </c>
      <c r="G1311">
        <v>12143</v>
      </c>
      <c r="H1311">
        <v>0</v>
      </c>
      <c r="I1311">
        <v>0</v>
      </c>
      <c r="J1311">
        <v>0</v>
      </c>
      <c r="K1311" t="s">
        <v>28</v>
      </c>
      <c r="L1311" t="s">
        <v>254</v>
      </c>
      <c r="M1311" t="s">
        <v>79</v>
      </c>
      <c r="N1311" t="s">
        <v>80</v>
      </c>
      <c r="O1311">
        <v>0</v>
      </c>
      <c r="P1311">
        <v>-4.75</v>
      </c>
      <c r="Q1311">
        <v>-3.5</v>
      </c>
      <c r="R1311">
        <v>4.75</v>
      </c>
      <c r="S1311">
        <v>3</v>
      </c>
      <c r="T1311">
        <v>-13.5</v>
      </c>
      <c r="U1311">
        <v>2.5499999999999998</v>
      </c>
      <c r="V1311">
        <v>-6.75</v>
      </c>
      <c r="W1311" t="str">
        <f t="shared" si="46"/>
        <v>g108,5,empty,3,201,1,1,0</v>
      </c>
      <c r="X1311" s="1" t="s">
        <v>286</v>
      </c>
      <c r="Y1311" s="2" t="str">
        <f>IF(AND(ISBLANK(X1311),OR(NOT(ISBLANK(Z1311)),NOT(ISBLANK(AA1311)))),#N/A,
IF(ISBLANK(X1311),"",
IF(AND(NOT(ISERROR(VLOOKUP(X1311,MonsterTable!$A:$B,MATCH(MonsterTable!$B$1,MonsterTable!$A$1:$B$1,0),0))),OR(ISBLANK(Z1311),ISBLANK(AA1311))),#N/A,
IFERROR(VLOOKUP(X1311,MonsterTable!$A:$B,MATCH(MonsterTable!$B$1,MonsterTable!$A$1:$B$1,0),0),
IF(OR(NOT(ISBLANK(Z1311)),ISBLANK(AA1311)),#N/A,
IF(X1311="empty","empty",
VLOOKUP(X1311,MonsterGroupTable!$A:$A,1,0)))))))</f>
        <v>g108</v>
      </c>
      <c r="AA1311">
        <v>5</v>
      </c>
      <c r="AE1311" s="1" t="s">
        <v>446</v>
      </c>
      <c r="AF1311" s="2" t="str">
        <f>IF(AND(ISBLANK(AE1311),OR(NOT(ISBLANK(AG1311)),NOT(ISBLANK(AH1311)))),#N/A,
IF(ISBLANK(AE1311),"",
IF(AND(NOT(ISERROR(VLOOKUP(AE1311,MonsterTable!$A:$B,MATCH(MonsterTable!$B$1,MonsterTable!$A$1:$B$1,0),0))),OR(ISBLANK(AG1311),ISBLANK(AH1311))),#N/A,
IFERROR(VLOOKUP(AE1311,MonsterTable!$A:$B,MATCH(MonsterTable!$B$1,MonsterTable!$A$1:$B$1,0),0),
IF(OR(NOT(ISBLANK(AG1311)),ISBLANK(AH1311)),#N/A,
IF(AE1311="empty","empty",
VLOOKUP(AE1311,MonsterGroupTable!$A:$A,1,0)))))))</f>
        <v>empty</v>
      </c>
      <c r="AH1311">
        <v>3</v>
      </c>
      <c r="AL1311" s="1" t="s">
        <v>242</v>
      </c>
      <c r="AM1311" s="2">
        <f>IF(AND(ISBLANK(AL1311),OR(NOT(ISBLANK(AN1311)),NOT(ISBLANK(AO1311)))),#N/A,
IF(ISBLANK(AL1311),"",
IF(AND(NOT(ISERROR(VLOOKUP(AL1311,MonsterTable!$A:$B,MATCH(MonsterTable!$B$1,MonsterTable!$A$1:$B$1,0),0))),OR(ISBLANK(AN1311),ISBLANK(AO1311))),#N/A,
IFERROR(VLOOKUP(AL1311,MonsterTable!$A:$B,MATCH(MonsterTable!$B$1,MonsterTable!$A$1:$B$1,0),0),
IF(OR(NOT(ISBLANK(AN1311)),ISBLANK(AO1311)),#N/A,
IF(AL1311="empty","empty",
VLOOKUP(AL1311,MonsterGroupTable!$A:$A,1,0)))))))</f>
        <v>201</v>
      </c>
      <c r="AN1311">
        <v>1</v>
      </c>
      <c r="AO1311">
        <v>1</v>
      </c>
      <c r="AP1311">
        <v>0</v>
      </c>
      <c r="AT1311" s="2" t="str">
        <f>IF(AND(ISBLANK(AS1311),OR(NOT(ISBLANK(AU1311)),NOT(ISBLANK(AV1311)))),#N/A,
IF(ISBLANK(AS1311),"",
IF(AND(NOT(ISERROR(VLOOKUP(AS1311,MonsterTable!$A:$B,MATCH(MonsterTable!$B$1,MonsterTable!$A$1:$B$1,0),0))),OR(ISBLANK(AU1311),ISBLANK(AV1311))),#N/A,
IFERROR(VLOOKUP(AS1311,MonsterTable!$A:$B,MATCH(MonsterTable!$B$1,MonsterTable!$A$1:$B$1,0),0),
IF(OR(NOT(ISBLANK(AU1311)),ISBLANK(AV1311)),#N/A,
IF(AS1311="empty","empty",
VLOOKUP(AS1311,MonsterGroupTable!$A:$A,1,0)))))))</f>
        <v/>
      </c>
      <c r="BA1311" s="2" t="str">
        <f>IF(AND(ISBLANK(AZ1311),OR(NOT(ISBLANK(BB1311)),NOT(ISBLANK(BC1311)))),#N/A,
IF(ISBLANK(AZ1311),"",
IF(AND(NOT(ISERROR(VLOOKUP(AZ1311,MonsterTable!$A:$B,MATCH(MonsterTable!$B$1,MonsterTable!$A$1:$B$1,0),0))),OR(ISBLANK(BB1311),ISBLANK(BC1311))),#N/A,
IFERROR(VLOOKUP(AZ1311,MonsterTable!$A:$B,MATCH(MonsterTable!$B$1,MonsterTable!$A$1:$B$1,0),0),
IF(OR(NOT(ISBLANK(BB1311)),ISBLANK(BC1311)),#N/A,
IF(AZ1311="empty","empty",
VLOOKUP(AZ1311,MonsterGroupTable!$A:$A,1,0)))))))</f>
        <v/>
      </c>
      <c r="BH1311" s="2" t="str">
        <f>IF(AND(ISBLANK(BG1311),OR(NOT(ISBLANK(BI1311)),NOT(ISBLANK(BJ1311)))),#N/A,
IF(ISBLANK(BG1311),"",
IF(AND(NOT(ISERROR(VLOOKUP(BG1311,MonsterTable!$A:$B,MATCH(MonsterTable!$B$1,MonsterTable!$A$1:$B$1,0),0))),OR(ISBLANK(BI1311),ISBLANK(BJ1311))),#N/A,
IFERROR(VLOOKUP(BG1311,MonsterTable!$A:$B,MATCH(MonsterTable!$B$1,MonsterTable!$A$1:$B$1,0),0),
IF(OR(NOT(ISBLANK(BI1311)),ISBLANK(BJ1311)),#N/A,
IF(BG1311="empty","empty",
VLOOKUP(BG1311,MonsterGroupTable!$A:$A,1,0)))))))</f>
        <v/>
      </c>
      <c r="BO1311" s="2" t="str">
        <f>IF(AND(ISBLANK(BN1311),OR(NOT(ISBLANK(BP1311)),NOT(ISBLANK(BQ1311)))),#N/A,
IF(ISBLANK(BN1311),"",
IF(AND(NOT(ISERROR(VLOOKUP(BN1311,MonsterTable!$A:$B,MATCH(MonsterTable!$B$1,MonsterTable!$A$1:$B$1,0),0))),OR(ISBLANK(BP1311),ISBLANK(BQ1311))),#N/A,
IFERROR(VLOOKUP(BN1311,MonsterTable!$A:$B,MATCH(MonsterTable!$B$1,MonsterTable!$A$1:$B$1,0),0),
IF(OR(NOT(ISBLANK(BP1311)),ISBLANK(BQ1311)),#N/A,
IF(BN1311="empty","empty",
VLOOKUP(BN1311,MonsterGroupTable!$A:$A,1,0)))))))</f>
        <v/>
      </c>
      <c r="BV1311" s="2" t="str">
        <f>IF(AND(ISBLANK(BU1311),OR(NOT(ISBLANK(BW1311)),NOT(ISBLANK(BX1311)))),#N/A,
IF(ISBLANK(BU1311),"",
IF(AND(NOT(ISERROR(VLOOKUP(BU1311,MonsterTable!$A:$B,MATCH(MonsterTable!$B$1,MonsterTable!$A$1:$B$1,0),0))),OR(ISBLANK(BW1311),ISBLANK(BX1311))),#N/A,
IFERROR(VLOOKUP(BU1311,MonsterTable!$A:$B,MATCH(MonsterTable!$B$1,MonsterTable!$A$1:$B$1,0),0),
IF(OR(NOT(ISBLANK(BW1311)),ISBLANK(BX1311)),#N/A,
IF(BU1311="empty","empty",
VLOOKUP(BU1311,MonsterGroupTable!$A:$A,1,0)))))))</f>
        <v/>
      </c>
      <c r="CC1311" s="2" t="str">
        <f>IF(AND(ISBLANK(CB1311),OR(NOT(ISBLANK(CD1311)),NOT(ISBLANK(CE1311)))),#N/A,
IF(ISBLANK(CB1311),"",
IF(AND(NOT(ISERROR(VLOOKUP(CB1311,MonsterTable!$A:$B,MATCH(MonsterTable!$B$1,MonsterTable!$A$1:$B$1,0),0))),OR(ISBLANK(CD1311),ISBLANK(CE1311))),#N/A,
IFERROR(VLOOKUP(CB1311,MonsterTable!$A:$B,MATCH(MonsterTable!$B$1,MonsterTable!$A$1:$B$1,0),0),
IF(OR(NOT(ISBLANK(CD1311)),ISBLANK(CE1311)),#N/A,
IF(CB1311="empty","empty",
VLOOKUP(CB1311,MonsterGroupTable!$A:$A,1,0)))))))</f>
        <v/>
      </c>
      <c r="CJ1311" s="2" t="str">
        <f>IF(AND(ISBLANK(CI1311),OR(NOT(ISBLANK(CK1311)),NOT(ISBLANK(CL1311)))),#N/A,
IF(ISBLANK(CI1311),"",
IF(AND(NOT(ISERROR(VLOOKUP(CI1311,MonsterTable!$A:$B,MATCH(MonsterTable!$B$1,MonsterTable!$A$1:$B$1,0),0))),OR(ISBLANK(CK1311),ISBLANK(CL1311))),#N/A,
IFERROR(VLOOKUP(CI1311,MonsterTable!$A:$B,MATCH(MonsterTable!$B$1,MonsterTable!$A$1:$B$1,0),0),
IF(OR(NOT(ISBLANK(CK1311)),ISBLANK(CL1311)),#N/A,
IF(CI1311="empty","empty",
VLOOKUP(CI1311,MonsterGroupTable!$A:$A,1,0)))))))</f>
        <v/>
      </c>
    </row>
    <row r="1312" spans="1:88">
      <c r="A1312">
        <v>20278</v>
      </c>
      <c r="B1312">
        <f t="shared" si="45"/>
        <v>1.1000000000000001</v>
      </c>
      <c r="C1312">
        <f t="shared" si="45"/>
        <v>1.1000000000000001</v>
      </c>
      <c r="F1312">
        <v>600</v>
      </c>
      <c r="G1312">
        <v>12233</v>
      </c>
      <c r="H1312">
        <v>0</v>
      </c>
      <c r="I1312">
        <v>0</v>
      </c>
      <c r="J1312">
        <v>0</v>
      </c>
      <c r="K1312" t="s">
        <v>28</v>
      </c>
      <c r="L1312" t="s">
        <v>254</v>
      </c>
      <c r="M1312" t="s">
        <v>79</v>
      </c>
      <c r="N1312" t="s">
        <v>80</v>
      </c>
      <c r="O1312">
        <v>0</v>
      </c>
      <c r="P1312">
        <v>-4.75</v>
      </c>
      <c r="Q1312">
        <v>-3.5</v>
      </c>
      <c r="R1312">
        <v>4.75</v>
      </c>
      <c r="S1312">
        <v>3</v>
      </c>
      <c r="T1312">
        <v>-13.5</v>
      </c>
      <c r="U1312">
        <v>2.5499999999999998</v>
      </c>
      <c r="V1312">
        <v>-6.75</v>
      </c>
      <c r="W1312" t="str">
        <f t="shared" si="46"/>
        <v>g108,5,empty,3,201,1,1,0</v>
      </c>
      <c r="X1312" s="1" t="s">
        <v>286</v>
      </c>
      <c r="Y1312" s="2" t="str">
        <f>IF(AND(ISBLANK(X1312),OR(NOT(ISBLANK(Z1312)),NOT(ISBLANK(AA1312)))),#N/A,
IF(ISBLANK(X1312),"",
IF(AND(NOT(ISERROR(VLOOKUP(X1312,MonsterTable!$A:$B,MATCH(MonsterTable!$B$1,MonsterTable!$A$1:$B$1,0),0))),OR(ISBLANK(Z1312),ISBLANK(AA1312))),#N/A,
IFERROR(VLOOKUP(X1312,MonsterTable!$A:$B,MATCH(MonsterTable!$B$1,MonsterTable!$A$1:$B$1,0),0),
IF(OR(NOT(ISBLANK(Z1312)),ISBLANK(AA1312)),#N/A,
IF(X1312="empty","empty",
VLOOKUP(X1312,MonsterGroupTable!$A:$A,1,0)))))))</f>
        <v>g108</v>
      </c>
      <c r="AA1312">
        <v>5</v>
      </c>
      <c r="AE1312" s="1" t="s">
        <v>446</v>
      </c>
      <c r="AF1312" s="2" t="str">
        <f>IF(AND(ISBLANK(AE1312),OR(NOT(ISBLANK(AG1312)),NOT(ISBLANK(AH1312)))),#N/A,
IF(ISBLANK(AE1312),"",
IF(AND(NOT(ISERROR(VLOOKUP(AE1312,MonsterTable!$A:$B,MATCH(MonsterTable!$B$1,MonsterTable!$A$1:$B$1,0),0))),OR(ISBLANK(AG1312),ISBLANK(AH1312))),#N/A,
IFERROR(VLOOKUP(AE1312,MonsterTable!$A:$B,MATCH(MonsterTable!$B$1,MonsterTable!$A$1:$B$1,0),0),
IF(OR(NOT(ISBLANK(AG1312)),ISBLANK(AH1312)),#N/A,
IF(AE1312="empty","empty",
VLOOKUP(AE1312,MonsterGroupTable!$A:$A,1,0)))))))</f>
        <v>empty</v>
      </c>
      <c r="AH1312">
        <v>3</v>
      </c>
      <c r="AL1312" s="1" t="s">
        <v>242</v>
      </c>
      <c r="AM1312" s="2">
        <f>IF(AND(ISBLANK(AL1312),OR(NOT(ISBLANK(AN1312)),NOT(ISBLANK(AO1312)))),#N/A,
IF(ISBLANK(AL1312),"",
IF(AND(NOT(ISERROR(VLOOKUP(AL1312,MonsterTable!$A:$B,MATCH(MonsterTable!$B$1,MonsterTable!$A$1:$B$1,0),0))),OR(ISBLANK(AN1312),ISBLANK(AO1312))),#N/A,
IFERROR(VLOOKUP(AL1312,MonsterTable!$A:$B,MATCH(MonsterTable!$B$1,MonsterTable!$A$1:$B$1,0),0),
IF(OR(NOT(ISBLANK(AN1312)),ISBLANK(AO1312)),#N/A,
IF(AL1312="empty","empty",
VLOOKUP(AL1312,MonsterGroupTable!$A:$A,1,0)))))))</f>
        <v>201</v>
      </c>
      <c r="AN1312">
        <v>1</v>
      </c>
      <c r="AO1312">
        <v>1</v>
      </c>
      <c r="AP1312">
        <v>0</v>
      </c>
      <c r="AT1312" s="2" t="str">
        <f>IF(AND(ISBLANK(AS1312),OR(NOT(ISBLANK(AU1312)),NOT(ISBLANK(AV1312)))),#N/A,
IF(ISBLANK(AS1312),"",
IF(AND(NOT(ISERROR(VLOOKUP(AS1312,MonsterTable!$A:$B,MATCH(MonsterTable!$B$1,MonsterTable!$A$1:$B$1,0),0))),OR(ISBLANK(AU1312),ISBLANK(AV1312))),#N/A,
IFERROR(VLOOKUP(AS1312,MonsterTable!$A:$B,MATCH(MonsterTable!$B$1,MonsterTable!$A$1:$B$1,0),0),
IF(OR(NOT(ISBLANK(AU1312)),ISBLANK(AV1312)),#N/A,
IF(AS1312="empty","empty",
VLOOKUP(AS1312,MonsterGroupTable!$A:$A,1,0)))))))</f>
        <v/>
      </c>
      <c r="BA1312" s="2" t="str">
        <f>IF(AND(ISBLANK(AZ1312),OR(NOT(ISBLANK(BB1312)),NOT(ISBLANK(BC1312)))),#N/A,
IF(ISBLANK(AZ1312),"",
IF(AND(NOT(ISERROR(VLOOKUP(AZ1312,MonsterTable!$A:$B,MATCH(MonsterTable!$B$1,MonsterTable!$A$1:$B$1,0),0))),OR(ISBLANK(BB1312),ISBLANK(BC1312))),#N/A,
IFERROR(VLOOKUP(AZ1312,MonsterTable!$A:$B,MATCH(MonsterTable!$B$1,MonsterTable!$A$1:$B$1,0),0),
IF(OR(NOT(ISBLANK(BB1312)),ISBLANK(BC1312)),#N/A,
IF(AZ1312="empty","empty",
VLOOKUP(AZ1312,MonsterGroupTable!$A:$A,1,0)))))))</f>
        <v/>
      </c>
      <c r="BH1312" s="2" t="str">
        <f>IF(AND(ISBLANK(BG1312),OR(NOT(ISBLANK(BI1312)),NOT(ISBLANK(BJ1312)))),#N/A,
IF(ISBLANK(BG1312),"",
IF(AND(NOT(ISERROR(VLOOKUP(BG1312,MonsterTable!$A:$B,MATCH(MonsterTable!$B$1,MonsterTable!$A$1:$B$1,0),0))),OR(ISBLANK(BI1312),ISBLANK(BJ1312))),#N/A,
IFERROR(VLOOKUP(BG1312,MonsterTable!$A:$B,MATCH(MonsterTable!$B$1,MonsterTable!$A$1:$B$1,0),0),
IF(OR(NOT(ISBLANK(BI1312)),ISBLANK(BJ1312)),#N/A,
IF(BG1312="empty","empty",
VLOOKUP(BG1312,MonsterGroupTable!$A:$A,1,0)))))))</f>
        <v/>
      </c>
      <c r="BO1312" s="2" t="str">
        <f>IF(AND(ISBLANK(BN1312),OR(NOT(ISBLANK(BP1312)),NOT(ISBLANK(BQ1312)))),#N/A,
IF(ISBLANK(BN1312),"",
IF(AND(NOT(ISERROR(VLOOKUP(BN1312,MonsterTable!$A:$B,MATCH(MonsterTable!$B$1,MonsterTable!$A$1:$B$1,0),0))),OR(ISBLANK(BP1312),ISBLANK(BQ1312))),#N/A,
IFERROR(VLOOKUP(BN1312,MonsterTable!$A:$B,MATCH(MonsterTable!$B$1,MonsterTable!$A$1:$B$1,0),0),
IF(OR(NOT(ISBLANK(BP1312)),ISBLANK(BQ1312)),#N/A,
IF(BN1312="empty","empty",
VLOOKUP(BN1312,MonsterGroupTable!$A:$A,1,0)))))))</f>
        <v/>
      </c>
      <c r="BV1312" s="2" t="str">
        <f>IF(AND(ISBLANK(BU1312),OR(NOT(ISBLANK(BW1312)),NOT(ISBLANK(BX1312)))),#N/A,
IF(ISBLANK(BU1312),"",
IF(AND(NOT(ISERROR(VLOOKUP(BU1312,MonsterTable!$A:$B,MATCH(MonsterTable!$B$1,MonsterTable!$A$1:$B$1,0),0))),OR(ISBLANK(BW1312),ISBLANK(BX1312))),#N/A,
IFERROR(VLOOKUP(BU1312,MonsterTable!$A:$B,MATCH(MonsterTable!$B$1,MonsterTable!$A$1:$B$1,0),0),
IF(OR(NOT(ISBLANK(BW1312)),ISBLANK(BX1312)),#N/A,
IF(BU1312="empty","empty",
VLOOKUP(BU1312,MonsterGroupTable!$A:$A,1,0)))))))</f>
        <v/>
      </c>
      <c r="CC1312" s="2" t="str">
        <f>IF(AND(ISBLANK(CB1312),OR(NOT(ISBLANK(CD1312)),NOT(ISBLANK(CE1312)))),#N/A,
IF(ISBLANK(CB1312),"",
IF(AND(NOT(ISERROR(VLOOKUP(CB1312,MonsterTable!$A:$B,MATCH(MonsterTable!$B$1,MonsterTable!$A$1:$B$1,0),0))),OR(ISBLANK(CD1312),ISBLANK(CE1312))),#N/A,
IFERROR(VLOOKUP(CB1312,MonsterTable!$A:$B,MATCH(MonsterTable!$B$1,MonsterTable!$A$1:$B$1,0),0),
IF(OR(NOT(ISBLANK(CD1312)),ISBLANK(CE1312)),#N/A,
IF(CB1312="empty","empty",
VLOOKUP(CB1312,MonsterGroupTable!$A:$A,1,0)))))))</f>
        <v/>
      </c>
      <c r="CJ1312" s="2" t="str">
        <f>IF(AND(ISBLANK(CI1312),OR(NOT(ISBLANK(CK1312)),NOT(ISBLANK(CL1312)))),#N/A,
IF(ISBLANK(CI1312),"",
IF(AND(NOT(ISERROR(VLOOKUP(CI1312,MonsterTable!$A:$B,MATCH(MonsterTable!$B$1,MonsterTable!$A$1:$B$1,0),0))),OR(ISBLANK(CK1312),ISBLANK(CL1312))),#N/A,
IFERROR(VLOOKUP(CI1312,MonsterTable!$A:$B,MATCH(MonsterTable!$B$1,MonsterTable!$A$1:$B$1,0),0),
IF(OR(NOT(ISBLANK(CK1312)),ISBLANK(CL1312)),#N/A,
IF(CI1312="empty","empty",
VLOOKUP(CI1312,MonsterGroupTable!$A:$A,1,0)))))))</f>
        <v/>
      </c>
    </row>
    <row r="1313" spans="1:88">
      <c r="A1313">
        <v>20279</v>
      </c>
      <c r="B1313">
        <f t="shared" si="45"/>
        <v>1.1000000000000001</v>
      </c>
      <c r="C1313">
        <f t="shared" si="45"/>
        <v>1.1000000000000001</v>
      </c>
      <c r="F1313">
        <v>600</v>
      </c>
      <c r="G1313">
        <v>12323</v>
      </c>
      <c r="H1313">
        <v>0</v>
      </c>
      <c r="I1313">
        <v>0</v>
      </c>
      <c r="J1313">
        <v>0</v>
      </c>
      <c r="K1313" t="s">
        <v>28</v>
      </c>
      <c r="L1313" t="s">
        <v>254</v>
      </c>
      <c r="M1313" t="s">
        <v>79</v>
      </c>
      <c r="N1313" t="s">
        <v>80</v>
      </c>
      <c r="O1313">
        <v>0</v>
      </c>
      <c r="P1313">
        <v>-4.75</v>
      </c>
      <c r="Q1313">
        <v>-3.5</v>
      </c>
      <c r="R1313">
        <v>4.75</v>
      </c>
      <c r="S1313">
        <v>3</v>
      </c>
      <c r="T1313">
        <v>-13.5</v>
      </c>
      <c r="U1313">
        <v>2.5499999999999998</v>
      </c>
      <c r="V1313">
        <v>-6.75</v>
      </c>
      <c r="W1313" t="str">
        <f t="shared" si="46"/>
        <v>g108,5,empty,3,201,1,1,0</v>
      </c>
      <c r="X1313" s="1" t="s">
        <v>286</v>
      </c>
      <c r="Y1313" s="2" t="str">
        <f>IF(AND(ISBLANK(X1313),OR(NOT(ISBLANK(Z1313)),NOT(ISBLANK(AA1313)))),#N/A,
IF(ISBLANK(X1313),"",
IF(AND(NOT(ISERROR(VLOOKUP(X1313,MonsterTable!$A:$B,MATCH(MonsterTable!$B$1,MonsterTable!$A$1:$B$1,0),0))),OR(ISBLANK(Z1313),ISBLANK(AA1313))),#N/A,
IFERROR(VLOOKUP(X1313,MonsterTable!$A:$B,MATCH(MonsterTable!$B$1,MonsterTable!$A$1:$B$1,0),0),
IF(OR(NOT(ISBLANK(Z1313)),ISBLANK(AA1313)),#N/A,
IF(X1313="empty","empty",
VLOOKUP(X1313,MonsterGroupTable!$A:$A,1,0)))))))</f>
        <v>g108</v>
      </c>
      <c r="AA1313">
        <v>5</v>
      </c>
      <c r="AE1313" s="1" t="s">
        <v>446</v>
      </c>
      <c r="AF1313" s="2" t="str">
        <f>IF(AND(ISBLANK(AE1313),OR(NOT(ISBLANK(AG1313)),NOT(ISBLANK(AH1313)))),#N/A,
IF(ISBLANK(AE1313),"",
IF(AND(NOT(ISERROR(VLOOKUP(AE1313,MonsterTable!$A:$B,MATCH(MonsterTable!$B$1,MonsterTable!$A$1:$B$1,0),0))),OR(ISBLANK(AG1313),ISBLANK(AH1313))),#N/A,
IFERROR(VLOOKUP(AE1313,MonsterTable!$A:$B,MATCH(MonsterTable!$B$1,MonsterTable!$A$1:$B$1,0),0),
IF(OR(NOT(ISBLANK(AG1313)),ISBLANK(AH1313)),#N/A,
IF(AE1313="empty","empty",
VLOOKUP(AE1313,MonsterGroupTable!$A:$A,1,0)))))))</f>
        <v>empty</v>
      </c>
      <c r="AH1313">
        <v>3</v>
      </c>
      <c r="AL1313" s="1" t="s">
        <v>242</v>
      </c>
      <c r="AM1313" s="2">
        <f>IF(AND(ISBLANK(AL1313),OR(NOT(ISBLANK(AN1313)),NOT(ISBLANK(AO1313)))),#N/A,
IF(ISBLANK(AL1313),"",
IF(AND(NOT(ISERROR(VLOOKUP(AL1313,MonsterTable!$A:$B,MATCH(MonsterTable!$B$1,MonsterTable!$A$1:$B$1,0),0))),OR(ISBLANK(AN1313),ISBLANK(AO1313))),#N/A,
IFERROR(VLOOKUP(AL1313,MonsterTable!$A:$B,MATCH(MonsterTable!$B$1,MonsterTable!$A$1:$B$1,0),0),
IF(OR(NOT(ISBLANK(AN1313)),ISBLANK(AO1313)),#N/A,
IF(AL1313="empty","empty",
VLOOKUP(AL1313,MonsterGroupTable!$A:$A,1,0)))))))</f>
        <v>201</v>
      </c>
      <c r="AN1313">
        <v>1</v>
      </c>
      <c r="AO1313">
        <v>1</v>
      </c>
      <c r="AP1313">
        <v>0</v>
      </c>
      <c r="AT1313" s="2" t="str">
        <f>IF(AND(ISBLANK(AS1313),OR(NOT(ISBLANK(AU1313)),NOT(ISBLANK(AV1313)))),#N/A,
IF(ISBLANK(AS1313),"",
IF(AND(NOT(ISERROR(VLOOKUP(AS1313,MonsterTable!$A:$B,MATCH(MonsterTable!$B$1,MonsterTable!$A$1:$B$1,0),0))),OR(ISBLANK(AU1313),ISBLANK(AV1313))),#N/A,
IFERROR(VLOOKUP(AS1313,MonsterTable!$A:$B,MATCH(MonsterTable!$B$1,MonsterTable!$A$1:$B$1,0),0),
IF(OR(NOT(ISBLANK(AU1313)),ISBLANK(AV1313)),#N/A,
IF(AS1313="empty","empty",
VLOOKUP(AS1313,MonsterGroupTable!$A:$A,1,0)))))))</f>
        <v/>
      </c>
      <c r="BA1313" s="2" t="str">
        <f>IF(AND(ISBLANK(AZ1313),OR(NOT(ISBLANK(BB1313)),NOT(ISBLANK(BC1313)))),#N/A,
IF(ISBLANK(AZ1313),"",
IF(AND(NOT(ISERROR(VLOOKUP(AZ1313,MonsterTable!$A:$B,MATCH(MonsterTable!$B$1,MonsterTable!$A$1:$B$1,0),0))),OR(ISBLANK(BB1313),ISBLANK(BC1313))),#N/A,
IFERROR(VLOOKUP(AZ1313,MonsterTable!$A:$B,MATCH(MonsterTable!$B$1,MonsterTable!$A$1:$B$1,0),0),
IF(OR(NOT(ISBLANK(BB1313)),ISBLANK(BC1313)),#N/A,
IF(AZ1313="empty","empty",
VLOOKUP(AZ1313,MonsterGroupTable!$A:$A,1,0)))))))</f>
        <v/>
      </c>
      <c r="BH1313" s="2" t="str">
        <f>IF(AND(ISBLANK(BG1313),OR(NOT(ISBLANK(BI1313)),NOT(ISBLANK(BJ1313)))),#N/A,
IF(ISBLANK(BG1313),"",
IF(AND(NOT(ISERROR(VLOOKUP(BG1313,MonsterTable!$A:$B,MATCH(MonsterTable!$B$1,MonsterTable!$A$1:$B$1,0),0))),OR(ISBLANK(BI1313),ISBLANK(BJ1313))),#N/A,
IFERROR(VLOOKUP(BG1313,MonsterTable!$A:$B,MATCH(MonsterTable!$B$1,MonsterTable!$A$1:$B$1,0),0),
IF(OR(NOT(ISBLANK(BI1313)),ISBLANK(BJ1313)),#N/A,
IF(BG1313="empty","empty",
VLOOKUP(BG1313,MonsterGroupTable!$A:$A,1,0)))))))</f>
        <v/>
      </c>
      <c r="BO1313" s="2" t="str">
        <f>IF(AND(ISBLANK(BN1313),OR(NOT(ISBLANK(BP1313)),NOT(ISBLANK(BQ1313)))),#N/A,
IF(ISBLANK(BN1313),"",
IF(AND(NOT(ISERROR(VLOOKUP(BN1313,MonsterTable!$A:$B,MATCH(MonsterTable!$B$1,MonsterTable!$A$1:$B$1,0),0))),OR(ISBLANK(BP1313),ISBLANK(BQ1313))),#N/A,
IFERROR(VLOOKUP(BN1313,MonsterTable!$A:$B,MATCH(MonsterTable!$B$1,MonsterTable!$A$1:$B$1,0),0),
IF(OR(NOT(ISBLANK(BP1313)),ISBLANK(BQ1313)),#N/A,
IF(BN1313="empty","empty",
VLOOKUP(BN1313,MonsterGroupTable!$A:$A,1,0)))))))</f>
        <v/>
      </c>
      <c r="BV1313" s="2" t="str">
        <f>IF(AND(ISBLANK(BU1313),OR(NOT(ISBLANK(BW1313)),NOT(ISBLANK(BX1313)))),#N/A,
IF(ISBLANK(BU1313),"",
IF(AND(NOT(ISERROR(VLOOKUP(BU1313,MonsterTable!$A:$B,MATCH(MonsterTable!$B$1,MonsterTable!$A$1:$B$1,0),0))),OR(ISBLANK(BW1313),ISBLANK(BX1313))),#N/A,
IFERROR(VLOOKUP(BU1313,MonsterTable!$A:$B,MATCH(MonsterTable!$B$1,MonsterTable!$A$1:$B$1,0),0),
IF(OR(NOT(ISBLANK(BW1313)),ISBLANK(BX1313)),#N/A,
IF(BU1313="empty","empty",
VLOOKUP(BU1313,MonsterGroupTable!$A:$A,1,0)))))))</f>
        <v/>
      </c>
      <c r="CC1313" s="2" t="str">
        <f>IF(AND(ISBLANK(CB1313),OR(NOT(ISBLANK(CD1313)),NOT(ISBLANK(CE1313)))),#N/A,
IF(ISBLANK(CB1313),"",
IF(AND(NOT(ISERROR(VLOOKUP(CB1313,MonsterTable!$A:$B,MATCH(MonsterTable!$B$1,MonsterTable!$A$1:$B$1,0),0))),OR(ISBLANK(CD1313),ISBLANK(CE1313))),#N/A,
IFERROR(VLOOKUP(CB1313,MonsterTable!$A:$B,MATCH(MonsterTable!$B$1,MonsterTable!$A$1:$B$1,0),0),
IF(OR(NOT(ISBLANK(CD1313)),ISBLANK(CE1313)),#N/A,
IF(CB1313="empty","empty",
VLOOKUP(CB1313,MonsterGroupTable!$A:$A,1,0)))))))</f>
        <v/>
      </c>
      <c r="CJ1313" s="2" t="str">
        <f>IF(AND(ISBLANK(CI1313),OR(NOT(ISBLANK(CK1313)),NOT(ISBLANK(CL1313)))),#N/A,
IF(ISBLANK(CI1313),"",
IF(AND(NOT(ISERROR(VLOOKUP(CI1313,MonsterTable!$A:$B,MATCH(MonsterTable!$B$1,MonsterTable!$A$1:$B$1,0),0))),OR(ISBLANK(CK1313),ISBLANK(CL1313))),#N/A,
IFERROR(VLOOKUP(CI1313,MonsterTable!$A:$B,MATCH(MonsterTable!$B$1,MonsterTable!$A$1:$B$1,0),0),
IF(OR(NOT(ISBLANK(CK1313)),ISBLANK(CL1313)),#N/A,
IF(CI1313="empty","empty",
VLOOKUP(CI1313,MonsterGroupTable!$A:$A,1,0)))))))</f>
        <v/>
      </c>
    </row>
    <row r="1314" spans="1:88">
      <c r="A1314">
        <v>20280</v>
      </c>
      <c r="B1314">
        <f t="shared" si="45"/>
        <v>1.2</v>
      </c>
      <c r="C1314">
        <f t="shared" si="45"/>
        <v>1.1000000000000001</v>
      </c>
      <c r="F1314">
        <v>600</v>
      </c>
      <c r="G1314">
        <v>12413</v>
      </c>
      <c r="H1314">
        <v>0</v>
      </c>
      <c r="I1314">
        <v>0</v>
      </c>
      <c r="J1314">
        <v>0</v>
      </c>
      <c r="K1314" t="s">
        <v>28</v>
      </c>
      <c r="L1314" t="s">
        <v>254</v>
      </c>
      <c r="M1314" t="s">
        <v>79</v>
      </c>
      <c r="N1314" t="s">
        <v>80</v>
      </c>
      <c r="O1314">
        <v>0</v>
      </c>
      <c r="P1314">
        <v>-4.75</v>
      </c>
      <c r="Q1314">
        <v>-3.5</v>
      </c>
      <c r="R1314">
        <v>4.75</v>
      </c>
      <c r="S1314">
        <v>3</v>
      </c>
      <c r="T1314">
        <v>-13.5</v>
      </c>
      <c r="U1314">
        <v>2.5499999999999998</v>
      </c>
      <c r="V1314">
        <v>-6.75</v>
      </c>
      <c r="W1314" t="str">
        <f t="shared" si="46"/>
        <v>g108,5,empty,3,201,1,1,0</v>
      </c>
      <c r="X1314" s="1" t="s">
        <v>286</v>
      </c>
      <c r="Y1314" s="2" t="str">
        <f>IF(AND(ISBLANK(X1314),OR(NOT(ISBLANK(Z1314)),NOT(ISBLANK(AA1314)))),#N/A,
IF(ISBLANK(X1314),"",
IF(AND(NOT(ISERROR(VLOOKUP(X1314,MonsterTable!$A:$B,MATCH(MonsterTable!$B$1,MonsterTable!$A$1:$B$1,0),0))),OR(ISBLANK(Z1314),ISBLANK(AA1314))),#N/A,
IFERROR(VLOOKUP(X1314,MonsterTable!$A:$B,MATCH(MonsterTable!$B$1,MonsterTable!$A$1:$B$1,0),0),
IF(OR(NOT(ISBLANK(Z1314)),ISBLANK(AA1314)),#N/A,
IF(X1314="empty","empty",
VLOOKUP(X1314,MonsterGroupTable!$A:$A,1,0)))))))</f>
        <v>g108</v>
      </c>
      <c r="AA1314">
        <v>5</v>
      </c>
      <c r="AE1314" s="1" t="s">
        <v>446</v>
      </c>
      <c r="AF1314" s="2" t="str">
        <f>IF(AND(ISBLANK(AE1314),OR(NOT(ISBLANK(AG1314)),NOT(ISBLANK(AH1314)))),#N/A,
IF(ISBLANK(AE1314),"",
IF(AND(NOT(ISERROR(VLOOKUP(AE1314,MonsterTable!$A:$B,MATCH(MonsterTable!$B$1,MonsterTable!$A$1:$B$1,0),0))),OR(ISBLANK(AG1314),ISBLANK(AH1314))),#N/A,
IFERROR(VLOOKUP(AE1314,MonsterTable!$A:$B,MATCH(MonsterTable!$B$1,MonsterTable!$A$1:$B$1,0),0),
IF(OR(NOT(ISBLANK(AG1314)),ISBLANK(AH1314)),#N/A,
IF(AE1314="empty","empty",
VLOOKUP(AE1314,MonsterGroupTable!$A:$A,1,0)))))))</f>
        <v>empty</v>
      </c>
      <c r="AH1314">
        <v>3</v>
      </c>
      <c r="AL1314" s="1" t="s">
        <v>242</v>
      </c>
      <c r="AM1314" s="2">
        <f>IF(AND(ISBLANK(AL1314),OR(NOT(ISBLANK(AN1314)),NOT(ISBLANK(AO1314)))),#N/A,
IF(ISBLANK(AL1314),"",
IF(AND(NOT(ISERROR(VLOOKUP(AL1314,MonsterTable!$A:$B,MATCH(MonsterTable!$B$1,MonsterTable!$A$1:$B$1,0),0))),OR(ISBLANK(AN1314),ISBLANK(AO1314))),#N/A,
IFERROR(VLOOKUP(AL1314,MonsterTable!$A:$B,MATCH(MonsterTable!$B$1,MonsterTable!$A$1:$B$1,0),0),
IF(OR(NOT(ISBLANK(AN1314)),ISBLANK(AO1314)),#N/A,
IF(AL1314="empty","empty",
VLOOKUP(AL1314,MonsterGroupTable!$A:$A,1,0)))))))</f>
        <v>201</v>
      </c>
      <c r="AN1314">
        <v>1</v>
      </c>
      <c r="AO1314">
        <v>1</v>
      </c>
      <c r="AP1314">
        <v>0</v>
      </c>
      <c r="AT1314" s="2" t="str">
        <f>IF(AND(ISBLANK(AS1314),OR(NOT(ISBLANK(AU1314)),NOT(ISBLANK(AV1314)))),#N/A,
IF(ISBLANK(AS1314),"",
IF(AND(NOT(ISERROR(VLOOKUP(AS1314,MonsterTable!$A:$B,MATCH(MonsterTable!$B$1,MonsterTable!$A$1:$B$1,0),0))),OR(ISBLANK(AU1314),ISBLANK(AV1314))),#N/A,
IFERROR(VLOOKUP(AS1314,MonsterTable!$A:$B,MATCH(MonsterTable!$B$1,MonsterTable!$A$1:$B$1,0),0),
IF(OR(NOT(ISBLANK(AU1314)),ISBLANK(AV1314)),#N/A,
IF(AS1314="empty","empty",
VLOOKUP(AS1314,MonsterGroupTable!$A:$A,1,0)))))))</f>
        <v/>
      </c>
      <c r="BA1314" s="2" t="str">
        <f>IF(AND(ISBLANK(AZ1314),OR(NOT(ISBLANK(BB1314)),NOT(ISBLANK(BC1314)))),#N/A,
IF(ISBLANK(AZ1314),"",
IF(AND(NOT(ISERROR(VLOOKUP(AZ1314,MonsterTable!$A:$B,MATCH(MonsterTable!$B$1,MonsterTable!$A$1:$B$1,0),0))),OR(ISBLANK(BB1314),ISBLANK(BC1314))),#N/A,
IFERROR(VLOOKUP(AZ1314,MonsterTable!$A:$B,MATCH(MonsterTable!$B$1,MonsterTable!$A$1:$B$1,0),0),
IF(OR(NOT(ISBLANK(BB1314)),ISBLANK(BC1314)),#N/A,
IF(AZ1314="empty","empty",
VLOOKUP(AZ1314,MonsterGroupTable!$A:$A,1,0)))))))</f>
        <v/>
      </c>
      <c r="BH1314" s="2" t="str">
        <f>IF(AND(ISBLANK(BG1314),OR(NOT(ISBLANK(BI1314)),NOT(ISBLANK(BJ1314)))),#N/A,
IF(ISBLANK(BG1314),"",
IF(AND(NOT(ISERROR(VLOOKUP(BG1314,MonsterTable!$A:$B,MATCH(MonsterTable!$B$1,MonsterTable!$A$1:$B$1,0),0))),OR(ISBLANK(BI1314),ISBLANK(BJ1314))),#N/A,
IFERROR(VLOOKUP(BG1314,MonsterTable!$A:$B,MATCH(MonsterTable!$B$1,MonsterTable!$A$1:$B$1,0),0),
IF(OR(NOT(ISBLANK(BI1314)),ISBLANK(BJ1314)),#N/A,
IF(BG1314="empty","empty",
VLOOKUP(BG1314,MonsterGroupTable!$A:$A,1,0)))))))</f>
        <v/>
      </c>
      <c r="BO1314" s="2" t="str">
        <f>IF(AND(ISBLANK(BN1314),OR(NOT(ISBLANK(BP1314)),NOT(ISBLANK(BQ1314)))),#N/A,
IF(ISBLANK(BN1314),"",
IF(AND(NOT(ISERROR(VLOOKUP(BN1314,MonsterTable!$A:$B,MATCH(MonsterTable!$B$1,MonsterTable!$A$1:$B$1,0),0))),OR(ISBLANK(BP1314),ISBLANK(BQ1314))),#N/A,
IFERROR(VLOOKUP(BN1314,MonsterTable!$A:$B,MATCH(MonsterTable!$B$1,MonsterTable!$A$1:$B$1,0),0),
IF(OR(NOT(ISBLANK(BP1314)),ISBLANK(BQ1314)),#N/A,
IF(BN1314="empty","empty",
VLOOKUP(BN1314,MonsterGroupTable!$A:$A,1,0)))))))</f>
        <v/>
      </c>
      <c r="BV1314" s="2" t="str">
        <f>IF(AND(ISBLANK(BU1314),OR(NOT(ISBLANK(BW1314)),NOT(ISBLANK(BX1314)))),#N/A,
IF(ISBLANK(BU1314),"",
IF(AND(NOT(ISERROR(VLOOKUP(BU1314,MonsterTable!$A:$B,MATCH(MonsterTable!$B$1,MonsterTable!$A$1:$B$1,0),0))),OR(ISBLANK(BW1314),ISBLANK(BX1314))),#N/A,
IFERROR(VLOOKUP(BU1314,MonsterTable!$A:$B,MATCH(MonsterTable!$B$1,MonsterTable!$A$1:$B$1,0),0),
IF(OR(NOT(ISBLANK(BW1314)),ISBLANK(BX1314)),#N/A,
IF(BU1314="empty","empty",
VLOOKUP(BU1314,MonsterGroupTable!$A:$A,1,0)))))))</f>
        <v/>
      </c>
      <c r="CC1314" s="2" t="str">
        <f>IF(AND(ISBLANK(CB1314),OR(NOT(ISBLANK(CD1314)),NOT(ISBLANK(CE1314)))),#N/A,
IF(ISBLANK(CB1314),"",
IF(AND(NOT(ISERROR(VLOOKUP(CB1314,MonsterTable!$A:$B,MATCH(MonsterTable!$B$1,MonsterTable!$A$1:$B$1,0),0))),OR(ISBLANK(CD1314),ISBLANK(CE1314))),#N/A,
IFERROR(VLOOKUP(CB1314,MonsterTable!$A:$B,MATCH(MonsterTable!$B$1,MonsterTable!$A$1:$B$1,0),0),
IF(OR(NOT(ISBLANK(CD1314)),ISBLANK(CE1314)),#N/A,
IF(CB1314="empty","empty",
VLOOKUP(CB1314,MonsterGroupTable!$A:$A,1,0)))))))</f>
        <v/>
      </c>
      <c r="CJ1314" s="2" t="str">
        <f>IF(AND(ISBLANK(CI1314),OR(NOT(ISBLANK(CK1314)),NOT(ISBLANK(CL1314)))),#N/A,
IF(ISBLANK(CI1314),"",
IF(AND(NOT(ISERROR(VLOOKUP(CI1314,MonsterTable!$A:$B,MATCH(MonsterTable!$B$1,MonsterTable!$A$1:$B$1,0),0))),OR(ISBLANK(CK1314),ISBLANK(CL1314))),#N/A,
IFERROR(VLOOKUP(CI1314,MonsterTable!$A:$B,MATCH(MonsterTable!$B$1,MonsterTable!$A$1:$B$1,0),0),
IF(OR(NOT(ISBLANK(CK1314)),ISBLANK(CL1314)),#N/A,
IF(CI1314="empty","empty",
VLOOKUP(CI1314,MonsterGroupTable!$A:$A,1,0)))))))</f>
        <v/>
      </c>
    </row>
    <row r="1315" spans="1:88">
      <c r="A1315">
        <v>20281</v>
      </c>
      <c r="B1315">
        <f t="shared" si="45"/>
        <v>1.1000000000000001</v>
      </c>
      <c r="C1315">
        <f t="shared" si="45"/>
        <v>1.1000000000000001</v>
      </c>
      <c r="F1315">
        <v>600</v>
      </c>
      <c r="G1315">
        <v>12503</v>
      </c>
      <c r="H1315">
        <v>0</v>
      </c>
      <c r="I1315">
        <v>0</v>
      </c>
      <c r="J1315">
        <v>0</v>
      </c>
      <c r="K1315" t="s">
        <v>28</v>
      </c>
      <c r="L1315" t="s">
        <v>255</v>
      </c>
      <c r="M1315" t="s">
        <v>79</v>
      </c>
      <c r="N1315" t="s">
        <v>80</v>
      </c>
      <c r="O1315">
        <v>0</v>
      </c>
      <c r="P1315">
        <v>-4.75</v>
      </c>
      <c r="Q1315">
        <v>-3.5</v>
      </c>
      <c r="R1315">
        <v>4.75</v>
      </c>
      <c r="S1315">
        <v>3</v>
      </c>
      <c r="T1315">
        <v>-13.5</v>
      </c>
      <c r="U1315">
        <v>2.5499999999999998</v>
      </c>
      <c r="V1315">
        <v>-6.75</v>
      </c>
      <c r="W1315" t="str">
        <f t="shared" si="46"/>
        <v>g109,5,empty,3,204,1,1,0</v>
      </c>
      <c r="X1315" s="1" t="s">
        <v>287</v>
      </c>
      <c r="Y1315" s="2" t="str">
        <f>IF(AND(ISBLANK(X1315),OR(NOT(ISBLANK(Z1315)),NOT(ISBLANK(AA1315)))),#N/A,
IF(ISBLANK(X1315),"",
IF(AND(NOT(ISERROR(VLOOKUP(X1315,MonsterTable!$A:$B,MATCH(MonsterTable!$B$1,MonsterTable!$A$1:$B$1,0),0))),OR(ISBLANK(Z1315),ISBLANK(AA1315))),#N/A,
IFERROR(VLOOKUP(X1315,MonsterTable!$A:$B,MATCH(MonsterTable!$B$1,MonsterTable!$A$1:$B$1,0),0),
IF(OR(NOT(ISBLANK(Z1315)),ISBLANK(AA1315)),#N/A,
IF(X1315="empty","empty",
VLOOKUP(X1315,MonsterGroupTable!$A:$A,1,0)))))))</f>
        <v>g109</v>
      </c>
      <c r="AA1315">
        <v>5</v>
      </c>
      <c r="AE1315" s="1" t="s">
        <v>446</v>
      </c>
      <c r="AF1315" s="2" t="str">
        <f>IF(AND(ISBLANK(AE1315),OR(NOT(ISBLANK(AG1315)),NOT(ISBLANK(AH1315)))),#N/A,
IF(ISBLANK(AE1315),"",
IF(AND(NOT(ISERROR(VLOOKUP(AE1315,MonsterTable!$A:$B,MATCH(MonsterTable!$B$1,MonsterTable!$A$1:$B$1,0),0))),OR(ISBLANK(AG1315),ISBLANK(AH1315))),#N/A,
IFERROR(VLOOKUP(AE1315,MonsterTable!$A:$B,MATCH(MonsterTable!$B$1,MonsterTable!$A$1:$B$1,0),0),
IF(OR(NOT(ISBLANK(AG1315)),ISBLANK(AH1315)),#N/A,
IF(AE1315="empty","empty",
VLOOKUP(AE1315,MonsterGroupTable!$A:$A,1,0)))))))</f>
        <v>empty</v>
      </c>
      <c r="AH1315">
        <v>3</v>
      </c>
      <c r="AL1315" s="1" t="s">
        <v>340</v>
      </c>
      <c r="AM1315" s="2">
        <f>IF(AND(ISBLANK(AL1315),OR(NOT(ISBLANK(AN1315)),NOT(ISBLANK(AO1315)))),#N/A,
IF(ISBLANK(AL1315),"",
IF(AND(NOT(ISERROR(VLOOKUP(AL1315,MonsterTable!$A:$B,MATCH(MonsterTable!$B$1,MonsterTable!$A$1:$B$1,0),0))),OR(ISBLANK(AN1315),ISBLANK(AO1315))),#N/A,
IFERROR(VLOOKUP(AL1315,MonsterTable!$A:$B,MATCH(MonsterTable!$B$1,MonsterTable!$A$1:$B$1,0),0),
IF(OR(NOT(ISBLANK(AN1315)),ISBLANK(AO1315)),#N/A,
IF(AL1315="empty","empty",
VLOOKUP(AL1315,MonsterGroupTable!$A:$A,1,0)))))))</f>
        <v>204</v>
      </c>
      <c r="AN1315">
        <v>1</v>
      </c>
      <c r="AO1315">
        <v>1</v>
      </c>
      <c r="AP1315">
        <v>0</v>
      </c>
      <c r="AT1315" s="2" t="str">
        <f>IF(AND(ISBLANK(AS1315),OR(NOT(ISBLANK(AU1315)),NOT(ISBLANK(AV1315)))),#N/A,
IF(ISBLANK(AS1315),"",
IF(AND(NOT(ISERROR(VLOOKUP(AS1315,MonsterTable!$A:$B,MATCH(MonsterTable!$B$1,MonsterTable!$A$1:$B$1,0),0))),OR(ISBLANK(AU1315),ISBLANK(AV1315))),#N/A,
IFERROR(VLOOKUP(AS1315,MonsterTable!$A:$B,MATCH(MonsterTable!$B$1,MonsterTable!$A$1:$B$1,0),0),
IF(OR(NOT(ISBLANK(AU1315)),ISBLANK(AV1315)),#N/A,
IF(AS1315="empty","empty",
VLOOKUP(AS1315,MonsterGroupTable!$A:$A,1,0)))))))</f>
        <v/>
      </c>
      <c r="BA1315" s="2" t="str">
        <f>IF(AND(ISBLANK(AZ1315),OR(NOT(ISBLANK(BB1315)),NOT(ISBLANK(BC1315)))),#N/A,
IF(ISBLANK(AZ1315),"",
IF(AND(NOT(ISERROR(VLOOKUP(AZ1315,MonsterTable!$A:$B,MATCH(MonsterTable!$B$1,MonsterTable!$A$1:$B$1,0),0))),OR(ISBLANK(BB1315),ISBLANK(BC1315))),#N/A,
IFERROR(VLOOKUP(AZ1315,MonsterTable!$A:$B,MATCH(MonsterTable!$B$1,MonsterTable!$A$1:$B$1,0),0),
IF(OR(NOT(ISBLANK(BB1315)),ISBLANK(BC1315)),#N/A,
IF(AZ1315="empty","empty",
VLOOKUP(AZ1315,MonsterGroupTable!$A:$A,1,0)))))))</f>
        <v/>
      </c>
      <c r="BH1315" s="2" t="str">
        <f>IF(AND(ISBLANK(BG1315),OR(NOT(ISBLANK(BI1315)),NOT(ISBLANK(BJ1315)))),#N/A,
IF(ISBLANK(BG1315),"",
IF(AND(NOT(ISERROR(VLOOKUP(BG1315,MonsterTable!$A:$B,MATCH(MonsterTable!$B$1,MonsterTable!$A$1:$B$1,0),0))),OR(ISBLANK(BI1315),ISBLANK(BJ1315))),#N/A,
IFERROR(VLOOKUP(BG1315,MonsterTable!$A:$B,MATCH(MonsterTable!$B$1,MonsterTable!$A$1:$B$1,0),0),
IF(OR(NOT(ISBLANK(BI1315)),ISBLANK(BJ1315)),#N/A,
IF(BG1315="empty","empty",
VLOOKUP(BG1315,MonsterGroupTable!$A:$A,1,0)))))))</f>
        <v/>
      </c>
      <c r="BO1315" s="2" t="str">
        <f>IF(AND(ISBLANK(BN1315),OR(NOT(ISBLANK(BP1315)),NOT(ISBLANK(BQ1315)))),#N/A,
IF(ISBLANK(BN1315),"",
IF(AND(NOT(ISERROR(VLOOKUP(BN1315,MonsterTable!$A:$B,MATCH(MonsterTable!$B$1,MonsterTable!$A$1:$B$1,0),0))),OR(ISBLANK(BP1315),ISBLANK(BQ1315))),#N/A,
IFERROR(VLOOKUP(BN1315,MonsterTable!$A:$B,MATCH(MonsterTable!$B$1,MonsterTable!$A$1:$B$1,0),0),
IF(OR(NOT(ISBLANK(BP1315)),ISBLANK(BQ1315)),#N/A,
IF(BN1315="empty","empty",
VLOOKUP(BN1315,MonsterGroupTable!$A:$A,1,0)))))))</f>
        <v/>
      </c>
      <c r="BV1315" s="2" t="str">
        <f>IF(AND(ISBLANK(BU1315),OR(NOT(ISBLANK(BW1315)),NOT(ISBLANK(BX1315)))),#N/A,
IF(ISBLANK(BU1315),"",
IF(AND(NOT(ISERROR(VLOOKUP(BU1315,MonsterTable!$A:$B,MATCH(MonsterTable!$B$1,MonsterTable!$A$1:$B$1,0),0))),OR(ISBLANK(BW1315),ISBLANK(BX1315))),#N/A,
IFERROR(VLOOKUP(BU1315,MonsterTable!$A:$B,MATCH(MonsterTable!$B$1,MonsterTable!$A$1:$B$1,0),0),
IF(OR(NOT(ISBLANK(BW1315)),ISBLANK(BX1315)),#N/A,
IF(BU1315="empty","empty",
VLOOKUP(BU1315,MonsterGroupTable!$A:$A,1,0)))))))</f>
        <v/>
      </c>
      <c r="CC1315" s="2" t="str">
        <f>IF(AND(ISBLANK(CB1315),OR(NOT(ISBLANK(CD1315)),NOT(ISBLANK(CE1315)))),#N/A,
IF(ISBLANK(CB1315),"",
IF(AND(NOT(ISERROR(VLOOKUP(CB1315,MonsterTable!$A:$B,MATCH(MonsterTable!$B$1,MonsterTable!$A$1:$B$1,0),0))),OR(ISBLANK(CD1315),ISBLANK(CE1315))),#N/A,
IFERROR(VLOOKUP(CB1315,MonsterTable!$A:$B,MATCH(MonsterTable!$B$1,MonsterTable!$A$1:$B$1,0),0),
IF(OR(NOT(ISBLANK(CD1315)),ISBLANK(CE1315)),#N/A,
IF(CB1315="empty","empty",
VLOOKUP(CB1315,MonsterGroupTable!$A:$A,1,0)))))))</f>
        <v/>
      </c>
      <c r="CJ1315" s="2" t="str">
        <f>IF(AND(ISBLANK(CI1315),OR(NOT(ISBLANK(CK1315)),NOT(ISBLANK(CL1315)))),#N/A,
IF(ISBLANK(CI1315),"",
IF(AND(NOT(ISERROR(VLOOKUP(CI1315,MonsterTable!$A:$B,MATCH(MonsterTable!$B$1,MonsterTable!$A$1:$B$1,0),0))),OR(ISBLANK(CK1315),ISBLANK(CL1315))),#N/A,
IFERROR(VLOOKUP(CI1315,MonsterTable!$A:$B,MATCH(MonsterTable!$B$1,MonsterTable!$A$1:$B$1,0),0),
IF(OR(NOT(ISBLANK(CK1315)),ISBLANK(CL1315)),#N/A,
IF(CI1315="empty","empty",
VLOOKUP(CI1315,MonsterGroupTable!$A:$A,1,0)))))))</f>
        <v/>
      </c>
    </row>
    <row r="1316" spans="1:88">
      <c r="A1316">
        <v>20282</v>
      </c>
      <c r="B1316">
        <f t="shared" si="45"/>
        <v>1.1000000000000001</v>
      </c>
      <c r="C1316">
        <f t="shared" si="45"/>
        <v>1.1000000000000001</v>
      </c>
      <c r="F1316">
        <v>600</v>
      </c>
      <c r="G1316">
        <v>12593</v>
      </c>
      <c r="H1316">
        <v>0</v>
      </c>
      <c r="I1316">
        <v>0</v>
      </c>
      <c r="J1316">
        <v>0</v>
      </c>
      <c r="K1316" t="s">
        <v>28</v>
      </c>
      <c r="L1316" t="s">
        <v>255</v>
      </c>
      <c r="M1316" t="s">
        <v>79</v>
      </c>
      <c r="N1316" t="s">
        <v>80</v>
      </c>
      <c r="O1316">
        <v>0</v>
      </c>
      <c r="P1316">
        <v>-4.75</v>
      </c>
      <c r="Q1316">
        <v>-3.5</v>
      </c>
      <c r="R1316">
        <v>4.75</v>
      </c>
      <c r="S1316">
        <v>3</v>
      </c>
      <c r="T1316">
        <v>-13.5</v>
      </c>
      <c r="U1316">
        <v>2.5499999999999998</v>
      </c>
      <c r="V1316">
        <v>-6.75</v>
      </c>
      <c r="W1316" t="str">
        <f t="shared" si="46"/>
        <v>g109,5,empty,3,204,1,1,0</v>
      </c>
      <c r="X1316" s="1" t="s">
        <v>287</v>
      </c>
      <c r="Y1316" s="2" t="str">
        <f>IF(AND(ISBLANK(X1316),OR(NOT(ISBLANK(Z1316)),NOT(ISBLANK(AA1316)))),#N/A,
IF(ISBLANK(X1316),"",
IF(AND(NOT(ISERROR(VLOOKUP(X1316,MonsterTable!$A:$B,MATCH(MonsterTable!$B$1,MonsterTable!$A$1:$B$1,0),0))),OR(ISBLANK(Z1316),ISBLANK(AA1316))),#N/A,
IFERROR(VLOOKUP(X1316,MonsterTable!$A:$B,MATCH(MonsterTable!$B$1,MonsterTable!$A$1:$B$1,0),0),
IF(OR(NOT(ISBLANK(Z1316)),ISBLANK(AA1316)),#N/A,
IF(X1316="empty","empty",
VLOOKUP(X1316,MonsterGroupTable!$A:$A,1,0)))))))</f>
        <v>g109</v>
      </c>
      <c r="AA1316">
        <v>5</v>
      </c>
      <c r="AE1316" s="1" t="s">
        <v>446</v>
      </c>
      <c r="AF1316" s="2" t="str">
        <f>IF(AND(ISBLANK(AE1316),OR(NOT(ISBLANK(AG1316)),NOT(ISBLANK(AH1316)))),#N/A,
IF(ISBLANK(AE1316),"",
IF(AND(NOT(ISERROR(VLOOKUP(AE1316,MonsterTable!$A:$B,MATCH(MonsterTable!$B$1,MonsterTable!$A$1:$B$1,0),0))),OR(ISBLANK(AG1316),ISBLANK(AH1316))),#N/A,
IFERROR(VLOOKUP(AE1316,MonsterTable!$A:$B,MATCH(MonsterTable!$B$1,MonsterTable!$A$1:$B$1,0),0),
IF(OR(NOT(ISBLANK(AG1316)),ISBLANK(AH1316)),#N/A,
IF(AE1316="empty","empty",
VLOOKUP(AE1316,MonsterGroupTable!$A:$A,1,0)))))))</f>
        <v>empty</v>
      </c>
      <c r="AH1316">
        <v>3</v>
      </c>
      <c r="AL1316" s="1" t="s">
        <v>340</v>
      </c>
      <c r="AM1316" s="2">
        <f>IF(AND(ISBLANK(AL1316),OR(NOT(ISBLANK(AN1316)),NOT(ISBLANK(AO1316)))),#N/A,
IF(ISBLANK(AL1316),"",
IF(AND(NOT(ISERROR(VLOOKUP(AL1316,MonsterTable!$A:$B,MATCH(MonsterTable!$B$1,MonsterTable!$A$1:$B$1,0),0))),OR(ISBLANK(AN1316),ISBLANK(AO1316))),#N/A,
IFERROR(VLOOKUP(AL1316,MonsterTable!$A:$B,MATCH(MonsterTable!$B$1,MonsterTable!$A$1:$B$1,0),0),
IF(OR(NOT(ISBLANK(AN1316)),ISBLANK(AO1316)),#N/A,
IF(AL1316="empty","empty",
VLOOKUP(AL1316,MonsterGroupTable!$A:$A,1,0)))))))</f>
        <v>204</v>
      </c>
      <c r="AN1316">
        <v>1</v>
      </c>
      <c r="AO1316">
        <v>1</v>
      </c>
      <c r="AP1316">
        <v>0</v>
      </c>
      <c r="AT1316" s="2" t="str">
        <f>IF(AND(ISBLANK(AS1316),OR(NOT(ISBLANK(AU1316)),NOT(ISBLANK(AV1316)))),#N/A,
IF(ISBLANK(AS1316),"",
IF(AND(NOT(ISERROR(VLOOKUP(AS1316,MonsterTable!$A:$B,MATCH(MonsterTable!$B$1,MonsterTable!$A$1:$B$1,0),0))),OR(ISBLANK(AU1316),ISBLANK(AV1316))),#N/A,
IFERROR(VLOOKUP(AS1316,MonsterTable!$A:$B,MATCH(MonsterTable!$B$1,MonsterTable!$A$1:$B$1,0),0),
IF(OR(NOT(ISBLANK(AU1316)),ISBLANK(AV1316)),#N/A,
IF(AS1316="empty","empty",
VLOOKUP(AS1316,MonsterGroupTable!$A:$A,1,0)))))))</f>
        <v/>
      </c>
      <c r="BA1316" s="2" t="str">
        <f>IF(AND(ISBLANK(AZ1316),OR(NOT(ISBLANK(BB1316)),NOT(ISBLANK(BC1316)))),#N/A,
IF(ISBLANK(AZ1316),"",
IF(AND(NOT(ISERROR(VLOOKUP(AZ1316,MonsterTable!$A:$B,MATCH(MonsterTable!$B$1,MonsterTable!$A$1:$B$1,0),0))),OR(ISBLANK(BB1316),ISBLANK(BC1316))),#N/A,
IFERROR(VLOOKUP(AZ1316,MonsterTable!$A:$B,MATCH(MonsterTable!$B$1,MonsterTable!$A$1:$B$1,0),0),
IF(OR(NOT(ISBLANK(BB1316)),ISBLANK(BC1316)),#N/A,
IF(AZ1316="empty","empty",
VLOOKUP(AZ1316,MonsterGroupTable!$A:$A,1,0)))))))</f>
        <v/>
      </c>
      <c r="BH1316" s="2" t="str">
        <f>IF(AND(ISBLANK(BG1316),OR(NOT(ISBLANK(BI1316)),NOT(ISBLANK(BJ1316)))),#N/A,
IF(ISBLANK(BG1316),"",
IF(AND(NOT(ISERROR(VLOOKUP(BG1316,MonsterTable!$A:$B,MATCH(MonsterTable!$B$1,MonsterTable!$A$1:$B$1,0),0))),OR(ISBLANK(BI1316),ISBLANK(BJ1316))),#N/A,
IFERROR(VLOOKUP(BG1316,MonsterTable!$A:$B,MATCH(MonsterTable!$B$1,MonsterTable!$A$1:$B$1,0),0),
IF(OR(NOT(ISBLANK(BI1316)),ISBLANK(BJ1316)),#N/A,
IF(BG1316="empty","empty",
VLOOKUP(BG1316,MonsterGroupTable!$A:$A,1,0)))))))</f>
        <v/>
      </c>
      <c r="BO1316" s="2" t="str">
        <f>IF(AND(ISBLANK(BN1316),OR(NOT(ISBLANK(BP1316)),NOT(ISBLANK(BQ1316)))),#N/A,
IF(ISBLANK(BN1316),"",
IF(AND(NOT(ISERROR(VLOOKUP(BN1316,MonsterTable!$A:$B,MATCH(MonsterTable!$B$1,MonsterTable!$A$1:$B$1,0),0))),OR(ISBLANK(BP1316),ISBLANK(BQ1316))),#N/A,
IFERROR(VLOOKUP(BN1316,MonsterTable!$A:$B,MATCH(MonsterTable!$B$1,MonsterTable!$A$1:$B$1,0),0),
IF(OR(NOT(ISBLANK(BP1316)),ISBLANK(BQ1316)),#N/A,
IF(BN1316="empty","empty",
VLOOKUP(BN1316,MonsterGroupTable!$A:$A,1,0)))))))</f>
        <v/>
      </c>
      <c r="BV1316" s="2" t="str">
        <f>IF(AND(ISBLANK(BU1316),OR(NOT(ISBLANK(BW1316)),NOT(ISBLANK(BX1316)))),#N/A,
IF(ISBLANK(BU1316),"",
IF(AND(NOT(ISERROR(VLOOKUP(BU1316,MonsterTable!$A:$B,MATCH(MonsterTable!$B$1,MonsterTable!$A$1:$B$1,0),0))),OR(ISBLANK(BW1316),ISBLANK(BX1316))),#N/A,
IFERROR(VLOOKUP(BU1316,MonsterTable!$A:$B,MATCH(MonsterTable!$B$1,MonsterTable!$A$1:$B$1,0),0),
IF(OR(NOT(ISBLANK(BW1316)),ISBLANK(BX1316)),#N/A,
IF(BU1316="empty","empty",
VLOOKUP(BU1316,MonsterGroupTable!$A:$A,1,0)))))))</f>
        <v/>
      </c>
      <c r="CC1316" s="2" t="str">
        <f>IF(AND(ISBLANK(CB1316),OR(NOT(ISBLANK(CD1316)),NOT(ISBLANK(CE1316)))),#N/A,
IF(ISBLANK(CB1316),"",
IF(AND(NOT(ISERROR(VLOOKUP(CB1316,MonsterTable!$A:$B,MATCH(MonsterTable!$B$1,MonsterTable!$A$1:$B$1,0),0))),OR(ISBLANK(CD1316),ISBLANK(CE1316))),#N/A,
IFERROR(VLOOKUP(CB1316,MonsterTable!$A:$B,MATCH(MonsterTable!$B$1,MonsterTable!$A$1:$B$1,0),0),
IF(OR(NOT(ISBLANK(CD1316)),ISBLANK(CE1316)),#N/A,
IF(CB1316="empty","empty",
VLOOKUP(CB1316,MonsterGroupTable!$A:$A,1,0)))))))</f>
        <v/>
      </c>
      <c r="CJ1316" s="2" t="str">
        <f>IF(AND(ISBLANK(CI1316),OR(NOT(ISBLANK(CK1316)),NOT(ISBLANK(CL1316)))),#N/A,
IF(ISBLANK(CI1316),"",
IF(AND(NOT(ISERROR(VLOOKUP(CI1316,MonsterTable!$A:$B,MATCH(MonsterTable!$B$1,MonsterTable!$A$1:$B$1,0),0))),OR(ISBLANK(CK1316),ISBLANK(CL1316))),#N/A,
IFERROR(VLOOKUP(CI1316,MonsterTable!$A:$B,MATCH(MonsterTable!$B$1,MonsterTable!$A$1:$B$1,0),0),
IF(OR(NOT(ISBLANK(CK1316)),ISBLANK(CL1316)),#N/A,
IF(CI1316="empty","empty",
VLOOKUP(CI1316,MonsterGroupTable!$A:$A,1,0)))))))</f>
        <v/>
      </c>
    </row>
    <row r="1317" spans="1:88">
      <c r="A1317">
        <v>20283</v>
      </c>
      <c r="B1317">
        <f t="shared" si="45"/>
        <v>1.1000000000000001</v>
      </c>
      <c r="C1317">
        <f t="shared" si="45"/>
        <v>1.1000000000000001</v>
      </c>
      <c r="F1317">
        <v>600</v>
      </c>
      <c r="G1317">
        <v>12683</v>
      </c>
      <c r="H1317">
        <v>0</v>
      </c>
      <c r="I1317">
        <v>0</v>
      </c>
      <c r="J1317">
        <v>0</v>
      </c>
      <c r="K1317" t="s">
        <v>28</v>
      </c>
      <c r="L1317" t="s">
        <v>255</v>
      </c>
      <c r="M1317" t="s">
        <v>79</v>
      </c>
      <c r="N1317" t="s">
        <v>80</v>
      </c>
      <c r="O1317">
        <v>0</v>
      </c>
      <c r="P1317">
        <v>-4.75</v>
      </c>
      <c r="Q1317">
        <v>-3.5</v>
      </c>
      <c r="R1317">
        <v>4.75</v>
      </c>
      <c r="S1317">
        <v>3</v>
      </c>
      <c r="T1317">
        <v>-13.5</v>
      </c>
      <c r="U1317">
        <v>2.5499999999999998</v>
      </c>
      <c r="V1317">
        <v>-6.75</v>
      </c>
      <c r="W1317" t="str">
        <f t="shared" si="46"/>
        <v>g109,5,empty,3,204,1,1,0</v>
      </c>
      <c r="X1317" s="1" t="s">
        <v>287</v>
      </c>
      <c r="Y1317" s="2" t="str">
        <f>IF(AND(ISBLANK(X1317),OR(NOT(ISBLANK(Z1317)),NOT(ISBLANK(AA1317)))),#N/A,
IF(ISBLANK(X1317),"",
IF(AND(NOT(ISERROR(VLOOKUP(X1317,MonsterTable!$A:$B,MATCH(MonsterTable!$B$1,MonsterTable!$A$1:$B$1,0),0))),OR(ISBLANK(Z1317),ISBLANK(AA1317))),#N/A,
IFERROR(VLOOKUP(X1317,MonsterTable!$A:$B,MATCH(MonsterTable!$B$1,MonsterTable!$A$1:$B$1,0),0),
IF(OR(NOT(ISBLANK(Z1317)),ISBLANK(AA1317)),#N/A,
IF(X1317="empty","empty",
VLOOKUP(X1317,MonsterGroupTable!$A:$A,1,0)))))))</f>
        <v>g109</v>
      </c>
      <c r="AA1317">
        <v>5</v>
      </c>
      <c r="AE1317" s="1" t="s">
        <v>446</v>
      </c>
      <c r="AF1317" s="2" t="str">
        <f>IF(AND(ISBLANK(AE1317),OR(NOT(ISBLANK(AG1317)),NOT(ISBLANK(AH1317)))),#N/A,
IF(ISBLANK(AE1317),"",
IF(AND(NOT(ISERROR(VLOOKUP(AE1317,MonsterTable!$A:$B,MATCH(MonsterTable!$B$1,MonsterTable!$A$1:$B$1,0),0))),OR(ISBLANK(AG1317),ISBLANK(AH1317))),#N/A,
IFERROR(VLOOKUP(AE1317,MonsterTable!$A:$B,MATCH(MonsterTable!$B$1,MonsterTable!$A$1:$B$1,0),0),
IF(OR(NOT(ISBLANK(AG1317)),ISBLANK(AH1317)),#N/A,
IF(AE1317="empty","empty",
VLOOKUP(AE1317,MonsterGroupTable!$A:$A,1,0)))))))</f>
        <v>empty</v>
      </c>
      <c r="AH1317">
        <v>3</v>
      </c>
      <c r="AL1317" s="1" t="s">
        <v>340</v>
      </c>
      <c r="AM1317" s="2">
        <f>IF(AND(ISBLANK(AL1317),OR(NOT(ISBLANK(AN1317)),NOT(ISBLANK(AO1317)))),#N/A,
IF(ISBLANK(AL1317),"",
IF(AND(NOT(ISERROR(VLOOKUP(AL1317,MonsterTable!$A:$B,MATCH(MonsterTable!$B$1,MonsterTable!$A$1:$B$1,0),0))),OR(ISBLANK(AN1317),ISBLANK(AO1317))),#N/A,
IFERROR(VLOOKUP(AL1317,MonsterTable!$A:$B,MATCH(MonsterTable!$B$1,MonsterTable!$A$1:$B$1,0),0),
IF(OR(NOT(ISBLANK(AN1317)),ISBLANK(AO1317)),#N/A,
IF(AL1317="empty","empty",
VLOOKUP(AL1317,MonsterGroupTable!$A:$A,1,0)))))))</f>
        <v>204</v>
      </c>
      <c r="AN1317">
        <v>1</v>
      </c>
      <c r="AO1317">
        <v>1</v>
      </c>
      <c r="AP1317">
        <v>0</v>
      </c>
      <c r="AT1317" s="2" t="str">
        <f>IF(AND(ISBLANK(AS1317),OR(NOT(ISBLANK(AU1317)),NOT(ISBLANK(AV1317)))),#N/A,
IF(ISBLANK(AS1317),"",
IF(AND(NOT(ISERROR(VLOOKUP(AS1317,MonsterTable!$A:$B,MATCH(MonsterTable!$B$1,MonsterTable!$A$1:$B$1,0),0))),OR(ISBLANK(AU1317),ISBLANK(AV1317))),#N/A,
IFERROR(VLOOKUP(AS1317,MonsterTable!$A:$B,MATCH(MonsterTable!$B$1,MonsterTable!$A$1:$B$1,0),0),
IF(OR(NOT(ISBLANK(AU1317)),ISBLANK(AV1317)),#N/A,
IF(AS1317="empty","empty",
VLOOKUP(AS1317,MonsterGroupTable!$A:$A,1,0)))))))</f>
        <v/>
      </c>
      <c r="BA1317" s="2" t="str">
        <f>IF(AND(ISBLANK(AZ1317),OR(NOT(ISBLANK(BB1317)),NOT(ISBLANK(BC1317)))),#N/A,
IF(ISBLANK(AZ1317),"",
IF(AND(NOT(ISERROR(VLOOKUP(AZ1317,MonsterTable!$A:$B,MATCH(MonsterTable!$B$1,MonsterTable!$A$1:$B$1,0),0))),OR(ISBLANK(BB1317),ISBLANK(BC1317))),#N/A,
IFERROR(VLOOKUP(AZ1317,MonsterTable!$A:$B,MATCH(MonsterTable!$B$1,MonsterTable!$A$1:$B$1,0),0),
IF(OR(NOT(ISBLANK(BB1317)),ISBLANK(BC1317)),#N/A,
IF(AZ1317="empty","empty",
VLOOKUP(AZ1317,MonsterGroupTable!$A:$A,1,0)))))))</f>
        <v/>
      </c>
      <c r="BH1317" s="2" t="str">
        <f>IF(AND(ISBLANK(BG1317),OR(NOT(ISBLANK(BI1317)),NOT(ISBLANK(BJ1317)))),#N/A,
IF(ISBLANK(BG1317),"",
IF(AND(NOT(ISERROR(VLOOKUP(BG1317,MonsterTable!$A:$B,MATCH(MonsterTable!$B$1,MonsterTable!$A$1:$B$1,0),0))),OR(ISBLANK(BI1317),ISBLANK(BJ1317))),#N/A,
IFERROR(VLOOKUP(BG1317,MonsterTable!$A:$B,MATCH(MonsterTable!$B$1,MonsterTable!$A$1:$B$1,0),0),
IF(OR(NOT(ISBLANK(BI1317)),ISBLANK(BJ1317)),#N/A,
IF(BG1317="empty","empty",
VLOOKUP(BG1317,MonsterGroupTable!$A:$A,1,0)))))))</f>
        <v/>
      </c>
      <c r="BO1317" s="2" t="str">
        <f>IF(AND(ISBLANK(BN1317),OR(NOT(ISBLANK(BP1317)),NOT(ISBLANK(BQ1317)))),#N/A,
IF(ISBLANK(BN1317),"",
IF(AND(NOT(ISERROR(VLOOKUP(BN1317,MonsterTable!$A:$B,MATCH(MonsterTable!$B$1,MonsterTable!$A$1:$B$1,0),0))),OR(ISBLANK(BP1317),ISBLANK(BQ1317))),#N/A,
IFERROR(VLOOKUP(BN1317,MonsterTable!$A:$B,MATCH(MonsterTable!$B$1,MonsterTable!$A$1:$B$1,0),0),
IF(OR(NOT(ISBLANK(BP1317)),ISBLANK(BQ1317)),#N/A,
IF(BN1317="empty","empty",
VLOOKUP(BN1317,MonsterGroupTable!$A:$A,1,0)))))))</f>
        <v/>
      </c>
      <c r="BV1317" s="2" t="str">
        <f>IF(AND(ISBLANK(BU1317),OR(NOT(ISBLANK(BW1317)),NOT(ISBLANK(BX1317)))),#N/A,
IF(ISBLANK(BU1317),"",
IF(AND(NOT(ISERROR(VLOOKUP(BU1317,MonsterTable!$A:$B,MATCH(MonsterTable!$B$1,MonsterTable!$A$1:$B$1,0),0))),OR(ISBLANK(BW1317),ISBLANK(BX1317))),#N/A,
IFERROR(VLOOKUP(BU1317,MonsterTable!$A:$B,MATCH(MonsterTable!$B$1,MonsterTable!$A$1:$B$1,0),0),
IF(OR(NOT(ISBLANK(BW1317)),ISBLANK(BX1317)),#N/A,
IF(BU1317="empty","empty",
VLOOKUP(BU1317,MonsterGroupTable!$A:$A,1,0)))))))</f>
        <v/>
      </c>
      <c r="CC1317" s="2" t="str">
        <f>IF(AND(ISBLANK(CB1317),OR(NOT(ISBLANK(CD1317)),NOT(ISBLANK(CE1317)))),#N/A,
IF(ISBLANK(CB1317),"",
IF(AND(NOT(ISERROR(VLOOKUP(CB1317,MonsterTable!$A:$B,MATCH(MonsterTable!$B$1,MonsterTable!$A$1:$B$1,0),0))),OR(ISBLANK(CD1317),ISBLANK(CE1317))),#N/A,
IFERROR(VLOOKUP(CB1317,MonsterTable!$A:$B,MATCH(MonsterTable!$B$1,MonsterTable!$A$1:$B$1,0),0),
IF(OR(NOT(ISBLANK(CD1317)),ISBLANK(CE1317)),#N/A,
IF(CB1317="empty","empty",
VLOOKUP(CB1317,MonsterGroupTable!$A:$A,1,0)))))))</f>
        <v/>
      </c>
      <c r="CJ1317" s="2" t="str">
        <f>IF(AND(ISBLANK(CI1317),OR(NOT(ISBLANK(CK1317)),NOT(ISBLANK(CL1317)))),#N/A,
IF(ISBLANK(CI1317),"",
IF(AND(NOT(ISERROR(VLOOKUP(CI1317,MonsterTable!$A:$B,MATCH(MonsterTable!$B$1,MonsterTable!$A$1:$B$1,0),0))),OR(ISBLANK(CK1317),ISBLANK(CL1317))),#N/A,
IFERROR(VLOOKUP(CI1317,MonsterTable!$A:$B,MATCH(MonsterTable!$B$1,MonsterTable!$A$1:$B$1,0),0),
IF(OR(NOT(ISBLANK(CK1317)),ISBLANK(CL1317)),#N/A,
IF(CI1317="empty","empty",
VLOOKUP(CI1317,MonsterGroupTable!$A:$A,1,0)))))))</f>
        <v/>
      </c>
    </row>
    <row r="1318" spans="1:88">
      <c r="A1318">
        <v>20284</v>
      </c>
      <c r="B1318">
        <f t="shared" si="45"/>
        <v>1.1000000000000001</v>
      </c>
      <c r="C1318">
        <f t="shared" si="45"/>
        <v>1.1000000000000001</v>
      </c>
      <c r="F1318">
        <v>600</v>
      </c>
      <c r="G1318">
        <v>12773</v>
      </c>
      <c r="H1318">
        <v>0</v>
      </c>
      <c r="I1318">
        <v>0</v>
      </c>
      <c r="J1318">
        <v>0</v>
      </c>
      <c r="K1318" t="s">
        <v>28</v>
      </c>
      <c r="L1318" t="s">
        <v>255</v>
      </c>
      <c r="M1318" t="s">
        <v>79</v>
      </c>
      <c r="N1318" t="s">
        <v>80</v>
      </c>
      <c r="O1318">
        <v>0</v>
      </c>
      <c r="P1318">
        <v>-4.75</v>
      </c>
      <c r="Q1318">
        <v>-3.5</v>
      </c>
      <c r="R1318">
        <v>4.75</v>
      </c>
      <c r="S1318">
        <v>3</v>
      </c>
      <c r="T1318">
        <v>-13.5</v>
      </c>
      <c r="U1318">
        <v>2.5499999999999998</v>
      </c>
      <c r="V1318">
        <v>-6.75</v>
      </c>
      <c r="W1318" t="str">
        <f t="shared" si="46"/>
        <v>g109,5,empty,3,204,1,1,0</v>
      </c>
      <c r="X1318" s="1" t="s">
        <v>287</v>
      </c>
      <c r="Y1318" s="2" t="str">
        <f>IF(AND(ISBLANK(X1318),OR(NOT(ISBLANK(Z1318)),NOT(ISBLANK(AA1318)))),#N/A,
IF(ISBLANK(X1318),"",
IF(AND(NOT(ISERROR(VLOOKUP(X1318,MonsterTable!$A:$B,MATCH(MonsterTable!$B$1,MonsterTable!$A$1:$B$1,0),0))),OR(ISBLANK(Z1318),ISBLANK(AA1318))),#N/A,
IFERROR(VLOOKUP(X1318,MonsterTable!$A:$B,MATCH(MonsterTable!$B$1,MonsterTable!$A$1:$B$1,0),0),
IF(OR(NOT(ISBLANK(Z1318)),ISBLANK(AA1318)),#N/A,
IF(X1318="empty","empty",
VLOOKUP(X1318,MonsterGroupTable!$A:$A,1,0)))))))</f>
        <v>g109</v>
      </c>
      <c r="AA1318">
        <v>5</v>
      </c>
      <c r="AE1318" s="1" t="s">
        <v>446</v>
      </c>
      <c r="AF1318" s="2" t="str">
        <f>IF(AND(ISBLANK(AE1318),OR(NOT(ISBLANK(AG1318)),NOT(ISBLANK(AH1318)))),#N/A,
IF(ISBLANK(AE1318),"",
IF(AND(NOT(ISERROR(VLOOKUP(AE1318,MonsterTable!$A:$B,MATCH(MonsterTable!$B$1,MonsterTable!$A$1:$B$1,0),0))),OR(ISBLANK(AG1318),ISBLANK(AH1318))),#N/A,
IFERROR(VLOOKUP(AE1318,MonsterTable!$A:$B,MATCH(MonsterTable!$B$1,MonsterTable!$A$1:$B$1,0),0),
IF(OR(NOT(ISBLANK(AG1318)),ISBLANK(AH1318)),#N/A,
IF(AE1318="empty","empty",
VLOOKUP(AE1318,MonsterGroupTable!$A:$A,1,0)))))))</f>
        <v>empty</v>
      </c>
      <c r="AH1318">
        <v>3</v>
      </c>
      <c r="AL1318" s="1" t="s">
        <v>340</v>
      </c>
      <c r="AM1318" s="2">
        <f>IF(AND(ISBLANK(AL1318),OR(NOT(ISBLANK(AN1318)),NOT(ISBLANK(AO1318)))),#N/A,
IF(ISBLANK(AL1318),"",
IF(AND(NOT(ISERROR(VLOOKUP(AL1318,MonsterTable!$A:$B,MATCH(MonsterTable!$B$1,MonsterTable!$A$1:$B$1,0),0))),OR(ISBLANK(AN1318),ISBLANK(AO1318))),#N/A,
IFERROR(VLOOKUP(AL1318,MonsterTable!$A:$B,MATCH(MonsterTable!$B$1,MonsterTable!$A$1:$B$1,0),0),
IF(OR(NOT(ISBLANK(AN1318)),ISBLANK(AO1318)),#N/A,
IF(AL1318="empty","empty",
VLOOKUP(AL1318,MonsterGroupTable!$A:$A,1,0)))))))</f>
        <v>204</v>
      </c>
      <c r="AN1318">
        <v>1</v>
      </c>
      <c r="AO1318">
        <v>1</v>
      </c>
      <c r="AP1318">
        <v>0</v>
      </c>
      <c r="AT1318" s="2" t="str">
        <f>IF(AND(ISBLANK(AS1318),OR(NOT(ISBLANK(AU1318)),NOT(ISBLANK(AV1318)))),#N/A,
IF(ISBLANK(AS1318),"",
IF(AND(NOT(ISERROR(VLOOKUP(AS1318,MonsterTable!$A:$B,MATCH(MonsterTable!$B$1,MonsterTable!$A$1:$B$1,0),0))),OR(ISBLANK(AU1318),ISBLANK(AV1318))),#N/A,
IFERROR(VLOOKUP(AS1318,MonsterTable!$A:$B,MATCH(MonsterTable!$B$1,MonsterTable!$A$1:$B$1,0),0),
IF(OR(NOT(ISBLANK(AU1318)),ISBLANK(AV1318)),#N/A,
IF(AS1318="empty","empty",
VLOOKUP(AS1318,MonsterGroupTable!$A:$A,1,0)))))))</f>
        <v/>
      </c>
      <c r="BA1318" s="2" t="str">
        <f>IF(AND(ISBLANK(AZ1318),OR(NOT(ISBLANK(BB1318)),NOT(ISBLANK(BC1318)))),#N/A,
IF(ISBLANK(AZ1318),"",
IF(AND(NOT(ISERROR(VLOOKUP(AZ1318,MonsterTable!$A:$B,MATCH(MonsterTable!$B$1,MonsterTable!$A$1:$B$1,0),0))),OR(ISBLANK(BB1318),ISBLANK(BC1318))),#N/A,
IFERROR(VLOOKUP(AZ1318,MonsterTable!$A:$B,MATCH(MonsterTable!$B$1,MonsterTable!$A$1:$B$1,0),0),
IF(OR(NOT(ISBLANK(BB1318)),ISBLANK(BC1318)),#N/A,
IF(AZ1318="empty","empty",
VLOOKUP(AZ1318,MonsterGroupTable!$A:$A,1,0)))))))</f>
        <v/>
      </c>
      <c r="BH1318" s="2" t="str">
        <f>IF(AND(ISBLANK(BG1318),OR(NOT(ISBLANK(BI1318)),NOT(ISBLANK(BJ1318)))),#N/A,
IF(ISBLANK(BG1318),"",
IF(AND(NOT(ISERROR(VLOOKUP(BG1318,MonsterTable!$A:$B,MATCH(MonsterTable!$B$1,MonsterTable!$A$1:$B$1,0),0))),OR(ISBLANK(BI1318),ISBLANK(BJ1318))),#N/A,
IFERROR(VLOOKUP(BG1318,MonsterTable!$A:$B,MATCH(MonsterTable!$B$1,MonsterTable!$A$1:$B$1,0),0),
IF(OR(NOT(ISBLANK(BI1318)),ISBLANK(BJ1318)),#N/A,
IF(BG1318="empty","empty",
VLOOKUP(BG1318,MonsterGroupTable!$A:$A,1,0)))))))</f>
        <v/>
      </c>
      <c r="BO1318" s="2" t="str">
        <f>IF(AND(ISBLANK(BN1318),OR(NOT(ISBLANK(BP1318)),NOT(ISBLANK(BQ1318)))),#N/A,
IF(ISBLANK(BN1318),"",
IF(AND(NOT(ISERROR(VLOOKUP(BN1318,MonsterTable!$A:$B,MATCH(MonsterTable!$B$1,MonsterTable!$A$1:$B$1,0),0))),OR(ISBLANK(BP1318),ISBLANK(BQ1318))),#N/A,
IFERROR(VLOOKUP(BN1318,MonsterTable!$A:$B,MATCH(MonsterTable!$B$1,MonsterTable!$A$1:$B$1,0),0),
IF(OR(NOT(ISBLANK(BP1318)),ISBLANK(BQ1318)),#N/A,
IF(BN1318="empty","empty",
VLOOKUP(BN1318,MonsterGroupTable!$A:$A,1,0)))))))</f>
        <v/>
      </c>
      <c r="BV1318" s="2" t="str">
        <f>IF(AND(ISBLANK(BU1318),OR(NOT(ISBLANK(BW1318)),NOT(ISBLANK(BX1318)))),#N/A,
IF(ISBLANK(BU1318),"",
IF(AND(NOT(ISERROR(VLOOKUP(BU1318,MonsterTable!$A:$B,MATCH(MonsterTable!$B$1,MonsterTable!$A$1:$B$1,0),0))),OR(ISBLANK(BW1318),ISBLANK(BX1318))),#N/A,
IFERROR(VLOOKUP(BU1318,MonsterTable!$A:$B,MATCH(MonsterTable!$B$1,MonsterTable!$A$1:$B$1,0),0),
IF(OR(NOT(ISBLANK(BW1318)),ISBLANK(BX1318)),#N/A,
IF(BU1318="empty","empty",
VLOOKUP(BU1318,MonsterGroupTable!$A:$A,1,0)))))))</f>
        <v/>
      </c>
      <c r="CC1318" s="2" t="str">
        <f>IF(AND(ISBLANK(CB1318),OR(NOT(ISBLANK(CD1318)),NOT(ISBLANK(CE1318)))),#N/A,
IF(ISBLANK(CB1318),"",
IF(AND(NOT(ISERROR(VLOOKUP(CB1318,MonsterTable!$A:$B,MATCH(MonsterTable!$B$1,MonsterTable!$A$1:$B$1,0),0))),OR(ISBLANK(CD1318),ISBLANK(CE1318))),#N/A,
IFERROR(VLOOKUP(CB1318,MonsterTable!$A:$B,MATCH(MonsterTable!$B$1,MonsterTable!$A$1:$B$1,0),0),
IF(OR(NOT(ISBLANK(CD1318)),ISBLANK(CE1318)),#N/A,
IF(CB1318="empty","empty",
VLOOKUP(CB1318,MonsterGroupTable!$A:$A,1,0)))))))</f>
        <v/>
      </c>
      <c r="CJ1318" s="2" t="str">
        <f>IF(AND(ISBLANK(CI1318),OR(NOT(ISBLANK(CK1318)),NOT(ISBLANK(CL1318)))),#N/A,
IF(ISBLANK(CI1318),"",
IF(AND(NOT(ISERROR(VLOOKUP(CI1318,MonsterTable!$A:$B,MATCH(MonsterTable!$B$1,MonsterTable!$A$1:$B$1,0),0))),OR(ISBLANK(CK1318),ISBLANK(CL1318))),#N/A,
IFERROR(VLOOKUP(CI1318,MonsterTable!$A:$B,MATCH(MonsterTable!$B$1,MonsterTable!$A$1:$B$1,0),0),
IF(OR(NOT(ISBLANK(CK1318)),ISBLANK(CL1318)),#N/A,
IF(CI1318="empty","empty",
VLOOKUP(CI1318,MonsterGroupTable!$A:$A,1,0)))))))</f>
        <v/>
      </c>
    </row>
    <row r="1319" spans="1:88">
      <c r="A1319">
        <v>20285</v>
      </c>
      <c r="B1319">
        <f t="shared" si="45"/>
        <v>1.1000000000000001</v>
      </c>
      <c r="C1319">
        <f t="shared" si="45"/>
        <v>1.1000000000000001</v>
      </c>
      <c r="F1319">
        <v>600</v>
      </c>
      <c r="G1319">
        <v>12863</v>
      </c>
      <c r="H1319">
        <v>0</v>
      </c>
      <c r="I1319">
        <v>0</v>
      </c>
      <c r="J1319">
        <v>0</v>
      </c>
      <c r="K1319" t="s">
        <v>28</v>
      </c>
      <c r="L1319" t="s">
        <v>255</v>
      </c>
      <c r="M1319" t="s">
        <v>79</v>
      </c>
      <c r="N1319" t="s">
        <v>80</v>
      </c>
      <c r="O1319">
        <v>0</v>
      </c>
      <c r="P1319">
        <v>-4.75</v>
      </c>
      <c r="Q1319">
        <v>-3.5</v>
      </c>
      <c r="R1319">
        <v>4.75</v>
      </c>
      <c r="S1319">
        <v>3</v>
      </c>
      <c r="T1319">
        <v>-13.5</v>
      </c>
      <c r="U1319">
        <v>2.5499999999999998</v>
      </c>
      <c r="V1319">
        <v>-6.75</v>
      </c>
      <c r="W1319" t="str">
        <f t="shared" si="46"/>
        <v>g109,5,empty,3,204,1,1,0</v>
      </c>
      <c r="X1319" s="1" t="s">
        <v>287</v>
      </c>
      <c r="Y1319" s="2" t="str">
        <f>IF(AND(ISBLANK(X1319),OR(NOT(ISBLANK(Z1319)),NOT(ISBLANK(AA1319)))),#N/A,
IF(ISBLANK(X1319),"",
IF(AND(NOT(ISERROR(VLOOKUP(X1319,MonsterTable!$A:$B,MATCH(MonsterTable!$B$1,MonsterTable!$A$1:$B$1,0),0))),OR(ISBLANK(Z1319),ISBLANK(AA1319))),#N/A,
IFERROR(VLOOKUP(X1319,MonsterTable!$A:$B,MATCH(MonsterTable!$B$1,MonsterTable!$A$1:$B$1,0),0),
IF(OR(NOT(ISBLANK(Z1319)),ISBLANK(AA1319)),#N/A,
IF(X1319="empty","empty",
VLOOKUP(X1319,MonsterGroupTable!$A:$A,1,0)))))))</f>
        <v>g109</v>
      </c>
      <c r="AA1319">
        <v>5</v>
      </c>
      <c r="AE1319" s="1" t="s">
        <v>446</v>
      </c>
      <c r="AF1319" s="2" t="str">
        <f>IF(AND(ISBLANK(AE1319),OR(NOT(ISBLANK(AG1319)),NOT(ISBLANK(AH1319)))),#N/A,
IF(ISBLANK(AE1319),"",
IF(AND(NOT(ISERROR(VLOOKUP(AE1319,MonsterTable!$A:$B,MATCH(MonsterTable!$B$1,MonsterTable!$A$1:$B$1,0),0))),OR(ISBLANK(AG1319),ISBLANK(AH1319))),#N/A,
IFERROR(VLOOKUP(AE1319,MonsterTable!$A:$B,MATCH(MonsterTable!$B$1,MonsterTable!$A$1:$B$1,0),0),
IF(OR(NOT(ISBLANK(AG1319)),ISBLANK(AH1319)),#N/A,
IF(AE1319="empty","empty",
VLOOKUP(AE1319,MonsterGroupTable!$A:$A,1,0)))))))</f>
        <v>empty</v>
      </c>
      <c r="AH1319">
        <v>3</v>
      </c>
      <c r="AL1319" s="1" t="s">
        <v>340</v>
      </c>
      <c r="AM1319" s="2">
        <f>IF(AND(ISBLANK(AL1319),OR(NOT(ISBLANK(AN1319)),NOT(ISBLANK(AO1319)))),#N/A,
IF(ISBLANK(AL1319),"",
IF(AND(NOT(ISERROR(VLOOKUP(AL1319,MonsterTable!$A:$B,MATCH(MonsterTable!$B$1,MonsterTable!$A$1:$B$1,0),0))),OR(ISBLANK(AN1319),ISBLANK(AO1319))),#N/A,
IFERROR(VLOOKUP(AL1319,MonsterTable!$A:$B,MATCH(MonsterTable!$B$1,MonsterTable!$A$1:$B$1,0),0),
IF(OR(NOT(ISBLANK(AN1319)),ISBLANK(AO1319)),#N/A,
IF(AL1319="empty","empty",
VLOOKUP(AL1319,MonsterGroupTable!$A:$A,1,0)))))))</f>
        <v>204</v>
      </c>
      <c r="AN1319">
        <v>1</v>
      </c>
      <c r="AO1319">
        <v>1</v>
      </c>
      <c r="AP1319">
        <v>0</v>
      </c>
      <c r="AT1319" s="2" t="str">
        <f>IF(AND(ISBLANK(AS1319),OR(NOT(ISBLANK(AU1319)),NOT(ISBLANK(AV1319)))),#N/A,
IF(ISBLANK(AS1319),"",
IF(AND(NOT(ISERROR(VLOOKUP(AS1319,MonsterTable!$A:$B,MATCH(MonsterTable!$B$1,MonsterTable!$A$1:$B$1,0),0))),OR(ISBLANK(AU1319),ISBLANK(AV1319))),#N/A,
IFERROR(VLOOKUP(AS1319,MonsterTable!$A:$B,MATCH(MonsterTable!$B$1,MonsterTable!$A$1:$B$1,0),0),
IF(OR(NOT(ISBLANK(AU1319)),ISBLANK(AV1319)),#N/A,
IF(AS1319="empty","empty",
VLOOKUP(AS1319,MonsterGroupTable!$A:$A,1,0)))))))</f>
        <v/>
      </c>
      <c r="BA1319" s="2" t="str">
        <f>IF(AND(ISBLANK(AZ1319),OR(NOT(ISBLANK(BB1319)),NOT(ISBLANK(BC1319)))),#N/A,
IF(ISBLANK(AZ1319),"",
IF(AND(NOT(ISERROR(VLOOKUP(AZ1319,MonsterTable!$A:$B,MATCH(MonsterTable!$B$1,MonsterTable!$A$1:$B$1,0),0))),OR(ISBLANK(BB1319),ISBLANK(BC1319))),#N/A,
IFERROR(VLOOKUP(AZ1319,MonsterTable!$A:$B,MATCH(MonsterTable!$B$1,MonsterTable!$A$1:$B$1,0),0),
IF(OR(NOT(ISBLANK(BB1319)),ISBLANK(BC1319)),#N/A,
IF(AZ1319="empty","empty",
VLOOKUP(AZ1319,MonsterGroupTable!$A:$A,1,0)))))))</f>
        <v/>
      </c>
      <c r="BH1319" s="2" t="str">
        <f>IF(AND(ISBLANK(BG1319),OR(NOT(ISBLANK(BI1319)),NOT(ISBLANK(BJ1319)))),#N/A,
IF(ISBLANK(BG1319),"",
IF(AND(NOT(ISERROR(VLOOKUP(BG1319,MonsterTable!$A:$B,MATCH(MonsterTable!$B$1,MonsterTable!$A$1:$B$1,0),0))),OR(ISBLANK(BI1319),ISBLANK(BJ1319))),#N/A,
IFERROR(VLOOKUP(BG1319,MonsterTable!$A:$B,MATCH(MonsterTable!$B$1,MonsterTable!$A$1:$B$1,0),0),
IF(OR(NOT(ISBLANK(BI1319)),ISBLANK(BJ1319)),#N/A,
IF(BG1319="empty","empty",
VLOOKUP(BG1319,MonsterGroupTable!$A:$A,1,0)))))))</f>
        <v/>
      </c>
      <c r="BO1319" s="2" t="str">
        <f>IF(AND(ISBLANK(BN1319),OR(NOT(ISBLANK(BP1319)),NOT(ISBLANK(BQ1319)))),#N/A,
IF(ISBLANK(BN1319),"",
IF(AND(NOT(ISERROR(VLOOKUP(BN1319,MonsterTable!$A:$B,MATCH(MonsterTable!$B$1,MonsterTable!$A$1:$B$1,0),0))),OR(ISBLANK(BP1319),ISBLANK(BQ1319))),#N/A,
IFERROR(VLOOKUP(BN1319,MonsterTable!$A:$B,MATCH(MonsterTable!$B$1,MonsterTable!$A$1:$B$1,0),0),
IF(OR(NOT(ISBLANK(BP1319)),ISBLANK(BQ1319)),#N/A,
IF(BN1319="empty","empty",
VLOOKUP(BN1319,MonsterGroupTable!$A:$A,1,0)))))))</f>
        <v/>
      </c>
      <c r="BV1319" s="2" t="str">
        <f>IF(AND(ISBLANK(BU1319),OR(NOT(ISBLANK(BW1319)),NOT(ISBLANK(BX1319)))),#N/A,
IF(ISBLANK(BU1319),"",
IF(AND(NOT(ISERROR(VLOOKUP(BU1319,MonsterTable!$A:$B,MATCH(MonsterTable!$B$1,MonsterTable!$A$1:$B$1,0),0))),OR(ISBLANK(BW1319),ISBLANK(BX1319))),#N/A,
IFERROR(VLOOKUP(BU1319,MonsterTable!$A:$B,MATCH(MonsterTable!$B$1,MonsterTable!$A$1:$B$1,0),0),
IF(OR(NOT(ISBLANK(BW1319)),ISBLANK(BX1319)),#N/A,
IF(BU1319="empty","empty",
VLOOKUP(BU1319,MonsterGroupTable!$A:$A,1,0)))))))</f>
        <v/>
      </c>
      <c r="CC1319" s="2" t="str">
        <f>IF(AND(ISBLANK(CB1319),OR(NOT(ISBLANK(CD1319)),NOT(ISBLANK(CE1319)))),#N/A,
IF(ISBLANK(CB1319),"",
IF(AND(NOT(ISERROR(VLOOKUP(CB1319,MonsterTable!$A:$B,MATCH(MonsterTable!$B$1,MonsterTable!$A$1:$B$1,0),0))),OR(ISBLANK(CD1319),ISBLANK(CE1319))),#N/A,
IFERROR(VLOOKUP(CB1319,MonsterTable!$A:$B,MATCH(MonsterTable!$B$1,MonsterTable!$A$1:$B$1,0),0),
IF(OR(NOT(ISBLANK(CD1319)),ISBLANK(CE1319)),#N/A,
IF(CB1319="empty","empty",
VLOOKUP(CB1319,MonsterGroupTable!$A:$A,1,0)))))))</f>
        <v/>
      </c>
      <c r="CJ1319" s="2" t="str">
        <f>IF(AND(ISBLANK(CI1319),OR(NOT(ISBLANK(CK1319)),NOT(ISBLANK(CL1319)))),#N/A,
IF(ISBLANK(CI1319),"",
IF(AND(NOT(ISERROR(VLOOKUP(CI1319,MonsterTable!$A:$B,MATCH(MonsterTable!$B$1,MonsterTable!$A$1:$B$1,0),0))),OR(ISBLANK(CK1319),ISBLANK(CL1319))),#N/A,
IFERROR(VLOOKUP(CI1319,MonsterTable!$A:$B,MATCH(MonsterTable!$B$1,MonsterTable!$A$1:$B$1,0),0),
IF(OR(NOT(ISBLANK(CK1319)),ISBLANK(CL1319)),#N/A,
IF(CI1319="empty","empty",
VLOOKUP(CI1319,MonsterGroupTable!$A:$A,1,0)))))))</f>
        <v/>
      </c>
    </row>
    <row r="1320" spans="1:88">
      <c r="A1320">
        <v>20286</v>
      </c>
      <c r="B1320">
        <f t="shared" si="45"/>
        <v>1.1000000000000001</v>
      </c>
      <c r="C1320">
        <f t="shared" si="45"/>
        <v>1.1000000000000001</v>
      </c>
      <c r="F1320">
        <v>600</v>
      </c>
      <c r="G1320">
        <v>12953</v>
      </c>
      <c r="H1320">
        <v>0</v>
      </c>
      <c r="I1320">
        <v>0</v>
      </c>
      <c r="J1320">
        <v>0</v>
      </c>
      <c r="K1320" t="s">
        <v>28</v>
      </c>
      <c r="L1320" t="s">
        <v>255</v>
      </c>
      <c r="M1320" t="s">
        <v>79</v>
      </c>
      <c r="N1320" t="s">
        <v>80</v>
      </c>
      <c r="O1320">
        <v>0</v>
      </c>
      <c r="P1320">
        <v>-4.75</v>
      </c>
      <c r="Q1320">
        <v>-3.5</v>
      </c>
      <c r="R1320">
        <v>4.75</v>
      </c>
      <c r="S1320">
        <v>3</v>
      </c>
      <c r="T1320">
        <v>-13.5</v>
      </c>
      <c r="U1320">
        <v>2.5499999999999998</v>
      </c>
      <c r="V1320">
        <v>-6.75</v>
      </c>
      <c r="W1320" t="str">
        <f t="shared" si="46"/>
        <v>g109,5,empty,3,204,1,1,0</v>
      </c>
      <c r="X1320" s="1" t="s">
        <v>287</v>
      </c>
      <c r="Y1320" s="2" t="str">
        <f>IF(AND(ISBLANK(X1320),OR(NOT(ISBLANK(Z1320)),NOT(ISBLANK(AA1320)))),#N/A,
IF(ISBLANK(X1320),"",
IF(AND(NOT(ISERROR(VLOOKUP(X1320,MonsterTable!$A:$B,MATCH(MonsterTable!$B$1,MonsterTable!$A$1:$B$1,0),0))),OR(ISBLANK(Z1320),ISBLANK(AA1320))),#N/A,
IFERROR(VLOOKUP(X1320,MonsterTable!$A:$B,MATCH(MonsterTable!$B$1,MonsterTable!$A$1:$B$1,0),0),
IF(OR(NOT(ISBLANK(Z1320)),ISBLANK(AA1320)),#N/A,
IF(X1320="empty","empty",
VLOOKUP(X1320,MonsterGroupTable!$A:$A,1,0)))))))</f>
        <v>g109</v>
      </c>
      <c r="AA1320">
        <v>5</v>
      </c>
      <c r="AE1320" s="1" t="s">
        <v>446</v>
      </c>
      <c r="AF1320" s="2" t="str">
        <f>IF(AND(ISBLANK(AE1320),OR(NOT(ISBLANK(AG1320)),NOT(ISBLANK(AH1320)))),#N/A,
IF(ISBLANK(AE1320),"",
IF(AND(NOT(ISERROR(VLOOKUP(AE1320,MonsterTable!$A:$B,MATCH(MonsterTable!$B$1,MonsterTable!$A$1:$B$1,0),0))),OR(ISBLANK(AG1320),ISBLANK(AH1320))),#N/A,
IFERROR(VLOOKUP(AE1320,MonsterTable!$A:$B,MATCH(MonsterTable!$B$1,MonsterTable!$A$1:$B$1,0),0),
IF(OR(NOT(ISBLANK(AG1320)),ISBLANK(AH1320)),#N/A,
IF(AE1320="empty","empty",
VLOOKUP(AE1320,MonsterGroupTable!$A:$A,1,0)))))))</f>
        <v>empty</v>
      </c>
      <c r="AH1320">
        <v>3</v>
      </c>
      <c r="AL1320" s="1" t="s">
        <v>340</v>
      </c>
      <c r="AM1320" s="2">
        <f>IF(AND(ISBLANK(AL1320),OR(NOT(ISBLANK(AN1320)),NOT(ISBLANK(AO1320)))),#N/A,
IF(ISBLANK(AL1320),"",
IF(AND(NOT(ISERROR(VLOOKUP(AL1320,MonsterTable!$A:$B,MATCH(MonsterTable!$B$1,MonsterTable!$A$1:$B$1,0),0))),OR(ISBLANK(AN1320),ISBLANK(AO1320))),#N/A,
IFERROR(VLOOKUP(AL1320,MonsterTable!$A:$B,MATCH(MonsterTable!$B$1,MonsterTable!$A$1:$B$1,0),0),
IF(OR(NOT(ISBLANK(AN1320)),ISBLANK(AO1320)),#N/A,
IF(AL1320="empty","empty",
VLOOKUP(AL1320,MonsterGroupTable!$A:$A,1,0)))))))</f>
        <v>204</v>
      </c>
      <c r="AN1320">
        <v>1</v>
      </c>
      <c r="AO1320">
        <v>1</v>
      </c>
      <c r="AP1320">
        <v>0</v>
      </c>
      <c r="AT1320" s="2" t="str">
        <f>IF(AND(ISBLANK(AS1320),OR(NOT(ISBLANK(AU1320)),NOT(ISBLANK(AV1320)))),#N/A,
IF(ISBLANK(AS1320),"",
IF(AND(NOT(ISERROR(VLOOKUP(AS1320,MonsterTable!$A:$B,MATCH(MonsterTable!$B$1,MonsterTable!$A$1:$B$1,0),0))),OR(ISBLANK(AU1320),ISBLANK(AV1320))),#N/A,
IFERROR(VLOOKUP(AS1320,MonsterTable!$A:$B,MATCH(MonsterTable!$B$1,MonsterTable!$A$1:$B$1,0),0),
IF(OR(NOT(ISBLANK(AU1320)),ISBLANK(AV1320)),#N/A,
IF(AS1320="empty","empty",
VLOOKUP(AS1320,MonsterGroupTable!$A:$A,1,0)))))))</f>
        <v/>
      </c>
      <c r="BA1320" s="2" t="str">
        <f>IF(AND(ISBLANK(AZ1320),OR(NOT(ISBLANK(BB1320)),NOT(ISBLANK(BC1320)))),#N/A,
IF(ISBLANK(AZ1320),"",
IF(AND(NOT(ISERROR(VLOOKUP(AZ1320,MonsterTable!$A:$B,MATCH(MonsterTable!$B$1,MonsterTable!$A$1:$B$1,0),0))),OR(ISBLANK(BB1320),ISBLANK(BC1320))),#N/A,
IFERROR(VLOOKUP(AZ1320,MonsterTable!$A:$B,MATCH(MonsterTable!$B$1,MonsterTable!$A$1:$B$1,0),0),
IF(OR(NOT(ISBLANK(BB1320)),ISBLANK(BC1320)),#N/A,
IF(AZ1320="empty","empty",
VLOOKUP(AZ1320,MonsterGroupTable!$A:$A,1,0)))))))</f>
        <v/>
      </c>
      <c r="BH1320" s="2" t="str">
        <f>IF(AND(ISBLANK(BG1320),OR(NOT(ISBLANK(BI1320)),NOT(ISBLANK(BJ1320)))),#N/A,
IF(ISBLANK(BG1320),"",
IF(AND(NOT(ISERROR(VLOOKUP(BG1320,MonsterTable!$A:$B,MATCH(MonsterTable!$B$1,MonsterTable!$A$1:$B$1,0),0))),OR(ISBLANK(BI1320),ISBLANK(BJ1320))),#N/A,
IFERROR(VLOOKUP(BG1320,MonsterTable!$A:$B,MATCH(MonsterTable!$B$1,MonsterTable!$A$1:$B$1,0),0),
IF(OR(NOT(ISBLANK(BI1320)),ISBLANK(BJ1320)),#N/A,
IF(BG1320="empty","empty",
VLOOKUP(BG1320,MonsterGroupTable!$A:$A,1,0)))))))</f>
        <v/>
      </c>
      <c r="BO1320" s="2" t="str">
        <f>IF(AND(ISBLANK(BN1320),OR(NOT(ISBLANK(BP1320)),NOT(ISBLANK(BQ1320)))),#N/A,
IF(ISBLANK(BN1320),"",
IF(AND(NOT(ISERROR(VLOOKUP(BN1320,MonsterTable!$A:$B,MATCH(MonsterTable!$B$1,MonsterTable!$A$1:$B$1,0),0))),OR(ISBLANK(BP1320),ISBLANK(BQ1320))),#N/A,
IFERROR(VLOOKUP(BN1320,MonsterTable!$A:$B,MATCH(MonsterTable!$B$1,MonsterTable!$A$1:$B$1,0),0),
IF(OR(NOT(ISBLANK(BP1320)),ISBLANK(BQ1320)),#N/A,
IF(BN1320="empty","empty",
VLOOKUP(BN1320,MonsterGroupTable!$A:$A,1,0)))))))</f>
        <v/>
      </c>
      <c r="BV1320" s="2" t="str">
        <f>IF(AND(ISBLANK(BU1320),OR(NOT(ISBLANK(BW1320)),NOT(ISBLANK(BX1320)))),#N/A,
IF(ISBLANK(BU1320),"",
IF(AND(NOT(ISERROR(VLOOKUP(BU1320,MonsterTable!$A:$B,MATCH(MonsterTable!$B$1,MonsterTable!$A$1:$B$1,0),0))),OR(ISBLANK(BW1320),ISBLANK(BX1320))),#N/A,
IFERROR(VLOOKUP(BU1320,MonsterTable!$A:$B,MATCH(MonsterTable!$B$1,MonsterTable!$A$1:$B$1,0),0),
IF(OR(NOT(ISBLANK(BW1320)),ISBLANK(BX1320)),#N/A,
IF(BU1320="empty","empty",
VLOOKUP(BU1320,MonsterGroupTable!$A:$A,1,0)))))))</f>
        <v/>
      </c>
      <c r="CC1320" s="2" t="str">
        <f>IF(AND(ISBLANK(CB1320),OR(NOT(ISBLANK(CD1320)),NOT(ISBLANK(CE1320)))),#N/A,
IF(ISBLANK(CB1320),"",
IF(AND(NOT(ISERROR(VLOOKUP(CB1320,MonsterTable!$A:$B,MATCH(MonsterTable!$B$1,MonsterTable!$A$1:$B$1,0),0))),OR(ISBLANK(CD1320),ISBLANK(CE1320))),#N/A,
IFERROR(VLOOKUP(CB1320,MonsterTable!$A:$B,MATCH(MonsterTable!$B$1,MonsterTable!$A$1:$B$1,0),0),
IF(OR(NOT(ISBLANK(CD1320)),ISBLANK(CE1320)),#N/A,
IF(CB1320="empty","empty",
VLOOKUP(CB1320,MonsterGroupTable!$A:$A,1,0)))))))</f>
        <v/>
      </c>
      <c r="CJ1320" s="2" t="str">
        <f>IF(AND(ISBLANK(CI1320),OR(NOT(ISBLANK(CK1320)),NOT(ISBLANK(CL1320)))),#N/A,
IF(ISBLANK(CI1320),"",
IF(AND(NOT(ISERROR(VLOOKUP(CI1320,MonsterTable!$A:$B,MATCH(MonsterTable!$B$1,MonsterTable!$A$1:$B$1,0),0))),OR(ISBLANK(CK1320),ISBLANK(CL1320))),#N/A,
IFERROR(VLOOKUP(CI1320,MonsterTable!$A:$B,MATCH(MonsterTable!$B$1,MonsterTable!$A$1:$B$1,0),0),
IF(OR(NOT(ISBLANK(CK1320)),ISBLANK(CL1320)),#N/A,
IF(CI1320="empty","empty",
VLOOKUP(CI1320,MonsterGroupTable!$A:$A,1,0)))))))</f>
        <v/>
      </c>
    </row>
    <row r="1321" spans="1:88">
      <c r="A1321">
        <v>20287</v>
      </c>
      <c r="B1321">
        <f t="shared" si="45"/>
        <v>1.1000000000000001</v>
      </c>
      <c r="C1321">
        <f t="shared" si="45"/>
        <v>1.1000000000000001</v>
      </c>
      <c r="F1321">
        <v>600</v>
      </c>
      <c r="G1321">
        <v>13043</v>
      </c>
      <c r="H1321">
        <v>0</v>
      </c>
      <c r="I1321">
        <v>0</v>
      </c>
      <c r="J1321">
        <v>0</v>
      </c>
      <c r="K1321" t="s">
        <v>28</v>
      </c>
      <c r="L1321" t="s">
        <v>255</v>
      </c>
      <c r="M1321" t="s">
        <v>79</v>
      </c>
      <c r="N1321" t="s">
        <v>80</v>
      </c>
      <c r="O1321">
        <v>0</v>
      </c>
      <c r="P1321">
        <v>-4.75</v>
      </c>
      <c r="Q1321">
        <v>-3.5</v>
      </c>
      <c r="R1321">
        <v>4.75</v>
      </c>
      <c r="S1321">
        <v>3</v>
      </c>
      <c r="T1321">
        <v>-13.5</v>
      </c>
      <c r="U1321">
        <v>2.5499999999999998</v>
      </c>
      <c r="V1321">
        <v>-6.75</v>
      </c>
      <c r="W1321" t="str">
        <f t="shared" si="46"/>
        <v>g109,5,empty,3,204,1,1,0</v>
      </c>
      <c r="X1321" s="1" t="s">
        <v>287</v>
      </c>
      <c r="Y1321" s="2" t="str">
        <f>IF(AND(ISBLANK(X1321),OR(NOT(ISBLANK(Z1321)),NOT(ISBLANK(AA1321)))),#N/A,
IF(ISBLANK(X1321),"",
IF(AND(NOT(ISERROR(VLOOKUP(X1321,MonsterTable!$A:$B,MATCH(MonsterTable!$B$1,MonsterTable!$A$1:$B$1,0),0))),OR(ISBLANK(Z1321),ISBLANK(AA1321))),#N/A,
IFERROR(VLOOKUP(X1321,MonsterTable!$A:$B,MATCH(MonsterTable!$B$1,MonsterTable!$A$1:$B$1,0),0),
IF(OR(NOT(ISBLANK(Z1321)),ISBLANK(AA1321)),#N/A,
IF(X1321="empty","empty",
VLOOKUP(X1321,MonsterGroupTable!$A:$A,1,0)))))))</f>
        <v>g109</v>
      </c>
      <c r="AA1321">
        <v>5</v>
      </c>
      <c r="AE1321" s="1" t="s">
        <v>446</v>
      </c>
      <c r="AF1321" s="2" t="str">
        <f>IF(AND(ISBLANK(AE1321),OR(NOT(ISBLANK(AG1321)),NOT(ISBLANK(AH1321)))),#N/A,
IF(ISBLANK(AE1321),"",
IF(AND(NOT(ISERROR(VLOOKUP(AE1321,MonsterTable!$A:$B,MATCH(MonsterTable!$B$1,MonsterTable!$A$1:$B$1,0),0))),OR(ISBLANK(AG1321),ISBLANK(AH1321))),#N/A,
IFERROR(VLOOKUP(AE1321,MonsterTable!$A:$B,MATCH(MonsterTable!$B$1,MonsterTable!$A$1:$B$1,0),0),
IF(OR(NOT(ISBLANK(AG1321)),ISBLANK(AH1321)),#N/A,
IF(AE1321="empty","empty",
VLOOKUP(AE1321,MonsterGroupTable!$A:$A,1,0)))))))</f>
        <v>empty</v>
      </c>
      <c r="AH1321">
        <v>3</v>
      </c>
      <c r="AL1321" s="1" t="s">
        <v>340</v>
      </c>
      <c r="AM1321" s="2">
        <f>IF(AND(ISBLANK(AL1321),OR(NOT(ISBLANK(AN1321)),NOT(ISBLANK(AO1321)))),#N/A,
IF(ISBLANK(AL1321),"",
IF(AND(NOT(ISERROR(VLOOKUP(AL1321,MonsterTable!$A:$B,MATCH(MonsterTable!$B$1,MonsterTable!$A$1:$B$1,0),0))),OR(ISBLANK(AN1321),ISBLANK(AO1321))),#N/A,
IFERROR(VLOOKUP(AL1321,MonsterTable!$A:$B,MATCH(MonsterTable!$B$1,MonsterTable!$A$1:$B$1,0),0),
IF(OR(NOT(ISBLANK(AN1321)),ISBLANK(AO1321)),#N/A,
IF(AL1321="empty","empty",
VLOOKUP(AL1321,MonsterGroupTable!$A:$A,1,0)))))))</f>
        <v>204</v>
      </c>
      <c r="AN1321">
        <v>1</v>
      </c>
      <c r="AO1321">
        <v>1</v>
      </c>
      <c r="AP1321">
        <v>0</v>
      </c>
      <c r="AT1321" s="2" t="str">
        <f>IF(AND(ISBLANK(AS1321),OR(NOT(ISBLANK(AU1321)),NOT(ISBLANK(AV1321)))),#N/A,
IF(ISBLANK(AS1321),"",
IF(AND(NOT(ISERROR(VLOOKUP(AS1321,MonsterTable!$A:$B,MATCH(MonsterTable!$B$1,MonsterTable!$A$1:$B$1,0),0))),OR(ISBLANK(AU1321),ISBLANK(AV1321))),#N/A,
IFERROR(VLOOKUP(AS1321,MonsterTable!$A:$B,MATCH(MonsterTable!$B$1,MonsterTable!$A$1:$B$1,0),0),
IF(OR(NOT(ISBLANK(AU1321)),ISBLANK(AV1321)),#N/A,
IF(AS1321="empty","empty",
VLOOKUP(AS1321,MonsterGroupTable!$A:$A,1,0)))))))</f>
        <v/>
      </c>
      <c r="BA1321" s="2" t="str">
        <f>IF(AND(ISBLANK(AZ1321),OR(NOT(ISBLANK(BB1321)),NOT(ISBLANK(BC1321)))),#N/A,
IF(ISBLANK(AZ1321),"",
IF(AND(NOT(ISERROR(VLOOKUP(AZ1321,MonsterTable!$A:$B,MATCH(MonsterTable!$B$1,MonsterTable!$A$1:$B$1,0),0))),OR(ISBLANK(BB1321),ISBLANK(BC1321))),#N/A,
IFERROR(VLOOKUP(AZ1321,MonsterTable!$A:$B,MATCH(MonsterTable!$B$1,MonsterTable!$A$1:$B$1,0),0),
IF(OR(NOT(ISBLANK(BB1321)),ISBLANK(BC1321)),#N/A,
IF(AZ1321="empty","empty",
VLOOKUP(AZ1321,MonsterGroupTable!$A:$A,1,0)))))))</f>
        <v/>
      </c>
      <c r="BH1321" s="2" t="str">
        <f>IF(AND(ISBLANK(BG1321),OR(NOT(ISBLANK(BI1321)),NOT(ISBLANK(BJ1321)))),#N/A,
IF(ISBLANK(BG1321),"",
IF(AND(NOT(ISERROR(VLOOKUP(BG1321,MonsterTable!$A:$B,MATCH(MonsterTable!$B$1,MonsterTable!$A$1:$B$1,0),0))),OR(ISBLANK(BI1321),ISBLANK(BJ1321))),#N/A,
IFERROR(VLOOKUP(BG1321,MonsterTable!$A:$B,MATCH(MonsterTable!$B$1,MonsterTable!$A$1:$B$1,0),0),
IF(OR(NOT(ISBLANK(BI1321)),ISBLANK(BJ1321)),#N/A,
IF(BG1321="empty","empty",
VLOOKUP(BG1321,MonsterGroupTable!$A:$A,1,0)))))))</f>
        <v/>
      </c>
      <c r="BO1321" s="2" t="str">
        <f>IF(AND(ISBLANK(BN1321),OR(NOT(ISBLANK(BP1321)),NOT(ISBLANK(BQ1321)))),#N/A,
IF(ISBLANK(BN1321),"",
IF(AND(NOT(ISERROR(VLOOKUP(BN1321,MonsterTable!$A:$B,MATCH(MonsterTable!$B$1,MonsterTable!$A$1:$B$1,0),0))),OR(ISBLANK(BP1321),ISBLANK(BQ1321))),#N/A,
IFERROR(VLOOKUP(BN1321,MonsterTable!$A:$B,MATCH(MonsterTable!$B$1,MonsterTable!$A$1:$B$1,0),0),
IF(OR(NOT(ISBLANK(BP1321)),ISBLANK(BQ1321)),#N/A,
IF(BN1321="empty","empty",
VLOOKUP(BN1321,MonsterGroupTable!$A:$A,1,0)))))))</f>
        <v/>
      </c>
      <c r="BV1321" s="2" t="str">
        <f>IF(AND(ISBLANK(BU1321),OR(NOT(ISBLANK(BW1321)),NOT(ISBLANK(BX1321)))),#N/A,
IF(ISBLANK(BU1321),"",
IF(AND(NOT(ISERROR(VLOOKUP(BU1321,MonsterTable!$A:$B,MATCH(MonsterTable!$B$1,MonsterTable!$A$1:$B$1,0),0))),OR(ISBLANK(BW1321),ISBLANK(BX1321))),#N/A,
IFERROR(VLOOKUP(BU1321,MonsterTable!$A:$B,MATCH(MonsterTable!$B$1,MonsterTable!$A$1:$B$1,0),0),
IF(OR(NOT(ISBLANK(BW1321)),ISBLANK(BX1321)),#N/A,
IF(BU1321="empty","empty",
VLOOKUP(BU1321,MonsterGroupTable!$A:$A,1,0)))))))</f>
        <v/>
      </c>
      <c r="CC1321" s="2" t="str">
        <f>IF(AND(ISBLANK(CB1321),OR(NOT(ISBLANK(CD1321)),NOT(ISBLANK(CE1321)))),#N/A,
IF(ISBLANK(CB1321),"",
IF(AND(NOT(ISERROR(VLOOKUP(CB1321,MonsterTable!$A:$B,MATCH(MonsterTable!$B$1,MonsterTable!$A$1:$B$1,0),0))),OR(ISBLANK(CD1321),ISBLANK(CE1321))),#N/A,
IFERROR(VLOOKUP(CB1321,MonsterTable!$A:$B,MATCH(MonsterTable!$B$1,MonsterTable!$A$1:$B$1,0),0),
IF(OR(NOT(ISBLANK(CD1321)),ISBLANK(CE1321)),#N/A,
IF(CB1321="empty","empty",
VLOOKUP(CB1321,MonsterGroupTable!$A:$A,1,0)))))))</f>
        <v/>
      </c>
      <c r="CJ1321" s="2" t="str">
        <f>IF(AND(ISBLANK(CI1321),OR(NOT(ISBLANK(CK1321)),NOT(ISBLANK(CL1321)))),#N/A,
IF(ISBLANK(CI1321),"",
IF(AND(NOT(ISERROR(VLOOKUP(CI1321,MonsterTable!$A:$B,MATCH(MonsterTable!$B$1,MonsterTable!$A$1:$B$1,0),0))),OR(ISBLANK(CK1321),ISBLANK(CL1321))),#N/A,
IFERROR(VLOOKUP(CI1321,MonsterTable!$A:$B,MATCH(MonsterTable!$B$1,MonsterTable!$A$1:$B$1,0),0),
IF(OR(NOT(ISBLANK(CK1321)),ISBLANK(CL1321)),#N/A,
IF(CI1321="empty","empty",
VLOOKUP(CI1321,MonsterGroupTable!$A:$A,1,0)))))))</f>
        <v/>
      </c>
    </row>
    <row r="1322" spans="1:88">
      <c r="A1322">
        <v>20288</v>
      </c>
      <c r="B1322">
        <f t="shared" si="45"/>
        <v>1.1000000000000001</v>
      </c>
      <c r="C1322">
        <f t="shared" si="45"/>
        <v>1.1000000000000001</v>
      </c>
      <c r="F1322">
        <v>600</v>
      </c>
      <c r="G1322">
        <v>13133</v>
      </c>
      <c r="H1322">
        <v>0</v>
      </c>
      <c r="I1322">
        <v>0</v>
      </c>
      <c r="J1322">
        <v>0</v>
      </c>
      <c r="K1322" t="s">
        <v>28</v>
      </c>
      <c r="L1322" t="s">
        <v>255</v>
      </c>
      <c r="M1322" t="s">
        <v>79</v>
      </c>
      <c r="N1322" t="s">
        <v>80</v>
      </c>
      <c r="O1322">
        <v>0</v>
      </c>
      <c r="P1322">
        <v>-4.75</v>
      </c>
      <c r="Q1322">
        <v>-3.5</v>
      </c>
      <c r="R1322">
        <v>4.75</v>
      </c>
      <c r="S1322">
        <v>3</v>
      </c>
      <c r="T1322">
        <v>-13.5</v>
      </c>
      <c r="U1322">
        <v>2.5499999999999998</v>
      </c>
      <c r="V1322">
        <v>-6.75</v>
      </c>
      <c r="W1322" t="str">
        <f t="shared" si="46"/>
        <v>g109,5,empty,3,204,1,1,0</v>
      </c>
      <c r="X1322" s="1" t="s">
        <v>287</v>
      </c>
      <c r="Y1322" s="2" t="str">
        <f>IF(AND(ISBLANK(X1322),OR(NOT(ISBLANK(Z1322)),NOT(ISBLANK(AA1322)))),#N/A,
IF(ISBLANK(X1322),"",
IF(AND(NOT(ISERROR(VLOOKUP(X1322,MonsterTable!$A:$B,MATCH(MonsterTable!$B$1,MonsterTable!$A$1:$B$1,0),0))),OR(ISBLANK(Z1322),ISBLANK(AA1322))),#N/A,
IFERROR(VLOOKUP(X1322,MonsterTable!$A:$B,MATCH(MonsterTable!$B$1,MonsterTable!$A$1:$B$1,0),0),
IF(OR(NOT(ISBLANK(Z1322)),ISBLANK(AA1322)),#N/A,
IF(X1322="empty","empty",
VLOOKUP(X1322,MonsterGroupTable!$A:$A,1,0)))))))</f>
        <v>g109</v>
      </c>
      <c r="AA1322">
        <v>5</v>
      </c>
      <c r="AE1322" s="1" t="s">
        <v>446</v>
      </c>
      <c r="AF1322" s="2" t="str">
        <f>IF(AND(ISBLANK(AE1322),OR(NOT(ISBLANK(AG1322)),NOT(ISBLANK(AH1322)))),#N/A,
IF(ISBLANK(AE1322),"",
IF(AND(NOT(ISERROR(VLOOKUP(AE1322,MonsterTable!$A:$B,MATCH(MonsterTable!$B$1,MonsterTable!$A$1:$B$1,0),0))),OR(ISBLANK(AG1322),ISBLANK(AH1322))),#N/A,
IFERROR(VLOOKUP(AE1322,MonsterTable!$A:$B,MATCH(MonsterTable!$B$1,MonsterTable!$A$1:$B$1,0),0),
IF(OR(NOT(ISBLANK(AG1322)),ISBLANK(AH1322)),#N/A,
IF(AE1322="empty","empty",
VLOOKUP(AE1322,MonsterGroupTable!$A:$A,1,0)))))))</f>
        <v>empty</v>
      </c>
      <c r="AH1322">
        <v>3</v>
      </c>
      <c r="AL1322" s="1" t="s">
        <v>340</v>
      </c>
      <c r="AM1322" s="2">
        <f>IF(AND(ISBLANK(AL1322),OR(NOT(ISBLANK(AN1322)),NOT(ISBLANK(AO1322)))),#N/A,
IF(ISBLANK(AL1322),"",
IF(AND(NOT(ISERROR(VLOOKUP(AL1322,MonsterTable!$A:$B,MATCH(MonsterTable!$B$1,MonsterTable!$A$1:$B$1,0),0))),OR(ISBLANK(AN1322),ISBLANK(AO1322))),#N/A,
IFERROR(VLOOKUP(AL1322,MonsterTable!$A:$B,MATCH(MonsterTable!$B$1,MonsterTable!$A$1:$B$1,0),0),
IF(OR(NOT(ISBLANK(AN1322)),ISBLANK(AO1322)),#N/A,
IF(AL1322="empty","empty",
VLOOKUP(AL1322,MonsterGroupTable!$A:$A,1,0)))))))</f>
        <v>204</v>
      </c>
      <c r="AN1322">
        <v>1</v>
      </c>
      <c r="AO1322">
        <v>1</v>
      </c>
      <c r="AP1322">
        <v>0</v>
      </c>
      <c r="AT1322" s="2" t="str">
        <f>IF(AND(ISBLANK(AS1322),OR(NOT(ISBLANK(AU1322)),NOT(ISBLANK(AV1322)))),#N/A,
IF(ISBLANK(AS1322),"",
IF(AND(NOT(ISERROR(VLOOKUP(AS1322,MonsterTable!$A:$B,MATCH(MonsterTable!$B$1,MonsterTable!$A$1:$B$1,0),0))),OR(ISBLANK(AU1322),ISBLANK(AV1322))),#N/A,
IFERROR(VLOOKUP(AS1322,MonsterTable!$A:$B,MATCH(MonsterTable!$B$1,MonsterTable!$A$1:$B$1,0),0),
IF(OR(NOT(ISBLANK(AU1322)),ISBLANK(AV1322)),#N/A,
IF(AS1322="empty","empty",
VLOOKUP(AS1322,MonsterGroupTable!$A:$A,1,0)))))))</f>
        <v/>
      </c>
      <c r="BA1322" s="2" t="str">
        <f>IF(AND(ISBLANK(AZ1322),OR(NOT(ISBLANK(BB1322)),NOT(ISBLANK(BC1322)))),#N/A,
IF(ISBLANK(AZ1322),"",
IF(AND(NOT(ISERROR(VLOOKUP(AZ1322,MonsterTable!$A:$B,MATCH(MonsterTable!$B$1,MonsterTable!$A$1:$B$1,0),0))),OR(ISBLANK(BB1322),ISBLANK(BC1322))),#N/A,
IFERROR(VLOOKUP(AZ1322,MonsterTable!$A:$B,MATCH(MonsterTable!$B$1,MonsterTable!$A$1:$B$1,0),0),
IF(OR(NOT(ISBLANK(BB1322)),ISBLANK(BC1322)),#N/A,
IF(AZ1322="empty","empty",
VLOOKUP(AZ1322,MonsterGroupTable!$A:$A,1,0)))))))</f>
        <v/>
      </c>
      <c r="BH1322" s="2" t="str">
        <f>IF(AND(ISBLANK(BG1322),OR(NOT(ISBLANK(BI1322)),NOT(ISBLANK(BJ1322)))),#N/A,
IF(ISBLANK(BG1322),"",
IF(AND(NOT(ISERROR(VLOOKUP(BG1322,MonsterTable!$A:$B,MATCH(MonsterTable!$B$1,MonsterTable!$A$1:$B$1,0),0))),OR(ISBLANK(BI1322),ISBLANK(BJ1322))),#N/A,
IFERROR(VLOOKUP(BG1322,MonsterTable!$A:$B,MATCH(MonsterTable!$B$1,MonsterTable!$A$1:$B$1,0),0),
IF(OR(NOT(ISBLANK(BI1322)),ISBLANK(BJ1322)),#N/A,
IF(BG1322="empty","empty",
VLOOKUP(BG1322,MonsterGroupTable!$A:$A,1,0)))))))</f>
        <v/>
      </c>
      <c r="BO1322" s="2" t="str">
        <f>IF(AND(ISBLANK(BN1322),OR(NOT(ISBLANK(BP1322)),NOT(ISBLANK(BQ1322)))),#N/A,
IF(ISBLANK(BN1322),"",
IF(AND(NOT(ISERROR(VLOOKUP(BN1322,MonsterTable!$A:$B,MATCH(MonsterTable!$B$1,MonsterTable!$A$1:$B$1,0),0))),OR(ISBLANK(BP1322),ISBLANK(BQ1322))),#N/A,
IFERROR(VLOOKUP(BN1322,MonsterTable!$A:$B,MATCH(MonsterTable!$B$1,MonsterTable!$A$1:$B$1,0),0),
IF(OR(NOT(ISBLANK(BP1322)),ISBLANK(BQ1322)),#N/A,
IF(BN1322="empty","empty",
VLOOKUP(BN1322,MonsterGroupTable!$A:$A,1,0)))))))</f>
        <v/>
      </c>
      <c r="BV1322" s="2" t="str">
        <f>IF(AND(ISBLANK(BU1322),OR(NOT(ISBLANK(BW1322)),NOT(ISBLANK(BX1322)))),#N/A,
IF(ISBLANK(BU1322),"",
IF(AND(NOT(ISERROR(VLOOKUP(BU1322,MonsterTable!$A:$B,MATCH(MonsterTable!$B$1,MonsterTable!$A$1:$B$1,0),0))),OR(ISBLANK(BW1322),ISBLANK(BX1322))),#N/A,
IFERROR(VLOOKUP(BU1322,MonsterTable!$A:$B,MATCH(MonsterTable!$B$1,MonsterTable!$A$1:$B$1,0),0),
IF(OR(NOT(ISBLANK(BW1322)),ISBLANK(BX1322)),#N/A,
IF(BU1322="empty","empty",
VLOOKUP(BU1322,MonsterGroupTable!$A:$A,1,0)))))))</f>
        <v/>
      </c>
      <c r="CC1322" s="2" t="str">
        <f>IF(AND(ISBLANK(CB1322),OR(NOT(ISBLANK(CD1322)),NOT(ISBLANK(CE1322)))),#N/A,
IF(ISBLANK(CB1322),"",
IF(AND(NOT(ISERROR(VLOOKUP(CB1322,MonsterTable!$A:$B,MATCH(MonsterTable!$B$1,MonsterTable!$A$1:$B$1,0),0))),OR(ISBLANK(CD1322),ISBLANK(CE1322))),#N/A,
IFERROR(VLOOKUP(CB1322,MonsterTable!$A:$B,MATCH(MonsterTable!$B$1,MonsterTable!$A$1:$B$1,0),0),
IF(OR(NOT(ISBLANK(CD1322)),ISBLANK(CE1322)),#N/A,
IF(CB1322="empty","empty",
VLOOKUP(CB1322,MonsterGroupTable!$A:$A,1,0)))))))</f>
        <v/>
      </c>
      <c r="CJ1322" s="2" t="str">
        <f>IF(AND(ISBLANK(CI1322),OR(NOT(ISBLANK(CK1322)),NOT(ISBLANK(CL1322)))),#N/A,
IF(ISBLANK(CI1322),"",
IF(AND(NOT(ISERROR(VLOOKUP(CI1322,MonsterTable!$A:$B,MATCH(MonsterTable!$B$1,MonsterTable!$A$1:$B$1,0),0))),OR(ISBLANK(CK1322),ISBLANK(CL1322))),#N/A,
IFERROR(VLOOKUP(CI1322,MonsterTable!$A:$B,MATCH(MonsterTable!$B$1,MonsterTable!$A$1:$B$1,0),0),
IF(OR(NOT(ISBLANK(CK1322)),ISBLANK(CL1322)),#N/A,
IF(CI1322="empty","empty",
VLOOKUP(CI1322,MonsterGroupTable!$A:$A,1,0)))))))</f>
        <v/>
      </c>
    </row>
    <row r="1323" spans="1:88">
      <c r="A1323">
        <v>20289</v>
      </c>
      <c r="B1323">
        <f t="shared" si="45"/>
        <v>1.1000000000000001</v>
      </c>
      <c r="C1323">
        <f t="shared" si="45"/>
        <v>1.1000000000000001</v>
      </c>
      <c r="F1323">
        <v>600</v>
      </c>
      <c r="G1323">
        <v>13223</v>
      </c>
      <c r="H1323">
        <v>0</v>
      </c>
      <c r="I1323">
        <v>0</v>
      </c>
      <c r="J1323">
        <v>0</v>
      </c>
      <c r="K1323" t="s">
        <v>28</v>
      </c>
      <c r="L1323" t="s">
        <v>255</v>
      </c>
      <c r="M1323" t="s">
        <v>79</v>
      </c>
      <c r="N1323" t="s">
        <v>80</v>
      </c>
      <c r="O1323">
        <v>0</v>
      </c>
      <c r="P1323">
        <v>-4.75</v>
      </c>
      <c r="Q1323">
        <v>-3.5</v>
      </c>
      <c r="R1323">
        <v>4.75</v>
      </c>
      <c r="S1323">
        <v>3</v>
      </c>
      <c r="T1323">
        <v>-13.5</v>
      </c>
      <c r="U1323">
        <v>2.5499999999999998</v>
      </c>
      <c r="V1323">
        <v>-6.75</v>
      </c>
      <c r="W1323" t="str">
        <f t="shared" si="46"/>
        <v>g109,5,empty,3,204,1,1,0</v>
      </c>
      <c r="X1323" s="1" t="s">
        <v>287</v>
      </c>
      <c r="Y1323" s="2" t="str">
        <f>IF(AND(ISBLANK(X1323),OR(NOT(ISBLANK(Z1323)),NOT(ISBLANK(AA1323)))),#N/A,
IF(ISBLANK(X1323),"",
IF(AND(NOT(ISERROR(VLOOKUP(X1323,MonsterTable!$A:$B,MATCH(MonsterTable!$B$1,MonsterTable!$A$1:$B$1,0),0))),OR(ISBLANK(Z1323),ISBLANK(AA1323))),#N/A,
IFERROR(VLOOKUP(X1323,MonsterTable!$A:$B,MATCH(MonsterTable!$B$1,MonsterTable!$A$1:$B$1,0),0),
IF(OR(NOT(ISBLANK(Z1323)),ISBLANK(AA1323)),#N/A,
IF(X1323="empty","empty",
VLOOKUP(X1323,MonsterGroupTable!$A:$A,1,0)))))))</f>
        <v>g109</v>
      </c>
      <c r="AA1323">
        <v>5</v>
      </c>
      <c r="AE1323" s="1" t="s">
        <v>446</v>
      </c>
      <c r="AF1323" s="2" t="str">
        <f>IF(AND(ISBLANK(AE1323),OR(NOT(ISBLANK(AG1323)),NOT(ISBLANK(AH1323)))),#N/A,
IF(ISBLANK(AE1323),"",
IF(AND(NOT(ISERROR(VLOOKUP(AE1323,MonsterTable!$A:$B,MATCH(MonsterTable!$B$1,MonsterTable!$A$1:$B$1,0),0))),OR(ISBLANK(AG1323),ISBLANK(AH1323))),#N/A,
IFERROR(VLOOKUP(AE1323,MonsterTable!$A:$B,MATCH(MonsterTable!$B$1,MonsterTable!$A$1:$B$1,0),0),
IF(OR(NOT(ISBLANK(AG1323)),ISBLANK(AH1323)),#N/A,
IF(AE1323="empty","empty",
VLOOKUP(AE1323,MonsterGroupTable!$A:$A,1,0)))))))</f>
        <v>empty</v>
      </c>
      <c r="AH1323">
        <v>3</v>
      </c>
      <c r="AL1323" s="1" t="s">
        <v>340</v>
      </c>
      <c r="AM1323" s="2">
        <f>IF(AND(ISBLANK(AL1323),OR(NOT(ISBLANK(AN1323)),NOT(ISBLANK(AO1323)))),#N/A,
IF(ISBLANK(AL1323),"",
IF(AND(NOT(ISERROR(VLOOKUP(AL1323,MonsterTable!$A:$B,MATCH(MonsterTable!$B$1,MonsterTable!$A$1:$B$1,0),0))),OR(ISBLANK(AN1323),ISBLANK(AO1323))),#N/A,
IFERROR(VLOOKUP(AL1323,MonsterTable!$A:$B,MATCH(MonsterTable!$B$1,MonsterTable!$A$1:$B$1,0),0),
IF(OR(NOT(ISBLANK(AN1323)),ISBLANK(AO1323)),#N/A,
IF(AL1323="empty","empty",
VLOOKUP(AL1323,MonsterGroupTable!$A:$A,1,0)))))))</f>
        <v>204</v>
      </c>
      <c r="AN1323">
        <v>1</v>
      </c>
      <c r="AO1323">
        <v>1</v>
      </c>
      <c r="AP1323">
        <v>0</v>
      </c>
      <c r="AT1323" s="2" t="str">
        <f>IF(AND(ISBLANK(AS1323),OR(NOT(ISBLANK(AU1323)),NOT(ISBLANK(AV1323)))),#N/A,
IF(ISBLANK(AS1323),"",
IF(AND(NOT(ISERROR(VLOOKUP(AS1323,MonsterTable!$A:$B,MATCH(MonsterTable!$B$1,MonsterTable!$A$1:$B$1,0),0))),OR(ISBLANK(AU1323),ISBLANK(AV1323))),#N/A,
IFERROR(VLOOKUP(AS1323,MonsterTable!$A:$B,MATCH(MonsterTable!$B$1,MonsterTable!$A$1:$B$1,0),0),
IF(OR(NOT(ISBLANK(AU1323)),ISBLANK(AV1323)),#N/A,
IF(AS1323="empty","empty",
VLOOKUP(AS1323,MonsterGroupTable!$A:$A,1,0)))))))</f>
        <v/>
      </c>
      <c r="BA1323" s="2" t="str">
        <f>IF(AND(ISBLANK(AZ1323),OR(NOT(ISBLANK(BB1323)),NOT(ISBLANK(BC1323)))),#N/A,
IF(ISBLANK(AZ1323),"",
IF(AND(NOT(ISERROR(VLOOKUP(AZ1323,MonsterTable!$A:$B,MATCH(MonsterTable!$B$1,MonsterTable!$A$1:$B$1,0),0))),OR(ISBLANK(BB1323),ISBLANK(BC1323))),#N/A,
IFERROR(VLOOKUP(AZ1323,MonsterTable!$A:$B,MATCH(MonsterTable!$B$1,MonsterTable!$A$1:$B$1,0),0),
IF(OR(NOT(ISBLANK(BB1323)),ISBLANK(BC1323)),#N/A,
IF(AZ1323="empty","empty",
VLOOKUP(AZ1323,MonsterGroupTable!$A:$A,1,0)))))))</f>
        <v/>
      </c>
      <c r="BH1323" s="2" t="str">
        <f>IF(AND(ISBLANK(BG1323),OR(NOT(ISBLANK(BI1323)),NOT(ISBLANK(BJ1323)))),#N/A,
IF(ISBLANK(BG1323),"",
IF(AND(NOT(ISERROR(VLOOKUP(BG1323,MonsterTable!$A:$B,MATCH(MonsterTable!$B$1,MonsterTable!$A$1:$B$1,0),0))),OR(ISBLANK(BI1323),ISBLANK(BJ1323))),#N/A,
IFERROR(VLOOKUP(BG1323,MonsterTable!$A:$B,MATCH(MonsterTable!$B$1,MonsterTable!$A$1:$B$1,0),0),
IF(OR(NOT(ISBLANK(BI1323)),ISBLANK(BJ1323)),#N/A,
IF(BG1323="empty","empty",
VLOOKUP(BG1323,MonsterGroupTable!$A:$A,1,0)))))))</f>
        <v/>
      </c>
      <c r="BO1323" s="2" t="str">
        <f>IF(AND(ISBLANK(BN1323),OR(NOT(ISBLANK(BP1323)),NOT(ISBLANK(BQ1323)))),#N/A,
IF(ISBLANK(BN1323),"",
IF(AND(NOT(ISERROR(VLOOKUP(BN1323,MonsterTable!$A:$B,MATCH(MonsterTable!$B$1,MonsterTable!$A$1:$B$1,0),0))),OR(ISBLANK(BP1323),ISBLANK(BQ1323))),#N/A,
IFERROR(VLOOKUP(BN1323,MonsterTable!$A:$B,MATCH(MonsterTable!$B$1,MonsterTable!$A$1:$B$1,0),0),
IF(OR(NOT(ISBLANK(BP1323)),ISBLANK(BQ1323)),#N/A,
IF(BN1323="empty","empty",
VLOOKUP(BN1323,MonsterGroupTable!$A:$A,1,0)))))))</f>
        <v/>
      </c>
      <c r="BV1323" s="2" t="str">
        <f>IF(AND(ISBLANK(BU1323),OR(NOT(ISBLANK(BW1323)),NOT(ISBLANK(BX1323)))),#N/A,
IF(ISBLANK(BU1323),"",
IF(AND(NOT(ISERROR(VLOOKUP(BU1323,MonsterTable!$A:$B,MATCH(MonsterTable!$B$1,MonsterTable!$A$1:$B$1,0),0))),OR(ISBLANK(BW1323),ISBLANK(BX1323))),#N/A,
IFERROR(VLOOKUP(BU1323,MonsterTable!$A:$B,MATCH(MonsterTable!$B$1,MonsterTable!$A$1:$B$1,0),0),
IF(OR(NOT(ISBLANK(BW1323)),ISBLANK(BX1323)),#N/A,
IF(BU1323="empty","empty",
VLOOKUP(BU1323,MonsterGroupTable!$A:$A,1,0)))))))</f>
        <v/>
      </c>
      <c r="CC1323" s="2" t="str">
        <f>IF(AND(ISBLANK(CB1323),OR(NOT(ISBLANK(CD1323)),NOT(ISBLANK(CE1323)))),#N/A,
IF(ISBLANK(CB1323),"",
IF(AND(NOT(ISERROR(VLOOKUP(CB1323,MonsterTable!$A:$B,MATCH(MonsterTable!$B$1,MonsterTable!$A$1:$B$1,0),0))),OR(ISBLANK(CD1323),ISBLANK(CE1323))),#N/A,
IFERROR(VLOOKUP(CB1323,MonsterTable!$A:$B,MATCH(MonsterTable!$B$1,MonsterTable!$A$1:$B$1,0),0),
IF(OR(NOT(ISBLANK(CD1323)),ISBLANK(CE1323)),#N/A,
IF(CB1323="empty","empty",
VLOOKUP(CB1323,MonsterGroupTable!$A:$A,1,0)))))))</f>
        <v/>
      </c>
      <c r="CJ1323" s="2" t="str">
        <f>IF(AND(ISBLANK(CI1323),OR(NOT(ISBLANK(CK1323)),NOT(ISBLANK(CL1323)))),#N/A,
IF(ISBLANK(CI1323),"",
IF(AND(NOT(ISERROR(VLOOKUP(CI1323,MonsterTable!$A:$B,MATCH(MonsterTable!$B$1,MonsterTable!$A$1:$B$1,0),0))),OR(ISBLANK(CK1323),ISBLANK(CL1323))),#N/A,
IFERROR(VLOOKUP(CI1323,MonsterTable!$A:$B,MATCH(MonsterTable!$B$1,MonsterTable!$A$1:$B$1,0),0),
IF(OR(NOT(ISBLANK(CK1323)),ISBLANK(CL1323)),#N/A,
IF(CI1323="empty","empty",
VLOOKUP(CI1323,MonsterGroupTable!$A:$A,1,0)))))))</f>
        <v/>
      </c>
    </row>
    <row r="1324" spans="1:88">
      <c r="A1324">
        <v>20290</v>
      </c>
      <c r="B1324">
        <f t="shared" si="45"/>
        <v>1.2</v>
      </c>
      <c r="C1324">
        <f t="shared" si="45"/>
        <v>1.1000000000000001</v>
      </c>
      <c r="F1324">
        <v>600</v>
      </c>
      <c r="G1324">
        <v>13313</v>
      </c>
      <c r="H1324">
        <v>0</v>
      </c>
      <c r="I1324">
        <v>0</v>
      </c>
      <c r="J1324">
        <v>0</v>
      </c>
      <c r="K1324" t="s">
        <v>28</v>
      </c>
      <c r="L1324" t="s">
        <v>255</v>
      </c>
      <c r="M1324" t="s">
        <v>79</v>
      </c>
      <c r="N1324" t="s">
        <v>80</v>
      </c>
      <c r="O1324">
        <v>0</v>
      </c>
      <c r="P1324">
        <v>-4.75</v>
      </c>
      <c r="Q1324">
        <v>-3.5</v>
      </c>
      <c r="R1324">
        <v>4.75</v>
      </c>
      <c r="S1324">
        <v>3</v>
      </c>
      <c r="T1324">
        <v>-13.5</v>
      </c>
      <c r="U1324">
        <v>2.5499999999999998</v>
      </c>
      <c r="V1324">
        <v>-6.75</v>
      </c>
      <c r="W1324" t="str">
        <f t="shared" si="46"/>
        <v>g109,5,empty,3,204,1,1,0</v>
      </c>
      <c r="X1324" s="1" t="s">
        <v>287</v>
      </c>
      <c r="Y1324" s="2" t="str">
        <f>IF(AND(ISBLANK(X1324),OR(NOT(ISBLANK(Z1324)),NOT(ISBLANK(AA1324)))),#N/A,
IF(ISBLANK(X1324),"",
IF(AND(NOT(ISERROR(VLOOKUP(X1324,MonsterTable!$A:$B,MATCH(MonsterTable!$B$1,MonsterTable!$A$1:$B$1,0),0))),OR(ISBLANK(Z1324),ISBLANK(AA1324))),#N/A,
IFERROR(VLOOKUP(X1324,MonsterTable!$A:$B,MATCH(MonsterTable!$B$1,MonsterTable!$A$1:$B$1,0),0),
IF(OR(NOT(ISBLANK(Z1324)),ISBLANK(AA1324)),#N/A,
IF(X1324="empty","empty",
VLOOKUP(X1324,MonsterGroupTable!$A:$A,1,0)))))))</f>
        <v>g109</v>
      </c>
      <c r="AA1324">
        <v>5</v>
      </c>
      <c r="AE1324" s="1" t="s">
        <v>446</v>
      </c>
      <c r="AF1324" s="2" t="str">
        <f>IF(AND(ISBLANK(AE1324),OR(NOT(ISBLANK(AG1324)),NOT(ISBLANK(AH1324)))),#N/A,
IF(ISBLANK(AE1324),"",
IF(AND(NOT(ISERROR(VLOOKUP(AE1324,MonsterTable!$A:$B,MATCH(MonsterTable!$B$1,MonsterTable!$A$1:$B$1,0),0))),OR(ISBLANK(AG1324),ISBLANK(AH1324))),#N/A,
IFERROR(VLOOKUP(AE1324,MonsterTable!$A:$B,MATCH(MonsterTable!$B$1,MonsterTable!$A$1:$B$1,0),0),
IF(OR(NOT(ISBLANK(AG1324)),ISBLANK(AH1324)),#N/A,
IF(AE1324="empty","empty",
VLOOKUP(AE1324,MonsterGroupTable!$A:$A,1,0)))))))</f>
        <v>empty</v>
      </c>
      <c r="AH1324">
        <v>3</v>
      </c>
      <c r="AL1324" s="1" t="s">
        <v>340</v>
      </c>
      <c r="AM1324" s="2">
        <f>IF(AND(ISBLANK(AL1324),OR(NOT(ISBLANK(AN1324)),NOT(ISBLANK(AO1324)))),#N/A,
IF(ISBLANK(AL1324),"",
IF(AND(NOT(ISERROR(VLOOKUP(AL1324,MonsterTable!$A:$B,MATCH(MonsterTable!$B$1,MonsterTable!$A$1:$B$1,0),0))),OR(ISBLANK(AN1324),ISBLANK(AO1324))),#N/A,
IFERROR(VLOOKUP(AL1324,MonsterTable!$A:$B,MATCH(MonsterTable!$B$1,MonsterTable!$A$1:$B$1,0),0),
IF(OR(NOT(ISBLANK(AN1324)),ISBLANK(AO1324)),#N/A,
IF(AL1324="empty","empty",
VLOOKUP(AL1324,MonsterGroupTable!$A:$A,1,0)))))))</f>
        <v>204</v>
      </c>
      <c r="AN1324">
        <v>1</v>
      </c>
      <c r="AO1324">
        <v>1</v>
      </c>
      <c r="AP1324">
        <v>0</v>
      </c>
      <c r="AT1324" s="2" t="str">
        <f>IF(AND(ISBLANK(AS1324),OR(NOT(ISBLANK(AU1324)),NOT(ISBLANK(AV1324)))),#N/A,
IF(ISBLANK(AS1324),"",
IF(AND(NOT(ISERROR(VLOOKUP(AS1324,MonsterTable!$A:$B,MATCH(MonsterTable!$B$1,MonsterTable!$A$1:$B$1,0),0))),OR(ISBLANK(AU1324),ISBLANK(AV1324))),#N/A,
IFERROR(VLOOKUP(AS1324,MonsterTable!$A:$B,MATCH(MonsterTable!$B$1,MonsterTable!$A$1:$B$1,0),0),
IF(OR(NOT(ISBLANK(AU1324)),ISBLANK(AV1324)),#N/A,
IF(AS1324="empty","empty",
VLOOKUP(AS1324,MonsterGroupTable!$A:$A,1,0)))))))</f>
        <v/>
      </c>
      <c r="BA1324" s="2" t="str">
        <f>IF(AND(ISBLANK(AZ1324),OR(NOT(ISBLANK(BB1324)),NOT(ISBLANK(BC1324)))),#N/A,
IF(ISBLANK(AZ1324),"",
IF(AND(NOT(ISERROR(VLOOKUP(AZ1324,MonsterTable!$A:$B,MATCH(MonsterTable!$B$1,MonsterTable!$A$1:$B$1,0),0))),OR(ISBLANK(BB1324),ISBLANK(BC1324))),#N/A,
IFERROR(VLOOKUP(AZ1324,MonsterTable!$A:$B,MATCH(MonsterTable!$B$1,MonsterTable!$A$1:$B$1,0),0),
IF(OR(NOT(ISBLANK(BB1324)),ISBLANK(BC1324)),#N/A,
IF(AZ1324="empty","empty",
VLOOKUP(AZ1324,MonsterGroupTable!$A:$A,1,0)))))))</f>
        <v/>
      </c>
      <c r="BH1324" s="2" t="str">
        <f>IF(AND(ISBLANK(BG1324),OR(NOT(ISBLANK(BI1324)),NOT(ISBLANK(BJ1324)))),#N/A,
IF(ISBLANK(BG1324),"",
IF(AND(NOT(ISERROR(VLOOKUP(BG1324,MonsterTable!$A:$B,MATCH(MonsterTable!$B$1,MonsterTable!$A$1:$B$1,0),0))),OR(ISBLANK(BI1324),ISBLANK(BJ1324))),#N/A,
IFERROR(VLOOKUP(BG1324,MonsterTable!$A:$B,MATCH(MonsterTable!$B$1,MonsterTable!$A$1:$B$1,0),0),
IF(OR(NOT(ISBLANK(BI1324)),ISBLANK(BJ1324)),#N/A,
IF(BG1324="empty","empty",
VLOOKUP(BG1324,MonsterGroupTable!$A:$A,1,0)))))))</f>
        <v/>
      </c>
      <c r="BO1324" s="2" t="str">
        <f>IF(AND(ISBLANK(BN1324),OR(NOT(ISBLANK(BP1324)),NOT(ISBLANK(BQ1324)))),#N/A,
IF(ISBLANK(BN1324),"",
IF(AND(NOT(ISERROR(VLOOKUP(BN1324,MonsterTable!$A:$B,MATCH(MonsterTable!$B$1,MonsterTable!$A$1:$B$1,0),0))),OR(ISBLANK(BP1324),ISBLANK(BQ1324))),#N/A,
IFERROR(VLOOKUP(BN1324,MonsterTable!$A:$B,MATCH(MonsterTable!$B$1,MonsterTable!$A$1:$B$1,0),0),
IF(OR(NOT(ISBLANK(BP1324)),ISBLANK(BQ1324)),#N/A,
IF(BN1324="empty","empty",
VLOOKUP(BN1324,MonsterGroupTable!$A:$A,1,0)))))))</f>
        <v/>
      </c>
      <c r="BV1324" s="2" t="str">
        <f>IF(AND(ISBLANK(BU1324),OR(NOT(ISBLANK(BW1324)),NOT(ISBLANK(BX1324)))),#N/A,
IF(ISBLANK(BU1324),"",
IF(AND(NOT(ISERROR(VLOOKUP(BU1324,MonsterTable!$A:$B,MATCH(MonsterTable!$B$1,MonsterTable!$A$1:$B$1,0),0))),OR(ISBLANK(BW1324),ISBLANK(BX1324))),#N/A,
IFERROR(VLOOKUP(BU1324,MonsterTable!$A:$B,MATCH(MonsterTable!$B$1,MonsterTable!$A$1:$B$1,0),0),
IF(OR(NOT(ISBLANK(BW1324)),ISBLANK(BX1324)),#N/A,
IF(BU1324="empty","empty",
VLOOKUP(BU1324,MonsterGroupTable!$A:$A,1,0)))))))</f>
        <v/>
      </c>
      <c r="CC1324" s="2" t="str">
        <f>IF(AND(ISBLANK(CB1324),OR(NOT(ISBLANK(CD1324)),NOT(ISBLANK(CE1324)))),#N/A,
IF(ISBLANK(CB1324),"",
IF(AND(NOT(ISERROR(VLOOKUP(CB1324,MonsterTable!$A:$B,MATCH(MonsterTable!$B$1,MonsterTable!$A$1:$B$1,0),0))),OR(ISBLANK(CD1324),ISBLANK(CE1324))),#N/A,
IFERROR(VLOOKUP(CB1324,MonsterTable!$A:$B,MATCH(MonsterTable!$B$1,MonsterTable!$A$1:$B$1,0),0),
IF(OR(NOT(ISBLANK(CD1324)),ISBLANK(CE1324)),#N/A,
IF(CB1324="empty","empty",
VLOOKUP(CB1324,MonsterGroupTable!$A:$A,1,0)))))))</f>
        <v/>
      </c>
      <c r="CJ1324" s="2" t="str">
        <f>IF(AND(ISBLANK(CI1324),OR(NOT(ISBLANK(CK1324)),NOT(ISBLANK(CL1324)))),#N/A,
IF(ISBLANK(CI1324),"",
IF(AND(NOT(ISERROR(VLOOKUP(CI1324,MonsterTable!$A:$B,MATCH(MonsterTable!$B$1,MonsterTable!$A$1:$B$1,0),0))),OR(ISBLANK(CK1324),ISBLANK(CL1324))),#N/A,
IFERROR(VLOOKUP(CI1324,MonsterTable!$A:$B,MATCH(MonsterTable!$B$1,MonsterTable!$A$1:$B$1,0),0),
IF(OR(NOT(ISBLANK(CK1324)),ISBLANK(CL1324)),#N/A,
IF(CI1324="empty","empty",
VLOOKUP(CI1324,MonsterGroupTable!$A:$A,1,0)))))))</f>
        <v/>
      </c>
    </row>
    <row r="1325" spans="1:88">
      <c r="A1325">
        <v>20291</v>
      </c>
      <c r="B1325">
        <f t="shared" si="45"/>
        <v>1.1000000000000001</v>
      </c>
      <c r="C1325">
        <f t="shared" si="45"/>
        <v>1.1000000000000001</v>
      </c>
      <c r="F1325">
        <v>600</v>
      </c>
      <c r="G1325">
        <v>13403</v>
      </c>
      <c r="H1325">
        <v>0</v>
      </c>
      <c r="I1325">
        <v>0</v>
      </c>
      <c r="J1325">
        <v>0</v>
      </c>
      <c r="K1325" t="s">
        <v>28</v>
      </c>
      <c r="L1325" t="s">
        <v>256</v>
      </c>
      <c r="M1325" t="s">
        <v>79</v>
      </c>
      <c r="N1325" t="s">
        <v>80</v>
      </c>
      <c r="O1325">
        <v>0</v>
      </c>
      <c r="P1325">
        <v>-4.75</v>
      </c>
      <c r="Q1325">
        <v>-3.5</v>
      </c>
      <c r="R1325">
        <v>4.75</v>
      </c>
      <c r="S1325">
        <v>3</v>
      </c>
      <c r="T1325">
        <v>-13.5</v>
      </c>
      <c r="U1325">
        <v>2.5499999999999998</v>
      </c>
      <c r="V1325">
        <v>-6.75</v>
      </c>
      <c r="W1325" t="str">
        <f t="shared" si="46"/>
        <v>g110,5,empty,3,206,1,1,0</v>
      </c>
      <c r="X1325" s="1" t="s">
        <v>288</v>
      </c>
      <c r="Y1325" s="2" t="str">
        <f>IF(AND(ISBLANK(X1325),OR(NOT(ISBLANK(Z1325)),NOT(ISBLANK(AA1325)))),#N/A,
IF(ISBLANK(X1325),"",
IF(AND(NOT(ISERROR(VLOOKUP(X1325,MonsterTable!$A:$B,MATCH(MonsterTable!$B$1,MonsterTable!$A$1:$B$1,0),0))),OR(ISBLANK(Z1325),ISBLANK(AA1325))),#N/A,
IFERROR(VLOOKUP(X1325,MonsterTable!$A:$B,MATCH(MonsterTable!$B$1,MonsterTable!$A$1:$B$1,0),0),
IF(OR(NOT(ISBLANK(Z1325)),ISBLANK(AA1325)),#N/A,
IF(X1325="empty","empty",
VLOOKUP(X1325,MonsterGroupTable!$A:$A,1,0)))))))</f>
        <v>g110</v>
      </c>
      <c r="AA1325">
        <v>5</v>
      </c>
      <c r="AE1325" s="1" t="s">
        <v>446</v>
      </c>
      <c r="AF1325" s="2" t="str">
        <f>IF(AND(ISBLANK(AE1325),OR(NOT(ISBLANK(AG1325)),NOT(ISBLANK(AH1325)))),#N/A,
IF(ISBLANK(AE1325),"",
IF(AND(NOT(ISERROR(VLOOKUP(AE1325,MonsterTable!$A:$B,MATCH(MonsterTable!$B$1,MonsterTable!$A$1:$B$1,0),0))),OR(ISBLANK(AG1325),ISBLANK(AH1325))),#N/A,
IFERROR(VLOOKUP(AE1325,MonsterTable!$A:$B,MATCH(MonsterTable!$B$1,MonsterTable!$A$1:$B$1,0),0),
IF(OR(NOT(ISBLANK(AG1325)),ISBLANK(AH1325)),#N/A,
IF(AE1325="empty","empty",
VLOOKUP(AE1325,MonsterGroupTable!$A:$A,1,0)))))))</f>
        <v>empty</v>
      </c>
      <c r="AH1325">
        <v>3</v>
      </c>
      <c r="AL1325" s="1" t="s">
        <v>342</v>
      </c>
      <c r="AM1325" s="2">
        <f>IF(AND(ISBLANK(AL1325),OR(NOT(ISBLANK(AN1325)),NOT(ISBLANK(AO1325)))),#N/A,
IF(ISBLANK(AL1325),"",
IF(AND(NOT(ISERROR(VLOOKUP(AL1325,MonsterTable!$A:$B,MATCH(MonsterTable!$B$1,MonsterTable!$A$1:$B$1,0),0))),OR(ISBLANK(AN1325),ISBLANK(AO1325))),#N/A,
IFERROR(VLOOKUP(AL1325,MonsterTable!$A:$B,MATCH(MonsterTable!$B$1,MonsterTable!$A$1:$B$1,0),0),
IF(OR(NOT(ISBLANK(AN1325)),ISBLANK(AO1325)),#N/A,
IF(AL1325="empty","empty",
VLOOKUP(AL1325,MonsterGroupTable!$A:$A,1,0)))))))</f>
        <v>206</v>
      </c>
      <c r="AN1325">
        <v>1</v>
      </c>
      <c r="AO1325">
        <v>1</v>
      </c>
      <c r="AP1325">
        <v>0</v>
      </c>
      <c r="AT1325" s="2" t="str">
        <f>IF(AND(ISBLANK(AS1325),OR(NOT(ISBLANK(AU1325)),NOT(ISBLANK(AV1325)))),#N/A,
IF(ISBLANK(AS1325),"",
IF(AND(NOT(ISERROR(VLOOKUP(AS1325,MonsterTable!$A:$B,MATCH(MonsterTable!$B$1,MonsterTable!$A$1:$B$1,0),0))),OR(ISBLANK(AU1325),ISBLANK(AV1325))),#N/A,
IFERROR(VLOOKUP(AS1325,MonsterTable!$A:$B,MATCH(MonsterTable!$B$1,MonsterTable!$A$1:$B$1,0),0),
IF(OR(NOT(ISBLANK(AU1325)),ISBLANK(AV1325)),#N/A,
IF(AS1325="empty","empty",
VLOOKUP(AS1325,MonsterGroupTable!$A:$A,1,0)))))))</f>
        <v/>
      </c>
      <c r="BA1325" s="2" t="str">
        <f>IF(AND(ISBLANK(AZ1325),OR(NOT(ISBLANK(BB1325)),NOT(ISBLANK(BC1325)))),#N/A,
IF(ISBLANK(AZ1325),"",
IF(AND(NOT(ISERROR(VLOOKUP(AZ1325,MonsterTable!$A:$B,MATCH(MonsterTable!$B$1,MonsterTable!$A$1:$B$1,0),0))),OR(ISBLANK(BB1325),ISBLANK(BC1325))),#N/A,
IFERROR(VLOOKUP(AZ1325,MonsterTable!$A:$B,MATCH(MonsterTable!$B$1,MonsterTable!$A$1:$B$1,0),0),
IF(OR(NOT(ISBLANK(BB1325)),ISBLANK(BC1325)),#N/A,
IF(AZ1325="empty","empty",
VLOOKUP(AZ1325,MonsterGroupTable!$A:$A,1,0)))))))</f>
        <v/>
      </c>
      <c r="BH1325" s="2" t="str">
        <f>IF(AND(ISBLANK(BG1325),OR(NOT(ISBLANK(BI1325)),NOT(ISBLANK(BJ1325)))),#N/A,
IF(ISBLANK(BG1325),"",
IF(AND(NOT(ISERROR(VLOOKUP(BG1325,MonsterTable!$A:$B,MATCH(MonsterTable!$B$1,MonsterTable!$A$1:$B$1,0),0))),OR(ISBLANK(BI1325),ISBLANK(BJ1325))),#N/A,
IFERROR(VLOOKUP(BG1325,MonsterTable!$A:$B,MATCH(MonsterTable!$B$1,MonsterTable!$A$1:$B$1,0),0),
IF(OR(NOT(ISBLANK(BI1325)),ISBLANK(BJ1325)),#N/A,
IF(BG1325="empty","empty",
VLOOKUP(BG1325,MonsterGroupTable!$A:$A,1,0)))))))</f>
        <v/>
      </c>
      <c r="BO1325" s="2" t="str">
        <f>IF(AND(ISBLANK(BN1325),OR(NOT(ISBLANK(BP1325)),NOT(ISBLANK(BQ1325)))),#N/A,
IF(ISBLANK(BN1325),"",
IF(AND(NOT(ISERROR(VLOOKUP(BN1325,MonsterTable!$A:$B,MATCH(MonsterTable!$B$1,MonsterTable!$A$1:$B$1,0),0))),OR(ISBLANK(BP1325),ISBLANK(BQ1325))),#N/A,
IFERROR(VLOOKUP(BN1325,MonsterTable!$A:$B,MATCH(MonsterTable!$B$1,MonsterTable!$A$1:$B$1,0),0),
IF(OR(NOT(ISBLANK(BP1325)),ISBLANK(BQ1325)),#N/A,
IF(BN1325="empty","empty",
VLOOKUP(BN1325,MonsterGroupTable!$A:$A,1,0)))))))</f>
        <v/>
      </c>
      <c r="BV1325" s="2" t="str">
        <f>IF(AND(ISBLANK(BU1325),OR(NOT(ISBLANK(BW1325)),NOT(ISBLANK(BX1325)))),#N/A,
IF(ISBLANK(BU1325),"",
IF(AND(NOT(ISERROR(VLOOKUP(BU1325,MonsterTable!$A:$B,MATCH(MonsterTable!$B$1,MonsterTable!$A$1:$B$1,0),0))),OR(ISBLANK(BW1325),ISBLANK(BX1325))),#N/A,
IFERROR(VLOOKUP(BU1325,MonsterTable!$A:$B,MATCH(MonsterTable!$B$1,MonsterTable!$A$1:$B$1,0),0),
IF(OR(NOT(ISBLANK(BW1325)),ISBLANK(BX1325)),#N/A,
IF(BU1325="empty","empty",
VLOOKUP(BU1325,MonsterGroupTable!$A:$A,1,0)))))))</f>
        <v/>
      </c>
      <c r="CC1325" s="2" t="str">
        <f>IF(AND(ISBLANK(CB1325),OR(NOT(ISBLANK(CD1325)),NOT(ISBLANK(CE1325)))),#N/A,
IF(ISBLANK(CB1325),"",
IF(AND(NOT(ISERROR(VLOOKUP(CB1325,MonsterTable!$A:$B,MATCH(MonsterTable!$B$1,MonsterTable!$A$1:$B$1,0),0))),OR(ISBLANK(CD1325),ISBLANK(CE1325))),#N/A,
IFERROR(VLOOKUP(CB1325,MonsterTable!$A:$B,MATCH(MonsterTable!$B$1,MonsterTable!$A$1:$B$1,0),0),
IF(OR(NOT(ISBLANK(CD1325)),ISBLANK(CE1325)),#N/A,
IF(CB1325="empty","empty",
VLOOKUP(CB1325,MonsterGroupTable!$A:$A,1,0)))))))</f>
        <v/>
      </c>
      <c r="CJ1325" s="2" t="str">
        <f>IF(AND(ISBLANK(CI1325),OR(NOT(ISBLANK(CK1325)),NOT(ISBLANK(CL1325)))),#N/A,
IF(ISBLANK(CI1325),"",
IF(AND(NOT(ISERROR(VLOOKUP(CI1325,MonsterTable!$A:$B,MATCH(MonsterTable!$B$1,MonsterTable!$A$1:$B$1,0),0))),OR(ISBLANK(CK1325),ISBLANK(CL1325))),#N/A,
IFERROR(VLOOKUP(CI1325,MonsterTable!$A:$B,MATCH(MonsterTable!$B$1,MonsterTable!$A$1:$B$1,0),0),
IF(OR(NOT(ISBLANK(CK1325)),ISBLANK(CL1325)),#N/A,
IF(CI1325="empty","empty",
VLOOKUP(CI1325,MonsterGroupTable!$A:$A,1,0)))))))</f>
        <v/>
      </c>
    </row>
    <row r="1326" spans="1:88">
      <c r="A1326">
        <v>20292</v>
      </c>
      <c r="B1326">
        <f t="shared" si="45"/>
        <v>1.1000000000000001</v>
      </c>
      <c r="C1326">
        <f t="shared" si="45"/>
        <v>1.1000000000000001</v>
      </c>
      <c r="F1326">
        <v>600</v>
      </c>
      <c r="G1326">
        <v>13493</v>
      </c>
      <c r="H1326">
        <v>0</v>
      </c>
      <c r="I1326">
        <v>0</v>
      </c>
      <c r="J1326">
        <v>0</v>
      </c>
      <c r="K1326" t="s">
        <v>28</v>
      </c>
      <c r="L1326" t="s">
        <v>256</v>
      </c>
      <c r="M1326" t="s">
        <v>79</v>
      </c>
      <c r="N1326" t="s">
        <v>80</v>
      </c>
      <c r="O1326">
        <v>0</v>
      </c>
      <c r="P1326">
        <v>-4.75</v>
      </c>
      <c r="Q1326">
        <v>-3.5</v>
      </c>
      <c r="R1326">
        <v>4.75</v>
      </c>
      <c r="S1326">
        <v>3</v>
      </c>
      <c r="T1326">
        <v>-13.5</v>
      </c>
      <c r="U1326">
        <v>2.5499999999999998</v>
      </c>
      <c r="V1326">
        <v>-6.75</v>
      </c>
      <c r="W1326" t="str">
        <f t="shared" si="46"/>
        <v>g110,5,empty,3,206,1,1,0</v>
      </c>
      <c r="X1326" s="1" t="s">
        <v>288</v>
      </c>
      <c r="Y1326" s="2" t="str">
        <f>IF(AND(ISBLANK(X1326),OR(NOT(ISBLANK(Z1326)),NOT(ISBLANK(AA1326)))),#N/A,
IF(ISBLANK(X1326),"",
IF(AND(NOT(ISERROR(VLOOKUP(X1326,MonsterTable!$A:$B,MATCH(MonsterTable!$B$1,MonsterTable!$A$1:$B$1,0),0))),OR(ISBLANK(Z1326),ISBLANK(AA1326))),#N/A,
IFERROR(VLOOKUP(X1326,MonsterTable!$A:$B,MATCH(MonsterTable!$B$1,MonsterTable!$A$1:$B$1,0),0),
IF(OR(NOT(ISBLANK(Z1326)),ISBLANK(AA1326)),#N/A,
IF(X1326="empty","empty",
VLOOKUP(X1326,MonsterGroupTable!$A:$A,1,0)))))))</f>
        <v>g110</v>
      </c>
      <c r="AA1326">
        <v>5</v>
      </c>
      <c r="AE1326" s="1" t="s">
        <v>446</v>
      </c>
      <c r="AF1326" s="2" t="str">
        <f>IF(AND(ISBLANK(AE1326),OR(NOT(ISBLANK(AG1326)),NOT(ISBLANK(AH1326)))),#N/A,
IF(ISBLANK(AE1326),"",
IF(AND(NOT(ISERROR(VLOOKUP(AE1326,MonsterTable!$A:$B,MATCH(MonsterTable!$B$1,MonsterTable!$A$1:$B$1,0),0))),OR(ISBLANK(AG1326),ISBLANK(AH1326))),#N/A,
IFERROR(VLOOKUP(AE1326,MonsterTable!$A:$B,MATCH(MonsterTable!$B$1,MonsterTable!$A$1:$B$1,0),0),
IF(OR(NOT(ISBLANK(AG1326)),ISBLANK(AH1326)),#N/A,
IF(AE1326="empty","empty",
VLOOKUP(AE1326,MonsterGroupTable!$A:$A,1,0)))))))</f>
        <v>empty</v>
      </c>
      <c r="AH1326">
        <v>3</v>
      </c>
      <c r="AL1326" s="1" t="s">
        <v>342</v>
      </c>
      <c r="AM1326" s="2">
        <f>IF(AND(ISBLANK(AL1326),OR(NOT(ISBLANK(AN1326)),NOT(ISBLANK(AO1326)))),#N/A,
IF(ISBLANK(AL1326),"",
IF(AND(NOT(ISERROR(VLOOKUP(AL1326,MonsterTable!$A:$B,MATCH(MonsterTable!$B$1,MonsterTable!$A$1:$B$1,0),0))),OR(ISBLANK(AN1326),ISBLANK(AO1326))),#N/A,
IFERROR(VLOOKUP(AL1326,MonsterTable!$A:$B,MATCH(MonsterTable!$B$1,MonsterTable!$A$1:$B$1,0),0),
IF(OR(NOT(ISBLANK(AN1326)),ISBLANK(AO1326)),#N/A,
IF(AL1326="empty","empty",
VLOOKUP(AL1326,MonsterGroupTable!$A:$A,1,0)))))))</f>
        <v>206</v>
      </c>
      <c r="AN1326">
        <v>1</v>
      </c>
      <c r="AO1326">
        <v>1</v>
      </c>
      <c r="AP1326">
        <v>0</v>
      </c>
      <c r="AT1326" s="2" t="str">
        <f>IF(AND(ISBLANK(AS1326),OR(NOT(ISBLANK(AU1326)),NOT(ISBLANK(AV1326)))),#N/A,
IF(ISBLANK(AS1326),"",
IF(AND(NOT(ISERROR(VLOOKUP(AS1326,MonsterTable!$A:$B,MATCH(MonsterTable!$B$1,MonsterTable!$A$1:$B$1,0),0))),OR(ISBLANK(AU1326),ISBLANK(AV1326))),#N/A,
IFERROR(VLOOKUP(AS1326,MonsterTable!$A:$B,MATCH(MonsterTable!$B$1,MonsterTable!$A$1:$B$1,0),0),
IF(OR(NOT(ISBLANK(AU1326)),ISBLANK(AV1326)),#N/A,
IF(AS1326="empty","empty",
VLOOKUP(AS1326,MonsterGroupTable!$A:$A,1,0)))))))</f>
        <v/>
      </c>
      <c r="BA1326" s="2" t="str">
        <f>IF(AND(ISBLANK(AZ1326),OR(NOT(ISBLANK(BB1326)),NOT(ISBLANK(BC1326)))),#N/A,
IF(ISBLANK(AZ1326),"",
IF(AND(NOT(ISERROR(VLOOKUP(AZ1326,MonsterTable!$A:$B,MATCH(MonsterTable!$B$1,MonsterTable!$A$1:$B$1,0),0))),OR(ISBLANK(BB1326),ISBLANK(BC1326))),#N/A,
IFERROR(VLOOKUP(AZ1326,MonsterTable!$A:$B,MATCH(MonsterTable!$B$1,MonsterTable!$A$1:$B$1,0),0),
IF(OR(NOT(ISBLANK(BB1326)),ISBLANK(BC1326)),#N/A,
IF(AZ1326="empty","empty",
VLOOKUP(AZ1326,MonsterGroupTable!$A:$A,1,0)))))))</f>
        <v/>
      </c>
      <c r="BH1326" s="2" t="str">
        <f>IF(AND(ISBLANK(BG1326),OR(NOT(ISBLANK(BI1326)),NOT(ISBLANK(BJ1326)))),#N/A,
IF(ISBLANK(BG1326),"",
IF(AND(NOT(ISERROR(VLOOKUP(BG1326,MonsterTable!$A:$B,MATCH(MonsterTable!$B$1,MonsterTable!$A$1:$B$1,0),0))),OR(ISBLANK(BI1326),ISBLANK(BJ1326))),#N/A,
IFERROR(VLOOKUP(BG1326,MonsterTable!$A:$B,MATCH(MonsterTable!$B$1,MonsterTable!$A$1:$B$1,0),0),
IF(OR(NOT(ISBLANK(BI1326)),ISBLANK(BJ1326)),#N/A,
IF(BG1326="empty","empty",
VLOOKUP(BG1326,MonsterGroupTable!$A:$A,1,0)))))))</f>
        <v/>
      </c>
      <c r="BO1326" s="2" t="str">
        <f>IF(AND(ISBLANK(BN1326),OR(NOT(ISBLANK(BP1326)),NOT(ISBLANK(BQ1326)))),#N/A,
IF(ISBLANK(BN1326),"",
IF(AND(NOT(ISERROR(VLOOKUP(BN1326,MonsterTable!$A:$B,MATCH(MonsterTable!$B$1,MonsterTable!$A$1:$B$1,0),0))),OR(ISBLANK(BP1326),ISBLANK(BQ1326))),#N/A,
IFERROR(VLOOKUP(BN1326,MonsterTable!$A:$B,MATCH(MonsterTable!$B$1,MonsterTable!$A$1:$B$1,0),0),
IF(OR(NOT(ISBLANK(BP1326)),ISBLANK(BQ1326)),#N/A,
IF(BN1326="empty","empty",
VLOOKUP(BN1326,MonsterGroupTable!$A:$A,1,0)))))))</f>
        <v/>
      </c>
      <c r="BV1326" s="2" t="str">
        <f>IF(AND(ISBLANK(BU1326),OR(NOT(ISBLANK(BW1326)),NOT(ISBLANK(BX1326)))),#N/A,
IF(ISBLANK(BU1326),"",
IF(AND(NOT(ISERROR(VLOOKUP(BU1326,MonsterTable!$A:$B,MATCH(MonsterTable!$B$1,MonsterTable!$A$1:$B$1,0),0))),OR(ISBLANK(BW1326),ISBLANK(BX1326))),#N/A,
IFERROR(VLOOKUP(BU1326,MonsterTable!$A:$B,MATCH(MonsterTable!$B$1,MonsterTable!$A$1:$B$1,0),0),
IF(OR(NOT(ISBLANK(BW1326)),ISBLANK(BX1326)),#N/A,
IF(BU1326="empty","empty",
VLOOKUP(BU1326,MonsterGroupTable!$A:$A,1,0)))))))</f>
        <v/>
      </c>
      <c r="CC1326" s="2" t="str">
        <f>IF(AND(ISBLANK(CB1326),OR(NOT(ISBLANK(CD1326)),NOT(ISBLANK(CE1326)))),#N/A,
IF(ISBLANK(CB1326),"",
IF(AND(NOT(ISERROR(VLOOKUP(CB1326,MonsterTable!$A:$B,MATCH(MonsterTable!$B$1,MonsterTable!$A$1:$B$1,0),0))),OR(ISBLANK(CD1326),ISBLANK(CE1326))),#N/A,
IFERROR(VLOOKUP(CB1326,MonsterTable!$A:$B,MATCH(MonsterTable!$B$1,MonsterTable!$A$1:$B$1,0),0),
IF(OR(NOT(ISBLANK(CD1326)),ISBLANK(CE1326)),#N/A,
IF(CB1326="empty","empty",
VLOOKUP(CB1326,MonsterGroupTable!$A:$A,1,0)))))))</f>
        <v/>
      </c>
      <c r="CJ1326" s="2" t="str">
        <f>IF(AND(ISBLANK(CI1326),OR(NOT(ISBLANK(CK1326)),NOT(ISBLANK(CL1326)))),#N/A,
IF(ISBLANK(CI1326),"",
IF(AND(NOT(ISERROR(VLOOKUP(CI1326,MonsterTable!$A:$B,MATCH(MonsterTable!$B$1,MonsterTable!$A$1:$B$1,0),0))),OR(ISBLANK(CK1326),ISBLANK(CL1326))),#N/A,
IFERROR(VLOOKUP(CI1326,MonsterTable!$A:$B,MATCH(MonsterTable!$B$1,MonsterTable!$A$1:$B$1,0),0),
IF(OR(NOT(ISBLANK(CK1326)),ISBLANK(CL1326)),#N/A,
IF(CI1326="empty","empty",
VLOOKUP(CI1326,MonsterGroupTable!$A:$A,1,0)))))))</f>
        <v/>
      </c>
    </row>
    <row r="1327" spans="1:88">
      <c r="A1327">
        <v>20293</v>
      </c>
      <c r="B1327">
        <f t="shared" si="45"/>
        <v>1.1000000000000001</v>
      </c>
      <c r="C1327">
        <f t="shared" si="45"/>
        <v>1.1000000000000001</v>
      </c>
      <c r="F1327">
        <v>600</v>
      </c>
      <c r="G1327">
        <v>13583</v>
      </c>
      <c r="H1327">
        <v>0</v>
      </c>
      <c r="I1327">
        <v>0</v>
      </c>
      <c r="J1327">
        <v>0</v>
      </c>
      <c r="K1327" t="s">
        <v>28</v>
      </c>
      <c r="L1327" t="s">
        <v>256</v>
      </c>
      <c r="M1327" t="s">
        <v>79</v>
      </c>
      <c r="N1327" t="s">
        <v>80</v>
      </c>
      <c r="O1327">
        <v>0</v>
      </c>
      <c r="P1327">
        <v>-4.75</v>
      </c>
      <c r="Q1327">
        <v>-3.5</v>
      </c>
      <c r="R1327">
        <v>4.75</v>
      </c>
      <c r="S1327">
        <v>3</v>
      </c>
      <c r="T1327">
        <v>-13.5</v>
      </c>
      <c r="U1327">
        <v>2.5499999999999998</v>
      </c>
      <c r="V1327">
        <v>-6.75</v>
      </c>
      <c r="W1327" t="str">
        <f t="shared" si="46"/>
        <v>g110,5,empty,3,206,1,1,0</v>
      </c>
      <c r="X1327" s="1" t="s">
        <v>288</v>
      </c>
      <c r="Y1327" s="2" t="str">
        <f>IF(AND(ISBLANK(X1327),OR(NOT(ISBLANK(Z1327)),NOT(ISBLANK(AA1327)))),#N/A,
IF(ISBLANK(X1327),"",
IF(AND(NOT(ISERROR(VLOOKUP(X1327,MonsterTable!$A:$B,MATCH(MonsterTable!$B$1,MonsterTable!$A$1:$B$1,0),0))),OR(ISBLANK(Z1327),ISBLANK(AA1327))),#N/A,
IFERROR(VLOOKUP(X1327,MonsterTable!$A:$B,MATCH(MonsterTable!$B$1,MonsterTable!$A$1:$B$1,0),0),
IF(OR(NOT(ISBLANK(Z1327)),ISBLANK(AA1327)),#N/A,
IF(X1327="empty","empty",
VLOOKUP(X1327,MonsterGroupTable!$A:$A,1,0)))))))</f>
        <v>g110</v>
      </c>
      <c r="AA1327">
        <v>5</v>
      </c>
      <c r="AE1327" s="1" t="s">
        <v>446</v>
      </c>
      <c r="AF1327" s="2" t="str">
        <f>IF(AND(ISBLANK(AE1327),OR(NOT(ISBLANK(AG1327)),NOT(ISBLANK(AH1327)))),#N/A,
IF(ISBLANK(AE1327),"",
IF(AND(NOT(ISERROR(VLOOKUP(AE1327,MonsterTable!$A:$B,MATCH(MonsterTable!$B$1,MonsterTable!$A$1:$B$1,0),0))),OR(ISBLANK(AG1327),ISBLANK(AH1327))),#N/A,
IFERROR(VLOOKUP(AE1327,MonsterTable!$A:$B,MATCH(MonsterTable!$B$1,MonsterTable!$A$1:$B$1,0),0),
IF(OR(NOT(ISBLANK(AG1327)),ISBLANK(AH1327)),#N/A,
IF(AE1327="empty","empty",
VLOOKUP(AE1327,MonsterGroupTable!$A:$A,1,0)))))))</f>
        <v>empty</v>
      </c>
      <c r="AH1327">
        <v>3</v>
      </c>
      <c r="AL1327" s="1" t="s">
        <v>342</v>
      </c>
      <c r="AM1327" s="2">
        <f>IF(AND(ISBLANK(AL1327),OR(NOT(ISBLANK(AN1327)),NOT(ISBLANK(AO1327)))),#N/A,
IF(ISBLANK(AL1327),"",
IF(AND(NOT(ISERROR(VLOOKUP(AL1327,MonsterTable!$A:$B,MATCH(MonsterTable!$B$1,MonsterTable!$A$1:$B$1,0),0))),OR(ISBLANK(AN1327),ISBLANK(AO1327))),#N/A,
IFERROR(VLOOKUP(AL1327,MonsterTable!$A:$B,MATCH(MonsterTable!$B$1,MonsterTable!$A$1:$B$1,0),0),
IF(OR(NOT(ISBLANK(AN1327)),ISBLANK(AO1327)),#N/A,
IF(AL1327="empty","empty",
VLOOKUP(AL1327,MonsterGroupTable!$A:$A,1,0)))))))</f>
        <v>206</v>
      </c>
      <c r="AN1327">
        <v>1</v>
      </c>
      <c r="AO1327">
        <v>1</v>
      </c>
      <c r="AP1327">
        <v>0</v>
      </c>
      <c r="AT1327" s="2" t="str">
        <f>IF(AND(ISBLANK(AS1327),OR(NOT(ISBLANK(AU1327)),NOT(ISBLANK(AV1327)))),#N/A,
IF(ISBLANK(AS1327),"",
IF(AND(NOT(ISERROR(VLOOKUP(AS1327,MonsterTable!$A:$B,MATCH(MonsterTable!$B$1,MonsterTable!$A$1:$B$1,0),0))),OR(ISBLANK(AU1327),ISBLANK(AV1327))),#N/A,
IFERROR(VLOOKUP(AS1327,MonsterTable!$A:$B,MATCH(MonsterTable!$B$1,MonsterTable!$A$1:$B$1,0),0),
IF(OR(NOT(ISBLANK(AU1327)),ISBLANK(AV1327)),#N/A,
IF(AS1327="empty","empty",
VLOOKUP(AS1327,MonsterGroupTable!$A:$A,1,0)))))))</f>
        <v/>
      </c>
      <c r="BA1327" s="2" t="str">
        <f>IF(AND(ISBLANK(AZ1327),OR(NOT(ISBLANK(BB1327)),NOT(ISBLANK(BC1327)))),#N/A,
IF(ISBLANK(AZ1327),"",
IF(AND(NOT(ISERROR(VLOOKUP(AZ1327,MonsterTable!$A:$B,MATCH(MonsterTable!$B$1,MonsterTable!$A$1:$B$1,0),0))),OR(ISBLANK(BB1327),ISBLANK(BC1327))),#N/A,
IFERROR(VLOOKUP(AZ1327,MonsterTable!$A:$B,MATCH(MonsterTable!$B$1,MonsterTable!$A$1:$B$1,0),0),
IF(OR(NOT(ISBLANK(BB1327)),ISBLANK(BC1327)),#N/A,
IF(AZ1327="empty","empty",
VLOOKUP(AZ1327,MonsterGroupTable!$A:$A,1,0)))))))</f>
        <v/>
      </c>
      <c r="BH1327" s="2" t="str">
        <f>IF(AND(ISBLANK(BG1327),OR(NOT(ISBLANK(BI1327)),NOT(ISBLANK(BJ1327)))),#N/A,
IF(ISBLANK(BG1327),"",
IF(AND(NOT(ISERROR(VLOOKUP(BG1327,MonsterTable!$A:$B,MATCH(MonsterTable!$B$1,MonsterTable!$A$1:$B$1,0),0))),OR(ISBLANK(BI1327),ISBLANK(BJ1327))),#N/A,
IFERROR(VLOOKUP(BG1327,MonsterTable!$A:$B,MATCH(MonsterTable!$B$1,MonsterTable!$A$1:$B$1,0),0),
IF(OR(NOT(ISBLANK(BI1327)),ISBLANK(BJ1327)),#N/A,
IF(BG1327="empty","empty",
VLOOKUP(BG1327,MonsterGroupTable!$A:$A,1,0)))))))</f>
        <v/>
      </c>
      <c r="BO1327" s="2" t="str">
        <f>IF(AND(ISBLANK(BN1327),OR(NOT(ISBLANK(BP1327)),NOT(ISBLANK(BQ1327)))),#N/A,
IF(ISBLANK(BN1327),"",
IF(AND(NOT(ISERROR(VLOOKUP(BN1327,MonsterTable!$A:$B,MATCH(MonsterTable!$B$1,MonsterTable!$A$1:$B$1,0),0))),OR(ISBLANK(BP1327),ISBLANK(BQ1327))),#N/A,
IFERROR(VLOOKUP(BN1327,MonsterTable!$A:$B,MATCH(MonsterTable!$B$1,MonsterTable!$A$1:$B$1,0),0),
IF(OR(NOT(ISBLANK(BP1327)),ISBLANK(BQ1327)),#N/A,
IF(BN1327="empty","empty",
VLOOKUP(BN1327,MonsterGroupTable!$A:$A,1,0)))))))</f>
        <v/>
      </c>
      <c r="BV1327" s="2" t="str">
        <f>IF(AND(ISBLANK(BU1327),OR(NOT(ISBLANK(BW1327)),NOT(ISBLANK(BX1327)))),#N/A,
IF(ISBLANK(BU1327),"",
IF(AND(NOT(ISERROR(VLOOKUP(BU1327,MonsterTable!$A:$B,MATCH(MonsterTable!$B$1,MonsterTable!$A$1:$B$1,0),0))),OR(ISBLANK(BW1327),ISBLANK(BX1327))),#N/A,
IFERROR(VLOOKUP(BU1327,MonsterTable!$A:$B,MATCH(MonsterTable!$B$1,MonsterTable!$A$1:$B$1,0),0),
IF(OR(NOT(ISBLANK(BW1327)),ISBLANK(BX1327)),#N/A,
IF(BU1327="empty","empty",
VLOOKUP(BU1327,MonsterGroupTable!$A:$A,1,0)))))))</f>
        <v/>
      </c>
      <c r="CC1327" s="2" t="str">
        <f>IF(AND(ISBLANK(CB1327),OR(NOT(ISBLANK(CD1327)),NOT(ISBLANK(CE1327)))),#N/A,
IF(ISBLANK(CB1327),"",
IF(AND(NOT(ISERROR(VLOOKUP(CB1327,MonsterTable!$A:$B,MATCH(MonsterTable!$B$1,MonsterTable!$A$1:$B$1,0),0))),OR(ISBLANK(CD1327),ISBLANK(CE1327))),#N/A,
IFERROR(VLOOKUP(CB1327,MonsterTable!$A:$B,MATCH(MonsterTable!$B$1,MonsterTable!$A$1:$B$1,0),0),
IF(OR(NOT(ISBLANK(CD1327)),ISBLANK(CE1327)),#N/A,
IF(CB1327="empty","empty",
VLOOKUP(CB1327,MonsterGroupTable!$A:$A,1,0)))))))</f>
        <v/>
      </c>
      <c r="CJ1327" s="2" t="str">
        <f>IF(AND(ISBLANK(CI1327),OR(NOT(ISBLANK(CK1327)),NOT(ISBLANK(CL1327)))),#N/A,
IF(ISBLANK(CI1327),"",
IF(AND(NOT(ISERROR(VLOOKUP(CI1327,MonsterTable!$A:$B,MATCH(MonsterTable!$B$1,MonsterTable!$A$1:$B$1,0),0))),OR(ISBLANK(CK1327),ISBLANK(CL1327))),#N/A,
IFERROR(VLOOKUP(CI1327,MonsterTable!$A:$B,MATCH(MonsterTable!$B$1,MonsterTable!$A$1:$B$1,0),0),
IF(OR(NOT(ISBLANK(CK1327)),ISBLANK(CL1327)),#N/A,
IF(CI1327="empty","empty",
VLOOKUP(CI1327,MonsterGroupTable!$A:$A,1,0)))))))</f>
        <v/>
      </c>
    </row>
    <row r="1328" spans="1:88">
      <c r="A1328">
        <v>20294</v>
      </c>
      <c r="B1328">
        <f t="shared" si="45"/>
        <v>1.1000000000000001</v>
      </c>
      <c r="C1328">
        <f t="shared" si="45"/>
        <v>1.1000000000000001</v>
      </c>
      <c r="F1328">
        <v>600</v>
      </c>
      <c r="G1328">
        <v>13673</v>
      </c>
      <c r="H1328">
        <v>0</v>
      </c>
      <c r="I1328">
        <v>0</v>
      </c>
      <c r="J1328">
        <v>0</v>
      </c>
      <c r="K1328" t="s">
        <v>28</v>
      </c>
      <c r="L1328" t="s">
        <v>256</v>
      </c>
      <c r="M1328" t="s">
        <v>79</v>
      </c>
      <c r="N1328" t="s">
        <v>80</v>
      </c>
      <c r="O1328">
        <v>0</v>
      </c>
      <c r="P1328">
        <v>-4.75</v>
      </c>
      <c r="Q1328">
        <v>-3.5</v>
      </c>
      <c r="R1328">
        <v>4.75</v>
      </c>
      <c r="S1328">
        <v>3</v>
      </c>
      <c r="T1328">
        <v>-13.5</v>
      </c>
      <c r="U1328">
        <v>2.5499999999999998</v>
      </c>
      <c r="V1328">
        <v>-6.75</v>
      </c>
      <c r="W1328" t="str">
        <f t="shared" si="46"/>
        <v>g110,5,empty,3,206,1,1,0</v>
      </c>
      <c r="X1328" s="1" t="s">
        <v>288</v>
      </c>
      <c r="Y1328" s="2" t="str">
        <f>IF(AND(ISBLANK(X1328),OR(NOT(ISBLANK(Z1328)),NOT(ISBLANK(AA1328)))),#N/A,
IF(ISBLANK(X1328),"",
IF(AND(NOT(ISERROR(VLOOKUP(X1328,MonsterTable!$A:$B,MATCH(MonsterTable!$B$1,MonsterTable!$A$1:$B$1,0),0))),OR(ISBLANK(Z1328),ISBLANK(AA1328))),#N/A,
IFERROR(VLOOKUP(X1328,MonsterTable!$A:$B,MATCH(MonsterTable!$B$1,MonsterTable!$A$1:$B$1,0),0),
IF(OR(NOT(ISBLANK(Z1328)),ISBLANK(AA1328)),#N/A,
IF(X1328="empty","empty",
VLOOKUP(X1328,MonsterGroupTable!$A:$A,1,0)))))))</f>
        <v>g110</v>
      </c>
      <c r="AA1328">
        <v>5</v>
      </c>
      <c r="AE1328" s="1" t="s">
        <v>446</v>
      </c>
      <c r="AF1328" s="2" t="str">
        <f>IF(AND(ISBLANK(AE1328),OR(NOT(ISBLANK(AG1328)),NOT(ISBLANK(AH1328)))),#N/A,
IF(ISBLANK(AE1328),"",
IF(AND(NOT(ISERROR(VLOOKUP(AE1328,MonsterTable!$A:$B,MATCH(MonsterTable!$B$1,MonsterTable!$A$1:$B$1,0),0))),OR(ISBLANK(AG1328),ISBLANK(AH1328))),#N/A,
IFERROR(VLOOKUP(AE1328,MonsterTable!$A:$B,MATCH(MonsterTable!$B$1,MonsterTable!$A$1:$B$1,0),0),
IF(OR(NOT(ISBLANK(AG1328)),ISBLANK(AH1328)),#N/A,
IF(AE1328="empty","empty",
VLOOKUP(AE1328,MonsterGroupTable!$A:$A,1,0)))))))</f>
        <v>empty</v>
      </c>
      <c r="AH1328">
        <v>3</v>
      </c>
      <c r="AL1328" s="1" t="s">
        <v>342</v>
      </c>
      <c r="AM1328" s="2">
        <f>IF(AND(ISBLANK(AL1328),OR(NOT(ISBLANK(AN1328)),NOT(ISBLANK(AO1328)))),#N/A,
IF(ISBLANK(AL1328),"",
IF(AND(NOT(ISERROR(VLOOKUP(AL1328,MonsterTable!$A:$B,MATCH(MonsterTable!$B$1,MonsterTable!$A$1:$B$1,0),0))),OR(ISBLANK(AN1328),ISBLANK(AO1328))),#N/A,
IFERROR(VLOOKUP(AL1328,MonsterTable!$A:$B,MATCH(MonsterTable!$B$1,MonsterTable!$A$1:$B$1,0),0),
IF(OR(NOT(ISBLANK(AN1328)),ISBLANK(AO1328)),#N/A,
IF(AL1328="empty","empty",
VLOOKUP(AL1328,MonsterGroupTable!$A:$A,1,0)))))))</f>
        <v>206</v>
      </c>
      <c r="AN1328">
        <v>1</v>
      </c>
      <c r="AO1328">
        <v>1</v>
      </c>
      <c r="AP1328">
        <v>0</v>
      </c>
      <c r="AT1328" s="2" t="str">
        <f>IF(AND(ISBLANK(AS1328),OR(NOT(ISBLANK(AU1328)),NOT(ISBLANK(AV1328)))),#N/A,
IF(ISBLANK(AS1328),"",
IF(AND(NOT(ISERROR(VLOOKUP(AS1328,MonsterTable!$A:$B,MATCH(MonsterTable!$B$1,MonsterTable!$A$1:$B$1,0),0))),OR(ISBLANK(AU1328),ISBLANK(AV1328))),#N/A,
IFERROR(VLOOKUP(AS1328,MonsterTable!$A:$B,MATCH(MonsterTable!$B$1,MonsterTable!$A$1:$B$1,0),0),
IF(OR(NOT(ISBLANK(AU1328)),ISBLANK(AV1328)),#N/A,
IF(AS1328="empty","empty",
VLOOKUP(AS1328,MonsterGroupTable!$A:$A,1,0)))))))</f>
        <v/>
      </c>
      <c r="BA1328" s="2" t="str">
        <f>IF(AND(ISBLANK(AZ1328),OR(NOT(ISBLANK(BB1328)),NOT(ISBLANK(BC1328)))),#N/A,
IF(ISBLANK(AZ1328),"",
IF(AND(NOT(ISERROR(VLOOKUP(AZ1328,MonsterTable!$A:$B,MATCH(MonsterTable!$B$1,MonsterTable!$A$1:$B$1,0),0))),OR(ISBLANK(BB1328),ISBLANK(BC1328))),#N/A,
IFERROR(VLOOKUP(AZ1328,MonsterTable!$A:$B,MATCH(MonsterTable!$B$1,MonsterTable!$A$1:$B$1,0),0),
IF(OR(NOT(ISBLANK(BB1328)),ISBLANK(BC1328)),#N/A,
IF(AZ1328="empty","empty",
VLOOKUP(AZ1328,MonsterGroupTable!$A:$A,1,0)))))))</f>
        <v/>
      </c>
      <c r="BH1328" s="2" t="str">
        <f>IF(AND(ISBLANK(BG1328),OR(NOT(ISBLANK(BI1328)),NOT(ISBLANK(BJ1328)))),#N/A,
IF(ISBLANK(BG1328),"",
IF(AND(NOT(ISERROR(VLOOKUP(BG1328,MonsterTable!$A:$B,MATCH(MonsterTable!$B$1,MonsterTable!$A$1:$B$1,0),0))),OR(ISBLANK(BI1328),ISBLANK(BJ1328))),#N/A,
IFERROR(VLOOKUP(BG1328,MonsterTable!$A:$B,MATCH(MonsterTable!$B$1,MonsterTable!$A$1:$B$1,0),0),
IF(OR(NOT(ISBLANK(BI1328)),ISBLANK(BJ1328)),#N/A,
IF(BG1328="empty","empty",
VLOOKUP(BG1328,MonsterGroupTable!$A:$A,1,0)))))))</f>
        <v/>
      </c>
      <c r="BO1328" s="2" t="str">
        <f>IF(AND(ISBLANK(BN1328),OR(NOT(ISBLANK(BP1328)),NOT(ISBLANK(BQ1328)))),#N/A,
IF(ISBLANK(BN1328),"",
IF(AND(NOT(ISERROR(VLOOKUP(BN1328,MonsterTable!$A:$B,MATCH(MonsterTable!$B$1,MonsterTable!$A$1:$B$1,0),0))),OR(ISBLANK(BP1328),ISBLANK(BQ1328))),#N/A,
IFERROR(VLOOKUP(BN1328,MonsterTable!$A:$B,MATCH(MonsterTable!$B$1,MonsterTable!$A$1:$B$1,0),0),
IF(OR(NOT(ISBLANK(BP1328)),ISBLANK(BQ1328)),#N/A,
IF(BN1328="empty","empty",
VLOOKUP(BN1328,MonsterGroupTable!$A:$A,1,0)))))))</f>
        <v/>
      </c>
      <c r="BV1328" s="2" t="str">
        <f>IF(AND(ISBLANK(BU1328),OR(NOT(ISBLANK(BW1328)),NOT(ISBLANK(BX1328)))),#N/A,
IF(ISBLANK(BU1328),"",
IF(AND(NOT(ISERROR(VLOOKUP(BU1328,MonsterTable!$A:$B,MATCH(MonsterTable!$B$1,MonsterTable!$A$1:$B$1,0),0))),OR(ISBLANK(BW1328),ISBLANK(BX1328))),#N/A,
IFERROR(VLOOKUP(BU1328,MonsterTable!$A:$B,MATCH(MonsterTable!$B$1,MonsterTable!$A$1:$B$1,0),0),
IF(OR(NOT(ISBLANK(BW1328)),ISBLANK(BX1328)),#N/A,
IF(BU1328="empty","empty",
VLOOKUP(BU1328,MonsterGroupTable!$A:$A,1,0)))))))</f>
        <v/>
      </c>
      <c r="CC1328" s="2" t="str">
        <f>IF(AND(ISBLANK(CB1328),OR(NOT(ISBLANK(CD1328)),NOT(ISBLANK(CE1328)))),#N/A,
IF(ISBLANK(CB1328),"",
IF(AND(NOT(ISERROR(VLOOKUP(CB1328,MonsterTable!$A:$B,MATCH(MonsterTable!$B$1,MonsterTable!$A$1:$B$1,0),0))),OR(ISBLANK(CD1328),ISBLANK(CE1328))),#N/A,
IFERROR(VLOOKUP(CB1328,MonsterTable!$A:$B,MATCH(MonsterTable!$B$1,MonsterTable!$A$1:$B$1,0),0),
IF(OR(NOT(ISBLANK(CD1328)),ISBLANK(CE1328)),#N/A,
IF(CB1328="empty","empty",
VLOOKUP(CB1328,MonsterGroupTable!$A:$A,1,0)))))))</f>
        <v/>
      </c>
      <c r="CJ1328" s="2" t="str">
        <f>IF(AND(ISBLANK(CI1328),OR(NOT(ISBLANK(CK1328)),NOT(ISBLANK(CL1328)))),#N/A,
IF(ISBLANK(CI1328),"",
IF(AND(NOT(ISERROR(VLOOKUP(CI1328,MonsterTable!$A:$B,MATCH(MonsterTable!$B$1,MonsterTable!$A$1:$B$1,0),0))),OR(ISBLANK(CK1328),ISBLANK(CL1328))),#N/A,
IFERROR(VLOOKUP(CI1328,MonsterTable!$A:$B,MATCH(MonsterTable!$B$1,MonsterTable!$A$1:$B$1,0),0),
IF(OR(NOT(ISBLANK(CK1328)),ISBLANK(CL1328)),#N/A,
IF(CI1328="empty","empty",
VLOOKUP(CI1328,MonsterGroupTable!$A:$A,1,0)))))))</f>
        <v/>
      </c>
    </row>
    <row r="1329" spans="1:88">
      <c r="A1329">
        <v>20295</v>
      </c>
      <c r="B1329">
        <f t="shared" si="45"/>
        <v>1.1000000000000001</v>
      </c>
      <c r="C1329">
        <f t="shared" si="45"/>
        <v>1.1000000000000001</v>
      </c>
      <c r="F1329">
        <v>600</v>
      </c>
      <c r="G1329">
        <v>13763</v>
      </c>
      <c r="H1329">
        <v>0</v>
      </c>
      <c r="I1329">
        <v>0</v>
      </c>
      <c r="J1329">
        <v>0</v>
      </c>
      <c r="K1329" t="s">
        <v>28</v>
      </c>
      <c r="L1329" t="s">
        <v>256</v>
      </c>
      <c r="M1329" t="s">
        <v>79</v>
      </c>
      <c r="N1329" t="s">
        <v>80</v>
      </c>
      <c r="O1329">
        <v>0</v>
      </c>
      <c r="P1329">
        <v>-4.75</v>
      </c>
      <c r="Q1329">
        <v>-3.5</v>
      </c>
      <c r="R1329">
        <v>4.75</v>
      </c>
      <c r="S1329">
        <v>3</v>
      </c>
      <c r="T1329">
        <v>-13.5</v>
      </c>
      <c r="U1329">
        <v>2.5499999999999998</v>
      </c>
      <c r="V1329">
        <v>-6.75</v>
      </c>
      <c r="W1329" t="str">
        <f t="shared" si="46"/>
        <v>g110,5,empty,3,206,1,1,0</v>
      </c>
      <c r="X1329" s="1" t="s">
        <v>288</v>
      </c>
      <c r="Y1329" s="2" t="str">
        <f>IF(AND(ISBLANK(X1329),OR(NOT(ISBLANK(Z1329)),NOT(ISBLANK(AA1329)))),#N/A,
IF(ISBLANK(X1329),"",
IF(AND(NOT(ISERROR(VLOOKUP(X1329,MonsterTable!$A:$B,MATCH(MonsterTable!$B$1,MonsterTable!$A$1:$B$1,0),0))),OR(ISBLANK(Z1329),ISBLANK(AA1329))),#N/A,
IFERROR(VLOOKUP(X1329,MonsterTable!$A:$B,MATCH(MonsterTable!$B$1,MonsterTable!$A$1:$B$1,0),0),
IF(OR(NOT(ISBLANK(Z1329)),ISBLANK(AA1329)),#N/A,
IF(X1329="empty","empty",
VLOOKUP(X1329,MonsterGroupTable!$A:$A,1,0)))))))</f>
        <v>g110</v>
      </c>
      <c r="AA1329">
        <v>5</v>
      </c>
      <c r="AE1329" s="1" t="s">
        <v>446</v>
      </c>
      <c r="AF1329" s="2" t="str">
        <f>IF(AND(ISBLANK(AE1329),OR(NOT(ISBLANK(AG1329)),NOT(ISBLANK(AH1329)))),#N/A,
IF(ISBLANK(AE1329),"",
IF(AND(NOT(ISERROR(VLOOKUP(AE1329,MonsterTable!$A:$B,MATCH(MonsterTable!$B$1,MonsterTable!$A$1:$B$1,0),0))),OR(ISBLANK(AG1329),ISBLANK(AH1329))),#N/A,
IFERROR(VLOOKUP(AE1329,MonsterTable!$A:$B,MATCH(MonsterTable!$B$1,MonsterTable!$A$1:$B$1,0),0),
IF(OR(NOT(ISBLANK(AG1329)),ISBLANK(AH1329)),#N/A,
IF(AE1329="empty","empty",
VLOOKUP(AE1329,MonsterGroupTable!$A:$A,1,0)))))))</f>
        <v>empty</v>
      </c>
      <c r="AH1329">
        <v>3</v>
      </c>
      <c r="AL1329" s="1" t="s">
        <v>342</v>
      </c>
      <c r="AM1329" s="2">
        <f>IF(AND(ISBLANK(AL1329),OR(NOT(ISBLANK(AN1329)),NOT(ISBLANK(AO1329)))),#N/A,
IF(ISBLANK(AL1329),"",
IF(AND(NOT(ISERROR(VLOOKUP(AL1329,MonsterTable!$A:$B,MATCH(MonsterTable!$B$1,MonsterTable!$A$1:$B$1,0),0))),OR(ISBLANK(AN1329),ISBLANK(AO1329))),#N/A,
IFERROR(VLOOKUP(AL1329,MonsterTable!$A:$B,MATCH(MonsterTable!$B$1,MonsterTable!$A$1:$B$1,0),0),
IF(OR(NOT(ISBLANK(AN1329)),ISBLANK(AO1329)),#N/A,
IF(AL1329="empty","empty",
VLOOKUP(AL1329,MonsterGroupTable!$A:$A,1,0)))))))</f>
        <v>206</v>
      </c>
      <c r="AN1329">
        <v>1</v>
      </c>
      <c r="AO1329">
        <v>1</v>
      </c>
      <c r="AP1329">
        <v>0</v>
      </c>
      <c r="AT1329" s="2" t="str">
        <f>IF(AND(ISBLANK(AS1329),OR(NOT(ISBLANK(AU1329)),NOT(ISBLANK(AV1329)))),#N/A,
IF(ISBLANK(AS1329),"",
IF(AND(NOT(ISERROR(VLOOKUP(AS1329,MonsterTable!$A:$B,MATCH(MonsterTable!$B$1,MonsterTable!$A$1:$B$1,0),0))),OR(ISBLANK(AU1329),ISBLANK(AV1329))),#N/A,
IFERROR(VLOOKUP(AS1329,MonsterTable!$A:$B,MATCH(MonsterTable!$B$1,MonsterTable!$A$1:$B$1,0),0),
IF(OR(NOT(ISBLANK(AU1329)),ISBLANK(AV1329)),#N/A,
IF(AS1329="empty","empty",
VLOOKUP(AS1329,MonsterGroupTable!$A:$A,1,0)))))))</f>
        <v/>
      </c>
      <c r="BA1329" s="2" t="str">
        <f>IF(AND(ISBLANK(AZ1329),OR(NOT(ISBLANK(BB1329)),NOT(ISBLANK(BC1329)))),#N/A,
IF(ISBLANK(AZ1329),"",
IF(AND(NOT(ISERROR(VLOOKUP(AZ1329,MonsterTable!$A:$B,MATCH(MonsterTable!$B$1,MonsterTable!$A$1:$B$1,0),0))),OR(ISBLANK(BB1329),ISBLANK(BC1329))),#N/A,
IFERROR(VLOOKUP(AZ1329,MonsterTable!$A:$B,MATCH(MonsterTable!$B$1,MonsterTable!$A$1:$B$1,0),0),
IF(OR(NOT(ISBLANK(BB1329)),ISBLANK(BC1329)),#N/A,
IF(AZ1329="empty","empty",
VLOOKUP(AZ1329,MonsterGroupTable!$A:$A,1,0)))))))</f>
        <v/>
      </c>
      <c r="BH1329" s="2" t="str">
        <f>IF(AND(ISBLANK(BG1329),OR(NOT(ISBLANK(BI1329)),NOT(ISBLANK(BJ1329)))),#N/A,
IF(ISBLANK(BG1329),"",
IF(AND(NOT(ISERROR(VLOOKUP(BG1329,MonsterTable!$A:$B,MATCH(MonsterTable!$B$1,MonsterTable!$A$1:$B$1,0),0))),OR(ISBLANK(BI1329),ISBLANK(BJ1329))),#N/A,
IFERROR(VLOOKUP(BG1329,MonsterTable!$A:$B,MATCH(MonsterTable!$B$1,MonsterTable!$A$1:$B$1,0),0),
IF(OR(NOT(ISBLANK(BI1329)),ISBLANK(BJ1329)),#N/A,
IF(BG1329="empty","empty",
VLOOKUP(BG1329,MonsterGroupTable!$A:$A,1,0)))))))</f>
        <v/>
      </c>
      <c r="BO1329" s="2" t="str">
        <f>IF(AND(ISBLANK(BN1329),OR(NOT(ISBLANK(BP1329)),NOT(ISBLANK(BQ1329)))),#N/A,
IF(ISBLANK(BN1329),"",
IF(AND(NOT(ISERROR(VLOOKUP(BN1329,MonsterTable!$A:$B,MATCH(MonsterTable!$B$1,MonsterTable!$A$1:$B$1,0),0))),OR(ISBLANK(BP1329),ISBLANK(BQ1329))),#N/A,
IFERROR(VLOOKUP(BN1329,MonsterTable!$A:$B,MATCH(MonsterTable!$B$1,MonsterTable!$A$1:$B$1,0),0),
IF(OR(NOT(ISBLANK(BP1329)),ISBLANK(BQ1329)),#N/A,
IF(BN1329="empty","empty",
VLOOKUP(BN1329,MonsterGroupTable!$A:$A,1,0)))))))</f>
        <v/>
      </c>
      <c r="BV1329" s="2" t="str">
        <f>IF(AND(ISBLANK(BU1329),OR(NOT(ISBLANK(BW1329)),NOT(ISBLANK(BX1329)))),#N/A,
IF(ISBLANK(BU1329),"",
IF(AND(NOT(ISERROR(VLOOKUP(BU1329,MonsterTable!$A:$B,MATCH(MonsterTable!$B$1,MonsterTable!$A$1:$B$1,0),0))),OR(ISBLANK(BW1329),ISBLANK(BX1329))),#N/A,
IFERROR(VLOOKUP(BU1329,MonsterTable!$A:$B,MATCH(MonsterTable!$B$1,MonsterTable!$A$1:$B$1,0),0),
IF(OR(NOT(ISBLANK(BW1329)),ISBLANK(BX1329)),#N/A,
IF(BU1329="empty","empty",
VLOOKUP(BU1329,MonsterGroupTable!$A:$A,1,0)))))))</f>
        <v/>
      </c>
      <c r="CC1329" s="2" t="str">
        <f>IF(AND(ISBLANK(CB1329),OR(NOT(ISBLANK(CD1329)),NOT(ISBLANK(CE1329)))),#N/A,
IF(ISBLANK(CB1329),"",
IF(AND(NOT(ISERROR(VLOOKUP(CB1329,MonsterTable!$A:$B,MATCH(MonsterTable!$B$1,MonsterTable!$A$1:$B$1,0),0))),OR(ISBLANK(CD1329),ISBLANK(CE1329))),#N/A,
IFERROR(VLOOKUP(CB1329,MonsterTable!$A:$B,MATCH(MonsterTable!$B$1,MonsterTable!$A$1:$B$1,0),0),
IF(OR(NOT(ISBLANK(CD1329)),ISBLANK(CE1329)),#N/A,
IF(CB1329="empty","empty",
VLOOKUP(CB1329,MonsterGroupTable!$A:$A,1,0)))))))</f>
        <v/>
      </c>
      <c r="CJ1329" s="2" t="str">
        <f>IF(AND(ISBLANK(CI1329),OR(NOT(ISBLANK(CK1329)),NOT(ISBLANK(CL1329)))),#N/A,
IF(ISBLANK(CI1329),"",
IF(AND(NOT(ISERROR(VLOOKUP(CI1329,MonsterTable!$A:$B,MATCH(MonsterTable!$B$1,MonsterTable!$A$1:$B$1,0),0))),OR(ISBLANK(CK1329),ISBLANK(CL1329))),#N/A,
IFERROR(VLOOKUP(CI1329,MonsterTable!$A:$B,MATCH(MonsterTable!$B$1,MonsterTable!$A$1:$B$1,0),0),
IF(OR(NOT(ISBLANK(CK1329)),ISBLANK(CL1329)),#N/A,
IF(CI1329="empty","empty",
VLOOKUP(CI1329,MonsterGroupTable!$A:$A,1,0)))))))</f>
        <v/>
      </c>
    </row>
    <row r="1330" spans="1:88">
      <c r="A1330">
        <v>20296</v>
      </c>
      <c r="B1330">
        <f t="shared" si="45"/>
        <v>1.1000000000000001</v>
      </c>
      <c r="C1330">
        <f t="shared" si="45"/>
        <v>1.1000000000000001</v>
      </c>
      <c r="F1330">
        <v>600</v>
      </c>
      <c r="G1330">
        <v>13853</v>
      </c>
      <c r="H1330">
        <v>0</v>
      </c>
      <c r="I1330">
        <v>0</v>
      </c>
      <c r="J1330">
        <v>0</v>
      </c>
      <c r="K1330" t="s">
        <v>28</v>
      </c>
      <c r="L1330" t="s">
        <v>256</v>
      </c>
      <c r="M1330" t="s">
        <v>79</v>
      </c>
      <c r="N1330" t="s">
        <v>80</v>
      </c>
      <c r="O1330">
        <v>0</v>
      </c>
      <c r="P1330">
        <v>-4.75</v>
      </c>
      <c r="Q1330">
        <v>-3.5</v>
      </c>
      <c r="R1330">
        <v>4.75</v>
      </c>
      <c r="S1330">
        <v>3</v>
      </c>
      <c r="T1330">
        <v>-13.5</v>
      </c>
      <c r="U1330">
        <v>2.5499999999999998</v>
      </c>
      <c r="V1330">
        <v>-6.75</v>
      </c>
      <c r="W1330" t="str">
        <f t="shared" si="46"/>
        <v>g110,5,empty,3,206,1,1,0</v>
      </c>
      <c r="X1330" s="1" t="s">
        <v>288</v>
      </c>
      <c r="Y1330" s="2" t="str">
        <f>IF(AND(ISBLANK(X1330),OR(NOT(ISBLANK(Z1330)),NOT(ISBLANK(AA1330)))),#N/A,
IF(ISBLANK(X1330),"",
IF(AND(NOT(ISERROR(VLOOKUP(X1330,MonsterTable!$A:$B,MATCH(MonsterTable!$B$1,MonsterTable!$A$1:$B$1,0),0))),OR(ISBLANK(Z1330),ISBLANK(AA1330))),#N/A,
IFERROR(VLOOKUP(X1330,MonsterTable!$A:$B,MATCH(MonsterTable!$B$1,MonsterTable!$A$1:$B$1,0),0),
IF(OR(NOT(ISBLANK(Z1330)),ISBLANK(AA1330)),#N/A,
IF(X1330="empty","empty",
VLOOKUP(X1330,MonsterGroupTable!$A:$A,1,0)))))))</f>
        <v>g110</v>
      </c>
      <c r="AA1330">
        <v>5</v>
      </c>
      <c r="AE1330" s="1" t="s">
        <v>446</v>
      </c>
      <c r="AF1330" s="2" t="str">
        <f>IF(AND(ISBLANK(AE1330),OR(NOT(ISBLANK(AG1330)),NOT(ISBLANK(AH1330)))),#N/A,
IF(ISBLANK(AE1330),"",
IF(AND(NOT(ISERROR(VLOOKUP(AE1330,MonsterTable!$A:$B,MATCH(MonsterTable!$B$1,MonsterTable!$A$1:$B$1,0),0))),OR(ISBLANK(AG1330),ISBLANK(AH1330))),#N/A,
IFERROR(VLOOKUP(AE1330,MonsterTable!$A:$B,MATCH(MonsterTable!$B$1,MonsterTable!$A$1:$B$1,0),0),
IF(OR(NOT(ISBLANK(AG1330)),ISBLANK(AH1330)),#N/A,
IF(AE1330="empty","empty",
VLOOKUP(AE1330,MonsterGroupTable!$A:$A,1,0)))))))</f>
        <v>empty</v>
      </c>
      <c r="AH1330">
        <v>3</v>
      </c>
      <c r="AL1330" s="1" t="s">
        <v>342</v>
      </c>
      <c r="AM1330" s="2">
        <f>IF(AND(ISBLANK(AL1330),OR(NOT(ISBLANK(AN1330)),NOT(ISBLANK(AO1330)))),#N/A,
IF(ISBLANK(AL1330),"",
IF(AND(NOT(ISERROR(VLOOKUP(AL1330,MonsterTable!$A:$B,MATCH(MonsterTable!$B$1,MonsterTable!$A$1:$B$1,0),0))),OR(ISBLANK(AN1330),ISBLANK(AO1330))),#N/A,
IFERROR(VLOOKUP(AL1330,MonsterTable!$A:$B,MATCH(MonsterTable!$B$1,MonsterTable!$A$1:$B$1,0),0),
IF(OR(NOT(ISBLANK(AN1330)),ISBLANK(AO1330)),#N/A,
IF(AL1330="empty","empty",
VLOOKUP(AL1330,MonsterGroupTable!$A:$A,1,0)))))))</f>
        <v>206</v>
      </c>
      <c r="AN1330">
        <v>1</v>
      </c>
      <c r="AO1330">
        <v>1</v>
      </c>
      <c r="AP1330">
        <v>0</v>
      </c>
      <c r="AT1330" s="2" t="str">
        <f>IF(AND(ISBLANK(AS1330),OR(NOT(ISBLANK(AU1330)),NOT(ISBLANK(AV1330)))),#N/A,
IF(ISBLANK(AS1330),"",
IF(AND(NOT(ISERROR(VLOOKUP(AS1330,MonsterTable!$A:$B,MATCH(MonsterTable!$B$1,MonsterTable!$A$1:$B$1,0),0))),OR(ISBLANK(AU1330),ISBLANK(AV1330))),#N/A,
IFERROR(VLOOKUP(AS1330,MonsterTable!$A:$B,MATCH(MonsterTable!$B$1,MonsterTable!$A$1:$B$1,0),0),
IF(OR(NOT(ISBLANK(AU1330)),ISBLANK(AV1330)),#N/A,
IF(AS1330="empty","empty",
VLOOKUP(AS1330,MonsterGroupTable!$A:$A,1,0)))))))</f>
        <v/>
      </c>
      <c r="BA1330" s="2" t="str">
        <f>IF(AND(ISBLANK(AZ1330),OR(NOT(ISBLANK(BB1330)),NOT(ISBLANK(BC1330)))),#N/A,
IF(ISBLANK(AZ1330),"",
IF(AND(NOT(ISERROR(VLOOKUP(AZ1330,MonsterTable!$A:$B,MATCH(MonsterTable!$B$1,MonsterTable!$A$1:$B$1,0),0))),OR(ISBLANK(BB1330),ISBLANK(BC1330))),#N/A,
IFERROR(VLOOKUP(AZ1330,MonsterTable!$A:$B,MATCH(MonsterTable!$B$1,MonsterTable!$A$1:$B$1,0),0),
IF(OR(NOT(ISBLANK(BB1330)),ISBLANK(BC1330)),#N/A,
IF(AZ1330="empty","empty",
VLOOKUP(AZ1330,MonsterGroupTable!$A:$A,1,0)))))))</f>
        <v/>
      </c>
      <c r="BH1330" s="2" t="str">
        <f>IF(AND(ISBLANK(BG1330),OR(NOT(ISBLANK(BI1330)),NOT(ISBLANK(BJ1330)))),#N/A,
IF(ISBLANK(BG1330),"",
IF(AND(NOT(ISERROR(VLOOKUP(BG1330,MonsterTable!$A:$B,MATCH(MonsterTable!$B$1,MonsterTable!$A$1:$B$1,0),0))),OR(ISBLANK(BI1330),ISBLANK(BJ1330))),#N/A,
IFERROR(VLOOKUP(BG1330,MonsterTable!$A:$B,MATCH(MonsterTable!$B$1,MonsterTable!$A$1:$B$1,0),0),
IF(OR(NOT(ISBLANK(BI1330)),ISBLANK(BJ1330)),#N/A,
IF(BG1330="empty","empty",
VLOOKUP(BG1330,MonsterGroupTable!$A:$A,1,0)))))))</f>
        <v/>
      </c>
      <c r="BO1330" s="2" t="str">
        <f>IF(AND(ISBLANK(BN1330),OR(NOT(ISBLANK(BP1330)),NOT(ISBLANK(BQ1330)))),#N/A,
IF(ISBLANK(BN1330),"",
IF(AND(NOT(ISERROR(VLOOKUP(BN1330,MonsterTable!$A:$B,MATCH(MonsterTable!$B$1,MonsterTable!$A$1:$B$1,0),0))),OR(ISBLANK(BP1330),ISBLANK(BQ1330))),#N/A,
IFERROR(VLOOKUP(BN1330,MonsterTable!$A:$B,MATCH(MonsterTable!$B$1,MonsterTable!$A$1:$B$1,0),0),
IF(OR(NOT(ISBLANK(BP1330)),ISBLANK(BQ1330)),#N/A,
IF(BN1330="empty","empty",
VLOOKUP(BN1330,MonsterGroupTable!$A:$A,1,0)))))))</f>
        <v/>
      </c>
      <c r="BV1330" s="2" t="str">
        <f>IF(AND(ISBLANK(BU1330),OR(NOT(ISBLANK(BW1330)),NOT(ISBLANK(BX1330)))),#N/A,
IF(ISBLANK(BU1330),"",
IF(AND(NOT(ISERROR(VLOOKUP(BU1330,MonsterTable!$A:$B,MATCH(MonsterTable!$B$1,MonsterTable!$A$1:$B$1,0),0))),OR(ISBLANK(BW1330),ISBLANK(BX1330))),#N/A,
IFERROR(VLOOKUP(BU1330,MonsterTable!$A:$B,MATCH(MonsterTable!$B$1,MonsterTable!$A$1:$B$1,0),0),
IF(OR(NOT(ISBLANK(BW1330)),ISBLANK(BX1330)),#N/A,
IF(BU1330="empty","empty",
VLOOKUP(BU1330,MonsterGroupTable!$A:$A,1,0)))))))</f>
        <v/>
      </c>
      <c r="CC1330" s="2" t="str">
        <f>IF(AND(ISBLANK(CB1330),OR(NOT(ISBLANK(CD1330)),NOT(ISBLANK(CE1330)))),#N/A,
IF(ISBLANK(CB1330),"",
IF(AND(NOT(ISERROR(VLOOKUP(CB1330,MonsterTable!$A:$B,MATCH(MonsterTable!$B$1,MonsterTable!$A$1:$B$1,0),0))),OR(ISBLANK(CD1330),ISBLANK(CE1330))),#N/A,
IFERROR(VLOOKUP(CB1330,MonsterTable!$A:$B,MATCH(MonsterTable!$B$1,MonsterTable!$A$1:$B$1,0),0),
IF(OR(NOT(ISBLANK(CD1330)),ISBLANK(CE1330)),#N/A,
IF(CB1330="empty","empty",
VLOOKUP(CB1330,MonsterGroupTable!$A:$A,1,0)))))))</f>
        <v/>
      </c>
      <c r="CJ1330" s="2" t="str">
        <f>IF(AND(ISBLANK(CI1330),OR(NOT(ISBLANK(CK1330)),NOT(ISBLANK(CL1330)))),#N/A,
IF(ISBLANK(CI1330),"",
IF(AND(NOT(ISERROR(VLOOKUP(CI1330,MonsterTable!$A:$B,MATCH(MonsterTable!$B$1,MonsterTable!$A$1:$B$1,0),0))),OR(ISBLANK(CK1330),ISBLANK(CL1330))),#N/A,
IFERROR(VLOOKUP(CI1330,MonsterTable!$A:$B,MATCH(MonsterTable!$B$1,MonsterTable!$A$1:$B$1,0),0),
IF(OR(NOT(ISBLANK(CK1330)),ISBLANK(CL1330)),#N/A,
IF(CI1330="empty","empty",
VLOOKUP(CI1330,MonsterGroupTable!$A:$A,1,0)))))))</f>
        <v/>
      </c>
    </row>
    <row r="1331" spans="1:88">
      <c r="A1331">
        <v>20297</v>
      </c>
      <c r="B1331">
        <f t="shared" si="45"/>
        <v>1.1000000000000001</v>
      </c>
      <c r="C1331">
        <f t="shared" si="45"/>
        <v>1.1000000000000001</v>
      </c>
      <c r="F1331">
        <v>600</v>
      </c>
      <c r="G1331">
        <v>13943</v>
      </c>
      <c r="H1331">
        <v>0</v>
      </c>
      <c r="I1331">
        <v>0</v>
      </c>
      <c r="J1331">
        <v>0</v>
      </c>
      <c r="K1331" t="s">
        <v>28</v>
      </c>
      <c r="L1331" t="s">
        <v>256</v>
      </c>
      <c r="M1331" t="s">
        <v>79</v>
      </c>
      <c r="N1331" t="s">
        <v>80</v>
      </c>
      <c r="O1331">
        <v>0</v>
      </c>
      <c r="P1331">
        <v>-4.75</v>
      </c>
      <c r="Q1331">
        <v>-3.5</v>
      </c>
      <c r="R1331">
        <v>4.75</v>
      </c>
      <c r="S1331">
        <v>3</v>
      </c>
      <c r="T1331">
        <v>-13.5</v>
      </c>
      <c r="U1331">
        <v>2.5499999999999998</v>
      </c>
      <c r="V1331">
        <v>-6.75</v>
      </c>
      <c r="W1331" t="str">
        <f t="shared" si="46"/>
        <v>g110,5,empty,3,206,1,1,0</v>
      </c>
      <c r="X1331" s="1" t="s">
        <v>288</v>
      </c>
      <c r="Y1331" s="2" t="str">
        <f>IF(AND(ISBLANK(X1331),OR(NOT(ISBLANK(Z1331)),NOT(ISBLANK(AA1331)))),#N/A,
IF(ISBLANK(X1331),"",
IF(AND(NOT(ISERROR(VLOOKUP(X1331,MonsterTable!$A:$B,MATCH(MonsterTable!$B$1,MonsterTable!$A$1:$B$1,0),0))),OR(ISBLANK(Z1331),ISBLANK(AA1331))),#N/A,
IFERROR(VLOOKUP(X1331,MonsterTable!$A:$B,MATCH(MonsterTable!$B$1,MonsterTable!$A$1:$B$1,0),0),
IF(OR(NOT(ISBLANK(Z1331)),ISBLANK(AA1331)),#N/A,
IF(X1331="empty","empty",
VLOOKUP(X1331,MonsterGroupTable!$A:$A,1,0)))))))</f>
        <v>g110</v>
      </c>
      <c r="AA1331">
        <v>5</v>
      </c>
      <c r="AE1331" s="1" t="s">
        <v>446</v>
      </c>
      <c r="AF1331" s="2" t="str">
        <f>IF(AND(ISBLANK(AE1331),OR(NOT(ISBLANK(AG1331)),NOT(ISBLANK(AH1331)))),#N/A,
IF(ISBLANK(AE1331),"",
IF(AND(NOT(ISERROR(VLOOKUP(AE1331,MonsterTable!$A:$B,MATCH(MonsterTable!$B$1,MonsterTable!$A$1:$B$1,0),0))),OR(ISBLANK(AG1331),ISBLANK(AH1331))),#N/A,
IFERROR(VLOOKUP(AE1331,MonsterTable!$A:$B,MATCH(MonsterTable!$B$1,MonsterTable!$A$1:$B$1,0),0),
IF(OR(NOT(ISBLANK(AG1331)),ISBLANK(AH1331)),#N/A,
IF(AE1331="empty","empty",
VLOOKUP(AE1331,MonsterGroupTable!$A:$A,1,0)))))))</f>
        <v>empty</v>
      </c>
      <c r="AH1331">
        <v>3</v>
      </c>
      <c r="AL1331" s="1" t="s">
        <v>342</v>
      </c>
      <c r="AM1331" s="2">
        <f>IF(AND(ISBLANK(AL1331),OR(NOT(ISBLANK(AN1331)),NOT(ISBLANK(AO1331)))),#N/A,
IF(ISBLANK(AL1331),"",
IF(AND(NOT(ISERROR(VLOOKUP(AL1331,MonsterTable!$A:$B,MATCH(MonsterTable!$B$1,MonsterTable!$A$1:$B$1,0),0))),OR(ISBLANK(AN1331),ISBLANK(AO1331))),#N/A,
IFERROR(VLOOKUP(AL1331,MonsterTable!$A:$B,MATCH(MonsterTable!$B$1,MonsterTable!$A$1:$B$1,0),0),
IF(OR(NOT(ISBLANK(AN1331)),ISBLANK(AO1331)),#N/A,
IF(AL1331="empty","empty",
VLOOKUP(AL1331,MonsterGroupTable!$A:$A,1,0)))))))</f>
        <v>206</v>
      </c>
      <c r="AN1331">
        <v>1</v>
      </c>
      <c r="AO1331">
        <v>1</v>
      </c>
      <c r="AP1331">
        <v>0</v>
      </c>
      <c r="AT1331" s="2" t="str">
        <f>IF(AND(ISBLANK(AS1331),OR(NOT(ISBLANK(AU1331)),NOT(ISBLANK(AV1331)))),#N/A,
IF(ISBLANK(AS1331),"",
IF(AND(NOT(ISERROR(VLOOKUP(AS1331,MonsterTable!$A:$B,MATCH(MonsterTable!$B$1,MonsterTable!$A$1:$B$1,0),0))),OR(ISBLANK(AU1331),ISBLANK(AV1331))),#N/A,
IFERROR(VLOOKUP(AS1331,MonsterTable!$A:$B,MATCH(MonsterTable!$B$1,MonsterTable!$A$1:$B$1,0),0),
IF(OR(NOT(ISBLANK(AU1331)),ISBLANK(AV1331)),#N/A,
IF(AS1331="empty","empty",
VLOOKUP(AS1331,MonsterGroupTable!$A:$A,1,0)))))))</f>
        <v/>
      </c>
      <c r="BA1331" s="2" t="str">
        <f>IF(AND(ISBLANK(AZ1331),OR(NOT(ISBLANK(BB1331)),NOT(ISBLANK(BC1331)))),#N/A,
IF(ISBLANK(AZ1331),"",
IF(AND(NOT(ISERROR(VLOOKUP(AZ1331,MonsterTable!$A:$B,MATCH(MonsterTable!$B$1,MonsterTable!$A$1:$B$1,0),0))),OR(ISBLANK(BB1331),ISBLANK(BC1331))),#N/A,
IFERROR(VLOOKUP(AZ1331,MonsterTable!$A:$B,MATCH(MonsterTable!$B$1,MonsterTable!$A$1:$B$1,0),0),
IF(OR(NOT(ISBLANK(BB1331)),ISBLANK(BC1331)),#N/A,
IF(AZ1331="empty","empty",
VLOOKUP(AZ1331,MonsterGroupTable!$A:$A,1,0)))))))</f>
        <v/>
      </c>
      <c r="BH1331" s="2" t="str">
        <f>IF(AND(ISBLANK(BG1331),OR(NOT(ISBLANK(BI1331)),NOT(ISBLANK(BJ1331)))),#N/A,
IF(ISBLANK(BG1331),"",
IF(AND(NOT(ISERROR(VLOOKUP(BG1331,MonsterTable!$A:$B,MATCH(MonsterTable!$B$1,MonsterTable!$A$1:$B$1,0),0))),OR(ISBLANK(BI1331),ISBLANK(BJ1331))),#N/A,
IFERROR(VLOOKUP(BG1331,MonsterTable!$A:$B,MATCH(MonsterTable!$B$1,MonsterTable!$A$1:$B$1,0),0),
IF(OR(NOT(ISBLANK(BI1331)),ISBLANK(BJ1331)),#N/A,
IF(BG1331="empty","empty",
VLOOKUP(BG1331,MonsterGroupTable!$A:$A,1,0)))))))</f>
        <v/>
      </c>
      <c r="BO1331" s="2" t="str">
        <f>IF(AND(ISBLANK(BN1331),OR(NOT(ISBLANK(BP1331)),NOT(ISBLANK(BQ1331)))),#N/A,
IF(ISBLANK(BN1331),"",
IF(AND(NOT(ISERROR(VLOOKUP(BN1331,MonsterTable!$A:$B,MATCH(MonsterTable!$B$1,MonsterTable!$A$1:$B$1,0),0))),OR(ISBLANK(BP1331),ISBLANK(BQ1331))),#N/A,
IFERROR(VLOOKUP(BN1331,MonsterTable!$A:$B,MATCH(MonsterTable!$B$1,MonsterTable!$A$1:$B$1,0),0),
IF(OR(NOT(ISBLANK(BP1331)),ISBLANK(BQ1331)),#N/A,
IF(BN1331="empty","empty",
VLOOKUP(BN1331,MonsterGroupTable!$A:$A,1,0)))))))</f>
        <v/>
      </c>
      <c r="BV1331" s="2" t="str">
        <f>IF(AND(ISBLANK(BU1331),OR(NOT(ISBLANK(BW1331)),NOT(ISBLANK(BX1331)))),#N/A,
IF(ISBLANK(BU1331),"",
IF(AND(NOT(ISERROR(VLOOKUP(BU1331,MonsterTable!$A:$B,MATCH(MonsterTable!$B$1,MonsterTable!$A$1:$B$1,0),0))),OR(ISBLANK(BW1331),ISBLANK(BX1331))),#N/A,
IFERROR(VLOOKUP(BU1331,MonsterTable!$A:$B,MATCH(MonsterTable!$B$1,MonsterTable!$A$1:$B$1,0),0),
IF(OR(NOT(ISBLANK(BW1331)),ISBLANK(BX1331)),#N/A,
IF(BU1331="empty","empty",
VLOOKUP(BU1331,MonsterGroupTable!$A:$A,1,0)))))))</f>
        <v/>
      </c>
      <c r="CC1331" s="2" t="str">
        <f>IF(AND(ISBLANK(CB1331),OR(NOT(ISBLANK(CD1331)),NOT(ISBLANK(CE1331)))),#N/A,
IF(ISBLANK(CB1331),"",
IF(AND(NOT(ISERROR(VLOOKUP(CB1331,MonsterTable!$A:$B,MATCH(MonsterTable!$B$1,MonsterTable!$A$1:$B$1,0),0))),OR(ISBLANK(CD1331),ISBLANK(CE1331))),#N/A,
IFERROR(VLOOKUP(CB1331,MonsterTable!$A:$B,MATCH(MonsterTable!$B$1,MonsterTable!$A$1:$B$1,0),0),
IF(OR(NOT(ISBLANK(CD1331)),ISBLANK(CE1331)),#N/A,
IF(CB1331="empty","empty",
VLOOKUP(CB1331,MonsterGroupTable!$A:$A,1,0)))))))</f>
        <v/>
      </c>
      <c r="CJ1331" s="2" t="str">
        <f>IF(AND(ISBLANK(CI1331),OR(NOT(ISBLANK(CK1331)),NOT(ISBLANK(CL1331)))),#N/A,
IF(ISBLANK(CI1331),"",
IF(AND(NOT(ISERROR(VLOOKUP(CI1331,MonsterTable!$A:$B,MATCH(MonsterTable!$B$1,MonsterTable!$A$1:$B$1,0),0))),OR(ISBLANK(CK1331),ISBLANK(CL1331))),#N/A,
IFERROR(VLOOKUP(CI1331,MonsterTable!$A:$B,MATCH(MonsterTable!$B$1,MonsterTable!$A$1:$B$1,0),0),
IF(OR(NOT(ISBLANK(CK1331)),ISBLANK(CL1331)),#N/A,
IF(CI1331="empty","empty",
VLOOKUP(CI1331,MonsterGroupTable!$A:$A,1,0)))))))</f>
        <v/>
      </c>
    </row>
    <row r="1332" spans="1:88">
      <c r="A1332">
        <v>20298</v>
      </c>
      <c r="B1332">
        <f t="shared" si="45"/>
        <v>1.1000000000000001</v>
      </c>
      <c r="C1332">
        <f t="shared" si="45"/>
        <v>1.1000000000000001</v>
      </c>
      <c r="F1332">
        <v>600</v>
      </c>
      <c r="G1332">
        <v>14033</v>
      </c>
      <c r="H1332">
        <v>0</v>
      </c>
      <c r="I1332">
        <v>0</v>
      </c>
      <c r="J1332">
        <v>0</v>
      </c>
      <c r="K1332" t="s">
        <v>28</v>
      </c>
      <c r="L1332" t="s">
        <v>256</v>
      </c>
      <c r="M1332" t="s">
        <v>79</v>
      </c>
      <c r="N1332" t="s">
        <v>80</v>
      </c>
      <c r="O1332">
        <v>0</v>
      </c>
      <c r="P1332">
        <v>-4.75</v>
      </c>
      <c r="Q1332">
        <v>-3.5</v>
      </c>
      <c r="R1332">
        <v>4.75</v>
      </c>
      <c r="S1332">
        <v>3</v>
      </c>
      <c r="T1332">
        <v>-13.5</v>
      </c>
      <c r="U1332">
        <v>2.5499999999999998</v>
      </c>
      <c r="V1332">
        <v>-6.75</v>
      </c>
      <c r="W1332" t="str">
        <f t="shared" si="46"/>
        <v>g110,5,empty,3,206,1,1,0</v>
      </c>
      <c r="X1332" s="1" t="s">
        <v>288</v>
      </c>
      <c r="Y1332" s="2" t="str">
        <f>IF(AND(ISBLANK(X1332),OR(NOT(ISBLANK(Z1332)),NOT(ISBLANK(AA1332)))),#N/A,
IF(ISBLANK(X1332),"",
IF(AND(NOT(ISERROR(VLOOKUP(X1332,MonsterTable!$A:$B,MATCH(MonsterTable!$B$1,MonsterTable!$A$1:$B$1,0),0))),OR(ISBLANK(Z1332),ISBLANK(AA1332))),#N/A,
IFERROR(VLOOKUP(X1332,MonsterTable!$A:$B,MATCH(MonsterTable!$B$1,MonsterTable!$A$1:$B$1,0),0),
IF(OR(NOT(ISBLANK(Z1332)),ISBLANK(AA1332)),#N/A,
IF(X1332="empty","empty",
VLOOKUP(X1332,MonsterGroupTable!$A:$A,1,0)))))))</f>
        <v>g110</v>
      </c>
      <c r="AA1332">
        <v>5</v>
      </c>
      <c r="AE1332" s="1" t="s">
        <v>446</v>
      </c>
      <c r="AF1332" s="2" t="str">
        <f>IF(AND(ISBLANK(AE1332),OR(NOT(ISBLANK(AG1332)),NOT(ISBLANK(AH1332)))),#N/A,
IF(ISBLANK(AE1332),"",
IF(AND(NOT(ISERROR(VLOOKUP(AE1332,MonsterTable!$A:$B,MATCH(MonsterTable!$B$1,MonsterTable!$A$1:$B$1,0),0))),OR(ISBLANK(AG1332),ISBLANK(AH1332))),#N/A,
IFERROR(VLOOKUP(AE1332,MonsterTable!$A:$B,MATCH(MonsterTable!$B$1,MonsterTable!$A$1:$B$1,0),0),
IF(OR(NOT(ISBLANK(AG1332)),ISBLANK(AH1332)),#N/A,
IF(AE1332="empty","empty",
VLOOKUP(AE1332,MonsterGroupTable!$A:$A,1,0)))))))</f>
        <v>empty</v>
      </c>
      <c r="AH1332">
        <v>3</v>
      </c>
      <c r="AL1332" s="1" t="s">
        <v>342</v>
      </c>
      <c r="AM1332" s="2">
        <f>IF(AND(ISBLANK(AL1332),OR(NOT(ISBLANK(AN1332)),NOT(ISBLANK(AO1332)))),#N/A,
IF(ISBLANK(AL1332),"",
IF(AND(NOT(ISERROR(VLOOKUP(AL1332,MonsterTable!$A:$B,MATCH(MonsterTable!$B$1,MonsterTable!$A$1:$B$1,0),0))),OR(ISBLANK(AN1332),ISBLANK(AO1332))),#N/A,
IFERROR(VLOOKUP(AL1332,MonsterTable!$A:$B,MATCH(MonsterTable!$B$1,MonsterTable!$A$1:$B$1,0),0),
IF(OR(NOT(ISBLANK(AN1332)),ISBLANK(AO1332)),#N/A,
IF(AL1332="empty","empty",
VLOOKUP(AL1332,MonsterGroupTable!$A:$A,1,0)))))))</f>
        <v>206</v>
      </c>
      <c r="AN1332">
        <v>1</v>
      </c>
      <c r="AO1332">
        <v>1</v>
      </c>
      <c r="AP1332">
        <v>0</v>
      </c>
      <c r="AT1332" s="2" t="str">
        <f>IF(AND(ISBLANK(AS1332),OR(NOT(ISBLANK(AU1332)),NOT(ISBLANK(AV1332)))),#N/A,
IF(ISBLANK(AS1332),"",
IF(AND(NOT(ISERROR(VLOOKUP(AS1332,MonsterTable!$A:$B,MATCH(MonsterTable!$B$1,MonsterTable!$A$1:$B$1,0),0))),OR(ISBLANK(AU1332),ISBLANK(AV1332))),#N/A,
IFERROR(VLOOKUP(AS1332,MonsterTable!$A:$B,MATCH(MonsterTable!$B$1,MonsterTable!$A$1:$B$1,0),0),
IF(OR(NOT(ISBLANK(AU1332)),ISBLANK(AV1332)),#N/A,
IF(AS1332="empty","empty",
VLOOKUP(AS1332,MonsterGroupTable!$A:$A,1,0)))))))</f>
        <v/>
      </c>
      <c r="BA1332" s="2" t="str">
        <f>IF(AND(ISBLANK(AZ1332),OR(NOT(ISBLANK(BB1332)),NOT(ISBLANK(BC1332)))),#N/A,
IF(ISBLANK(AZ1332),"",
IF(AND(NOT(ISERROR(VLOOKUP(AZ1332,MonsterTable!$A:$B,MATCH(MonsterTable!$B$1,MonsterTable!$A$1:$B$1,0),0))),OR(ISBLANK(BB1332),ISBLANK(BC1332))),#N/A,
IFERROR(VLOOKUP(AZ1332,MonsterTable!$A:$B,MATCH(MonsterTable!$B$1,MonsterTable!$A$1:$B$1,0),0),
IF(OR(NOT(ISBLANK(BB1332)),ISBLANK(BC1332)),#N/A,
IF(AZ1332="empty","empty",
VLOOKUP(AZ1332,MonsterGroupTable!$A:$A,1,0)))))))</f>
        <v/>
      </c>
      <c r="BH1332" s="2" t="str">
        <f>IF(AND(ISBLANK(BG1332),OR(NOT(ISBLANK(BI1332)),NOT(ISBLANK(BJ1332)))),#N/A,
IF(ISBLANK(BG1332),"",
IF(AND(NOT(ISERROR(VLOOKUP(BG1332,MonsterTable!$A:$B,MATCH(MonsterTable!$B$1,MonsterTable!$A$1:$B$1,0),0))),OR(ISBLANK(BI1332),ISBLANK(BJ1332))),#N/A,
IFERROR(VLOOKUP(BG1332,MonsterTable!$A:$B,MATCH(MonsterTable!$B$1,MonsterTable!$A$1:$B$1,0),0),
IF(OR(NOT(ISBLANK(BI1332)),ISBLANK(BJ1332)),#N/A,
IF(BG1332="empty","empty",
VLOOKUP(BG1332,MonsterGroupTable!$A:$A,1,0)))))))</f>
        <v/>
      </c>
      <c r="BO1332" s="2" t="str">
        <f>IF(AND(ISBLANK(BN1332),OR(NOT(ISBLANK(BP1332)),NOT(ISBLANK(BQ1332)))),#N/A,
IF(ISBLANK(BN1332),"",
IF(AND(NOT(ISERROR(VLOOKUP(BN1332,MonsterTable!$A:$B,MATCH(MonsterTable!$B$1,MonsterTable!$A$1:$B$1,0),0))),OR(ISBLANK(BP1332),ISBLANK(BQ1332))),#N/A,
IFERROR(VLOOKUP(BN1332,MonsterTable!$A:$B,MATCH(MonsterTable!$B$1,MonsterTable!$A$1:$B$1,0),0),
IF(OR(NOT(ISBLANK(BP1332)),ISBLANK(BQ1332)),#N/A,
IF(BN1332="empty","empty",
VLOOKUP(BN1332,MonsterGroupTable!$A:$A,1,0)))))))</f>
        <v/>
      </c>
      <c r="BV1332" s="2" t="str">
        <f>IF(AND(ISBLANK(BU1332),OR(NOT(ISBLANK(BW1332)),NOT(ISBLANK(BX1332)))),#N/A,
IF(ISBLANK(BU1332),"",
IF(AND(NOT(ISERROR(VLOOKUP(BU1332,MonsterTable!$A:$B,MATCH(MonsterTable!$B$1,MonsterTable!$A$1:$B$1,0),0))),OR(ISBLANK(BW1332),ISBLANK(BX1332))),#N/A,
IFERROR(VLOOKUP(BU1332,MonsterTable!$A:$B,MATCH(MonsterTable!$B$1,MonsterTable!$A$1:$B$1,0),0),
IF(OR(NOT(ISBLANK(BW1332)),ISBLANK(BX1332)),#N/A,
IF(BU1332="empty","empty",
VLOOKUP(BU1332,MonsterGroupTable!$A:$A,1,0)))))))</f>
        <v/>
      </c>
      <c r="CC1332" s="2" t="str">
        <f>IF(AND(ISBLANK(CB1332),OR(NOT(ISBLANK(CD1332)),NOT(ISBLANK(CE1332)))),#N/A,
IF(ISBLANK(CB1332),"",
IF(AND(NOT(ISERROR(VLOOKUP(CB1332,MonsterTable!$A:$B,MATCH(MonsterTable!$B$1,MonsterTable!$A$1:$B$1,0),0))),OR(ISBLANK(CD1332),ISBLANK(CE1332))),#N/A,
IFERROR(VLOOKUP(CB1332,MonsterTable!$A:$B,MATCH(MonsterTable!$B$1,MonsterTable!$A$1:$B$1,0),0),
IF(OR(NOT(ISBLANK(CD1332)),ISBLANK(CE1332)),#N/A,
IF(CB1332="empty","empty",
VLOOKUP(CB1332,MonsterGroupTable!$A:$A,1,0)))))))</f>
        <v/>
      </c>
      <c r="CJ1332" s="2" t="str">
        <f>IF(AND(ISBLANK(CI1332),OR(NOT(ISBLANK(CK1332)),NOT(ISBLANK(CL1332)))),#N/A,
IF(ISBLANK(CI1332),"",
IF(AND(NOT(ISERROR(VLOOKUP(CI1332,MonsterTable!$A:$B,MATCH(MonsterTable!$B$1,MonsterTable!$A$1:$B$1,0),0))),OR(ISBLANK(CK1332),ISBLANK(CL1332))),#N/A,
IFERROR(VLOOKUP(CI1332,MonsterTable!$A:$B,MATCH(MonsterTable!$B$1,MonsterTable!$A$1:$B$1,0),0),
IF(OR(NOT(ISBLANK(CK1332)),ISBLANK(CL1332)),#N/A,
IF(CI1332="empty","empty",
VLOOKUP(CI1332,MonsterGroupTable!$A:$A,1,0)))))))</f>
        <v/>
      </c>
    </row>
    <row r="1333" spans="1:88">
      <c r="A1333">
        <v>20299</v>
      </c>
      <c r="B1333">
        <f t="shared" si="45"/>
        <v>1.1000000000000001</v>
      </c>
      <c r="C1333">
        <f t="shared" si="45"/>
        <v>1.1000000000000001</v>
      </c>
      <c r="F1333">
        <v>600</v>
      </c>
      <c r="G1333">
        <v>14123</v>
      </c>
      <c r="H1333">
        <v>0</v>
      </c>
      <c r="I1333">
        <v>0</v>
      </c>
      <c r="J1333">
        <v>0</v>
      </c>
      <c r="K1333" t="s">
        <v>28</v>
      </c>
      <c r="L1333" t="s">
        <v>256</v>
      </c>
      <c r="M1333" t="s">
        <v>79</v>
      </c>
      <c r="N1333" t="s">
        <v>80</v>
      </c>
      <c r="O1333">
        <v>0</v>
      </c>
      <c r="P1333">
        <v>-4.75</v>
      </c>
      <c r="Q1333">
        <v>-3.5</v>
      </c>
      <c r="R1333">
        <v>4.75</v>
      </c>
      <c r="S1333">
        <v>3</v>
      </c>
      <c r="T1333">
        <v>-13.5</v>
      </c>
      <c r="U1333">
        <v>2.5499999999999998</v>
      </c>
      <c r="V1333">
        <v>-6.75</v>
      </c>
      <c r="W1333" t="str">
        <f t="shared" si="46"/>
        <v>g110,5,empty,3,206,1,1,0</v>
      </c>
      <c r="X1333" s="1" t="s">
        <v>288</v>
      </c>
      <c r="Y1333" s="2" t="str">
        <f>IF(AND(ISBLANK(X1333),OR(NOT(ISBLANK(Z1333)),NOT(ISBLANK(AA1333)))),#N/A,
IF(ISBLANK(X1333),"",
IF(AND(NOT(ISERROR(VLOOKUP(X1333,MonsterTable!$A:$B,MATCH(MonsterTable!$B$1,MonsterTable!$A$1:$B$1,0),0))),OR(ISBLANK(Z1333),ISBLANK(AA1333))),#N/A,
IFERROR(VLOOKUP(X1333,MonsterTable!$A:$B,MATCH(MonsterTable!$B$1,MonsterTable!$A$1:$B$1,0),0),
IF(OR(NOT(ISBLANK(Z1333)),ISBLANK(AA1333)),#N/A,
IF(X1333="empty","empty",
VLOOKUP(X1333,MonsterGroupTable!$A:$A,1,0)))))))</f>
        <v>g110</v>
      </c>
      <c r="AA1333">
        <v>5</v>
      </c>
      <c r="AE1333" s="1" t="s">
        <v>446</v>
      </c>
      <c r="AF1333" s="2" t="str">
        <f>IF(AND(ISBLANK(AE1333),OR(NOT(ISBLANK(AG1333)),NOT(ISBLANK(AH1333)))),#N/A,
IF(ISBLANK(AE1333),"",
IF(AND(NOT(ISERROR(VLOOKUP(AE1333,MonsterTable!$A:$B,MATCH(MonsterTable!$B$1,MonsterTable!$A$1:$B$1,0),0))),OR(ISBLANK(AG1333),ISBLANK(AH1333))),#N/A,
IFERROR(VLOOKUP(AE1333,MonsterTable!$A:$B,MATCH(MonsterTable!$B$1,MonsterTable!$A$1:$B$1,0),0),
IF(OR(NOT(ISBLANK(AG1333)),ISBLANK(AH1333)),#N/A,
IF(AE1333="empty","empty",
VLOOKUP(AE1333,MonsterGroupTable!$A:$A,1,0)))))))</f>
        <v>empty</v>
      </c>
      <c r="AH1333">
        <v>3</v>
      </c>
      <c r="AL1333" s="1" t="s">
        <v>342</v>
      </c>
      <c r="AM1333" s="2">
        <f>IF(AND(ISBLANK(AL1333),OR(NOT(ISBLANK(AN1333)),NOT(ISBLANK(AO1333)))),#N/A,
IF(ISBLANK(AL1333),"",
IF(AND(NOT(ISERROR(VLOOKUP(AL1333,MonsterTable!$A:$B,MATCH(MonsterTable!$B$1,MonsterTable!$A$1:$B$1,0),0))),OR(ISBLANK(AN1333),ISBLANK(AO1333))),#N/A,
IFERROR(VLOOKUP(AL1333,MonsterTable!$A:$B,MATCH(MonsterTable!$B$1,MonsterTable!$A$1:$B$1,0),0),
IF(OR(NOT(ISBLANK(AN1333)),ISBLANK(AO1333)),#N/A,
IF(AL1333="empty","empty",
VLOOKUP(AL1333,MonsterGroupTable!$A:$A,1,0)))))))</f>
        <v>206</v>
      </c>
      <c r="AN1333">
        <v>1</v>
      </c>
      <c r="AO1333">
        <v>1</v>
      </c>
      <c r="AP1333">
        <v>0</v>
      </c>
      <c r="AT1333" s="2" t="str">
        <f>IF(AND(ISBLANK(AS1333),OR(NOT(ISBLANK(AU1333)),NOT(ISBLANK(AV1333)))),#N/A,
IF(ISBLANK(AS1333),"",
IF(AND(NOT(ISERROR(VLOOKUP(AS1333,MonsterTable!$A:$B,MATCH(MonsterTable!$B$1,MonsterTable!$A$1:$B$1,0),0))),OR(ISBLANK(AU1333),ISBLANK(AV1333))),#N/A,
IFERROR(VLOOKUP(AS1333,MonsterTable!$A:$B,MATCH(MonsterTable!$B$1,MonsterTable!$A$1:$B$1,0),0),
IF(OR(NOT(ISBLANK(AU1333)),ISBLANK(AV1333)),#N/A,
IF(AS1333="empty","empty",
VLOOKUP(AS1333,MonsterGroupTable!$A:$A,1,0)))))))</f>
        <v/>
      </c>
      <c r="BA1333" s="2" t="str">
        <f>IF(AND(ISBLANK(AZ1333),OR(NOT(ISBLANK(BB1333)),NOT(ISBLANK(BC1333)))),#N/A,
IF(ISBLANK(AZ1333),"",
IF(AND(NOT(ISERROR(VLOOKUP(AZ1333,MonsterTable!$A:$B,MATCH(MonsterTable!$B$1,MonsterTable!$A$1:$B$1,0),0))),OR(ISBLANK(BB1333),ISBLANK(BC1333))),#N/A,
IFERROR(VLOOKUP(AZ1333,MonsterTable!$A:$B,MATCH(MonsterTable!$B$1,MonsterTable!$A$1:$B$1,0),0),
IF(OR(NOT(ISBLANK(BB1333)),ISBLANK(BC1333)),#N/A,
IF(AZ1333="empty","empty",
VLOOKUP(AZ1333,MonsterGroupTable!$A:$A,1,0)))))))</f>
        <v/>
      </c>
      <c r="BH1333" s="2" t="str">
        <f>IF(AND(ISBLANK(BG1333),OR(NOT(ISBLANK(BI1333)),NOT(ISBLANK(BJ1333)))),#N/A,
IF(ISBLANK(BG1333),"",
IF(AND(NOT(ISERROR(VLOOKUP(BG1333,MonsterTable!$A:$B,MATCH(MonsterTable!$B$1,MonsterTable!$A$1:$B$1,0),0))),OR(ISBLANK(BI1333),ISBLANK(BJ1333))),#N/A,
IFERROR(VLOOKUP(BG1333,MonsterTable!$A:$B,MATCH(MonsterTable!$B$1,MonsterTable!$A$1:$B$1,0),0),
IF(OR(NOT(ISBLANK(BI1333)),ISBLANK(BJ1333)),#N/A,
IF(BG1333="empty","empty",
VLOOKUP(BG1333,MonsterGroupTable!$A:$A,1,0)))))))</f>
        <v/>
      </c>
      <c r="BO1333" s="2" t="str">
        <f>IF(AND(ISBLANK(BN1333),OR(NOT(ISBLANK(BP1333)),NOT(ISBLANK(BQ1333)))),#N/A,
IF(ISBLANK(BN1333),"",
IF(AND(NOT(ISERROR(VLOOKUP(BN1333,MonsterTable!$A:$B,MATCH(MonsterTable!$B$1,MonsterTable!$A$1:$B$1,0),0))),OR(ISBLANK(BP1333),ISBLANK(BQ1333))),#N/A,
IFERROR(VLOOKUP(BN1333,MonsterTable!$A:$B,MATCH(MonsterTable!$B$1,MonsterTable!$A$1:$B$1,0),0),
IF(OR(NOT(ISBLANK(BP1333)),ISBLANK(BQ1333)),#N/A,
IF(BN1333="empty","empty",
VLOOKUP(BN1333,MonsterGroupTable!$A:$A,1,0)))))))</f>
        <v/>
      </c>
      <c r="BV1333" s="2" t="str">
        <f>IF(AND(ISBLANK(BU1333),OR(NOT(ISBLANK(BW1333)),NOT(ISBLANK(BX1333)))),#N/A,
IF(ISBLANK(BU1333),"",
IF(AND(NOT(ISERROR(VLOOKUP(BU1333,MonsterTable!$A:$B,MATCH(MonsterTable!$B$1,MonsterTable!$A$1:$B$1,0),0))),OR(ISBLANK(BW1333),ISBLANK(BX1333))),#N/A,
IFERROR(VLOOKUP(BU1333,MonsterTable!$A:$B,MATCH(MonsterTable!$B$1,MonsterTable!$A$1:$B$1,0),0),
IF(OR(NOT(ISBLANK(BW1333)),ISBLANK(BX1333)),#N/A,
IF(BU1333="empty","empty",
VLOOKUP(BU1333,MonsterGroupTable!$A:$A,1,0)))))))</f>
        <v/>
      </c>
      <c r="CC1333" s="2" t="str">
        <f>IF(AND(ISBLANK(CB1333),OR(NOT(ISBLANK(CD1333)),NOT(ISBLANK(CE1333)))),#N/A,
IF(ISBLANK(CB1333),"",
IF(AND(NOT(ISERROR(VLOOKUP(CB1333,MonsterTable!$A:$B,MATCH(MonsterTable!$B$1,MonsterTable!$A$1:$B$1,0),0))),OR(ISBLANK(CD1333),ISBLANK(CE1333))),#N/A,
IFERROR(VLOOKUP(CB1333,MonsterTable!$A:$B,MATCH(MonsterTable!$B$1,MonsterTable!$A$1:$B$1,0),0),
IF(OR(NOT(ISBLANK(CD1333)),ISBLANK(CE1333)),#N/A,
IF(CB1333="empty","empty",
VLOOKUP(CB1333,MonsterGroupTable!$A:$A,1,0)))))))</f>
        <v/>
      </c>
      <c r="CJ1333" s="2" t="str">
        <f>IF(AND(ISBLANK(CI1333),OR(NOT(ISBLANK(CK1333)),NOT(ISBLANK(CL1333)))),#N/A,
IF(ISBLANK(CI1333),"",
IF(AND(NOT(ISERROR(VLOOKUP(CI1333,MonsterTable!$A:$B,MATCH(MonsterTable!$B$1,MonsterTable!$A$1:$B$1,0),0))),OR(ISBLANK(CK1333),ISBLANK(CL1333))),#N/A,
IFERROR(VLOOKUP(CI1333,MonsterTable!$A:$B,MATCH(MonsterTable!$B$1,MonsterTable!$A$1:$B$1,0),0),
IF(OR(NOT(ISBLANK(CK1333)),ISBLANK(CL1333)),#N/A,
IF(CI1333="empty","empty",
VLOOKUP(CI1333,MonsterGroupTable!$A:$A,1,0)))))))</f>
        <v/>
      </c>
    </row>
    <row r="1334" spans="1:88">
      <c r="A1334">
        <v>20300</v>
      </c>
      <c r="B1334">
        <f t="shared" si="45"/>
        <v>1.2</v>
      </c>
      <c r="C1334">
        <f t="shared" si="45"/>
        <v>1.1000000000000001</v>
      </c>
      <c r="F1334">
        <v>600</v>
      </c>
      <c r="G1334">
        <v>14692</v>
      </c>
      <c r="H1334">
        <v>0</v>
      </c>
      <c r="I1334">
        <v>0</v>
      </c>
      <c r="J1334">
        <v>0</v>
      </c>
      <c r="K1334" t="s">
        <v>28</v>
      </c>
      <c r="L1334" t="s">
        <v>258</v>
      </c>
      <c r="M1334" t="s">
        <v>79</v>
      </c>
      <c r="N1334" t="s">
        <v>80</v>
      </c>
      <c r="O1334">
        <v>0</v>
      </c>
      <c r="P1334">
        <v>-4.75</v>
      </c>
      <c r="Q1334">
        <v>-3.5</v>
      </c>
      <c r="R1334">
        <v>4.75</v>
      </c>
      <c r="S1334">
        <v>3</v>
      </c>
      <c r="T1334">
        <v>-13.5</v>
      </c>
      <c r="U1334">
        <v>2.5499999999999998</v>
      </c>
      <c r="V1334">
        <v>-6.75</v>
      </c>
      <c r="W1334" t="str">
        <f t="shared" si="46"/>
        <v>g110,5,empty,3,206,1,1,0</v>
      </c>
      <c r="X1334" s="1" t="s">
        <v>288</v>
      </c>
      <c r="Y1334" s="2" t="str">
        <f>IF(AND(ISBLANK(X1334),OR(NOT(ISBLANK(Z1334)),NOT(ISBLANK(AA1334)))),#N/A,
IF(ISBLANK(X1334),"",
IF(AND(NOT(ISERROR(VLOOKUP(X1334,MonsterTable!$A:$B,MATCH(MonsterTable!$B$1,MonsterTable!$A$1:$B$1,0),0))),OR(ISBLANK(Z1334),ISBLANK(AA1334))),#N/A,
IFERROR(VLOOKUP(X1334,MonsterTable!$A:$B,MATCH(MonsterTable!$B$1,MonsterTable!$A$1:$B$1,0),0),
IF(OR(NOT(ISBLANK(Z1334)),ISBLANK(AA1334)),#N/A,
IF(X1334="empty","empty",
VLOOKUP(X1334,MonsterGroupTable!$A:$A,1,0)))))))</f>
        <v>g110</v>
      </c>
      <c r="AA1334">
        <v>5</v>
      </c>
      <c r="AE1334" s="1" t="s">
        <v>446</v>
      </c>
      <c r="AF1334" s="2" t="str">
        <f>IF(AND(ISBLANK(AE1334),OR(NOT(ISBLANK(AG1334)),NOT(ISBLANK(AH1334)))),#N/A,
IF(ISBLANK(AE1334),"",
IF(AND(NOT(ISERROR(VLOOKUP(AE1334,MonsterTable!$A:$B,MATCH(MonsterTable!$B$1,MonsterTable!$A$1:$B$1,0),0))),OR(ISBLANK(AG1334),ISBLANK(AH1334))),#N/A,
IFERROR(VLOOKUP(AE1334,MonsterTable!$A:$B,MATCH(MonsterTable!$B$1,MonsterTable!$A$1:$B$1,0),0),
IF(OR(NOT(ISBLANK(AG1334)),ISBLANK(AH1334)),#N/A,
IF(AE1334="empty","empty",
VLOOKUP(AE1334,MonsterGroupTable!$A:$A,1,0)))))))</f>
        <v>empty</v>
      </c>
      <c r="AH1334">
        <v>3</v>
      </c>
      <c r="AL1334" s="1" t="s">
        <v>342</v>
      </c>
      <c r="AM1334" s="2">
        <f>IF(AND(ISBLANK(AL1334),OR(NOT(ISBLANK(AN1334)),NOT(ISBLANK(AO1334)))),#N/A,
IF(ISBLANK(AL1334),"",
IF(AND(NOT(ISERROR(VLOOKUP(AL1334,MonsterTable!$A:$B,MATCH(MonsterTable!$B$1,MonsterTable!$A$1:$B$1,0),0))),OR(ISBLANK(AN1334),ISBLANK(AO1334))),#N/A,
IFERROR(VLOOKUP(AL1334,MonsterTable!$A:$B,MATCH(MonsterTable!$B$1,MonsterTable!$A$1:$B$1,0),0),
IF(OR(NOT(ISBLANK(AN1334)),ISBLANK(AO1334)),#N/A,
IF(AL1334="empty","empty",
VLOOKUP(AL1334,MonsterGroupTable!$A:$A,1,0)))))))</f>
        <v>206</v>
      </c>
      <c r="AN1334">
        <v>1</v>
      </c>
      <c r="AO1334">
        <v>1</v>
      </c>
      <c r="AP1334">
        <v>0</v>
      </c>
      <c r="AT1334" s="2" t="str">
        <f>IF(AND(ISBLANK(AS1334),OR(NOT(ISBLANK(AU1334)),NOT(ISBLANK(AV1334)))),#N/A,
IF(ISBLANK(AS1334),"",
IF(AND(NOT(ISERROR(VLOOKUP(AS1334,MonsterTable!$A:$B,MATCH(MonsterTable!$B$1,MonsterTable!$A$1:$B$1,0),0))),OR(ISBLANK(AU1334),ISBLANK(AV1334))),#N/A,
IFERROR(VLOOKUP(AS1334,MonsterTable!$A:$B,MATCH(MonsterTable!$B$1,MonsterTable!$A$1:$B$1,0),0),
IF(OR(NOT(ISBLANK(AU1334)),ISBLANK(AV1334)),#N/A,
IF(AS1334="empty","empty",
VLOOKUP(AS1334,MonsterGroupTable!$A:$A,1,0)))))))</f>
        <v/>
      </c>
      <c r="BA1334" s="2" t="str">
        <f>IF(AND(ISBLANK(AZ1334),OR(NOT(ISBLANK(BB1334)),NOT(ISBLANK(BC1334)))),#N/A,
IF(ISBLANK(AZ1334),"",
IF(AND(NOT(ISERROR(VLOOKUP(AZ1334,MonsterTable!$A:$B,MATCH(MonsterTable!$B$1,MonsterTable!$A$1:$B$1,0),0))),OR(ISBLANK(BB1334),ISBLANK(BC1334))),#N/A,
IFERROR(VLOOKUP(AZ1334,MonsterTable!$A:$B,MATCH(MonsterTable!$B$1,MonsterTable!$A$1:$B$1,0),0),
IF(OR(NOT(ISBLANK(BB1334)),ISBLANK(BC1334)),#N/A,
IF(AZ1334="empty","empty",
VLOOKUP(AZ1334,MonsterGroupTable!$A:$A,1,0)))))))</f>
        <v/>
      </c>
      <c r="BH1334" s="2" t="str">
        <f>IF(AND(ISBLANK(BG1334),OR(NOT(ISBLANK(BI1334)),NOT(ISBLANK(BJ1334)))),#N/A,
IF(ISBLANK(BG1334),"",
IF(AND(NOT(ISERROR(VLOOKUP(BG1334,MonsterTable!$A:$B,MATCH(MonsterTable!$B$1,MonsterTable!$A$1:$B$1,0),0))),OR(ISBLANK(BI1334),ISBLANK(BJ1334))),#N/A,
IFERROR(VLOOKUP(BG1334,MonsterTable!$A:$B,MATCH(MonsterTable!$B$1,MonsterTable!$A$1:$B$1,0),0),
IF(OR(NOT(ISBLANK(BI1334)),ISBLANK(BJ1334)),#N/A,
IF(BG1334="empty","empty",
VLOOKUP(BG1334,MonsterGroupTable!$A:$A,1,0)))))))</f>
        <v/>
      </c>
      <c r="BO1334" s="2" t="str">
        <f>IF(AND(ISBLANK(BN1334),OR(NOT(ISBLANK(BP1334)),NOT(ISBLANK(BQ1334)))),#N/A,
IF(ISBLANK(BN1334),"",
IF(AND(NOT(ISERROR(VLOOKUP(BN1334,MonsterTable!$A:$B,MATCH(MonsterTable!$B$1,MonsterTable!$A$1:$B$1,0),0))),OR(ISBLANK(BP1334),ISBLANK(BQ1334))),#N/A,
IFERROR(VLOOKUP(BN1334,MonsterTable!$A:$B,MATCH(MonsterTable!$B$1,MonsterTable!$A$1:$B$1,0),0),
IF(OR(NOT(ISBLANK(BP1334)),ISBLANK(BQ1334)),#N/A,
IF(BN1334="empty","empty",
VLOOKUP(BN1334,MonsterGroupTable!$A:$A,1,0)))))))</f>
        <v/>
      </c>
      <c r="BV1334" s="2" t="str">
        <f>IF(AND(ISBLANK(BU1334),OR(NOT(ISBLANK(BW1334)),NOT(ISBLANK(BX1334)))),#N/A,
IF(ISBLANK(BU1334),"",
IF(AND(NOT(ISERROR(VLOOKUP(BU1334,MonsterTable!$A:$B,MATCH(MonsterTable!$B$1,MonsterTable!$A$1:$B$1,0),0))),OR(ISBLANK(BW1334),ISBLANK(BX1334))),#N/A,
IFERROR(VLOOKUP(BU1334,MonsterTable!$A:$B,MATCH(MonsterTable!$B$1,MonsterTable!$A$1:$B$1,0),0),
IF(OR(NOT(ISBLANK(BW1334)),ISBLANK(BX1334)),#N/A,
IF(BU1334="empty","empty",
VLOOKUP(BU1334,MonsterGroupTable!$A:$A,1,0)))))))</f>
        <v/>
      </c>
      <c r="CC1334" s="2" t="str">
        <f>IF(AND(ISBLANK(CB1334),OR(NOT(ISBLANK(CD1334)),NOT(ISBLANK(CE1334)))),#N/A,
IF(ISBLANK(CB1334),"",
IF(AND(NOT(ISERROR(VLOOKUP(CB1334,MonsterTable!$A:$B,MATCH(MonsterTable!$B$1,MonsterTable!$A$1:$B$1,0),0))),OR(ISBLANK(CD1334),ISBLANK(CE1334))),#N/A,
IFERROR(VLOOKUP(CB1334,MonsterTable!$A:$B,MATCH(MonsterTable!$B$1,MonsterTable!$A$1:$B$1,0),0),
IF(OR(NOT(ISBLANK(CD1334)),ISBLANK(CE1334)),#N/A,
IF(CB1334="empty","empty",
VLOOKUP(CB1334,MonsterGroupTable!$A:$A,1,0)))))))</f>
        <v/>
      </c>
      <c r="CJ1334" s="2" t="str">
        <f>IF(AND(ISBLANK(CI1334),OR(NOT(ISBLANK(CK1334)),NOT(ISBLANK(CL1334)))),#N/A,
IF(ISBLANK(CI1334),"",
IF(AND(NOT(ISERROR(VLOOKUP(CI1334,MonsterTable!$A:$B,MATCH(MonsterTable!$B$1,MonsterTable!$A$1:$B$1,0),0))),OR(ISBLANK(CK1334),ISBLANK(CL1334))),#N/A,
IFERROR(VLOOKUP(CI1334,MonsterTable!$A:$B,MATCH(MonsterTable!$B$1,MonsterTable!$A$1:$B$1,0),0),
IF(OR(NOT(ISBLANK(CK1334)),ISBLANK(CL1334)),#N/A,
IF(CI1334="empty","empty",
VLOOKUP(CI1334,MonsterGroupTable!$A:$A,1,0)))))))</f>
        <v/>
      </c>
    </row>
    <row r="1335" spans="1:88">
      <c r="A1335">
        <v>20301</v>
      </c>
      <c r="B1335">
        <f t="shared" si="45"/>
        <v>1.1000000000000001</v>
      </c>
      <c r="C1335">
        <f t="shared" si="45"/>
        <v>1.1000000000000001</v>
      </c>
      <c r="F1335">
        <v>650</v>
      </c>
      <c r="G1335">
        <v>14782</v>
      </c>
      <c r="H1335">
        <v>0</v>
      </c>
      <c r="I1335">
        <v>0</v>
      </c>
      <c r="J1335">
        <v>0</v>
      </c>
      <c r="K1335" t="s">
        <v>28</v>
      </c>
      <c r="L1335" t="s">
        <v>260</v>
      </c>
      <c r="M1335" t="s">
        <v>79</v>
      </c>
      <c r="N1335" t="s">
        <v>80</v>
      </c>
      <c r="O1335">
        <v>0</v>
      </c>
      <c r="P1335">
        <v>-4.75</v>
      </c>
      <c r="Q1335">
        <v>-3.5</v>
      </c>
      <c r="R1335">
        <v>4.75</v>
      </c>
      <c r="S1335">
        <v>3</v>
      </c>
      <c r="T1335">
        <v>-13.5</v>
      </c>
      <c r="U1335">
        <v>2.5499999999999998</v>
      </c>
      <c r="V1335">
        <v>-6.75</v>
      </c>
      <c r="W1335" t="str">
        <f t="shared" si="46"/>
        <v>g111,5,empty,3,202,1,1,0</v>
      </c>
      <c r="X1335" s="1" t="s">
        <v>289</v>
      </c>
      <c r="Y1335" s="2" t="str">
        <f>IF(AND(ISBLANK(X1335),OR(NOT(ISBLANK(Z1335)),NOT(ISBLANK(AA1335)))),#N/A,
IF(ISBLANK(X1335),"",
IF(AND(NOT(ISERROR(VLOOKUP(X1335,MonsterTable!$A:$B,MATCH(MonsterTable!$B$1,MonsterTable!$A$1:$B$1,0),0))),OR(ISBLANK(Z1335),ISBLANK(AA1335))),#N/A,
IFERROR(VLOOKUP(X1335,MonsterTable!$A:$B,MATCH(MonsterTable!$B$1,MonsterTable!$A$1:$B$1,0),0),
IF(OR(NOT(ISBLANK(Z1335)),ISBLANK(AA1335)),#N/A,
IF(X1335="empty","empty",
VLOOKUP(X1335,MonsterGroupTable!$A:$A,1,0)))))))</f>
        <v>g111</v>
      </c>
      <c r="AA1335">
        <v>5</v>
      </c>
      <c r="AE1335" s="1" t="s">
        <v>446</v>
      </c>
      <c r="AF1335" s="2" t="str">
        <f>IF(AND(ISBLANK(AE1335),OR(NOT(ISBLANK(AG1335)),NOT(ISBLANK(AH1335)))),#N/A,
IF(ISBLANK(AE1335),"",
IF(AND(NOT(ISERROR(VLOOKUP(AE1335,MonsterTable!$A:$B,MATCH(MonsterTable!$B$1,MonsterTable!$A$1:$B$1,0),0))),OR(ISBLANK(AG1335),ISBLANK(AH1335))),#N/A,
IFERROR(VLOOKUP(AE1335,MonsterTable!$A:$B,MATCH(MonsterTable!$B$1,MonsterTable!$A$1:$B$1,0),0),
IF(OR(NOT(ISBLANK(AG1335)),ISBLANK(AH1335)),#N/A,
IF(AE1335="empty","empty",
VLOOKUP(AE1335,MonsterGroupTable!$A:$A,1,0)))))))</f>
        <v>empty</v>
      </c>
      <c r="AH1335">
        <v>3</v>
      </c>
      <c r="AL1335" s="1" t="s">
        <v>338</v>
      </c>
      <c r="AM1335" s="2">
        <f>IF(AND(ISBLANK(AL1335),OR(NOT(ISBLANK(AN1335)),NOT(ISBLANK(AO1335)))),#N/A,
IF(ISBLANK(AL1335),"",
IF(AND(NOT(ISERROR(VLOOKUP(AL1335,MonsterTable!$A:$B,MATCH(MonsterTable!$B$1,MonsterTable!$A$1:$B$1,0),0))),OR(ISBLANK(AN1335),ISBLANK(AO1335))),#N/A,
IFERROR(VLOOKUP(AL1335,MonsterTable!$A:$B,MATCH(MonsterTable!$B$1,MonsterTable!$A$1:$B$1,0),0),
IF(OR(NOT(ISBLANK(AN1335)),ISBLANK(AO1335)),#N/A,
IF(AL1335="empty","empty",
VLOOKUP(AL1335,MonsterGroupTable!$A:$A,1,0)))))))</f>
        <v>202</v>
      </c>
      <c r="AN1335">
        <v>1</v>
      </c>
      <c r="AO1335">
        <v>1</v>
      </c>
      <c r="AP1335">
        <v>0</v>
      </c>
      <c r="AT1335" s="2" t="str">
        <f>IF(AND(ISBLANK(AS1335),OR(NOT(ISBLANK(AU1335)),NOT(ISBLANK(AV1335)))),#N/A,
IF(ISBLANK(AS1335),"",
IF(AND(NOT(ISERROR(VLOOKUP(AS1335,MonsterTable!$A:$B,MATCH(MonsterTable!$B$1,MonsterTable!$A$1:$B$1,0),0))),OR(ISBLANK(AU1335),ISBLANK(AV1335))),#N/A,
IFERROR(VLOOKUP(AS1335,MonsterTable!$A:$B,MATCH(MonsterTable!$B$1,MonsterTable!$A$1:$B$1,0),0),
IF(OR(NOT(ISBLANK(AU1335)),ISBLANK(AV1335)),#N/A,
IF(AS1335="empty","empty",
VLOOKUP(AS1335,MonsterGroupTable!$A:$A,1,0)))))))</f>
        <v/>
      </c>
      <c r="BA1335" s="2" t="str">
        <f>IF(AND(ISBLANK(AZ1335),OR(NOT(ISBLANK(BB1335)),NOT(ISBLANK(BC1335)))),#N/A,
IF(ISBLANK(AZ1335),"",
IF(AND(NOT(ISERROR(VLOOKUP(AZ1335,MonsterTable!$A:$B,MATCH(MonsterTable!$B$1,MonsterTable!$A$1:$B$1,0),0))),OR(ISBLANK(BB1335),ISBLANK(BC1335))),#N/A,
IFERROR(VLOOKUP(AZ1335,MonsterTable!$A:$B,MATCH(MonsterTable!$B$1,MonsterTable!$A$1:$B$1,0),0),
IF(OR(NOT(ISBLANK(BB1335)),ISBLANK(BC1335)),#N/A,
IF(AZ1335="empty","empty",
VLOOKUP(AZ1335,MonsterGroupTable!$A:$A,1,0)))))))</f>
        <v/>
      </c>
      <c r="BH1335" s="2" t="str">
        <f>IF(AND(ISBLANK(BG1335),OR(NOT(ISBLANK(BI1335)),NOT(ISBLANK(BJ1335)))),#N/A,
IF(ISBLANK(BG1335),"",
IF(AND(NOT(ISERROR(VLOOKUP(BG1335,MonsterTable!$A:$B,MATCH(MonsterTable!$B$1,MonsterTable!$A$1:$B$1,0),0))),OR(ISBLANK(BI1335),ISBLANK(BJ1335))),#N/A,
IFERROR(VLOOKUP(BG1335,MonsterTable!$A:$B,MATCH(MonsterTable!$B$1,MonsterTable!$A$1:$B$1,0),0),
IF(OR(NOT(ISBLANK(BI1335)),ISBLANK(BJ1335)),#N/A,
IF(BG1335="empty","empty",
VLOOKUP(BG1335,MonsterGroupTable!$A:$A,1,0)))))))</f>
        <v/>
      </c>
      <c r="BO1335" s="2" t="str">
        <f>IF(AND(ISBLANK(BN1335),OR(NOT(ISBLANK(BP1335)),NOT(ISBLANK(BQ1335)))),#N/A,
IF(ISBLANK(BN1335),"",
IF(AND(NOT(ISERROR(VLOOKUP(BN1335,MonsterTable!$A:$B,MATCH(MonsterTable!$B$1,MonsterTable!$A$1:$B$1,0),0))),OR(ISBLANK(BP1335),ISBLANK(BQ1335))),#N/A,
IFERROR(VLOOKUP(BN1335,MonsterTable!$A:$B,MATCH(MonsterTable!$B$1,MonsterTable!$A$1:$B$1,0),0),
IF(OR(NOT(ISBLANK(BP1335)),ISBLANK(BQ1335)),#N/A,
IF(BN1335="empty","empty",
VLOOKUP(BN1335,MonsterGroupTable!$A:$A,1,0)))))))</f>
        <v/>
      </c>
      <c r="BV1335" s="2" t="str">
        <f>IF(AND(ISBLANK(BU1335),OR(NOT(ISBLANK(BW1335)),NOT(ISBLANK(BX1335)))),#N/A,
IF(ISBLANK(BU1335),"",
IF(AND(NOT(ISERROR(VLOOKUP(BU1335,MonsterTable!$A:$B,MATCH(MonsterTable!$B$1,MonsterTable!$A$1:$B$1,0),0))),OR(ISBLANK(BW1335),ISBLANK(BX1335))),#N/A,
IFERROR(VLOOKUP(BU1335,MonsterTable!$A:$B,MATCH(MonsterTable!$B$1,MonsterTable!$A$1:$B$1,0),0),
IF(OR(NOT(ISBLANK(BW1335)),ISBLANK(BX1335)),#N/A,
IF(BU1335="empty","empty",
VLOOKUP(BU1335,MonsterGroupTable!$A:$A,1,0)))))))</f>
        <v/>
      </c>
      <c r="CC1335" s="2" t="str">
        <f>IF(AND(ISBLANK(CB1335),OR(NOT(ISBLANK(CD1335)),NOT(ISBLANK(CE1335)))),#N/A,
IF(ISBLANK(CB1335),"",
IF(AND(NOT(ISERROR(VLOOKUP(CB1335,MonsterTable!$A:$B,MATCH(MonsterTable!$B$1,MonsterTable!$A$1:$B$1,0),0))),OR(ISBLANK(CD1335),ISBLANK(CE1335))),#N/A,
IFERROR(VLOOKUP(CB1335,MonsterTable!$A:$B,MATCH(MonsterTable!$B$1,MonsterTable!$A$1:$B$1,0),0),
IF(OR(NOT(ISBLANK(CD1335)),ISBLANK(CE1335)),#N/A,
IF(CB1335="empty","empty",
VLOOKUP(CB1335,MonsterGroupTable!$A:$A,1,0)))))))</f>
        <v/>
      </c>
      <c r="CJ1335" s="2" t="str">
        <f>IF(AND(ISBLANK(CI1335),OR(NOT(ISBLANK(CK1335)),NOT(ISBLANK(CL1335)))),#N/A,
IF(ISBLANK(CI1335),"",
IF(AND(NOT(ISERROR(VLOOKUP(CI1335,MonsterTable!$A:$B,MATCH(MonsterTable!$B$1,MonsterTable!$A$1:$B$1,0),0))),OR(ISBLANK(CK1335),ISBLANK(CL1335))),#N/A,
IFERROR(VLOOKUP(CI1335,MonsterTable!$A:$B,MATCH(MonsterTable!$B$1,MonsterTable!$A$1:$B$1,0),0),
IF(OR(NOT(ISBLANK(CK1335)),ISBLANK(CL1335)),#N/A,
IF(CI1335="empty","empty",
VLOOKUP(CI1335,MonsterGroupTable!$A:$A,1,0)))))))</f>
        <v/>
      </c>
    </row>
    <row r="1336" spans="1:88">
      <c r="A1336">
        <v>20302</v>
      </c>
      <c r="B1336">
        <f t="shared" si="45"/>
        <v>1.1000000000000001</v>
      </c>
      <c r="C1336">
        <f t="shared" si="45"/>
        <v>1.1000000000000001</v>
      </c>
      <c r="F1336">
        <v>700</v>
      </c>
      <c r="G1336">
        <v>14872</v>
      </c>
      <c r="H1336">
        <v>0</v>
      </c>
      <c r="I1336">
        <v>0</v>
      </c>
      <c r="J1336">
        <v>0</v>
      </c>
      <c r="K1336" t="s">
        <v>28</v>
      </c>
      <c r="L1336" t="s">
        <v>260</v>
      </c>
      <c r="M1336" t="s">
        <v>79</v>
      </c>
      <c r="N1336" t="s">
        <v>80</v>
      </c>
      <c r="O1336">
        <v>0</v>
      </c>
      <c r="P1336">
        <v>-4.75</v>
      </c>
      <c r="Q1336">
        <v>-3.5</v>
      </c>
      <c r="R1336">
        <v>4.75</v>
      </c>
      <c r="S1336">
        <v>3</v>
      </c>
      <c r="T1336">
        <v>-13.5</v>
      </c>
      <c r="U1336">
        <v>2.5499999999999998</v>
      </c>
      <c r="V1336">
        <v>-6.75</v>
      </c>
      <c r="W1336" t="str">
        <f t="shared" si="46"/>
        <v>g111,5,empty,3,202,1,1,0</v>
      </c>
      <c r="X1336" s="1" t="s">
        <v>289</v>
      </c>
      <c r="Y1336" s="2" t="str">
        <f>IF(AND(ISBLANK(X1336),OR(NOT(ISBLANK(Z1336)),NOT(ISBLANK(AA1336)))),#N/A,
IF(ISBLANK(X1336),"",
IF(AND(NOT(ISERROR(VLOOKUP(X1336,MonsterTable!$A:$B,MATCH(MonsterTable!$B$1,MonsterTable!$A$1:$B$1,0),0))),OR(ISBLANK(Z1336),ISBLANK(AA1336))),#N/A,
IFERROR(VLOOKUP(X1336,MonsterTable!$A:$B,MATCH(MonsterTable!$B$1,MonsterTable!$A$1:$B$1,0),0),
IF(OR(NOT(ISBLANK(Z1336)),ISBLANK(AA1336)),#N/A,
IF(X1336="empty","empty",
VLOOKUP(X1336,MonsterGroupTable!$A:$A,1,0)))))))</f>
        <v>g111</v>
      </c>
      <c r="AA1336">
        <v>5</v>
      </c>
      <c r="AE1336" s="1" t="s">
        <v>446</v>
      </c>
      <c r="AF1336" s="2" t="str">
        <f>IF(AND(ISBLANK(AE1336),OR(NOT(ISBLANK(AG1336)),NOT(ISBLANK(AH1336)))),#N/A,
IF(ISBLANK(AE1336),"",
IF(AND(NOT(ISERROR(VLOOKUP(AE1336,MonsterTable!$A:$B,MATCH(MonsterTable!$B$1,MonsterTable!$A$1:$B$1,0),0))),OR(ISBLANK(AG1336),ISBLANK(AH1336))),#N/A,
IFERROR(VLOOKUP(AE1336,MonsterTable!$A:$B,MATCH(MonsterTable!$B$1,MonsterTable!$A$1:$B$1,0),0),
IF(OR(NOT(ISBLANK(AG1336)),ISBLANK(AH1336)),#N/A,
IF(AE1336="empty","empty",
VLOOKUP(AE1336,MonsterGroupTable!$A:$A,1,0)))))))</f>
        <v>empty</v>
      </c>
      <c r="AH1336">
        <v>3</v>
      </c>
      <c r="AL1336" s="1" t="s">
        <v>338</v>
      </c>
      <c r="AM1336" s="2">
        <f>IF(AND(ISBLANK(AL1336),OR(NOT(ISBLANK(AN1336)),NOT(ISBLANK(AO1336)))),#N/A,
IF(ISBLANK(AL1336),"",
IF(AND(NOT(ISERROR(VLOOKUP(AL1336,MonsterTable!$A:$B,MATCH(MonsterTable!$B$1,MonsterTable!$A$1:$B$1,0),0))),OR(ISBLANK(AN1336),ISBLANK(AO1336))),#N/A,
IFERROR(VLOOKUP(AL1336,MonsterTable!$A:$B,MATCH(MonsterTable!$B$1,MonsterTable!$A$1:$B$1,0),0),
IF(OR(NOT(ISBLANK(AN1336)),ISBLANK(AO1336)),#N/A,
IF(AL1336="empty","empty",
VLOOKUP(AL1336,MonsterGroupTable!$A:$A,1,0)))))))</f>
        <v>202</v>
      </c>
      <c r="AN1336">
        <v>1</v>
      </c>
      <c r="AO1336">
        <v>1</v>
      </c>
      <c r="AP1336">
        <v>0</v>
      </c>
      <c r="AT1336" s="2" t="str">
        <f>IF(AND(ISBLANK(AS1336),OR(NOT(ISBLANK(AU1336)),NOT(ISBLANK(AV1336)))),#N/A,
IF(ISBLANK(AS1336),"",
IF(AND(NOT(ISERROR(VLOOKUP(AS1336,MonsterTable!$A:$B,MATCH(MonsterTable!$B$1,MonsterTable!$A$1:$B$1,0),0))),OR(ISBLANK(AU1336),ISBLANK(AV1336))),#N/A,
IFERROR(VLOOKUP(AS1336,MonsterTable!$A:$B,MATCH(MonsterTable!$B$1,MonsterTable!$A$1:$B$1,0),0),
IF(OR(NOT(ISBLANK(AU1336)),ISBLANK(AV1336)),#N/A,
IF(AS1336="empty","empty",
VLOOKUP(AS1336,MonsterGroupTable!$A:$A,1,0)))))))</f>
        <v/>
      </c>
      <c r="BA1336" s="2" t="str">
        <f>IF(AND(ISBLANK(AZ1336),OR(NOT(ISBLANK(BB1336)),NOT(ISBLANK(BC1336)))),#N/A,
IF(ISBLANK(AZ1336),"",
IF(AND(NOT(ISERROR(VLOOKUP(AZ1336,MonsterTable!$A:$B,MATCH(MonsterTable!$B$1,MonsterTable!$A$1:$B$1,0),0))),OR(ISBLANK(BB1336),ISBLANK(BC1336))),#N/A,
IFERROR(VLOOKUP(AZ1336,MonsterTable!$A:$B,MATCH(MonsterTable!$B$1,MonsterTable!$A$1:$B$1,0),0),
IF(OR(NOT(ISBLANK(BB1336)),ISBLANK(BC1336)),#N/A,
IF(AZ1336="empty","empty",
VLOOKUP(AZ1336,MonsterGroupTable!$A:$A,1,0)))))))</f>
        <v/>
      </c>
      <c r="BH1336" s="2" t="str">
        <f>IF(AND(ISBLANK(BG1336),OR(NOT(ISBLANK(BI1336)),NOT(ISBLANK(BJ1336)))),#N/A,
IF(ISBLANK(BG1336),"",
IF(AND(NOT(ISERROR(VLOOKUP(BG1336,MonsterTable!$A:$B,MATCH(MonsterTable!$B$1,MonsterTable!$A$1:$B$1,0),0))),OR(ISBLANK(BI1336),ISBLANK(BJ1336))),#N/A,
IFERROR(VLOOKUP(BG1336,MonsterTable!$A:$B,MATCH(MonsterTable!$B$1,MonsterTable!$A$1:$B$1,0),0),
IF(OR(NOT(ISBLANK(BI1336)),ISBLANK(BJ1336)),#N/A,
IF(BG1336="empty","empty",
VLOOKUP(BG1336,MonsterGroupTable!$A:$A,1,0)))))))</f>
        <v/>
      </c>
      <c r="BO1336" s="2" t="str">
        <f>IF(AND(ISBLANK(BN1336),OR(NOT(ISBLANK(BP1336)),NOT(ISBLANK(BQ1336)))),#N/A,
IF(ISBLANK(BN1336),"",
IF(AND(NOT(ISERROR(VLOOKUP(BN1336,MonsterTable!$A:$B,MATCH(MonsterTable!$B$1,MonsterTable!$A$1:$B$1,0),0))),OR(ISBLANK(BP1336),ISBLANK(BQ1336))),#N/A,
IFERROR(VLOOKUP(BN1336,MonsterTable!$A:$B,MATCH(MonsterTable!$B$1,MonsterTable!$A$1:$B$1,0),0),
IF(OR(NOT(ISBLANK(BP1336)),ISBLANK(BQ1336)),#N/A,
IF(BN1336="empty","empty",
VLOOKUP(BN1336,MonsterGroupTable!$A:$A,1,0)))))))</f>
        <v/>
      </c>
      <c r="BV1336" s="2" t="str">
        <f>IF(AND(ISBLANK(BU1336),OR(NOT(ISBLANK(BW1336)),NOT(ISBLANK(BX1336)))),#N/A,
IF(ISBLANK(BU1336),"",
IF(AND(NOT(ISERROR(VLOOKUP(BU1336,MonsterTable!$A:$B,MATCH(MonsterTable!$B$1,MonsterTable!$A$1:$B$1,0),0))),OR(ISBLANK(BW1336),ISBLANK(BX1336))),#N/A,
IFERROR(VLOOKUP(BU1336,MonsterTable!$A:$B,MATCH(MonsterTable!$B$1,MonsterTable!$A$1:$B$1,0),0),
IF(OR(NOT(ISBLANK(BW1336)),ISBLANK(BX1336)),#N/A,
IF(BU1336="empty","empty",
VLOOKUP(BU1336,MonsterGroupTable!$A:$A,1,0)))))))</f>
        <v/>
      </c>
      <c r="CC1336" s="2" t="str">
        <f>IF(AND(ISBLANK(CB1336),OR(NOT(ISBLANK(CD1336)),NOT(ISBLANK(CE1336)))),#N/A,
IF(ISBLANK(CB1336),"",
IF(AND(NOT(ISERROR(VLOOKUP(CB1336,MonsterTable!$A:$B,MATCH(MonsterTable!$B$1,MonsterTable!$A$1:$B$1,0),0))),OR(ISBLANK(CD1336),ISBLANK(CE1336))),#N/A,
IFERROR(VLOOKUP(CB1336,MonsterTable!$A:$B,MATCH(MonsterTable!$B$1,MonsterTable!$A$1:$B$1,0),0),
IF(OR(NOT(ISBLANK(CD1336)),ISBLANK(CE1336)),#N/A,
IF(CB1336="empty","empty",
VLOOKUP(CB1336,MonsterGroupTable!$A:$A,1,0)))))))</f>
        <v/>
      </c>
      <c r="CJ1336" s="2" t="str">
        <f>IF(AND(ISBLANK(CI1336),OR(NOT(ISBLANK(CK1336)),NOT(ISBLANK(CL1336)))),#N/A,
IF(ISBLANK(CI1336),"",
IF(AND(NOT(ISERROR(VLOOKUP(CI1336,MonsterTable!$A:$B,MATCH(MonsterTable!$B$1,MonsterTable!$A$1:$B$1,0),0))),OR(ISBLANK(CK1336),ISBLANK(CL1336))),#N/A,
IFERROR(VLOOKUP(CI1336,MonsterTable!$A:$B,MATCH(MonsterTable!$B$1,MonsterTable!$A$1:$B$1,0),0),
IF(OR(NOT(ISBLANK(CK1336)),ISBLANK(CL1336)),#N/A,
IF(CI1336="empty","empty",
VLOOKUP(CI1336,MonsterGroupTable!$A:$A,1,0)))))))</f>
        <v/>
      </c>
    </row>
    <row r="1337" spans="1:88">
      <c r="A1337">
        <v>20303</v>
      </c>
      <c r="B1337">
        <f t="shared" si="45"/>
        <v>1.1000000000000001</v>
      </c>
      <c r="C1337">
        <f t="shared" si="45"/>
        <v>1.1000000000000001</v>
      </c>
      <c r="F1337">
        <v>750</v>
      </c>
      <c r="G1337">
        <v>14962</v>
      </c>
      <c r="H1337">
        <v>0</v>
      </c>
      <c r="I1337">
        <v>0</v>
      </c>
      <c r="J1337">
        <v>0</v>
      </c>
      <c r="K1337" t="s">
        <v>28</v>
      </c>
      <c r="L1337" t="s">
        <v>260</v>
      </c>
      <c r="M1337" t="s">
        <v>79</v>
      </c>
      <c r="N1337" t="s">
        <v>80</v>
      </c>
      <c r="O1337">
        <v>0</v>
      </c>
      <c r="P1337">
        <v>-4.75</v>
      </c>
      <c r="Q1337">
        <v>-3.5</v>
      </c>
      <c r="R1337">
        <v>4.75</v>
      </c>
      <c r="S1337">
        <v>3</v>
      </c>
      <c r="T1337">
        <v>-13.5</v>
      </c>
      <c r="U1337">
        <v>2.5499999999999998</v>
      </c>
      <c r="V1337">
        <v>-6.75</v>
      </c>
      <c r="W1337" t="str">
        <f t="shared" si="46"/>
        <v>g111,5,empty,3,202,1,1,0</v>
      </c>
      <c r="X1337" s="1" t="s">
        <v>289</v>
      </c>
      <c r="Y1337" s="2" t="str">
        <f>IF(AND(ISBLANK(X1337),OR(NOT(ISBLANK(Z1337)),NOT(ISBLANK(AA1337)))),#N/A,
IF(ISBLANK(X1337),"",
IF(AND(NOT(ISERROR(VLOOKUP(X1337,MonsterTable!$A:$B,MATCH(MonsterTable!$B$1,MonsterTable!$A$1:$B$1,0),0))),OR(ISBLANK(Z1337),ISBLANK(AA1337))),#N/A,
IFERROR(VLOOKUP(X1337,MonsterTable!$A:$B,MATCH(MonsterTable!$B$1,MonsterTable!$A$1:$B$1,0),0),
IF(OR(NOT(ISBLANK(Z1337)),ISBLANK(AA1337)),#N/A,
IF(X1337="empty","empty",
VLOOKUP(X1337,MonsterGroupTable!$A:$A,1,0)))))))</f>
        <v>g111</v>
      </c>
      <c r="AA1337">
        <v>5</v>
      </c>
      <c r="AE1337" s="1" t="s">
        <v>446</v>
      </c>
      <c r="AF1337" s="2" t="str">
        <f>IF(AND(ISBLANK(AE1337),OR(NOT(ISBLANK(AG1337)),NOT(ISBLANK(AH1337)))),#N/A,
IF(ISBLANK(AE1337),"",
IF(AND(NOT(ISERROR(VLOOKUP(AE1337,MonsterTable!$A:$B,MATCH(MonsterTable!$B$1,MonsterTable!$A$1:$B$1,0),0))),OR(ISBLANK(AG1337),ISBLANK(AH1337))),#N/A,
IFERROR(VLOOKUP(AE1337,MonsterTable!$A:$B,MATCH(MonsterTable!$B$1,MonsterTable!$A$1:$B$1,0),0),
IF(OR(NOT(ISBLANK(AG1337)),ISBLANK(AH1337)),#N/A,
IF(AE1337="empty","empty",
VLOOKUP(AE1337,MonsterGroupTable!$A:$A,1,0)))))))</f>
        <v>empty</v>
      </c>
      <c r="AH1337">
        <v>3</v>
      </c>
      <c r="AL1337" s="1" t="s">
        <v>338</v>
      </c>
      <c r="AM1337" s="2">
        <f>IF(AND(ISBLANK(AL1337),OR(NOT(ISBLANK(AN1337)),NOT(ISBLANK(AO1337)))),#N/A,
IF(ISBLANK(AL1337),"",
IF(AND(NOT(ISERROR(VLOOKUP(AL1337,MonsterTable!$A:$B,MATCH(MonsterTable!$B$1,MonsterTable!$A$1:$B$1,0),0))),OR(ISBLANK(AN1337),ISBLANK(AO1337))),#N/A,
IFERROR(VLOOKUP(AL1337,MonsterTable!$A:$B,MATCH(MonsterTable!$B$1,MonsterTable!$A$1:$B$1,0),0),
IF(OR(NOT(ISBLANK(AN1337)),ISBLANK(AO1337)),#N/A,
IF(AL1337="empty","empty",
VLOOKUP(AL1337,MonsterGroupTable!$A:$A,1,0)))))))</f>
        <v>202</v>
      </c>
      <c r="AN1337">
        <v>1</v>
      </c>
      <c r="AO1337">
        <v>1</v>
      </c>
      <c r="AP1337">
        <v>0</v>
      </c>
      <c r="AT1337" s="2" t="str">
        <f>IF(AND(ISBLANK(AS1337),OR(NOT(ISBLANK(AU1337)),NOT(ISBLANK(AV1337)))),#N/A,
IF(ISBLANK(AS1337),"",
IF(AND(NOT(ISERROR(VLOOKUP(AS1337,MonsterTable!$A:$B,MATCH(MonsterTable!$B$1,MonsterTable!$A$1:$B$1,0),0))),OR(ISBLANK(AU1337),ISBLANK(AV1337))),#N/A,
IFERROR(VLOOKUP(AS1337,MonsterTable!$A:$B,MATCH(MonsterTable!$B$1,MonsterTable!$A$1:$B$1,0),0),
IF(OR(NOT(ISBLANK(AU1337)),ISBLANK(AV1337)),#N/A,
IF(AS1337="empty","empty",
VLOOKUP(AS1337,MonsterGroupTable!$A:$A,1,0)))))))</f>
        <v/>
      </c>
      <c r="BA1337" s="2" t="str">
        <f>IF(AND(ISBLANK(AZ1337),OR(NOT(ISBLANK(BB1337)),NOT(ISBLANK(BC1337)))),#N/A,
IF(ISBLANK(AZ1337),"",
IF(AND(NOT(ISERROR(VLOOKUP(AZ1337,MonsterTable!$A:$B,MATCH(MonsterTable!$B$1,MonsterTable!$A$1:$B$1,0),0))),OR(ISBLANK(BB1337),ISBLANK(BC1337))),#N/A,
IFERROR(VLOOKUP(AZ1337,MonsterTable!$A:$B,MATCH(MonsterTable!$B$1,MonsterTable!$A$1:$B$1,0),0),
IF(OR(NOT(ISBLANK(BB1337)),ISBLANK(BC1337)),#N/A,
IF(AZ1337="empty","empty",
VLOOKUP(AZ1337,MonsterGroupTable!$A:$A,1,0)))))))</f>
        <v/>
      </c>
      <c r="BH1337" s="2" t="str">
        <f>IF(AND(ISBLANK(BG1337),OR(NOT(ISBLANK(BI1337)),NOT(ISBLANK(BJ1337)))),#N/A,
IF(ISBLANK(BG1337),"",
IF(AND(NOT(ISERROR(VLOOKUP(BG1337,MonsterTable!$A:$B,MATCH(MonsterTable!$B$1,MonsterTable!$A$1:$B$1,0),0))),OR(ISBLANK(BI1337),ISBLANK(BJ1337))),#N/A,
IFERROR(VLOOKUP(BG1337,MonsterTable!$A:$B,MATCH(MonsterTable!$B$1,MonsterTable!$A$1:$B$1,0),0),
IF(OR(NOT(ISBLANK(BI1337)),ISBLANK(BJ1337)),#N/A,
IF(BG1337="empty","empty",
VLOOKUP(BG1337,MonsterGroupTable!$A:$A,1,0)))))))</f>
        <v/>
      </c>
      <c r="BO1337" s="2" t="str">
        <f>IF(AND(ISBLANK(BN1337),OR(NOT(ISBLANK(BP1337)),NOT(ISBLANK(BQ1337)))),#N/A,
IF(ISBLANK(BN1337),"",
IF(AND(NOT(ISERROR(VLOOKUP(BN1337,MonsterTable!$A:$B,MATCH(MonsterTable!$B$1,MonsterTable!$A$1:$B$1,0),0))),OR(ISBLANK(BP1337),ISBLANK(BQ1337))),#N/A,
IFERROR(VLOOKUP(BN1337,MonsterTable!$A:$B,MATCH(MonsterTable!$B$1,MonsterTable!$A$1:$B$1,0),0),
IF(OR(NOT(ISBLANK(BP1337)),ISBLANK(BQ1337)),#N/A,
IF(BN1337="empty","empty",
VLOOKUP(BN1337,MonsterGroupTable!$A:$A,1,0)))))))</f>
        <v/>
      </c>
      <c r="BV1337" s="2" t="str">
        <f>IF(AND(ISBLANK(BU1337),OR(NOT(ISBLANK(BW1337)),NOT(ISBLANK(BX1337)))),#N/A,
IF(ISBLANK(BU1337),"",
IF(AND(NOT(ISERROR(VLOOKUP(BU1337,MonsterTable!$A:$B,MATCH(MonsterTable!$B$1,MonsterTable!$A$1:$B$1,0),0))),OR(ISBLANK(BW1337),ISBLANK(BX1337))),#N/A,
IFERROR(VLOOKUP(BU1337,MonsterTable!$A:$B,MATCH(MonsterTable!$B$1,MonsterTable!$A$1:$B$1,0),0),
IF(OR(NOT(ISBLANK(BW1337)),ISBLANK(BX1337)),#N/A,
IF(BU1337="empty","empty",
VLOOKUP(BU1337,MonsterGroupTable!$A:$A,1,0)))))))</f>
        <v/>
      </c>
      <c r="CC1337" s="2" t="str">
        <f>IF(AND(ISBLANK(CB1337),OR(NOT(ISBLANK(CD1337)),NOT(ISBLANK(CE1337)))),#N/A,
IF(ISBLANK(CB1337),"",
IF(AND(NOT(ISERROR(VLOOKUP(CB1337,MonsterTable!$A:$B,MATCH(MonsterTable!$B$1,MonsterTable!$A$1:$B$1,0),0))),OR(ISBLANK(CD1337),ISBLANK(CE1337))),#N/A,
IFERROR(VLOOKUP(CB1337,MonsterTable!$A:$B,MATCH(MonsterTable!$B$1,MonsterTable!$A$1:$B$1,0),0),
IF(OR(NOT(ISBLANK(CD1337)),ISBLANK(CE1337)),#N/A,
IF(CB1337="empty","empty",
VLOOKUP(CB1337,MonsterGroupTable!$A:$A,1,0)))))))</f>
        <v/>
      </c>
      <c r="CJ1337" s="2" t="str">
        <f>IF(AND(ISBLANK(CI1337),OR(NOT(ISBLANK(CK1337)),NOT(ISBLANK(CL1337)))),#N/A,
IF(ISBLANK(CI1337),"",
IF(AND(NOT(ISERROR(VLOOKUP(CI1337,MonsterTable!$A:$B,MATCH(MonsterTable!$B$1,MonsterTable!$A$1:$B$1,0),0))),OR(ISBLANK(CK1337),ISBLANK(CL1337))),#N/A,
IFERROR(VLOOKUP(CI1337,MonsterTable!$A:$B,MATCH(MonsterTable!$B$1,MonsterTable!$A$1:$B$1,0),0),
IF(OR(NOT(ISBLANK(CK1337)),ISBLANK(CL1337)),#N/A,
IF(CI1337="empty","empty",
VLOOKUP(CI1337,MonsterGroupTable!$A:$A,1,0)))))))</f>
        <v/>
      </c>
    </row>
    <row r="1338" spans="1:88">
      <c r="A1338">
        <v>20304</v>
      </c>
      <c r="B1338">
        <f t="shared" si="45"/>
        <v>1.1000000000000001</v>
      </c>
      <c r="C1338">
        <f t="shared" si="45"/>
        <v>1.1000000000000001</v>
      </c>
      <c r="F1338">
        <v>800</v>
      </c>
      <c r="G1338">
        <v>15052</v>
      </c>
      <c r="H1338">
        <v>0</v>
      </c>
      <c r="I1338">
        <v>0</v>
      </c>
      <c r="J1338">
        <v>0</v>
      </c>
      <c r="K1338" t="s">
        <v>28</v>
      </c>
      <c r="L1338" t="s">
        <v>260</v>
      </c>
      <c r="M1338" t="s">
        <v>79</v>
      </c>
      <c r="N1338" t="s">
        <v>80</v>
      </c>
      <c r="O1338">
        <v>0</v>
      </c>
      <c r="P1338">
        <v>-4.75</v>
      </c>
      <c r="Q1338">
        <v>-3.5</v>
      </c>
      <c r="R1338">
        <v>4.75</v>
      </c>
      <c r="S1338">
        <v>3</v>
      </c>
      <c r="T1338">
        <v>-13.5</v>
      </c>
      <c r="U1338">
        <v>2.5499999999999998</v>
      </c>
      <c r="V1338">
        <v>-6.75</v>
      </c>
      <c r="W1338" t="str">
        <f t="shared" si="46"/>
        <v>g111,5,empty,3,202,1,1,0</v>
      </c>
      <c r="X1338" s="1" t="s">
        <v>289</v>
      </c>
      <c r="Y1338" s="2" t="str">
        <f>IF(AND(ISBLANK(X1338),OR(NOT(ISBLANK(Z1338)),NOT(ISBLANK(AA1338)))),#N/A,
IF(ISBLANK(X1338),"",
IF(AND(NOT(ISERROR(VLOOKUP(X1338,MonsterTable!$A:$B,MATCH(MonsterTable!$B$1,MonsterTable!$A$1:$B$1,0),0))),OR(ISBLANK(Z1338),ISBLANK(AA1338))),#N/A,
IFERROR(VLOOKUP(X1338,MonsterTable!$A:$B,MATCH(MonsterTable!$B$1,MonsterTable!$A$1:$B$1,0),0),
IF(OR(NOT(ISBLANK(Z1338)),ISBLANK(AA1338)),#N/A,
IF(X1338="empty","empty",
VLOOKUP(X1338,MonsterGroupTable!$A:$A,1,0)))))))</f>
        <v>g111</v>
      </c>
      <c r="AA1338">
        <v>5</v>
      </c>
      <c r="AE1338" s="1" t="s">
        <v>446</v>
      </c>
      <c r="AF1338" s="2" t="str">
        <f>IF(AND(ISBLANK(AE1338),OR(NOT(ISBLANK(AG1338)),NOT(ISBLANK(AH1338)))),#N/A,
IF(ISBLANK(AE1338),"",
IF(AND(NOT(ISERROR(VLOOKUP(AE1338,MonsterTable!$A:$B,MATCH(MonsterTable!$B$1,MonsterTable!$A$1:$B$1,0),0))),OR(ISBLANK(AG1338),ISBLANK(AH1338))),#N/A,
IFERROR(VLOOKUP(AE1338,MonsterTable!$A:$B,MATCH(MonsterTable!$B$1,MonsterTable!$A$1:$B$1,0),0),
IF(OR(NOT(ISBLANK(AG1338)),ISBLANK(AH1338)),#N/A,
IF(AE1338="empty","empty",
VLOOKUP(AE1338,MonsterGroupTable!$A:$A,1,0)))))))</f>
        <v>empty</v>
      </c>
      <c r="AH1338">
        <v>3</v>
      </c>
      <c r="AL1338" s="1" t="s">
        <v>338</v>
      </c>
      <c r="AM1338" s="2">
        <f>IF(AND(ISBLANK(AL1338),OR(NOT(ISBLANK(AN1338)),NOT(ISBLANK(AO1338)))),#N/A,
IF(ISBLANK(AL1338),"",
IF(AND(NOT(ISERROR(VLOOKUP(AL1338,MonsterTable!$A:$B,MATCH(MonsterTable!$B$1,MonsterTable!$A$1:$B$1,0),0))),OR(ISBLANK(AN1338),ISBLANK(AO1338))),#N/A,
IFERROR(VLOOKUP(AL1338,MonsterTable!$A:$B,MATCH(MonsterTable!$B$1,MonsterTable!$A$1:$B$1,0),0),
IF(OR(NOT(ISBLANK(AN1338)),ISBLANK(AO1338)),#N/A,
IF(AL1338="empty","empty",
VLOOKUP(AL1338,MonsterGroupTable!$A:$A,1,0)))))))</f>
        <v>202</v>
      </c>
      <c r="AN1338">
        <v>1</v>
      </c>
      <c r="AO1338">
        <v>1</v>
      </c>
      <c r="AP1338">
        <v>0</v>
      </c>
      <c r="AT1338" s="2" t="str">
        <f>IF(AND(ISBLANK(AS1338),OR(NOT(ISBLANK(AU1338)),NOT(ISBLANK(AV1338)))),#N/A,
IF(ISBLANK(AS1338),"",
IF(AND(NOT(ISERROR(VLOOKUP(AS1338,MonsterTable!$A:$B,MATCH(MonsterTable!$B$1,MonsterTable!$A$1:$B$1,0),0))),OR(ISBLANK(AU1338),ISBLANK(AV1338))),#N/A,
IFERROR(VLOOKUP(AS1338,MonsterTable!$A:$B,MATCH(MonsterTable!$B$1,MonsterTable!$A$1:$B$1,0),0),
IF(OR(NOT(ISBLANK(AU1338)),ISBLANK(AV1338)),#N/A,
IF(AS1338="empty","empty",
VLOOKUP(AS1338,MonsterGroupTable!$A:$A,1,0)))))))</f>
        <v/>
      </c>
      <c r="BA1338" s="2" t="str">
        <f>IF(AND(ISBLANK(AZ1338),OR(NOT(ISBLANK(BB1338)),NOT(ISBLANK(BC1338)))),#N/A,
IF(ISBLANK(AZ1338),"",
IF(AND(NOT(ISERROR(VLOOKUP(AZ1338,MonsterTable!$A:$B,MATCH(MonsterTable!$B$1,MonsterTable!$A$1:$B$1,0),0))),OR(ISBLANK(BB1338),ISBLANK(BC1338))),#N/A,
IFERROR(VLOOKUP(AZ1338,MonsterTable!$A:$B,MATCH(MonsterTable!$B$1,MonsterTable!$A$1:$B$1,0),0),
IF(OR(NOT(ISBLANK(BB1338)),ISBLANK(BC1338)),#N/A,
IF(AZ1338="empty","empty",
VLOOKUP(AZ1338,MonsterGroupTable!$A:$A,1,0)))))))</f>
        <v/>
      </c>
      <c r="BH1338" s="2" t="str">
        <f>IF(AND(ISBLANK(BG1338),OR(NOT(ISBLANK(BI1338)),NOT(ISBLANK(BJ1338)))),#N/A,
IF(ISBLANK(BG1338),"",
IF(AND(NOT(ISERROR(VLOOKUP(BG1338,MonsterTable!$A:$B,MATCH(MonsterTable!$B$1,MonsterTable!$A$1:$B$1,0),0))),OR(ISBLANK(BI1338),ISBLANK(BJ1338))),#N/A,
IFERROR(VLOOKUP(BG1338,MonsterTable!$A:$B,MATCH(MonsterTable!$B$1,MonsterTable!$A$1:$B$1,0),0),
IF(OR(NOT(ISBLANK(BI1338)),ISBLANK(BJ1338)),#N/A,
IF(BG1338="empty","empty",
VLOOKUP(BG1338,MonsterGroupTable!$A:$A,1,0)))))))</f>
        <v/>
      </c>
      <c r="BO1338" s="2" t="str">
        <f>IF(AND(ISBLANK(BN1338),OR(NOT(ISBLANK(BP1338)),NOT(ISBLANK(BQ1338)))),#N/A,
IF(ISBLANK(BN1338),"",
IF(AND(NOT(ISERROR(VLOOKUP(BN1338,MonsterTable!$A:$B,MATCH(MonsterTable!$B$1,MonsterTable!$A$1:$B$1,0),0))),OR(ISBLANK(BP1338),ISBLANK(BQ1338))),#N/A,
IFERROR(VLOOKUP(BN1338,MonsterTable!$A:$B,MATCH(MonsterTable!$B$1,MonsterTable!$A$1:$B$1,0),0),
IF(OR(NOT(ISBLANK(BP1338)),ISBLANK(BQ1338)),#N/A,
IF(BN1338="empty","empty",
VLOOKUP(BN1338,MonsterGroupTable!$A:$A,1,0)))))))</f>
        <v/>
      </c>
      <c r="BV1338" s="2" t="str">
        <f>IF(AND(ISBLANK(BU1338),OR(NOT(ISBLANK(BW1338)),NOT(ISBLANK(BX1338)))),#N/A,
IF(ISBLANK(BU1338),"",
IF(AND(NOT(ISERROR(VLOOKUP(BU1338,MonsterTable!$A:$B,MATCH(MonsterTable!$B$1,MonsterTable!$A$1:$B$1,0),0))),OR(ISBLANK(BW1338),ISBLANK(BX1338))),#N/A,
IFERROR(VLOOKUP(BU1338,MonsterTable!$A:$B,MATCH(MonsterTable!$B$1,MonsterTable!$A$1:$B$1,0),0),
IF(OR(NOT(ISBLANK(BW1338)),ISBLANK(BX1338)),#N/A,
IF(BU1338="empty","empty",
VLOOKUP(BU1338,MonsterGroupTable!$A:$A,1,0)))))))</f>
        <v/>
      </c>
      <c r="CC1338" s="2" t="str">
        <f>IF(AND(ISBLANK(CB1338),OR(NOT(ISBLANK(CD1338)),NOT(ISBLANK(CE1338)))),#N/A,
IF(ISBLANK(CB1338),"",
IF(AND(NOT(ISERROR(VLOOKUP(CB1338,MonsterTable!$A:$B,MATCH(MonsterTable!$B$1,MonsterTable!$A$1:$B$1,0),0))),OR(ISBLANK(CD1338),ISBLANK(CE1338))),#N/A,
IFERROR(VLOOKUP(CB1338,MonsterTable!$A:$B,MATCH(MonsterTable!$B$1,MonsterTable!$A$1:$B$1,0),0),
IF(OR(NOT(ISBLANK(CD1338)),ISBLANK(CE1338)),#N/A,
IF(CB1338="empty","empty",
VLOOKUP(CB1338,MonsterGroupTable!$A:$A,1,0)))))))</f>
        <v/>
      </c>
      <c r="CJ1338" s="2" t="str">
        <f>IF(AND(ISBLANK(CI1338),OR(NOT(ISBLANK(CK1338)),NOT(ISBLANK(CL1338)))),#N/A,
IF(ISBLANK(CI1338),"",
IF(AND(NOT(ISERROR(VLOOKUP(CI1338,MonsterTable!$A:$B,MATCH(MonsterTable!$B$1,MonsterTable!$A$1:$B$1,0),0))),OR(ISBLANK(CK1338),ISBLANK(CL1338))),#N/A,
IFERROR(VLOOKUP(CI1338,MonsterTable!$A:$B,MATCH(MonsterTable!$B$1,MonsterTable!$A$1:$B$1,0),0),
IF(OR(NOT(ISBLANK(CK1338)),ISBLANK(CL1338)),#N/A,
IF(CI1338="empty","empty",
VLOOKUP(CI1338,MonsterGroupTable!$A:$A,1,0)))))))</f>
        <v/>
      </c>
    </row>
    <row r="1339" spans="1:88">
      <c r="A1339">
        <v>20305</v>
      </c>
      <c r="B1339">
        <f t="shared" si="45"/>
        <v>1.1000000000000001</v>
      </c>
      <c r="C1339">
        <f t="shared" si="45"/>
        <v>1.1000000000000001</v>
      </c>
      <c r="F1339">
        <v>850</v>
      </c>
      <c r="G1339">
        <v>15142</v>
      </c>
      <c r="H1339">
        <v>0</v>
      </c>
      <c r="I1339">
        <v>0</v>
      </c>
      <c r="J1339">
        <v>0</v>
      </c>
      <c r="K1339" t="s">
        <v>28</v>
      </c>
      <c r="L1339" t="s">
        <v>260</v>
      </c>
      <c r="M1339" t="s">
        <v>79</v>
      </c>
      <c r="N1339" t="s">
        <v>80</v>
      </c>
      <c r="O1339">
        <v>0</v>
      </c>
      <c r="P1339">
        <v>-4.75</v>
      </c>
      <c r="Q1339">
        <v>-3.5</v>
      </c>
      <c r="R1339">
        <v>4.75</v>
      </c>
      <c r="S1339">
        <v>3</v>
      </c>
      <c r="T1339">
        <v>-13.5</v>
      </c>
      <c r="U1339">
        <v>2.5499999999999998</v>
      </c>
      <c r="V1339">
        <v>-6.75</v>
      </c>
      <c r="W1339" t="str">
        <f t="shared" si="46"/>
        <v>g111,5,empty,3,202,1,1,0</v>
      </c>
      <c r="X1339" s="1" t="s">
        <v>289</v>
      </c>
      <c r="Y1339" s="2" t="str">
        <f>IF(AND(ISBLANK(X1339),OR(NOT(ISBLANK(Z1339)),NOT(ISBLANK(AA1339)))),#N/A,
IF(ISBLANK(X1339),"",
IF(AND(NOT(ISERROR(VLOOKUP(X1339,MonsterTable!$A:$B,MATCH(MonsterTable!$B$1,MonsterTable!$A$1:$B$1,0),0))),OR(ISBLANK(Z1339),ISBLANK(AA1339))),#N/A,
IFERROR(VLOOKUP(X1339,MonsterTable!$A:$B,MATCH(MonsterTable!$B$1,MonsterTable!$A$1:$B$1,0),0),
IF(OR(NOT(ISBLANK(Z1339)),ISBLANK(AA1339)),#N/A,
IF(X1339="empty","empty",
VLOOKUP(X1339,MonsterGroupTable!$A:$A,1,0)))))))</f>
        <v>g111</v>
      </c>
      <c r="AA1339">
        <v>5</v>
      </c>
      <c r="AE1339" s="1" t="s">
        <v>446</v>
      </c>
      <c r="AF1339" s="2" t="str">
        <f>IF(AND(ISBLANK(AE1339),OR(NOT(ISBLANK(AG1339)),NOT(ISBLANK(AH1339)))),#N/A,
IF(ISBLANK(AE1339),"",
IF(AND(NOT(ISERROR(VLOOKUP(AE1339,MonsterTable!$A:$B,MATCH(MonsterTable!$B$1,MonsterTable!$A$1:$B$1,0),0))),OR(ISBLANK(AG1339),ISBLANK(AH1339))),#N/A,
IFERROR(VLOOKUP(AE1339,MonsterTable!$A:$B,MATCH(MonsterTable!$B$1,MonsterTable!$A$1:$B$1,0),0),
IF(OR(NOT(ISBLANK(AG1339)),ISBLANK(AH1339)),#N/A,
IF(AE1339="empty","empty",
VLOOKUP(AE1339,MonsterGroupTable!$A:$A,1,0)))))))</f>
        <v>empty</v>
      </c>
      <c r="AH1339">
        <v>3</v>
      </c>
      <c r="AL1339" s="1" t="s">
        <v>338</v>
      </c>
      <c r="AM1339" s="2">
        <f>IF(AND(ISBLANK(AL1339),OR(NOT(ISBLANK(AN1339)),NOT(ISBLANK(AO1339)))),#N/A,
IF(ISBLANK(AL1339),"",
IF(AND(NOT(ISERROR(VLOOKUP(AL1339,MonsterTable!$A:$B,MATCH(MonsterTable!$B$1,MonsterTable!$A$1:$B$1,0),0))),OR(ISBLANK(AN1339),ISBLANK(AO1339))),#N/A,
IFERROR(VLOOKUP(AL1339,MonsterTable!$A:$B,MATCH(MonsterTable!$B$1,MonsterTable!$A$1:$B$1,0),0),
IF(OR(NOT(ISBLANK(AN1339)),ISBLANK(AO1339)),#N/A,
IF(AL1339="empty","empty",
VLOOKUP(AL1339,MonsterGroupTable!$A:$A,1,0)))))))</f>
        <v>202</v>
      </c>
      <c r="AN1339">
        <v>1</v>
      </c>
      <c r="AO1339">
        <v>1</v>
      </c>
      <c r="AP1339">
        <v>0</v>
      </c>
      <c r="AT1339" s="2" t="str">
        <f>IF(AND(ISBLANK(AS1339),OR(NOT(ISBLANK(AU1339)),NOT(ISBLANK(AV1339)))),#N/A,
IF(ISBLANK(AS1339),"",
IF(AND(NOT(ISERROR(VLOOKUP(AS1339,MonsterTable!$A:$B,MATCH(MonsterTable!$B$1,MonsterTable!$A$1:$B$1,0),0))),OR(ISBLANK(AU1339),ISBLANK(AV1339))),#N/A,
IFERROR(VLOOKUP(AS1339,MonsterTable!$A:$B,MATCH(MonsterTable!$B$1,MonsterTable!$A$1:$B$1,0),0),
IF(OR(NOT(ISBLANK(AU1339)),ISBLANK(AV1339)),#N/A,
IF(AS1339="empty","empty",
VLOOKUP(AS1339,MonsterGroupTable!$A:$A,1,0)))))))</f>
        <v/>
      </c>
      <c r="BA1339" s="2" t="str">
        <f>IF(AND(ISBLANK(AZ1339),OR(NOT(ISBLANK(BB1339)),NOT(ISBLANK(BC1339)))),#N/A,
IF(ISBLANK(AZ1339),"",
IF(AND(NOT(ISERROR(VLOOKUP(AZ1339,MonsterTable!$A:$B,MATCH(MonsterTable!$B$1,MonsterTable!$A$1:$B$1,0),0))),OR(ISBLANK(BB1339),ISBLANK(BC1339))),#N/A,
IFERROR(VLOOKUP(AZ1339,MonsterTable!$A:$B,MATCH(MonsterTable!$B$1,MonsterTable!$A$1:$B$1,0),0),
IF(OR(NOT(ISBLANK(BB1339)),ISBLANK(BC1339)),#N/A,
IF(AZ1339="empty","empty",
VLOOKUP(AZ1339,MonsterGroupTable!$A:$A,1,0)))))))</f>
        <v/>
      </c>
      <c r="BH1339" s="2" t="str">
        <f>IF(AND(ISBLANK(BG1339),OR(NOT(ISBLANK(BI1339)),NOT(ISBLANK(BJ1339)))),#N/A,
IF(ISBLANK(BG1339),"",
IF(AND(NOT(ISERROR(VLOOKUP(BG1339,MonsterTable!$A:$B,MATCH(MonsterTable!$B$1,MonsterTable!$A$1:$B$1,0),0))),OR(ISBLANK(BI1339),ISBLANK(BJ1339))),#N/A,
IFERROR(VLOOKUP(BG1339,MonsterTable!$A:$B,MATCH(MonsterTable!$B$1,MonsterTable!$A$1:$B$1,0),0),
IF(OR(NOT(ISBLANK(BI1339)),ISBLANK(BJ1339)),#N/A,
IF(BG1339="empty","empty",
VLOOKUP(BG1339,MonsterGroupTable!$A:$A,1,0)))))))</f>
        <v/>
      </c>
      <c r="BO1339" s="2" t="str">
        <f>IF(AND(ISBLANK(BN1339),OR(NOT(ISBLANK(BP1339)),NOT(ISBLANK(BQ1339)))),#N/A,
IF(ISBLANK(BN1339),"",
IF(AND(NOT(ISERROR(VLOOKUP(BN1339,MonsterTable!$A:$B,MATCH(MonsterTable!$B$1,MonsterTable!$A$1:$B$1,0),0))),OR(ISBLANK(BP1339),ISBLANK(BQ1339))),#N/A,
IFERROR(VLOOKUP(BN1339,MonsterTable!$A:$B,MATCH(MonsterTable!$B$1,MonsterTable!$A$1:$B$1,0),0),
IF(OR(NOT(ISBLANK(BP1339)),ISBLANK(BQ1339)),#N/A,
IF(BN1339="empty","empty",
VLOOKUP(BN1339,MonsterGroupTable!$A:$A,1,0)))))))</f>
        <v/>
      </c>
      <c r="BV1339" s="2" t="str">
        <f>IF(AND(ISBLANK(BU1339),OR(NOT(ISBLANK(BW1339)),NOT(ISBLANK(BX1339)))),#N/A,
IF(ISBLANK(BU1339),"",
IF(AND(NOT(ISERROR(VLOOKUP(BU1339,MonsterTable!$A:$B,MATCH(MonsterTable!$B$1,MonsterTable!$A$1:$B$1,0),0))),OR(ISBLANK(BW1339),ISBLANK(BX1339))),#N/A,
IFERROR(VLOOKUP(BU1339,MonsterTable!$A:$B,MATCH(MonsterTable!$B$1,MonsterTable!$A$1:$B$1,0),0),
IF(OR(NOT(ISBLANK(BW1339)),ISBLANK(BX1339)),#N/A,
IF(BU1339="empty","empty",
VLOOKUP(BU1339,MonsterGroupTable!$A:$A,1,0)))))))</f>
        <v/>
      </c>
      <c r="CC1339" s="2" t="str">
        <f>IF(AND(ISBLANK(CB1339),OR(NOT(ISBLANK(CD1339)),NOT(ISBLANK(CE1339)))),#N/A,
IF(ISBLANK(CB1339),"",
IF(AND(NOT(ISERROR(VLOOKUP(CB1339,MonsterTable!$A:$B,MATCH(MonsterTable!$B$1,MonsterTable!$A$1:$B$1,0),0))),OR(ISBLANK(CD1339),ISBLANK(CE1339))),#N/A,
IFERROR(VLOOKUP(CB1339,MonsterTable!$A:$B,MATCH(MonsterTable!$B$1,MonsterTable!$A$1:$B$1,0),0),
IF(OR(NOT(ISBLANK(CD1339)),ISBLANK(CE1339)),#N/A,
IF(CB1339="empty","empty",
VLOOKUP(CB1339,MonsterGroupTable!$A:$A,1,0)))))))</f>
        <v/>
      </c>
      <c r="CJ1339" s="2" t="str">
        <f>IF(AND(ISBLANK(CI1339),OR(NOT(ISBLANK(CK1339)),NOT(ISBLANK(CL1339)))),#N/A,
IF(ISBLANK(CI1339),"",
IF(AND(NOT(ISERROR(VLOOKUP(CI1339,MonsterTable!$A:$B,MATCH(MonsterTable!$B$1,MonsterTable!$A$1:$B$1,0),0))),OR(ISBLANK(CK1339),ISBLANK(CL1339))),#N/A,
IFERROR(VLOOKUP(CI1339,MonsterTable!$A:$B,MATCH(MonsterTable!$B$1,MonsterTable!$A$1:$B$1,0),0),
IF(OR(NOT(ISBLANK(CK1339)),ISBLANK(CL1339)),#N/A,
IF(CI1339="empty","empty",
VLOOKUP(CI1339,MonsterGroupTable!$A:$A,1,0)))))))</f>
        <v/>
      </c>
    </row>
    <row r="1340" spans="1:88">
      <c r="A1340">
        <v>20306</v>
      </c>
      <c r="B1340">
        <f t="shared" si="45"/>
        <v>1.1000000000000001</v>
      </c>
      <c r="C1340">
        <f t="shared" si="45"/>
        <v>1.1000000000000001</v>
      </c>
      <c r="F1340">
        <v>900</v>
      </c>
      <c r="G1340">
        <v>15232</v>
      </c>
      <c r="H1340">
        <v>0</v>
      </c>
      <c r="I1340">
        <v>0</v>
      </c>
      <c r="J1340">
        <v>0</v>
      </c>
      <c r="K1340" t="s">
        <v>28</v>
      </c>
      <c r="L1340" t="s">
        <v>260</v>
      </c>
      <c r="M1340" t="s">
        <v>79</v>
      </c>
      <c r="N1340" t="s">
        <v>80</v>
      </c>
      <c r="O1340">
        <v>0</v>
      </c>
      <c r="P1340">
        <v>-4.75</v>
      </c>
      <c r="Q1340">
        <v>-3.5</v>
      </c>
      <c r="R1340">
        <v>4.75</v>
      </c>
      <c r="S1340">
        <v>3</v>
      </c>
      <c r="T1340">
        <v>-13.5</v>
      </c>
      <c r="U1340">
        <v>2.5499999999999998</v>
      </c>
      <c r="V1340">
        <v>-6.75</v>
      </c>
      <c r="W1340" t="str">
        <f t="shared" si="46"/>
        <v>g111,5,empty,3,202,1,1,0</v>
      </c>
      <c r="X1340" s="1" t="s">
        <v>289</v>
      </c>
      <c r="Y1340" s="2" t="str">
        <f>IF(AND(ISBLANK(X1340),OR(NOT(ISBLANK(Z1340)),NOT(ISBLANK(AA1340)))),#N/A,
IF(ISBLANK(X1340),"",
IF(AND(NOT(ISERROR(VLOOKUP(X1340,MonsterTable!$A:$B,MATCH(MonsterTable!$B$1,MonsterTable!$A$1:$B$1,0),0))),OR(ISBLANK(Z1340),ISBLANK(AA1340))),#N/A,
IFERROR(VLOOKUP(X1340,MonsterTable!$A:$B,MATCH(MonsterTable!$B$1,MonsterTable!$A$1:$B$1,0),0),
IF(OR(NOT(ISBLANK(Z1340)),ISBLANK(AA1340)),#N/A,
IF(X1340="empty","empty",
VLOOKUP(X1340,MonsterGroupTable!$A:$A,1,0)))))))</f>
        <v>g111</v>
      </c>
      <c r="AA1340">
        <v>5</v>
      </c>
      <c r="AE1340" s="1" t="s">
        <v>446</v>
      </c>
      <c r="AF1340" s="2" t="str">
        <f>IF(AND(ISBLANK(AE1340),OR(NOT(ISBLANK(AG1340)),NOT(ISBLANK(AH1340)))),#N/A,
IF(ISBLANK(AE1340),"",
IF(AND(NOT(ISERROR(VLOOKUP(AE1340,MonsterTable!$A:$B,MATCH(MonsterTable!$B$1,MonsterTable!$A$1:$B$1,0),0))),OR(ISBLANK(AG1340),ISBLANK(AH1340))),#N/A,
IFERROR(VLOOKUP(AE1340,MonsterTable!$A:$B,MATCH(MonsterTable!$B$1,MonsterTable!$A$1:$B$1,0),0),
IF(OR(NOT(ISBLANK(AG1340)),ISBLANK(AH1340)),#N/A,
IF(AE1340="empty","empty",
VLOOKUP(AE1340,MonsterGroupTable!$A:$A,1,0)))))))</f>
        <v>empty</v>
      </c>
      <c r="AH1340">
        <v>3</v>
      </c>
      <c r="AL1340" s="1" t="s">
        <v>338</v>
      </c>
      <c r="AM1340" s="2">
        <f>IF(AND(ISBLANK(AL1340),OR(NOT(ISBLANK(AN1340)),NOT(ISBLANK(AO1340)))),#N/A,
IF(ISBLANK(AL1340),"",
IF(AND(NOT(ISERROR(VLOOKUP(AL1340,MonsterTable!$A:$B,MATCH(MonsterTable!$B$1,MonsterTable!$A$1:$B$1,0),0))),OR(ISBLANK(AN1340),ISBLANK(AO1340))),#N/A,
IFERROR(VLOOKUP(AL1340,MonsterTable!$A:$B,MATCH(MonsterTable!$B$1,MonsterTable!$A$1:$B$1,0),0),
IF(OR(NOT(ISBLANK(AN1340)),ISBLANK(AO1340)),#N/A,
IF(AL1340="empty","empty",
VLOOKUP(AL1340,MonsterGroupTable!$A:$A,1,0)))))))</f>
        <v>202</v>
      </c>
      <c r="AN1340">
        <v>1</v>
      </c>
      <c r="AO1340">
        <v>1</v>
      </c>
      <c r="AP1340">
        <v>0</v>
      </c>
      <c r="AT1340" s="2" t="str">
        <f>IF(AND(ISBLANK(AS1340),OR(NOT(ISBLANK(AU1340)),NOT(ISBLANK(AV1340)))),#N/A,
IF(ISBLANK(AS1340),"",
IF(AND(NOT(ISERROR(VLOOKUP(AS1340,MonsterTable!$A:$B,MATCH(MonsterTable!$B$1,MonsterTable!$A$1:$B$1,0),0))),OR(ISBLANK(AU1340),ISBLANK(AV1340))),#N/A,
IFERROR(VLOOKUP(AS1340,MonsterTable!$A:$B,MATCH(MonsterTable!$B$1,MonsterTable!$A$1:$B$1,0),0),
IF(OR(NOT(ISBLANK(AU1340)),ISBLANK(AV1340)),#N/A,
IF(AS1340="empty","empty",
VLOOKUP(AS1340,MonsterGroupTable!$A:$A,1,0)))))))</f>
        <v/>
      </c>
      <c r="BA1340" s="2" t="str">
        <f>IF(AND(ISBLANK(AZ1340),OR(NOT(ISBLANK(BB1340)),NOT(ISBLANK(BC1340)))),#N/A,
IF(ISBLANK(AZ1340),"",
IF(AND(NOT(ISERROR(VLOOKUP(AZ1340,MonsterTable!$A:$B,MATCH(MonsterTable!$B$1,MonsterTable!$A$1:$B$1,0),0))),OR(ISBLANK(BB1340),ISBLANK(BC1340))),#N/A,
IFERROR(VLOOKUP(AZ1340,MonsterTable!$A:$B,MATCH(MonsterTable!$B$1,MonsterTable!$A$1:$B$1,0),0),
IF(OR(NOT(ISBLANK(BB1340)),ISBLANK(BC1340)),#N/A,
IF(AZ1340="empty","empty",
VLOOKUP(AZ1340,MonsterGroupTable!$A:$A,1,0)))))))</f>
        <v/>
      </c>
      <c r="BH1340" s="2" t="str">
        <f>IF(AND(ISBLANK(BG1340),OR(NOT(ISBLANK(BI1340)),NOT(ISBLANK(BJ1340)))),#N/A,
IF(ISBLANK(BG1340),"",
IF(AND(NOT(ISERROR(VLOOKUP(BG1340,MonsterTable!$A:$B,MATCH(MonsterTable!$B$1,MonsterTable!$A$1:$B$1,0),0))),OR(ISBLANK(BI1340),ISBLANK(BJ1340))),#N/A,
IFERROR(VLOOKUP(BG1340,MonsterTable!$A:$B,MATCH(MonsterTable!$B$1,MonsterTable!$A$1:$B$1,0),0),
IF(OR(NOT(ISBLANK(BI1340)),ISBLANK(BJ1340)),#N/A,
IF(BG1340="empty","empty",
VLOOKUP(BG1340,MonsterGroupTable!$A:$A,1,0)))))))</f>
        <v/>
      </c>
      <c r="BO1340" s="2" t="str">
        <f>IF(AND(ISBLANK(BN1340),OR(NOT(ISBLANK(BP1340)),NOT(ISBLANK(BQ1340)))),#N/A,
IF(ISBLANK(BN1340),"",
IF(AND(NOT(ISERROR(VLOOKUP(BN1340,MonsterTable!$A:$B,MATCH(MonsterTable!$B$1,MonsterTable!$A$1:$B$1,0),0))),OR(ISBLANK(BP1340),ISBLANK(BQ1340))),#N/A,
IFERROR(VLOOKUP(BN1340,MonsterTable!$A:$B,MATCH(MonsterTable!$B$1,MonsterTable!$A$1:$B$1,0),0),
IF(OR(NOT(ISBLANK(BP1340)),ISBLANK(BQ1340)),#N/A,
IF(BN1340="empty","empty",
VLOOKUP(BN1340,MonsterGroupTable!$A:$A,1,0)))))))</f>
        <v/>
      </c>
      <c r="BV1340" s="2" t="str">
        <f>IF(AND(ISBLANK(BU1340),OR(NOT(ISBLANK(BW1340)),NOT(ISBLANK(BX1340)))),#N/A,
IF(ISBLANK(BU1340),"",
IF(AND(NOT(ISERROR(VLOOKUP(BU1340,MonsterTable!$A:$B,MATCH(MonsterTable!$B$1,MonsterTable!$A$1:$B$1,0),0))),OR(ISBLANK(BW1340),ISBLANK(BX1340))),#N/A,
IFERROR(VLOOKUP(BU1340,MonsterTable!$A:$B,MATCH(MonsterTable!$B$1,MonsterTable!$A$1:$B$1,0),0),
IF(OR(NOT(ISBLANK(BW1340)),ISBLANK(BX1340)),#N/A,
IF(BU1340="empty","empty",
VLOOKUP(BU1340,MonsterGroupTable!$A:$A,1,0)))))))</f>
        <v/>
      </c>
      <c r="CC1340" s="2" t="str">
        <f>IF(AND(ISBLANK(CB1340),OR(NOT(ISBLANK(CD1340)),NOT(ISBLANK(CE1340)))),#N/A,
IF(ISBLANK(CB1340),"",
IF(AND(NOT(ISERROR(VLOOKUP(CB1340,MonsterTable!$A:$B,MATCH(MonsterTable!$B$1,MonsterTable!$A$1:$B$1,0),0))),OR(ISBLANK(CD1340),ISBLANK(CE1340))),#N/A,
IFERROR(VLOOKUP(CB1340,MonsterTable!$A:$B,MATCH(MonsterTable!$B$1,MonsterTable!$A$1:$B$1,0),0),
IF(OR(NOT(ISBLANK(CD1340)),ISBLANK(CE1340)),#N/A,
IF(CB1340="empty","empty",
VLOOKUP(CB1340,MonsterGroupTable!$A:$A,1,0)))))))</f>
        <v/>
      </c>
      <c r="CJ1340" s="2" t="str">
        <f>IF(AND(ISBLANK(CI1340),OR(NOT(ISBLANK(CK1340)),NOT(ISBLANK(CL1340)))),#N/A,
IF(ISBLANK(CI1340),"",
IF(AND(NOT(ISERROR(VLOOKUP(CI1340,MonsterTable!$A:$B,MATCH(MonsterTable!$B$1,MonsterTable!$A$1:$B$1,0),0))),OR(ISBLANK(CK1340),ISBLANK(CL1340))),#N/A,
IFERROR(VLOOKUP(CI1340,MonsterTable!$A:$B,MATCH(MonsterTable!$B$1,MonsterTable!$A$1:$B$1,0),0),
IF(OR(NOT(ISBLANK(CK1340)),ISBLANK(CL1340)),#N/A,
IF(CI1340="empty","empty",
VLOOKUP(CI1340,MonsterGroupTable!$A:$A,1,0)))))))</f>
        <v/>
      </c>
    </row>
    <row r="1341" spans="1:88">
      <c r="A1341">
        <v>20307</v>
      </c>
      <c r="B1341">
        <f t="shared" si="45"/>
        <v>1.1000000000000001</v>
      </c>
      <c r="C1341">
        <f t="shared" si="45"/>
        <v>1.1000000000000001</v>
      </c>
      <c r="F1341">
        <v>900</v>
      </c>
      <c r="G1341">
        <v>15367</v>
      </c>
      <c r="H1341">
        <v>0</v>
      </c>
      <c r="I1341">
        <v>0</v>
      </c>
      <c r="J1341">
        <v>0</v>
      </c>
      <c r="K1341" t="s">
        <v>28</v>
      </c>
      <c r="L1341" t="s">
        <v>260</v>
      </c>
      <c r="M1341" t="s">
        <v>79</v>
      </c>
      <c r="N1341" t="s">
        <v>80</v>
      </c>
      <c r="O1341">
        <v>0</v>
      </c>
      <c r="P1341">
        <v>-4.75</v>
      </c>
      <c r="Q1341">
        <v>-3.5</v>
      </c>
      <c r="R1341">
        <v>4.75</v>
      </c>
      <c r="S1341">
        <v>3</v>
      </c>
      <c r="T1341">
        <v>-13.5</v>
      </c>
      <c r="U1341">
        <v>2.5499999999999998</v>
      </c>
      <c r="V1341">
        <v>-6.75</v>
      </c>
      <c r="W1341" t="str">
        <f t="shared" si="46"/>
        <v>g111,5,empty,3,202,1,1,0</v>
      </c>
      <c r="X1341" s="1" t="s">
        <v>289</v>
      </c>
      <c r="Y1341" s="2" t="str">
        <f>IF(AND(ISBLANK(X1341),OR(NOT(ISBLANK(Z1341)),NOT(ISBLANK(AA1341)))),#N/A,
IF(ISBLANK(X1341),"",
IF(AND(NOT(ISERROR(VLOOKUP(X1341,MonsterTable!$A:$B,MATCH(MonsterTable!$B$1,MonsterTable!$A$1:$B$1,0),0))),OR(ISBLANK(Z1341),ISBLANK(AA1341))),#N/A,
IFERROR(VLOOKUP(X1341,MonsterTable!$A:$B,MATCH(MonsterTable!$B$1,MonsterTable!$A$1:$B$1,0),0),
IF(OR(NOT(ISBLANK(Z1341)),ISBLANK(AA1341)),#N/A,
IF(X1341="empty","empty",
VLOOKUP(X1341,MonsterGroupTable!$A:$A,1,0)))))))</f>
        <v>g111</v>
      </c>
      <c r="AA1341">
        <v>5</v>
      </c>
      <c r="AE1341" s="1" t="s">
        <v>446</v>
      </c>
      <c r="AF1341" s="2" t="str">
        <f>IF(AND(ISBLANK(AE1341),OR(NOT(ISBLANK(AG1341)),NOT(ISBLANK(AH1341)))),#N/A,
IF(ISBLANK(AE1341),"",
IF(AND(NOT(ISERROR(VLOOKUP(AE1341,MonsterTable!$A:$B,MATCH(MonsterTable!$B$1,MonsterTable!$A$1:$B$1,0),0))),OR(ISBLANK(AG1341),ISBLANK(AH1341))),#N/A,
IFERROR(VLOOKUP(AE1341,MonsterTable!$A:$B,MATCH(MonsterTable!$B$1,MonsterTable!$A$1:$B$1,0),0),
IF(OR(NOT(ISBLANK(AG1341)),ISBLANK(AH1341)),#N/A,
IF(AE1341="empty","empty",
VLOOKUP(AE1341,MonsterGroupTable!$A:$A,1,0)))))))</f>
        <v>empty</v>
      </c>
      <c r="AH1341">
        <v>3</v>
      </c>
      <c r="AL1341" s="1" t="s">
        <v>338</v>
      </c>
      <c r="AM1341" s="2">
        <f>IF(AND(ISBLANK(AL1341),OR(NOT(ISBLANK(AN1341)),NOT(ISBLANK(AO1341)))),#N/A,
IF(ISBLANK(AL1341),"",
IF(AND(NOT(ISERROR(VLOOKUP(AL1341,MonsterTable!$A:$B,MATCH(MonsterTable!$B$1,MonsterTable!$A$1:$B$1,0),0))),OR(ISBLANK(AN1341),ISBLANK(AO1341))),#N/A,
IFERROR(VLOOKUP(AL1341,MonsterTable!$A:$B,MATCH(MonsterTable!$B$1,MonsterTable!$A$1:$B$1,0),0),
IF(OR(NOT(ISBLANK(AN1341)),ISBLANK(AO1341)),#N/A,
IF(AL1341="empty","empty",
VLOOKUP(AL1341,MonsterGroupTable!$A:$A,1,0)))))))</f>
        <v>202</v>
      </c>
      <c r="AN1341">
        <v>1</v>
      </c>
      <c r="AO1341">
        <v>1</v>
      </c>
      <c r="AP1341">
        <v>0</v>
      </c>
      <c r="AT1341" s="2" t="str">
        <f>IF(AND(ISBLANK(AS1341),OR(NOT(ISBLANK(AU1341)),NOT(ISBLANK(AV1341)))),#N/A,
IF(ISBLANK(AS1341),"",
IF(AND(NOT(ISERROR(VLOOKUP(AS1341,MonsterTable!$A:$B,MATCH(MonsterTable!$B$1,MonsterTable!$A$1:$B$1,0),0))),OR(ISBLANK(AU1341),ISBLANK(AV1341))),#N/A,
IFERROR(VLOOKUP(AS1341,MonsterTable!$A:$B,MATCH(MonsterTable!$B$1,MonsterTable!$A$1:$B$1,0),0),
IF(OR(NOT(ISBLANK(AU1341)),ISBLANK(AV1341)),#N/A,
IF(AS1341="empty","empty",
VLOOKUP(AS1341,MonsterGroupTable!$A:$A,1,0)))))))</f>
        <v/>
      </c>
      <c r="BA1341" s="2" t="str">
        <f>IF(AND(ISBLANK(AZ1341),OR(NOT(ISBLANK(BB1341)),NOT(ISBLANK(BC1341)))),#N/A,
IF(ISBLANK(AZ1341),"",
IF(AND(NOT(ISERROR(VLOOKUP(AZ1341,MonsterTable!$A:$B,MATCH(MonsterTable!$B$1,MonsterTable!$A$1:$B$1,0),0))),OR(ISBLANK(BB1341),ISBLANK(BC1341))),#N/A,
IFERROR(VLOOKUP(AZ1341,MonsterTable!$A:$B,MATCH(MonsterTable!$B$1,MonsterTable!$A$1:$B$1,0),0),
IF(OR(NOT(ISBLANK(BB1341)),ISBLANK(BC1341)),#N/A,
IF(AZ1341="empty","empty",
VLOOKUP(AZ1341,MonsterGroupTable!$A:$A,1,0)))))))</f>
        <v/>
      </c>
      <c r="BH1341" s="2" t="str">
        <f>IF(AND(ISBLANK(BG1341),OR(NOT(ISBLANK(BI1341)),NOT(ISBLANK(BJ1341)))),#N/A,
IF(ISBLANK(BG1341),"",
IF(AND(NOT(ISERROR(VLOOKUP(BG1341,MonsterTable!$A:$B,MATCH(MonsterTable!$B$1,MonsterTable!$A$1:$B$1,0),0))),OR(ISBLANK(BI1341),ISBLANK(BJ1341))),#N/A,
IFERROR(VLOOKUP(BG1341,MonsterTable!$A:$B,MATCH(MonsterTable!$B$1,MonsterTable!$A$1:$B$1,0),0),
IF(OR(NOT(ISBLANK(BI1341)),ISBLANK(BJ1341)),#N/A,
IF(BG1341="empty","empty",
VLOOKUP(BG1341,MonsterGroupTable!$A:$A,1,0)))))))</f>
        <v/>
      </c>
      <c r="BO1341" s="2" t="str">
        <f>IF(AND(ISBLANK(BN1341),OR(NOT(ISBLANK(BP1341)),NOT(ISBLANK(BQ1341)))),#N/A,
IF(ISBLANK(BN1341),"",
IF(AND(NOT(ISERROR(VLOOKUP(BN1341,MonsterTable!$A:$B,MATCH(MonsterTable!$B$1,MonsterTable!$A$1:$B$1,0),0))),OR(ISBLANK(BP1341),ISBLANK(BQ1341))),#N/A,
IFERROR(VLOOKUP(BN1341,MonsterTable!$A:$B,MATCH(MonsterTable!$B$1,MonsterTable!$A$1:$B$1,0),0),
IF(OR(NOT(ISBLANK(BP1341)),ISBLANK(BQ1341)),#N/A,
IF(BN1341="empty","empty",
VLOOKUP(BN1341,MonsterGroupTable!$A:$A,1,0)))))))</f>
        <v/>
      </c>
      <c r="BV1341" s="2" t="str">
        <f>IF(AND(ISBLANK(BU1341),OR(NOT(ISBLANK(BW1341)),NOT(ISBLANK(BX1341)))),#N/A,
IF(ISBLANK(BU1341),"",
IF(AND(NOT(ISERROR(VLOOKUP(BU1341,MonsterTable!$A:$B,MATCH(MonsterTable!$B$1,MonsterTable!$A$1:$B$1,0),0))),OR(ISBLANK(BW1341),ISBLANK(BX1341))),#N/A,
IFERROR(VLOOKUP(BU1341,MonsterTable!$A:$B,MATCH(MonsterTable!$B$1,MonsterTable!$A$1:$B$1,0),0),
IF(OR(NOT(ISBLANK(BW1341)),ISBLANK(BX1341)),#N/A,
IF(BU1341="empty","empty",
VLOOKUP(BU1341,MonsterGroupTable!$A:$A,1,0)))))))</f>
        <v/>
      </c>
      <c r="CC1341" s="2" t="str">
        <f>IF(AND(ISBLANK(CB1341),OR(NOT(ISBLANK(CD1341)),NOT(ISBLANK(CE1341)))),#N/A,
IF(ISBLANK(CB1341),"",
IF(AND(NOT(ISERROR(VLOOKUP(CB1341,MonsterTable!$A:$B,MATCH(MonsterTable!$B$1,MonsterTable!$A$1:$B$1,0),0))),OR(ISBLANK(CD1341),ISBLANK(CE1341))),#N/A,
IFERROR(VLOOKUP(CB1341,MonsterTable!$A:$B,MATCH(MonsterTable!$B$1,MonsterTable!$A$1:$B$1,0),0),
IF(OR(NOT(ISBLANK(CD1341)),ISBLANK(CE1341)),#N/A,
IF(CB1341="empty","empty",
VLOOKUP(CB1341,MonsterGroupTable!$A:$A,1,0)))))))</f>
        <v/>
      </c>
      <c r="CJ1341" s="2" t="str">
        <f>IF(AND(ISBLANK(CI1341),OR(NOT(ISBLANK(CK1341)),NOT(ISBLANK(CL1341)))),#N/A,
IF(ISBLANK(CI1341),"",
IF(AND(NOT(ISERROR(VLOOKUP(CI1341,MonsterTable!$A:$B,MATCH(MonsterTable!$B$1,MonsterTable!$A$1:$B$1,0),0))),OR(ISBLANK(CK1341),ISBLANK(CL1341))),#N/A,
IFERROR(VLOOKUP(CI1341,MonsterTable!$A:$B,MATCH(MonsterTable!$B$1,MonsterTable!$A$1:$B$1,0),0),
IF(OR(NOT(ISBLANK(CK1341)),ISBLANK(CL1341)),#N/A,
IF(CI1341="empty","empty",
VLOOKUP(CI1341,MonsterGroupTable!$A:$A,1,0)))))))</f>
        <v/>
      </c>
    </row>
    <row r="1342" spans="1:88">
      <c r="A1342">
        <v>20308</v>
      </c>
      <c r="B1342">
        <f t="shared" si="45"/>
        <v>1.1000000000000001</v>
      </c>
      <c r="C1342">
        <f t="shared" si="45"/>
        <v>1.1000000000000001</v>
      </c>
      <c r="F1342">
        <v>900</v>
      </c>
      <c r="G1342">
        <v>15502</v>
      </c>
      <c r="H1342">
        <v>0</v>
      </c>
      <c r="I1342">
        <v>0</v>
      </c>
      <c r="J1342">
        <v>0</v>
      </c>
      <c r="K1342" t="s">
        <v>28</v>
      </c>
      <c r="L1342" t="s">
        <v>260</v>
      </c>
      <c r="M1342" t="s">
        <v>79</v>
      </c>
      <c r="N1342" t="s">
        <v>80</v>
      </c>
      <c r="O1342">
        <v>0</v>
      </c>
      <c r="P1342">
        <v>-4.75</v>
      </c>
      <c r="Q1342">
        <v>-3.5</v>
      </c>
      <c r="R1342">
        <v>4.75</v>
      </c>
      <c r="S1342">
        <v>3</v>
      </c>
      <c r="T1342">
        <v>-13.5</v>
      </c>
      <c r="U1342">
        <v>2.5499999999999998</v>
      </c>
      <c r="V1342">
        <v>-6.75</v>
      </c>
      <c r="W1342" t="str">
        <f t="shared" si="46"/>
        <v>g111,5,empty,3,202,1,1,0</v>
      </c>
      <c r="X1342" s="1" t="s">
        <v>289</v>
      </c>
      <c r="Y1342" s="2" t="str">
        <f>IF(AND(ISBLANK(X1342),OR(NOT(ISBLANK(Z1342)),NOT(ISBLANK(AA1342)))),#N/A,
IF(ISBLANK(X1342),"",
IF(AND(NOT(ISERROR(VLOOKUP(X1342,MonsterTable!$A:$B,MATCH(MonsterTable!$B$1,MonsterTable!$A$1:$B$1,0),0))),OR(ISBLANK(Z1342),ISBLANK(AA1342))),#N/A,
IFERROR(VLOOKUP(X1342,MonsterTable!$A:$B,MATCH(MonsterTable!$B$1,MonsterTable!$A$1:$B$1,0),0),
IF(OR(NOT(ISBLANK(Z1342)),ISBLANK(AA1342)),#N/A,
IF(X1342="empty","empty",
VLOOKUP(X1342,MonsterGroupTable!$A:$A,1,0)))))))</f>
        <v>g111</v>
      </c>
      <c r="AA1342">
        <v>5</v>
      </c>
      <c r="AE1342" s="1" t="s">
        <v>446</v>
      </c>
      <c r="AF1342" s="2" t="str">
        <f>IF(AND(ISBLANK(AE1342),OR(NOT(ISBLANK(AG1342)),NOT(ISBLANK(AH1342)))),#N/A,
IF(ISBLANK(AE1342),"",
IF(AND(NOT(ISERROR(VLOOKUP(AE1342,MonsterTable!$A:$B,MATCH(MonsterTable!$B$1,MonsterTable!$A$1:$B$1,0),0))),OR(ISBLANK(AG1342),ISBLANK(AH1342))),#N/A,
IFERROR(VLOOKUP(AE1342,MonsterTable!$A:$B,MATCH(MonsterTable!$B$1,MonsterTable!$A$1:$B$1,0),0),
IF(OR(NOT(ISBLANK(AG1342)),ISBLANK(AH1342)),#N/A,
IF(AE1342="empty","empty",
VLOOKUP(AE1342,MonsterGroupTable!$A:$A,1,0)))))))</f>
        <v>empty</v>
      </c>
      <c r="AH1342">
        <v>3</v>
      </c>
      <c r="AL1342" s="1" t="s">
        <v>338</v>
      </c>
      <c r="AM1342" s="2">
        <f>IF(AND(ISBLANK(AL1342),OR(NOT(ISBLANK(AN1342)),NOT(ISBLANK(AO1342)))),#N/A,
IF(ISBLANK(AL1342),"",
IF(AND(NOT(ISERROR(VLOOKUP(AL1342,MonsterTable!$A:$B,MATCH(MonsterTable!$B$1,MonsterTable!$A$1:$B$1,0),0))),OR(ISBLANK(AN1342),ISBLANK(AO1342))),#N/A,
IFERROR(VLOOKUP(AL1342,MonsterTable!$A:$B,MATCH(MonsterTable!$B$1,MonsterTable!$A$1:$B$1,0),0),
IF(OR(NOT(ISBLANK(AN1342)),ISBLANK(AO1342)),#N/A,
IF(AL1342="empty","empty",
VLOOKUP(AL1342,MonsterGroupTable!$A:$A,1,0)))))))</f>
        <v>202</v>
      </c>
      <c r="AN1342">
        <v>1</v>
      </c>
      <c r="AO1342">
        <v>1</v>
      </c>
      <c r="AP1342">
        <v>0</v>
      </c>
      <c r="AT1342" s="2" t="str">
        <f>IF(AND(ISBLANK(AS1342),OR(NOT(ISBLANK(AU1342)),NOT(ISBLANK(AV1342)))),#N/A,
IF(ISBLANK(AS1342),"",
IF(AND(NOT(ISERROR(VLOOKUP(AS1342,MonsterTable!$A:$B,MATCH(MonsterTable!$B$1,MonsterTable!$A$1:$B$1,0),0))),OR(ISBLANK(AU1342),ISBLANK(AV1342))),#N/A,
IFERROR(VLOOKUP(AS1342,MonsterTable!$A:$B,MATCH(MonsterTable!$B$1,MonsterTable!$A$1:$B$1,0),0),
IF(OR(NOT(ISBLANK(AU1342)),ISBLANK(AV1342)),#N/A,
IF(AS1342="empty","empty",
VLOOKUP(AS1342,MonsterGroupTable!$A:$A,1,0)))))))</f>
        <v/>
      </c>
      <c r="BA1342" s="2" t="str">
        <f>IF(AND(ISBLANK(AZ1342),OR(NOT(ISBLANK(BB1342)),NOT(ISBLANK(BC1342)))),#N/A,
IF(ISBLANK(AZ1342),"",
IF(AND(NOT(ISERROR(VLOOKUP(AZ1342,MonsterTable!$A:$B,MATCH(MonsterTable!$B$1,MonsterTable!$A$1:$B$1,0),0))),OR(ISBLANK(BB1342),ISBLANK(BC1342))),#N/A,
IFERROR(VLOOKUP(AZ1342,MonsterTable!$A:$B,MATCH(MonsterTable!$B$1,MonsterTable!$A$1:$B$1,0),0),
IF(OR(NOT(ISBLANK(BB1342)),ISBLANK(BC1342)),#N/A,
IF(AZ1342="empty","empty",
VLOOKUP(AZ1342,MonsterGroupTable!$A:$A,1,0)))))))</f>
        <v/>
      </c>
      <c r="BH1342" s="2" t="str">
        <f>IF(AND(ISBLANK(BG1342),OR(NOT(ISBLANK(BI1342)),NOT(ISBLANK(BJ1342)))),#N/A,
IF(ISBLANK(BG1342),"",
IF(AND(NOT(ISERROR(VLOOKUP(BG1342,MonsterTable!$A:$B,MATCH(MonsterTable!$B$1,MonsterTable!$A$1:$B$1,0),0))),OR(ISBLANK(BI1342),ISBLANK(BJ1342))),#N/A,
IFERROR(VLOOKUP(BG1342,MonsterTable!$A:$B,MATCH(MonsterTable!$B$1,MonsterTable!$A$1:$B$1,0),0),
IF(OR(NOT(ISBLANK(BI1342)),ISBLANK(BJ1342)),#N/A,
IF(BG1342="empty","empty",
VLOOKUP(BG1342,MonsterGroupTable!$A:$A,1,0)))))))</f>
        <v/>
      </c>
      <c r="BO1342" s="2" t="str">
        <f>IF(AND(ISBLANK(BN1342),OR(NOT(ISBLANK(BP1342)),NOT(ISBLANK(BQ1342)))),#N/A,
IF(ISBLANK(BN1342),"",
IF(AND(NOT(ISERROR(VLOOKUP(BN1342,MonsterTable!$A:$B,MATCH(MonsterTable!$B$1,MonsterTable!$A$1:$B$1,0),0))),OR(ISBLANK(BP1342),ISBLANK(BQ1342))),#N/A,
IFERROR(VLOOKUP(BN1342,MonsterTable!$A:$B,MATCH(MonsterTable!$B$1,MonsterTable!$A$1:$B$1,0),0),
IF(OR(NOT(ISBLANK(BP1342)),ISBLANK(BQ1342)),#N/A,
IF(BN1342="empty","empty",
VLOOKUP(BN1342,MonsterGroupTable!$A:$A,1,0)))))))</f>
        <v/>
      </c>
      <c r="BV1342" s="2" t="str">
        <f>IF(AND(ISBLANK(BU1342),OR(NOT(ISBLANK(BW1342)),NOT(ISBLANK(BX1342)))),#N/A,
IF(ISBLANK(BU1342),"",
IF(AND(NOT(ISERROR(VLOOKUP(BU1342,MonsterTable!$A:$B,MATCH(MonsterTable!$B$1,MonsterTable!$A$1:$B$1,0),0))),OR(ISBLANK(BW1342),ISBLANK(BX1342))),#N/A,
IFERROR(VLOOKUP(BU1342,MonsterTable!$A:$B,MATCH(MonsterTable!$B$1,MonsterTable!$A$1:$B$1,0),0),
IF(OR(NOT(ISBLANK(BW1342)),ISBLANK(BX1342)),#N/A,
IF(BU1342="empty","empty",
VLOOKUP(BU1342,MonsterGroupTable!$A:$A,1,0)))))))</f>
        <v/>
      </c>
      <c r="CC1342" s="2" t="str">
        <f>IF(AND(ISBLANK(CB1342),OR(NOT(ISBLANK(CD1342)),NOT(ISBLANK(CE1342)))),#N/A,
IF(ISBLANK(CB1342),"",
IF(AND(NOT(ISERROR(VLOOKUP(CB1342,MonsterTable!$A:$B,MATCH(MonsterTable!$B$1,MonsterTable!$A$1:$B$1,0),0))),OR(ISBLANK(CD1342),ISBLANK(CE1342))),#N/A,
IFERROR(VLOOKUP(CB1342,MonsterTable!$A:$B,MATCH(MonsterTable!$B$1,MonsterTable!$A$1:$B$1,0),0),
IF(OR(NOT(ISBLANK(CD1342)),ISBLANK(CE1342)),#N/A,
IF(CB1342="empty","empty",
VLOOKUP(CB1342,MonsterGroupTable!$A:$A,1,0)))))))</f>
        <v/>
      </c>
      <c r="CJ1342" s="2" t="str">
        <f>IF(AND(ISBLANK(CI1342),OR(NOT(ISBLANK(CK1342)),NOT(ISBLANK(CL1342)))),#N/A,
IF(ISBLANK(CI1342),"",
IF(AND(NOT(ISERROR(VLOOKUP(CI1342,MonsterTable!$A:$B,MATCH(MonsterTable!$B$1,MonsterTable!$A$1:$B$1,0),0))),OR(ISBLANK(CK1342),ISBLANK(CL1342))),#N/A,
IFERROR(VLOOKUP(CI1342,MonsterTable!$A:$B,MATCH(MonsterTable!$B$1,MonsterTable!$A$1:$B$1,0),0),
IF(OR(NOT(ISBLANK(CK1342)),ISBLANK(CL1342)),#N/A,
IF(CI1342="empty","empty",
VLOOKUP(CI1342,MonsterGroupTable!$A:$A,1,0)))))))</f>
        <v/>
      </c>
    </row>
    <row r="1343" spans="1:88">
      <c r="A1343">
        <v>20309</v>
      </c>
      <c r="B1343">
        <f t="shared" si="45"/>
        <v>1.1000000000000001</v>
      </c>
      <c r="C1343">
        <f t="shared" si="45"/>
        <v>1.1000000000000001</v>
      </c>
      <c r="F1343">
        <v>900</v>
      </c>
      <c r="G1343">
        <v>15637</v>
      </c>
      <c r="H1343">
        <v>0</v>
      </c>
      <c r="I1343">
        <v>0</v>
      </c>
      <c r="J1343">
        <v>0</v>
      </c>
      <c r="K1343" t="s">
        <v>28</v>
      </c>
      <c r="L1343" t="s">
        <v>260</v>
      </c>
      <c r="M1343" t="s">
        <v>79</v>
      </c>
      <c r="N1343" t="s">
        <v>80</v>
      </c>
      <c r="O1343">
        <v>0</v>
      </c>
      <c r="P1343">
        <v>-4.75</v>
      </c>
      <c r="Q1343">
        <v>-3.5</v>
      </c>
      <c r="R1343">
        <v>4.75</v>
      </c>
      <c r="S1343">
        <v>3</v>
      </c>
      <c r="T1343">
        <v>-13.5</v>
      </c>
      <c r="U1343">
        <v>2.5499999999999998</v>
      </c>
      <c r="V1343">
        <v>-6.75</v>
      </c>
      <c r="W1343" t="str">
        <f t="shared" si="46"/>
        <v>g111,5,empty,3,202,1,1,0</v>
      </c>
      <c r="X1343" s="1" t="s">
        <v>289</v>
      </c>
      <c r="Y1343" s="2" t="str">
        <f>IF(AND(ISBLANK(X1343),OR(NOT(ISBLANK(Z1343)),NOT(ISBLANK(AA1343)))),#N/A,
IF(ISBLANK(X1343),"",
IF(AND(NOT(ISERROR(VLOOKUP(X1343,MonsterTable!$A:$B,MATCH(MonsterTable!$B$1,MonsterTable!$A$1:$B$1,0),0))),OR(ISBLANK(Z1343),ISBLANK(AA1343))),#N/A,
IFERROR(VLOOKUP(X1343,MonsterTable!$A:$B,MATCH(MonsterTable!$B$1,MonsterTable!$A$1:$B$1,0),0),
IF(OR(NOT(ISBLANK(Z1343)),ISBLANK(AA1343)),#N/A,
IF(X1343="empty","empty",
VLOOKUP(X1343,MonsterGroupTable!$A:$A,1,0)))))))</f>
        <v>g111</v>
      </c>
      <c r="AA1343">
        <v>5</v>
      </c>
      <c r="AE1343" s="1" t="s">
        <v>446</v>
      </c>
      <c r="AF1343" s="2" t="str">
        <f>IF(AND(ISBLANK(AE1343),OR(NOT(ISBLANK(AG1343)),NOT(ISBLANK(AH1343)))),#N/A,
IF(ISBLANK(AE1343),"",
IF(AND(NOT(ISERROR(VLOOKUP(AE1343,MonsterTable!$A:$B,MATCH(MonsterTable!$B$1,MonsterTable!$A$1:$B$1,0),0))),OR(ISBLANK(AG1343),ISBLANK(AH1343))),#N/A,
IFERROR(VLOOKUP(AE1343,MonsterTable!$A:$B,MATCH(MonsterTable!$B$1,MonsterTable!$A$1:$B$1,0),0),
IF(OR(NOT(ISBLANK(AG1343)),ISBLANK(AH1343)),#N/A,
IF(AE1343="empty","empty",
VLOOKUP(AE1343,MonsterGroupTable!$A:$A,1,0)))))))</f>
        <v>empty</v>
      </c>
      <c r="AH1343">
        <v>3</v>
      </c>
      <c r="AL1343" s="1" t="s">
        <v>338</v>
      </c>
      <c r="AM1343" s="2">
        <f>IF(AND(ISBLANK(AL1343),OR(NOT(ISBLANK(AN1343)),NOT(ISBLANK(AO1343)))),#N/A,
IF(ISBLANK(AL1343),"",
IF(AND(NOT(ISERROR(VLOOKUP(AL1343,MonsterTable!$A:$B,MATCH(MonsterTable!$B$1,MonsterTable!$A$1:$B$1,0),0))),OR(ISBLANK(AN1343),ISBLANK(AO1343))),#N/A,
IFERROR(VLOOKUP(AL1343,MonsterTable!$A:$B,MATCH(MonsterTable!$B$1,MonsterTable!$A$1:$B$1,0),0),
IF(OR(NOT(ISBLANK(AN1343)),ISBLANK(AO1343)),#N/A,
IF(AL1343="empty","empty",
VLOOKUP(AL1343,MonsterGroupTable!$A:$A,1,0)))))))</f>
        <v>202</v>
      </c>
      <c r="AN1343">
        <v>1</v>
      </c>
      <c r="AO1343">
        <v>1</v>
      </c>
      <c r="AP1343">
        <v>0</v>
      </c>
      <c r="AT1343" s="2" t="str">
        <f>IF(AND(ISBLANK(AS1343),OR(NOT(ISBLANK(AU1343)),NOT(ISBLANK(AV1343)))),#N/A,
IF(ISBLANK(AS1343),"",
IF(AND(NOT(ISERROR(VLOOKUP(AS1343,MonsterTable!$A:$B,MATCH(MonsterTable!$B$1,MonsterTable!$A$1:$B$1,0),0))),OR(ISBLANK(AU1343),ISBLANK(AV1343))),#N/A,
IFERROR(VLOOKUP(AS1343,MonsterTable!$A:$B,MATCH(MonsterTable!$B$1,MonsterTable!$A$1:$B$1,0),0),
IF(OR(NOT(ISBLANK(AU1343)),ISBLANK(AV1343)),#N/A,
IF(AS1343="empty","empty",
VLOOKUP(AS1343,MonsterGroupTable!$A:$A,1,0)))))))</f>
        <v/>
      </c>
      <c r="BA1343" s="2" t="str">
        <f>IF(AND(ISBLANK(AZ1343),OR(NOT(ISBLANK(BB1343)),NOT(ISBLANK(BC1343)))),#N/A,
IF(ISBLANK(AZ1343),"",
IF(AND(NOT(ISERROR(VLOOKUP(AZ1343,MonsterTable!$A:$B,MATCH(MonsterTable!$B$1,MonsterTable!$A$1:$B$1,0),0))),OR(ISBLANK(BB1343),ISBLANK(BC1343))),#N/A,
IFERROR(VLOOKUP(AZ1343,MonsterTable!$A:$B,MATCH(MonsterTable!$B$1,MonsterTable!$A$1:$B$1,0),0),
IF(OR(NOT(ISBLANK(BB1343)),ISBLANK(BC1343)),#N/A,
IF(AZ1343="empty","empty",
VLOOKUP(AZ1343,MonsterGroupTable!$A:$A,1,0)))))))</f>
        <v/>
      </c>
      <c r="BH1343" s="2" t="str">
        <f>IF(AND(ISBLANK(BG1343),OR(NOT(ISBLANK(BI1343)),NOT(ISBLANK(BJ1343)))),#N/A,
IF(ISBLANK(BG1343),"",
IF(AND(NOT(ISERROR(VLOOKUP(BG1343,MonsterTable!$A:$B,MATCH(MonsterTable!$B$1,MonsterTable!$A$1:$B$1,0),0))),OR(ISBLANK(BI1343),ISBLANK(BJ1343))),#N/A,
IFERROR(VLOOKUP(BG1343,MonsterTable!$A:$B,MATCH(MonsterTable!$B$1,MonsterTable!$A$1:$B$1,0),0),
IF(OR(NOT(ISBLANK(BI1343)),ISBLANK(BJ1343)),#N/A,
IF(BG1343="empty","empty",
VLOOKUP(BG1343,MonsterGroupTable!$A:$A,1,0)))))))</f>
        <v/>
      </c>
      <c r="BO1343" s="2" t="str">
        <f>IF(AND(ISBLANK(BN1343),OR(NOT(ISBLANK(BP1343)),NOT(ISBLANK(BQ1343)))),#N/A,
IF(ISBLANK(BN1343),"",
IF(AND(NOT(ISERROR(VLOOKUP(BN1343,MonsterTable!$A:$B,MATCH(MonsterTable!$B$1,MonsterTable!$A$1:$B$1,0),0))),OR(ISBLANK(BP1343),ISBLANK(BQ1343))),#N/A,
IFERROR(VLOOKUP(BN1343,MonsterTable!$A:$B,MATCH(MonsterTable!$B$1,MonsterTable!$A$1:$B$1,0),0),
IF(OR(NOT(ISBLANK(BP1343)),ISBLANK(BQ1343)),#N/A,
IF(BN1343="empty","empty",
VLOOKUP(BN1343,MonsterGroupTable!$A:$A,1,0)))))))</f>
        <v/>
      </c>
      <c r="BV1343" s="2" t="str">
        <f>IF(AND(ISBLANK(BU1343),OR(NOT(ISBLANK(BW1343)),NOT(ISBLANK(BX1343)))),#N/A,
IF(ISBLANK(BU1343),"",
IF(AND(NOT(ISERROR(VLOOKUP(BU1343,MonsterTable!$A:$B,MATCH(MonsterTable!$B$1,MonsterTable!$A$1:$B$1,0),0))),OR(ISBLANK(BW1343),ISBLANK(BX1343))),#N/A,
IFERROR(VLOOKUP(BU1343,MonsterTable!$A:$B,MATCH(MonsterTable!$B$1,MonsterTable!$A$1:$B$1,0),0),
IF(OR(NOT(ISBLANK(BW1343)),ISBLANK(BX1343)),#N/A,
IF(BU1343="empty","empty",
VLOOKUP(BU1343,MonsterGroupTable!$A:$A,1,0)))))))</f>
        <v/>
      </c>
      <c r="CC1343" s="2" t="str">
        <f>IF(AND(ISBLANK(CB1343),OR(NOT(ISBLANK(CD1343)),NOT(ISBLANK(CE1343)))),#N/A,
IF(ISBLANK(CB1343),"",
IF(AND(NOT(ISERROR(VLOOKUP(CB1343,MonsterTable!$A:$B,MATCH(MonsterTable!$B$1,MonsterTable!$A$1:$B$1,0),0))),OR(ISBLANK(CD1343),ISBLANK(CE1343))),#N/A,
IFERROR(VLOOKUP(CB1343,MonsterTable!$A:$B,MATCH(MonsterTable!$B$1,MonsterTable!$A$1:$B$1,0),0),
IF(OR(NOT(ISBLANK(CD1343)),ISBLANK(CE1343)),#N/A,
IF(CB1343="empty","empty",
VLOOKUP(CB1343,MonsterGroupTable!$A:$A,1,0)))))))</f>
        <v/>
      </c>
      <c r="CJ1343" s="2" t="str">
        <f>IF(AND(ISBLANK(CI1343),OR(NOT(ISBLANK(CK1343)),NOT(ISBLANK(CL1343)))),#N/A,
IF(ISBLANK(CI1343),"",
IF(AND(NOT(ISERROR(VLOOKUP(CI1343,MonsterTable!$A:$B,MATCH(MonsterTable!$B$1,MonsterTable!$A$1:$B$1,0),0))),OR(ISBLANK(CK1343),ISBLANK(CL1343))),#N/A,
IFERROR(VLOOKUP(CI1343,MonsterTable!$A:$B,MATCH(MonsterTable!$B$1,MonsterTable!$A$1:$B$1,0),0),
IF(OR(NOT(ISBLANK(CK1343)),ISBLANK(CL1343)),#N/A,
IF(CI1343="empty","empty",
VLOOKUP(CI1343,MonsterGroupTable!$A:$A,1,0)))))))</f>
        <v/>
      </c>
    </row>
    <row r="1344" spans="1:88">
      <c r="A1344">
        <v>20310</v>
      </c>
      <c r="B1344">
        <f t="shared" si="45"/>
        <v>1.2</v>
      </c>
      <c r="C1344">
        <f t="shared" si="45"/>
        <v>1.1000000000000001</v>
      </c>
      <c r="F1344">
        <v>900</v>
      </c>
      <c r="G1344">
        <v>15772</v>
      </c>
      <c r="H1344">
        <v>0</v>
      </c>
      <c r="I1344">
        <v>0</v>
      </c>
      <c r="J1344">
        <v>0</v>
      </c>
      <c r="K1344" t="s">
        <v>28</v>
      </c>
      <c r="L1344" t="s">
        <v>260</v>
      </c>
      <c r="M1344" t="s">
        <v>79</v>
      </c>
      <c r="N1344" t="s">
        <v>80</v>
      </c>
      <c r="O1344">
        <v>0</v>
      </c>
      <c r="P1344">
        <v>-4.75</v>
      </c>
      <c r="Q1344">
        <v>-3.5</v>
      </c>
      <c r="R1344">
        <v>4.75</v>
      </c>
      <c r="S1344">
        <v>3</v>
      </c>
      <c r="T1344">
        <v>-13.5</v>
      </c>
      <c r="U1344">
        <v>2.5499999999999998</v>
      </c>
      <c r="V1344">
        <v>-6.75</v>
      </c>
      <c r="W1344" t="str">
        <f t="shared" si="46"/>
        <v>g111,5,empty,3,202,1,1,0</v>
      </c>
      <c r="X1344" s="1" t="s">
        <v>289</v>
      </c>
      <c r="Y1344" s="2" t="str">
        <f>IF(AND(ISBLANK(X1344),OR(NOT(ISBLANK(Z1344)),NOT(ISBLANK(AA1344)))),#N/A,
IF(ISBLANK(X1344),"",
IF(AND(NOT(ISERROR(VLOOKUP(X1344,MonsterTable!$A:$B,MATCH(MonsterTable!$B$1,MonsterTable!$A$1:$B$1,0),0))),OR(ISBLANK(Z1344),ISBLANK(AA1344))),#N/A,
IFERROR(VLOOKUP(X1344,MonsterTable!$A:$B,MATCH(MonsterTable!$B$1,MonsterTable!$A$1:$B$1,0),0),
IF(OR(NOT(ISBLANK(Z1344)),ISBLANK(AA1344)),#N/A,
IF(X1344="empty","empty",
VLOOKUP(X1344,MonsterGroupTable!$A:$A,1,0)))))))</f>
        <v>g111</v>
      </c>
      <c r="AA1344">
        <v>5</v>
      </c>
      <c r="AE1344" s="1" t="s">
        <v>446</v>
      </c>
      <c r="AF1344" s="2" t="str">
        <f>IF(AND(ISBLANK(AE1344),OR(NOT(ISBLANK(AG1344)),NOT(ISBLANK(AH1344)))),#N/A,
IF(ISBLANK(AE1344),"",
IF(AND(NOT(ISERROR(VLOOKUP(AE1344,MonsterTable!$A:$B,MATCH(MonsterTable!$B$1,MonsterTable!$A$1:$B$1,0),0))),OR(ISBLANK(AG1344),ISBLANK(AH1344))),#N/A,
IFERROR(VLOOKUP(AE1344,MonsterTable!$A:$B,MATCH(MonsterTable!$B$1,MonsterTable!$A$1:$B$1,0),0),
IF(OR(NOT(ISBLANK(AG1344)),ISBLANK(AH1344)),#N/A,
IF(AE1344="empty","empty",
VLOOKUP(AE1344,MonsterGroupTable!$A:$A,1,0)))))))</f>
        <v>empty</v>
      </c>
      <c r="AH1344">
        <v>3</v>
      </c>
      <c r="AL1344" s="1" t="s">
        <v>338</v>
      </c>
      <c r="AM1344" s="2">
        <f>IF(AND(ISBLANK(AL1344),OR(NOT(ISBLANK(AN1344)),NOT(ISBLANK(AO1344)))),#N/A,
IF(ISBLANK(AL1344),"",
IF(AND(NOT(ISERROR(VLOOKUP(AL1344,MonsterTable!$A:$B,MATCH(MonsterTable!$B$1,MonsterTable!$A$1:$B$1,0),0))),OR(ISBLANK(AN1344),ISBLANK(AO1344))),#N/A,
IFERROR(VLOOKUP(AL1344,MonsterTable!$A:$B,MATCH(MonsterTable!$B$1,MonsterTable!$A$1:$B$1,0),0),
IF(OR(NOT(ISBLANK(AN1344)),ISBLANK(AO1344)),#N/A,
IF(AL1344="empty","empty",
VLOOKUP(AL1344,MonsterGroupTable!$A:$A,1,0)))))))</f>
        <v>202</v>
      </c>
      <c r="AN1344">
        <v>1</v>
      </c>
      <c r="AO1344">
        <v>1</v>
      </c>
      <c r="AP1344">
        <v>0</v>
      </c>
      <c r="AT1344" s="2" t="str">
        <f>IF(AND(ISBLANK(AS1344),OR(NOT(ISBLANK(AU1344)),NOT(ISBLANK(AV1344)))),#N/A,
IF(ISBLANK(AS1344),"",
IF(AND(NOT(ISERROR(VLOOKUP(AS1344,MonsterTable!$A:$B,MATCH(MonsterTable!$B$1,MonsterTable!$A$1:$B$1,0),0))),OR(ISBLANK(AU1344),ISBLANK(AV1344))),#N/A,
IFERROR(VLOOKUP(AS1344,MonsterTable!$A:$B,MATCH(MonsterTable!$B$1,MonsterTable!$A$1:$B$1,0),0),
IF(OR(NOT(ISBLANK(AU1344)),ISBLANK(AV1344)),#N/A,
IF(AS1344="empty","empty",
VLOOKUP(AS1344,MonsterGroupTable!$A:$A,1,0)))))))</f>
        <v/>
      </c>
      <c r="BA1344" s="2" t="str">
        <f>IF(AND(ISBLANK(AZ1344),OR(NOT(ISBLANK(BB1344)),NOT(ISBLANK(BC1344)))),#N/A,
IF(ISBLANK(AZ1344),"",
IF(AND(NOT(ISERROR(VLOOKUP(AZ1344,MonsterTable!$A:$B,MATCH(MonsterTable!$B$1,MonsterTable!$A$1:$B$1,0),0))),OR(ISBLANK(BB1344),ISBLANK(BC1344))),#N/A,
IFERROR(VLOOKUP(AZ1344,MonsterTable!$A:$B,MATCH(MonsterTable!$B$1,MonsterTable!$A$1:$B$1,0),0),
IF(OR(NOT(ISBLANK(BB1344)),ISBLANK(BC1344)),#N/A,
IF(AZ1344="empty","empty",
VLOOKUP(AZ1344,MonsterGroupTable!$A:$A,1,0)))))))</f>
        <v/>
      </c>
      <c r="BH1344" s="2" t="str">
        <f>IF(AND(ISBLANK(BG1344),OR(NOT(ISBLANK(BI1344)),NOT(ISBLANK(BJ1344)))),#N/A,
IF(ISBLANK(BG1344),"",
IF(AND(NOT(ISERROR(VLOOKUP(BG1344,MonsterTable!$A:$B,MATCH(MonsterTable!$B$1,MonsterTable!$A$1:$B$1,0),0))),OR(ISBLANK(BI1344),ISBLANK(BJ1344))),#N/A,
IFERROR(VLOOKUP(BG1344,MonsterTable!$A:$B,MATCH(MonsterTable!$B$1,MonsterTable!$A$1:$B$1,0),0),
IF(OR(NOT(ISBLANK(BI1344)),ISBLANK(BJ1344)),#N/A,
IF(BG1344="empty","empty",
VLOOKUP(BG1344,MonsterGroupTable!$A:$A,1,0)))))))</f>
        <v/>
      </c>
      <c r="BO1344" s="2" t="str">
        <f>IF(AND(ISBLANK(BN1344),OR(NOT(ISBLANK(BP1344)),NOT(ISBLANK(BQ1344)))),#N/A,
IF(ISBLANK(BN1344),"",
IF(AND(NOT(ISERROR(VLOOKUP(BN1344,MonsterTable!$A:$B,MATCH(MonsterTable!$B$1,MonsterTable!$A$1:$B$1,0),0))),OR(ISBLANK(BP1344),ISBLANK(BQ1344))),#N/A,
IFERROR(VLOOKUP(BN1344,MonsterTable!$A:$B,MATCH(MonsterTable!$B$1,MonsterTable!$A$1:$B$1,0),0),
IF(OR(NOT(ISBLANK(BP1344)),ISBLANK(BQ1344)),#N/A,
IF(BN1344="empty","empty",
VLOOKUP(BN1344,MonsterGroupTable!$A:$A,1,0)))))))</f>
        <v/>
      </c>
      <c r="BV1344" s="2" t="str">
        <f>IF(AND(ISBLANK(BU1344),OR(NOT(ISBLANK(BW1344)),NOT(ISBLANK(BX1344)))),#N/A,
IF(ISBLANK(BU1344),"",
IF(AND(NOT(ISERROR(VLOOKUP(BU1344,MonsterTable!$A:$B,MATCH(MonsterTable!$B$1,MonsterTable!$A$1:$B$1,0),0))),OR(ISBLANK(BW1344),ISBLANK(BX1344))),#N/A,
IFERROR(VLOOKUP(BU1344,MonsterTable!$A:$B,MATCH(MonsterTable!$B$1,MonsterTable!$A$1:$B$1,0),0),
IF(OR(NOT(ISBLANK(BW1344)),ISBLANK(BX1344)),#N/A,
IF(BU1344="empty","empty",
VLOOKUP(BU1344,MonsterGroupTable!$A:$A,1,0)))))))</f>
        <v/>
      </c>
      <c r="CC1344" s="2" t="str">
        <f>IF(AND(ISBLANK(CB1344),OR(NOT(ISBLANK(CD1344)),NOT(ISBLANK(CE1344)))),#N/A,
IF(ISBLANK(CB1344),"",
IF(AND(NOT(ISERROR(VLOOKUP(CB1344,MonsterTable!$A:$B,MATCH(MonsterTable!$B$1,MonsterTable!$A$1:$B$1,0),0))),OR(ISBLANK(CD1344),ISBLANK(CE1344))),#N/A,
IFERROR(VLOOKUP(CB1344,MonsterTable!$A:$B,MATCH(MonsterTable!$B$1,MonsterTable!$A$1:$B$1,0),0),
IF(OR(NOT(ISBLANK(CD1344)),ISBLANK(CE1344)),#N/A,
IF(CB1344="empty","empty",
VLOOKUP(CB1344,MonsterGroupTable!$A:$A,1,0)))))))</f>
        <v/>
      </c>
      <c r="CJ1344" s="2" t="str">
        <f>IF(AND(ISBLANK(CI1344),OR(NOT(ISBLANK(CK1344)),NOT(ISBLANK(CL1344)))),#N/A,
IF(ISBLANK(CI1344),"",
IF(AND(NOT(ISERROR(VLOOKUP(CI1344,MonsterTable!$A:$B,MATCH(MonsterTable!$B$1,MonsterTable!$A$1:$B$1,0),0))),OR(ISBLANK(CK1344),ISBLANK(CL1344))),#N/A,
IFERROR(VLOOKUP(CI1344,MonsterTable!$A:$B,MATCH(MonsterTable!$B$1,MonsterTable!$A$1:$B$1,0),0),
IF(OR(NOT(ISBLANK(CK1344)),ISBLANK(CL1344)),#N/A,
IF(CI1344="empty","empty",
VLOOKUP(CI1344,MonsterGroupTable!$A:$A,1,0)))))))</f>
        <v/>
      </c>
    </row>
    <row r="1345" spans="1:88">
      <c r="A1345">
        <v>20311</v>
      </c>
      <c r="B1345">
        <f t="shared" si="45"/>
        <v>1.1000000000000001</v>
      </c>
      <c r="C1345">
        <f t="shared" si="45"/>
        <v>1.1000000000000001</v>
      </c>
      <c r="F1345">
        <v>900</v>
      </c>
      <c r="G1345">
        <v>15907</v>
      </c>
      <c r="H1345">
        <v>0</v>
      </c>
      <c r="I1345">
        <v>0</v>
      </c>
      <c r="J1345">
        <v>0</v>
      </c>
      <c r="K1345" t="s">
        <v>28</v>
      </c>
      <c r="L1345" t="s">
        <v>243</v>
      </c>
      <c r="M1345" t="s">
        <v>79</v>
      </c>
      <c r="N1345" t="s">
        <v>80</v>
      </c>
      <c r="O1345">
        <v>0</v>
      </c>
      <c r="P1345">
        <v>-4.75</v>
      </c>
      <c r="Q1345">
        <v>-3.5</v>
      </c>
      <c r="R1345">
        <v>4.75</v>
      </c>
      <c r="S1345">
        <v>3</v>
      </c>
      <c r="T1345">
        <v>-13.5</v>
      </c>
      <c r="U1345">
        <v>2.5499999999999998</v>
      </c>
      <c r="V1345">
        <v>-6.75</v>
      </c>
      <c r="W1345" t="str">
        <f t="shared" si="46"/>
        <v>g112,5,empty,3,203,1,1,0</v>
      </c>
      <c r="X1345" s="1" t="s">
        <v>311</v>
      </c>
      <c r="Y1345" s="2" t="str">
        <f>IF(AND(ISBLANK(X1345),OR(NOT(ISBLANK(Z1345)),NOT(ISBLANK(AA1345)))),#N/A,
IF(ISBLANK(X1345),"",
IF(AND(NOT(ISERROR(VLOOKUP(X1345,MonsterTable!$A:$B,MATCH(MonsterTable!$B$1,MonsterTable!$A$1:$B$1,0),0))),OR(ISBLANK(Z1345),ISBLANK(AA1345))),#N/A,
IFERROR(VLOOKUP(X1345,MonsterTable!$A:$B,MATCH(MonsterTable!$B$1,MonsterTable!$A$1:$B$1,0),0),
IF(OR(NOT(ISBLANK(Z1345)),ISBLANK(AA1345)),#N/A,
IF(X1345="empty","empty",
VLOOKUP(X1345,MonsterGroupTable!$A:$A,1,0)))))))</f>
        <v>g112</v>
      </c>
      <c r="AA1345">
        <v>5</v>
      </c>
      <c r="AE1345" s="1" t="s">
        <v>446</v>
      </c>
      <c r="AF1345" s="2" t="str">
        <f>IF(AND(ISBLANK(AE1345),OR(NOT(ISBLANK(AG1345)),NOT(ISBLANK(AH1345)))),#N/A,
IF(ISBLANK(AE1345),"",
IF(AND(NOT(ISERROR(VLOOKUP(AE1345,MonsterTable!$A:$B,MATCH(MonsterTable!$B$1,MonsterTable!$A$1:$B$1,0),0))),OR(ISBLANK(AG1345),ISBLANK(AH1345))),#N/A,
IFERROR(VLOOKUP(AE1345,MonsterTable!$A:$B,MATCH(MonsterTable!$B$1,MonsterTable!$A$1:$B$1,0),0),
IF(OR(NOT(ISBLANK(AG1345)),ISBLANK(AH1345)),#N/A,
IF(AE1345="empty","empty",
VLOOKUP(AE1345,MonsterGroupTable!$A:$A,1,0)))))))</f>
        <v>empty</v>
      </c>
      <c r="AH1345">
        <v>3</v>
      </c>
      <c r="AL1345" s="1" t="s">
        <v>339</v>
      </c>
      <c r="AM1345" s="2">
        <f>IF(AND(ISBLANK(AL1345),OR(NOT(ISBLANK(AN1345)),NOT(ISBLANK(AO1345)))),#N/A,
IF(ISBLANK(AL1345),"",
IF(AND(NOT(ISERROR(VLOOKUP(AL1345,MonsterTable!$A:$B,MATCH(MonsterTable!$B$1,MonsterTable!$A$1:$B$1,0),0))),OR(ISBLANK(AN1345),ISBLANK(AO1345))),#N/A,
IFERROR(VLOOKUP(AL1345,MonsterTable!$A:$B,MATCH(MonsterTable!$B$1,MonsterTable!$A$1:$B$1,0),0),
IF(OR(NOT(ISBLANK(AN1345)),ISBLANK(AO1345)),#N/A,
IF(AL1345="empty","empty",
VLOOKUP(AL1345,MonsterGroupTable!$A:$A,1,0)))))))</f>
        <v>203</v>
      </c>
      <c r="AN1345">
        <v>1</v>
      </c>
      <c r="AO1345">
        <v>1</v>
      </c>
      <c r="AP1345">
        <v>0</v>
      </c>
      <c r="AT1345" s="2" t="str">
        <f>IF(AND(ISBLANK(AS1345),OR(NOT(ISBLANK(AU1345)),NOT(ISBLANK(AV1345)))),#N/A,
IF(ISBLANK(AS1345),"",
IF(AND(NOT(ISERROR(VLOOKUP(AS1345,MonsterTable!$A:$B,MATCH(MonsterTable!$B$1,MonsterTable!$A$1:$B$1,0),0))),OR(ISBLANK(AU1345),ISBLANK(AV1345))),#N/A,
IFERROR(VLOOKUP(AS1345,MonsterTable!$A:$B,MATCH(MonsterTable!$B$1,MonsterTable!$A$1:$B$1,0),0),
IF(OR(NOT(ISBLANK(AU1345)),ISBLANK(AV1345)),#N/A,
IF(AS1345="empty","empty",
VLOOKUP(AS1345,MonsterGroupTable!$A:$A,1,0)))))))</f>
        <v/>
      </c>
      <c r="BA1345" s="2" t="str">
        <f>IF(AND(ISBLANK(AZ1345),OR(NOT(ISBLANK(BB1345)),NOT(ISBLANK(BC1345)))),#N/A,
IF(ISBLANK(AZ1345),"",
IF(AND(NOT(ISERROR(VLOOKUP(AZ1345,MonsterTable!$A:$B,MATCH(MonsterTable!$B$1,MonsterTable!$A$1:$B$1,0),0))),OR(ISBLANK(BB1345),ISBLANK(BC1345))),#N/A,
IFERROR(VLOOKUP(AZ1345,MonsterTable!$A:$B,MATCH(MonsterTable!$B$1,MonsterTable!$A$1:$B$1,0),0),
IF(OR(NOT(ISBLANK(BB1345)),ISBLANK(BC1345)),#N/A,
IF(AZ1345="empty","empty",
VLOOKUP(AZ1345,MonsterGroupTable!$A:$A,1,0)))))))</f>
        <v/>
      </c>
      <c r="BH1345" s="2" t="str">
        <f>IF(AND(ISBLANK(BG1345),OR(NOT(ISBLANK(BI1345)),NOT(ISBLANK(BJ1345)))),#N/A,
IF(ISBLANK(BG1345),"",
IF(AND(NOT(ISERROR(VLOOKUP(BG1345,MonsterTable!$A:$B,MATCH(MonsterTable!$B$1,MonsterTable!$A$1:$B$1,0),0))),OR(ISBLANK(BI1345),ISBLANK(BJ1345))),#N/A,
IFERROR(VLOOKUP(BG1345,MonsterTable!$A:$B,MATCH(MonsterTable!$B$1,MonsterTable!$A$1:$B$1,0),0),
IF(OR(NOT(ISBLANK(BI1345)),ISBLANK(BJ1345)),#N/A,
IF(BG1345="empty","empty",
VLOOKUP(BG1345,MonsterGroupTable!$A:$A,1,0)))))))</f>
        <v/>
      </c>
      <c r="BO1345" s="2" t="str">
        <f>IF(AND(ISBLANK(BN1345),OR(NOT(ISBLANK(BP1345)),NOT(ISBLANK(BQ1345)))),#N/A,
IF(ISBLANK(BN1345),"",
IF(AND(NOT(ISERROR(VLOOKUP(BN1345,MonsterTable!$A:$B,MATCH(MonsterTable!$B$1,MonsterTable!$A$1:$B$1,0),0))),OR(ISBLANK(BP1345),ISBLANK(BQ1345))),#N/A,
IFERROR(VLOOKUP(BN1345,MonsterTable!$A:$B,MATCH(MonsterTable!$B$1,MonsterTable!$A$1:$B$1,0),0),
IF(OR(NOT(ISBLANK(BP1345)),ISBLANK(BQ1345)),#N/A,
IF(BN1345="empty","empty",
VLOOKUP(BN1345,MonsterGroupTable!$A:$A,1,0)))))))</f>
        <v/>
      </c>
      <c r="BV1345" s="2" t="str">
        <f>IF(AND(ISBLANK(BU1345),OR(NOT(ISBLANK(BW1345)),NOT(ISBLANK(BX1345)))),#N/A,
IF(ISBLANK(BU1345),"",
IF(AND(NOT(ISERROR(VLOOKUP(BU1345,MonsterTable!$A:$B,MATCH(MonsterTable!$B$1,MonsterTable!$A$1:$B$1,0),0))),OR(ISBLANK(BW1345),ISBLANK(BX1345))),#N/A,
IFERROR(VLOOKUP(BU1345,MonsterTable!$A:$B,MATCH(MonsterTable!$B$1,MonsterTable!$A$1:$B$1,0),0),
IF(OR(NOT(ISBLANK(BW1345)),ISBLANK(BX1345)),#N/A,
IF(BU1345="empty","empty",
VLOOKUP(BU1345,MonsterGroupTable!$A:$A,1,0)))))))</f>
        <v/>
      </c>
      <c r="CC1345" s="2" t="str">
        <f>IF(AND(ISBLANK(CB1345),OR(NOT(ISBLANK(CD1345)),NOT(ISBLANK(CE1345)))),#N/A,
IF(ISBLANK(CB1345),"",
IF(AND(NOT(ISERROR(VLOOKUP(CB1345,MonsterTable!$A:$B,MATCH(MonsterTable!$B$1,MonsterTable!$A$1:$B$1,0),0))),OR(ISBLANK(CD1345),ISBLANK(CE1345))),#N/A,
IFERROR(VLOOKUP(CB1345,MonsterTable!$A:$B,MATCH(MonsterTable!$B$1,MonsterTable!$A$1:$B$1,0),0),
IF(OR(NOT(ISBLANK(CD1345)),ISBLANK(CE1345)),#N/A,
IF(CB1345="empty","empty",
VLOOKUP(CB1345,MonsterGroupTable!$A:$A,1,0)))))))</f>
        <v/>
      </c>
      <c r="CJ1345" s="2" t="str">
        <f>IF(AND(ISBLANK(CI1345),OR(NOT(ISBLANK(CK1345)),NOT(ISBLANK(CL1345)))),#N/A,
IF(ISBLANK(CI1345),"",
IF(AND(NOT(ISERROR(VLOOKUP(CI1345,MonsterTable!$A:$B,MATCH(MonsterTable!$B$1,MonsterTable!$A$1:$B$1,0),0))),OR(ISBLANK(CK1345),ISBLANK(CL1345))),#N/A,
IFERROR(VLOOKUP(CI1345,MonsterTable!$A:$B,MATCH(MonsterTable!$B$1,MonsterTable!$A$1:$B$1,0),0),
IF(OR(NOT(ISBLANK(CK1345)),ISBLANK(CL1345)),#N/A,
IF(CI1345="empty","empty",
VLOOKUP(CI1345,MonsterGroupTable!$A:$A,1,0)))))))</f>
        <v/>
      </c>
    </row>
    <row r="1346" spans="1:88">
      <c r="A1346">
        <v>20312</v>
      </c>
      <c r="B1346">
        <f t="shared" si="45"/>
        <v>1.1000000000000001</v>
      </c>
      <c r="C1346">
        <f t="shared" si="45"/>
        <v>1.1000000000000001</v>
      </c>
      <c r="F1346">
        <v>900</v>
      </c>
      <c r="G1346">
        <v>16042</v>
      </c>
      <c r="H1346">
        <v>0</v>
      </c>
      <c r="I1346">
        <v>0</v>
      </c>
      <c r="J1346">
        <v>0</v>
      </c>
      <c r="K1346" t="s">
        <v>28</v>
      </c>
      <c r="L1346" t="s">
        <v>243</v>
      </c>
      <c r="M1346" t="s">
        <v>79</v>
      </c>
      <c r="N1346" t="s">
        <v>80</v>
      </c>
      <c r="O1346">
        <v>0</v>
      </c>
      <c r="P1346">
        <v>-4.75</v>
      </c>
      <c r="Q1346">
        <v>-3.5</v>
      </c>
      <c r="R1346">
        <v>4.75</v>
      </c>
      <c r="S1346">
        <v>3</v>
      </c>
      <c r="T1346">
        <v>-13.5</v>
      </c>
      <c r="U1346">
        <v>2.5499999999999998</v>
      </c>
      <c r="V1346">
        <v>-6.75</v>
      </c>
      <c r="W1346" t="str">
        <f t="shared" si="46"/>
        <v>g112,5,empty,3,203,1,1,0</v>
      </c>
      <c r="X1346" s="1" t="s">
        <v>311</v>
      </c>
      <c r="Y1346" s="2" t="str">
        <f>IF(AND(ISBLANK(X1346),OR(NOT(ISBLANK(Z1346)),NOT(ISBLANK(AA1346)))),#N/A,
IF(ISBLANK(X1346),"",
IF(AND(NOT(ISERROR(VLOOKUP(X1346,MonsterTable!$A:$B,MATCH(MonsterTable!$B$1,MonsterTable!$A$1:$B$1,0),0))),OR(ISBLANK(Z1346),ISBLANK(AA1346))),#N/A,
IFERROR(VLOOKUP(X1346,MonsterTable!$A:$B,MATCH(MonsterTable!$B$1,MonsterTable!$A$1:$B$1,0),0),
IF(OR(NOT(ISBLANK(Z1346)),ISBLANK(AA1346)),#N/A,
IF(X1346="empty","empty",
VLOOKUP(X1346,MonsterGroupTable!$A:$A,1,0)))))))</f>
        <v>g112</v>
      </c>
      <c r="AA1346">
        <v>5</v>
      </c>
      <c r="AE1346" s="1" t="s">
        <v>446</v>
      </c>
      <c r="AF1346" s="2" t="str">
        <f>IF(AND(ISBLANK(AE1346),OR(NOT(ISBLANK(AG1346)),NOT(ISBLANK(AH1346)))),#N/A,
IF(ISBLANK(AE1346),"",
IF(AND(NOT(ISERROR(VLOOKUP(AE1346,MonsterTable!$A:$B,MATCH(MonsterTable!$B$1,MonsterTable!$A$1:$B$1,0),0))),OR(ISBLANK(AG1346),ISBLANK(AH1346))),#N/A,
IFERROR(VLOOKUP(AE1346,MonsterTable!$A:$B,MATCH(MonsterTable!$B$1,MonsterTable!$A$1:$B$1,0),0),
IF(OR(NOT(ISBLANK(AG1346)),ISBLANK(AH1346)),#N/A,
IF(AE1346="empty","empty",
VLOOKUP(AE1346,MonsterGroupTable!$A:$A,1,0)))))))</f>
        <v>empty</v>
      </c>
      <c r="AH1346">
        <v>3</v>
      </c>
      <c r="AL1346" s="1" t="s">
        <v>339</v>
      </c>
      <c r="AM1346" s="2">
        <f>IF(AND(ISBLANK(AL1346),OR(NOT(ISBLANK(AN1346)),NOT(ISBLANK(AO1346)))),#N/A,
IF(ISBLANK(AL1346),"",
IF(AND(NOT(ISERROR(VLOOKUP(AL1346,MonsterTable!$A:$B,MATCH(MonsterTable!$B$1,MonsterTable!$A$1:$B$1,0),0))),OR(ISBLANK(AN1346),ISBLANK(AO1346))),#N/A,
IFERROR(VLOOKUP(AL1346,MonsterTable!$A:$B,MATCH(MonsterTable!$B$1,MonsterTable!$A$1:$B$1,0),0),
IF(OR(NOT(ISBLANK(AN1346)),ISBLANK(AO1346)),#N/A,
IF(AL1346="empty","empty",
VLOOKUP(AL1346,MonsterGroupTable!$A:$A,1,0)))))))</f>
        <v>203</v>
      </c>
      <c r="AN1346">
        <v>1</v>
      </c>
      <c r="AO1346">
        <v>1</v>
      </c>
      <c r="AP1346">
        <v>0</v>
      </c>
      <c r="AT1346" s="2" t="str">
        <f>IF(AND(ISBLANK(AS1346),OR(NOT(ISBLANK(AU1346)),NOT(ISBLANK(AV1346)))),#N/A,
IF(ISBLANK(AS1346),"",
IF(AND(NOT(ISERROR(VLOOKUP(AS1346,MonsterTable!$A:$B,MATCH(MonsterTable!$B$1,MonsterTable!$A$1:$B$1,0),0))),OR(ISBLANK(AU1346),ISBLANK(AV1346))),#N/A,
IFERROR(VLOOKUP(AS1346,MonsterTable!$A:$B,MATCH(MonsterTable!$B$1,MonsterTable!$A$1:$B$1,0),0),
IF(OR(NOT(ISBLANK(AU1346)),ISBLANK(AV1346)),#N/A,
IF(AS1346="empty","empty",
VLOOKUP(AS1346,MonsterGroupTable!$A:$A,1,0)))))))</f>
        <v/>
      </c>
      <c r="BA1346" s="2" t="str">
        <f>IF(AND(ISBLANK(AZ1346),OR(NOT(ISBLANK(BB1346)),NOT(ISBLANK(BC1346)))),#N/A,
IF(ISBLANK(AZ1346),"",
IF(AND(NOT(ISERROR(VLOOKUP(AZ1346,MonsterTable!$A:$B,MATCH(MonsterTable!$B$1,MonsterTable!$A$1:$B$1,0),0))),OR(ISBLANK(BB1346),ISBLANK(BC1346))),#N/A,
IFERROR(VLOOKUP(AZ1346,MonsterTable!$A:$B,MATCH(MonsterTable!$B$1,MonsterTable!$A$1:$B$1,0),0),
IF(OR(NOT(ISBLANK(BB1346)),ISBLANK(BC1346)),#N/A,
IF(AZ1346="empty","empty",
VLOOKUP(AZ1346,MonsterGroupTable!$A:$A,1,0)))))))</f>
        <v/>
      </c>
      <c r="BH1346" s="2" t="str">
        <f>IF(AND(ISBLANK(BG1346),OR(NOT(ISBLANK(BI1346)),NOT(ISBLANK(BJ1346)))),#N/A,
IF(ISBLANK(BG1346),"",
IF(AND(NOT(ISERROR(VLOOKUP(BG1346,MonsterTable!$A:$B,MATCH(MonsterTable!$B$1,MonsterTable!$A$1:$B$1,0),0))),OR(ISBLANK(BI1346),ISBLANK(BJ1346))),#N/A,
IFERROR(VLOOKUP(BG1346,MonsterTable!$A:$B,MATCH(MonsterTable!$B$1,MonsterTable!$A$1:$B$1,0),0),
IF(OR(NOT(ISBLANK(BI1346)),ISBLANK(BJ1346)),#N/A,
IF(BG1346="empty","empty",
VLOOKUP(BG1346,MonsterGroupTable!$A:$A,1,0)))))))</f>
        <v/>
      </c>
      <c r="BO1346" s="2" t="str">
        <f>IF(AND(ISBLANK(BN1346),OR(NOT(ISBLANK(BP1346)),NOT(ISBLANK(BQ1346)))),#N/A,
IF(ISBLANK(BN1346),"",
IF(AND(NOT(ISERROR(VLOOKUP(BN1346,MonsterTable!$A:$B,MATCH(MonsterTable!$B$1,MonsterTable!$A$1:$B$1,0),0))),OR(ISBLANK(BP1346),ISBLANK(BQ1346))),#N/A,
IFERROR(VLOOKUP(BN1346,MonsterTable!$A:$B,MATCH(MonsterTable!$B$1,MonsterTable!$A$1:$B$1,0),0),
IF(OR(NOT(ISBLANK(BP1346)),ISBLANK(BQ1346)),#N/A,
IF(BN1346="empty","empty",
VLOOKUP(BN1346,MonsterGroupTable!$A:$A,1,0)))))))</f>
        <v/>
      </c>
      <c r="BV1346" s="2" t="str">
        <f>IF(AND(ISBLANK(BU1346),OR(NOT(ISBLANK(BW1346)),NOT(ISBLANK(BX1346)))),#N/A,
IF(ISBLANK(BU1346),"",
IF(AND(NOT(ISERROR(VLOOKUP(BU1346,MonsterTable!$A:$B,MATCH(MonsterTable!$B$1,MonsterTable!$A$1:$B$1,0),0))),OR(ISBLANK(BW1346),ISBLANK(BX1346))),#N/A,
IFERROR(VLOOKUP(BU1346,MonsterTable!$A:$B,MATCH(MonsterTable!$B$1,MonsterTable!$A$1:$B$1,0),0),
IF(OR(NOT(ISBLANK(BW1346)),ISBLANK(BX1346)),#N/A,
IF(BU1346="empty","empty",
VLOOKUP(BU1346,MonsterGroupTable!$A:$A,1,0)))))))</f>
        <v/>
      </c>
      <c r="CC1346" s="2" t="str">
        <f>IF(AND(ISBLANK(CB1346),OR(NOT(ISBLANK(CD1346)),NOT(ISBLANK(CE1346)))),#N/A,
IF(ISBLANK(CB1346),"",
IF(AND(NOT(ISERROR(VLOOKUP(CB1346,MonsterTable!$A:$B,MATCH(MonsterTable!$B$1,MonsterTable!$A$1:$B$1,0),0))),OR(ISBLANK(CD1346),ISBLANK(CE1346))),#N/A,
IFERROR(VLOOKUP(CB1346,MonsterTable!$A:$B,MATCH(MonsterTable!$B$1,MonsterTable!$A$1:$B$1,0),0),
IF(OR(NOT(ISBLANK(CD1346)),ISBLANK(CE1346)),#N/A,
IF(CB1346="empty","empty",
VLOOKUP(CB1346,MonsterGroupTable!$A:$A,1,0)))))))</f>
        <v/>
      </c>
      <c r="CJ1346" s="2" t="str">
        <f>IF(AND(ISBLANK(CI1346),OR(NOT(ISBLANK(CK1346)),NOT(ISBLANK(CL1346)))),#N/A,
IF(ISBLANK(CI1346),"",
IF(AND(NOT(ISERROR(VLOOKUP(CI1346,MonsterTable!$A:$B,MATCH(MonsterTable!$B$1,MonsterTable!$A$1:$B$1,0),0))),OR(ISBLANK(CK1346),ISBLANK(CL1346))),#N/A,
IFERROR(VLOOKUP(CI1346,MonsterTable!$A:$B,MATCH(MonsterTable!$B$1,MonsterTable!$A$1:$B$1,0),0),
IF(OR(NOT(ISBLANK(CK1346)),ISBLANK(CL1346)),#N/A,
IF(CI1346="empty","empty",
VLOOKUP(CI1346,MonsterGroupTable!$A:$A,1,0)))))))</f>
        <v/>
      </c>
    </row>
    <row r="1347" spans="1:88">
      <c r="A1347">
        <v>20313</v>
      </c>
      <c r="B1347">
        <f t="shared" si="45"/>
        <v>1.1000000000000001</v>
      </c>
      <c r="C1347">
        <f t="shared" si="45"/>
        <v>1.1000000000000001</v>
      </c>
      <c r="F1347">
        <v>900</v>
      </c>
      <c r="G1347">
        <v>16177</v>
      </c>
      <c r="H1347">
        <v>0</v>
      </c>
      <c r="I1347">
        <v>0</v>
      </c>
      <c r="J1347">
        <v>0</v>
      </c>
      <c r="K1347" t="s">
        <v>28</v>
      </c>
      <c r="L1347" t="s">
        <v>243</v>
      </c>
      <c r="M1347" t="s">
        <v>79</v>
      </c>
      <c r="N1347" t="s">
        <v>80</v>
      </c>
      <c r="O1347">
        <v>0</v>
      </c>
      <c r="P1347">
        <v>-4.75</v>
      </c>
      <c r="Q1347">
        <v>-3.5</v>
      </c>
      <c r="R1347">
        <v>4.75</v>
      </c>
      <c r="S1347">
        <v>3</v>
      </c>
      <c r="T1347">
        <v>-13.5</v>
      </c>
      <c r="U1347">
        <v>2.5499999999999998</v>
      </c>
      <c r="V1347">
        <v>-6.75</v>
      </c>
      <c r="W1347" t="str">
        <f t="shared" si="46"/>
        <v>g112,5,empty,3,203,1,1,0</v>
      </c>
      <c r="X1347" s="1" t="s">
        <v>311</v>
      </c>
      <c r="Y1347" s="2" t="str">
        <f>IF(AND(ISBLANK(X1347),OR(NOT(ISBLANK(Z1347)),NOT(ISBLANK(AA1347)))),#N/A,
IF(ISBLANK(X1347),"",
IF(AND(NOT(ISERROR(VLOOKUP(X1347,MonsterTable!$A:$B,MATCH(MonsterTable!$B$1,MonsterTable!$A$1:$B$1,0),0))),OR(ISBLANK(Z1347),ISBLANK(AA1347))),#N/A,
IFERROR(VLOOKUP(X1347,MonsterTable!$A:$B,MATCH(MonsterTable!$B$1,MonsterTable!$A$1:$B$1,0),0),
IF(OR(NOT(ISBLANK(Z1347)),ISBLANK(AA1347)),#N/A,
IF(X1347="empty","empty",
VLOOKUP(X1347,MonsterGroupTable!$A:$A,1,0)))))))</f>
        <v>g112</v>
      </c>
      <c r="AA1347">
        <v>5</v>
      </c>
      <c r="AE1347" s="1" t="s">
        <v>446</v>
      </c>
      <c r="AF1347" s="2" t="str">
        <f>IF(AND(ISBLANK(AE1347),OR(NOT(ISBLANK(AG1347)),NOT(ISBLANK(AH1347)))),#N/A,
IF(ISBLANK(AE1347),"",
IF(AND(NOT(ISERROR(VLOOKUP(AE1347,MonsterTable!$A:$B,MATCH(MonsterTable!$B$1,MonsterTable!$A$1:$B$1,0),0))),OR(ISBLANK(AG1347),ISBLANK(AH1347))),#N/A,
IFERROR(VLOOKUP(AE1347,MonsterTable!$A:$B,MATCH(MonsterTable!$B$1,MonsterTable!$A$1:$B$1,0),0),
IF(OR(NOT(ISBLANK(AG1347)),ISBLANK(AH1347)),#N/A,
IF(AE1347="empty","empty",
VLOOKUP(AE1347,MonsterGroupTable!$A:$A,1,0)))))))</f>
        <v>empty</v>
      </c>
      <c r="AH1347">
        <v>3</v>
      </c>
      <c r="AL1347" s="1" t="s">
        <v>339</v>
      </c>
      <c r="AM1347" s="2">
        <f>IF(AND(ISBLANK(AL1347),OR(NOT(ISBLANK(AN1347)),NOT(ISBLANK(AO1347)))),#N/A,
IF(ISBLANK(AL1347),"",
IF(AND(NOT(ISERROR(VLOOKUP(AL1347,MonsterTable!$A:$B,MATCH(MonsterTable!$B$1,MonsterTable!$A$1:$B$1,0),0))),OR(ISBLANK(AN1347),ISBLANK(AO1347))),#N/A,
IFERROR(VLOOKUP(AL1347,MonsterTable!$A:$B,MATCH(MonsterTable!$B$1,MonsterTable!$A$1:$B$1,0),0),
IF(OR(NOT(ISBLANK(AN1347)),ISBLANK(AO1347)),#N/A,
IF(AL1347="empty","empty",
VLOOKUP(AL1347,MonsterGroupTable!$A:$A,1,0)))))))</f>
        <v>203</v>
      </c>
      <c r="AN1347">
        <v>1</v>
      </c>
      <c r="AO1347">
        <v>1</v>
      </c>
      <c r="AP1347">
        <v>0</v>
      </c>
      <c r="AT1347" s="2" t="str">
        <f>IF(AND(ISBLANK(AS1347),OR(NOT(ISBLANK(AU1347)),NOT(ISBLANK(AV1347)))),#N/A,
IF(ISBLANK(AS1347),"",
IF(AND(NOT(ISERROR(VLOOKUP(AS1347,MonsterTable!$A:$B,MATCH(MonsterTable!$B$1,MonsterTable!$A$1:$B$1,0),0))),OR(ISBLANK(AU1347),ISBLANK(AV1347))),#N/A,
IFERROR(VLOOKUP(AS1347,MonsterTable!$A:$B,MATCH(MonsterTable!$B$1,MonsterTable!$A$1:$B$1,0),0),
IF(OR(NOT(ISBLANK(AU1347)),ISBLANK(AV1347)),#N/A,
IF(AS1347="empty","empty",
VLOOKUP(AS1347,MonsterGroupTable!$A:$A,1,0)))))))</f>
        <v/>
      </c>
      <c r="BA1347" s="2" t="str">
        <f>IF(AND(ISBLANK(AZ1347),OR(NOT(ISBLANK(BB1347)),NOT(ISBLANK(BC1347)))),#N/A,
IF(ISBLANK(AZ1347),"",
IF(AND(NOT(ISERROR(VLOOKUP(AZ1347,MonsterTable!$A:$B,MATCH(MonsterTable!$B$1,MonsterTable!$A$1:$B$1,0),0))),OR(ISBLANK(BB1347),ISBLANK(BC1347))),#N/A,
IFERROR(VLOOKUP(AZ1347,MonsterTable!$A:$B,MATCH(MonsterTable!$B$1,MonsterTable!$A$1:$B$1,0),0),
IF(OR(NOT(ISBLANK(BB1347)),ISBLANK(BC1347)),#N/A,
IF(AZ1347="empty","empty",
VLOOKUP(AZ1347,MonsterGroupTable!$A:$A,1,0)))))))</f>
        <v/>
      </c>
      <c r="BH1347" s="2" t="str">
        <f>IF(AND(ISBLANK(BG1347),OR(NOT(ISBLANK(BI1347)),NOT(ISBLANK(BJ1347)))),#N/A,
IF(ISBLANK(BG1347),"",
IF(AND(NOT(ISERROR(VLOOKUP(BG1347,MonsterTable!$A:$B,MATCH(MonsterTable!$B$1,MonsterTable!$A$1:$B$1,0),0))),OR(ISBLANK(BI1347),ISBLANK(BJ1347))),#N/A,
IFERROR(VLOOKUP(BG1347,MonsterTable!$A:$B,MATCH(MonsterTable!$B$1,MonsterTable!$A$1:$B$1,0),0),
IF(OR(NOT(ISBLANK(BI1347)),ISBLANK(BJ1347)),#N/A,
IF(BG1347="empty","empty",
VLOOKUP(BG1347,MonsterGroupTable!$A:$A,1,0)))))))</f>
        <v/>
      </c>
      <c r="BO1347" s="2" t="str">
        <f>IF(AND(ISBLANK(BN1347),OR(NOT(ISBLANK(BP1347)),NOT(ISBLANK(BQ1347)))),#N/A,
IF(ISBLANK(BN1347),"",
IF(AND(NOT(ISERROR(VLOOKUP(BN1347,MonsterTable!$A:$B,MATCH(MonsterTable!$B$1,MonsterTable!$A$1:$B$1,0),0))),OR(ISBLANK(BP1347),ISBLANK(BQ1347))),#N/A,
IFERROR(VLOOKUP(BN1347,MonsterTable!$A:$B,MATCH(MonsterTable!$B$1,MonsterTable!$A$1:$B$1,0),0),
IF(OR(NOT(ISBLANK(BP1347)),ISBLANK(BQ1347)),#N/A,
IF(BN1347="empty","empty",
VLOOKUP(BN1347,MonsterGroupTable!$A:$A,1,0)))))))</f>
        <v/>
      </c>
      <c r="BV1347" s="2" t="str">
        <f>IF(AND(ISBLANK(BU1347),OR(NOT(ISBLANK(BW1347)),NOT(ISBLANK(BX1347)))),#N/A,
IF(ISBLANK(BU1347),"",
IF(AND(NOT(ISERROR(VLOOKUP(BU1347,MonsterTable!$A:$B,MATCH(MonsterTable!$B$1,MonsterTable!$A$1:$B$1,0),0))),OR(ISBLANK(BW1347),ISBLANK(BX1347))),#N/A,
IFERROR(VLOOKUP(BU1347,MonsterTable!$A:$B,MATCH(MonsterTable!$B$1,MonsterTable!$A$1:$B$1,0),0),
IF(OR(NOT(ISBLANK(BW1347)),ISBLANK(BX1347)),#N/A,
IF(BU1347="empty","empty",
VLOOKUP(BU1347,MonsterGroupTable!$A:$A,1,0)))))))</f>
        <v/>
      </c>
      <c r="CC1347" s="2" t="str">
        <f>IF(AND(ISBLANK(CB1347),OR(NOT(ISBLANK(CD1347)),NOT(ISBLANK(CE1347)))),#N/A,
IF(ISBLANK(CB1347),"",
IF(AND(NOT(ISERROR(VLOOKUP(CB1347,MonsterTable!$A:$B,MATCH(MonsterTable!$B$1,MonsterTable!$A$1:$B$1,0),0))),OR(ISBLANK(CD1347),ISBLANK(CE1347))),#N/A,
IFERROR(VLOOKUP(CB1347,MonsterTable!$A:$B,MATCH(MonsterTable!$B$1,MonsterTable!$A$1:$B$1,0),0),
IF(OR(NOT(ISBLANK(CD1347)),ISBLANK(CE1347)),#N/A,
IF(CB1347="empty","empty",
VLOOKUP(CB1347,MonsterGroupTable!$A:$A,1,0)))))))</f>
        <v/>
      </c>
      <c r="CJ1347" s="2" t="str">
        <f>IF(AND(ISBLANK(CI1347),OR(NOT(ISBLANK(CK1347)),NOT(ISBLANK(CL1347)))),#N/A,
IF(ISBLANK(CI1347),"",
IF(AND(NOT(ISERROR(VLOOKUP(CI1347,MonsterTable!$A:$B,MATCH(MonsterTable!$B$1,MonsterTable!$A$1:$B$1,0),0))),OR(ISBLANK(CK1347),ISBLANK(CL1347))),#N/A,
IFERROR(VLOOKUP(CI1347,MonsterTable!$A:$B,MATCH(MonsterTable!$B$1,MonsterTable!$A$1:$B$1,0),0),
IF(OR(NOT(ISBLANK(CK1347)),ISBLANK(CL1347)),#N/A,
IF(CI1347="empty","empty",
VLOOKUP(CI1347,MonsterGroupTable!$A:$A,1,0)))))))</f>
        <v/>
      </c>
    </row>
    <row r="1348" spans="1:88">
      <c r="A1348">
        <v>20314</v>
      </c>
      <c r="B1348">
        <f t="shared" si="45"/>
        <v>1.1000000000000001</v>
      </c>
      <c r="C1348">
        <f t="shared" si="45"/>
        <v>1.1000000000000001</v>
      </c>
      <c r="F1348">
        <v>900</v>
      </c>
      <c r="G1348">
        <v>16312</v>
      </c>
      <c r="H1348">
        <v>0</v>
      </c>
      <c r="I1348">
        <v>0</v>
      </c>
      <c r="J1348">
        <v>0</v>
      </c>
      <c r="K1348" t="s">
        <v>28</v>
      </c>
      <c r="L1348" t="s">
        <v>243</v>
      </c>
      <c r="M1348" t="s">
        <v>79</v>
      </c>
      <c r="N1348" t="s">
        <v>80</v>
      </c>
      <c r="O1348">
        <v>0</v>
      </c>
      <c r="P1348">
        <v>-4.75</v>
      </c>
      <c r="Q1348">
        <v>-3.5</v>
      </c>
      <c r="R1348">
        <v>4.75</v>
      </c>
      <c r="S1348">
        <v>3</v>
      </c>
      <c r="T1348">
        <v>-13.5</v>
      </c>
      <c r="U1348">
        <v>2.5499999999999998</v>
      </c>
      <c r="V1348">
        <v>-6.75</v>
      </c>
      <c r="W1348" t="str">
        <f t="shared" si="46"/>
        <v>g112,5,empty,3,203,1,1,0</v>
      </c>
      <c r="X1348" s="1" t="s">
        <v>311</v>
      </c>
      <c r="Y1348" s="2" t="str">
        <f>IF(AND(ISBLANK(X1348),OR(NOT(ISBLANK(Z1348)),NOT(ISBLANK(AA1348)))),#N/A,
IF(ISBLANK(X1348),"",
IF(AND(NOT(ISERROR(VLOOKUP(X1348,MonsterTable!$A:$B,MATCH(MonsterTable!$B$1,MonsterTable!$A$1:$B$1,0),0))),OR(ISBLANK(Z1348),ISBLANK(AA1348))),#N/A,
IFERROR(VLOOKUP(X1348,MonsterTable!$A:$B,MATCH(MonsterTable!$B$1,MonsterTable!$A$1:$B$1,0),0),
IF(OR(NOT(ISBLANK(Z1348)),ISBLANK(AA1348)),#N/A,
IF(X1348="empty","empty",
VLOOKUP(X1348,MonsterGroupTable!$A:$A,1,0)))))))</f>
        <v>g112</v>
      </c>
      <c r="AA1348">
        <v>5</v>
      </c>
      <c r="AE1348" s="1" t="s">
        <v>446</v>
      </c>
      <c r="AF1348" s="2" t="str">
        <f>IF(AND(ISBLANK(AE1348),OR(NOT(ISBLANK(AG1348)),NOT(ISBLANK(AH1348)))),#N/A,
IF(ISBLANK(AE1348),"",
IF(AND(NOT(ISERROR(VLOOKUP(AE1348,MonsterTable!$A:$B,MATCH(MonsterTable!$B$1,MonsterTable!$A$1:$B$1,0),0))),OR(ISBLANK(AG1348),ISBLANK(AH1348))),#N/A,
IFERROR(VLOOKUP(AE1348,MonsterTable!$A:$B,MATCH(MonsterTable!$B$1,MonsterTable!$A$1:$B$1,0),0),
IF(OR(NOT(ISBLANK(AG1348)),ISBLANK(AH1348)),#N/A,
IF(AE1348="empty","empty",
VLOOKUP(AE1348,MonsterGroupTable!$A:$A,1,0)))))))</f>
        <v>empty</v>
      </c>
      <c r="AH1348">
        <v>3</v>
      </c>
      <c r="AL1348" s="1" t="s">
        <v>339</v>
      </c>
      <c r="AM1348" s="2">
        <f>IF(AND(ISBLANK(AL1348),OR(NOT(ISBLANK(AN1348)),NOT(ISBLANK(AO1348)))),#N/A,
IF(ISBLANK(AL1348),"",
IF(AND(NOT(ISERROR(VLOOKUP(AL1348,MonsterTable!$A:$B,MATCH(MonsterTable!$B$1,MonsterTable!$A$1:$B$1,0),0))),OR(ISBLANK(AN1348),ISBLANK(AO1348))),#N/A,
IFERROR(VLOOKUP(AL1348,MonsterTable!$A:$B,MATCH(MonsterTable!$B$1,MonsterTable!$A$1:$B$1,0),0),
IF(OR(NOT(ISBLANK(AN1348)),ISBLANK(AO1348)),#N/A,
IF(AL1348="empty","empty",
VLOOKUP(AL1348,MonsterGroupTable!$A:$A,1,0)))))))</f>
        <v>203</v>
      </c>
      <c r="AN1348">
        <v>1</v>
      </c>
      <c r="AO1348">
        <v>1</v>
      </c>
      <c r="AP1348">
        <v>0</v>
      </c>
      <c r="AT1348" s="2" t="str">
        <f>IF(AND(ISBLANK(AS1348),OR(NOT(ISBLANK(AU1348)),NOT(ISBLANK(AV1348)))),#N/A,
IF(ISBLANK(AS1348),"",
IF(AND(NOT(ISERROR(VLOOKUP(AS1348,MonsterTable!$A:$B,MATCH(MonsterTable!$B$1,MonsterTable!$A$1:$B$1,0),0))),OR(ISBLANK(AU1348),ISBLANK(AV1348))),#N/A,
IFERROR(VLOOKUP(AS1348,MonsterTable!$A:$B,MATCH(MonsterTable!$B$1,MonsterTable!$A$1:$B$1,0),0),
IF(OR(NOT(ISBLANK(AU1348)),ISBLANK(AV1348)),#N/A,
IF(AS1348="empty","empty",
VLOOKUP(AS1348,MonsterGroupTable!$A:$A,1,0)))))))</f>
        <v/>
      </c>
      <c r="BA1348" s="2" t="str">
        <f>IF(AND(ISBLANK(AZ1348),OR(NOT(ISBLANK(BB1348)),NOT(ISBLANK(BC1348)))),#N/A,
IF(ISBLANK(AZ1348),"",
IF(AND(NOT(ISERROR(VLOOKUP(AZ1348,MonsterTable!$A:$B,MATCH(MonsterTable!$B$1,MonsterTable!$A$1:$B$1,0),0))),OR(ISBLANK(BB1348),ISBLANK(BC1348))),#N/A,
IFERROR(VLOOKUP(AZ1348,MonsterTable!$A:$B,MATCH(MonsterTable!$B$1,MonsterTable!$A$1:$B$1,0),0),
IF(OR(NOT(ISBLANK(BB1348)),ISBLANK(BC1348)),#N/A,
IF(AZ1348="empty","empty",
VLOOKUP(AZ1348,MonsterGroupTable!$A:$A,1,0)))))))</f>
        <v/>
      </c>
      <c r="BH1348" s="2" t="str">
        <f>IF(AND(ISBLANK(BG1348),OR(NOT(ISBLANK(BI1348)),NOT(ISBLANK(BJ1348)))),#N/A,
IF(ISBLANK(BG1348),"",
IF(AND(NOT(ISERROR(VLOOKUP(BG1348,MonsterTable!$A:$B,MATCH(MonsterTable!$B$1,MonsterTable!$A$1:$B$1,0),0))),OR(ISBLANK(BI1348),ISBLANK(BJ1348))),#N/A,
IFERROR(VLOOKUP(BG1348,MonsterTable!$A:$B,MATCH(MonsterTable!$B$1,MonsterTable!$A$1:$B$1,0),0),
IF(OR(NOT(ISBLANK(BI1348)),ISBLANK(BJ1348)),#N/A,
IF(BG1348="empty","empty",
VLOOKUP(BG1348,MonsterGroupTable!$A:$A,1,0)))))))</f>
        <v/>
      </c>
      <c r="BO1348" s="2" t="str">
        <f>IF(AND(ISBLANK(BN1348),OR(NOT(ISBLANK(BP1348)),NOT(ISBLANK(BQ1348)))),#N/A,
IF(ISBLANK(BN1348),"",
IF(AND(NOT(ISERROR(VLOOKUP(BN1348,MonsterTable!$A:$B,MATCH(MonsterTable!$B$1,MonsterTable!$A$1:$B$1,0),0))),OR(ISBLANK(BP1348),ISBLANK(BQ1348))),#N/A,
IFERROR(VLOOKUP(BN1348,MonsterTable!$A:$B,MATCH(MonsterTable!$B$1,MonsterTable!$A$1:$B$1,0),0),
IF(OR(NOT(ISBLANK(BP1348)),ISBLANK(BQ1348)),#N/A,
IF(BN1348="empty","empty",
VLOOKUP(BN1348,MonsterGroupTable!$A:$A,1,0)))))))</f>
        <v/>
      </c>
      <c r="BV1348" s="2" t="str">
        <f>IF(AND(ISBLANK(BU1348),OR(NOT(ISBLANK(BW1348)),NOT(ISBLANK(BX1348)))),#N/A,
IF(ISBLANK(BU1348),"",
IF(AND(NOT(ISERROR(VLOOKUP(BU1348,MonsterTable!$A:$B,MATCH(MonsterTable!$B$1,MonsterTable!$A$1:$B$1,0),0))),OR(ISBLANK(BW1348),ISBLANK(BX1348))),#N/A,
IFERROR(VLOOKUP(BU1348,MonsterTable!$A:$B,MATCH(MonsterTable!$B$1,MonsterTable!$A$1:$B$1,0),0),
IF(OR(NOT(ISBLANK(BW1348)),ISBLANK(BX1348)),#N/A,
IF(BU1348="empty","empty",
VLOOKUP(BU1348,MonsterGroupTable!$A:$A,1,0)))))))</f>
        <v/>
      </c>
      <c r="CC1348" s="2" t="str">
        <f>IF(AND(ISBLANK(CB1348),OR(NOT(ISBLANK(CD1348)),NOT(ISBLANK(CE1348)))),#N/A,
IF(ISBLANK(CB1348),"",
IF(AND(NOT(ISERROR(VLOOKUP(CB1348,MonsterTable!$A:$B,MATCH(MonsterTable!$B$1,MonsterTable!$A$1:$B$1,0),0))),OR(ISBLANK(CD1348),ISBLANK(CE1348))),#N/A,
IFERROR(VLOOKUP(CB1348,MonsterTable!$A:$B,MATCH(MonsterTable!$B$1,MonsterTable!$A$1:$B$1,0),0),
IF(OR(NOT(ISBLANK(CD1348)),ISBLANK(CE1348)),#N/A,
IF(CB1348="empty","empty",
VLOOKUP(CB1348,MonsterGroupTable!$A:$A,1,0)))))))</f>
        <v/>
      </c>
      <c r="CJ1348" s="2" t="str">
        <f>IF(AND(ISBLANK(CI1348),OR(NOT(ISBLANK(CK1348)),NOT(ISBLANK(CL1348)))),#N/A,
IF(ISBLANK(CI1348),"",
IF(AND(NOT(ISERROR(VLOOKUP(CI1348,MonsterTable!$A:$B,MATCH(MonsterTable!$B$1,MonsterTable!$A$1:$B$1,0),0))),OR(ISBLANK(CK1348),ISBLANK(CL1348))),#N/A,
IFERROR(VLOOKUP(CI1348,MonsterTable!$A:$B,MATCH(MonsterTable!$B$1,MonsterTable!$A$1:$B$1,0),0),
IF(OR(NOT(ISBLANK(CK1348)),ISBLANK(CL1348)),#N/A,
IF(CI1348="empty","empty",
VLOOKUP(CI1348,MonsterGroupTable!$A:$A,1,0)))))))</f>
        <v/>
      </c>
    </row>
    <row r="1349" spans="1:88">
      <c r="A1349">
        <v>20315</v>
      </c>
      <c r="B1349">
        <f t="shared" si="45"/>
        <v>1.1000000000000001</v>
      </c>
      <c r="C1349">
        <f t="shared" si="45"/>
        <v>1.1000000000000001</v>
      </c>
      <c r="F1349">
        <v>900</v>
      </c>
      <c r="G1349">
        <v>16447</v>
      </c>
      <c r="H1349">
        <v>0</v>
      </c>
      <c r="I1349">
        <v>0</v>
      </c>
      <c r="J1349">
        <v>0</v>
      </c>
      <c r="K1349" t="s">
        <v>28</v>
      </c>
      <c r="L1349" t="s">
        <v>243</v>
      </c>
      <c r="M1349" t="s">
        <v>79</v>
      </c>
      <c r="N1349" t="s">
        <v>80</v>
      </c>
      <c r="O1349">
        <v>0</v>
      </c>
      <c r="P1349">
        <v>-4.75</v>
      </c>
      <c r="Q1349">
        <v>-3.5</v>
      </c>
      <c r="R1349">
        <v>4.75</v>
      </c>
      <c r="S1349">
        <v>3</v>
      </c>
      <c r="T1349">
        <v>-13.5</v>
      </c>
      <c r="U1349">
        <v>2.5499999999999998</v>
      </c>
      <c r="V1349">
        <v>-6.75</v>
      </c>
      <c r="W1349" t="str">
        <f t="shared" si="46"/>
        <v>g112,5,empty,3,203,1,1,0</v>
      </c>
      <c r="X1349" s="1" t="s">
        <v>311</v>
      </c>
      <c r="Y1349" s="2" t="str">
        <f>IF(AND(ISBLANK(X1349),OR(NOT(ISBLANK(Z1349)),NOT(ISBLANK(AA1349)))),#N/A,
IF(ISBLANK(X1349),"",
IF(AND(NOT(ISERROR(VLOOKUP(X1349,MonsterTable!$A:$B,MATCH(MonsterTable!$B$1,MonsterTable!$A$1:$B$1,0),0))),OR(ISBLANK(Z1349),ISBLANK(AA1349))),#N/A,
IFERROR(VLOOKUP(X1349,MonsterTable!$A:$B,MATCH(MonsterTable!$B$1,MonsterTable!$A$1:$B$1,0),0),
IF(OR(NOT(ISBLANK(Z1349)),ISBLANK(AA1349)),#N/A,
IF(X1349="empty","empty",
VLOOKUP(X1349,MonsterGroupTable!$A:$A,1,0)))))))</f>
        <v>g112</v>
      </c>
      <c r="AA1349">
        <v>5</v>
      </c>
      <c r="AE1349" s="1" t="s">
        <v>446</v>
      </c>
      <c r="AF1349" s="2" t="str">
        <f>IF(AND(ISBLANK(AE1349),OR(NOT(ISBLANK(AG1349)),NOT(ISBLANK(AH1349)))),#N/A,
IF(ISBLANK(AE1349),"",
IF(AND(NOT(ISERROR(VLOOKUP(AE1349,MonsterTable!$A:$B,MATCH(MonsterTable!$B$1,MonsterTable!$A$1:$B$1,0),0))),OR(ISBLANK(AG1349),ISBLANK(AH1349))),#N/A,
IFERROR(VLOOKUP(AE1349,MonsterTable!$A:$B,MATCH(MonsterTable!$B$1,MonsterTable!$A$1:$B$1,0),0),
IF(OR(NOT(ISBLANK(AG1349)),ISBLANK(AH1349)),#N/A,
IF(AE1349="empty","empty",
VLOOKUP(AE1349,MonsterGroupTable!$A:$A,1,0)))))))</f>
        <v>empty</v>
      </c>
      <c r="AH1349">
        <v>3</v>
      </c>
      <c r="AL1349" s="1" t="s">
        <v>339</v>
      </c>
      <c r="AM1349" s="2">
        <f>IF(AND(ISBLANK(AL1349),OR(NOT(ISBLANK(AN1349)),NOT(ISBLANK(AO1349)))),#N/A,
IF(ISBLANK(AL1349),"",
IF(AND(NOT(ISERROR(VLOOKUP(AL1349,MonsterTable!$A:$B,MATCH(MonsterTable!$B$1,MonsterTable!$A$1:$B$1,0),0))),OR(ISBLANK(AN1349),ISBLANK(AO1349))),#N/A,
IFERROR(VLOOKUP(AL1349,MonsterTable!$A:$B,MATCH(MonsterTable!$B$1,MonsterTable!$A$1:$B$1,0),0),
IF(OR(NOT(ISBLANK(AN1349)),ISBLANK(AO1349)),#N/A,
IF(AL1349="empty","empty",
VLOOKUP(AL1349,MonsterGroupTable!$A:$A,1,0)))))))</f>
        <v>203</v>
      </c>
      <c r="AN1349">
        <v>1</v>
      </c>
      <c r="AO1349">
        <v>1</v>
      </c>
      <c r="AP1349">
        <v>0</v>
      </c>
      <c r="AT1349" s="2" t="str">
        <f>IF(AND(ISBLANK(AS1349),OR(NOT(ISBLANK(AU1349)),NOT(ISBLANK(AV1349)))),#N/A,
IF(ISBLANK(AS1349),"",
IF(AND(NOT(ISERROR(VLOOKUP(AS1349,MonsterTable!$A:$B,MATCH(MonsterTable!$B$1,MonsterTable!$A$1:$B$1,0),0))),OR(ISBLANK(AU1349),ISBLANK(AV1349))),#N/A,
IFERROR(VLOOKUP(AS1349,MonsterTable!$A:$B,MATCH(MonsterTable!$B$1,MonsterTable!$A$1:$B$1,0),0),
IF(OR(NOT(ISBLANK(AU1349)),ISBLANK(AV1349)),#N/A,
IF(AS1349="empty","empty",
VLOOKUP(AS1349,MonsterGroupTable!$A:$A,1,0)))))))</f>
        <v/>
      </c>
      <c r="BA1349" s="2" t="str">
        <f>IF(AND(ISBLANK(AZ1349),OR(NOT(ISBLANK(BB1349)),NOT(ISBLANK(BC1349)))),#N/A,
IF(ISBLANK(AZ1349),"",
IF(AND(NOT(ISERROR(VLOOKUP(AZ1349,MonsterTable!$A:$B,MATCH(MonsterTable!$B$1,MonsterTable!$A$1:$B$1,0),0))),OR(ISBLANK(BB1349),ISBLANK(BC1349))),#N/A,
IFERROR(VLOOKUP(AZ1349,MonsterTable!$A:$B,MATCH(MonsterTable!$B$1,MonsterTable!$A$1:$B$1,0),0),
IF(OR(NOT(ISBLANK(BB1349)),ISBLANK(BC1349)),#N/A,
IF(AZ1349="empty","empty",
VLOOKUP(AZ1349,MonsterGroupTable!$A:$A,1,0)))))))</f>
        <v/>
      </c>
      <c r="BH1349" s="2" t="str">
        <f>IF(AND(ISBLANK(BG1349),OR(NOT(ISBLANK(BI1349)),NOT(ISBLANK(BJ1349)))),#N/A,
IF(ISBLANK(BG1349),"",
IF(AND(NOT(ISERROR(VLOOKUP(BG1349,MonsterTable!$A:$B,MATCH(MonsterTable!$B$1,MonsterTable!$A$1:$B$1,0),0))),OR(ISBLANK(BI1349),ISBLANK(BJ1349))),#N/A,
IFERROR(VLOOKUP(BG1349,MonsterTable!$A:$B,MATCH(MonsterTable!$B$1,MonsterTable!$A$1:$B$1,0),0),
IF(OR(NOT(ISBLANK(BI1349)),ISBLANK(BJ1349)),#N/A,
IF(BG1349="empty","empty",
VLOOKUP(BG1349,MonsterGroupTable!$A:$A,1,0)))))))</f>
        <v/>
      </c>
      <c r="BO1349" s="2" t="str">
        <f>IF(AND(ISBLANK(BN1349),OR(NOT(ISBLANK(BP1349)),NOT(ISBLANK(BQ1349)))),#N/A,
IF(ISBLANK(BN1349),"",
IF(AND(NOT(ISERROR(VLOOKUP(BN1349,MonsterTable!$A:$B,MATCH(MonsterTable!$B$1,MonsterTable!$A$1:$B$1,0),0))),OR(ISBLANK(BP1349),ISBLANK(BQ1349))),#N/A,
IFERROR(VLOOKUP(BN1349,MonsterTable!$A:$B,MATCH(MonsterTable!$B$1,MonsterTable!$A$1:$B$1,0),0),
IF(OR(NOT(ISBLANK(BP1349)),ISBLANK(BQ1349)),#N/A,
IF(BN1349="empty","empty",
VLOOKUP(BN1349,MonsterGroupTable!$A:$A,1,0)))))))</f>
        <v/>
      </c>
      <c r="BV1349" s="2" t="str">
        <f>IF(AND(ISBLANK(BU1349),OR(NOT(ISBLANK(BW1349)),NOT(ISBLANK(BX1349)))),#N/A,
IF(ISBLANK(BU1349),"",
IF(AND(NOT(ISERROR(VLOOKUP(BU1349,MonsterTable!$A:$B,MATCH(MonsterTable!$B$1,MonsterTable!$A$1:$B$1,0),0))),OR(ISBLANK(BW1349),ISBLANK(BX1349))),#N/A,
IFERROR(VLOOKUP(BU1349,MonsterTable!$A:$B,MATCH(MonsterTable!$B$1,MonsterTable!$A$1:$B$1,0),0),
IF(OR(NOT(ISBLANK(BW1349)),ISBLANK(BX1349)),#N/A,
IF(BU1349="empty","empty",
VLOOKUP(BU1349,MonsterGroupTable!$A:$A,1,0)))))))</f>
        <v/>
      </c>
      <c r="CC1349" s="2" t="str">
        <f>IF(AND(ISBLANK(CB1349),OR(NOT(ISBLANK(CD1349)),NOT(ISBLANK(CE1349)))),#N/A,
IF(ISBLANK(CB1349),"",
IF(AND(NOT(ISERROR(VLOOKUP(CB1349,MonsterTable!$A:$B,MATCH(MonsterTable!$B$1,MonsterTable!$A$1:$B$1,0),0))),OR(ISBLANK(CD1349),ISBLANK(CE1349))),#N/A,
IFERROR(VLOOKUP(CB1349,MonsterTable!$A:$B,MATCH(MonsterTable!$B$1,MonsterTable!$A$1:$B$1,0),0),
IF(OR(NOT(ISBLANK(CD1349)),ISBLANK(CE1349)),#N/A,
IF(CB1349="empty","empty",
VLOOKUP(CB1349,MonsterGroupTable!$A:$A,1,0)))))))</f>
        <v/>
      </c>
      <c r="CJ1349" s="2" t="str">
        <f>IF(AND(ISBLANK(CI1349),OR(NOT(ISBLANK(CK1349)),NOT(ISBLANK(CL1349)))),#N/A,
IF(ISBLANK(CI1349),"",
IF(AND(NOT(ISERROR(VLOOKUP(CI1349,MonsterTable!$A:$B,MATCH(MonsterTable!$B$1,MonsterTable!$A$1:$B$1,0),0))),OR(ISBLANK(CK1349),ISBLANK(CL1349))),#N/A,
IFERROR(VLOOKUP(CI1349,MonsterTable!$A:$B,MATCH(MonsterTable!$B$1,MonsterTable!$A$1:$B$1,0),0),
IF(OR(NOT(ISBLANK(CK1349)),ISBLANK(CL1349)),#N/A,
IF(CI1349="empty","empty",
VLOOKUP(CI1349,MonsterGroupTable!$A:$A,1,0)))))))</f>
        <v/>
      </c>
    </row>
    <row r="1350" spans="1:88">
      <c r="A1350">
        <v>20316</v>
      </c>
      <c r="B1350">
        <f t="shared" si="45"/>
        <v>1.1000000000000001</v>
      </c>
      <c r="C1350">
        <f t="shared" si="45"/>
        <v>1.1000000000000001</v>
      </c>
      <c r="F1350">
        <v>900</v>
      </c>
      <c r="G1350">
        <v>16582</v>
      </c>
      <c r="H1350">
        <v>0</v>
      </c>
      <c r="I1350">
        <v>0</v>
      </c>
      <c r="J1350">
        <v>0</v>
      </c>
      <c r="K1350" t="s">
        <v>28</v>
      </c>
      <c r="L1350" t="s">
        <v>243</v>
      </c>
      <c r="M1350" t="s">
        <v>79</v>
      </c>
      <c r="N1350" t="s">
        <v>80</v>
      </c>
      <c r="O1350">
        <v>0</v>
      </c>
      <c r="P1350">
        <v>-4.75</v>
      </c>
      <c r="Q1350">
        <v>-3.5</v>
      </c>
      <c r="R1350">
        <v>4.75</v>
      </c>
      <c r="S1350">
        <v>3</v>
      </c>
      <c r="T1350">
        <v>-13.5</v>
      </c>
      <c r="U1350">
        <v>2.5499999999999998</v>
      </c>
      <c r="V1350">
        <v>-6.75</v>
      </c>
      <c r="W1350" t="str">
        <f t="shared" si="46"/>
        <v>g112,5,empty,3,203,1,1,0</v>
      </c>
      <c r="X1350" s="1" t="s">
        <v>311</v>
      </c>
      <c r="Y1350" s="2" t="str">
        <f>IF(AND(ISBLANK(X1350),OR(NOT(ISBLANK(Z1350)),NOT(ISBLANK(AA1350)))),#N/A,
IF(ISBLANK(X1350),"",
IF(AND(NOT(ISERROR(VLOOKUP(X1350,MonsterTable!$A:$B,MATCH(MonsterTable!$B$1,MonsterTable!$A$1:$B$1,0),0))),OR(ISBLANK(Z1350),ISBLANK(AA1350))),#N/A,
IFERROR(VLOOKUP(X1350,MonsterTable!$A:$B,MATCH(MonsterTable!$B$1,MonsterTable!$A$1:$B$1,0),0),
IF(OR(NOT(ISBLANK(Z1350)),ISBLANK(AA1350)),#N/A,
IF(X1350="empty","empty",
VLOOKUP(X1350,MonsterGroupTable!$A:$A,1,0)))))))</f>
        <v>g112</v>
      </c>
      <c r="AA1350">
        <v>5</v>
      </c>
      <c r="AE1350" s="1" t="s">
        <v>446</v>
      </c>
      <c r="AF1350" s="2" t="str">
        <f>IF(AND(ISBLANK(AE1350),OR(NOT(ISBLANK(AG1350)),NOT(ISBLANK(AH1350)))),#N/A,
IF(ISBLANK(AE1350),"",
IF(AND(NOT(ISERROR(VLOOKUP(AE1350,MonsterTable!$A:$B,MATCH(MonsterTable!$B$1,MonsterTable!$A$1:$B$1,0),0))),OR(ISBLANK(AG1350),ISBLANK(AH1350))),#N/A,
IFERROR(VLOOKUP(AE1350,MonsterTable!$A:$B,MATCH(MonsterTable!$B$1,MonsterTable!$A$1:$B$1,0),0),
IF(OR(NOT(ISBLANK(AG1350)),ISBLANK(AH1350)),#N/A,
IF(AE1350="empty","empty",
VLOOKUP(AE1350,MonsterGroupTable!$A:$A,1,0)))))))</f>
        <v>empty</v>
      </c>
      <c r="AH1350">
        <v>3</v>
      </c>
      <c r="AL1350" s="1" t="s">
        <v>339</v>
      </c>
      <c r="AM1350" s="2">
        <f>IF(AND(ISBLANK(AL1350),OR(NOT(ISBLANK(AN1350)),NOT(ISBLANK(AO1350)))),#N/A,
IF(ISBLANK(AL1350),"",
IF(AND(NOT(ISERROR(VLOOKUP(AL1350,MonsterTable!$A:$B,MATCH(MonsterTable!$B$1,MonsterTable!$A$1:$B$1,0),0))),OR(ISBLANK(AN1350),ISBLANK(AO1350))),#N/A,
IFERROR(VLOOKUP(AL1350,MonsterTable!$A:$B,MATCH(MonsterTable!$B$1,MonsterTable!$A$1:$B$1,0),0),
IF(OR(NOT(ISBLANK(AN1350)),ISBLANK(AO1350)),#N/A,
IF(AL1350="empty","empty",
VLOOKUP(AL1350,MonsterGroupTable!$A:$A,1,0)))))))</f>
        <v>203</v>
      </c>
      <c r="AN1350">
        <v>1</v>
      </c>
      <c r="AO1350">
        <v>1</v>
      </c>
      <c r="AP1350">
        <v>0</v>
      </c>
      <c r="AT1350" s="2" t="str">
        <f>IF(AND(ISBLANK(AS1350),OR(NOT(ISBLANK(AU1350)),NOT(ISBLANK(AV1350)))),#N/A,
IF(ISBLANK(AS1350),"",
IF(AND(NOT(ISERROR(VLOOKUP(AS1350,MonsterTable!$A:$B,MATCH(MonsterTable!$B$1,MonsterTable!$A$1:$B$1,0),0))),OR(ISBLANK(AU1350),ISBLANK(AV1350))),#N/A,
IFERROR(VLOOKUP(AS1350,MonsterTable!$A:$B,MATCH(MonsterTable!$B$1,MonsterTable!$A$1:$B$1,0),0),
IF(OR(NOT(ISBLANK(AU1350)),ISBLANK(AV1350)),#N/A,
IF(AS1350="empty","empty",
VLOOKUP(AS1350,MonsterGroupTable!$A:$A,1,0)))))))</f>
        <v/>
      </c>
      <c r="BA1350" s="2" t="str">
        <f>IF(AND(ISBLANK(AZ1350),OR(NOT(ISBLANK(BB1350)),NOT(ISBLANK(BC1350)))),#N/A,
IF(ISBLANK(AZ1350),"",
IF(AND(NOT(ISERROR(VLOOKUP(AZ1350,MonsterTable!$A:$B,MATCH(MonsterTable!$B$1,MonsterTable!$A$1:$B$1,0),0))),OR(ISBLANK(BB1350),ISBLANK(BC1350))),#N/A,
IFERROR(VLOOKUP(AZ1350,MonsterTable!$A:$B,MATCH(MonsterTable!$B$1,MonsterTable!$A$1:$B$1,0),0),
IF(OR(NOT(ISBLANK(BB1350)),ISBLANK(BC1350)),#N/A,
IF(AZ1350="empty","empty",
VLOOKUP(AZ1350,MonsterGroupTable!$A:$A,1,0)))))))</f>
        <v/>
      </c>
      <c r="BH1350" s="2" t="str">
        <f>IF(AND(ISBLANK(BG1350),OR(NOT(ISBLANK(BI1350)),NOT(ISBLANK(BJ1350)))),#N/A,
IF(ISBLANK(BG1350),"",
IF(AND(NOT(ISERROR(VLOOKUP(BG1350,MonsterTable!$A:$B,MATCH(MonsterTable!$B$1,MonsterTable!$A$1:$B$1,0),0))),OR(ISBLANK(BI1350),ISBLANK(BJ1350))),#N/A,
IFERROR(VLOOKUP(BG1350,MonsterTable!$A:$B,MATCH(MonsterTable!$B$1,MonsterTable!$A$1:$B$1,0),0),
IF(OR(NOT(ISBLANK(BI1350)),ISBLANK(BJ1350)),#N/A,
IF(BG1350="empty","empty",
VLOOKUP(BG1350,MonsterGroupTable!$A:$A,1,0)))))))</f>
        <v/>
      </c>
      <c r="BO1350" s="2" t="str">
        <f>IF(AND(ISBLANK(BN1350),OR(NOT(ISBLANK(BP1350)),NOT(ISBLANK(BQ1350)))),#N/A,
IF(ISBLANK(BN1350),"",
IF(AND(NOT(ISERROR(VLOOKUP(BN1350,MonsterTable!$A:$B,MATCH(MonsterTable!$B$1,MonsterTable!$A$1:$B$1,0),0))),OR(ISBLANK(BP1350),ISBLANK(BQ1350))),#N/A,
IFERROR(VLOOKUP(BN1350,MonsterTable!$A:$B,MATCH(MonsterTable!$B$1,MonsterTable!$A$1:$B$1,0),0),
IF(OR(NOT(ISBLANK(BP1350)),ISBLANK(BQ1350)),#N/A,
IF(BN1350="empty","empty",
VLOOKUP(BN1350,MonsterGroupTable!$A:$A,1,0)))))))</f>
        <v/>
      </c>
      <c r="BV1350" s="2" t="str">
        <f>IF(AND(ISBLANK(BU1350),OR(NOT(ISBLANK(BW1350)),NOT(ISBLANK(BX1350)))),#N/A,
IF(ISBLANK(BU1350),"",
IF(AND(NOT(ISERROR(VLOOKUP(BU1350,MonsterTable!$A:$B,MATCH(MonsterTable!$B$1,MonsterTable!$A$1:$B$1,0),0))),OR(ISBLANK(BW1350),ISBLANK(BX1350))),#N/A,
IFERROR(VLOOKUP(BU1350,MonsterTable!$A:$B,MATCH(MonsterTable!$B$1,MonsterTable!$A$1:$B$1,0),0),
IF(OR(NOT(ISBLANK(BW1350)),ISBLANK(BX1350)),#N/A,
IF(BU1350="empty","empty",
VLOOKUP(BU1350,MonsterGroupTable!$A:$A,1,0)))))))</f>
        <v/>
      </c>
      <c r="CC1350" s="2" t="str">
        <f>IF(AND(ISBLANK(CB1350),OR(NOT(ISBLANK(CD1350)),NOT(ISBLANK(CE1350)))),#N/A,
IF(ISBLANK(CB1350),"",
IF(AND(NOT(ISERROR(VLOOKUP(CB1350,MonsterTable!$A:$B,MATCH(MonsterTable!$B$1,MonsterTable!$A$1:$B$1,0),0))),OR(ISBLANK(CD1350),ISBLANK(CE1350))),#N/A,
IFERROR(VLOOKUP(CB1350,MonsterTable!$A:$B,MATCH(MonsterTable!$B$1,MonsterTable!$A$1:$B$1,0),0),
IF(OR(NOT(ISBLANK(CD1350)),ISBLANK(CE1350)),#N/A,
IF(CB1350="empty","empty",
VLOOKUP(CB1350,MonsterGroupTable!$A:$A,1,0)))))))</f>
        <v/>
      </c>
      <c r="CJ1350" s="2" t="str">
        <f>IF(AND(ISBLANK(CI1350),OR(NOT(ISBLANK(CK1350)),NOT(ISBLANK(CL1350)))),#N/A,
IF(ISBLANK(CI1350),"",
IF(AND(NOT(ISERROR(VLOOKUP(CI1350,MonsterTable!$A:$B,MATCH(MonsterTable!$B$1,MonsterTable!$A$1:$B$1,0),0))),OR(ISBLANK(CK1350),ISBLANK(CL1350))),#N/A,
IFERROR(VLOOKUP(CI1350,MonsterTable!$A:$B,MATCH(MonsterTable!$B$1,MonsterTable!$A$1:$B$1,0),0),
IF(OR(NOT(ISBLANK(CK1350)),ISBLANK(CL1350)),#N/A,
IF(CI1350="empty","empty",
VLOOKUP(CI1350,MonsterGroupTable!$A:$A,1,0)))))))</f>
        <v/>
      </c>
    </row>
    <row r="1351" spans="1:88">
      <c r="A1351">
        <v>20317</v>
      </c>
      <c r="B1351">
        <f t="shared" si="45"/>
        <v>1.1000000000000001</v>
      </c>
      <c r="C1351">
        <f t="shared" si="45"/>
        <v>1.1000000000000001</v>
      </c>
      <c r="F1351">
        <v>900</v>
      </c>
      <c r="G1351">
        <v>16717</v>
      </c>
      <c r="H1351">
        <v>0</v>
      </c>
      <c r="I1351">
        <v>0</v>
      </c>
      <c r="J1351">
        <v>0</v>
      </c>
      <c r="K1351" t="s">
        <v>28</v>
      </c>
      <c r="L1351" t="s">
        <v>243</v>
      </c>
      <c r="M1351" t="s">
        <v>79</v>
      </c>
      <c r="N1351" t="s">
        <v>80</v>
      </c>
      <c r="O1351">
        <v>0</v>
      </c>
      <c r="P1351">
        <v>-4.75</v>
      </c>
      <c r="Q1351">
        <v>-3.5</v>
      </c>
      <c r="R1351">
        <v>4.75</v>
      </c>
      <c r="S1351">
        <v>3</v>
      </c>
      <c r="T1351">
        <v>-13.5</v>
      </c>
      <c r="U1351">
        <v>2.5499999999999998</v>
      </c>
      <c r="V1351">
        <v>-6.75</v>
      </c>
      <c r="W1351" t="str">
        <f t="shared" si="46"/>
        <v>g112,5,empty,3,203,1,1,0</v>
      </c>
      <c r="X1351" s="1" t="s">
        <v>311</v>
      </c>
      <c r="Y1351" s="2" t="str">
        <f>IF(AND(ISBLANK(X1351),OR(NOT(ISBLANK(Z1351)),NOT(ISBLANK(AA1351)))),#N/A,
IF(ISBLANK(X1351),"",
IF(AND(NOT(ISERROR(VLOOKUP(X1351,MonsterTable!$A:$B,MATCH(MonsterTable!$B$1,MonsterTable!$A$1:$B$1,0),0))),OR(ISBLANK(Z1351),ISBLANK(AA1351))),#N/A,
IFERROR(VLOOKUP(X1351,MonsterTable!$A:$B,MATCH(MonsterTable!$B$1,MonsterTable!$A$1:$B$1,0),0),
IF(OR(NOT(ISBLANK(Z1351)),ISBLANK(AA1351)),#N/A,
IF(X1351="empty","empty",
VLOOKUP(X1351,MonsterGroupTable!$A:$A,1,0)))))))</f>
        <v>g112</v>
      </c>
      <c r="AA1351">
        <v>5</v>
      </c>
      <c r="AE1351" s="1" t="s">
        <v>446</v>
      </c>
      <c r="AF1351" s="2" t="str">
        <f>IF(AND(ISBLANK(AE1351),OR(NOT(ISBLANK(AG1351)),NOT(ISBLANK(AH1351)))),#N/A,
IF(ISBLANK(AE1351),"",
IF(AND(NOT(ISERROR(VLOOKUP(AE1351,MonsterTable!$A:$B,MATCH(MonsterTable!$B$1,MonsterTable!$A$1:$B$1,0),0))),OR(ISBLANK(AG1351),ISBLANK(AH1351))),#N/A,
IFERROR(VLOOKUP(AE1351,MonsterTable!$A:$B,MATCH(MonsterTable!$B$1,MonsterTable!$A$1:$B$1,0),0),
IF(OR(NOT(ISBLANK(AG1351)),ISBLANK(AH1351)),#N/A,
IF(AE1351="empty","empty",
VLOOKUP(AE1351,MonsterGroupTable!$A:$A,1,0)))))))</f>
        <v>empty</v>
      </c>
      <c r="AH1351">
        <v>3</v>
      </c>
      <c r="AL1351" s="1" t="s">
        <v>339</v>
      </c>
      <c r="AM1351" s="2">
        <f>IF(AND(ISBLANK(AL1351),OR(NOT(ISBLANK(AN1351)),NOT(ISBLANK(AO1351)))),#N/A,
IF(ISBLANK(AL1351),"",
IF(AND(NOT(ISERROR(VLOOKUP(AL1351,MonsterTable!$A:$B,MATCH(MonsterTable!$B$1,MonsterTable!$A$1:$B$1,0),0))),OR(ISBLANK(AN1351),ISBLANK(AO1351))),#N/A,
IFERROR(VLOOKUP(AL1351,MonsterTable!$A:$B,MATCH(MonsterTable!$B$1,MonsterTable!$A$1:$B$1,0),0),
IF(OR(NOT(ISBLANK(AN1351)),ISBLANK(AO1351)),#N/A,
IF(AL1351="empty","empty",
VLOOKUP(AL1351,MonsterGroupTable!$A:$A,1,0)))))))</f>
        <v>203</v>
      </c>
      <c r="AN1351">
        <v>1</v>
      </c>
      <c r="AO1351">
        <v>1</v>
      </c>
      <c r="AP1351">
        <v>0</v>
      </c>
      <c r="AT1351" s="2" t="str">
        <f>IF(AND(ISBLANK(AS1351),OR(NOT(ISBLANK(AU1351)),NOT(ISBLANK(AV1351)))),#N/A,
IF(ISBLANK(AS1351),"",
IF(AND(NOT(ISERROR(VLOOKUP(AS1351,MonsterTable!$A:$B,MATCH(MonsterTable!$B$1,MonsterTable!$A$1:$B$1,0),0))),OR(ISBLANK(AU1351),ISBLANK(AV1351))),#N/A,
IFERROR(VLOOKUP(AS1351,MonsterTable!$A:$B,MATCH(MonsterTable!$B$1,MonsterTable!$A$1:$B$1,0),0),
IF(OR(NOT(ISBLANK(AU1351)),ISBLANK(AV1351)),#N/A,
IF(AS1351="empty","empty",
VLOOKUP(AS1351,MonsterGroupTable!$A:$A,1,0)))))))</f>
        <v/>
      </c>
      <c r="BA1351" s="2" t="str">
        <f>IF(AND(ISBLANK(AZ1351),OR(NOT(ISBLANK(BB1351)),NOT(ISBLANK(BC1351)))),#N/A,
IF(ISBLANK(AZ1351),"",
IF(AND(NOT(ISERROR(VLOOKUP(AZ1351,MonsterTable!$A:$B,MATCH(MonsterTable!$B$1,MonsterTable!$A$1:$B$1,0),0))),OR(ISBLANK(BB1351),ISBLANK(BC1351))),#N/A,
IFERROR(VLOOKUP(AZ1351,MonsterTable!$A:$B,MATCH(MonsterTable!$B$1,MonsterTable!$A$1:$B$1,0),0),
IF(OR(NOT(ISBLANK(BB1351)),ISBLANK(BC1351)),#N/A,
IF(AZ1351="empty","empty",
VLOOKUP(AZ1351,MonsterGroupTable!$A:$A,1,0)))))))</f>
        <v/>
      </c>
      <c r="BH1351" s="2" t="str">
        <f>IF(AND(ISBLANK(BG1351),OR(NOT(ISBLANK(BI1351)),NOT(ISBLANK(BJ1351)))),#N/A,
IF(ISBLANK(BG1351),"",
IF(AND(NOT(ISERROR(VLOOKUP(BG1351,MonsterTable!$A:$B,MATCH(MonsterTable!$B$1,MonsterTable!$A$1:$B$1,0),0))),OR(ISBLANK(BI1351),ISBLANK(BJ1351))),#N/A,
IFERROR(VLOOKUP(BG1351,MonsterTable!$A:$B,MATCH(MonsterTable!$B$1,MonsterTable!$A$1:$B$1,0),0),
IF(OR(NOT(ISBLANK(BI1351)),ISBLANK(BJ1351)),#N/A,
IF(BG1351="empty","empty",
VLOOKUP(BG1351,MonsterGroupTable!$A:$A,1,0)))))))</f>
        <v/>
      </c>
      <c r="BO1351" s="2" t="str">
        <f>IF(AND(ISBLANK(BN1351),OR(NOT(ISBLANK(BP1351)),NOT(ISBLANK(BQ1351)))),#N/A,
IF(ISBLANK(BN1351),"",
IF(AND(NOT(ISERROR(VLOOKUP(BN1351,MonsterTable!$A:$B,MATCH(MonsterTable!$B$1,MonsterTable!$A$1:$B$1,0),0))),OR(ISBLANK(BP1351),ISBLANK(BQ1351))),#N/A,
IFERROR(VLOOKUP(BN1351,MonsterTable!$A:$B,MATCH(MonsterTable!$B$1,MonsterTable!$A$1:$B$1,0),0),
IF(OR(NOT(ISBLANK(BP1351)),ISBLANK(BQ1351)),#N/A,
IF(BN1351="empty","empty",
VLOOKUP(BN1351,MonsterGroupTable!$A:$A,1,0)))))))</f>
        <v/>
      </c>
      <c r="BV1351" s="2" t="str">
        <f>IF(AND(ISBLANK(BU1351),OR(NOT(ISBLANK(BW1351)),NOT(ISBLANK(BX1351)))),#N/A,
IF(ISBLANK(BU1351),"",
IF(AND(NOT(ISERROR(VLOOKUP(BU1351,MonsterTable!$A:$B,MATCH(MonsterTable!$B$1,MonsterTable!$A$1:$B$1,0),0))),OR(ISBLANK(BW1351),ISBLANK(BX1351))),#N/A,
IFERROR(VLOOKUP(BU1351,MonsterTable!$A:$B,MATCH(MonsterTable!$B$1,MonsterTable!$A$1:$B$1,0),0),
IF(OR(NOT(ISBLANK(BW1351)),ISBLANK(BX1351)),#N/A,
IF(BU1351="empty","empty",
VLOOKUP(BU1351,MonsterGroupTable!$A:$A,1,0)))))))</f>
        <v/>
      </c>
      <c r="CC1351" s="2" t="str">
        <f>IF(AND(ISBLANK(CB1351),OR(NOT(ISBLANK(CD1351)),NOT(ISBLANK(CE1351)))),#N/A,
IF(ISBLANK(CB1351),"",
IF(AND(NOT(ISERROR(VLOOKUP(CB1351,MonsterTable!$A:$B,MATCH(MonsterTable!$B$1,MonsterTable!$A$1:$B$1,0),0))),OR(ISBLANK(CD1351),ISBLANK(CE1351))),#N/A,
IFERROR(VLOOKUP(CB1351,MonsterTable!$A:$B,MATCH(MonsterTable!$B$1,MonsterTable!$A$1:$B$1,0),0),
IF(OR(NOT(ISBLANK(CD1351)),ISBLANK(CE1351)),#N/A,
IF(CB1351="empty","empty",
VLOOKUP(CB1351,MonsterGroupTable!$A:$A,1,0)))))))</f>
        <v/>
      </c>
      <c r="CJ1351" s="2" t="str">
        <f>IF(AND(ISBLANK(CI1351),OR(NOT(ISBLANK(CK1351)),NOT(ISBLANK(CL1351)))),#N/A,
IF(ISBLANK(CI1351),"",
IF(AND(NOT(ISERROR(VLOOKUP(CI1351,MonsterTable!$A:$B,MATCH(MonsterTable!$B$1,MonsterTable!$A$1:$B$1,0),0))),OR(ISBLANK(CK1351),ISBLANK(CL1351))),#N/A,
IFERROR(VLOOKUP(CI1351,MonsterTable!$A:$B,MATCH(MonsterTable!$B$1,MonsterTable!$A$1:$B$1,0),0),
IF(OR(NOT(ISBLANK(CK1351)),ISBLANK(CL1351)),#N/A,
IF(CI1351="empty","empty",
VLOOKUP(CI1351,MonsterGroupTable!$A:$A,1,0)))))))</f>
        <v/>
      </c>
    </row>
    <row r="1352" spans="1:88">
      <c r="A1352">
        <v>20318</v>
      </c>
      <c r="B1352">
        <f t="shared" si="45"/>
        <v>1.1000000000000001</v>
      </c>
      <c r="C1352">
        <f t="shared" si="45"/>
        <v>1.1000000000000001</v>
      </c>
      <c r="F1352">
        <v>900</v>
      </c>
      <c r="G1352">
        <v>16852</v>
      </c>
      <c r="H1352">
        <v>0</v>
      </c>
      <c r="I1352">
        <v>0</v>
      </c>
      <c r="J1352">
        <v>0</v>
      </c>
      <c r="K1352" t="s">
        <v>28</v>
      </c>
      <c r="L1352" t="s">
        <v>243</v>
      </c>
      <c r="M1352" t="s">
        <v>79</v>
      </c>
      <c r="N1352" t="s">
        <v>80</v>
      </c>
      <c r="O1352">
        <v>0</v>
      </c>
      <c r="P1352">
        <v>-4.75</v>
      </c>
      <c r="Q1352">
        <v>-3.5</v>
      </c>
      <c r="R1352">
        <v>4.75</v>
      </c>
      <c r="S1352">
        <v>3</v>
      </c>
      <c r="T1352">
        <v>-13.5</v>
      </c>
      <c r="U1352">
        <v>2.5499999999999998</v>
      </c>
      <c r="V1352">
        <v>-6.75</v>
      </c>
      <c r="W1352" t="str">
        <f t="shared" si="46"/>
        <v>g112,5,empty,3,203,1,1,0</v>
      </c>
      <c r="X1352" s="1" t="s">
        <v>311</v>
      </c>
      <c r="Y1352" s="2" t="str">
        <f>IF(AND(ISBLANK(X1352),OR(NOT(ISBLANK(Z1352)),NOT(ISBLANK(AA1352)))),#N/A,
IF(ISBLANK(X1352),"",
IF(AND(NOT(ISERROR(VLOOKUP(X1352,MonsterTable!$A:$B,MATCH(MonsterTable!$B$1,MonsterTable!$A$1:$B$1,0),0))),OR(ISBLANK(Z1352),ISBLANK(AA1352))),#N/A,
IFERROR(VLOOKUP(X1352,MonsterTable!$A:$B,MATCH(MonsterTable!$B$1,MonsterTable!$A$1:$B$1,0),0),
IF(OR(NOT(ISBLANK(Z1352)),ISBLANK(AA1352)),#N/A,
IF(X1352="empty","empty",
VLOOKUP(X1352,MonsterGroupTable!$A:$A,1,0)))))))</f>
        <v>g112</v>
      </c>
      <c r="AA1352">
        <v>5</v>
      </c>
      <c r="AE1352" s="1" t="s">
        <v>446</v>
      </c>
      <c r="AF1352" s="2" t="str">
        <f>IF(AND(ISBLANK(AE1352),OR(NOT(ISBLANK(AG1352)),NOT(ISBLANK(AH1352)))),#N/A,
IF(ISBLANK(AE1352),"",
IF(AND(NOT(ISERROR(VLOOKUP(AE1352,MonsterTable!$A:$B,MATCH(MonsterTable!$B$1,MonsterTable!$A$1:$B$1,0),0))),OR(ISBLANK(AG1352),ISBLANK(AH1352))),#N/A,
IFERROR(VLOOKUP(AE1352,MonsterTable!$A:$B,MATCH(MonsterTable!$B$1,MonsterTable!$A$1:$B$1,0),0),
IF(OR(NOT(ISBLANK(AG1352)),ISBLANK(AH1352)),#N/A,
IF(AE1352="empty","empty",
VLOOKUP(AE1352,MonsterGroupTable!$A:$A,1,0)))))))</f>
        <v>empty</v>
      </c>
      <c r="AH1352">
        <v>3</v>
      </c>
      <c r="AL1352" s="1" t="s">
        <v>339</v>
      </c>
      <c r="AM1352" s="2">
        <f>IF(AND(ISBLANK(AL1352),OR(NOT(ISBLANK(AN1352)),NOT(ISBLANK(AO1352)))),#N/A,
IF(ISBLANK(AL1352),"",
IF(AND(NOT(ISERROR(VLOOKUP(AL1352,MonsterTable!$A:$B,MATCH(MonsterTable!$B$1,MonsterTable!$A$1:$B$1,0),0))),OR(ISBLANK(AN1352),ISBLANK(AO1352))),#N/A,
IFERROR(VLOOKUP(AL1352,MonsterTable!$A:$B,MATCH(MonsterTable!$B$1,MonsterTable!$A$1:$B$1,0),0),
IF(OR(NOT(ISBLANK(AN1352)),ISBLANK(AO1352)),#N/A,
IF(AL1352="empty","empty",
VLOOKUP(AL1352,MonsterGroupTable!$A:$A,1,0)))))))</f>
        <v>203</v>
      </c>
      <c r="AN1352">
        <v>1</v>
      </c>
      <c r="AO1352">
        <v>1</v>
      </c>
      <c r="AP1352">
        <v>0</v>
      </c>
      <c r="AT1352" s="2" t="str">
        <f>IF(AND(ISBLANK(AS1352),OR(NOT(ISBLANK(AU1352)),NOT(ISBLANK(AV1352)))),#N/A,
IF(ISBLANK(AS1352),"",
IF(AND(NOT(ISERROR(VLOOKUP(AS1352,MonsterTable!$A:$B,MATCH(MonsterTable!$B$1,MonsterTable!$A$1:$B$1,0),0))),OR(ISBLANK(AU1352),ISBLANK(AV1352))),#N/A,
IFERROR(VLOOKUP(AS1352,MonsterTable!$A:$B,MATCH(MonsterTable!$B$1,MonsterTable!$A$1:$B$1,0),0),
IF(OR(NOT(ISBLANK(AU1352)),ISBLANK(AV1352)),#N/A,
IF(AS1352="empty","empty",
VLOOKUP(AS1352,MonsterGroupTable!$A:$A,1,0)))))))</f>
        <v/>
      </c>
      <c r="BA1352" s="2" t="str">
        <f>IF(AND(ISBLANK(AZ1352),OR(NOT(ISBLANK(BB1352)),NOT(ISBLANK(BC1352)))),#N/A,
IF(ISBLANK(AZ1352),"",
IF(AND(NOT(ISERROR(VLOOKUP(AZ1352,MonsterTable!$A:$B,MATCH(MonsterTable!$B$1,MonsterTable!$A$1:$B$1,0),0))),OR(ISBLANK(BB1352),ISBLANK(BC1352))),#N/A,
IFERROR(VLOOKUP(AZ1352,MonsterTable!$A:$B,MATCH(MonsterTable!$B$1,MonsterTable!$A$1:$B$1,0),0),
IF(OR(NOT(ISBLANK(BB1352)),ISBLANK(BC1352)),#N/A,
IF(AZ1352="empty","empty",
VLOOKUP(AZ1352,MonsterGroupTable!$A:$A,1,0)))))))</f>
        <v/>
      </c>
      <c r="BH1352" s="2" t="str">
        <f>IF(AND(ISBLANK(BG1352),OR(NOT(ISBLANK(BI1352)),NOT(ISBLANK(BJ1352)))),#N/A,
IF(ISBLANK(BG1352),"",
IF(AND(NOT(ISERROR(VLOOKUP(BG1352,MonsterTable!$A:$B,MATCH(MonsterTable!$B$1,MonsterTable!$A$1:$B$1,0),0))),OR(ISBLANK(BI1352),ISBLANK(BJ1352))),#N/A,
IFERROR(VLOOKUP(BG1352,MonsterTable!$A:$B,MATCH(MonsterTable!$B$1,MonsterTable!$A$1:$B$1,0),0),
IF(OR(NOT(ISBLANK(BI1352)),ISBLANK(BJ1352)),#N/A,
IF(BG1352="empty","empty",
VLOOKUP(BG1352,MonsterGroupTable!$A:$A,1,0)))))))</f>
        <v/>
      </c>
      <c r="BO1352" s="2" t="str">
        <f>IF(AND(ISBLANK(BN1352),OR(NOT(ISBLANK(BP1352)),NOT(ISBLANK(BQ1352)))),#N/A,
IF(ISBLANK(BN1352),"",
IF(AND(NOT(ISERROR(VLOOKUP(BN1352,MonsterTable!$A:$B,MATCH(MonsterTable!$B$1,MonsterTable!$A$1:$B$1,0),0))),OR(ISBLANK(BP1352),ISBLANK(BQ1352))),#N/A,
IFERROR(VLOOKUP(BN1352,MonsterTable!$A:$B,MATCH(MonsterTable!$B$1,MonsterTable!$A$1:$B$1,0),0),
IF(OR(NOT(ISBLANK(BP1352)),ISBLANK(BQ1352)),#N/A,
IF(BN1352="empty","empty",
VLOOKUP(BN1352,MonsterGroupTable!$A:$A,1,0)))))))</f>
        <v/>
      </c>
      <c r="BV1352" s="2" t="str">
        <f>IF(AND(ISBLANK(BU1352),OR(NOT(ISBLANK(BW1352)),NOT(ISBLANK(BX1352)))),#N/A,
IF(ISBLANK(BU1352),"",
IF(AND(NOT(ISERROR(VLOOKUP(BU1352,MonsterTable!$A:$B,MATCH(MonsterTable!$B$1,MonsterTable!$A$1:$B$1,0),0))),OR(ISBLANK(BW1352),ISBLANK(BX1352))),#N/A,
IFERROR(VLOOKUP(BU1352,MonsterTable!$A:$B,MATCH(MonsterTable!$B$1,MonsterTable!$A$1:$B$1,0),0),
IF(OR(NOT(ISBLANK(BW1352)),ISBLANK(BX1352)),#N/A,
IF(BU1352="empty","empty",
VLOOKUP(BU1352,MonsterGroupTable!$A:$A,1,0)))))))</f>
        <v/>
      </c>
      <c r="CC1352" s="2" t="str">
        <f>IF(AND(ISBLANK(CB1352),OR(NOT(ISBLANK(CD1352)),NOT(ISBLANK(CE1352)))),#N/A,
IF(ISBLANK(CB1352),"",
IF(AND(NOT(ISERROR(VLOOKUP(CB1352,MonsterTable!$A:$B,MATCH(MonsterTable!$B$1,MonsterTable!$A$1:$B$1,0),0))),OR(ISBLANK(CD1352),ISBLANK(CE1352))),#N/A,
IFERROR(VLOOKUP(CB1352,MonsterTable!$A:$B,MATCH(MonsterTable!$B$1,MonsterTable!$A$1:$B$1,0),0),
IF(OR(NOT(ISBLANK(CD1352)),ISBLANK(CE1352)),#N/A,
IF(CB1352="empty","empty",
VLOOKUP(CB1352,MonsterGroupTable!$A:$A,1,0)))))))</f>
        <v/>
      </c>
      <c r="CJ1352" s="2" t="str">
        <f>IF(AND(ISBLANK(CI1352),OR(NOT(ISBLANK(CK1352)),NOT(ISBLANK(CL1352)))),#N/A,
IF(ISBLANK(CI1352),"",
IF(AND(NOT(ISERROR(VLOOKUP(CI1352,MonsterTable!$A:$B,MATCH(MonsterTable!$B$1,MonsterTable!$A$1:$B$1,0),0))),OR(ISBLANK(CK1352),ISBLANK(CL1352))),#N/A,
IFERROR(VLOOKUP(CI1352,MonsterTable!$A:$B,MATCH(MonsterTable!$B$1,MonsterTable!$A$1:$B$1,0),0),
IF(OR(NOT(ISBLANK(CK1352)),ISBLANK(CL1352)),#N/A,
IF(CI1352="empty","empty",
VLOOKUP(CI1352,MonsterGroupTable!$A:$A,1,0)))))))</f>
        <v/>
      </c>
    </row>
    <row r="1353" spans="1:88">
      <c r="A1353">
        <v>20319</v>
      </c>
      <c r="B1353">
        <f t="shared" si="45"/>
        <v>1.1000000000000001</v>
      </c>
      <c r="C1353">
        <f t="shared" si="45"/>
        <v>1.1000000000000001</v>
      </c>
      <c r="F1353">
        <v>900</v>
      </c>
      <c r="G1353">
        <v>16987</v>
      </c>
      <c r="H1353">
        <v>0</v>
      </c>
      <c r="I1353">
        <v>0</v>
      </c>
      <c r="J1353">
        <v>0</v>
      </c>
      <c r="K1353" t="s">
        <v>28</v>
      </c>
      <c r="L1353" t="s">
        <v>243</v>
      </c>
      <c r="M1353" t="s">
        <v>79</v>
      </c>
      <c r="N1353" t="s">
        <v>80</v>
      </c>
      <c r="O1353">
        <v>0</v>
      </c>
      <c r="P1353">
        <v>-4.75</v>
      </c>
      <c r="Q1353">
        <v>-3.5</v>
      </c>
      <c r="R1353">
        <v>4.75</v>
      </c>
      <c r="S1353">
        <v>3</v>
      </c>
      <c r="T1353">
        <v>-13.5</v>
      </c>
      <c r="U1353">
        <v>2.5499999999999998</v>
      </c>
      <c r="V1353">
        <v>-6.75</v>
      </c>
      <c r="W1353" t="str">
        <f t="shared" si="46"/>
        <v>g112,5,empty,3,203,1,1,0</v>
      </c>
      <c r="X1353" s="1" t="s">
        <v>311</v>
      </c>
      <c r="Y1353" s="2" t="str">
        <f>IF(AND(ISBLANK(X1353),OR(NOT(ISBLANK(Z1353)),NOT(ISBLANK(AA1353)))),#N/A,
IF(ISBLANK(X1353),"",
IF(AND(NOT(ISERROR(VLOOKUP(X1353,MonsterTable!$A:$B,MATCH(MonsterTable!$B$1,MonsterTable!$A$1:$B$1,0),0))),OR(ISBLANK(Z1353),ISBLANK(AA1353))),#N/A,
IFERROR(VLOOKUP(X1353,MonsterTable!$A:$B,MATCH(MonsterTable!$B$1,MonsterTable!$A$1:$B$1,0),0),
IF(OR(NOT(ISBLANK(Z1353)),ISBLANK(AA1353)),#N/A,
IF(X1353="empty","empty",
VLOOKUP(X1353,MonsterGroupTable!$A:$A,1,0)))))))</f>
        <v>g112</v>
      </c>
      <c r="AA1353">
        <v>5</v>
      </c>
      <c r="AE1353" s="1" t="s">
        <v>446</v>
      </c>
      <c r="AF1353" s="2" t="str">
        <f>IF(AND(ISBLANK(AE1353),OR(NOT(ISBLANK(AG1353)),NOT(ISBLANK(AH1353)))),#N/A,
IF(ISBLANK(AE1353),"",
IF(AND(NOT(ISERROR(VLOOKUP(AE1353,MonsterTable!$A:$B,MATCH(MonsterTable!$B$1,MonsterTable!$A$1:$B$1,0),0))),OR(ISBLANK(AG1353),ISBLANK(AH1353))),#N/A,
IFERROR(VLOOKUP(AE1353,MonsterTable!$A:$B,MATCH(MonsterTable!$B$1,MonsterTable!$A$1:$B$1,0),0),
IF(OR(NOT(ISBLANK(AG1353)),ISBLANK(AH1353)),#N/A,
IF(AE1353="empty","empty",
VLOOKUP(AE1353,MonsterGroupTable!$A:$A,1,0)))))))</f>
        <v>empty</v>
      </c>
      <c r="AH1353">
        <v>3</v>
      </c>
      <c r="AL1353" s="1" t="s">
        <v>339</v>
      </c>
      <c r="AM1353" s="2">
        <f>IF(AND(ISBLANK(AL1353),OR(NOT(ISBLANK(AN1353)),NOT(ISBLANK(AO1353)))),#N/A,
IF(ISBLANK(AL1353),"",
IF(AND(NOT(ISERROR(VLOOKUP(AL1353,MonsterTable!$A:$B,MATCH(MonsterTable!$B$1,MonsterTable!$A$1:$B$1,0),0))),OR(ISBLANK(AN1353),ISBLANK(AO1353))),#N/A,
IFERROR(VLOOKUP(AL1353,MonsterTable!$A:$B,MATCH(MonsterTable!$B$1,MonsterTable!$A$1:$B$1,0),0),
IF(OR(NOT(ISBLANK(AN1353)),ISBLANK(AO1353)),#N/A,
IF(AL1353="empty","empty",
VLOOKUP(AL1353,MonsterGroupTable!$A:$A,1,0)))))))</f>
        <v>203</v>
      </c>
      <c r="AN1353">
        <v>1</v>
      </c>
      <c r="AO1353">
        <v>1</v>
      </c>
      <c r="AP1353">
        <v>0</v>
      </c>
      <c r="AT1353" s="2" t="str">
        <f>IF(AND(ISBLANK(AS1353),OR(NOT(ISBLANK(AU1353)),NOT(ISBLANK(AV1353)))),#N/A,
IF(ISBLANK(AS1353),"",
IF(AND(NOT(ISERROR(VLOOKUP(AS1353,MonsterTable!$A:$B,MATCH(MonsterTable!$B$1,MonsterTable!$A$1:$B$1,0),0))),OR(ISBLANK(AU1353),ISBLANK(AV1353))),#N/A,
IFERROR(VLOOKUP(AS1353,MonsterTable!$A:$B,MATCH(MonsterTable!$B$1,MonsterTable!$A$1:$B$1,0),0),
IF(OR(NOT(ISBLANK(AU1353)),ISBLANK(AV1353)),#N/A,
IF(AS1353="empty","empty",
VLOOKUP(AS1353,MonsterGroupTable!$A:$A,1,0)))))))</f>
        <v/>
      </c>
      <c r="BA1353" s="2" t="str">
        <f>IF(AND(ISBLANK(AZ1353),OR(NOT(ISBLANK(BB1353)),NOT(ISBLANK(BC1353)))),#N/A,
IF(ISBLANK(AZ1353),"",
IF(AND(NOT(ISERROR(VLOOKUP(AZ1353,MonsterTable!$A:$B,MATCH(MonsterTable!$B$1,MonsterTable!$A$1:$B$1,0),0))),OR(ISBLANK(BB1353),ISBLANK(BC1353))),#N/A,
IFERROR(VLOOKUP(AZ1353,MonsterTable!$A:$B,MATCH(MonsterTable!$B$1,MonsterTable!$A$1:$B$1,0),0),
IF(OR(NOT(ISBLANK(BB1353)),ISBLANK(BC1353)),#N/A,
IF(AZ1353="empty","empty",
VLOOKUP(AZ1353,MonsterGroupTable!$A:$A,1,0)))))))</f>
        <v/>
      </c>
      <c r="BH1353" s="2" t="str">
        <f>IF(AND(ISBLANK(BG1353),OR(NOT(ISBLANK(BI1353)),NOT(ISBLANK(BJ1353)))),#N/A,
IF(ISBLANK(BG1353),"",
IF(AND(NOT(ISERROR(VLOOKUP(BG1353,MonsterTable!$A:$B,MATCH(MonsterTable!$B$1,MonsterTable!$A$1:$B$1,0),0))),OR(ISBLANK(BI1353),ISBLANK(BJ1353))),#N/A,
IFERROR(VLOOKUP(BG1353,MonsterTable!$A:$B,MATCH(MonsterTable!$B$1,MonsterTable!$A$1:$B$1,0),0),
IF(OR(NOT(ISBLANK(BI1353)),ISBLANK(BJ1353)),#N/A,
IF(BG1353="empty","empty",
VLOOKUP(BG1353,MonsterGroupTable!$A:$A,1,0)))))))</f>
        <v/>
      </c>
      <c r="BO1353" s="2" t="str">
        <f>IF(AND(ISBLANK(BN1353),OR(NOT(ISBLANK(BP1353)),NOT(ISBLANK(BQ1353)))),#N/A,
IF(ISBLANK(BN1353),"",
IF(AND(NOT(ISERROR(VLOOKUP(BN1353,MonsterTable!$A:$B,MATCH(MonsterTable!$B$1,MonsterTable!$A$1:$B$1,0),0))),OR(ISBLANK(BP1353),ISBLANK(BQ1353))),#N/A,
IFERROR(VLOOKUP(BN1353,MonsterTable!$A:$B,MATCH(MonsterTable!$B$1,MonsterTable!$A$1:$B$1,0),0),
IF(OR(NOT(ISBLANK(BP1353)),ISBLANK(BQ1353)),#N/A,
IF(BN1353="empty","empty",
VLOOKUP(BN1353,MonsterGroupTable!$A:$A,1,0)))))))</f>
        <v/>
      </c>
      <c r="BV1353" s="2" t="str">
        <f>IF(AND(ISBLANK(BU1353),OR(NOT(ISBLANK(BW1353)),NOT(ISBLANK(BX1353)))),#N/A,
IF(ISBLANK(BU1353),"",
IF(AND(NOT(ISERROR(VLOOKUP(BU1353,MonsterTable!$A:$B,MATCH(MonsterTable!$B$1,MonsterTable!$A$1:$B$1,0),0))),OR(ISBLANK(BW1353),ISBLANK(BX1353))),#N/A,
IFERROR(VLOOKUP(BU1353,MonsterTable!$A:$B,MATCH(MonsterTable!$B$1,MonsterTable!$A$1:$B$1,0),0),
IF(OR(NOT(ISBLANK(BW1353)),ISBLANK(BX1353)),#N/A,
IF(BU1353="empty","empty",
VLOOKUP(BU1353,MonsterGroupTable!$A:$A,1,0)))))))</f>
        <v/>
      </c>
      <c r="CC1353" s="2" t="str">
        <f>IF(AND(ISBLANK(CB1353),OR(NOT(ISBLANK(CD1353)),NOT(ISBLANK(CE1353)))),#N/A,
IF(ISBLANK(CB1353),"",
IF(AND(NOT(ISERROR(VLOOKUP(CB1353,MonsterTable!$A:$B,MATCH(MonsterTable!$B$1,MonsterTable!$A$1:$B$1,0),0))),OR(ISBLANK(CD1353),ISBLANK(CE1353))),#N/A,
IFERROR(VLOOKUP(CB1353,MonsterTable!$A:$B,MATCH(MonsterTable!$B$1,MonsterTable!$A$1:$B$1,0),0),
IF(OR(NOT(ISBLANK(CD1353)),ISBLANK(CE1353)),#N/A,
IF(CB1353="empty","empty",
VLOOKUP(CB1353,MonsterGroupTable!$A:$A,1,0)))))))</f>
        <v/>
      </c>
      <c r="CJ1353" s="2" t="str">
        <f>IF(AND(ISBLANK(CI1353),OR(NOT(ISBLANK(CK1353)),NOT(ISBLANK(CL1353)))),#N/A,
IF(ISBLANK(CI1353),"",
IF(AND(NOT(ISERROR(VLOOKUP(CI1353,MonsterTable!$A:$B,MATCH(MonsterTable!$B$1,MonsterTable!$A$1:$B$1,0),0))),OR(ISBLANK(CK1353),ISBLANK(CL1353))),#N/A,
IFERROR(VLOOKUP(CI1353,MonsterTable!$A:$B,MATCH(MonsterTable!$B$1,MonsterTable!$A$1:$B$1,0),0),
IF(OR(NOT(ISBLANK(CK1353)),ISBLANK(CL1353)),#N/A,
IF(CI1353="empty","empty",
VLOOKUP(CI1353,MonsterGroupTable!$A:$A,1,0)))))))</f>
        <v/>
      </c>
    </row>
    <row r="1354" spans="1:88">
      <c r="A1354">
        <v>20320</v>
      </c>
      <c r="B1354">
        <f t="shared" si="45"/>
        <v>1.2</v>
      </c>
      <c r="C1354">
        <f t="shared" si="45"/>
        <v>1.1000000000000001</v>
      </c>
      <c r="F1354">
        <v>900</v>
      </c>
      <c r="G1354">
        <v>17122</v>
      </c>
      <c r="H1354">
        <v>0</v>
      </c>
      <c r="I1354">
        <v>0</v>
      </c>
      <c r="J1354">
        <v>0</v>
      </c>
      <c r="K1354" t="s">
        <v>28</v>
      </c>
      <c r="L1354" t="s">
        <v>243</v>
      </c>
      <c r="M1354" t="s">
        <v>79</v>
      </c>
      <c r="N1354" t="s">
        <v>80</v>
      </c>
      <c r="O1354">
        <v>0</v>
      </c>
      <c r="P1354">
        <v>-4.75</v>
      </c>
      <c r="Q1354">
        <v>-3.5</v>
      </c>
      <c r="R1354">
        <v>4.75</v>
      </c>
      <c r="S1354">
        <v>3</v>
      </c>
      <c r="T1354">
        <v>-13.5</v>
      </c>
      <c r="U1354">
        <v>2.5499999999999998</v>
      </c>
      <c r="V1354">
        <v>-6.75</v>
      </c>
      <c r="W1354" t="str">
        <f t="shared" si="46"/>
        <v>g112,5,empty,3,203,1,1,0</v>
      </c>
      <c r="X1354" s="1" t="s">
        <v>311</v>
      </c>
      <c r="Y1354" s="2" t="str">
        <f>IF(AND(ISBLANK(X1354),OR(NOT(ISBLANK(Z1354)),NOT(ISBLANK(AA1354)))),#N/A,
IF(ISBLANK(X1354),"",
IF(AND(NOT(ISERROR(VLOOKUP(X1354,MonsterTable!$A:$B,MATCH(MonsterTable!$B$1,MonsterTable!$A$1:$B$1,0),0))),OR(ISBLANK(Z1354),ISBLANK(AA1354))),#N/A,
IFERROR(VLOOKUP(X1354,MonsterTable!$A:$B,MATCH(MonsterTable!$B$1,MonsterTable!$A$1:$B$1,0),0),
IF(OR(NOT(ISBLANK(Z1354)),ISBLANK(AA1354)),#N/A,
IF(X1354="empty","empty",
VLOOKUP(X1354,MonsterGroupTable!$A:$A,1,0)))))))</f>
        <v>g112</v>
      </c>
      <c r="AA1354">
        <v>5</v>
      </c>
      <c r="AE1354" s="1" t="s">
        <v>446</v>
      </c>
      <c r="AF1354" s="2" t="str">
        <f>IF(AND(ISBLANK(AE1354),OR(NOT(ISBLANK(AG1354)),NOT(ISBLANK(AH1354)))),#N/A,
IF(ISBLANK(AE1354),"",
IF(AND(NOT(ISERROR(VLOOKUP(AE1354,MonsterTable!$A:$B,MATCH(MonsterTable!$B$1,MonsterTable!$A$1:$B$1,0),0))),OR(ISBLANK(AG1354),ISBLANK(AH1354))),#N/A,
IFERROR(VLOOKUP(AE1354,MonsterTable!$A:$B,MATCH(MonsterTable!$B$1,MonsterTable!$A$1:$B$1,0),0),
IF(OR(NOT(ISBLANK(AG1354)),ISBLANK(AH1354)),#N/A,
IF(AE1354="empty","empty",
VLOOKUP(AE1354,MonsterGroupTable!$A:$A,1,0)))))))</f>
        <v>empty</v>
      </c>
      <c r="AH1354">
        <v>3</v>
      </c>
      <c r="AL1354" s="1" t="s">
        <v>339</v>
      </c>
      <c r="AM1354" s="2">
        <f>IF(AND(ISBLANK(AL1354),OR(NOT(ISBLANK(AN1354)),NOT(ISBLANK(AO1354)))),#N/A,
IF(ISBLANK(AL1354),"",
IF(AND(NOT(ISERROR(VLOOKUP(AL1354,MonsterTable!$A:$B,MATCH(MonsterTable!$B$1,MonsterTable!$A$1:$B$1,0),0))),OR(ISBLANK(AN1354),ISBLANK(AO1354))),#N/A,
IFERROR(VLOOKUP(AL1354,MonsterTable!$A:$B,MATCH(MonsterTable!$B$1,MonsterTable!$A$1:$B$1,0),0),
IF(OR(NOT(ISBLANK(AN1354)),ISBLANK(AO1354)),#N/A,
IF(AL1354="empty","empty",
VLOOKUP(AL1354,MonsterGroupTable!$A:$A,1,0)))))))</f>
        <v>203</v>
      </c>
      <c r="AN1354">
        <v>1</v>
      </c>
      <c r="AO1354">
        <v>1</v>
      </c>
      <c r="AP1354">
        <v>0</v>
      </c>
      <c r="AT1354" s="2" t="str">
        <f>IF(AND(ISBLANK(AS1354),OR(NOT(ISBLANK(AU1354)),NOT(ISBLANK(AV1354)))),#N/A,
IF(ISBLANK(AS1354),"",
IF(AND(NOT(ISERROR(VLOOKUP(AS1354,MonsterTable!$A:$B,MATCH(MonsterTable!$B$1,MonsterTable!$A$1:$B$1,0),0))),OR(ISBLANK(AU1354),ISBLANK(AV1354))),#N/A,
IFERROR(VLOOKUP(AS1354,MonsterTable!$A:$B,MATCH(MonsterTable!$B$1,MonsterTable!$A$1:$B$1,0),0),
IF(OR(NOT(ISBLANK(AU1354)),ISBLANK(AV1354)),#N/A,
IF(AS1354="empty","empty",
VLOOKUP(AS1354,MonsterGroupTable!$A:$A,1,0)))))))</f>
        <v/>
      </c>
      <c r="BA1354" s="2" t="str">
        <f>IF(AND(ISBLANK(AZ1354),OR(NOT(ISBLANK(BB1354)),NOT(ISBLANK(BC1354)))),#N/A,
IF(ISBLANK(AZ1354),"",
IF(AND(NOT(ISERROR(VLOOKUP(AZ1354,MonsterTable!$A:$B,MATCH(MonsterTable!$B$1,MonsterTable!$A$1:$B$1,0),0))),OR(ISBLANK(BB1354),ISBLANK(BC1354))),#N/A,
IFERROR(VLOOKUP(AZ1354,MonsterTable!$A:$B,MATCH(MonsterTable!$B$1,MonsterTable!$A$1:$B$1,0),0),
IF(OR(NOT(ISBLANK(BB1354)),ISBLANK(BC1354)),#N/A,
IF(AZ1354="empty","empty",
VLOOKUP(AZ1354,MonsterGroupTable!$A:$A,1,0)))))))</f>
        <v/>
      </c>
      <c r="BH1354" s="2" t="str">
        <f>IF(AND(ISBLANK(BG1354),OR(NOT(ISBLANK(BI1354)),NOT(ISBLANK(BJ1354)))),#N/A,
IF(ISBLANK(BG1354),"",
IF(AND(NOT(ISERROR(VLOOKUP(BG1354,MonsterTable!$A:$B,MATCH(MonsterTable!$B$1,MonsterTable!$A$1:$B$1,0),0))),OR(ISBLANK(BI1354),ISBLANK(BJ1354))),#N/A,
IFERROR(VLOOKUP(BG1354,MonsterTable!$A:$B,MATCH(MonsterTable!$B$1,MonsterTable!$A$1:$B$1,0),0),
IF(OR(NOT(ISBLANK(BI1354)),ISBLANK(BJ1354)),#N/A,
IF(BG1354="empty","empty",
VLOOKUP(BG1354,MonsterGroupTable!$A:$A,1,0)))))))</f>
        <v/>
      </c>
      <c r="BO1354" s="2" t="str">
        <f>IF(AND(ISBLANK(BN1354),OR(NOT(ISBLANK(BP1354)),NOT(ISBLANK(BQ1354)))),#N/A,
IF(ISBLANK(BN1354),"",
IF(AND(NOT(ISERROR(VLOOKUP(BN1354,MonsterTable!$A:$B,MATCH(MonsterTable!$B$1,MonsterTable!$A$1:$B$1,0),0))),OR(ISBLANK(BP1354),ISBLANK(BQ1354))),#N/A,
IFERROR(VLOOKUP(BN1354,MonsterTable!$A:$B,MATCH(MonsterTable!$B$1,MonsterTable!$A$1:$B$1,0),0),
IF(OR(NOT(ISBLANK(BP1354)),ISBLANK(BQ1354)),#N/A,
IF(BN1354="empty","empty",
VLOOKUP(BN1354,MonsterGroupTable!$A:$A,1,0)))))))</f>
        <v/>
      </c>
      <c r="BV1354" s="2" t="str">
        <f>IF(AND(ISBLANK(BU1354),OR(NOT(ISBLANK(BW1354)),NOT(ISBLANK(BX1354)))),#N/A,
IF(ISBLANK(BU1354),"",
IF(AND(NOT(ISERROR(VLOOKUP(BU1354,MonsterTable!$A:$B,MATCH(MonsterTable!$B$1,MonsterTable!$A$1:$B$1,0),0))),OR(ISBLANK(BW1354),ISBLANK(BX1354))),#N/A,
IFERROR(VLOOKUP(BU1354,MonsterTable!$A:$B,MATCH(MonsterTable!$B$1,MonsterTable!$A$1:$B$1,0),0),
IF(OR(NOT(ISBLANK(BW1354)),ISBLANK(BX1354)),#N/A,
IF(BU1354="empty","empty",
VLOOKUP(BU1354,MonsterGroupTable!$A:$A,1,0)))))))</f>
        <v/>
      </c>
      <c r="CC1354" s="2" t="str">
        <f>IF(AND(ISBLANK(CB1354),OR(NOT(ISBLANK(CD1354)),NOT(ISBLANK(CE1354)))),#N/A,
IF(ISBLANK(CB1354),"",
IF(AND(NOT(ISERROR(VLOOKUP(CB1354,MonsterTable!$A:$B,MATCH(MonsterTable!$B$1,MonsterTable!$A$1:$B$1,0),0))),OR(ISBLANK(CD1354),ISBLANK(CE1354))),#N/A,
IFERROR(VLOOKUP(CB1354,MonsterTable!$A:$B,MATCH(MonsterTable!$B$1,MonsterTable!$A$1:$B$1,0),0),
IF(OR(NOT(ISBLANK(CD1354)),ISBLANK(CE1354)),#N/A,
IF(CB1354="empty","empty",
VLOOKUP(CB1354,MonsterGroupTable!$A:$A,1,0)))))))</f>
        <v/>
      </c>
      <c r="CJ1354" s="2" t="str">
        <f>IF(AND(ISBLANK(CI1354),OR(NOT(ISBLANK(CK1354)),NOT(ISBLANK(CL1354)))),#N/A,
IF(ISBLANK(CI1354),"",
IF(AND(NOT(ISERROR(VLOOKUP(CI1354,MonsterTable!$A:$B,MATCH(MonsterTable!$B$1,MonsterTable!$A$1:$B$1,0),0))),OR(ISBLANK(CK1354),ISBLANK(CL1354))),#N/A,
IFERROR(VLOOKUP(CI1354,MonsterTable!$A:$B,MATCH(MonsterTable!$B$1,MonsterTable!$A$1:$B$1,0),0),
IF(OR(NOT(ISBLANK(CK1354)),ISBLANK(CL1354)),#N/A,
IF(CI1354="empty","empty",
VLOOKUP(CI1354,MonsterGroupTable!$A:$A,1,0)))))))</f>
        <v/>
      </c>
    </row>
    <row r="1355" spans="1:88">
      <c r="A1355">
        <v>20321</v>
      </c>
      <c r="B1355">
        <f t="shared" si="45"/>
        <v>1.1000000000000001</v>
      </c>
      <c r="C1355">
        <f t="shared" si="45"/>
        <v>1.1000000000000001</v>
      </c>
      <c r="F1355">
        <v>900</v>
      </c>
      <c r="G1355">
        <v>17257</v>
      </c>
      <c r="H1355">
        <v>0</v>
      </c>
      <c r="I1355">
        <v>0</v>
      </c>
      <c r="J1355">
        <v>0</v>
      </c>
      <c r="K1355" t="s">
        <v>28</v>
      </c>
      <c r="L1355" t="s">
        <v>245</v>
      </c>
      <c r="M1355" t="s">
        <v>79</v>
      </c>
      <c r="N1355" t="s">
        <v>80</v>
      </c>
      <c r="O1355">
        <v>0</v>
      </c>
      <c r="P1355">
        <v>-4.75</v>
      </c>
      <c r="Q1355">
        <v>-3.5</v>
      </c>
      <c r="R1355">
        <v>4.75</v>
      </c>
      <c r="S1355">
        <v>3</v>
      </c>
      <c r="T1355">
        <v>-13.5</v>
      </c>
      <c r="U1355">
        <v>2.5499999999999998</v>
      </c>
      <c r="V1355">
        <v>-6.75</v>
      </c>
      <c r="W1355" t="str">
        <f t="shared" si="46"/>
        <v>g113,5,empty,3,204,1,1,0</v>
      </c>
      <c r="X1355" s="1" t="s">
        <v>312</v>
      </c>
      <c r="Y1355" s="2" t="str">
        <f>IF(AND(ISBLANK(X1355),OR(NOT(ISBLANK(Z1355)),NOT(ISBLANK(AA1355)))),#N/A,
IF(ISBLANK(X1355),"",
IF(AND(NOT(ISERROR(VLOOKUP(X1355,MonsterTable!$A:$B,MATCH(MonsterTable!$B$1,MonsterTable!$A$1:$B$1,0),0))),OR(ISBLANK(Z1355),ISBLANK(AA1355))),#N/A,
IFERROR(VLOOKUP(X1355,MonsterTable!$A:$B,MATCH(MonsterTable!$B$1,MonsterTable!$A$1:$B$1,0),0),
IF(OR(NOT(ISBLANK(Z1355)),ISBLANK(AA1355)),#N/A,
IF(X1355="empty","empty",
VLOOKUP(X1355,MonsterGroupTable!$A:$A,1,0)))))))</f>
        <v>g113</v>
      </c>
      <c r="AA1355">
        <v>5</v>
      </c>
      <c r="AE1355" s="1" t="s">
        <v>446</v>
      </c>
      <c r="AF1355" s="2" t="str">
        <f>IF(AND(ISBLANK(AE1355),OR(NOT(ISBLANK(AG1355)),NOT(ISBLANK(AH1355)))),#N/A,
IF(ISBLANK(AE1355),"",
IF(AND(NOT(ISERROR(VLOOKUP(AE1355,MonsterTable!$A:$B,MATCH(MonsterTable!$B$1,MonsterTable!$A$1:$B$1,0),0))),OR(ISBLANK(AG1355),ISBLANK(AH1355))),#N/A,
IFERROR(VLOOKUP(AE1355,MonsterTable!$A:$B,MATCH(MonsterTable!$B$1,MonsterTable!$A$1:$B$1,0),0),
IF(OR(NOT(ISBLANK(AG1355)),ISBLANK(AH1355)),#N/A,
IF(AE1355="empty","empty",
VLOOKUP(AE1355,MonsterGroupTable!$A:$A,1,0)))))))</f>
        <v>empty</v>
      </c>
      <c r="AH1355">
        <v>3</v>
      </c>
      <c r="AL1355" s="1" t="s">
        <v>340</v>
      </c>
      <c r="AM1355" s="2">
        <f>IF(AND(ISBLANK(AL1355),OR(NOT(ISBLANK(AN1355)),NOT(ISBLANK(AO1355)))),#N/A,
IF(ISBLANK(AL1355),"",
IF(AND(NOT(ISERROR(VLOOKUP(AL1355,MonsterTable!$A:$B,MATCH(MonsterTable!$B$1,MonsterTable!$A$1:$B$1,0),0))),OR(ISBLANK(AN1355),ISBLANK(AO1355))),#N/A,
IFERROR(VLOOKUP(AL1355,MonsterTable!$A:$B,MATCH(MonsterTable!$B$1,MonsterTable!$A$1:$B$1,0),0),
IF(OR(NOT(ISBLANK(AN1355)),ISBLANK(AO1355)),#N/A,
IF(AL1355="empty","empty",
VLOOKUP(AL1355,MonsterGroupTable!$A:$A,1,0)))))))</f>
        <v>204</v>
      </c>
      <c r="AN1355">
        <v>1</v>
      </c>
      <c r="AO1355">
        <v>1</v>
      </c>
      <c r="AP1355">
        <v>0</v>
      </c>
      <c r="AT1355" s="2" t="str">
        <f>IF(AND(ISBLANK(AS1355),OR(NOT(ISBLANK(AU1355)),NOT(ISBLANK(AV1355)))),#N/A,
IF(ISBLANK(AS1355),"",
IF(AND(NOT(ISERROR(VLOOKUP(AS1355,MonsterTable!$A:$B,MATCH(MonsterTable!$B$1,MonsterTable!$A$1:$B$1,0),0))),OR(ISBLANK(AU1355),ISBLANK(AV1355))),#N/A,
IFERROR(VLOOKUP(AS1355,MonsterTable!$A:$B,MATCH(MonsterTable!$B$1,MonsterTable!$A$1:$B$1,0),0),
IF(OR(NOT(ISBLANK(AU1355)),ISBLANK(AV1355)),#N/A,
IF(AS1355="empty","empty",
VLOOKUP(AS1355,MonsterGroupTable!$A:$A,1,0)))))))</f>
        <v/>
      </c>
      <c r="BA1355" s="2" t="str">
        <f>IF(AND(ISBLANK(AZ1355),OR(NOT(ISBLANK(BB1355)),NOT(ISBLANK(BC1355)))),#N/A,
IF(ISBLANK(AZ1355),"",
IF(AND(NOT(ISERROR(VLOOKUP(AZ1355,MonsterTable!$A:$B,MATCH(MonsterTable!$B$1,MonsterTable!$A$1:$B$1,0),0))),OR(ISBLANK(BB1355),ISBLANK(BC1355))),#N/A,
IFERROR(VLOOKUP(AZ1355,MonsterTable!$A:$B,MATCH(MonsterTable!$B$1,MonsterTable!$A$1:$B$1,0),0),
IF(OR(NOT(ISBLANK(BB1355)),ISBLANK(BC1355)),#N/A,
IF(AZ1355="empty","empty",
VLOOKUP(AZ1355,MonsterGroupTable!$A:$A,1,0)))))))</f>
        <v/>
      </c>
      <c r="BH1355" s="2" t="str">
        <f>IF(AND(ISBLANK(BG1355),OR(NOT(ISBLANK(BI1355)),NOT(ISBLANK(BJ1355)))),#N/A,
IF(ISBLANK(BG1355),"",
IF(AND(NOT(ISERROR(VLOOKUP(BG1355,MonsterTable!$A:$B,MATCH(MonsterTable!$B$1,MonsterTable!$A$1:$B$1,0),0))),OR(ISBLANK(BI1355),ISBLANK(BJ1355))),#N/A,
IFERROR(VLOOKUP(BG1355,MonsterTable!$A:$B,MATCH(MonsterTable!$B$1,MonsterTable!$A$1:$B$1,0),0),
IF(OR(NOT(ISBLANK(BI1355)),ISBLANK(BJ1355)),#N/A,
IF(BG1355="empty","empty",
VLOOKUP(BG1355,MonsterGroupTable!$A:$A,1,0)))))))</f>
        <v/>
      </c>
      <c r="BO1355" s="2" t="str">
        <f>IF(AND(ISBLANK(BN1355),OR(NOT(ISBLANK(BP1355)),NOT(ISBLANK(BQ1355)))),#N/A,
IF(ISBLANK(BN1355),"",
IF(AND(NOT(ISERROR(VLOOKUP(BN1355,MonsterTable!$A:$B,MATCH(MonsterTable!$B$1,MonsterTable!$A$1:$B$1,0),0))),OR(ISBLANK(BP1355),ISBLANK(BQ1355))),#N/A,
IFERROR(VLOOKUP(BN1355,MonsterTable!$A:$B,MATCH(MonsterTable!$B$1,MonsterTable!$A$1:$B$1,0),0),
IF(OR(NOT(ISBLANK(BP1355)),ISBLANK(BQ1355)),#N/A,
IF(BN1355="empty","empty",
VLOOKUP(BN1355,MonsterGroupTable!$A:$A,1,0)))))))</f>
        <v/>
      </c>
      <c r="BV1355" s="2" t="str">
        <f>IF(AND(ISBLANK(BU1355),OR(NOT(ISBLANK(BW1355)),NOT(ISBLANK(BX1355)))),#N/A,
IF(ISBLANK(BU1355),"",
IF(AND(NOT(ISERROR(VLOOKUP(BU1355,MonsterTable!$A:$B,MATCH(MonsterTable!$B$1,MonsterTable!$A$1:$B$1,0),0))),OR(ISBLANK(BW1355),ISBLANK(BX1355))),#N/A,
IFERROR(VLOOKUP(BU1355,MonsterTable!$A:$B,MATCH(MonsterTable!$B$1,MonsterTable!$A$1:$B$1,0),0),
IF(OR(NOT(ISBLANK(BW1355)),ISBLANK(BX1355)),#N/A,
IF(BU1355="empty","empty",
VLOOKUP(BU1355,MonsterGroupTable!$A:$A,1,0)))))))</f>
        <v/>
      </c>
      <c r="CC1355" s="2" t="str">
        <f>IF(AND(ISBLANK(CB1355),OR(NOT(ISBLANK(CD1355)),NOT(ISBLANK(CE1355)))),#N/A,
IF(ISBLANK(CB1355),"",
IF(AND(NOT(ISERROR(VLOOKUP(CB1355,MonsterTable!$A:$B,MATCH(MonsterTable!$B$1,MonsterTable!$A$1:$B$1,0),0))),OR(ISBLANK(CD1355),ISBLANK(CE1355))),#N/A,
IFERROR(VLOOKUP(CB1355,MonsterTable!$A:$B,MATCH(MonsterTable!$B$1,MonsterTable!$A$1:$B$1,0),0),
IF(OR(NOT(ISBLANK(CD1355)),ISBLANK(CE1355)),#N/A,
IF(CB1355="empty","empty",
VLOOKUP(CB1355,MonsterGroupTable!$A:$A,1,0)))))))</f>
        <v/>
      </c>
      <c r="CJ1355" s="2" t="str">
        <f>IF(AND(ISBLANK(CI1355),OR(NOT(ISBLANK(CK1355)),NOT(ISBLANK(CL1355)))),#N/A,
IF(ISBLANK(CI1355),"",
IF(AND(NOT(ISERROR(VLOOKUP(CI1355,MonsterTable!$A:$B,MATCH(MonsterTable!$B$1,MonsterTable!$A$1:$B$1,0),0))),OR(ISBLANK(CK1355),ISBLANK(CL1355))),#N/A,
IFERROR(VLOOKUP(CI1355,MonsterTable!$A:$B,MATCH(MonsterTable!$B$1,MonsterTable!$A$1:$B$1,0),0),
IF(OR(NOT(ISBLANK(CK1355)),ISBLANK(CL1355)),#N/A,
IF(CI1355="empty","empty",
VLOOKUP(CI1355,MonsterGroupTable!$A:$A,1,0)))))))</f>
        <v/>
      </c>
    </row>
    <row r="1356" spans="1:88">
      <c r="A1356">
        <v>20322</v>
      </c>
      <c r="B1356">
        <f t="shared" si="45"/>
        <v>1.1000000000000001</v>
      </c>
      <c r="C1356">
        <f t="shared" si="45"/>
        <v>1.1000000000000001</v>
      </c>
      <c r="F1356">
        <v>900</v>
      </c>
      <c r="G1356">
        <v>17392</v>
      </c>
      <c r="H1356">
        <v>0</v>
      </c>
      <c r="I1356">
        <v>0</v>
      </c>
      <c r="J1356">
        <v>0</v>
      </c>
      <c r="K1356" t="s">
        <v>28</v>
      </c>
      <c r="L1356" t="s">
        <v>245</v>
      </c>
      <c r="M1356" t="s">
        <v>79</v>
      </c>
      <c r="N1356" t="s">
        <v>80</v>
      </c>
      <c r="O1356">
        <v>0</v>
      </c>
      <c r="P1356">
        <v>-4.75</v>
      </c>
      <c r="Q1356">
        <v>-3.5</v>
      </c>
      <c r="R1356">
        <v>4.75</v>
      </c>
      <c r="S1356">
        <v>3</v>
      </c>
      <c r="T1356">
        <v>-13.5</v>
      </c>
      <c r="U1356">
        <v>2.5499999999999998</v>
      </c>
      <c r="V1356">
        <v>-6.75</v>
      </c>
      <c r="W1356" t="str">
        <f t="shared" si="46"/>
        <v>g113,5,empty,3,204,1,1,0</v>
      </c>
      <c r="X1356" s="1" t="s">
        <v>312</v>
      </c>
      <c r="Y1356" s="2" t="str">
        <f>IF(AND(ISBLANK(X1356),OR(NOT(ISBLANK(Z1356)),NOT(ISBLANK(AA1356)))),#N/A,
IF(ISBLANK(X1356),"",
IF(AND(NOT(ISERROR(VLOOKUP(X1356,MonsterTable!$A:$B,MATCH(MonsterTable!$B$1,MonsterTable!$A$1:$B$1,0),0))),OR(ISBLANK(Z1356),ISBLANK(AA1356))),#N/A,
IFERROR(VLOOKUP(X1356,MonsterTable!$A:$B,MATCH(MonsterTable!$B$1,MonsterTable!$A$1:$B$1,0),0),
IF(OR(NOT(ISBLANK(Z1356)),ISBLANK(AA1356)),#N/A,
IF(X1356="empty","empty",
VLOOKUP(X1356,MonsterGroupTable!$A:$A,1,0)))))))</f>
        <v>g113</v>
      </c>
      <c r="AA1356">
        <v>5</v>
      </c>
      <c r="AE1356" s="1" t="s">
        <v>446</v>
      </c>
      <c r="AF1356" s="2" t="str">
        <f>IF(AND(ISBLANK(AE1356),OR(NOT(ISBLANK(AG1356)),NOT(ISBLANK(AH1356)))),#N/A,
IF(ISBLANK(AE1356),"",
IF(AND(NOT(ISERROR(VLOOKUP(AE1356,MonsterTable!$A:$B,MATCH(MonsterTable!$B$1,MonsterTable!$A$1:$B$1,0),0))),OR(ISBLANK(AG1356),ISBLANK(AH1356))),#N/A,
IFERROR(VLOOKUP(AE1356,MonsterTable!$A:$B,MATCH(MonsterTable!$B$1,MonsterTable!$A$1:$B$1,0),0),
IF(OR(NOT(ISBLANK(AG1356)),ISBLANK(AH1356)),#N/A,
IF(AE1356="empty","empty",
VLOOKUP(AE1356,MonsterGroupTable!$A:$A,1,0)))))))</f>
        <v>empty</v>
      </c>
      <c r="AH1356">
        <v>3</v>
      </c>
      <c r="AL1356" s="1" t="s">
        <v>340</v>
      </c>
      <c r="AM1356" s="2">
        <f>IF(AND(ISBLANK(AL1356),OR(NOT(ISBLANK(AN1356)),NOT(ISBLANK(AO1356)))),#N/A,
IF(ISBLANK(AL1356),"",
IF(AND(NOT(ISERROR(VLOOKUP(AL1356,MonsterTable!$A:$B,MATCH(MonsterTable!$B$1,MonsterTable!$A$1:$B$1,0),0))),OR(ISBLANK(AN1356),ISBLANK(AO1356))),#N/A,
IFERROR(VLOOKUP(AL1356,MonsterTable!$A:$B,MATCH(MonsterTable!$B$1,MonsterTable!$A$1:$B$1,0),0),
IF(OR(NOT(ISBLANK(AN1356)),ISBLANK(AO1356)),#N/A,
IF(AL1356="empty","empty",
VLOOKUP(AL1356,MonsterGroupTable!$A:$A,1,0)))))))</f>
        <v>204</v>
      </c>
      <c r="AN1356">
        <v>1</v>
      </c>
      <c r="AO1356">
        <v>1</v>
      </c>
      <c r="AP1356">
        <v>0</v>
      </c>
      <c r="AT1356" s="2" t="str">
        <f>IF(AND(ISBLANK(AS1356),OR(NOT(ISBLANK(AU1356)),NOT(ISBLANK(AV1356)))),#N/A,
IF(ISBLANK(AS1356),"",
IF(AND(NOT(ISERROR(VLOOKUP(AS1356,MonsterTable!$A:$B,MATCH(MonsterTable!$B$1,MonsterTable!$A$1:$B$1,0),0))),OR(ISBLANK(AU1356),ISBLANK(AV1356))),#N/A,
IFERROR(VLOOKUP(AS1356,MonsterTable!$A:$B,MATCH(MonsterTable!$B$1,MonsterTable!$A$1:$B$1,0),0),
IF(OR(NOT(ISBLANK(AU1356)),ISBLANK(AV1356)),#N/A,
IF(AS1356="empty","empty",
VLOOKUP(AS1356,MonsterGroupTable!$A:$A,1,0)))))))</f>
        <v/>
      </c>
      <c r="BA1356" s="2" t="str">
        <f>IF(AND(ISBLANK(AZ1356),OR(NOT(ISBLANK(BB1356)),NOT(ISBLANK(BC1356)))),#N/A,
IF(ISBLANK(AZ1356),"",
IF(AND(NOT(ISERROR(VLOOKUP(AZ1356,MonsterTable!$A:$B,MATCH(MonsterTable!$B$1,MonsterTable!$A$1:$B$1,0),0))),OR(ISBLANK(BB1356),ISBLANK(BC1356))),#N/A,
IFERROR(VLOOKUP(AZ1356,MonsterTable!$A:$B,MATCH(MonsterTable!$B$1,MonsterTable!$A$1:$B$1,0),0),
IF(OR(NOT(ISBLANK(BB1356)),ISBLANK(BC1356)),#N/A,
IF(AZ1356="empty","empty",
VLOOKUP(AZ1356,MonsterGroupTable!$A:$A,1,0)))))))</f>
        <v/>
      </c>
      <c r="BH1356" s="2" t="str">
        <f>IF(AND(ISBLANK(BG1356),OR(NOT(ISBLANK(BI1356)),NOT(ISBLANK(BJ1356)))),#N/A,
IF(ISBLANK(BG1356),"",
IF(AND(NOT(ISERROR(VLOOKUP(BG1356,MonsterTable!$A:$B,MATCH(MonsterTable!$B$1,MonsterTable!$A$1:$B$1,0),0))),OR(ISBLANK(BI1356),ISBLANK(BJ1356))),#N/A,
IFERROR(VLOOKUP(BG1356,MonsterTable!$A:$B,MATCH(MonsterTable!$B$1,MonsterTable!$A$1:$B$1,0),0),
IF(OR(NOT(ISBLANK(BI1356)),ISBLANK(BJ1356)),#N/A,
IF(BG1356="empty","empty",
VLOOKUP(BG1356,MonsterGroupTable!$A:$A,1,0)))))))</f>
        <v/>
      </c>
      <c r="BO1356" s="2" t="str">
        <f>IF(AND(ISBLANK(BN1356),OR(NOT(ISBLANK(BP1356)),NOT(ISBLANK(BQ1356)))),#N/A,
IF(ISBLANK(BN1356),"",
IF(AND(NOT(ISERROR(VLOOKUP(BN1356,MonsterTable!$A:$B,MATCH(MonsterTable!$B$1,MonsterTable!$A$1:$B$1,0),0))),OR(ISBLANK(BP1356),ISBLANK(BQ1356))),#N/A,
IFERROR(VLOOKUP(BN1356,MonsterTable!$A:$B,MATCH(MonsterTable!$B$1,MonsterTable!$A$1:$B$1,0),0),
IF(OR(NOT(ISBLANK(BP1356)),ISBLANK(BQ1356)),#N/A,
IF(BN1356="empty","empty",
VLOOKUP(BN1356,MonsterGroupTable!$A:$A,1,0)))))))</f>
        <v/>
      </c>
      <c r="BV1356" s="2" t="str">
        <f>IF(AND(ISBLANK(BU1356),OR(NOT(ISBLANK(BW1356)),NOT(ISBLANK(BX1356)))),#N/A,
IF(ISBLANK(BU1356),"",
IF(AND(NOT(ISERROR(VLOOKUP(BU1356,MonsterTable!$A:$B,MATCH(MonsterTable!$B$1,MonsterTable!$A$1:$B$1,0),0))),OR(ISBLANK(BW1356),ISBLANK(BX1356))),#N/A,
IFERROR(VLOOKUP(BU1356,MonsterTable!$A:$B,MATCH(MonsterTable!$B$1,MonsterTable!$A$1:$B$1,0),0),
IF(OR(NOT(ISBLANK(BW1356)),ISBLANK(BX1356)),#N/A,
IF(BU1356="empty","empty",
VLOOKUP(BU1356,MonsterGroupTable!$A:$A,1,0)))))))</f>
        <v/>
      </c>
      <c r="CC1356" s="2" t="str">
        <f>IF(AND(ISBLANK(CB1356),OR(NOT(ISBLANK(CD1356)),NOT(ISBLANK(CE1356)))),#N/A,
IF(ISBLANK(CB1356),"",
IF(AND(NOT(ISERROR(VLOOKUP(CB1356,MonsterTable!$A:$B,MATCH(MonsterTable!$B$1,MonsterTable!$A$1:$B$1,0),0))),OR(ISBLANK(CD1356),ISBLANK(CE1356))),#N/A,
IFERROR(VLOOKUP(CB1356,MonsterTable!$A:$B,MATCH(MonsterTable!$B$1,MonsterTable!$A$1:$B$1,0),0),
IF(OR(NOT(ISBLANK(CD1356)),ISBLANK(CE1356)),#N/A,
IF(CB1356="empty","empty",
VLOOKUP(CB1356,MonsterGroupTable!$A:$A,1,0)))))))</f>
        <v/>
      </c>
      <c r="CJ1356" s="2" t="str">
        <f>IF(AND(ISBLANK(CI1356),OR(NOT(ISBLANK(CK1356)),NOT(ISBLANK(CL1356)))),#N/A,
IF(ISBLANK(CI1356),"",
IF(AND(NOT(ISERROR(VLOOKUP(CI1356,MonsterTable!$A:$B,MATCH(MonsterTable!$B$1,MonsterTable!$A$1:$B$1,0),0))),OR(ISBLANK(CK1356),ISBLANK(CL1356))),#N/A,
IFERROR(VLOOKUP(CI1356,MonsterTable!$A:$B,MATCH(MonsterTable!$B$1,MonsterTable!$A$1:$B$1,0),0),
IF(OR(NOT(ISBLANK(CK1356)),ISBLANK(CL1356)),#N/A,
IF(CI1356="empty","empty",
VLOOKUP(CI1356,MonsterGroupTable!$A:$A,1,0)))))))</f>
        <v/>
      </c>
    </row>
    <row r="1357" spans="1:88">
      <c r="A1357">
        <v>20323</v>
      </c>
      <c r="B1357">
        <f t="shared" si="45"/>
        <v>1.1000000000000001</v>
      </c>
      <c r="C1357">
        <f t="shared" si="45"/>
        <v>1.1000000000000001</v>
      </c>
      <c r="F1357">
        <v>900</v>
      </c>
      <c r="G1357">
        <v>17527</v>
      </c>
      <c r="H1357">
        <v>0</v>
      </c>
      <c r="I1357">
        <v>0</v>
      </c>
      <c r="J1357">
        <v>0</v>
      </c>
      <c r="K1357" t="s">
        <v>28</v>
      </c>
      <c r="L1357" t="s">
        <v>245</v>
      </c>
      <c r="M1357" t="s">
        <v>79</v>
      </c>
      <c r="N1357" t="s">
        <v>80</v>
      </c>
      <c r="O1357">
        <v>0</v>
      </c>
      <c r="P1357">
        <v>-4.75</v>
      </c>
      <c r="Q1357">
        <v>-3.5</v>
      </c>
      <c r="R1357">
        <v>4.75</v>
      </c>
      <c r="S1357">
        <v>3</v>
      </c>
      <c r="T1357">
        <v>-13.5</v>
      </c>
      <c r="U1357">
        <v>2.5499999999999998</v>
      </c>
      <c r="V1357">
        <v>-6.75</v>
      </c>
      <c r="W1357" t="str">
        <f t="shared" si="46"/>
        <v>g113,5,empty,3,204,1,1,0</v>
      </c>
      <c r="X1357" s="1" t="s">
        <v>312</v>
      </c>
      <c r="Y1357" s="2" t="str">
        <f>IF(AND(ISBLANK(X1357),OR(NOT(ISBLANK(Z1357)),NOT(ISBLANK(AA1357)))),#N/A,
IF(ISBLANK(X1357),"",
IF(AND(NOT(ISERROR(VLOOKUP(X1357,MonsterTable!$A:$B,MATCH(MonsterTable!$B$1,MonsterTable!$A$1:$B$1,0),0))),OR(ISBLANK(Z1357),ISBLANK(AA1357))),#N/A,
IFERROR(VLOOKUP(X1357,MonsterTable!$A:$B,MATCH(MonsterTable!$B$1,MonsterTable!$A$1:$B$1,0),0),
IF(OR(NOT(ISBLANK(Z1357)),ISBLANK(AA1357)),#N/A,
IF(X1357="empty","empty",
VLOOKUP(X1357,MonsterGroupTable!$A:$A,1,0)))))))</f>
        <v>g113</v>
      </c>
      <c r="AA1357">
        <v>5</v>
      </c>
      <c r="AE1357" s="1" t="s">
        <v>446</v>
      </c>
      <c r="AF1357" s="2" t="str">
        <f>IF(AND(ISBLANK(AE1357),OR(NOT(ISBLANK(AG1357)),NOT(ISBLANK(AH1357)))),#N/A,
IF(ISBLANK(AE1357),"",
IF(AND(NOT(ISERROR(VLOOKUP(AE1357,MonsterTable!$A:$B,MATCH(MonsterTable!$B$1,MonsterTable!$A$1:$B$1,0),0))),OR(ISBLANK(AG1357),ISBLANK(AH1357))),#N/A,
IFERROR(VLOOKUP(AE1357,MonsterTable!$A:$B,MATCH(MonsterTable!$B$1,MonsterTable!$A$1:$B$1,0),0),
IF(OR(NOT(ISBLANK(AG1357)),ISBLANK(AH1357)),#N/A,
IF(AE1357="empty","empty",
VLOOKUP(AE1357,MonsterGroupTable!$A:$A,1,0)))))))</f>
        <v>empty</v>
      </c>
      <c r="AH1357">
        <v>3</v>
      </c>
      <c r="AL1357" s="1" t="s">
        <v>340</v>
      </c>
      <c r="AM1357" s="2">
        <f>IF(AND(ISBLANK(AL1357),OR(NOT(ISBLANK(AN1357)),NOT(ISBLANK(AO1357)))),#N/A,
IF(ISBLANK(AL1357),"",
IF(AND(NOT(ISERROR(VLOOKUP(AL1357,MonsterTable!$A:$B,MATCH(MonsterTable!$B$1,MonsterTable!$A$1:$B$1,0),0))),OR(ISBLANK(AN1357),ISBLANK(AO1357))),#N/A,
IFERROR(VLOOKUP(AL1357,MonsterTable!$A:$B,MATCH(MonsterTable!$B$1,MonsterTable!$A$1:$B$1,0),0),
IF(OR(NOT(ISBLANK(AN1357)),ISBLANK(AO1357)),#N/A,
IF(AL1357="empty","empty",
VLOOKUP(AL1357,MonsterGroupTable!$A:$A,1,0)))))))</f>
        <v>204</v>
      </c>
      <c r="AN1357">
        <v>1</v>
      </c>
      <c r="AO1357">
        <v>1</v>
      </c>
      <c r="AP1357">
        <v>0</v>
      </c>
      <c r="AT1357" s="2" t="str">
        <f>IF(AND(ISBLANK(AS1357),OR(NOT(ISBLANK(AU1357)),NOT(ISBLANK(AV1357)))),#N/A,
IF(ISBLANK(AS1357),"",
IF(AND(NOT(ISERROR(VLOOKUP(AS1357,MonsterTable!$A:$B,MATCH(MonsterTable!$B$1,MonsterTable!$A$1:$B$1,0),0))),OR(ISBLANK(AU1357),ISBLANK(AV1357))),#N/A,
IFERROR(VLOOKUP(AS1357,MonsterTable!$A:$B,MATCH(MonsterTable!$B$1,MonsterTable!$A$1:$B$1,0),0),
IF(OR(NOT(ISBLANK(AU1357)),ISBLANK(AV1357)),#N/A,
IF(AS1357="empty","empty",
VLOOKUP(AS1357,MonsterGroupTable!$A:$A,1,0)))))))</f>
        <v/>
      </c>
      <c r="BA1357" s="2" t="str">
        <f>IF(AND(ISBLANK(AZ1357),OR(NOT(ISBLANK(BB1357)),NOT(ISBLANK(BC1357)))),#N/A,
IF(ISBLANK(AZ1357),"",
IF(AND(NOT(ISERROR(VLOOKUP(AZ1357,MonsterTable!$A:$B,MATCH(MonsterTable!$B$1,MonsterTable!$A$1:$B$1,0),0))),OR(ISBLANK(BB1357),ISBLANK(BC1357))),#N/A,
IFERROR(VLOOKUP(AZ1357,MonsterTable!$A:$B,MATCH(MonsterTable!$B$1,MonsterTable!$A$1:$B$1,0),0),
IF(OR(NOT(ISBLANK(BB1357)),ISBLANK(BC1357)),#N/A,
IF(AZ1357="empty","empty",
VLOOKUP(AZ1357,MonsterGroupTable!$A:$A,1,0)))))))</f>
        <v/>
      </c>
      <c r="BH1357" s="2" t="str">
        <f>IF(AND(ISBLANK(BG1357),OR(NOT(ISBLANK(BI1357)),NOT(ISBLANK(BJ1357)))),#N/A,
IF(ISBLANK(BG1357),"",
IF(AND(NOT(ISERROR(VLOOKUP(BG1357,MonsterTable!$A:$B,MATCH(MonsterTable!$B$1,MonsterTable!$A$1:$B$1,0),0))),OR(ISBLANK(BI1357),ISBLANK(BJ1357))),#N/A,
IFERROR(VLOOKUP(BG1357,MonsterTable!$A:$B,MATCH(MonsterTable!$B$1,MonsterTable!$A$1:$B$1,0),0),
IF(OR(NOT(ISBLANK(BI1357)),ISBLANK(BJ1357)),#N/A,
IF(BG1357="empty","empty",
VLOOKUP(BG1357,MonsterGroupTable!$A:$A,1,0)))))))</f>
        <v/>
      </c>
      <c r="BO1357" s="2" t="str">
        <f>IF(AND(ISBLANK(BN1357),OR(NOT(ISBLANK(BP1357)),NOT(ISBLANK(BQ1357)))),#N/A,
IF(ISBLANK(BN1357),"",
IF(AND(NOT(ISERROR(VLOOKUP(BN1357,MonsterTable!$A:$B,MATCH(MonsterTable!$B$1,MonsterTable!$A$1:$B$1,0),0))),OR(ISBLANK(BP1357),ISBLANK(BQ1357))),#N/A,
IFERROR(VLOOKUP(BN1357,MonsterTable!$A:$B,MATCH(MonsterTable!$B$1,MonsterTable!$A$1:$B$1,0),0),
IF(OR(NOT(ISBLANK(BP1357)),ISBLANK(BQ1357)),#N/A,
IF(BN1357="empty","empty",
VLOOKUP(BN1357,MonsterGroupTable!$A:$A,1,0)))))))</f>
        <v/>
      </c>
      <c r="BV1357" s="2" t="str">
        <f>IF(AND(ISBLANK(BU1357),OR(NOT(ISBLANK(BW1357)),NOT(ISBLANK(BX1357)))),#N/A,
IF(ISBLANK(BU1357),"",
IF(AND(NOT(ISERROR(VLOOKUP(BU1357,MonsterTable!$A:$B,MATCH(MonsterTable!$B$1,MonsterTable!$A$1:$B$1,0),0))),OR(ISBLANK(BW1357),ISBLANK(BX1357))),#N/A,
IFERROR(VLOOKUP(BU1357,MonsterTable!$A:$B,MATCH(MonsterTable!$B$1,MonsterTable!$A$1:$B$1,0),0),
IF(OR(NOT(ISBLANK(BW1357)),ISBLANK(BX1357)),#N/A,
IF(BU1357="empty","empty",
VLOOKUP(BU1357,MonsterGroupTable!$A:$A,1,0)))))))</f>
        <v/>
      </c>
      <c r="CC1357" s="2" t="str">
        <f>IF(AND(ISBLANK(CB1357),OR(NOT(ISBLANK(CD1357)),NOT(ISBLANK(CE1357)))),#N/A,
IF(ISBLANK(CB1357),"",
IF(AND(NOT(ISERROR(VLOOKUP(CB1357,MonsterTable!$A:$B,MATCH(MonsterTable!$B$1,MonsterTable!$A$1:$B$1,0),0))),OR(ISBLANK(CD1357),ISBLANK(CE1357))),#N/A,
IFERROR(VLOOKUP(CB1357,MonsterTable!$A:$B,MATCH(MonsterTable!$B$1,MonsterTable!$A$1:$B$1,0),0),
IF(OR(NOT(ISBLANK(CD1357)),ISBLANK(CE1357)),#N/A,
IF(CB1357="empty","empty",
VLOOKUP(CB1357,MonsterGroupTable!$A:$A,1,0)))))))</f>
        <v/>
      </c>
      <c r="CJ1357" s="2" t="str">
        <f>IF(AND(ISBLANK(CI1357),OR(NOT(ISBLANK(CK1357)),NOT(ISBLANK(CL1357)))),#N/A,
IF(ISBLANK(CI1357),"",
IF(AND(NOT(ISERROR(VLOOKUP(CI1357,MonsterTable!$A:$B,MATCH(MonsterTable!$B$1,MonsterTable!$A$1:$B$1,0),0))),OR(ISBLANK(CK1357),ISBLANK(CL1357))),#N/A,
IFERROR(VLOOKUP(CI1357,MonsterTable!$A:$B,MATCH(MonsterTable!$B$1,MonsterTable!$A$1:$B$1,0),0),
IF(OR(NOT(ISBLANK(CK1357)),ISBLANK(CL1357)),#N/A,
IF(CI1357="empty","empty",
VLOOKUP(CI1357,MonsterGroupTable!$A:$A,1,0)))))))</f>
        <v/>
      </c>
    </row>
    <row r="1358" spans="1:88">
      <c r="A1358">
        <v>20324</v>
      </c>
      <c r="B1358">
        <f t="shared" si="45"/>
        <v>1.1000000000000001</v>
      </c>
      <c r="C1358">
        <f t="shared" si="45"/>
        <v>1.1000000000000001</v>
      </c>
      <c r="F1358">
        <v>900</v>
      </c>
      <c r="G1358">
        <v>17662</v>
      </c>
      <c r="H1358">
        <v>0</v>
      </c>
      <c r="I1358">
        <v>0</v>
      </c>
      <c r="J1358">
        <v>0</v>
      </c>
      <c r="K1358" t="s">
        <v>28</v>
      </c>
      <c r="L1358" t="s">
        <v>245</v>
      </c>
      <c r="M1358" t="s">
        <v>79</v>
      </c>
      <c r="N1358" t="s">
        <v>80</v>
      </c>
      <c r="O1358">
        <v>0</v>
      </c>
      <c r="P1358">
        <v>-4.75</v>
      </c>
      <c r="Q1358">
        <v>-3.5</v>
      </c>
      <c r="R1358">
        <v>4.75</v>
      </c>
      <c r="S1358">
        <v>3</v>
      </c>
      <c r="T1358">
        <v>-13.5</v>
      </c>
      <c r="U1358">
        <v>2.5499999999999998</v>
      </c>
      <c r="V1358">
        <v>-6.75</v>
      </c>
      <c r="W1358" t="str">
        <f t="shared" si="46"/>
        <v>g113,5,empty,3,204,1,1,0</v>
      </c>
      <c r="X1358" s="1" t="s">
        <v>312</v>
      </c>
      <c r="Y1358" s="2" t="str">
        <f>IF(AND(ISBLANK(X1358),OR(NOT(ISBLANK(Z1358)),NOT(ISBLANK(AA1358)))),#N/A,
IF(ISBLANK(X1358),"",
IF(AND(NOT(ISERROR(VLOOKUP(X1358,MonsterTable!$A:$B,MATCH(MonsterTable!$B$1,MonsterTable!$A$1:$B$1,0),0))),OR(ISBLANK(Z1358),ISBLANK(AA1358))),#N/A,
IFERROR(VLOOKUP(X1358,MonsterTable!$A:$B,MATCH(MonsterTable!$B$1,MonsterTable!$A$1:$B$1,0),0),
IF(OR(NOT(ISBLANK(Z1358)),ISBLANK(AA1358)),#N/A,
IF(X1358="empty","empty",
VLOOKUP(X1358,MonsterGroupTable!$A:$A,1,0)))))))</f>
        <v>g113</v>
      </c>
      <c r="AA1358">
        <v>5</v>
      </c>
      <c r="AE1358" s="1" t="s">
        <v>446</v>
      </c>
      <c r="AF1358" s="2" t="str">
        <f>IF(AND(ISBLANK(AE1358),OR(NOT(ISBLANK(AG1358)),NOT(ISBLANK(AH1358)))),#N/A,
IF(ISBLANK(AE1358),"",
IF(AND(NOT(ISERROR(VLOOKUP(AE1358,MonsterTable!$A:$B,MATCH(MonsterTable!$B$1,MonsterTable!$A$1:$B$1,0),0))),OR(ISBLANK(AG1358),ISBLANK(AH1358))),#N/A,
IFERROR(VLOOKUP(AE1358,MonsterTable!$A:$B,MATCH(MonsterTable!$B$1,MonsterTable!$A$1:$B$1,0),0),
IF(OR(NOT(ISBLANK(AG1358)),ISBLANK(AH1358)),#N/A,
IF(AE1358="empty","empty",
VLOOKUP(AE1358,MonsterGroupTable!$A:$A,1,0)))))))</f>
        <v>empty</v>
      </c>
      <c r="AH1358">
        <v>3</v>
      </c>
      <c r="AL1358" s="1" t="s">
        <v>340</v>
      </c>
      <c r="AM1358" s="2">
        <f>IF(AND(ISBLANK(AL1358),OR(NOT(ISBLANK(AN1358)),NOT(ISBLANK(AO1358)))),#N/A,
IF(ISBLANK(AL1358),"",
IF(AND(NOT(ISERROR(VLOOKUP(AL1358,MonsterTable!$A:$B,MATCH(MonsterTable!$B$1,MonsterTable!$A$1:$B$1,0),0))),OR(ISBLANK(AN1358),ISBLANK(AO1358))),#N/A,
IFERROR(VLOOKUP(AL1358,MonsterTable!$A:$B,MATCH(MonsterTable!$B$1,MonsterTable!$A$1:$B$1,0),0),
IF(OR(NOT(ISBLANK(AN1358)),ISBLANK(AO1358)),#N/A,
IF(AL1358="empty","empty",
VLOOKUP(AL1358,MonsterGroupTable!$A:$A,1,0)))))))</f>
        <v>204</v>
      </c>
      <c r="AN1358">
        <v>1</v>
      </c>
      <c r="AO1358">
        <v>1</v>
      </c>
      <c r="AP1358">
        <v>0</v>
      </c>
      <c r="AT1358" s="2" t="str">
        <f>IF(AND(ISBLANK(AS1358),OR(NOT(ISBLANK(AU1358)),NOT(ISBLANK(AV1358)))),#N/A,
IF(ISBLANK(AS1358),"",
IF(AND(NOT(ISERROR(VLOOKUP(AS1358,MonsterTable!$A:$B,MATCH(MonsterTable!$B$1,MonsterTable!$A$1:$B$1,0),0))),OR(ISBLANK(AU1358),ISBLANK(AV1358))),#N/A,
IFERROR(VLOOKUP(AS1358,MonsterTable!$A:$B,MATCH(MonsterTable!$B$1,MonsterTable!$A$1:$B$1,0),0),
IF(OR(NOT(ISBLANK(AU1358)),ISBLANK(AV1358)),#N/A,
IF(AS1358="empty","empty",
VLOOKUP(AS1358,MonsterGroupTable!$A:$A,1,0)))))))</f>
        <v/>
      </c>
      <c r="BA1358" s="2" t="str">
        <f>IF(AND(ISBLANK(AZ1358),OR(NOT(ISBLANK(BB1358)),NOT(ISBLANK(BC1358)))),#N/A,
IF(ISBLANK(AZ1358),"",
IF(AND(NOT(ISERROR(VLOOKUP(AZ1358,MonsterTable!$A:$B,MATCH(MonsterTable!$B$1,MonsterTable!$A$1:$B$1,0),0))),OR(ISBLANK(BB1358),ISBLANK(BC1358))),#N/A,
IFERROR(VLOOKUP(AZ1358,MonsterTable!$A:$B,MATCH(MonsterTable!$B$1,MonsterTable!$A$1:$B$1,0),0),
IF(OR(NOT(ISBLANK(BB1358)),ISBLANK(BC1358)),#N/A,
IF(AZ1358="empty","empty",
VLOOKUP(AZ1358,MonsterGroupTable!$A:$A,1,0)))))))</f>
        <v/>
      </c>
      <c r="BH1358" s="2" t="str">
        <f>IF(AND(ISBLANK(BG1358),OR(NOT(ISBLANK(BI1358)),NOT(ISBLANK(BJ1358)))),#N/A,
IF(ISBLANK(BG1358),"",
IF(AND(NOT(ISERROR(VLOOKUP(BG1358,MonsterTable!$A:$B,MATCH(MonsterTable!$B$1,MonsterTable!$A$1:$B$1,0),0))),OR(ISBLANK(BI1358),ISBLANK(BJ1358))),#N/A,
IFERROR(VLOOKUP(BG1358,MonsterTable!$A:$B,MATCH(MonsterTable!$B$1,MonsterTable!$A$1:$B$1,0),0),
IF(OR(NOT(ISBLANK(BI1358)),ISBLANK(BJ1358)),#N/A,
IF(BG1358="empty","empty",
VLOOKUP(BG1358,MonsterGroupTable!$A:$A,1,0)))))))</f>
        <v/>
      </c>
      <c r="BO1358" s="2" t="str">
        <f>IF(AND(ISBLANK(BN1358),OR(NOT(ISBLANK(BP1358)),NOT(ISBLANK(BQ1358)))),#N/A,
IF(ISBLANK(BN1358),"",
IF(AND(NOT(ISERROR(VLOOKUP(BN1358,MonsterTable!$A:$B,MATCH(MonsterTable!$B$1,MonsterTable!$A$1:$B$1,0),0))),OR(ISBLANK(BP1358),ISBLANK(BQ1358))),#N/A,
IFERROR(VLOOKUP(BN1358,MonsterTable!$A:$B,MATCH(MonsterTable!$B$1,MonsterTable!$A$1:$B$1,0),0),
IF(OR(NOT(ISBLANK(BP1358)),ISBLANK(BQ1358)),#N/A,
IF(BN1358="empty","empty",
VLOOKUP(BN1358,MonsterGroupTable!$A:$A,1,0)))))))</f>
        <v/>
      </c>
      <c r="BV1358" s="2" t="str">
        <f>IF(AND(ISBLANK(BU1358),OR(NOT(ISBLANK(BW1358)),NOT(ISBLANK(BX1358)))),#N/A,
IF(ISBLANK(BU1358),"",
IF(AND(NOT(ISERROR(VLOOKUP(BU1358,MonsterTable!$A:$B,MATCH(MonsterTable!$B$1,MonsterTable!$A$1:$B$1,0),0))),OR(ISBLANK(BW1358),ISBLANK(BX1358))),#N/A,
IFERROR(VLOOKUP(BU1358,MonsterTable!$A:$B,MATCH(MonsterTable!$B$1,MonsterTable!$A$1:$B$1,0),0),
IF(OR(NOT(ISBLANK(BW1358)),ISBLANK(BX1358)),#N/A,
IF(BU1358="empty","empty",
VLOOKUP(BU1358,MonsterGroupTable!$A:$A,1,0)))))))</f>
        <v/>
      </c>
      <c r="CC1358" s="2" t="str">
        <f>IF(AND(ISBLANK(CB1358),OR(NOT(ISBLANK(CD1358)),NOT(ISBLANK(CE1358)))),#N/A,
IF(ISBLANK(CB1358),"",
IF(AND(NOT(ISERROR(VLOOKUP(CB1358,MonsterTable!$A:$B,MATCH(MonsterTable!$B$1,MonsterTable!$A$1:$B$1,0),0))),OR(ISBLANK(CD1358),ISBLANK(CE1358))),#N/A,
IFERROR(VLOOKUP(CB1358,MonsterTable!$A:$B,MATCH(MonsterTable!$B$1,MonsterTable!$A$1:$B$1,0),0),
IF(OR(NOT(ISBLANK(CD1358)),ISBLANK(CE1358)),#N/A,
IF(CB1358="empty","empty",
VLOOKUP(CB1358,MonsterGroupTable!$A:$A,1,0)))))))</f>
        <v/>
      </c>
      <c r="CJ1358" s="2" t="str">
        <f>IF(AND(ISBLANK(CI1358),OR(NOT(ISBLANK(CK1358)),NOT(ISBLANK(CL1358)))),#N/A,
IF(ISBLANK(CI1358),"",
IF(AND(NOT(ISERROR(VLOOKUP(CI1358,MonsterTable!$A:$B,MATCH(MonsterTable!$B$1,MonsterTable!$A$1:$B$1,0),0))),OR(ISBLANK(CK1358),ISBLANK(CL1358))),#N/A,
IFERROR(VLOOKUP(CI1358,MonsterTable!$A:$B,MATCH(MonsterTable!$B$1,MonsterTable!$A$1:$B$1,0),0),
IF(OR(NOT(ISBLANK(CK1358)),ISBLANK(CL1358)),#N/A,
IF(CI1358="empty","empty",
VLOOKUP(CI1358,MonsterGroupTable!$A:$A,1,0)))))))</f>
        <v/>
      </c>
    </row>
    <row r="1359" spans="1:88">
      <c r="A1359">
        <v>20325</v>
      </c>
      <c r="B1359">
        <f t="shared" si="45"/>
        <v>1.1000000000000001</v>
      </c>
      <c r="C1359">
        <f t="shared" si="45"/>
        <v>1.1000000000000001</v>
      </c>
      <c r="F1359">
        <v>900</v>
      </c>
      <c r="G1359">
        <v>17797</v>
      </c>
      <c r="H1359">
        <v>0</v>
      </c>
      <c r="I1359">
        <v>0</v>
      </c>
      <c r="J1359">
        <v>0</v>
      </c>
      <c r="K1359" t="s">
        <v>28</v>
      </c>
      <c r="L1359" t="s">
        <v>245</v>
      </c>
      <c r="M1359" t="s">
        <v>79</v>
      </c>
      <c r="N1359" t="s">
        <v>80</v>
      </c>
      <c r="O1359">
        <v>0</v>
      </c>
      <c r="P1359">
        <v>-4.75</v>
      </c>
      <c r="Q1359">
        <v>-3.5</v>
      </c>
      <c r="R1359">
        <v>4.75</v>
      </c>
      <c r="S1359">
        <v>3</v>
      </c>
      <c r="T1359">
        <v>-13.5</v>
      </c>
      <c r="U1359">
        <v>2.5499999999999998</v>
      </c>
      <c r="V1359">
        <v>-6.75</v>
      </c>
      <c r="W1359" t="str">
        <f t="shared" si="46"/>
        <v>g113,5,empty,3,204,1,1,0</v>
      </c>
      <c r="X1359" s="1" t="s">
        <v>312</v>
      </c>
      <c r="Y1359" s="2" t="str">
        <f>IF(AND(ISBLANK(X1359),OR(NOT(ISBLANK(Z1359)),NOT(ISBLANK(AA1359)))),#N/A,
IF(ISBLANK(X1359),"",
IF(AND(NOT(ISERROR(VLOOKUP(X1359,MonsterTable!$A:$B,MATCH(MonsterTable!$B$1,MonsterTable!$A$1:$B$1,0),0))),OR(ISBLANK(Z1359),ISBLANK(AA1359))),#N/A,
IFERROR(VLOOKUP(X1359,MonsterTable!$A:$B,MATCH(MonsterTable!$B$1,MonsterTable!$A$1:$B$1,0),0),
IF(OR(NOT(ISBLANK(Z1359)),ISBLANK(AA1359)),#N/A,
IF(X1359="empty","empty",
VLOOKUP(X1359,MonsterGroupTable!$A:$A,1,0)))))))</f>
        <v>g113</v>
      </c>
      <c r="AA1359">
        <v>5</v>
      </c>
      <c r="AE1359" s="1" t="s">
        <v>446</v>
      </c>
      <c r="AF1359" s="2" t="str">
        <f>IF(AND(ISBLANK(AE1359),OR(NOT(ISBLANK(AG1359)),NOT(ISBLANK(AH1359)))),#N/A,
IF(ISBLANK(AE1359),"",
IF(AND(NOT(ISERROR(VLOOKUP(AE1359,MonsterTable!$A:$B,MATCH(MonsterTable!$B$1,MonsterTable!$A$1:$B$1,0),0))),OR(ISBLANK(AG1359),ISBLANK(AH1359))),#N/A,
IFERROR(VLOOKUP(AE1359,MonsterTable!$A:$B,MATCH(MonsterTable!$B$1,MonsterTable!$A$1:$B$1,0),0),
IF(OR(NOT(ISBLANK(AG1359)),ISBLANK(AH1359)),#N/A,
IF(AE1359="empty","empty",
VLOOKUP(AE1359,MonsterGroupTable!$A:$A,1,0)))))))</f>
        <v>empty</v>
      </c>
      <c r="AH1359">
        <v>3</v>
      </c>
      <c r="AL1359" s="1" t="s">
        <v>340</v>
      </c>
      <c r="AM1359" s="2">
        <f>IF(AND(ISBLANK(AL1359),OR(NOT(ISBLANK(AN1359)),NOT(ISBLANK(AO1359)))),#N/A,
IF(ISBLANK(AL1359),"",
IF(AND(NOT(ISERROR(VLOOKUP(AL1359,MonsterTable!$A:$B,MATCH(MonsterTable!$B$1,MonsterTable!$A$1:$B$1,0),0))),OR(ISBLANK(AN1359),ISBLANK(AO1359))),#N/A,
IFERROR(VLOOKUP(AL1359,MonsterTable!$A:$B,MATCH(MonsterTable!$B$1,MonsterTable!$A$1:$B$1,0),0),
IF(OR(NOT(ISBLANK(AN1359)),ISBLANK(AO1359)),#N/A,
IF(AL1359="empty","empty",
VLOOKUP(AL1359,MonsterGroupTable!$A:$A,1,0)))))))</f>
        <v>204</v>
      </c>
      <c r="AN1359">
        <v>1</v>
      </c>
      <c r="AO1359">
        <v>1</v>
      </c>
      <c r="AP1359">
        <v>0</v>
      </c>
      <c r="AT1359" s="2" t="str">
        <f>IF(AND(ISBLANK(AS1359),OR(NOT(ISBLANK(AU1359)),NOT(ISBLANK(AV1359)))),#N/A,
IF(ISBLANK(AS1359),"",
IF(AND(NOT(ISERROR(VLOOKUP(AS1359,MonsterTable!$A:$B,MATCH(MonsterTable!$B$1,MonsterTable!$A$1:$B$1,0),0))),OR(ISBLANK(AU1359),ISBLANK(AV1359))),#N/A,
IFERROR(VLOOKUP(AS1359,MonsterTable!$A:$B,MATCH(MonsterTable!$B$1,MonsterTable!$A$1:$B$1,0),0),
IF(OR(NOT(ISBLANK(AU1359)),ISBLANK(AV1359)),#N/A,
IF(AS1359="empty","empty",
VLOOKUP(AS1359,MonsterGroupTable!$A:$A,1,0)))))))</f>
        <v/>
      </c>
      <c r="BA1359" s="2" t="str">
        <f>IF(AND(ISBLANK(AZ1359),OR(NOT(ISBLANK(BB1359)),NOT(ISBLANK(BC1359)))),#N/A,
IF(ISBLANK(AZ1359),"",
IF(AND(NOT(ISERROR(VLOOKUP(AZ1359,MonsterTable!$A:$B,MATCH(MonsterTable!$B$1,MonsterTable!$A$1:$B$1,0),0))),OR(ISBLANK(BB1359),ISBLANK(BC1359))),#N/A,
IFERROR(VLOOKUP(AZ1359,MonsterTable!$A:$B,MATCH(MonsterTable!$B$1,MonsterTable!$A$1:$B$1,0),0),
IF(OR(NOT(ISBLANK(BB1359)),ISBLANK(BC1359)),#N/A,
IF(AZ1359="empty","empty",
VLOOKUP(AZ1359,MonsterGroupTable!$A:$A,1,0)))))))</f>
        <v/>
      </c>
      <c r="BH1359" s="2" t="str">
        <f>IF(AND(ISBLANK(BG1359),OR(NOT(ISBLANK(BI1359)),NOT(ISBLANK(BJ1359)))),#N/A,
IF(ISBLANK(BG1359),"",
IF(AND(NOT(ISERROR(VLOOKUP(BG1359,MonsterTable!$A:$B,MATCH(MonsterTable!$B$1,MonsterTable!$A$1:$B$1,0),0))),OR(ISBLANK(BI1359),ISBLANK(BJ1359))),#N/A,
IFERROR(VLOOKUP(BG1359,MonsterTable!$A:$B,MATCH(MonsterTable!$B$1,MonsterTable!$A$1:$B$1,0),0),
IF(OR(NOT(ISBLANK(BI1359)),ISBLANK(BJ1359)),#N/A,
IF(BG1359="empty","empty",
VLOOKUP(BG1359,MonsterGroupTable!$A:$A,1,0)))))))</f>
        <v/>
      </c>
      <c r="BO1359" s="2" t="str">
        <f>IF(AND(ISBLANK(BN1359),OR(NOT(ISBLANK(BP1359)),NOT(ISBLANK(BQ1359)))),#N/A,
IF(ISBLANK(BN1359),"",
IF(AND(NOT(ISERROR(VLOOKUP(BN1359,MonsterTable!$A:$B,MATCH(MonsterTable!$B$1,MonsterTable!$A$1:$B$1,0),0))),OR(ISBLANK(BP1359),ISBLANK(BQ1359))),#N/A,
IFERROR(VLOOKUP(BN1359,MonsterTable!$A:$B,MATCH(MonsterTable!$B$1,MonsterTable!$A$1:$B$1,0),0),
IF(OR(NOT(ISBLANK(BP1359)),ISBLANK(BQ1359)),#N/A,
IF(BN1359="empty","empty",
VLOOKUP(BN1359,MonsterGroupTable!$A:$A,1,0)))))))</f>
        <v/>
      </c>
      <c r="BV1359" s="2" t="str">
        <f>IF(AND(ISBLANK(BU1359),OR(NOT(ISBLANK(BW1359)),NOT(ISBLANK(BX1359)))),#N/A,
IF(ISBLANK(BU1359),"",
IF(AND(NOT(ISERROR(VLOOKUP(BU1359,MonsterTable!$A:$B,MATCH(MonsterTable!$B$1,MonsterTable!$A$1:$B$1,0),0))),OR(ISBLANK(BW1359),ISBLANK(BX1359))),#N/A,
IFERROR(VLOOKUP(BU1359,MonsterTable!$A:$B,MATCH(MonsterTable!$B$1,MonsterTable!$A$1:$B$1,0),0),
IF(OR(NOT(ISBLANK(BW1359)),ISBLANK(BX1359)),#N/A,
IF(BU1359="empty","empty",
VLOOKUP(BU1359,MonsterGroupTable!$A:$A,1,0)))))))</f>
        <v/>
      </c>
      <c r="CC1359" s="2" t="str">
        <f>IF(AND(ISBLANK(CB1359),OR(NOT(ISBLANK(CD1359)),NOT(ISBLANK(CE1359)))),#N/A,
IF(ISBLANK(CB1359),"",
IF(AND(NOT(ISERROR(VLOOKUP(CB1359,MonsterTable!$A:$B,MATCH(MonsterTable!$B$1,MonsterTable!$A$1:$B$1,0),0))),OR(ISBLANK(CD1359),ISBLANK(CE1359))),#N/A,
IFERROR(VLOOKUP(CB1359,MonsterTable!$A:$B,MATCH(MonsterTable!$B$1,MonsterTable!$A$1:$B$1,0),0),
IF(OR(NOT(ISBLANK(CD1359)),ISBLANK(CE1359)),#N/A,
IF(CB1359="empty","empty",
VLOOKUP(CB1359,MonsterGroupTable!$A:$A,1,0)))))))</f>
        <v/>
      </c>
      <c r="CJ1359" s="2" t="str">
        <f>IF(AND(ISBLANK(CI1359),OR(NOT(ISBLANK(CK1359)),NOT(ISBLANK(CL1359)))),#N/A,
IF(ISBLANK(CI1359),"",
IF(AND(NOT(ISERROR(VLOOKUP(CI1359,MonsterTable!$A:$B,MATCH(MonsterTable!$B$1,MonsterTable!$A$1:$B$1,0),0))),OR(ISBLANK(CK1359),ISBLANK(CL1359))),#N/A,
IFERROR(VLOOKUP(CI1359,MonsterTable!$A:$B,MATCH(MonsterTable!$B$1,MonsterTable!$A$1:$B$1,0),0),
IF(OR(NOT(ISBLANK(CK1359)),ISBLANK(CL1359)),#N/A,
IF(CI1359="empty","empty",
VLOOKUP(CI1359,MonsterGroupTable!$A:$A,1,0)))))))</f>
        <v/>
      </c>
    </row>
    <row r="1360" spans="1:88">
      <c r="A1360">
        <v>20326</v>
      </c>
      <c r="B1360">
        <f t="shared" si="45"/>
        <v>1.1000000000000001</v>
      </c>
      <c r="C1360">
        <f t="shared" si="45"/>
        <v>1.1000000000000001</v>
      </c>
      <c r="F1360">
        <v>900</v>
      </c>
      <c r="G1360">
        <v>17932</v>
      </c>
      <c r="H1360">
        <v>0</v>
      </c>
      <c r="I1360">
        <v>0</v>
      </c>
      <c r="J1360">
        <v>0</v>
      </c>
      <c r="K1360" t="s">
        <v>28</v>
      </c>
      <c r="L1360" t="s">
        <v>245</v>
      </c>
      <c r="M1360" t="s">
        <v>79</v>
      </c>
      <c r="N1360" t="s">
        <v>80</v>
      </c>
      <c r="O1360">
        <v>0</v>
      </c>
      <c r="P1360">
        <v>-4.75</v>
      </c>
      <c r="Q1360">
        <v>-3.5</v>
      </c>
      <c r="R1360">
        <v>4.75</v>
      </c>
      <c r="S1360">
        <v>3</v>
      </c>
      <c r="T1360">
        <v>-13.5</v>
      </c>
      <c r="U1360">
        <v>2.5499999999999998</v>
      </c>
      <c r="V1360">
        <v>-6.75</v>
      </c>
      <c r="W1360" t="str">
        <f t="shared" si="46"/>
        <v>g113,5,empty,3,204,1,1,0</v>
      </c>
      <c r="X1360" s="1" t="s">
        <v>312</v>
      </c>
      <c r="Y1360" s="2" t="str">
        <f>IF(AND(ISBLANK(X1360),OR(NOT(ISBLANK(Z1360)),NOT(ISBLANK(AA1360)))),#N/A,
IF(ISBLANK(X1360),"",
IF(AND(NOT(ISERROR(VLOOKUP(X1360,MonsterTable!$A:$B,MATCH(MonsterTable!$B$1,MonsterTable!$A$1:$B$1,0),0))),OR(ISBLANK(Z1360),ISBLANK(AA1360))),#N/A,
IFERROR(VLOOKUP(X1360,MonsterTable!$A:$B,MATCH(MonsterTable!$B$1,MonsterTable!$A$1:$B$1,0),0),
IF(OR(NOT(ISBLANK(Z1360)),ISBLANK(AA1360)),#N/A,
IF(X1360="empty","empty",
VLOOKUP(X1360,MonsterGroupTable!$A:$A,1,0)))))))</f>
        <v>g113</v>
      </c>
      <c r="AA1360">
        <v>5</v>
      </c>
      <c r="AE1360" s="1" t="s">
        <v>446</v>
      </c>
      <c r="AF1360" s="2" t="str">
        <f>IF(AND(ISBLANK(AE1360),OR(NOT(ISBLANK(AG1360)),NOT(ISBLANK(AH1360)))),#N/A,
IF(ISBLANK(AE1360),"",
IF(AND(NOT(ISERROR(VLOOKUP(AE1360,MonsterTable!$A:$B,MATCH(MonsterTable!$B$1,MonsterTable!$A$1:$B$1,0),0))),OR(ISBLANK(AG1360),ISBLANK(AH1360))),#N/A,
IFERROR(VLOOKUP(AE1360,MonsterTable!$A:$B,MATCH(MonsterTable!$B$1,MonsterTable!$A$1:$B$1,0),0),
IF(OR(NOT(ISBLANK(AG1360)),ISBLANK(AH1360)),#N/A,
IF(AE1360="empty","empty",
VLOOKUP(AE1360,MonsterGroupTable!$A:$A,1,0)))))))</f>
        <v>empty</v>
      </c>
      <c r="AH1360">
        <v>3</v>
      </c>
      <c r="AL1360" s="1" t="s">
        <v>340</v>
      </c>
      <c r="AM1360" s="2">
        <f>IF(AND(ISBLANK(AL1360),OR(NOT(ISBLANK(AN1360)),NOT(ISBLANK(AO1360)))),#N/A,
IF(ISBLANK(AL1360),"",
IF(AND(NOT(ISERROR(VLOOKUP(AL1360,MonsterTable!$A:$B,MATCH(MonsterTable!$B$1,MonsterTable!$A$1:$B$1,0),0))),OR(ISBLANK(AN1360),ISBLANK(AO1360))),#N/A,
IFERROR(VLOOKUP(AL1360,MonsterTable!$A:$B,MATCH(MonsterTable!$B$1,MonsterTable!$A$1:$B$1,0),0),
IF(OR(NOT(ISBLANK(AN1360)),ISBLANK(AO1360)),#N/A,
IF(AL1360="empty","empty",
VLOOKUP(AL1360,MonsterGroupTable!$A:$A,1,0)))))))</f>
        <v>204</v>
      </c>
      <c r="AN1360">
        <v>1</v>
      </c>
      <c r="AO1360">
        <v>1</v>
      </c>
      <c r="AP1360">
        <v>0</v>
      </c>
      <c r="AT1360" s="2" t="str">
        <f>IF(AND(ISBLANK(AS1360),OR(NOT(ISBLANK(AU1360)),NOT(ISBLANK(AV1360)))),#N/A,
IF(ISBLANK(AS1360),"",
IF(AND(NOT(ISERROR(VLOOKUP(AS1360,MonsterTable!$A:$B,MATCH(MonsterTable!$B$1,MonsterTable!$A$1:$B$1,0),0))),OR(ISBLANK(AU1360),ISBLANK(AV1360))),#N/A,
IFERROR(VLOOKUP(AS1360,MonsterTable!$A:$B,MATCH(MonsterTable!$B$1,MonsterTable!$A$1:$B$1,0),0),
IF(OR(NOT(ISBLANK(AU1360)),ISBLANK(AV1360)),#N/A,
IF(AS1360="empty","empty",
VLOOKUP(AS1360,MonsterGroupTable!$A:$A,1,0)))))))</f>
        <v/>
      </c>
      <c r="BA1360" s="2" t="str">
        <f>IF(AND(ISBLANK(AZ1360),OR(NOT(ISBLANK(BB1360)),NOT(ISBLANK(BC1360)))),#N/A,
IF(ISBLANK(AZ1360),"",
IF(AND(NOT(ISERROR(VLOOKUP(AZ1360,MonsterTable!$A:$B,MATCH(MonsterTable!$B$1,MonsterTable!$A$1:$B$1,0),0))),OR(ISBLANK(BB1360),ISBLANK(BC1360))),#N/A,
IFERROR(VLOOKUP(AZ1360,MonsterTable!$A:$B,MATCH(MonsterTable!$B$1,MonsterTable!$A$1:$B$1,0),0),
IF(OR(NOT(ISBLANK(BB1360)),ISBLANK(BC1360)),#N/A,
IF(AZ1360="empty","empty",
VLOOKUP(AZ1360,MonsterGroupTable!$A:$A,1,0)))))))</f>
        <v/>
      </c>
      <c r="BH1360" s="2" t="str">
        <f>IF(AND(ISBLANK(BG1360),OR(NOT(ISBLANK(BI1360)),NOT(ISBLANK(BJ1360)))),#N/A,
IF(ISBLANK(BG1360),"",
IF(AND(NOT(ISERROR(VLOOKUP(BG1360,MonsterTable!$A:$B,MATCH(MonsterTable!$B$1,MonsterTable!$A$1:$B$1,0),0))),OR(ISBLANK(BI1360),ISBLANK(BJ1360))),#N/A,
IFERROR(VLOOKUP(BG1360,MonsterTable!$A:$B,MATCH(MonsterTable!$B$1,MonsterTable!$A$1:$B$1,0),0),
IF(OR(NOT(ISBLANK(BI1360)),ISBLANK(BJ1360)),#N/A,
IF(BG1360="empty","empty",
VLOOKUP(BG1360,MonsterGroupTable!$A:$A,1,0)))))))</f>
        <v/>
      </c>
      <c r="BO1360" s="2" t="str">
        <f>IF(AND(ISBLANK(BN1360),OR(NOT(ISBLANK(BP1360)),NOT(ISBLANK(BQ1360)))),#N/A,
IF(ISBLANK(BN1360),"",
IF(AND(NOT(ISERROR(VLOOKUP(BN1360,MonsterTable!$A:$B,MATCH(MonsterTable!$B$1,MonsterTable!$A$1:$B$1,0),0))),OR(ISBLANK(BP1360),ISBLANK(BQ1360))),#N/A,
IFERROR(VLOOKUP(BN1360,MonsterTable!$A:$B,MATCH(MonsterTable!$B$1,MonsterTable!$A$1:$B$1,0),0),
IF(OR(NOT(ISBLANK(BP1360)),ISBLANK(BQ1360)),#N/A,
IF(BN1360="empty","empty",
VLOOKUP(BN1360,MonsterGroupTable!$A:$A,1,0)))))))</f>
        <v/>
      </c>
      <c r="BV1360" s="2" t="str">
        <f>IF(AND(ISBLANK(BU1360),OR(NOT(ISBLANK(BW1360)),NOT(ISBLANK(BX1360)))),#N/A,
IF(ISBLANK(BU1360),"",
IF(AND(NOT(ISERROR(VLOOKUP(BU1360,MonsterTable!$A:$B,MATCH(MonsterTable!$B$1,MonsterTable!$A$1:$B$1,0),0))),OR(ISBLANK(BW1360),ISBLANK(BX1360))),#N/A,
IFERROR(VLOOKUP(BU1360,MonsterTable!$A:$B,MATCH(MonsterTable!$B$1,MonsterTable!$A$1:$B$1,0),0),
IF(OR(NOT(ISBLANK(BW1360)),ISBLANK(BX1360)),#N/A,
IF(BU1360="empty","empty",
VLOOKUP(BU1360,MonsterGroupTable!$A:$A,1,0)))))))</f>
        <v/>
      </c>
      <c r="CC1360" s="2" t="str">
        <f>IF(AND(ISBLANK(CB1360),OR(NOT(ISBLANK(CD1360)),NOT(ISBLANK(CE1360)))),#N/A,
IF(ISBLANK(CB1360),"",
IF(AND(NOT(ISERROR(VLOOKUP(CB1360,MonsterTable!$A:$B,MATCH(MonsterTable!$B$1,MonsterTable!$A$1:$B$1,0),0))),OR(ISBLANK(CD1360),ISBLANK(CE1360))),#N/A,
IFERROR(VLOOKUP(CB1360,MonsterTable!$A:$B,MATCH(MonsterTable!$B$1,MonsterTable!$A$1:$B$1,0),0),
IF(OR(NOT(ISBLANK(CD1360)),ISBLANK(CE1360)),#N/A,
IF(CB1360="empty","empty",
VLOOKUP(CB1360,MonsterGroupTable!$A:$A,1,0)))))))</f>
        <v/>
      </c>
      <c r="CJ1360" s="2" t="str">
        <f>IF(AND(ISBLANK(CI1360),OR(NOT(ISBLANK(CK1360)),NOT(ISBLANK(CL1360)))),#N/A,
IF(ISBLANK(CI1360),"",
IF(AND(NOT(ISERROR(VLOOKUP(CI1360,MonsterTable!$A:$B,MATCH(MonsterTable!$B$1,MonsterTable!$A$1:$B$1,0),0))),OR(ISBLANK(CK1360),ISBLANK(CL1360))),#N/A,
IFERROR(VLOOKUP(CI1360,MonsterTable!$A:$B,MATCH(MonsterTable!$B$1,MonsterTable!$A$1:$B$1,0),0),
IF(OR(NOT(ISBLANK(CK1360)),ISBLANK(CL1360)),#N/A,
IF(CI1360="empty","empty",
VLOOKUP(CI1360,MonsterGroupTable!$A:$A,1,0)))))))</f>
        <v/>
      </c>
    </row>
    <row r="1361" spans="1:88">
      <c r="A1361">
        <v>20327</v>
      </c>
      <c r="B1361">
        <f t="shared" si="45"/>
        <v>1.1000000000000001</v>
      </c>
      <c r="C1361">
        <f t="shared" si="45"/>
        <v>1.1000000000000001</v>
      </c>
      <c r="F1361">
        <v>900</v>
      </c>
      <c r="G1361">
        <v>18067</v>
      </c>
      <c r="H1361">
        <v>0</v>
      </c>
      <c r="I1361">
        <v>0</v>
      </c>
      <c r="J1361">
        <v>0</v>
      </c>
      <c r="K1361" t="s">
        <v>28</v>
      </c>
      <c r="L1361" t="s">
        <v>245</v>
      </c>
      <c r="M1361" t="s">
        <v>79</v>
      </c>
      <c r="N1361" t="s">
        <v>80</v>
      </c>
      <c r="O1361">
        <v>0</v>
      </c>
      <c r="P1361">
        <v>-4.75</v>
      </c>
      <c r="Q1361">
        <v>-3.5</v>
      </c>
      <c r="R1361">
        <v>4.75</v>
      </c>
      <c r="S1361">
        <v>3</v>
      </c>
      <c r="T1361">
        <v>-13.5</v>
      </c>
      <c r="U1361">
        <v>2.5499999999999998</v>
      </c>
      <c r="V1361">
        <v>-6.75</v>
      </c>
      <c r="W1361" t="str">
        <f t="shared" si="46"/>
        <v>g113,5,empty,3,204,1,1,0</v>
      </c>
      <c r="X1361" s="1" t="s">
        <v>312</v>
      </c>
      <c r="Y1361" s="2" t="str">
        <f>IF(AND(ISBLANK(X1361),OR(NOT(ISBLANK(Z1361)),NOT(ISBLANK(AA1361)))),#N/A,
IF(ISBLANK(X1361),"",
IF(AND(NOT(ISERROR(VLOOKUP(X1361,MonsterTable!$A:$B,MATCH(MonsterTable!$B$1,MonsterTable!$A$1:$B$1,0),0))),OR(ISBLANK(Z1361),ISBLANK(AA1361))),#N/A,
IFERROR(VLOOKUP(X1361,MonsterTable!$A:$B,MATCH(MonsterTable!$B$1,MonsterTable!$A$1:$B$1,0),0),
IF(OR(NOT(ISBLANK(Z1361)),ISBLANK(AA1361)),#N/A,
IF(X1361="empty","empty",
VLOOKUP(X1361,MonsterGroupTable!$A:$A,1,0)))))))</f>
        <v>g113</v>
      </c>
      <c r="AA1361">
        <v>5</v>
      </c>
      <c r="AE1361" s="1" t="s">
        <v>446</v>
      </c>
      <c r="AF1361" s="2" t="str">
        <f>IF(AND(ISBLANK(AE1361),OR(NOT(ISBLANK(AG1361)),NOT(ISBLANK(AH1361)))),#N/A,
IF(ISBLANK(AE1361),"",
IF(AND(NOT(ISERROR(VLOOKUP(AE1361,MonsterTable!$A:$B,MATCH(MonsterTable!$B$1,MonsterTable!$A$1:$B$1,0),0))),OR(ISBLANK(AG1361),ISBLANK(AH1361))),#N/A,
IFERROR(VLOOKUP(AE1361,MonsterTable!$A:$B,MATCH(MonsterTable!$B$1,MonsterTable!$A$1:$B$1,0),0),
IF(OR(NOT(ISBLANK(AG1361)),ISBLANK(AH1361)),#N/A,
IF(AE1361="empty","empty",
VLOOKUP(AE1361,MonsterGroupTable!$A:$A,1,0)))))))</f>
        <v>empty</v>
      </c>
      <c r="AH1361">
        <v>3</v>
      </c>
      <c r="AL1361" s="1" t="s">
        <v>340</v>
      </c>
      <c r="AM1361" s="2">
        <f>IF(AND(ISBLANK(AL1361),OR(NOT(ISBLANK(AN1361)),NOT(ISBLANK(AO1361)))),#N/A,
IF(ISBLANK(AL1361),"",
IF(AND(NOT(ISERROR(VLOOKUP(AL1361,MonsterTable!$A:$B,MATCH(MonsterTable!$B$1,MonsterTable!$A$1:$B$1,0),0))),OR(ISBLANK(AN1361),ISBLANK(AO1361))),#N/A,
IFERROR(VLOOKUP(AL1361,MonsterTable!$A:$B,MATCH(MonsterTable!$B$1,MonsterTable!$A$1:$B$1,0),0),
IF(OR(NOT(ISBLANK(AN1361)),ISBLANK(AO1361)),#N/A,
IF(AL1361="empty","empty",
VLOOKUP(AL1361,MonsterGroupTable!$A:$A,1,0)))))))</f>
        <v>204</v>
      </c>
      <c r="AN1361">
        <v>1</v>
      </c>
      <c r="AO1361">
        <v>1</v>
      </c>
      <c r="AP1361">
        <v>0</v>
      </c>
      <c r="AT1361" s="2" t="str">
        <f>IF(AND(ISBLANK(AS1361),OR(NOT(ISBLANK(AU1361)),NOT(ISBLANK(AV1361)))),#N/A,
IF(ISBLANK(AS1361),"",
IF(AND(NOT(ISERROR(VLOOKUP(AS1361,MonsterTable!$A:$B,MATCH(MonsterTable!$B$1,MonsterTable!$A$1:$B$1,0),0))),OR(ISBLANK(AU1361),ISBLANK(AV1361))),#N/A,
IFERROR(VLOOKUP(AS1361,MonsterTable!$A:$B,MATCH(MonsterTable!$B$1,MonsterTable!$A$1:$B$1,0),0),
IF(OR(NOT(ISBLANK(AU1361)),ISBLANK(AV1361)),#N/A,
IF(AS1361="empty","empty",
VLOOKUP(AS1361,MonsterGroupTable!$A:$A,1,0)))))))</f>
        <v/>
      </c>
      <c r="BA1361" s="2" t="str">
        <f>IF(AND(ISBLANK(AZ1361),OR(NOT(ISBLANK(BB1361)),NOT(ISBLANK(BC1361)))),#N/A,
IF(ISBLANK(AZ1361),"",
IF(AND(NOT(ISERROR(VLOOKUP(AZ1361,MonsterTable!$A:$B,MATCH(MonsterTable!$B$1,MonsterTable!$A$1:$B$1,0),0))),OR(ISBLANK(BB1361),ISBLANK(BC1361))),#N/A,
IFERROR(VLOOKUP(AZ1361,MonsterTable!$A:$B,MATCH(MonsterTable!$B$1,MonsterTable!$A$1:$B$1,0),0),
IF(OR(NOT(ISBLANK(BB1361)),ISBLANK(BC1361)),#N/A,
IF(AZ1361="empty","empty",
VLOOKUP(AZ1361,MonsterGroupTable!$A:$A,1,0)))))))</f>
        <v/>
      </c>
      <c r="BH1361" s="2" t="str">
        <f>IF(AND(ISBLANK(BG1361),OR(NOT(ISBLANK(BI1361)),NOT(ISBLANK(BJ1361)))),#N/A,
IF(ISBLANK(BG1361),"",
IF(AND(NOT(ISERROR(VLOOKUP(BG1361,MonsterTable!$A:$B,MATCH(MonsterTable!$B$1,MonsterTable!$A$1:$B$1,0),0))),OR(ISBLANK(BI1361),ISBLANK(BJ1361))),#N/A,
IFERROR(VLOOKUP(BG1361,MonsterTable!$A:$B,MATCH(MonsterTable!$B$1,MonsterTable!$A$1:$B$1,0),0),
IF(OR(NOT(ISBLANK(BI1361)),ISBLANK(BJ1361)),#N/A,
IF(BG1361="empty","empty",
VLOOKUP(BG1361,MonsterGroupTable!$A:$A,1,0)))))))</f>
        <v/>
      </c>
      <c r="BO1361" s="2" t="str">
        <f>IF(AND(ISBLANK(BN1361),OR(NOT(ISBLANK(BP1361)),NOT(ISBLANK(BQ1361)))),#N/A,
IF(ISBLANK(BN1361),"",
IF(AND(NOT(ISERROR(VLOOKUP(BN1361,MonsterTable!$A:$B,MATCH(MonsterTable!$B$1,MonsterTable!$A$1:$B$1,0),0))),OR(ISBLANK(BP1361),ISBLANK(BQ1361))),#N/A,
IFERROR(VLOOKUP(BN1361,MonsterTable!$A:$B,MATCH(MonsterTable!$B$1,MonsterTable!$A$1:$B$1,0),0),
IF(OR(NOT(ISBLANK(BP1361)),ISBLANK(BQ1361)),#N/A,
IF(BN1361="empty","empty",
VLOOKUP(BN1361,MonsterGroupTable!$A:$A,1,0)))))))</f>
        <v/>
      </c>
      <c r="BV1361" s="2" t="str">
        <f>IF(AND(ISBLANK(BU1361),OR(NOT(ISBLANK(BW1361)),NOT(ISBLANK(BX1361)))),#N/A,
IF(ISBLANK(BU1361),"",
IF(AND(NOT(ISERROR(VLOOKUP(BU1361,MonsterTable!$A:$B,MATCH(MonsterTable!$B$1,MonsterTable!$A$1:$B$1,0),0))),OR(ISBLANK(BW1361),ISBLANK(BX1361))),#N/A,
IFERROR(VLOOKUP(BU1361,MonsterTable!$A:$B,MATCH(MonsterTable!$B$1,MonsterTable!$A$1:$B$1,0),0),
IF(OR(NOT(ISBLANK(BW1361)),ISBLANK(BX1361)),#N/A,
IF(BU1361="empty","empty",
VLOOKUP(BU1361,MonsterGroupTable!$A:$A,1,0)))))))</f>
        <v/>
      </c>
      <c r="CC1361" s="2" t="str">
        <f>IF(AND(ISBLANK(CB1361),OR(NOT(ISBLANK(CD1361)),NOT(ISBLANK(CE1361)))),#N/A,
IF(ISBLANK(CB1361),"",
IF(AND(NOT(ISERROR(VLOOKUP(CB1361,MonsterTable!$A:$B,MATCH(MonsterTable!$B$1,MonsterTable!$A$1:$B$1,0),0))),OR(ISBLANK(CD1361),ISBLANK(CE1361))),#N/A,
IFERROR(VLOOKUP(CB1361,MonsterTable!$A:$B,MATCH(MonsterTable!$B$1,MonsterTable!$A$1:$B$1,0),0),
IF(OR(NOT(ISBLANK(CD1361)),ISBLANK(CE1361)),#N/A,
IF(CB1361="empty","empty",
VLOOKUP(CB1361,MonsterGroupTable!$A:$A,1,0)))))))</f>
        <v/>
      </c>
      <c r="CJ1361" s="2" t="str">
        <f>IF(AND(ISBLANK(CI1361),OR(NOT(ISBLANK(CK1361)),NOT(ISBLANK(CL1361)))),#N/A,
IF(ISBLANK(CI1361),"",
IF(AND(NOT(ISERROR(VLOOKUP(CI1361,MonsterTable!$A:$B,MATCH(MonsterTable!$B$1,MonsterTable!$A$1:$B$1,0),0))),OR(ISBLANK(CK1361),ISBLANK(CL1361))),#N/A,
IFERROR(VLOOKUP(CI1361,MonsterTable!$A:$B,MATCH(MonsterTable!$B$1,MonsterTable!$A$1:$B$1,0),0),
IF(OR(NOT(ISBLANK(CK1361)),ISBLANK(CL1361)),#N/A,
IF(CI1361="empty","empty",
VLOOKUP(CI1361,MonsterGroupTable!$A:$A,1,0)))))))</f>
        <v/>
      </c>
    </row>
    <row r="1362" spans="1:88">
      <c r="A1362">
        <v>20328</v>
      </c>
      <c r="B1362">
        <f t="shared" ref="B1362:C1425" si="47">IF(MOD(A1362,10)=0,1.2,1.1)</f>
        <v>1.1000000000000001</v>
      </c>
      <c r="C1362">
        <f t="shared" si="47"/>
        <v>1.1000000000000001</v>
      </c>
      <c r="F1362">
        <v>900</v>
      </c>
      <c r="G1362">
        <v>18202</v>
      </c>
      <c r="H1362">
        <v>0</v>
      </c>
      <c r="I1362">
        <v>0</v>
      </c>
      <c r="J1362">
        <v>0</v>
      </c>
      <c r="K1362" t="s">
        <v>28</v>
      </c>
      <c r="L1362" t="s">
        <v>245</v>
      </c>
      <c r="M1362" t="s">
        <v>79</v>
      </c>
      <c r="N1362" t="s">
        <v>80</v>
      </c>
      <c r="O1362">
        <v>0</v>
      </c>
      <c r="P1362">
        <v>-4.75</v>
      </c>
      <c r="Q1362">
        <v>-3.5</v>
      </c>
      <c r="R1362">
        <v>4.75</v>
      </c>
      <c r="S1362">
        <v>3</v>
      </c>
      <c r="T1362">
        <v>-13.5</v>
      </c>
      <c r="U1362">
        <v>2.5499999999999998</v>
      </c>
      <c r="V1362">
        <v>-6.75</v>
      </c>
      <c r="W1362" t="str">
        <f t="shared" ref="W1362:W1425" si="48">Y1362&amp;IF(ISBLANK(Z1362),"",","&amp;Z1362)&amp;IF(ISBLANK(AA1362),"",","&amp;AA1362)&amp;IF(ISBLANK(AB1362),"",","&amp;AB1362)&amp;IF(ISBLANK(AC1362),"",","&amp;AC1362)&amp;IF(ISBLANK(AD1362),"",","&amp;AD1362)
&amp;IF(LEN(AF1362)=0,"",","&amp;AF1362)&amp;IF(ISBLANK(AG1362),"",","&amp;AG1362)&amp;IF(ISBLANK(AH1362),"",","&amp;AH1362)&amp;IF(ISBLANK(AI1362),"",","&amp;AI1362)&amp;IF(ISBLANK(AJ1362),"",","&amp;AJ1362)&amp;IF(ISBLANK(AK1362),"",","&amp;AK1362)
&amp;IF(LEN(AM1362)=0,"",","&amp;AM1362)&amp;IF(ISBLANK(AN1362),"",","&amp;AN1362)&amp;IF(ISBLANK(AO1362),"",","&amp;AO1362)&amp;IF(ISBLANK(AP1362),"",","&amp;AP1362)&amp;IF(ISBLANK(AQ1362),"",","&amp;AQ1362)&amp;IF(ISBLANK(AR1362),"",","&amp;AR1362)
&amp;IF(LEN(AT1362)=0,"",","&amp;AT1362)&amp;IF(ISBLANK(AU1362),"",","&amp;AU1362)&amp;IF(ISBLANK(AV1362),"",","&amp;AV1362)&amp;IF(ISBLANK(AW1362),"",","&amp;AW1362)&amp;IF(ISBLANK(AX1362),"",","&amp;AX1362)&amp;IF(ISBLANK(AY1362),"",","&amp;AY1362)
&amp;IF(LEN(BA1362)=0,"",","&amp;BA1362)&amp;IF(ISBLANK(BB1362),"",","&amp;BB1362)&amp;IF(ISBLANK(BC1362),"",","&amp;BC1362)&amp;IF(ISBLANK(BD1362),"",","&amp;BD1362)&amp;IF(ISBLANK(BE1362),"",","&amp;BE1362)&amp;IF(ISBLANK(BF1362),"",","&amp;BF1362)
&amp;IF(LEN(BH1362)=0,"",","&amp;BH1362)&amp;IF(ISBLANK(BI1362),"",","&amp;BI1362)&amp;IF(ISBLANK(BJ1362),"",","&amp;BJ1362)&amp;IF(ISBLANK(BK1362),"",","&amp;BK1362)&amp;IF(ISBLANK(BL1362),"",","&amp;BL1362)&amp;IF(ISBLANK(BM1362),"",","&amp;BM1362)
&amp;IF(LEN(BO1362)=0,"",","&amp;BO1362)&amp;IF(ISBLANK(BP1362),"",","&amp;BP1362)&amp;IF(ISBLANK(BQ1362),"",","&amp;BQ1362)&amp;IF(ISBLANK(BR1362),"",","&amp;BR1362)&amp;IF(ISBLANK(BS1362),"",","&amp;BS1362)&amp;IF(ISBLANK(BT1362),"",","&amp;BT1362)
&amp;IF(LEN(BV1362)=0,"",","&amp;BV1362)&amp;IF(ISBLANK(BW1362),"",","&amp;BW1362)&amp;IF(ISBLANK(BX1362),"",","&amp;BX1362)&amp;IF(ISBLANK(BY1362),"",","&amp;BY1362)&amp;IF(ISBLANK(BZ1362),"",","&amp;BZ1362)&amp;IF(ISBLANK(CA1362),"",","&amp;CA1362)
&amp;IF(LEN(CC1362)=0,"",","&amp;CC1362)&amp;IF(ISBLANK(CD1362),"",","&amp;CD1362)&amp;IF(ISBLANK(CE1362),"",","&amp;CE1362)&amp;IF(ISBLANK(CF1362),"",","&amp;CF1362)&amp;IF(ISBLANK(CG1362),"",","&amp;CG1362)&amp;IF(ISBLANK(CH1362),"",","&amp;CH1362)
&amp;IF(LEN(CJ1362)=0,"",","&amp;CJ1362)&amp;IF(ISBLANK(CK1362),"",","&amp;CK1362)&amp;IF(ISBLANK(CL1362),"",","&amp;CL1362)&amp;IF(ISBLANK(CM1362),"",","&amp;CM1362)&amp;IF(ISBLANK(CN1362),"",","&amp;CN1362)&amp;IF(ISBLANK(CO1362),"",","&amp;CO1362)</f>
        <v>g113,5,empty,3,204,1,1,0</v>
      </c>
      <c r="X1362" s="1" t="s">
        <v>312</v>
      </c>
      <c r="Y1362" s="2" t="str">
        <f>IF(AND(ISBLANK(X1362),OR(NOT(ISBLANK(Z1362)),NOT(ISBLANK(AA1362)))),#N/A,
IF(ISBLANK(X1362),"",
IF(AND(NOT(ISERROR(VLOOKUP(X1362,MonsterTable!$A:$B,MATCH(MonsterTable!$B$1,MonsterTable!$A$1:$B$1,0),0))),OR(ISBLANK(Z1362),ISBLANK(AA1362))),#N/A,
IFERROR(VLOOKUP(X1362,MonsterTable!$A:$B,MATCH(MonsterTable!$B$1,MonsterTable!$A$1:$B$1,0),0),
IF(OR(NOT(ISBLANK(Z1362)),ISBLANK(AA1362)),#N/A,
IF(X1362="empty","empty",
VLOOKUP(X1362,MonsterGroupTable!$A:$A,1,0)))))))</f>
        <v>g113</v>
      </c>
      <c r="AA1362">
        <v>5</v>
      </c>
      <c r="AE1362" s="1" t="s">
        <v>446</v>
      </c>
      <c r="AF1362" s="2" t="str">
        <f>IF(AND(ISBLANK(AE1362),OR(NOT(ISBLANK(AG1362)),NOT(ISBLANK(AH1362)))),#N/A,
IF(ISBLANK(AE1362),"",
IF(AND(NOT(ISERROR(VLOOKUP(AE1362,MonsterTable!$A:$B,MATCH(MonsterTable!$B$1,MonsterTable!$A$1:$B$1,0),0))),OR(ISBLANK(AG1362),ISBLANK(AH1362))),#N/A,
IFERROR(VLOOKUP(AE1362,MonsterTable!$A:$B,MATCH(MonsterTable!$B$1,MonsterTable!$A$1:$B$1,0),0),
IF(OR(NOT(ISBLANK(AG1362)),ISBLANK(AH1362)),#N/A,
IF(AE1362="empty","empty",
VLOOKUP(AE1362,MonsterGroupTable!$A:$A,1,0)))))))</f>
        <v>empty</v>
      </c>
      <c r="AH1362">
        <v>3</v>
      </c>
      <c r="AL1362" s="1" t="s">
        <v>340</v>
      </c>
      <c r="AM1362" s="2">
        <f>IF(AND(ISBLANK(AL1362),OR(NOT(ISBLANK(AN1362)),NOT(ISBLANK(AO1362)))),#N/A,
IF(ISBLANK(AL1362),"",
IF(AND(NOT(ISERROR(VLOOKUP(AL1362,MonsterTable!$A:$B,MATCH(MonsterTable!$B$1,MonsterTable!$A$1:$B$1,0),0))),OR(ISBLANK(AN1362),ISBLANK(AO1362))),#N/A,
IFERROR(VLOOKUP(AL1362,MonsterTable!$A:$B,MATCH(MonsterTable!$B$1,MonsterTable!$A$1:$B$1,0),0),
IF(OR(NOT(ISBLANK(AN1362)),ISBLANK(AO1362)),#N/A,
IF(AL1362="empty","empty",
VLOOKUP(AL1362,MonsterGroupTable!$A:$A,1,0)))))))</f>
        <v>204</v>
      </c>
      <c r="AN1362">
        <v>1</v>
      </c>
      <c r="AO1362">
        <v>1</v>
      </c>
      <c r="AP1362">
        <v>0</v>
      </c>
      <c r="AT1362" s="2" t="str">
        <f>IF(AND(ISBLANK(AS1362),OR(NOT(ISBLANK(AU1362)),NOT(ISBLANK(AV1362)))),#N/A,
IF(ISBLANK(AS1362),"",
IF(AND(NOT(ISERROR(VLOOKUP(AS1362,MonsterTable!$A:$B,MATCH(MonsterTable!$B$1,MonsterTable!$A$1:$B$1,0),0))),OR(ISBLANK(AU1362),ISBLANK(AV1362))),#N/A,
IFERROR(VLOOKUP(AS1362,MonsterTable!$A:$B,MATCH(MonsterTable!$B$1,MonsterTable!$A$1:$B$1,0),0),
IF(OR(NOT(ISBLANK(AU1362)),ISBLANK(AV1362)),#N/A,
IF(AS1362="empty","empty",
VLOOKUP(AS1362,MonsterGroupTable!$A:$A,1,0)))))))</f>
        <v/>
      </c>
      <c r="BA1362" s="2" t="str">
        <f>IF(AND(ISBLANK(AZ1362),OR(NOT(ISBLANK(BB1362)),NOT(ISBLANK(BC1362)))),#N/A,
IF(ISBLANK(AZ1362),"",
IF(AND(NOT(ISERROR(VLOOKUP(AZ1362,MonsterTable!$A:$B,MATCH(MonsterTable!$B$1,MonsterTable!$A$1:$B$1,0),0))),OR(ISBLANK(BB1362),ISBLANK(BC1362))),#N/A,
IFERROR(VLOOKUP(AZ1362,MonsterTable!$A:$B,MATCH(MonsterTable!$B$1,MonsterTable!$A$1:$B$1,0),0),
IF(OR(NOT(ISBLANK(BB1362)),ISBLANK(BC1362)),#N/A,
IF(AZ1362="empty","empty",
VLOOKUP(AZ1362,MonsterGroupTable!$A:$A,1,0)))))))</f>
        <v/>
      </c>
      <c r="BH1362" s="2" t="str">
        <f>IF(AND(ISBLANK(BG1362),OR(NOT(ISBLANK(BI1362)),NOT(ISBLANK(BJ1362)))),#N/A,
IF(ISBLANK(BG1362),"",
IF(AND(NOT(ISERROR(VLOOKUP(BG1362,MonsterTable!$A:$B,MATCH(MonsterTable!$B$1,MonsterTable!$A$1:$B$1,0),0))),OR(ISBLANK(BI1362),ISBLANK(BJ1362))),#N/A,
IFERROR(VLOOKUP(BG1362,MonsterTable!$A:$B,MATCH(MonsterTable!$B$1,MonsterTable!$A$1:$B$1,0),0),
IF(OR(NOT(ISBLANK(BI1362)),ISBLANK(BJ1362)),#N/A,
IF(BG1362="empty","empty",
VLOOKUP(BG1362,MonsterGroupTable!$A:$A,1,0)))))))</f>
        <v/>
      </c>
      <c r="BO1362" s="2" t="str">
        <f>IF(AND(ISBLANK(BN1362),OR(NOT(ISBLANK(BP1362)),NOT(ISBLANK(BQ1362)))),#N/A,
IF(ISBLANK(BN1362),"",
IF(AND(NOT(ISERROR(VLOOKUP(BN1362,MonsterTable!$A:$B,MATCH(MonsterTable!$B$1,MonsterTable!$A$1:$B$1,0),0))),OR(ISBLANK(BP1362),ISBLANK(BQ1362))),#N/A,
IFERROR(VLOOKUP(BN1362,MonsterTable!$A:$B,MATCH(MonsterTable!$B$1,MonsterTable!$A$1:$B$1,0),0),
IF(OR(NOT(ISBLANK(BP1362)),ISBLANK(BQ1362)),#N/A,
IF(BN1362="empty","empty",
VLOOKUP(BN1362,MonsterGroupTable!$A:$A,1,0)))))))</f>
        <v/>
      </c>
      <c r="BV1362" s="2" t="str">
        <f>IF(AND(ISBLANK(BU1362),OR(NOT(ISBLANK(BW1362)),NOT(ISBLANK(BX1362)))),#N/A,
IF(ISBLANK(BU1362),"",
IF(AND(NOT(ISERROR(VLOOKUP(BU1362,MonsterTable!$A:$B,MATCH(MonsterTable!$B$1,MonsterTable!$A$1:$B$1,0),0))),OR(ISBLANK(BW1362),ISBLANK(BX1362))),#N/A,
IFERROR(VLOOKUP(BU1362,MonsterTable!$A:$B,MATCH(MonsterTable!$B$1,MonsterTable!$A$1:$B$1,0),0),
IF(OR(NOT(ISBLANK(BW1362)),ISBLANK(BX1362)),#N/A,
IF(BU1362="empty","empty",
VLOOKUP(BU1362,MonsterGroupTable!$A:$A,1,0)))))))</f>
        <v/>
      </c>
      <c r="CC1362" s="2" t="str">
        <f>IF(AND(ISBLANK(CB1362),OR(NOT(ISBLANK(CD1362)),NOT(ISBLANK(CE1362)))),#N/A,
IF(ISBLANK(CB1362),"",
IF(AND(NOT(ISERROR(VLOOKUP(CB1362,MonsterTable!$A:$B,MATCH(MonsterTable!$B$1,MonsterTable!$A$1:$B$1,0),0))),OR(ISBLANK(CD1362),ISBLANK(CE1362))),#N/A,
IFERROR(VLOOKUP(CB1362,MonsterTable!$A:$B,MATCH(MonsterTable!$B$1,MonsterTable!$A$1:$B$1,0),0),
IF(OR(NOT(ISBLANK(CD1362)),ISBLANK(CE1362)),#N/A,
IF(CB1362="empty","empty",
VLOOKUP(CB1362,MonsterGroupTable!$A:$A,1,0)))))))</f>
        <v/>
      </c>
      <c r="CJ1362" s="2" t="str">
        <f>IF(AND(ISBLANK(CI1362),OR(NOT(ISBLANK(CK1362)),NOT(ISBLANK(CL1362)))),#N/A,
IF(ISBLANK(CI1362),"",
IF(AND(NOT(ISERROR(VLOOKUP(CI1362,MonsterTable!$A:$B,MATCH(MonsterTable!$B$1,MonsterTable!$A$1:$B$1,0),0))),OR(ISBLANK(CK1362),ISBLANK(CL1362))),#N/A,
IFERROR(VLOOKUP(CI1362,MonsterTable!$A:$B,MATCH(MonsterTable!$B$1,MonsterTable!$A$1:$B$1,0),0),
IF(OR(NOT(ISBLANK(CK1362)),ISBLANK(CL1362)),#N/A,
IF(CI1362="empty","empty",
VLOOKUP(CI1362,MonsterGroupTable!$A:$A,1,0)))))))</f>
        <v/>
      </c>
    </row>
    <row r="1363" spans="1:88">
      <c r="A1363">
        <v>20329</v>
      </c>
      <c r="B1363">
        <f t="shared" si="47"/>
        <v>1.1000000000000001</v>
      </c>
      <c r="C1363">
        <f t="shared" si="47"/>
        <v>1.1000000000000001</v>
      </c>
      <c r="F1363">
        <v>900</v>
      </c>
      <c r="G1363">
        <v>18337</v>
      </c>
      <c r="H1363">
        <v>0</v>
      </c>
      <c r="I1363">
        <v>0</v>
      </c>
      <c r="J1363">
        <v>0</v>
      </c>
      <c r="K1363" t="s">
        <v>28</v>
      </c>
      <c r="L1363" t="s">
        <v>245</v>
      </c>
      <c r="M1363" t="s">
        <v>79</v>
      </c>
      <c r="N1363" t="s">
        <v>80</v>
      </c>
      <c r="O1363">
        <v>0</v>
      </c>
      <c r="P1363">
        <v>-4.75</v>
      </c>
      <c r="Q1363">
        <v>-3.5</v>
      </c>
      <c r="R1363">
        <v>4.75</v>
      </c>
      <c r="S1363">
        <v>3</v>
      </c>
      <c r="T1363">
        <v>-13.5</v>
      </c>
      <c r="U1363">
        <v>2.5499999999999998</v>
      </c>
      <c r="V1363">
        <v>-6.75</v>
      </c>
      <c r="W1363" t="str">
        <f t="shared" si="48"/>
        <v>g113,5,empty,3,204,1,1,0</v>
      </c>
      <c r="X1363" s="1" t="s">
        <v>312</v>
      </c>
      <c r="Y1363" s="2" t="str">
        <f>IF(AND(ISBLANK(X1363),OR(NOT(ISBLANK(Z1363)),NOT(ISBLANK(AA1363)))),#N/A,
IF(ISBLANK(X1363),"",
IF(AND(NOT(ISERROR(VLOOKUP(X1363,MonsterTable!$A:$B,MATCH(MonsterTable!$B$1,MonsterTable!$A$1:$B$1,0),0))),OR(ISBLANK(Z1363),ISBLANK(AA1363))),#N/A,
IFERROR(VLOOKUP(X1363,MonsterTable!$A:$B,MATCH(MonsterTable!$B$1,MonsterTable!$A$1:$B$1,0),0),
IF(OR(NOT(ISBLANK(Z1363)),ISBLANK(AA1363)),#N/A,
IF(X1363="empty","empty",
VLOOKUP(X1363,MonsterGroupTable!$A:$A,1,0)))))))</f>
        <v>g113</v>
      </c>
      <c r="AA1363">
        <v>5</v>
      </c>
      <c r="AE1363" s="1" t="s">
        <v>446</v>
      </c>
      <c r="AF1363" s="2" t="str">
        <f>IF(AND(ISBLANK(AE1363),OR(NOT(ISBLANK(AG1363)),NOT(ISBLANK(AH1363)))),#N/A,
IF(ISBLANK(AE1363),"",
IF(AND(NOT(ISERROR(VLOOKUP(AE1363,MonsterTable!$A:$B,MATCH(MonsterTable!$B$1,MonsterTable!$A$1:$B$1,0),0))),OR(ISBLANK(AG1363),ISBLANK(AH1363))),#N/A,
IFERROR(VLOOKUP(AE1363,MonsterTable!$A:$B,MATCH(MonsterTable!$B$1,MonsterTable!$A$1:$B$1,0),0),
IF(OR(NOT(ISBLANK(AG1363)),ISBLANK(AH1363)),#N/A,
IF(AE1363="empty","empty",
VLOOKUP(AE1363,MonsterGroupTable!$A:$A,1,0)))))))</f>
        <v>empty</v>
      </c>
      <c r="AH1363">
        <v>3</v>
      </c>
      <c r="AL1363" s="1" t="s">
        <v>340</v>
      </c>
      <c r="AM1363" s="2">
        <f>IF(AND(ISBLANK(AL1363),OR(NOT(ISBLANK(AN1363)),NOT(ISBLANK(AO1363)))),#N/A,
IF(ISBLANK(AL1363),"",
IF(AND(NOT(ISERROR(VLOOKUP(AL1363,MonsterTable!$A:$B,MATCH(MonsterTable!$B$1,MonsterTable!$A$1:$B$1,0),0))),OR(ISBLANK(AN1363),ISBLANK(AO1363))),#N/A,
IFERROR(VLOOKUP(AL1363,MonsterTable!$A:$B,MATCH(MonsterTable!$B$1,MonsterTable!$A$1:$B$1,0),0),
IF(OR(NOT(ISBLANK(AN1363)),ISBLANK(AO1363)),#N/A,
IF(AL1363="empty","empty",
VLOOKUP(AL1363,MonsterGroupTable!$A:$A,1,0)))))))</f>
        <v>204</v>
      </c>
      <c r="AN1363">
        <v>1</v>
      </c>
      <c r="AO1363">
        <v>1</v>
      </c>
      <c r="AP1363">
        <v>0</v>
      </c>
      <c r="AT1363" s="2" t="str">
        <f>IF(AND(ISBLANK(AS1363),OR(NOT(ISBLANK(AU1363)),NOT(ISBLANK(AV1363)))),#N/A,
IF(ISBLANK(AS1363),"",
IF(AND(NOT(ISERROR(VLOOKUP(AS1363,MonsterTable!$A:$B,MATCH(MonsterTable!$B$1,MonsterTable!$A$1:$B$1,0),0))),OR(ISBLANK(AU1363),ISBLANK(AV1363))),#N/A,
IFERROR(VLOOKUP(AS1363,MonsterTable!$A:$B,MATCH(MonsterTable!$B$1,MonsterTable!$A$1:$B$1,0),0),
IF(OR(NOT(ISBLANK(AU1363)),ISBLANK(AV1363)),#N/A,
IF(AS1363="empty","empty",
VLOOKUP(AS1363,MonsterGroupTable!$A:$A,1,0)))))))</f>
        <v/>
      </c>
      <c r="BA1363" s="2" t="str">
        <f>IF(AND(ISBLANK(AZ1363),OR(NOT(ISBLANK(BB1363)),NOT(ISBLANK(BC1363)))),#N/A,
IF(ISBLANK(AZ1363),"",
IF(AND(NOT(ISERROR(VLOOKUP(AZ1363,MonsterTable!$A:$B,MATCH(MonsterTable!$B$1,MonsterTable!$A$1:$B$1,0),0))),OR(ISBLANK(BB1363),ISBLANK(BC1363))),#N/A,
IFERROR(VLOOKUP(AZ1363,MonsterTable!$A:$B,MATCH(MonsterTable!$B$1,MonsterTable!$A$1:$B$1,0),0),
IF(OR(NOT(ISBLANK(BB1363)),ISBLANK(BC1363)),#N/A,
IF(AZ1363="empty","empty",
VLOOKUP(AZ1363,MonsterGroupTable!$A:$A,1,0)))))))</f>
        <v/>
      </c>
      <c r="BH1363" s="2" t="str">
        <f>IF(AND(ISBLANK(BG1363),OR(NOT(ISBLANK(BI1363)),NOT(ISBLANK(BJ1363)))),#N/A,
IF(ISBLANK(BG1363),"",
IF(AND(NOT(ISERROR(VLOOKUP(BG1363,MonsterTable!$A:$B,MATCH(MonsterTable!$B$1,MonsterTable!$A$1:$B$1,0),0))),OR(ISBLANK(BI1363),ISBLANK(BJ1363))),#N/A,
IFERROR(VLOOKUP(BG1363,MonsterTable!$A:$B,MATCH(MonsterTable!$B$1,MonsterTable!$A$1:$B$1,0),0),
IF(OR(NOT(ISBLANK(BI1363)),ISBLANK(BJ1363)),#N/A,
IF(BG1363="empty","empty",
VLOOKUP(BG1363,MonsterGroupTable!$A:$A,1,0)))))))</f>
        <v/>
      </c>
      <c r="BO1363" s="2" t="str">
        <f>IF(AND(ISBLANK(BN1363),OR(NOT(ISBLANK(BP1363)),NOT(ISBLANK(BQ1363)))),#N/A,
IF(ISBLANK(BN1363),"",
IF(AND(NOT(ISERROR(VLOOKUP(BN1363,MonsterTable!$A:$B,MATCH(MonsterTable!$B$1,MonsterTable!$A$1:$B$1,0),0))),OR(ISBLANK(BP1363),ISBLANK(BQ1363))),#N/A,
IFERROR(VLOOKUP(BN1363,MonsterTable!$A:$B,MATCH(MonsterTable!$B$1,MonsterTable!$A$1:$B$1,0),0),
IF(OR(NOT(ISBLANK(BP1363)),ISBLANK(BQ1363)),#N/A,
IF(BN1363="empty","empty",
VLOOKUP(BN1363,MonsterGroupTable!$A:$A,1,0)))))))</f>
        <v/>
      </c>
      <c r="BV1363" s="2" t="str">
        <f>IF(AND(ISBLANK(BU1363),OR(NOT(ISBLANK(BW1363)),NOT(ISBLANK(BX1363)))),#N/A,
IF(ISBLANK(BU1363),"",
IF(AND(NOT(ISERROR(VLOOKUP(BU1363,MonsterTable!$A:$B,MATCH(MonsterTable!$B$1,MonsterTable!$A$1:$B$1,0),0))),OR(ISBLANK(BW1363),ISBLANK(BX1363))),#N/A,
IFERROR(VLOOKUP(BU1363,MonsterTable!$A:$B,MATCH(MonsterTable!$B$1,MonsterTable!$A$1:$B$1,0),0),
IF(OR(NOT(ISBLANK(BW1363)),ISBLANK(BX1363)),#N/A,
IF(BU1363="empty","empty",
VLOOKUP(BU1363,MonsterGroupTable!$A:$A,1,0)))))))</f>
        <v/>
      </c>
      <c r="CC1363" s="2" t="str">
        <f>IF(AND(ISBLANK(CB1363),OR(NOT(ISBLANK(CD1363)),NOT(ISBLANK(CE1363)))),#N/A,
IF(ISBLANK(CB1363),"",
IF(AND(NOT(ISERROR(VLOOKUP(CB1363,MonsterTable!$A:$B,MATCH(MonsterTable!$B$1,MonsterTable!$A$1:$B$1,0),0))),OR(ISBLANK(CD1363),ISBLANK(CE1363))),#N/A,
IFERROR(VLOOKUP(CB1363,MonsterTable!$A:$B,MATCH(MonsterTable!$B$1,MonsterTable!$A$1:$B$1,0),0),
IF(OR(NOT(ISBLANK(CD1363)),ISBLANK(CE1363)),#N/A,
IF(CB1363="empty","empty",
VLOOKUP(CB1363,MonsterGroupTable!$A:$A,1,0)))))))</f>
        <v/>
      </c>
      <c r="CJ1363" s="2" t="str">
        <f>IF(AND(ISBLANK(CI1363),OR(NOT(ISBLANK(CK1363)),NOT(ISBLANK(CL1363)))),#N/A,
IF(ISBLANK(CI1363),"",
IF(AND(NOT(ISERROR(VLOOKUP(CI1363,MonsterTable!$A:$B,MATCH(MonsterTable!$B$1,MonsterTable!$A$1:$B$1,0),0))),OR(ISBLANK(CK1363),ISBLANK(CL1363))),#N/A,
IFERROR(VLOOKUP(CI1363,MonsterTable!$A:$B,MATCH(MonsterTable!$B$1,MonsterTable!$A$1:$B$1,0),0),
IF(OR(NOT(ISBLANK(CK1363)),ISBLANK(CL1363)),#N/A,
IF(CI1363="empty","empty",
VLOOKUP(CI1363,MonsterGroupTable!$A:$A,1,0)))))))</f>
        <v/>
      </c>
    </row>
    <row r="1364" spans="1:88">
      <c r="A1364">
        <v>20330</v>
      </c>
      <c r="B1364">
        <f t="shared" si="47"/>
        <v>1.2</v>
      </c>
      <c r="C1364">
        <f t="shared" si="47"/>
        <v>1.1000000000000001</v>
      </c>
      <c r="F1364">
        <v>900</v>
      </c>
      <c r="G1364">
        <v>18472</v>
      </c>
      <c r="H1364">
        <v>0</v>
      </c>
      <c r="I1364">
        <v>0</v>
      </c>
      <c r="J1364">
        <v>0</v>
      </c>
      <c r="K1364" t="s">
        <v>28</v>
      </c>
      <c r="L1364" t="s">
        <v>245</v>
      </c>
      <c r="M1364" t="s">
        <v>79</v>
      </c>
      <c r="N1364" t="s">
        <v>80</v>
      </c>
      <c r="O1364">
        <v>0</v>
      </c>
      <c r="P1364">
        <v>-4.75</v>
      </c>
      <c r="Q1364">
        <v>-3.5</v>
      </c>
      <c r="R1364">
        <v>4.75</v>
      </c>
      <c r="S1364">
        <v>3</v>
      </c>
      <c r="T1364">
        <v>-13.5</v>
      </c>
      <c r="U1364">
        <v>2.5499999999999998</v>
      </c>
      <c r="V1364">
        <v>-6.75</v>
      </c>
      <c r="W1364" t="str">
        <f t="shared" si="48"/>
        <v>g113,5,empty,3,204,1,1,0</v>
      </c>
      <c r="X1364" s="1" t="s">
        <v>312</v>
      </c>
      <c r="Y1364" s="2" t="str">
        <f>IF(AND(ISBLANK(X1364),OR(NOT(ISBLANK(Z1364)),NOT(ISBLANK(AA1364)))),#N/A,
IF(ISBLANK(X1364),"",
IF(AND(NOT(ISERROR(VLOOKUP(X1364,MonsterTable!$A:$B,MATCH(MonsterTable!$B$1,MonsterTable!$A$1:$B$1,0),0))),OR(ISBLANK(Z1364),ISBLANK(AA1364))),#N/A,
IFERROR(VLOOKUP(X1364,MonsterTable!$A:$B,MATCH(MonsterTable!$B$1,MonsterTable!$A$1:$B$1,0),0),
IF(OR(NOT(ISBLANK(Z1364)),ISBLANK(AA1364)),#N/A,
IF(X1364="empty","empty",
VLOOKUP(X1364,MonsterGroupTable!$A:$A,1,0)))))))</f>
        <v>g113</v>
      </c>
      <c r="AA1364">
        <v>5</v>
      </c>
      <c r="AE1364" s="1" t="s">
        <v>446</v>
      </c>
      <c r="AF1364" s="2" t="str">
        <f>IF(AND(ISBLANK(AE1364),OR(NOT(ISBLANK(AG1364)),NOT(ISBLANK(AH1364)))),#N/A,
IF(ISBLANK(AE1364),"",
IF(AND(NOT(ISERROR(VLOOKUP(AE1364,MonsterTable!$A:$B,MATCH(MonsterTable!$B$1,MonsterTable!$A$1:$B$1,0),0))),OR(ISBLANK(AG1364),ISBLANK(AH1364))),#N/A,
IFERROR(VLOOKUP(AE1364,MonsterTable!$A:$B,MATCH(MonsterTable!$B$1,MonsterTable!$A$1:$B$1,0),0),
IF(OR(NOT(ISBLANK(AG1364)),ISBLANK(AH1364)),#N/A,
IF(AE1364="empty","empty",
VLOOKUP(AE1364,MonsterGroupTable!$A:$A,1,0)))))))</f>
        <v>empty</v>
      </c>
      <c r="AH1364">
        <v>3</v>
      </c>
      <c r="AL1364" s="1" t="s">
        <v>340</v>
      </c>
      <c r="AM1364" s="2">
        <f>IF(AND(ISBLANK(AL1364),OR(NOT(ISBLANK(AN1364)),NOT(ISBLANK(AO1364)))),#N/A,
IF(ISBLANK(AL1364),"",
IF(AND(NOT(ISERROR(VLOOKUP(AL1364,MonsterTable!$A:$B,MATCH(MonsterTable!$B$1,MonsterTable!$A$1:$B$1,0),0))),OR(ISBLANK(AN1364),ISBLANK(AO1364))),#N/A,
IFERROR(VLOOKUP(AL1364,MonsterTable!$A:$B,MATCH(MonsterTable!$B$1,MonsterTable!$A$1:$B$1,0),0),
IF(OR(NOT(ISBLANK(AN1364)),ISBLANK(AO1364)),#N/A,
IF(AL1364="empty","empty",
VLOOKUP(AL1364,MonsterGroupTable!$A:$A,1,0)))))))</f>
        <v>204</v>
      </c>
      <c r="AN1364">
        <v>1</v>
      </c>
      <c r="AO1364">
        <v>1</v>
      </c>
      <c r="AP1364">
        <v>0</v>
      </c>
      <c r="AT1364" s="2" t="str">
        <f>IF(AND(ISBLANK(AS1364),OR(NOT(ISBLANK(AU1364)),NOT(ISBLANK(AV1364)))),#N/A,
IF(ISBLANK(AS1364),"",
IF(AND(NOT(ISERROR(VLOOKUP(AS1364,MonsterTable!$A:$B,MATCH(MonsterTable!$B$1,MonsterTable!$A$1:$B$1,0),0))),OR(ISBLANK(AU1364),ISBLANK(AV1364))),#N/A,
IFERROR(VLOOKUP(AS1364,MonsterTable!$A:$B,MATCH(MonsterTable!$B$1,MonsterTable!$A$1:$B$1,0),0),
IF(OR(NOT(ISBLANK(AU1364)),ISBLANK(AV1364)),#N/A,
IF(AS1364="empty","empty",
VLOOKUP(AS1364,MonsterGroupTable!$A:$A,1,0)))))))</f>
        <v/>
      </c>
      <c r="BA1364" s="2" t="str">
        <f>IF(AND(ISBLANK(AZ1364),OR(NOT(ISBLANK(BB1364)),NOT(ISBLANK(BC1364)))),#N/A,
IF(ISBLANK(AZ1364),"",
IF(AND(NOT(ISERROR(VLOOKUP(AZ1364,MonsterTable!$A:$B,MATCH(MonsterTable!$B$1,MonsterTable!$A$1:$B$1,0),0))),OR(ISBLANK(BB1364),ISBLANK(BC1364))),#N/A,
IFERROR(VLOOKUP(AZ1364,MonsterTable!$A:$B,MATCH(MonsterTable!$B$1,MonsterTable!$A$1:$B$1,0),0),
IF(OR(NOT(ISBLANK(BB1364)),ISBLANK(BC1364)),#N/A,
IF(AZ1364="empty","empty",
VLOOKUP(AZ1364,MonsterGroupTable!$A:$A,1,0)))))))</f>
        <v/>
      </c>
      <c r="BH1364" s="2" t="str">
        <f>IF(AND(ISBLANK(BG1364),OR(NOT(ISBLANK(BI1364)),NOT(ISBLANK(BJ1364)))),#N/A,
IF(ISBLANK(BG1364),"",
IF(AND(NOT(ISERROR(VLOOKUP(BG1364,MonsterTable!$A:$B,MATCH(MonsterTable!$B$1,MonsterTable!$A$1:$B$1,0),0))),OR(ISBLANK(BI1364),ISBLANK(BJ1364))),#N/A,
IFERROR(VLOOKUP(BG1364,MonsterTable!$A:$B,MATCH(MonsterTable!$B$1,MonsterTable!$A$1:$B$1,0),0),
IF(OR(NOT(ISBLANK(BI1364)),ISBLANK(BJ1364)),#N/A,
IF(BG1364="empty","empty",
VLOOKUP(BG1364,MonsterGroupTable!$A:$A,1,0)))))))</f>
        <v/>
      </c>
      <c r="BO1364" s="2" t="str">
        <f>IF(AND(ISBLANK(BN1364),OR(NOT(ISBLANK(BP1364)),NOT(ISBLANK(BQ1364)))),#N/A,
IF(ISBLANK(BN1364),"",
IF(AND(NOT(ISERROR(VLOOKUP(BN1364,MonsterTable!$A:$B,MATCH(MonsterTable!$B$1,MonsterTable!$A$1:$B$1,0),0))),OR(ISBLANK(BP1364),ISBLANK(BQ1364))),#N/A,
IFERROR(VLOOKUP(BN1364,MonsterTable!$A:$B,MATCH(MonsterTable!$B$1,MonsterTable!$A$1:$B$1,0),0),
IF(OR(NOT(ISBLANK(BP1364)),ISBLANK(BQ1364)),#N/A,
IF(BN1364="empty","empty",
VLOOKUP(BN1364,MonsterGroupTable!$A:$A,1,0)))))))</f>
        <v/>
      </c>
      <c r="BV1364" s="2" t="str">
        <f>IF(AND(ISBLANK(BU1364),OR(NOT(ISBLANK(BW1364)),NOT(ISBLANK(BX1364)))),#N/A,
IF(ISBLANK(BU1364),"",
IF(AND(NOT(ISERROR(VLOOKUP(BU1364,MonsterTable!$A:$B,MATCH(MonsterTable!$B$1,MonsterTable!$A$1:$B$1,0),0))),OR(ISBLANK(BW1364),ISBLANK(BX1364))),#N/A,
IFERROR(VLOOKUP(BU1364,MonsterTable!$A:$B,MATCH(MonsterTable!$B$1,MonsterTable!$A$1:$B$1,0),0),
IF(OR(NOT(ISBLANK(BW1364)),ISBLANK(BX1364)),#N/A,
IF(BU1364="empty","empty",
VLOOKUP(BU1364,MonsterGroupTable!$A:$A,1,0)))))))</f>
        <v/>
      </c>
      <c r="CC1364" s="2" t="str">
        <f>IF(AND(ISBLANK(CB1364),OR(NOT(ISBLANK(CD1364)),NOT(ISBLANK(CE1364)))),#N/A,
IF(ISBLANK(CB1364),"",
IF(AND(NOT(ISERROR(VLOOKUP(CB1364,MonsterTable!$A:$B,MATCH(MonsterTable!$B$1,MonsterTable!$A$1:$B$1,0),0))),OR(ISBLANK(CD1364),ISBLANK(CE1364))),#N/A,
IFERROR(VLOOKUP(CB1364,MonsterTable!$A:$B,MATCH(MonsterTable!$B$1,MonsterTable!$A$1:$B$1,0),0),
IF(OR(NOT(ISBLANK(CD1364)),ISBLANK(CE1364)),#N/A,
IF(CB1364="empty","empty",
VLOOKUP(CB1364,MonsterGroupTable!$A:$A,1,0)))))))</f>
        <v/>
      </c>
      <c r="CJ1364" s="2" t="str">
        <f>IF(AND(ISBLANK(CI1364),OR(NOT(ISBLANK(CK1364)),NOT(ISBLANK(CL1364)))),#N/A,
IF(ISBLANK(CI1364),"",
IF(AND(NOT(ISERROR(VLOOKUP(CI1364,MonsterTable!$A:$B,MATCH(MonsterTable!$B$1,MonsterTable!$A$1:$B$1,0),0))),OR(ISBLANK(CK1364),ISBLANK(CL1364))),#N/A,
IFERROR(VLOOKUP(CI1364,MonsterTable!$A:$B,MATCH(MonsterTable!$B$1,MonsterTable!$A$1:$B$1,0),0),
IF(OR(NOT(ISBLANK(CK1364)),ISBLANK(CL1364)),#N/A,
IF(CI1364="empty","empty",
VLOOKUP(CI1364,MonsterGroupTable!$A:$A,1,0)))))))</f>
        <v/>
      </c>
    </row>
    <row r="1365" spans="1:88">
      <c r="A1365">
        <v>20331</v>
      </c>
      <c r="B1365">
        <f t="shared" si="47"/>
        <v>1.1000000000000001</v>
      </c>
      <c r="C1365">
        <f t="shared" si="47"/>
        <v>1.1000000000000001</v>
      </c>
      <c r="F1365">
        <v>900</v>
      </c>
      <c r="G1365">
        <v>18607</v>
      </c>
      <c r="H1365">
        <v>0</v>
      </c>
      <c r="I1365">
        <v>0</v>
      </c>
      <c r="J1365">
        <v>0</v>
      </c>
      <c r="K1365" t="s">
        <v>28</v>
      </c>
      <c r="L1365" t="s">
        <v>247</v>
      </c>
      <c r="M1365" t="s">
        <v>79</v>
      </c>
      <c r="N1365" t="s">
        <v>80</v>
      </c>
      <c r="O1365">
        <v>0</v>
      </c>
      <c r="P1365">
        <v>-4.75</v>
      </c>
      <c r="Q1365">
        <v>-3.5</v>
      </c>
      <c r="R1365">
        <v>4.75</v>
      </c>
      <c r="S1365">
        <v>3</v>
      </c>
      <c r="T1365">
        <v>-13.5</v>
      </c>
      <c r="U1365">
        <v>2.5499999999999998</v>
      </c>
      <c r="V1365">
        <v>-6.75</v>
      </c>
      <c r="W1365" t="str">
        <f t="shared" si="48"/>
        <v>g114,5,empty,3,201,1,1,0</v>
      </c>
      <c r="X1365" s="1" t="s">
        <v>313</v>
      </c>
      <c r="Y1365" s="2" t="str">
        <f>IF(AND(ISBLANK(X1365),OR(NOT(ISBLANK(Z1365)),NOT(ISBLANK(AA1365)))),#N/A,
IF(ISBLANK(X1365),"",
IF(AND(NOT(ISERROR(VLOOKUP(X1365,MonsterTable!$A:$B,MATCH(MonsterTable!$B$1,MonsterTable!$A$1:$B$1,0),0))),OR(ISBLANK(Z1365),ISBLANK(AA1365))),#N/A,
IFERROR(VLOOKUP(X1365,MonsterTable!$A:$B,MATCH(MonsterTable!$B$1,MonsterTable!$A$1:$B$1,0),0),
IF(OR(NOT(ISBLANK(Z1365)),ISBLANK(AA1365)),#N/A,
IF(X1365="empty","empty",
VLOOKUP(X1365,MonsterGroupTable!$A:$A,1,0)))))))</f>
        <v>g114</v>
      </c>
      <c r="AA1365">
        <v>5</v>
      </c>
      <c r="AE1365" s="1" t="s">
        <v>446</v>
      </c>
      <c r="AF1365" s="2" t="str">
        <f>IF(AND(ISBLANK(AE1365),OR(NOT(ISBLANK(AG1365)),NOT(ISBLANK(AH1365)))),#N/A,
IF(ISBLANK(AE1365),"",
IF(AND(NOT(ISERROR(VLOOKUP(AE1365,MonsterTable!$A:$B,MATCH(MonsterTable!$B$1,MonsterTable!$A$1:$B$1,0),0))),OR(ISBLANK(AG1365),ISBLANK(AH1365))),#N/A,
IFERROR(VLOOKUP(AE1365,MonsterTable!$A:$B,MATCH(MonsterTable!$B$1,MonsterTable!$A$1:$B$1,0),0),
IF(OR(NOT(ISBLANK(AG1365)),ISBLANK(AH1365)),#N/A,
IF(AE1365="empty","empty",
VLOOKUP(AE1365,MonsterGroupTable!$A:$A,1,0)))))))</f>
        <v>empty</v>
      </c>
      <c r="AH1365">
        <v>3</v>
      </c>
      <c r="AL1365" s="1" t="s">
        <v>242</v>
      </c>
      <c r="AM1365" s="2">
        <f>IF(AND(ISBLANK(AL1365),OR(NOT(ISBLANK(AN1365)),NOT(ISBLANK(AO1365)))),#N/A,
IF(ISBLANK(AL1365),"",
IF(AND(NOT(ISERROR(VLOOKUP(AL1365,MonsterTable!$A:$B,MATCH(MonsterTable!$B$1,MonsterTable!$A$1:$B$1,0),0))),OR(ISBLANK(AN1365),ISBLANK(AO1365))),#N/A,
IFERROR(VLOOKUP(AL1365,MonsterTable!$A:$B,MATCH(MonsterTable!$B$1,MonsterTable!$A$1:$B$1,0),0),
IF(OR(NOT(ISBLANK(AN1365)),ISBLANK(AO1365)),#N/A,
IF(AL1365="empty","empty",
VLOOKUP(AL1365,MonsterGroupTable!$A:$A,1,0)))))))</f>
        <v>201</v>
      </c>
      <c r="AN1365">
        <v>1</v>
      </c>
      <c r="AO1365">
        <v>1</v>
      </c>
      <c r="AP1365">
        <v>0</v>
      </c>
      <c r="AT1365" s="2" t="str">
        <f>IF(AND(ISBLANK(AS1365),OR(NOT(ISBLANK(AU1365)),NOT(ISBLANK(AV1365)))),#N/A,
IF(ISBLANK(AS1365),"",
IF(AND(NOT(ISERROR(VLOOKUP(AS1365,MonsterTable!$A:$B,MATCH(MonsterTable!$B$1,MonsterTable!$A$1:$B$1,0),0))),OR(ISBLANK(AU1365),ISBLANK(AV1365))),#N/A,
IFERROR(VLOOKUP(AS1365,MonsterTable!$A:$B,MATCH(MonsterTable!$B$1,MonsterTable!$A$1:$B$1,0),0),
IF(OR(NOT(ISBLANK(AU1365)),ISBLANK(AV1365)),#N/A,
IF(AS1365="empty","empty",
VLOOKUP(AS1365,MonsterGroupTable!$A:$A,1,0)))))))</f>
        <v/>
      </c>
      <c r="BA1365" s="2" t="str">
        <f>IF(AND(ISBLANK(AZ1365),OR(NOT(ISBLANK(BB1365)),NOT(ISBLANK(BC1365)))),#N/A,
IF(ISBLANK(AZ1365),"",
IF(AND(NOT(ISERROR(VLOOKUP(AZ1365,MonsterTable!$A:$B,MATCH(MonsterTable!$B$1,MonsterTable!$A$1:$B$1,0),0))),OR(ISBLANK(BB1365),ISBLANK(BC1365))),#N/A,
IFERROR(VLOOKUP(AZ1365,MonsterTable!$A:$B,MATCH(MonsterTable!$B$1,MonsterTable!$A$1:$B$1,0),0),
IF(OR(NOT(ISBLANK(BB1365)),ISBLANK(BC1365)),#N/A,
IF(AZ1365="empty","empty",
VLOOKUP(AZ1365,MonsterGroupTable!$A:$A,1,0)))))))</f>
        <v/>
      </c>
      <c r="BH1365" s="2" t="str">
        <f>IF(AND(ISBLANK(BG1365),OR(NOT(ISBLANK(BI1365)),NOT(ISBLANK(BJ1365)))),#N/A,
IF(ISBLANK(BG1365),"",
IF(AND(NOT(ISERROR(VLOOKUP(BG1365,MonsterTable!$A:$B,MATCH(MonsterTable!$B$1,MonsterTable!$A$1:$B$1,0),0))),OR(ISBLANK(BI1365),ISBLANK(BJ1365))),#N/A,
IFERROR(VLOOKUP(BG1365,MonsterTable!$A:$B,MATCH(MonsterTable!$B$1,MonsterTable!$A$1:$B$1,0),0),
IF(OR(NOT(ISBLANK(BI1365)),ISBLANK(BJ1365)),#N/A,
IF(BG1365="empty","empty",
VLOOKUP(BG1365,MonsterGroupTable!$A:$A,1,0)))))))</f>
        <v/>
      </c>
      <c r="BO1365" s="2" t="str">
        <f>IF(AND(ISBLANK(BN1365),OR(NOT(ISBLANK(BP1365)),NOT(ISBLANK(BQ1365)))),#N/A,
IF(ISBLANK(BN1365),"",
IF(AND(NOT(ISERROR(VLOOKUP(BN1365,MonsterTable!$A:$B,MATCH(MonsterTable!$B$1,MonsterTable!$A$1:$B$1,0),0))),OR(ISBLANK(BP1365),ISBLANK(BQ1365))),#N/A,
IFERROR(VLOOKUP(BN1365,MonsterTable!$A:$B,MATCH(MonsterTable!$B$1,MonsterTable!$A$1:$B$1,0),0),
IF(OR(NOT(ISBLANK(BP1365)),ISBLANK(BQ1365)),#N/A,
IF(BN1365="empty","empty",
VLOOKUP(BN1365,MonsterGroupTable!$A:$A,1,0)))))))</f>
        <v/>
      </c>
      <c r="BV1365" s="2" t="str">
        <f>IF(AND(ISBLANK(BU1365),OR(NOT(ISBLANK(BW1365)),NOT(ISBLANK(BX1365)))),#N/A,
IF(ISBLANK(BU1365),"",
IF(AND(NOT(ISERROR(VLOOKUP(BU1365,MonsterTable!$A:$B,MATCH(MonsterTable!$B$1,MonsterTable!$A$1:$B$1,0),0))),OR(ISBLANK(BW1365),ISBLANK(BX1365))),#N/A,
IFERROR(VLOOKUP(BU1365,MonsterTable!$A:$B,MATCH(MonsterTable!$B$1,MonsterTable!$A$1:$B$1,0),0),
IF(OR(NOT(ISBLANK(BW1365)),ISBLANK(BX1365)),#N/A,
IF(BU1365="empty","empty",
VLOOKUP(BU1365,MonsterGroupTable!$A:$A,1,0)))))))</f>
        <v/>
      </c>
      <c r="CC1365" s="2" t="str">
        <f>IF(AND(ISBLANK(CB1365),OR(NOT(ISBLANK(CD1365)),NOT(ISBLANK(CE1365)))),#N/A,
IF(ISBLANK(CB1365),"",
IF(AND(NOT(ISERROR(VLOOKUP(CB1365,MonsterTable!$A:$B,MATCH(MonsterTable!$B$1,MonsterTable!$A$1:$B$1,0),0))),OR(ISBLANK(CD1365),ISBLANK(CE1365))),#N/A,
IFERROR(VLOOKUP(CB1365,MonsterTable!$A:$B,MATCH(MonsterTable!$B$1,MonsterTable!$A$1:$B$1,0),0),
IF(OR(NOT(ISBLANK(CD1365)),ISBLANK(CE1365)),#N/A,
IF(CB1365="empty","empty",
VLOOKUP(CB1365,MonsterGroupTable!$A:$A,1,0)))))))</f>
        <v/>
      </c>
      <c r="CJ1365" s="2" t="str">
        <f>IF(AND(ISBLANK(CI1365),OR(NOT(ISBLANK(CK1365)),NOT(ISBLANK(CL1365)))),#N/A,
IF(ISBLANK(CI1365),"",
IF(AND(NOT(ISERROR(VLOOKUP(CI1365,MonsterTable!$A:$B,MATCH(MonsterTable!$B$1,MonsterTable!$A$1:$B$1,0),0))),OR(ISBLANK(CK1365),ISBLANK(CL1365))),#N/A,
IFERROR(VLOOKUP(CI1365,MonsterTable!$A:$B,MATCH(MonsterTable!$B$1,MonsterTable!$A$1:$B$1,0),0),
IF(OR(NOT(ISBLANK(CK1365)),ISBLANK(CL1365)),#N/A,
IF(CI1365="empty","empty",
VLOOKUP(CI1365,MonsterGroupTable!$A:$A,1,0)))))))</f>
        <v/>
      </c>
    </row>
    <row r="1366" spans="1:88">
      <c r="A1366">
        <v>20332</v>
      </c>
      <c r="B1366">
        <f t="shared" si="47"/>
        <v>1.1000000000000001</v>
      </c>
      <c r="C1366">
        <f t="shared" si="47"/>
        <v>1.1000000000000001</v>
      </c>
      <c r="F1366">
        <v>900</v>
      </c>
      <c r="G1366">
        <v>18742</v>
      </c>
      <c r="H1366">
        <v>0</v>
      </c>
      <c r="I1366">
        <v>0</v>
      </c>
      <c r="J1366">
        <v>0</v>
      </c>
      <c r="K1366" t="s">
        <v>28</v>
      </c>
      <c r="L1366" t="s">
        <v>247</v>
      </c>
      <c r="M1366" t="s">
        <v>79</v>
      </c>
      <c r="N1366" t="s">
        <v>80</v>
      </c>
      <c r="O1366">
        <v>0</v>
      </c>
      <c r="P1366">
        <v>-4.75</v>
      </c>
      <c r="Q1366">
        <v>-3.5</v>
      </c>
      <c r="R1366">
        <v>4.75</v>
      </c>
      <c r="S1366">
        <v>3</v>
      </c>
      <c r="T1366">
        <v>-13.5</v>
      </c>
      <c r="U1366">
        <v>2.5499999999999998</v>
      </c>
      <c r="V1366">
        <v>-6.75</v>
      </c>
      <c r="W1366" t="str">
        <f t="shared" si="48"/>
        <v>g114,5,empty,3,201,1,1,0</v>
      </c>
      <c r="X1366" s="1" t="s">
        <v>313</v>
      </c>
      <c r="Y1366" s="2" t="str">
        <f>IF(AND(ISBLANK(X1366),OR(NOT(ISBLANK(Z1366)),NOT(ISBLANK(AA1366)))),#N/A,
IF(ISBLANK(X1366),"",
IF(AND(NOT(ISERROR(VLOOKUP(X1366,MonsterTable!$A:$B,MATCH(MonsterTable!$B$1,MonsterTable!$A$1:$B$1,0),0))),OR(ISBLANK(Z1366),ISBLANK(AA1366))),#N/A,
IFERROR(VLOOKUP(X1366,MonsterTable!$A:$B,MATCH(MonsterTable!$B$1,MonsterTable!$A$1:$B$1,0),0),
IF(OR(NOT(ISBLANK(Z1366)),ISBLANK(AA1366)),#N/A,
IF(X1366="empty","empty",
VLOOKUP(X1366,MonsterGroupTable!$A:$A,1,0)))))))</f>
        <v>g114</v>
      </c>
      <c r="AA1366">
        <v>5</v>
      </c>
      <c r="AE1366" s="1" t="s">
        <v>446</v>
      </c>
      <c r="AF1366" s="2" t="str">
        <f>IF(AND(ISBLANK(AE1366),OR(NOT(ISBLANK(AG1366)),NOT(ISBLANK(AH1366)))),#N/A,
IF(ISBLANK(AE1366),"",
IF(AND(NOT(ISERROR(VLOOKUP(AE1366,MonsterTable!$A:$B,MATCH(MonsterTable!$B$1,MonsterTable!$A$1:$B$1,0),0))),OR(ISBLANK(AG1366),ISBLANK(AH1366))),#N/A,
IFERROR(VLOOKUP(AE1366,MonsterTable!$A:$B,MATCH(MonsterTable!$B$1,MonsterTable!$A$1:$B$1,0),0),
IF(OR(NOT(ISBLANK(AG1366)),ISBLANK(AH1366)),#N/A,
IF(AE1366="empty","empty",
VLOOKUP(AE1366,MonsterGroupTable!$A:$A,1,0)))))))</f>
        <v>empty</v>
      </c>
      <c r="AH1366">
        <v>3</v>
      </c>
      <c r="AL1366" s="1" t="s">
        <v>242</v>
      </c>
      <c r="AM1366" s="2">
        <f>IF(AND(ISBLANK(AL1366),OR(NOT(ISBLANK(AN1366)),NOT(ISBLANK(AO1366)))),#N/A,
IF(ISBLANK(AL1366),"",
IF(AND(NOT(ISERROR(VLOOKUP(AL1366,MonsterTable!$A:$B,MATCH(MonsterTable!$B$1,MonsterTable!$A$1:$B$1,0),0))),OR(ISBLANK(AN1366),ISBLANK(AO1366))),#N/A,
IFERROR(VLOOKUP(AL1366,MonsterTable!$A:$B,MATCH(MonsterTable!$B$1,MonsterTable!$A$1:$B$1,0),0),
IF(OR(NOT(ISBLANK(AN1366)),ISBLANK(AO1366)),#N/A,
IF(AL1366="empty","empty",
VLOOKUP(AL1366,MonsterGroupTable!$A:$A,1,0)))))))</f>
        <v>201</v>
      </c>
      <c r="AN1366">
        <v>1</v>
      </c>
      <c r="AO1366">
        <v>1</v>
      </c>
      <c r="AP1366">
        <v>0</v>
      </c>
      <c r="AT1366" s="2" t="str">
        <f>IF(AND(ISBLANK(AS1366),OR(NOT(ISBLANK(AU1366)),NOT(ISBLANK(AV1366)))),#N/A,
IF(ISBLANK(AS1366),"",
IF(AND(NOT(ISERROR(VLOOKUP(AS1366,MonsterTable!$A:$B,MATCH(MonsterTable!$B$1,MonsterTable!$A$1:$B$1,0),0))),OR(ISBLANK(AU1366),ISBLANK(AV1366))),#N/A,
IFERROR(VLOOKUP(AS1366,MonsterTable!$A:$B,MATCH(MonsterTable!$B$1,MonsterTable!$A$1:$B$1,0),0),
IF(OR(NOT(ISBLANK(AU1366)),ISBLANK(AV1366)),#N/A,
IF(AS1366="empty","empty",
VLOOKUP(AS1366,MonsterGroupTable!$A:$A,1,0)))))))</f>
        <v/>
      </c>
      <c r="BA1366" s="2" t="str">
        <f>IF(AND(ISBLANK(AZ1366),OR(NOT(ISBLANK(BB1366)),NOT(ISBLANK(BC1366)))),#N/A,
IF(ISBLANK(AZ1366),"",
IF(AND(NOT(ISERROR(VLOOKUP(AZ1366,MonsterTable!$A:$B,MATCH(MonsterTable!$B$1,MonsterTable!$A$1:$B$1,0),0))),OR(ISBLANK(BB1366),ISBLANK(BC1366))),#N/A,
IFERROR(VLOOKUP(AZ1366,MonsterTable!$A:$B,MATCH(MonsterTable!$B$1,MonsterTable!$A$1:$B$1,0),0),
IF(OR(NOT(ISBLANK(BB1366)),ISBLANK(BC1366)),#N/A,
IF(AZ1366="empty","empty",
VLOOKUP(AZ1366,MonsterGroupTable!$A:$A,1,0)))))))</f>
        <v/>
      </c>
      <c r="BH1366" s="2" t="str">
        <f>IF(AND(ISBLANK(BG1366),OR(NOT(ISBLANK(BI1366)),NOT(ISBLANK(BJ1366)))),#N/A,
IF(ISBLANK(BG1366),"",
IF(AND(NOT(ISERROR(VLOOKUP(BG1366,MonsterTable!$A:$B,MATCH(MonsterTable!$B$1,MonsterTable!$A$1:$B$1,0),0))),OR(ISBLANK(BI1366),ISBLANK(BJ1366))),#N/A,
IFERROR(VLOOKUP(BG1366,MonsterTable!$A:$B,MATCH(MonsterTable!$B$1,MonsterTable!$A$1:$B$1,0),0),
IF(OR(NOT(ISBLANK(BI1366)),ISBLANK(BJ1366)),#N/A,
IF(BG1366="empty","empty",
VLOOKUP(BG1366,MonsterGroupTable!$A:$A,1,0)))))))</f>
        <v/>
      </c>
      <c r="BO1366" s="2" t="str">
        <f>IF(AND(ISBLANK(BN1366),OR(NOT(ISBLANK(BP1366)),NOT(ISBLANK(BQ1366)))),#N/A,
IF(ISBLANK(BN1366),"",
IF(AND(NOT(ISERROR(VLOOKUP(BN1366,MonsterTable!$A:$B,MATCH(MonsterTable!$B$1,MonsterTable!$A$1:$B$1,0),0))),OR(ISBLANK(BP1366),ISBLANK(BQ1366))),#N/A,
IFERROR(VLOOKUP(BN1366,MonsterTable!$A:$B,MATCH(MonsterTable!$B$1,MonsterTable!$A$1:$B$1,0),0),
IF(OR(NOT(ISBLANK(BP1366)),ISBLANK(BQ1366)),#N/A,
IF(BN1366="empty","empty",
VLOOKUP(BN1366,MonsterGroupTable!$A:$A,1,0)))))))</f>
        <v/>
      </c>
      <c r="BV1366" s="2" t="str">
        <f>IF(AND(ISBLANK(BU1366),OR(NOT(ISBLANK(BW1366)),NOT(ISBLANK(BX1366)))),#N/A,
IF(ISBLANK(BU1366),"",
IF(AND(NOT(ISERROR(VLOOKUP(BU1366,MonsterTable!$A:$B,MATCH(MonsterTable!$B$1,MonsterTable!$A$1:$B$1,0),0))),OR(ISBLANK(BW1366),ISBLANK(BX1366))),#N/A,
IFERROR(VLOOKUP(BU1366,MonsterTable!$A:$B,MATCH(MonsterTable!$B$1,MonsterTable!$A$1:$B$1,0),0),
IF(OR(NOT(ISBLANK(BW1366)),ISBLANK(BX1366)),#N/A,
IF(BU1366="empty","empty",
VLOOKUP(BU1366,MonsterGroupTable!$A:$A,1,0)))))))</f>
        <v/>
      </c>
      <c r="CC1366" s="2" t="str">
        <f>IF(AND(ISBLANK(CB1366),OR(NOT(ISBLANK(CD1366)),NOT(ISBLANK(CE1366)))),#N/A,
IF(ISBLANK(CB1366),"",
IF(AND(NOT(ISERROR(VLOOKUP(CB1366,MonsterTable!$A:$B,MATCH(MonsterTable!$B$1,MonsterTable!$A$1:$B$1,0),0))),OR(ISBLANK(CD1366),ISBLANK(CE1366))),#N/A,
IFERROR(VLOOKUP(CB1366,MonsterTable!$A:$B,MATCH(MonsterTable!$B$1,MonsterTable!$A$1:$B$1,0),0),
IF(OR(NOT(ISBLANK(CD1366)),ISBLANK(CE1366)),#N/A,
IF(CB1366="empty","empty",
VLOOKUP(CB1366,MonsterGroupTable!$A:$A,1,0)))))))</f>
        <v/>
      </c>
      <c r="CJ1366" s="2" t="str">
        <f>IF(AND(ISBLANK(CI1366),OR(NOT(ISBLANK(CK1366)),NOT(ISBLANK(CL1366)))),#N/A,
IF(ISBLANK(CI1366),"",
IF(AND(NOT(ISERROR(VLOOKUP(CI1366,MonsterTable!$A:$B,MATCH(MonsterTable!$B$1,MonsterTable!$A$1:$B$1,0),0))),OR(ISBLANK(CK1366),ISBLANK(CL1366))),#N/A,
IFERROR(VLOOKUP(CI1366,MonsterTable!$A:$B,MATCH(MonsterTable!$B$1,MonsterTable!$A$1:$B$1,0),0),
IF(OR(NOT(ISBLANK(CK1366)),ISBLANK(CL1366)),#N/A,
IF(CI1366="empty","empty",
VLOOKUP(CI1366,MonsterGroupTable!$A:$A,1,0)))))))</f>
        <v/>
      </c>
    </row>
    <row r="1367" spans="1:88">
      <c r="A1367">
        <v>20333</v>
      </c>
      <c r="B1367">
        <f t="shared" si="47"/>
        <v>1.1000000000000001</v>
      </c>
      <c r="C1367">
        <f t="shared" si="47"/>
        <v>1.1000000000000001</v>
      </c>
      <c r="F1367">
        <v>900</v>
      </c>
      <c r="G1367">
        <v>18877</v>
      </c>
      <c r="H1367">
        <v>0</v>
      </c>
      <c r="I1367">
        <v>0</v>
      </c>
      <c r="J1367">
        <v>0</v>
      </c>
      <c r="K1367" t="s">
        <v>28</v>
      </c>
      <c r="L1367" t="s">
        <v>247</v>
      </c>
      <c r="M1367" t="s">
        <v>79</v>
      </c>
      <c r="N1367" t="s">
        <v>80</v>
      </c>
      <c r="O1367">
        <v>0</v>
      </c>
      <c r="P1367">
        <v>-4.75</v>
      </c>
      <c r="Q1367">
        <v>-3.5</v>
      </c>
      <c r="R1367">
        <v>4.75</v>
      </c>
      <c r="S1367">
        <v>3</v>
      </c>
      <c r="T1367">
        <v>-13.5</v>
      </c>
      <c r="U1367">
        <v>2.5499999999999998</v>
      </c>
      <c r="V1367">
        <v>-6.75</v>
      </c>
      <c r="W1367" t="str">
        <f t="shared" si="48"/>
        <v>g114,5,empty,3,201,1,1,0</v>
      </c>
      <c r="X1367" s="1" t="s">
        <v>313</v>
      </c>
      <c r="Y1367" s="2" t="str">
        <f>IF(AND(ISBLANK(X1367),OR(NOT(ISBLANK(Z1367)),NOT(ISBLANK(AA1367)))),#N/A,
IF(ISBLANK(X1367),"",
IF(AND(NOT(ISERROR(VLOOKUP(X1367,MonsterTable!$A:$B,MATCH(MonsterTable!$B$1,MonsterTable!$A$1:$B$1,0),0))),OR(ISBLANK(Z1367),ISBLANK(AA1367))),#N/A,
IFERROR(VLOOKUP(X1367,MonsterTable!$A:$B,MATCH(MonsterTable!$B$1,MonsterTable!$A$1:$B$1,0),0),
IF(OR(NOT(ISBLANK(Z1367)),ISBLANK(AA1367)),#N/A,
IF(X1367="empty","empty",
VLOOKUP(X1367,MonsterGroupTable!$A:$A,1,0)))))))</f>
        <v>g114</v>
      </c>
      <c r="AA1367">
        <v>5</v>
      </c>
      <c r="AE1367" s="1" t="s">
        <v>446</v>
      </c>
      <c r="AF1367" s="2" t="str">
        <f>IF(AND(ISBLANK(AE1367),OR(NOT(ISBLANK(AG1367)),NOT(ISBLANK(AH1367)))),#N/A,
IF(ISBLANK(AE1367),"",
IF(AND(NOT(ISERROR(VLOOKUP(AE1367,MonsterTable!$A:$B,MATCH(MonsterTable!$B$1,MonsterTable!$A$1:$B$1,0),0))),OR(ISBLANK(AG1367),ISBLANK(AH1367))),#N/A,
IFERROR(VLOOKUP(AE1367,MonsterTable!$A:$B,MATCH(MonsterTable!$B$1,MonsterTable!$A$1:$B$1,0),0),
IF(OR(NOT(ISBLANK(AG1367)),ISBLANK(AH1367)),#N/A,
IF(AE1367="empty","empty",
VLOOKUP(AE1367,MonsterGroupTable!$A:$A,1,0)))))))</f>
        <v>empty</v>
      </c>
      <c r="AH1367">
        <v>3</v>
      </c>
      <c r="AL1367" s="1" t="s">
        <v>242</v>
      </c>
      <c r="AM1367" s="2">
        <f>IF(AND(ISBLANK(AL1367),OR(NOT(ISBLANK(AN1367)),NOT(ISBLANK(AO1367)))),#N/A,
IF(ISBLANK(AL1367),"",
IF(AND(NOT(ISERROR(VLOOKUP(AL1367,MonsterTable!$A:$B,MATCH(MonsterTable!$B$1,MonsterTable!$A$1:$B$1,0),0))),OR(ISBLANK(AN1367),ISBLANK(AO1367))),#N/A,
IFERROR(VLOOKUP(AL1367,MonsterTable!$A:$B,MATCH(MonsterTable!$B$1,MonsterTable!$A$1:$B$1,0),0),
IF(OR(NOT(ISBLANK(AN1367)),ISBLANK(AO1367)),#N/A,
IF(AL1367="empty","empty",
VLOOKUP(AL1367,MonsterGroupTable!$A:$A,1,0)))))))</f>
        <v>201</v>
      </c>
      <c r="AN1367">
        <v>1</v>
      </c>
      <c r="AO1367">
        <v>1</v>
      </c>
      <c r="AP1367">
        <v>0</v>
      </c>
      <c r="AT1367" s="2" t="str">
        <f>IF(AND(ISBLANK(AS1367),OR(NOT(ISBLANK(AU1367)),NOT(ISBLANK(AV1367)))),#N/A,
IF(ISBLANK(AS1367),"",
IF(AND(NOT(ISERROR(VLOOKUP(AS1367,MonsterTable!$A:$B,MATCH(MonsterTable!$B$1,MonsterTable!$A$1:$B$1,0),0))),OR(ISBLANK(AU1367),ISBLANK(AV1367))),#N/A,
IFERROR(VLOOKUP(AS1367,MonsterTable!$A:$B,MATCH(MonsterTable!$B$1,MonsterTable!$A$1:$B$1,0),0),
IF(OR(NOT(ISBLANK(AU1367)),ISBLANK(AV1367)),#N/A,
IF(AS1367="empty","empty",
VLOOKUP(AS1367,MonsterGroupTable!$A:$A,1,0)))))))</f>
        <v/>
      </c>
      <c r="BA1367" s="2" t="str">
        <f>IF(AND(ISBLANK(AZ1367),OR(NOT(ISBLANK(BB1367)),NOT(ISBLANK(BC1367)))),#N/A,
IF(ISBLANK(AZ1367),"",
IF(AND(NOT(ISERROR(VLOOKUP(AZ1367,MonsterTable!$A:$B,MATCH(MonsterTable!$B$1,MonsterTable!$A$1:$B$1,0),0))),OR(ISBLANK(BB1367),ISBLANK(BC1367))),#N/A,
IFERROR(VLOOKUP(AZ1367,MonsterTable!$A:$B,MATCH(MonsterTable!$B$1,MonsterTable!$A$1:$B$1,0),0),
IF(OR(NOT(ISBLANK(BB1367)),ISBLANK(BC1367)),#N/A,
IF(AZ1367="empty","empty",
VLOOKUP(AZ1367,MonsterGroupTable!$A:$A,1,0)))))))</f>
        <v/>
      </c>
      <c r="BH1367" s="2" t="str">
        <f>IF(AND(ISBLANK(BG1367),OR(NOT(ISBLANK(BI1367)),NOT(ISBLANK(BJ1367)))),#N/A,
IF(ISBLANK(BG1367),"",
IF(AND(NOT(ISERROR(VLOOKUP(BG1367,MonsterTable!$A:$B,MATCH(MonsterTable!$B$1,MonsterTable!$A$1:$B$1,0),0))),OR(ISBLANK(BI1367),ISBLANK(BJ1367))),#N/A,
IFERROR(VLOOKUP(BG1367,MonsterTable!$A:$B,MATCH(MonsterTable!$B$1,MonsterTable!$A$1:$B$1,0),0),
IF(OR(NOT(ISBLANK(BI1367)),ISBLANK(BJ1367)),#N/A,
IF(BG1367="empty","empty",
VLOOKUP(BG1367,MonsterGroupTable!$A:$A,1,0)))))))</f>
        <v/>
      </c>
      <c r="BO1367" s="2" t="str">
        <f>IF(AND(ISBLANK(BN1367),OR(NOT(ISBLANK(BP1367)),NOT(ISBLANK(BQ1367)))),#N/A,
IF(ISBLANK(BN1367),"",
IF(AND(NOT(ISERROR(VLOOKUP(BN1367,MonsterTable!$A:$B,MATCH(MonsterTable!$B$1,MonsterTable!$A$1:$B$1,0),0))),OR(ISBLANK(BP1367),ISBLANK(BQ1367))),#N/A,
IFERROR(VLOOKUP(BN1367,MonsterTable!$A:$B,MATCH(MonsterTable!$B$1,MonsterTable!$A$1:$B$1,0),0),
IF(OR(NOT(ISBLANK(BP1367)),ISBLANK(BQ1367)),#N/A,
IF(BN1367="empty","empty",
VLOOKUP(BN1367,MonsterGroupTable!$A:$A,1,0)))))))</f>
        <v/>
      </c>
      <c r="BV1367" s="2" t="str">
        <f>IF(AND(ISBLANK(BU1367),OR(NOT(ISBLANK(BW1367)),NOT(ISBLANK(BX1367)))),#N/A,
IF(ISBLANK(BU1367),"",
IF(AND(NOT(ISERROR(VLOOKUP(BU1367,MonsterTable!$A:$B,MATCH(MonsterTable!$B$1,MonsterTable!$A$1:$B$1,0),0))),OR(ISBLANK(BW1367),ISBLANK(BX1367))),#N/A,
IFERROR(VLOOKUP(BU1367,MonsterTable!$A:$B,MATCH(MonsterTable!$B$1,MonsterTable!$A$1:$B$1,0),0),
IF(OR(NOT(ISBLANK(BW1367)),ISBLANK(BX1367)),#N/A,
IF(BU1367="empty","empty",
VLOOKUP(BU1367,MonsterGroupTable!$A:$A,1,0)))))))</f>
        <v/>
      </c>
      <c r="CC1367" s="2" t="str">
        <f>IF(AND(ISBLANK(CB1367),OR(NOT(ISBLANK(CD1367)),NOT(ISBLANK(CE1367)))),#N/A,
IF(ISBLANK(CB1367),"",
IF(AND(NOT(ISERROR(VLOOKUP(CB1367,MonsterTable!$A:$B,MATCH(MonsterTable!$B$1,MonsterTable!$A$1:$B$1,0),0))),OR(ISBLANK(CD1367),ISBLANK(CE1367))),#N/A,
IFERROR(VLOOKUP(CB1367,MonsterTable!$A:$B,MATCH(MonsterTable!$B$1,MonsterTable!$A$1:$B$1,0),0),
IF(OR(NOT(ISBLANK(CD1367)),ISBLANK(CE1367)),#N/A,
IF(CB1367="empty","empty",
VLOOKUP(CB1367,MonsterGroupTable!$A:$A,1,0)))))))</f>
        <v/>
      </c>
      <c r="CJ1367" s="2" t="str">
        <f>IF(AND(ISBLANK(CI1367),OR(NOT(ISBLANK(CK1367)),NOT(ISBLANK(CL1367)))),#N/A,
IF(ISBLANK(CI1367),"",
IF(AND(NOT(ISERROR(VLOOKUP(CI1367,MonsterTable!$A:$B,MATCH(MonsterTable!$B$1,MonsterTable!$A$1:$B$1,0),0))),OR(ISBLANK(CK1367),ISBLANK(CL1367))),#N/A,
IFERROR(VLOOKUP(CI1367,MonsterTable!$A:$B,MATCH(MonsterTable!$B$1,MonsterTable!$A$1:$B$1,0),0),
IF(OR(NOT(ISBLANK(CK1367)),ISBLANK(CL1367)),#N/A,
IF(CI1367="empty","empty",
VLOOKUP(CI1367,MonsterGroupTable!$A:$A,1,0)))))))</f>
        <v/>
      </c>
    </row>
    <row r="1368" spans="1:88">
      <c r="A1368">
        <v>20334</v>
      </c>
      <c r="B1368">
        <f t="shared" si="47"/>
        <v>1.1000000000000001</v>
      </c>
      <c r="C1368">
        <f t="shared" si="47"/>
        <v>1.1000000000000001</v>
      </c>
      <c r="F1368">
        <v>900</v>
      </c>
      <c r="G1368">
        <v>19012</v>
      </c>
      <c r="H1368">
        <v>0</v>
      </c>
      <c r="I1368">
        <v>0</v>
      </c>
      <c r="J1368">
        <v>0</v>
      </c>
      <c r="K1368" t="s">
        <v>28</v>
      </c>
      <c r="L1368" t="s">
        <v>247</v>
      </c>
      <c r="M1368" t="s">
        <v>79</v>
      </c>
      <c r="N1368" t="s">
        <v>80</v>
      </c>
      <c r="O1368">
        <v>0</v>
      </c>
      <c r="P1368">
        <v>-4.75</v>
      </c>
      <c r="Q1368">
        <v>-3.5</v>
      </c>
      <c r="R1368">
        <v>4.75</v>
      </c>
      <c r="S1368">
        <v>3</v>
      </c>
      <c r="T1368">
        <v>-13.5</v>
      </c>
      <c r="U1368">
        <v>2.5499999999999998</v>
      </c>
      <c r="V1368">
        <v>-6.75</v>
      </c>
      <c r="W1368" t="str">
        <f t="shared" si="48"/>
        <v>g114,5,empty,3,201,1,1,0</v>
      </c>
      <c r="X1368" s="1" t="s">
        <v>313</v>
      </c>
      <c r="Y1368" s="2" t="str">
        <f>IF(AND(ISBLANK(X1368),OR(NOT(ISBLANK(Z1368)),NOT(ISBLANK(AA1368)))),#N/A,
IF(ISBLANK(X1368),"",
IF(AND(NOT(ISERROR(VLOOKUP(X1368,MonsterTable!$A:$B,MATCH(MonsterTable!$B$1,MonsterTable!$A$1:$B$1,0),0))),OR(ISBLANK(Z1368),ISBLANK(AA1368))),#N/A,
IFERROR(VLOOKUP(X1368,MonsterTable!$A:$B,MATCH(MonsterTable!$B$1,MonsterTable!$A$1:$B$1,0),0),
IF(OR(NOT(ISBLANK(Z1368)),ISBLANK(AA1368)),#N/A,
IF(X1368="empty","empty",
VLOOKUP(X1368,MonsterGroupTable!$A:$A,1,0)))))))</f>
        <v>g114</v>
      </c>
      <c r="AA1368">
        <v>5</v>
      </c>
      <c r="AE1368" s="1" t="s">
        <v>446</v>
      </c>
      <c r="AF1368" s="2" t="str">
        <f>IF(AND(ISBLANK(AE1368),OR(NOT(ISBLANK(AG1368)),NOT(ISBLANK(AH1368)))),#N/A,
IF(ISBLANK(AE1368),"",
IF(AND(NOT(ISERROR(VLOOKUP(AE1368,MonsterTable!$A:$B,MATCH(MonsterTable!$B$1,MonsterTable!$A$1:$B$1,0),0))),OR(ISBLANK(AG1368),ISBLANK(AH1368))),#N/A,
IFERROR(VLOOKUP(AE1368,MonsterTable!$A:$B,MATCH(MonsterTable!$B$1,MonsterTable!$A$1:$B$1,0),0),
IF(OR(NOT(ISBLANK(AG1368)),ISBLANK(AH1368)),#N/A,
IF(AE1368="empty","empty",
VLOOKUP(AE1368,MonsterGroupTable!$A:$A,1,0)))))))</f>
        <v>empty</v>
      </c>
      <c r="AH1368">
        <v>3</v>
      </c>
      <c r="AL1368" s="1" t="s">
        <v>242</v>
      </c>
      <c r="AM1368" s="2">
        <f>IF(AND(ISBLANK(AL1368),OR(NOT(ISBLANK(AN1368)),NOT(ISBLANK(AO1368)))),#N/A,
IF(ISBLANK(AL1368),"",
IF(AND(NOT(ISERROR(VLOOKUP(AL1368,MonsterTable!$A:$B,MATCH(MonsterTable!$B$1,MonsterTable!$A$1:$B$1,0),0))),OR(ISBLANK(AN1368),ISBLANK(AO1368))),#N/A,
IFERROR(VLOOKUP(AL1368,MonsterTable!$A:$B,MATCH(MonsterTable!$B$1,MonsterTable!$A$1:$B$1,0),0),
IF(OR(NOT(ISBLANK(AN1368)),ISBLANK(AO1368)),#N/A,
IF(AL1368="empty","empty",
VLOOKUP(AL1368,MonsterGroupTable!$A:$A,1,0)))))))</f>
        <v>201</v>
      </c>
      <c r="AN1368">
        <v>1</v>
      </c>
      <c r="AO1368">
        <v>1</v>
      </c>
      <c r="AP1368">
        <v>0</v>
      </c>
      <c r="AT1368" s="2" t="str">
        <f>IF(AND(ISBLANK(AS1368),OR(NOT(ISBLANK(AU1368)),NOT(ISBLANK(AV1368)))),#N/A,
IF(ISBLANK(AS1368),"",
IF(AND(NOT(ISERROR(VLOOKUP(AS1368,MonsterTable!$A:$B,MATCH(MonsterTable!$B$1,MonsterTable!$A$1:$B$1,0),0))),OR(ISBLANK(AU1368),ISBLANK(AV1368))),#N/A,
IFERROR(VLOOKUP(AS1368,MonsterTable!$A:$B,MATCH(MonsterTable!$B$1,MonsterTable!$A$1:$B$1,0),0),
IF(OR(NOT(ISBLANK(AU1368)),ISBLANK(AV1368)),#N/A,
IF(AS1368="empty","empty",
VLOOKUP(AS1368,MonsterGroupTable!$A:$A,1,0)))))))</f>
        <v/>
      </c>
      <c r="BA1368" s="2" t="str">
        <f>IF(AND(ISBLANK(AZ1368),OR(NOT(ISBLANK(BB1368)),NOT(ISBLANK(BC1368)))),#N/A,
IF(ISBLANK(AZ1368),"",
IF(AND(NOT(ISERROR(VLOOKUP(AZ1368,MonsterTable!$A:$B,MATCH(MonsterTable!$B$1,MonsterTable!$A$1:$B$1,0),0))),OR(ISBLANK(BB1368),ISBLANK(BC1368))),#N/A,
IFERROR(VLOOKUP(AZ1368,MonsterTable!$A:$B,MATCH(MonsterTable!$B$1,MonsterTable!$A$1:$B$1,0),0),
IF(OR(NOT(ISBLANK(BB1368)),ISBLANK(BC1368)),#N/A,
IF(AZ1368="empty","empty",
VLOOKUP(AZ1368,MonsterGroupTable!$A:$A,1,0)))))))</f>
        <v/>
      </c>
      <c r="BH1368" s="2" t="str">
        <f>IF(AND(ISBLANK(BG1368),OR(NOT(ISBLANK(BI1368)),NOT(ISBLANK(BJ1368)))),#N/A,
IF(ISBLANK(BG1368),"",
IF(AND(NOT(ISERROR(VLOOKUP(BG1368,MonsterTable!$A:$B,MATCH(MonsterTable!$B$1,MonsterTable!$A$1:$B$1,0),0))),OR(ISBLANK(BI1368),ISBLANK(BJ1368))),#N/A,
IFERROR(VLOOKUP(BG1368,MonsterTable!$A:$B,MATCH(MonsterTable!$B$1,MonsterTable!$A$1:$B$1,0),0),
IF(OR(NOT(ISBLANK(BI1368)),ISBLANK(BJ1368)),#N/A,
IF(BG1368="empty","empty",
VLOOKUP(BG1368,MonsterGroupTable!$A:$A,1,0)))))))</f>
        <v/>
      </c>
      <c r="BO1368" s="2" t="str">
        <f>IF(AND(ISBLANK(BN1368),OR(NOT(ISBLANK(BP1368)),NOT(ISBLANK(BQ1368)))),#N/A,
IF(ISBLANK(BN1368),"",
IF(AND(NOT(ISERROR(VLOOKUP(BN1368,MonsterTable!$A:$B,MATCH(MonsterTable!$B$1,MonsterTable!$A$1:$B$1,0),0))),OR(ISBLANK(BP1368),ISBLANK(BQ1368))),#N/A,
IFERROR(VLOOKUP(BN1368,MonsterTable!$A:$B,MATCH(MonsterTable!$B$1,MonsterTable!$A$1:$B$1,0),0),
IF(OR(NOT(ISBLANK(BP1368)),ISBLANK(BQ1368)),#N/A,
IF(BN1368="empty","empty",
VLOOKUP(BN1368,MonsterGroupTable!$A:$A,1,0)))))))</f>
        <v/>
      </c>
      <c r="BV1368" s="2" t="str">
        <f>IF(AND(ISBLANK(BU1368),OR(NOT(ISBLANK(BW1368)),NOT(ISBLANK(BX1368)))),#N/A,
IF(ISBLANK(BU1368),"",
IF(AND(NOT(ISERROR(VLOOKUP(BU1368,MonsterTable!$A:$B,MATCH(MonsterTable!$B$1,MonsterTable!$A$1:$B$1,0),0))),OR(ISBLANK(BW1368),ISBLANK(BX1368))),#N/A,
IFERROR(VLOOKUP(BU1368,MonsterTable!$A:$B,MATCH(MonsterTable!$B$1,MonsterTable!$A$1:$B$1,0),0),
IF(OR(NOT(ISBLANK(BW1368)),ISBLANK(BX1368)),#N/A,
IF(BU1368="empty","empty",
VLOOKUP(BU1368,MonsterGroupTable!$A:$A,1,0)))))))</f>
        <v/>
      </c>
      <c r="CC1368" s="2" t="str">
        <f>IF(AND(ISBLANK(CB1368),OR(NOT(ISBLANK(CD1368)),NOT(ISBLANK(CE1368)))),#N/A,
IF(ISBLANK(CB1368),"",
IF(AND(NOT(ISERROR(VLOOKUP(CB1368,MonsterTable!$A:$B,MATCH(MonsterTable!$B$1,MonsterTable!$A$1:$B$1,0),0))),OR(ISBLANK(CD1368),ISBLANK(CE1368))),#N/A,
IFERROR(VLOOKUP(CB1368,MonsterTable!$A:$B,MATCH(MonsterTable!$B$1,MonsterTable!$A$1:$B$1,0),0),
IF(OR(NOT(ISBLANK(CD1368)),ISBLANK(CE1368)),#N/A,
IF(CB1368="empty","empty",
VLOOKUP(CB1368,MonsterGroupTable!$A:$A,1,0)))))))</f>
        <v/>
      </c>
      <c r="CJ1368" s="2" t="str">
        <f>IF(AND(ISBLANK(CI1368),OR(NOT(ISBLANK(CK1368)),NOT(ISBLANK(CL1368)))),#N/A,
IF(ISBLANK(CI1368),"",
IF(AND(NOT(ISERROR(VLOOKUP(CI1368,MonsterTable!$A:$B,MATCH(MonsterTable!$B$1,MonsterTable!$A$1:$B$1,0),0))),OR(ISBLANK(CK1368),ISBLANK(CL1368))),#N/A,
IFERROR(VLOOKUP(CI1368,MonsterTable!$A:$B,MATCH(MonsterTable!$B$1,MonsterTable!$A$1:$B$1,0),0),
IF(OR(NOT(ISBLANK(CK1368)),ISBLANK(CL1368)),#N/A,
IF(CI1368="empty","empty",
VLOOKUP(CI1368,MonsterGroupTable!$A:$A,1,0)))))))</f>
        <v/>
      </c>
    </row>
    <row r="1369" spans="1:88">
      <c r="A1369">
        <v>20335</v>
      </c>
      <c r="B1369">
        <f t="shared" si="47"/>
        <v>1.1000000000000001</v>
      </c>
      <c r="C1369">
        <f t="shared" si="47"/>
        <v>1.1000000000000001</v>
      </c>
      <c r="F1369">
        <v>900</v>
      </c>
      <c r="G1369">
        <v>19147</v>
      </c>
      <c r="H1369">
        <v>0</v>
      </c>
      <c r="I1369">
        <v>0</v>
      </c>
      <c r="J1369">
        <v>0</v>
      </c>
      <c r="K1369" t="s">
        <v>28</v>
      </c>
      <c r="L1369" t="s">
        <v>247</v>
      </c>
      <c r="M1369" t="s">
        <v>79</v>
      </c>
      <c r="N1369" t="s">
        <v>80</v>
      </c>
      <c r="O1369">
        <v>0</v>
      </c>
      <c r="P1369">
        <v>-4.75</v>
      </c>
      <c r="Q1369">
        <v>-3.5</v>
      </c>
      <c r="R1369">
        <v>4.75</v>
      </c>
      <c r="S1369">
        <v>3</v>
      </c>
      <c r="T1369">
        <v>-13.5</v>
      </c>
      <c r="U1369">
        <v>2.5499999999999998</v>
      </c>
      <c r="V1369">
        <v>-6.75</v>
      </c>
      <c r="W1369" t="str">
        <f t="shared" si="48"/>
        <v>g114,5,empty,3,201,1,1,0</v>
      </c>
      <c r="X1369" s="1" t="s">
        <v>313</v>
      </c>
      <c r="Y1369" s="2" t="str">
        <f>IF(AND(ISBLANK(X1369),OR(NOT(ISBLANK(Z1369)),NOT(ISBLANK(AA1369)))),#N/A,
IF(ISBLANK(X1369),"",
IF(AND(NOT(ISERROR(VLOOKUP(X1369,MonsterTable!$A:$B,MATCH(MonsterTable!$B$1,MonsterTable!$A$1:$B$1,0),0))),OR(ISBLANK(Z1369),ISBLANK(AA1369))),#N/A,
IFERROR(VLOOKUP(X1369,MonsterTable!$A:$B,MATCH(MonsterTable!$B$1,MonsterTable!$A$1:$B$1,0),0),
IF(OR(NOT(ISBLANK(Z1369)),ISBLANK(AA1369)),#N/A,
IF(X1369="empty","empty",
VLOOKUP(X1369,MonsterGroupTable!$A:$A,1,0)))))))</f>
        <v>g114</v>
      </c>
      <c r="AA1369">
        <v>5</v>
      </c>
      <c r="AE1369" s="1" t="s">
        <v>446</v>
      </c>
      <c r="AF1369" s="2" t="str">
        <f>IF(AND(ISBLANK(AE1369),OR(NOT(ISBLANK(AG1369)),NOT(ISBLANK(AH1369)))),#N/A,
IF(ISBLANK(AE1369),"",
IF(AND(NOT(ISERROR(VLOOKUP(AE1369,MonsterTable!$A:$B,MATCH(MonsterTable!$B$1,MonsterTable!$A$1:$B$1,0),0))),OR(ISBLANK(AG1369),ISBLANK(AH1369))),#N/A,
IFERROR(VLOOKUP(AE1369,MonsterTable!$A:$B,MATCH(MonsterTable!$B$1,MonsterTable!$A$1:$B$1,0),0),
IF(OR(NOT(ISBLANK(AG1369)),ISBLANK(AH1369)),#N/A,
IF(AE1369="empty","empty",
VLOOKUP(AE1369,MonsterGroupTable!$A:$A,1,0)))))))</f>
        <v>empty</v>
      </c>
      <c r="AH1369">
        <v>3</v>
      </c>
      <c r="AL1369" s="1" t="s">
        <v>242</v>
      </c>
      <c r="AM1369" s="2">
        <f>IF(AND(ISBLANK(AL1369),OR(NOT(ISBLANK(AN1369)),NOT(ISBLANK(AO1369)))),#N/A,
IF(ISBLANK(AL1369),"",
IF(AND(NOT(ISERROR(VLOOKUP(AL1369,MonsterTable!$A:$B,MATCH(MonsterTable!$B$1,MonsterTable!$A$1:$B$1,0),0))),OR(ISBLANK(AN1369),ISBLANK(AO1369))),#N/A,
IFERROR(VLOOKUP(AL1369,MonsterTable!$A:$B,MATCH(MonsterTable!$B$1,MonsterTable!$A$1:$B$1,0),0),
IF(OR(NOT(ISBLANK(AN1369)),ISBLANK(AO1369)),#N/A,
IF(AL1369="empty","empty",
VLOOKUP(AL1369,MonsterGroupTable!$A:$A,1,0)))))))</f>
        <v>201</v>
      </c>
      <c r="AN1369">
        <v>1</v>
      </c>
      <c r="AO1369">
        <v>1</v>
      </c>
      <c r="AP1369">
        <v>0</v>
      </c>
      <c r="AT1369" s="2" t="str">
        <f>IF(AND(ISBLANK(AS1369),OR(NOT(ISBLANK(AU1369)),NOT(ISBLANK(AV1369)))),#N/A,
IF(ISBLANK(AS1369),"",
IF(AND(NOT(ISERROR(VLOOKUP(AS1369,MonsterTable!$A:$B,MATCH(MonsterTable!$B$1,MonsterTable!$A$1:$B$1,0),0))),OR(ISBLANK(AU1369),ISBLANK(AV1369))),#N/A,
IFERROR(VLOOKUP(AS1369,MonsterTable!$A:$B,MATCH(MonsterTable!$B$1,MonsterTable!$A$1:$B$1,0),0),
IF(OR(NOT(ISBLANK(AU1369)),ISBLANK(AV1369)),#N/A,
IF(AS1369="empty","empty",
VLOOKUP(AS1369,MonsterGroupTable!$A:$A,1,0)))))))</f>
        <v/>
      </c>
      <c r="BA1369" s="2" t="str">
        <f>IF(AND(ISBLANK(AZ1369),OR(NOT(ISBLANK(BB1369)),NOT(ISBLANK(BC1369)))),#N/A,
IF(ISBLANK(AZ1369),"",
IF(AND(NOT(ISERROR(VLOOKUP(AZ1369,MonsterTable!$A:$B,MATCH(MonsterTable!$B$1,MonsterTable!$A$1:$B$1,0),0))),OR(ISBLANK(BB1369),ISBLANK(BC1369))),#N/A,
IFERROR(VLOOKUP(AZ1369,MonsterTable!$A:$B,MATCH(MonsterTable!$B$1,MonsterTable!$A$1:$B$1,0),0),
IF(OR(NOT(ISBLANK(BB1369)),ISBLANK(BC1369)),#N/A,
IF(AZ1369="empty","empty",
VLOOKUP(AZ1369,MonsterGroupTable!$A:$A,1,0)))))))</f>
        <v/>
      </c>
      <c r="BH1369" s="2" t="str">
        <f>IF(AND(ISBLANK(BG1369),OR(NOT(ISBLANK(BI1369)),NOT(ISBLANK(BJ1369)))),#N/A,
IF(ISBLANK(BG1369),"",
IF(AND(NOT(ISERROR(VLOOKUP(BG1369,MonsterTable!$A:$B,MATCH(MonsterTable!$B$1,MonsterTable!$A$1:$B$1,0),0))),OR(ISBLANK(BI1369),ISBLANK(BJ1369))),#N/A,
IFERROR(VLOOKUP(BG1369,MonsterTable!$A:$B,MATCH(MonsterTable!$B$1,MonsterTable!$A$1:$B$1,0),0),
IF(OR(NOT(ISBLANK(BI1369)),ISBLANK(BJ1369)),#N/A,
IF(BG1369="empty","empty",
VLOOKUP(BG1369,MonsterGroupTable!$A:$A,1,0)))))))</f>
        <v/>
      </c>
      <c r="BO1369" s="2" t="str">
        <f>IF(AND(ISBLANK(BN1369),OR(NOT(ISBLANK(BP1369)),NOT(ISBLANK(BQ1369)))),#N/A,
IF(ISBLANK(BN1369),"",
IF(AND(NOT(ISERROR(VLOOKUP(BN1369,MonsterTable!$A:$B,MATCH(MonsterTable!$B$1,MonsterTable!$A$1:$B$1,0),0))),OR(ISBLANK(BP1369),ISBLANK(BQ1369))),#N/A,
IFERROR(VLOOKUP(BN1369,MonsterTable!$A:$B,MATCH(MonsterTable!$B$1,MonsterTable!$A$1:$B$1,0),0),
IF(OR(NOT(ISBLANK(BP1369)),ISBLANK(BQ1369)),#N/A,
IF(BN1369="empty","empty",
VLOOKUP(BN1369,MonsterGroupTable!$A:$A,1,0)))))))</f>
        <v/>
      </c>
      <c r="BV1369" s="2" t="str">
        <f>IF(AND(ISBLANK(BU1369),OR(NOT(ISBLANK(BW1369)),NOT(ISBLANK(BX1369)))),#N/A,
IF(ISBLANK(BU1369),"",
IF(AND(NOT(ISERROR(VLOOKUP(BU1369,MonsterTable!$A:$B,MATCH(MonsterTable!$B$1,MonsterTable!$A$1:$B$1,0),0))),OR(ISBLANK(BW1369),ISBLANK(BX1369))),#N/A,
IFERROR(VLOOKUP(BU1369,MonsterTable!$A:$B,MATCH(MonsterTable!$B$1,MonsterTable!$A$1:$B$1,0),0),
IF(OR(NOT(ISBLANK(BW1369)),ISBLANK(BX1369)),#N/A,
IF(BU1369="empty","empty",
VLOOKUP(BU1369,MonsterGroupTable!$A:$A,1,0)))))))</f>
        <v/>
      </c>
      <c r="CC1369" s="2" t="str">
        <f>IF(AND(ISBLANK(CB1369),OR(NOT(ISBLANK(CD1369)),NOT(ISBLANK(CE1369)))),#N/A,
IF(ISBLANK(CB1369),"",
IF(AND(NOT(ISERROR(VLOOKUP(CB1369,MonsterTable!$A:$B,MATCH(MonsterTable!$B$1,MonsterTable!$A$1:$B$1,0),0))),OR(ISBLANK(CD1369),ISBLANK(CE1369))),#N/A,
IFERROR(VLOOKUP(CB1369,MonsterTable!$A:$B,MATCH(MonsterTable!$B$1,MonsterTable!$A$1:$B$1,0),0),
IF(OR(NOT(ISBLANK(CD1369)),ISBLANK(CE1369)),#N/A,
IF(CB1369="empty","empty",
VLOOKUP(CB1369,MonsterGroupTable!$A:$A,1,0)))))))</f>
        <v/>
      </c>
      <c r="CJ1369" s="2" t="str">
        <f>IF(AND(ISBLANK(CI1369),OR(NOT(ISBLANK(CK1369)),NOT(ISBLANK(CL1369)))),#N/A,
IF(ISBLANK(CI1369),"",
IF(AND(NOT(ISERROR(VLOOKUP(CI1369,MonsterTable!$A:$B,MATCH(MonsterTable!$B$1,MonsterTable!$A$1:$B$1,0),0))),OR(ISBLANK(CK1369),ISBLANK(CL1369))),#N/A,
IFERROR(VLOOKUP(CI1369,MonsterTable!$A:$B,MATCH(MonsterTable!$B$1,MonsterTable!$A$1:$B$1,0),0),
IF(OR(NOT(ISBLANK(CK1369)),ISBLANK(CL1369)),#N/A,
IF(CI1369="empty","empty",
VLOOKUP(CI1369,MonsterGroupTable!$A:$A,1,0)))))))</f>
        <v/>
      </c>
    </row>
    <row r="1370" spans="1:88">
      <c r="A1370">
        <v>20336</v>
      </c>
      <c r="B1370">
        <f t="shared" si="47"/>
        <v>1.1000000000000001</v>
      </c>
      <c r="C1370">
        <f t="shared" si="47"/>
        <v>1.1000000000000001</v>
      </c>
      <c r="F1370">
        <v>900</v>
      </c>
      <c r="G1370">
        <v>19282</v>
      </c>
      <c r="H1370">
        <v>0</v>
      </c>
      <c r="I1370">
        <v>0</v>
      </c>
      <c r="J1370">
        <v>0</v>
      </c>
      <c r="K1370" t="s">
        <v>28</v>
      </c>
      <c r="L1370" t="s">
        <v>247</v>
      </c>
      <c r="M1370" t="s">
        <v>79</v>
      </c>
      <c r="N1370" t="s">
        <v>80</v>
      </c>
      <c r="O1370">
        <v>0</v>
      </c>
      <c r="P1370">
        <v>-4.75</v>
      </c>
      <c r="Q1370">
        <v>-3.5</v>
      </c>
      <c r="R1370">
        <v>4.75</v>
      </c>
      <c r="S1370">
        <v>3</v>
      </c>
      <c r="T1370">
        <v>-13.5</v>
      </c>
      <c r="U1370">
        <v>2.5499999999999998</v>
      </c>
      <c r="V1370">
        <v>-6.75</v>
      </c>
      <c r="W1370" t="str">
        <f t="shared" si="48"/>
        <v>g114,5,empty,3,201,1,1,0</v>
      </c>
      <c r="X1370" s="1" t="s">
        <v>313</v>
      </c>
      <c r="Y1370" s="2" t="str">
        <f>IF(AND(ISBLANK(X1370),OR(NOT(ISBLANK(Z1370)),NOT(ISBLANK(AA1370)))),#N/A,
IF(ISBLANK(X1370),"",
IF(AND(NOT(ISERROR(VLOOKUP(X1370,MonsterTable!$A:$B,MATCH(MonsterTable!$B$1,MonsterTable!$A$1:$B$1,0),0))),OR(ISBLANK(Z1370),ISBLANK(AA1370))),#N/A,
IFERROR(VLOOKUP(X1370,MonsterTable!$A:$B,MATCH(MonsterTable!$B$1,MonsterTable!$A$1:$B$1,0),0),
IF(OR(NOT(ISBLANK(Z1370)),ISBLANK(AA1370)),#N/A,
IF(X1370="empty","empty",
VLOOKUP(X1370,MonsterGroupTable!$A:$A,1,0)))))))</f>
        <v>g114</v>
      </c>
      <c r="AA1370">
        <v>5</v>
      </c>
      <c r="AE1370" s="1" t="s">
        <v>446</v>
      </c>
      <c r="AF1370" s="2" t="str">
        <f>IF(AND(ISBLANK(AE1370),OR(NOT(ISBLANK(AG1370)),NOT(ISBLANK(AH1370)))),#N/A,
IF(ISBLANK(AE1370),"",
IF(AND(NOT(ISERROR(VLOOKUP(AE1370,MonsterTable!$A:$B,MATCH(MonsterTable!$B$1,MonsterTable!$A$1:$B$1,0),0))),OR(ISBLANK(AG1370),ISBLANK(AH1370))),#N/A,
IFERROR(VLOOKUP(AE1370,MonsterTable!$A:$B,MATCH(MonsterTable!$B$1,MonsterTable!$A$1:$B$1,0),0),
IF(OR(NOT(ISBLANK(AG1370)),ISBLANK(AH1370)),#N/A,
IF(AE1370="empty","empty",
VLOOKUP(AE1370,MonsterGroupTable!$A:$A,1,0)))))))</f>
        <v>empty</v>
      </c>
      <c r="AH1370">
        <v>3</v>
      </c>
      <c r="AL1370" s="1" t="s">
        <v>242</v>
      </c>
      <c r="AM1370" s="2">
        <f>IF(AND(ISBLANK(AL1370),OR(NOT(ISBLANK(AN1370)),NOT(ISBLANK(AO1370)))),#N/A,
IF(ISBLANK(AL1370),"",
IF(AND(NOT(ISERROR(VLOOKUP(AL1370,MonsterTable!$A:$B,MATCH(MonsterTable!$B$1,MonsterTable!$A$1:$B$1,0),0))),OR(ISBLANK(AN1370),ISBLANK(AO1370))),#N/A,
IFERROR(VLOOKUP(AL1370,MonsterTable!$A:$B,MATCH(MonsterTable!$B$1,MonsterTable!$A$1:$B$1,0),0),
IF(OR(NOT(ISBLANK(AN1370)),ISBLANK(AO1370)),#N/A,
IF(AL1370="empty","empty",
VLOOKUP(AL1370,MonsterGroupTable!$A:$A,1,0)))))))</f>
        <v>201</v>
      </c>
      <c r="AN1370">
        <v>1</v>
      </c>
      <c r="AO1370">
        <v>1</v>
      </c>
      <c r="AP1370">
        <v>0</v>
      </c>
      <c r="AT1370" s="2" t="str">
        <f>IF(AND(ISBLANK(AS1370),OR(NOT(ISBLANK(AU1370)),NOT(ISBLANK(AV1370)))),#N/A,
IF(ISBLANK(AS1370),"",
IF(AND(NOT(ISERROR(VLOOKUP(AS1370,MonsterTable!$A:$B,MATCH(MonsterTable!$B$1,MonsterTable!$A$1:$B$1,0),0))),OR(ISBLANK(AU1370),ISBLANK(AV1370))),#N/A,
IFERROR(VLOOKUP(AS1370,MonsterTable!$A:$B,MATCH(MonsterTable!$B$1,MonsterTable!$A$1:$B$1,0),0),
IF(OR(NOT(ISBLANK(AU1370)),ISBLANK(AV1370)),#N/A,
IF(AS1370="empty","empty",
VLOOKUP(AS1370,MonsterGroupTable!$A:$A,1,0)))))))</f>
        <v/>
      </c>
      <c r="BA1370" s="2" t="str">
        <f>IF(AND(ISBLANK(AZ1370),OR(NOT(ISBLANK(BB1370)),NOT(ISBLANK(BC1370)))),#N/A,
IF(ISBLANK(AZ1370),"",
IF(AND(NOT(ISERROR(VLOOKUP(AZ1370,MonsterTable!$A:$B,MATCH(MonsterTable!$B$1,MonsterTable!$A$1:$B$1,0),0))),OR(ISBLANK(BB1370),ISBLANK(BC1370))),#N/A,
IFERROR(VLOOKUP(AZ1370,MonsterTable!$A:$B,MATCH(MonsterTable!$B$1,MonsterTable!$A$1:$B$1,0),0),
IF(OR(NOT(ISBLANK(BB1370)),ISBLANK(BC1370)),#N/A,
IF(AZ1370="empty","empty",
VLOOKUP(AZ1370,MonsterGroupTable!$A:$A,1,0)))))))</f>
        <v/>
      </c>
      <c r="BH1370" s="2" t="str">
        <f>IF(AND(ISBLANK(BG1370),OR(NOT(ISBLANK(BI1370)),NOT(ISBLANK(BJ1370)))),#N/A,
IF(ISBLANK(BG1370),"",
IF(AND(NOT(ISERROR(VLOOKUP(BG1370,MonsterTable!$A:$B,MATCH(MonsterTable!$B$1,MonsterTable!$A$1:$B$1,0),0))),OR(ISBLANK(BI1370),ISBLANK(BJ1370))),#N/A,
IFERROR(VLOOKUP(BG1370,MonsterTable!$A:$B,MATCH(MonsterTable!$B$1,MonsterTable!$A$1:$B$1,0),0),
IF(OR(NOT(ISBLANK(BI1370)),ISBLANK(BJ1370)),#N/A,
IF(BG1370="empty","empty",
VLOOKUP(BG1370,MonsterGroupTable!$A:$A,1,0)))))))</f>
        <v/>
      </c>
      <c r="BO1370" s="2" t="str">
        <f>IF(AND(ISBLANK(BN1370),OR(NOT(ISBLANK(BP1370)),NOT(ISBLANK(BQ1370)))),#N/A,
IF(ISBLANK(BN1370),"",
IF(AND(NOT(ISERROR(VLOOKUP(BN1370,MonsterTable!$A:$B,MATCH(MonsterTable!$B$1,MonsterTable!$A$1:$B$1,0),0))),OR(ISBLANK(BP1370),ISBLANK(BQ1370))),#N/A,
IFERROR(VLOOKUP(BN1370,MonsterTable!$A:$B,MATCH(MonsterTable!$B$1,MonsterTable!$A$1:$B$1,0),0),
IF(OR(NOT(ISBLANK(BP1370)),ISBLANK(BQ1370)),#N/A,
IF(BN1370="empty","empty",
VLOOKUP(BN1370,MonsterGroupTable!$A:$A,1,0)))))))</f>
        <v/>
      </c>
      <c r="BV1370" s="2" t="str">
        <f>IF(AND(ISBLANK(BU1370),OR(NOT(ISBLANK(BW1370)),NOT(ISBLANK(BX1370)))),#N/A,
IF(ISBLANK(BU1370),"",
IF(AND(NOT(ISERROR(VLOOKUP(BU1370,MonsterTable!$A:$B,MATCH(MonsterTable!$B$1,MonsterTable!$A$1:$B$1,0),0))),OR(ISBLANK(BW1370),ISBLANK(BX1370))),#N/A,
IFERROR(VLOOKUP(BU1370,MonsterTable!$A:$B,MATCH(MonsterTable!$B$1,MonsterTable!$A$1:$B$1,0),0),
IF(OR(NOT(ISBLANK(BW1370)),ISBLANK(BX1370)),#N/A,
IF(BU1370="empty","empty",
VLOOKUP(BU1370,MonsterGroupTable!$A:$A,1,0)))))))</f>
        <v/>
      </c>
      <c r="CC1370" s="2" t="str">
        <f>IF(AND(ISBLANK(CB1370),OR(NOT(ISBLANK(CD1370)),NOT(ISBLANK(CE1370)))),#N/A,
IF(ISBLANK(CB1370),"",
IF(AND(NOT(ISERROR(VLOOKUP(CB1370,MonsterTable!$A:$B,MATCH(MonsterTable!$B$1,MonsterTable!$A$1:$B$1,0),0))),OR(ISBLANK(CD1370),ISBLANK(CE1370))),#N/A,
IFERROR(VLOOKUP(CB1370,MonsterTable!$A:$B,MATCH(MonsterTable!$B$1,MonsterTable!$A$1:$B$1,0),0),
IF(OR(NOT(ISBLANK(CD1370)),ISBLANK(CE1370)),#N/A,
IF(CB1370="empty","empty",
VLOOKUP(CB1370,MonsterGroupTable!$A:$A,1,0)))))))</f>
        <v/>
      </c>
      <c r="CJ1370" s="2" t="str">
        <f>IF(AND(ISBLANK(CI1370),OR(NOT(ISBLANK(CK1370)),NOT(ISBLANK(CL1370)))),#N/A,
IF(ISBLANK(CI1370),"",
IF(AND(NOT(ISERROR(VLOOKUP(CI1370,MonsterTable!$A:$B,MATCH(MonsterTable!$B$1,MonsterTable!$A$1:$B$1,0),0))),OR(ISBLANK(CK1370),ISBLANK(CL1370))),#N/A,
IFERROR(VLOOKUP(CI1370,MonsterTable!$A:$B,MATCH(MonsterTable!$B$1,MonsterTable!$A$1:$B$1,0),0),
IF(OR(NOT(ISBLANK(CK1370)),ISBLANK(CL1370)),#N/A,
IF(CI1370="empty","empty",
VLOOKUP(CI1370,MonsterGroupTable!$A:$A,1,0)))))))</f>
        <v/>
      </c>
    </row>
    <row r="1371" spans="1:88">
      <c r="A1371">
        <v>20337</v>
      </c>
      <c r="B1371">
        <f t="shared" si="47"/>
        <v>1.1000000000000001</v>
      </c>
      <c r="C1371">
        <f t="shared" si="47"/>
        <v>1.1000000000000001</v>
      </c>
      <c r="F1371">
        <v>900</v>
      </c>
      <c r="G1371">
        <v>19417</v>
      </c>
      <c r="H1371">
        <v>0</v>
      </c>
      <c r="I1371">
        <v>0</v>
      </c>
      <c r="J1371">
        <v>0</v>
      </c>
      <c r="K1371" t="s">
        <v>28</v>
      </c>
      <c r="L1371" t="s">
        <v>247</v>
      </c>
      <c r="M1371" t="s">
        <v>79</v>
      </c>
      <c r="N1371" t="s">
        <v>80</v>
      </c>
      <c r="O1371">
        <v>0</v>
      </c>
      <c r="P1371">
        <v>-4.75</v>
      </c>
      <c r="Q1371">
        <v>-3.5</v>
      </c>
      <c r="R1371">
        <v>4.75</v>
      </c>
      <c r="S1371">
        <v>3</v>
      </c>
      <c r="T1371">
        <v>-13.5</v>
      </c>
      <c r="U1371">
        <v>2.5499999999999998</v>
      </c>
      <c r="V1371">
        <v>-6.75</v>
      </c>
      <c r="W1371" t="str">
        <f t="shared" si="48"/>
        <v>g114,5,empty,3,201,1,1,0</v>
      </c>
      <c r="X1371" s="1" t="s">
        <v>313</v>
      </c>
      <c r="Y1371" s="2" t="str">
        <f>IF(AND(ISBLANK(X1371),OR(NOT(ISBLANK(Z1371)),NOT(ISBLANK(AA1371)))),#N/A,
IF(ISBLANK(X1371),"",
IF(AND(NOT(ISERROR(VLOOKUP(X1371,MonsterTable!$A:$B,MATCH(MonsterTable!$B$1,MonsterTable!$A$1:$B$1,0),0))),OR(ISBLANK(Z1371),ISBLANK(AA1371))),#N/A,
IFERROR(VLOOKUP(X1371,MonsterTable!$A:$B,MATCH(MonsterTable!$B$1,MonsterTable!$A$1:$B$1,0),0),
IF(OR(NOT(ISBLANK(Z1371)),ISBLANK(AA1371)),#N/A,
IF(X1371="empty","empty",
VLOOKUP(X1371,MonsterGroupTable!$A:$A,1,0)))))))</f>
        <v>g114</v>
      </c>
      <c r="AA1371">
        <v>5</v>
      </c>
      <c r="AE1371" s="1" t="s">
        <v>446</v>
      </c>
      <c r="AF1371" s="2" t="str">
        <f>IF(AND(ISBLANK(AE1371),OR(NOT(ISBLANK(AG1371)),NOT(ISBLANK(AH1371)))),#N/A,
IF(ISBLANK(AE1371),"",
IF(AND(NOT(ISERROR(VLOOKUP(AE1371,MonsterTable!$A:$B,MATCH(MonsterTable!$B$1,MonsterTable!$A$1:$B$1,0),0))),OR(ISBLANK(AG1371),ISBLANK(AH1371))),#N/A,
IFERROR(VLOOKUP(AE1371,MonsterTable!$A:$B,MATCH(MonsterTable!$B$1,MonsterTable!$A$1:$B$1,0),0),
IF(OR(NOT(ISBLANK(AG1371)),ISBLANK(AH1371)),#N/A,
IF(AE1371="empty","empty",
VLOOKUP(AE1371,MonsterGroupTable!$A:$A,1,0)))))))</f>
        <v>empty</v>
      </c>
      <c r="AH1371">
        <v>3</v>
      </c>
      <c r="AL1371" s="1" t="s">
        <v>242</v>
      </c>
      <c r="AM1371" s="2">
        <f>IF(AND(ISBLANK(AL1371),OR(NOT(ISBLANK(AN1371)),NOT(ISBLANK(AO1371)))),#N/A,
IF(ISBLANK(AL1371),"",
IF(AND(NOT(ISERROR(VLOOKUP(AL1371,MonsterTable!$A:$B,MATCH(MonsterTable!$B$1,MonsterTable!$A$1:$B$1,0),0))),OR(ISBLANK(AN1371),ISBLANK(AO1371))),#N/A,
IFERROR(VLOOKUP(AL1371,MonsterTable!$A:$B,MATCH(MonsterTable!$B$1,MonsterTable!$A$1:$B$1,0),0),
IF(OR(NOT(ISBLANK(AN1371)),ISBLANK(AO1371)),#N/A,
IF(AL1371="empty","empty",
VLOOKUP(AL1371,MonsterGroupTable!$A:$A,1,0)))))))</f>
        <v>201</v>
      </c>
      <c r="AN1371">
        <v>1</v>
      </c>
      <c r="AO1371">
        <v>1</v>
      </c>
      <c r="AP1371">
        <v>0</v>
      </c>
      <c r="AT1371" s="2" t="str">
        <f>IF(AND(ISBLANK(AS1371),OR(NOT(ISBLANK(AU1371)),NOT(ISBLANK(AV1371)))),#N/A,
IF(ISBLANK(AS1371),"",
IF(AND(NOT(ISERROR(VLOOKUP(AS1371,MonsterTable!$A:$B,MATCH(MonsterTable!$B$1,MonsterTable!$A$1:$B$1,0),0))),OR(ISBLANK(AU1371),ISBLANK(AV1371))),#N/A,
IFERROR(VLOOKUP(AS1371,MonsterTable!$A:$B,MATCH(MonsterTable!$B$1,MonsterTable!$A$1:$B$1,0),0),
IF(OR(NOT(ISBLANK(AU1371)),ISBLANK(AV1371)),#N/A,
IF(AS1371="empty","empty",
VLOOKUP(AS1371,MonsterGroupTable!$A:$A,1,0)))))))</f>
        <v/>
      </c>
      <c r="BA1371" s="2" t="str">
        <f>IF(AND(ISBLANK(AZ1371),OR(NOT(ISBLANK(BB1371)),NOT(ISBLANK(BC1371)))),#N/A,
IF(ISBLANK(AZ1371),"",
IF(AND(NOT(ISERROR(VLOOKUP(AZ1371,MonsterTable!$A:$B,MATCH(MonsterTable!$B$1,MonsterTable!$A$1:$B$1,0),0))),OR(ISBLANK(BB1371),ISBLANK(BC1371))),#N/A,
IFERROR(VLOOKUP(AZ1371,MonsterTable!$A:$B,MATCH(MonsterTable!$B$1,MonsterTable!$A$1:$B$1,0),0),
IF(OR(NOT(ISBLANK(BB1371)),ISBLANK(BC1371)),#N/A,
IF(AZ1371="empty","empty",
VLOOKUP(AZ1371,MonsterGroupTable!$A:$A,1,0)))))))</f>
        <v/>
      </c>
      <c r="BH1371" s="2" t="str">
        <f>IF(AND(ISBLANK(BG1371),OR(NOT(ISBLANK(BI1371)),NOT(ISBLANK(BJ1371)))),#N/A,
IF(ISBLANK(BG1371),"",
IF(AND(NOT(ISERROR(VLOOKUP(BG1371,MonsterTable!$A:$B,MATCH(MonsterTable!$B$1,MonsterTable!$A$1:$B$1,0),0))),OR(ISBLANK(BI1371),ISBLANK(BJ1371))),#N/A,
IFERROR(VLOOKUP(BG1371,MonsterTable!$A:$B,MATCH(MonsterTable!$B$1,MonsterTable!$A$1:$B$1,0),0),
IF(OR(NOT(ISBLANK(BI1371)),ISBLANK(BJ1371)),#N/A,
IF(BG1371="empty","empty",
VLOOKUP(BG1371,MonsterGroupTable!$A:$A,1,0)))))))</f>
        <v/>
      </c>
      <c r="BO1371" s="2" t="str">
        <f>IF(AND(ISBLANK(BN1371),OR(NOT(ISBLANK(BP1371)),NOT(ISBLANK(BQ1371)))),#N/A,
IF(ISBLANK(BN1371),"",
IF(AND(NOT(ISERROR(VLOOKUP(BN1371,MonsterTable!$A:$B,MATCH(MonsterTable!$B$1,MonsterTable!$A$1:$B$1,0),0))),OR(ISBLANK(BP1371),ISBLANK(BQ1371))),#N/A,
IFERROR(VLOOKUP(BN1371,MonsterTable!$A:$B,MATCH(MonsterTable!$B$1,MonsterTable!$A$1:$B$1,0),0),
IF(OR(NOT(ISBLANK(BP1371)),ISBLANK(BQ1371)),#N/A,
IF(BN1371="empty","empty",
VLOOKUP(BN1371,MonsterGroupTable!$A:$A,1,0)))))))</f>
        <v/>
      </c>
      <c r="BV1371" s="2" t="str">
        <f>IF(AND(ISBLANK(BU1371),OR(NOT(ISBLANK(BW1371)),NOT(ISBLANK(BX1371)))),#N/A,
IF(ISBLANK(BU1371),"",
IF(AND(NOT(ISERROR(VLOOKUP(BU1371,MonsterTable!$A:$B,MATCH(MonsterTable!$B$1,MonsterTable!$A$1:$B$1,0),0))),OR(ISBLANK(BW1371),ISBLANK(BX1371))),#N/A,
IFERROR(VLOOKUP(BU1371,MonsterTable!$A:$B,MATCH(MonsterTable!$B$1,MonsterTable!$A$1:$B$1,0),0),
IF(OR(NOT(ISBLANK(BW1371)),ISBLANK(BX1371)),#N/A,
IF(BU1371="empty","empty",
VLOOKUP(BU1371,MonsterGroupTable!$A:$A,1,0)))))))</f>
        <v/>
      </c>
      <c r="CC1371" s="2" t="str">
        <f>IF(AND(ISBLANK(CB1371),OR(NOT(ISBLANK(CD1371)),NOT(ISBLANK(CE1371)))),#N/A,
IF(ISBLANK(CB1371),"",
IF(AND(NOT(ISERROR(VLOOKUP(CB1371,MonsterTable!$A:$B,MATCH(MonsterTable!$B$1,MonsterTable!$A$1:$B$1,0),0))),OR(ISBLANK(CD1371),ISBLANK(CE1371))),#N/A,
IFERROR(VLOOKUP(CB1371,MonsterTable!$A:$B,MATCH(MonsterTable!$B$1,MonsterTable!$A$1:$B$1,0),0),
IF(OR(NOT(ISBLANK(CD1371)),ISBLANK(CE1371)),#N/A,
IF(CB1371="empty","empty",
VLOOKUP(CB1371,MonsterGroupTable!$A:$A,1,0)))))))</f>
        <v/>
      </c>
      <c r="CJ1371" s="2" t="str">
        <f>IF(AND(ISBLANK(CI1371),OR(NOT(ISBLANK(CK1371)),NOT(ISBLANK(CL1371)))),#N/A,
IF(ISBLANK(CI1371),"",
IF(AND(NOT(ISERROR(VLOOKUP(CI1371,MonsterTable!$A:$B,MATCH(MonsterTable!$B$1,MonsterTable!$A$1:$B$1,0),0))),OR(ISBLANK(CK1371),ISBLANK(CL1371))),#N/A,
IFERROR(VLOOKUP(CI1371,MonsterTable!$A:$B,MATCH(MonsterTable!$B$1,MonsterTable!$A$1:$B$1,0),0),
IF(OR(NOT(ISBLANK(CK1371)),ISBLANK(CL1371)),#N/A,
IF(CI1371="empty","empty",
VLOOKUP(CI1371,MonsterGroupTable!$A:$A,1,0)))))))</f>
        <v/>
      </c>
    </row>
    <row r="1372" spans="1:88">
      <c r="A1372">
        <v>20338</v>
      </c>
      <c r="B1372">
        <f t="shared" si="47"/>
        <v>1.1000000000000001</v>
      </c>
      <c r="C1372">
        <f t="shared" si="47"/>
        <v>1.1000000000000001</v>
      </c>
      <c r="F1372">
        <v>900</v>
      </c>
      <c r="G1372">
        <v>19552</v>
      </c>
      <c r="H1372">
        <v>0</v>
      </c>
      <c r="I1372">
        <v>0</v>
      </c>
      <c r="J1372">
        <v>0</v>
      </c>
      <c r="K1372" t="s">
        <v>28</v>
      </c>
      <c r="L1372" t="s">
        <v>247</v>
      </c>
      <c r="M1372" t="s">
        <v>79</v>
      </c>
      <c r="N1372" t="s">
        <v>80</v>
      </c>
      <c r="O1372">
        <v>0</v>
      </c>
      <c r="P1372">
        <v>-4.75</v>
      </c>
      <c r="Q1372">
        <v>-3.5</v>
      </c>
      <c r="R1372">
        <v>4.75</v>
      </c>
      <c r="S1372">
        <v>3</v>
      </c>
      <c r="T1372">
        <v>-13.5</v>
      </c>
      <c r="U1372">
        <v>2.5499999999999998</v>
      </c>
      <c r="V1372">
        <v>-6.75</v>
      </c>
      <c r="W1372" t="str">
        <f t="shared" si="48"/>
        <v>g114,5,empty,3,201,1,1,0</v>
      </c>
      <c r="X1372" s="1" t="s">
        <v>313</v>
      </c>
      <c r="Y1372" s="2" t="str">
        <f>IF(AND(ISBLANK(X1372),OR(NOT(ISBLANK(Z1372)),NOT(ISBLANK(AA1372)))),#N/A,
IF(ISBLANK(X1372),"",
IF(AND(NOT(ISERROR(VLOOKUP(X1372,MonsterTable!$A:$B,MATCH(MonsterTable!$B$1,MonsterTable!$A$1:$B$1,0),0))),OR(ISBLANK(Z1372),ISBLANK(AA1372))),#N/A,
IFERROR(VLOOKUP(X1372,MonsterTable!$A:$B,MATCH(MonsterTable!$B$1,MonsterTable!$A$1:$B$1,0),0),
IF(OR(NOT(ISBLANK(Z1372)),ISBLANK(AA1372)),#N/A,
IF(X1372="empty","empty",
VLOOKUP(X1372,MonsterGroupTable!$A:$A,1,0)))))))</f>
        <v>g114</v>
      </c>
      <c r="AA1372">
        <v>5</v>
      </c>
      <c r="AE1372" s="1" t="s">
        <v>446</v>
      </c>
      <c r="AF1372" s="2" t="str">
        <f>IF(AND(ISBLANK(AE1372),OR(NOT(ISBLANK(AG1372)),NOT(ISBLANK(AH1372)))),#N/A,
IF(ISBLANK(AE1372),"",
IF(AND(NOT(ISERROR(VLOOKUP(AE1372,MonsterTable!$A:$B,MATCH(MonsterTable!$B$1,MonsterTable!$A$1:$B$1,0),0))),OR(ISBLANK(AG1372),ISBLANK(AH1372))),#N/A,
IFERROR(VLOOKUP(AE1372,MonsterTable!$A:$B,MATCH(MonsterTable!$B$1,MonsterTable!$A$1:$B$1,0),0),
IF(OR(NOT(ISBLANK(AG1372)),ISBLANK(AH1372)),#N/A,
IF(AE1372="empty","empty",
VLOOKUP(AE1372,MonsterGroupTable!$A:$A,1,0)))))))</f>
        <v>empty</v>
      </c>
      <c r="AH1372">
        <v>3</v>
      </c>
      <c r="AL1372" s="1" t="s">
        <v>242</v>
      </c>
      <c r="AM1372" s="2">
        <f>IF(AND(ISBLANK(AL1372),OR(NOT(ISBLANK(AN1372)),NOT(ISBLANK(AO1372)))),#N/A,
IF(ISBLANK(AL1372),"",
IF(AND(NOT(ISERROR(VLOOKUP(AL1372,MonsterTable!$A:$B,MATCH(MonsterTable!$B$1,MonsterTable!$A$1:$B$1,0),0))),OR(ISBLANK(AN1372),ISBLANK(AO1372))),#N/A,
IFERROR(VLOOKUP(AL1372,MonsterTable!$A:$B,MATCH(MonsterTable!$B$1,MonsterTable!$A$1:$B$1,0),0),
IF(OR(NOT(ISBLANK(AN1372)),ISBLANK(AO1372)),#N/A,
IF(AL1372="empty","empty",
VLOOKUP(AL1372,MonsterGroupTable!$A:$A,1,0)))))))</f>
        <v>201</v>
      </c>
      <c r="AN1372">
        <v>1</v>
      </c>
      <c r="AO1372">
        <v>1</v>
      </c>
      <c r="AP1372">
        <v>0</v>
      </c>
      <c r="AT1372" s="2" t="str">
        <f>IF(AND(ISBLANK(AS1372),OR(NOT(ISBLANK(AU1372)),NOT(ISBLANK(AV1372)))),#N/A,
IF(ISBLANK(AS1372),"",
IF(AND(NOT(ISERROR(VLOOKUP(AS1372,MonsterTable!$A:$B,MATCH(MonsterTable!$B$1,MonsterTable!$A$1:$B$1,0),0))),OR(ISBLANK(AU1372),ISBLANK(AV1372))),#N/A,
IFERROR(VLOOKUP(AS1372,MonsterTable!$A:$B,MATCH(MonsterTable!$B$1,MonsterTable!$A$1:$B$1,0),0),
IF(OR(NOT(ISBLANK(AU1372)),ISBLANK(AV1372)),#N/A,
IF(AS1372="empty","empty",
VLOOKUP(AS1372,MonsterGroupTable!$A:$A,1,0)))))))</f>
        <v/>
      </c>
      <c r="BA1372" s="2" t="str">
        <f>IF(AND(ISBLANK(AZ1372),OR(NOT(ISBLANK(BB1372)),NOT(ISBLANK(BC1372)))),#N/A,
IF(ISBLANK(AZ1372),"",
IF(AND(NOT(ISERROR(VLOOKUP(AZ1372,MonsterTable!$A:$B,MATCH(MonsterTable!$B$1,MonsterTable!$A$1:$B$1,0),0))),OR(ISBLANK(BB1372),ISBLANK(BC1372))),#N/A,
IFERROR(VLOOKUP(AZ1372,MonsterTable!$A:$B,MATCH(MonsterTable!$B$1,MonsterTable!$A$1:$B$1,0),0),
IF(OR(NOT(ISBLANK(BB1372)),ISBLANK(BC1372)),#N/A,
IF(AZ1372="empty","empty",
VLOOKUP(AZ1372,MonsterGroupTable!$A:$A,1,0)))))))</f>
        <v/>
      </c>
      <c r="BH1372" s="2" t="str">
        <f>IF(AND(ISBLANK(BG1372),OR(NOT(ISBLANK(BI1372)),NOT(ISBLANK(BJ1372)))),#N/A,
IF(ISBLANK(BG1372),"",
IF(AND(NOT(ISERROR(VLOOKUP(BG1372,MonsterTable!$A:$B,MATCH(MonsterTable!$B$1,MonsterTable!$A$1:$B$1,0),0))),OR(ISBLANK(BI1372),ISBLANK(BJ1372))),#N/A,
IFERROR(VLOOKUP(BG1372,MonsterTable!$A:$B,MATCH(MonsterTable!$B$1,MonsterTable!$A$1:$B$1,0),0),
IF(OR(NOT(ISBLANK(BI1372)),ISBLANK(BJ1372)),#N/A,
IF(BG1372="empty","empty",
VLOOKUP(BG1372,MonsterGroupTable!$A:$A,1,0)))))))</f>
        <v/>
      </c>
      <c r="BO1372" s="2" t="str">
        <f>IF(AND(ISBLANK(BN1372),OR(NOT(ISBLANK(BP1372)),NOT(ISBLANK(BQ1372)))),#N/A,
IF(ISBLANK(BN1372),"",
IF(AND(NOT(ISERROR(VLOOKUP(BN1372,MonsterTable!$A:$B,MATCH(MonsterTable!$B$1,MonsterTable!$A$1:$B$1,0),0))),OR(ISBLANK(BP1372),ISBLANK(BQ1372))),#N/A,
IFERROR(VLOOKUP(BN1372,MonsterTable!$A:$B,MATCH(MonsterTable!$B$1,MonsterTable!$A$1:$B$1,0),0),
IF(OR(NOT(ISBLANK(BP1372)),ISBLANK(BQ1372)),#N/A,
IF(BN1372="empty","empty",
VLOOKUP(BN1372,MonsterGroupTable!$A:$A,1,0)))))))</f>
        <v/>
      </c>
      <c r="BV1372" s="2" t="str">
        <f>IF(AND(ISBLANK(BU1372),OR(NOT(ISBLANK(BW1372)),NOT(ISBLANK(BX1372)))),#N/A,
IF(ISBLANK(BU1372),"",
IF(AND(NOT(ISERROR(VLOOKUP(BU1372,MonsterTable!$A:$B,MATCH(MonsterTable!$B$1,MonsterTable!$A$1:$B$1,0),0))),OR(ISBLANK(BW1372),ISBLANK(BX1372))),#N/A,
IFERROR(VLOOKUP(BU1372,MonsterTable!$A:$B,MATCH(MonsterTable!$B$1,MonsterTable!$A$1:$B$1,0),0),
IF(OR(NOT(ISBLANK(BW1372)),ISBLANK(BX1372)),#N/A,
IF(BU1372="empty","empty",
VLOOKUP(BU1372,MonsterGroupTable!$A:$A,1,0)))))))</f>
        <v/>
      </c>
      <c r="CC1372" s="2" t="str">
        <f>IF(AND(ISBLANK(CB1372),OR(NOT(ISBLANK(CD1372)),NOT(ISBLANK(CE1372)))),#N/A,
IF(ISBLANK(CB1372),"",
IF(AND(NOT(ISERROR(VLOOKUP(CB1372,MonsterTable!$A:$B,MATCH(MonsterTable!$B$1,MonsterTable!$A$1:$B$1,0),0))),OR(ISBLANK(CD1372),ISBLANK(CE1372))),#N/A,
IFERROR(VLOOKUP(CB1372,MonsterTable!$A:$B,MATCH(MonsterTable!$B$1,MonsterTable!$A$1:$B$1,0),0),
IF(OR(NOT(ISBLANK(CD1372)),ISBLANK(CE1372)),#N/A,
IF(CB1372="empty","empty",
VLOOKUP(CB1372,MonsterGroupTable!$A:$A,1,0)))))))</f>
        <v/>
      </c>
      <c r="CJ1372" s="2" t="str">
        <f>IF(AND(ISBLANK(CI1372),OR(NOT(ISBLANK(CK1372)),NOT(ISBLANK(CL1372)))),#N/A,
IF(ISBLANK(CI1372),"",
IF(AND(NOT(ISERROR(VLOOKUP(CI1372,MonsterTable!$A:$B,MATCH(MonsterTable!$B$1,MonsterTable!$A$1:$B$1,0),0))),OR(ISBLANK(CK1372),ISBLANK(CL1372))),#N/A,
IFERROR(VLOOKUP(CI1372,MonsterTable!$A:$B,MATCH(MonsterTable!$B$1,MonsterTable!$A$1:$B$1,0),0),
IF(OR(NOT(ISBLANK(CK1372)),ISBLANK(CL1372)),#N/A,
IF(CI1372="empty","empty",
VLOOKUP(CI1372,MonsterGroupTable!$A:$A,1,0)))))))</f>
        <v/>
      </c>
    </row>
    <row r="1373" spans="1:88">
      <c r="A1373">
        <v>20339</v>
      </c>
      <c r="B1373">
        <f t="shared" si="47"/>
        <v>1.1000000000000001</v>
      </c>
      <c r="C1373">
        <f t="shared" si="47"/>
        <v>1.1000000000000001</v>
      </c>
      <c r="F1373">
        <v>900</v>
      </c>
      <c r="G1373">
        <v>19687</v>
      </c>
      <c r="H1373">
        <v>0</v>
      </c>
      <c r="I1373">
        <v>0</v>
      </c>
      <c r="J1373">
        <v>0</v>
      </c>
      <c r="K1373" t="s">
        <v>28</v>
      </c>
      <c r="L1373" t="s">
        <v>247</v>
      </c>
      <c r="M1373" t="s">
        <v>79</v>
      </c>
      <c r="N1373" t="s">
        <v>80</v>
      </c>
      <c r="O1373">
        <v>0</v>
      </c>
      <c r="P1373">
        <v>-4.75</v>
      </c>
      <c r="Q1373">
        <v>-3.5</v>
      </c>
      <c r="R1373">
        <v>4.75</v>
      </c>
      <c r="S1373">
        <v>3</v>
      </c>
      <c r="T1373">
        <v>-13.5</v>
      </c>
      <c r="U1373">
        <v>2.5499999999999998</v>
      </c>
      <c r="V1373">
        <v>-6.75</v>
      </c>
      <c r="W1373" t="str">
        <f t="shared" si="48"/>
        <v>g114,5,empty,3,201,1,1,0</v>
      </c>
      <c r="X1373" s="1" t="s">
        <v>313</v>
      </c>
      <c r="Y1373" s="2" t="str">
        <f>IF(AND(ISBLANK(X1373),OR(NOT(ISBLANK(Z1373)),NOT(ISBLANK(AA1373)))),#N/A,
IF(ISBLANK(X1373),"",
IF(AND(NOT(ISERROR(VLOOKUP(X1373,MonsterTable!$A:$B,MATCH(MonsterTable!$B$1,MonsterTable!$A$1:$B$1,0),0))),OR(ISBLANK(Z1373),ISBLANK(AA1373))),#N/A,
IFERROR(VLOOKUP(X1373,MonsterTable!$A:$B,MATCH(MonsterTable!$B$1,MonsterTable!$A$1:$B$1,0),0),
IF(OR(NOT(ISBLANK(Z1373)),ISBLANK(AA1373)),#N/A,
IF(X1373="empty","empty",
VLOOKUP(X1373,MonsterGroupTable!$A:$A,1,0)))))))</f>
        <v>g114</v>
      </c>
      <c r="AA1373">
        <v>5</v>
      </c>
      <c r="AE1373" s="1" t="s">
        <v>446</v>
      </c>
      <c r="AF1373" s="2" t="str">
        <f>IF(AND(ISBLANK(AE1373),OR(NOT(ISBLANK(AG1373)),NOT(ISBLANK(AH1373)))),#N/A,
IF(ISBLANK(AE1373),"",
IF(AND(NOT(ISERROR(VLOOKUP(AE1373,MonsterTable!$A:$B,MATCH(MonsterTable!$B$1,MonsterTable!$A$1:$B$1,0),0))),OR(ISBLANK(AG1373),ISBLANK(AH1373))),#N/A,
IFERROR(VLOOKUP(AE1373,MonsterTable!$A:$B,MATCH(MonsterTable!$B$1,MonsterTable!$A$1:$B$1,0),0),
IF(OR(NOT(ISBLANK(AG1373)),ISBLANK(AH1373)),#N/A,
IF(AE1373="empty","empty",
VLOOKUP(AE1373,MonsterGroupTable!$A:$A,1,0)))))))</f>
        <v>empty</v>
      </c>
      <c r="AH1373">
        <v>3</v>
      </c>
      <c r="AL1373" s="1" t="s">
        <v>242</v>
      </c>
      <c r="AM1373" s="2">
        <f>IF(AND(ISBLANK(AL1373),OR(NOT(ISBLANK(AN1373)),NOT(ISBLANK(AO1373)))),#N/A,
IF(ISBLANK(AL1373),"",
IF(AND(NOT(ISERROR(VLOOKUP(AL1373,MonsterTable!$A:$B,MATCH(MonsterTable!$B$1,MonsterTable!$A$1:$B$1,0),0))),OR(ISBLANK(AN1373),ISBLANK(AO1373))),#N/A,
IFERROR(VLOOKUP(AL1373,MonsterTable!$A:$B,MATCH(MonsterTable!$B$1,MonsterTable!$A$1:$B$1,0),0),
IF(OR(NOT(ISBLANK(AN1373)),ISBLANK(AO1373)),#N/A,
IF(AL1373="empty","empty",
VLOOKUP(AL1373,MonsterGroupTable!$A:$A,1,0)))))))</f>
        <v>201</v>
      </c>
      <c r="AN1373">
        <v>1</v>
      </c>
      <c r="AO1373">
        <v>1</v>
      </c>
      <c r="AP1373">
        <v>0</v>
      </c>
      <c r="AT1373" s="2" t="str">
        <f>IF(AND(ISBLANK(AS1373),OR(NOT(ISBLANK(AU1373)),NOT(ISBLANK(AV1373)))),#N/A,
IF(ISBLANK(AS1373),"",
IF(AND(NOT(ISERROR(VLOOKUP(AS1373,MonsterTable!$A:$B,MATCH(MonsterTable!$B$1,MonsterTable!$A$1:$B$1,0),0))),OR(ISBLANK(AU1373),ISBLANK(AV1373))),#N/A,
IFERROR(VLOOKUP(AS1373,MonsterTable!$A:$B,MATCH(MonsterTable!$B$1,MonsterTable!$A$1:$B$1,0),0),
IF(OR(NOT(ISBLANK(AU1373)),ISBLANK(AV1373)),#N/A,
IF(AS1373="empty","empty",
VLOOKUP(AS1373,MonsterGroupTable!$A:$A,1,0)))))))</f>
        <v/>
      </c>
      <c r="BA1373" s="2" t="str">
        <f>IF(AND(ISBLANK(AZ1373),OR(NOT(ISBLANK(BB1373)),NOT(ISBLANK(BC1373)))),#N/A,
IF(ISBLANK(AZ1373),"",
IF(AND(NOT(ISERROR(VLOOKUP(AZ1373,MonsterTable!$A:$B,MATCH(MonsterTable!$B$1,MonsterTable!$A$1:$B$1,0),0))),OR(ISBLANK(BB1373),ISBLANK(BC1373))),#N/A,
IFERROR(VLOOKUP(AZ1373,MonsterTable!$A:$B,MATCH(MonsterTable!$B$1,MonsterTable!$A$1:$B$1,0),0),
IF(OR(NOT(ISBLANK(BB1373)),ISBLANK(BC1373)),#N/A,
IF(AZ1373="empty","empty",
VLOOKUP(AZ1373,MonsterGroupTable!$A:$A,1,0)))))))</f>
        <v/>
      </c>
      <c r="BH1373" s="2" t="str">
        <f>IF(AND(ISBLANK(BG1373),OR(NOT(ISBLANK(BI1373)),NOT(ISBLANK(BJ1373)))),#N/A,
IF(ISBLANK(BG1373),"",
IF(AND(NOT(ISERROR(VLOOKUP(BG1373,MonsterTable!$A:$B,MATCH(MonsterTable!$B$1,MonsterTable!$A$1:$B$1,0),0))),OR(ISBLANK(BI1373),ISBLANK(BJ1373))),#N/A,
IFERROR(VLOOKUP(BG1373,MonsterTable!$A:$B,MATCH(MonsterTable!$B$1,MonsterTable!$A$1:$B$1,0),0),
IF(OR(NOT(ISBLANK(BI1373)),ISBLANK(BJ1373)),#N/A,
IF(BG1373="empty","empty",
VLOOKUP(BG1373,MonsterGroupTable!$A:$A,1,0)))))))</f>
        <v/>
      </c>
      <c r="BO1373" s="2" t="str">
        <f>IF(AND(ISBLANK(BN1373),OR(NOT(ISBLANK(BP1373)),NOT(ISBLANK(BQ1373)))),#N/A,
IF(ISBLANK(BN1373),"",
IF(AND(NOT(ISERROR(VLOOKUP(BN1373,MonsterTable!$A:$B,MATCH(MonsterTable!$B$1,MonsterTable!$A$1:$B$1,0),0))),OR(ISBLANK(BP1373),ISBLANK(BQ1373))),#N/A,
IFERROR(VLOOKUP(BN1373,MonsterTable!$A:$B,MATCH(MonsterTable!$B$1,MonsterTable!$A$1:$B$1,0),0),
IF(OR(NOT(ISBLANK(BP1373)),ISBLANK(BQ1373)),#N/A,
IF(BN1373="empty","empty",
VLOOKUP(BN1373,MonsterGroupTable!$A:$A,1,0)))))))</f>
        <v/>
      </c>
      <c r="BV1373" s="2" t="str">
        <f>IF(AND(ISBLANK(BU1373),OR(NOT(ISBLANK(BW1373)),NOT(ISBLANK(BX1373)))),#N/A,
IF(ISBLANK(BU1373),"",
IF(AND(NOT(ISERROR(VLOOKUP(BU1373,MonsterTable!$A:$B,MATCH(MonsterTable!$B$1,MonsterTable!$A$1:$B$1,0),0))),OR(ISBLANK(BW1373),ISBLANK(BX1373))),#N/A,
IFERROR(VLOOKUP(BU1373,MonsterTable!$A:$B,MATCH(MonsterTable!$B$1,MonsterTable!$A$1:$B$1,0),0),
IF(OR(NOT(ISBLANK(BW1373)),ISBLANK(BX1373)),#N/A,
IF(BU1373="empty","empty",
VLOOKUP(BU1373,MonsterGroupTable!$A:$A,1,0)))))))</f>
        <v/>
      </c>
      <c r="CC1373" s="2" t="str">
        <f>IF(AND(ISBLANK(CB1373),OR(NOT(ISBLANK(CD1373)),NOT(ISBLANK(CE1373)))),#N/A,
IF(ISBLANK(CB1373),"",
IF(AND(NOT(ISERROR(VLOOKUP(CB1373,MonsterTable!$A:$B,MATCH(MonsterTable!$B$1,MonsterTable!$A$1:$B$1,0),0))),OR(ISBLANK(CD1373),ISBLANK(CE1373))),#N/A,
IFERROR(VLOOKUP(CB1373,MonsterTable!$A:$B,MATCH(MonsterTable!$B$1,MonsterTable!$A$1:$B$1,0),0),
IF(OR(NOT(ISBLANK(CD1373)),ISBLANK(CE1373)),#N/A,
IF(CB1373="empty","empty",
VLOOKUP(CB1373,MonsterGroupTable!$A:$A,1,0)))))))</f>
        <v/>
      </c>
      <c r="CJ1373" s="2" t="str">
        <f>IF(AND(ISBLANK(CI1373),OR(NOT(ISBLANK(CK1373)),NOT(ISBLANK(CL1373)))),#N/A,
IF(ISBLANK(CI1373),"",
IF(AND(NOT(ISERROR(VLOOKUP(CI1373,MonsterTable!$A:$B,MATCH(MonsterTable!$B$1,MonsterTable!$A$1:$B$1,0),0))),OR(ISBLANK(CK1373),ISBLANK(CL1373))),#N/A,
IFERROR(VLOOKUP(CI1373,MonsterTable!$A:$B,MATCH(MonsterTable!$B$1,MonsterTable!$A$1:$B$1,0),0),
IF(OR(NOT(ISBLANK(CK1373)),ISBLANK(CL1373)),#N/A,
IF(CI1373="empty","empty",
VLOOKUP(CI1373,MonsterGroupTable!$A:$A,1,0)))))))</f>
        <v/>
      </c>
    </row>
    <row r="1374" spans="1:88">
      <c r="A1374">
        <v>20340</v>
      </c>
      <c r="B1374">
        <f t="shared" si="47"/>
        <v>1.2</v>
      </c>
      <c r="C1374">
        <f t="shared" si="47"/>
        <v>1.1000000000000001</v>
      </c>
      <c r="F1374">
        <v>900</v>
      </c>
      <c r="G1374">
        <v>19822</v>
      </c>
      <c r="H1374">
        <v>0</v>
      </c>
      <c r="I1374">
        <v>0</v>
      </c>
      <c r="J1374">
        <v>0</v>
      </c>
      <c r="K1374" t="s">
        <v>28</v>
      </c>
      <c r="L1374" t="s">
        <v>247</v>
      </c>
      <c r="M1374" t="s">
        <v>79</v>
      </c>
      <c r="N1374" t="s">
        <v>80</v>
      </c>
      <c r="O1374">
        <v>0</v>
      </c>
      <c r="P1374">
        <v>-4.75</v>
      </c>
      <c r="Q1374">
        <v>-3.5</v>
      </c>
      <c r="R1374">
        <v>4.75</v>
      </c>
      <c r="S1374">
        <v>3</v>
      </c>
      <c r="T1374">
        <v>-13.5</v>
      </c>
      <c r="U1374">
        <v>2.5499999999999998</v>
      </c>
      <c r="V1374">
        <v>-6.75</v>
      </c>
      <c r="W1374" t="str">
        <f t="shared" si="48"/>
        <v>g114,5,empty,3,201,1,1,0</v>
      </c>
      <c r="X1374" s="1" t="s">
        <v>313</v>
      </c>
      <c r="Y1374" s="2" t="str">
        <f>IF(AND(ISBLANK(X1374),OR(NOT(ISBLANK(Z1374)),NOT(ISBLANK(AA1374)))),#N/A,
IF(ISBLANK(X1374),"",
IF(AND(NOT(ISERROR(VLOOKUP(X1374,MonsterTable!$A:$B,MATCH(MonsterTable!$B$1,MonsterTable!$A$1:$B$1,0),0))),OR(ISBLANK(Z1374),ISBLANK(AA1374))),#N/A,
IFERROR(VLOOKUP(X1374,MonsterTable!$A:$B,MATCH(MonsterTable!$B$1,MonsterTable!$A$1:$B$1,0),0),
IF(OR(NOT(ISBLANK(Z1374)),ISBLANK(AA1374)),#N/A,
IF(X1374="empty","empty",
VLOOKUP(X1374,MonsterGroupTable!$A:$A,1,0)))))))</f>
        <v>g114</v>
      </c>
      <c r="AA1374">
        <v>5</v>
      </c>
      <c r="AE1374" s="1" t="s">
        <v>446</v>
      </c>
      <c r="AF1374" s="2" t="str">
        <f>IF(AND(ISBLANK(AE1374),OR(NOT(ISBLANK(AG1374)),NOT(ISBLANK(AH1374)))),#N/A,
IF(ISBLANK(AE1374),"",
IF(AND(NOT(ISERROR(VLOOKUP(AE1374,MonsterTable!$A:$B,MATCH(MonsterTable!$B$1,MonsterTable!$A$1:$B$1,0),0))),OR(ISBLANK(AG1374),ISBLANK(AH1374))),#N/A,
IFERROR(VLOOKUP(AE1374,MonsterTable!$A:$B,MATCH(MonsterTable!$B$1,MonsterTable!$A$1:$B$1,0),0),
IF(OR(NOT(ISBLANK(AG1374)),ISBLANK(AH1374)),#N/A,
IF(AE1374="empty","empty",
VLOOKUP(AE1374,MonsterGroupTable!$A:$A,1,0)))))))</f>
        <v>empty</v>
      </c>
      <c r="AH1374">
        <v>3</v>
      </c>
      <c r="AL1374" s="1" t="s">
        <v>242</v>
      </c>
      <c r="AM1374" s="2">
        <f>IF(AND(ISBLANK(AL1374),OR(NOT(ISBLANK(AN1374)),NOT(ISBLANK(AO1374)))),#N/A,
IF(ISBLANK(AL1374),"",
IF(AND(NOT(ISERROR(VLOOKUP(AL1374,MonsterTable!$A:$B,MATCH(MonsterTable!$B$1,MonsterTable!$A$1:$B$1,0),0))),OR(ISBLANK(AN1374),ISBLANK(AO1374))),#N/A,
IFERROR(VLOOKUP(AL1374,MonsterTable!$A:$B,MATCH(MonsterTable!$B$1,MonsterTable!$A$1:$B$1,0),0),
IF(OR(NOT(ISBLANK(AN1374)),ISBLANK(AO1374)),#N/A,
IF(AL1374="empty","empty",
VLOOKUP(AL1374,MonsterGroupTable!$A:$A,1,0)))))))</f>
        <v>201</v>
      </c>
      <c r="AN1374">
        <v>1</v>
      </c>
      <c r="AO1374">
        <v>1</v>
      </c>
      <c r="AP1374">
        <v>0</v>
      </c>
      <c r="AT1374" s="2" t="str">
        <f>IF(AND(ISBLANK(AS1374),OR(NOT(ISBLANK(AU1374)),NOT(ISBLANK(AV1374)))),#N/A,
IF(ISBLANK(AS1374),"",
IF(AND(NOT(ISERROR(VLOOKUP(AS1374,MonsterTable!$A:$B,MATCH(MonsterTable!$B$1,MonsterTable!$A$1:$B$1,0),0))),OR(ISBLANK(AU1374),ISBLANK(AV1374))),#N/A,
IFERROR(VLOOKUP(AS1374,MonsterTable!$A:$B,MATCH(MonsterTable!$B$1,MonsterTable!$A$1:$B$1,0),0),
IF(OR(NOT(ISBLANK(AU1374)),ISBLANK(AV1374)),#N/A,
IF(AS1374="empty","empty",
VLOOKUP(AS1374,MonsterGroupTable!$A:$A,1,0)))))))</f>
        <v/>
      </c>
      <c r="BA1374" s="2" t="str">
        <f>IF(AND(ISBLANK(AZ1374),OR(NOT(ISBLANK(BB1374)),NOT(ISBLANK(BC1374)))),#N/A,
IF(ISBLANK(AZ1374),"",
IF(AND(NOT(ISERROR(VLOOKUP(AZ1374,MonsterTable!$A:$B,MATCH(MonsterTable!$B$1,MonsterTable!$A$1:$B$1,0),0))),OR(ISBLANK(BB1374),ISBLANK(BC1374))),#N/A,
IFERROR(VLOOKUP(AZ1374,MonsterTable!$A:$B,MATCH(MonsterTable!$B$1,MonsterTable!$A$1:$B$1,0),0),
IF(OR(NOT(ISBLANK(BB1374)),ISBLANK(BC1374)),#N/A,
IF(AZ1374="empty","empty",
VLOOKUP(AZ1374,MonsterGroupTable!$A:$A,1,0)))))))</f>
        <v/>
      </c>
      <c r="BH1374" s="2" t="str">
        <f>IF(AND(ISBLANK(BG1374),OR(NOT(ISBLANK(BI1374)),NOT(ISBLANK(BJ1374)))),#N/A,
IF(ISBLANK(BG1374),"",
IF(AND(NOT(ISERROR(VLOOKUP(BG1374,MonsterTable!$A:$B,MATCH(MonsterTable!$B$1,MonsterTable!$A$1:$B$1,0),0))),OR(ISBLANK(BI1374),ISBLANK(BJ1374))),#N/A,
IFERROR(VLOOKUP(BG1374,MonsterTable!$A:$B,MATCH(MonsterTable!$B$1,MonsterTable!$A$1:$B$1,0),0),
IF(OR(NOT(ISBLANK(BI1374)),ISBLANK(BJ1374)),#N/A,
IF(BG1374="empty","empty",
VLOOKUP(BG1374,MonsterGroupTable!$A:$A,1,0)))))))</f>
        <v/>
      </c>
      <c r="BO1374" s="2" t="str">
        <f>IF(AND(ISBLANK(BN1374),OR(NOT(ISBLANK(BP1374)),NOT(ISBLANK(BQ1374)))),#N/A,
IF(ISBLANK(BN1374),"",
IF(AND(NOT(ISERROR(VLOOKUP(BN1374,MonsterTable!$A:$B,MATCH(MonsterTable!$B$1,MonsterTable!$A$1:$B$1,0),0))),OR(ISBLANK(BP1374),ISBLANK(BQ1374))),#N/A,
IFERROR(VLOOKUP(BN1374,MonsterTable!$A:$B,MATCH(MonsterTable!$B$1,MonsterTable!$A$1:$B$1,0),0),
IF(OR(NOT(ISBLANK(BP1374)),ISBLANK(BQ1374)),#N/A,
IF(BN1374="empty","empty",
VLOOKUP(BN1374,MonsterGroupTable!$A:$A,1,0)))))))</f>
        <v/>
      </c>
      <c r="BV1374" s="2" t="str">
        <f>IF(AND(ISBLANK(BU1374),OR(NOT(ISBLANK(BW1374)),NOT(ISBLANK(BX1374)))),#N/A,
IF(ISBLANK(BU1374),"",
IF(AND(NOT(ISERROR(VLOOKUP(BU1374,MonsterTable!$A:$B,MATCH(MonsterTable!$B$1,MonsterTable!$A$1:$B$1,0),0))),OR(ISBLANK(BW1374),ISBLANK(BX1374))),#N/A,
IFERROR(VLOOKUP(BU1374,MonsterTable!$A:$B,MATCH(MonsterTable!$B$1,MonsterTable!$A$1:$B$1,0),0),
IF(OR(NOT(ISBLANK(BW1374)),ISBLANK(BX1374)),#N/A,
IF(BU1374="empty","empty",
VLOOKUP(BU1374,MonsterGroupTable!$A:$A,1,0)))))))</f>
        <v/>
      </c>
      <c r="CC1374" s="2" t="str">
        <f>IF(AND(ISBLANK(CB1374),OR(NOT(ISBLANK(CD1374)),NOT(ISBLANK(CE1374)))),#N/A,
IF(ISBLANK(CB1374),"",
IF(AND(NOT(ISERROR(VLOOKUP(CB1374,MonsterTable!$A:$B,MATCH(MonsterTable!$B$1,MonsterTable!$A$1:$B$1,0),0))),OR(ISBLANK(CD1374),ISBLANK(CE1374))),#N/A,
IFERROR(VLOOKUP(CB1374,MonsterTable!$A:$B,MATCH(MonsterTable!$B$1,MonsterTable!$A$1:$B$1,0),0),
IF(OR(NOT(ISBLANK(CD1374)),ISBLANK(CE1374)),#N/A,
IF(CB1374="empty","empty",
VLOOKUP(CB1374,MonsterGroupTable!$A:$A,1,0)))))))</f>
        <v/>
      </c>
      <c r="CJ1374" s="2" t="str">
        <f>IF(AND(ISBLANK(CI1374),OR(NOT(ISBLANK(CK1374)),NOT(ISBLANK(CL1374)))),#N/A,
IF(ISBLANK(CI1374),"",
IF(AND(NOT(ISERROR(VLOOKUP(CI1374,MonsterTable!$A:$B,MATCH(MonsterTable!$B$1,MonsterTable!$A$1:$B$1,0),0))),OR(ISBLANK(CK1374),ISBLANK(CL1374))),#N/A,
IFERROR(VLOOKUP(CI1374,MonsterTable!$A:$B,MATCH(MonsterTable!$B$1,MonsterTable!$A$1:$B$1,0),0),
IF(OR(NOT(ISBLANK(CK1374)),ISBLANK(CL1374)),#N/A,
IF(CI1374="empty","empty",
VLOOKUP(CI1374,MonsterGroupTable!$A:$A,1,0)))))))</f>
        <v/>
      </c>
    </row>
    <row r="1375" spans="1:88">
      <c r="A1375">
        <v>20341</v>
      </c>
      <c r="B1375">
        <f t="shared" si="47"/>
        <v>1.1000000000000001</v>
      </c>
      <c r="C1375">
        <f t="shared" si="47"/>
        <v>1.1000000000000001</v>
      </c>
      <c r="F1375">
        <v>900</v>
      </c>
      <c r="G1375">
        <v>19957</v>
      </c>
      <c r="H1375">
        <v>0</v>
      </c>
      <c r="I1375">
        <v>0</v>
      </c>
      <c r="J1375">
        <v>0</v>
      </c>
      <c r="K1375" t="s">
        <v>28</v>
      </c>
      <c r="L1375" t="s">
        <v>249</v>
      </c>
      <c r="M1375" t="s">
        <v>79</v>
      </c>
      <c r="N1375" t="s">
        <v>80</v>
      </c>
      <c r="O1375">
        <v>0</v>
      </c>
      <c r="P1375">
        <v>-4.75</v>
      </c>
      <c r="Q1375">
        <v>-3.5</v>
      </c>
      <c r="R1375">
        <v>4.75</v>
      </c>
      <c r="S1375">
        <v>3</v>
      </c>
      <c r="T1375">
        <v>-13.5</v>
      </c>
      <c r="U1375">
        <v>2.5499999999999998</v>
      </c>
      <c r="V1375">
        <v>-6.75</v>
      </c>
      <c r="W1375" t="str">
        <f t="shared" si="48"/>
        <v>g115,5,empty,3,205,1,1,0</v>
      </c>
      <c r="X1375" s="1" t="s">
        <v>314</v>
      </c>
      <c r="Y1375" s="2" t="str">
        <f>IF(AND(ISBLANK(X1375),OR(NOT(ISBLANK(Z1375)),NOT(ISBLANK(AA1375)))),#N/A,
IF(ISBLANK(X1375),"",
IF(AND(NOT(ISERROR(VLOOKUP(X1375,MonsterTable!$A:$B,MATCH(MonsterTable!$B$1,MonsterTable!$A$1:$B$1,0),0))),OR(ISBLANK(Z1375),ISBLANK(AA1375))),#N/A,
IFERROR(VLOOKUP(X1375,MonsterTable!$A:$B,MATCH(MonsterTable!$B$1,MonsterTable!$A$1:$B$1,0),0),
IF(OR(NOT(ISBLANK(Z1375)),ISBLANK(AA1375)),#N/A,
IF(X1375="empty","empty",
VLOOKUP(X1375,MonsterGroupTable!$A:$A,1,0)))))))</f>
        <v>g115</v>
      </c>
      <c r="AA1375">
        <v>5</v>
      </c>
      <c r="AE1375" s="1" t="s">
        <v>446</v>
      </c>
      <c r="AF1375" s="2" t="str">
        <f>IF(AND(ISBLANK(AE1375),OR(NOT(ISBLANK(AG1375)),NOT(ISBLANK(AH1375)))),#N/A,
IF(ISBLANK(AE1375),"",
IF(AND(NOT(ISERROR(VLOOKUP(AE1375,MonsterTable!$A:$B,MATCH(MonsterTable!$B$1,MonsterTable!$A$1:$B$1,0),0))),OR(ISBLANK(AG1375),ISBLANK(AH1375))),#N/A,
IFERROR(VLOOKUP(AE1375,MonsterTable!$A:$B,MATCH(MonsterTable!$B$1,MonsterTable!$A$1:$B$1,0),0),
IF(OR(NOT(ISBLANK(AG1375)),ISBLANK(AH1375)),#N/A,
IF(AE1375="empty","empty",
VLOOKUP(AE1375,MonsterGroupTable!$A:$A,1,0)))))))</f>
        <v>empty</v>
      </c>
      <c r="AH1375">
        <v>3</v>
      </c>
      <c r="AL1375" s="1" t="s">
        <v>341</v>
      </c>
      <c r="AM1375" s="2">
        <f>IF(AND(ISBLANK(AL1375),OR(NOT(ISBLANK(AN1375)),NOT(ISBLANK(AO1375)))),#N/A,
IF(ISBLANK(AL1375),"",
IF(AND(NOT(ISERROR(VLOOKUP(AL1375,MonsterTable!$A:$B,MATCH(MonsterTable!$B$1,MonsterTable!$A$1:$B$1,0),0))),OR(ISBLANK(AN1375),ISBLANK(AO1375))),#N/A,
IFERROR(VLOOKUP(AL1375,MonsterTable!$A:$B,MATCH(MonsterTable!$B$1,MonsterTable!$A$1:$B$1,0),0),
IF(OR(NOT(ISBLANK(AN1375)),ISBLANK(AO1375)),#N/A,
IF(AL1375="empty","empty",
VLOOKUP(AL1375,MonsterGroupTable!$A:$A,1,0)))))))</f>
        <v>205</v>
      </c>
      <c r="AN1375">
        <v>1</v>
      </c>
      <c r="AO1375">
        <v>1</v>
      </c>
      <c r="AP1375">
        <v>0</v>
      </c>
      <c r="AT1375" s="2" t="str">
        <f>IF(AND(ISBLANK(AS1375),OR(NOT(ISBLANK(AU1375)),NOT(ISBLANK(AV1375)))),#N/A,
IF(ISBLANK(AS1375),"",
IF(AND(NOT(ISERROR(VLOOKUP(AS1375,MonsterTable!$A:$B,MATCH(MonsterTable!$B$1,MonsterTable!$A$1:$B$1,0),0))),OR(ISBLANK(AU1375),ISBLANK(AV1375))),#N/A,
IFERROR(VLOOKUP(AS1375,MonsterTable!$A:$B,MATCH(MonsterTable!$B$1,MonsterTable!$A$1:$B$1,0),0),
IF(OR(NOT(ISBLANK(AU1375)),ISBLANK(AV1375)),#N/A,
IF(AS1375="empty","empty",
VLOOKUP(AS1375,MonsterGroupTable!$A:$A,1,0)))))))</f>
        <v/>
      </c>
      <c r="BA1375" s="2" t="str">
        <f>IF(AND(ISBLANK(AZ1375),OR(NOT(ISBLANK(BB1375)),NOT(ISBLANK(BC1375)))),#N/A,
IF(ISBLANK(AZ1375),"",
IF(AND(NOT(ISERROR(VLOOKUP(AZ1375,MonsterTable!$A:$B,MATCH(MonsterTable!$B$1,MonsterTable!$A$1:$B$1,0),0))),OR(ISBLANK(BB1375),ISBLANK(BC1375))),#N/A,
IFERROR(VLOOKUP(AZ1375,MonsterTable!$A:$B,MATCH(MonsterTable!$B$1,MonsterTable!$A$1:$B$1,0),0),
IF(OR(NOT(ISBLANK(BB1375)),ISBLANK(BC1375)),#N/A,
IF(AZ1375="empty","empty",
VLOOKUP(AZ1375,MonsterGroupTable!$A:$A,1,0)))))))</f>
        <v/>
      </c>
      <c r="BH1375" s="2" t="str">
        <f>IF(AND(ISBLANK(BG1375),OR(NOT(ISBLANK(BI1375)),NOT(ISBLANK(BJ1375)))),#N/A,
IF(ISBLANK(BG1375),"",
IF(AND(NOT(ISERROR(VLOOKUP(BG1375,MonsterTable!$A:$B,MATCH(MonsterTable!$B$1,MonsterTable!$A$1:$B$1,0),0))),OR(ISBLANK(BI1375),ISBLANK(BJ1375))),#N/A,
IFERROR(VLOOKUP(BG1375,MonsterTable!$A:$B,MATCH(MonsterTable!$B$1,MonsterTable!$A$1:$B$1,0),0),
IF(OR(NOT(ISBLANK(BI1375)),ISBLANK(BJ1375)),#N/A,
IF(BG1375="empty","empty",
VLOOKUP(BG1375,MonsterGroupTable!$A:$A,1,0)))))))</f>
        <v/>
      </c>
      <c r="BO1375" s="2" t="str">
        <f>IF(AND(ISBLANK(BN1375),OR(NOT(ISBLANK(BP1375)),NOT(ISBLANK(BQ1375)))),#N/A,
IF(ISBLANK(BN1375),"",
IF(AND(NOT(ISERROR(VLOOKUP(BN1375,MonsterTable!$A:$B,MATCH(MonsterTable!$B$1,MonsterTable!$A$1:$B$1,0),0))),OR(ISBLANK(BP1375),ISBLANK(BQ1375))),#N/A,
IFERROR(VLOOKUP(BN1375,MonsterTable!$A:$B,MATCH(MonsterTable!$B$1,MonsterTable!$A$1:$B$1,0),0),
IF(OR(NOT(ISBLANK(BP1375)),ISBLANK(BQ1375)),#N/A,
IF(BN1375="empty","empty",
VLOOKUP(BN1375,MonsterGroupTable!$A:$A,1,0)))))))</f>
        <v/>
      </c>
      <c r="BV1375" s="2" t="str">
        <f>IF(AND(ISBLANK(BU1375),OR(NOT(ISBLANK(BW1375)),NOT(ISBLANK(BX1375)))),#N/A,
IF(ISBLANK(BU1375),"",
IF(AND(NOT(ISERROR(VLOOKUP(BU1375,MonsterTable!$A:$B,MATCH(MonsterTable!$B$1,MonsterTable!$A$1:$B$1,0),0))),OR(ISBLANK(BW1375),ISBLANK(BX1375))),#N/A,
IFERROR(VLOOKUP(BU1375,MonsterTable!$A:$B,MATCH(MonsterTable!$B$1,MonsterTable!$A$1:$B$1,0),0),
IF(OR(NOT(ISBLANK(BW1375)),ISBLANK(BX1375)),#N/A,
IF(BU1375="empty","empty",
VLOOKUP(BU1375,MonsterGroupTable!$A:$A,1,0)))))))</f>
        <v/>
      </c>
      <c r="CC1375" s="2" t="str">
        <f>IF(AND(ISBLANK(CB1375),OR(NOT(ISBLANK(CD1375)),NOT(ISBLANK(CE1375)))),#N/A,
IF(ISBLANK(CB1375),"",
IF(AND(NOT(ISERROR(VLOOKUP(CB1375,MonsterTable!$A:$B,MATCH(MonsterTable!$B$1,MonsterTable!$A$1:$B$1,0),0))),OR(ISBLANK(CD1375),ISBLANK(CE1375))),#N/A,
IFERROR(VLOOKUP(CB1375,MonsterTable!$A:$B,MATCH(MonsterTable!$B$1,MonsterTable!$A$1:$B$1,0),0),
IF(OR(NOT(ISBLANK(CD1375)),ISBLANK(CE1375)),#N/A,
IF(CB1375="empty","empty",
VLOOKUP(CB1375,MonsterGroupTable!$A:$A,1,0)))))))</f>
        <v/>
      </c>
      <c r="CJ1375" s="2" t="str">
        <f>IF(AND(ISBLANK(CI1375),OR(NOT(ISBLANK(CK1375)),NOT(ISBLANK(CL1375)))),#N/A,
IF(ISBLANK(CI1375),"",
IF(AND(NOT(ISERROR(VLOOKUP(CI1375,MonsterTable!$A:$B,MATCH(MonsterTable!$B$1,MonsterTable!$A$1:$B$1,0),0))),OR(ISBLANK(CK1375),ISBLANK(CL1375))),#N/A,
IFERROR(VLOOKUP(CI1375,MonsterTable!$A:$B,MATCH(MonsterTable!$B$1,MonsterTable!$A$1:$B$1,0),0),
IF(OR(NOT(ISBLANK(CK1375)),ISBLANK(CL1375)),#N/A,
IF(CI1375="empty","empty",
VLOOKUP(CI1375,MonsterGroupTable!$A:$A,1,0)))))))</f>
        <v/>
      </c>
    </row>
    <row r="1376" spans="1:88">
      <c r="A1376">
        <v>20342</v>
      </c>
      <c r="B1376">
        <f t="shared" si="47"/>
        <v>1.1000000000000001</v>
      </c>
      <c r="C1376">
        <f t="shared" si="47"/>
        <v>1.1000000000000001</v>
      </c>
      <c r="F1376">
        <v>900</v>
      </c>
      <c r="G1376">
        <v>20092</v>
      </c>
      <c r="H1376">
        <v>0</v>
      </c>
      <c r="I1376">
        <v>0</v>
      </c>
      <c r="J1376">
        <v>0</v>
      </c>
      <c r="K1376" t="s">
        <v>28</v>
      </c>
      <c r="L1376" t="s">
        <v>249</v>
      </c>
      <c r="M1376" t="s">
        <v>79</v>
      </c>
      <c r="N1376" t="s">
        <v>80</v>
      </c>
      <c r="O1376">
        <v>0</v>
      </c>
      <c r="P1376">
        <v>-4.75</v>
      </c>
      <c r="Q1376">
        <v>-3.5</v>
      </c>
      <c r="R1376">
        <v>4.75</v>
      </c>
      <c r="S1376">
        <v>3</v>
      </c>
      <c r="T1376">
        <v>-13.5</v>
      </c>
      <c r="U1376">
        <v>2.5499999999999998</v>
      </c>
      <c r="V1376">
        <v>-6.75</v>
      </c>
      <c r="W1376" t="str">
        <f t="shared" si="48"/>
        <v>g115,5,empty,3,205,1,1,0</v>
      </c>
      <c r="X1376" s="1" t="s">
        <v>314</v>
      </c>
      <c r="Y1376" s="2" t="str">
        <f>IF(AND(ISBLANK(X1376),OR(NOT(ISBLANK(Z1376)),NOT(ISBLANK(AA1376)))),#N/A,
IF(ISBLANK(X1376),"",
IF(AND(NOT(ISERROR(VLOOKUP(X1376,MonsterTable!$A:$B,MATCH(MonsterTable!$B$1,MonsterTable!$A$1:$B$1,0),0))),OR(ISBLANK(Z1376),ISBLANK(AA1376))),#N/A,
IFERROR(VLOOKUP(X1376,MonsterTable!$A:$B,MATCH(MonsterTable!$B$1,MonsterTable!$A$1:$B$1,0),0),
IF(OR(NOT(ISBLANK(Z1376)),ISBLANK(AA1376)),#N/A,
IF(X1376="empty","empty",
VLOOKUP(X1376,MonsterGroupTable!$A:$A,1,0)))))))</f>
        <v>g115</v>
      </c>
      <c r="AA1376">
        <v>5</v>
      </c>
      <c r="AE1376" s="1" t="s">
        <v>446</v>
      </c>
      <c r="AF1376" s="2" t="str">
        <f>IF(AND(ISBLANK(AE1376),OR(NOT(ISBLANK(AG1376)),NOT(ISBLANK(AH1376)))),#N/A,
IF(ISBLANK(AE1376),"",
IF(AND(NOT(ISERROR(VLOOKUP(AE1376,MonsterTable!$A:$B,MATCH(MonsterTable!$B$1,MonsterTable!$A$1:$B$1,0),0))),OR(ISBLANK(AG1376),ISBLANK(AH1376))),#N/A,
IFERROR(VLOOKUP(AE1376,MonsterTable!$A:$B,MATCH(MonsterTable!$B$1,MonsterTable!$A$1:$B$1,0),0),
IF(OR(NOT(ISBLANK(AG1376)),ISBLANK(AH1376)),#N/A,
IF(AE1376="empty","empty",
VLOOKUP(AE1376,MonsterGroupTable!$A:$A,1,0)))))))</f>
        <v>empty</v>
      </c>
      <c r="AH1376">
        <v>3</v>
      </c>
      <c r="AL1376" s="1" t="s">
        <v>341</v>
      </c>
      <c r="AM1376" s="2">
        <f>IF(AND(ISBLANK(AL1376),OR(NOT(ISBLANK(AN1376)),NOT(ISBLANK(AO1376)))),#N/A,
IF(ISBLANK(AL1376),"",
IF(AND(NOT(ISERROR(VLOOKUP(AL1376,MonsterTable!$A:$B,MATCH(MonsterTable!$B$1,MonsterTable!$A$1:$B$1,0),0))),OR(ISBLANK(AN1376),ISBLANK(AO1376))),#N/A,
IFERROR(VLOOKUP(AL1376,MonsterTable!$A:$B,MATCH(MonsterTable!$B$1,MonsterTable!$A$1:$B$1,0),0),
IF(OR(NOT(ISBLANK(AN1376)),ISBLANK(AO1376)),#N/A,
IF(AL1376="empty","empty",
VLOOKUP(AL1376,MonsterGroupTable!$A:$A,1,0)))))))</f>
        <v>205</v>
      </c>
      <c r="AN1376">
        <v>1</v>
      </c>
      <c r="AO1376">
        <v>1</v>
      </c>
      <c r="AP1376">
        <v>0</v>
      </c>
      <c r="AT1376" s="2" t="str">
        <f>IF(AND(ISBLANK(AS1376),OR(NOT(ISBLANK(AU1376)),NOT(ISBLANK(AV1376)))),#N/A,
IF(ISBLANK(AS1376),"",
IF(AND(NOT(ISERROR(VLOOKUP(AS1376,MonsterTable!$A:$B,MATCH(MonsterTable!$B$1,MonsterTable!$A$1:$B$1,0),0))),OR(ISBLANK(AU1376),ISBLANK(AV1376))),#N/A,
IFERROR(VLOOKUP(AS1376,MonsterTable!$A:$B,MATCH(MonsterTable!$B$1,MonsterTable!$A$1:$B$1,0),0),
IF(OR(NOT(ISBLANK(AU1376)),ISBLANK(AV1376)),#N/A,
IF(AS1376="empty","empty",
VLOOKUP(AS1376,MonsterGroupTable!$A:$A,1,0)))))))</f>
        <v/>
      </c>
      <c r="BA1376" s="2" t="str">
        <f>IF(AND(ISBLANK(AZ1376),OR(NOT(ISBLANK(BB1376)),NOT(ISBLANK(BC1376)))),#N/A,
IF(ISBLANK(AZ1376),"",
IF(AND(NOT(ISERROR(VLOOKUP(AZ1376,MonsterTable!$A:$B,MATCH(MonsterTable!$B$1,MonsterTable!$A$1:$B$1,0),0))),OR(ISBLANK(BB1376),ISBLANK(BC1376))),#N/A,
IFERROR(VLOOKUP(AZ1376,MonsterTable!$A:$B,MATCH(MonsterTable!$B$1,MonsterTable!$A$1:$B$1,0),0),
IF(OR(NOT(ISBLANK(BB1376)),ISBLANK(BC1376)),#N/A,
IF(AZ1376="empty","empty",
VLOOKUP(AZ1376,MonsterGroupTable!$A:$A,1,0)))))))</f>
        <v/>
      </c>
      <c r="BH1376" s="2" t="str">
        <f>IF(AND(ISBLANK(BG1376),OR(NOT(ISBLANK(BI1376)),NOT(ISBLANK(BJ1376)))),#N/A,
IF(ISBLANK(BG1376),"",
IF(AND(NOT(ISERROR(VLOOKUP(BG1376,MonsterTable!$A:$B,MATCH(MonsterTable!$B$1,MonsterTable!$A$1:$B$1,0),0))),OR(ISBLANK(BI1376),ISBLANK(BJ1376))),#N/A,
IFERROR(VLOOKUP(BG1376,MonsterTable!$A:$B,MATCH(MonsterTable!$B$1,MonsterTable!$A$1:$B$1,0),0),
IF(OR(NOT(ISBLANK(BI1376)),ISBLANK(BJ1376)),#N/A,
IF(BG1376="empty","empty",
VLOOKUP(BG1376,MonsterGroupTable!$A:$A,1,0)))))))</f>
        <v/>
      </c>
      <c r="BO1376" s="2" t="str">
        <f>IF(AND(ISBLANK(BN1376),OR(NOT(ISBLANK(BP1376)),NOT(ISBLANK(BQ1376)))),#N/A,
IF(ISBLANK(BN1376),"",
IF(AND(NOT(ISERROR(VLOOKUP(BN1376,MonsterTable!$A:$B,MATCH(MonsterTable!$B$1,MonsterTable!$A$1:$B$1,0),0))),OR(ISBLANK(BP1376),ISBLANK(BQ1376))),#N/A,
IFERROR(VLOOKUP(BN1376,MonsterTable!$A:$B,MATCH(MonsterTable!$B$1,MonsterTable!$A$1:$B$1,0),0),
IF(OR(NOT(ISBLANK(BP1376)),ISBLANK(BQ1376)),#N/A,
IF(BN1376="empty","empty",
VLOOKUP(BN1376,MonsterGroupTable!$A:$A,1,0)))))))</f>
        <v/>
      </c>
      <c r="BV1376" s="2" t="str">
        <f>IF(AND(ISBLANK(BU1376),OR(NOT(ISBLANK(BW1376)),NOT(ISBLANK(BX1376)))),#N/A,
IF(ISBLANK(BU1376),"",
IF(AND(NOT(ISERROR(VLOOKUP(BU1376,MonsterTable!$A:$B,MATCH(MonsterTable!$B$1,MonsterTable!$A$1:$B$1,0),0))),OR(ISBLANK(BW1376),ISBLANK(BX1376))),#N/A,
IFERROR(VLOOKUP(BU1376,MonsterTable!$A:$B,MATCH(MonsterTable!$B$1,MonsterTable!$A$1:$B$1,0),0),
IF(OR(NOT(ISBLANK(BW1376)),ISBLANK(BX1376)),#N/A,
IF(BU1376="empty","empty",
VLOOKUP(BU1376,MonsterGroupTable!$A:$A,1,0)))))))</f>
        <v/>
      </c>
      <c r="CC1376" s="2" t="str">
        <f>IF(AND(ISBLANK(CB1376),OR(NOT(ISBLANK(CD1376)),NOT(ISBLANK(CE1376)))),#N/A,
IF(ISBLANK(CB1376),"",
IF(AND(NOT(ISERROR(VLOOKUP(CB1376,MonsterTable!$A:$B,MATCH(MonsterTable!$B$1,MonsterTable!$A$1:$B$1,0),0))),OR(ISBLANK(CD1376),ISBLANK(CE1376))),#N/A,
IFERROR(VLOOKUP(CB1376,MonsterTable!$A:$B,MATCH(MonsterTable!$B$1,MonsterTable!$A$1:$B$1,0),0),
IF(OR(NOT(ISBLANK(CD1376)),ISBLANK(CE1376)),#N/A,
IF(CB1376="empty","empty",
VLOOKUP(CB1376,MonsterGroupTable!$A:$A,1,0)))))))</f>
        <v/>
      </c>
      <c r="CJ1376" s="2" t="str">
        <f>IF(AND(ISBLANK(CI1376),OR(NOT(ISBLANK(CK1376)),NOT(ISBLANK(CL1376)))),#N/A,
IF(ISBLANK(CI1376),"",
IF(AND(NOT(ISERROR(VLOOKUP(CI1376,MonsterTable!$A:$B,MATCH(MonsterTable!$B$1,MonsterTable!$A$1:$B$1,0),0))),OR(ISBLANK(CK1376),ISBLANK(CL1376))),#N/A,
IFERROR(VLOOKUP(CI1376,MonsterTable!$A:$B,MATCH(MonsterTable!$B$1,MonsterTable!$A$1:$B$1,0),0),
IF(OR(NOT(ISBLANK(CK1376)),ISBLANK(CL1376)),#N/A,
IF(CI1376="empty","empty",
VLOOKUP(CI1376,MonsterGroupTable!$A:$A,1,0)))))))</f>
        <v/>
      </c>
    </row>
    <row r="1377" spans="1:88">
      <c r="A1377">
        <v>20343</v>
      </c>
      <c r="B1377">
        <f t="shared" si="47"/>
        <v>1.1000000000000001</v>
      </c>
      <c r="C1377">
        <f t="shared" si="47"/>
        <v>1.1000000000000001</v>
      </c>
      <c r="F1377">
        <v>900</v>
      </c>
      <c r="G1377">
        <v>20227</v>
      </c>
      <c r="H1377">
        <v>0</v>
      </c>
      <c r="I1377">
        <v>0</v>
      </c>
      <c r="J1377">
        <v>0</v>
      </c>
      <c r="K1377" t="s">
        <v>28</v>
      </c>
      <c r="L1377" t="s">
        <v>249</v>
      </c>
      <c r="M1377" t="s">
        <v>79</v>
      </c>
      <c r="N1377" t="s">
        <v>80</v>
      </c>
      <c r="O1377">
        <v>0</v>
      </c>
      <c r="P1377">
        <v>-4.75</v>
      </c>
      <c r="Q1377">
        <v>-3.5</v>
      </c>
      <c r="R1377">
        <v>4.75</v>
      </c>
      <c r="S1377">
        <v>3</v>
      </c>
      <c r="T1377">
        <v>-13.5</v>
      </c>
      <c r="U1377">
        <v>2.5499999999999998</v>
      </c>
      <c r="V1377">
        <v>-6.75</v>
      </c>
      <c r="W1377" t="str">
        <f t="shared" si="48"/>
        <v>g115,5,empty,3,205,1,1,0</v>
      </c>
      <c r="X1377" s="1" t="s">
        <v>314</v>
      </c>
      <c r="Y1377" s="2" t="str">
        <f>IF(AND(ISBLANK(X1377),OR(NOT(ISBLANK(Z1377)),NOT(ISBLANK(AA1377)))),#N/A,
IF(ISBLANK(X1377),"",
IF(AND(NOT(ISERROR(VLOOKUP(X1377,MonsterTable!$A:$B,MATCH(MonsterTable!$B$1,MonsterTable!$A$1:$B$1,0),0))),OR(ISBLANK(Z1377),ISBLANK(AA1377))),#N/A,
IFERROR(VLOOKUP(X1377,MonsterTable!$A:$B,MATCH(MonsterTable!$B$1,MonsterTable!$A$1:$B$1,0),0),
IF(OR(NOT(ISBLANK(Z1377)),ISBLANK(AA1377)),#N/A,
IF(X1377="empty","empty",
VLOOKUP(X1377,MonsterGroupTable!$A:$A,1,0)))))))</f>
        <v>g115</v>
      </c>
      <c r="AA1377">
        <v>5</v>
      </c>
      <c r="AE1377" s="1" t="s">
        <v>446</v>
      </c>
      <c r="AF1377" s="2" t="str">
        <f>IF(AND(ISBLANK(AE1377),OR(NOT(ISBLANK(AG1377)),NOT(ISBLANK(AH1377)))),#N/A,
IF(ISBLANK(AE1377),"",
IF(AND(NOT(ISERROR(VLOOKUP(AE1377,MonsterTable!$A:$B,MATCH(MonsterTable!$B$1,MonsterTable!$A$1:$B$1,0),0))),OR(ISBLANK(AG1377),ISBLANK(AH1377))),#N/A,
IFERROR(VLOOKUP(AE1377,MonsterTable!$A:$B,MATCH(MonsterTable!$B$1,MonsterTable!$A$1:$B$1,0),0),
IF(OR(NOT(ISBLANK(AG1377)),ISBLANK(AH1377)),#N/A,
IF(AE1377="empty","empty",
VLOOKUP(AE1377,MonsterGroupTable!$A:$A,1,0)))))))</f>
        <v>empty</v>
      </c>
      <c r="AH1377">
        <v>3</v>
      </c>
      <c r="AL1377" s="1" t="s">
        <v>341</v>
      </c>
      <c r="AM1377" s="2">
        <f>IF(AND(ISBLANK(AL1377),OR(NOT(ISBLANK(AN1377)),NOT(ISBLANK(AO1377)))),#N/A,
IF(ISBLANK(AL1377),"",
IF(AND(NOT(ISERROR(VLOOKUP(AL1377,MonsterTable!$A:$B,MATCH(MonsterTable!$B$1,MonsterTable!$A$1:$B$1,0),0))),OR(ISBLANK(AN1377),ISBLANK(AO1377))),#N/A,
IFERROR(VLOOKUP(AL1377,MonsterTable!$A:$B,MATCH(MonsterTable!$B$1,MonsterTable!$A$1:$B$1,0),0),
IF(OR(NOT(ISBLANK(AN1377)),ISBLANK(AO1377)),#N/A,
IF(AL1377="empty","empty",
VLOOKUP(AL1377,MonsterGroupTable!$A:$A,1,0)))))))</f>
        <v>205</v>
      </c>
      <c r="AN1377">
        <v>1</v>
      </c>
      <c r="AO1377">
        <v>1</v>
      </c>
      <c r="AP1377">
        <v>0</v>
      </c>
      <c r="AT1377" s="2" t="str">
        <f>IF(AND(ISBLANK(AS1377),OR(NOT(ISBLANK(AU1377)),NOT(ISBLANK(AV1377)))),#N/A,
IF(ISBLANK(AS1377),"",
IF(AND(NOT(ISERROR(VLOOKUP(AS1377,MonsterTable!$A:$B,MATCH(MonsterTable!$B$1,MonsterTable!$A$1:$B$1,0),0))),OR(ISBLANK(AU1377),ISBLANK(AV1377))),#N/A,
IFERROR(VLOOKUP(AS1377,MonsterTable!$A:$B,MATCH(MonsterTable!$B$1,MonsterTable!$A$1:$B$1,0),0),
IF(OR(NOT(ISBLANK(AU1377)),ISBLANK(AV1377)),#N/A,
IF(AS1377="empty","empty",
VLOOKUP(AS1377,MonsterGroupTable!$A:$A,1,0)))))))</f>
        <v/>
      </c>
      <c r="BA1377" s="2" t="str">
        <f>IF(AND(ISBLANK(AZ1377),OR(NOT(ISBLANK(BB1377)),NOT(ISBLANK(BC1377)))),#N/A,
IF(ISBLANK(AZ1377),"",
IF(AND(NOT(ISERROR(VLOOKUP(AZ1377,MonsterTable!$A:$B,MATCH(MonsterTable!$B$1,MonsterTable!$A$1:$B$1,0),0))),OR(ISBLANK(BB1377),ISBLANK(BC1377))),#N/A,
IFERROR(VLOOKUP(AZ1377,MonsterTable!$A:$B,MATCH(MonsterTable!$B$1,MonsterTable!$A$1:$B$1,0),0),
IF(OR(NOT(ISBLANK(BB1377)),ISBLANK(BC1377)),#N/A,
IF(AZ1377="empty","empty",
VLOOKUP(AZ1377,MonsterGroupTable!$A:$A,1,0)))))))</f>
        <v/>
      </c>
      <c r="BH1377" s="2" t="str">
        <f>IF(AND(ISBLANK(BG1377),OR(NOT(ISBLANK(BI1377)),NOT(ISBLANK(BJ1377)))),#N/A,
IF(ISBLANK(BG1377),"",
IF(AND(NOT(ISERROR(VLOOKUP(BG1377,MonsterTable!$A:$B,MATCH(MonsterTable!$B$1,MonsterTable!$A$1:$B$1,0),0))),OR(ISBLANK(BI1377),ISBLANK(BJ1377))),#N/A,
IFERROR(VLOOKUP(BG1377,MonsterTable!$A:$B,MATCH(MonsterTable!$B$1,MonsterTable!$A$1:$B$1,0),0),
IF(OR(NOT(ISBLANK(BI1377)),ISBLANK(BJ1377)),#N/A,
IF(BG1377="empty","empty",
VLOOKUP(BG1377,MonsterGroupTable!$A:$A,1,0)))))))</f>
        <v/>
      </c>
      <c r="BO1377" s="2" t="str">
        <f>IF(AND(ISBLANK(BN1377),OR(NOT(ISBLANK(BP1377)),NOT(ISBLANK(BQ1377)))),#N/A,
IF(ISBLANK(BN1377),"",
IF(AND(NOT(ISERROR(VLOOKUP(BN1377,MonsterTable!$A:$B,MATCH(MonsterTable!$B$1,MonsterTable!$A$1:$B$1,0),0))),OR(ISBLANK(BP1377),ISBLANK(BQ1377))),#N/A,
IFERROR(VLOOKUP(BN1377,MonsterTable!$A:$B,MATCH(MonsterTable!$B$1,MonsterTable!$A$1:$B$1,0),0),
IF(OR(NOT(ISBLANK(BP1377)),ISBLANK(BQ1377)),#N/A,
IF(BN1377="empty","empty",
VLOOKUP(BN1377,MonsterGroupTable!$A:$A,1,0)))))))</f>
        <v/>
      </c>
      <c r="BV1377" s="2" t="str">
        <f>IF(AND(ISBLANK(BU1377),OR(NOT(ISBLANK(BW1377)),NOT(ISBLANK(BX1377)))),#N/A,
IF(ISBLANK(BU1377),"",
IF(AND(NOT(ISERROR(VLOOKUP(BU1377,MonsterTable!$A:$B,MATCH(MonsterTable!$B$1,MonsterTable!$A$1:$B$1,0),0))),OR(ISBLANK(BW1377),ISBLANK(BX1377))),#N/A,
IFERROR(VLOOKUP(BU1377,MonsterTable!$A:$B,MATCH(MonsterTable!$B$1,MonsterTable!$A$1:$B$1,0),0),
IF(OR(NOT(ISBLANK(BW1377)),ISBLANK(BX1377)),#N/A,
IF(BU1377="empty","empty",
VLOOKUP(BU1377,MonsterGroupTable!$A:$A,1,0)))))))</f>
        <v/>
      </c>
      <c r="CC1377" s="2" t="str">
        <f>IF(AND(ISBLANK(CB1377),OR(NOT(ISBLANK(CD1377)),NOT(ISBLANK(CE1377)))),#N/A,
IF(ISBLANK(CB1377),"",
IF(AND(NOT(ISERROR(VLOOKUP(CB1377,MonsterTable!$A:$B,MATCH(MonsterTable!$B$1,MonsterTable!$A$1:$B$1,0),0))),OR(ISBLANK(CD1377),ISBLANK(CE1377))),#N/A,
IFERROR(VLOOKUP(CB1377,MonsterTable!$A:$B,MATCH(MonsterTable!$B$1,MonsterTable!$A$1:$B$1,0),0),
IF(OR(NOT(ISBLANK(CD1377)),ISBLANK(CE1377)),#N/A,
IF(CB1377="empty","empty",
VLOOKUP(CB1377,MonsterGroupTable!$A:$A,1,0)))))))</f>
        <v/>
      </c>
      <c r="CJ1377" s="2" t="str">
        <f>IF(AND(ISBLANK(CI1377),OR(NOT(ISBLANK(CK1377)),NOT(ISBLANK(CL1377)))),#N/A,
IF(ISBLANK(CI1377),"",
IF(AND(NOT(ISERROR(VLOOKUP(CI1377,MonsterTable!$A:$B,MATCH(MonsterTable!$B$1,MonsterTable!$A$1:$B$1,0),0))),OR(ISBLANK(CK1377),ISBLANK(CL1377))),#N/A,
IFERROR(VLOOKUP(CI1377,MonsterTable!$A:$B,MATCH(MonsterTable!$B$1,MonsterTable!$A$1:$B$1,0),0),
IF(OR(NOT(ISBLANK(CK1377)),ISBLANK(CL1377)),#N/A,
IF(CI1377="empty","empty",
VLOOKUP(CI1377,MonsterGroupTable!$A:$A,1,0)))))))</f>
        <v/>
      </c>
    </row>
    <row r="1378" spans="1:88">
      <c r="A1378">
        <v>20344</v>
      </c>
      <c r="B1378">
        <f t="shared" si="47"/>
        <v>1.1000000000000001</v>
      </c>
      <c r="C1378">
        <f t="shared" si="47"/>
        <v>1.1000000000000001</v>
      </c>
      <c r="F1378">
        <v>900</v>
      </c>
      <c r="G1378">
        <v>20362</v>
      </c>
      <c r="H1378">
        <v>0</v>
      </c>
      <c r="I1378">
        <v>0</v>
      </c>
      <c r="J1378">
        <v>0</v>
      </c>
      <c r="K1378" t="s">
        <v>28</v>
      </c>
      <c r="L1378" t="s">
        <v>249</v>
      </c>
      <c r="M1378" t="s">
        <v>79</v>
      </c>
      <c r="N1378" t="s">
        <v>80</v>
      </c>
      <c r="O1378">
        <v>0</v>
      </c>
      <c r="P1378">
        <v>-4.75</v>
      </c>
      <c r="Q1378">
        <v>-3.5</v>
      </c>
      <c r="R1378">
        <v>4.75</v>
      </c>
      <c r="S1378">
        <v>3</v>
      </c>
      <c r="T1378">
        <v>-13.5</v>
      </c>
      <c r="U1378">
        <v>2.5499999999999998</v>
      </c>
      <c r="V1378">
        <v>-6.75</v>
      </c>
      <c r="W1378" t="str">
        <f t="shared" si="48"/>
        <v>g115,5,empty,3,205,1,1,0</v>
      </c>
      <c r="X1378" s="1" t="s">
        <v>314</v>
      </c>
      <c r="Y1378" s="2" t="str">
        <f>IF(AND(ISBLANK(X1378),OR(NOT(ISBLANK(Z1378)),NOT(ISBLANK(AA1378)))),#N/A,
IF(ISBLANK(X1378),"",
IF(AND(NOT(ISERROR(VLOOKUP(X1378,MonsterTable!$A:$B,MATCH(MonsterTable!$B$1,MonsterTable!$A$1:$B$1,0),0))),OR(ISBLANK(Z1378),ISBLANK(AA1378))),#N/A,
IFERROR(VLOOKUP(X1378,MonsterTable!$A:$B,MATCH(MonsterTable!$B$1,MonsterTable!$A$1:$B$1,0),0),
IF(OR(NOT(ISBLANK(Z1378)),ISBLANK(AA1378)),#N/A,
IF(X1378="empty","empty",
VLOOKUP(X1378,MonsterGroupTable!$A:$A,1,0)))))))</f>
        <v>g115</v>
      </c>
      <c r="AA1378">
        <v>5</v>
      </c>
      <c r="AE1378" s="1" t="s">
        <v>446</v>
      </c>
      <c r="AF1378" s="2" t="str">
        <f>IF(AND(ISBLANK(AE1378),OR(NOT(ISBLANK(AG1378)),NOT(ISBLANK(AH1378)))),#N/A,
IF(ISBLANK(AE1378),"",
IF(AND(NOT(ISERROR(VLOOKUP(AE1378,MonsterTable!$A:$B,MATCH(MonsterTable!$B$1,MonsterTable!$A$1:$B$1,0),0))),OR(ISBLANK(AG1378),ISBLANK(AH1378))),#N/A,
IFERROR(VLOOKUP(AE1378,MonsterTable!$A:$B,MATCH(MonsterTable!$B$1,MonsterTable!$A$1:$B$1,0),0),
IF(OR(NOT(ISBLANK(AG1378)),ISBLANK(AH1378)),#N/A,
IF(AE1378="empty","empty",
VLOOKUP(AE1378,MonsterGroupTable!$A:$A,1,0)))))))</f>
        <v>empty</v>
      </c>
      <c r="AH1378">
        <v>3</v>
      </c>
      <c r="AL1378" s="1" t="s">
        <v>341</v>
      </c>
      <c r="AM1378" s="2">
        <f>IF(AND(ISBLANK(AL1378),OR(NOT(ISBLANK(AN1378)),NOT(ISBLANK(AO1378)))),#N/A,
IF(ISBLANK(AL1378),"",
IF(AND(NOT(ISERROR(VLOOKUP(AL1378,MonsterTable!$A:$B,MATCH(MonsterTable!$B$1,MonsterTable!$A$1:$B$1,0),0))),OR(ISBLANK(AN1378),ISBLANK(AO1378))),#N/A,
IFERROR(VLOOKUP(AL1378,MonsterTable!$A:$B,MATCH(MonsterTable!$B$1,MonsterTable!$A$1:$B$1,0),0),
IF(OR(NOT(ISBLANK(AN1378)),ISBLANK(AO1378)),#N/A,
IF(AL1378="empty","empty",
VLOOKUP(AL1378,MonsterGroupTable!$A:$A,1,0)))))))</f>
        <v>205</v>
      </c>
      <c r="AN1378">
        <v>1</v>
      </c>
      <c r="AO1378">
        <v>1</v>
      </c>
      <c r="AP1378">
        <v>0</v>
      </c>
      <c r="AT1378" s="2" t="str">
        <f>IF(AND(ISBLANK(AS1378),OR(NOT(ISBLANK(AU1378)),NOT(ISBLANK(AV1378)))),#N/A,
IF(ISBLANK(AS1378),"",
IF(AND(NOT(ISERROR(VLOOKUP(AS1378,MonsterTable!$A:$B,MATCH(MonsterTable!$B$1,MonsterTable!$A$1:$B$1,0),0))),OR(ISBLANK(AU1378),ISBLANK(AV1378))),#N/A,
IFERROR(VLOOKUP(AS1378,MonsterTable!$A:$B,MATCH(MonsterTable!$B$1,MonsterTable!$A$1:$B$1,0),0),
IF(OR(NOT(ISBLANK(AU1378)),ISBLANK(AV1378)),#N/A,
IF(AS1378="empty","empty",
VLOOKUP(AS1378,MonsterGroupTable!$A:$A,1,0)))))))</f>
        <v/>
      </c>
      <c r="BA1378" s="2" t="str">
        <f>IF(AND(ISBLANK(AZ1378),OR(NOT(ISBLANK(BB1378)),NOT(ISBLANK(BC1378)))),#N/A,
IF(ISBLANK(AZ1378),"",
IF(AND(NOT(ISERROR(VLOOKUP(AZ1378,MonsterTable!$A:$B,MATCH(MonsterTable!$B$1,MonsterTable!$A$1:$B$1,0),0))),OR(ISBLANK(BB1378),ISBLANK(BC1378))),#N/A,
IFERROR(VLOOKUP(AZ1378,MonsterTable!$A:$B,MATCH(MonsterTable!$B$1,MonsterTable!$A$1:$B$1,0),0),
IF(OR(NOT(ISBLANK(BB1378)),ISBLANK(BC1378)),#N/A,
IF(AZ1378="empty","empty",
VLOOKUP(AZ1378,MonsterGroupTable!$A:$A,1,0)))))))</f>
        <v/>
      </c>
      <c r="BH1378" s="2" t="str">
        <f>IF(AND(ISBLANK(BG1378),OR(NOT(ISBLANK(BI1378)),NOT(ISBLANK(BJ1378)))),#N/A,
IF(ISBLANK(BG1378),"",
IF(AND(NOT(ISERROR(VLOOKUP(BG1378,MonsterTable!$A:$B,MATCH(MonsterTable!$B$1,MonsterTable!$A$1:$B$1,0),0))),OR(ISBLANK(BI1378),ISBLANK(BJ1378))),#N/A,
IFERROR(VLOOKUP(BG1378,MonsterTable!$A:$B,MATCH(MonsterTable!$B$1,MonsterTable!$A$1:$B$1,0),0),
IF(OR(NOT(ISBLANK(BI1378)),ISBLANK(BJ1378)),#N/A,
IF(BG1378="empty","empty",
VLOOKUP(BG1378,MonsterGroupTable!$A:$A,1,0)))))))</f>
        <v/>
      </c>
      <c r="BO1378" s="2" t="str">
        <f>IF(AND(ISBLANK(BN1378),OR(NOT(ISBLANK(BP1378)),NOT(ISBLANK(BQ1378)))),#N/A,
IF(ISBLANK(BN1378),"",
IF(AND(NOT(ISERROR(VLOOKUP(BN1378,MonsterTable!$A:$B,MATCH(MonsterTable!$B$1,MonsterTable!$A$1:$B$1,0),0))),OR(ISBLANK(BP1378),ISBLANK(BQ1378))),#N/A,
IFERROR(VLOOKUP(BN1378,MonsterTable!$A:$B,MATCH(MonsterTable!$B$1,MonsterTable!$A$1:$B$1,0),0),
IF(OR(NOT(ISBLANK(BP1378)),ISBLANK(BQ1378)),#N/A,
IF(BN1378="empty","empty",
VLOOKUP(BN1378,MonsterGroupTable!$A:$A,1,0)))))))</f>
        <v/>
      </c>
      <c r="BV1378" s="2" t="str">
        <f>IF(AND(ISBLANK(BU1378),OR(NOT(ISBLANK(BW1378)),NOT(ISBLANK(BX1378)))),#N/A,
IF(ISBLANK(BU1378),"",
IF(AND(NOT(ISERROR(VLOOKUP(BU1378,MonsterTable!$A:$B,MATCH(MonsterTable!$B$1,MonsterTable!$A$1:$B$1,0),0))),OR(ISBLANK(BW1378),ISBLANK(BX1378))),#N/A,
IFERROR(VLOOKUP(BU1378,MonsterTable!$A:$B,MATCH(MonsterTable!$B$1,MonsterTable!$A$1:$B$1,0),0),
IF(OR(NOT(ISBLANK(BW1378)),ISBLANK(BX1378)),#N/A,
IF(BU1378="empty","empty",
VLOOKUP(BU1378,MonsterGroupTable!$A:$A,1,0)))))))</f>
        <v/>
      </c>
      <c r="CC1378" s="2" t="str">
        <f>IF(AND(ISBLANK(CB1378),OR(NOT(ISBLANK(CD1378)),NOT(ISBLANK(CE1378)))),#N/A,
IF(ISBLANK(CB1378),"",
IF(AND(NOT(ISERROR(VLOOKUP(CB1378,MonsterTable!$A:$B,MATCH(MonsterTable!$B$1,MonsterTable!$A$1:$B$1,0),0))),OR(ISBLANK(CD1378),ISBLANK(CE1378))),#N/A,
IFERROR(VLOOKUP(CB1378,MonsterTable!$A:$B,MATCH(MonsterTable!$B$1,MonsterTable!$A$1:$B$1,0),0),
IF(OR(NOT(ISBLANK(CD1378)),ISBLANK(CE1378)),#N/A,
IF(CB1378="empty","empty",
VLOOKUP(CB1378,MonsterGroupTable!$A:$A,1,0)))))))</f>
        <v/>
      </c>
      <c r="CJ1378" s="2" t="str">
        <f>IF(AND(ISBLANK(CI1378),OR(NOT(ISBLANK(CK1378)),NOT(ISBLANK(CL1378)))),#N/A,
IF(ISBLANK(CI1378),"",
IF(AND(NOT(ISERROR(VLOOKUP(CI1378,MonsterTable!$A:$B,MATCH(MonsterTable!$B$1,MonsterTable!$A$1:$B$1,0),0))),OR(ISBLANK(CK1378),ISBLANK(CL1378))),#N/A,
IFERROR(VLOOKUP(CI1378,MonsterTable!$A:$B,MATCH(MonsterTable!$B$1,MonsterTable!$A$1:$B$1,0),0),
IF(OR(NOT(ISBLANK(CK1378)),ISBLANK(CL1378)),#N/A,
IF(CI1378="empty","empty",
VLOOKUP(CI1378,MonsterGroupTable!$A:$A,1,0)))))))</f>
        <v/>
      </c>
    </row>
    <row r="1379" spans="1:88">
      <c r="A1379">
        <v>20345</v>
      </c>
      <c r="B1379">
        <f t="shared" si="47"/>
        <v>1.1000000000000001</v>
      </c>
      <c r="C1379">
        <f t="shared" si="47"/>
        <v>1.1000000000000001</v>
      </c>
      <c r="F1379">
        <v>900</v>
      </c>
      <c r="G1379">
        <v>20497</v>
      </c>
      <c r="H1379">
        <v>0</v>
      </c>
      <c r="I1379">
        <v>0</v>
      </c>
      <c r="J1379">
        <v>0</v>
      </c>
      <c r="K1379" t="s">
        <v>28</v>
      </c>
      <c r="L1379" t="s">
        <v>249</v>
      </c>
      <c r="M1379" t="s">
        <v>79</v>
      </c>
      <c r="N1379" t="s">
        <v>80</v>
      </c>
      <c r="O1379">
        <v>0</v>
      </c>
      <c r="P1379">
        <v>-4.75</v>
      </c>
      <c r="Q1379">
        <v>-3.5</v>
      </c>
      <c r="R1379">
        <v>4.75</v>
      </c>
      <c r="S1379">
        <v>3</v>
      </c>
      <c r="T1379">
        <v>-13.5</v>
      </c>
      <c r="U1379">
        <v>2.5499999999999998</v>
      </c>
      <c r="V1379">
        <v>-6.75</v>
      </c>
      <c r="W1379" t="str">
        <f t="shared" si="48"/>
        <v>g115,5,empty,3,205,1,1,0</v>
      </c>
      <c r="X1379" s="1" t="s">
        <v>314</v>
      </c>
      <c r="Y1379" s="2" t="str">
        <f>IF(AND(ISBLANK(X1379),OR(NOT(ISBLANK(Z1379)),NOT(ISBLANK(AA1379)))),#N/A,
IF(ISBLANK(X1379),"",
IF(AND(NOT(ISERROR(VLOOKUP(X1379,MonsterTable!$A:$B,MATCH(MonsterTable!$B$1,MonsterTable!$A$1:$B$1,0),0))),OR(ISBLANK(Z1379),ISBLANK(AA1379))),#N/A,
IFERROR(VLOOKUP(X1379,MonsterTable!$A:$B,MATCH(MonsterTable!$B$1,MonsterTable!$A$1:$B$1,0),0),
IF(OR(NOT(ISBLANK(Z1379)),ISBLANK(AA1379)),#N/A,
IF(X1379="empty","empty",
VLOOKUP(X1379,MonsterGroupTable!$A:$A,1,0)))))))</f>
        <v>g115</v>
      </c>
      <c r="AA1379">
        <v>5</v>
      </c>
      <c r="AE1379" s="1" t="s">
        <v>446</v>
      </c>
      <c r="AF1379" s="2" t="str">
        <f>IF(AND(ISBLANK(AE1379),OR(NOT(ISBLANK(AG1379)),NOT(ISBLANK(AH1379)))),#N/A,
IF(ISBLANK(AE1379),"",
IF(AND(NOT(ISERROR(VLOOKUP(AE1379,MonsterTable!$A:$B,MATCH(MonsterTable!$B$1,MonsterTable!$A$1:$B$1,0),0))),OR(ISBLANK(AG1379),ISBLANK(AH1379))),#N/A,
IFERROR(VLOOKUP(AE1379,MonsterTable!$A:$B,MATCH(MonsterTable!$B$1,MonsterTable!$A$1:$B$1,0),0),
IF(OR(NOT(ISBLANK(AG1379)),ISBLANK(AH1379)),#N/A,
IF(AE1379="empty","empty",
VLOOKUP(AE1379,MonsterGroupTable!$A:$A,1,0)))))))</f>
        <v>empty</v>
      </c>
      <c r="AH1379">
        <v>3</v>
      </c>
      <c r="AL1379" s="1" t="s">
        <v>341</v>
      </c>
      <c r="AM1379" s="2">
        <f>IF(AND(ISBLANK(AL1379),OR(NOT(ISBLANK(AN1379)),NOT(ISBLANK(AO1379)))),#N/A,
IF(ISBLANK(AL1379),"",
IF(AND(NOT(ISERROR(VLOOKUP(AL1379,MonsterTable!$A:$B,MATCH(MonsterTable!$B$1,MonsterTable!$A$1:$B$1,0),0))),OR(ISBLANK(AN1379),ISBLANK(AO1379))),#N/A,
IFERROR(VLOOKUP(AL1379,MonsterTable!$A:$B,MATCH(MonsterTable!$B$1,MonsterTable!$A$1:$B$1,0),0),
IF(OR(NOT(ISBLANK(AN1379)),ISBLANK(AO1379)),#N/A,
IF(AL1379="empty","empty",
VLOOKUP(AL1379,MonsterGroupTable!$A:$A,1,0)))))))</f>
        <v>205</v>
      </c>
      <c r="AN1379">
        <v>1</v>
      </c>
      <c r="AO1379">
        <v>1</v>
      </c>
      <c r="AP1379">
        <v>0</v>
      </c>
      <c r="AT1379" s="2" t="str">
        <f>IF(AND(ISBLANK(AS1379),OR(NOT(ISBLANK(AU1379)),NOT(ISBLANK(AV1379)))),#N/A,
IF(ISBLANK(AS1379),"",
IF(AND(NOT(ISERROR(VLOOKUP(AS1379,MonsterTable!$A:$B,MATCH(MonsterTable!$B$1,MonsterTable!$A$1:$B$1,0),0))),OR(ISBLANK(AU1379),ISBLANK(AV1379))),#N/A,
IFERROR(VLOOKUP(AS1379,MonsterTable!$A:$B,MATCH(MonsterTable!$B$1,MonsterTable!$A$1:$B$1,0),0),
IF(OR(NOT(ISBLANK(AU1379)),ISBLANK(AV1379)),#N/A,
IF(AS1379="empty","empty",
VLOOKUP(AS1379,MonsterGroupTable!$A:$A,1,0)))))))</f>
        <v/>
      </c>
      <c r="BA1379" s="2" t="str">
        <f>IF(AND(ISBLANK(AZ1379),OR(NOT(ISBLANK(BB1379)),NOT(ISBLANK(BC1379)))),#N/A,
IF(ISBLANK(AZ1379),"",
IF(AND(NOT(ISERROR(VLOOKUP(AZ1379,MonsterTable!$A:$B,MATCH(MonsterTable!$B$1,MonsterTable!$A$1:$B$1,0),0))),OR(ISBLANK(BB1379),ISBLANK(BC1379))),#N/A,
IFERROR(VLOOKUP(AZ1379,MonsterTable!$A:$B,MATCH(MonsterTable!$B$1,MonsterTable!$A$1:$B$1,0),0),
IF(OR(NOT(ISBLANK(BB1379)),ISBLANK(BC1379)),#N/A,
IF(AZ1379="empty","empty",
VLOOKUP(AZ1379,MonsterGroupTable!$A:$A,1,0)))))))</f>
        <v/>
      </c>
      <c r="BH1379" s="2" t="str">
        <f>IF(AND(ISBLANK(BG1379),OR(NOT(ISBLANK(BI1379)),NOT(ISBLANK(BJ1379)))),#N/A,
IF(ISBLANK(BG1379),"",
IF(AND(NOT(ISERROR(VLOOKUP(BG1379,MonsterTable!$A:$B,MATCH(MonsterTable!$B$1,MonsterTable!$A$1:$B$1,0),0))),OR(ISBLANK(BI1379),ISBLANK(BJ1379))),#N/A,
IFERROR(VLOOKUP(BG1379,MonsterTable!$A:$B,MATCH(MonsterTable!$B$1,MonsterTable!$A$1:$B$1,0),0),
IF(OR(NOT(ISBLANK(BI1379)),ISBLANK(BJ1379)),#N/A,
IF(BG1379="empty","empty",
VLOOKUP(BG1379,MonsterGroupTable!$A:$A,1,0)))))))</f>
        <v/>
      </c>
      <c r="BO1379" s="2" t="str">
        <f>IF(AND(ISBLANK(BN1379),OR(NOT(ISBLANK(BP1379)),NOT(ISBLANK(BQ1379)))),#N/A,
IF(ISBLANK(BN1379),"",
IF(AND(NOT(ISERROR(VLOOKUP(BN1379,MonsterTable!$A:$B,MATCH(MonsterTable!$B$1,MonsterTable!$A$1:$B$1,0),0))),OR(ISBLANK(BP1379),ISBLANK(BQ1379))),#N/A,
IFERROR(VLOOKUP(BN1379,MonsterTable!$A:$B,MATCH(MonsterTable!$B$1,MonsterTable!$A$1:$B$1,0),0),
IF(OR(NOT(ISBLANK(BP1379)),ISBLANK(BQ1379)),#N/A,
IF(BN1379="empty","empty",
VLOOKUP(BN1379,MonsterGroupTable!$A:$A,1,0)))))))</f>
        <v/>
      </c>
      <c r="BV1379" s="2" t="str">
        <f>IF(AND(ISBLANK(BU1379),OR(NOT(ISBLANK(BW1379)),NOT(ISBLANK(BX1379)))),#N/A,
IF(ISBLANK(BU1379),"",
IF(AND(NOT(ISERROR(VLOOKUP(BU1379,MonsterTable!$A:$B,MATCH(MonsterTable!$B$1,MonsterTable!$A$1:$B$1,0),0))),OR(ISBLANK(BW1379),ISBLANK(BX1379))),#N/A,
IFERROR(VLOOKUP(BU1379,MonsterTable!$A:$B,MATCH(MonsterTable!$B$1,MonsterTable!$A$1:$B$1,0),0),
IF(OR(NOT(ISBLANK(BW1379)),ISBLANK(BX1379)),#N/A,
IF(BU1379="empty","empty",
VLOOKUP(BU1379,MonsterGroupTable!$A:$A,1,0)))))))</f>
        <v/>
      </c>
      <c r="CC1379" s="2" t="str">
        <f>IF(AND(ISBLANK(CB1379),OR(NOT(ISBLANK(CD1379)),NOT(ISBLANK(CE1379)))),#N/A,
IF(ISBLANK(CB1379),"",
IF(AND(NOT(ISERROR(VLOOKUP(CB1379,MonsterTable!$A:$B,MATCH(MonsterTable!$B$1,MonsterTable!$A$1:$B$1,0),0))),OR(ISBLANK(CD1379),ISBLANK(CE1379))),#N/A,
IFERROR(VLOOKUP(CB1379,MonsterTable!$A:$B,MATCH(MonsterTable!$B$1,MonsterTable!$A$1:$B$1,0),0),
IF(OR(NOT(ISBLANK(CD1379)),ISBLANK(CE1379)),#N/A,
IF(CB1379="empty","empty",
VLOOKUP(CB1379,MonsterGroupTable!$A:$A,1,0)))))))</f>
        <v/>
      </c>
      <c r="CJ1379" s="2" t="str">
        <f>IF(AND(ISBLANK(CI1379),OR(NOT(ISBLANK(CK1379)),NOT(ISBLANK(CL1379)))),#N/A,
IF(ISBLANK(CI1379),"",
IF(AND(NOT(ISERROR(VLOOKUP(CI1379,MonsterTable!$A:$B,MATCH(MonsterTable!$B$1,MonsterTable!$A$1:$B$1,0),0))),OR(ISBLANK(CK1379),ISBLANK(CL1379))),#N/A,
IFERROR(VLOOKUP(CI1379,MonsterTable!$A:$B,MATCH(MonsterTable!$B$1,MonsterTable!$A$1:$B$1,0),0),
IF(OR(NOT(ISBLANK(CK1379)),ISBLANK(CL1379)),#N/A,
IF(CI1379="empty","empty",
VLOOKUP(CI1379,MonsterGroupTable!$A:$A,1,0)))))))</f>
        <v/>
      </c>
    </row>
    <row r="1380" spans="1:88">
      <c r="A1380">
        <v>20346</v>
      </c>
      <c r="B1380">
        <f t="shared" si="47"/>
        <v>1.1000000000000001</v>
      </c>
      <c r="C1380">
        <f t="shared" si="47"/>
        <v>1.1000000000000001</v>
      </c>
      <c r="F1380">
        <v>900</v>
      </c>
      <c r="G1380">
        <v>20632</v>
      </c>
      <c r="H1380">
        <v>0</v>
      </c>
      <c r="I1380">
        <v>0</v>
      </c>
      <c r="J1380">
        <v>0</v>
      </c>
      <c r="K1380" t="s">
        <v>28</v>
      </c>
      <c r="L1380" t="s">
        <v>249</v>
      </c>
      <c r="M1380" t="s">
        <v>79</v>
      </c>
      <c r="N1380" t="s">
        <v>80</v>
      </c>
      <c r="O1380">
        <v>0</v>
      </c>
      <c r="P1380">
        <v>-4.75</v>
      </c>
      <c r="Q1380">
        <v>-3.5</v>
      </c>
      <c r="R1380">
        <v>4.75</v>
      </c>
      <c r="S1380">
        <v>3</v>
      </c>
      <c r="T1380">
        <v>-13.5</v>
      </c>
      <c r="U1380">
        <v>2.5499999999999998</v>
      </c>
      <c r="V1380">
        <v>-6.75</v>
      </c>
      <c r="W1380" t="str">
        <f t="shared" si="48"/>
        <v>g115,5,empty,3,205,1,1,0</v>
      </c>
      <c r="X1380" s="1" t="s">
        <v>314</v>
      </c>
      <c r="Y1380" s="2" t="str">
        <f>IF(AND(ISBLANK(X1380),OR(NOT(ISBLANK(Z1380)),NOT(ISBLANK(AA1380)))),#N/A,
IF(ISBLANK(X1380),"",
IF(AND(NOT(ISERROR(VLOOKUP(X1380,MonsterTable!$A:$B,MATCH(MonsterTable!$B$1,MonsterTable!$A$1:$B$1,0),0))),OR(ISBLANK(Z1380),ISBLANK(AA1380))),#N/A,
IFERROR(VLOOKUP(X1380,MonsterTable!$A:$B,MATCH(MonsterTable!$B$1,MonsterTable!$A$1:$B$1,0),0),
IF(OR(NOT(ISBLANK(Z1380)),ISBLANK(AA1380)),#N/A,
IF(X1380="empty","empty",
VLOOKUP(X1380,MonsterGroupTable!$A:$A,1,0)))))))</f>
        <v>g115</v>
      </c>
      <c r="AA1380">
        <v>5</v>
      </c>
      <c r="AE1380" s="1" t="s">
        <v>446</v>
      </c>
      <c r="AF1380" s="2" t="str">
        <f>IF(AND(ISBLANK(AE1380),OR(NOT(ISBLANK(AG1380)),NOT(ISBLANK(AH1380)))),#N/A,
IF(ISBLANK(AE1380),"",
IF(AND(NOT(ISERROR(VLOOKUP(AE1380,MonsterTable!$A:$B,MATCH(MonsterTable!$B$1,MonsterTable!$A$1:$B$1,0),0))),OR(ISBLANK(AG1380),ISBLANK(AH1380))),#N/A,
IFERROR(VLOOKUP(AE1380,MonsterTable!$A:$B,MATCH(MonsterTable!$B$1,MonsterTable!$A$1:$B$1,0),0),
IF(OR(NOT(ISBLANK(AG1380)),ISBLANK(AH1380)),#N/A,
IF(AE1380="empty","empty",
VLOOKUP(AE1380,MonsterGroupTable!$A:$A,1,0)))))))</f>
        <v>empty</v>
      </c>
      <c r="AH1380">
        <v>3</v>
      </c>
      <c r="AL1380" s="1" t="s">
        <v>341</v>
      </c>
      <c r="AM1380" s="2">
        <f>IF(AND(ISBLANK(AL1380),OR(NOT(ISBLANK(AN1380)),NOT(ISBLANK(AO1380)))),#N/A,
IF(ISBLANK(AL1380),"",
IF(AND(NOT(ISERROR(VLOOKUP(AL1380,MonsterTable!$A:$B,MATCH(MonsterTable!$B$1,MonsterTable!$A$1:$B$1,0),0))),OR(ISBLANK(AN1380),ISBLANK(AO1380))),#N/A,
IFERROR(VLOOKUP(AL1380,MonsterTable!$A:$B,MATCH(MonsterTable!$B$1,MonsterTable!$A$1:$B$1,0),0),
IF(OR(NOT(ISBLANK(AN1380)),ISBLANK(AO1380)),#N/A,
IF(AL1380="empty","empty",
VLOOKUP(AL1380,MonsterGroupTable!$A:$A,1,0)))))))</f>
        <v>205</v>
      </c>
      <c r="AN1380">
        <v>1</v>
      </c>
      <c r="AO1380">
        <v>1</v>
      </c>
      <c r="AP1380">
        <v>0</v>
      </c>
      <c r="AT1380" s="2" t="str">
        <f>IF(AND(ISBLANK(AS1380),OR(NOT(ISBLANK(AU1380)),NOT(ISBLANK(AV1380)))),#N/A,
IF(ISBLANK(AS1380),"",
IF(AND(NOT(ISERROR(VLOOKUP(AS1380,MonsterTable!$A:$B,MATCH(MonsterTable!$B$1,MonsterTable!$A$1:$B$1,0),0))),OR(ISBLANK(AU1380),ISBLANK(AV1380))),#N/A,
IFERROR(VLOOKUP(AS1380,MonsterTable!$A:$B,MATCH(MonsterTable!$B$1,MonsterTable!$A$1:$B$1,0),0),
IF(OR(NOT(ISBLANK(AU1380)),ISBLANK(AV1380)),#N/A,
IF(AS1380="empty","empty",
VLOOKUP(AS1380,MonsterGroupTable!$A:$A,1,0)))))))</f>
        <v/>
      </c>
      <c r="BA1380" s="2" t="str">
        <f>IF(AND(ISBLANK(AZ1380),OR(NOT(ISBLANK(BB1380)),NOT(ISBLANK(BC1380)))),#N/A,
IF(ISBLANK(AZ1380),"",
IF(AND(NOT(ISERROR(VLOOKUP(AZ1380,MonsterTable!$A:$B,MATCH(MonsterTable!$B$1,MonsterTable!$A$1:$B$1,0),0))),OR(ISBLANK(BB1380),ISBLANK(BC1380))),#N/A,
IFERROR(VLOOKUP(AZ1380,MonsterTable!$A:$B,MATCH(MonsterTable!$B$1,MonsterTable!$A$1:$B$1,0),0),
IF(OR(NOT(ISBLANK(BB1380)),ISBLANK(BC1380)),#N/A,
IF(AZ1380="empty","empty",
VLOOKUP(AZ1380,MonsterGroupTable!$A:$A,1,0)))))))</f>
        <v/>
      </c>
      <c r="BH1380" s="2" t="str">
        <f>IF(AND(ISBLANK(BG1380),OR(NOT(ISBLANK(BI1380)),NOT(ISBLANK(BJ1380)))),#N/A,
IF(ISBLANK(BG1380),"",
IF(AND(NOT(ISERROR(VLOOKUP(BG1380,MonsterTable!$A:$B,MATCH(MonsterTable!$B$1,MonsterTable!$A$1:$B$1,0),0))),OR(ISBLANK(BI1380),ISBLANK(BJ1380))),#N/A,
IFERROR(VLOOKUP(BG1380,MonsterTable!$A:$B,MATCH(MonsterTable!$B$1,MonsterTable!$A$1:$B$1,0),0),
IF(OR(NOT(ISBLANK(BI1380)),ISBLANK(BJ1380)),#N/A,
IF(BG1380="empty","empty",
VLOOKUP(BG1380,MonsterGroupTable!$A:$A,1,0)))))))</f>
        <v/>
      </c>
      <c r="BO1380" s="2" t="str">
        <f>IF(AND(ISBLANK(BN1380),OR(NOT(ISBLANK(BP1380)),NOT(ISBLANK(BQ1380)))),#N/A,
IF(ISBLANK(BN1380),"",
IF(AND(NOT(ISERROR(VLOOKUP(BN1380,MonsterTable!$A:$B,MATCH(MonsterTable!$B$1,MonsterTable!$A$1:$B$1,0),0))),OR(ISBLANK(BP1380),ISBLANK(BQ1380))),#N/A,
IFERROR(VLOOKUP(BN1380,MonsterTable!$A:$B,MATCH(MonsterTable!$B$1,MonsterTable!$A$1:$B$1,0),0),
IF(OR(NOT(ISBLANK(BP1380)),ISBLANK(BQ1380)),#N/A,
IF(BN1380="empty","empty",
VLOOKUP(BN1380,MonsterGroupTable!$A:$A,1,0)))))))</f>
        <v/>
      </c>
      <c r="BV1380" s="2" t="str">
        <f>IF(AND(ISBLANK(BU1380),OR(NOT(ISBLANK(BW1380)),NOT(ISBLANK(BX1380)))),#N/A,
IF(ISBLANK(BU1380),"",
IF(AND(NOT(ISERROR(VLOOKUP(BU1380,MonsterTable!$A:$B,MATCH(MonsterTable!$B$1,MonsterTable!$A$1:$B$1,0),0))),OR(ISBLANK(BW1380),ISBLANK(BX1380))),#N/A,
IFERROR(VLOOKUP(BU1380,MonsterTable!$A:$B,MATCH(MonsterTable!$B$1,MonsterTable!$A$1:$B$1,0),0),
IF(OR(NOT(ISBLANK(BW1380)),ISBLANK(BX1380)),#N/A,
IF(BU1380="empty","empty",
VLOOKUP(BU1380,MonsterGroupTable!$A:$A,1,0)))))))</f>
        <v/>
      </c>
      <c r="CC1380" s="2" t="str">
        <f>IF(AND(ISBLANK(CB1380),OR(NOT(ISBLANK(CD1380)),NOT(ISBLANK(CE1380)))),#N/A,
IF(ISBLANK(CB1380),"",
IF(AND(NOT(ISERROR(VLOOKUP(CB1380,MonsterTable!$A:$B,MATCH(MonsterTable!$B$1,MonsterTable!$A$1:$B$1,0),0))),OR(ISBLANK(CD1380),ISBLANK(CE1380))),#N/A,
IFERROR(VLOOKUP(CB1380,MonsterTable!$A:$B,MATCH(MonsterTable!$B$1,MonsterTable!$A$1:$B$1,0),0),
IF(OR(NOT(ISBLANK(CD1380)),ISBLANK(CE1380)),#N/A,
IF(CB1380="empty","empty",
VLOOKUP(CB1380,MonsterGroupTable!$A:$A,1,0)))))))</f>
        <v/>
      </c>
      <c r="CJ1380" s="2" t="str">
        <f>IF(AND(ISBLANK(CI1380),OR(NOT(ISBLANK(CK1380)),NOT(ISBLANK(CL1380)))),#N/A,
IF(ISBLANK(CI1380),"",
IF(AND(NOT(ISERROR(VLOOKUP(CI1380,MonsterTable!$A:$B,MATCH(MonsterTable!$B$1,MonsterTable!$A$1:$B$1,0),0))),OR(ISBLANK(CK1380),ISBLANK(CL1380))),#N/A,
IFERROR(VLOOKUP(CI1380,MonsterTable!$A:$B,MATCH(MonsterTable!$B$1,MonsterTable!$A$1:$B$1,0),0),
IF(OR(NOT(ISBLANK(CK1380)),ISBLANK(CL1380)),#N/A,
IF(CI1380="empty","empty",
VLOOKUP(CI1380,MonsterGroupTable!$A:$A,1,0)))))))</f>
        <v/>
      </c>
    </row>
    <row r="1381" spans="1:88">
      <c r="A1381">
        <v>20347</v>
      </c>
      <c r="B1381">
        <f t="shared" si="47"/>
        <v>1.1000000000000001</v>
      </c>
      <c r="C1381">
        <f t="shared" si="47"/>
        <v>1.1000000000000001</v>
      </c>
      <c r="F1381">
        <v>900</v>
      </c>
      <c r="G1381">
        <v>20767</v>
      </c>
      <c r="H1381">
        <v>0</v>
      </c>
      <c r="I1381">
        <v>0</v>
      </c>
      <c r="J1381">
        <v>0</v>
      </c>
      <c r="K1381" t="s">
        <v>28</v>
      </c>
      <c r="L1381" t="s">
        <v>249</v>
      </c>
      <c r="M1381" t="s">
        <v>79</v>
      </c>
      <c r="N1381" t="s">
        <v>80</v>
      </c>
      <c r="O1381">
        <v>0</v>
      </c>
      <c r="P1381">
        <v>-4.75</v>
      </c>
      <c r="Q1381">
        <v>-3.5</v>
      </c>
      <c r="R1381">
        <v>4.75</v>
      </c>
      <c r="S1381">
        <v>3</v>
      </c>
      <c r="T1381">
        <v>-13.5</v>
      </c>
      <c r="U1381">
        <v>2.5499999999999998</v>
      </c>
      <c r="V1381">
        <v>-6.75</v>
      </c>
      <c r="W1381" t="str">
        <f t="shared" si="48"/>
        <v>g115,5,empty,3,205,1,1,0</v>
      </c>
      <c r="X1381" s="1" t="s">
        <v>314</v>
      </c>
      <c r="Y1381" s="2" t="str">
        <f>IF(AND(ISBLANK(X1381),OR(NOT(ISBLANK(Z1381)),NOT(ISBLANK(AA1381)))),#N/A,
IF(ISBLANK(X1381),"",
IF(AND(NOT(ISERROR(VLOOKUP(X1381,MonsterTable!$A:$B,MATCH(MonsterTable!$B$1,MonsterTable!$A$1:$B$1,0),0))),OR(ISBLANK(Z1381),ISBLANK(AA1381))),#N/A,
IFERROR(VLOOKUP(X1381,MonsterTable!$A:$B,MATCH(MonsterTable!$B$1,MonsterTable!$A$1:$B$1,0),0),
IF(OR(NOT(ISBLANK(Z1381)),ISBLANK(AA1381)),#N/A,
IF(X1381="empty","empty",
VLOOKUP(X1381,MonsterGroupTable!$A:$A,1,0)))))))</f>
        <v>g115</v>
      </c>
      <c r="AA1381">
        <v>5</v>
      </c>
      <c r="AE1381" s="1" t="s">
        <v>446</v>
      </c>
      <c r="AF1381" s="2" t="str">
        <f>IF(AND(ISBLANK(AE1381),OR(NOT(ISBLANK(AG1381)),NOT(ISBLANK(AH1381)))),#N/A,
IF(ISBLANK(AE1381),"",
IF(AND(NOT(ISERROR(VLOOKUP(AE1381,MonsterTable!$A:$B,MATCH(MonsterTable!$B$1,MonsterTable!$A$1:$B$1,0),0))),OR(ISBLANK(AG1381),ISBLANK(AH1381))),#N/A,
IFERROR(VLOOKUP(AE1381,MonsterTable!$A:$B,MATCH(MonsterTable!$B$1,MonsterTable!$A$1:$B$1,0),0),
IF(OR(NOT(ISBLANK(AG1381)),ISBLANK(AH1381)),#N/A,
IF(AE1381="empty","empty",
VLOOKUP(AE1381,MonsterGroupTable!$A:$A,1,0)))))))</f>
        <v>empty</v>
      </c>
      <c r="AH1381">
        <v>3</v>
      </c>
      <c r="AL1381" s="1" t="s">
        <v>341</v>
      </c>
      <c r="AM1381" s="2">
        <f>IF(AND(ISBLANK(AL1381),OR(NOT(ISBLANK(AN1381)),NOT(ISBLANK(AO1381)))),#N/A,
IF(ISBLANK(AL1381),"",
IF(AND(NOT(ISERROR(VLOOKUP(AL1381,MonsterTable!$A:$B,MATCH(MonsterTable!$B$1,MonsterTable!$A$1:$B$1,0),0))),OR(ISBLANK(AN1381),ISBLANK(AO1381))),#N/A,
IFERROR(VLOOKUP(AL1381,MonsterTable!$A:$B,MATCH(MonsterTable!$B$1,MonsterTable!$A$1:$B$1,0),0),
IF(OR(NOT(ISBLANK(AN1381)),ISBLANK(AO1381)),#N/A,
IF(AL1381="empty","empty",
VLOOKUP(AL1381,MonsterGroupTable!$A:$A,1,0)))))))</f>
        <v>205</v>
      </c>
      <c r="AN1381">
        <v>1</v>
      </c>
      <c r="AO1381">
        <v>1</v>
      </c>
      <c r="AP1381">
        <v>0</v>
      </c>
      <c r="AT1381" s="2" t="str">
        <f>IF(AND(ISBLANK(AS1381),OR(NOT(ISBLANK(AU1381)),NOT(ISBLANK(AV1381)))),#N/A,
IF(ISBLANK(AS1381),"",
IF(AND(NOT(ISERROR(VLOOKUP(AS1381,MonsterTable!$A:$B,MATCH(MonsterTable!$B$1,MonsterTable!$A$1:$B$1,0),0))),OR(ISBLANK(AU1381),ISBLANK(AV1381))),#N/A,
IFERROR(VLOOKUP(AS1381,MonsterTable!$A:$B,MATCH(MonsterTable!$B$1,MonsterTable!$A$1:$B$1,0),0),
IF(OR(NOT(ISBLANK(AU1381)),ISBLANK(AV1381)),#N/A,
IF(AS1381="empty","empty",
VLOOKUP(AS1381,MonsterGroupTable!$A:$A,1,0)))))))</f>
        <v/>
      </c>
      <c r="BA1381" s="2" t="str">
        <f>IF(AND(ISBLANK(AZ1381),OR(NOT(ISBLANK(BB1381)),NOT(ISBLANK(BC1381)))),#N/A,
IF(ISBLANK(AZ1381),"",
IF(AND(NOT(ISERROR(VLOOKUP(AZ1381,MonsterTable!$A:$B,MATCH(MonsterTable!$B$1,MonsterTable!$A$1:$B$1,0),0))),OR(ISBLANK(BB1381),ISBLANK(BC1381))),#N/A,
IFERROR(VLOOKUP(AZ1381,MonsterTable!$A:$B,MATCH(MonsterTable!$B$1,MonsterTable!$A$1:$B$1,0),0),
IF(OR(NOT(ISBLANK(BB1381)),ISBLANK(BC1381)),#N/A,
IF(AZ1381="empty","empty",
VLOOKUP(AZ1381,MonsterGroupTable!$A:$A,1,0)))))))</f>
        <v/>
      </c>
      <c r="BH1381" s="2" t="str">
        <f>IF(AND(ISBLANK(BG1381),OR(NOT(ISBLANK(BI1381)),NOT(ISBLANK(BJ1381)))),#N/A,
IF(ISBLANK(BG1381),"",
IF(AND(NOT(ISERROR(VLOOKUP(BG1381,MonsterTable!$A:$B,MATCH(MonsterTable!$B$1,MonsterTable!$A$1:$B$1,0),0))),OR(ISBLANK(BI1381),ISBLANK(BJ1381))),#N/A,
IFERROR(VLOOKUP(BG1381,MonsterTable!$A:$B,MATCH(MonsterTable!$B$1,MonsterTable!$A$1:$B$1,0),0),
IF(OR(NOT(ISBLANK(BI1381)),ISBLANK(BJ1381)),#N/A,
IF(BG1381="empty","empty",
VLOOKUP(BG1381,MonsterGroupTable!$A:$A,1,0)))))))</f>
        <v/>
      </c>
      <c r="BO1381" s="2" t="str">
        <f>IF(AND(ISBLANK(BN1381),OR(NOT(ISBLANK(BP1381)),NOT(ISBLANK(BQ1381)))),#N/A,
IF(ISBLANK(BN1381),"",
IF(AND(NOT(ISERROR(VLOOKUP(BN1381,MonsterTable!$A:$B,MATCH(MonsterTable!$B$1,MonsterTable!$A$1:$B$1,0),0))),OR(ISBLANK(BP1381),ISBLANK(BQ1381))),#N/A,
IFERROR(VLOOKUP(BN1381,MonsterTable!$A:$B,MATCH(MonsterTable!$B$1,MonsterTable!$A$1:$B$1,0),0),
IF(OR(NOT(ISBLANK(BP1381)),ISBLANK(BQ1381)),#N/A,
IF(BN1381="empty","empty",
VLOOKUP(BN1381,MonsterGroupTable!$A:$A,1,0)))))))</f>
        <v/>
      </c>
      <c r="BV1381" s="2" t="str">
        <f>IF(AND(ISBLANK(BU1381),OR(NOT(ISBLANK(BW1381)),NOT(ISBLANK(BX1381)))),#N/A,
IF(ISBLANK(BU1381),"",
IF(AND(NOT(ISERROR(VLOOKUP(BU1381,MonsterTable!$A:$B,MATCH(MonsterTable!$B$1,MonsterTable!$A$1:$B$1,0),0))),OR(ISBLANK(BW1381),ISBLANK(BX1381))),#N/A,
IFERROR(VLOOKUP(BU1381,MonsterTable!$A:$B,MATCH(MonsterTable!$B$1,MonsterTable!$A$1:$B$1,0),0),
IF(OR(NOT(ISBLANK(BW1381)),ISBLANK(BX1381)),#N/A,
IF(BU1381="empty","empty",
VLOOKUP(BU1381,MonsterGroupTable!$A:$A,1,0)))))))</f>
        <v/>
      </c>
      <c r="CC1381" s="2" t="str">
        <f>IF(AND(ISBLANK(CB1381),OR(NOT(ISBLANK(CD1381)),NOT(ISBLANK(CE1381)))),#N/A,
IF(ISBLANK(CB1381),"",
IF(AND(NOT(ISERROR(VLOOKUP(CB1381,MonsterTable!$A:$B,MATCH(MonsterTable!$B$1,MonsterTable!$A$1:$B$1,0),0))),OR(ISBLANK(CD1381),ISBLANK(CE1381))),#N/A,
IFERROR(VLOOKUP(CB1381,MonsterTable!$A:$B,MATCH(MonsterTable!$B$1,MonsterTable!$A$1:$B$1,0),0),
IF(OR(NOT(ISBLANK(CD1381)),ISBLANK(CE1381)),#N/A,
IF(CB1381="empty","empty",
VLOOKUP(CB1381,MonsterGroupTable!$A:$A,1,0)))))))</f>
        <v/>
      </c>
      <c r="CJ1381" s="2" t="str">
        <f>IF(AND(ISBLANK(CI1381),OR(NOT(ISBLANK(CK1381)),NOT(ISBLANK(CL1381)))),#N/A,
IF(ISBLANK(CI1381),"",
IF(AND(NOT(ISERROR(VLOOKUP(CI1381,MonsterTable!$A:$B,MATCH(MonsterTable!$B$1,MonsterTable!$A$1:$B$1,0),0))),OR(ISBLANK(CK1381),ISBLANK(CL1381))),#N/A,
IFERROR(VLOOKUP(CI1381,MonsterTable!$A:$B,MATCH(MonsterTable!$B$1,MonsterTable!$A$1:$B$1,0),0),
IF(OR(NOT(ISBLANK(CK1381)),ISBLANK(CL1381)),#N/A,
IF(CI1381="empty","empty",
VLOOKUP(CI1381,MonsterGroupTable!$A:$A,1,0)))))))</f>
        <v/>
      </c>
    </row>
    <row r="1382" spans="1:88">
      <c r="A1382">
        <v>20348</v>
      </c>
      <c r="B1382">
        <f t="shared" si="47"/>
        <v>1.1000000000000001</v>
      </c>
      <c r="C1382">
        <f t="shared" si="47"/>
        <v>1.1000000000000001</v>
      </c>
      <c r="F1382">
        <v>900</v>
      </c>
      <c r="G1382">
        <v>20902</v>
      </c>
      <c r="H1382">
        <v>0</v>
      </c>
      <c r="I1382">
        <v>0</v>
      </c>
      <c r="J1382">
        <v>0</v>
      </c>
      <c r="K1382" t="s">
        <v>28</v>
      </c>
      <c r="L1382" t="s">
        <v>249</v>
      </c>
      <c r="M1382" t="s">
        <v>79</v>
      </c>
      <c r="N1382" t="s">
        <v>80</v>
      </c>
      <c r="O1382">
        <v>0</v>
      </c>
      <c r="P1382">
        <v>-4.75</v>
      </c>
      <c r="Q1382">
        <v>-3.5</v>
      </c>
      <c r="R1382">
        <v>4.75</v>
      </c>
      <c r="S1382">
        <v>3</v>
      </c>
      <c r="T1382">
        <v>-13.5</v>
      </c>
      <c r="U1382">
        <v>2.5499999999999998</v>
      </c>
      <c r="V1382">
        <v>-6.75</v>
      </c>
      <c r="W1382" t="str">
        <f t="shared" si="48"/>
        <v>g115,5,empty,3,205,1,1,0</v>
      </c>
      <c r="X1382" s="1" t="s">
        <v>314</v>
      </c>
      <c r="Y1382" s="2" t="str">
        <f>IF(AND(ISBLANK(X1382),OR(NOT(ISBLANK(Z1382)),NOT(ISBLANK(AA1382)))),#N/A,
IF(ISBLANK(X1382),"",
IF(AND(NOT(ISERROR(VLOOKUP(X1382,MonsterTable!$A:$B,MATCH(MonsterTable!$B$1,MonsterTable!$A$1:$B$1,0),0))),OR(ISBLANK(Z1382),ISBLANK(AA1382))),#N/A,
IFERROR(VLOOKUP(X1382,MonsterTable!$A:$B,MATCH(MonsterTable!$B$1,MonsterTable!$A$1:$B$1,0),0),
IF(OR(NOT(ISBLANK(Z1382)),ISBLANK(AA1382)),#N/A,
IF(X1382="empty","empty",
VLOOKUP(X1382,MonsterGroupTable!$A:$A,1,0)))))))</f>
        <v>g115</v>
      </c>
      <c r="AA1382">
        <v>5</v>
      </c>
      <c r="AE1382" s="1" t="s">
        <v>446</v>
      </c>
      <c r="AF1382" s="2" t="str">
        <f>IF(AND(ISBLANK(AE1382),OR(NOT(ISBLANK(AG1382)),NOT(ISBLANK(AH1382)))),#N/A,
IF(ISBLANK(AE1382),"",
IF(AND(NOT(ISERROR(VLOOKUP(AE1382,MonsterTable!$A:$B,MATCH(MonsterTable!$B$1,MonsterTable!$A$1:$B$1,0),0))),OR(ISBLANK(AG1382),ISBLANK(AH1382))),#N/A,
IFERROR(VLOOKUP(AE1382,MonsterTable!$A:$B,MATCH(MonsterTable!$B$1,MonsterTable!$A$1:$B$1,0),0),
IF(OR(NOT(ISBLANK(AG1382)),ISBLANK(AH1382)),#N/A,
IF(AE1382="empty","empty",
VLOOKUP(AE1382,MonsterGroupTable!$A:$A,1,0)))))))</f>
        <v>empty</v>
      </c>
      <c r="AH1382">
        <v>3</v>
      </c>
      <c r="AL1382" s="1" t="s">
        <v>341</v>
      </c>
      <c r="AM1382" s="2">
        <f>IF(AND(ISBLANK(AL1382),OR(NOT(ISBLANK(AN1382)),NOT(ISBLANK(AO1382)))),#N/A,
IF(ISBLANK(AL1382),"",
IF(AND(NOT(ISERROR(VLOOKUP(AL1382,MonsterTable!$A:$B,MATCH(MonsterTable!$B$1,MonsterTable!$A$1:$B$1,0),0))),OR(ISBLANK(AN1382),ISBLANK(AO1382))),#N/A,
IFERROR(VLOOKUP(AL1382,MonsterTable!$A:$B,MATCH(MonsterTable!$B$1,MonsterTable!$A$1:$B$1,0),0),
IF(OR(NOT(ISBLANK(AN1382)),ISBLANK(AO1382)),#N/A,
IF(AL1382="empty","empty",
VLOOKUP(AL1382,MonsterGroupTable!$A:$A,1,0)))))))</f>
        <v>205</v>
      </c>
      <c r="AN1382">
        <v>1</v>
      </c>
      <c r="AO1382">
        <v>1</v>
      </c>
      <c r="AP1382">
        <v>0</v>
      </c>
      <c r="AT1382" s="2" t="str">
        <f>IF(AND(ISBLANK(AS1382),OR(NOT(ISBLANK(AU1382)),NOT(ISBLANK(AV1382)))),#N/A,
IF(ISBLANK(AS1382),"",
IF(AND(NOT(ISERROR(VLOOKUP(AS1382,MonsterTable!$A:$B,MATCH(MonsterTable!$B$1,MonsterTable!$A$1:$B$1,0),0))),OR(ISBLANK(AU1382),ISBLANK(AV1382))),#N/A,
IFERROR(VLOOKUP(AS1382,MonsterTable!$A:$B,MATCH(MonsterTable!$B$1,MonsterTable!$A$1:$B$1,0),0),
IF(OR(NOT(ISBLANK(AU1382)),ISBLANK(AV1382)),#N/A,
IF(AS1382="empty","empty",
VLOOKUP(AS1382,MonsterGroupTable!$A:$A,1,0)))))))</f>
        <v/>
      </c>
      <c r="BA1382" s="2" t="str">
        <f>IF(AND(ISBLANK(AZ1382),OR(NOT(ISBLANK(BB1382)),NOT(ISBLANK(BC1382)))),#N/A,
IF(ISBLANK(AZ1382),"",
IF(AND(NOT(ISERROR(VLOOKUP(AZ1382,MonsterTable!$A:$B,MATCH(MonsterTable!$B$1,MonsterTable!$A$1:$B$1,0),0))),OR(ISBLANK(BB1382),ISBLANK(BC1382))),#N/A,
IFERROR(VLOOKUP(AZ1382,MonsterTable!$A:$B,MATCH(MonsterTable!$B$1,MonsterTable!$A$1:$B$1,0),0),
IF(OR(NOT(ISBLANK(BB1382)),ISBLANK(BC1382)),#N/A,
IF(AZ1382="empty","empty",
VLOOKUP(AZ1382,MonsterGroupTable!$A:$A,1,0)))))))</f>
        <v/>
      </c>
      <c r="BH1382" s="2" t="str">
        <f>IF(AND(ISBLANK(BG1382),OR(NOT(ISBLANK(BI1382)),NOT(ISBLANK(BJ1382)))),#N/A,
IF(ISBLANK(BG1382),"",
IF(AND(NOT(ISERROR(VLOOKUP(BG1382,MonsterTable!$A:$B,MATCH(MonsterTable!$B$1,MonsterTable!$A$1:$B$1,0),0))),OR(ISBLANK(BI1382),ISBLANK(BJ1382))),#N/A,
IFERROR(VLOOKUP(BG1382,MonsterTable!$A:$B,MATCH(MonsterTable!$B$1,MonsterTable!$A$1:$B$1,0),0),
IF(OR(NOT(ISBLANK(BI1382)),ISBLANK(BJ1382)),#N/A,
IF(BG1382="empty","empty",
VLOOKUP(BG1382,MonsterGroupTable!$A:$A,1,0)))))))</f>
        <v/>
      </c>
      <c r="BO1382" s="2" t="str">
        <f>IF(AND(ISBLANK(BN1382),OR(NOT(ISBLANK(BP1382)),NOT(ISBLANK(BQ1382)))),#N/A,
IF(ISBLANK(BN1382),"",
IF(AND(NOT(ISERROR(VLOOKUP(BN1382,MonsterTable!$A:$B,MATCH(MonsterTable!$B$1,MonsterTable!$A$1:$B$1,0),0))),OR(ISBLANK(BP1382),ISBLANK(BQ1382))),#N/A,
IFERROR(VLOOKUP(BN1382,MonsterTable!$A:$B,MATCH(MonsterTable!$B$1,MonsterTable!$A$1:$B$1,0),0),
IF(OR(NOT(ISBLANK(BP1382)),ISBLANK(BQ1382)),#N/A,
IF(BN1382="empty","empty",
VLOOKUP(BN1382,MonsterGroupTable!$A:$A,1,0)))))))</f>
        <v/>
      </c>
      <c r="BV1382" s="2" t="str">
        <f>IF(AND(ISBLANK(BU1382),OR(NOT(ISBLANK(BW1382)),NOT(ISBLANK(BX1382)))),#N/A,
IF(ISBLANK(BU1382),"",
IF(AND(NOT(ISERROR(VLOOKUP(BU1382,MonsterTable!$A:$B,MATCH(MonsterTable!$B$1,MonsterTable!$A$1:$B$1,0),0))),OR(ISBLANK(BW1382),ISBLANK(BX1382))),#N/A,
IFERROR(VLOOKUP(BU1382,MonsterTable!$A:$B,MATCH(MonsterTable!$B$1,MonsterTable!$A$1:$B$1,0),0),
IF(OR(NOT(ISBLANK(BW1382)),ISBLANK(BX1382)),#N/A,
IF(BU1382="empty","empty",
VLOOKUP(BU1382,MonsterGroupTable!$A:$A,1,0)))))))</f>
        <v/>
      </c>
      <c r="CC1382" s="2" t="str">
        <f>IF(AND(ISBLANK(CB1382),OR(NOT(ISBLANK(CD1382)),NOT(ISBLANK(CE1382)))),#N/A,
IF(ISBLANK(CB1382),"",
IF(AND(NOT(ISERROR(VLOOKUP(CB1382,MonsterTable!$A:$B,MATCH(MonsterTable!$B$1,MonsterTable!$A$1:$B$1,0),0))),OR(ISBLANK(CD1382),ISBLANK(CE1382))),#N/A,
IFERROR(VLOOKUP(CB1382,MonsterTable!$A:$B,MATCH(MonsterTable!$B$1,MonsterTable!$A$1:$B$1,0),0),
IF(OR(NOT(ISBLANK(CD1382)),ISBLANK(CE1382)),#N/A,
IF(CB1382="empty","empty",
VLOOKUP(CB1382,MonsterGroupTable!$A:$A,1,0)))))))</f>
        <v/>
      </c>
      <c r="CJ1382" s="2" t="str">
        <f>IF(AND(ISBLANK(CI1382),OR(NOT(ISBLANK(CK1382)),NOT(ISBLANK(CL1382)))),#N/A,
IF(ISBLANK(CI1382),"",
IF(AND(NOT(ISERROR(VLOOKUP(CI1382,MonsterTable!$A:$B,MATCH(MonsterTable!$B$1,MonsterTable!$A$1:$B$1,0),0))),OR(ISBLANK(CK1382),ISBLANK(CL1382))),#N/A,
IFERROR(VLOOKUP(CI1382,MonsterTable!$A:$B,MATCH(MonsterTable!$B$1,MonsterTable!$A$1:$B$1,0),0),
IF(OR(NOT(ISBLANK(CK1382)),ISBLANK(CL1382)),#N/A,
IF(CI1382="empty","empty",
VLOOKUP(CI1382,MonsterGroupTable!$A:$A,1,0)))))))</f>
        <v/>
      </c>
    </row>
    <row r="1383" spans="1:88">
      <c r="A1383">
        <v>20349</v>
      </c>
      <c r="B1383">
        <f t="shared" si="47"/>
        <v>1.1000000000000001</v>
      </c>
      <c r="C1383">
        <f t="shared" si="47"/>
        <v>1.1000000000000001</v>
      </c>
      <c r="F1383">
        <v>900</v>
      </c>
      <c r="G1383">
        <v>21037</v>
      </c>
      <c r="H1383">
        <v>0</v>
      </c>
      <c r="I1383">
        <v>0</v>
      </c>
      <c r="J1383">
        <v>0</v>
      </c>
      <c r="K1383" t="s">
        <v>28</v>
      </c>
      <c r="L1383" t="s">
        <v>249</v>
      </c>
      <c r="M1383" t="s">
        <v>79</v>
      </c>
      <c r="N1383" t="s">
        <v>80</v>
      </c>
      <c r="O1383">
        <v>0</v>
      </c>
      <c r="P1383">
        <v>-4.75</v>
      </c>
      <c r="Q1383">
        <v>-3.5</v>
      </c>
      <c r="R1383">
        <v>4.75</v>
      </c>
      <c r="S1383">
        <v>3</v>
      </c>
      <c r="T1383">
        <v>-13.5</v>
      </c>
      <c r="U1383">
        <v>2.5499999999999998</v>
      </c>
      <c r="V1383">
        <v>-6.75</v>
      </c>
      <c r="W1383" t="str">
        <f t="shared" si="48"/>
        <v>g115,5,empty,3,205,1,1,0</v>
      </c>
      <c r="X1383" s="1" t="s">
        <v>314</v>
      </c>
      <c r="Y1383" s="2" t="str">
        <f>IF(AND(ISBLANK(X1383),OR(NOT(ISBLANK(Z1383)),NOT(ISBLANK(AA1383)))),#N/A,
IF(ISBLANK(X1383),"",
IF(AND(NOT(ISERROR(VLOOKUP(X1383,MonsterTable!$A:$B,MATCH(MonsterTable!$B$1,MonsterTable!$A$1:$B$1,0),0))),OR(ISBLANK(Z1383),ISBLANK(AA1383))),#N/A,
IFERROR(VLOOKUP(X1383,MonsterTable!$A:$B,MATCH(MonsterTable!$B$1,MonsterTable!$A$1:$B$1,0),0),
IF(OR(NOT(ISBLANK(Z1383)),ISBLANK(AA1383)),#N/A,
IF(X1383="empty","empty",
VLOOKUP(X1383,MonsterGroupTable!$A:$A,1,0)))))))</f>
        <v>g115</v>
      </c>
      <c r="AA1383">
        <v>5</v>
      </c>
      <c r="AE1383" s="1" t="s">
        <v>446</v>
      </c>
      <c r="AF1383" s="2" t="str">
        <f>IF(AND(ISBLANK(AE1383),OR(NOT(ISBLANK(AG1383)),NOT(ISBLANK(AH1383)))),#N/A,
IF(ISBLANK(AE1383),"",
IF(AND(NOT(ISERROR(VLOOKUP(AE1383,MonsterTable!$A:$B,MATCH(MonsterTable!$B$1,MonsterTable!$A$1:$B$1,0),0))),OR(ISBLANK(AG1383),ISBLANK(AH1383))),#N/A,
IFERROR(VLOOKUP(AE1383,MonsterTable!$A:$B,MATCH(MonsterTable!$B$1,MonsterTable!$A$1:$B$1,0),0),
IF(OR(NOT(ISBLANK(AG1383)),ISBLANK(AH1383)),#N/A,
IF(AE1383="empty","empty",
VLOOKUP(AE1383,MonsterGroupTable!$A:$A,1,0)))))))</f>
        <v>empty</v>
      </c>
      <c r="AH1383">
        <v>3</v>
      </c>
      <c r="AL1383" s="1" t="s">
        <v>341</v>
      </c>
      <c r="AM1383" s="2">
        <f>IF(AND(ISBLANK(AL1383),OR(NOT(ISBLANK(AN1383)),NOT(ISBLANK(AO1383)))),#N/A,
IF(ISBLANK(AL1383),"",
IF(AND(NOT(ISERROR(VLOOKUP(AL1383,MonsterTable!$A:$B,MATCH(MonsterTable!$B$1,MonsterTable!$A$1:$B$1,0),0))),OR(ISBLANK(AN1383),ISBLANK(AO1383))),#N/A,
IFERROR(VLOOKUP(AL1383,MonsterTable!$A:$B,MATCH(MonsterTable!$B$1,MonsterTable!$A$1:$B$1,0),0),
IF(OR(NOT(ISBLANK(AN1383)),ISBLANK(AO1383)),#N/A,
IF(AL1383="empty","empty",
VLOOKUP(AL1383,MonsterGroupTable!$A:$A,1,0)))))))</f>
        <v>205</v>
      </c>
      <c r="AN1383">
        <v>1</v>
      </c>
      <c r="AO1383">
        <v>1</v>
      </c>
      <c r="AP1383">
        <v>0</v>
      </c>
      <c r="AT1383" s="2" t="str">
        <f>IF(AND(ISBLANK(AS1383),OR(NOT(ISBLANK(AU1383)),NOT(ISBLANK(AV1383)))),#N/A,
IF(ISBLANK(AS1383),"",
IF(AND(NOT(ISERROR(VLOOKUP(AS1383,MonsterTable!$A:$B,MATCH(MonsterTable!$B$1,MonsterTable!$A$1:$B$1,0),0))),OR(ISBLANK(AU1383),ISBLANK(AV1383))),#N/A,
IFERROR(VLOOKUP(AS1383,MonsterTable!$A:$B,MATCH(MonsterTable!$B$1,MonsterTable!$A$1:$B$1,0),0),
IF(OR(NOT(ISBLANK(AU1383)),ISBLANK(AV1383)),#N/A,
IF(AS1383="empty","empty",
VLOOKUP(AS1383,MonsterGroupTable!$A:$A,1,0)))))))</f>
        <v/>
      </c>
      <c r="BA1383" s="2" t="str">
        <f>IF(AND(ISBLANK(AZ1383),OR(NOT(ISBLANK(BB1383)),NOT(ISBLANK(BC1383)))),#N/A,
IF(ISBLANK(AZ1383),"",
IF(AND(NOT(ISERROR(VLOOKUP(AZ1383,MonsterTable!$A:$B,MATCH(MonsterTable!$B$1,MonsterTable!$A$1:$B$1,0),0))),OR(ISBLANK(BB1383),ISBLANK(BC1383))),#N/A,
IFERROR(VLOOKUP(AZ1383,MonsterTable!$A:$B,MATCH(MonsterTable!$B$1,MonsterTable!$A$1:$B$1,0),0),
IF(OR(NOT(ISBLANK(BB1383)),ISBLANK(BC1383)),#N/A,
IF(AZ1383="empty","empty",
VLOOKUP(AZ1383,MonsterGroupTable!$A:$A,1,0)))))))</f>
        <v/>
      </c>
      <c r="BH1383" s="2" t="str">
        <f>IF(AND(ISBLANK(BG1383),OR(NOT(ISBLANK(BI1383)),NOT(ISBLANK(BJ1383)))),#N/A,
IF(ISBLANK(BG1383),"",
IF(AND(NOT(ISERROR(VLOOKUP(BG1383,MonsterTable!$A:$B,MATCH(MonsterTable!$B$1,MonsterTable!$A$1:$B$1,0),0))),OR(ISBLANK(BI1383),ISBLANK(BJ1383))),#N/A,
IFERROR(VLOOKUP(BG1383,MonsterTable!$A:$B,MATCH(MonsterTable!$B$1,MonsterTable!$A$1:$B$1,0),0),
IF(OR(NOT(ISBLANK(BI1383)),ISBLANK(BJ1383)),#N/A,
IF(BG1383="empty","empty",
VLOOKUP(BG1383,MonsterGroupTable!$A:$A,1,0)))))))</f>
        <v/>
      </c>
      <c r="BO1383" s="2" t="str">
        <f>IF(AND(ISBLANK(BN1383),OR(NOT(ISBLANK(BP1383)),NOT(ISBLANK(BQ1383)))),#N/A,
IF(ISBLANK(BN1383),"",
IF(AND(NOT(ISERROR(VLOOKUP(BN1383,MonsterTable!$A:$B,MATCH(MonsterTable!$B$1,MonsterTable!$A$1:$B$1,0),0))),OR(ISBLANK(BP1383),ISBLANK(BQ1383))),#N/A,
IFERROR(VLOOKUP(BN1383,MonsterTable!$A:$B,MATCH(MonsterTable!$B$1,MonsterTable!$A$1:$B$1,0),0),
IF(OR(NOT(ISBLANK(BP1383)),ISBLANK(BQ1383)),#N/A,
IF(BN1383="empty","empty",
VLOOKUP(BN1383,MonsterGroupTable!$A:$A,1,0)))))))</f>
        <v/>
      </c>
      <c r="BV1383" s="2" t="str">
        <f>IF(AND(ISBLANK(BU1383),OR(NOT(ISBLANK(BW1383)),NOT(ISBLANK(BX1383)))),#N/A,
IF(ISBLANK(BU1383),"",
IF(AND(NOT(ISERROR(VLOOKUP(BU1383,MonsterTable!$A:$B,MATCH(MonsterTable!$B$1,MonsterTable!$A$1:$B$1,0),0))),OR(ISBLANK(BW1383),ISBLANK(BX1383))),#N/A,
IFERROR(VLOOKUP(BU1383,MonsterTable!$A:$B,MATCH(MonsterTable!$B$1,MonsterTable!$A$1:$B$1,0),0),
IF(OR(NOT(ISBLANK(BW1383)),ISBLANK(BX1383)),#N/A,
IF(BU1383="empty","empty",
VLOOKUP(BU1383,MonsterGroupTable!$A:$A,1,0)))))))</f>
        <v/>
      </c>
      <c r="CC1383" s="2" t="str">
        <f>IF(AND(ISBLANK(CB1383),OR(NOT(ISBLANK(CD1383)),NOT(ISBLANK(CE1383)))),#N/A,
IF(ISBLANK(CB1383),"",
IF(AND(NOT(ISERROR(VLOOKUP(CB1383,MonsterTable!$A:$B,MATCH(MonsterTable!$B$1,MonsterTable!$A$1:$B$1,0),0))),OR(ISBLANK(CD1383),ISBLANK(CE1383))),#N/A,
IFERROR(VLOOKUP(CB1383,MonsterTable!$A:$B,MATCH(MonsterTable!$B$1,MonsterTable!$A$1:$B$1,0),0),
IF(OR(NOT(ISBLANK(CD1383)),ISBLANK(CE1383)),#N/A,
IF(CB1383="empty","empty",
VLOOKUP(CB1383,MonsterGroupTable!$A:$A,1,0)))))))</f>
        <v/>
      </c>
      <c r="CJ1383" s="2" t="str">
        <f>IF(AND(ISBLANK(CI1383),OR(NOT(ISBLANK(CK1383)),NOT(ISBLANK(CL1383)))),#N/A,
IF(ISBLANK(CI1383),"",
IF(AND(NOT(ISERROR(VLOOKUP(CI1383,MonsterTable!$A:$B,MATCH(MonsterTable!$B$1,MonsterTable!$A$1:$B$1,0),0))),OR(ISBLANK(CK1383),ISBLANK(CL1383))),#N/A,
IFERROR(VLOOKUP(CI1383,MonsterTable!$A:$B,MATCH(MonsterTable!$B$1,MonsterTable!$A$1:$B$1,0),0),
IF(OR(NOT(ISBLANK(CK1383)),ISBLANK(CL1383)),#N/A,
IF(CI1383="empty","empty",
VLOOKUP(CI1383,MonsterGroupTable!$A:$A,1,0)))))))</f>
        <v/>
      </c>
    </row>
    <row r="1384" spans="1:88">
      <c r="A1384">
        <v>20350</v>
      </c>
      <c r="B1384">
        <f t="shared" si="47"/>
        <v>1.2</v>
      </c>
      <c r="C1384">
        <f t="shared" si="47"/>
        <v>1.1000000000000001</v>
      </c>
      <c r="F1384">
        <v>900</v>
      </c>
      <c r="G1384">
        <v>21502</v>
      </c>
      <c r="H1384">
        <v>0</v>
      </c>
      <c r="I1384">
        <v>0</v>
      </c>
      <c r="J1384">
        <v>0</v>
      </c>
      <c r="K1384" t="s">
        <v>28</v>
      </c>
      <c r="L1384" t="s">
        <v>249</v>
      </c>
      <c r="M1384" t="s">
        <v>79</v>
      </c>
      <c r="N1384" t="s">
        <v>80</v>
      </c>
      <c r="O1384">
        <v>0</v>
      </c>
      <c r="P1384">
        <v>-4.75</v>
      </c>
      <c r="Q1384">
        <v>-3.5</v>
      </c>
      <c r="R1384">
        <v>4.75</v>
      </c>
      <c r="S1384">
        <v>3</v>
      </c>
      <c r="T1384">
        <v>-13.5</v>
      </c>
      <c r="U1384">
        <v>2.5499999999999998</v>
      </c>
      <c r="V1384">
        <v>-6.75</v>
      </c>
      <c r="W1384" t="str">
        <f t="shared" si="48"/>
        <v>g115,5,empty,3,205,1,1,0</v>
      </c>
      <c r="X1384" s="1" t="s">
        <v>314</v>
      </c>
      <c r="Y1384" s="2" t="str">
        <f>IF(AND(ISBLANK(X1384),OR(NOT(ISBLANK(Z1384)),NOT(ISBLANK(AA1384)))),#N/A,
IF(ISBLANK(X1384),"",
IF(AND(NOT(ISERROR(VLOOKUP(X1384,MonsterTable!$A:$B,MATCH(MonsterTable!$B$1,MonsterTable!$A$1:$B$1,0),0))),OR(ISBLANK(Z1384),ISBLANK(AA1384))),#N/A,
IFERROR(VLOOKUP(X1384,MonsterTable!$A:$B,MATCH(MonsterTable!$B$1,MonsterTable!$A$1:$B$1,0),0),
IF(OR(NOT(ISBLANK(Z1384)),ISBLANK(AA1384)),#N/A,
IF(X1384="empty","empty",
VLOOKUP(X1384,MonsterGroupTable!$A:$A,1,0)))))))</f>
        <v>g115</v>
      </c>
      <c r="AA1384">
        <v>5</v>
      </c>
      <c r="AE1384" s="1" t="s">
        <v>446</v>
      </c>
      <c r="AF1384" s="2" t="str">
        <f>IF(AND(ISBLANK(AE1384),OR(NOT(ISBLANK(AG1384)),NOT(ISBLANK(AH1384)))),#N/A,
IF(ISBLANK(AE1384),"",
IF(AND(NOT(ISERROR(VLOOKUP(AE1384,MonsterTable!$A:$B,MATCH(MonsterTable!$B$1,MonsterTable!$A$1:$B$1,0),0))),OR(ISBLANK(AG1384),ISBLANK(AH1384))),#N/A,
IFERROR(VLOOKUP(AE1384,MonsterTable!$A:$B,MATCH(MonsterTable!$B$1,MonsterTable!$A$1:$B$1,0),0),
IF(OR(NOT(ISBLANK(AG1384)),ISBLANK(AH1384)),#N/A,
IF(AE1384="empty","empty",
VLOOKUP(AE1384,MonsterGroupTable!$A:$A,1,0)))))))</f>
        <v>empty</v>
      </c>
      <c r="AH1384">
        <v>3</v>
      </c>
      <c r="AL1384" s="1" t="s">
        <v>341</v>
      </c>
      <c r="AM1384" s="2">
        <f>IF(AND(ISBLANK(AL1384),OR(NOT(ISBLANK(AN1384)),NOT(ISBLANK(AO1384)))),#N/A,
IF(ISBLANK(AL1384),"",
IF(AND(NOT(ISERROR(VLOOKUP(AL1384,MonsterTable!$A:$B,MATCH(MonsterTable!$B$1,MonsterTable!$A$1:$B$1,0),0))),OR(ISBLANK(AN1384),ISBLANK(AO1384))),#N/A,
IFERROR(VLOOKUP(AL1384,MonsterTable!$A:$B,MATCH(MonsterTable!$B$1,MonsterTable!$A$1:$B$1,0),0),
IF(OR(NOT(ISBLANK(AN1384)),ISBLANK(AO1384)),#N/A,
IF(AL1384="empty","empty",
VLOOKUP(AL1384,MonsterGroupTable!$A:$A,1,0)))))))</f>
        <v>205</v>
      </c>
      <c r="AN1384">
        <v>1</v>
      </c>
      <c r="AO1384">
        <v>1</v>
      </c>
      <c r="AP1384">
        <v>0</v>
      </c>
      <c r="AT1384" s="2" t="str">
        <f>IF(AND(ISBLANK(AS1384),OR(NOT(ISBLANK(AU1384)),NOT(ISBLANK(AV1384)))),#N/A,
IF(ISBLANK(AS1384),"",
IF(AND(NOT(ISERROR(VLOOKUP(AS1384,MonsterTable!$A:$B,MATCH(MonsterTable!$B$1,MonsterTable!$A$1:$B$1,0),0))),OR(ISBLANK(AU1384),ISBLANK(AV1384))),#N/A,
IFERROR(VLOOKUP(AS1384,MonsterTable!$A:$B,MATCH(MonsterTable!$B$1,MonsterTable!$A$1:$B$1,0),0),
IF(OR(NOT(ISBLANK(AU1384)),ISBLANK(AV1384)),#N/A,
IF(AS1384="empty","empty",
VLOOKUP(AS1384,MonsterGroupTable!$A:$A,1,0)))))))</f>
        <v/>
      </c>
      <c r="BA1384" s="2" t="str">
        <f>IF(AND(ISBLANK(AZ1384),OR(NOT(ISBLANK(BB1384)),NOT(ISBLANK(BC1384)))),#N/A,
IF(ISBLANK(AZ1384),"",
IF(AND(NOT(ISERROR(VLOOKUP(AZ1384,MonsterTable!$A:$B,MATCH(MonsterTable!$B$1,MonsterTable!$A$1:$B$1,0),0))),OR(ISBLANK(BB1384),ISBLANK(BC1384))),#N/A,
IFERROR(VLOOKUP(AZ1384,MonsterTable!$A:$B,MATCH(MonsterTable!$B$1,MonsterTable!$A$1:$B$1,0),0),
IF(OR(NOT(ISBLANK(BB1384)),ISBLANK(BC1384)),#N/A,
IF(AZ1384="empty","empty",
VLOOKUP(AZ1384,MonsterGroupTable!$A:$A,1,0)))))))</f>
        <v/>
      </c>
      <c r="BH1384" s="2" t="str">
        <f>IF(AND(ISBLANK(BG1384),OR(NOT(ISBLANK(BI1384)),NOT(ISBLANK(BJ1384)))),#N/A,
IF(ISBLANK(BG1384),"",
IF(AND(NOT(ISERROR(VLOOKUP(BG1384,MonsterTable!$A:$B,MATCH(MonsterTable!$B$1,MonsterTable!$A$1:$B$1,0),0))),OR(ISBLANK(BI1384),ISBLANK(BJ1384))),#N/A,
IFERROR(VLOOKUP(BG1384,MonsterTable!$A:$B,MATCH(MonsterTable!$B$1,MonsterTable!$A$1:$B$1,0),0),
IF(OR(NOT(ISBLANK(BI1384)),ISBLANK(BJ1384)),#N/A,
IF(BG1384="empty","empty",
VLOOKUP(BG1384,MonsterGroupTable!$A:$A,1,0)))))))</f>
        <v/>
      </c>
      <c r="BO1384" s="2" t="str">
        <f>IF(AND(ISBLANK(BN1384),OR(NOT(ISBLANK(BP1384)),NOT(ISBLANK(BQ1384)))),#N/A,
IF(ISBLANK(BN1384),"",
IF(AND(NOT(ISERROR(VLOOKUP(BN1384,MonsterTable!$A:$B,MATCH(MonsterTable!$B$1,MonsterTable!$A$1:$B$1,0),0))),OR(ISBLANK(BP1384),ISBLANK(BQ1384))),#N/A,
IFERROR(VLOOKUP(BN1384,MonsterTable!$A:$B,MATCH(MonsterTable!$B$1,MonsterTable!$A$1:$B$1,0),0),
IF(OR(NOT(ISBLANK(BP1384)),ISBLANK(BQ1384)),#N/A,
IF(BN1384="empty","empty",
VLOOKUP(BN1384,MonsterGroupTable!$A:$A,1,0)))))))</f>
        <v/>
      </c>
      <c r="BV1384" s="2" t="str">
        <f>IF(AND(ISBLANK(BU1384),OR(NOT(ISBLANK(BW1384)),NOT(ISBLANK(BX1384)))),#N/A,
IF(ISBLANK(BU1384),"",
IF(AND(NOT(ISERROR(VLOOKUP(BU1384,MonsterTable!$A:$B,MATCH(MonsterTable!$B$1,MonsterTable!$A$1:$B$1,0),0))),OR(ISBLANK(BW1384),ISBLANK(BX1384))),#N/A,
IFERROR(VLOOKUP(BU1384,MonsterTable!$A:$B,MATCH(MonsterTable!$B$1,MonsterTable!$A$1:$B$1,0),0),
IF(OR(NOT(ISBLANK(BW1384)),ISBLANK(BX1384)),#N/A,
IF(BU1384="empty","empty",
VLOOKUP(BU1384,MonsterGroupTable!$A:$A,1,0)))))))</f>
        <v/>
      </c>
      <c r="CC1384" s="2" t="str">
        <f>IF(AND(ISBLANK(CB1384),OR(NOT(ISBLANK(CD1384)),NOT(ISBLANK(CE1384)))),#N/A,
IF(ISBLANK(CB1384),"",
IF(AND(NOT(ISERROR(VLOOKUP(CB1384,MonsterTable!$A:$B,MATCH(MonsterTable!$B$1,MonsterTable!$A$1:$B$1,0),0))),OR(ISBLANK(CD1384),ISBLANK(CE1384))),#N/A,
IFERROR(VLOOKUP(CB1384,MonsterTable!$A:$B,MATCH(MonsterTable!$B$1,MonsterTable!$A$1:$B$1,0),0),
IF(OR(NOT(ISBLANK(CD1384)),ISBLANK(CE1384)),#N/A,
IF(CB1384="empty","empty",
VLOOKUP(CB1384,MonsterGroupTable!$A:$A,1,0)))))))</f>
        <v/>
      </c>
      <c r="CJ1384" s="2" t="str">
        <f>IF(AND(ISBLANK(CI1384),OR(NOT(ISBLANK(CK1384)),NOT(ISBLANK(CL1384)))),#N/A,
IF(ISBLANK(CI1384),"",
IF(AND(NOT(ISERROR(VLOOKUP(CI1384,MonsterTable!$A:$B,MATCH(MonsterTable!$B$1,MonsterTable!$A$1:$B$1,0),0))),OR(ISBLANK(CK1384),ISBLANK(CL1384))),#N/A,
IFERROR(VLOOKUP(CI1384,MonsterTable!$A:$B,MATCH(MonsterTable!$B$1,MonsterTable!$A$1:$B$1,0),0),
IF(OR(NOT(ISBLANK(CK1384)),ISBLANK(CL1384)),#N/A,
IF(CI1384="empty","empty",
VLOOKUP(CI1384,MonsterGroupTable!$A:$A,1,0)))))))</f>
        <v/>
      </c>
    </row>
    <row r="1385" spans="1:88">
      <c r="A1385">
        <v>20351</v>
      </c>
      <c r="B1385">
        <f t="shared" si="47"/>
        <v>1.1000000000000001</v>
      </c>
      <c r="C1385">
        <f t="shared" si="47"/>
        <v>1.1000000000000001</v>
      </c>
      <c r="F1385">
        <v>900</v>
      </c>
      <c r="G1385">
        <v>21637</v>
      </c>
      <c r="H1385">
        <v>0</v>
      </c>
      <c r="I1385">
        <v>0</v>
      </c>
      <c r="J1385">
        <v>0</v>
      </c>
      <c r="K1385" t="s">
        <v>28</v>
      </c>
      <c r="L1385" t="s">
        <v>251</v>
      </c>
      <c r="M1385" t="s">
        <v>79</v>
      </c>
      <c r="N1385" t="s">
        <v>80</v>
      </c>
      <c r="O1385">
        <v>0</v>
      </c>
      <c r="P1385">
        <v>-4.75</v>
      </c>
      <c r="Q1385">
        <v>-3.5</v>
      </c>
      <c r="R1385">
        <v>4.75</v>
      </c>
      <c r="S1385">
        <v>3</v>
      </c>
      <c r="T1385">
        <v>-13.5</v>
      </c>
      <c r="U1385">
        <v>2.5499999999999998</v>
      </c>
      <c r="V1385">
        <v>-6.75</v>
      </c>
      <c r="W1385" t="str">
        <f t="shared" si="48"/>
        <v>g116,5,empty,3,201,1,1,0</v>
      </c>
      <c r="X1385" s="1" t="s">
        <v>315</v>
      </c>
      <c r="Y1385" s="2" t="str">
        <f>IF(AND(ISBLANK(X1385),OR(NOT(ISBLANK(Z1385)),NOT(ISBLANK(AA1385)))),#N/A,
IF(ISBLANK(X1385),"",
IF(AND(NOT(ISERROR(VLOOKUP(X1385,MonsterTable!$A:$B,MATCH(MonsterTable!$B$1,MonsterTable!$A$1:$B$1,0),0))),OR(ISBLANK(Z1385),ISBLANK(AA1385))),#N/A,
IFERROR(VLOOKUP(X1385,MonsterTable!$A:$B,MATCH(MonsterTable!$B$1,MonsterTable!$A$1:$B$1,0),0),
IF(OR(NOT(ISBLANK(Z1385)),ISBLANK(AA1385)),#N/A,
IF(X1385="empty","empty",
VLOOKUP(X1385,MonsterGroupTable!$A:$A,1,0)))))))</f>
        <v>g116</v>
      </c>
      <c r="AA1385">
        <v>5</v>
      </c>
      <c r="AE1385" s="1" t="s">
        <v>446</v>
      </c>
      <c r="AF1385" s="2" t="str">
        <f>IF(AND(ISBLANK(AE1385),OR(NOT(ISBLANK(AG1385)),NOT(ISBLANK(AH1385)))),#N/A,
IF(ISBLANK(AE1385),"",
IF(AND(NOT(ISERROR(VLOOKUP(AE1385,MonsterTable!$A:$B,MATCH(MonsterTable!$B$1,MonsterTable!$A$1:$B$1,0),0))),OR(ISBLANK(AG1385),ISBLANK(AH1385))),#N/A,
IFERROR(VLOOKUP(AE1385,MonsterTable!$A:$B,MATCH(MonsterTable!$B$1,MonsterTable!$A$1:$B$1,0),0),
IF(OR(NOT(ISBLANK(AG1385)),ISBLANK(AH1385)),#N/A,
IF(AE1385="empty","empty",
VLOOKUP(AE1385,MonsterGroupTable!$A:$A,1,0)))))))</f>
        <v>empty</v>
      </c>
      <c r="AH1385">
        <v>3</v>
      </c>
      <c r="AL1385" s="1" t="s">
        <v>242</v>
      </c>
      <c r="AM1385" s="2">
        <f>IF(AND(ISBLANK(AL1385),OR(NOT(ISBLANK(AN1385)),NOT(ISBLANK(AO1385)))),#N/A,
IF(ISBLANK(AL1385),"",
IF(AND(NOT(ISERROR(VLOOKUP(AL1385,MonsterTable!$A:$B,MATCH(MonsterTable!$B$1,MonsterTable!$A$1:$B$1,0),0))),OR(ISBLANK(AN1385),ISBLANK(AO1385))),#N/A,
IFERROR(VLOOKUP(AL1385,MonsterTable!$A:$B,MATCH(MonsterTable!$B$1,MonsterTable!$A$1:$B$1,0),0),
IF(OR(NOT(ISBLANK(AN1385)),ISBLANK(AO1385)),#N/A,
IF(AL1385="empty","empty",
VLOOKUP(AL1385,MonsterGroupTable!$A:$A,1,0)))))))</f>
        <v>201</v>
      </c>
      <c r="AN1385">
        <v>1</v>
      </c>
      <c r="AO1385">
        <v>1</v>
      </c>
      <c r="AP1385">
        <v>0</v>
      </c>
      <c r="AT1385" s="2" t="str">
        <f>IF(AND(ISBLANK(AS1385),OR(NOT(ISBLANK(AU1385)),NOT(ISBLANK(AV1385)))),#N/A,
IF(ISBLANK(AS1385),"",
IF(AND(NOT(ISERROR(VLOOKUP(AS1385,MonsterTable!$A:$B,MATCH(MonsterTable!$B$1,MonsterTable!$A$1:$B$1,0),0))),OR(ISBLANK(AU1385),ISBLANK(AV1385))),#N/A,
IFERROR(VLOOKUP(AS1385,MonsterTable!$A:$B,MATCH(MonsterTable!$B$1,MonsterTable!$A$1:$B$1,0),0),
IF(OR(NOT(ISBLANK(AU1385)),ISBLANK(AV1385)),#N/A,
IF(AS1385="empty","empty",
VLOOKUP(AS1385,MonsterGroupTable!$A:$A,1,0)))))))</f>
        <v/>
      </c>
      <c r="BA1385" s="2" t="str">
        <f>IF(AND(ISBLANK(AZ1385),OR(NOT(ISBLANK(BB1385)),NOT(ISBLANK(BC1385)))),#N/A,
IF(ISBLANK(AZ1385),"",
IF(AND(NOT(ISERROR(VLOOKUP(AZ1385,MonsterTable!$A:$B,MATCH(MonsterTable!$B$1,MonsterTable!$A$1:$B$1,0),0))),OR(ISBLANK(BB1385),ISBLANK(BC1385))),#N/A,
IFERROR(VLOOKUP(AZ1385,MonsterTable!$A:$B,MATCH(MonsterTable!$B$1,MonsterTable!$A$1:$B$1,0),0),
IF(OR(NOT(ISBLANK(BB1385)),ISBLANK(BC1385)),#N/A,
IF(AZ1385="empty","empty",
VLOOKUP(AZ1385,MonsterGroupTable!$A:$A,1,0)))))))</f>
        <v/>
      </c>
      <c r="BH1385" s="2" t="str">
        <f>IF(AND(ISBLANK(BG1385),OR(NOT(ISBLANK(BI1385)),NOT(ISBLANK(BJ1385)))),#N/A,
IF(ISBLANK(BG1385),"",
IF(AND(NOT(ISERROR(VLOOKUP(BG1385,MonsterTable!$A:$B,MATCH(MonsterTable!$B$1,MonsterTable!$A$1:$B$1,0),0))),OR(ISBLANK(BI1385),ISBLANK(BJ1385))),#N/A,
IFERROR(VLOOKUP(BG1385,MonsterTable!$A:$B,MATCH(MonsterTable!$B$1,MonsterTable!$A$1:$B$1,0),0),
IF(OR(NOT(ISBLANK(BI1385)),ISBLANK(BJ1385)),#N/A,
IF(BG1385="empty","empty",
VLOOKUP(BG1385,MonsterGroupTable!$A:$A,1,0)))))))</f>
        <v/>
      </c>
      <c r="BO1385" s="2" t="str">
        <f>IF(AND(ISBLANK(BN1385),OR(NOT(ISBLANK(BP1385)),NOT(ISBLANK(BQ1385)))),#N/A,
IF(ISBLANK(BN1385),"",
IF(AND(NOT(ISERROR(VLOOKUP(BN1385,MonsterTable!$A:$B,MATCH(MonsterTable!$B$1,MonsterTable!$A$1:$B$1,0),0))),OR(ISBLANK(BP1385),ISBLANK(BQ1385))),#N/A,
IFERROR(VLOOKUP(BN1385,MonsterTable!$A:$B,MATCH(MonsterTable!$B$1,MonsterTable!$A$1:$B$1,0),0),
IF(OR(NOT(ISBLANK(BP1385)),ISBLANK(BQ1385)),#N/A,
IF(BN1385="empty","empty",
VLOOKUP(BN1385,MonsterGroupTable!$A:$A,1,0)))))))</f>
        <v/>
      </c>
      <c r="BV1385" s="2" t="str">
        <f>IF(AND(ISBLANK(BU1385),OR(NOT(ISBLANK(BW1385)),NOT(ISBLANK(BX1385)))),#N/A,
IF(ISBLANK(BU1385),"",
IF(AND(NOT(ISERROR(VLOOKUP(BU1385,MonsterTable!$A:$B,MATCH(MonsterTable!$B$1,MonsterTable!$A$1:$B$1,0),0))),OR(ISBLANK(BW1385),ISBLANK(BX1385))),#N/A,
IFERROR(VLOOKUP(BU1385,MonsterTable!$A:$B,MATCH(MonsterTable!$B$1,MonsterTable!$A$1:$B$1,0),0),
IF(OR(NOT(ISBLANK(BW1385)),ISBLANK(BX1385)),#N/A,
IF(BU1385="empty","empty",
VLOOKUP(BU1385,MonsterGroupTable!$A:$A,1,0)))))))</f>
        <v/>
      </c>
      <c r="CC1385" s="2" t="str">
        <f>IF(AND(ISBLANK(CB1385),OR(NOT(ISBLANK(CD1385)),NOT(ISBLANK(CE1385)))),#N/A,
IF(ISBLANK(CB1385),"",
IF(AND(NOT(ISERROR(VLOOKUP(CB1385,MonsterTable!$A:$B,MATCH(MonsterTable!$B$1,MonsterTable!$A$1:$B$1,0),0))),OR(ISBLANK(CD1385),ISBLANK(CE1385))),#N/A,
IFERROR(VLOOKUP(CB1385,MonsterTable!$A:$B,MATCH(MonsterTable!$B$1,MonsterTable!$A$1:$B$1,0),0),
IF(OR(NOT(ISBLANK(CD1385)),ISBLANK(CE1385)),#N/A,
IF(CB1385="empty","empty",
VLOOKUP(CB1385,MonsterGroupTable!$A:$A,1,0)))))))</f>
        <v/>
      </c>
      <c r="CJ1385" s="2" t="str">
        <f>IF(AND(ISBLANK(CI1385),OR(NOT(ISBLANK(CK1385)),NOT(ISBLANK(CL1385)))),#N/A,
IF(ISBLANK(CI1385),"",
IF(AND(NOT(ISERROR(VLOOKUP(CI1385,MonsterTable!$A:$B,MATCH(MonsterTable!$B$1,MonsterTable!$A$1:$B$1,0),0))),OR(ISBLANK(CK1385),ISBLANK(CL1385))),#N/A,
IFERROR(VLOOKUP(CI1385,MonsterTable!$A:$B,MATCH(MonsterTable!$B$1,MonsterTable!$A$1:$B$1,0),0),
IF(OR(NOT(ISBLANK(CK1385)),ISBLANK(CL1385)),#N/A,
IF(CI1385="empty","empty",
VLOOKUP(CI1385,MonsterGroupTable!$A:$A,1,0)))))))</f>
        <v/>
      </c>
    </row>
    <row r="1386" spans="1:88">
      <c r="A1386">
        <v>20352</v>
      </c>
      <c r="B1386">
        <f t="shared" si="47"/>
        <v>1.1000000000000001</v>
      </c>
      <c r="C1386">
        <f t="shared" si="47"/>
        <v>1.1000000000000001</v>
      </c>
      <c r="F1386">
        <v>900</v>
      </c>
      <c r="G1386">
        <v>21772</v>
      </c>
      <c r="H1386">
        <v>0</v>
      </c>
      <c r="I1386">
        <v>0</v>
      </c>
      <c r="J1386">
        <v>0</v>
      </c>
      <c r="K1386" t="s">
        <v>28</v>
      </c>
      <c r="L1386" t="s">
        <v>251</v>
      </c>
      <c r="M1386" t="s">
        <v>79</v>
      </c>
      <c r="N1386" t="s">
        <v>80</v>
      </c>
      <c r="O1386">
        <v>0</v>
      </c>
      <c r="P1386">
        <v>-4.75</v>
      </c>
      <c r="Q1386">
        <v>-3.5</v>
      </c>
      <c r="R1386">
        <v>4.75</v>
      </c>
      <c r="S1386">
        <v>3</v>
      </c>
      <c r="T1386">
        <v>-13.5</v>
      </c>
      <c r="U1386">
        <v>2.5499999999999998</v>
      </c>
      <c r="V1386">
        <v>-6.75</v>
      </c>
      <c r="W1386" t="str">
        <f t="shared" si="48"/>
        <v>g116,5,empty,3,201,1,1,0</v>
      </c>
      <c r="X1386" s="1" t="s">
        <v>315</v>
      </c>
      <c r="Y1386" s="2" t="str">
        <f>IF(AND(ISBLANK(X1386),OR(NOT(ISBLANK(Z1386)),NOT(ISBLANK(AA1386)))),#N/A,
IF(ISBLANK(X1386),"",
IF(AND(NOT(ISERROR(VLOOKUP(X1386,MonsterTable!$A:$B,MATCH(MonsterTable!$B$1,MonsterTable!$A$1:$B$1,0),0))),OR(ISBLANK(Z1386),ISBLANK(AA1386))),#N/A,
IFERROR(VLOOKUP(X1386,MonsterTable!$A:$B,MATCH(MonsterTable!$B$1,MonsterTable!$A$1:$B$1,0),0),
IF(OR(NOT(ISBLANK(Z1386)),ISBLANK(AA1386)),#N/A,
IF(X1386="empty","empty",
VLOOKUP(X1386,MonsterGroupTable!$A:$A,1,0)))))))</f>
        <v>g116</v>
      </c>
      <c r="AA1386">
        <v>5</v>
      </c>
      <c r="AE1386" s="1" t="s">
        <v>446</v>
      </c>
      <c r="AF1386" s="2" t="str">
        <f>IF(AND(ISBLANK(AE1386),OR(NOT(ISBLANK(AG1386)),NOT(ISBLANK(AH1386)))),#N/A,
IF(ISBLANK(AE1386),"",
IF(AND(NOT(ISERROR(VLOOKUP(AE1386,MonsterTable!$A:$B,MATCH(MonsterTable!$B$1,MonsterTable!$A$1:$B$1,0),0))),OR(ISBLANK(AG1386),ISBLANK(AH1386))),#N/A,
IFERROR(VLOOKUP(AE1386,MonsterTable!$A:$B,MATCH(MonsterTable!$B$1,MonsterTable!$A$1:$B$1,0),0),
IF(OR(NOT(ISBLANK(AG1386)),ISBLANK(AH1386)),#N/A,
IF(AE1386="empty","empty",
VLOOKUP(AE1386,MonsterGroupTable!$A:$A,1,0)))))))</f>
        <v>empty</v>
      </c>
      <c r="AH1386">
        <v>3</v>
      </c>
      <c r="AL1386" s="1" t="s">
        <v>242</v>
      </c>
      <c r="AM1386" s="2">
        <f>IF(AND(ISBLANK(AL1386),OR(NOT(ISBLANK(AN1386)),NOT(ISBLANK(AO1386)))),#N/A,
IF(ISBLANK(AL1386),"",
IF(AND(NOT(ISERROR(VLOOKUP(AL1386,MonsterTable!$A:$B,MATCH(MonsterTable!$B$1,MonsterTable!$A$1:$B$1,0),0))),OR(ISBLANK(AN1386),ISBLANK(AO1386))),#N/A,
IFERROR(VLOOKUP(AL1386,MonsterTable!$A:$B,MATCH(MonsterTable!$B$1,MonsterTable!$A$1:$B$1,0),0),
IF(OR(NOT(ISBLANK(AN1386)),ISBLANK(AO1386)),#N/A,
IF(AL1386="empty","empty",
VLOOKUP(AL1386,MonsterGroupTable!$A:$A,1,0)))))))</f>
        <v>201</v>
      </c>
      <c r="AN1386">
        <v>1</v>
      </c>
      <c r="AO1386">
        <v>1</v>
      </c>
      <c r="AP1386">
        <v>0</v>
      </c>
      <c r="AT1386" s="2" t="str">
        <f>IF(AND(ISBLANK(AS1386),OR(NOT(ISBLANK(AU1386)),NOT(ISBLANK(AV1386)))),#N/A,
IF(ISBLANK(AS1386),"",
IF(AND(NOT(ISERROR(VLOOKUP(AS1386,MonsterTable!$A:$B,MATCH(MonsterTable!$B$1,MonsterTable!$A$1:$B$1,0),0))),OR(ISBLANK(AU1386),ISBLANK(AV1386))),#N/A,
IFERROR(VLOOKUP(AS1386,MonsterTable!$A:$B,MATCH(MonsterTable!$B$1,MonsterTable!$A$1:$B$1,0),0),
IF(OR(NOT(ISBLANK(AU1386)),ISBLANK(AV1386)),#N/A,
IF(AS1386="empty","empty",
VLOOKUP(AS1386,MonsterGroupTable!$A:$A,1,0)))))))</f>
        <v/>
      </c>
      <c r="BA1386" s="2" t="str">
        <f>IF(AND(ISBLANK(AZ1386),OR(NOT(ISBLANK(BB1386)),NOT(ISBLANK(BC1386)))),#N/A,
IF(ISBLANK(AZ1386),"",
IF(AND(NOT(ISERROR(VLOOKUP(AZ1386,MonsterTable!$A:$B,MATCH(MonsterTable!$B$1,MonsterTable!$A$1:$B$1,0),0))),OR(ISBLANK(BB1386),ISBLANK(BC1386))),#N/A,
IFERROR(VLOOKUP(AZ1386,MonsterTable!$A:$B,MATCH(MonsterTable!$B$1,MonsterTable!$A$1:$B$1,0),0),
IF(OR(NOT(ISBLANK(BB1386)),ISBLANK(BC1386)),#N/A,
IF(AZ1386="empty","empty",
VLOOKUP(AZ1386,MonsterGroupTable!$A:$A,1,0)))))))</f>
        <v/>
      </c>
      <c r="BH1386" s="2" t="str">
        <f>IF(AND(ISBLANK(BG1386),OR(NOT(ISBLANK(BI1386)),NOT(ISBLANK(BJ1386)))),#N/A,
IF(ISBLANK(BG1386),"",
IF(AND(NOT(ISERROR(VLOOKUP(BG1386,MonsterTable!$A:$B,MATCH(MonsterTable!$B$1,MonsterTable!$A$1:$B$1,0),0))),OR(ISBLANK(BI1386),ISBLANK(BJ1386))),#N/A,
IFERROR(VLOOKUP(BG1386,MonsterTable!$A:$B,MATCH(MonsterTable!$B$1,MonsterTable!$A$1:$B$1,0),0),
IF(OR(NOT(ISBLANK(BI1386)),ISBLANK(BJ1386)),#N/A,
IF(BG1386="empty","empty",
VLOOKUP(BG1386,MonsterGroupTable!$A:$A,1,0)))))))</f>
        <v/>
      </c>
      <c r="BO1386" s="2" t="str">
        <f>IF(AND(ISBLANK(BN1386),OR(NOT(ISBLANK(BP1386)),NOT(ISBLANK(BQ1386)))),#N/A,
IF(ISBLANK(BN1386),"",
IF(AND(NOT(ISERROR(VLOOKUP(BN1386,MonsterTable!$A:$B,MATCH(MonsterTable!$B$1,MonsterTable!$A$1:$B$1,0),0))),OR(ISBLANK(BP1386),ISBLANK(BQ1386))),#N/A,
IFERROR(VLOOKUP(BN1386,MonsterTable!$A:$B,MATCH(MonsterTable!$B$1,MonsterTable!$A$1:$B$1,0),0),
IF(OR(NOT(ISBLANK(BP1386)),ISBLANK(BQ1386)),#N/A,
IF(BN1386="empty","empty",
VLOOKUP(BN1386,MonsterGroupTable!$A:$A,1,0)))))))</f>
        <v/>
      </c>
      <c r="BV1386" s="2" t="str">
        <f>IF(AND(ISBLANK(BU1386),OR(NOT(ISBLANK(BW1386)),NOT(ISBLANK(BX1386)))),#N/A,
IF(ISBLANK(BU1386),"",
IF(AND(NOT(ISERROR(VLOOKUP(BU1386,MonsterTable!$A:$B,MATCH(MonsterTable!$B$1,MonsterTable!$A$1:$B$1,0),0))),OR(ISBLANK(BW1386),ISBLANK(BX1386))),#N/A,
IFERROR(VLOOKUP(BU1386,MonsterTable!$A:$B,MATCH(MonsterTable!$B$1,MonsterTable!$A$1:$B$1,0),0),
IF(OR(NOT(ISBLANK(BW1386)),ISBLANK(BX1386)),#N/A,
IF(BU1386="empty","empty",
VLOOKUP(BU1386,MonsterGroupTable!$A:$A,1,0)))))))</f>
        <v/>
      </c>
      <c r="CC1386" s="2" t="str">
        <f>IF(AND(ISBLANK(CB1386),OR(NOT(ISBLANK(CD1386)),NOT(ISBLANK(CE1386)))),#N/A,
IF(ISBLANK(CB1386),"",
IF(AND(NOT(ISERROR(VLOOKUP(CB1386,MonsterTable!$A:$B,MATCH(MonsterTable!$B$1,MonsterTable!$A$1:$B$1,0),0))),OR(ISBLANK(CD1386),ISBLANK(CE1386))),#N/A,
IFERROR(VLOOKUP(CB1386,MonsterTable!$A:$B,MATCH(MonsterTable!$B$1,MonsterTable!$A$1:$B$1,0),0),
IF(OR(NOT(ISBLANK(CD1386)),ISBLANK(CE1386)),#N/A,
IF(CB1386="empty","empty",
VLOOKUP(CB1386,MonsterGroupTable!$A:$A,1,0)))))))</f>
        <v/>
      </c>
      <c r="CJ1386" s="2" t="str">
        <f>IF(AND(ISBLANK(CI1386),OR(NOT(ISBLANK(CK1386)),NOT(ISBLANK(CL1386)))),#N/A,
IF(ISBLANK(CI1386),"",
IF(AND(NOT(ISERROR(VLOOKUP(CI1386,MonsterTable!$A:$B,MATCH(MonsterTable!$B$1,MonsterTable!$A$1:$B$1,0),0))),OR(ISBLANK(CK1386),ISBLANK(CL1386))),#N/A,
IFERROR(VLOOKUP(CI1386,MonsterTable!$A:$B,MATCH(MonsterTable!$B$1,MonsterTable!$A$1:$B$1,0),0),
IF(OR(NOT(ISBLANK(CK1386)),ISBLANK(CL1386)),#N/A,
IF(CI1386="empty","empty",
VLOOKUP(CI1386,MonsterGroupTable!$A:$A,1,0)))))))</f>
        <v/>
      </c>
    </row>
    <row r="1387" spans="1:88">
      <c r="A1387">
        <v>20353</v>
      </c>
      <c r="B1387">
        <f t="shared" si="47"/>
        <v>1.1000000000000001</v>
      </c>
      <c r="C1387">
        <f t="shared" si="47"/>
        <v>1.1000000000000001</v>
      </c>
      <c r="F1387">
        <v>900</v>
      </c>
      <c r="G1387">
        <v>21907</v>
      </c>
      <c r="H1387">
        <v>0</v>
      </c>
      <c r="I1387">
        <v>0</v>
      </c>
      <c r="J1387">
        <v>0</v>
      </c>
      <c r="K1387" t="s">
        <v>28</v>
      </c>
      <c r="L1387" t="s">
        <v>251</v>
      </c>
      <c r="M1387" t="s">
        <v>79</v>
      </c>
      <c r="N1387" t="s">
        <v>80</v>
      </c>
      <c r="O1387">
        <v>0</v>
      </c>
      <c r="P1387">
        <v>-4.75</v>
      </c>
      <c r="Q1387">
        <v>-3.5</v>
      </c>
      <c r="R1387">
        <v>4.75</v>
      </c>
      <c r="S1387">
        <v>3</v>
      </c>
      <c r="T1387">
        <v>-13.5</v>
      </c>
      <c r="U1387">
        <v>2.5499999999999998</v>
      </c>
      <c r="V1387">
        <v>-6.75</v>
      </c>
      <c r="W1387" t="str">
        <f t="shared" si="48"/>
        <v>g116,5,empty,3,201,1,1,0</v>
      </c>
      <c r="X1387" s="1" t="s">
        <v>315</v>
      </c>
      <c r="Y1387" s="2" t="str">
        <f>IF(AND(ISBLANK(X1387),OR(NOT(ISBLANK(Z1387)),NOT(ISBLANK(AA1387)))),#N/A,
IF(ISBLANK(X1387),"",
IF(AND(NOT(ISERROR(VLOOKUP(X1387,MonsterTable!$A:$B,MATCH(MonsterTable!$B$1,MonsterTable!$A$1:$B$1,0),0))),OR(ISBLANK(Z1387),ISBLANK(AA1387))),#N/A,
IFERROR(VLOOKUP(X1387,MonsterTable!$A:$B,MATCH(MonsterTable!$B$1,MonsterTable!$A$1:$B$1,0),0),
IF(OR(NOT(ISBLANK(Z1387)),ISBLANK(AA1387)),#N/A,
IF(X1387="empty","empty",
VLOOKUP(X1387,MonsterGroupTable!$A:$A,1,0)))))))</f>
        <v>g116</v>
      </c>
      <c r="AA1387">
        <v>5</v>
      </c>
      <c r="AE1387" s="1" t="s">
        <v>446</v>
      </c>
      <c r="AF1387" s="2" t="str">
        <f>IF(AND(ISBLANK(AE1387),OR(NOT(ISBLANK(AG1387)),NOT(ISBLANK(AH1387)))),#N/A,
IF(ISBLANK(AE1387),"",
IF(AND(NOT(ISERROR(VLOOKUP(AE1387,MonsterTable!$A:$B,MATCH(MonsterTable!$B$1,MonsterTable!$A$1:$B$1,0),0))),OR(ISBLANK(AG1387),ISBLANK(AH1387))),#N/A,
IFERROR(VLOOKUP(AE1387,MonsterTable!$A:$B,MATCH(MonsterTable!$B$1,MonsterTable!$A$1:$B$1,0),0),
IF(OR(NOT(ISBLANK(AG1387)),ISBLANK(AH1387)),#N/A,
IF(AE1387="empty","empty",
VLOOKUP(AE1387,MonsterGroupTable!$A:$A,1,0)))))))</f>
        <v>empty</v>
      </c>
      <c r="AH1387">
        <v>3</v>
      </c>
      <c r="AL1387" s="1" t="s">
        <v>242</v>
      </c>
      <c r="AM1387" s="2">
        <f>IF(AND(ISBLANK(AL1387),OR(NOT(ISBLANK(AN1387)),NOT(ISBLANK(AO1387)))),#N/A,
IF(ISBLANK(AL1387),"",
IF(AND(NOT(ISERROR(VLOOKUP(AL1387,MonsterTable!$A:$B,MATCH(MonsterTable!$B$1,MonsterTable!$A$1:$B$1,0),0))),OR(ISBLANK(AN1387),ISBLANK(AO1387))),#N/A,
IFERROR(VLOOKUP(AL1387,MonsterTable!$A:$B,MATCH(MonsterTable!$B$1,MonsterTable!$A$1:$B$1,0),0),
IF(OR(NOT(ISBLANK(AN1387)),ISBLANK(AO1387)),#N/A,
IF(AL1387="empty","empty",
VLOOKUP(AL1387,MonsterGroupTable!$A:$A,1,0)))))))</f>
        <v>201</v>
      </c>
      <c r="AN1387">
        <v>1</v>
      </c>
      <c r="AO1387">
        <v>1</v>
      </c>
      <c r="AP1387">
        <v>0</v>
      </c>
      <c r="AT1387" s="2" t="str">
        <f>IF(AND(ISBLANK(AS1387),OR(NOT(ISBLANK(AU1387)),NOT(ISBLANK(AV1387)))),#N/A,
IF(ISBLANK(AS1387),"",
IF(AND(NOT(ISERROR(VLOOKUP(AS1387,MonsterTable!$A:$B,MATCH(MonsterTable!$B$1,MonsterTable!$A$1:$B$1,0),0))),OR(ISBLANK(AU1387),ISBLANK(AV1387))),#N/A,
IFERROR(VLOOKUP(AS1387,MonsterTable!$A:$B,MATCH(MonsterTable!$B$1,MonsterTable!$A$1:$B$1,0),0),
IF(OR(NOT(ISBLANK(AU1387)),ISBLANK(AV1387)),#N/A,
IF(AS1387="empty","empty",
VLOOKUP(AS1387,MonsterGroupTable!$A:$A,1,0)))))))</f>
        <v/>
      </c>
      <c r="BA1387" s="2" t="str">
        <f>IF(AND(ISBLANK(AZ1387),OR(NOT(ISBLANK(BB1387)),NOT(ISBLANK(BC1387)))),#N/A,
IF(ISBLANK(AZ1387),"",
IF(AND(NOT(ISERROR(VLOOKUP(AZ1387,MonsterTable!$A:$B,MATCH(MonsterTable!$B$1,MonsterTable!$A$1:$B$1,0),0))),OR(ISBLANK(BB1387),ISBLANK(BC1387))),#N/A,
IFERROR(VLOOKUP(AZ1387,MonsterTable!$A:$B,MATCH(MonsterTable!$B$1,MonsterTable!$A$1:$B$1,0),0),
IF(OR(NOT(ISBLANK(BB1387)),ISBLANK(BC1387)),#N/A,
IF(AZ1387="empty","empty",
VLOOKUP(AZ1387,MonsterGroupTable!$A:$A,1,0)))))))</f>
        <v/>
      </c>
      <c r="BH1387" s="2" t="str">
        <f>IF(AND(ISBLANK(BG1387),OR(NOT(ISBLANK(BI1387)),NOT(ISBLANK(BJ1387)))),#N/A,
IF(ISBLANK(BG1387),"",
IF(AND(NOT(ISERROR(VLOOKUP(BG1387,MonsterTable!$A:$B,MATCH(MonsterTable!$B$1,MonsterTable!$A$1:$B$1,0),0))),OR(ISBLANK(BI1387),ISBLANK(BJ1387))),#N/A,
IFERROR(VLOOKUP(BG1387,MonsterTable!$A:$B,MATCH(MonsterTable!$B$1,MonsterTable!$A$1:$B$1,0),0),
IF(OR(NOT(ISBLANK(BI1387)),ISBLANK(BJ1387)),#N/A,
IF(BG1387="empty","empty",
VLOOKUP(BG1387,MonsterGroupTable!$A:$A,1,0)))))))</f>
        <v/>
      </c>
      <c r="BO1387" s="2" t="str">
        <f>IF(AND(ISBLANK(BN1387),OR(NOT(ISBLANK(BP1387)),NOT(ISBLANK(BQ1387)))),#N/A,
IF(ISBLANK(BN1387),"",
IF(AND(NOT(ISERROR(VLOOKUP(BN1387,MonsterTable!$A:$B,MATCH(MonsterTable!$B$1,MonsterTable!$A$1:$B$1,0),0))),OR(ISBLANK(BP1387),ISBLANK(BQ1387))),#N/A,
IFERROR(VLOOKUP(BN1387,MonsterTable!$A:$B,MATCH(MonsterTable!$B$1,MonsterTable!$A$1:$B$1,0),0),
IF(OR(NOT(ISBLANK(BP1387)),ISBLANK(BQ1387)),#N/A,
IF(BN1387="empty","empty",
VLOOKUP(BN1387,MonsterGroupTable!$A:$A,1,0)))))))</f>
        <v/>
      </c>
      <c r="BV1387" s="2" t="str">
        <f>IF(AND(ISBLANK(BU1387),OR(NOT(ISBLANK(BW1387)),NOT(ISBLANK(BX1387)))),#N/A,
IF(ISBLANK(BU1387),"",
IF(AND(NOT(ISERROR(VLOOKUP(BU1387,MonsterTable!$A:$B,MATCH(MonsterTable!$B$1,MonsterTable!$A$1:$B$1,0),0))),OR(ISBLANK(BW1387),ISBLANK(BX1387))),#N/A,
IFERROR(VLOOKUP(BU1387,MonsterTable!$A:$B,MATCH(MonsterTable!$B$1,MonsterTable!$A$1:$B$1,0),0),
IF(OR(NOT(ISBLANK(BW1387)),ISBLANK(BX1387)),#N/A,
IF(BU1387="empty","empty",
VLOOKUP(BU1387,MonsterGroupTable!$A:$A,1,0)))))))</f>
        <v/>
      </c>
      <c r="CC1387" s="2" t="str">
        <f>IF(AND(ISBLANK(CB1387),OR(NOT(ISBLANK(CD1387)),NOT(ISBLANK(CE1387)))),#N/A,
IF(ISBLANK(CB1387),"",
IF(AND(NOT(ISERROR(VLOOKUP(CB1387,MonsterTable!$A:$B,MATCH(MonsterTable!$B$1,MonsterTable!$A$1:$B$1,0),0))),OR(ISBLANK(CD1387),ISBLANK(CE1387))),#N/A,
IFERROR(VLOOKUP(CB1387,MonsterTable!$A:$B,MATCH(MonsterTable!$B$1,MonsterTable!$A$1:$B$1,0),0),
IF(OR(NOT(ISBLANK(CD1387)),ISBLANK(CE1387)),#N/A,
IF(CB1387="empty","empty",
VLOOKUP(CB1387,MonsterGroupTable!$A:$A,1,0)))))))</f>
        <v/>
      </c>
      <c r="CJ1387" s="2" t="str">
        <f>IF(AND(ISBLANK(CI1387),OR(NOT(ISBLANK(CK1387)),NOT(ISBLANK(CL1387)))),#N/A,
IF(ISBLANK(CI1387),"",
IF(AND(NOT(ISERROR(VLOOKUP(CI1387,MonsterTable!$A:$B,MATCH(MonsterTable!$B$1,MonsterTable!$A$1:$B$1,0),0))),OR(ISBLANK(CK1387),ISBLANK(CL1387))),#N/A,
IFERROR(VLOOKUP(CI1387,MonsterTable!$A:$B,MATCH(MonsterTable!$B$1,MonsterTable!$A$1:$B$1,0),0),
IF(OR(NOT(ISBLANK(CK1387)),ISBLANK(CL1387)),#N/A,
IF(CI1387="empty","empty",
VLOOKUP(CI1387,MonsterGroupTable!$A:$A,1,0)))))))</f>
        <v/>
      </c>
    </row>
    <row r="1388" spans="1:88">
      <c r="A1388">
        <v>20354</v>
      </c>
      <c r="B1388">
        <f t="shared" si="47"/>
        <v>1.1000000000000001</v>
      </c>
      <c r="C1388">
        <f t="shared" si="47"/>
        <v>1.1000000000000001</v>
      </c>
      <c r="F1388">
        <v>900</v>
      </c>
      <c r="G1388">
        <v>22042</v>
      </c>
      <c r="H1388">
        <v>0</v>
      </c>
      <c r="I1388">
        <v>0</v>
      </c>
      <c r="J1388">
        <v>0</v>
      </c>
      <c r="K1388" t="s">
        <v>28</v>
      </c>
      <c r="L1388" t="s">
        <v>251</v>
      </c>
      <c r="M1388" t="s">
        <v>79</v>
      </c>
      <c r="N1388" t="s">
        <v>80</v>
      </c>
      <c r="O1388">
        <v>0</v>
      </c>
      <c r="P1388">
        <v>-4.75</v>
      </c>
      <c r="Q1388">
        <v>-3.5</v>
      </c>
      <c r="R1388">
        <v>4.75</v>
      </c>
      <c r="S1388">
        <v>3</v>
      </c>
      <c r="T1388">
        <v>-13.5</v>
      </c>
      <c r="U1388">
        <v>2.5499999999999998</v>
      </c>
      <c r="V1388">
        <v>-6.75</v>
      </c>
      <c r="W1388" t="str">
        <f t="shared" si="48"/>
        <v>g116,5,empty,3,201,1,1,0</v>
      </c>
      <c r="X1388" s="1" t="s">
        <v>315</v>
      </c>
      <c r="Y1388" s="2" t="str">
        <f>IF(AND(ISBLANK(X1388),OR(NOT(ISBLANK(Z1388)),NOT(ISBLANK(AA1388)))),#N/A,
IF(ISBLANK(X1388),"",
IF(AND(NOT(ISERROR(VLOOKUP(X1388,MonsterTable!$A:$B,MATCH(MonsterTable!$B$1,MonsterTable!$A$1:$B$1,0),0))),OR(ISBLANK(Z1388),ISBLANK(AA1388))),#N/A,
IFERROR(VLOOKUP(X1388,MonsterTable!$A:$B,MATCH(MonsterTable!$B$1,MonsterTable!$A$1:$B$1,0),0),
IF(OR(NOT(ISBLANK(Z1388)),ISBLANK(AA1388)),#N/A,
IF(X1388="empty","empty",
VLOOKUP(X1388,MonsterGroupTable!$A:$A,1,0)))))))</f>
        <v>g116</v>
      </c>
      <c r="AA1388">
        <v>5</v>
      </c>
      <c r="AE1388" s="1" t="s">
        <v>446</v>
      </c>
      <c r="AF1388" s="2" t="str">
        <f>IF(AND(ISBLANK(AE1388),OR(NOT(ISBLANK(AG1388)),NOT(ISBLANK(AH1388)))),#N/A,
IF(ISBLANK(AE1388),"",
IF(AND(NOT(ISERROR(VLOOKUP(AE1388,MonsterTable!$A:$B,MATCH(MonsterTable!$B$1,MonsterTable!$A$1:$B$1,0),0))),OR(ISBLANK(AG1388),ISBLANK(AH1388))),#N/A,
IFERROR(VLOOKUP(AE1388,MonsterTable!$A:$B,MATCH(MonsterTable!$B$1,MonsterTable!$A$1:$B$1,0),0),
IF(OR(NOT(ISBLANK(AG1388)),ISBLANK(AH1388)),#N/A,
IF(AE1388="empty","empty",
VLOOKUP(AE1388,MonsterGroupTable!$A:$A,1,0)))))))</f>
        <v>empty</v>
      </c>
      <c r="AH1388">
        <v>3</v>
      </c>
      <c r="AL1388" s="1" t="s">
        <v>242</v>
      </c>
      <c r="AM1388" s="2">
        <f>IF(AND(ISBLANK(AL1388),OR(NOT(ISBLANK(AN1388)),NOT(ISBLANK(AO1388)))),#N/A,
IF(ISBLANK(AL1388),"",
IF(AND(NOT(ISERROR(VLOOKUP(AL1388,MonsterTable!$A:$B,MATCH(MonsterTable!$B$1,MonsterTable!$A$1:$B$1,0),0))),OR(ISBLANK(AN1388),ISBLANK(AO1388))),#N/A,
IFERROR(VLOOKUP(AL1388,MonsterTable!$A:$B,MATCH(MonsterTable!$B$1,MonsterTable!$A$1:$B$1,0),0),
IF(OR(NOT(ISBLANK(AN1388)),ISBLANK(AO1388)),#N/A,
IF(AL1388="empty","empty",
VLOOKUP(AL1388,MonsterGroupTable!$A:$A,1,0)))))))</f>
        <v>201</v>
      </c>
      <c r="AN1388">
        <v>1</v>
      </c>
      <c r="AO1388">
        <v>1</v>
      </c>
      <c r="AP1388">
        <v>0</v>
      </c>
      <c r="AT1388" s="2" t="str">
        <f>IF(AND(ISBLANK(AS1388),OR(NOT(ISBLANK(AU1388)),NOT(ISBLANK(AV1388)))),#N/A,
IF(ISBLANK(AS1388),"",
IF(AND(NOT(ISERROR(VLOOKUP(AS1388,MonsterTable!$A:$B,MATCH(MonsterTable!$B$1,MonsterTable!$A$1:$B$1,0),0))),OR(ISBLANK(AU1388),ISBLANK(AV1388))),#N/A,
IFERROR(VLOOKUP(AS1388,MonsterTable!$A:$B,MATCH(MonsterTable!$B$1,MonsterTable!$A$1:$B$1,0),0),
IF(OR(NOT(ISBLANK(AU1388)),ISBLANK(AV1388)),#N/A,
IF(AS1388="empty","empty",
VLOOKUP(AS1388,MonsterGroupTable!$A:$A,1,0)))))))</f>
        <v/>
      </c>
      <c r="BA1388" s="2" t="str">
        <f>IF(AND(ISBLANK(AZ1388),OR(NOT(ISBLANK(BB1388)),NOT(ISBLANK(BC1388)))),#N/A,
IF(ISBLANK(AZ1388),"",
IF(AND(NOT(ISERROR(VLOOKUP(AZ1388,MonsterTable!$A:$B,MATCH(MonsterTable!$B$1,MonsterTable!$A$1:$B$1,0),0))),OR(ISBLANK(BB1388),ISBLANK(BC1388))),#N/A,
IFERROR(VLOOKUP(AZ1388,MonsterTable!$A:$B,MATCH(MonsterTable!$B$1,MonsterTable!$A$1:$B$1,0),0),
IF(OR(NOT(ISBLANK(BB1388)),ISBLANK(BC1388)),#N/A,
IF(AZ1388="empty","empty",
VLOOKUP(AZ1388,MonsterGroupTable!$A:$A,1,0)))))))</f>
        <v/>
      </c>
      <c r="BH1388" s="2" t="str">
        <f>IF(AND(ISBLANK(BG1388),OR(NOT(ISBLANK(BI1388)),NOT(ISBLANK(BJ1388)))),#N/A,
IF(ISBLANK(BG1388),"",
IF(AND(NOT(ISERROR(VLOOKUP(BG1388,MonsterTable!$A:$B,MATCH(MonsterTable!$B$1,MonsterTable!$A$1:$B$1,0),0))),OR(ISBLANK(BI1388),ISBLANK(BJ1388))),#N/A,
IFERROR(VLOOKUP(BG1388,MonsterTable!$A:$B,MATCH(MonsterTable!$B$1,MonsterTable!$A$1:$B$1,0),0),
IF(OR(NOT(ISBLANK(BI1388)),ISBLANK(BJ1388)),#N/A,
IF(BG1388="empty","empty",
VLOOKUP(BG1388,MonsterGroupTable!$A:$A,1,0)))))))</f>
        <v/>
      </c>
      <c r="BO1388" s="2" t="str">
        <f>IF(AND(ISBLANK(BN1388),OR(NOT(ISBLANK(BP1388)),NOT(ISBLANK(BQ1388)))),#N/A,
IF(ISBLANK(BN1388),"",
IF(AND(NOT(ISERROR(VLOOKUP(BN1388,MonsterTable!$A:$B,MATCH(MonsterTable!$B$1,MonsterTable!$A$1:$B$1,0),0))),OR(ISBLANK(BP1388),ISBLANK(BQ1388))),#N/A,
IFERROR(VLOOKUP(BN1388,MonsterTable!$A:$B,MATCH(MonsterTable!$B$1,MonsterTable!$A$1:$B$1,0),0),
IF(OR(NOT(ISBLANK(BP1388)),ISBLANK(BQ1388)),#N/A,
IF(BN1388="empty","empty",
VLOOKUP(BN1388,MonsterGroupTable!$A:$A,1,0)))))))</f>
        <v/>
      </c>
      <c r="BV1388" s="2" t="str">
        <f>IF(AND(ISBLANK(BU1388),OR(NOT(ISBLANK(BW1388)),NOT(ISBLANK(BX1388)))),#N/A,
IF(ISBLANK(BU1388),"",
IF(AND(NOT(ISERROR(VLOOKUP(BU1388,MonsterTable!$A:$B,MATCH(MonsterTable!$B$1,MonsterTable!$A$1:$B$1,0),0))),OR(ISBLANK(BW1388),ISBLANK(BX1388))),#N/A,
IFERROR(VLOOKUP(BU1388,MonsterTable!$A:$B,MATCH(MonsterTable!$B$1,MonsterTable!$A$1:$B$1,0),0),
IF(OR(NOT(ISBLANK(BW1388)),ISBLANK(BX1388)),#N/A,
IF(BU1388="empty","empty",
VLOOKUP(BU1388,MonsterGroupTable!$A:$A,1,0)))))))</f>
        <v/>
      </c>
      <c r="CC1388" s="2" t="str">
        <f>IF(AND(ISBLANK(CB1388),OR(NOT(ISBLANK(CD1388)),NOT(ISBLANK(CE1388)))),#N/A,
IF(ISBLANK(CB1388),"",
IF(AND(NOT(ISERROR(VLOOKUP(CB1388,MonsterTable!$A:$B,MATCH(MonsterTable!$B$1,MonsterTable!$A$1:$B$1,0),0))),OR(ISBLANK(CD1388),ISBLANK(CE1388))),#N/A,
IFERROR(VLOOKUP(CB1388,MonsterTable!$A:$B,MATCH(MonsterTable!$B$1,MonsterTable!$A$1:$B$1,0),0),
IF(OR(NOT(ISBLANK(CD1388)),ISBLANK(CE1388)),#N/A,
IF(CB1388="empty","empty",
VLOOKUP(CB1388,MonsterGroupTable!$A:$A,1,0)))))))</f>
        <v/>
      </c>
      <c r="CJ1388" s="2" t="str">
        <f>IF(AND(ISBLANK(CI1388),OR(NOT(ISBLANK(CK1388)),NOT(ISBLANK(CL1388)))),#N/A,
IF(ISBLANK(CI1388),"",
IF(AND(NOT(ISERROR(VLOOKUP(CI1388,MonsterTable!$A:$B,MATCH(MonsterTable!$B$1,MonsterTable!$A$1:$B$1,0),0))),OR(ISBLANK(CK1388),ISBLANK(CL1388))),#N/A,
IFERROR(VLOOKUP(CI1388,MonsterTable!$A:$B,MATCH(MonsterTable!$B$1,MonsterTable!$A$1:$B$1,0),0),
IF(OR(NOT(ISBLANK(CK1388)),ISBLANK(CL1388)),#N/A,
IF(CI1388="empty","empty",
VLOOKUP(CI1388,MonsterGroupTable!$A:$A,1,0)))))))</f>
        <v/>
      </c>
    </row>
    <row r="1389" spans="1:88">
      <c r="A1389">
        <v>20355</v>
      </c>
      <c r="B1389">
        <f t="shared" si="47"/>
        <v>1.1000000000000001</v>
      </c>
      <c r="C1389">
        <f t="shared" si="47"/>
        <v>1.1000000000000001</v>
      </c>
      <c r="F1389">
        <v>900</v>
      </c>
      <c r="G1389">
        <v>22177</v>
      </c>
      <c r="H1389">
        <v>0</v>
      </c>
      <c r="I1389">
        <v>0</v>
      </c>
      <c r="J1389">
        <v>0</v>
      </c>
      <c r="K1389" t="s">
        <v>28</v>
      </c>
      <c r="L1389" t="s">
        <v>251</v>
      </c>
      <c r="M1389" t="s">
        <v>79</v>
      </c>
      <c r="N1389" t="s">
        <v>80</v>
      </c>
      <c r="O1389">
        <v>0</v>
      </c>
      <c r="P1389">
        <v>-4.75</v>
      </c>
      <c r="Q1389">
        <v>-3.5</v>
      </c>
      <c r="R1389">
        <v>4.75</v>
      </c>
      <c r="S1389">
        <v>3</v>
      </c>
      <c r="T1389">
        <v>-13.5</v>
      </c>
      <c r="U1389">
        <v>2.5499999999999998</v>
      </c>
      <c r="V1389">
        <v>-6.75</v>
      </c>
      <c r="W1389" t="str">
        <f t="shared" si="48"/>
        <v>g116,5,empty,3,201,1,1,0</v>
      </c>
      <c r="X1389" s="1" t="s">
        <v>315</v>
      </c>
      <c r="Y1389" s="2" t="str">
        <f>IF(AND(ISBLANK(X1389),OR(NOT(ISBLANK(Z1389)),NOT(ISBLANK(AA1389)))),#N/A,
IF(ISBLANK(X1389),"",
IF(AND(NOT(ISERROR(VLOOKUP(X1389,MonsterTable!$A:$B,MATCH(MonsterTable!$B$1,MonsterTable!$A$1:$B$1,0),0))),OR(ISBLANK(Z1389),ISBLANK(AA1389))),#N/A,
IFERROR(VLOOKUP(X1389,MonsterTable!$A:$B,MATCH(MonsterTable!$B$1,MonsterTable!$A$1:$B$1,0),0),
IF(OR(NOT(ISBLANK(Z1389)),ISBLANK(AA1389)),#N/A,
IF(X1389="empty","empty",
VLOOKUP(X1389,MonsterGroupTable!$A:$A,1,0)))))))</f>
        <v>g116</v>
      </c>
      <c r="AA1389">
        <v>5</v>
      </c>
      <c r="AE1389" s="1" t="s">
        <v>446</v>
      </c>
      <c r="AF1389" s="2" t="str">
        <f>IF(AND(ISBLANK(AE1389),OR(NOT(ISBLANK(AG1389)),NOT(ISBLANK(AH1389)))),#N/A,
IF(ISBLANK(AE1389),"",
IF(AND(NOT(ISERROR(VLOOKUP(AE1389,MonsterTable!$A:$B,MATCH(MonsterTable!$B$1,MonsterTable!$A$1:$B$1,0),0))),OR(ISBLANK(AG1389),ISBLANK(AH1389))),#N/A,
IFERROR(VLOOKUP(AE1389,MonsterTable!$A:$B,MATCH(MonsterTable!$B$1,MonsterTable!$A$1:$B$1,0),0),
IF(OR(NOT(ISBLANK(AG1389)),ISBLANK(AH1389)),#N/A,
IF(AE1389="empty","empty",
VLOOKUP(AE1389,MonsterGroupTable!$A:$A,1,0)))))))</f>
        <v>empty</v>
      </c>
      <c r="AH1389">
        <v>3</v>
      </c>
      <c r="AL1389" s="1" t="s">
        <v>242</v>
      </c>
      <c r="AM1389" s="2">
        <f>IF(AND(ISBLANK(AL1389),OR(NOT(ISBLANK(AN1389)),NOT(ISBLANK(AO1389)))),#N/A,
IF(ISBLANK(AL1389),"",
IF(AND(NOT(ISERROR(VLOOKUP(AL1389,MonsterTable!$A:$B,MATCH(MonsterTable!$B$1,MonsterTable!$A$1:$B$1,0),0))),OR(ISBLANK(AN1389),ISBLANK(AO1389))),#N/A,
IFERROR(VLOOKUP(AL1389,MonsterTable!$A:$B,MATCH(MonsterTable!$B$1,MonsterTable!$A$1:$B$1,0),0),
IF(OR(NOT(ISBLANK(AN1389)),ISBLANK(AO1389)),#N/A,
IF(AL1389="empty","empty",
VLOOKUP(AL1389,MonsterGroupTable!$A:$A,1,0)))))))</f>
        <v>201</v>
      </c>
      <c r="AN1389">
        <v>1</v>
      </c>
      <c r="AO1389">
        <v>1</v>
      </c>
      <c r="AP1389">
        <v>0</v>
      </c>
      <c r="AT1389" s="2" t="str">
        <f>IF(AND(ISBLANK(AS1389),OR(NOT(ISBLANK(AU1389)),NOT(ISBLANK(AV1389)))),#N/A,
IF(ISBLANK(AS1389),"",
IF(AND(NOT(ISERROR(VLOOKUP(AS1389,MonsterTable!$A:$B,MATCH(MonsterTable!$B$1,MonsterTable!$A$1:$B$1,0),0))),OR(ISBLANK(AU1389),ISBLANK(AV1389))),#N/A,
IFERROR(VLOOKUP(AS1389,MonsterTable!$A:$B,MATCH(MonsterTable!$B$1,MonsterTable!$A$1:$B$1,0),0),
IF(OR(NOT(ISBLANK(AU1389)),ISBLANK(AV1389)),#N/A,
IF(AS1389="empty","empty",
VLOOKUP(AS1389,MonsterGroupTable!$A:$A,1,0)))))))</f>
        <v/>
      </c>
      <c r="BA1389" s="2" t="str">
        <f>IF(AND(ISBLANK(AZ1389),OR(NOT(ISBLANK(BB1389)),NOT(ISBLANK(BC1389)))),#N/A,
IF(ISBLANK(AZ1389),"",
IF(AND(NOT(ISERROR(VLOOKUP(AZ1389,MonsterTable!$A:$B,MATCH(MonsterTable!$B$1,MonsterTable!$A$1:$B$1,0),0))),OR(ISBLANK(BB1389),ISBLANK(BC1389))),#N/A,
IFERROR(VLOOKUP(AZ1389,MonsterTable!$A:$B,MATCH(MonsterTable!$B$1,MonsterTable!$A$1:$B$1,0),0),
IF(OR(NOT(ISBLANK(BB1389)),ISBLANK(BC1389)),#N/A,
IF(AZ1389="empty","empty",
VLOOKUP(AZ1389,MonsterGroupTable!$A:$A,1,0)))))))</f>
        <v/>
      </c>
      <c r="BH1389" s="2" t="str">
        <f>IF(AND(ISBLANK(BG1389),OR(NOT(ISBLANK(BI1389)),NOT(ISBLANK(BJ1389)))),#N/A,
IF(ISBLANK(BG1389),"",
IF(AND(NOT(ISERROR(VLOOKUP(BG1389,MonsterTable!$A:$B,MATCH(MonsterTable!$B$1,MonsterTable!$A$1:$B$1,0),0))),OR(ISBLANK(BI1389),ISBLANK(BJ1389))),#N/A,
IFERROR(VLOOKUP(BG1389,MonsterTable!$A:$B,MATCH(MonsterTable!$B$1,MonsterTable!$A$1:$B$1,0),0),
IF(OR(NOT(ISBLANK(BI1389)),ISBLANK(BJ1389)),#N/A,
IF(BG1389="empty","empty",
VLOOKUP(BG1389,MonsterGroupTable!$A:$A,1,0)))))))</f>
        <v/>
      </c>
      <c r="BO1389" s="2" t="str">
        <f>IF(AND(ISBLANK(BN1389),OR(NOT(ISBLANK(BP1389)),NOT(ISBLANK(BQ1389)))),#N/A,
IF(ISBLANK(BN1389),"",
IF(AND(NOT(ISERROR(VLOOKUP(BN1389,MonsterTable!$A:$B,MATCH(MonsterTable!$B$1,MonsterTable!$A$1:$B$1,0),0))),OR(ISBLANK(BP1389),ISBLANK(BQ1389))),#N/A,
IFERROR(VLOOKUP(BN1389,MonsterTable!$A:$B,MATCH(MonsterTable!$B$1,MonsterTable!$A$1:$B$1,0),0),
IF(OR(NOT(ISBLANK(BP1389)),ISBLANK(BQ1389)),#N/A,
IF(BN1389="empty","empty",
VLOOKUP(BN1389,MonsterGroupTable!$A:$A,1,0)))))))</f>
        <v/>
      </c>
      <c r="BV1389" s="2" t="str">
        <f>IF(AND(ISBLANK(BU1389),OR(NOT(ISBLANK(BW1389)),NOT(ISBLANK(BX1389)))),#N/A,
IF(ISBLANK(BU1389),"",
IF(AND(NOT(ISERROR(VLOOKUP(BU1389,MonsterTable!$A:$B,MATCH(MonsterTable!$B$1,MonsterTable!$A$1:$B$1,0),0))),OR(ISBLANK(BW1389),ISBLANK(BX1389))),#N/A,
IFERROR(VLOOKUP(BU1389,MonsterTable!$A:$B,MATCH(MonsterTable!$B$1,MonsterTable!$A$1:$B$1,0),0),
IF(OR(NOT(ISBLANK(BW1389)),ISBLANK(BX1389)),#N/A,
IF(BU1389="empty","empty",
VLOOKUP(BU1389,MonsterGroupTable!$A:$A,1,0)))))))</f>
        <v/>
      </c>
      <c r="CC1389" s="2" t="str">
        <f>IF(AND(ISBLANK(CB1389),OR(NOT(ISBLANK(CD1389)),NOT(ISBLANK(CE1389)))),#N/A,
IF(ISBLANK(CB1389),"",
IF(AND(NOT(ISERROR(VLOOKUP(CB1389,MonsterTable!$A:$B,MATCH(MonsterTable!$B$1,MonsterTable!$A$1:$B$1,0),0))),OR(ISBLANK(CD1389),ISBLANK(CE1389))),#N/A,
IFERROR(VLOOKUP(CB1389,MonsterTable!$A:$B,MATCH(MonsterTable!$B$1,MonsterTable!$A$1:$B$1,0),0),
IF(OR(NOT(ISBLANK(CD1389)),ISBLANK(CE1389)),#N/A,
IF(CB1389="empty","empty",
VLOOKUP(CB1389,MonsterGroupTable!$A:$A,1,0)))))))</f>
        <v/>
      </c>
      <c r="CJ1389" s="2" t="str">
        <f>IF(AND(ISBLANK(CI1389),OR(NOT(ISBLANK(CK1389)),NOT(ISBLANK(CL1389)))),#N/A,
IF(ISBLANK(CI1389),"",
IF(AND(NOT(ISERROR(VLOOKUP(CI1389,MonsterTable!$A:$B,MATCH(MonsterTable!$B$1,MonsterTable!$A$1:$B$1,0),0))),OR(ISBLANK(CK1389),ISBLANK(CL1389))),#N/A,
IFERROR(VLOOKUP(CI1389,MonsterTable!$A:$B,MATCH(MonsterTable!$B$1,MonsterTable!$A$1:$B$1,0),0),
IF(OR(NOT(ISBLANK(CK1389)),ISBLANK(CL1389)),#N/A,
IF(CI1389="empty","empty",
VLOOKUP(CI1389,MonsterGroupTable!$A:$A,1,0)))))))</f>
        <v/>
      </c>
    </row>
    <row r="1390" spans="1:88">
      <c r="A1390">
        <v>20356</v>
      </c>
      <c r="B1390">
        <f t="shared" si="47"/>
        <v>1.1000000000000001</v>
      </c>
      <c r="C1390">
        <f t="shared" si="47"/>
        <v>1.1000000000000001</v>
      </c>
      <c r="F1390">
        <v>900</v>
      </c>
      <c r="G1390">
        <v>22312</v>
      </c>
      <c r="H1390">
        <v>0</v>
      </c>
      <c r="I1390">
        <v>0</v>
      </c>
      <c r="J1390">
        <v>0</v>
      </c>
      <c r="K1390" t="s">
        <v>28</v>
      </c>
      <c r="L1390" t="s">
        <v>251</v>
      </c>
      <c r="M1390" t="s">
        <v>79</v>
      </c>
      <c r="N1390" t="s">
        <v>80</v>
      </c>
      <c r="O1390">
        <v>0</v>
      </c>
      <c r="P1390">
        <v>-4.75</v>
      </c>
      <c r="Q1390">
        <v>-3.5</v>
      </c>
      <c r="R1390">
        <v>4.75</v>
      </c>
      <c r="S1390">
        <v>3</v>
      </c>
      <c r="T1390">
        <v>-13.5</v>
      </c>
      <c r="U1390">
        <v>2.5499999999999998</v>
      </c>
      <c r="V1390">
        <v>-6.75</v>
      </c>
      <c r="W1390" t="str">
        <f t="shared" si="48"/>
        <v>g116,5,empty,3,201,1,1,0</v>
      </c>
      <c r="X1390" s="1" t="s">
        <v>315</v>
      </c>
      <c r="Y1390" s="2" t="str">
        <f>IF(AND(ISBLANK(X1390),OR(NOT(ISBLANK(Z1390)),NOT(ISBLANK(AA1390)))),#N/A,
IF(ISBLANK(X1390),"",
IF(AND(NOT(ISERROR(VLOOKUP(X1390,MonsterTable!$A:$B,MATCH(MonsterTable!$B$1,MonsterTable!$A$1:$B$1,0),0))),OR(ISBLANK(Z1390),ISBLANK(AA1390))),#N/A,
IFERROR(VLOOKUP(X1390,MonsterTable!$A:$B,MATCH(MonsterTable!$B$1,MonsterTable!$A$1:$B$1,0),0),
IF(OR(NOT(ISBLANK(Z1390)),ISBLANK(AA1390)),#N/A,
IF(X1390="empty","empty",
VLOOKUP(X1390,MonsterGroupTable!$A:$A,1,0)))))))</f>
        <v>g116</v>
      </c>
      <c r="AA1390">
        <v>5</v>
      </c>
      <c r="AE1390" s="1" t="s">
        <v>446</v>
      </c>
      <c r="AF1390" s="2" t="str">
        <f>IF(AND(ISBLANK(AE1390),OR(NOT(ISBLANK(AG1390)),NOT(ISBLANK(AH1390)))),#N/A,
IF(ISBLANK(AE1390),"",
IF(AND(NOT(ISERROR(VLOOKUP(AE1390,MonsterTable!$A:$B,MATCH(MonsterTable!$B$1,MonsterTable!$A$1:$B$1,0),0))),OR(ISBLANK(AG1390),ISBLANK(AH1390))),#N/A,
IFERROR(VLOOKUP(AE1390,MonsterTable!$A:$B,MATCH(MonsterTable!$B$1,MonsterTable!$A$1:$B$1,0),0),
IF(OR(NOT(ISBLANK(AG1390)),ISBLANK(AH1390)),#N/A,
IF(AE1390="empty","empty",
VLOOKUP(AE1390,MonsterGroupTable!$A:$A,1,0)))))))</f>
        <v>empty</v>
      </c>
      <c r="AH1390">
        <v>3</v>
      </c>
      <c r="AL1390" s="1" t="s">
        <v>242</v>
      </c>
      <c r="AM1390" s="2">
        <f>IF(AND(ISBLANK(AL1390),OR(NOT(ISBLANK(AN1390)),NOT(ISBLANK(AO1390)))),#N/A,
IF(ISBLANK(AL1390),"",
IF(AND(NOT(ISERROR(VLOOKUP(AL1390,MonsterTable!$A:$B,MATCH(MonsterTable!$B$1,MonsterTable!$A$1:$B$1,0),0))),OR(ISBLANK(AN1390),ISBLANK(AO1390))),#N/A,
IFERROR(VLOOKUP(AL1390,MonsterTable!$A:$B,MATCH(MonsterTable!$B$1,MonsterTable!$A$1:$B$1,0),0),
IF(OR(NOT(ISBLANK(AN1390)),ISBLANK(AO1390)),#N/A,
IF(AL1390="empty","empty",
VLOOKUP(AL1390,MonsterGroupTable!$A:$A,1,0)))))))</f>
        <v>201</v>
      </c>
      <c r="AN1390">
        <v>1</v>
      </c>
      <c r="AO1390">
        <v>1</v>
      </c>
      <c r="AP1390">
        <v>0</v>
      </c>
      <c r="AT1390" s="2" t="str">
        <f>IF(AND(ISBLANK(AS1390),OR(NOT(ISBLANK(AU1390)),NOT(ISBLANK(AV1390)))),#N/A,
IF(ISBLANK(AS1390),"",
IF(AND(NOT(ISERROR(VLOOKUP(AS1390,MonsterTable!$A:$B,MATCH(MonsterTable!$B$1,MonsterTable!$A$1:$B$1,0),0))),OR(ISBLANK(AU1390),ISBLANK(AV1390))),#N/A,
IFERROR(VLOOKUP(AS1390,MonsterTable!$A:$B,MATCH(MonsterTable!$B$1,MonsterTable!$A$1:$B$1,0),0),
IF(OR(NOT(ISBLANK(AU1390)),ISBLANK(AV1390)),#N/A,
IF(AS1390="empty","empty",
VLOOKUP(AS1390,MonsterGroupTable!$A:$A,1,0)))))))</f>
        <v/>
      </c>
      <c r="BA1390" s="2" t="str">
        <f>IF(AND(ISBLANK(AZ1390),OR(NOT(ISBLANK(BB1390)),NOT(ISBLANK(BC1390)))),#N/A,
IF(ISBLANK(AZ1390),"",
IF(AND(NOT(ISERROR(VLOOKUP(AZ1390,MonsterTable!$A:$B,MATCH(MonsterTable!$B$1,MonsterTable!$A$1:$B$1,0),0))),OR(ISBLANK(BB1390),ISBLANK(BC1390))),#N/A,
IFERROR(VLOOKUP(AZ1390,MonsterTable!$A:$B,MATCH(MonsterTable!$B$1,MonsterTable!$A$1:$B$1,0),0),
IF(OR(NOT(ISBLANK(BB1390)),ISBLANK(BC1390)),#N/A,
IF(AZ1390="empty","empty",
VLOOKUP(AZ1390,MonsterGroupTable!$A:$A,1,0)))))))</f>
        <v/>
      </c>
      <c r="BH1390" s="2" t="str">
        <f>IF(AND(ISBLANK(BG1390),OR(NOT(ISBLANK(BI1390)),NOT(ISBLANK(BJ1390)))),#N/A,
IF(ISBLANK(BG1390),"",
IF(AND(NOT(ISERROR(VLOOKUP(BG1390,MonsterTable!$A:$B,MATCH(MonsterTable!$B$1,MonsterTable!$A$1:$B$1,0),0))),OR(ISBLANK(BI1390),ISBLANK(BJ1390))),#N/A,
IFERROR(VLOOKUP(BG1390,MonsterTable!$A:$B,MATCH(MonsterTable!$B$1,MonsterTable!$A$1:$B$1,0),0),
IF(OR(NOT(ISBLANK(BI1390)),ISBLANK(BJ1390)),#N/A,
IF(BG1390="empty","empty",
VLOOKUP(BG1390,MonsterGroupTable!$A:$A,1,0)))))))</f>
        <v/>
      </c>
      <c r="BO1390" s="2" t="str">
        <f>IF(AND(ISBLANK(BN1390),OR(NOT(ISBLANK(BP1390)),NOT(ISBLANK(BQ1390)))),#N/A,
IF(ISBLANK(BN1390),"",
IF(AND(NOT(ISERROR(VLOOKUP(BN1390,MonsterTable!$A:$B,MATCH(MonsterTable!$B$1,MonsterTable!$A$1:$B$1,0),0))),OR(ISBLANK(BP1390),ISBLANK(BQ1390))),#N/A,
IFERROR(VLOOKUP(BN1390,MonsterTable!$A:$B,MATCH(MonsterTable!$B$1,MonsterTable!$A$1:$B$1,0),0),
IF(OR(NOT(ISBLANK(BP1390)),ISBLANK(BQ1390)),#N/A,
IF(BN1390="empty","empty",
VLOOKUP(BN1390,MonsterGroupTable!$A:$A,1,0)))))))</f>
        <v/>
      </c>
      <c r="BV1390" s="2" t="str">
        <f>IF(AND(ISBLANK(BU1390),OR(NOT(ISBLANK(BW1390)),NOT(ISBLANK(BX1390)))),#N/A,
IF(ISBLANK(BU1390),"",
IF(AND(NOT(ISERROR(VLOOKUP(BU1390,MonsterTable!$A:$B,MATCH(MonsterTable!$B$1,MonsterTable!$A$1:$B$1,0),0))),OR(ISBLANK(BW1390),ISBLANK(BX1390))),#N/A,
IFERROR(VLOOKUP(BU1390,MonsterTable!$A:$B,MATCH(MonsterTable!$B$1,MonsterTable!$A$1:$B$1,0),0),
IF(OR(NOT(ISBLANK(BW1390)),ISBLANK(BX1390)),#N/A,
IF(BU1390="empty","empty",
VLOOKUP(BU1390,MonsterGroupTable!$A:$A,1,0)))))))</f>
        <v/>
      </c>
      <c r="CC1390" s="2" t="str">
        <f>IF(AND(ISBLANK(CB1390),OR(NOT(ISBLANK(CD1390)),NOT(ISBLANK(CE1390)))),#N/A,
IF(ISBLANK(CB1390),"",
IF(AND(NOT(ISERROR(VLOOKUP(CB1390,MonsterTable!$A:$B,MATCH(MonsterTable!$B$1,MonsterTable!$A$1:$B$1,0),0))),OR(ISBLANK(CD1390),ISBLANK(CE1390))),#N/A,
IFERROR(VLOOKUP(CB1390,MonsterTable!$A:$B,MATCH(MonsterTable!$B$1,MonsterTable!$A$1:$B$1,0),0),
IF(OR(NOT(ISBLANK(CD1390)),ISBLANK(CE1390)),#N/A,
IF(CB1390="empty","empty",
VLOOKUP(CB1390,MonsterGroupTable!$A:$A,1,0)))))))</f>
        <v/>
      </c>
      <c r="CJ1390" s="2" t="str">
        <f>IF(AND(ISBLANK(CI1390),OR(NOT(ISBLANK(CK1390)),NOT(ISBLANK(CL1390)))),#N/A,
IF(ISBLANK(CI1390),"",
IF(AND(NOT(ISERROR(VLOOKUP(CI1390,MonsterTable!$A:$B,MATCH(MonsterTable!$B$1,MonsterTable!$A$1:$B$1,0),0))),OR(ISBLANK(CK1390),ISBLANK(CL1390))),#N/A,
IFERROR(VLOOKUP(CI1390,MonsterTable!$A:$B,MATCH(MonsterTable!$B$1,MonsterTable!$A$1:$B$1,0),0),
IF(OR(NOT(ISBLANK(CK1390)),ISBLANK(CL1390)),#N/A,
IF(CI1390="empty","empty",
VLOOKUP(CI1390,MonsterGroupTable!$A:$A,1,0)))))))</f>
        <v/>
      </c>
    </row>
    <row r="1391" spans="1:88">
      <c r="A1391">
        <v>20357</v>
      </c>
      <c r="B1391">
        <f t="shared" si="47"/>
        <v>1.1000000000000001</v>
      </c>
      <c r="C1391">
        <f t="shared" si="47"/>
        <v>1.1000000000000001</v>
      </c>
      <c r="F1391">
        <v>900</v>
      </c>
      <c r="G1391">
        <v>22447</v>
      </c>
      <c r="H1391">
        <v>0</v>
      </c>
      <c r="I1391">
        <v>0</v>
      </c>
      <c r="J1391">
        <v>0</v>
      </c>
      <c r="K1391" t="s">
        <v>28</v>
      </c>
      <c r="L1391" t="s">
        <v>251</v>
      </c>
      <c r="M1391" t="s">
        <v>79</v>
      </c>
      <c r="N1391" t="s">
        <v>80</v>
      </c>
      <c r="O1391">
        <v>0</v>
      </c>
      <c r="P1391">
        <v>-4.75</v>
      </c>
      <c r="Q1391">
        <v>-3.5</v>
      </c>
      <c r="R1391">
        <v>4.75</v>
      </c>
      <c r="S1391">
        <v>3</v>
      </c>
      <c r="T1391">
        <v>-13.5</v>
      </c>
      <c r="U1391">
        <v>2.5499999999999998</v>
      </c>
      <c r="V1391">
        <v>-6.75</v>
      </c>
      <c r="W1391" t="str">
        <f t="shared" si="48"/>
        <v>g116,5,empty,3,201,1,1,0</v>
      </c>
      <c r="X1391" s="1" t="s">
        <v>315</v>
      </c>
      <c r="Y1391" s="2" t="str">
        <f>IF(AND(ISBLANK(X1391),OR(NOT(ISBLANK(Z1391)),NOT(ISBLANK(AA1391)))),#N/A,
IF(ISBLANK(X1391),"",
IF(AND(NOT(ISERROR(VLOOKUP(X1391,MonsterTable!$A:$B,MATCH(MonsterTable!$B$1,MonsterTable!$A$1:$B$1,0),0))),OR(ISBLANK(Z1391),ISBLANK(AA1391))),#N/A,
IFERROR(VLOOKUP(X1391,MonsterTable!$A:$B,MATCH(MonsterTable!$B$1,MonsterTable!$A$1:$B$1,0),0),
IF(OR(NOT(ISBLANK(Z1391)),ISBLANK(AA1391)),#N/A,
IF(X1391="empty","empty",
VLOOKUP(X1391,MonsterGroupTable!$A:$A,1,0)))))))</f>
        <v>g116</v>
      </c>
      <c r="AA1391">
        <v>5</v>
      </c>
      <c r="AE1391" s="1" t="s">
        <v>446</v>
      </c>
      <c r="AF1391" s="2" t="str">
        <f>IF(AND(ISBLANK(AE1391),OR(NOT(ISBLANK(AG1391)),NOT(ISBLANK(AH1391)))),#N/A,
IF(ISBLANK(AE1391),"",
IF(AND(NOT(ISERROR(VLOOKUP(AE1391,MonsterTable!$A:$B,MATCH(MonsterTable!$B$1,MonsterTable!$A$1:$B$1,0),0))),OR(ISBLANK(AG1391),ISBLANK(AH1391))),#N/A,
IFERROR(VLOOKUP(AE1391,MonsterTable!$A:$B,MATCH(MonsterTable!$B$1,MonsterTable!$A$1:$B$1,0),0),
IF(OR(NOT(ISBLANK(AG1391)),ISBLANK(AH1391)),#N/A,
IF(AE1391="empty","empty",
VLOOKUP(AE1391,MonsterGroupTable!$A:$A,1,0)))))))</f>
        <v>empty</v>
      </c>
      <c r="AH1391">
        <v>3</v>
      </c>
      <c r="AL1391" s="1" t="s">
        <v>242</v>
      </c>
      <c r="AM1391" s="2">
        <f>IF(AND(ISBLANK(AL1391),OR(NOT(ISBLANK(AN1391)),NOT(ISBLANK(AO1391)))),#N/A,
IF(ISBLANK(AL1391),"",
IF(AND(NOT(ISERROR(VLOOKUP(AL1391,MonsterTable!$A:$B,MATCH(MonsterTable!$B$1,MonsterTable!$A$1:$B$1,0),0))),OR(ISBLANK(AN1391),ISBLANK(AO1391))),#N/A,
IFERROR(VLOOKUP(AL1391,MonsterTable!$A:$B,MATCH(MonsterTable!$B$1,MonsterTable!$A$1:$B$1,0),0),
IF(OR(NOT(ISBLANK(AN1391)),ISBLANK(AO1391)),#N/A,
IF(AL1391="empty","empty",
VLOOKUP(AL1391,MonsterGroupTable!$A:$A,1,0)))))))</f>
        <v>201</v>
      </c>
      <c r="AN1391">
        <v>1</v>
      </c>
      <c r="AO1391">
        <v>1</v>
      </c>
      <c r="AP1391">
        <v>0</v>
      </c>
      <c r="AT1391" s="2" t="str">
        <f>IF(AND(ISBLANK(AS1391),OR(NOT(ISBLANK(AU1391)),NOT(ISBLANK(AV1391)))),#N/A,
IF(ISBLANK(AS1391),"",
IF(AND(NOT(ISERROR(VLOOKUP(AS1391,MonsterTable!$A:$B,MATCH(MonsterTable!$B$1,MonsterTable!$A$1:$B$1,0),0))),OR(ISBLANK(AU1391),ISBLANK(AV1391))),#N/A,
IFERROR(VLOOKUP(AS1391,MonsterTable!$A:$B,MATCH(MonsterTable!$B$1,MonsterTable!$A$1:$B$1,0),0),
IF(OR(NOT(ISBLANK(AU1391)),ISBLANK(AV1391)),#N/A,
IF(AS1391="empty","empty",
VLOOKUP(AS1391,MonsterGroupTable!$A:$A,1,0)))))))</f>
        <v/>
      </c>
      <c r="BA1391" s="2" t="str">
        <f>IF(AND(ISBLANK(AZ1391),OR(NOT(ISBLANK(BB1391)),NOT(ISBLANK(BC1391)))),#N/A,
IF(ISBLANK(AZ1391),"",
IF(AND(NOT(ISERROR(VLOOKUP(AZ1391,MonsterTable!$A:$B,MATCH(MonsterTable!$B$1,MonsterTable!$A$1:$B$1,0),0))),OR(ISBLANK(BB1391),ISBLANK(BC1391))),#N/A,
IFERROR(VLOOKUP(AZ1391,MonsterTable!$A:$B,MATCH(MonsterTable!$B$1,MonsterTable!$A$1:$B$1,0),0),
IF(OR(NOT(ISBLANK(BB1391)),ISBLANK(BC1391)),#N/A,
IF(AZ1391="empty","empty",
VLOOKUP(AZ1391,MonsterGroupTable!$A:$A,1,0)))))))</f>
        <v/>
      </c>
      <c r="BH1391" s="2" t="str">
        <f>IF(AND(ISBLANK(BG1391),OR(NOT(ISBLANK(BI1391)),NOT(ISBLANK(BJ1391)))),#N/A,
IF(ISBLANK(BG1391),"",
IF(AND(NOT(ISERROR(VLOOKUP(BG1391,MonsterTable!$A:$B,MATCH(MonsterTable!$B$1,MonsterTable!$A$1:$B$1,0),0))),OR(ISBLANK(BI1391),ISBLANK(BJ1391))),#N/A,
IFERROR(VLOOKUP(BG1391,MonsterTable!$A:$B,MATCH(MonsterTable!$B$1,MonsterTable!$A$1:$B$1,0),0),
IF(OR(NOT(ISBLANK(BI1391)),ISBLANK(BJ1391)),#N/A,
IF(BG1391="empty","empty",
VLOOKUP(BG1391,MonsterGroupTable!$A:$A,1,0)))))))</f>
        <v/>
      </c>
      <c r="BO1391" s="2" t="str">
        <f>IF(AND(ISBLANK(BN1391),OR(NOT(ISBLANK(BP1391)),NOT(ISBLANK(BQ1391)))),#N/A,
IF(ISBLANK(BN1391),"",
IF(AND(NOT(ISERROR(VLOOKUP(BN1391,MonsterTable!$A:$B,MATCH(MonsterTable!$B$1,MonsterTable!$A$1:$B$1,0),0))),OR(ISBLANK(BP1391),ISBLANK(BQ1391))),#N/A,
IFERROR(VLOOKUP(BN1391,MonsterTable!$A:$B,MATCH(MonsterTable!$B$1,MonsterTable!$A$1:$B$1,0),0),
IF(OR(NOT(ISBLANK(BP1391)),ISBLANK(BQ1391)),#N/A,
IF(BN1391="empty","empty",
VLOOKUP(BN1391,MonsterGroupTable!$A:$A,1,0)))))))</f>
        <v/>
      </c>
      <c r="BV1391" s="2" t="str">
        <f>IF(AND(ISBLANK(BU1391),OR(NOT(ISBLANK(BW1391)),NOT(ISBLANK(BX1391)))),#N/A,
IF(ISBLANK(BU1391),"",
IF(AND(NOT(ISERROR(VLOOKUP(BU1391,MonsterTable!$A:$B,MATCH(MonsterTable!$B$1,MonsterTable!$A$1:$B$1,0),0))),OR(ISBLANK(BW1391),ISBLANK(BX1391))),#N/A,
IFERROR(VLOOKUP(BU1391,MonsterTable!$A:$B,MATCH(MonsterTable!$B$1,MonsterTable!$A$1:$B$1,0),0),
IF(OR(NOT(ISBLANK(BW1391)),ISBLANK(BX1391)),#N/A,
IF(BU1391="empty","empty",
VLOOKUP(BU1391,MonsterGroupTable!$A:$A,1,0)))))))</f>
        <v/>
      </c>
      <c r="CC1391" s="2" t="str">
        <f>IF(AND(ISBLANK(CB1391),OR(NOT(ISBLANK(CD1391)),NOT(ISBLANK(CE1391)))),#N/A,
IF(ISBLANK(CB1391),"",
IF(AND(NOT(ISERROR(VLOOKUP(CB1391,MonsterTable!$A:$B,MATCH(MonsterTable!$B$1,MonsterTable!$A$1:$B$1,0),0))),OR(ISBLANK(CD1391),ISBLANK(CE1391))),#N/A,
IFERROR(VLOOKUP(CB1391,MonsterTable!$A:$B,MATCH(MonsterTable!$B$1,MonsterTable!$A$1:$B$1,0),0),
IF(OR(NOT(ISBLANK(CD1391)),ISBLANK(CE1391)),#N/A,
IF(CB1391="empty","empty",
VLOOKUP(CB1391,MonsterGroupTable!$A:$A,1,0)))))))</f>
        <v/>
      </c>
      <c r="CJ1391" s="2" t="str">
        <f>IF(AND(ISBLANK(CI1391),OR(NOT(ISBLANK(CK1391)),NOT(ISBLANK(CL1391)))),#N/A,
IF(ISBLANK(CI1391),"",
IF(AND(NOT(ISERROR(VLOOKUP(CI1391,MonsterTable!$A:$B,MATCH(MonsterTable!$B$1,MonsterTable!$A$1:$B$1,0),0))),OR(ISBLANK(CK1391),ISBLANK(CL1391))),#N/A,
IFERROR(VLOOKUP(CI1391,MonsterTable!$A:$B,MATCH(MonsterTable!$B$1,MonsterTable!$A$1:$B$1,0),0),
IF(OR(NOT(ISBLANK(CK1391)),ISBLANK(CL1391)),#N/A,
IF(CI1391="empty","empty",
VLOOKUP(CI1391,MonsterGroupTable!$A:$A,1,0)))))))</f>
        <v/>
      </c>
    </row>
    <row r="1392" spans="1:88">
      <c r="A1392">
        <v>20358</v>
      </c>
      <c r="B1392">
        <f t="shared" si="47"/>
        <v>1.1000000000000001</v>
      </c>
      <c r="C1392">
        <f t="shared" si="47"/>
        <v>1.1000000000000001</v>
      </c>
      <c r="F1392">
        <v>900</v>
      </c>
      <c r="G1392">
        <v>22582</v>
      </c>
      <c r="H1392">
        <v>0</v>
      </c>
      <c r="I1392">
        <v>0</v>
      </c>
      <c r="J1392">
        <v>0</v>
      </c>
      <c r="K1392" t="s">
        <v>28</v>
      </c>
      <c r="L1392" t="s">
        <v>251</v>
      </c>
      <c r="M1392" t="s">
        <v>79</v>
      </c>
      <c r="N1392" t="s">
        <v>80</v>
      </c>
      <c r="O1392">
        <v>0</v>
      </c>
      <c r="P1392">
        <v>-4.75</v>
      </c>
      <c r="Q1392">
        <v>-3.5</v>
      </c>
      <c r="R1392">
        <v>4.75</v>
      </c>
      <c r="S1392">
        <v>3</v>
      </c>
      <c r="T1392">
        <v>-13.5</v>
      </c>
      <c r="U1392">
        <v>2.5499999999999998</v>
      </c>
      <c r="V1392">
        <v>-6.75</v>
      </c>
      <c r="W1392" t="str">
        <f t="shared" si="48"/>
        <v>g116,5,empty,3,201,1,1,0</v>
      </c>
      <c r="X1392" s="1" t="s">
        <v>315</v>
      </c>
      <c r="Y1392" s="2" t="str">
        <f>IF(AND(ISBLANK(X1392),OR(NOT(ISBLANK(Z1392)),NOT(ISBLANK(AA1392)))),#N/A,
IF(ISBLANK(X1392),"",
IF(AND(NOT(ISERROR(VLOOKUP(X1392,MonsterTable!$A:$B,MATCH(MonsterTable!$B$1,MonsterTable!$A$1:$B$1,0),0))),OR(ISBLANK(Z1392),ISBLANK(AA1392))),#N/A,
IFERROR(VLOOKUP(X1392,MonsterTable!$A:$B,MATCH(MonsterTable!$B$1,MonsterTable!$A$1:$B$1,0),0),
IF(OR(NOT(ISBLANK(Z1392)),ISBLANK(AA1392)),#N/A,
IF(X1392="empty","empty",
VLOOKUP(X1392,MonsterGroupTable!$A:$A,1,0)))))))</f>
        <v>g116</v>
      </c>
      <c r="AA1392">
        <v>5</v>
      </c>
      <c r="AE1392" s="1" t="s">
        <v>446</v>
      </c>
      <c r="AF1392" s="2" t="str">
        <f>IF(AND(ISBLANK(AE1392),OR(NOT(ISBLANK(AG1392)),NOT(ISBLANK(AH1392)))),#N/A,
IF(ISBLANK(AE1392),"",
IF(AND(NOT(ISERROR(VLOOKUP(AE1392,MonsterTable!$A:$B,MATCH(MonsterTable!$B$1,MonsterTable!$A$1:$B$1,0),0))),OR(ISBLANK(AG1392),ISBLANK(AH1392))),#N/A,
IFERROR(VLOOKUP(AE1392,MonsterTable!$A:$B,MATCH(MonsterTable!$B$1,MonsterTable!$A$1:$B$1,0),0),
IF(OR(NOT(ISBLANK(AG1392)),ISBLANK(AH1392)),#N/A,
IF(AE1392="empty","empty",
VLOOKUP(AE1392,MonsterGroupTable!$A:$A,1,0)))))))</f>
        <v>empty</v>
      </c>
      <c r="AH1392">
        <v>3</v>
      </c>
      <c r="AL1392" s="1" t="s">
        <v>242</v>
      </c>
      <c r="AM1392" s="2">
        <f>IF(AND(ISBLANK(AL1392),OR(NOT(ISBLANK(AN1392)),NOT(ISBLANK(AO1392)))),#N/A,
IF(ISBLANK(AL1392),"",
IF(AND(NOT(ISERROR(VLOOKUP(AL1392,MonsterTable!$A:$B,MATCH(MonsterTable!$B$1,MonsterTable!$A$1:$B$1,0),0))),OR(ISBLANK(AN1392),ISBLANK(AO1392))),#N/A,
IFERROR(VLOOKUP(AL1392,MonsterTable!$A:$B,MATCH(MonsterTable!$B$1,MonsterTable!$A$1:$B$1,0),0),
IF(OR(NOT(ISBLANK(AN1392)),ISBLANK(AO1392)),#N/A,
IF(AL1392="empty","empty",
VLOOKUP(AL1392,MonsterGroupTable!$A:$A,1,0)))))))</f>
        <v>201</v>
      </c>
      <c r="AN1392">
        <v>1</v>
      </c>
      <c r="AO1392">
        <v>1</v>
      </c>
      <c r="AP1392">
        <v>0</v>
      </c>
      <c r="AT1392" s="2" t="str">
        <f>IF(AND(ISBLANK(AS1392),OR(NOT(ISBLANK(AU1392)),NOT(ISBLANK(AV1392)))),#N/A,
IF(ISBLANK(AS1392),"",
IF(AND(NOT(ISERROR(VLOOKUP(AS1392,MonsterTable!$A:$B,MATCH(MonsterTable!$B$1,MonsterTable!$A$1:$B$1,0),0))),OR(ISBLANK(AU1392),ISBLANK(AV1392))),#N/A,
IFERROR(VLOOKUP(AS1392,MonsterTable!$A:$B,MATCH(MonsterTable!$B$1,MonsterTable!$A$1:$B$1,0),0),
IF(OR(NOT(ISBLANK(AU1392)),ISBLANK(AV1392)),#N/A,
IF(AS1392="empty","empty",
VLOOKUP(AS1392,MonsterGroupTable!$A:$A,1,0)))))))</f>
        <v/>
      </c>
      <c r="BA1392" s="2" t="str">
        <f>IF(AND(ISBLANK(AZ1392),OR(NOT(ISBLANK(BB1392)),NOT(ISBLANK(BC1392)))),#N/A,
IF(ISBLANK(AZ1392),"",
IF(AND(NOT(ISERROR(VLOOKUP(AZ1392,MonsterTable!$A:$B,MATCH(MonsterTable!$B$1,MonsterTable!$A$1:$B$1,0),0))),OR(ISBLANK(BB1392),ISBLANK(BC1392))),#N/A,
IFERROR(VLOOKUP(AZ1392,MonsterTable!$A:$B,MATCH(MonsterTable!$B$1,MonsterTable!$A$1:$B$1,0),0),
IF(OR(NOT(ISBLANK(BB1392)),ISBLANK(BC1392)),#N/A,
IF(AZ1392="empty","empty",
VLOOKUP(AZ1392,MonsterGroupTable!$A:$A,1,0)))))))</f>
        <v/>
      </c>
      <c r="BH1392" s="2" t="str">
        <f>IF(AND(ISBLANK(BG1392),OR(NOT(ISBLANK(BI1392)),NOT(ISBLANK(BJ1392)))),#N/A,
IF(ISBLANK(BG1392),"",
IF(AND(NOT(ISERROR(VLOOKUP(BG1392,MonsterTable!$A:$B,MATCH(MonsterTable!$B$1,MonsterTable!$A$1:$B$1,0),0))),OR(ISBLANK(BI1392),ISBLANK(BJ1392))),#N/A,
IFERROR(VLOOKUP(BG1392,MonsterTable!$A:$B,MATCH(MonsterTable!$B$1,MonsterTable!$A$1:$B$1,0),0),
IF(OR(NOT(ISBLANK(BI1392)),ISBLANK(BJ1392)),#N/A,
IF(BG1392="empty","empty",
VLOOKUP(BG1392,MonsterGroupTable!$A:$A,1,0)))))))</f>
        <v/>
      </c>
      <c r="BO1392" s="2" t="str">
        <f>IF(AND(ISBLANK(BN1392),OR(NOT(ISBLANK(BP1392)),NOT(ISBLANK(BQ1392)))),#N/A,
IF(ISBLANK(BN1392),"",
IF(AND(NOT(ISERROR(VLOOKUP(BN1392,MonsterTable!$A:$B,MATCH(MonsterTable!$B$1,MonsterTable!$A$1:$B$1,0),0))),OR(ISBLANK(BP1392),ISBLANK(BQ1392))),#N/A,
IFERROR(VLOOKUP(BN1392,MonsterTable!$A:$B,MATCH(MonsterTable!$B$1,MonsterTable!$A$1:$B$1,0),0),
IF(OR(NOT(ISBLANK(BP1392)),ISBLANK(BQ1392)),#N/A,
IF(BN1392="empty","empty",
VLOOKUP(BN1392,MonsterGroupTable!$A:$A,1,0)))))))</f>
        <v/>
      </c>
      <c r="BV1392" s="2" t="str">
        <f>IF(AND(ISBLANK(BU1392),OR(NOT(ISBLANK(BW1392)),NOT(ISBLANK(BX1392)))),#N/A,
IF(ISBLANK(BU1392),"",
IF(AND(NOT(ISERROR(VLOOKUP(BU1392,MonsterTable!$A:$B,MATCH(MonsterTable!$B$1,MonsterTable!$A$1:$B$1,0),0))),OR(ISBLANK(BW1392),ISBLANK(BX1392))),#N/A,
IFERROR(VLOOKUP(BU1392,MonsterTable!$A:$B,MATCH(MonsterTable!$B$1,MonsterTable!$A$1:$B$1,0),0),
IF(OR(NOT(ISBLANK(BW1392)),ISBLANK(BX1392)),#N/A,
IF(BU1392="empty","empty",
VLOOKUP(BU1392,MonsterGroupTable!$A:$A,1,0)))))))</f>
        <v/>
      </c>
      <c r="CC1392" s="2" t="str">
        <f>IF(AND(ISBLANK(CB1392),OR(NOT(ISBLANK(CD1392)),NOT(ISBLANK(CE1392)))),#N/A,
IF(ISBLANK(CB1392),"",
IF(AND(NOT(ISERROR(VLOOKUP(CB1392,MonsterTable!$A:$B,MATCH(MonsterTable!$B$1,MonsterTable!$A$1:$B$1,0),0))),OR(ISBLANK(CD1392),ISBLANK(CE1392))),#N/A,
IFERROR(VLOOKUP(CB1392,MonsterTable!$A:$B,MATCH(MonsterTable!$B$1,MonsterTable!$A$1:$B$1,0),0),
IF(OR(NOT(ISBLANK(CD1392)),ISBLANK(CE1392)),#N/A,
IF(CB1392="empty","empty",
VLOOKUP(CB1392,MonsterGroupTable!$A:$A,1,0)))))))</f>
        <v/>
      </c>
      <c r="CJ1392" s="2" t="str">
        <f>IF(AND(ISBLANK(CI1392),OR(NOT(ISBLANK(CK1392)),NOT(ISBLANK(CL1392)))),#N/A,
IF(ISBLANK(CI1392),"",
IF(AND(NOT(ISERROR(VLOOKUP(CI1392,MonsterTable!$A:$B,MATCH(MonsterTable!$B$1,MonsterTable!$A$1:$B$1,0),0))),OR(ISBLANK(CK1392),ISBLANK(CL1392))),#N/A,
IFERROR(VLOOKUP(CI1392,MonsterTable!$A:$B,MATCH(MonsterTable!$B$1,MonsterTable!$A$1:$B$1,0),0),
IF(OR(NOT(ISBLANK(CK1392)),ISBLANK(CL1392)),#N/A,
IF(CI1392="empty","empty",
VLOOKUP(CI1392,MonsterGroupTable!$A:$A,1,0)))))))</f>
        <v/>
      </c>
    </row>
    <row r="1393" spans="1:88">
      <c r="A1393">
        <v>20359</v>
      </c>
      <c r="B1393">
        <f t="shared" si="47"/>
        <v>1.1000000000000001</v>
      </c>
      <c r="C1393">
        <f t="shared" si="47"/>
        <v>1.1000000000000001</v>
      </c>
      <c r="F1393">
        <v>900</v>
      </c>
      <c r="G1393">
        <v>22717</v>
      </c>
      <c r="H1393">
        <v>0</v>
      </c>
      <c r="I1393">
        <v>0</v>
      </c>
      <c r="J1393">
        <v>0</v>
      </c>
      <c r="K1393" t="s">
        <v>28</v>
      </c>
      <c r="L1393" t="s">
        <v>251</v>
      </c>
      <c r="M1393" t="s">
        <v>79</v>
      </c>
      <c r="N1393" t="s">
        <v>80</v>
      </c>
      <c r="O1393">
        <v>0</v>
      </c>
      <c r="P1393">
        <v>-4.75</v>
      </c>
      <c r="Q1393">
        <v>-3.5</v>
      </c>
      <c r="R1393">
        <v>4.75</v>
      </c>
      <c r="S1393">
        <v>3</v>
      </c>
      <c r="T1393">
        <v>-13.5</v>
      </c>
      <c r="U1393">
        <v>2.5499999999999998</v>
      </c>
      <c r="V1393">
        <v>-6.75</v>
      </c>
      <c r="W1393" t="str">
        <f t="shared" si="48"/>
        <v>g116,5,empty,3,201,1,1,0</v>
      </c>
      <c r="X1393" s="1" t="s">
        <v>315</v>
      </c>
      <c r="Y1393" s="2" t="str">
        <f>IF(AND(ISBLANK(X1393),OR(NOT(ISBLANK(Z1393)),NOT(ISBLANK(AA1393)))),#N/A,
IF(ISBLANK(X1393),"",
IF(AND(NOT(ISERROR(VLOOKUP(X1393,MonsterTable!$A:$B,MATCH(MonsterTable!$B$1,MonsterTable!$A$1:$B$1,0),0))),OR(ISBLANK(Z1393),ISBLANK(AA1393))),#N/A,
IFERROR(VLOOKUP(X1393,MonsterTable!$A:$B,MATCH(MonsterTable!$B$1,MonsterTable!$A$1:$B$1,0),0),
IF(OR(NOT(ISBLANK(Z1393)),ISBLANK(AA1393)),#N/A,
IF(X1393="empty","empty",
VLOOKUP(X1393,MonsterGroupTable!$A:$A,1,0)))))))</f>
        <v>g116</v>
      </c>
      <c r="AA1393">
        <v>5</v>
      </c>
      <c r="AE1393" s="1" t="s">
        <v>446</v>
      </c>
      <c r="AF1393" s="2" t="str">
        <f>IF(AND(ISBLANK(AE1393),OR(NOT(ISBLANK(AG1393)),NOT(ISBLANK(AH1393)))),#N/A,
IF(ISBLANK(AE1393),"",
IF(AND(NOT(ISERROR(VLOOKUP(AE1393,MonsterTable!$A:$B,MATCH(MonsterTable!$B$1,MonsterTable!$A$1:$B$1,0),0))),OR(ISBLANK(AG1393),ISBLANK(AH1393))),#N/A,
IFERROR(VLOOKUP(AE1393,MonsterTable!$A:$B,MATCH(MonsterTable!$B$1,MonsterTable!$A$1:$B$1,0),0),
IF(OR(NOT(ISBLANK(AG1393)),ISBLANK(AH1393)),#N/A,
IF(AE1393="empty","empty",
VLOOKUP(AE1393,MonsterGroupTable!$A:$A,1,0)))))))</f>
        <v>empty</v>
      </c>
      <c r="AH1393">
        <v>3</v>
      </c>
      <c r="AL1393" s="1" t="s">
        <v>242</v>
      </c>
      <c r="AM1393" s="2">
        <f>IF(AND(ISBLANK(AL1393),OR(NOT(ISBLANK(AN1393)),NOT(ISBLANK(AO1393)))),#N/A,
IF(ISBLANK(AL1393),"",
IF(AND(NOT(ISERROR(VLOOKUP(AL1393,MonsterTable!$A:$B,MATCH(MonsterTable!$B$1,MonsterTable!$A$1:$B$1,0),0))),OR(ISBLANK(AN1393),ISBLANK(AO1393))),#N/A,
IFERROR(VLOOKUP(AL1393,MonsterTable!$A:$B,MATCH(MonsterTable!$B$1,MonsterTable!$A$1:$B$1,0),0),
IF(OR(NOT(ISBLANK(AN1393)),ISBLANK(AO1393)),#N/A,
IF(AL1393="empty","empty",
VLOOKUP(AL1393,MonsterGroupTable!$A:$A,1,0)))))))</f>
        <v>201</v>
      </c>
      <c r="AN1393">
        <v>1</v>
      </c>
      <c r="AO1393">
        <v>1</v>
      </c>
      <c r="AP1393">
        <v>0</v>
      </c>
      <c r="AT1393" s="2" t="str">
        <f>IF(AND(ISBLANK(AS1393),OR(NOT(ISBLANK(AU1393)),NOT(ISBLANK(AV1393)))),#N/A,
IF(ISBLANK(AS1393),"",
IF(AND(NOT(ISERROR(VLOOKUP(AS1393,MonsterTable!$A:$B,MATCH(MonsterTable!$B$1,MonsterTable!$A$1:$B$1,0),0))),OR(ISBLANK(AU1393),ISBLANK(AV1393))),#N/A,
IFERROR(VLOOKUP(AS1393,MonsterTable!$A:$B,MATCH(MonsterTable!$B$1,MonsterTable!$A$1:$B$1,0),0),
IF(OR(NOT(ISBLANK(AU1393)),ISBLANK(AV1393)),#N/A,
IF(AS1393="empty","empty",
VLOOKUP(AS1393,MonsterGroupTable!$A:$A,1,0)))))))</f>
        <v/>
      </c>
      <c r="BA1393" s="2" t="str">
        <f>IF(AND(ISBLANK(AZ1393),OR(NOT(ISBLANK(BB1393)),NOT(ISBLANK(BC1393)))),#N/A,
IF(ISBLANK(AZ1393),"",
IF(AND(NOT(ISERROR(VLOOKUP(AZ1393,MonsterTable!$A:$B,MATCH(MonsterTable!$B$1,MonsterTable!$A$1:$B$1,0),0))),OR(ISBLANK(BB1393),ISBLANK(BC1393))),#N/A,
IFERROR(VLOOKUP(AZ1393,MonsterTable!$A:$B,MATCH(MonsterTable!$B$1,MonsterTable!$A$1:$B$1,0),0),
IF(OR(NOT(ISBLANK(BB1393)),ISBLANK(BC1393)),#N/A,
IF(AZ1393="empty","empty",
VLOOKUP(AZ1393,MonsterGroupTable!$A:$A,1,0)))))))</f>
        <v/>
      </c>
      <c r="BH1393" s="2" t="str">
        <f>IF(AND(ISBLANK(BG1393),OR(NOT(ISBLANK(BI1393)),NOT(ISBLANK(BJ1393)))),#N/A,
IF(ISBLANK(BG1393),"",
IF(AND(NOT(ISERROR(VLOOKUP(BG1393,MonsterTable!$A:$B,MATCH(MonsterTable!$B$1,MonsterTable!$A$1:$B$1,0),0))),OR(ISBLANK(BI1393),ISBLANK(BJ1393))),#N/A,
IFERROR(VLOOKUP(BG1393,MonsterTable!$A:$B,MATCH(MonsterTable!$B$1,MonsterTable!$A$1:$B$1,0),0),
IF(OR(NOT(ISBLANK(BI1393)),ISBLANK(BJ1393)),#N/A,
IF(BG1393="empty","empty",
VLOOKUP(BG1393,MonsterGroupTable!$A:$A,1,0)))))))</f>
        <v/>
      </c>
      <c r="BO1393" s="2" t="str">
        <f>IF(AND(ISBLANK(BN1393),OR(NOT(ISBLANK(BP1393)),NOT(ISBLANK(BQ1393)))),#N/A,
IF(ISBLANK(BN1393),"",
IF(AND(NOT(ISERROR(VLOOKUP(BN1393,MonsterTable!$A:$B,MATCH(MonsterTable!$B$1,MonsterTable!$A$1:$B$1,0),0))),OR(ISBLANK(BP1393),ISBLANK(BQ1393))),#N/A,
IFERROR(VLOOKUP(BN1393,MonsterTable!$A:$B,MATCH(MonsterTable!$B$1,MonsterTable!$A$1:$B$1,0),0),
IF(OR(NOT(ISBLANK(BP1393)),ISBLANK(BQ1393)),#N/A,
IF(BN1393="empty","empty",
VLOOKUP(BN1393,MonsterGroupTable!$A:$A,1,0)))))))</f>
        <v/>
      </c>
      <c r="BV1393" s="2" t="str">
        <f>IF(AND(ISBLANK(BU1393),OR(NOT(ISBLANK(BW1393)),NOT(ISBLANK(BX1393)))),#N/A,
IF(ISBLANK(BU1393),"",
IF(AND(NOT(ISERROR(VLOOKUP(BU1393,MonsterTable!$A:$B,MATCH(MonsterTable!$B$1,MonsterTable!$A$1:$B$1,0),0))),OR(ISBLANK(BW1393),ISBLANK(BX1393))),#N/A,
IFERROR(VLOOKUP(BU1393,MonsterTable!$A:$B,MATCH(MonsterTable!$B$1,MonsterTable!$A$1:$B$1,0),0),
IF(OR(NOT(ISBLANK(BW1393)),ISBLANK(BX1393)),#N/A,
IF(BU1393="empty","empty",
VLOOKUP(BU1393,MonsterGroupTable!$A:$A,1,0)))))))</f>
        <v/>
      </c>
      <c r="CC1393" s="2" t="str">
        <f>IF(AND(ISBLANK(CB1393),OR(NOT(ISBLANK(CD1393)),NOT(ISBLANK(CE1393)))),#N/A,
IF(ISBLANK(CB1393),"",
IF(AND(NOT(ISERROR(VLOOKUP(CB1393,MonsterTable!$A:$B,MATCH(MonsterTable!$B$1,MonsterTable!$A$1:$B$1,0),0))),OR(ISBLANK(CD1393),ISBLANK(CE1393))),#N/A,
IFERROR(VLOOKUP(CB1393,MonsterTable!$A:$B,MATCH(MonsterTable!$B$1,MonsterTable!$A$1:$B$1,0),0),
IF(OR(NOT(ISBLANK(CD1393)),ISBLANK(CE1393)),#N/A,
IF(CB1393="empty","empty",
VLOOKUP(CB1393,MonsterGroupTable!$A:$A,1,0)))))))</f>
        <v/>
      </c>
      <c r="CJ1393" s="2" t="str">
        <f>IF(AND(ISBLANK(CI1393),OR(NOT(ISBLANK(CK1393)),NOT(ISBLANK(CL1393)))),#N/A,
IF(ISBLANK(CI1393),"",
IF(AND(NOT(ISERROR(VLOOKUP(CI1393,MonsterTable!$A:$B,MATCH(MonsterTable!$B$1,MonsterTable!$A$1:$B$1,0),0))),OR(ISBLANK(CK1393),ISBLANK(CL1393))),#N/A,
IFERROR(VLOOKUP(CI1393,MonsterTable!$A:$B,MATCH(MonsterTable!$B$1,MonsterTable!$A$1:$B$1,0),0),
IF(OR(NOT(ISBLANK(CK1393)),ISBLANK(CL1393)),#N/A,
IF(CI1393="empty","empty",
VLOOKUP(CI1393,MonsterGroupTable!$A:$A,1,0)))))))</f>
        <v/>
      </c>
    </row>
    <row r="1394" spans="1:88">
      <c r="A1394">
        <v>20360</v>
      </c>
      <c r="B1394">
        <f t="shared" si="47"/>
        <v>1.2</v>
      </c>
      <c r="C1394">
        <f t="shared" si="47"/>
        <v>1.1000000000000001</v>
      </c>
      <c r="F1394">
        <v>900</v>
      </c>
      <c r="G1394">
        <v>22852</v>
      </c>
      <c r="H1394">
        <v>0</v>
      </c>
      <c r="I1394">
        <v>0</v>
      </c>
      <c r="J1394">
        <v>0</v>
      </c>
      <c r="K1394" t="s">
        <v>28</v>
      </c>
      <c r="L1394" t="s">
        <v>251</v>
      </c>
      <c r="M1394" t="s">
        <v>79</v>
      </c>
      <c r="N1394" t="s">
        <v>80</v>
      </c>
      <c r="O1394">
        <v>0</v>
      </c>
      <c r="P1394">
        <v>-4.75</v>
      </c>
      <c r="Q1394">
        <v>-3.5</v>
      </c>
      <c r="R1394">
        <v>4.75</v>
      </c>
      <c r="S1394">
        <v>3</v>
      </c>
      <c r="T1394">
        <v>-13.5</v>
      </c>
      <c r="U1394">
        <v>2.5499999999999998</v>
      </c>
      <c r="V1394">
        <v>-6.75</v>
      </c>
      <c r="W1394" t="str">
        <f t="shared" si="48"/>
        <v>g116,5,empty,3,201,1,1,0</v>
      </c>
      <c r="X1394" s="1" t="s">
        <v>315</v>
      </c>
      <c r="Y1394" s="2" t="str">
        <f>IF(AND(ISBLANK(X1394),OR(NOT(ISBLANK(Z1394)),NOT(ISBLANK(AA1394)))),#N/A,
IF(ISBLANK(X1394),"",
IF(AND(NOT(ISERROR(VLOOKUP(X1394,MonsterTable!$A:$B,MATCH(MonsterTable!$B$1,MonsterTable!$A$1:$B$1,0),0))),OR(ISBLANK(Z1394),ISBLANK(AA1394))),#N/A,
IFERROR(VLOOKUP(X1394,MonsterTable!$A:$B,MATCH(MonsterTable!$B$1,MonsterTable!$A$1:$B$1,0),0),
IF(OR(NOT(ISBLANK(Z1394)),ISBLANK(AA1394)),#N/A,
IF(X1394="empty","empty",
VLOOKUP(X1394,MonsterGroupTable!$A:$A,1,0)))))))</f>
        <v>g116</v>
      </c>
      <c r="AA1394">
        <v>5</v>
      </c>
      <c r="AE1394" s="1" t="s">
        <v>446</v>
      </c>
      <c r="AF1394" s="2" t="str">
        <f>IF(AND(ISBLANK(AE1394),OR(NOT(ISBLANK(AG1394)),NOT(ISBLANK(AH1394)))),#N/A,
IF(ISBLANK(AE1394),"",
IF(AND(NOT(ISERROR(VLOOKUP(AE1394,MonsterTable!$A:$B,MATCH(MonsterTable!$B$1,MonsterTable!$A$1:$B$1,0),0))),OR(ISBLANK(AG1394),ISBLANK(AH1394))),#N/A,
IFERROR(VLOOKUP(AE1394,MonsterTable!$A:$B,MATCH(MonsterTable!$B$1,MonsterTable!$A$1:$B$1,0),0),
IF(OR(NOT(ISBLANK(AG1394)),ISBLANK(AH1394)),#N/A,
IF(AE1394="empty","empty",
VLOOKUP(AE1394,MonsterGroupTable!$A:$A,1,0)))))))</f>
        <v>empty</v>
      </c>
      <c r="AH1394">
        <v>3</v>
      </c>
      <c r="AL1394" s="1" t="s">
        <v>242</v>
      </c>
      <c r="AM1394" s="2">
        <f>IF(AND(ISBLANK(AL1394),OR(NOT(ISBLANK(AN1394)),NOT(ISBLANK(AO1394)))),#N/A,
IF(ISBLANK(AL1394),"",
IF(AND(NOT(ISERROR(VLOOKUP(AL1394,MonsterTable!$A:$B,MATCH(MonsterTable!$B$1,MonsterTable!$A$1:$B$1,0),0))),OR(ISBLANK(AN1394),ISBLANK(AO1394))),#N/A,
IFERROR(VLOOKUP(AL1394,MonsterTable!$A:$B,MATCH(MonsterTable!$B$1,MonsterTable!$A$1:$B$1,0),0),
IF(OR(NOT(ISBLANK(AN1394)),ISBLANK(AO1394)),#N/A,
IF(AL1394="empty","empty",
VLOOKUP(AL1394,MonsterGroupTable!$A:$A,1,0)))))))</f>
        <v>201</v>
      </c>
      <c r="AN1394">
        <v>1</v>
      </c>
      <c r="AO1394">
        <v>1</v>
      </c>
      <c r="AP1394">
        <v>0</v>
      </c>
      <c r="AT1394" s="2" t="str">
        <f>IF(AND(ISBLANK(AS1394),OR(NOT(ISBLANK(AU1394)),NOT(ISBLANK(AV1394)))),#N/A,
IF(ISBLANK(AS1394),"",
IF(AND(NOT(ISERROR(VLOOKUP(AS1394,MonsterTable!$A:$B,MATCH(MonsterTable!$B$1,MonsterTable!$A$1:$B$1,0),0))),OR(ISBLANK(AU1394),ISBLANK(AV1394))),#N/A,
IFERROR(VLOOKUP(AS1394,MonsterTable!$A:$B,MATCH(MonsterTable!$B$1,MonsterTable!$A$1:$B$1,0),0),
IF(OR(NOT(ISBLANK(AU1394)),ISBLANK(AV1394)),#N/A,
IF(AS1394="empty","empty",
VLOOKUP(AS1394,MonsterGroupTable!$A:$A,1,0)))))))</f>
        <v/>
      </c>
      <c r="BA1394" s="2" t="str">
        <f>IF(AND(ISBLANK(AZ1394),OR(NOT(ISBLANK(BB1394)),NOT(ISBLANK(BC1394)))),#N/A,
IF(ISBLANK(AZ1394),"",
IF(AND(NOT(ISERROR(VLOOKUP(AZ1394,MonsterTable!$A:$B,MATCH(MonsterTable!$B$1,MonsterTable!$A$1:$B$1,0),0))),OR(ISBLANK(BB1394),ISBLANK(BC1394))),#N/A,
IFERROR(VLOOKUP(AZ1394,MonsterTable!$A:$B,MATCH(MonsterTable!$B$1,MonsterTable!$A$1:$B$1,0),0),
IF(OR(NOT(ISBLANK(BB1394)),ISBLANK(BC1394)),#N/A,
IF(AZ1394="empty","empty",
VLOOKUP(AZ1394,MonsterGroupTable!$A:$A,1,0)))))))</f>
        <v/>
      </c>
      <c r="BH1394" s="2" t="str">
        <f>IF(AND(ISBLANK(BG1394),OR(NOT(ISBLANK(BI1394)),NOT(ISBLANK(BJ1394)))),#N/A,
IF(ISBLANK(BG1394),"",
IF(AND(NOT(ISERROR(VLOOKUP(BG1394,MonsterTable!$A:$B,MATCH(MonsterTable!$B$1,MonsterTable!$A$1:$B$1,0),0))),OR(ISBLANK(BI1394),ISBLANK(BJ1394))),#N/A,
IFERROR(VLOOKUP(BG1394,MonsterTable!$A:$B,MATCH(MonsterTable!$B$1,MonsterTable!$A$1:$B$1,0),0),
IF(OR(NOT(ISBLANK(BI1394)),ISBLANK(BJ1394)),#N/A,
IF(BG1394="empty","empty",
VLOOKUP(BG1394,MonsterGroupTable!$A:$A,1,0)))))))</f>
        <v/>
      </c>
      <c r="BO1394" s="2" t="str">
        <f>IF(AND(ISBLANK(BN1394),OR(NOT(ISBLANK(BP1394)),NOT(ISBLANK(BQ1394)))),#N/A,
IF(ISBLANK(BN1394),"",
IF(AND(NOT(ISERROR(VLOOKUP(BN1394,MonsterTable!$A:$B,MATCH(MonsterTable!$B$1,MonsterTable!$A$1:$B$1,0),0))),OR(ISBLANK(BP1394),ISBLANK(BQ1394))),#N/A,
IFERROR(VLOOKUP(BN1394,MonsterTable!$A:$B,MATCH(MonsterTable!$B$1,MonsterTable!$A$1:$B$1,0),0),
IF(OR(NOT(ISBLANK(BP1394)),ISBLANK(BQ1394)),#N/A,
IF(BN1394="empty","empty",
VLOOKUP(BN1394,MonsterGroupTable!$A:$A,1,0)))))))</f>
        <v/>
      </c>
      <c r="BV1394" s="2" t="str">
        <f>IF(AND(ISBLANK(BU1394),OR(NOT(ISBLANK(BW1394)),NOT(ISBLANK(BX1394)))),#N/A,
IF(ISBLANK(BU1394),"",
IF(AND(NOT(ISERROR(VLOOKUP(BU1394,MonsterTable!$A:$B,MATCH(MonsterTable!$B$1,MonsterTable!$A$1:$B$1,0),0))),OR(ISBLANK(BW1394),ISBLANK(BX1394))),#N/A,
IFERROR(VLOOKUP(BU1394,MonsterTable!$A:$B,MATCH(MonsterTable!$B$1,MonsterTable!$A$1:$B$1,0),0),
IF(OR(NOT(ISBLANK(BW1394)),ISBLANK(BX1394)),#N/A,
IF(BU1394="empty","empty",
VLOOKUP(BU1394,MonsterGroupTable!$A:$A,1,0)))))))</f>
        <v/>
      </c>
      <c r="CC1394" s="2" t="str">
        <f>IF(AND(ISBLANK(CB1394),OR(NOT(ISBLANK(CD1394)),NOT(ISBLANK(CE1394)))),#N/A,
IF(ISBLANK(CB1394),"",
IF(AND(NOT(ISERROR(VLOOKUP(CB1394,MonsterTable!$A:$B,MATCH(MonsterTable!$B$1,MonsterTable!$A$1:$B$1,0),0))),OR(ISBLANK(CD1394),ISBLANK(CE1394))),#N/A,
IFERROR(VLOOKUP(CB1394,MonsterTable!$A:$B,MATCH(MonsterTable!$B$1,MonsterTable!$A$1:$B$1,0),0),
IF(OR(NOT(ISBLANK(CD1394)),ISBLANK(CE1394)),#N/A,
IF(CB1394="empty","empty",
VLOOKUP(CB1394,MonsterGroupTable!$A:$A,1,0)))))))</f>
        <v/>
      </c>
      <c r="CJ1394" s="2" t="str">
        <f>IF(AND(ISBLANK(CI1394),OR(NOT(ISBLANK(CK1394)),NOT(ISBLANK(CL1394)))),#N/A,
IF(ISBLANK(CI1394),"",
IF(AND(NOT(ISERROR(VLOOKUP(CI1394,MonsterTable!$A:$B,MATCH(MonsterTable!$B$1,MonsterTable!$A$1:$B$1,0),0))),OR(ISBLANK(CK1394),ISBLANK(CL1394))),#N/A,
IFERROR(VLOOKUP(CI1394,MonsterTable!$A:$B,MATCH(MonsterTable!$B$1,MonsterTable!$A$1:$B$1,0),0),
IF(OR(NOT(ISBLANK(CK1394)),ISBLANK(CL1394)),#N/A,
IF(CI1394="empty","empty",
VLOOKUP(CI1394,MonsterGroupTable!$A:$A,1,0)))))))</f>
        <v/>
      </c>
    </row>
    <row r="1395" spans="1:88">
      <c r="A1395">
        <v>20361</v>
      </c>
      <c r="B1395">
        <f t="shared" si="47"/>
        <v>1.1000000000000001</v>
      </c>
      <c r="C1395">
        <f t="shared" si="47"/>
        <v>1.1000000000000001</v>
      </c>
      <c r="F1395">
        <v>900</v>
      </c>
      <c r="G1395">
        <v>22987</v>
      </c>
      <c r="H1395">
        <v>0</v>
      </c>
      <c r="I1395">
        <v>0</v>
      </c>
      <c r="J1395">
        <v>0</v>
      </c>
      <c r="K1395" t="s">
        <v>28</v>
      </c>
      <c r="L1395" t="s">
        <v>253</v>
      </c>
      <c r="M1395" t="s">
        <v>79</v>
      </c>
      <c r="N1395" t="s">
        <v>80</v>
      </c>
      <c r="O1395">
        <v>0</v>
      </c>
      <c r="P1395">
        <v>-4.75</v>
      </c>
      <c r="Q1395">
        <v>-3.5</v>
      </c>
      <c r="R1395">
        <v>4.75</v>
      </c>
      <c r="S1395">
        <v>3</v>
      </c>
      <c r="T1395">
        <v>-13.5</v>
      </c>
      <c r="U1395">
        <v>2.5499999999999998</v>
      </c>
      <c r="V1395">
        <v>-6.75</v>
      </c>
      <c r="W1395" t="str">
        <f t="shared" si="48"/>
        <v>g117,5,empty,3,202,1,1,0</v>
      </c>
      <c r="X1395" s="1" t="s">
        <v>316</v>
      </c>
      <c r="Y1395" s="2" t="str">
        <f>IF(AND(ISBLANK(X1395),OR(NOT(ISBLANK(Z1395)),NOT(ISBLANK(AA1395)))),#N/A,
IF(ISBLANK(X1395),"",
IF(AND(NOT(ISERROR(VLOOKUP(X1395,MonsterTable!$A:$B,MATCH(MonsterTable!$B$1,MonsterTable!$A$1:$B$1,0),0))),OR(ISBLANK(Z1395),ISBLANK(AA1395))),#N/A,
IFERROR(VLOOKUP(X1395,MonsterTable!$A:$B,MATCH(MonsterTable!$B$1,MonsterTable!$A$1:$B$1,0),0),
IF(OR(NOT(ISBLANK(Z1395)),ISBLANK(AA1395)),#N/A,
IF(X1395="empty","empty",
VLOOKUP(X1395,MonsterGroupTable!$A:$A,1,0)))))))</f>
        <v>g117</v>
      </c>
      <c r="AA1395">
        <v>5</v>
      </c>
      <c r="AE1395" s="1" t="s">
        <v>446</v>
      </c>
      <c r="AF1395" s="2" t="str">
        <f>IF(AND(ISBLANK(AE1395),OR(NOT(ISBLANK(AG1395)),NOT(ISBLANK(AH1395)))),#N/A,
IF(ISBLANK(AE1395),"",
IF(AND(NOT(ISERROR(VLOOKUP(AE1395,MonsterTable!$A:$B,MATCH(MonsterTable!$B$1,MonsterTable!$A$1:$B$1,0),0))),OR(ISBLANK(AG1395),ISBLANK(AH1395))),#N/A,
IFERROR(VLOOKUP(AE1395,MonsterTable!$A:$B,MATCH(MonsterTable!$B$1,MonsterTable!$A$1:$B$1,0),0),
IF(OR(NOT(ISBLANK(AG1395)),ISBLANK(AH1395)),#N/A,
IF(AE1395="empty","empty",
VLOOKUP(AE1395,MonsterGroupTable!$A:$A,1,0)))))))</f>
        <v>empty</v>
      </c>
      <c r="AH1395">
        <v>3</v>
      </c>
      <c r="AL1395" s="1" t="s">
        <v>338</v>
      </c>
      <c r="AM1395" s="2">
        <f>IF(AND(ISBLANK(AL1395),OR(NOT(ISBLANK(AN1395)),NOT(ISBLANK(AO1395)))),#N/A,
IF(ISBLANK(AL1395),"",
IF(AND(NOT(ISERROR(VLOOKUP(AL1395,MonsterTable!$A:$B,MATCH(MonsterTable!$B$1,MonsterTable!$A$1:$B$1,0),0))),OR(ISBLANK(AN1395),ISBLANK(AO1395))),#N/A,
IFERROR(VLOOKUP(AL1395,MonsterTable!$A:$B,MATCH(MonsterTable!$B$1,MonsterTable!$A$1:$B$1,0),0),
IF(OR(NOT(ISBLANK(AN1395)),ISBLANK(AO1395)),#N/A,
IF(AL1395="empty","empty",
VLOOKUP(AL1395,MonsterGroupTable!$A:$A,1,0)))))))</f>
        <v>202</v>
      </c>
      <c r="AN1395">
        <v>1</v>
      </c>
      <c r="AO1395">
        <v>1</v>
      </c>
      <c r="AP1395">
        <v>0</v>
      </c>
      <c r="AT1395" s="2" t="str">
        <f>IF(AND(ISBLANK(AS1395),OR(NOT(ISBLANK(AU1395)),NOT(ISBLANK(AV1395)))),#N/A,
IF(ISBLANK(AS1395),"",
IF(AND(NOT(ISERROR(VLOOKUP(AS1395,MonsterTable!$A:$B,MATCH(MonsterTable!$B$1,MonsterTable!$A$1:$B$1,0),0))),OR(ISBLANK(AU1395),ISBLANK(AV1395))),#N/A,
IFERROR(VLOOKUP(AS1395,MonsterTable!$A:$B,MATCH(MonsterTable!$B$1,MonsterTable!$A$1:$B$1,0),0),
IF(OR(NOT(ISBLANK(AU1395)),ISBLANK(AV1395)),#N/A,
IF(AS1395="empty","empty",
VLOOKUP(AS1395,MonsterGroupTable!$A:$A,1,0)))))))</f>
        <v/>
      </c>
      <c r="BA1395" s="2" t="str">
        <f>IF(AND(ISBLANK(AZ1395),OR(NOT(ISBLANK(BB1395)),NOT(ISBLANK(BC1395)))),#N/A,
IF(ISBLANK(AZ1395),"",
IF(AND(NOT(ISERROR(VLOOKUP(AZ1395,MonsterTable!$A:$B,MATCH(MonsterTable!$B$1,MonsterTable!$A$1:$B$1,0),0))),OR(ISBLANK(BB1395),ISBLANK(BC1395))),#N/A,
IFERROR(VLOOKUP(AZ1395,MonsterTable!$A:$B,MATCH(MonsterTable!$B$1,MonsterTable!$A$1:$B$1,0),0),
IF(OR(NOT(ISBLANK(BB1395)),ISBLANK(BC1395)),#N/A,
IF(AZ1395="empty","empty",
VLOOKUP(AZ1395,MonsterGroupTable!$A:$A,1,0)))))))</f>
        <v/>
      </c>
      <c r="BH1395" s="2" t="str">
        <f>IF(AND(ISBLANK(BG1395),OR(NOT(ISBLANK(BI1395)),NOT(ISBLANK(BJ1395)))),#N/A,
IF(ISBLANK(BG1395),"",
IF(AND(NOT(ISERROR(VLOOKUP(BG1395,MonsterTable!$A:$B,MATCH(MonsterTable!$B$1,MonsterTable!$A$1:$B$1,0),0))),OR(ISBLANK(BI1395),ISBLANK(BJ1395))),#N/A,
IFERROR(VLOOKUP(BG1395,MonsterTable!$A:$B,MATCH(MonsterTable!$B$1,MonsterTable!$A$1:$B$1,0),0),
IF(OR(NOT(ISBLANK(BI1395)),ISBLANK(BJ1395)),#N/A,
IF(BG1395="empty","empty",
VLOOKUP(BG1395,MonsterGroupTable!$A:$A,1,0)))))))</f>
        <v/>
      </c>
      <c r="BO1395" s="2" t="str">
        <f>IF(AND(ISBLANK(BN1395),OR(NOT(ISBLANK(BP1395)),NOT(ISBLANK(BQ1395)))),#N/A,
IF(ISBLANK(BN1395),"",
IF(AND(NOT(ISERROR(VLOOKUP(BN1395,MonsterTable!$A:$B,MATCH(MonsterTable!$B$1,MonsterTable!$A$1:$B$1,0),0))),OR(ISBLANK(BP1395),ISBLANK(BQ1395))),#N/A,
IFERROR(VLOOKUP(BN1395,MonsterTable!$A:$B,MATCH(MonsterTable!$B$1,MonsterTable!$A$1:$B$1,0),0),
IF(OR(NOT(ISBLANK(BP1395)),ISBLANK(BQ1395)),#N/A,
IF(BN1395="empty","empty",
VLOOKUP(BN1395,MonsterGroupTable!$A:$A,1,0)))))))</f>
        <v/>
      </c>
      <c r="BV1395" s="2" t="str">
        <f>IF(AND(ISBLANK(BU1395),OR(NOT(ISBLANK(BW1395)),NOT(ISBLANK(BX1395)))),#N/A,
IF(ISBLANK(BU1395),"",
IF(AND(NOT(ISERROR(VLOOKUP(BU1395,MonsterTable!$A:$B,MATCH(MonsterTable!$B$1,MonsterTable!$A$1:$B$1,0),0))),OR(ISBLANK(BW1395),ISBLANK(BX1395))),#N/A,
IFERROR(VLOOKUP(BU1395,MonsterTable!$A:$B,MATCH(MonsterTable!$B$1,MonsterTable!$A$1:$B$1,0),0),
IF(OR(NOT(ISBLANK(BW1395)),ISBLANK(BX1395)),#N/A,
IF(BU1395="empty","empty",
VLOOKUP(BU1395,MonsterGroupTable!$A:$A,1,0)))))))</f>
        <v/>
      </c>
      <c r="CC1395" s="2" t="str">
        <f>IF(AND(ISBLANK(CB1395),OR(NOT(ISBLANK(CD1395)),NOT(ISBLANK(CE1395)))),#N/A,
IF(ISBLANK(CB1395),"",
IF(AND(NOT(ISERROR(VLOOKUP(CB1395,MonsterTable!$A:$B,MATCH(MonsterTable!$B$1,MonsterTable!$A$1:$B$1,0),0))),OR(ISBLANK(CD1395),ISBLANK(CE1395))),#N/A,
IFERROR(VLOOKUP(CB1395,MonsterTable!$A:$B,MATCH(MonsterTable!$B$1,MonsterTable!$A$1:$B$1,0),0),
IF(OR(NOT(ISBLANK(CD1395)),ISBLANK(CE1395)),#N/A,
IF(CB1395="empty","empty",
VLOOKUP(CB1395,MonsterGroupTable!$A:$A,1,0)))))))</f>
        <v/>
      </c>
      <c r="CJ1395" s="2" t="str">
        <f>IF(AND(ISBLANK(CI1395),OR(NOT(ISBLANK(CK1395)),NOT(ISBLANK(CL1395)))),#N/A,
IF(ISBLANK(CI1395),"",
IF(AND(NOT(ISERROR(VLOOKUP(CI1395,MonsterTable!$A:$B,MATCH(MonsterTable!$B$1,MonsterTable!$A$1:$B$1,0),0))),OR(ISBLANK(CK1395),ISBLANK(CL1395))),#N/A,
IFERROR(VLOOKUP(CI1395,MonsterTable!$A:$B,MATCH(MonsterTable!$B$1,MonsterTable!$A$1:$B$1,0),0),
IF(OR(NOT(ISBLANK(CK1395)),ISBLANK(CL1395)),#N/A,
IF(CI1395="empty","empty",
VLOOKUP(CI1395,MonsterGroupTable!$A:$A,1,0)))))))</f>
        <v/>
      </c>
    </row>
    <row r="1396" spans="1:88">
      <c r="A1396">
        <v>20362</v>
      </c>
      <c r="B1396">
        <f t="shared" si="47"/>
        <v>1.1000000000000001</v>
      </c>
      <c r="C1396">
        <f t="shared" si="47"/>
        <v>1.1000000000000001</v>
      </c>
      <c r="F1396">
        <v>900</v>
      </c>
      <c r="G1396">
        <v>23122</v>
      </c>
      <c r="H1396">
        <v>0</v>
      </c>
      <c r="I1396">
        <v>0</v>
      </c>
      <c r="J1396">
        <v>0</v>
      </c>
      <c r="K1396" t="s">
        <v>28</v>
      </c>
      <c r="L1396" t="s">
        <v>253</v>
      </c>
      <c r="M1396" t="s">
        <v>79</v>
      </c>
      <c r="N1396" t="s">
        <v>80</v>
      </c>
      <c r="O1396">
        <v>0</v>
      </c>
      <c r="P1396">
        <v>-4.75</v>
      </c>
      <c r="Q1396">
        <v>-3.5</v>
      </c>
      <c r="R1396">
        <v>4.75</v>
      </c>
      <c r="S1396">
        <v>3</v>
      </c>
      <c r="T1396">
        <v>-13.5</v>
      </c>
      <c r="U1396">
        <v>2.5499999999999998</v>
      </c>
      <c r="V1396">
        <v>-6.75</v>
      </c>
      <c r="W1396" t="str">
        <f t="shared" si="48"/>
        <v>g117,5,empty,3,202,1,1,0</v>
      </c>
      <c r="X1396" s="1" t="s">
        <v>316</v>
      </c>
      <c r="Y1396" s="2" t="str">
        <f>IF(AND(ISBLANK(X1396),OR(NOT(ISBLANK(Z1396)),NOT(ISBLANK(AA1396)))),#N/A,
IF(ISBLANK(X1396),"",
IF(AND(NOT(ISERROR(VLOOKUP(X1396,MonsterTable!$A:$B,MATCH(MonsterTable!$B$1,MonsterTable!$A$1:$B$1,0),0))),OR(ISBLANK(Z1396),ISBLANK(AA1396))),#N/A,
IFERROR(VLOOKUP(X1396,MonsterTable!$A:$B,MATCH(MonsterTable!$B$1,MonsterTable!$A$1:$B$1,0),0),
IF(OR(NOT(ISBLANK(Z1396)),ISBLANK(AA1396)),#N/A,
IF(X1396="empty","empty",
VLOOKUP(X1396,MonsterGroupTable!$A:$A,1,0)))))))</f>
        <v>g117</v>
      </c>
      <c r="AA1396">
        <v>5</v>
      </c>
      <c r="AE1396" s="1" t="s">
        <v>446</v>
      </c>
      <c r="AF1396" s="2" t="str">
        <f>IF(AND(ISBLANK(AE1396),OR(NOT(ISBLANK(AG1396)),NOT(ISBLANK(AH1396)))),#N/A,
IF(ISBLANK(AE1396),"",
IF(AND(NOT(ISERROR(VLOOKUP(AE1396,MonsterTable!$A:$B,MATCH(MonsterTable!$B$1,MonsterTable!$A$1:$B$1,0),0))),OR(ISBLANK(AG1396),ISBLANK(AH1396))),#N/A,
IFERROR(VLOOKUP(AE1396,MonsterTable!$A:$B,MATCH(MonsterTable!$B$1,MonsterTable!$A$1:$B$1,0),0),
IF(OR(NOT(ISBLANK(AG1396)),ISBLANK(AH1396)),#N/A,
IF(AE1396="empty","empty",
VLOOKUP(AE1396,MonsterGroupTable!$A:$A,1,0)))))))</f>
        <v>empty</v>
      </c>
      <c r="AH1396">
        <v>3</v>
      </c>
      <c r="AL1396" s="1" t="s">
        <v>338</v>
      </c>
      <c r="AM1396" s="2">
        <f>IF(AND(ISBLANK(AL1396),OR(NOT(ISBLANK(AN1396)),NOT(ISBLANK(AO1396)))),#N/A,
IF(ISBLANK(AL1396),"",
IF(AND(NOT(ISERROR(VLOOKUP(AL1396,MonsterTable!$A:$B,MATCH(MonsterTable!$B$1,MonsterTable!$A$1:$B$1,0),0))),OR(ISBLANK(AN1396),ISBLANK(AO1396))),#N/A,
IFERROR(VLOOKUP(AL1396,MonsterTable!$A:$B,MATCH(MonsterTable!$B$1,MonsterTable!$A$1:$B$1,0),0),
IF(OR(NOT(ISBLANK(AN1396)),ISBLANK(AO1396)),#N/A,
IF(AL1396="empty","empty",
VLOOKUP(AL1396,MonsterGroupTable!$A:$A,1,0)))))))</f>
        <v>202</v>
      </c>
      <c r="AN1396">
        <v>1</v>
      </c>
      <c r="AO1396">
        <v>1</v>
      </c>
      <c r="AP1396">
        <v>0</v>
      </c>
      <c r="AT1396" s="2" t="str">
        <f>IF(AND(ISBLANK(AS1396),OR(NOT(ISBLANK(AU1396)),NOT(ISBLANK(AV1396)))),#N/A,
IF(ISBLANK(AS1396),"",
IF(AND(NOT(ISERROR(VLOOKUP(AS1396,MonsterTable!$A:$B,MATCH(MonsterTable!$B$1,MonsterTable!$A$1:$B$1,0),0))),OR(ISBLANK(AU1396),ISBLANK(AV1396))),#N/A,
IFERROR(VLOOKUP(AS1396,MonsterTable!$A:$B,MATCH(MonsterTable!$B$1,MonsterTable!$A$1:$B$1,0),0),
IF(OR(NOT(ISBLANK(AU1396)),ISBLANK(AV1396)),#N/A,
IF(AS1396="empty","empty",
VLOOKUP(AS1396,MonsterGroupTable!$A:$A,1,0)))))))</f>
        <v/>
      </c>
      <c r="BA1396" s="2" t="str">
        <f>IF(AND(ISBLANK(AZ1396),OR(NOT(ISBLANK(BB1396)),NOT(ISBLANK(BC1396)))),#N/A,
IF(ISBLANK(AZ1396),"",
IF(AND(NOT(ISERROR(VLOOKUP(AZ1396,MonsterTable!$A:$B,MATCH(MonsterTable!$B$1,MonsterTable!$A$1:$B$1,0),0))),OR(ISBLANK(BB1396),ISBLANK(BC1396))),#N/A,
IFERROR(VLOOKUP(AZ1396,MonsterTable!$A:$B,MATCH(MonsterTable!$B$1,MonsterTable!$A$1:$B$1,0),0),
IF(OR(NOT(ISBLANK(BB1396)),ISBLANK(BC1396)),#N/A,
IF(AZ1396="empty","empty",
VLOOKUP(AZ1396,MonsterGroupTable!$A:$A,1,0)))))))</f>
        <v/>
      </c>
      <c r="BH1396" s="2" t="str">
        <f>IF(AND(ISBLANK(BG1396),OR(NOT(ISBLANK(BI1396)),NOT(ISBLANK(BJ1396)))),#N/A,
IF(ISBLANK(BG1396),"",
IF(AND(NOT(ISERROR(VLOOKUP(BG1396,MonsterTable!$A:$B,MATCH(MonsterTable!$B$1,MonsterTable!$A$1:$B$1,0),0))),OR(ISBLANK(BI1396),ISBLANK(BJ1396))),#N/A,
IFERROR(VLOOKUP(BG1396,MonsterTable!$A:$B,MATCH(MonsterTable!$B$1,MonsterTable!$A$1:$B$1,0),0),
IF(OR(NOT(ISBLANK(BI1396)),ISBLANK(BJ1396)),#N/A,
IF(BG1396="empty","empty",
VLOOKUP(BG1396,MonsterGroupTable!$A:$A,1,0)))))))</f>
        <v/>
      </c>
      <c r="BO1396" s="2" t="str">
        <f>IF(AND(ISBLANK(BN1396),OR(NOT(ISBLANK(BP1396)),NOT(ISBLANK(BQ1396)))),#N/A,
IF(ISBLANK(BN1396),"",
IF(AND(NOT(ISERROR(VLOOKUP(BN1396,MonsterTable!$A:$B,MATCH(MonsterTable!$B$1,MonsterTable!$A$1:$B$1,0),0))),OR(ISBLANK(BP1396),ISBLANK(BQ1396))),#N/A,
IFERROR(VLOOKUP(BN1396,MonsterTable!$A:$B,MATCH(MonsterTable!$B$1,MonsterTable!$A$1:$B$1,0),0),
IF(OR(NOT(ISBLANK(BP1396)),ISBLANK(BQ1396)),#N/A,
IF(BN1396="empty","empty",
VLOOKUP(BN1396,MonsterGroupTable!$A:$A,1,0)))))))</f>
        <v/>
      </c>
      <c r="BV1396" s="2" t="str">
        <f>IF(AND(ISBLANK(BU1396),OR(NOT(ISBLANK(BW1396)),NOT(ISBLANK(BX1396)))),#N/A,
IF(ISBLANK(BU1396),"",
IF(AND(NOT(ISERROR(VLOOKUP(BU1396,MonsterTable!$A:$B,MATCH(MonsterTable!$B$1,MonsterTable!$A$1:$B$1,0),0))),OR(ISBLANK(BW1396),ISBLANK(BX1396))),#N/A,
IFERROR(VLOOKUP(BU1396,MonsterTable!$A:$B,MATCH(MonsterTable!$B$1,MonsterTable!$A$1:$B$1,0),0),
IF(OR(NOT(ISBLANK(BW1396)),ISBLANK(BX1396)),#N/A,
IF(BU1396="empty","empty",
VLOOKUP(BU1396,MonsterGroupTable!$A:$A,1,0)))))))</f>
        <v/>
      </c>
      <c r="CC1396" s="2" t="str">
        <f>IF(AND(ISBLANK(CB1396),OR(NOT(ISBLANK(CD1396)),NOT(ISBLANK(CE1396)))),#N/A,
IF(ISBLANK(CB1396),"",
IF(AND(NOT(ISERROR(VLOOKUP(CB1396,MonsterTable!$A:$B,MATCH(MonsterTable!$B$1,MonsterTable!$A$1:$B$1,0),0))),OR(ISBLANK(CD1396),ISBLANK(CE1396))),#N/A,
IFERROR(VLOOKUP(CB1396,MonsterTable!$A:$B,MATCH(MonsterTable!$B$1,MonsterTable!$A$1:$B$1,0),0),
IF(OR(NOT(ISBLANK(CD1396)),ISBLANK(CE1396)),#N/A,
IF(CB1396="empty","empty",
VLOOKUP(CB1396,MonsterGroupTable!$A:$A,1,0)))))))</f>
        <v/>
      </c>
      <c r="CJ1396" s="2" t="str">
        <f>IF(AND(ISBLANK(CI1396),OR(NOT(ISBLANK(CK1396)),NOT(ISBLANK(CL1396)))),#N/A,
IF(ISBLANK(CI1396),"",
IF(AND(NOT(ISERROR(VLOOKUP(CI1396,MonsterTable!$A:$B,MATCH(MonsterTable!$B$1,MonsterTable!$A$1:$B$1,0),0))),OR(ISBLANK(CK1396),ISBLANK(CL1396))),#N/A,
IFERROR(VLOOKUP(CI1396,MonsterTable!$A:$B,MATCH(MonsterTable!$B$1,MonsterTable!$A$1:$B$1,0),0),
IF(OR(NOT(ISBLANK(CK1396)),ISBLANK(CL1396)),#N/A,
IF(CI1396="empty","empty",
VLOOKUP(CI1396,MonsterGroupTable!$A:$A,1,0)))))))</f>
        <v/>
      </c>
    </row>
    <row r="1397" spans="1:88">
      <c r="A1397">
        <v>20363</v>
      </c>
      <c r="B1397">
        <f t="shared" si="47"/>
        <v>1.1000000000000001</v>
      </c>
      <c r="C1397">
        <f t="shared" si="47"/>
        <v>1.1000000000000001</v>
      </c>
      <c r="F1397">
        <v>900</v>
      </c>
      <c r="G1397">
        <v>23257</v>
      </c>
      <c r="H1397">
        <v>0</v>
      </c>
      <c r="I1397">
        <v>0</v>
      </c>
      <c r="J1397">
        <v>0</v>
      </c>
      <c r="K1397" t="s">
        <v>28</v>
      </c>
      <c r="L1397" t="s">
        <v>253</v>
      </c>
      <c r="M1397" t="s">
        <v>79</v>
      </c>
      <c r="N1397" t="s">
        <v>80</v>
      </c>
      <c r="O1397">
        <v>0</v>
      </c>
      <c r="P1397">
        <v>-4.75</v>
      </c>
      <c r="Q1397">
        <v>-3.5</v>
      </c>
      <c r="R1397">
        <v>4.75</v>
      </c>
      <c r="S1397">
        <v>3</v>
      </c>
      <c r="T1397">
        <v>-13.5</v>
      </c>
      <c r="U1397">
        <v>2.5499999999999998</v>
      </c>
      <c r="V1397">
        <v>-6.75</v>
      </c>
      <c r="W1397" t="str">
        <f t="shared" si="48"/>
        <v>g117,5,empty,3,202,1,1,0</v>
      </c>
      <c r="X1397" s="1" t="s">
        <v>316</v>
      </c>
      <c r="Y1397" s="2" t="str">
        <f>IF(AND(ISBLANK(X1397),OR(NOT(ISBLANK(Z1397)),NOT(ISBLANK(AA1397)))),#N/A,
IF(ISBLANK(X1397),"",
IF(AND(NOT(ISERROR(VLOOKUP(X1397,MonsterTable!$A:$B,MATCH(MonsterTable!$B$1,MonsterTable!$A$1:$B$1,0),0))),OR(ISBLANK(Z1397),ISBLANK(AA1397))),#N/A,
IFERROR(VLOOKUP(X1397,MonsterTable!$A:$B,MATCH(MonsterTable!$B$1,MonsterTable!$A$1:$B$1,0),0),
IF(OR(NOT(ISBLANK(Z1397)),ISBLANK(AA1397)),#N/A,
IF(X1397="empty","empty",
VLOOKUP(X1397,MonsterGroupTable!$A:$A,1,0)))))))</f>
        <v>g117</v>
      </c>
      <c r="AA1397">
        <v>5</v>
      </c>
      <c r="AE1397" s="1" t="s">
        <v>446</v>
      </c>
      <c r="AF1397" s="2" t="str">
        <f>IF(AND(ISBLANK(AE1397),OR(NOT(ISBLANK(AG1397)),NOT(ISBLANK(AH1397)))),#N/A,
IF(ISBLANK(AE1397),"",
IF(AND(NOT(ISERROR(VLOOKUP(AE1397,MonsterTable!$A:$B,MATCH(MonsterTable!$B$1,MonsterTable!$A$1:$B$1,0),0))),OR(ISBLANK(AG1397),ISBLANK(AH1397))),#N/A,
IFERROR(VLOOKUP(AE1397,MonsterTable!$A:$B,MATCH(MonsterTable!$B$1,MonsterTable!$A$1:$B$1,0),0),
IF(OR(NOT(ISBLANK(AG1397)),ISBLANK(AH1397)),#N/A,
IF(AE1397="empty","empty",
VLOOKUP(AE1397,MonsterGroupTable!$A:$A,1,0)))))))</f>
        <v>empty</v>
      </c>
      <c r="AH1397">
        <v>3</v>
      </c>
      <c r="AL1397" s="1" t="s">
        <v>338</v>
      </c>
      <c r="AM1397" s="2">
        <f>IF(AND(ISBLANK(AL1397),OR(NOT(ISBLANK(AN1397)),NOT(ISBLANK(AO1397)))),#N/A,
IF(ISBLANK(AL1397),"",
IF(AND(NOT(ISERROR(VLOOKUP(AL1397,MonsterTable!$A:$B,MATCH(MonsterTable!$B$1,MonsterTable!$A$1:$B$1,0),0))),OR(ISBLANK(AN1397),ISBLANK(AO1397))),#N/A,
IFERROR(VLOOKUP(AL1397,MonsterTable!$A:$B,MATCH(MonsterTable!$B$1,MonsterTable!$A$1:$B$1,0),0),
IF(OR(NOT(ISBLANK(AN1397)),ISBLANK(AO1397)),#N/A,
IF(AL1397="empty","empty",
VLOOKUP(AL1397,MonsterGroupTable!$A:$A,1,0)))))))</f>
        <v>202</v>
      </c>
      <c r="AN1397">
        <v>1</v>
      </c>
      <c r="AO1397">
        <v>1</v>
      </c>
      <c r="AP1397">
        <v>0</v>
      </c>
      <c r="AT1397" s="2" t="str">
        <f>IF(AND(ISBLANK(AS1397),OR(NOT(ISBLANK(AU1397)),NOT(ISBLANK(AV1397)))),#N/A,
IF(ISBLANK(AS1397),"",
IF(AND(NOT(ISERROR(VLOOKUP(AS1397,MonsterTable!$A:$B,MATCH(MonsterTable!$B$1,MonsterTable!$A$1:$B$1,0),0))),OR(ISBLANK(AU1397),ISBLANK(AV1397))),#N/A,
IFERROR(VLOOKUP(AS1397,MonsterTable!$A:$B,MATCH(MonsterTable!$B$1,MonsterTable!$A$1:$B$1,0),0),
IF(OR(NOT(ISBLANK(AU1397)),ISBLANK(AV1397)),#N/A,
IF(AS1397="empty","empty",
VLOOKUP(AS1397,MonsterGroupTable!$A:$A,1,0)))))))</f>
        <v/>
      </c>
      <c r="BA1397" s="2" t="str">
        <f>IF(AND(ISBLANK(AZ1397),OR(NOT(ISBLANK(BB1397)),NOT(ISBLANK(BC1397)))),#N/A,
IF(ISBLANK(AZ1397),"",
IF(AND(NOT(ISERROR(VLOOKUP(AZ1397,MonsterTable!$A:$B,MATCH(MonsterTable!$B$1,MonsterTable!$A$1:$B$1,0),0))),OR(ISBLANK(BB1397),ISBLANK(BC1397))),#N/A,
IFERROR(VLOOKUP(AZ1397,MonsterTable!$A:$B,MATCH(MonsterTable!$B$1,MonsterTable!$A$1:$B$1,0),0),
IF(OR(NOT(ISBLANK(BB1397)),ISBLANK(BC1397)),#N/A,
IF(AZ1397="empty","empty",
VLOOKUP(AZ1397,MonsterGroupTable!$A:$A,1,0)))))))</f>
        <v/>
      </c>
      <c r="BH1397" s="2" t="str">
        <f>IF(AND(ISBLANK(BG1397),OR(NOT(ISBLANK(BI1397)),NOT(ISBLANK(BJ1397)))),#N/A,
IF(ISBLANK(BG1397),"",
IF(AND(NOT(ISERROR(VLOOKUP(BG1397,MonsterTable!$A:$B,MATCH(MonsterTable!$B$1,MonsterTable!$A$1:$B$1,0),0))),OR(ISBLANK(BI1397),ISBLANK(BJ1397))),#N/A,
IFERROR(VLOOKUP(BG1397,MonsterTable!$A:$B,MATCH(MonsterTable!$B$1,MonsterTable!$A$1:$B$1,0),0),
IF(OR(NOT(ISBLANK(BI1397)),ISBLANK(BJ1397)),#N/A,
IF(BG1397="empty","empty",
VLOOKUP(BG1397,MonsterGroupTable!$A:$A,1,0)))))))</f>
        <v/>
      </c>
      <c r="BO1397" s="2" t="str">
        <f>IF(AND(ISBLANK(BN1397),OR(NOT(ISBLANK(BP1397)),NOT(ISBLANK(BQ1397)))),#N/A,
IF(ISBLANK(BN1397),"",
IF(AND(NOT(ISERROR(VLOOKUP(BN1397,MonsterTable!$A:$B,MATCH(MonsterTable!$B$1,MonsterTable!$A$1:$B$1,0),0))),OR(ISBLANK(BP1397),ISBLANK(BQ1397))),#N/A,
IFERROR(VLOOKUP(BN1397,MonsterTable!$A:$B,MATCH(MonsterTable!$B$1,MonsterTable!$A$1:$B$1,0),0),
IF(OR(NOT(ISBLANK(BP1397)),ISBLANK(BQ1397)),#N/A,
IF(BN1397="empty","empty",
VLOOKUP(BN1397,MonsterGroupTable!$A:$A,1,0)))))))</f>
        <v/>
      </c>
      <c r="BV1397" s="2" t="str">
        <f>IF(AND(ISBLANK(BU1397),OR(NOT(ISBLANK(BW1397)),NOT(ISBLANK(BX1397)))),#N/A,
IF(ISBLANK(BU1397),"",
IF(AND(NOT(ISERROR(VLOOKUP(BU1397,MonsterTable!$A:$B,MATCH(MonsterTable!$B$1,MonsterTable!$A$1:$B$1,0),0))),OR(ISBLANK(BW1397),ISBLANK(BX1397))),#N/A,
IFERROR(VLOOKUP(BU1397,MonsterTable!$A:$B,MATCH(MonsterTable!$B$1,MonsterTable!$A$1:$B$1,0),0),
IF(OR(NOT(ISBLANK(BW1397)),ISBLANK(BX1397)),#N/A,
IF(BU1397="empty","empty",
VLOOKUP(BU1397,MonsterGroupTable!$A:$A,1,0)))))))</f>
        <v/>
      </c>
      <c r="CC1397" s="2" t="str">
        <f>IF(AND(ISBLANK(CB1397),OR(NOT(ISBLANK(CD1397)),NOT(ISBLANK(CE1397)))),#N/A,
IF(ISBLANK(CB1397),"",
IF(AND(NOT(ISERROR(VLOOKUP(CB1397,MonsterTable!$A:$B,MATCH(MonsterTable!$B$1,MonsterTable!$A$1:$B$1,0),0))),OR(ISBLANK(CD1397),ISBLANK(CE1397))),#N/A,
IFERROR(VLOOKUP(CB1397,MonsterTable!$A:$B,MATCH(MonsterTable!$B$1,MonsterTable!$A$1:$B$1,0),0),
IF(OR(NOT(ISBLANK(CD1397)),ISBLANK(CE1397)),#N/A,
IF(CB1397="empty","empty",
VLOOKUP(CB1397,MonsterGroupTable!$A:$A,1,0)))))))</f>
        <v/>
      </c>
      <c r="CJ1397" s="2" t="str">
        <f>IF(AND(ISBLANK(CI1397),OR(NOT(ISBLANK(CK1397)),NOT(ISBLANK(CL1397)))),#N/A,
IF(ISBLANK(CI1397),"",
IF(AND(NOT(ISERROR(VLOOKUP(CI1397,MonsterTable!$A:$B,MATCH(MonsterTable!$B$1,MonsterTable!$A$1:$B$1,0),0))),OR(ISBLANK(CK1397),ISBLANK(CL1397))),#N/A,
IFERROR(VLOOKUP(CI1397,MonsterTable!$A:$B,MATCH(MonsterTable!$B$1,MonsterTable!$A$1:$B$1,0),0),
IF(OR(NOT(ISBLANK(CK1397)),ISBLANK(CL1397)),#N/A,
IF(CI1397="empty","empty",
VLOOKUP(CI1397,MonsterGroupTable!$A:$A,1,0)))))))</f>
        <v/>
      </c>
    </row>
    <row r="1398" spans="1:88">
      <c r="A1398">
        <v>20364</v>
      </c>
      <c r="B1398">
        <f t="shared" si="47"/>
        <v>1.1000000000000001</v>
      </c>
      <c r="C1398">
        <f t="shared" si="47"/>
        <v>1.1000000000000001</v>
      </c>
      <c r="F1398">
        <v>900</v>
      </c>
      <c r="G1398">
        <v>23392</v>
      </c>
      <c r="H1398">
        <v>0</v>
      </c>
      <c r="I1398">
        <v>0</v>
      </c>
      <c r="J1398">
        <v>0</v>
      </c>
      <c r="K1398" t="s">
        <v>28</v>
      </c>
      <c r="L1398" t="s">
        <v>253</v>
      </c>
      <c r="M1398" t="s">
        <v>79</v>
      </c>
      <c r="N1398" t="s">
        <v>80</v>
      </c>
      <c r="O1398">
        <v>0</v>
      </c>
      <c r="P1398">
        <v>-4.75</v>
      </c>
      <c r="Q1398">
        <v>-3.5</v>
      </c>
      <c r="R1398">
        <v>4.75</v>
      </c>
      <c r="S1398">
        <v>3</v>
      </c>
      <c r="T1398">
        <v>-13.5</v>
      </c>
      <c r="U1398">
        <v>2.5499999999999998</v>
      </c>
      <c r="V1398">
        <v>-6.75</v>
      </c>
      <c r="W1398" t="str">
        <f t="shared" si="48"/>
        <v>g117,5,empty,3,202,1,1,0</v>
      </c>
      <c r="X1398" s="1" t="s">
        <v>316</v>
      </c>
      <c r="Y1398" s="2" t="str">
        <f>IF(AND(ISBLANK(X1398),OR(NOT(ISBLANK(Z1398)),NOT(ISBLANK(AA1398)))),#N/A,
IF(ISBLANK(X1398),"",
IF(AND(NOT(ISERROR(VLOOKUP(X1398,MonsterTable!$A:$B,MATCH(MonsterTable!$B$1,MonsterTable!$A$1:$B$1,0),0))),OR(ISBLANK(Z1398),ISBLANK(AA1398))),#N/A,
IFERROR(VLOOKUP(X1398,MonsterTable!$A:$B,MATCH(MonsterTable!$B$1,MonsterTable!$A$1:$B$1,0),0),
IF(OR(NOT(ISBLANK(Z1398)),ISBLANK(AA1398)),#N/A,
IF(X1398="empty","empty",
VLOOKUP(X1398,MonsterGroupTable!$A:$A,1,0)))))))</f>
        <v>g117</v>
      </c>
      <c r="AA1398">
        <v>5</v>
      </c>
      <c r="AE1398" s="1" t="s">
        <v>446</v>
      </c>
      <c r="AF1398" s="2" t="str">
        <f>IF(AND(ISBLANK(AE1398),OR(NOT(ISBLANK(AG1398)),NOT(ISBLANK(AH1398)))),#N/A,
IF(ISBLANK(AE1398),"",
IF(AND(NOT(ISERROR(VLOOKUP(AE1398,MonsterTable!$A:$B,MATCH(MonsterTable!$B$1,MonsterTable!$A$1:$B$1,0),0))),OR(ISBLANK(AG1398),ISBLANK(AH1398))),#N/A,
IFERROR(VLOOKUP(AE1398,MonsterTable!$A:$B,MATCH(MonsterTable!$B$1,MonsterTable!$A$1:$B$1,0),0),
IF(OR(NOT(ISBLANK(AG1398)),ISBLANK(AH1398)),#N/A,
IF(AE1398="empty","empty",
VLOOKUP(AE1398,MonsterGroupTable!$A:$A,1,0)))))))</f>
        <v>empty</v>
      </c>
      <c r="AH1398">
        <v>3</v>
      </c>
      <c r="AL1398" s="1" t="s">
        <v>338</v>
      </c>
      <c r="AM1398" s="2">
        <f>IF(AND(ISBLANK(AL1398),OR(NOT(ISBLANK(AN1398)),NOT(ISBLANK(AO1398)))),#N/A,
IF(ISBLANK(AL1398),"",
IF(AND(NOT(ISERROR(VLOOKUP(AL1398,MonsterTable!$A:$B,MATCH(MonsterTable!$B$1,MonsterTable!$A$1:$B$1,0),0))),OR(ISBLANK(AN1398),ISBLANK(AO1398))),#N/A,
IFERROR(VLOOKUP(AL1398,MonsterTable!$A:$B,MATCH(MonsterTable!$B$1,MonsterTable!$A$1:$B$1,0),0),
IF(OR(NOT(ISBLANK(AN1398)),ISBLANK(AO1398)),#N/A,
IF(AL1398="empty","empty",
VLOOKUP(AL1398,MonsterGroupTable!$A:$A,1,0)))))))</f>
        <v>202</v>
      </c>
      <c r="AN1398">
        <v>1</v>
      </c>
      <c r="AO1398">
        <v>1</v>
      </c>
      <c r="AP1398">
        <v>0</v>
      </c>
      <c r="AT1398" s="2" t="str">
        <f>IF(AND(ISBLANK(AS1398),OR(NOT(ISBLANK(AU1398)),NOT(ISBLANK(AV1398)))),#N/A,
IF(ISBLANK(AS1398),"",
IF(AND(NOT(ISERROR(VLOOKUP(AS1398,MonsterTable!$A:$B,MATCH(MonsterTable!$B$1,MonsterTable!$A$1:$B$1,0),0))),OR(ISBLANK(AU1398),ISBLANK(AV1398))),#N/A,
IFERROR(VLOOKUP(AS1398,MonsterTable!$A:$B,MATCH(MonsterTable!$B$1,MonsterTable!$A$1:$B$1,0),0),
IF(OR(NOT(ISBLANK(AU1398)),ISBLANK(AV1398)),#N/A,
IF(AS1398="empty","empty",
VLOOKUP(AS1398,MonsterGroupTable!$A:$A,1,0)))))))</f>
        <v/>
      </c>
      <c r="BA1398" s="2" t="str">
        <f>IF(AND(ISBLANK(AZ1398),OR(NOT(ISBLANK(BB1398)),NOT(ISBLANK(BC1398)))),#N/A,
IF(ISBLANK(AZ1398),"",
IF(AND(NOT(ISERROR(VLOOKUP(AZ1398,MonsterTable!$A:$B,MATCH(MonsterTable!$B$1,MonsterTable!$A$1:$B$1,0),0))),OR(ISBLANK(BB1398),ISBLANK(BC1398))),#N/A,
IFERROR(VLOOKUP(AZ1398,MonsterTable!$A:$B,MATCH(MonsterTable!$B$1,MonsterTable!$A$1:$B$1,0),0),
IF(OR(NOT(ISBLANK(BB1398)),ISBLANK(BC1398)),#N/A,
IF(AZ1398="empty","empty",
VLOOKUP(AZ1398,MonsterGroupTable!$A:$A,1,0)))))))</f>
        <v/>
      </c>
      <c r="BH1398" s="2" t="str">
        <f>IF(AND(ISBLANK(BG1398),OR(NOT(ISBLANK(BI1398)),NOT(ISBLANK(BJ1398)))),#N/A,
IF(ISBLANK(BG1398),"",
IF(AND(NOT(ISERROR(VLOOKUP(BG1398,MonsterTable!$A:$B,MATCH(MonsterTable!$B$1,MonsterTable!$A$1:$B$1,0),0))),OR(ISBLANK(BI1398),ISBLANK(BJ1398))),#N/A,
IFERROR(VLOOKUP(BG1398,MonsterTable!$A:$B,MATCH(MonsterTable!$B$1,MonsterTable!$A$1:$B$1,0),0),
IF(OR(NOT(ISBLANK(BI1398)),ISBLANK(BJ1398)),#N/A,
IF(BG1398="empty","empty",
VLOOKUP(BG1398,MonsterGroupTable!$A:$A,1,0)))))))</f>
        <v/>
      </c>
      <c r="BO1398" s="2" t="str">
        <f>IF(AND(ISBLANK(BN1398),OR(NOT(ISBLANK(BP1398)),NOT(ISBLANK(BQ1398)))),#N/A,
IF(ISBLANK(BN1398),"",
IF(AND(NOT(ISERROR(VLOOKUP(BN1398,MonsterTable!$A:$B,MATCH(MonsterTable!$B$1,MonsterTable!$A$1:$B$1,0),0))),OR(ISBLANK(BP1398),ISBLANK(BQ1398))),#N/A,
IFERROR(VLOOKUP(BN1398,MonsterTable!$A:$B,MATCH(MonsterTable!$B$1,MonsterTable!$A$1:$B$1,0),0),
IF(OR(NOT(ISBLANK(BP1398)),ISBLANK(BQ1398)),#N/A,
IF(BN1398="empty","empty",
VLOOKUP(BN1398,MonsterGroupTable!$A:$A,1,0)))))))</f>
        <v/>
      </c>
      <c r="BV1398" s="2" t="str">
        <f>IF(AND(ISBLANK(BU1398),OR(NOT(ISBLANK(BW1398)),NOT(ISBLANK(BX1398)))),#N/A,
IF(ISBLANK(BU1398),"",
IF(AND(NOT(ISERROR(VLOOKUP(BU1398,MonsterTable!$A:$B,MATCH(MonsterTable!$B$1,MonsterTable!$A$1:$B$1,0),0))),OR(ISBLANK(BW1398),ISBLANK(BX1398))),#N/A,
IFERROR(VLOOKUP(BU1398,MonsterTable!$A:$B,MATCH(MonsterTable!$B$1,MonsterTable!$A$1:$B$1,0),0),
IF(OR(NOT(ISBLANK(BW1398)),ISBLANK(BX1398)),#N/A,
IF(BU1398="empty","empty",
VLOOKUP(BU1398,MonsterGroupTable!$A:$A,1,0)))))))</f>
        <v/>
      </c>
      <c r="CC1398" s="2" t="str">
        <f>IF(AND(ISBLANK(CB1398),OR(NOT(ISBLANK(CD1398)),NOT(ISBLANK(CE1398)))),#N/A,
IF(ISBLANK(CB1398),"",
IF(AND(NOT(ISERROR(VLOOKUP(CB1398,MonsterTable!$A:$B,MATCH(MonsterTable!$B$1,MonsterTable!$A$1:$B$1,0),0))),OR(ISBLANK(CD1398),ISBLANK(CE1398))),#N/A,
IFERROR(VLOOKUP(CB1398,MonsterTable!$A:$B,MATCH(MonsterTable!$B$1,MonsterTable!$A$1:$B$1,0),0),
IF(OR(NOT(ISBLANK(CD1398)),ISBLANK(CE1398)),#N/A,
IF(CB1398="empty","empty",
VLOOKUP(CB1398,MonsterGroupTable!$A:$A,1,0)))))))</f>
        <v/>
      </c>
      <c r="CJ1398" s="2" t="str">
        <f>IF(AND(ISBLANK(CI1398),OR(NOT(ISBLANK(CK1398)),NOT(ISBLANK(CL1398)))),#N/A,
IF(ISBLANK(CI1398),"",
IF(AND(NOT(ISERROR(VLOOKUP(CI1398,MonsterTable!$A:$B,MATCH(MonsterTable!$B$1,MonsterTable!$A$1:$B$1,0),0))),OR(ISBLANK(CK1398),ISBLANK(CL1398))),#N/A,
IFERROR(VLOOKUP(CI1398,MonsterTable!$A:$B,MATCH(MonsterTable!$B$1,MonsterTable!$A$1:$B$1,0),0),
IF(OR(NOT(ISBLANK(CK1398)),ISBLANK(CL1398)),#N/A,
IF(CI1398="empty","empty",
VLOOKUP(CI1398,MonsterGroupTable!$A:$A,1,0)))))))</f>
        <v/>
      </c>
    </row>
    <row r="1399" spans="1:88">
      <c r="A1399">
        <v>20365</v>
      </c>
      <c r="B1399">
        <f t="shared" si="47"/>
        <v>1.1000000000000001</v>
      </c>
      <c r="C1399">
        <f t="shared" si="47"/>
        <v>1.1000000000000001</v>
      </c>
      <c r="F1399">
        <v>900</v>
      </c>
      <c r="G1399">
        <v>23527</v>
      </c>
      <c r="H1399">
        <v>0</v>
      </c>
      <c r="I1399">
        <v>0</v>
      </c>
      <c r="J1399">
        <v>0</v>
      </c>
      <c r="K1399" t="s">
        <v>28</v>
      </c>
      <c r="L1399" t="s">
        <v>253</v>
      </c>
      <c r="M1399" t="s">
        <v>79</v>
      </c>
      <c r="N1399" t="s">
        <v>80</v>
      </c>
      <c r="O1399">
        <v>0</v>
      </c>
      <c r="P1399">
        <v>-4.75</v>
      </c>
      <c r="Q1399">
        <v>-3.5</v>
      </c>
      <c r="R1399">
        <v>4.75</v>
      </c>
      <c r="S1399">
        <v>3</v>
      </c>
      <c r="T1399">
        <v>-13.5</v>
      </c>
      <c r="U1399">
        <v>2.5499999999999998</v>
      </c>
      <c r="V1399">
        <v>-6.75</v>
      </c>
      <c r="W1399" t="str">
        <f t="shared" si="48"/>
        <v>g117,5,empty,3,202,1,1,0</v>
      </c>
      <c r="X1399" s="1" t="s">
        <v>316</v>
      </c>
      <c r="Y1399" s="2" t="str">
        <f>IF(AND(ISBLANK(X1399),OR(NOT(ISBLANK(Z1399)),NOT(ISBLANK(AA1399)))),#N/A,
IF(ISBLANK(X1399),"",
IF(AND(NOT(ISERROR(VLOOKUP(X1399,MonsterTable!$A:$B,MATCH(MonsterTable!$B$1,MonsterTable!$A$1:$B$1,0),0))),OR(ISBLANK(Z1399),ISBLANK(AA1399))),#N/A,
IFERROR(VLOOKUP(X1399,MonsterTable!$A:$B,MATCH(MonsterTable!$B$1,MonsterTable!$A$1:$B$1,0),0),
IF(OR(NOT(ISBLANK(Z1399)),ISBLANK(AA1399)),#N/A,
IF(X1399="empty","empty",
VLOOKUP(X1399,MonsterGroupTable!$A:$A,1,0)))))))</f>
        <v>g117</v>
      </c>
      <c r="AA1399">
        <v>5</v>
      </c>
      <c r="AE1399" s="1" t="s">
        <v>446</v>
      </c>
      <c r="AF1399" s="2" t="str">
        <f>IF(AND(ISBLANK(AE1399),OR(NOT(ISBLANK(AG1399)),NOT(ISBLANK(AH1399)))),#N/A,
IF(ISBLANK(AE1399),"",
IF(AND(NOT(ISERROR(VLOOKUP(AE1399,MonsterTable!$A:$B,MATCH(MonsterTable!$B$1,MonsterTable!$A$1:$B$1,0),0))),OR(ISBLANK(AG1399),ISBLANK(AH1399))),#N/A,
IFERROR(VLOOKUP(AE1399,MonsterTable!$A:$B,MATCH(MonsterTable!$B$1,MonsterTable!$A$1:$B$1,0),0),
IF(OR(NOT(ISBLANK(AG1399)),ISBLANK(AH1399)),#N/A,
IF(AE1399="empty","empty",
VLOOKUP(AE1399,MonsterGroupTable!$A:$A,1,0)))))))</f>
        <v>empty</v>
      </c>
      <c r="AH1399">
        <v>3</v>
      </c>
      <c r="AL1399" s="1" t="s">
        <v>338</v>
      </c>
      <c r="AM1399" s="2">
        <f>IF(AND(ISBLANK(AL1399),OR(NOT(ISBLANK(AN1399)),NOT(ISBLANK(AO1399)))),#N/A,
IF(ISBLANK(AL1399),"",
IF(AND(NOT(ISERROR(VLOOKUP(AL1399,MonsterTable!$A:$B,MATCH(MonsterTable!$B$1,MonsterTable!$A$1:$B$1,0),0))),OR(ISBLANK(AN1399),ISBLANK(AO1399))),#N/A,
IFERROR(VLOOKUP(AL1399,MonsterTable!$A:$B,MATCH(MonsterTable!$B$1,MonsterTable!$A$1:$B$1,0),0),
IF(OR(NOT(ISBLANK(AN1399)),ISBLANK(AO1399)),#N/A,
IF(AL1399="empty","empty",
VLOOKUP(AL1399,MonsterGroupTable!$A:$A,1,0)))))))</f>
        <v>202</v>
      </c>
      <c r="AN1399">
        <v>1</v>
      </c>
      <c r="AO1399">
        <v>1</v>
      </c>
      <c r="AP1399">
        <v>0</v>
      </c>
      <c r="AT1399" s="2" t="str">
        <f>IF(AND(ISBLANK(AS1399),OR(NOT(ISBLANK(AU1399)),NOT(ISBLANK(AV1399)))),#N/A,
IF(ISBLANK(AS1399),"",
IF(AND(NOT(ISERROR(VLOOKUP(AS1399,MonsterTable!$A:$B,MATCH(MonsterTable!$B$1,MonsterTable!$A$1:$B$1,0),0))),OR(ISBLANK(AU1399),ISBLANK(AV1399))),#N/A,
IFERROR(VLOOKUP(AS1399,MonsterTable!$A:$B,MATCH(MonsterTable!$B$1,MonsterTable!$A$1:$B$1,0),0),
IF(OR(NOT(ISBLANK(AU1399)),ISBLANK(AV1399)),#N/A,
IF(AS1399="empty","empty",
VLOOKUP(AS1399,MonsterGroupTable!$A:$A,1,0)))))))</f>
        <v/>
      </c>
      <c r="BA1399" s="2" t="str">
        <f>IF(AND(ISBLANK(AZ1399),OR(NOT(ISBLANK(BB1399)),NOT(ISBLANK(BC1399)))),#N/A,
IF(ISBLANK(AZ1399),"",
IF(AND(NOT(ISERROR(VLOOKUP(AZ1399,MonsterTable!$A:$B,MATCH(MonsterTable!$B$1,MonsterTable!$A$1:$B$1,0),0))),OR(ISBLANK(BB1399),ISBLANK(BC1399))),#N/A,
IFERROR(VLOOKUP(AZ1399,MonsterTable!$A:$B,MATCH(MonsterTable!$B$1,MonsterTable!$A$1:$B$1,0),0),
IF(OR(NOT(ISBLANK(BB1399)),ISBLANK(BC1399)),#N/A,
IF(AZ1399="empty","empty",
VLOOKUP(AZ1399,MonsterGroupTable!$A:$A,1,0)))))))</f>
        <v/>
      </c>
      <c r="BH1399" s="2" t="str">
        <f>IF(AND(ISBLANK(BG1399),OR(NOT(ISBLANK(BI1399)),NOT(ISBLANK(BJ1399)))),#N/A,
IF(ISBLANK(BG1399),"",
IF(AND(NOT(ISERROR(VLOOKUP(BG1399,MonsterTable!$A:$B,MATCH(MonsterTable!$B$1,MonsterTable!$A$1:$B$1,0),0))),OR(ISBLANK(BI1399),ISBLANK(BJ1399))),#N/A,
IFERROR(VLOOKUP(BG1399,MonsterTable!$A:$B,MATCH(MonsterTable!$B$1,MonsterTable!$A$1:$B$1,0),0),
IF(OR(NOT(ISBLANK(BI1399)),ISBLANK(BJ1399)),#N/A,
IF(BG1399="empty","empty",
VLOOKUP(BG1399,MonsterGroupTable!$A:$A,1,0)))))))</f>
        <v/>
      </c>
      <c r="BO1399" s="2" t="str">
        <f>IF(AND(ISBLANK(BN1399),OR(NOT(ISBLANK(BP1399)),NOT(ISBLANK(BQ1399)))),#N/A,
IF(ISBLANK(BN1399),"",
IF(AND(NOT(ISERROR(VLOOKUP(BN1399,MonsterTable!$A:$B,MATCH(MonsterTable!$B$1,MonsterTable!$A$1:$B$1,0),0))),OR(ISBLANK(BP1399),ISBLANK(BQ1399))),#N/A,
IFERROR(VLOOKUP(BN1399,MonsterTable!$A:$B,MATCH(MonsterTable!$B$1,MonsterTable!$A$1:$B$1,0),0),
IF(OR(NOT(ISBLANK(BP1399)),ISBLANK(BQ1399)),#N/A,
IF(BN1399="empty","empty",
VLOOKUP(BN1399,MonsterGroupTable!$A:$A,1,0)))))))</f>
        <v/>
      </c>
      <c r="BV1399" s="2" t="str">
        <f>IF(AND(ISBLANK(BU1399),OR(NOT(ISBLANK(BW1399)),NOT(ISBLANK(BX1399)))),#N/A,
IF(ISBLANK(BU1399),"",
IF(AND(NOT(ISERROR(VLOOKUP(BU1399,MonsterTable!$A:$B,MATCH(MonsterTable!$B$1,MonsterTable!$A$1:$B$1,0),0))),OR(ISBLANK(BW1399),ISBLANK(BX1399))),#N/A,
IFERROR(VLOOKUP(BU1399,MonsterTable!$A:$B,MATCH(MonsterTable!$B$1,MonsterTable!$A$1:$B$1,0),0),
IF(OR(NOT(ISBLANK(BW1399)),ISBLANK(BX1399)),#N/A,
IF(BU1399="empty","empty",
VLOOKUP(BU1399,MonsterGroupTable!$A:$A,1,0)))))))</f>
        <v/>
      </c>
      <c r="CC1399" s="2" t="str">
        <f>IF(AND(ISBLANK(CB1399),OR(NOT(ISBLANK(CD1399)),NOT(ISBLANK(CE1399)))),#N/A,
IF(ISBLANK(CB1399),"",
IF(AND(NOT(ISERROR(VLOOKUP(CB1399,MonsterTable!$A:$B,MATCH(MonsterTable!$B$1,MonsterTable!$A$1:$B$1,0),0))),OR(ISBLANK(CD1399),ISBLANK(CE1399))),#N/A,
IFERROR(VLOOKUP(CB1399,MonsterTable!$A:$B,MATCH(MonsterTable!$B$1,MonsterTable!$A$1:$B$1,0),0),
IF(OR(NOT(ISBLANK(CD1399)),ISBLANK(CE1399)),#N/A,
IF(CB1399="empty","empty",
VLOOKUP(CB1399,MonsterGroupTable!$A:$A,1,0)))))))</f>
        <v/>
      </c>
      <c r="CJ1399" s="2" t="str">
        <f>IF(AND(ISBLANK(CI1399),OR(NOT(ISBLANK(CK1399)),NOT(ISBLANK(CL1399)))),#N/A,
IF(ISBLANK(CI1399),"",
IF(AND(NOT(ISERROR(VLOOKUP(CI1399,MonsterTable!$A:$B,MATCH(MonsterTable!$B$1,MonsterTable!$A$1:$B$1,0),0))),OR(ISBLANK(CK1399),ISBLANK(CL1399))),#N/A,
IFERROR(VLOOKUP(CI1399,MonsterTable!$A:$B,MATCH(MonsterTable!$B$1,MonsterTable!$A$1:$B$1,0),0),
IF(OR(NOT(ISBLANK(CK1399)),ISBLANK(CL1399)),#N/A,
IF(CI1399="empty","empty",
VLOOKUP(CI1399,MonsterGroupTable!$A:$A,1,0)))))))</f>
        <v/>
      </c>
    </row>
    <row r="1400" spans="1:88">
      <c r="A1400">
        <v>20366</v>
      </c>
      <c r="B1400">
        <f t="shared" si="47"/>
        <v>1.1000000000000001</v>
      </c>
      <c r="C1400">
        <f t="shared" si="47"/>
        <v>1.1000000000000001</v>
      </c>
      <c r="F1400">
        <v>900</v>
      </c>
      <c r="G1400">
        <v>23662</v>
      </c>
      <c r="H1400">
        <v>0</v>
      </c>
      <c r="I1400">
        <v>0</v>
      </c>
      <c r="J1400">
        <v>0</v>
      </c>
      <c r="K1400" t="s">
        <v>28</v>
      </c>
      <c r="L1400" t="s">
        <v>253</v>
      </c>
      <c r="M1400" t="s">
        <v>79</v>
      </c>
      <c r="N1400" t="s">
        <v>80</v>
      </c>
      <c r="O1400">
        <v>0</v>
      </c>
      <c r="P1400">
        <v>-4.75</v>
      </c>
      <c r="Q1400">
        <v>-3.5</v>
      </c>
      <c r="R1400">
        <v>4.75</v>
      </c>
      <c r="S1400">
        <v>3</v>
      </c>
      <c r="T1400">
        <v>-13.5</v>
      </c>
      <c r="U1400">
        <v>2.5499999999999998</v>
      </c>
      <c r="V1400">
        <v>-6.75</v>
      </c>
      <c r="W1400" t="str">
        <f t="shared" si="48"/>
        <v>g117,5,empty,3,202,1,1,0</v>
      </c>
      <c r="X1400" s="1" t="s">
        <v>316</v>
      </c>
      <c r="Y1400" s="2" t="str">
        <f>IF(AND(ISBLANK(X1400),OR(NOT(ISBLANK(Z1400)),NOT(ISBLANK(AA1400)))),#N/A,
IF(ISBLANK(X1400),"",
IF(AND(NOT(ISERROR(VLOOKUP(X1400,MonsterTable!$A:$B,MATCH(MonsterTable!$B$1,MonsterTable!$A$1:$B$1,0),0))),OR(ISBLANK(Z1400),ISBLANK(AA1400))),#N/A,
IFERROR(VLOOKUP(X1400,MonsterTable!$A:$B,MATCH(MonsterTable!$B$1,MonsterTable!$A$1:$B$1,0),0),
IF(OR(NOT(ISBLANK(Z1400)),ISBLANK(AA1400)),#N/A,
IF(X1400="empty","empty",
VLOOKUP(X1400,MonsterGroupTable!$A:$A,1,0)))))))</f>
        <v>g117</v>
      </c>
      <c r="AA1400">
        <v>5</v>
      </c>
      <c r="AE1400" s="1" t="s">
        <v>446</v>
      </c>
      <c r="AF1400" s="2" t="str">
        <f>IF(AND(ISBLANK(AE1400),OR(NOT(ISBLANK(AG1400)),NOT(ISBLANK(AH1400)))),#N/A,
IF(ISBLANK(AE1400),"",
IF(AND(NOT(ISERROR(VLOOKUP(AE1400,MonsterTable!$A:$B,MATCH(MonsterTable!$B$1,MonsterTable!$A$1:$B$1,0),0))),OR(ISBLANK(AG1400),ISBLANK(AH1400))),#N/A,
IFERROR(VLOOKUP(AE1400,MonsterTable!$A:$B,MATCH(MonsterTable!$B$1,MonsterTable!$A$1:$B$1,0),0),
IF(OR(NOT(ISBLANK(AG1400)),ISBLANK(AH1400)),#N/A,
IF(AE1400="empty","empty",
VLOOKUP(AE1400,MonsterGroupTable!$A:$A,1,0)))))))</f>
        <v>empty</v>
      </c>
      <c r="AH1400">
        <v>3</v>
      </c>
      <c r="AL1400" s="1" t="s">
        <v>338</v>
      </c>
      <c r="AM1400" s="2">
        <f>IF(AND(ISBLANK(AL1400),OR(NOT(ISBLANK(AN1400)),NOT(ISBLANK(AO1400)))),#N/A,
IF(ISBLANK(AL1400),"",
IF(AND(NOT(ISERROR(VLOOKUP(AL1400,MonsterTable!$A:$B,MATCH(MonsterTable!$B$1,MonsterTable!$A$1:$B$1,0),0))),OR(ISBLANK(AN1400),ISBLANK(AO1400))),#N/A,
IFERROR(VLOOKUP(AL1400,MonsterTable!$A:$B,MATCH(MonsterTable!$B$1,MonsterTable!$A$1:$B$1,0),0),
IF(OR(NOT(ISBLANK(AN1400)),ISBLANK(AO1400)),#N/A,
IF(AL1400="empty","empty",
VLOOKUP(AL1400,MonsterGroupTable!$A:$A,1,0)))))))</f>
        <v>202</v>
      </c>
      <c r="AN1400">
        <v>1</v>
      </c>
      <c r="AO1400">
        <v>1</v>
      </c>
      <c r="AP1400">
        <v>0</v>
      </c>
      <c r="AT1400" s="2" t="str">
        <f>IF(AND(ISBLANK(AS1400),OR(NOT(ISBLANK(AU1400)),NOT(ISBLANK(AV1400)))),#N/A,
IF(ISBLANK(AS1400),"",
IF(AND(NOT(ISERROR(VLOOKUP(AS1400,MonsterTable!$A:$B,MATCH(MonsterTable!$B$1,MonsterTable!$A$1:$B$1,0),0))),OR(ISBLANK(AU1400),ISBLANK(AV1400))),#N/A,
IFERROR(VLOOKUP(AS1400,MonsterTable!$A:$B,MATCH(MonsterTable!$B$1,MonsterTable!$A$1:$B$1,0),0),
IF(OR(NOT(ISBLANK(AU1400)),ISBLANK(AV1400)),#N/A,
IF(AS1400="empty","empty",
VLOOKUP(AS1400,MonsterGroupTable!$A:$A,1,0)))))))</f>
        <v/>
      </c>
      <c r="BA1400" s="2" t="str">
        <f>IF(AND(ISBLANK(AZ1400),OR(NOT(ISBLANK(BB1400)),NOT(ISBLANK(BC1400)))),#N/A,
IF(ISBLANK(AZ1400),"",
IF(AND(NOT(ISERROR(VLOOKUP(AZ1400,MonsterTable!$A:$B,MATCH(MonsterTable!$B$1,MonsterTable!$A$1:$B$1,0),0))),OR(ISBLANK(BB1400),ISBLANK(BC1400))),#N/A,
IFERROR(VLOOKUP(AZ1400,MonsterTable!$A:$B,MATCH(MonsterTable!$B$1,MonsterTable!$A$1:$B$1,0),0),
IF(OR(NOT(ISBLANK(BB1400)),ISBLANK(BC1400)),#N/A,
IF(AZ1400="empty","empty",
VLOOKUP(AZ1400,MonsterGroupTable!$A:$A,1,0)))))))</f>
        <v/>
      </c>
      <c r="BH1400" s="2" t="str">
        <f>IF(AND(ISBLANK(BG1400),OR(NOT(ISBLANK(BI1400)),NOT(ISBLANK(BJ1400)))),#N/A,
IF(ISBLANK(BG1400),"",
IF(AND(NOT(ISERROR(VLOOKUP(BG1400,MonsterTable!$A:$B,MATCH(MonsterTable!$B$1,MonsterTable!$A$1:$B$1,0),0))),OR(ISBLANK(BI1400),ISBLANK(BJ1400))),#N/A,
IFERROR(VLOOKUP(BG1400,MonsterTable!$A:$B,MATCH(MonsterTable!$B$1,MonsterTable!$A$1:$B$1,0),0),
IF(OR(NOT(ISBLANK(BI1400)),ISBLANK(BJ1400)),#N/A,
IF(BG1400="empty","empty",
VLOOKUP(BG1400,MonsterGroupTable!$A:$A,1,0)))))))</f>
        <v/>
      </c>
      <c r="BO1400" s="2" t="str">
        <f>IF(AND(ISBLANK(BN1400),OR(NOT(ISBLANK(BP1400)),NOT(ISBLANK(BQ1400)))),#N/A,
IF(ISBLANK(BN1400),"",
IF(AND(NOT(ISERROR(VLOOKUP(BN1400,MonsterTable!$A:$B,MATCH(MonsterTable!$B$1,MonsterTable!$A$1:$B$1,0),0))),OR(ISBLANK(BP1400),ISBLANK(BQ1400))),#N/A,
IFERROR(VLOOKUP(BN1400,MonsterTable!$A:$B,MATCH(MonsterTable!$B$1,MonsterTable!$A$1:$B$1,0),0),
IF(OR(NOT(ISBLANK(BP1400)),ISBLANK(BQ1400)),#N/A,
IF(BN1400="empty","empty",
VLOOKUP(BN1400,MonsterGroupTable!$A:$A,1,0)))))))</f>
        <v/>
      </c>
      <c r="BV1400" s="2" t="str">
        <f>IF(AND(ISBLANK(BU1400),OR(NOT(ISBLANK(BW1400)),NOT(ISBLANK(BX1400)))),#N/A,
IF(ISBLANK(BU1400),"",
IF(AND(NOT(ISERROR(VLOOKUP(BU1400,MonsterTable!$A:$B,MATCH(MonsterTable!$B$1,MonsterTable!$A$1:$B$1,0),0))),OR(ISBLANK(BW1400),ISBLANK(BX1400))),#N/A,
IFERROR(VLOOKUP(BU1400,MonsterTable!$A:$B,MATCH(MonsterTable!$B$1,MonsterTable!$A$1:$B$1,0),0),
IF(OR(NOT(ISBLANK(BW1400)),ISBLANK(BX1400)),#N/A,
IF(BU1400="empty","empty",
VLOOKUP(BU1400,MonsterGroupTable!$A:$A,1,0)))))))</f>
        <v/>
      </c>
      <c r="CC1400" s="2" t="str">
        <f>IF(AND(ISBLANK(CB1400),OR(NOT(ISBLANK(CD1400)),NOT(ISBLANK(CE1400)))),#N/A,
IF(ISBLANK(CB1400),"",
IF(AND(NOT(ISERROR(VLOOKUP(CB1400,MonsterTable!$A:$B,MATCH(MonsterTable!$B$1,MonsterTable!$A$1:$B$1,0),0))),OR(ISBLANK(CD1400),ISBLANK(CE1400))),#N/A,
IFERROR(VLOOKUP(CB1400,MonsterTable!$A:$B,MATCH(MonsterTable!$B$1,MonsterTable!$A$1:$B$1,0),0),
IF(OR(NOT(ISBLANK(CD1400)),ISBLANK(CE1400)),#N/A,
IF(CB1400="empty","empty",
VLOOKUP(CB1400,MonsterGroupTable!$A:$A,1,0)))))))</f>
        <v/>
      </c>
      <c r="CJ1400" s="2" t="str">
        <f>IF(AND(ISBLANK(CI1400),OR(NOT(ISBLANK(CK1400)),NOT(ISBLANK(CL1400)))),#N/A,
IF(ISBLANK(CI1400),"",
IF(AND(NOT(ISERROR(VLOOKUP(CI1400,MonsterTable!$A:$B,MATCH(MonsterTable!$B$1,MonsterTable!$A$1:$B$1,0),0))),OR(ISBLANK(CK1400),ISBLANK(CL1400))),#N/A,
IFERROR(VLOOKUP(CI1400,MonsterTable!$A:$B,MATCH(MonsterTable!$B$1,MonsterTable!$A$1:$B$1,0),0),
IF(OR(NOT(ISBLANK(CK1400)),ISBLANK(CL1400)),#N/A,
IF(CI1400="empty","empty",
VLOOKUP(CI1400,MonsterGroupTable!$A:$A,1,0)))))))</f>
        <v/>
      </c>
    </row>
    <row r="1401" spans="1:88">
      <c r="A1401">
        <v>20367</v>
      </c>
      <c r="B1401">
        <f t="shared" si="47"/>
        <v>1.1000000000000001</v>
      </c>
      <c r="C1401">
        <f t="shared" si="47"/>
        <v>1.1000000000000001</v>
      </c>
      <c r="F1401">
        <v>900</v>
      </c>
      <c r="G1401">
        <v>23797</v>
      </c>
      <c r="H1401">
        <v>0</v>
      </c>
      <c r="I1401">
        <v>0</v>
      </c>
      <c r="J1401">
        <v>0</v>
      </c>
      <c r="K1401" t="s">
        <v>28</v>
      </c>
      <c r="L1401" t="s">
        <v>253</v>
      </c>
      <c r="M1401" t="s">
        <v>79</v>
      </c>
      <c r="N1401" t="s">
        <v>80</v>
      </c>
      <c r="O1401">
        <v>0</v>
      </c>
      <c r="P1401">
        <v>-4.75</v>
      </c>
      <c r="Q1401">
        <v>-3.5</v>
      </c>
      <c r="R1401">
        <v>4.75</v>
      </c>
      <c r="S1401">
        <v>3</v>
      </c>
      <c r="T1401">
        <v>-13.5</v>
      </c>
      <c r="U1401">
        <v>2.5499999999999998</v>
      </c>
      <c r="V1401">
        <v>-6.75</v>
      </c>
      <c r="W1401" t="str">
        <f t="shared" si="48"/>
        <v>g117,5,empty,3,202,1,1,0</v>
      </c>
      <c r="X1401" s="1" t="s">
        <v>316</v>
      </c>
      <c r="Y1401" s="2" t="str">
        <f>IF(AND(ISBLANK(X1401),OR(NOT(ISBLANK(Z1401)),NOT(ISBLANK(AA1401)))),#N/A,
IF(ISBLANK(X1401),"",
IF(AND(NOT(ISERROR(VLOOKUP(X1401,MonsterTable!$A:$B,MATCH(MonsterTable!$B$1,MonsterTable!$A$1:$B$1,0),0))),OR(ISBLANK(Z1401),ISBLANK(AA1401))),#N/A,
IFERROR(VLOOKUP(X1401,MonsterTable!$A:$B,MATCH(MonsterTable!$B$1,MonsterTable!$A$1:$B$1,0),0),
IF(OR(NOT(ISBLANK(Z1401)),ISBLANK(AA1401)),#N/A,
IF(X1401="empty","empty",
VLOOKUP(X1401,MonsterGroupTable!$A:$A,1,0)))))))</f>
        <v>g117</v>
      </c>
      <c r="AA1401">
        <v>5</v>
      </c>
      <c r="AE1401" s="1" t="s">
        <v>446</v>
      </c>
      <c r="AF1401" s="2" t="str">
        <f>IF(AND(ISBLANK(AE1401),OR(NOT(ISBLANK(AG1401)),NOT(ISBLANK(AH1401)))),#N/A,
IF(ISBLANK(AE1401),"",
IF(AND(NOT(ISERROR(VLOOKUP(AE1401,MonsterTable!$A:$B,MATCH(MonsterTable!$B$1,MonsterTable!$A$1:$B$1,0),0))),OR(ISBLANK(AG1401),ISBLANK(AH1401))),#N/A,
IFERROR(VLOOKUP(AE1401,MonsterTable!$A:$B,MATCH(MonsterTable!$B$1,MonsterTable!$A$1:$B$1,0),0),
IF(OR(NOT(ISBLANK(AG1401)),ISBLANK(AH1401)),#N/A,
IF(AE1401="empty","empty",
VLOOKUP(AE1401,MonsterGroupTable!$A:$A,1,0)))))))</f>
        <v>empty</v>
      </c>
      <c r="AH1401">
        <v>3</v>
      </c>
      <c r="AL1401" s="1" t="s">
        <v>338</v>
      </c>
      <c r="AM1401" s="2">
        <f>IF(AND(ISBLANK(AL1401),OR(NOT(ISBLANK(AN1401)),NOT(ISBLANK(AO1401)))),#N/A,
IF(ISBLANK(AL1401),"",
IF(AND(NOT(ISERROR(VLOOKUP(AL1401,MonsterTable!$A:$B,MATCH(MonsterTable!$B$1,MonsterTable!$A$1:$B$1,0),0))),OR(ISBLANK(AN1401),ISBLANK(AO1401))),#N/A,
IFERROR(VLOOKUP(AL1401,MonsterTable!$A:$B,MATCH(MonsterTable!$B$1,MonsterTable!$A$1:$B$1,0),0),
IF(OR(NOT(ISBLANK(AN1401)),ISBLANK(AO1401)),#N/A,
IF(AL1401="empty","empty",
VLOOKUP(AL1401,MonsterGroupTable!$A:$A,1,0)))))))</f>
        <v>202</v>
      </c>
      <c r="AN1401">
        <v>1</v>
      </c>
      <c r="AO1401">
        <v>1</v>
      </c>
      <c r="AP1401">
        <v>0</v>
      </c>
      <c r="AT1401" s="2" t="str">
        <f>IF(AND(ISBLANK(AS1401),OR(NOT(ISBLANK(AU1401)),NOT(ISBLANK(AV1401)))),#N/A,
IF(ISBLANK(AS1401),"",
IF(AND(NOT(ISERROR(VLOOKUP(AS1401,MonsterTable!$A:$B,MATCH(MonsterTable!$B$1,MonsterTable!$A$1:$B$1,0),0))),OR(ISBLANK(AU1401),ISBLANK(AV1401))),#N/A,
IFERROR(VLOOKUP(AS1401,MonsterTable!$A:$B,MATCH(MonsterTable!$B$1,MonsterTable!$A$1:$B$1,0),0),
IF(OR(NOT(ISBLANK(AU1401)),ISBLANK(AV1401)),#N/A,
IF(AS1401="empty","empty",
VLOOKUP(AS1401,MonsterGroupTable!$A:$A,1,0)))))))</f>
        <v/>
      </c>
      <c r="BA1401" s="2" t="str">
        <f>IF(AND(ISBLANK(AZ1401),OR(NOT(ISBLANK(BB1401)),NOT(ISBLANK(BC1401)))),#N/A,
IF(ISBLANK(AZ1401),"",
IF(AND(NOT(ISERROR(VLOOKUP(AZ1401,MonsterTable!$A:$B,MATCH(MonsterTable!$B$1,MonsterTable!$A$1:$B$1,0),0))),OR(ISBLANK(BB1401),ISBLANK(BC1401))),#N/A,
IFERROR(VLOOKUP(AZ1401,MonsterTable!$A:$B,MATCH(MonsterTable!$B$1,MonsterTable!$A$1:$B$1,0),0),
IF(OR(NOT(ISBLANK(BB1401)),ISBLANK(BC1401)),#N/A,
IF(AZ1401="empty","empty",
VLOOKUP(AZ1401,MonsterGroupTable!$A:$A,1,0)))))))</f>
        <v/>
      </c>
      <c r="BH1401" s="2" t="str">
        <f>IF(AND(ISBLANK(BG1401),OR(NOT(ISBLANK(BI1401)),NOT(ISBLANK(BJ1401)))),#N/A,
IF(ISBLANK(BG1401),"",
IF(AND(NOT(ISERROR(VLOOKUP(BG1401,MonsterTable!$A:$B,MATCH(MonsterTable!$B$1,MonsterTable!$A$1:$B$1,0),0))),OR(ISBLANK(BI1401),ISBLANK(BJ1401))),#N/A,
IFERROR(VLOOKUP(BG1401,MonsterTable!$A:$B,MATCH(MonsterTable!$B$1,MonsterTable!$A$1:$B$1,0),0),
IF(OR(NOT(ISBLANK(BI1401)),ISBLANK(BJ1401)),#N/A,
IF(BG1401="empty","empty",
VLOOKUP(BG1401,MonsterGroupTable!$A:$A,1,0)))))))</f>
        <v/>
      </c>
      <c r="BO1401" s="2" t="str">
        <f>IF(AND(ISBLANK(BN1401),OR(NOT(ISBLANK(BP1401)),NOT(ISBLANK(BQ1401)))),#N/A,
IF(ISBLANK(BN1401),"",
IF(AND(NOT(ISERROR(VLOOKUP(BN1401,MonsterTable!$A:$B,MATCH(MonsterTable!$B$1,MonsterTable!$A$1:$B$1,0),0))),OR(ISBLANK(BP1401),ISBLANK(BQ1401))),#N/A,
IFERROR(VLOOKUP(BN1401,MonsterTable!$A:$B,MATCH(MonsterTable!$B$1,MonsterTable!$A$1:$B$1,0),0),
IF(OR(NOT(ISBLANK(BP1401)),ISBLANK(BQ1401)),#N/A,
IF(BN1401="empty","empty",
VLOOKUP(BN1401,MonsterGroupTable!$A:$A,1,0)))))))</f>
        <v/>
      </c>
      <c r="BV1401" s="2" t="str">
        <f>IF(AND(ISBLANK(BU1401),OR(NOT(ISBLANK(BW1401)),NOT(ISBLANK(BX1401)))),#N/A,
IF(ISBLANK(BU1401),"",
IF(AND(NOT(ISERROR(VLOOKUP(BU1401,MonsterTable!$A:$B,MATCH(MonsterTable!$B$1,MonsterTable!$A$1:$B$1,0),0))),OR(ISBLANK(BW1401),ISBLANK(BX1401))),#N/A,
IFERROR(VLOOKUP(BU1401,MonsterTable!$A:$B,MATCH(MonsterTable!$B$1,MonsterTable!$A$1:$B$1,0),0),
IF(OR(NOT(ISBLANK(BW1401)),ISBLANK(BX1401)),#N/A,
IF(BU1401="empty","empty",
VLOOKUP(BU1401,MonsterGroupTable!$A:$A,1,0)))))))</f>
        <v/>
      </c>
      <c r="CC1401" s="2" t="str">
        <f>IF(AND(ISBLANK(CB1401),OR(NOT(ISBLANK(CD1401)),NOT(ISBLANK(CE1401)))),#N/A,
IF(ISBLANK(CB1401),"",
IF(AND(NOT(ISERROR(VLOOKUP(CB1401,MonsterTable!$A:$B,MATCH(MonsterTable!$B$1,MonsterTable!$A$1:$B$1,0),0))),OR(ISBLANK(CD1401),ISBLANK(CE1401))),#N/A,
IFERROR(VLOOKUP(CB1401,MonsterTable!$A:$B,MATCH(MonsterTable!$B$1,MonsterTable!$A$1:$B$1,0),0),
IF(OR(NOT(ISBLANK(CD1401)),ISBLANK(CE1401)),#N/A,
IF(CB1401="empty","empty",
VLOOKUP(CB1401,MonsterGroupTable!$A:$A,1,0)))))))</f>
        <v/>
      </c>
      <c r="CJ1401" s="2" t="str">
        <f>IF(AND(ISBLANK(CI1401),OR(NOT(ISBLANK(CK1401)),NOT(ISBLANK(CL1401)))),#N/A,
IF(ISBLANK(CI1401),"",
IF(AND(NOT(ISERROR(VLOOKUP(CI1401,MonsterTable!$A:$B,MATCH(MonsterTable!$B$1,MonsterTable!$A$1:$B$1,0),0))),OR(ISBLANK(CK1401),ISBLANK(CL1401))),#N/A,
IFERROR(VLOOKUP(CI1401,MonsterTable!$A:$B,MATCH(MonsterTable!$B$1,MonsterTable!$A$1:$B$1,0),0),
IF(OR(NOT(ISBLANK(CK1401)),ISBLANK(CL1401)),#N/A,
IF(CI1401="empty","empty",
VLOOKUP(CI1401,MonsterGroupTable!$A:$A,1,0)))))))</f>
        <v/>
      </c>
    </row>
    <row r="1402" spans="1:88">
      <c r="A1402">
        <v>20368</v>
      </c>
      <c r="B1402">
        <f t="shared" si="47"/>
        <v>1.1000000000000001</v>
      </c>
      <c r="C1402">
        <f t="shared" si="47"/>
        <v>1.1000000000000001</v>
      </c>
      <c r="F1402">
        <v>900</v>
      </c>
      <c r="G1402">
        <v>23932</v>
      </c>
      <c r="H1402">
        <v>0</v>
      </c>
      <c r="I1402">
        <v>0</v>
      </c>
      <c r="J1402">
        <v>0</v>
      </c>
      <c r="K1402" t="s">
        <v>28</v>
      </c>
      <c r="L1402" t="s">
        <v>253</v>
      </c>
      <c r="M1402" t="s">
        <v>79</v>
      </c>
      <c r="N1402" t="s">
        <v>80</v>
      </c>
      <c r="O1402">
        <v>0</v>
      </c>
      <c r="P1402">
        <v>-4.75</v>
      </c>
      <c r="Q1402">
        <v>-3.5</v>
      </c>
      <c r="R1402">
        <v>4.75</v>
      </c>
      <c r="S1402">
        <v>3</v>
      </c>
      <c r="T1402">
        <v>-13.5</v>
      </c>
      <c r="U1402">
        <v>2.5499999999999998</v>
      </c>
      <c r="V1402">
        <v>-6.75</v>
      </c>
      <c r="W1402" t="str">
        <f t="shared" si="48"/>
        <v>g117,5,empty,3,202,1,1,0</v>
      </c>
      <c r="X1402" s="1" t="s">
        <v>316</v>
      </c>
      <c r="Y1402" s="2" t="str">
        <f>IF(AND(ISBLANK(X1402),OR(NOT(ISBLANK(Z1402)),NOT(ISBLANK(AA1402)))),#N/A,
IF(ISBLANK(X1402),"",
IF(AND(NOT(ISERROR(VLOOKUP(X1402,MonsterTable!$A:$B,MATCH(MonsterTable!$B$1,MonsterTable!$A$1:$B$1,0),0))),OR(ISBLANK(Z1402),ISBLANK(AA1402))),#N/A,
IFERROR(VLOOKUP(X1402,MonsterTable!$A:$B,MATCH(MonsterTable!$B$1,MonsterTable!$A$1:$B$1,0),0),
IF(OR(NOT(ISBLANK(Z1402)),ISBLANK(AA1402)),#N/A,
IF(X1402="empty","empty",
VLOOKUP(X1402,MonsterGroupTable!$A:$A,1,0)))))))</f>
        <v>g117</v>
      </c>
      <c r="AA1402">
        <v>5</v>
      </c>
      <c r="AE1402" s="1" t="s">
        <v>446</v>
      </c>
      <c r="AF1402" s="2" t="str">
        <f>IF(AND(ISBLANK(AE1402),OR(NOT(ISBLANK(AG1402)),NOT(ISBLANK(AH1402)))),#N/A,
IF(ISBLANK(AE1402),"",
IF(AND(NOT(ISERROR(VLOOKUP(AE1402,MonsterTable!$A:$B,MATCH(MonsterTable!$B$1,MonsterTable!$A$1:$B$1,0),0))),OR(ISBLANK(AG1402),ISBLANK(AH1402))),#N/A,
IFERROR(VLOOKUP(AE1402,MonsterTable!$A:$B,MATCH(MonsterTable!$B$1,MonsterTable!$A$1:$B$1,0),0),
IF(OR(NOT(ISBLANK(AG1402)),ISBLANK(AH1402)),#N/A,
IF(AE1402="empty","empty",
VLOOKUP(AE1402,MonsterGroupTable!$A:$A,1,0)))))))</f>
        <v>empty</v>
      </c>
      <c r="AH1402">
        <v>3</v>
      </c>
      <c r="AL1402" s="1" t="s">
        <v>338</v>
      </c>
      <c r="AM1402" s="2">
        <f>IF(AND(ISBLANK(AL1402),OR(NOT(ISBLANK(AN1402)),NOT(ISBLANK(AO1402)))),#N/A,
IF(ISBLANK(AL1402),"",
IF(AND(NOT(ISERROR(VLOOKUP(AL1402,MonsterTable!$A:$B,MATCH(MonsterTable!$B$1,MonsterTable!$A$1:$B$1,0),0))),OR(ISBLANK(AN1402),ISBLANK(AO1402))),#N/A,
IFERROR(VLOOKUP(AL1402,MonsterTable!$A:$B,MATCH(MonsterTable!$B$1,MonsterTable!$A$1:$B$1,0),0),
IF(OR(NOT(ISBLANK(AN1402)),ISBLANK(AO1402)),#N/A,
IF(AL1402="empty","empty",
VLOOKUP(AL1402,MonsterGroupTable!$A:$A,1,0)))))))</f>
        <v>202</v>
      </c>
      <c r="AN1402">
        <v>1</v>
      </c>
      <c r="AO1402">
        <v>1</v>
      </c>
      <c r="AP1402">
        <v>0</v>
      </c>
      <c r="AT1402" s="2" t="str">
        <f>IF(AND(ISBLANK(AS1402),OR(NOT(ISBLANK(AU1402)),NOT(ISBLANK(AV1402)))),#N/A,
IF(ISBLANK(AS1402),"",
IF(AND(NOT(ISERROR(VLOOKUP(AS1402,MonsterTable!$A:$B,MATCH(MonsterTable!$B$1,MonsterTable!$A$1:$B$1,0),0))),OR(ISBLANK(AU1402),ISBLANK(AV1402))),#N/A,
IFERROR(VLOOKUP(AS1402,MonsterTable!$A:$B,MATCH(MonsterTable!$B$1,MonsterTable!$A$1:$B$1,0),0),
IF(OR(NOT(ISBLANK(AU1402)),ISBLANK(AV1402)),#N/A,
IF(AS1402="empty","empty",
VLOOKUP(AS1402,MonsterGroupTable!$A:$A,1,0)))))))</f>
        <v/>
      </c>
      <c r="BA1402" s="2" t="str">
        <f>IF(AND(ISBLANK(AZ1402),OR(NOT(ISBLANK(BB1402)),NOT(ISBLANK(BC1402)))),#N/A,
IF(ISBLANK(AZ1402),"",
IF(AND(NOT(ISERROR(VLOOKUP(AZ1402,MonsterTable!$A:$B,MATCH(MonsterTable!$B$1,MonsterTable!$A$1:$B$1,0),0))),OR(ISBLANK(BB1402),ISBLANK(BC1402))),#N/A,
IFERROR(VLOOKUP(AZ1402,MonsterTable!$A:$B,MATCH(MonsterTable!$B$1,MonsterTable!$A$1:$B$1,0),0),
IF(OR(NOT(ISBLANK(BB1402)),ISBLANK(BC1402)),#N/A,
IF(AZ1402="empty","empty",
VLOOKUP(AZ1402,MonsterGroupTable!$A:$A,1,0)))))))</f>
        <v/>
      </c>
      <c r="BH1402" s="2" t="str">
        <f>IF(AND(ISBLANK(BG1402),OR(NOT(ISBLANK(BI1402)),NOT(ISBLANK(BJ1402)))),#N/A,
IF(ISBLANK(BG1402),"",
IF(AND(NOT(ISERROR(VLOOKUP(BG1402,MonsterTable!$A:$B,MATCH(MonsterTable!$B$1,MonsterTable!$A$1:$B$1,0),0))),OR(ISBLANK(BI1402),ISBLANK(BJ1402))),#N/A,
IFERROR(VLOOKUP(BG1402,MonsterTable!$A:$B,MATCH(MonsterTable!$B$1,MonsterTable!$A$1:$B$1,0),0),
IF(OR(NOT(ISBLANK(BI1402)),ISBLANK(BJ1402)),#N/A,
IF(BG1402="empty","empty",
VLOOKUP(BG1402,MonsterGroupTable!$A:$A,1,0)))))))</f>
        <v/>
      </c>
      <c r="BO1402" s="2" t="str">
        <f>IF(AND(ISBLANK(BN1402),OR(NOT(ISBLANK(BP1402)),NOT(ISBLANK(BQ1402)))),#N/A,
IF(ISBLANK(BN1402),"",
IF(AND(NOT(ISERROR(VLOOKUP(BN1402,MonsterTable!$A:$B,MATCH(MonsterTable!$B$1,MonsterTable!$A$1:$B$1,0),0))),OR(ISBLANK(BP1402),ISBLANK(BQ1402))),#N/A,
IFERROR(VLOOKUP(BN1402,MonsterTable!$A:$B,MATCH(MonsterTable!$B$1,MonsterTable!$A$1:$B$1,0),0),
IF(OR(NOT(ISBLANK(BP1402)),ISBLANK(BQ1402)),#N/A,
IF(BN1402="empty","empty",
VLOOKUP(BN1402,MonsterGroupTable!$A:$A,1,0)))))))</f>
        <v/>
      </c>
      <c r="BV1402" s="2" t="str">
        <f>IF(AND(ISBLANK(BU1402),OR(NOT(ISBLANK(BW1402)),NOT(ISBLANK(BX1402)))),#N/A,
IF(ISBLANK(BU1402),"",
IF(AND(NOT(ISERROR(VLOOKUP(BU1402,MonsterTable!$A:$B,MATCH(MonsterTable!$B$1,MonsterTable!$A$1:$B$1,0),0))),OR(ISBLANK(BW1402),ISBLANK(BX1402))),#N/A,
IFERROR(VLOOKUP(BU1402,MonsterTable!$A:$B,MATCH(MonsterTable!$B$1,MonsterTable!$A$1:$B$1,0),0),
IF(OR(NOT(ISBLANK(BW1402)),ISBLANK(BX1402)),#N/A,
IF(BU1402="empty","empty",
VLOOKUP(BU1402,MonsterGroupTable!$A:$A,1,0)))))))</f>
        <v/>
      </c>
      <c r="CC1402" s="2" t="str">
        <f>IF(AND(ISBLANK(CB1402),OR(NOT(ISBLANK(CD1402)),NOT(ISBLANK(CE1402)))),#N/A,
IF(ISBLANK(CB1402),"",
IF(AND(NOT(ISERROR(VLOOKUP(CB1402,MonsterTable!$A:$B,MATCH(MonsterTable!$B$1,MonsterTable!$A$1:$B$1,0),0))),OR(ISBLANK(CD1402),ISBLANK(CE1402))),#N/A,
IFERROR(VLOOKUP(CB1402,MonsterTable!$A:$B,MATCH(MonsterTable!$B$1,MonsterTable!$A$1:$B$1,0),0),
IF(OR(NOT(ISBLANK(CD1402)),ISBLANK(CE1402)),#N/A,
IF(CB1402="empty","empty",
VLOOKUP(CB1402,MonsterGroupTable!$A:$A,1,0)))))))</f>
        <v/>
      </c>
      <c r="CJ1402" s="2" t="str">
        <f>IF(AND(ISBLANK(CI1402),OR(NOT(ISBLANK(CK1402)),NOT(ISBLANK(CL1402)))),#N/A,
IF(ISBLANK(CI1402),"",
IF(AND(NOT(ISERROR(VLOOKUP(CI1402,MonsterTable!$A:$B,MATCH(MonsterTable!$B$1,MonsterTable!$A$1:$B$1,0),0))),OR(ISBLANK(CK1402),ISBLANK(CL1402))),#N/A,
IFERROR(VLOOKUP(CI1402,MonsterTable!$A:$B,MATCH(MonsterTable!$B$1,MonsterTable!$A$1:$B$1,0),0),
IF(OR(NOT(ISBLANK(CK1402)),ISBLANK(CL1402)),#N/A,
IF(CI1402="empty","empty",
VLOOKUP(CI1402,MonsterGroupTable!$A:$A,1,0)))))))</f>
        <v/>
      </c>
    </row>
    <row r="1403" spans="1:88">
      <c r="A1403">
        <v>20369</v>
      </c>
      <c r="B1403">
        <f t="shared" si="47"/>
        <v>1.1000000000000001</v>
      </c>
      <c r="C1403">
        <f t="shared" si="47"/>
        <v>1.1000000000000001</v>
      </c>
      <c r="F1403">
        <v>900</v>
      </c>
      <c r="G1403">
        <v>24067</v>
      </c>
      <c r="H1403">
        <v>0</v>
      </c>
      <c r="I1403">
        <v>0</v>
      </c>
      <c r="J1403">
        <v>0</v>
      </c>
      <c r="K1403" t="s">
        <v>28</v>
      </c>
      <c r="L1403" t="s">
        <v>253</v>
      </c>
      <c r="M1403" t="s">
        <v>79</v>
      </c>
      <c r="N1403" t="s">
        <v>80</v>
      </c>
      <c r="O1403">
        <v>0</v>
      </c>
      <c r="P1403">
        <v>-4.75</v>
      </c>
      <c r="Q1403">
        <v>-3.5</v>
      </c>
      <c r="R1403">
        <v>4.75</v>
      </c>
      <c r="S1403">
        <v>3</v>
      </c>
      <c r="T1403">
        <v>-13.5</v>
      </c>
      <c r="U1403">
        <v>2.5499999999999998</v>
      </c>
      <c r="V1403">
        <v>-6.75</v>
      </c>
      <c r="W1403" t="str">
        <f t="shared" si="48"/>
        <v>g117,5,empty,3,202,1,1,0</v>
      </c>
      <c r="X1403" s="1" t="s">
        <v>316</v>
      </c>
      <c r="Y1403" s="2" t="str">
        <f>IF(AND(ISBLANK(X1403),OR(NOT(ISBLANK(Z1403)),NOT(ISBLANK(AA1403)))),#N/A,
IF(ISBLANK(X1403),"",
IF(AND(NOT(ISERROR(VLOOKUP(X1403,MonsterTable!$A:$B,MATCH(MonsterTable!$B$1,MonsterTable!$A$1:$B$1,0),0))),OR(ISBLANK(Z1403),ISBLANK(AA1403))),#N/A,
IFERROR(VLOOKUP(X1403,MonsterTable!$A:$B,MATCH(MonsterTable!$B$1,MonsterTable!$A$1:$B$1,0),0),
IF(OR(NOT(ISBLANK(Z1403)),ISBLANK(AA1403)),#N/A,
IF(X1403="empty","empty",
VLOOKUP(X1403,MonsterGroupTable!$A:$A,1,0)))))))</f>
        <v>g117</v>
      </c>
      <c r="AA1403">
        <v>5</v>
      </c>
      <c r="AE1403" s="1" t="s">
        <v>446</v>
      </c>
      <c r="AF1403" s="2" t="str">
        <f>IF(AND(ISBLANK(AE1403),OR(NOT(ISBLANK(AG1403)),NOT(ISBLANK(AH1403)))),#N/A,
IF(ISBLANK(AE1403),"",
IF(AND(NOT(ISERROR(VLOOKUP(AE1403,MonsterTable!$A:$B,MATCH(MonsterTable!$B$1,MonsterTable!$A$1:$B$1,0),0))),OR(ISBLANK(AG1403),ISBLANK(AH1403))),#N/A,
IFERROR(VLOOKUP(AE1403,MonsterTable!$A:$B,MATCH(MonsterTable!$B$1,MonsterTable!$A$1:$B$1,0),0),
IF(OR(NOT(ISBLANK(AG1403)),ISBLANK(AH1403)),#N/A,
IF(AE1403="empty","empty",
VLOOKUP(AE1403,MonsterGroupTable!$A:$A,1,0)))))))</f>
        <v>empty</v>
      </c>
      <c r="AH1403">
        <v>3</v>
      </c>
      <c r="AL1403" s="1" t="s">
        <v>338</v>
      </c>
      <c r="AM1403" s="2">
        <f>IF(AND(ISBLANK(AL1403),OR(NOT(ISBLANK(AN1403)),NOT(ISBLANK(AO1403)))),#N/A,
IF(ISBLANK(AL1403),"",
IF(AND(NOT(ISERROR(VLOOKUP(AL1403,MonsterTable!$A:$B,MATCH(MonsterTable!$B$1,MonsterTable!$A$1:$B$1,0),0))),OR(ISBLANK(AN1403),ISBLANK(AO1403))),#N/A,
IFERROR(VLOOKUP(AL1403,MonsterTable!$A:$B,MATCH(MonsterTable!$B$1,MonsterTable!$A$1:$B$1,0),0),
IF(OR(NOT(ISBLANK(AN1403)),ISBLANK(AO1403)),#N/A,
IF(AL1403="empty","empty",
VLOOKUP(AL1403,MonsterGroupTable!$A:$A,1,0)))))))</f>
        <v>202</v>
      </c>
      <c r="AN1403">
        <v>1</v>
      </c>
      <c r="AO1403">
        <v>1</v>
      </c>
      <c r="AP1403">
        <v>0</v>
      </c>
      <c r="AT1403" s="2" t="str">
        <f>IF(AND(ISBLANK(AS1403),OR(NOT(ISBLANK(AU1403)),NOT(ISBLANK(AV1403)))),#N/A,
IF(ISBLANK(AS1403),"",
IF(AND(NOT(ISERROR(VLOOKUP(AS1403,MonsterTable!$A:$B,MATCH(MonsterTable!$B$1,MonsterTable!$A$1:$B$1,0),0))),OR(ISBLANK(AU1403),ISBLANK(AV1403))),#N/A,
IFERROR(VLOOKUP(AS1403,MonsterTable!$A:$B,MATCH(MonsterTable!$B$1,MonsterTable!$A$1:$B$1,0),0),
IF(OR(NOT(ISBLANK(AU1403)),ISBLANK(AV1403)),#N/A,
IF(AS1403="empty","empty",
VLOOKUP(AS1403,MonsterGroupTable!$A:$A,1,0)))))))</f>
        <v/>
      </c>
      <c r="BA1403" s="2" t="str">
        <f>IF(AND(ISBLANK(AZ1403),OR(NOT(ISBLANK(BB1403)),NOT(ISBLANK(BC1403)))),#N/A,
IF(ISBLANK(AZ1403),"",
IF(AND(NOT(ISERROR(VLOOKUP(AZ1403,MonsterTable!$A:$B,MATCH(MonsterTable!$B$1,MonsterTable!$A$1:$B$1,0),0))),OR(ISBLANK(BB1403),ISBLANK(BC1403))),#N/A,
IFERROR(VLOOKUP(AZ1403,MonsterTable!$A:$B,MATCH(MonsterTable!$B$1,MonsterTable!$A$1:$B$1,0),0),
IF(OR(NOT(ISBLANK(BB1403)),ISBLANK(BC1403)),#N/A,
IF(AZ1403="empty","empty",
VLOOKUP(AZ1403,MonsterGroupTable!$A:$A,1,0)))))))</f>
        <v/>
      </c>
      <c r="BH1403" s="2" t="str">
        <f>IF(AND(ISBLANK(BG1403),OR(NOT(ISBLANK(BI1403)),NOT(ISBLANK(BJ1403)))),#N/A,
IF(ISBLANK(BG1403),"",
IF(AND(NOT(ISERROR(VLOOKUP(BG1403,MonsterTable!$A:$B,MATCH(MonsterTable!$B$1,MonsterTable!$A$1:$B$1,0),0))),OR(ISBLANK(BI1403),ISBLANK(BJ1403))),#N/A,
IFERROR(VLOOKUP(BG1403,MonsterTable!$A:$B,MATCH(MonsterTable!$B$1,MonsterTable!$A$1:$B$1,0),0),
IF(OR(NOT(ISBLANK(BI1403)),ISBLANK(BJ1403)),#N/A,
IF(BG1403="empty","empty",
VLOOKUP(BG1403,MonsterGroupTable!$A:$A,1,0)))))))</f>
        <v/>
      </c>
      <c r="BO1403" s="2" t="str">
        <f>IF(AND(ISBLANK(BN1403),OR(NOT(ISBLANK(BP1403)),NOT(ISBLANK(BQ1403)))),#N/A,
IF(ISBLANK(BN1403),"",
IF(AND(NOT(ISERROR(VLOOKUP(BN1403,MonsterTable!$A:$B,MATCH(MonsterTable!$B$1,MonsterTable!$A$1:$B$1,0),0))),OR(ISBLANK(BP1403),ISBLANK(BQ1403))),#N/A,
IFERROR(VLOOKUP(BN1403,MonsterTable!$A:$B,MATCH(MonsterTable!$B$1,MonsterTable!$A$1:$B$1,0),0),
IF(OR(NOT(ISBLANK(BP1403)),ISBLANK(BQ1403)),#N/A,
IF(BN1403="empty","empty",
VLOOKUP(BN1403,MonsterGroupTable!$A:$A,1,0)))))))</f>
        <v/>
      </c>
      <c r="BV1403" s="2" t="str">
        <f>IF(AND(ISBLANK(BU1403),OR(NOT(ISBLANK(BW1403)),NOT(ISBLANK(BX1403)))),#N/A,
IF(ISBLANK(BU1403),"",
IF(AND(NOT(ISERROR(VLOOKUP(BU1403,MonsterTable!$A:$B,MATCH(MonsterTable!$B$1,MonsterTable!$A$1:$B$1,0),0))),OR(ISBLANK(BW1403),ISBLANK(BX1403))),#N/A,
IFERROR(VLOOKUP(BU1403,MonsterTable!$A:$B,MATCH(MonsterTable!$B$1,MonsterTable!$A$1:$B$1,0),0),
IF(OR(NOT(ISBLANK(BW1403)),ISBLANK(BX1403)),#N/A,
IF(BU1403="empty","empty",
VLOOKUP(BU1403,MonsterGroupTable!$A:$A,1,0)))))))</f>
        <v/>
      </c>
      <c r="CC1403" s="2" t="str">
        <f>IF(AND(ISBLANK(CB1403),OR(NOT(ISBLANK(CD1403)),NOT(ISBLANK(CE1403)))),#N/A,
IF(ISBLANK(CB1403),"",
IF(AND(NOT(ISERROR(VLOOKUP(CB1403,MonsterTable!$A:$B,MATCH(MonsterTable!$B$1,MonsterTable!$A$1:$B$1,0),0))),OR(ISBLANK(CD1403),ISBLANK(CE1403))),#N/A,
IFERROR(VLOOKUP(CB1403,MonsterTable!$A:$B,MATCH(MonsterTable!$B$1,MonsterTable!$A$1:$B$1,0),0),
IF(OR(NOT(ISBLANK(CD1403)),ISBLANK(CE1403)),#N/A,
IF(CB1403="empty","empty",
VLOOKUP(CB1403,MonsterGroupTable!$A:$A,1,0)))))))</f>
        <v/>
      </c>
      <c r="CJ1403" s="2" t="str">
        <f>IF(AND(ISBLANK(CI1403),OR(NOT(ISBLANK(CK1403)),NOT(ISBLANK(CL1403)))),#N/A,
IF(ISBLANK(CI1403),"",
IF(AND(NOT(ISERROR(VLOOKUP(CI1403,MonsterTable!$A:$B,MATCH(MonsterTable!$B$1,MonsterTable!$A$1:$B$1,0),0))),OR(ISBLANK(CK1403),ISBLANK(CL1403))),#N/A,
IFERROR(VLOOKUP(CI1403,MonsterTable!$A:$B,MATCH(MonsterTable!$B$1,MonsterTable!$A$1:$B$1,0),0),
IF(OR(NOT(ISBLANK(CK1403)),ISBLANK(CL1403)),#N/A,
IF(CI1403="empty","empty",
VLOOKUP(CI1403,MonsterGroupTable!$A:$A,1,0)))))))</f>
        <v/>
      </c>
    </row>
    <row r="1404" spans="1:88">
      <c r="A1404">
        <v>20370</v>
      </c>
      <c r="B1404">
        <f t="shared" si="47"/>
        <v>1.2</v>
      </c>
      <c r="C1404">
        <f t="shared" si="47"/>
        <v>1.1000000000000001</v>
      </c>
      <c r="F1404">
        <v>900</v>
      </c>
      <c r="G1404">
        <v>24202</v>
      </c>
      <c r="H1404">
        <v>0</v>
      </c>
      <c r="I1404">
        <v>0</v>
      </c>
      <c r="J1404">
        <v>0</v>
      </c>
      <c r="K1404" t="s">
        <v>28</v>
      </c>
      <c r="L1404" t="s">
        <v>253</v>
      </c>
      <c r="M1404" t="s">
        <v>79</v>
      </c>
      <c r="N1404" t="s">
        <v>80</v>
      </c>
      <c r="O1404">
        <v>0</v>
      </c>
      <c r="P1404">
        <v>-4.75</v>
      </c>
      <c r="Q1404">
        <v>-3.5</v>
      </c>
      <c r="R1404">
        <v>4.75</v>
      </c>
      <c r="S1404">
        <v>3</v>
      </c>
      <c r="T1404">
        <v>-13.5</v>
      </c>
      <c r="U1404">
        <v>2.5499999999999998</v>
      </c>
      <c r="V1404">
        <v>-6.75</v>
      </c>
      <c r="W1404" t="str">
        <f t="shared" si="48"/>
        <v>g117,5,empty,3,202,1,1,0</v>
      </c>
      <c r="X1404" s="1" t="s">
        <v>316</v>
      </c>
      <c r="Y1404" s="2" t="str">
        <f>IF(AND(ISBLANK(X1404),OR(NOT(ISBLANK(Z1404)),NOT(ISBLANK(AA1404)))),#N/A,
IF(ISBLANK(X1404),"",
IF(AND(NOT(ISERROR(VLOOKUP(X1404,MonsterTable!$A:$B,MATCH(MonsterTable!$B$1,MonsterTable!$A$1:$B$1,0),0))),OR(ISBLANK(Z1404),ISBLANK(AA1404))),#N/A,
IFERROR(VLOOKUP(X1404,MonsterTable!$A:$B,MATCH(MonsterTable!$B$1,MonsterTable!$A$1:$B$1,0),0),
IF(OR(NOT(ISBLANK(Z1404)),ISBLANK(AA1404)),#N/A,
IF(X1404="empty","empty",
VLOOKUP(X1404,MonsterGroupTable!$A:$A,1,0)))))))</f>
        <v>g117</v>
      </c>
      <c r="AA1404">
        <v>5</v>
      </c>
      <c r="AE1404" s="1" t="s">
        <v>446</v>
      </c>
      <c r="AF1404" s="2" t="str">
        <f>IF(AND(ISBLANK(AE1404),OR(NOT(ISBLANK(AG1404)),NOT(ISBLANK(AH1404)))),#N/A,
IF(ISBLANK(AE1404),"",
IF(AND(NOT(ISERROR(VLOOKUP(AE1404,MonsterTable!$A:$B,MATCH(MonsterTable!$B$1,MonsterTable!$A$1:$B$1,0),0))),OR(ISBLANK(AG1404),ISBLANK(AH1404))),#N/A,
IFERROR(VLOOKUP(AE1404,MonsterTable!$A:$B,MATCH(MonsterTable!$B$1,MonsterTable!$A$1:$B$1,0),0),
IF(OR(NOT(ISBLANK(AG1404)),ISBLANK(AH1404)),#N/A,
IF(AE1404="empty","empty",
VLOOKUP(AE1404,MonsterGroupTable!$A:$A,1,0)))))))</f>
        <v>empty</v>
      </c>
      <c r="AH1404">
        <v>3</v>
      </c>
      <c r="AL1404" s="1" t="s">
        <v>338</v>
      </c>
      <c r="AM1404" s="2">
        <f>IF(AND(ISBLANK(AL1404),OR(NOT(ISBLANK(AN1404)),NOT(ISBLANK(AO1404)))),#N/A,
IF(ISBLANK(AL1404),"",
IF(AND(NOT(ISERROR(VLOOKUP(AL1404,MonsterTable!$A:$B,MATCH(MonsterTable!$B$1,MonsterTable!$A$1:$B$1,0),0))),OR(ISBLANK(AN1404),ISBLANK(AO1404))),#N/A,
IFERROR(VLOOKUP(AL1404,MonsterTable!$A:$B,MATCH(MonsterTable!$B$1,MonsterTable!$A$1:$B$1,0),0),
IF(OR(NOT(ISBLANK(AN1404)),ISBLANK(AO1404)),#N/A,
IF(AL1404="empty","empty",
VLOOKUP(AL1404,MonsterGroupTable!$A:$A,1,0)))))))</f>
        <v>202</v>
      </c>
      <c r="AN1404">
        <v>1</v>
      </c>
      <c r="AO1404">
        <v>1</v>
      </c>
      <c r="AP1404">
        <v>0</v>
      </c>
      <c r="AT1404" s="2" t="str">
        <f>IF(AND(ISBLANK(AS1404),OR(NOT(ISBLANK(AU1404)),NOT(ISBLANK(AV1404)))),#N/A,
IF(ISBLANK(AS1404),"",
IF(AND(NOT(ISERROR(VLOOKUP(AS1404,MonsterTable!$A:$B,MATCH(MonsterTable!$B$1,MonsterTable!$A$1:$B$1,0),0))),OR(ISBLANK(AU1404),ISBLANK(AV1404))),#N/A,
IFERROR(VLOOKUP(AS1404,MonsterTable!$A:$B,MATCH(MonsterTable!$B$1,MonsterTable!$A$1:$B$1,0),0),
IF(OR(NOT(ISBLANK(AU1404)),ISBLANK(AV1404)),#N/A,
IF(AS1404="empty","empty",
VLOOKUP(AS1404,MonsterGroupTable!$A:$A,1,0)))))))</f>
        <v/>
      </c>
      <c r="BA1404" s="2" t="str">
        <f>IF(AND(ISBLANK(AZ1404),OR(NOT(ISBLANK(BB1404)),NOT(ISBLANK(BC1404)))),#N/A,
IF(ISBLANK(AZ1404),"",
IF(AND(NOT(ISERROR(VLOOKUP(AZ1404,MonsterTable!$A:$B,MATCH(MonsterTable!$B$1,MonsterTable!$A$1:$B$1,0),0))),OR(ISBLANK(BB1404),ISBLANK(BC1404))),#N/A,
IFERROR(VLOOKUP(AZ1404,MonsterTable!$A:$B,MATCH(MonsterTable!$B$1,MonsterTable!$A$1:$B$1,0),0),
IF(OR(NOT(ISBLANK(BB1404)),ISBLANK(BC1404)),#N/A,
IF(AZ1404="empty","empty",
VLOOKUP(AZ1404,MonsterGroupTable!$A:$A,1,0)))))))</f>
        <v/>
      </c>
      <c r="BH1404" s="2" t="str">
        <f>IF(AND(ISBLANK(BG1404),OR(NOT(ISBLANK(BI1404)),NOT(ISBLANK(BJ1404)))),#N/A,
IF(ISBLANK(BG1404),"",
IF(AND(NOT(ISERROR(VLOOKUP(BG1404,MonsterTable!$A:$B,MATCH(MonsterTable!$B$1,MonsterTable!$A$1:$B$1,0),0))),OR(ISBLANK(BI1404),ISBLANK(BJ1404))),#N/A,
IFERROR(VLOOKUP(BG1404,MonsterTable!$A:$B,MATCH(MonsterTable!$B$1,MonsterTable!$A$1:$B$1,0),0),
IF(OR(NOT(ISBLANK(BI1404)),ISBLANK(BJ1404)),#N/A,
IF(BG1404="empty","empty",
VLOOKUP(BG1404,MonsterGroupTable!$A:$A,1,0)))))))</f>
        <v/>
      </c>
      <c r="BO1404" s="2" t="str">
        <f>IF(AND(ISBLANK(BN1404),OR(NOT(ISBLANK(BP1404)),NOT(ISBLANK(BQ1404)))),#N/A,
IF(ISBLANK(BN1404),"",
IF(AND(NOT(ISERROR(VLOOKUP(BN1404,MonsterTable!$A:$B,MATCH(MonsterTable!$B$1,MonsterTable!$A$1:$B$1,0),0))),OR(ISBLANK(BP1404),ISBLANK(BQ1404))),#N/A,
IFERROR(VLOOKUP(BN1404,MonsterTable!$A:$B,MATCH(MonsterTable!$B$1,MonsterTable!$A$1:$B$1,0),0),
IF(OR(NOT(ISBLANK(BP1404)),ISBLANK(BQ1404)),#N/A,
IF(BN1404="empty","empty",
VLOOKUP(BN1404,MonsterGroupTable!$A:$A,1,0)))))))</f>
        <v/>
      </c>
      <c r="BV1404" s="2" t="str">
        <f>IF(AND(ISBLANK(BU1404),OR(NOT(ISBLANK(BW1404)),NOT(ISBLANK(BX1404)))),#N/A,
IF(ISBLANK(BU1404),"",
IF(AND(NOT(ISERROR(VLOOKUP(BU1404,MonsterTable!$A:$B,MATCH(MonsterTable!$B$1,MonsterTable!$A$1:$B$1,0),0))),OR(ISBLANK(BW1404),ISBLANK(BX1404))),#N/A,
IFERROR(VLOOKUP(BU1404,MonsterTable!$A:$B,MATCH(MonsterTable!$B$1,MonsterTable!$A$1:$B$1,0),0),
IF(OR(NOT(ISBLANK(BW1404)),ISBLANK(BX1404)),#N/A,
IF(BU1404="empty","empty",
VLOOKUP(BU1404,MonsterGroupTable!$A:$A,1,0)))))))</f>
        <v/>
      </c>
      <c r="CC1404" s="2" t="str">
        <f>IF(AND(ISBLANK(CB1404),OR(NOT(ISBLANK(CD1404)),NOT(ISBLANK(CE1404)))),#N/A,
IF(ISBLANK(CB1404),"",
IF(AND(NOT(ISERROR(VLOOKUP(CB1404,MonsterTable!$A:$B,MATCH(MonsterTable!$B$1,MonsterTable!$A$1:$B$1,0),0))),OR(ISBLANK(CD1404),ISBLANK(CE1404))),#N/A,
IFERROR(VLOOKUP(CB1404,MonsterTable!$A:$B,MATCH(MonsterTable!$B$1,MonsterTable!$A$1:$B$1,0),0),
IF(OR(NOT(ISBLANK(CD1404)),ISBLANK(CE1404)),#N/A,
IF(CB1404="empty","empty",
VLOOKUP(CB1404,MonsterGroupTable!$A:$A,1,0)))))))</f>
        <v/>
      </c>
      <c r="CJ1404" s="2" t="str">
        <f>IF(AND(ISBLANK(CI1404),OR(NOT(ISBLANK(CK1404)),NOT(ISBLANK(CL1404)))),#N/A,
IF(ISBLANK(CI1404),"",
IF(AND(NOT(ISERROR(VLOOKUP(CI1404,MonsterTable!$A:$B,MATCH(MonsterTable!$B$1,MonsterTable!$A$1:$B$1,0),0))),OR(ISBLANK(CK1404),ISBLANK(CL1404))),#N/A,
IFERROR(VLOOKUP(CI1404,MonsterTable!$A:$B,MATCH(MonsterTable!$B$1,MonsterTable!$A$1:$B$1,0),0),
IF(OR(NOT(ISBLANK(CK1404)),ISBLANK(CL1404)),#N/A,
IF(CI1404="empty","empty",
VLOOKUP(CI1404,MonsterGroupTable!$A:$A,1,0)))))))</f>
        <v/>
      </c>
    </row>
    <row r="1405" spans="1:88">
      <c r="A1405">
        <v>20371</v>
      </c>
      <c r="B1405">
        <f t="shared" si="47"/>
        <v>1.1000000000000001</v>
      </c>
      <c r="C1405">
        <f t="shared" si="47"/>
        <v>1.1000000000000001</v>
      </c>
      <c r="F1405">
        <v>900</v>
      </c>
      <c r="G1405">
        <v>24337</v>
      </c>
      <c r="H1405">
        <v>0</v>
      </c>
      <c r="I1405">
        <v>0</v>
      </c>
      <c r="J1405">
        <v>0</v>
      </c>
      <c r="K1405" t="s">
        <v>28</v>
      </c>
      <c r="L1405" t="s">
        <v>254</v>
      </c>
      <c r="M1405" t="s">
        <v>79</v>
      </c>
      <c r="N1405" t="s">
        <v>80</v>
      </c>
      <c r="O1405">
        <v>0</v>
      </c>
      <c r="P1405">
        <v>-4.75</v>
      </c>
      <c r="Q1405">
        <v>-3.5</v>
      </c>
      <c r="R1405">
        <v>4.75</v>
      </c>
      <c r="S1405">
        <v>3</v>
      </c>
      <c r="T1405">
        <v>-13.5</v>
      </c>
      <c r="U1405">
        <v>2.5499999999999998</v>
      </c>
      <c r="V1405">
        <v>-6.75</v>
      </c>
      <c r="W1405" t="str">
        <f t="shared" si="48"/>
        <v>g118,5,empty,3,203,1,1,0</v>
      </c>
      <c r="X1405" s="1" t="s">
        <v>317</v>
      </c>
      <c r="Y1405" s="2" t="str">
        <f>IF(AND(ISBLANK(X1405),OR(NOT(ISBLANK(Z1405)),NOT(ISBLANK(AA1405)))),#N/A,
IF(ISBLANK(X1405),"",
IF(AND(NOT(ISERROR(VLOOKUP(X1405,MonsterTable!$A:$B,MATCH(MonsterTable!$B$1,MonsterTable!$A$1:$B$1,0),0))),OR(ISBLANK(Z1405),ISBLANK(AA1405))),#N/A,
IFERROR(VLOOKUP(X1405,MonsterTable!$A:$B,MATCH(MonsterTable!$B$1,MonsterTable!$A$1:$B$1,0),0),
IF(OR(NOT(ISBLANK(Z1405)),ISBLANK(AA1405)),#N/A,
IF(X1405="empty","empty",
VLOOKUP(X1405,MonsterGroupTable!$A:$A,1,0)))))))</f>
        <v>g118</v>
      </c>
      <c r="AA1405">
        <v>5</v>
      </c>
      <c r="AE1405" s="1" t="s">
        <v>446</v>
      </c>
      <c r="AF1405" s="2" t="str">
        <f>IF(AND(ISBLANK(AE1405),OR(NOT(ISBLANK(AG1405)),NOT(ISBLANK(AH1405)))),#N/A,
IF(ISBLANK(AE1405),"",
IF(AND(NOT(ISERROR(VLOOKUP(AE1405,MonsterTable!$A:$B,MATCH(MonsterTable!$B$1,MonsterTable!$A$1:$B$1,0),0))),OR(ISBLANK(AG1405),ISBLANK(AH1405))),#N/A,
IFERROR(VLOOKUP(AE1405,MonsterTable!$A:$B,MATCH(MonsterTable!$B$1,MonsterTable!$A$1:$B$1,0),0),
IF(OR(NOT(ISBLANK(AG1405)),ISBLANK(AH1405)),#N/A,
IF(AE1405="empty","empty",
VLOOKUP(AE1405,MonsterGroupTable!$A:$A,1,0)))))))</f>
        <v>empty</v>
      </c>
      <c r="AH1405">
        <v>3</v>
      </c>
      <c r="AL1405" s="1" t="s">
        <v>339</v>
      </c>
      <c r="AM1405" s="2">
        <f>IF(AND(ISBLANK(AL1405),OR(NOT(ISBLANK(AN1405)),NOT(ISBLANK(AO1405)))),#N/A,
IF(ISBLANK(AL1405),"",
IF(AND(NOT(ISERROR(VLOOKUP(AL1405,MonsterTable!$A:$B,MATCH(MonsterTable!$B$1,MonsterTable!$A$1:$B$1,0),0))),OR(ISBLANK(AN1405),ISBLANK(AO1405))),#N/A,
IFERROR(VLOOKUP(AL1405,MonsterTable!$A:$B,MATCH(MonsterTable!$B$1,MonsterTable!$A$1:$B$1,0),0),
IF(OR(NOT(ISBLANK(AN1405)),ISBLANK(AO1405)),#N/A,
IF(AL1405="empty","empty",
VLOOKUP(AL1405,MonsterGroupTable!$A:$A,1,0)))))))</f>
        <v>203</v>
      </c>
      <c r="AN1405">
        <v>1</v>
      </c>
      <c r="AO1405">
        <v>1</v>
      </c>
      <c r="AP1405">
        <v>0</v>
      </c>
      <c r="AT1405" s="2" t="str">
        <f>IF(AND(ISBLANK(AS1405),OR(NOT(ISBLANK(AU1405)),NOT(ISBLANK(AV1405)))),#N/A,
IF(ISBLANK(AS1405),"",
IF(AND(NOT(ISERROR(VLOOKUP(AS1405,MonsterTable!$A:$B,MATCH(MonsterTable!$B$1,MonsterTable!$A$1:$B$1,0),0))),OR(ISBLANK(AU1405),ISBLANK(AV1405))),#N/A,
IFERROR(VLOOKUP(AS1405,MonsterTable!$A:$B,MATCH(MonsterTable!$B$1,MonsterTable!$A$1:$B$1,0),0),
IF(OR(NOT(ISBLANK(AU1405)),ISBLANK(AV1405)),#N/A,
IF(AS1405="empty","empty",
VLOOKUP(AS1405,MonsterGroupTable!$A:$A,1,0)))))))</f>
        <v/>
      </c>
      <c r="BA1405" s="2" t="str">
        <f>IF(AND(ISBLANK(AZ1405),OR(NOT(ISBLANK(BB1405)),NOT(ISBLANK(BC1405)))),#N/A,
IF(ISBLANK(AZ1405),"",
IF(AND(NOT(ISERROR(VLOOKUP(AZ1405,MonsterTable!$A:$B,MATCH(MonsterTable!$B$1,MonsterTable!$A$1:$B$1,0),0))),OR(ISBLANK(BB1405),ISBLANK(BC1405))),#N/A,
IFERROR(VLOOKUP(AZ1405,MonsterTable!$A:$B,MATCH(MonsterTable!$B$1,MonsterTable!$A$1:$B$1,0),0),
IF(OR(NOT(ISBLANK(BB1405)),ISBLANK(BC1405)),#N/A,
IF(AZ1405="empty","empty",
VLOOKUP(AZ1405,MonsterGroupTable!$A:$A,1,0)))))))</f>
        <v/>
      </c>
      <c r="BH1405" s="2" t="str">
        <f>IF(AND(ISBLANK(BG1405),OR(NOT(ISBLANK(BI1405)),NOT(ISBLANK(BJ1405)))),#N/A,
IF(ISBLANK(BG1405),"",
IF(AND(NOT(ISERROR(VLOOKUP(BG1405,MonsterTable!$A:$B,MATCH(MonsterTable!$B$1,MonsterTable!$A$1:$B$1,0),0))),OR(ISBLANK(BI1405),ISBLANK(BJ1405))),#N/A,
IFERROR(VLOOKUP(BG1405,MonsterTable!$A:$B,MATCH(MonsterTable!$B$1,MonsterTable!$A$1:$B$1,0),0),
IF(OR(NOT(ISBLANK(BI1405)),ISBLANK(BJ1405)),#N/A,
IF(BG1405="empty","empty",
VLOOKUP(BG1405,MonsterGroupTable!$A:$A,1,0)))))))</f>
        <v/>
      </c>
      <c r="BO1405" s="2" t="str">
        <f>IF(AND(ISBLANK(BN1405),OR(NOT(ISBLANK(BP1405)),NOT(ISBLANK(BQ1405)))),#N/A,
IF(ISBLANK(BN1405),"",
IF(AND(NOT(ISERROR(VLOOKUP(BN1405,MonsterTable!$A:$B,MATCH(MonsterTable!$B$1,MonsterTable!$A$1:$B$1,0),0))),OR(ISBLANK(BP1405),ISBLANK(BQ1405))),#N/A,
IFERROR(VLOOKUP(BN1405,MonsterTable!$A:$B,MATCH(MonsterTable!$B$1,MonsterTable!$A$1:$B$1,0),0),
IF(OR(NOT(ISBLANK(BP1405)),ISBLANK(BQ1405)),#N/A,
IF(BN1405="empty","empty",
VLOOKUP(BN1405,MonsterGroupTable!$A:$A,1,0)))))))</f>
        <v/>
      </c>
      <c r="BV1405" s="2" t="str">
        <f>IF(AND(ISBLANK(BU1405),OR(NOT(ISBLANK(BW1405)),NOT(ISBLANK(BX1405)))),#N/A,
IF(ISBLANK(BU1405),"",
IF(AND(NOT(ISERROR(VLOOKUP(BU1405,MonsterTable!$A:$B,MATCH(MonsterTable!$B$1,MonsterTable!$A$1:$B$1,0),0))),OR(ISBLANK(BW1405),ISBLANK(BX1405))),#N/A,
IFERROR(VLOOKUP(BU1405,MonsterTable!$A:$B,MATCH(MonsterTable!$B$1,MonsterTable!$A$1:$B$1,0),0),
IF(OR(NOT(ISBLANK(BW1405)),ISBLANK(BX1405)),#N/A,
IF(BU1405="empty","empty",
VLOOKUP(BU1405,MonsterGroupTable!$A:$A,1,0)))))))</f>
        <v/>
      </c>
      <c r="CC1405" s="2" t="str">
        <f>IF(AND(ISBLANK(CB1405),OR(NOT(ISBLANK(CD1405)),NOT(ISBLANK(CE1405)))),#N/A,
IF(ISBLANK(CB1405),"",
IF(AND(NOT(ISERROR(VLOOKUP(CB1405,MonsterTable!$A:$B,MATCH(MonsterTable!$B$1,MonsterTable!$A$1:$B$1,0),0))),OR(ISBLANK(CD1405),ISBLANK(CE1405))),#N/A,
IFERROR(VLOOKUP(CB1405,MonsterTable!$A:$B,MATCH(MonsterTable!$B$1,MonsterTable!$A$1:$B$1,0),0),
IF(OR(NOT(ISBLANK(CD1405)),ISBLANK(CE1405)),#N/A,
IF(CB1405="empty","empty",
VLOOKUP(CB1405,MonsterGroupTable!$A:$A,1,0)))))))</f>
        <v/>
      </c>
      <c r="CJ1405" s="2" t="str">
        <f>IF(AND(ISBLANK(CI1405),OR(NOT(ISBLANK(CK1405)),NOT(ISBLANK(CL1405)))),#N/A,
IF(ISBLANK(CI1405),"",
IF(AND(NOT(ISERROR(VLOOKUP(CI1405,MonsterTable!$A:$B,MATCH(MonsterTable!$B$1,MonsterTable!$A$1:$B$1,0),0))),OR(ISBLANK(CK1405),ISBLANK(CL1405))),#N/A,
IFERROR(VLOOKUP(CI1405,MonsterTable!$A:$B,MATCH(MonsterTable!$B$1,MonsterTable!$A$1:$B$1,0),0),
IF(OR(NOT(ISBLANK(CK1405)),ISBLANK(CL1405)),#N/A,
IF(CI1405="empty","empty",
VLOOKUP(CI1405,MonsterGroupTable!$A:$A,1,0)))))))</f>
        <v/>
      </c>
    </row>
    <row r="1406" spans="1:88">
      <c r="A1406">
        <v>20372</v>
      </c>
      <c r="B1406">
        <f t="shared" si="47"/>
        <v>1.1000000000000001</v>
      </c>
      <c r="C1406">
        <f t="shared" si="47"/>
        <v>1.1000000000000001</v>
      </c>
      <c r="F1406">
        <v>900</v>
      </c>
      <c r="G1406">
        <v>24472</v>
      </c>
      <c r="H1406">
        <v>0</v>
      </c>
      <c r="I1406">
        <v>0</v>
      </c>
      <c r="J1406">
        <v>0</v>
      </c>
      <c r="K1406" t="s">
        <v>28</v>
      </c>
      <c r="L1406" t="s">
        <v>254</v>
      </c>
      <c r="M1406" t="s">
        <v>79</v>
      </c>
      <c r="N1406" t="s">
        <v>80</v>
      </c>
      <c r="O1406">
        <v>0</v>
      </c>
      <c r="P1406">
        <v>-4.75</v>
      </c>
      <c r="Q1406">
        <v>-3.5</v>
      </c>
      <c r="R1406">
        <v>4.75</v>
      </c>
      <c r="S1406">
        <v>3</v>
      </c>
      <c r="T1406">
        <v>-13.5</v>
      </c>
      <c r="U1406">
        <v>2.5499999999999998</v>
      </c>
      <c r="V1406">
        <v>-6.75</v>
      </c>
      <c r="W1406" t="str">
        <f t="shared" si="48"/>
        <v>g118,5,empty,3,203,1,1,0</v>
      </c>
      <c r="X1406" s="1" t="s">
        <v>317</v>
      </c>
      <c r="Y1406" s="2" t="str">
        <f>IF(AND(ISBLANK(X1406),OR(NOT(ISBLANK(Z1406)),NOT(ISBLANK(AA1406)))),#N/A,
IF(ISBLANK(X1406),"",
IF(AND(NOT(ISERROR(VLOOKUP(X1406,MonsterTable!$A:$B,MATCH(MonsterTable!$B$1,MonsterTable!$A$1:$B$1,0),0))),OR(ISBLANK(Z1406),ISBLANK(AA1406))),#N/A,
IFERROR(VLOOKUP(X1406,MonsterTable!$A:$B,MATCH(MonsterTable!$B$1,MonsterTable!$A$1:$B$1,0),0),
IF(OR(NOT(ISBLANK(Z1406)),ISBLANK(AA1406)),#N/A,
IF(X1406="empty","empty",
VLOOKUP(X1406,MonsterGroupTable!$A:$A,1,0)))))))</f>
        <v>g118</v>
      </c>
      <c r="AA1406">
        <v>5</v>
      </c>
      <c r="AE1406" s="1" t="s">
        <v>446</v>
      </c>
      <c r="AF1406" s="2" t="str">
        <f>IF(AND(ISBLANK(AE1406),OR(NOT(ISBLANK(AG1406)),NOT(ISBLANK(AH1406)))),#N/A,
IF(ISBLANK(AE1406),"",
IF(AND(NOT(ISERROR(VLOOKUP(AE1406,MonsterTable!$A:$B,MATCH(MonsterTable!$B$1,MonsterTable!$A$1:$B$1,0),0))),OR(ISBLANK(AG1406),ISBLANK(AH1406))),#N/A,
IFERROR(VLOOKUP(AE1406,MonsterTable!$A:$B,MATCH(MonsterTable!$B$1,MonsterTable!$A$1:$B$1,0),0),
IF(OR(NOT(ISBLANK(AG1406)),ISBLANK(AH1406)),#N/A,
IF(AE1406="empty","empty",
VLOOKUP(AE1406,MonsterGroupTable!$A:$A,1,0)))))))</f>
        <v>empty</v>
      </c>
      <c r="AH1406">
        <v>3</v>
      </c>
      <c r="AL1406" s="1" t="s">
        <v>339</v>
      </c>
      <c r="AM1406" s="2">
        <f>IF(AND(ISBLANK(AL1406),OR(NOT(ISBLANK(AN1406)),NOT(ISBLANK(AO1406)))),#N/A,
IF(ISBLANK(AL1406),"",
IF(AND(NOT(ISERROR(VLOOKUP(AL1406,MonsterTable!$A:$B,MATCH(MonsterTable!$B$1,MonsterTable!$A$1:$B$1,0),0))),OR(ISBLANK(AN1406),ISBLANK(AO1406))),#N/A,
IFERROR(VLOOKUP(AL1406,MonsterTable!$A:$B,MATCH(MonsterTable!$B$1,MonsterTable!$A$1:$B$1,0),0),
IF(OR(NOT(ISBLANK(AN1406)),ISBLANK(AO1406)),#N/A,
IF(AL1406="empty","empty",
VLOOKUP(AL1406,MonsterGroupTable!$A:$A,1,0)))))))</f>
        <v>203</v>
      </c>
      <c r="AN1406">
        <v>1</v>
      </c>
      <c r="AO1406">
        <v>1</v>
      </c>
      <c r="AP1406">
        <v>0</v>
      </c>
      <c r="AT1406" s="2" t="str">
        <f>IF(AND(ISBLANK(AS1406),OR(NOT(ISBLANK(AU1406)),NOT(ISBLANK(AV1406)))),#N/A,
IF(ISBLANK(AS1406),"",
IF(AND(NOT(ISERROR(VLOOKUP(AS1406,MonsterTable!$A:$B,MATCH(MonsterTable!$B$1,MonsterTable!$A$1:$B$1,0),0))),OR(ISBLANK(AU1406),ISBLANK(AV1406))),#N/A,
IFERROR(VLOOKUP(AS1406,MonsterTable!$A:$B,MATCH(MonsterTable!$B$1,MonsterTable!$A$1:$B$1,0),0),
IF(OR(NOT(ISBLANK(AU1406)),ISBLANK(AV1406)),#N/A,
IF(AS1406="empty","empty",
VLOOKUP(AS1406,MonsterGroupTable!$A:$A,1,0)))))))</f>
        <v/>
      </c>
      <c r="BA1406" s="2" t="str">
        <f>IF(AND(ISBLANK(AZ1406),OR(NOT(ISBLANK(BB1406)),NOT(ISBLANK(BC1406)))),#N/A,
IF(ISBLANK(AZ1406),"",
IF(AND(NOT(ISERROR(VLOOKUP(AZ1406,MonsterTable!$A:$B,MATCH(MonsterTable!$B$1,MonsterTable!$A$1:$B$1,0),0))),OR(ISBLANK(BB1406),ISBLANK(BC1406))),#N/A,
IFERROR(VLOOKUP(AZ1406,MonsterTable!$A:$B,MATCH(MonsterTable!$B$1,MonsterTable!$A$1:$B$1,0),0),
IF(OR(NOT(ISBLANK(BB1406)),ISBLANK(BC1406)),#N/A,
IF(AZ1406="empty","empty",
VLOOKUP(AZ1406,MonsterGroupTable!$A:$A,1,0)))))))</f>
        <v/>
      </c>
      <c r="BH1406" s="2" t="str">
        <f>IF(AND(ISBLANK(BG1406),OR(NOT(ISBLANK(BI1406)),NOT(ISBLANK(BJ1406)))),#N/A,
IF(ISBLANK(BG1406),"",
IF(AND(NOT(ISERROR(VLOOKUP(BG1406,MonsterTable!$A:$B,MATCH(MonsterTable!$B$1,MonsterTable!$A$1:$B$1,0),0))),OR(ISBLANK(BI1406),ISBLANK(BJ1406))),#N/A,
IFERROR(VLOOKUP(BG1406,MonsterTable!$A:$B,MATCH(MonsterTable!$B$1,MonsterTable!$A$1:$B$1,0),0),
IF(OR(NOT(ISBLANK(BI1406)),ISBLANK(BJ1406)),#N/A,
IF(BG1406="empty","empty",
VLOOKUP(BG1406,MonsterGroupTable!$A:$A,1,0)))))))</f>
        <v/>
      </c>
      <c r="BO1406" s="2" t="str">
        <f>IF(AND(ISBLANK(BN1406),OR(NOT(ISBLANK(BP1406)),NOT(ISBLANK(BQ1406)))),#N/A,
IF(ISBLANK(BN1406),"",
IF(AND(NOT(ISERROR(VLOOKUP(BN1406,MonsterTable!$A:$B,MATCH(MonsterTable!$B$1,MonsterTable!$A$1:$B$1,0),0))),OR(ISBLANK(BP1406),ISBLANK(BQ1406))),#N/A,
IFERROR(VLOOKUP(BN1406,MonsterTable!$A:$B,MATCH(MonsterTable!$B$1,MonsterTable!$A$1:$B$1,0),0),
IF(OR(NOT(ISBLANK(BP1406)),ISBLANK(BQ1406)),#N/A,
IF(BN1406="empty","empty",
VLOOKUP(BN1406,MonsterGroupTable!$A:$A,1,0)))))))</f>
        <v/>
      </c>
      <c r="BV1406" s="2" t="str">
        <f>IF(AND(ISBLANK(BU1406),OR(NOT(ISBLANK(BW1406)),NOT(ISBLANK(BX1406)))),#N/A,
IF(ISBLANK(BU1406),"",
IF(AND(NOT(ISERROR(VLOOKUP(BU1406,MonsterTable!$A:$B,MATCH(MonsterTable!$B$1,MonsterTable!$A$1:$B$1,0),0))),OR(ISBLANK(BW1406),ISBLANK(BX1406))),#N/A,
IFERROR(VLOOKUP(BU1406,MonsterTable!$A:$B,MATCH(MonsterTable!$B$1,MonsterTable!$A$1:$B$1,0),0),
IF(OR(NOT(ISBLANK(BW1406)),ISBLANK(BX1406)),#N/A,
IF(BU1406="empty","empty",
VLOOKUP(BU1406,MonsterGroupTable!$A:$A,1,0)))))))</f>
        <v/>
      </c>
      <c r="CC1406" s="2" t="str">
        <f>IF(AND(ISBLANK(CB1406),OR(NOT(ISBLANK(CD1406)),NOT(ISBLANK(CE1406)))),#N/A,
IF(ISBLANK(CB1406),"",
IF(AND(NOT(ISERROR(VLOOKUP(CB1406,MonsterTable!$A:$B,MATCH(MonsterTable!$B$1,MonsterTable!$A$1:$B$1,0),0))),OR(ISBLANK(CD1406),ISBLANK(CE1406))),#N/A,
IFERROR(VLOOKUP(CB1406,MonsterTable!$A:$B,MATCH(MonsterTable!$B$1,MonsterTable!$A$1:$B$1,0),0),
IF(OR(NOT(ISBLANK(CD1406)),ISBLANK(CE1406)),#N/A,
IF(CB1406="empty","empty",
VLOOKUP(CB1406,MonsterGroupTable!$A:$A,1,0)))))))</f>
        <v/>
      </c>
      <c r="CJ1406" s="2" t="str">
        <f>IF(AND(ISBLANK(CI1406),OR(NOT(ISBLANK(CK1406)),NOT(ISBLANK(CL1406)))),#N/A,
IF(ISBLANK(CI1406),"",
IF(AND(NOT(ISERROR(VLOOKUP(CI1406,MonsterTable!$A:$B,MATCH(MonsterTable!$B$1,MonsterTable!$A$1:$B$1,0),0))),OR(ISBLANK(CK1406),ISBLANK(CL1406))),#N/A,
IFERROR(VLOOKUP(CI1406,MonsterTable!$A:$B,MATCH(MonsterTable!$B$1,MonsterTable!$A$1:$B$1,0),0),
IF(OR(NOT(ISBLANK(CK1406)),ISBLANK(CL1406)),#N/A,
IF(CI1406="empty","empty",
VLOOKUP(CI1406,MonsterGroupTable!$A:$A,1,0)))))))</f>
        <v/>
      </c>
    </row>
    <row r="1407" spans="1:88">
      <c r="A1407">
        <v>20373</v>
      </c>
      <c r="B1407">
        <f t="shared" si="47"/>
        <v>1.1000000000000001</v>
      </c>
      <c r="C1407">
        <f t="shared" si="47"/>
        <v>1.1000000000000001</v>
      </c>
      <c r="F1407">
        <v>900</v>
      </c>
      <c r="G1407">
        <v>24607</v>
      </c>
      <c r="H1407">
        <v>0</v>
      </c>
      <c r="I1407">
        <v>0</v>
      </c>
      <c r="J1407">
        <v>0</v>
      </c>
      <c r="K1407" t="s">
        <v>28</v>
      </c>
      <c r="L1407" t="s">
        <v>254</v>
      </c>
      <c r="M1407" t="s">
        <v>79</v>
      </c>
      <c r="N1407" t="s">
        <v>80</v>
      </c>
      <c r="O1407">
        <v>0</v>
      </c>
      <c r="P1407">
        <v>-4.75</v>
      </c>
      <c r="Q1407">
        <v>-3.5</v>
      </c>
      <c r="R1407">
        <v>4.75</v>
      </c>
      <c r="S1407">
        <v>3</v>
      </c>
      <c r="T1407">
        <v>-13.5</v>
      </c>
      <c r="U1407">
        <v>2.5499999999999998</v>
      </c>
      <c r="V1407">
        <v>-6.75</v>
      </c>
      <c r="W1407" t="str">
        <f t="shared" si="48"/>
        <v>g118,5,empty,3,203,1,1,0</v>
      </c>
      <c r="X1407" s="1" t="s">
        <v>317</v>
      </c>
      <c r="Y1407" s="2" t="str">
        <f>IF(AND(ISBLANK(X1407),OR(NOT(ISBLANK(Z1407)),NOT(ISBLANK(AA1407)))),#N/A,
IF(ISBLANK(X1407),"",
IF(AND(NOT(ISERROR(VLOOKUP(X1407,MonsterTable!$A:$B,MATCH(MonsterTable!$B$1,MonsterTable!$A$1:$B$1,0),0))),OR(ISBLANK(Z1407),ISBLANK(AA1407))),#N/A,
IFERROR(VLOOKUP(X1407,MonsterTable!$A:$B,MATCH(MonsterTable!$B$1,MonsterTable!$A$1:$B$1,0),0),
IF(OR(NOT(ISBLANK(Z1407)),ISBLANK(AA1407)),#N/A,
IF(X1407="empty","empty",
VLOOKUP(X1407,MonsterGroupTable!$A:$A,1,0)))))))</f>
        <v>g118</v>
      </c>
      <c r="AA1407">
        <v>5</v>
      </c>
      <c r="AE1407" s="1" t="s">
        <v>446</v>
      </c>
      <c r="AF1407" s="2" t="str">
        <f>IF(AND(ISBLANK(AE1407),OR(NOT(ISBLANK(AG1407)),NOT(ISBLANK(AH1407)))),#N/A,
IF(ISBLANK(AE1407),"",
IF(AND(NOT(ISERROR(VLOOKUP(AE1407,MonsterTable!$A:$B,MATCH(MonsterTable!$B$1,MonsterTable!$A$1:$B$1,0),0))),OR(ISBLANK(AG1407),ISBLANK(AH1407))),#N/A,
IFERROR(VLOOKUP(AE1407,MonsterTable!$A:$B,MATCH(MonsterTable!$B$1,MonsterTable!$A$1:$B$1,0),0),
IF(OR(NOT(ISBLANK(AG1407)),ISBLANK(AH1407)),#N/A,
IF(AE1407="empty","empty",
VLOOKUP(AE1407,MonsterGroupTable!$A:$A,1,0)))))))</f>
        <v>empty</v>
      </c>
      <c r="AH1407">
        <v>3</v>
      </c>
      <c r="AL1407" s="1" t="s">
        <v>339</v>
      </c>
      <c r="AM1407" s="2">
        <f>IF(AND(ISBLANK(AL1407),OR(NOT(ISBLANK(AN1407)),NOT(ISBLANK(AO1407)))),#N/A,
IF(ISBLANK(AL1407),"",
IF(AND(NOT(ISERROR(VLOOKUP(AL1407,MonsterTable!$A:$B,MATCH(MonsterTable!$B$1,MonsterTable!$A$1:$B$1,0),0))),OR(ISBLANK(AN1407),ISBLANK(AO1407))),#N/A,
IFERROR(VLOOKUP(AL1407,MonsterTable!$A:$B,MATCH(MonsterTable!$B$1,MonsterTable!$A$1:$B$1,0),0),
IF(OR(NOT(ISBLANK(AN1407)),ISBLANK(AO1407)),#N/A,
IF(AL1407="empty","empty",
VLOOKUP(AL1407,MonsterGroupTable!$A:$A,1,0)))))))</f>
        <v>203</v>
      </c>
      <c r="AN1407">
        <v>1</v>
      </c>
      <c r="AO1407">
        <v>1</v>
      </c>
      <c r="AP1407">
        <v>0</v>
      </c>
      <c r="AT1407" s="2" t="str">
        <f>IF(AND(ISBLANK(AS1407),OR(NOT(ISBLANK(AU1407)),NOT(ISBLANK(AV1407)))),#N/A,
IF(ISBLANK(AS1407),"",
IF(AND(NOT(ISERROR(VLOOKUP(AS1407,MonsterTable!$A:$B,MATCH(MonsterTable!$B$1,MonsterTable!$A$1:$B$1,0),0))),OR(ISBLANK(AU1407),ISBLANK(AV1407))),#N/A,
IFERROR(VLOOKUP(AS1407,MonsterTable!$A:$B,MATCH(MonsterTable!$B$1,MonsterTable!$A$1:$B$1,0),0),
IF(OR(NOT(ISBLANK(AU1407)),ISBLANK(AV1407)),#N/A,
IF(AS1407="empty","empty",
VLOOKUP(AS1407,MonsterGroupTable!$A:$A,1,0)))))))</f>
        <v/>
      </c>
      <c r="BA1407" s="2" t="str">
        <f>IF(AND(ISBLANK(AZ1407),OR(NOT(ISBLANK(BB1407)),NOT(ISBLANK(BC1407)))),#N/A,
IF(ISBLANK(AZ1407),"",
IF(AND(NOT(ISERROR(VLOOKUP(AZ1407,MonsterTable!$A:$B,MATCH(MonsterTable!$B$1,MonsterTable!$A$1:$B$1,0),0))),OR(ISBLANK(BB1407),ISBLANK(BC1407))),#N/A,
IFERROR(VLOOKUP(AZ1407,MonsterTable!$A:$B,MATCH(MonsterTable!$B$1,MonsterTable!$A$1:$B$1,0),0),
IF(OR(NOT(ISBLANK(BB1407)),ISBLANK(BC1407)),#N/A,
IF(AZ1407="empty","empty",
VLOOKUP(AZ1407,MonsterGroupTable!$A:$A,1,0)))))))</f>
        <v/>
      </c>
      <c r="BH1407" s="2" t="str">
        <f>IF(AND(ISBLANK(BG1407),OR(NOT(ISBLANK(BI1407)),NOT(ISBLANK(BJ1407)))),#N/A,
IF(ISBLANK(BG1407),"",
IF(AND(NOT(ISERROR(VLOOKUP(BG1407,MonsterTable!$A:$B,MATCH(MonsterTable!$B$1,MonsterTable!$A$1:$B$1,0),0))),OR(ISBLANK(BI1407),ISBLANK(BJ1407))),#N/A,
IFERROR(VLOOKUP(BG1407,MonsterTable!$A:$B,MATCH(MonsterTable!$B$1,MonsterTable!$A$1:$B$1,0),0),
IF(OR(NOT(ISBLANK(BI1407)),ISBLANK(BJ1407)),#N/A,
IF(BG1407="empty","empty",
VLOOKUP(BG1407,MonsterGroupTable!$A:$A,1,0)))))))</f>
        <v/>
      </c>
      <c r="BO1407" s="2" t="str">
        <f>IF(AND(ISBLANK(BN1407),OR(NOT(ISBLANK(BP1407)),NOT(ISBLANK(BQ1407)))),#N/A,
IF(ISBLANK(BN1407),"",
IF(AND(NOT(ISERROR(VLOOKUP(BN1407,MonsterTable!$A:$B,MATCH(MonsterTable!$B$1,MonsterTable!$A$1:$B$1,0),0))),OR(ISBLANK(BP1407),ISBLANK(BQ1407))),#N/A,
IFERROR(VLOOKUP(BN1407,MonsterTable!$A:$B,MATCH(MonsterTable!$B$1,MonsterTable!$A$1:$B$1,0),0),
IF(OR(NOT(ISBLANK(BP1407)),ISBLANK(BQ1407)),#N/A,
IF(BN1407="empty","empty",
VLOOKUP(BN1407,MonsterGroupTable!$A:$A,1,0)))))))</f>
        <v/>
      </c>
      <c r="BV1407" s="2" t="str">
        <f>IF(AND(ISBLANK(BU1407),OR(NOT(ISBLANK(BW1407)),NOT(ISBLANK(BX1407)))),#N/A,
IF(ISBLANK(BU1407),"",
IF(AND(NOT(ISERROR(VLOOKUP(BU1407,MonsterTable!$A:$B,MATCH(MonsterTable!$B$1,MonsterTable!$A$1:$B$1,0),0))),OR(ISBLANK(BW1407),ISBLANK(BX1407))),#N/A,
IFERROR(VLOOKUP(BU1407,MonsterTable!$A:$B,MATCH(MonsterTable!$B$1,MonsterTable!$A$1:$B$1,0),0),
IF(OR(NOT(ISBLANK(BW1407)),ISBLANK(BX1407)),#N/A,
IF(BU1407="empty","empty",
VLOOKUP(BU1407,MonsterGroupTable!$A:$A,1,0)))))))</f>
        <v/>
      </c>
      <c r="CC1407" s="2" t="str">
        <f>IF(AND(ISBLANK(CB1407),OR(NOT(ISBLANK(CD1407)),NOT(ISBLANK(CE1407)))),#N/A,
IF(ISBLANK(CB1407),"",
IF(AND(NOT(ISERROR(VLOOKUP(CB1407,MonsterTable!$A:$B,MATCH(MonsterTable!$B$1,MonsterTable!$A$1:$B$1,0),0))),OR(ISBLANK(CD1407),ISBLANK(CE1407))),#N/A,
IFERROR(VLOOKUP(CB1407,MonsterTable!$A:$B,MATCH(MonsterTable!$B$1,MonsterTable!$A$1:$B$1,0),0),
IF(OR(NOT(ISBLANK(CD1407)),ISBLANK(CE1407)),#N/A,
IF(CB1407="empty","empty",
VLOOKUP(CB1407,MonsterGroupTable!$A:$A,1,0)))))))</f>
        <v/>
      </c>
      <c r="CJ1407" s="2" t="str">
        <f>IF(AND(ISBLANK(CI1407),OR(NOT(ISBLANK(CK1407)),NOT(ISBLANK(CL1407)))),#N/A,
IF(ISBLANK(CI1407),"",
IF(AND(NOT(ISERROR(VLOOKUP(CI1407,MonsterTable!$A:$B,MATCH(MonsterTable!$B$1,MonsterTable!$A$1:$B$1,0),0))),OR(ISBLANK(CK1407),ISBLANK(CL1407))),#N/A,
IFERROR(VLOOKUP(CI1407,MonsterTable!$A:$B,MATCH(MonsterTable!$B$1,MonsterTable!$A$1:$B$1,0),0),
IF(OR(NOT(ISBLANK(CK1407)),ISBLANK(CL1407)),#N/A,
IF(CI1407="empty","empty",
VLOOKUP(CI1407,MonsterGroupTable!$A:$A,1,0)))))))</f>
        <v/>
      </c>
    </row>
    <row r="1408" spans="1:88">
      <c r="A1408">
        <v>20374</v>
      </c>
      <c r="B1408">
        <f t="shared" si="47"/>
        <v>1.1000000000000001</v>
      </c>
      <c r="C1408">
        <f t="shared" si="47"/>
        <v>1.1000000000000001</v>
      </c>
      <c r="F1408">
        <v>900</v>
      </c>
      <c r="G1408">
        <v>24742</v>
      </c>
      <c r="H1408">
        <v>0</v>
      </c>
      <c r="I1408">
        <v>0</v>
      </c>
      <c r="J1408">
        <v>0</v>
      </c>
      <c r="K1408" t="s">
        <v>28</v>
      </c>
      <c r="L1408" t="s">
        <v>254</v>
      </c>
      <c r="M1408" t="s">
        <v>79</v>
      </c>
      <c r="N1408" t="s">
        <v>80</v>
      </c>
      <c r="O1408">
        <v>0</v>
      </c>
      <c r="P1408">
        <v>-4.75</v>
      </c>
      <c r="Q1408">
        <v>-3.5</v>
      </c>
      <c r="R1408">
        <v>4.75</v>
      </c>
      <c r="S1408">
        <v>3</v>
      </c>
      <c r="T1408">
        <v>-13.5</v>
      </c>
      <c r="U1408">
        <v>2.5499999999999998</v>
      </c>
      <c r="V1408">
        <v>-6.75</v>
      </c>
      <c r="W1408" t="str">
        <f t="shared" si="48"/>
        <v>g118,5,empty,3,203,1,1,0</v>
      </c>
      <c r="X1408" s="1" t="s">
        <v>317</v>
      </c>
      <c r="Y1408" s="2" t="str">
        <f>IF(AND(ISBLANK(X1408),OR(NOT(ISBLANK(Z1408)),NOT(ISBLANK(AA1408)))),#N/A,
IF(ISBLANK(X1408),"",
IF(AND(NOT(ISERROR(VLOOKUP(X1408,MonsterTable!$A:$B,MATCH(MonsterTable!$B$1,MonsterTable!$A$1:$B$1,0),0))),OR(ISBLANK(Z1408),ISBLANK(AA1408))),#N/A,
IFERROR(VLOOKUP(X1408,MonsterTable!$A:$B,MATCH(MonsterTable!$B$1,MonsterTable!$A$1:$B$1,0),0),
IF(OR(NOT(ISBLANK(Z1408)),ISBLANK(AA1408)),#N/A,
IF(X1408="empty","empty",
VLOOKUP(X1408,MonsterGroupTable!$A:$A,1,0)))))))</f>
        <v>g118</v>
      </c>
      <c r="AA1408">
        <v>5</v>
      </c>
      <c r="AE1408" s="1" t="s">
        <v>446</v>
      </c>
      <c r="AF1408" s="2" t="str">
        <f>IF(AND(ISBLANK(AE1408),OR(NOT(ISBLANK(AG1408)),NOT(ISBLANK(AH1408)))),#N/A,
IF(ISBLANK(AE1408),"",
IF(AND(NOT(ISERROR(VLOOKUP(AE1408,MonsterTable!$A:$B,MATCH(MonsterTable!$B$1,MonsterTable!$A$1:$B$1,0),0))),OR(ISBLANK(AG1408),ISBLANK(AH1408))),#N/A,
IFERROR(VLOOKUP(AE1408,MonsterTable!$A:$B,MATCH(MonsterTable!$B$1,MonsterTable!$A$1:$B$1,0),0),
IF(OR(NOT(ISBLANK(AG1408)),ISBLANK(AH1408)),#N/A,
IF(AE1408="empty","empty",
VLOOKUP(AE1408,MonsterGroupTable!$A:$A,1,0)))))))</f>
        <v>empty</v>
      </c>
      <c r="AH1408">
        <v>3</v>
      </c>
      <c r="AL1408" s="1" t="s">
        <v>339</v>
      </c>
      <c r="AM1408" s="2">
        <f>IF(AND(ISBLANK(AL1408),OR(NOT(ISBLANK(AN1408)),NOT(ISBLANK(AO1408)))),#N/A,
IF(ISBLANK(AL1408),"",
IF(AND(NOT(ISERROR(VLOOKUP(AL1408,MonsterTable!$A:$B,MATCH(MonsterTable!$B$1,MonsterTable!$A$1:$B$1,0),0))),OR(ISBLANK(AN1408),ISBLANK(AO1408))),#N/A,
IFERROR(VLOOKUP(AL1408,MonsterTable!$A:$B,MATCH(MonsterTable!$B$1,MonsterTable!$A$1:$B$1,0),0),
IF(OR(NOT(ISBLANK(AN1408)),ISBLANK(AO1408)),#N/A,
IF(AL1408="empty","empty",
VLOOKUP(AL1408,MonsterGroupTable!$A:$A,1,0)))))))</f>
        <v>203</v>
      </c>
      <c r="AN1408">
        <v>1</v>
      </c>
      <c r="AO1408">
        <v>1</v>
      </c>
      <c r="AP1408">
        <v>0</v>
      </c>
      <c r="AT1408" s="2" t="str">
        <f>IF(AND(ISBLANK(AS1408),OR(NOT(ISBLANK(AU1408)),NOT(ISBLANK(AV1408)))),#N/A,
IF(ISBLANK(AS1408),"",
IF(AND(NOT(ISERROR(VLOOKUP(AS1408,MonsterTable!$A:$B,MATCH(MonsterTable!$B$1,MonsterTable!$A$1:$B$1,0),0))),OR(ISBLANK(AU1408),ISBLANK(AV1408))),#N/A,
IFERROR(VLOOKUP(AS1408,MonsterTable!$A:$B,MATCH(MonsterTable!$B$1,MonsterTable!$A$1:$B$1,0),0),
IF(OR(NOT(ISBLANK(AU1408)),ISBLANK(AV1408)),#N/A,
IF(AS1408="empty","empty",
VLOOKUP(AS1408,MonsterGroupTable!$A:$A,1,0)))))))</f>
        <v/>
      </c>
      <c r="BA1408" s="2" t="str">
        <f>IF(AND(ISBLANK(AZ1408),OR(NOT(ISBLANK(BB1408)),NOT(ISBLANK(BC1408)))),#N/A,
IF(ISBLANK(AZ1408),"",
IF(AND(NOT(ISERROR(VLOOKUP(AZ1408,MonsterTable!$A:$B,MATCH(MonsterTable!$B$1,MonsterTable!$A$1:$B$1,0),0))),OR(ISBLANK(BB1408),ISBLANK(BC1408))),#N/A,
IFERROR(VLOOKUP(AZ1408,MonsterTable!$A:$B,MATCH(MonsterTable!$B$1,MonsterTable!$A$1:$B$1,0),0),
IF(OR(NOT(ISBLANK(BB1408)),ISBLANK(BC1408)),#N/A,
IF(AZ1408="empty","empty",
VLOOKUP(AZ1408,MonsterGroupTable!$A:$A,1,0)))))))</f>
        <v/>
      </c>
      <c r="BH1408" s="2" t="str">
        <f>IF(AND(ISBLANK(BG1408),OR(NOT(ISBLANK(BI1408)),NOT(ISBLANK(BJ1408)))),#N/A,
IF(ISBLANK(BG1408),"",
IF(AND(NOT(ISERROR(VLOOKUP(BG1408,MonsterTable!$A:$B,MATCH(MonsterTable!$B$1,MonsterTable!$A$1:$B$1,0),0))),OR(ISBLANK(BI1408),ISBLANK(BJ1408))),#N/A,
IFERROR(VLOOKUP(BG1408,MonsterTable!$A:$B,MATCH(MonsterTable!$B$1,MonsterTable!$A$1:$B$1,0),0),
IF(OR(NOT(ISBLANK(BI1408)),ISBLANK(BJ1408)),#N/A,
IF(BG1408="empty","empty",
VLOOKUP(BG1408,MonsterGroupTable!$A:$A,1,0)))))))</f>
        <v/>
      </c>
      <c r="BO1408" s="2" t="str">
        <f>IF(AND(ISBLANK(BN1408),OR(NOT(ISBLANK(BP1408)),NOT(ISBLANK(BQ1408)))),#N/A,
IF(ISBLANK(BN1408),"",
IF(AND(NOT(ISERROR(VLOOKUP(BN1408,MonsterTable!$A:$B,MATCH(MonsterTable!$B$1,MonsterTable!$A$1:$B$1,0),0))),OR(ISBLANK(BP1408),ISBLANK(BQ1408))),#N/A,
IFERROR(VLOOKUP(BN1408,MonsterTable!$A:$B,MATCH(MonsterTable!$B$1,MonsterTable!$A$1:$B$1,0),0),
IF(OR(NOT(ISBLANK(BP1408)),ISBLANK(BQ1408)),#N/A,
IF(BN1408="empty","empty",
VLOOKUP(BN1408,MonsterGroupTable!$A:$A,1,0)))))))</f>
        <v/>
      </c>
      <c r="BV1408" s="2" t="str">
        <f>IF(AND(ISBLANK(BU1408),OR(NOT(ISBLANK(BW1408)),NOT(ISBLANK(BX1408)))),#N/A,
IF(ISBLANK(BU1408),"",
IF(AND(NOT(ISERROR(VLOOKUP(BU1408,MonsterTable!$A:$B,MATCH(MonsterTable!$B$1,MonsterTable!$A$1:$B$1,0),0))),OR(ISBLANK(BW1408),ISBLANK(BX1408))),#N/A,
IFERROR(VLOOKUP(BU1408,MonsterTable!$A:$B,MATCH(MonsterTable!$B$1,MonsterTable!$A$1:$B$1,0),0),
IF(OR(NOT(ISBLANK(BW1408)),ISBLANK(BX1408)),#N/A,
IF(BU1408="empty","empty",
VLOOKUP(BU1408,MonsterGroupTable!$A:$A,1,0)))))))</f>
        <v/>
      </c>
      <c r="CC1408" s="2" t="str">
        <f>IF(AND(ISBLANK(CB1408),OR(NOT(ISBLANK(CD1408)),NOT(ISBLANK(CE1408)))),#N/A,
IF(ISBLANK(CB1408),"",
IF(AND(NOT(ISERROR(VLOOKUP(CB1408,MonsterTable!$A:$B,MATCH(MonsterTable!$B$1,MonsterTable!$A$1:$B$1,0),0))),OR(ISBLANK(CD1408),ISBLANK(CE1408))),#N/A,
IFERROR(VLOOKUP(CB1408,MonsterTable!$A:$B,MATCH(MonsterTable!$B$1,MonsterTable!$A$1:$B$1,0),0),
IF(OR(NOT(ISBLANK(CD1408)),ISBLANK(CE1408)),#N/A,
IF(CB1408="empty","empty",
VLOOKUP(CB1408,MonsterGroupTable!$A:$A,1,0)))))))</f>
        <v/>
      </c>
      <c r="CJ1408" s="2" t="str">
        <f>IF(AND(ISBLANK(CI1408),OR(NOT(ISBLANK(CK1408)),NOT(ISBLANK(CL1408)))),#N/A,
IF(ISBLANK(CI1408),"",
IF(AND(NOT(ISERROR(VLOOKUP(CI1408,MonsterTable!$A:$B,MATCH(MonsterTable!$B$1,MonsterTable!$A$1:$B$1,0),0))),OR(ISBLANK(CK1408),ISBLANK(CL1408))),#N/A,
IFERROR(VLOOKUP(CI1408,MonsterTable!$A:$B,MATCH(MonsterTable!$B$1,MonsterTable!$A$1:$B$1,0),0),
IF(OR(NOT(ISBLANK(CK1408)),ISBLANK(CL1408)),#N/A,
IF(CI1408="empty","empty",
VLOOKUP(CI1408,MonsterGroupTable!$A:$A,1,0)))))))</f>
        <v/>
      </c>
    </row>
    <row r="1409" spans="1:88">
      <c r="A1409">
        <v>20375</v>
      </c>
      <c r="B1409">
        <f t="shared" si="47"/>
        <v>1.1000000000000001</v>
      </c>
      <c r="C1409">
        <f t="shared" si="47"/>
        <v>1.1000000000000001</v>
      </c>
      <c r="F1409">
        <v>900</v>
      </c>
      <c r="G1409">
        <v>24877</v>
      </c>
      <c r="H1409">
        <v>0</v>
      </c>
      <c r="I1409">
        <v>0</v>
      </c>
      <c r="J1409">
        <v>0</v>
      </c>
      <c r="K1409" t="s">
        <v>28</v>
      </c>
      <c r="L1409" t="s">
        <v>254</v>
      </c>
      <c r="M1409" t="s">
        <v>79</v>
      </c>
      <c r="N1409" t="s">
        <v>80</v>
      </c>
      <c r="O1409">
        <v>0</v>
      </c>
      <c r="P1409">
        <v>-4.75</v>
      </c>
      <c r="Q1409">
        <v>-3.5</v>
      </c>
      <c r="R1409">
        <v>4.75</v>
      </c>
      <c r="S1409">
        <v>3</v>
      </c>
      <c r="T1409">
        <v>-13.5</v>
      </c>
      <c r="U1409">
        <v>2.5499999999999998</v>
      </c>
      <c r="V1409">
        <v>-6.75</v>
      </c>
      <c r="W1409" t="str">
        <f t="shared" si="48"/>
        <v>g118,5,empty,3,203,1,1,0</v>
      </c>
      <c r="X1409" s="1" t="s">
        <v>317</v>
      </c>
      <c r="Y1409" s="2" t="str">
        <f>IF(AND(ISBLANK(X1409),OR(NOT(ISBLANK(Z1409)),NOT(ISBLANK(AA1409)))),#N/A,
IF(ISBLANK(X1409),"",
IF(AND(NOT(ISERROR(VLOOKUP(X1409,MonsterTable!$A:$B,MATCH(MonsterTable!$B$1,MonsterTable!$A$1:$B$1,0),0))),OR(ISBLANK(Z1409),ISBLANK(AA1409))),#N/A,
IFERROR(VLOOKUP(X1409,MonsterTable!$A:$B,MATCH(MonsterTable!$B$1,MonsterTable!$A$1:$B$1,0),0),
IF(OR(NOT(ISBLANK(Z1409)),ISBLANK(AA1409)),#N/A,
IF(X1409="empty","empty",
VLOOKUP(X1409,MonsterGroupTable!$A:$A,1,0)))))))</f>
        <v>g118</v>
      </c>
      <c r="AA1409">
        <v>5</v>
      </c>
      <c r="AE1409" s="1" t="s">
        <v>446</v>
      </c>
      <c r="AF1409" s="2" t="str">
        <f>IF(AND(ISBLANK(AE1409),OR(NOT(ISBLANK(AG1409)),NOT(ISBLANK(AH1409)))),#N/A,
IF(ISBLANK(AE1409),"",
IF(AND(NOT(ISERROR(VLOOKUP(AE1409,MonsterTable!$A:$B,MATCH(MonsterTable!$B$1,MonsterTable!$A$1:$B$1,0),0))),OR(ISBLANK(AG1409),ISBLANK(AH1409))),#N/A,
IFERROR(VLOOKUP(AE1409,MonsterTable!$A:$B,MATCH(MonsterTable!$B$1,MonsterTable!$A$1:$B$1,0),0),
IF(OR(NOT(ISBLANK(AG1409)),ISBLANK(AH1409)),#N/A,
IF(AE1409="empty","empty",
VLOOKUP(AE1409,MonsterGroupTable!$A:$A,1,0)))))))</f>
        <v>empty</v>
      </c>
      <c r="AH1409">
        <v>3</v>
      </c>
      <c r="AL1409" s="1" t="s">
        <v>339</v>
      </c>
      <c r="AM1409" s="2">
        <f>IF(AND(ISBLANK(AL1409),OR(NOT(ISBLANK(AN1409)),NOT(ISBLANK(AO1409)))),#N/A,
IF(ISBLANK(AL1409),"",
IF(AND(NOT(ISERROR(VLOOKUP(AL1409,MonsterTable!$A:$B,MATCH(MonsterTable!$B$1,MonsterTable!$A$1:$B$1,0),0))),OR(ISBLANK(AN1409),ISBLANK(AO1409))),#N/A,
IFERROR(VLOOKUP(AL1409,MonsterTable!$A:$B,MATCH(MonsterTable!$B$1,MonsterTable!$A$1:$B$1,0),0),
IF(OR(NOT(ISBLANK(AN1409)),ISBLANK(AO1409)),#N/A,
IF(AL1409="empty","empty",
VLOOKUP(AL1409,MonsterGroupTable!$A:$A,1,0)))))))</f>
        <v>203</v>
      </c>
      <c r="AN1409">
        <v>1</v>
      </c>
      <c r="AO1409">
        <v>1</v>
      </c>
      <c r="AP1409">
        <v>0</v>
      </c>
      <c r="AT1409" s="2" t="str">
        <f>IF(AND(ISBLANK(AS1409),OR(NOT(ISBLANK(AU1409)),NOT(ISBLANK(AV1409)))),#N/A,
IF(ISBLANK(AS1409),"",
IF(AND(NOT(ISERROR(VLOOKUP(AS1409,MonsterTable!$A:$B,MATCH(MonsterTable!$B$1,MonsterTable!$A$1:$B$1,0),0))),OR(ISBLANK(AU1409),ISBLANK(AV1409))),#N/A,
IFERROR(VLOOKUP(AS1409,MonsterTable!$A:$B,MATCH(MonsterTable!$B$1,MonsterTable!$A$1:$B$1,0),0),
IF(OR(NOT(ISBLANK(AU1409)),ISBLANK(AV1409)),#N/A,
IF(AS1409="empty","empty",
VLOOKUP(AS1409,MonsterGroupTable!$A:$A,1,0)))))))</f>
        <v/>
      </c>
      <c r="BA1409" s="2" t="str">
        <f>IF(AND(ISBLANK(AZ1409),OR(NOT(ISBLANK(BB1409)),NOT(ISBLANK(BC1409)))),#N/A,
IF(ISBLANK(AZ1409),"",
IF(AND(NOT(ISERROR(VLOOKUP(AZ1409,MonsterTable!$A:$B,MATCH(MonsterTable!$B$1,MonsterTable!$A$1:$B$1,0),0))),OR(ISBLANK(BB1409),ISBLANK(BC1409))),#N/A,
IFERROR(VLOOKUP(AZ1409,MonsterTable!$A:$B,MATCH(MonsterTable!$B$1,MonsterTable!$A$1:$B$1,0),0),
IF(OR(NOT(ISBLANK(BB1409)),ISBLANK(BC1409)),#N/A,
IF(AZ1409="empty","empty",
VLOOKUP(AZ1409,MonsterGroupTable!$A:$A,1,0)))))))</f>
        <v/>
      </c>
      <c r="BH1409" s="2" t="str">
        <f>IF(AND(ISBLANK(BG1409),OR(NOT(ISBLANK(BI1409)),NOT(ISBLANK(BJ1409)))),#N/A,
IF(ISBLANK(BG1409),"",
IF(AND(NOT(ISERROR(VLOOKUP(BG1409,MonsterTable!$A:$B,MATCH(MonsterTable!$B$1,MonsterTable!$A$1:$B$1,0),0))),OR(ISBLANK(BI1409),ISBLANK(BJ1409))),#N/A,
IFERROR(VLOOKUP(BG1409,MonsterTable!$A:$B,MATCH(MonsterTable!$B$1,MonsterTable!$A$1:$B$1,0),0),
IF(OR(NOT(ISBLANK(BI1409)),ISBLANK(BJ1409)),#N/A,
IF(BG1409="empty","empty",
VLOOKUP(BG1409,MonsterGroupTable!$A:$A,1,0)))))))</f>
        <v/>
      </c>
      <c r="BO1409" s="2" t="str">
        <f>IF(AND(ISBLANK(BN1409),OR(NOT(ISBLANK(BP1409)),NOT(ISBLANK(BQ1409)))),#N/A,
IF(ISBLANK(BN1409),"",
IF(AND(NOT(ISERROR(VLOOKUP(BN1409,MonsterTable!$A:$B,MATCH(MonsterTable!$B$1,MonsterTable!$A$1:$B$1,0),0))),OR(ISBLANK(BP1409),ISBLANK(BQ1409))),#N/A,
IFERROR(VLOOKUP(BN1409,MonsterTable!$A:$B,MATCH(MonsterTable!$B$1,MonsterTable!$A$1:$B$1,0),0),
IF(OR(NOT(ISBLANK(BP1409)),ISBLANK(BQ1409)),#N/A,
IF(BN1409="empty","empty",
VLOOKUP(BN1409,MonsterGroupTable!$A:$A,1,0)))))))</f>
        <v/>
      </c>
      <c r="BV1409" s="2" t="str">
        <f>IF(AND(ISBLANK(BU1409),OR(NOT(ISBLANK(BW1409)),NOT(ISBLANK(BX1409)))),#N/A,
IF(ISBLANK(BU1409),"",
IF(AND(NOT(ISERROR(VLOOKUP(BU1409,MonsterTable!$A:$B,MATCH(MonsterTable!$B$1,MonsterTable!$A$1:$B$1,0),0))),OR(ISBLANK(BW1409),ISBLANK(BX1409))),#N/A,
IFERROR(VLOOKUP(BU1409,MonsterTable!$A:$B,MATCH(MonsterTable!$B$1,MonsterTable!$A$1:$B$1,0),0),
IF(OR(NOT(ISBLANK(BW1409)),ISBLANK(BX1409)),#N/A,
IF(BU1409="empty","empty",
VLOOKUP(BU1409,MonsterGroupTable!$A:$A,1,0)))))))</f>
        <v/>
      </c>
      <c r="CC1409" s="2" t="str">
        <f>IF(AND(ISBLANK(CB1409),OR(NOT(ISBLANK(CD1409)),NOT(ISBLANK(CE1409)))),#N/A,
IF(ISBLANK(CB1409),"",
IF(AND(NOT(ISERROR(VLOOKUP(CB1409,MonsterTable!$A:$B,MATCH(MonsterTable!$B$1,MonsterTable!$A$1:$B$1,0),0))),OR(ISBLANK(CD1409),ISBLANK(CE1409))),#N/A,
IFERROR(VLOOKUP(CB1409,MonsterTable!$A:$B,MATCH(MonsterTable!$B$1,MonsterTable!$A$1:$B$1,0),0),
IF(OR(NOT(ISBLANK(CD1409)),ISBLANK(CE1409)),#N/A,
IF(CB1409="empty","empty",
VLOOKUP(CB1409,MonsterGroupTable!$A:$A,1,0)))))))</f>
        <v/>
      </c>
      <c r="CJ1409" s="2" t="str">
        <f>IF(AND(ISBLANK(CI1409),OR(NOT(ISBLANK(CK1409)),NOT(ISBLANK(CL1409)))),#N/A,
IF(ISBLANK(CI1409),"",
IF(AND(NOT(ISERROR(VLOOKUP(CI1409,MonsterTable!$A:$B,MATCH(MonsterTable!$B$1,MonsterTable!$A$1:$B$1,0),0))),OR(ISBLANK(CK1409),ISBLANK(CL1409))),#N/A,
IFERROR(VLOOKUP(CI1409,MonsterTable!$A:$B,MATCH(MonsterTable!$B$1,MonsterTable!$A$1:$B$1,0),0),
IF(OR(NOT(ISBLANK(CK1409)),ISBLANK(CL1409)),#N/A,
IF(CI1409="empty","empty",
VLOOKUP(CI1409,MonsterGroupTable!$A:$A,1,0)))))))</f>
        <v/>
      </c>
    </row>
    <row r="1410" spans="1:88">
      <c r="A1410">
        <v>20376</v>
      </c>
      <c r="B1410">
        <f t="shared" si="47"/>
        <v>1.1000000000000001</v>
      </c>
      <c r="C1410">
        <f t="shared" si="47"/>
        <v>1.1000000000000001</v>
      </c>
      <c r="F1410">
        <v>960</v>
      </c>
      <c r="G1410">
        <v>25012</v>
      </c>
      <c r="H1410">
        <v>0</v>
      </c>
      <c r="I1410">
        <v>0</v>
      </c>
      <c r="J1410">
        <v>0</v>
      </c>
      <c r="K1410" t="s">
        <v>28</v>
      </c>
      <c r="L1410" t="s">
        <v>254</v>
      </c>
      <c r="M1410" t="s">
        <v>79</v>
      </c>
      <c r="N1410" t="s">
        <v>80</v>
      </c>
      <c r="O1410">
        <v>0</v>
      </c>
      <c r="P1410">
        <v>-4.75</v>
      </c>
      <c r="Q1410">
        <v>-3.5</v>
      </c>
      <c r="R1410">
        <v>4.75</v>
      </c>
      <c r="S1410">
        <v>3</v>
      </c>
      <c r="T1410">
        <v>-13.5</v>
      </c>
      <c r="U1410">
        <v>2.5499999999999998</v>
      </c>
      <c r="V1410">
        <v>-6.75</v>
      </c>
      <c r="W1410" t="str">
        <f t="shared" si="48"/>
        <v>g118,5,empty,3,203,1,1,0</v>
      </c>
      <c r="X1410" s="1" t="s">
        <v>317</v>
      </c>
      <c r="Y1410" s="2" t="str">
        <f>IF(AND(ISBLANK(X1410),OR(NOT(ISBLANK(Z1410)),NOT(ISBLANK(AA1410)))),#N/A,
IF(ISBLANK(X1410),"",
IF(AND(NOT(ISERROR(VLOOKUP(X1410,MonsterTable!$A:$B,MATCH(MonsterTable!$B$1,MonsterTable!$A$1:$B$1,0),0))),OR(ISBLANK(Z1410),ISBLANK(AA1410))),#N/A,
IFERROR(VLOOKUP(X1410,MonsterTable!$A:$B,MATCH(MonsterTable!$B$1,MonsterTable!$A$1:$B$1,0),0),
IF(OR(NOT(ISBLANK(Z1410)),ISBLANK(AA1410)),#N/A,
IF(X1410="empty","empty",
VLOOKUP(X1410,MonsterGroupTable!$A:$A,1,0)))))))</f>
        <v>g118</v>
      </c>
      <c r="AA1410">
        <v>5</v>
      </c>
      <c r="AE1410" s="1" t="s">
        <v>446</v>
      </c>
      <c r="AF1410" s="2" t="str">
        <f>IF(AND(ISBLANK(AE1410),OR(NOT(ISBLANK(AG1410)),NOT(ISBLANK(AH1410)))),#N/A,
IF(ISBLANK(AE1410),"",
IF(AND(NOT(ISERROR(VLOOKUP(AE1410,MonsterTable!$A:$B,MATCH(MonsterTable!$B$1,MonsterTable!$A$1:$B$1,0),0))),OR(ISBLANK(AG1410),ISBLANK(AH1410))),#N/A,
IFERROR(VLOOKUP(AE1410,MonsterTable!$A:$B,MATCH(MonsterTable!$B$1,MonsterTable!$A$1:$B$1,0),0),
IF(OR(NOT(ISBLANK(AG1410)),ISBLANK(AH1410)),#N/A,
IF(AE1410="empty","empty",
VLOOKUP(AE1410,MonsterGroupTable!$A:$A,1,0)))))))</f>
        <v>empty</v>
      </c>
      <c r="AH1410">
        <v>3</v>
      </c>
      <c r="AL1410" s="1" t="s">
        <v>339</v>
      </c>
      <c r="AM1410" s="2">
        <f>IF(AND(ISBLANK(AL1410),OR(NOT(ISBLANK(AN1410)),NOT(ISBLANK(AO1410)))),#N/A,
IF(ISBLANK(AL1410),"",
IF(AND(NOT(ISERROR(VLOOKUP(AL1410,MonsterTable!$A:$B,MATCH(MonsterTable!$B$1,MonsterTable!$A$1:$B$1,0),0))),OR(ISBLANK(AN1410),ISBLANK(AO1410))),#N/A,
IFERROR(VLOOKUP(AL1410,MonsterTable!$A:$B,MATCH(MonsterTable!$B$1,MonsterTable!$A$1:$B$1,0),0),
IF(OR(NOT(ISBLANK(AN1410)),ISBLANK(AO1410)),#N/A,
IF(AL1410="empty","empty",
VLOOKUP(AL1410,MonsterGroupTable!$A:$A,1,0)))))))</f>
        <v>203</v>
      </c>
      <c r="AN1410">
        <v>1</v>
      </c>
      <c r="AO1410">
        <v>1</v>
      </c>
      <c r="AP1410">
        <v>0</v>
      </c>
      <c r="AT1410" s="2" t="str">
        <f>IF(AND(ISBLANK(AS1410),OR(NOT(ISBLANK(AU1410)),NOT(ISBLANK(AV1410)))),#N/A,
IF(ISBLANK(AS1410),"",
IF(AND(NOT(ISERROR(VLOOKUP(AS1410,MonsterTable!$A:$B,MATCH(MonsterTable!$B$1,MonsterTable!$A$1:$B$1,0),0))),OR(ISBLANK(AU1410),ISBLANK(AV1410))),#N/A,
IFERROR(VLOOKUP(AS1410,MonsterTable!$A:$B,MATCH(MonsterTable!$B$1,MonsterTable!$A$1:$B$1,0),0),
IF(OR(NOT(ISBLANK(AU1410)),ISBLANK(AV1410)),#N/A,
IF(AS1410="empty","empty",
VLOOKUP(AS1410,MonsterGroupTable!$A:$A,1,0)))))))</f>
        <v/>
      </c>
      <c r="BA1410" s="2" t="str">
        <f>IF(AND(ISBLANK(AZ1410),OR(NOT(ISBLANK(BB1410)),NOT(ISBLANK(BC1410)))),#N/A,
IF(ISBLANK(AZ1410),"",
IF(AND(NOT(ISERROR(VLOOKUP(AZ1410,MonsterTable!$A:$B,MATCH(MonsterTable!$B$1,MonsterTable!$A$1:$B$1,0),0))),OR(ISBLANK(BB1410),ISBLANK(BC1410))),#N/A,
IFERROR(VLOOKUP(AZ1410,MonsterTable!$A:$B,MATCH(MonsterTable!$B$1,MonsterTable!$A$1:$B$1,0),0),
IF(OR(NOT(ISBLANK(BB1410)),ISBLANK(BC1410)),#N/A,
IF(AZ1410="empty","empty",
VLOOKUP(AZ1410,MonsterGroupTable!$A:$A,1,0)))))))</f>
        <v/>
      </c>
      <c r="BH1410" s="2" t="str">
        <f>IF(AND(ISBLANK(BG1410),OR(NOT(ISBLANK(BI1410)),NOT(ISBLANK(BJ1410)))),#N/A,
IF(ISBLANK(BG1410),"",
IF(AND(NOT(ISERROR(VLOOKUP(BG1410,MonsterTable!$A:$B,MATCH(MonsterTable!$B$1,MonsterTable!$A$1:$B$1,0),0))),OR(ISBLANK(BI1410),ISBLANK(BJ1410))),#N/A,
IFERROR(VLOOKUP(BG1410,MonsterTable!$A:$B,MATCH(MonsterTable!$B$1,MonsterTable!$A$1:$B$1,0),0),
IF(OR(NOT(ISBLANK(BI1410)),ISBLANK(BJ1410)),#N/A,
IF(BG1410="empty","empty",
VLOOKUP(BG1410,MonsterGroupTable!$A:$A,1,0)))))))</f>
        <v/>
      </c>
      <c r="BO1410" s="2" t="str">
        <f>IF(AND(ISBLANK(BN1410),OR(NOT(ISBLANK(BP1410)),NOT(ISBLANK(BQ1410)))),#N/A,
IF(ISBLANK(BN1410),"",
IF(AND(NOT(ISERROR(VLOOKUP(BN1410,MonsterTable!$A:$B,MATCH(MonsterTable!$B$1,MonsterTable!$A$1:$B$1,0),0))),OR(ISBLANK(BP1410),ISBLANK(BQ1410))),#N/A,
IFERROR(VLOOKUP(BN1410,MonsterTable!$A:$B,MATCH(MonsterTable!$B$1,MonsterTable!$A$1:$B$1,0),0),
IF(OR(NOT(ISBLANK(BP1410)),ISBLANK(BQ1410)),#N/A,
IF(BN1410="empty","empty",
VLOOKUP(BN1410,MonsterGroupTable!$A:$A,1,0)))))))</f>
        <v/>
      </c>
      <c r="BV1410" s="2" t="str">
        <f>IF(AND(ISBLANK(BU1410),OR(NOT(ISBLANK(BW1410)),NOT(ISBLANK(BX1410)))),#N/A,
IF(ISBLANK(BU1410),"",
IF(AND(NOT(ISERROR(VLOOKUP(BU1410,MonsterTable!$A:$B,MATCH(MonsterTable!$B$1,MonsterTable!$A$1:$B$1,0),0))),OR(ISBLANK(BW1410),ISBLANK(BX1410))),#N/A,
IFERROR(VLOOKUP(BU1410,MonsterTable!$A:$B,MATCH(MonsterTable!$B$1,MonsterTable!$A$1:$B$1,0),0),
IF(OR(NOT(ISBLANK(BW1410)),ISBLANK(BX1410)),#N/A,
IF(BU1410="empty","empty",
VLOOKUP(BU1410,MonsterGroupTable!$A:$A,1,0)))))))</f>
        <v/>
      </c>
      <c r="CC1410" s="2" t="str">
        <f>IF(AND(ISBLANK(CB1410),OR(NOT(ISBLANK(CD1410)),NOT(ISBLANK(CE1410)))),#N/A,
IF(ISBLANK(CB1410),"",
IF(AND(NOT(ISERROR(VLOOKUP(CB1410,MonsterTable!$A:$B,MATCH(MonsterTable!$B$1,MonsterTable!$A$1:$B$1,0),0))),OR(ISBLANK(CD1410),ISBLANK(CE1410))),#N/A,
IFERROR(VLOOKUP(CB1410,MonsterTable!$A:$B,MATCH(MonsterTable!$B$1,MonsterTable!$A$1:$B$1,0),0),
IF(OR(NOT(ISBLANK(CD1410)),ISBLANK(CE1410)),#N/A,
IF(CB1410="empty","empty",
VLOOKUP(CB1410,MonsterGroupTable!$A:$A,1,0)))))))</f>
        <v/>
      </c>
      <c r="CJ1410" s="2" t="str">
        <f>IF(AND(ISBLANK(CI1410),OR(NOT(ISBLANK(CK1410)),NOT(ISBLANK(CL1410)))),#N/A,
IF(ISBLANK(CI1410),"",
IF(AND(NOT(ISERROR(VLOOKUP(CI1410,MonsterTable!$A:$B,MATCH(MonsterTable!$B$1,MonsterTable!$A$1:$B$1,0),0))),OR(ISBLANK(CK1410),ISBLANK(CL1410))),#N/A,
IFERROR(VLOOKUP(CI1410,MonsterTable!$A:$B,MATCH(MonsterTable!$B$1,MonsterTable!$A$1:$B$1,0),0),
IF(OR(NOT(ISBLANK(CK1410)),ISBLANK(CL1410)),#N/A,
IF(CI1410="empty","empty",
VLOOKUP(CI1410,MonsterGroupTable!$A:$A,1,0)))))))</f>
        <v/>
      </c>
    </row>
    <row r="1411" spans="1:88">
      <c r="A1411">
        <v>20377</v>
      </c>
      <c r="B1411">
        <f t="shared" si="47"/>
        <v>1.1000000000000001</v>
      </c>
      <c r="C1411">
        <f t="shared" si="47"/>
        <v>1.1000000000000001</v>
      </c>
      <c r="F1411">
        <v>1020</v>
      </c>
      <c r="G1411">
        <v>25147</v>
      </c>
      <c r="H1411">
        <v>0</v>
      </c>
      <c r="I1411">
        <v>0</v>
      </c>
      <c r="J1411">
        <v>0</v>
      </c>
      <c r="K1411" t="s">
        <v>28</v>
      </c>
      <c r="L1411" t="s">
        <v>254</v>
      </c>
      <c r="M1411" t="s">
        <v>79</v>
      </c>
      <c r="N1411" t="s">
        <v>80</v>
      </c>
      <c r="O1411">
        <v>0</v>
      </c>
      <c r="P1411">
        <v>-4.75</v>
      </c>
      <c r="Q1411">
        <v>-3.5</v>
      </c>
      <c r="R1411">
        <v>4.75</v>
      </c>
      <c r="S1411">
        <v>3</v>
      </c>
      <c r="T1411">
        <v>-13.5</v>
      </c>
      <c r="U1411">
        <v>2.5499999999999998</v>
      </c>
      <c r="V1411">
        <v>-6.75</v>
      </c>
      <c r="W1411" t="str">
        <f t="shared" si="48"/>
        <v>g118,5,empty,3,203,1,1,0</v>
      </c>
      <c r="X1411" s="1" t="s">
        <v>317</v>
      </c>
      <c r="Y1411" s="2" t="str">
        <f>IF(AND(ISBLANK(X1411),OR(NOT(ISBLANK(Z1411)),NOT(ISBLANK(AA1411)))),#N/A,
IF(ISBLANK(X1411),"",
IF(AND(NOT(ISERROR(VLOOKUP(X1411,MonsterTable!$A:$B,MATCH(MonsterTable!$B$1,MonsterTable!$A$1:$B$1,0),0))),OR(ISBLANK(Z1411),ISBLANK(AA1411))),#N/A,
IFERROR(VLOOKUP(X1411,MonsterTable!$A:$B,MATCH(MonsterTable!$B$1,MonsterTable!$A$1:$B$1,0),0),
IF(OR(NOT(ISBLANK(Z1411)),ISBLANK(AA1411)),#N/A,
IF(X1411="empty","empty",
VLOOKUP(X1411,MonsterGroupTable!$A:$A,1,0)))))))</f>
        <v>g118</v>
      </c>
      <c r="AA1411">
        <v>5</v>
      </c>
      <c r="AE1411" s="1" t="s">
        <v>446</v>
      </c>
      <c r="AF1411" s="2" t="str">
        <f>IF(AND(ISBLANK(AE1411),OR(NOT(ISBLANK(AG1411)),NOT(ISBLANK(AH1411)))),#N/A,
IF(ISBLANK(AE1411),"",
IF(AND(NOT(ISERROR(VLOOKUP(AE1411,MonsterTable!$A:$B,MATCH(MonsterTable!$B$1,MonsterTable!$A$1:$B$1,0),0))),OR(ISBLANK(AG1411),ISBLANK(AH1411))),#N/A,
IFERROR(VLOOKUP(AE1411,MonsterTable!$A:$B,MATCH(MonsterTable!$B$1,MonsterTable!$A$1:$B$1,0),0),
IF(OR(NOT(ISBLANK(AG1411)),ISBLANK(AH1411)),#N/A,
IF(AE1411="empty","empty",
VLOOKUP(AE1411,MonsterGroupTable!$A:$A,1,0)))))))</f>
        <v>empty</v>
      </c>
      <c r="AH1411">
        <v>3</v>
      </c>
      <c r="AL1411" s="1" t="s">
        <v>339</v>
      </c>
      <c r="AM1411" s="2">
        <f>IF(AND(ISBLANK(AL1411),OR(NOT(ISBLANK(AN1411)),NOT(ISBLANK(AO1411)))),#N/A,
IF(ISBLANK(AL1411),"",
IF(AND(NOT(ISERROR(VLOOKUP(AL1411,MonsterTable!$A:$B,MATCH(MonsterTable!$B$1,MonsterTable!$A$1:$B$1,0),0))),OR(ISBLANK(AN1411),ISBLANK(AO1411))),#N/A,
IFERROR(VLOOKUP(AL1411,MonsterTable!$A:$B,MATCH(MonsterTable!$B$1,MonsterTable!$A$1:$B$1,0),0),
IF(OR(NOT(ISBLANK(AN1411)),ISBLANK(AO1411)),#N/A,
IF(AL1411="empty","empty",
VLOOKUP(AL1411,MonsterGroupTable!$A:$A,1,0)))))))</f>
        <v>203</v>
      </c>
      <c r="AN1411">
        <v>1</v>
      </c>
      <c r="AO1411">
        <v>1</v>
      </c>
      <c r="AP1411">
        <v>0</v>
      </c>
      <c r="AT1411" s="2" t="str">
        <f>IF(AND(ISBLANK(AS1411),OR(NOT(ISBLANK(AU1411)),NOT(ISBLANK(AV1411)))),#N/A,
IF(ISBLANK(AS1411),"",
IF(AND(NOT(ISERROR(VLOOKUP(AS1411,MonsterTable!$A:$B,MATCH(MonsterTable!$B$1,MonsterTable!$A$1:$B$1,0),0))),OR(ISBLANK(AU1411),ISBLANK(AV1411))),#N/A,
IFERROR(VLOOKUP(AS1411,MonsterTable!$A:$B,MATCH(MonsterTable!$B$1,MonsterTable!$A$1:$B$1,0),0),
IF(OR(NOT(ISBLANK(AU1411)),ISBLANK(AV1411)),#N/A,
IF(AS1411="empty","empty",
VLOOKUP(AS1411,MonsterGroupTable!$A:$A,1,0)))))))</f>
        <v/>
      </c>
      <c r="BA1411" s="2" t="str">
        <f>IF(AND(ISBLANK(AZ1411),OR(NOT(ISBLANK(BB1411)),NOT(ISBLANK(BC1411)))),#N/A,
IF(ISBLANK(AZ1411),"",
IF(AND(NOT(ISERROR(VLOOKUP(AZ1411,MonsterTable!$A:$B,MATCH(MonsterTable!$B$1,MonsterTable!$A$1:$B$1,0),0))),OR(ISBLANK(BB1411),ISBLANK(BC1411))),#N/A,
IFERROR(VLOOKUP(AZ1411,MonsterTable!$A:$B,MATCH(MonsterTable!$B$1,MonsterTable!$A$1:$B$1,0),0),
IF(OR(NOT(ISBLANK(BB1411)),ISBLANK(BC1411)),#N/A,
IF(AZ1411="empty","empty",
VLOOKUP(AZ1411,MonsterGroupTable!$A:$A,1,0)))))))</f>
        <v/>
      </c>
      <c r="BH1411" s="2" t="str">
        <f>IF(AND(ISBLANK(BG1411),OR(NOT(ISBLANK(BI1411)),NOT(ISBLANK(BJ1411)))),#N/A,
IF(ISBLANK(BG1411),"",
IF(AND(NOT(ISERROR(VLOOKUP(BG1411,MonsterTable!$A:$B,MATCH(MonsterTable!$B$1,MonsterTable!$A$1:$B$1,0),0))),OR(ISBLANK(BI1411),ISBLANK(BJ1411))),#N/A,
IFERROR(VLOOKUP(BG1411,MonsterTable!$A:$B,MATCH(MonsterTable!$B$1,MonsterTable!$A$1:$B$1,0),0),
IF(OR(NOT(ISBLANK(BI1411)),ISBLANK(BJ1411)),#N/A,
IF(BG1411="empty","empty",
VLOOKUP(BG1411,MonsterGroupTable!$A:$A,1,0)))))))</f>
        <v/>
      </c>
      <c r="BO1411" s="2" t="str">
        <f>IF(AND(ISBLANK(BN1411),OR(NOT(ISBLANK(BP1411)),NOT(ISBLANK(BQ1411)))),#N/A,
IF(ISBLANK(BN1411),"",
IF(AND(NOT(ISERROR(VLOOKUP(BN1411,MonsterTable!$A:$B,MATCH(MonsterTable!$B$1,MonsterTable!$A$1:$B$1,0),0))),OR(ISBLANK(BP1411),ISBLANK(BQ1411))),#N/A,
IFERROR(VLOOKUP(BN1411,MonsterTable!$A:$B,MATCH(MonsterTable!$B$1,MonsterTable!$A$1:$B$1,0),0),
IF(OR(NOT(ISBLANK(BP1411)),ISBLANK(BQ1411)),#N/A,
IF(BN1411="empty","empty",
VLOOKUP(BN1411,MonsterGroupTable!$A:$A,1,0)))))))</f>
        <v/>
      </c>
      <c r="BV1411" s="2" t="str">
        <f>IF(AND(ISBLANK(BU1411),OR(NOT(ISBLANK(BW1411)),NOT(ISBLANK(BX1411)))),#N/A,
IF(ISBLANK(BU1411),"",
IF(AND(NOT(ISERROR(VLOOKUP(BU1411,MonsterTable!$A:$B,MATCH(MonsterTable!$B$1,MonsterTable!$A$1:$B$1,0),0))),OR(ISBLANK(BW1411),ISBLANK(BX1411))),#N/A,
IFERROR(VLOOKUP(BU1411,MonsterTable!$A:$B,MATCH(MonsterTable!$B$1,MonsterTable!$A$1:$B$1,0),0),
IF(OR(NOT(ISBLANK(BW1411)),ISBLANK(BX1411)),#N/A,
IF(BU1411="empty","empty",
VLOOKUP(BU1411,MonsterGroupTable!$A:$A,1,0)))))))</f>
        <v/>
      </c>
      <c r="CC1411" s="2" t="str">
        <f>IF(AND(ISBLANK(CB1411),OR(NOT(ISBLANK(CD1411)),NOT(ISBLANK(CE1411)))),#N/A,
IF(ISBLANK(CB1411),"",
IF(AND(NOT(ISERROR(VLOOKUP(CB1411,MonsterTable!$A:$B,MATCH(MonsterTable!$B$1,MonsterTable!$A$1:$B$1,0),0))),OR(ISBLANK(CD1411),ISBLANK(CE1411))),#N/A,
IFERROR(VLOOKUP(CB1411,MonsterTable!$A:$B,MATCH(MonsterTable!$B$1,MonsterTable!$A$1:$B$1,0),0),
IF(OR(NOT(ISBLANK(CD1411)),ISBLANK(CE1411)),#N/A,
IF(CB1411="empty","empty",
VLOOKUP(CB1411,MonsterGroupTable!$A:$A,1,0)))))))</f>
        <v/>
      </c>
      <c r="CJ1411" s="2" t="str">
        <f>IF(AND(ISBLANK(CI1411),OR(NOT(ISBLANK(CK1411)),NOT(ISBLANK(CL1411)))),#N/A,
IF(ISBLANK(CI1411),"",
IF(AND(NOT(ISERROR(VLOOKUP(CI1411,MonsterTable!$A:$B,MATCH(MonsterTable!$B$1,MonsterTable!$A$1:$B$1,0),0))),OR(ISBLANK(CK1411),ISBLANK(CL1411))),#N/A,
IFERROR(VLOOKUP(CI1411,MonsterTable!$A:$B,MATCH(MonsterTable!$B$1,MonsterTable!$A$1:$B$1,0),0),
IF(OR(NOT(ISBLANK(CK1411)),ISBLANK(CL1411)),#N/A,
IF(CI1411="empty","empty",
VLOOKUP(CI1411,MonsterGroupTable!$A:$A,1,0)))))))</f>
        <v/>
      </c>
    </row>
    <row r="1412" spans="1:88">
      <c r="A1412">
        <v>20378</v>
      </c>
      <c r="B1412">
        <f t="shared" si="47"/>
        <v>1.1000000000000001</v>
      </c>
      <c r="C1412">
        <f t="shared" si="47"/>
        <v>1.1000000000000001</v>
      </c>
      <c r="F1412">
        <v>1080</v>
      </c>
      <c r="G1412">
        <v>25282</v>
      </c>
      <c r="H1412">
        <v>0</v>
      </c>
      <c r="I1412">
        <v>0</v>
      </c>
      <c r="J1412">
        <v>0</v>
      </c>
      <c r="K1412" t="s">
        <v>28</v>
      </c>
      <c r="L1412" t="s">
        <v>254</v>
      </c>
      <c r="M1412" t="s">
        <v>79</v>
      </c>
      <c r="N1412" t="s">
        <v>80</v>
      </c>
      <c r="O1412">
        <v>0</v>
      </c>
      <c r="P1412">
        <v>-4.75</v>
      </c>
      <c r="Q1412">
        <v>-3.5</v>
      </c>
      <c r="R1412">
        <v>4.75</v>
      </c>
      <c r="S1412">
        <v>3</v>
      </c>
      <c r="T1412">
        <v>-13.5</v>
      </c>
      <c r="U1412">
        <v>2.5499999999999998</v>
      </c>
      <c r="V1412">
        <v>-6.75</v>
      </c>
      <c r="W1412" t="str">
        <f t="shared" si="48"/>
        <v>g118,5,empty,3,203,1,1,0</v>
      </c>
      <c r="X1412" s="1" t="s">
        <v>317</v>
      </c>
      <c r="Y1412" s="2" t="str">
        <f>IF(AND(ISBLANK(X1412),OR(NOT(ISBLANK(Z1412)),NOT(ISBLANK(AA1412)))),#N/A,
IF(ISBLANK(X1412),"",
IF(AND(NOT(ISERROR(VLOOKUP(X1412,MonsterTable!$A:$B,MATCH(MonsterTable!$B$1,MonsterTable!$A$1:$B$1,0),0))),OR(ISBLANK(Z1412),ISBLANK(AA1412))),#N/A,
IFERROR(VLOOKUP(X1412,MonsterTable!$A:$B,MATCH(MonsterTable!$B$1,MonsterTable!$A$1:$B$1,0),0),
IF(OR(NOT(ISBLANK(Z1412)),ISBLANK(AA1412)),#N/A,
IF(X1412="empty","empty",
VLOOKUP(X1412,MonsterGroupTable!$A:$A,1,0)))))))</f>
        <v>g118</v>
      </c>
      <c r="AA1412">
        <v>5</v>
      </c>
      <c r="AE1412" s="1" t="s">
        <v>446</v>
      </c>
      <c r="AF1412" s="2" t="str">
        <f>IF(AND(ISBLANK(AE1412),OR(NOT(ISBLANK(AG1412)),NOT(ISBLANK(AH1412)))),#N/A,
IF(ISBLANK(AE1412),"",
IF(AND(NOT(ISERROR(VLOOKUP(AE1412,MonsterTable!$A:$B,MATCH(MonsterTable!$B$1,MonsterTable!$A$1:$B$1,0),0))),OR(ISBLANK(AG1412),ISBLANK(AH1412))),#N/A,
IFERROR(VLOOKUP(AE1412,MonsterTable!$A:$B,MATCH(MonsterTable!$B$1,MonsterTable!$A$1:$B$1,0),0),
IF(OR(NOT(ISBLANK(AG1412)),ISBLANK(AH1412)),#N/A,
IF(AE1412="empty","empty",
VLOOKUP(AE1412,MonsterGroupTable!$A:$A,1,0)))))))</f>
        <v>empty</v>
      </c>
      <c r="AH1412">
        <v>3</v>
      </c>
      <c r="AL1412" s="1" t="s">
        <v>339</v>
      </c>
      <c r="AM1412" s="2">
        <f>IF(AND(ISBLANK(AL1412),OR(NOT(ISBLANK(AN1412)),NOT(ISBLANK(AO1412)))),#N/A,
IF(ISBLANK(AL1412),"",
IF(AND(NOT(ISERROR(VLOOKUP(AL1412,MonsterTable!$A:$B,MATCH(MonsterTable!$B$1,MonsterTable!$A$1:$B$1,0),0))),OR(ISBLANK(AN1412),ISBLANK(AO1412))),#N/A,
IFERROR(VLOOKUP(AL1412,MonsterTable!$A:$B,MATCH(MonsterTable!$B$1,MonsterTable!$A$1:$B$1,0),0),
IF(OR(NOT(ISBLANK(AN1412)),ISBLANK(AO1412)),#N/A,
IF(AL1412="empty","empty",
VLOOKUP(AL1412,MonsterGroupTable!$A:$A,1,0)))))))</f>
        <v>203</v>
      </c>
      <c r="AN1412">
        <v>1</v>
      </c>
      <c r="AO1412">
        <v>1</v>
      </c>
      <c r="AP1412">
        <v>0</v>
      </c>
      <c r="AT1412" s="2" t="str">
        <f>IF(AND(ISBLANK(AS1412),OR(NOT(ISBLANK(AU1412)),NOT(ISBLANK(AV1412)))),#N/A,
IF(ISBLANK(AS1412),"",
IF(AND(NOT(ISERROR(VLOOKUP(AS1412,MonsterTable!$A:$B,MATCH(MonsterTable!$B$1,MonsterTable!$A$1:$B$1,0),0))),OR(ISBLANK(AU1412),ISBLANK(AV1412))),#N/A,
IFERROR(VLOOKUP(AS1412,MonsterTable!$A:$B,MATCH(MonsterTable!$B$1,MonsterTable!$A$1:$B$1,0),0),
IF(OR(NOT(ISBLANK(AU1412)),ISBLANK(AV1412)),#N/A,
IF(AS1412="empty","empty",
VLOOKUP(AS1412,MonsterGroupTable!$A:$A,1,0)))))))</f>
        <v/>
      </c>
      <c r="BA1412" s="2" t="str">
        <f>IF(AND(ISBLANK(AZ1412),OR(NOT(ISBLANK(BB1412)),NOT(ISBLANK(BC1412)))),#N/A,
IF(ISBLANK(AZ1412),"",
IF(AND(NOT(ISERROR(VLOOKUP(AZ1412,MonsterTable!$A:$B,MATCH(MonsterTable!$B$1,MonsterTable!$A$1:$B$1,0),0))),OR(ISBLANK(BB1412),ISBLANK(BC1412))),#N/A,
IFERROR(VLOOKUP(AZ1412,MonsterTable!$A:$B,MATCH(MonsterTable!$B$1,MonsterTable!$A$1:$B$1,0),0),
IF(OR(NOT(ISBLANK(BB1412)),ISBLANK(BC1412)),#N/A,
IF(AZ1412="empty","empty",
VLOOKUP(AZ1412,MonsterGroupTable!$A:$A,1,0)))))))</f>
        <v/>
      </c>
      <c r="BH1412" s="2" t="str">
        <f>IF(AND(ISBLANK(BG1412),OR(NOT(ISBLANK(BI1412)),NOT(ISBLANK(BJ1412)))),#N/A,
IF(ISBLANK(BG1412),"",
IF(AND(NOT(ISERROR(VLOOKUP(BG1412,MonsterTable!$A:$B,MATCH(MonsterTable!$B$1,MonsterTable!$A$1:$B$1,0),0))),OR(ISBLANK(BI1412),ISBLANK(BJ1412))),#N/A,
IFERROR(VLOOKUP(BG1412,MonsterTable!$A:$B,MATCH(MonsterTable!$B$1,MonsterTable!$A$1:$B$1,0),0),
IF(OR(NOT(ISBLANK(BI1412)),ISBLANK(BJ1412)),#N/A,
IF(BG1412="empty","empty",
VLOOKUP(BG1412,MonsterGroupTable!$A:$A,1,0)))))))</f>
        <v/>
      </c>
      <c r="BO1412" s="2" t="str">
        <f>IF(AND(ISBLANK(BN1412),OR(NOT(ISBLANK(BP1412)),NOT(ISBLANK(BQ1412)))),#N/A,
IF(ISBLANK(BN1412),"",
IF(AND(NOT(ISERROR(VLOOKUP(BN1412,MonsterTable!$A:$B,MATCH(MonsterTable!$B$1,MonsterTable!$A$1:$B$1,0),0))),OR(ISBLANK(BP1412),ISBLANK(BQ1412))),#N/A,
IFERROR(VLOOKUP(BN1412,MonsterTable!$A:$B,MATCH(MonsterTable!$B$1,MonsterTable!$A$1:$B$1,0),0),
IF(OR(NOT(ISBLANK(BP1412)),ISBLANK(BQ1412)),#N/A,
IF(BN1412="empty","empty",
VLOOKUP(BN1412,MonsterGroupTable!$A:$A,1,0)))))))</f>
        <v/>
      </c>
      <c r="BV1412" s="2" t="str">
        <f>IF(AND(ISBLANK(BU1412),OR(NOT(ISBLANK(BW1412)),NOT(ISBLANK(BX1412)))),#N/A,
IF(ISBLANK(BU1412),"",
IF(AND(NOT(ISERROR(VLOOKUP(BU1412,MonsterTable!$A:$B,MATCH(MonsterTable!$B$1,MonsterTable!$A$1:$B$1,0),0))),OR(ISBLANK(BW1412),ISBLANK(BX1412))),#N/A,
IFERROR(VLOOKUP(BU1412,MonsterTable!$A:$B,MATCH(MonsterTable!$B$1,MonsterTable!$A$1:$B$1,0),0),
IF(OR(NOT(ISBLANK(BW1412)),ISBLANK(BX1412)),#N/A,
IF(BU1412="empty","empty",
VLOOKUP(BU1412,MonsterGroupTable!$A:$A,1,0)))))))</f>
        <v/>
      </c>
      <c r="CC1412" s="2" t="str">
        <f>IF(AND(ISBLANK(CB1412),OR(NOT(ISBLANK(CD1412)),NOT(ISBLANK(CE1412)))),#N/A,
IF(ISBLANK(CB1412),"",
IF(AND(NOT(ISERROR(VLOOKUP(CB1412,MonsterTable!$A:$B,MATCH(MonsterTable!$B$1,MonsterTable!$A$1:$B$1,0),0))),OR(ISBLANK(CD1412),ISBLANK(CE1412))),#N/A,
IFERROR(VLOOKUP(CB1412,MonsterTable!$A:$B,MATCH(MonsterTable!$B$1,MonsterTable!$A$1:$B$1,0),0),
IF(OR(NOT(ISBLANK(CD1412)),ISBLANK(CE1412)),#N/A,
IF(CB1412="empty","empty",
VLOOKUP(CB1412,MonsterGroupTable!$A:$A,1,0)))))))</f>
        <v/>
      </c>
      <c r="CJ1412" s="2" t="str">
        <f>IF(AND(ISBLANK(CI1412),OR(NOT(ISBLANK(CK1412)),NOT(ISBLANK(CL1412)))),#N/A,
IF(ISBLANK(CI1412),"",
IF(AND(NOT(ISERROR(VLOOKUP(CI1412,MonsterTable!$A:$B,MATCH(MonsterTable!$B$1,MonsterTable!$A$1:$B$1,0),0))),OR(ISBLANK(CK1412),ISBLANK(CL1412))),#N/A,
IFERROR(VLOOKUP(CI1412,MonsterTable!$A:$B,MATCH(MonsterTable!$B$1,MonsterTable!$A$1:$B$1,0),0),
IF(OR(NOT(ISBLANK(CK1412)),ISBLANK(CL1412)),#N/A,
IF(CI1412="empty","empty",
VLOOKUP(CI1412,MonsterGroupTable!$A:$A,1,0)))))))</f>
        <v/>
      </c>
    </row>
    <row r="1413" spans="1:88">
      <c r="A1413">
        <v>20379</v>
      </c>
      <c r="B1413">
        <f t="shared" si="47"/>
        <v>1.1000000000000001</v>
      </c>
      <c r="C1413">
        <f t="shared" si="47"/>
        <v>1.1000000000000001</v>
      </c>
      <c r="F1413">
        <v>1140</v>
      </c>
      <c r="G1413">
        <v>25417</v>
      </c>
      <c r="H1413">
        <v>0</v>
      </c>
      <c r="I1413">
        <v>0</v>
      </c>
      <c r="J1413">
        <v>0</v>
      </c>
      <c r="K1413" t="s">
        <v>28</v>
      </c>
      <c r="L1413" t="s">
        <v>254</v>
      </c>
      <c r="M1413" t="s">
        <v>79</v>
      </c>
      <c r="N1413" t="s">
        <v>80</v>
      </c>
      <c r="O1413">
        <v>0</v>
      </c>
      <c r="P1413">
        <v>-4.75</v>
      </c>
      <c r="Q1413">
        <v>-3.5</v>
      </c>
      <c r="R1413">
        <v>4.75</v>
      </c>
      <c r="S1413">
        <v>3</v>
      </c>
      <c r="T1413">
        <v>-13.5</v>
      </c>
      <c r="U1413">
        <v>2.5499999999999998</v>
      </c>
      <c r="V1413">
        <v>-6.75</v>
      </c>
      <c r="W1413" t="str">
        <f t="shared" si="48"/>
        <v>g118,5,empty,3,203,1,1,0</v>
      </c>
      <c r="X1413" s="1" t="s">
        <v>317</v>
      </c>
      <c r="Y1413" s="2" t="str">
        <f>IF(AND(ISBLANK(X1413),OR(NOT(ISBLANK(Z1413)),NOT(ISBLANK(AA1413)))),#N/A,
IF(ISBLANK(X1413),"",
IF(AND(NOT(ISERROR(VLOOKUP(X1413,MonsterTable!$A:$B,MATCH(MonsterTable!$B$1,MonsterTable!$A$1:$B$1,0),0))),OR(ISBLANK(Z1413),ISBLANK(AA1413))),#N/A,
IFERROR(VLOOKUP(X1413,MonsterTable!$A:$B,MATCH(MonsterTable!$B$1,MonsterTable!$A$1:$B$1,0),0),
IF(OR(NOT(ISBLANK(Z1413)),ISBLANK(AA1413)),#N/A,
IF(X1413="empty","empty",
VLOOKUP(X1413,MonsterGroupTable!$A:$A,1,0)))))))</f>
        <v>g118</v>
      </c>
      <c r="AA1413">
        <v>5</v>
      </c>
      <c r="AE1413" s="1" t="s">
        <v>446</v>
      </c>
      <c r="AF1413" s="2" t="str">
        <f>IF(AND(ISBLANK(AE1413),OR(NOT(ISBLANK(AG1413)),NOT(ISBLANK(AH1413)))),#N/A,
IF(ISBLANK(AE1413),"",
IF(AND(NOT(ISERROR(VLOOKUP(AE1413,MonsterTable!$A:$B,MATCH(MonsterTable!$B$1,MonsterTable!$A$1:$B$1,0),0))),OR(ISBLANK(AG1413),ISBLANK(AH1413))),#N/A,
IFERROR(VLOOKUP(AE1413,MonsterTable!$A:$B,MATCH(MonsterTable!$B$1,MonsterTable!$A$1:$B$1,0),0),
IF(OR(NOT(ISBLANK(AG1413)),ISBLANK(AH1413)),#N/A,
IF(AE1413="empty","empty",
VLOOKUP(AE1413,MonsterGroupTable!$A:$A,1,0)))))))</f>
        <v>empty</v>
      </c>
      <c r="AH1413">
        <v>3</v>
      </c>
      <c r="AL1413" s="1" t="s">
        <v>339</v>
      </c>
      <c r="AM1413" s="2">
        <f>IF(AND(ISBLANK(AL1413),OR(NOT(ISBLANK(AN1413)),NOT(ISBLANK(AO1413)))),#N/A,
IF(ISBLANK(AL1413),"",
IF(AND(NOT(ISERROR(VLOOKUP(AL1413,MonsterTable!$A:$B,MATCH(MonsterTable!$B$1,MonsterTable!$A$1:$B$1,0),0))),OR(ISBLANK(AN1413),ISBLANK(AO1413))),#N/A,
IFERROR(VLOOKUP(AL1413,MonsterTable!$A:$B,MATCH(MonsterTable!$B$1,MonsterTable!$A$1:$B$1,0),0),
IF(OR(NOT(ISBLANK(AN1413)),ISBLANK(AO1413)),#N/A,
IF(AL1413="empty","empty",
VLOOKUP(AL1413,MonsterGroupTable!$A:$A,1,0)))))))</f>
        <v>203</v>
      </c>
      <c r="AN1413">
        <v>1</v>
      </c>
      <c r="AO1413">
        <v>1</v>
      </c>
      <c r="AP1413">
        <v>0</v>
      </c>
      <c r="AT1413" s="2" t="str">
        <f>IF(AND(ISBLANK(AS1413),OR(NOT(ISBLANK(AU1413)),NOT(ISBLANK(AV1413)))),#N/A,
IF(ISBLANK(AS1413),"",
IF(AND(NOT(ISERROR(VLOOKUP(AS1413,MonsterTable!$A:$B,MATCH(MonsterTable!$B$1,MonsterTable!$A$1:$B$1,0),0))),OR(ISBLANK(AU1413),ISBLANK(AV1413))),#N/A,
IFERROR(VLOOKUP(AS1413,MonsterTable!$A:$B,MATCH(MonsterTable!$B$1,MonsterTable!$A$1:$B$1,0),0),
IF(OR(NOT(ISBLANK(AU1413)),ISBLANK(AV1413)),#N/A,
IF(AS1413="empty","empty",
VLOOKUP(AS1413,MonsterGroupTable!$A:$A,1,0)))))))</f>
        <v/>
      </c>
      <c r="BA1413" s="2" t="str">
        <f>IF(AND(ISBLANK(AZ1413),OR(NOT(ISBLANK(BB1413)),NOT(ISBLANK(BC1413)))),#N/A,
IF(ISBLANK(AZ1413),"",
IF(AND(NOT(ISERROR(VLOOKUP(AZ1413,MonsterTable!$A:$B,MATCH(MonsterTable!$B$1,MonsterTable!$A$1:$B$1,0),0))),OR(ISBLANK(BB1413),ISBLANK(BC1413))),#N/A,
IFERROR(VLOOKUP(AZ1413,MonsterTable!$A:$B,MATCH(MonsterTable!$B$1,MonsterTable!$A$1:$B$1,0),0),
IF(OR(NOT(ISBLANK(BB1413)),ISBLANK(BC1413)),#N/A,
IF(AZ1413="empty","empty",
VLOOKUP(AZ1413,MonsterGroupTable!$A:$A,1,0)))))))</f>
        <v/>
      </c>
      <c r="BH1413" s="2" t="str">
        <f>IF(AND(ISBLANK(BG1413),OR(NOT(ISBLANK(BI1413)),NOT(ISBLANK(BJ1413)))),#N/A,
IF(ISBLANK(BG1413),"",
IF(AND(NOT(ISERROR(VLOOKUP(BG1413,MonsterTable!$A:$B,MATCH(MonsterTable!$B$1,MonsterTable!$A$1:$B$1,0),0))),OR(ISBLANK(BI1413),ISBLANK(BJ1413))),#N/A,
IFERROR(VLOOKUP(BG1413,MonsterTable!$A:$B,MATCH(MonsterTable!$B$1,MonsterTable!$A$1:$B$1,0),0),
IF(OR(NOT(ISBLANK(BI1413)),ISBLANK(BJ1413)),#N/A,
IF(BG1413="empty","empty",
VLOOKUP(BG1413,MonsterGroupTable!$A:$A,1,0)))))))</f>
        <v/>
      </c>
      <c r="BO1413" s="2" t="str">
        <f>IF(AND(ISBLANK(BN1413),OR(NOT(ISBLANK(BP1413)),NOT(ISBLANK(BQ1413)))),#N/A,
IF(ISBLANK(BN1413),"",
IF(AND(NOT(ISERROR(VLOOKUP(BN1413,MonsterTable!$A:$B,MATCH(MonsterTable!$B$1,MonsterTable!$A$1:$B$1,0),0))),OR(ISBLANK(BP1413),ISBLANK(BQ1413))),#N/A,
IFERROR(VLOOKUP(BN1413,MonsterTable!$A:$B,MATCH(MonsterTable!$B$1,MonsterTable!$A$1:$B$1,0),0),
IF(OR(NOT(ISBLANK(BP1413)),ISBLANK(BQ1413)),#N/A,
IF(BN1413="empty","empty",
VLOOKUP(BN1413,MonsterGroupTable!$A:$A,1,0)))))))</f>
        <v/>
      </c>
      <c r="BV1413" s="2" t="str">
        <f>IF(AND(ISBLANK(BU1413),OR(NOT(ISBLANK(BW1413)),NOT(ISBLANK(BX1413)))),#N/A,
IF(ISBLANK(BU1413),"",
IF(AND(NOT(ISERROR(VLOOKUP(BU1413,MonsterTable!$A:$B,MATCH(MonsterTable!$B$1,MonsterTable!$A$1:$B$1,0),0))),OR(ISBLANK(BW1413),ISBLANK(BX1413))),#N/A,
IFERROR(VLOOKUP(BU1413,MonsterTable!$A:$B,MATCH(MonsterTable!$B$1,MonsterTable!$A$1:$B$1,0),0),
IF(OR(NOT(ISBLANK(BW1413)),ISBLANK(BX1413)),#N/A,
IF(BU1413="empty","empty",
VLOOKUP(BU1413,MonsterGroupTable!$A:$A,1,0)))))))</f>
        <v/>
      </c>
      <c r="CC1413" s="2" t="str">
        <f>IF(AND(ISBLANK(CB1413),OR(NOT(ISBLANK(CD1413)),NOT(ISBLANK(CE1413)))),#N/A,
IF(ISBLANK(CB1413),"",
IF(AND(NOT(ISERROR(VLOOKUP(CB1413,MonsterTable!$A:$B,MATCH(MonsterTable!$B$1,MonsterTable!$A$1:$B$1,0),0))),OR(ISBLANK(CD1413),ISBLANK(CE1413))),#N/A,
IFERROR(VLOOKUP(CB1413,MonsterTable!$A:$B,MATCH(MonsterTable!$B$1,MonsterTable!$A$1:$B$1,0),0),
IF(OR(NOT(ISBLANK(CD1413)),ISBLANK(CE1413)),#N/A,
IF(CB1413="empty","empty",
VLOOKUP(CB1413,MonsterGroupTable!$A:$A,1,0)))))))</f>
        <v/>
      </c>
      <c r="CJ1413" s="2" t="str">
        <f>IF(AND(ISBLANK(CI1413),OR(NOT(ISBLANK(CK1413)),NOT(ISBLANK(CL1413)))),#N/A,
IF(ISBLANK(CI1413),"",
IF(AND(NOT(ISERROR(VLOOKUP(CI1413,MonsterTable!$A:$B,MATCH(MonsterTable!$B$1,MonsterTable!$A$1:$B$1,0),0))),OR(ISBLANK(CK1413),ISBLANK(CL1413))),#N/A,
IFERROR(VLOOKUP(CI1413,MonsterTable!$A:$B,MATCH(MonsterTable!$B$1,MonsterTable!$A$1:$B$1,0),0),
IF(OR(NOT(ISBLANK(CK1413)),ISBLANK(CL1413)),#N/A,
IF(CI1413="empty","empty",
VLOOKUP(CI1413,MonsterGroupTable!$A:$A,1,0)))))))</f>
        <v/>
      </c>
    </row>
    <row r="1414" spans="1:88">
      <c r="A1414">
        <v>20380</v>
      </c>
      <c r="B1414">
        <f t="shared" si="47"/>
        <v>1.2</v>
      </c>
      <c r="C1414">
        <f t="shared" si="47"/>
        <v>1.1000000000000001</v>
      </c>
      <c r="F1414">
        <v>1200</v>
      </c>
      <c r="G1414">
        <v>25552</v>
      </c>
      <c r="H1414">
        <v>0</v>
      </c>
      <c r="I1414">
        <v>0</v>
      </c>
      <c r="J1414">
        <v>0</v>
      </c>
      <c r="K1414" t="s">
        <v>28</v>
      </c>
      <c r="L1414" t="s">
        <v>254</v>
      </c>
      <c r="M1414" t="s">
        <v>79</v>
      </c>
      <c r="N1414" t="s">
        <v>80</v>
      </c>
      <c r="O1414">
        <v>0</v>
      </c>
      <c r="P1414">
        <v>-4.75</v>
      </c>
      <c r="Q1414">
        <v>-3.5</v>
      </c>
      <c r="R1414">
        <v>4.75</v>
      </c>
      <c r="S1414">
        <v>3</v>
      </c>
      <c r="T1414">
        <v>-13.5</v>
      </c>
      <c r="U1414">
        <v>2.5499999999999998</v>
      </c>
      <c r="V1414">
        <v>-6.75</v>
      </c>
      <c r="W1414" t="str">
        <f t="shared" si="48"/>
        <v>g118,5,empty,3,203,1,1,0</v>
      </c>
      <c r="X1414" s="1" t="s">
        <v>317</v>
      </c>
      <c r="Y1414" s="2" t="str">
        <f>IF(AND(ISBLANK(X1414),OR(NOT(ISBLANK(Z1414)),NOT(ISBLANK(AA1414)))),#N/A,
IF(ISBLANK(X1414),"",
IF(AND(NOT(ISERROR(VLOOKUP(X1414,MonsterTable!$A:$B,MATCH(MonsterTable!$B$1,MonsterTable!$A$1:$B$1,0),0))),OR(ISBLANK(Z1414),ISBLANK(AA1414))),#N/A,
IFERROR(VLOOKUP(X1414,MonsterTable!$A:$B,MATCH(MonsterTable!$B$1,MonsterTable!$A$1:$B$1,0),0),
IF(OR(NOT(ISBLANK(Z1414)),ISBLANK(AA1414)),#N/A,
IF(X1414="empty","empty",
VLOOKUP(X1414,MonsterGroupTable!$A:$A,1,0)))))))</f>
        <v>g118</v>
      </c>
      <c r="AA1414">
        <v>5</v>
      </c>
      <c r="AE1414" s="1" t="s">
        <v>446</v>
      </c>
      <c r="AF1414" s="2" t="str">
        <f>IF(AND(ISBLANK(AE1414),OR(NOT(ISBLANK(AG1414)),NOT(ISBLANK(AH1414)))),#N/A,
IF(ISBLANK(AE1414),"",
IF(AND(NOT(ISERROR(VLOOKUP(AE1414,MonsterTable!$A:$B,MATCH(MonsterTable!$B$1,MonsterTable!$A$1:$B$1,0),0))),OR(ISBLANK(AG1414),ISBLANK(AH1414))),#N/A,
IFERROR(VLOOKUP(AE1414,MonsterTable!$A:$B,MATCH(MonsterTable!$B$1,MonsterTable!$A$1:$B$1,0),0),
IF(OR(NOT(ISBLANK(AG1414)),ISBLANK(AH1414)),#N/A,
IF(AE1414="empty","empty",
VLOOKUP(AE1414,MonsterGroupTable!$A:$A,1,0)))))))</f>
        <v>empty</v>
      </c>
      <c r="AH1414">
        <v>3</v>
      </c>
      <c r="AL1414" s="1" t="s">
        <v>339</v>
      </c>
      <c r="AM1414" s="2">
        <f>IF(AND(ISBLANK(AL1414),OR(NOT(ISBLANK(AN1414)),NOT(ISBLANK(AO1414)))),#N/A,
IF(ISBLANK(AL1414),"",
IF(AND(NOT(ISERROR(VLOOKUP(AL1414,MonsterTable!$A:$B,MATCH(MonsterTable!$B$1,MonsterTable!$A$1:$B$1,0),0))),OR(ISBLANK(AN1414),ISBLANK(AO1414))),#N/A,
IFERROR(VLOOKUP(AL1414,MonsterTable!$A:$B,MATCH(MonsterTable!$B$1,MonsterTable!$A$1:$B$1,0),0),
IF(OR(NOT(ISBLANK(AN1414)),ISBLANK(AO1414)),#N/A,
IF(AL1414="empty","empty",
VLOOKUP(AL1414,MonsterGroupTable!$A:$A,1,0)))))))</f>
        <v>203</v>
      </c>
      <c r="AN1414">
        <v>1</v>
      </c>
      <c r="AO1414">
        <v>1</v>
      </c>
      <c r="AP1414">
        <v>0</v>
      </c>
      <c r="AT1414" s="2" t="str">
        <f>IF(AND(ISBLANK(AS1414),OR(NOT(ISBLANK(AU1414)),NOT(ISBLANK(AV1414)))),#N/A,
IF(ISBLANK(AS1414),"",
IF(AND(NOT(ISERROR(VLOOKUP(AS1414,MonsterTable!$A:$B,MATCH(MonsterTable!$B$1,MonsterTable!$A$1:$B$1,0),0))),OR(ISBLANK(AU1414),ISBLANK(AV1414))),#N/A,
IFERROR(VLOOKUP(AS1414,MonsterTable!$A:$B,MATCH(MonsterTable!$B$1,MonsterTable!$A$1:$B$1,0),0),
IF(OR(NOT(ISBLANK(AU1414)),ISBLANK(AV1414)),#N/A,
IF(AS1414="empty","empty",
VLOOKUP(AS1414,MonsterGroupTable!$A:$A,1,0)))))))</f>
        <v/>
      </c>
      <c r="BA1414" s="2" t="str">
        <f>IF(AND(ISBLANK(AZ1414),OR(NOT(ISBLANK(BB1414)),NOT(ISBLANK(BC1414)))),#N/A,
IF(ISBLANK(AZ1414),"",
IF(AND(NOT(ISERROR(VLOOKUP(AZ1414,MonsterTable!$A:$B,MATCH(MonsterTable!$B$1,MonsterTable!$A$1:$B$1,0),0))),OR(ISBLANK(BB1414),ISBLANK(BC1414))),#N/A,
IFERROR(VLOOKUP(AZ1414,MonsterTable!$A:$B,MATCH(MonsterTable!$B$1,MonsterTable!$A$1:$B$1,0),0),
IF(OR(NOT(ISBLANK(BB1414)),ISBLANK(BC1414)),#N/A,
IF(AZ1414="empty","empty",
VLOOKUP(AZ1414,MonsterGroupTable!$A:$A,1,0)))))))</f>
        <v/>
      </c>
      <c r="BH1414" s="2" t="str">
        <f>IF(AND(ISBLANK(BG1414),OR(NOT(ISBLANK(BI1414)),NOT(ISBLANK(BJ1414)))),#N/A,
IF(ISBLANK(BG1414),"",
IF(AND(NOT(ISERROR(VLOOKUP(BG1414,MonsterTable!$A:$B,MATCH(MonsterTable!$B$1,MonsterTable!$A$1:$B$1,0),0))),OR(ISBLANK(BI1414),ISBLANK(BJ1414))),#N/A,
IFERROR(VLOOKUP(BG1414,MonsterTable!$A:$B,MATCH(MonsterTable!$B$1,MonsterTable!$A$1:$B$1,0),0),
IF(OR(NOT(ISBLANK(BI1414)),ISBLANK(BJ1414)),#N/A,
IF(BG1414="empty","empty",
VLOOKUP(BG1414,MonsterGroupTable!$A:$A,1,0)))))))</f>
        <v/>
      </c>
      <c r="BO1414" s="2" t="str">
        <f>IF(AND(ISBLANK(BN1414),OR(NOT(ISBLANK(BP1414)),NOT(ISBLANK(BQ1414)))),#N/A,
IF(ISBLANK(BN1414),"",
IF(AND(NOT(ISERROR(VLOOKUP(BN1414,MonsterTable!$A:$B,MATCH(MonsterTable!$B$1,MonsterTable!$A$1:$B$1,0),0))),OR(ISBLANK(BP1414),ISBLANK(BQ1414))),#N/A,
IFERROR(VLOOKUP(BN1414,MonsterTable!$A:$B,MATCH(MonsterTable!$B$1,MonsterTable!$A$1:$B$1,0),0),
IF(OR(NOT(ISBLANK(BP1414)),ISBLANK(BQ1414)),#N/A,
IF(BN1414="empty","empty",
VLOOKUP(BN1414,MonsterGroupTable!$A:$A,1,0)))))))</f>
        <v/>
      </c>
      <c r="BV1414" s="2" t="str">
        <f>IF(AND(ISBLANK(BU1414),OR(NOT(ISBLANK(BW1414)),NOT(ISBLANK(BX1414)))),#N/A,
IF(ISBLANK(BU1414),"",
IF(AND(NOT(ISERROR(VLOOKUP(BU1414,MonsterTable!$A:$B,MATCH(MonsterTable!$B$1,MonsterTable!$A$1:$B$1,0),0))),OR(ISBLANK(BW1414),ISBLANK(BX1414))),#N/A,
IFERROR(VLOOKUP(BU1414,MonsterTable!$A:$B,MATCH(MonsterTable!$B$1,MonsterTable!$A$1:$B$1,0),0),
IF(OR(NOT(ISBLANK(BW1414)),ISBLANK(BX1414)),#N/A,
IF(BU1414="empty","empty",
VLOOKUP(BU1414,MonsterGroupTable!$A:$A,1,0)))))))</f>
        <v/>
      </c>
      <c r="CC1414" s="2" t="str">
        <f>IF(AND(ISBLANK(CB1414),OR(NOT(ISBLANK(CD1414)),NOT(ISBLANK(CE1414)))),#N/A,
IF(ISBLANK(CB1414),"",
IF(AND(NOT(ISERROR(VLOOKUP(CB1414,MonsterTable!$A:$B,MATCH(MonsterTable!$B$1,MonsterTable!$A$1:$B$1,0),0))),OR(ISBLANK(CD1414),ISBLANK(CE1414))),#N/A,
IFERROR(VLOOKUP(CB1414,MonsterTable!$A:$B,MATCH(MonsterTable!$B$1,MonsterTable!$A$1:$B$1,0),0),
IF(OR(NOT(ISBLANK(CD1414)),ISBLANK(CE1414)),#N/A,
IF(CB1414="empty","empty",
VLOOKUP(CB1414,MonsterGroupTable!$A:$A,1,0)))))))</f>
        <v/>
      </c>
      <c r="CJ1414" s="2" t="str">
        <f>IF(AND(ISBLANK(CI1414),OR(NOT(ISBLANK(CK1414)),NOT(ISBLANK(CL1414)))),#N/A,
IF(ISBLANK(CI1414),"",
IF(AND(NOT(ISERROR(VLOOKUP(CI1414,MonsterTable!$A:$B,MATCH(MonsterTable!$B$1,MonsterTable!$A$1:$B$1,0),0))),OR(ISBLANK(CK1414),ISBLANK(CL1414))),#N/A,
IFERROR(VLOOKUP(CI1414,MonsterTable!$A:$B,MATCH(MonsterTable!$B$1,MonsterTable!$A$1:$B$1,0),0),
IF(OR(NOT(ISBLANK(CK1414)),ISBLANK(CL1414)),#N/A,
IF(CI1414="empty","empty",
VLOOKUP(CI1414,MonsterGroupTable!$A:$A,1,0)))))))</f>
        <v/>
      </c>
    </row>
    <row r="1415" spans="1:88">
      <c r="A1415">
        <v>20381</v>
      </c>
      <c r="B1415">
        <f t="shared" si="47"/>
        <v>1.1000000000000001</v>
      </c>
      <c r="C1415">
        <f t="shared" si="47"/>
        <v>1.1000000000000001</v>
      </c>
      <c r="F1415">
        <v>1260</v>
      </c>
      <c r="G1415">
        <v>25687</v>
      </c>
      <c r="H1415">
        <v>0</v>
      </c>
      <c r="I1415">
        <v>0</v>
      </c>
      <c r="J1415">
        <v>0</v>
      </c>
      <c r="K1415" t="s">
        <v>28</v>
      </c>
      <c r="L1415" t="s">
        <v>255</v>
      </c>
      <c r="M1415" t="s">
        <v>79</v>
      </c>
      <c r="N1415" t="s">
        <v>80</v>
      </c>
      <c r="O1415">
        <v>0</v>
      </c>
      <c r="P1415">
        <v>-4.75</v>
      </c>
      <c r="Q1415">
        <v>-3.5</v>
      </c>
      <c r="R1415">
        <v>4.75</v>
      </c>
      <c r="S1415">
        <v>3</v>
      </c>
      <c r="T1415">
        <v>-13.5</v>
      </c>
      <c r="U1415">
        <v>2.5499999999999998</v>
      </c>
      <c r="V1415">
        <v>-6.75</v>
      </c>
      <c r="W1415" t="str">
        <f t="shared" si="48"/>
        <v>g119,5,empty,3,204,1,1,0</v>
      </c>
      <c r="X1415" s="1" t="s">
        <v>318</v>
      </c>
      <c r="Y1415" s="2" t="str">
        <f>IF(AND(ISBLANK(X1415),OR(NOT(ISBLANK(Z1415)),NOT(ISBLANK(AA1415)))),#N/A,
IF(ISBLANK(X1415),"",
IF(AND(NOT(ISERROR(VLOOKUP(X1415,MonsterTable!$A:$B,MATCH(MonsterTable!$B$1,MonsterTable!$A$1:$B$1,0),0))),OR(ISBLANK(Z1415),ISBLANK(AA1415))),#N/A,
IFERROR(VLOOKUP(X1415,MonsterTable!$A:$B,MATCH(MonsterTable!$B$1,MonsterTable!$A$1:$B$1,0),0),
IF(OR(NOT(ISBLANK(Z1415)),ISBLANK(AA1415)),#N/A,
IF(X1415="empty","empty",
VLOOKUP(X1415,MonsterGroupTable!$A:$A,1,0)))))))</f>
        <v>g119</v>
      </c>
      <c r="AA1415">
        <v>5</v>
      </c>
      <c r="AE1415" s="1" t="s">
        <v>446</v>
      </c>
      <c r="AF1415" s="2" t="str">
        <f>IF(AND(ISBLANK(AE1415),OR(NOT(ISBLANK(AG1415)),NOT(ISBLANK(AH1415)))),#N/A,
IF(ISBLANK(AE1415),"",
IF(AND(NOT(ISERROR(VLOOKUP(AE1415,MonsterTable!$A:$B,MATCH(MonsterTable!$B$1,MonsterTable!$A$1:$B$1,0),0))),OR(ISBLANK(AG1415),ISBLANK(AH1415))),#N/A,
IFERROR(VLOOKUP(AE1415,MonsterTable!$A:$B,MATCH(MonsterTable!$B$1,MonsterTable!$A$1:$B$1,0),0),
IF(OR(NOT(ISBLANK(AG1415)),ISBLANK(AH1415)),#N/A,
IF(AE1415="empty","empty",
VLOOKUP(AE1415,MonsterGroupTable!$A:$A,1,0)))))))</f>
        <v>empty</v>
      </c>
      <c r="AH1415">
        <v>3</v>
      </c>
      <c r="AL1415" s="1" t="s">
        <v>340</v>
      </c>
      <c r="AM1415" s="2">
        <f>IF(AND(ISBLANK(AL1415),OR(NOT(ISBLANK(AN1415)),NOT(ISBLANK(AO1415)))),#N/A,
IF(ISBLANK(AL1415),"",
IF(AND(NOT(ISERROR(VLOOKUP(AL1415,MonsterTable!$A:$B,MATCH(MonsterTable!$B$1,MonsterTable!$A$1:$B$1,0),0))),OR(ISBLANK(AN1415),ISBLANK(AO1415))),#N/A,
IFERROR(VLOOKUP(AL1415,MonsterTable!$A:$B,MATCH(MonsterTable!$B$1,MonsterTable!$A$1:$B$1,0),0),
IF(OR(NOT(ISBLANK(AN1415)),ISBLANK(AO1415)),#N/A,
IF(AL1415="empty","empty",
VLOOKUP(AL1415,MonsterGroupTable!$A:$A,1,0)))))))</f>
        <v>204</v>
      </c>
      <c r="AN1415">
        <v>1</v>
      </c>
      <c r="AO1415">
        <v>1</v>
      </c>
      <c r="AP1415">
        <v>0</v>
      </c>
      <c r="AT1415" s="2" t="str">
        <f>IF(AND(ISBLANK(AS1415),OR(NOT(ISBLANK(AU1415)),NOT(ISBLANK(AV1415)))),#N/A,
IF(ISBLANK(AS1415),"",
IF(AND(NOT(ISERROR(VLOOKUP(AS1415,MonsterTable!$A:$B,MATCH(MonsterTable!$B$1,MonsterTable!$A$1:$B$1,0),0))),OR(ISBLANK(AU1415),ISBLANK(AV1415))),#N/A,
IFERROR(VLOOKUP(AS1415,MonsterTable!$A:$B,MATCH(MonsterTable!$B$1,MonsterTable!$A$1:$B$1,0),0),
IF(OR(NOT(ISBLANK(AU1415)),ISBLANK(AV1415)),#N/A,
IF(AS1415="empty","empty",
VLOOKUP(AS1415,MonsterGroupTable!$A:$A,1,0)))))))</f>
        <v/>
      </c>
      <c r="BA1415" s="2" t="str">
        <f>IF(AND(ISBLANK(AZ1415),OR(NOT(ISBLANK(BB1415)),NOT(ISBLANK(BC1415)))),#N/A,
IF(ISBLANK(AZ1415),"",
IF(AND(NOT(ISERROR(VLOOKUP(AZ1415,MonsterTable!$A:$B,MATCH(MonsterTable!$B$1,MonsterTable!$A$1:$B$1,0),0))),OR(ISBLANK(BB1415),ISBLANK(BC1415))),#N/A,
IFERROR(VLOOKUP(AZ1415,MonsterTable!$A:$B,MATCH(MonsterTable!$B$1,MonsterTable!$A$1:$B$1,0),0),
IF(OR(NOT(ISBLANK(BB1415)),ISBLANK(BC1415)),#N/A,
IF(AZ1415="empty","empty",
VLOOKUP(AZ1415,MonsterGroupTable!$A:$A,1,0)))))))</f>
        <v/>
      </c>
      <c r="BH1415" s="2" t="str">
        <f>IF(AND(ISBLANK(BG1415),OR(NOT(ISBLANK(BI1415)),NOT(ISBLANK(BJ1415)))),#N/A,
IF(ISBLANK(BG1415),"",
IF(AND(NOT(ISERROR(VLOOKUP(BG1415,MonsterTable!$A:$B,MATCH(MonsterTable!$B$1,MonsterTable!$A$1:$B$1,0),0))),OR(ISBLANK(BI1415),ISBLANK(BJ1415))),#N/A,
IFERROR(VLOOKUP(BG1415,MonsterTable!$A:$B,MATCH(MonsterTable!$B$1,MonsterTable!$A$1:$B$1,0),0),
IF(OR(NOT(ISBLANK(BI1415)),ISBLANK(BJ1415)),#N/A,
IF(BG1415="empty","empty",
VLOOKUP(BG1415,MonsterGroupTable!$A:$A,1,0)))))))</f>
        <v/>
      </c>
      <c r="BO1415" s="2" t="str">
        <f>IF(AND(ISBLANK(BN1415),OR(NOT(ISBLANK(BP1415)),NOT(ISBLANK(BQ1415)))),#N/A,
IF(ISBLANK(BN1415),"",
IF(AND(NOT(ISERROR(VLOOKUP(BN1415,MonsterTable!$A:$B,MATCH(MonsterTable!$B$1,MonsterTable!$A$1:$B$1,0),0))),OR(ISBLANK(BP1415),ISBLANK(BQ1415))),#N/A,
IFERROR(VLOOKUP(BN1415,MonsterTable!$A:$B,MATCH(MonsterTable!$B$1,MonsterTable!$A$1:$B$1,0),0),
IF(OR(NOT(ISBLANK(BP1415)),ISBLANK(BQ1415)),#N/A,
IF(BN1415="empty","empty",
VLOOKUP(BN1415,MonsterGroupTable!$A:$A,1,0)))))))</f>
        <v/>
      </c>
      <c r="BV1415" s="2" t="str">
        <f>IF(AND(ISBLANK(BU1415),OR(NOT(ISBLANK(BW1415)),NOT(ISBLANK(BX1415)))),#N/A,
IF(ISBLANK(BU1415),"",
IF(AND(NOT(ISERROR(VLOOKUP(BU1415,MonsterTable!$A:$B,MATCH(MonsterTable!$B$1,MonsterTable!$A$1:$B$1,0),0))),OR(ISBLANK(BW1415),ISBLANK(BX1415))),#N/A,
IFERROR(VLOOKUP(BU1415,MonsterTable!$A:$B,MATCH(MonsterTable!$B$1,MonsterTable!$A$1:$B$1,0),0),
IF(OR(NOT(ISBLANK(BW1415)),ISBLANK(BX1415)),#N/A,
IF(BU1415="empty","empty",
VLOOKUP(BU1415,MonsterGroupTable!$A:$A,1,0)))))))</f>
        <v/>
      </c>
      <c r="CC1415" s="2" t="str">
        <f>IF(AND(ISBLANK(CB1415),OR(NOT(ISBLANK(CD1415)),NOT(ISBLANK(CE1415)))),#N/A,
IF(ISBLANK(CB1415),"",
IF(AND(NOT(ISERROR(VLOOKUP(CB1415,MonsterTable!$A:$B,MATCH(MonsterTable!$B$1,MonsterTable!$A$1:$B$1,0),0))),OR(ISBLANK(CD1415),ISBLANK(CE1415))),#N/A,
IFERROR(VLOOKUP(CB1415,MonsterTable!$A:$B,MATCH(MonsterTable!$B$1,MonsterTable!$A$1:$B$1,0),0),
IF(OR(NOT(ISBLANK(CD1415)),ISBLANK(CE1415)),#N/A,
IF(CB1415="empty","empty",
VLOOKUP(CB1415,MonsterGroupTable!$A:$A,1,0)))))))</f>
        <v/>
      </c>
      <c r="CJ1415" s="2" t="str">
        <f>IF(AND(ISBLANK(CI1415),OR(NOT(ISBLANK(CK1415)),NOT(ISBLANK(CL1415)))),#N/A,
IF(ISBLANK(CI1415),"",
IF(AND(NOT(ISERROR(VLOOKUP(CI1415,MonsterTable!$A:$B,MATCH(MonsterTable!$B$1,MonsterTable!$A$1:$B$1,0),0))),OR(ISBLANK(CK1415),ISBLANK(CL1415))),#N/A,
IFERROR(VLOOKUP(CI1415,MonsterTable!$A:$B,MATCH(MonsterTable!$B$1,MonsterTable!$A$1:$B$1,0),0),
IF(OR(NOT(ISBLANK(CK1415)),ISBLANK(CL1415)),#N/A,
IF(CI1415="empty","empty",
VLOOKUP(CI1415,MonsterGroupTable!$A:$A,1,0)))))))</f>
        <v/>
      </c>
    </row>
    <row r="1416" spans="1:88">
      <c r="A1416">
        <v>20382</v>
      </c>
      <c r="B1416">
        <f t="shared" si="47"/>
        <v>1.1000000000000001</v>
      </c>
      <c r="C1416">
        <f t="shared" si="47"/>
        <v>1.1000000000000001</v>
      </c>
      <c r="F1416">
        <v>1260</v>
      </c>
      <c r="G1416">
        <v>25876</v>
      </c>
      <c r="H1416">
        <v>0</v>
      </c>
      <c r="I1416">
        <v>0</v>
      </c>
      <c r="J1416">
        <v>0</v>
      </c>
      <c r="K1416" t="s">
        <v>28</v>
      </c>
      <c r="L1416" t="s">
        <v>255</v>
      </c>
      <c r="M1416" t="s">
        <v>79</v>
      </c>
      <c r="N1416" t="s">
        <v>80</v>
      </c>
      <c r="O1416">
        <v>0</v>
      </c>
      <c r="P1416">
        <v>-4.75</v>
      </c>
      <c r="Q1416">
        <v>-3.5</v>
      </c>
      <c r="R1416">
        <v>4.75</v>
      </c>
      <c r="S1416">
        <v>3</v>
      </c>
      <c r="T1416">
        <v>-13.5</v>
      </c>
      <c r="U1416">
        <v>2.5499999999999998</v>
      </c>
      <c r="V1416">
        <v>-6.75</v>
      </c>
      <c r="W1416" t="str">
        <f t="shared" si="48"/>
        <v>g119,5,empty,3,204,1,1,0</v>
      </c>
      <c r="X1416" s="1" t="s">
        <v>318</v>
      </c>
      <c r="Y1416" s="2" t="str">
        <f>IF(AND(ISBLANK(X1416),OR(NOT(ISBLANK(Z1416)),NOT(ISBLANK(AA1416)))),#N/A,
IF(ISBLANK(X1416),"",
IF(AND(NOT(ISERROR(VLOOKUP(X1416,MonsterTable!$A:$B,MATCH(MonsterTable!$B$1,MonsterTable!$A$1:$B$1,0),0))),OR(ISBLANK(Z1416),ISBLANK(AA1416))),#N/A,
IFERROR(VLOOKUP(X1416,MonsterTable!$A:$B,MATCH(MonsterTable!$B$1,MonsterTable!$A$1:$B$1,0),0),
IF(OR(NOT(ISBLANK(Z1416)),ISBLANK(AA1416)),#N/A,
IF(X1416="empty","empty",
VLOOKUP(X1416,MonsterGroupTable!$A:$A,1,0)))))))</f>
        <v>g119</v>
      </c>
      <c r="AA1416">
        <v>5</v>
      </c>
      <c r="AE1416" s="1" t="s">
        <v>446</v>
      </c>
      <c r="AF1416" s="2" t="str">
        <f>IF(AND(ISBLANK(AE1416),OR(NOT(ISBLANK(AG1416)),NOT(ISBLANK(AH1416)))),#N/A,
IF(ISBLANK(AE1416),"",
IF(AND(NOT(ISERROR(VLOOKUP(AE1416,MonsterTable!$A:$B,MATCH(MonsterTable!$B$1,MonsterTable!$A$1:$B$1,0),0))),OR(ISBLANK(AG1416),ISBLANK(AH1416))),#N/A,
IFERROR(VLOOKUP(AE1416,MonsterTable!$A:$B,MATCH(MonsterTable!$B$1,MonsterTable!$A$1:$B$1,0),0),
IF(OR(NOT(ISBLANK(AG1416)),ISBLANK(AH1416)),#N/A,
IF(AE1416="empty","empty",
VLOOKUP(AE1416,MonsterGroupTable!$A:$A,1,0)))))))</f>
        <v>empty</v>
      </c>
      <c r="AH1416">
        <v>3</v>
      </c>
      <c r="AL1416" s="1" t="s">
        <v>340</v>
      </c>
      <c r="AM1416" s="2">
        <f>IF(AND(ISBLANK(AL1416),OR(NOT(ISBLANK(AN1416)),NOT(ISBLANK(AO1416)))),#N/A,
IF(ISBLANK(AL1416),"",
IF(AND(NOT(ISERROR(VLOOKUP(AL1416,MonsterTable!$A:$B,MATCH(MonsterTable!$B$1,MonsterTable!$A$1:$B$1,0),0))),OR(ISBLANK(AN1416),ISBLANK(AO1416))),#N/A,
IFERROR(VLOOKUP(AL1416,MonsterTable!$A:$B,MATCH(MonsterTable!$B$1,MonsterTable!$A$1:$B$1,0),0),
IF(OR(NOT(ISBLANK(AN1416)),ISBLANK(AO1416)),#N/A,
IF(AL1416="empty","empty",
VLOOKUP(AL1416,MonsterGroupTable!$A:$A,1,0)))))))</f>
        <v>204</v>
      </c>
      <c r="AN1416">
        <v>1</v>
      </c>
      <c r="AO1416">
        <v>1</v>
      </c>
      <c r="AP1416">
        <v>0</v>
      </c>
      <c r="AT1416" s="2" t="str">
        <f>IF(AND(ISBLANK(AS1416),OR(NOT(ISBLANK(AU1416)),NOT(ISBLANK(AV1416)))),#N/A,
IF(ISBLANK(AS1416),"",
IF(AND(NOT(ISERROR(VLOOKUP(AS1416,MonsterTable!$A:$B,MATCH(MonsterTable!$B$1,MonsterTable!$A$1:$B$1,0),0))),OR(ISBLANK(AU1416),ISBLANK(AV1416))),#N/A,
IFERROR(VLOOKUP(AS1416,MonsterTable!$A:$B,MATCH(MonsterTable!$B$1,MonsterTable!$A$1:$B$1,0),0),
IF(OR(NOT(ISBLANK(AU1416)),ISBLANK(AV1416)),#N/A,
IF(AS1416="empty","empty",
VLOOKUP(AS1416,MonsterGroupTable!$A:$A,1,0)))))))</f>
        <v/>
      </c>
      <c r="BA1416" s="2" t="str">
        <f>IF(AND(ISBLANK(AZ1416),OR(NOT(ISBLANK(BB1416)),NOT(ISBLANK(BC1416)))),#N/A,
IF(ISBLANK(AZ1416),"",
IF(AND(NOT(ISERROR(VLOOKUP(AZ1416,MonsterTable!$A:$B,MATCH(MonsterTable!$B$1,MonsterTable!$A$1:$B$1,0),0))),OR(ISBLANK(BB1416),ISBLANK(BC1416))),#N/A,
IFERROR(VLOOKUP(AZ1416,MonsterTable!$A:$B,MATCH(MonsterTable!$B$1,MonsterTable!$A$1:$B$1,0),0),
IF(OR(NOT(ISBLANK(BB1416)),ISBLANK(BC1416)),#N/A,
IF(AZ1416="empty","empty",
VLOOKUP(AZ1416,MonsterGroupTable!$A:$A,1,0)))))))</f>
        <v/>
      </c>
      <c r="BH1416" s="2" t="str">
        <f>IF(AND(ISBLANK(BG1416),OR(NOT(ISBLANK(BI1416)),NOT(ISBLANK(BJ1416)))),#N/A,
IF(ISBLANK(BG1416),"",
IF(AND(NOT(ISERROR(VLOOKUP(BG1416,MonsterTable!$A:$B,MATCH(MonsterTable!$B$1,MonsterTable!$A$1:$B$1,0),0))),OR(ISBLANK(BI1416),ISBLANK(BJ1416))),#N/A,
IFERROR(VLOOKUP(BG1416,MonsterTable!$A:$B,MATCH(MonsterTable!$B$1,MonsterTable!$A$1:$B$1,0),0),
IF(OR(NOT(ISBLANK(BI1416)),ISBLANK(BJ1416)),#N/A,
IF(BG1416="empty","empty",
VLOOKUP(BG1416,MonsterGroupTable!$A:$A,1,0)))))))</f>
        <v/>
      </c>
      <c r="BO1416" s="2" t="str">
        <f>IF(AND(ISBLANK(BN1416),OR(NOT(ISBLANK(BP1416)),NOT(ISBLANK(BQ1416)))),#N/A,
IF(ISBLANK(BN1416),"",
IF(AND(NOT(ISERROR(VLOOKUP(BN1416,MonsterTable!$A:$B,MATCH(MonsterTable!$B$1,MonsterTable!$A$1:$B$1,0),0))),OR(ISBLANK(BP1416),ISBLANK(BQ1416))),#N/A,
IFERROR(VLOOKUP(BN1416,MonsterTable!$A:$B,MATCH(MonsterTable!$B$1,MonsterTable!$A$1:$B$1,0),0),
IF(OR(NOT(ISBLANK(BP1416)),ISBLANK(BQ1416)),#N/A,
IF(BN1416="empty","empty",
VLOOKUP(BN1416,MonsterGroupTable!$A:$A,1,0)))))))</f>
        <v/>
      </c>
      <c r="BV1416" s="2" t="str">
        <f>IF(AND(ISBLANK(BU1416),OR(NOT(ISBLANK(BW1416)),NOT(ISBLANK(BX1416)))),#N/A,
IF(ISBLANK(BU1416),"",
IF(AND(NOT(ISERROR(VLOOKUP(BU1416,MonsterTable!$A:$B,MATCH(MonsterTable!$B$1,MonsterTable!$A$1:$B$1,0),0))),OR(ISBLANK(BW1416),ISBLANK(BX1416))),#N/A,
IFERROR(VLOOKUP(BU1416,MonsterTable!$A:$B,MATCH(MonsterTable!$B$1,MonsterTable!$A$1:$B$1,0),0),
IF(OR(NOT(ISBLANK(BW1416)),ISBLANK(BX1416)),#N/A,
IF(BU1416="empty","empty",
VLOOKUP(BU1416,MonsterGroupTable!$A:$A,1,0)))))))</f>
        <v/>
      </c>
      <c r="CC1416" s="2" t="str">
        <f>IF(AND(ISBLANK(CB1416),OR(NOT(ISBLANK(CD1416)),NOT(ISBLANK(CE1416)))),#N/A,
IF(ISBLANK(CB1416),"",
IF(AND(NOT(ISERROR(VLOOKUP(CB1416,MonsterTable!$A:$B,MATCH(MonsterTable!$B$1,MonsterTable!$A$1:$B$1,0),0))),OR(ISBLANK(CD1416),ISBLANK(CE1416))),#N/A,
IFERROR(VLOOKUP(CB1416,MonsterTable!$A:$B,MATCH(MonsterTable!$B$1,MonsterTable!$A$1:$B$1,0),0),
IF(OR(NOT(ISBLANK(CD1416)),ISBLANK(CE1416)),#N/A,
IF(CB1416="empty","empty",
VLOOKUP(CB1416,MonsterGroupTable!$A:$A,1,0)))))))</f>
        <v/>
      </c>
      <c r="CJ1416" s="2" t="str">
        <f>IF(AND(ISBLANK(CI1416),OR(NOT(ISBLANK(CK1416)),NOT(ISBLANK(CL1416)))),#N/A,
IF(ISBLANK(CI1416),"",
IF(AND(NOT(ISERROR(VLOOKUP(CI1416,MonsterTable!$A:$B,MATCH(MonsterTable!$B$1,MonsterTable!$A$1:$B$1,0),0))),OR(ISBLANK(CK1416),ISBLANK(CL1416))),#N/A,
IFERROR(VLOOKUP(CI1416,MonsterTable!$A:$B,MATCH(MonsterTable!$B$1,MonsterTable!$A$1:$B$1,0),0),
IF(OR(NOT(ISBLANK(CK1416)),ISBLANK(CL1416)),#N/A,
IF(CI1416="empty","empty",
VLOOKUP(CI1416,MonsterGroupTable!$A:$A,1,0)))))))</f>
        <v/>
      </c>
    </row>
    <row r="1417" spans="1:88">
      <c r="A1417">
        <v>20383</v>
      </c>
      <c r="B1417">
        <f t="shared" si="47"/>
        <v>1.1000000000000001</v>
      </c>
      <c r="C1417">
        <f t="shared" si="47"/>
        <v>1.1000000000000001</v>
      </c>
      <c r="F1417">
        <v>1260</v>
      </c>
      <c r="G1417">
        <v>26065</v>
      </c>
      <c r="H1417">
        <v>0</v>
      </c>
      <c r="I1417">
        <v>0</v>
      </c>
      <c r="J1417">
        <v>0</v>
      </c>
      <c r="K1417" t="s">
        <v>28</v>
      </c>
      <c r="L1417" t="s">
        <v>255</v>
      </c>
      <c r="M1417" t="s">
        <v>79</v>
      </c>
      <c r="N1417" t="s">
        <v>80</v>
      </c>
      <c r="O1417">
        <v>0</v>
      </c>
      <c r="P1417">
        <v>-4.75</v>
      </c>
      <c r="Q1417">
        <v>-3.5</v>
      </c>
      <c r="R1417">
        <v>4.75</v>
      </c>
      <c r="S1417">
        <v>3</v>
      </c>
      <c r="T1417">
        <v>-13.5</v>
      </c>
      <c r="U1417">
        <v>2.5499999999999998</v>
      </c>
      <c r="V1417">
        <v>-6.75</v>
      </c>
      <c r="W1417" t="str">
        <f t="shared" si="48"/>
        <v>g119,5,empty,3,204,1,1,0</v>
      </c>
      <c r="X1417" s="1" t="s">
        <v>318</v>
      </c>
      <c r="Y1417" s="2" t="str">
        <f>IF(AND(ISBLANK(X1417),OR(NOT(ISBLANK(Z1417)),NOT(ISBLANK(AA1417)))),#N/A,
IF(ISBLANK(X1417),"",
IF(AND(NOT(ISERROR(VLOOKUP(X1417,MonsterTable!$A:$B,MATCH(MonsterTable!$B$1,MonsterTable!$A$1:$B$1,0),0))),OR(ISBLANK(Z1417),ISBLANK(AA1417))),#N/A,
IFERROR(VLOOKUP(X1417,MonsterTable!$A:$B,MATCH(MonsterTable!$B$1,MonsterTable!$A$1:$B$1,0),0),
IF(OR(NOT(ISBLANK(Z1417)),ISBLANK(AA1417)),#N/A,
IF(X1417="empty","empty",
VLOOKUP(X1417,MonsterGroupTable!$A:$A,1,0)))))))</f>
        <v>g119</v>
      </c>
      <c r="AA1417">
        <v>5</v>
      </c>
      <c r="AE1417" s="1" t="s">
        <v>446</v>
      </c>
      <c r="AF1417" s="2" t="str">
        <f>IF(AND(ISBLANK(AE1417),OR(NOT(ISBLANK(AG1417)),NOT(ISBLANK(AH1417)))),#N/A,
IF(ISBLANK(AE1417),"",
IF(AND(NOT(ISERROR(VLOOKUP(AE1417,MonsterTable!$A:$B,MATCH(MonsterTable!$B$1,MonsterTable!$A$1:$B$1,0),0))),OR(ISBLANK(AG1417),ISBLANK(AH1417))),#N/A,
IFERROR(VLOOKUP(AE1417,MonsterTable!$A:$B,MATCH(MonsterTable!$B$1,MonsterTable!$A$1:$B$1,0),0),
IF(OR(NOT(ISBLANK(AG1417)),ISBLANK(AH1417)),#N/A,
IF(AE1417="empty","empty",
VLOOKUP(AE1417,MonsterGroupTable!$A:$A,1,0)))))))</f>
        <v>empty</v>
      </c>
      <c r="AH1417">
        <v>3</v>
      </c>
      <c r="AL1417" s="1" t="s">
        <v>340</v>
      </c>
      <c r="AM1417" s="2">
        <f>IF(AND(ISBLANK(AL1417),OR(NOT(ISBLANK(AN1417)),NOT(ISBLANK(AO1417)))),#N/A,
IF(ISBLANK(AL1417),"",
IF(AND(NOT(ISERROR(VLOOKUP(AL1417,MonsterTable!$A:$B,MATCH(MonsterTable!$B$1,MonsterTable!$A$1:$B$1,0),0))),OR(ISBLANK(AN1417),ISBLANK(AO1417))),#N/A,
IFERROR(VLOOKUP(AL1417,MonsterTable!$A:$B,MATCH(MonsterTable!$B$1,MonsterTable!$A$1:$B$1,0),0),
IF(OR(NOT(ISBLANK(AN1417)),ISBLANK(AO1417)),#N/A,
IF(AL1417="empty","empty",
VLOOKUP(AL1417,MonsterGroupTable!$A:$A,1,0)))))))</f>
        <v>204</v>
      </c>
      <c r="AN1417">
        <v>1</v>
      </c>
      <c r="AO1417">
        <v>1</v>
      </c>
      <c r="AP1417">
        <v>0</v>
      </c>
      <c r="AT1417" s="2" t="str">
        <f>IF(AND(ISBLANK(AS1417),OR(NOT(ISBLANK(AU1417)),NOT(ISBLANK(AV1417)))),#N/A,
IF(ISBLANK(AS1417),"",
IF(AND(NOT(ISERROR(VLOOKUP(AS1417,MonsterTable!$A:$B,MATCH(MonsterTable!$B$1,MonsterTable!$A$1:$B$1,0),0))),OR(ISBLANK(AU1417),ISBLANK(AV1417))),#N/A,
IFERROR(VLOOKUP(AS1417,MonsterTable!$A:$B,MATCH(MonsterTable!$B$1,MonsterTable!$A$1:$B$1,0),0),
IF(OR(NOT(ISBLANK(AU1417)),ISBLANK(AV1417)),#N/A,
IF(AS1417="empty","empty",
VLOOKUP(AS1417,MonsterGroupTable!$A:$A,1,0)))))))</f>
        <v/>
      </c>
      <c r="BA1417" s="2" t="str">
        <f>IF(AND(ISBLANK(AZ1417),OR(NOT(ISBLANK(BB1417)),NOT(ISBLANK(BC1417)))),#N/A,
IF(ISBLANK(AZ1417),"",
IF(AND(NOT(ISERROR(VLOOKUP(AZ1417,MonsterTable!$A:$B,MATCH(MonsterTable!$B$1,MonsterTable!$A$1:$B$1,0),0))),OR(ISBLANK(BB1417),ISBLANK(BC1417))),#N/A,
IFERROR(VLOOKUP(AZ1417,MonsterTable!$A:$B,MATCH(MonsterTable!$B$1,MonsterTable!$A$1:$B$1,0),0),
IF(OR(NOT(ISBLANK(BB1417)),ISBLANK(BC1417)),#N/A,
IF(AZ1417="empty","empty",
VLOOKUP(AZ1417,MonsterGroupTable!$A:$A,1,0)))))))</f>
        <v/>
      </c>
      <c r="BH1417" s="2" t="str">
        <f>IF(AND(ISBLANK(BG1417),OR(NOT(ISBLANK(BI1417)),NOT(ISBLANK(BJ1417)))),#N/A,
IF(ISBLANK(BG1417),"",
IF(AND(NOT(ISERROR(VLOOKUP(BG1417,MonsterTable!$A:$B,MATCH(MonsterTable!$B$1,MonsterTable!$A$1:$B$1,0),0))),OR(ISBLANK(BI1417),ISBLANK(BJ1417))),#N/A,
IFERROR(VLOOKUP(BG1417,MonsterTable!$A:$B,MATCH(MonsterTable!$B$1,MonsterTable!$A$1:$B$1,0),0),
IF(OR(NOT(ISBLANK(BI1417)),ISBLANK(BJ1417)),#N/A,
IF(BG1417="empty","empty",
VLOOKUP(BG1417,MonsterGroupTable!$A:$A,1,0)))))))</f>
        <v/>
      </c>
      <c r="BO1417" s="2" t="str">
        <f>IF(AND(ISBLANK(BN1417),OR(NOT(ISBLANK(BP1417)),NOT(ISBLANK(BQ1417)))),#N/A,
IF(ISBLANK(BN1417),"",
IF(AND(NOT(ISERROR(VLOOKUP(BN1417,MonsterTable!$A:$B,MATCH(MonsterTable!$B$1,MonsterTable!$A$1:$B$1,0),0))),OR(ISBLANK(BP1417),ISBLANK(BQ1417))),#N/A,
IFERROR(VLOOKUP(BN1417,MonsterTable!$A:$B,MATCH(MonsterTable!$B$1,MonsterTable!$A$1:$B$1,0),0),
IF(OR(NOT(ISBLANK(BP1417)),ISBLANK(BQ1417)),#N/A,
IF(BN1417="empty","empty",
VLOOKUP(BN1417,MonsterGroupTable!$A:$A,1,0)))))))</f>
        <v/>
      </c>
      <c r="BV1417" s="2" t="str">
        <f>IF(AND(ISBLANK(BU1417),OR(NOT(ISBLANK(BW1417)),NOT(ISBLANK(BX1417)))),#N/A,
IF(ISBLANK(BU1417),"",
IF(AND(NOT(ISERROR(VLOOKUP(BU1417,MonsterTable!$A:$B,MATCH(MonsterTable!$B$1,MonsterTable!$A$1:$B$1,0),0))),OR(ISBLANK(BW1417),ISBLANK(BX1417))),#N/A,
IFERROR(VLOOKUP(BU1417,MonsterTable!$A:$B,MATCH(MonsterTable!$B$1,MonsterTable!$A$1:$B$1,0),0),
IF(OR(NOT(ISBLANK(BW1417)),ISBLANK(BX1417)),#N/A,
IF(BU1417="empty","empty",
VLOOKUP(BU1417,MonsterGroupTable!$A:$A,1,0)))))))</f>
        <v/>
      </c>
      <c r="CC1417" s="2" t="str">
        <f>IF(AND(ISBLANK(CB1417),OR(NOT(ISBLANK(CD1417)),NOT(ISBLANK(CE1417)))),#N/A,
IF(ISBLANK(CB1417),"",
IF(AND(NOT(ISERROR(VLOOKUP(CB1417,MonsterTable!$A:$B,MATCH(MonsterTable!$B$1,MonsterTable!$A$1:$B$1,0),0))),OR(ISBLANK(CD1417),ISBLANK(CE1417))),#N/A,
IFERROR(VLOOKUP(CB1417,MonsterTable!$A:$B,MATCH(MonsterTable!$B$1,MonsterTable!$A$1:$B$1,0),0),
IF(OR(NOT(ISBLANK(CD1417)),ISBLANK(CE1417)),#N/A,
IF(CB1417="empty","empty",
VLOOKUP(CB1417,MonsterGroupTable!$A:$A,1,0)))))))</f>
        <v/>
      </c>
      <c r="CJ1417" s="2" t="str">
        <f>IF(AND(ISBLANK(CI1417),OR(NOT(ISBLANK(CK1417)),NOT(ISBLANK(CL1417)))),#N/A,
IF(ISBLANK(CI1417),"",
IF(AND(NOT(ISERROR(VLOOKUP(CI1417,MonsterTable!$A:$B,MATCH(MonsterTable!$B$1,MonsterTable!$A$1:$B$1,0),0))),OR(ISBLANK(CK1417),ISBLANK(CL1417))),#N/A,
IFERROR(VLOOKUP(CI1417,MonsterTable!$A:$B,MATCH(MonsterTable!$B$1,MonsterTable!$A$1:$B$1,0),0),
IF(OR(NOT(ISBLANK(CK1417)),ISBLANK(CL1417)),#N/A,
IF(CI1417="empty","empty",
VLOOKUP(CI1417,MonsterGroupTable!$A:$A,1,0)))))))</f>
        <v/>
      </c>
    </row>
    <row r="1418" spans="1:88">
      <c r="A1418">
        <v>20384</v>
      </c>
      <c r="B1418">
        <f t="shared" si="47"/>
        <v>1.1000000000000001</v>
      </c>
      <c r="C1418">
        <f t="shared" si="47"/>
        <v>1.1000000000000001</v>
      </c>
      <c r="F1418">
        <v>1260</v>
      </c>
      <c r="G1418">
        <v>26254</v>
      </c>
      <c r="H1418">
        <v>0</v>
      </c>
      <c r="I1418">
        <v>0</v>
      </c>
      <c r="J1418">
        <v>0</v>
      </c>
      <c r="K1418" t="s">
        <v>28</v>
      </c>
      <c r="L1418" t="s">
        <v>255</v>
      </c>
      <c r="M1418" t="s">
        <v>79</v>
      </c>
      <c r="N1418" t="s">
        <v>80</v>
      </c>
      <c r="O1418">
        <v>0</v>
      </c>
      <c r="P1418">
        <v>-4.75</v>
      </c>
      <c r="Q1418">
        <v>-3.5</v>
      </c>
      <c r="R1418">
        <v>4.75</v>
      </c>
      <c r="S1418">
        <v>3</v>
      </c>
      <c r="T1418">
        <v>-13.5</v>
      </c>
      <c r="U1418">
        <v>2.5499999999999998</v>
      </c>
      <c r="V1418">
        <v>-6.75</v>
      </c>
      <c r="W1418" t="str">
        <f t="shared" si="48"/>
        <v>g119,5,empty,3,204,1,1,0</v>
      </c>
      <c r="X1418" s="1" t="s">
        <v>318</v>
      </c>
      <c r="Y1418" s="2" t="str">
        <f>IF(AND(ISBLANK(X1418),OR(NOT(ISBLANK(Z1418)),NOT(ISBLANK(AA1418)))),#N/A,
IF(ISBLANK(X1418),"",
IF(AND(NOT(ISERROR(VLOOKUP(X1418,MonsterTable!$A:$B,MATCH(MonsterTable!$B$1,MonsterTable!$A$1:$B$1,0),0))),OR(ISBLANK(Z1418),ISBLANK(AA1418))),#N/A,
IFERROR(VLOOKUP(X1418,MonsterTable!$A:$B,MATCH(MonsterTable!$B$1,MonsterTable!$A$1:$B$1,0),0),
IF(OR(NOT(ISBLANK(Z1418)),ISBLANK(AA1418)),#N/A,
IF(X1418="empty","empty",
VLOOKUP(X1418,MonsterGroupTable!$A:$A,1,0)))))))</f>
        <v>g119</v>
      </c>
      <c r="AA1418">
        <v>5</v>
      </c>
      <c r="AE1418" s="1" t="s">
        <v>446</v>
      </c>
      <c r="AF1418" s="2" t="str">
        <f>IF(AND(ISBLANK(AE1418),OR(NOT(ISBLANK(AG1418)),NOT(ISBLANK(AH1418)))),#N/A,
IF(ISBLANK(AE1418),"",
IF(AND(NOT(ISERROR(VLOOKUP(AE1418,MonsterTable!$A:$B,MATCH(MonsterTable!$B$1,MonsterTable!$A$1:$B$1,0),0))),OR(ISBLANK(AG1418),ISBLANK(AH1418))),#N/A,
IFERROR(VLOOKUP(AE1418,MonsterTable!$A:$B,MATCH(MonsterTable!$B$1,MonsterTable!$A$1:$B$1,0),0),
IF(OR(NOT(ISBLANK(AG1418)),ISBLANK(AH1418)),#N/A,
IF(AE1418="empty","empty",
VLOOKUP(AE1418,MonsterGroupTable!$A:$A,1,0)))))))</f>
        <v>empty</v>
      </c>
      <c r="AH1418">
        <v>3</v>
      </c>
      <c r="AL1418" s="1" t="s">
        <v>340</v>
      </c>
      <c r="AM1418" s="2">
        <f>IF(AND(ISBLANK(AL1418),OR(NOT(ISBLANK(AN1418)),NOT(ISBLANK(AO1418)))),#N/A,
IF(ISBLANK(AL1418),"",
IF(AND(NOT(ISERROR(VLOOKUP(AL1418,MonsterTable!$A:$B,MATCH(MonsterTable!$B$1,MonsterTable!$A$1:$B$1,0),0))),OR(ISBLANK(AN1418),ISBLANK(AO1418))),#N/A,
IFERROR(VLOOKUP(AL1418,MonsterTable!$A:$B,MATCH(MonsterTable!$B$1,MonsterTable!$A$1:$B$1,0),0),
IF(OR(NOT(ISBLANK(AN1418)),ISBLANK(AO1418)),#N/A,
IF(AL1418="empty","empty",
VLOOKUP(AL1418,MonsterGroupTable!$A:$A,1,0)))))))</f>
        <v>204</v>
      </c>
      <c r="AN1418">
        <v>1</v>
      </c>
      <c r="AO1418">
        <v>1</v>
      </c>
      <c r="AP1418">
        <v>0</v>
      </c>
      <c r="AT1418" s="2" t="str">
        <f>IF(AND(ISBLANK(AS1418),OR(NOT(ISBLANK(AU1418)),NOT(ISBLANK(AV1418)))),#N/A,
IF(ISBLANK(AS1418),"",
IF(AND(NOT(ISERROR(VLOOKUP(AS1418,MonsterTable!$A:$B,MATCH(MonsterTable!$B$1,MonsterTable!$A$1:$B$1,0),0))),OR(ISBLANK(AU1418),ISBLANK(AV1418))),#N/A,
IFERROR(VLOOKUP(AS1418,MonsterTable!$A:$B,MATCH(MonsterTable!$B$1,MonsterTable!$A$1:$B$1,0),0),
IF(OR(NOT(ISBLANK(AU1418)),ISBLANK(AV1418)),#N/A,
IF(AS1418="empty","empty",
VLOOKUP(AS1418,MonsterGroupTable!$A:$A,1,0)))))))</f>
        <v/>
      </c>
      <c r="BA1418" s="2" t="str">
        <f>IF(AND(ISBLANK(AZ1418),OR(NOT(ISBLANK(BB1418)),NOT(ISBLANK(BC1418)))),#N/A,
IF(ISBLANK(AZ1418),"",
IF(AND(NOT(ISERROR(VLOOKUP(AZ1418,MonsterTable!$A:$B,MATCH(MonsterTable!$B$1,MonsterTable!$A$1:$B$1,0),0))),OR(ISBLANK(BB1418),ISBLANK(BC1418))),#N/A,
IFERROR(VLOOKUP(AZ1418,MonsterTable!$A:$B,MATCH(MonsterTable!$B$1,MonsterTable!$A$1:$B$1,0),0),
IF(OR(NOT(ISBLANK(BB1418)),ISBLANK(BC1418)),#N/A,
IF(AZ1418="empty","empty",
VLOOKUP(AZ1418,MonsterGroupTable!$A:$A,1,0)))))))</f>
        <v/>
      </c>
      <c r="BH1418" s="2" t="str">
        <f>IF(AND(ISBLANK(BG1418),OR(NOT(ISBLANK(BI1418)),NOT(ISBLANK(BJ1418)))),#N/A,
IF(ISBLANK(BG1418),"",
IF(AND(NOT(ISERROR(VLOOKUP(BG1418,MonsterTable!$A:$B,MATCH(MonsterTable!$B$1,MonsterTable!$A$1:$B$1,0),0))),OR(ISBLANK(BI1418),ISBLANK(BJ1418))),#N/A,
IFERROR(VLOOKUP(BG1418,MonsterTable!$A:$B,MATCH(MonsterTable!$B$1,MonsterTable!$A$1:$B$1,0),0),
IF(OR(NOT(ISBLANK(BI1418)),ISBLANK(BJ1418)),#N/A,
IF(BG1418="empty","empty",
VLOOKUP(BG1418,MonsterGroupTable!$A:$A,1,0)))))))</f>
        <v/>
      </c>
      <c r="BO1418" s="2" t="str">
        <f>IF(AND(ISBLANK(BN1418),OR(NOT(ISBLANK(BP1418)),NOT(ISBLANK(BQ1418)))),#N/A,
IF(ISBLANK(BN1418),"",
IF(AND(NOT(ISERROR(VLOOKUP(BN1418,MonsterTable!$A:$B,MATCH(MonsterTable!$B$1,MonsterTable!$A$1:$B$1,0),0))),OR(ISBLANK(BP1418),ISBLANK(BQ1418))),#N/A,
IFERROR(VLOOKUP(BN1418,MonsterTable!$A:$B,MATCH(MonsterTable!$B$1,MonsterTable!$A$1:$B$1,0),0),
IF(OR(NOT(ISBLANK(BP1418)),ISBLANK(BQ1418)),#N/A,
IF(BN1418="empty","empty",
VLOOKUP(BN1418,MonsterGroupTable!$A:$A,1,0)))))))</f>
        <v/>
      </c>
      <c r="BV1418" s="2" t="str">
        <f>IF(AND(ISBLANK(BU1418),OR(NOT(ISBLANK(BW1418)),NOT(ISBLANK(BX1418)))),#N/A,
IF(ISBLANK(BU1418),"",
IF(AND(NOT(ISERROR(VLOOKUP(BU1418,MonsterTable!$A:$B,MATCH(MonsterTable!$B$1,MonsterTable!$A$1:$B$1,0),0))),OR(ISBLANK(BW1418),ISBLANK(BX1418))),#N/A,
IFERROR(VLOOKUP(BU1418,MonsterTable!$A:$B,MATCH(MonsterTable!$B$1,MonsterTable!$A$1:$B$1,0),0),
IF(OR(NOT(ISBLANK(BW1418)),ISBLANK(BX1418)),#N/A,
IF(BU1418="empty","empty",
VLOOKUP(BU1418,MonsterGroupTable!$A:$A,1,0)))))))</f>
        <v/>
      </c>
      <c r="CC1418" s="2" t="str">
        <f>IF(AND(ISBLANK(CB1418),OR(NOT(ISBLANK(CD1418)),NOT(ISBLANK(CE1418)))),#N/A,
IF(ISBLANK(CB1418),"",
IF(AND(NOT(ISERROR(VLOOKUP(CB1418,MonsterTable!$A:$B,MATCH(MonsterTable!$B$1,MonsterTable!$A$1:$B$1,0),0))),OR(ISBLANK(CD1418),ISBLANK(CE1418))),#N/A,
IFERROR(VLOOKUP(CB1418,MonsterTable!$A:$B,MATCH(MonsterTable!$B$1,MonsterTable!$A$1:$B$1,0),0),
IF(OR(NOT(ISBLANK(CD1418)),ISBLANK(CE1418)),#N/A,
IF(CB1418="empty","empty",
VLOOKUP(CB1418,MonsterGroupTable!$A:$A,1,0)))))))</f>
        <v/>
      </c>
      <c r="CJ1418" s="2" t="str">
        <f>IF(AND(ISBLANK(CI1418),OR(NOT(ISBLANK(CK1418)),NOT(ISBLANK(CL1418)))),#N/A,
IF(ISBLANK(CI1418),"",
IF(AND(NOT(ISERROR(VLOOKUP(CI1418,MonsterTable!$A:$B,MATCH(MonsterTable!$B$1,MonsterTable!$A$1:$B$1,0),0))),OR(ISBLANK(CK1418),ISBLANK(CL1418))),#N/A,
IFERROR(VLOOKUP(CI1418,MonsterTable!$A:$B,MATCH(MonsterTable!$B$1,MonsterTable!$A$1:$B$1,0),0),
IF(OR(NOT(ISBLANK(CK1418)),ISBLANK(CL1418)),#N/A,
IF(CI1418="empty","empty",
VLOOKUP(CI1418,MonsterGroupTable!$A:$A,1,0)))))))</f>
        <v/>
      </c>
    </row>
    <row r="1419" spans="1:88">
      <c r="A1419">
        <v>20385</v>
      </c>
      <c r="B1419">
        <f t="shared" si="47"/>
        <v>1.1000000000000001</v>
      </c>
      <c r="C1419">
        <f t="shared" si="47"/>
        <v>1.1000000000000001</v>
      </c>
      <c r="F1419">
        <v>1260</v>
      </c>
      <c r="G1419">
        <v>26443</v>
      </c>
      <c r="H1419">
        <v>0</v>
      </c>
      <c r="I1419">
        <v>0</v>
      </c>
      <c r="J1419">
        <v>0</v>
      </c>
      <c r="K1419" t="s">
        <v>28</v>
      </c>
      <c r="L1419" t="s">
        <v>255</v>
      </c>
      <c r="M1419" t="s">
        <v>79</v>
      </c>
      <c r="N1419" t="s">
        <v>80</v>
      </c>
      <c r="O1419">
        <v>0</v>
      </c>
      <c r="P1419">
        <v>-4.75</v>
      </c>
      <c r="Q1419">
        <v>-3.5</v>
      </c>
      <c r="R1419">
        <v>4.75</v>
      </c>
      <c r="S1419">
        <v>3</v>
      </c>
      <c r="T1419">
        <v>-13.5</v>
      </c>
      <c r="U1419">
        <v>2.5499999999999998</v>
      </c>
      <c r="V1419">
        <v>-6.75</v>
      </c>
      <c r="W1419" t="str">
        <f t="shared" si="48"/>
        <v>g119,5,empty,3,204,1,1,0</v>
      </c>
      <c r="X1419" s="1" t="s">
        <v>318</v>
      </c>
      <c r="Y1419" s="2" t="str">
        <f>IF(AND(ISBLANK(X1419),OR(NOT(ISBLANK(Z1419)),NOT(ISBLANK(AA1419)))),#N/A,
IF(ISBLANK(X1419),"",
IF(AND(NOT(ISERROR(VLOOKUP(X1419,MonsterTable!$A:$B,MATCH(MonsterTable!$B$1,MonsterTable!$A$1:$B$1,0),0))),OR(ISBLANK(Z1419),ISBLANK(AA1419))),#N/A,
IFERROR(VLOOKUP(X1419,MonsterTable!$A:$B,MATCH(MonsterTable!$B$1,MonsterTable!$A$1:$B$1,0),0),
IF(OR(NOT(ISBLANK(Z1419)),ISBLANK(AA1419)),#N/A,
IF(X1419="empty","empty",
VLOOKUP(X1419,MonsterGroupTable!$A:$A,1,0)))))))</f>
        <v>g119</v>
      </c>
      <c r="AA1419">
        <v>5</v>
      </c>
      <c r="AE1419" s="1" t="s">
        <v>446</v>
      </c>
      <c r="AF1419" s="2" t="str">
        <f>IF(AND(ISBLANK(AE1419),OR(NOT(ISBLANK(AG1419)),NOT(ISBLANK(AH1419)))),#N/A,
IF(ISBLANK(AE1419),"",
IF(AND(NOT(ISERROR(VLOOKUP(AE1419,MonsterTable!$A:$B,MATCH(MonsterTable!$B$1,MonsterTable!$A$1:$B$1,0),0))),OR(ISBLANK(AG1419),ISBLANK(AH1419))),#N/A,
IFERROR(VLOOKUP(AE1419,MonsterTable!$A:$B,MATCH(MonsterTable!$B$1,MonsterTable!$A$1:$B$1,0),0),
IF(OR(NOT(ISBLANK(AG1419)),ISBLANK(AH1419)),#N/A,
IF(AE1419="empty","empty",
VLOOKUP(AE1419,MonsterGroupTable!$A:$A,1,0)))))))</f>
        <v>empty</v>
      </c>
      <c r="AH1419">
        <v>3</v>
      </c>
      <c r="AL1419" s="1" t="s">
        <v>340</v>
      </c>
      <c r="AM1419" s="2">
        <f>IF(AND(ISBLANK(AL1419),OR(NOT(ISBLANK(AN1419)),NOT(ISBLANK(AO1419)))),#N/A,
IF(ISBLANK(AL1419),"",
IF(AND(NOT(ISERROR(VLOOKUP(AL1419,MonsterTable!$A:$B,MATCH(MonsterTable!$B$1,MonsterTable!$A$1:$B$1,0),0))),OR(ISBLANK(AN1419),ISBLANK(AO1419))),#N/A,
IFERROR(VLOOKUP(AL1419,MonsterTable!$A:$B,MATCH(MonsterTable!$B$1,MonsterTable!$A$1:$B$1,0),0),
IF(OR(NOT(ISBLANK(AN1419)),ISBLANK(AO1419)),#N/A,
IF(AL1419="empty","empty",
VLOOKUP(AL1419,MonsterGroupTable!$A:$A,1,0)))))))</f>
        <v>204</v>
      </c>
      <c r="AN1419">
        <v>1</v>
      </c>
      <c r="AO1419">
        <v>1</v>
      </c>
      <c r="AP1419">
        <v>0</v>
      </c>
      <c r="AT1419" s="2" t="str">
        <f>IF(AND(ISBLANK(AS1419),OR(NOT(ISBLANK(AU1419)),NOT(ISBLANK(AV1419)))),#N/A,
IF(ISBLANK(AS1419),"",
IF(AND(NOT(ISERROR(VLOOKUP(AS1419,MonsterTable!$A:$B,MATCH(MonsterTable!$B$1,MonsterTable!$A$1:$B$1,0),0))),OR(ISBLANK(AU1419),ISBLANK(AV1419))),#N/A,
IFERROR(VLOOKUP(AS1419,MonsterTable!$A:$B,MATCH(MonsterTable!$B$1,MonsterTable!$A$1:$B$1,0),0),
IF(OR(NOT(ISBLANK(AU1419)),ISBLANK(AV1419)),#N/A,
IF(AS1419="empty","empty",
VLOOKUP(AS1419,MonsterGroupTable!$A:$A,1,0)))))))</f>
        <v/>
      </c>
      <c r="BA1419" s="2" t="str">
        <f>IF(AND(ISBLANK(AZ1419),OR(NOT(ISBLANK(BB1419)),NOT(ISBLANK(BC1419)))),#N/A,
IF(ISBLANK(AZ1419),"",
IF(AND(NOT(ISERROR(VLOOKUP(AZ1419,MonsterTable!$A:$B,MATCH(MonsterTable!$B$1,MonsterTable!$A$1:$B$1,0),0))),OR(ISBLANK(BB1419),ISBLANK(BC1419))),#N/A,
IFERROR(VLOOKUP(AZ1419,MonsterTable!$A:$B,MATCH(MonsterTable!$B$1,MonsterTable!$A$1:$B$1,0),0),
IF(OR(NOT(ISBLANK(BB1419)),ISBLANK(BC1419)),#N/A,
IF(AZ1419="empty","empty",
VLOOKUP(AZ1419,MonsterGroupTable!$A:$A,1,0)))))))</f>
        <v/>
      </c>
      <c r="BH1419" s="2" t="str">
        <f>IF(AND(ISBLANK(BG1419),OR(NOT(ISBLANK(BI1419)),NOT(ISBLANK(BJ1419)))),#N/A,
IF(ISBLANK(BG1419),"",
IF(AND(NOT(ISERROR(VLOOKUP(BG1419,MonsterTable!$A:$B,MATCH(MonsterTable!$B$1,MonsterTable!$A$1:$B$1,0),0))),OR(ISBLANK(BI1419),ISBLANK(BJ1419))),#N/A,
IFERROR(VLOOKUP(BG1419,MonsterTable!$A:$B,MATCH(MonsterTable!$B$1,MonsterTable!$A$1:$B$1,0),0),
IF(OR(NOT(ISBLANK(BI1419)),ISBLANK(BJ1419)),#N/A,
IF(BG1419="empty","empty",
VLOOKUP(BG1419,MonsterGroupTable!$A:$A,1,0)))))))</f>
        <v/>
      </c>
      <c r="BO1419" s="2" t="str">
        <f>IF(AND(ISBLANK(BN1419),OR(NOT(ISBLANK(BP1419)),NOT(ISBLANK(BQ1419)))),#N/A,
IF(ISBLANK(BN1419),"",
IF(AND(NOT(ISERROR(VLOOKUP(BN1419,MonsterTable!$A:$B,MATCH(MonsterTable!$B$1,MonsterTable!$A$1:$B$1,0),0))),OR(ISBLANK(BP1419),ISBLANK(BQ1419))),#N/A,
IFERROR(VLOOKUP(BN1419,MonsterTable!$A:$B,MATCH(MonsterTable!$B$1,MonsterTable!$A$1:$B$1,0),0),
IF(OR(NOT(ISBLANK(BP1419)),ISBLANK(BQ1419)),#N/A,
IF(BN1419="empty","empty",
VLOOKUP(BN1419,MonsterGroupTable!$A:$A,1,0)))))))</f>
        <v/>
      </c>
      <c r="BV1419" s="2" t="str">
        <f>IF(AND(ISBLANK(BU1419),OR(NOT(ISBLANK(BW1419)),NOT(ISBLANK(BX1419)))),#N/A,
IF(ISBLANK(BU1419),"",
IF(AND(NOT(ISERROR(VLOOKUP(BU1419,MonsterTable!$A:$B,MATCH(MonsterTable!$B$1,MonsterTable!$A$1:$B$1,0),0))),OR(ISBLANK(BW1419),ISBLANK(BX1419))),#N/A,
IFERROR(VLOOKUP(BU1419,MonsterTable!$A:$B,MATCH(MonsterTable!$B$1,MonsterTable!$A$1:$B$1,0),0),
IF(OR(NOT(ISBLANK(BW1419)),ISBLANK(BX1419)),#N/A,
IF(BU1419="empty","empty",
VLOOKUP(BU1419,MonsterGroupTable!$A:$A,1,0)))))))</f>
        <v/>
      </c>
      <c r="CC1419" s="2" t="str">
        <f>IF(AND(ISBLANK(CB1419),OR(NOT(ISBLANK(CD1419)),NOT(ISBLANK(CE1419)))),#N/A,
IF(ISBLANK(CB1419),"",
IF(AND(NOT(ISERROR(VLOOKUP(CB1419,MonsterTable!$A:$B,MATCH(MonsterTable!$B$1,MonsterTable!$A$1:$B$1,0),0))),OR(ISBLANK(CD1419),ISBLANK(CE1419))),#N/A,
IFERROR(VLOOKUP(CB1419,MonsterTable!$A:$B,MATCH(MonsterTable!$B$1,MonsterTable!$A$1:$B$1,0),0),
IF(OR(NOT(ISBLANK(CD1419)),ISBLANK(CE1419)),#N/A,
IF(CB1419="empty","empty",
VLOOKUP(CB1419,MonsterGroupTable!$A:$A,1,0)))))))</f>
        <v/>
      </c>
      <c r="CJ1419" s="2" t="str">
        <f>IF(AND(ISBLANK(CI1419),OR(NOT(ISBLANK(CK1419)),NOT(ISBLANK(CL1419)))),#N/A,
IF(ISBLANK(CI1419),"",
IF(AND(NOT(ISERROR(VLOOKUP(CI1419,MonsterTable!$A:$B,MATCH(MonsterTable!$B$1,MonsterTable!$A$1:$B$1,0),0))),OR(ISBLANK(CK1419),ISBLANK(CL1419))),#N/A,
IFERROR(VLOOKUP(CI1419,MonsterTable!$A:$B,MATCH(MonsterTable!$B$1,MonsterTable!$A$1:$B$1,0),0),
IF(OR(NOT(ISBLANK(CK1419)),ISBLANK(CL1419)),#N/A,
IF(CI1419="empty","empty",
VLOOKUP(CI1419,MonsterGroupTable!$A:$A,1,0)))))))</f>
        <v/>
      </c>
    </row>
    <row r="1420" spans="1:88">
      <c r="A1420">
        <v>20386</v>
      </c>
      <c r="B1420">
        <f t="shared" si="47"/>
        <v>1.1000000000000001</v>
      </c>
      <c r="C1420">
        <f t="shared" si="47"/>
        <v>1.1000000000000001</v>
      </c>
      <c r="F1420">
        <v>1260</v>
      </c>
      <c r="G1420">
        <v>26632</v>
      </c>
      <c r="H1420">
        <v>0</v>
      </c>
      <c r="I1420">
        <v>0</v>
      </c>
      <c r="J1420">
        <v>0</v>
      </c>
      <c r="K1420" t="s">
        <v>28</v>
      </c>
      <c r="L1420" t="s">
        <v>255</v>
      </c>
      <c r="M1420" t="s">
        <v>79</v>
      </c>
      <c r="N1420" t="s">
        <v>80</v>
      </c>
      <c r="O1420">
        <v>0</v>
      </c>
      <c r="P1420">
        <v>-4.75</v>
      </c>
      <c r="Q1420">
        <v>-3.5</v>
      </c>
      <c r="R1420">
        <v>4.75</v>
      </c>
      <c r="S1420">
        <v>3</v>
      </c>
      <c r="T1420">
        <v>-13.5</v>
      </c>
      <c r="U1420">
        <v>2.5499999999999998</v>
      </c>
      <c r="V1420">
        <v>-6.75</v>
      </c>
      <c r="W1420" t="str">
        <f t="shared" si="48"/>
        <v>g119,5,empty,3,204,1,1,0</v>
      </c>
      <c r="X1420" s="1" t="s">
        <v>318</v>
      </c>
      <c r="Y1420" s="2" t="str">
        <f>IF(AND(ISBLANK(X1420),OR(NOT(ISBLANK(Z1420)),NOT(ISBLANK(AA1420)))),#N/A,
IF(ISBLANK(X1420),"",
IF(AND(NOT(ISERROR(VLOOKUP(X1420,MonsterTable!$A:$B,MATCH(MonsterTable!$B$1,MonsterTable!$A$1:$B$1,0),0))),OR(ISBLANK(Z1420),ISBLANK(AA1420))),#N/A,
IFERROR(VLOOKUP(X1420,MonsterTable!$A:$B,MATCH(MonsterTable!$B$1,MonsterTable!$A$1:$B$1,0),0),
IF(OR(NOT(ISBLANK(Z1420)),ISBLANK(AA1420)),#N/A,
IF(X1420="empty","empty",
VLOOKUP(X1420,MonsterGroupTable!$A:$A,1,0)))))))</f>
        <v>g119</v>
      </c>
      <c r="AA1420">
        <v>5</v>
      </c>
      <c r="AE1420" s="1" t="s">
        <v>446</v>
      </c>
      <c r="AF1420" s="2" t="str">
        <f>IF(AND(ISBLANK(AE1420),OR(NOT(ISBLANK(AG1420)),NOT(ISBLANK(AH1420)))),#N/A,
IF(ISBLANK(AE1420),"",
IF(AND(NOT(ISERROR(VLOOKUP(AE1420,MonsterTable!$A:$B,MATCH(MonsterTable!$B$1,MonsterTable!$A$1:$B$1,0),0))),OR(ISBLANK(AG1420),ISBLANK(AH1420))),#N/A,
IFERROR(VLOOKUP(AE1420,MonsterTable!$A:$B,MATCH(MonsterTable!$B$1,MonsterTable!$A$1:$B$1,0),0),
IF(OR(NOT(ISBLANK(AG1420)),ISBLANK(AH1420)),#N/A,
IF(AE1420="empty","empty",
VLOOKUP(AE1420,MonsterGroupTable!$A:$A,1,0)))))))</f>
        <v>empty</v>
      </c>
      <c r="AH1420">
        <v>3</v>
      </c>
      <c r="AL1420" s="1" t="s">
        <v>340</v>
      </c>
      <c r="AM1420" s="2">
        <f>IF(AND(ISBLANK(AL1420),OR(NOT(ISBLANK(AN1420)),NOT(ISBLANK(AO1420)))),#N/A,
IF(ISBLANK(AL1420),"",
IF(AND(NOT(ISERROR(VLOOKUP(AL1420,MonsterTable!$A:$B,MATCH(MonsterTable!$B$1,MonsterTable!$A$1:$B$1,0),0))),OR(ISBLANK(AN1420),ISBLANK(AO1420))),#N/A,
IFERROR(VLOOKUP(AL1420,MonsterTable!$A:$B,MATCH(MonsterTable!$B$1,MonsterTable!$A$1:$B$1,0),0),
IF(OR(NOT(ISBLANK(AN1420)),ISBLANK(AO1420)),#N/A,
IF(AL1420="empty","empty",
VLOOKUP(AL1420,MonsterGroupTable!$A:$A,1,0)))))))</f>
        <v>204</v>
      </c>
      <c r="AN1420">
        <v>1</v>
      </c>
      <c r="AO1420">
        <v>1</v>
      </c>
      <c r="AP1420">
        <v>0</v>
      </c>
      <c r="AT1420" s="2" t="str">
        <f>IF(AND(ISBLANK(AS1420),OR(NOT(ISBLANK(AU1420)),NOT(ISBLANK(AV1420)))),#N/A,
IF(ISBLANK(AS1420),"",
IF(AND(NOT(ISERROR(VLOOKUP(AS1420,MonsterTable!$A:$B,MATCH(MonsterTable!$B$1,MonsterTable!$A$1:$B$1,0),0))),OR(ISBLANK(AU1420),ISBLANK(AV1420))),#N/A,
IFERROR(VLOOKUP(AS1420,MonsterTable!$A:$B,MATCH(MonsterTable!$B$1,MonsterTable!$A$1:$B$1,0),0),
IF(OR(NOT(ISBLANK(AU1420)),ISBLANK(AV1420)),#N/A,
IF(AS1420="empty","empty",
VLOOKUP(AS1420,MonsterGroupTable!$A:$A,1,0)))))))</f>
        <v/>
      </c>
      <c r="BA1420" s="2" t="str">
        <f>IF(AND(ISBLANK(AZ1420),OR(NOT(ISBLANK(BB1420)),NOT(ISBLANK(BC1420)))),#N/A,
IF(ISBLANK(AZ1420),"",
IF(AND(NOT(ISERROR(VLOOKUP(AZ1420,MonsterTable!$A:$B,MATCH(MonsterTable!$B$1,MonsterTable!$A$1:$B$1,0),0))),OR(ISBLANK(BB1420),ISBLANK(BC1420))),#N/A,
IFERROR(VLOOKUP(AZ1420,MonsterTable!$A:$B,MATCH(MonsterTable!$B$1,MonsterTable!$A$1:$B$1,0),0),
IF(OR(NOT(ISBLANK(BB1420)),ISBLANK(BC1420)),#N/A,
IF(AZ1420="empty","empty",
VLOOKUP(AZ1420,MonsterGroupTable!$A:$A,1,0)))))))</f>
        <v/>
      </c>
      <c r="BH1420" s="2" t="str">
        <f>IF(AND(ISBLANK(BG1420),OR(NOT(ISBLANK(BI1420)),NOT(ISBLANK(BJ1420)))),#N/A,
IF(ISBLANK(BG1420),"",
IF(AND(NOT(ISERROR(VLOOKUP(BG1420,MonsterTable!$A:$B,MATCH(MonsterTable!$B$1,MonsterTable!$A$1:$B$1,0),0))),OR(ISBLANK(BI1420),ISBLANK(BJ1420))),#N/A,
IFERROR(VLOOKUP(BG1420,MonsterTable!$A:$B,MATCH(MonsterTable!$B$1,MonsterTable!$A$1:$B$1,0),0),
IF(OR(NOT(ISBLANK(BI1420)),ISBLANK(BJ1420)),#N/A,
IF(BG1420="empty","empty",
VLOOKUP(BG1420,MonsterGroupTable!$A:$A,1,0)))))))</f>
        <v/>
      </c>
      <c r="BO1420" s="2" t="str">
        <f>IF(AND(ISBLANK(BN1420),OR(NOT(ISBLANK(BP1420)),NOT(ISBLANK(BQ1420)))),#N/A,
IF(ISBLANK(BN1420),"",
IF(AND(NOT(ISERROR(VLOOKUP(BN1420,MonsterTable!$A:$B,MATCH(MonsterTable!$B$1,MonsterTable!$A$1:$B$1,0),0))),OR(ISBLANK(BP1420),ISBLANK(BQ1420))),#N/A,
IFERROR(VLOOKUP(BN1420,MonsterTable!$A:$B,MATCH(MonsterTable!$B$1,MonsterTable!$A$1:$B$1,0),0),
IF(OR(NOT(ISBLANK(BP1420)),ISBLANK(BQ1420)),#N/A,
IF(BN1420="empty","empty",
VLOOKUP(BN1420,MonsterGroupTable!$A:$A,1,0)))))))</f>
        <v/>
      </c>
      <c r="BV1420" s="2" t="str">
        <f>IF(AND(ISBLANK(BU1420),OR(NOT(ISBLANK(BW1420)),NOT(ISBLANK(BX1420)))),#N/A,
IF(ISBLANK(BU1420),"",
IF(AND(NOT(ISERROR(VLOOKUP(BU1420,MonsterTable!$A:$B,MATCH(MonsterTable!$B$1,MonsterTable!$A$1:$B$1,0),0))),OR(ISBLANK(BW1420),ISBLANK(BX1420))),#N/A,
IFERROR(VLOOKUP(BU1420,MonsterTable!$A:$B,MATCH(MonsterTable!$B$1,MonsterTable!$A$1:$B$1,0),0),
IF(OR(NOT(ISBLANK(BW1420)),ISBLANK(BX1420)),#N/A,
IF(BU1420="empty","empty",
VLOOKUP(BU1420,MonsterGroupTable!$A:$A,1,0)))))))</f>
        <v/>
      </c>
      <c r="CC1420" s="2" t="str">
        <f>IF(AND(ISBLANK(CB1420),OR(NOT(ISBLANK(CD1420)),NOT(ISBLANK(CE1420)))),#N/A,
IF(ISBLANK(CB1420),"",
IF(AND(NOT(ISERROR(VLOOKUP(CB1420,MonsterTable!$A:$B,MATCH(MonsterTable!$B$1,MonsterTable!$A$1:$B$1,0),0))),OR(ISBLANK(CD1420),ISBLANK(CE1420))),#N/A,
IFERROR(VLOOKUP(CB1420,MonsterTable!$A:$B,MATCH(MonsterTable!$B$1,MonsterTable!$A$1:$B$1,0),0),
IF(OR(NOT(ISBLANK(CD1420)),ISBLANK(CE1420)),#N/A,
IF(CB1420="empty","empty",
VLOOKUP(CB1420,MonsterGroupTable!$A:$A,1,0)))))))</f>
        <v/>
      </c>
      <c r="CJ1420" s="2" t="str">
        <f>IF(AND(ISBLANK(CI1420),OR(NOT(ISBLANK(CK1420)),NOT(ISBLANK(CL1420)))),#N/A,
IF(ISBLANK(CI1420),"",
IF(AND(NOT(ISERROR(VLOOKUP(CI1420,MonsterTable!$A:$B,MATCH(MonsterTable!$B$1,MonsterTable!$A$1:$B$1,0),0))),OR(ISBLANK(CK1420),ISBLANK(CL1420))),#N/A,
IFERROR(VLOOKUP(CI1420,MonsterTable!$A:$B,MATCH(MonsterTable!$B$1,MonsterTable!$A$1:$B$1,0),0),
IF(OR(NOT(ISBLANK(CK1420)),ISBLANK(CL1420)),#N/A,
IF(CI1420="empty","empty",
VLOOKUP(CI1420,MonsterGroupTable!$A:$A,1,0)))))))</f>
        <v/>
      </c>
    </row>
    <row r="1421" spans="1:88">
      <c r="A1421">
        <v>20387</v>
      </c>
      <c r="B1421">
        <f t="shared" si="47"/>
        <v>1.1000000000000001</v>
      </c>
      <c r="C1421">
        <f t="shared" si="47"/>
        <v>1.1000000000000001</v>
      </c>
      <c r="F1421">
        <v>1260</v>
      </c>
      <c r="G1421">
        <v>26821</v>
      </c>
      <c r="H1421">
        <v>0</v>
      </c>
      <c r="I1421">
        <v>0</v>
      </c>
      <c r="J1421">
        <v>0</v>
      </c>
      <c r="K1421" t="s">
        <v>28</v>
      </c>
      <c r="L1421" t="s">
        <v>255</v>
      </c>
      <c r="M1421" t="s">
        <v>79</v>
      </c>
      <c r="N1421" t="s">
        <v>80</v>
      </c>
      <c r="O1421">
        <v>0</v>
      </c>
      <c r="P1421">
        <v>-4.75</v>
      </c>
      <c r="Q1421">
        <v>-3.5</v>
      </c>
      <c r="R1421">
        <v>4.75</v>
      </c>
      <c r="S1421">
        <v>3</v>
      </c>
      <c r="T1421">
        <v>-13.5</v>
      </c>
      <c r="U1421">
        <v>2.5499999999999998</v>
      </c>
      <c r="V1421">
        <v>-6.75</v>
      </c>
      <c r="W1421" t="str">
        <f t="shared" si="48"/>
        <v>g119,5,empty,3,204,1,1,0</v>
      </c>
      <c r="X1421" s="1" t="s">
        <v>318</v>
      </c>
      <c r="Y1421" s="2" t="str">
        <f>IF(AND(ISBLANK(X1421),OR(NOT(ISBLANK(Z1421)),NOT(ISBLANK(AA1421)))),#N/A,
IF(ISBLANK(X1421),"",
IF(AND(NOT(ISERROR(VLOOKUP(X1421,MonsterTable!$A:$B,MATCH(MonsterTable!$B$1,MonsterTable!$A$1:$B$1,0),0))),OR(ISBLANK(Z1421),ISBLANK(AA1421))),#N/A,
IFERROR(VLOOKUP(X1421,MonsterTable!$A:$B,MATCH(MonsterTable!$B$1,MonsterTable!$A$1:$B$1,0),0),
IF(OR(NOT(ISBLANK(Z1421)),ISBLANK(AA1421)),#N/A,
IF(X1421="empty","empty",
VLOOKUP(X1421,MonsterGroupTable!$A:$A,1,0)))))))</f>
        <v>g119</v>
      </c>
      <c r="AA1421">
        <v>5</v>
      </c>
      <c r="AE1421" s="1" t="s">
        <v>446</v>
      </c>
      <c r="AF1421" s="2" t="str">
        <f>IF(AND(ISBLANK(AE1421),OR(NOT(ISBLANK(AG1421)),NOT(ISBLANK(AH1421)))),#N/A,
IF(ISBLANK(AE1421),"",
IF(AND(NOT(ISERROR(VLOOKUP(AE1421,MonsterTable!$A:$B,MATCH(MonsterTable!$B$1,MonsterTable!$A$1:$B$1,0),0))),OR(ISBLANK(AG1421),ISBLANK(AH1421))),#N/A,
IFERROR(VLOOKUP(AE1421,MonsterTable!$A:$B,MATCH(MonsterTable!$B$1,MonsterTable!$A$1:$B$1,0),0),
IF(OR(NOT(ISBLANK(AG1421)),ISBLANK(AH1421)),#N/A,
IF(AE1421="empty","empty",
VLOOKUP(AE1421,MonsterGroupTable!$A:$A,1,0)))))))</f>
        <v>empty</v>
      </c>
      <c r="AH1421">
        <v>3</v>
      </c>
      <c r="AL1421" s="1" t="s">
        <v>340</v>
      </c>
      <c r="AM1421" s="2">
        <f>IF(AND(ISBLANK(AL1421),OR(NOT(ISBLANK(AN1421)),NOT(ISBLANK(AO1421)))),#N/A,
IF(ISBLANK(AL1421),"",
IF(AND(NOT(ISERROR(VLOOKUP(AL1421,MonsterTable!$A:$B,MATCH(MonsterTable!$B$1,MonsterTable!$A$1:$B$1,0),0))),OR(ISBLANK(AN1421),ISBLANK(AO1421))),#N/A,
IFERROR(VLOOKUP(AL1421,MonsterTable!$A:$B,MATCH(MonsterTable!$B$1,MonsterTable!$A$1:$B$1,0),0),
IF(OR(NOT(ISBLANK(AN1421)),ISBLANK(AO1421)),#N/A,
IF(AL1421="empty","empty",
VLOOKUP(AL1421,MonsterGroupTable!$A:$A,1,0)))))))</f>
        <v>204</v>
      </c>
      <c r="AN1421">
        <v>1</v>
      </c>
      <c r="AO1421">
        <v>1</v>
      </c>
      <c r="AP1421">
        <v>0</v>
      </c>
      <c r="AT1421" s="2" t="str">
        <f>IF(AND(ISBLANK(AS1421),OR(NOT(ISBLANK(AU1421)),NOT(ISBLANK(AV1421)))),#N/A,
IF(ISBLANK(AS1421),"",
IF(AND(NOT(ISERROR(VLOOKUP(AS1421,MonsterTable!$A:$B,MATCH(MonsterTable!$B$1,MonsterTable!$A$1:$B$1,0),0))),OR(ISBLANK(AU1421),ISBLANK(AV1421))),#N/A,
IFERROR(VLOOKUP(AS1421,MonsterTable!$A:$B,MATCH(MonsterTable!$B$1,MonsterTable!$A$1:$B$1,0),0),
IF(OR(NOT(ISBLANK(AU1421)),ISBLANK(AV1421)),#N/A,
IF(AS1421="empty","empty",
VLOOKUP(AS1421,MonsterGroupTable!$A:$A,1,0)))))))</f>
        <v/>
      </c>
      <c r="BA1421" s="2" t="str">
        <f>IF(AND(ISBLANK(AZ1421),OR(NOT(ISBLANK(BB1421)),NOT(ISBLANK(BC1421)))),#N/A,
IF(ISBLANK(AZ1421),"",
IF(AND(NOT(ISERROR(VLOOKUP(AZ1421,MonsterTable!$A:$B,MATCH(MonsterTable!$B$1,MonsterTable!$A$1:$B$1,0),0))),OR(ISBLANK(BB1421),ISBLANK(BC1421))),#N/A,
IFERROR(VLOOKUP(AZ1421,MonsterTable!$A:$B,MATCH(MonsterTable!$B$1,MonsterTable!$A$1:$B$1,0),0),
IF(OR(NOT(ISBLANK(BB1421)),ISBLANK(BC1421)),#N/A,
IF(AZ1421="empty","empty",
VLOOKUP(AZ1421,MonsterGroupTable!$A:$A,1,0)))))))</f>
        <v/>
      </c>
      <c r="BH1421" s="2" t="str">
        <f>IF(AND(ISBLANK(BG1421),OR(NOT(ISBLANK(BI1421)),NOT(ISBLANK(BJ1421)))),#N/A,
IF(ISBLANK(BG1421),"",
IF(AND(NOT(ISERROR(VLOOKUP(BG1421,MonsterTable!$A:$B,MATCH(MonsterTable!$B$1,MonsterTable!$A$1:$B$1,0),0))),OR(ISBLANK(BI1421),ISBLANK(BJ1421))),#N/A,
IFERROR(VLOOKUP(BG1421,MonsterTable!$A:$B,MATCH(MonsterTable!$B$1,MonsterTable!$A$1:$B$1,0),0),
IF(OR(NOT(ISBLANK(BI1421)),ISBLANK(BJ1421)),#N/A,
IF(BG1421="empty","empty",
VLOOKUP(BG1421,MonsterGroupTable!$A:$A,1,0)))))))</f>
        <v/>
      </c>
      <c r="BO1421" s="2" t="str">
        <f>IF(AND(ISBLANK(BN1421),OR(NOT(ISBLANK(BP1421)),NOT(ISBLANK(BQ1421)))),#N/A,
IF(ISBLANK(BN1421),"",
IF(AND(NOT(ISERROR(VLOOKUP(BN1421,MonsterTable!$A:$B,MATCH(MonsterTable!$B$1,MonsterTable!$A$1:$B$1,0),0))),OR(ISBLANK(BP1421),ISBLANK(BQ1421))),#N/A,
IFERROR(VLOOKUP(BN1421,MonsterTable!$A:$B,MATCH(MonsterTable!$B$1,MonsterTable!$A$1:$B$1,0),0),
IF(OR(NOT(ISBLANK(BP1421)),ISBLANK(BQ1421)),#N/A,
IF(BN1421="empty","empty",
VLOOKUP(BN1421,MonsterGroupTable!$A:$A,1,0)))))))</f>
        <v/>
      </c>
      <c r="BV1421" s="2" t="str">
        <f>IF(AND(ISBLANK(BU1421),OR(NOT(ISBLANK(BW1421)),NOT(ISBLANK(BX1421)))),#N/A,
IF(ISBLANK(BU1421),"",
IF(AND(NOT(ISERROR(VLOOKUP(BU1421,MonsterTable!$A:$B,MATCH(MonsterTable!$B$1,MonsterTable!$A$1:$B$1,0),0))),OR(ISBLANK(BW1421),ISBLANK(BX1421))),#N/A,
IFERROR(VLOOKUP(BU1421,MonsterTable!$A:$B,MATCH(MonsterTable!$B$1,MonsterTable!$A$1:$B$1,0),0),
IF(OR(NOT(ISBLANK(BW1421)),ISBLANK(BX1421)),#N/A,
IF(BU1421="empty","empty",
VLOOKUP(BU1421,MonsterGroupTable!$A:$A,1,0)))))))</f>
        <v/>
      </c>
      <c r="CC1421" s="2" t="str">
        <f>IF(AND(ISBLANK(CB1421),OR(NOT(ISBLANK(CD1421)),NOT(ISBLANK(CE1421)))),#N/A,
IF(ISBLANK(CB1421),"",
IF(AND(NOT(ISERROR(VLOOKUP(CB1421,MonsterTable!$A:$B,MATCH(MonsterTable!$B$1,MonsterTable!$A$1:$B$1,0),0))),OR(ISBLANK(CD1421),ISBLANK(CE1421))),#N/A,
IFERROR(VLOOKUP(CB1421,MonsterTable!$A:$B,MATCH(MonsterTable!$B$1,MonsterTable!$A$1:$B$1,0),0),
IF(OR(NOT(ISBLANK(CD1421)),ISBLANK(CE1421)),#N/A,
IF(CB1421="empty","empty",
VLOOKUP(CB1421,MonsterGroupTable!$A:$A,1,0)))))))</f>
        <v/>
      </c>
      <c r="CJ1421" s="2" t="str">
        <f>IF(AND(ISBLANK(CI1421),OR(NOT(ISBLANK(CK1421)),NOT(ISBLANK(CL1421)))),#N/A,
IF(ISBLANK(CI1421),"",
IF(AND(NOT(ISERROR(VLOOKUP(CI1421,MonsterTable!$A:$B,MATCH(MonsterTable!$B$1,MonsterTable!$A$1:$B$1,0),0))),OR(ISBLANK(CK1421),ISBLANK(CL1421))),#N/A,
IFERROR(VLOOKUP(CI1421,MonsterTable!$A:$B,MATCH(MonsterTable!$B$1,MonsterTable!$A$1:$B$1,0),0),
IF(OR(NOT(ISBLANK(CK1421)),ISBLANK(CL1421)),#N/A,
IF(CI1421="empty","empty",
VLOOKUP(CI1421,MonsterGroupTable!$A:$A,1,0)))))))</f>
        <v/>
      </c>
    </row>
    <row r="1422" spans="1:88">
      <c r="A1422">
        <v>20388</v>
      </c>
      <c r="B1422">
        <f t="shared" si="47"/>
        <v>1.1000000000000001</v>
      </c>
      <c r="C1422">
        <f t="shared" si="47"/>
        <v>1.1000000000000001</v>
      </c>
      <c r="F1422">
        <v>1260</v>
      </c>
      <c r="G1422">
        <v>27010</v>
      </c>
      <c r="H1422">
        <v>0</v>
      </c>
      <c r="I1422">
        <v>0</v>
      </c>
      <c r="J1422">
        <v>0</v>
      </c>
      <c r="K1422" t="s">
        <v>28</v>
      </c>
      <c r="L1422" t="s">
        <v>255</v>
      </c>
      <c r="M1422" t="s">
        <v>79</v>
      </c>
      <c r="N1422" t="s">
        <v>80</v>
      </c>
      <c r="O1422">
        <v>0</v>
      </c>
      <c r="P1422">
        <v>-4.75</v>
      </c>
      <c r="Q1422">
        <v>-3.5</v>
      </c>
      <c r="R1422">
        <v>4.75</v>
      </c>
      <c r="S1422">
        <v>3</v>
      </c>
      <c r="T1422">
        <v>-13.5</v>
      </c>
      <c r="U1422">
        <v>2.5499999999999998</v>
      </c>
      <c r="V1422">
        <v>-6.75</v>
      </c>
      <c r="W1422" t="str">
        <f t="shared" si="48"/>
        <v>g119,5,empty,3,204,1,1,0</v>
      </c>
      <c r="X1422" s="1" t="s">
        <v>318</v>
      </c>
      <c r="Y1422" s="2" t="str">
        <f>IF(AND(ISBLANK(X1422),OR(NOT(ISBLANK(Z1422)),NOT(ISBLANK(AA1422)))),#N/A,
IF(ISBLANK(X1422),"",
IF(AND(NOT(ISERROR(VLOOKUP(X1422,MonsterTable!$A:$B,MATCH(MonsterTable!$B$1,MonsterTable!$A$1:$B$1,0),0))),OR(ISBLANK(Z1422),ISBLANK(AA1422))),#N/A,
IFERROR(VLOOKUP(X1422,MonsterTable!$A:$B,MATCH(MonsterTable!$B$1,MonsterTable!$A$1:$B$1,0),0),
IF(OR(NOT(ISBLANK(Z1422)),ISBLANK(AA1422)),#N/A,
IF(X1422="empty","empty",
VLOOKUP(X1422,MonsterGroupTable!$A:$A,1,0)))))))</f>
        <v>g119</v>
      </c>
      <c r="AA1422">
        <v>5</v>
      </c>
      <c r="AE1422" s="1" t="s">
        <v>446</v>
      </c>
      <c r="AF1422" s="2" t="str">
        <f>IF(AND(ISBLANK(AE1422),OR(NOT(ISBLANK(AG1422)),NOT(ISBLANK(AH1422)))),#N/A,
IF(ISBLANK(AE1422),"",
IF(AND(NOT(ISERROR(VLOOKUP(AE1422,MonsterTable!$A:$B,MATCH(MonsterTable!$B$1,MonsterTable!$A$1:$B$1,0),0))),OR(ISBLANK(AG1422),ISBLANK(AH1422))),#N/A,
IFERROR(VLOOKUP(AE1422,MonsterTable!$A:$B,MATCH(MonsterTable!$B$1,MonsterTable!$A$1:$B$1,0),0),
IF(OR(NOT(ISBLANK(AG1422)),ISBLANK(AH1422)),#N/A,
IF(AE1422="empty","empty",
VLOOKUP(AE1422,MonsterGroupTable!$A:$A,1,0)))))))</f>
        <v>empty</v>
      </c>
      <c r="AH1422">
        <v>3</v>
      </c>
      <c r="AL1422" s="1" t="s">
        <v>340</v>
      </c>
      <c r="AM1422" s="2">
        <f>IF(AND(ISBLANK(AL1422),OR(NOT(ISBLANK(AN1422)),NOT(ISBLANK(AO1422)))),#N/A,
IF(ISBLANK(AL1422),"",
IF(AND(NOT(ISERROR(VLOOKUP(AL1422,MonsterTable!$A:$B,MATCH(MonsterTable!$B$1,MonsterTable!$A$1:$B$1,0),0))),OR(ISBLANK(AN1422),ISBLANK(AO1422))),#N/A,
IFERROR(VLOOKUP(AL1422,MonsterTable!$A:$B,MATCH(MonsterTable!$B$1,MonsterTable!$A$1:$B$1,0),0),
IF(OR(NOT(ISBLANK(AN1422)),ISBLANK(AO1422)),#N/A,
IF(AL1422="empty","empty",
VLOOKUP(AL1422,MonsterGroupTable!$A:$A,1,0)))))))</f>
        <v>204</v>
      </c>
      <c r="AN1422">
        <v>1</v>
      </c>
      <c r="AO1422">
        <v>1</v>
      </c>
      <c r="AP1422">
        <v>0</v>
      </c>
      <c r="AT1422" s="2" t="str">
        <f>IF(AND(ISBLANK(AS1422),OR(NOT(ISBLANK(AU1422)),NOT(ISBLANK(AV1422)))),#N/A,
IF(ISBLANK(AS1422),"",
IF(AND(NOT(ISERROR(VLOOKUP(AS1422,MonsterTable!$A:$B,MATCH(MonsterTable!$B$1,MonsterTable!$A$1:$B$1,0),0))),OR(ISBLANK(AU1422),ISBLANK(AV1422))),#N/A,
IFERROR(VLOOKUP(AS1422,MonsterTable!$A:$B,MATCH(MonsterTable!$B$1,MonsterTable!$A$1:$B$1,0),0),
IF(OR(NOT(ISBLANK(AU1422)),ISBLANK(AV1422)),#N/A,
IF(AS1422="empty","empty",
VLOOKUP(AS1422,MonsterGroupTable!$A:$A,1,0)))))))</f>
        <v/>
      </c>
      <c r="BA1422" s="2" t="str">
        <f>IF(AND(ISBLANK(AZ1422),OR(NOT(ISBLANK(BB1422)),NOT(ISBLANK(BC1422)))),#N/A,
IF(ISBLANK(AZ1422),"",
IF(AND(NOT(ISERROR(VLOOKUP(AZ1422,MonsterTable!$A:$B,MATCH(MonsterTable!$B$1,MonsterTable!$A$1:$B$1,0),0))),OR(ISBLANK(BB1422),ISBLANK(BC1422))),#N/A,
IFERROR(VLOOKUP(AZ1422,MonsterTable!$A:$B,MATCH(MonsterTable!$B$1,MonsterTable!$A$1:$B$1,0),0),
IF(OR(NOT(ISBLANK(BB1422)),ISBLANK(BC1422)),#N/A,
IF(AZ1422="empty","empty",
VLOOKUP(AZ1422,MonsterGroupTable!$A:$A,1,0)))))))</f>
        <v/>
      </c>
      <c r="BH1422" s="2" t="str">
        <f>IF(AND(ISBLANK(BG1422),OR(NOT(ISBLANK(BI1422)),NOT(ISBLANK(BJ1422)))),#N/A,
IF(ISBLANK(BG1422),"",
IF(AND(NOT(ISERROR(VLOOKUP(BG1422,MonsterTable!$A:$B,MATCH(MonsterTable!$B$1,MonsterTable!$A$1:$B$1,0),0))),OR(ISBLANK(BI1422),ISBLANK(BJ1422))),#N/A,
IFERROR(VLOOKUP(BG1422,MonsterTable!$A:$B,MATCH(MonsterTable!$B$1,MonsterTable!$A$1:$B$1,0),0),
IF(OR(NOT(ISBLANK(BI1422)),ISBLANK(BJ1422)),#N/A,
IF(BG1422="empty","empty",
VLOOKUP(BG1422,MonsterGroupTable!$A:$A,1,0)))))))</f>
        <v/>
      </c>
      <c r="BO1422" s="2" t="str">
        <f>IF(AND(ISBLANK(BN1422),OR(NOT(ISBLANK(BP1422)),NOT(ISBLANK(BQ1422)))),#N/A,
IF(ISBLANK(BN1422),"",
IF(AND(NOT(ISERROR(VLOOKUP(BN1422,MonsterTable!$A:$B,MATCH(MonsterTable!$B$1,MonsterTable!$A$1:$B$1,0),0))),OR(ISBLANK(BP1422),ISBLANK(BQ1422))),#N/A,
IFERROR(VLOOKUP(BN1422,MonsterTable!$A:$B,MATCH(MonsterTable!$B$1,MonsterTable!$A$1:$B$1,0),0),
IF(OR(NOT(ISBLANK(BP1422)),ISBLANK(BQ1422)),#N/A,
IF(BN1422="empty","empty",
VLOOKUP(BN1422,MonsterGroupTable!$A:$A,1,0)))))))</f>
        <v/>
      </c>
      <c r="BV1422" s="2" t="str">
        <f>IF(AND(ISBLANK(BU1422),OR(NOT(ISBLANK(BW1422)),NOT(ISBLANK(BX1422)))),#N/A,
IF(ISBLANK(BU1422),"",
IF(AND(NOT(ISERROR(VLOOKUP(BU1422,MonsterTable!$A:$B,MATCH(MonsterTable!$B$1,MonsterTable!$A$1:$B$1,0),0))),OR(ISBLANK(BW1422),ISBLANK(BX1422))),#N/A,
IFERROR(VLOOKUP(BU1422,MonsterTable!$A:$B,MATCH(MonsterTable!$B$1,MonsterTable!$A$1:$B$1,0),0),
IF(OR(NOT(ISBLANK(BW1422)),ISBLANK(BX1422)),#N/A,
IF(BU1422="empty","empty",
VLOOKUP(BU1422,MonsterGroupTable!$A:$A,1,0)))))))</f>
        <v/>
      </c>
      <c r="CC1422" s="2" t="str">
        <f>IF(AND(ISBLANK(CB1422),OR(NOT(ISBLANK(CD1422)),NOT(ISBLANK(CE1422)))),#N/A,
IF(ISBLANK(CB1422),"",
IF(AND(NOT(ISERROR(VLOOKUP(CB1422,MonsterTable!$A:$B,MATCH(MonsterTable!$B$1,MonsterTable!$A$1:$B$1,0),0))),OR(ISBLANK(CD1422),ISBLANK(CE1422))),#N/A,
IFERROR(VLOOKUP(CB1422,MonsterTable!$A:$B,MATCH(MonsterTable!$B$1,MonsterTable!$A$1:$B$1,0),0),
IF(OR(NOT(ISBLANK(CD1422)),ISBLANK(CE1422)),#N/A,
IF(CB1422="empty","empty",
VLOOKUP(CB1422,MonsterGroupTable!$A:$A,1,0)))))))</f>
        <v/>
      </c>
      <c r="CJ1422" s="2" t="str">
        <f>IF(AND(ISBLANK(CI1422),OR(NOT(ISBLANK(CK1422)),NOT(ISBLANK(CL1422)))),#N/A,
IF(ISBLANK(CI1422),"",
IF(AND(NOT(ISERROR(VLOOKUP(CI1422,MonsterTable!$A:$B,MATCH(MonsterTable!$B$1,MonsterTable!$A$1:$B$1,0),0))),OR(ISBLANK(CK1422),ISBLANK(CL1422))),#N/A,
IFERROR(VLOOKUP(CI1422,MonsterTable!$A:$B,MATCH(MonsterTable!$B$1,MonsterTable!$A$1:$B$1,0),0),
IF(OR(NOT(ISBLANK(CK1422)),ISBLANK(CL1422)),#N/A,
IF(CI1422="empty","empty",
VLOOKUP(CI1422,MonsterGroupTable!$A:$A,1,0)))))))</f>
        <v/>
      </c>
    </row>
    <row r="1423" spans="1:88">
      <c r="A1423">
        <v>20389</v>
      </c>
      <c r="B1423">
        <f t="shared" si="47"/>
        <v>1.1000000000000001</v>
      </c>
      <c r="C1423">
        <f t="shared" si="47"/>
        <v>1.1000000000000001</v>
      </c>
      <c r="F1423">
        <v>1260</v>
      </c>
      <c r="G1423">
        <v>27199</v>
      </c>
      <c r="H1423">
        <v>0</v>
      </c>
      <c r="I1423">
        <v>0</v>
      </c>
      <c r="J1423">
        <v>0</v>
      </c>
      <c r="K1423" t="s">
        <v>28</v>
      </c>
      <c r="L1423" t="s">
        <v>255</v>
      </c>
      <c r="M1423" t="s">
        <v>79</v>
      </c>
      <c r="N1423" t="s">
        <v>80</v>
      </c>
      <c r="O1423">
        <v>0</v>
      </c>
      <c r="P1423">
        <v>-4.75</v>
      </c>
      <c r="Q1423">
        <v>-3.5</v>
      </c>
      <c r="R1423">
        <v>4.75</v>
      </c>
      <c r="S1423">
        <v>3</v>
      </c>
      <c r="T1423">
        <v>-13.5</v>
      </c>
      <c r="U1423">
        <v>2.5499999999999998</v>
      </c>
      <c r="V1423">
        <v>-6.75</v>
      </c>
      <c r="W1423" t="str">
        <f t="shared" si="48"/>
        <v>g119,5,empty,3,204,1,1,0</v>
      </c>
      <c r="X1423" s="1" t="s">
        <v>318</v>
      </c>
      <c r="Y1423" s="2" t="str">
        <f>IF(AND(ISBLANK(X1423),OR(NOT(ISBLANK(Z1423)),NOT(ISBLANK(AA1423)))),#N/A,
IF(ISBLANK(X1423),"",
IF(AND(NOT(ISERROR(VLOOKUP(X1423,MonsterTable!$A:$B,MATCH(MonsterTable!$B$1,MonsterTable!$A$1:$B$1,0),0))),OR(ISBLANK(Z1423),ISBLANK(AA1423))),#N/A,
IFERROR(VLOOKUP(X1423,MonsterTable!$A:$B,MATCH(MonsterTable!$B$1,MonsterTable!$A$1:$B$1,0),0),
IF(OR(NOT(ISBLANK(Z1423)),ISBLANK(AA1423)),#N/A,
IF(X1423="empty","empty",
VLOOKUP(X1423,MonsterGroupTable!$A:$A,1,0)))))))</f>
        <v>g119</v>
      </c>
      <c r="AA1423">
        <v>5</v>
      </c>
      <c r="AE1423" s="1" t="s">
        <v>446</v>
      </c>
      <c r="AF1423" s="2" t="str">
        <f>IF(AND(ISBLANK(AE1423),OR(NOT(ISBLANK(AG1423)),NOT(ISBLANK(AH1423)))),#N/A,
IF(ISBLANK(AE1423),"",
IF(AND(NOT(ISERROR(VLOOKUP(AE1423,MonsterTable!$A:$B,MATCH(MonsterTable!$B$1,MonsterTable!$A$1:$B$1,0),0))),OR(ISBLANK(AG1423),ISBLANK(AH1423))),#N/A,
IFERROR(VLOOKUP(AE1423,MonsterTable!$A:$B,MATCH(MonsterTable!$B$1,MonsterTable!$A$1:$B$1,0),0),
IF(OR(NOT(ISBLANK(AG1423)),ISBLANK(AH1423)),#N/A,
IF(AE1423="empty","empty",
VLOOKUP(AE1423,MonsterGroupTable!$A:$A,1,0)))))))</f>
        <v>empty</v>
      </c>
      <c r="AH1423">
        <v>3</v>
      </c>
      <c r="AL1423" s="1" t="s">
        <v>340</v>
      </c>
      <c r="AM1423" s="2">
        <f>IF(AND(ISBLANK(AL1423),OR(NOT(ISBLANK(AN1423)),NOT(ISBLANK(AO1423)))),#N/A,
IF(ISBLANK(AL1423),"",
IF(AND(NOT(ISERROR(VLOOKUP(AL1423,MonsterTable!$A:$B,MATCH(MonsterTable!$B$1,MonsterTable!$A$1:$B$1,0),0))),OR(ISBLANK(AN1423),ISBLANK(AO1423))),#N/A,
IFERROR(VLOOKUP(AL1423,MonsterTable!$A:$B,MATCH(MonsterTable!$B$1,MonsterTable!$A$1:$B$1,0),0),
IF(OR(NOT(ISBLANK(AN1423)),ISBLANK(AO1423)),#N/A,
IF(AL1423="empty","empty",
VLOOKUP(AL1423,MonsterGroupTable!$A:$A,1,0)))))))</f>
        <v>204</v>
      </c>
      <c r="AN1423">
        <v>1</v>
      </c>
      <c r="AO1423">
        <v>1</v>
      </c>
      <c r="AP1423">
        <v>0</v>
      </c>
      <c r="AT1423" s="2" t="str">
        <f>IF(AND(ISBLANK(AS1423),OR(NOT(ISBLANK(AU1423)),NOT(ISBLANK(AV1423)))),#N/A,
IF(ISBLANK(AS1423),"",
IF(AND(NOT(ISERROR(VLOOKUP(AS1423,MonsterTable!$A:$B,MATCH(MonsterTable!$B$1,MonsterTable!$A$1:$B$1,0),0))),OR(ISBLANK(AU1423),ISBLANK(AV1423))),#N/A,
IFERROR(VLOOKUP(AS1423,MonsterTable!$A:$B,MATCH(MonsterTable!$B$1,MonsterTable!$A$1:$B$1,0),0),
IF(OR(NOT(ISBLANK(AU1423)),ISBLANK(AV1423)),#N/A,
IF(AS1423="empty","empty",
VLOOKUP(AS1423,MonsterGroupTable!$A:$A,1,0)))))))</f>
        <v/>
      </c>
      <c r="BA1423" s="2" t="str">
        <f>IF(AND(ISBLANK(AZ1423),OR(NOT(ISBLANK(BB1423)),NOT(ISBLANK(BC1423)))),#N/A,
IF(ISBLANK(AZ1423),"",
IF(AND(NOT(ISERROR(VLOOKUP(AZ1423,MonsterTable!$A:$B,MATCH(MonsterTable!$B$1,MonsterTable!$A$1:$B$1,0),0))),OR(ISBLANK(BB1423),ISBLANK(BC1423))),#N/A,
IFERROR(VLOOKUP(AZ1423,MonsterTable!$A:$B,MATCH(MonsterTable!$B$1,MonsterTable!$A$1:$B$1,0),0),
IF(OR(NOT(ISBLANK(BB1423)),ISBLANK(BC1423)),#N/A,
IF(AZ1423="empty","empty",
VLOOKUP(AZ1423,MonsterGroupTable!$A:$A,1,0)))))))</f>
        <v/>
      </c>
      <c r="BH1423" s="2" t="str">
        <f>IF(AND(ISBLANK(BG1423),OR(NOT(ISBLANK(BI1423)),NOT(ISBLANK(BJ1423)))),#N/A,
IF(ISBLANK(BG1423),"",
IF(AND(NOT(ISERROR(VLOOKUP(BG1423,MonsterTable!$A:$B,MATCH(MonsterTable!$B$1,MonsterTable!$A$1:$B$1,0),0))),OR(ISBLANK(BI1423),ISBLANK(BJ1423))),#N/A,
IFERROR(VLOOKUP(BG1423,MonsterTable!$A:$B,MATCH(MonsterTable!$B$1,MonsterTable!$A$1:$B$1,0),0),
IF(OR(NOT(ISBLANK(BI1423)),ISBLANK(BJ1423)),#N/A,
IF(BG1423="empty","empty",
VLOOKUP(BG1423,MonsterGroupTable!$A:$A,1,0)))))))</f>
        <v/>
      </c>
      <c r="BO1423" s="2" t="str">
        <f>IF(AND(ISBLANK(BN1423),OR(NOT(ISBLANK(BP1423)),NOT(ISBLANK(BQ1423)))),#N/A,
IF(ISBLANK(BN1423),"",
IF(AND(NOT(ISERROR(VLOOKUP(BN1423,MonsterTable!$A:$B,MATCH(MonsterTable!$B$1,MonsterTable!$A$1:$B$1,0),0))),OR(ISBLANK(BP1423),ISBLANK(BQ1423))),#N/A,
IFERROR(VLOOKUP(BN1423,MonsterTable!$A:$B,MATCH(MonsterTable!$B$1,MonsterTable!$A$1:$B$1,0),0),
IF(OR(NOT(ISBLANK(BP1423)),ISBLANK(BQ1423)),#N/A,
IF(BN1423="empty","empty",
VLOOKUP(BN1423,MonsterGroupTable!$A:$A,1,0)))))))</f>
        <v/>
      </c>
      <c r="BV1423" s="2" t="str">
        <f>IF(AND(ISBLANK(BU1423),OR(NOT(ISBLANK(BW1423)),NOT(ISBLANK(BX1423)))),#N/A,
IF(ISBLANK(BU1423),"",
IF(AND(NOT(ISERROR(VLOOKUP(BU1423,MonsterTable!$A:$B,MATCH(MonsterTable!$B$1,MonsterTable!$A$1:$B$1,0),0))),OR(ISBLANK(BW1423),ISBLANK(BX1423))),#N/A,
IFERROR(VLOOKUP(BU1423,MonsterTable!$A:$B,MATCH(MonsterTable!$B$1,MonsterTable!$A$1:$B$1,0),0),
IF(OR(NOT(ISBLANK(BW1423)),ISBLANK(BX1423)),#N/A,
IF(BU1423="empty","empty",
VLOOKUP(BU1423,MonsterGroupTable!$A:$A,1,0)))))))</f>
        <v/>
      </c>
      <c r="CC1423" s="2" t="str">
        <f>IF(AND(ISBLANK(CB1423),OR(NOT(ISBLANK(CD1423)),NOT(ISBLANK(CE1423)))),#N/A,
IF(ISBLANK(CB1423),"",
IF(AND(NOT(ISERROR(VLOOKUP(CB1423,MonsterTable!$A:$B,MATCH(MonsterTable!$B$1,MonsterTable!$A$1:$B$1,0),0))),OR(ISBLANK(CD1423),ISBLANK(CE1423))),#N/A,
IFERROR(VLOOKUP(CB1423,MonsterTable!$A:$B,MATCH(MonsterTable!$B$1,MonsterTable!$A$1:$B$1,0),0),
IF(OR(NOT(ISBLANK(CD1423)),ISBLANK(CE1423)),#N/A,
IF(CB1423="empty","empty",
VLOOKUP(CB1423,MonsterGroupTable!$A:$A,1,0)))))))</f>
        <v/>
      </c>
      <c r="CJ1423" s="2" t="str">
        <f>IF(AND(ISBLANK(CI1423),OR(NOT(ISBLANK(CK1423)),NOT(ISBLANK(CL1423)))),#N/A,
IF(ISBLANK(CI1423),"",
IF(AND(NOT(ISERROR(VLOOKUP(CI1423,MonsterTable!$A:$B,MATCH(MonsterTable!$B$1,MonsterTable!$A$1:$B$1,0),0))),OR(ISBLANK(CK1423),ISBLANK(CL1423))),#N/A,
IFERROR(VLOOKUP(CI1423,MonsterTable!$A:$B,MATCH(MonsterTable!$B$1,MonsterTable!$A$1:$B$1,0),0),
IF(OR(NOT(ISBLANK(CK1423)),ISBLANK(CL1423)),#N/A,
IF(CI1423="empty","empty",
VLOOKUP(CI1423,MonsterGroupTable!$A:$A,1,0)))))))</f>
        <v/>
      </c>
    </row>
    <row r="1424" spans="1:88">
      <c r="A1424">
        <v>20390</v>
      </c>
      <c r="B1424">
        <f t="shared" si="47"/>
        <v>1.2</v>
      </c>
      <c r="C1424">
        <f t="shared" si="47"/>
        <v>1.1000000000000001</v>
      </c>
      <c r="F1424">
        <v>1260</v>
      </c>
      <c r="G1424">
        <v>27388</v>
      </c>
      <c r="H1424">
        <v>0</v>
      </c>
      <c r="I1424">
        <v>0</v>
      </c>
      <c r="J1424">
        <v>0</v>
      </c>
      <c r="K1424" t="s">
        <v>28</v>
      </c>
      <c r="L1424" t="s">
        <v>255</v>
      </c>
      <c r="M1424" t="s">
        <v>79</v>
      </c>
      <c r="N1424" t="s">
        <v>80</v>
      </c>
      <c r="O1424">
        <v>0</v>
      </c>
      <c r="P1424">
        <v>-4.75</v>
      </c>
      <c r="Q1424">
        <v>-3.5</v>
      </c>
      <c r="R1424">
        <v>4.75</v>
      </c>
      <c r="S1424">
        <v>3</v>
      </c>
      <c r="T1424">
        <v>-13.5</v>
      </c>
      <c r="U1424">
        <v>2.5499999999999998</v>
      </c>
      <c r="V1424">
        <v>-6.75</v>
      </c>
      <c r="W1424" t="str">
        <f t="shared" si="48"/>
        <v>g119,5,empty,3,204,1,1,0</v>
      </c>
      <c r="X1424" s="1" t="s">
        <v>318</v>
      </c>
      <c r="Y1424" s="2" t="str">
        <f>IF(AND(ISBLANK(X1424),OR(NOT(ISBLANK(Z1424)),NOT(ISBLANK(AA1424)))),#N/A,
IF(ISBLANK(X1424),"",
IF(AND(NOT(ISERROR(VLOOKUP(X1424,MonsterTable!$A:$B,MATCH(MonsterTable!$B$1,MonsterTable!$A$1:$B$1,0),0))),OR(ISBLANK(Z1424),ISBLANK(AA1424))),#N/A,
IFERROR(VLOOKUP(X1424,MonsterTable!$A:$B,MATCH(MonsterTable!$B$1,MonsterTable!$A$1:$B$1,0),0),
IF(OR(NOT(ISBLANK(Z1424)),ISBLANK(AA1424)),#N/A,
IF(X1424="empty","empty",
VLOOKUP(X1424,MonsterGroupTable!$A:$A,1,0)))))))</f>
        <v>g119</v>
      </c>
      <c r="AA1424">
        <v>5</v>
      </c>
      <c r="AE1424" s="1" t="s">
        <v>446</v>
      </c>
      <c r="AF1424" s="2" t="str">
        <f>IF(AND(ISBLANK(AE1424),OR(NOT(ISBLANK(AG1424)),NOT(ISBLANK(AH1424)))),#N/A,
IF(ISBLANK(AE1424),"",
IF(AND(NOT(ISERROR(VLOOKUP(AE1424,MonsterTable!$A:$B,MATCH(MonsterTable!$B$1,MonsterTable!$A$1:$B$1,0),0))),OR(ISBLANK(AG1424),ISBLANK(AH1424))),#N/A,
IFERROR(VLOOKUP(AE1424,MonsterTable!$A:$B,MATCH(MonsterTable!$B$1,MonsterTable!$A$1:$B$1,0),0),
IF(OR(NOT(ISBLANK(AG1424)),ISBLANK(AH1424)),#N/A,
IF(AE1424="empty","empty",
VLOOKUP(AE1424,MonsterGroupTable!$A:$A,1,0)))))))</f>
        <v>empty</v>
      </c>
      <c r="AH1424">
        <v>3</v>
      </c>
      <c r="AL1424" s="1" t="s">
        <v>340</v>
      </c>
      <c r="AM1424" s="2">
        <f>IF(AND(ISBLANK(AL1424),OR(NOT(ISBLANK(AN1424)),NOT(ISBLANK(AO1424)))),#N/A,
IF(ISBLANK(AL1424),"",
IF(AND(NOT(ISERROR(VLOOKUP(AL1424,MonsterTable!$A:$B,MATCH(MonsterTable!$B$1,MonsterTable!$A$1:$B$1,0),0))),OR(ISBLANK(AN1424),ISBLANK(AO1424))),#N/A,
IFERROR(VLOOKUP(AL1424,MonsterTable!$A:$B,MATCH(MonsterTable!$B$1,MonsterTable!$A$1:$B$1,0),0),
IF(OR(NOT(ISBLANK(AN1424)),ISBLANK(AO1424)),#N/A,
IF(AL1424="empty","empty",
VLOOKUP(AL1424,MonsterGroupTable!$A:$A,1,0)))))))</f>
        <v>204</v>
      </c>
      <c r="AN1424">
        <v>1</v>
      </c>
      <c r="AO1424">
        <v>1</v>
      </c>
      <c r="AP1424">
        <v>0</v>
      </c>
      <c r="AT1424" s="2" t="str">
        <f>IF(AND(ISBLANK(AS1424),OR(NOT(ISBLANK(AU1424)),NOT(ISBLANK(AV1424)))),#N/A,
IF(ISBLANK(AS1424),"",
IF(AND(NOT(ISERROR(VLOOKUP(AS1424,MonsterTable!$A:$B,MATCH(MonsterTable!$B$1,MonsterTable!$A$1:$B$1,0),0))),OR(ISBLANK(AU1424),ISBLANK(AV1424))),#N/A,
IFERROR(VLOOKUP(AS1424,MonsterTable!$A:$B,MATCH(MonsterTable!$B$1,MonsterTable!$A$1:$B$1,0),0),
IF(OR(NOT(ISBLANK(AU1424)),ISBLANK(AV1424)),#N/A,
IF(AS1424="empty","empty",
VLOOKUP(AS1424,MonsterGroupTable!$A:$A,1,0)))))))</f>
        <v/>
      </c>
      <c r="BA1424" s="2" t="str">
        <f>IF(AND(ISBLANK(AZ1424),OR(NOT(ISBLANK(BB1424)),NOT(ISBLANK(BC1424)))),#N/A,
IF(ISBLANK(AZ1424),"",
IF(AND(NOT(ISERROR(VLOOKUP(AZ1424,MonsterTable!$A:$B,MATCH(MonsterTable!$B$1,MonsterTable!$A$1:$B$1,0),0))),OR(ISBLANK(BB1424),ISBLANK(BC1424))),#N/A,
IFERROR(VLOOKUP(AZ1424,MonsterTable!$A:$B,MATCH(MonsterTable!$B$1,MonsterTable!$A$1:$B$1,0),0),
IF(OR(NOT(ISBLANK(BB1424)),ISBLANK(BC1424)),#N/A,
IF(AZ1424="empty","empty",
VLOOKUP(AZ1424,MonsterGroupTable!$A:$A,1,0)))))))</f>
        <v/>
      </c>
      <c r="BH1424" s="2" t="str">
        <f>IF(AND(ISBLANK(BG1424),OR(NOT(ISBLANK(BI1424)),NOT(ISBLANK(BJ1424)))),#N/A,
IF(ISBLANK(BG1424),"",
IF(AND(NOT(ISERROR(VLOOKUP(BG1424,MonsterTable!$A:$B,MATCH(MonsterTable!$B$1,MonsterTable!$A$1:$B$1,0),0))),OR(ISBLANK(BI1424),ISBLANK(BJ1424))),#N/A,
IFERROR(VLOOKUP(BG1424,MonsterTable!$A:$B,MATCH(MonsterTable!$B$1,MonsterTable!$A$1:$B$1,0),0),
IF(OR(NOT(ISBLANK(BI1424)),ISBLANK(BJ1424)),#N/A,
IF(BG1424="empty","empty",
VLOOKUP(BG1424,MonsterGroupTable!$A:$A,1,0)))))))</f>
        <v/>
      </c>
      <c r="BO1424" s="2" t="str">
        <f>IF(AND(ISBLANK(BN1424),OR(NOT(ISBLANK(BP1424)),NOT(ISBLANK(BQ1424)))),#N/A,
IF(ISBLANK(BN1424),"",
IF(AND(NOT(ISERROR(VLOOKUP(BN1424,MonsterTable!$A:$B,MATCH(MonsterTable!$B$1,MonsterTable!$A$1:$B$1,0),0))),OR(ISBLANK(BP1424),ISBLANK(BQ1424))),#N/A,
IFERROR(VLOOKUP(BN1424,MonsterTable!$A:$B,MATCH(MonsterTable!$B$1,MonsterTable!$A$1:$B$1,0),0),
IF(OR(NOT(ISBLANK(BP1424)),ISBLANK(BQ1424)),#N/A,
IF(BN1424="empty","empty",
VLOOKUP(BN1424,MonsterGroupTable!$A:$A,1,0)))))))</f>
        <v/>
      </c>
      <c r="BV1424" s="2" t="str">
        <f>IF(AND(ISBLANK(BU1424),OR(NOT(ISBLANK(BW1424)),NOT(ISBLANK(BX1424)))),#N/A,
IF(ISBLANK(BU1424),"",
IF(AND(NOT(ISERROR(VLOOKUP(BU1424,MonsterTable!$A:$B,MATCH(MonsterTable!$B$1,MonsterTable!$A$1:$B$1,0),0))),OR(ISBLANK(BW1424),ISBLANK(BX1424))),#N/A,
IFERROR(VLOOKUP(BU1424,MonsterTable!$A:$B,MATCH(MonsterTable!$B$1,MonsterTable!$A$1:$B$1,0),0),
IF(OR(NOT(ISBLANK(BW1424)),ISBLANK(BX1424)),#N/A,
IF(BU1424="empty","empty",
VLOOKUP(BU1424,MonsterGroupTable!$A:$A,1,0)))))))</f>
        <v/>
      </c>
      <c r="CC1424" s="2" t="str">
        <f>IF(AND(ISBLANK(CB1424),OR(NOT(ISBLANK(CD1424)),NOT(ISBLANK(CE1424)))),#N/A,
IF(ISBLANK(CB1424),"",
IF(AND(NOT(ISERROR(VLOOKUP(CB1424,MonsterTable!$A:$B,MATCH(MonsterTable!$B$1,MonsterTable!$A$1:$B$1,0),0))),OR(ISBLANK(CD1424),ISBLANK(CE1424))),#N/A,
IFERROR(VLOOKUP(CB1424,MonsterTable!$A:$B,MATCH(MonsterTable!$B$1,MonsterTable!$A$1:$B$1,0),0),
IF(OR(NOT(ISBLANK(CD1424)),ISBLANK(CE1424)),#N/A,
IF(CB1424="empty","empty",
VLOOKUP(CB1424,MonsterGroupTable!$A:$A,1,0)))))))</f>
        <v/>
      </c>
      <c r="CJ1424" s="2" t="str">
        <f>IF(AND(ISBLANK(CI1424),OR(NOT(ISBLANK(CK1424)),NOT(ISBLANK(CL1424)))),#N/A,
IF(ISBLANK(CI1424),"",
IF(AND(NOT(ISERROR(VLOOKUP(CI1424,MonsterTable!$A:$B,MATCH(MonsterTable!$B$1,MonsterTable!$A$1:$B$1,0),0))),OR(ISBLANK(CK1424),ISBLANK(CL1424))),#N/A,
IFERROR(VLOOKUP(CI1424,MonsterTable!$A:$B,MATCH(MonsterTable!$B$1,MonsterTable!$A$1:$B$1,0),0),
IF(OR(NOT(ISBLANK(CK1424)),ISBLANK(CL1424)),#N/A,
IF(CI1424="empty","empty",
VLOOKUP(CI1424,MonsterGroupTable!$A:$A,1,0)))))))</f>
        <v/>
      </c>
    </row>
    <row r="1425" spans="1:88">
      <c r="A1425">
        <v>20391</v>
      </c>
      <c r="B1425">
        <f t="shared" si="47"/>
        <v>1.1000000000000001</v>
      </c>
      <c r="C1425">
        <f t="shared" si="47"/>
        <v>1.1000000000000001</v>
      </c>
      <c r="F1425">
        <v>1260</v>
      </c>
      <c r="G1425">
        <v>27577</v>
      </c>
      <c r="H1425">
        <v>0</v>
      </c>
      <c r="I1425">
        <v>0</v>
      </c>
      <c r="J1425">
        <v>0</v>
      </c>
      <c r="K1425" t="s">
        <v>28</v>
      </c>
      <c r="L1425" t="s">
        <v>256</v>
      </c>
      <c r="M1425" t="s">
        <v>79</v>
      </c>
      <c r="N1425" t="s">
        <v>80</v>
      </c>
      <c r="O1425">
        <v>0</v>
      </c>
      <c r="P1425">
        <v>-4.75</v>
      </c>
      <c r="Q1425">
        <v>-3.5</v>
      </c>
      <c r="R1425">
        <v>4.75</v>
      </c>
      <c r="S1425">
        <v>3</v>
      </c>
      <c r="T1425">
        <v>-13.5</v>
      </c>
      <c r="U1425">
        <v>2.5499999999999998</v>
      </c>
      <c r="V1425">
        <v>-6.75</v>
      </c>
      <c r="W1425" t="str">
        <f t="shared" si="48"/>
        <v>g120,5,empty,3,206,1,1,0</v>
      </c>
      <c r="X1425" s="1" t="s">
        <v>319</v>
      </c>
      <c r="Y1425" s="2" t="str">
        <f>IF(AND(ISBLANK(X1425),OR(NOT(ISBLANK(Z1425)),NOT(ISBLANK(AA1425)))),#N/A,
IF(ISBLANK(X1425),"",
IF(AND(NOT(ISERROR(VLOOKUP(X1425,MonsterTable!$A:$B,MATCH(MonsterTable!$B$1,MonsterTable!$A$1:$B$1,0),0))),OR(ISBLANK(Z1425),ISBLANK(AA1425))),#N/A,
IFERROR(VLOOKUP(X1425,MonsterTable!$A:$B,MATCH(MonsterTable!$B$1,MonsterTable!$A$1:$B$1,0),0),
IF(OR(NOT(ISBLANK(Z1425)),ISBLANK(AA1425)),#N/A,
IF(X1425="empty","empty",
VLOOKUP(X1425,MonsterGroupTable!$A:$A,1,0)))))))</f>
        <v>g120</v>
      </c>
      <c r="AA1425">
        <v>5</v>
      </c>
      <c r="AE1425" s="1" t="s">
        <v>446</v>
      </c>
      <c r="AF1425" s="2" t="str">
        <f>IF(AND(ISBLANK(AE1425),OR(NOT(ISBLANK(AG1425)),NOT(ISBLANK(AH1425)))),#N/A,
IF(ISBLANK(AE1425),"",
IF(AND(NOT(ISERROR(VLOOKUP(AE1425,MonsterTable!$A:$B,MATCH(MonsterTable!$B$1,MonsterTable!$A$1:$B$1,0),0))),OR(ISBLANK(AG1425),ISBLANK(AH1425))),#N/A,
IFERROR(VLOOKUP(AE1425,MonsterTable!$A:$B,MATCH(MonsterTable!$B$1,MonsterTable!$A$1:$B$1,0),0),
IF(OR(NOT(ISBLANK(AG1425)),ISBLANK(AH1425)),#N/A,
IF(AE1425="empty","empty",
VLOOKUP(AE1425,MonsterGroupTable!$A:$A,1,0)))))))</f>
        <v>empty</v>
      </c>
      <c r="AH1425">
        <v>3</v>
      </c>
      <c r="AL1425" s="1" t="s">
        <v>342</v>
      </c>
      <c r="AM1425" s="2">
        <f>IF(AND(ISBLANK(AL1425),OR(NOT(ISBLANK(AN1425)),NOT(ISBLANK(AO1425)))),#N/A,
IF(ISBLANK(AL1425),"",
IF(AND(NOT(ISERROR(VLOOKUP(AL1425,MonsterTable!$A:$B,MATCH(MonsterTable!$B$1,MonsterTable!$A$1:$B$1,0),0))),OR(ISBLANK(AN1425),ISBLANK(AO1425))),#N/A,
IFERROR(VLOOKUP(AL1425,MonsterTable!$A:$B,MATCH(MonsterTable!$B$1,MonsterTable!$A$1:$B$1,0),0),
IF(OR(NOT(ISBLANK(AN1425)),ISBLANK(AO1425)),#N/A,
IF(AL1425="empty","empty",
VLOOKUP(AL1425,MonsterGroupTable!$A:$A,1,0)))))))</f>
        <v>206</v>
      </c>
      <c r="AN1425">
        <v>1</v>
      </c>
      <c r="AO1425">
        <v>1</v>
      </c>
      <c r="AP1425">
        <v>0</v>
      </c>
      <c r="AT1425" s="2" t="str">
        <f>IF(AND(ISBLANK(AS1425),OR(NOT(ISBLANK(AU1425)),NOT(ISBLANK(AV1425)))),#N/A,
IF(ISBLANK(AS1425),"",
IF(AND(NOT(ISERROR(VLOOKUP(AS1425,MonsterTable!$A:$B,MATCH(MonsterTable!$B$1,MonsterTable!$A$1:$B$1,0),0))),OR(ISBLANK(AU1425),ISBLANK(AV1425))),#N/A,
IFERROR(VLOOKUP(AS1425,MonsterTable!$A:$B,MATCH(MonsterTable!$B$1,MonsterTable!$A$1:$B$1,0),0),
IF(OR(NOT(ISBLANK(AU1425)),ISBLANK(AV1425)),#N/A,
IF(AS1425="empty","empty",
VLOOKUP(AS1425,MonsterGroupTable!$A:$A,1,0)))))))</f>
        <v/>
      </c>
      <c r="BA1425" s="2" t="str">
        <f>IF(AND(ISBLANK(AZ1425),OR(NOT(ISBLANK(BB1425)),NOT(ISBLANK(BC1425)))),#N/A,
IF(ISBLANK(AZ1425),"",
IF(AND(NOT(ISERROR(VLOOKUP(AZ1425,MonsterTable!$A:$B,MATCH(MonsterTable!$B$1,MonsterTable!$A$1:$B$1,0),0))),OR(ISBLANK(BB1425),ISBLANK(BC1425))),#N/A,
IFERROR(VLOOKUP(AZ1425,MonsterTable!$A:$B,MATCH(MonsterTable!$B$1,MonsterTable!$A$1:$B$1,0),0),
IF(OR(NOT(ISBLANK(BB1425)),ISBLANK(BC1425)),#N/A,
IF(AZ1425="empty","empty",
VLOOKUP(AZ1425,MonsterGroupTable!$A:$A,1,0)))))))</f>
        <v/>
      </c>
      <c r="BH1425" s="2" t="str">
        <f>IF(AND(ISBLANK(BG1425),OR(NOT(ISBLANK(BI1425)),NOT(ISBLANK(BJ1425)))),#N/A,
IF(ISBLANK(BG1425),"",
IF(AND(NOT(ISERROR(VLOOKUP(BG1425,MonsterTable!$A:$B,MATCH(MonsterTable!$B$1,MonsterTable!$A$1:$B$1,0),0))),OR(ISBLANK(BI1425),ISBLANK(BJ1425))),#N/A,
IFERROR(VLOOKUP(BG1425,MonsterTable!$A:$B,MATCH(MonsterTable!$B$1,MonsterTable!$A$1:$B$1,0),0),
IF(OR(NOT(ISBLANK(BI1425)),ISBLANK(BJ1425)),#N/A,
IF(BG1425="empty","empty",
VLOOKUP(BG1425,MonsterGroupTable!$A:$A,1,0)))))))</f>
        <v/>
      </c>
      <c r="BO1425" s="2" t="str">
        <f>IF(AND(ISBLANK(BN1425),OR(NOT(ISBLANK(BP1425)),NOT(ISBLANK(BQ1425)))),#N/A,
IF(ISBLANK(BN1425),"",
IF(AND(NOT(ISERROR(VLOOKUP(BN1425,MonsterTable!$A:$B,MATCH(MonsterTable!$B$1,MonsterTable!$A$1:$B$1,0),0))),OR(ISBLANK(BP1425),ISBLANK(BQ1425))),#N/A,
IFERROR(VLOOKUP(BN1425,MonsterTable!$A:$B,MATCH(MonsterTable!$B$1,MonsterTable!$A$1:$B$1,0),0),
IF(OR(NOT(ISBLANK(BP1425)),ISBLANK(BQ1425)),#N/A,
IF(BN1425="empty","empty",
VLOOKUP(BN1425,MonsterGroupTable!$A:$A,1,0)))))))</f>
        <v/>
      </c>
      <c r="BV1425" s="2" t="str">
        <f>IF(AND(ISBLANK(BU1425),OR(NOT(ISBLANK(BW1425)),NOT(ISBLANK(BX1425)))),#N/A,
IF(ISBLANK(BU1425),"",
IF(AND(NOT(ISERROR(VLOOKUP(BU1425,MonsterTable!$A:$B,MATCH(MonsterTable!$B$1,MonsterTable!$A$1:$B$1,0),0))),OR(ISBLANK(BW1425),ISBLANK(BX1425))),#N/A,
IFERROR(VLOOKUP(BU1425,MonsterTable!$A:$B,MATCH(MonsterTable!$B$1,MonsterTable!$A$1:$B$1,0),0),
IF(OR(NOT(ISBLANK(BW1425)),ISBLANK(BX1425)),#N/A,
IF(BU1425="empty","empty",
VLOOKUP(BU1425,MonsterGroupTable!$A:$A,1,0)))))))</f>
        <v/>
      </c>
      <c r="CC1425" s="2" t="str">
        <f>IF(AND(ISBLANK(CB1425),OR(NOT(ISBLANK(CD1425)),NOT(ISBLANK(CE1425)))),#N/A,
IF(ISBLANK(CB1425),"",
IF(AND(NOT(ISERROR(VLOOKUP(CB1425,MonsterTable!$A:$B,MATCH(MonsterTable!$B$1,MonsterTable!$A$1:$B$1,0),0))),OR(ISBLANK(CD1425),ISBLANK(CE1425))),#N/A,
IFERROR(VLOOKUP(CB1425,MonsterTable!$A:$B,MATCH(MonsterTable!$B$1,MonsterTable!$A$1:$B$1,0),0),
IF(OR(NOT(ISBLANK(CD1425)),ISBLANK(CE1425)),#N/A,
IF(CB1425="empty","empty",
VLOOKUP(CB1425,MonsterGroupTable!$A:$A,1,0)))))))</f>
        <v/>
      </c>
      <c r="CJ1425" s="2" t="str">
        <f>IF(AND(ISBLANK(CI1425),OR(NOT(ISBLANK(CK1425)),NOT(ISBLANK(CL1425)))),#N/A,
IF(ISBLANK(CI1425),"",
IF(AND(NOT(ISERROR(VLOOKUP(CI1425,MonsterTable!$A:$B,MATCH(MonsterTable!$B$1,MonsterTable!$A$1:$B$1,0),0))),OR(ISBLANK(CK1425),ISBLANK(CL1425))),#N/A,
IFERROR(VLOOKUP(CI1425,MonsterTable!$A:$B,MATCH(MonsterTable!$B$1,MonsterTable!$A$1:$B$1,0),0),
IF(OR(NOT(ISBLANK(CK1425)),ISBLANK(CL1425)),#N/A,
IF(CI1425="empty","empty",
VLOOKUP(CI1425,MonsterGroupTable!$A:$A,1,0)))))))</f>
        <v/>
      </c>
    </row>
    <row r="1426" spans="1:88">
      <c r="A1426">
        <v>20392</v>
      </c>
      <c r="B1426">
        <f t="shared" ref="B1426:C1489" si="49">IF(MOD(A1426,10)=0,1.2,1.1)</f>
        <v>1.1000000000000001</v>
      </c>
      <c r="C1426">
        <f t="shared" si="49"/>
        <v>1.1000000000000001</v>
      </c>
      <c r="F1426">
        <v>1260</v>
      </c>
      <c r="G1426">
        <v>27766</v>
      </c>
      <c r="H1426">
        <v>0</v>
      </c>
      <c r="I1426">
        <v>0</v>
      </c>
      <c r="J1426">
        <v>0</v>
      </c>
      <c r="K1426" t="s">
        <v>28</v>
      </c>
      <c r="L1426" t="s">
        <v>256</v>
      </c>
      <c r="M1426" t="s">
        <v>79</v>
      </c>
      <c r="N1426" t="s">
        <v>80</v>
      </c>
      <c r="O1426">
        <v>0</v>
      </c>
      <c r="P1426">
        <v>-4.75</v>
      </c>
      <c r="Q1426">
        <v>-3.5</v>
      </c>
      <c r="R1426">
        <v>4.75</v>
      </c>
      <c r="S1426">
        <v>3</v>
      </c>
      <c r="T1426">
        <v>-13.5</v>
      </c>
      <c r="U1426">
        <v>2.5499999999999998</v>
      </c>
      <c r="V1426">
        <v>-6.75</v>
      </c>
      <c r="W1426" t="str">
        <f t="shared" ref="W1426:W1489" si="50">Y1426&amp;IF(ISBLANK(Z1426),"",","&amp;Z1426)&amp;IF(ISBLANK(AA1426),"",","&amp;AA1426)&amp;IF(ISBLANK(AB1426),"",","&amp;AB1426)&amp;IF(ISBLANK(AC1426),"",","&amp;AC1426)&amp;IF(ISBLANK(AD1426),"",","&amp;AD1426)
&amp;IF(LEN(AF1426)=0,"",","&amp;AF1426)&amp;IF(ISBLANK(AG1426),"",","&amp;AG1426)&amp;IF(ISBLANK(AH1426),"",","&amp;AH1426)&amp;IF(ISBLANK(AI1426),"",","&amp;AI1426)&amp;IF(ISBLANK(AJ1426),"",","&amp;AJ1426)&amp;IF(ISBLANK(AK1426),"",","&amp;AK1426)
&amp;IF(LEN(AM1426)=0,"",","&amp;AM1426)&amp;IF(ISBLANK(AN1426),"",","&amp;AN1426)&amp;IF(ISBLANK(AO1426),"",","&amp;AO1426)&amp;IF(ISBLANK(AP1426),"",","&amp;AP1426)&amp;IF(ISBLANK(AQ1426),"",","&amp;AQ1426)&amp;IF(ISBLANK(AR1426),"",","&amp;AR1426)
&amp;IF(LEN(AT1426)=0,"",","&amp;AT1426)&amp;IF(ISBLANK(AU1426),"",","&amp;AU1426)&amp;IF(ISBLANK(AV1426),"",","&amp;AV1426)&amp;IF(ISBLANK(AW1426),"",","&amp;AW1426)&amp;IF(ISBLANK(AX1426),"",","&amp;AX1426)&amp;IF(ISBLANK(AY1426),"",","&amp;AY1426)
&amp;IF(LEN(BA1426)=0,"",","&amp;BA1426)&amp;IF(ISBLANK(BB1426),"",","&amp;BB1426)&amp;IF(ISBLANK(BC1426),"",","&amp;BC1426)&amp;IF(ISBLANK(BD1426),"",","&amp;BD1426)&amp;IF(ISBLANK(BE1426),"",","&amp;BE1426)&amp;IF(ISBLANK(BF1426),"",","&amp;BF1426)
&amp;IF(LEN(BH1426)=0,"",","&amp;BH1426)&amp;IF(ISBLANK(BI1426),"",","&amp;BI1426)&amp;IF(ISBLANK(BJ1426),"",","&amp;BJ1426)&amp;IF(ISBLANK(BK1426),"",","&amp;BK1426)&amp;IF(ISBLANK(BL1426),"",","&amp;BL1426)&amp;IF(ISBLANK(BM1426),"",","&amp;BM1426)
&amp;IF(LEN(BO1426)=0,"",","&amp;BO1426)&amp;IF(ISBLANK(BP1426),"",","&amp;BP1426)&amp;IF(ISBLANK(BQ1426),"",","&amp;BQ1426)&amp;IF(ISBLANK(BR1426),"",","&amp;BR1426)&amp;IF(ISBLANK(BS1426),"",","&amp;BS1426)&amp;IF(ISBLANK(BT1426),"",","&amp;BT1426)
&amp;IF(LEN(BV1426)=0,"",","&amp;BV1426)&amp;IF(ISBLANK(BW1426),"",","&amp;BW1426)&amp;IF(ISBLANK(BX1426),"",","&amp;BX1426)&amp;IF(ISBLANK(BY1426),"",","&amp;BY1426)&amp;IF(ISBLANK(BZ1426),"",","&amp;BZ1426)&amp;IF(ISBLANK(CA1426),"",","&amp;CA1426)
&amp;IF(LEN(CC1426)=0,"",","&amp;CC1426)&amp;IF(ISBLANK(CD1426),"",","&amp;CD1426)&amp;IF(ISBLANK(CE1426),"",","&amp;CE1426)&amp;IF(ISBLANK(CF1426),"",","&amp;CF1426)&amp;IF(ISBLANK(CG1426),"",","&amp;CG1426)&amp;IF(ISBLANK(CH1426),"",","&amp;CH1426)
&amp;IF(LEN(CJ1426)=0,"",","&amp;CJ1426)&amp;IF(ISBLANK(CK1426),"",","&amp;CK1426)&amp;IF(ISBLANK(CL1426),"",","&amp;CL1426)&amp;IF(ISBLANK(CM1426),"",","&amp;CM1426)&amp;IF(ISBLANK(CN1426),"",","&amp;CN1426)&amp;IF(ISBLANK(CO1426),"",","&amp;CO1426)</f>
        <v>g120,5,empty,3,206,1,1,0</v>
      </c>
      <c r="X1426" s="1" t="s">
        <v>319</v>
      </c>
      <c r="Y1426" s="2" t="str">
        <f>IF(AND(ISBLANK(X1426),OR(NOT(ISBLANK(Z1426)),NOT(ISBLANK(AA1426)))),#N/A,
IF(ISBLANK(X1426),"",
IF(AND(NOT(ISERROR(VLOOKUP(X1426,MonsterTable!$A:$B,MATCH(MonsterTable!$B$1,MonsterTable!$A$1:$B$1,0),0))),OR(ISBLANK(Z1426),ISBLANK(AA1426))),#N/A,
IFERROR(VLOOKUP(X1426,MonsterTable!$A:$B,MATCH(MonsterTable!$B$1,MonsterTable!$A$1:$B$1,0),0),
IF(OR(NOT(ISBLANK(Z1426)),ISBLANK(AA1426)),#N/A,
IF(X1426="empty","empty",
VLOOKUP(X1426,MonsterGroupTable!$A:$A,1,0)))))))</f>
        <v>g120</v>
      </c>
      <c r="AA1426">
        <v>5</v>
      </c>
      <c r="AE1426" s="1" t="s">
        <v>446</v>
      </c>
      <c r="AF1426" s="2" t="str">
        <f>IF(AND(ISBLANK(AE1426),OR(NOT(ISBLANK(AG1426)),NOT(ISBLANK(AH1426)))),#N/A,
IF(ISBLANK(AE1426),"",
IF(AND(NOT(ISERROR(VLOOKUP(AE1426,MonsterTable!$A:$B,MATCH(MonsterTable!$B$1,MonsterTable!$A$1:$B$1,0),0))),OR(ISBLANK(AG1426),ISBLANK(AH1426))),#N/A,
IFERROR(VLOOKUP(AE1426,MonsterTable!$A:$B,MATCH(MonsterTable!$B$1,MonsterTable!$A$1:$B$1,0),0),
IF(OR(NOT(ISBLANK(AG1426)),ISBLANK(AH1426)),#N/A,
IF(AE1426="empty","empty",
VLOOKUP(AE1426,MonsterGroupTable!$A:$A,1,0)))))))</f>
        <v>empty</v>
      </c>
      <c r="AH1426">
        <v>3</v>
      </c>
      <c r="AL1426" s="1" t="s">
        <v>342</v>
      </c>
      <c r="AM1426" s="2">
        <f>IF(AND(ISBLANK(AL1426),OR(NOT(ISBLANK(AN1426)),NOT(ISBLANK(AO1426)))),#N/A,
IF(ISBLANK(AL1426),"",
IF(AND(NOT(ISERROR(VLOOKUP(AL1426,MonsterTable!$A:$B,MATCH(MonsterTable!$B$1,MonsterTable!$A$1:$B$1,0),0))),OR(ISBLANK(AN1426),ISBLANK(AO1426))),#N/A,
IFERROR(VLOOKUP(AL1426,MonsterTable!$A:$B,MATCH(MonsterTable!$B$1,MonsterTable!$A$1:$B$1,0),0),
IF(OR(NOT(ISBLANK(AN1426)),ISBLANK(AO1426)),#N/A,
IF(AL1426="empty","empty",
VLOOKUP(AL1426,MonsterGroupTable!$A:$A,1,0)))))))</f>
        <v>206</v>
      </c>
      <c r="AN1426">
        <v>1</v>
      </c>
      <c r="AO1426">
        <v>1</v>
      </c>
      <c r="AP1426">
        <v>0</v>
      </c>
      <c r="AT1426" s="2" t="str">
        <f>IF(AND(ISBLANK(AS1426),OR(NOT(ISBLANK(AU1426)),NOT(ISBLANK(AV1426)))),#N/A,
IF(ISBLANK(AS1426),"",
IF(AND(NOT(ISERROR(VLOOKUP(AS1426,MonsterTable!$A:$B,MATCH(MonsterTable!$B$1,MonsterTable!$A$1:$B$1,0),0))),OR(ISBLANK(AU1426),ISBLANK(AV1426))),#N/A,
IFERROR(VLOOKUP(AS1426,MonsterTable!$A:$B,MATCH(MonsterTable!$B$1,MonsterTable!$A$1:$B$1,0),0),
IF(OR(NOT(ISBLANK(AU1426)),ISBLANK(AV1426)),#N/A,
IF(AS1426="empty","empty",
VLOOKUP(AS1426,MonsterGroupTable!$A:$A,1,0)))))))</f>
        <v/>
      </c>
      <c r="BA1426" s="2" t="str">
        <f>IF(AND(ISBLANK(AZ1426),OR(NOT(ISBLANK(BB1426)),NOT(ISBLANK(BC1426)))),#N/A,
IF(ISBLANK(AZ1426),"",
IF(AND(NOT(ISERROR(VLOOKUP(AZ1426,MonsterTable!$A:$B,MATCH(MonsterTable!$B$1,MonsterTable!$A$1:$B$1,0),0))),OR(ISBLANK(BB1426),ISBLANK(BC1426))),#N/A,
IFERROR(VLOOKUP(AZ1426,MonsterTable!$A:$B,MATCH(MonsterTable!$B$1,MonsterTable!$A$1:$B$1,0),0),
IF(OR(NOT(ISBLANK(BB1426)),ISBLANK(BC1426)),#N/A,
IF(AZ1426="empty","empty",
VLOOKUP(AZ1426,MonsterGroupTable!$A:$A,1,0)))))))</f>
        <v/>
      </c>
      <c r="BH1426" s="2" t="str">
        <f>IF(AND(ISBLANK(BG1426),OR(NOT(ISBLANK(BI1426)),NOT(ISBLANK(BJ1426)))),#N/A,
IF(ISBLANK(BG1426),"",
IF(AND(NOT(ISERROR(VLOOKUP(BG1426,MonsterTable!$A:$B,MATCH(MonsterTable!$B$1,MonsterTable!$A$1:$B$1,0),0))),OR(ISBLANK(BI1426),ISBLANK(BJ1426))),#N/A,
IFERROR(VLOOKUP(BG1426,MonsterTable!$A:$B,MATCH(MonsterTable!$B$1,MonsterTable!$A$1:$B$1,0),0),
IF(OR(NOT(ISBLANK(BI1426)),ISBLANK(BJ1426)),#N/A,
IF(BG1426="empty","empty",
VLOOKUP(BG1426,MonsterGroupTable!$A:$A,1,0)))))))</f>
        <v/>
      </c>
      <c r="BO1426" s="2" t="str">
        <f>IF(AND(ISBLANK(BN1426),OR(NOT(ISBLANK(BP1426)),NOT(ISBLANK(BQ1426)))),#N/A,
IF(ISBLANK(BN1426),"",
IF(AND(NOT(ISERROR(VLOOKUP(BN1426,MonsterTable!$A:$B,MATCH(MonsterTable!$B$1,MonsterTable!$A$1:$B$1,0),0))),OR(ISBLANK(BP1426),ISBLANK(BQ1426))),#N/A,
IFERROR(VLOOKUP(BN1426,MonsterTable!$A:$B,MATCH(MonsterTable!$B$1,MonsterTable!$A$1:$B$1,0),0),
IF(OR(NOT(ISBLANK(BP1426)),ISBLANK(BQ1426)),#N/A,
IF(BN1426="empty","empty",
VLOOKUP(BN1426,MonsterGroupTable!$A:$A,1,0)))))))</f>
        <v/>
      </c>
      <c r="BV1426" s="2" t="str">
        <f>IF(AND(ISBLANK(BU1426),OR(NOT(ISBLANK(BW1426)),NOT(ISBLANK(BX1426)))),#N/A,
IF(ISBLANK(BU1426),"",
IF(AND(NOT(ISERROR(VLOOKUP(BU1426,MonsterTable!$A:$B,MATCH(MonsterTable!$B$1,MonsterTable!$A$1:$B$1,0),0))),OR(ISBLANK(BW1426),ISBLANK(BX1426))),#N/A,
IFERROR(VLOOKUP(BU1426,MonsterTable!$A:$B,MATCH(MonsterTable!$B$1,MonsterTable!$A$1:$B$1,0),0),
IF(OR(NOT(ISBLANK(BW1426)),ISBLANK(BX1426)),#N/A,
IF(BU1426="empty","empty",
VLOOKUP(BU1426,MonsterGroupTable!$A:$A,1,0)))))))</f>
        <v/>
      </c>
      <c r="CC1426" s="2" t="str">
        <f>IF(AND(ISBLANK(CB1426),OR(NOT(ISBLANK(CD1426)),NOT(ISBLANK(CE1426)))),#N/A,
IF(ISBLANK(CB1426),"",
IF(AND(NOT(ISERROR(VLOOKUP(CB1426,MonsterTable!$A:$B,MATCH(MonsterTable!$B$1,MonsterTable!$A$1:$B$1,0),0))),OR(ISBLANK(CD1426),ISBLANK(CE1426))),#N/A,
IFERROR(VLOOKUP(CB1426,MonsterTable!$A:$B,MATCH(MonsterTable!$B$1,MonsterTable!$A$1:$B$1,0),0),
IF(OR(NOT(ISBLANK(CD1426)),ISBLANK(CE1426)),#N/A,
IF(CB1426="empty","empty",
VLOOKUP(CB1426,MonsterGroupTable!$A:$A,1,0)))))))</f>
        <v/>
      </c>
      <c r="CJ1426" s="2" t="str">
        <f>IF(AND(ISBLANK(CI1426),OR(NOT(ISBLANK(CK1426)),NOT(ISBLANK(CL1426)))),#N/A,
IF(ISBLANK(CI1426),"",
IF(AND(NOT(ISERROR(VLOOKUP(CI1426,MonsterTable!$A:$B,MATCH(MonsterTable!$B$1,MonsterTable!$A$1:$B$1,0),0))),OR(ISBLANK(CK1426),ISBLANK(CL1426))),#N/A,
IFERROR(VLOOKUP(CI1426,MonsterTable!$A:$B,MATCH(MonsterTable!$B$1,MonsterTable!$A$1:$B$1,0),0),
IF(OR(NOT(ISBLANK(CK1426)),ISBLANK(CL1426)),#N/A,
IF(CI1426="empty","empty",
VLOOKUP(CI1426,MonsterGroupTable!$A:$A,1,0)))))))</f>
        <v/>
      </c>
    </row>
    <row r="1427" spans="1:88">
      <c r="A1427">
        <v>20393</v>
      </c>
      <c r="B1427">
        <f t="shared" si="49"/>
        <v>1.1000000000000001</v>
      </c>
      <c r="C1427">
        <f t="shared" si="49"/>
        <v>1.1000000000000001</v>
      </c>
      <c r="F1427">
        <v>1260</v>
      </c>
      <c r="G1427">
        <v>27955</v>
      </c>
      <c r="H1427">
        <v>0</v>
      </c>
      <c r="I1427">
        <v>0</v>
      </c>
      <c r="J1427">
        <v>0</v>
      </c>
      <c r="K1427" t="s">
        <v>28</v>
      </c>
      <c r="L1427" t="s">
        <v>256</v>
      </c>
      <c r="M1427" t="s">
        <v>79</v>
      </c>
      <c r="N1427" t="s">
        <v>80</v>
      </c>
      <c r="O1427">
        <v>0</v>
      </c>
      <c r="P1427">
        <v>-4.75</v>
      </c>
      <c r="Q1427">
        <v>-3.5</v>
      </c>
      <c r="R1427">
        <v>4.75</v>
      </c>
      <c r="S1427">
        <v>3</v>
      </c>
      <c r="T1427">
        <v>-13.5</v>
      </c>
      <c r="U1427">
        <v>2.5499999999999998</v>
      </c>
      <c r="V1427">
        <v>-6.75</v>
      </c>
      <c r="W1427" t="str">
        <f t="shared" si="50"/>
        <v>g120,5,empty,3,206,1,1,0</v>
      </c>
      <c r="X1427" s="1" t="s">
        <v>319</v>
      </c>
      <c r="Y1427" s="2" t="str">
        <f>IF(AND(ISBLANK(X1427),OR(NOT(ISBLANK(Z1427)),NOT(ISBLANK(AA1427)))),#N/A,
IF(ISBLANK(X1427),"",
IF(AND(NOT(ISERROR(VLOOKUP(X1427,MonsterTable!$A:$B,MATCH(MonsterTable!$B$1,MonsterTable!$A$1:$B$1,0),0))),OR(ISBLANK(Z1427),ISBLANK(AA1427))),#N/A,
IFERROR(VLOOKUP(X1427,MonsterTable!$A:$B,MATCH(MonsterTable!$B$1,MonsterTable!$A$1:$B$1,0),0),
IF(OR(NOT(ISBLANK(Z1427)),ISBLANK(AA1427)),#N/A,
IF(X1427="empty","empty",
VLOOKUP(X1427,MonsterGroupTable!$A:$A,1,0)))))))</f>
        <v>g120</v>
      </c>
      <c r="AA1427">
        <v>5</v>
      </c>
      <c r="AE1427" s="1" t="s">
        <v>446</v>
      </c>
      <c r="AF1427" s="2" t="str">
        <f>IF(AND(ISBLANK(AE1427),OR(NOT(ISBLANK(AG1427)),NOT(ISBLANK(AH1427)))),#N/A,
IF(ISBLANK(AE1427),"",
IF(AND(NOT(ISERROR(VLOOKUP(AE1427,MonsterTable!$A:$B,MATCH(MonsterTable!$B$1,MonsterTable!$A$1:$B$1,0),0))),OR(ISBLANK(AG1427),ISBLANK(AH1427))),#N/A,
IFERROR(VLOOKUP(AE1427,MonsterTable!$A:$B,MATCH(MonsterTable!$B$1,MonsterTable!$A$1:$B$1,0),0),
IF(OR(NOT(ISBLANK(AG1427)),ISBLANK(AH1427)),#N/A,
IF(AE1427="empty","empty",
VLOOKUP(AE1427,MonsterGroupTable!$A:$A,1,0)))))))</f>
        <v>empty</v>
      </c>
      <c r="AH1427">
        <v>3</v>
      </c>
      <c r="AL1427" s="1" t="s">
        <v>342</v>
      </c>
      <c r="AM1427" s="2">
        <f>IF(AND(ISBLANK(AL1427),OR(NOT(ISBLANK(AN1427)),NOT(ISBLANK(AO1427)))),#N/A,
IF(ISBLANK(AL1427),"",
IF(AND(NOT(ISERROR(VLOOKUP(AL1427,MonsterTable!$A:$B,MATCH(MonsterTable!$B$1,MonsterTable!$A$1:$B$1,0),0))),OR(ISBLANK(AN1427),ISBLANK(AO1427))),#N/A,
IFERROR(VLOOKUP(AL1427,MonsterTable!$A:$B,MATCH(MonsterTable!$B$1,MonsterTable!$A$1:$B$1,0),0),
IF(OR(NOT(ISBLANK(AN1427)),ISBLANK(AO1427)),#N/A,
IF(AL1427="empty","empty",
VLOOKUP(AL1427,MonsterGroupTable!$A:$A,1,0)))))))</f>
        <v>206</v>
      </c>
      <c r="AN1427">
        <v>1</v>
      </c>
      <c r="AO1427">
        <v>1</v>
      </c>
      <c r="AP1427">
        <v>0</v>
      </c>
      <c r="AT1427" s="2" t="str">
        <f>IF(AND(ISBLANK(AS1427),OR(NOT(ISBLANK(AU1427)),NOT(ISBLANK(AV1427)))),#N/A,
IF(ISBLANK(AS1427),"",
IF(AND(NOT(ISERROR(VLOOKUP(AS1427,MonsterTable!$A:$B,MATCH(MonsterTable!$B$1,MonsterTable!$A$1:$B$1,0),0))),OR(ISBLANK(AU1427),ISBLANK(AV1427))),#N/A,
IFERROR(VLOOKUP(AS1427,MonsterTable!$A:$B,MATCH(MonsterTable!$B$1,MonsterTable!$A$1:$B$1,0),0),
IF(OR(NOT(ISBLANK(AU1427)),ISBLANK(AV1427)),#N/A,
IF(AS1427="empty","empty",
VLOOKUP(AS1427,MonsterGroupTable!$A:$A,1,0)))))))</f>
        <v/>
      </c>
      <c r="BA1427" s="2" t="str">
        <f>IF(AND(ISBLANK(AZ1427),OR(NOT(ISBLANK(BB1427)),NOT(ISBLANK(BC1427)))),#N/A,
IF(ISBLANK(AZ1427),"",
IF(AND(NOT(ISERROR(VLOOKUP(AZ1427,MonsterTable!$A:$B,MATCH(MonsterTable!$B$1,MonsterTable!$A$1:$B$1,0),0))),OR(ISBLANK(BB1427),ISBLANK(BC1427))),#N/A,
IFERROR(VLOOKUP(AZ1427,MonsterTable!$A:$B,MATCH(MonsterTable!$B$1,MonsterTable!$A$1:$B$1,0),0),
IF(OR(NOT(ISBLANK(BB1427)),ISBLANK(BC1427)),#N/A,
IF(AZ1427="empty","empty",
VLOOKUP(AZ1427,MonsterGroupTable!$A:$A,1,0)))))))</f>
        <v/>
      </c>
      <c r="BH1427" s="2" t="str">
        <f>IF(AND(ISBLANK(BG1427),OR(NOT(ISBLANK(BI1427)),NOT(ISBLANK(BJ1427)))),#N/A,
IF(ISBLANK(BG1427),"",
IF(AND(NOT(ISERROR(VLOOKUP(BG1427,MonsterTable!$A:$B,MATCH(MonsterTable!$B$1,MonsterTable!$A$1:$B$1,0),0))),OR(ISBLANK(BI1427),ISBLANK(BJ1427))),#N/A,
IFERROR(VLOOKUP(BG1427,MonsterTable!$A:$B,MATCH(MonsterTable!$B$1,MonsterTable!$A$1:$B$1,0),0),
IF(OR(NOT(ISBLANK(BI1427)),ISBLANK(BJ1427)),#N/A,
IF(BG1427="empty","empty",
VLOOKUP(BG1427,MonsterGroupTable!$A:$A,1,0)))))))</f>
        <v/>
      </c>
      <c r="BO1427" s="2" t="str">
        <f>IF(AND(ISBLANK(BN1427),OR(NOT(ISBLANK(BP1427)),NOT(ISBLANK(BQ1427)))),#N/A,
IF(ISBLANK(BN1427),"",
IF(AND(NOT(ISERROR(VLOOKUP(BN1427,MonsterTable!$A:$B,MATCH(MonsterTable!$B$1,MonsterTable!$A$1:$B$1,0),0))),OR(ISBLANK(BP1427),ISBLANK(BQ1427))),#N/A,
IFERROR(VLOOKUP(BN1427,MonsterTable!$A:$B,MATCH(MonsterTable!$B$1,MonsterTable!$A$1:$B$1,0),0),
IF(OR(NOT(ISBLANK(BP1427)),ISBLANK(BQ1427)),#N/A,
IF(BN1427="empty","empty",
VLOOKUP(BN1427,MonsterGroupTable!$A:$A,1,0)))))))</f>
        <v/>
      </c>
      <c r="BV1427" s="2" t="str">
        <f>IF(AND(ISBLANK(BU1427),OR(NOT(ISBLANK(BW1427)),NOT(ISBLANK(BX1427)))),#N/A,
IF(ISBLANK(BU1427),"",
IF(AND(NOT(ISERROR(VLOOKUP(BU1427,MonsterTable!$A:$B,MATCH(MonsterTable!$B$1,MonsterTable!$A$1:$B$1,0),0))),OR(ISBLANK(BW1427),ISBLANK(BX1427))),#N/A,
IFERROR(VLOOKUP(BU1427,MonsterTable!$A:$B,MATCH(MonsterTable!$B$1,MonsterTable!$A$1:$B$1,0),0),
IF(OR(NOT(ISBLANK(BW1427)),ISBLANK(BX1427)),#N/A,
IF(BU1427="empty","empty",
VLOOKUP(BU1427,MonsterGroupTable!$A:$A,1,0)))))))</f>
        <v/>
      </c>
      <c r="CC1427" s="2" t="str">
        <f>IF(AND(ISBLANK(CB1427),OR(NOT(ISBLANK(CD1427)),NOT(ISBLANK(CE1427)))),#N/A,
IF(ISBLANK(CB1427),"",
IF(AND(NOT(ISERROR(VLOOKUP(CB1427,MonsterTable!$A:$B,MATCH(MonsterTable!$B$1,MonsterTable!$A$1:$B$1,0),0))),OR(ISBLANK(CD1427),ISBLANK(CE1427))),#N/A,
IFERROR(VLOOKUP(CB1427,MonsterTable!$A:$B,MATCH(MonsterTable!$B$1,MonsterTable!$A$1:$B$1,0),0),
IF(OR(NOT(ISBLANK(CD1427)),ISBLANK(CE1427)),#N/A,
IF(CB1427="empty","empty",
VLOOKUP(CB1427,MonsterGroupTable!$A:$A,1,0)))))))</f>
        <v/>
      </c>
      <c r="CJ1427" s="2" t="str">
        <f>IF(AND(ISBLANK(CI1427),OR(NOT(ISBLANK(CK1427)),NOT(ISBLANK(CL1427)))),#N/A,
IF(ISBLANK(CI1427),"",
IF(AND(NOT(ISERROR(VLOOKUP(CI1427,MonsterTable!$A:$B,MATCH(MonsterTable!$B$1,MonsterTable!$A$1:$B$1,0),0))),OR(ISBLANK(CK1427),ISBLANK(CL1427))),#N/A,
IFERROR(VLOOKUP(CI1427,MonsterTable!$A:$B,MATCH(MonsterTable!$B$1,MonsterTable!$A$1:$B$1,0),0),
IF(OR(NOT(ISBLANK(CK1427)),ISBLANK(CL1427)),#N/A,
IF(CI1427="empty","empty",
VLOOKUP(CI1427,MonsterGroupTable!$A:$A,1,0)))))))</f>
        <v/>
      </c>
    </row>
    <row r="1428" spans="1:88">
      <c r="A1428">
        <v>20394</v>
      </c>
      <c r="B1428">
        <f t="shared" si="49"/>
        <v>1.1000000000000001</v>
      </c>
      <c r="C1428">
        <f t="shared" si="49"/>
        <v>1.1000000000000001</v>
      </c>
      <c r="F1428">
        <v>1260</v>
      </c>
      <c r="G1428">
        <v>28144</v>
      </c>
      <c r="H1428">
        <v>0</v>
      </c>
      <c r="I1428">
        <v>0</v>
      </c>
      <c r="J1428">
        <v>0</v>
      </c>
      <c r="K1428" t="s">
        <v>28</v>
      </c>
      <c r="L1428" t="s">
        <v>256</v>
      </c>
      <c r="M1428" t="s">
        <v>79</v>
      </c>
      <c r="N1428" t="s">
        <v>80</v>
      </c>
      <c r="O1428">
        <v>0</v>
      </c>
      <c r="P1428">
        <v>-4.75</v>
      </c>
      <c r="Q1428">
        <v>-3.5</v>
      </c>
      <c r="R1428">
        <v>4.75</v>
      </c>
      <c r="S1428">
        <v>3</v>
      </c>
      <c r="T1428">
        <v>-13.5</v>
      </c>
      <c r="U1428">
        <v>2.5499999999999998</v>
      </c>
      <c r="V1428">
        <v>-6.75</v>
      </c>
      <c r="W1428" t="str">
        <f t="shared" si="50"/>
        <v>g120,5,empty,3,206,1,1,0</v>
      </c>
      <c r="X1428" s="1" t="s">
        <v>319</v>
      </c>
      <c r="Y1428" s="2" t="str">
        <f>IF(AND(ISBLANK(X1428),OR(NOT(ISBLANK(Z1428)),NOT(ISBLANK(AA1428)))),#N/A,
IF(ISBLANK(X1428),"",
IF(AND(NOT(ISERROR(VLOOKUP(X1428,MonsterTable!$A:$B,MATCH(MonsterTable!$B$1,MonsterTable!$A$1:$B$1,0),0))),OR(ISBLANK(Z1428),ISBLANK(AA1428))),#N/A,
IFERROR(VLOOKUP(X1428,MonsterTable!$A:$B,MATCH(MonsterTable!$B$1,MonsterTable!$A$1:$B$1,0),0),
IF(OR(NOT(ISBLANK(Z1428)),ISBLANK(AA1428)),#N/A,
IF(X1428="empty","empty",
VLOOKUP(X1428,MonsterGroupTable!$A:$A,1,0)))))))</f>
        <v>g120</v>
      </c>
      <c r="AA1428">
        <v>5</v>
      </c>
      <c r="AE1428" s="1" t="s">
        <v>446</v>
      </c>
      <c r="AF1428" s="2" t="str">
        <f>IF(AND(ISBLANK(AE1428),OR(NOT(ISBLANK(AG1428)),NOT(ISBLANK(AH1428)))),#N/A,
IF(ISBLANK(AE1428),"",
IF(AND(NOT(ISERROR(VLOOKUP(AE1428,MonsterTable!$A:$B,MATCH(MonsterTable!$B$1,MonsterTable!$A$1:$B$1,0),0))),OR(ISBLANK(AG1428),ISBLANK(AH1428))),#N/A,
IFERROR(VLOOKUP(AE1428,MonsterTable!$A:$B,MATCH(MonsterTable!$B$1,MonsterTable!$A$1:$B$1,0),0),
IF(OR(NOT(ISBLANK(AG1428)),ISBLANK(AH1428)),#N/A,
IF(AE1428="empty","empty",
VLOOKUP(AE1428,MonsterGroupTable!$A:$A,1,0)))))))</f>
        <v>empty</v>
      </c>
      <c r="AH1428">
        <v>3</v>
      </c>
      <c r="AL1428" s="1" t="s">
        <v>342</v>
      </c>
      <c r="AM1428" s="2">
        <f>IF(AND(ISBLANK(AL1428),OR(NOT(ISBLANK(AN1428)),NOT(ISBLANK(AO1428)))),#N/A,
IF(ISBLANK(AL1428),"",
IF(AND(NOT(ISERROR(VLOOKUP(AL1428,MonsterTable!$A:$B,MATCH(MonsterTable!$B$1,MonsterTable!$A$1:$B$1,0),0))),OR(ISBLANK(AN1428),ISBLANK(AO1428))),#N/A,
IFERROR(VLOOKUP(AL1428,MonsterTable!$A:$B,MATCH(MonsterTable!$B$1,MonsterTable!$A$1:$B$1,0),0),
IF(OR(NOT(ISBLANK(AN1428)),ISBLANK(AO1428)),#N/A,
IF(AL1428="empty","empty",
VLOOKUP(AL1428,MonsterGroupTable!$A:$A,1,0)))))))</f>
        <v>206</v>
      </c>
      <c r="AN1428">
        <v>1</v>
      </c>
      <c r="AO1428">
        <v>1</v>
      </c>
      <c r="AP1428">
        <v>0</v>
      </c>
      <c r="AT1428" s="2" t="str">
        <f>IF(AND(ISBLANK(AS1428),OR(NOT(ISBLANK(AU1428)),NOT(ISBLANK(AV1428)))),#N/A,
IF(ISBLANK(AS1428),"",
IF(AND(NOT(ISERROR(VLOOKUP(AS1428,MonsterTable!$A:$B,MATCH(MonsterTable!$B$1,MonsterTable!$A$1:$B$1,0),0))),OR(ISBLANK(AU1428),ISBLANK(AV1428))),#N/A,
IFERROR(VLOOKUP(AS1428,MonsterTable!$A:$B,MATCH(MonsterTable!$B$1,MonsterTable!$A$1:$B$1,0),0),
IF(OR(NOT(ISBLANK(AU1428)),ISBLANK(AV1428)),#N/A,
IF(AS1428="empty","empty",
VLOOKUP(AS1428,MonsterGroupTable!$A:$A,1,0)))))))</f>
        <v/>
      </c>
      <c r="BA1428" s="2" t="str">
        <f>IF(AND(ISBLANK(AZ1428),OR(NOT(ISBLANK(BB1428)),NOT(ISBLANK(BC1428)))),#N/A,
IF(ISBLANK(AZ1428),"",
IF(AND(NOT(ISERROR(VLOOKUP(AZ1428,MonsterTable!$A:$B,MATCH(MonsterTable!$B$1,MonsterTable!$A$1:$B$1,0),0))),OR(ISBLANK(BB1428),ISBLANK(BC1428))),#N/A,
IFERROR(VLOOKUP(AZ1428,MonsterTable!$A:$B,MATCH(MonsterTable!$B$1,MonsterTable!$A$1:$B$1,0),0),
IF(OR(NOT(ISBLANK(BB1428)),ISBLANK(BC1428)),#N/A,
IF(AZ1428="empty","empty",
VLOOKUP(AZ1428,MonsterGroupTable!$A:$A,1,0)))))))</f>
        <v/>
      </c>
      <c r="BH1428" s="2" t="str">
        <f>IF(AND(ISBLANK(BG1428),OR(NOT(ISBLANK(BI1428)),NOT(ISBLANK(BJ1428)))),#N/A,
IF(ISBLANK(BG1428),"",
IF(AND(NOT(ISERROR(VLOOKUP(BG1428,MonsterTable!$A:$B,MATCH(MonsterTable!$B$1,MonsterTable!$A$1:$B$1,0),0))),OR(ISBLANK(BI1428),ISBLANK(BJ1428))),#N/A,
IFERROR(VLOOKUP(BG1428,MonsterTable!$A:$B,MATCH(MonsterTable!$B$1,MonsterTable!$A$1:$B$1,0),0),
IF(OR(NOT(ISBLANK(BI1428)),ISBLANK(BJ1428)),#N/A,
IF(BG1428="empty","empty",
VLOOKUP(BG1428,MonsterGroupTable!$A:$A,1,0)))))))</f>
        <v/>
      </c>
      <c r="BO1428" s="2" t="str">
        <f>IF(AND(ISBLANK(BN1428),OR(NOT(ISBLANK(BP1428)),NOT(ISBLANK(BQ1428)))),#N/A,
IF(ISBLANK(BN1428),"",
IF(AND(NOT(ISERROR(VLOOKUP(BN1428,MonsterTable!$A:$B,MATCH(MonsterTable!$B$1,MonsterTable!$A$1:$B$1,0),0))),OR(ISBLANK(BP1428),ISBLANK(BQ1428))),#N/A,
IFERROR(VLOOKUP(BN1428,MonsterTable!$A:$B,MATCH(MonsterTable!$B$1,MonsterTable!$A$1:$B$1,0),0),
IF(OR(NOT(ISBLANK(BP1428)),ISBLANK(BQ1428)),#N/A,
IF(BN1428="empty","empty",
VLOOKUP(BN1428,MonsterGroupTable!$A:$A,1,0)))))))</f>
        <v/>
      </c>
      <c r="BV1428" s="2" t="str">
        <f>IF(AND(ISBLANK(BU1428),OR(NOT(ISBLANK(BW1428)),NOT(ISBLANK(BX1428)))),#N/A,
IF(ISBLANK(BU1428),"",
IF(AND(NOT(ISERROR(VLOOKUP(BU1428,MonsterTable!$A:$B,MATCH(MonsterTable!$B$1,MonsterTable!$A$1:$B$1,0),0))),OR(ISBLANK(BW1428),ISBLANK(BX1428))),#N/A,
IFERROR(VLOOKUP(BU1428,MonsterTable!$A:$B,MATCH(MonsterTable!$B$1,MonsterTable!$A$1:$B$1,0),0),
IF(OR(NOT(ISBLANK(BW1428)),ISBLANK(BX1428)),#N/A,
IF(BU1428="empty","empty",
VLOOKUP(BU1428,MonsterGroupTable!$A:$A,1,0)))))))</f>
        <v/>
      </c>
      <c r="CC1428" s="2" t="str">
        <f>IF(AND(ISBLANK(CB1428),OR(NOT(ISBLANK(CD1428)),NOT(ISBLANK(CE1428)))),#N/A,
IF(ISBLANK(CB1428),"",
IF(AND(NOT(ISERROR(VLOOKUP(CB1428,MonsterTable!$A:$B,MATCH(MonsterTable!$B$1,MonsterTable!$A$1:$B$1,0),0))),OR(ISBLANK(CD1428),ISBLANK(CE1428))),#N/A,
IFERROR(VLOOKUP(CB1428,MonsterTable!$A:$B,MATCH(MonsterTable!$B$1,MonsterTable!$A$1:$B$1,0),0),
IF(OR(NOT(ISBLANK(CD1428)),ISBLANK(CE1428)),#N/A,
IF(CB1428="empty","empty",
VLOOKUP(CB1428,MonsterGroupTable!$A:$A,1,0)))))))</f>
        <v/>
      </c>
      <c r="CJ1428" s="2" t="str">
        <f>IF(AND(ISBLANK(CI1428),OR(NOT(ISBLANK(CK1428)),NOT(ISBLANK(CL1428)))),#N/A,
IF(ISBLANK(CI1428),"",
IF(AND(NOT(ISERROR(VLOOKUP(CI1428,MonsterTable!$A:$B,MATCH(MonsterTable!$B$1,MonsterTable!$A$1:$B$1,0),0))),OR(ISBLANK(CK1428),ISBLANK(CL1428))),#N/A,
IFERROR(VLOOKUP(CI1428,MonsterTable!$A:$B,MATCH(MonsterTable!$B$1,MonsterTable!$A$1:$B$1,0),0),
IF(OR(NOT(ISBLANK(CK1428)),ISBLANK(CL1428)),#N/A,
IF(CI1428="empty","empty",
VLOOKUP(CI1428,MonsterGroupTable!$A:$A,1,0)))))))</f>
        <v/>
      </c>
    </row>
    <row r="1429" spans="1:88">
      <c r="A1429">
        <v>20395</v>
      </c>
      <c r="B1429">
        <f t="shared" si="49"/>
        <v>1.1000000000000001</v>
      </c>
      <c r="C1429">
        <f t="shared" si="49"/>
        <v>1.1000000000000001</v>
      </c>
      <c r="F1429">
        <v>1260</v>
      </c>
      <c r="G1429">
        <v>28333</v>
      </c>
      <c r="H1429">
        <v>0</v>
      </c>
      <c r="I1429">
        <v>0</v>
      </c>
      <c r="J1429">
        <v>0</v>
      </c>
      <c r="K1429" t="s">
        <v>28</v>
      </c>
      <c r="L1429" t="s">
        <v>256</v>
      </c>
      <c r="M1429" t="s">
        <v>79</v>
      </c>
      <c r="N1429" t="s">
        <v>80</v>
      </c>
      <c r="O1429">
        <v>0</v>
      </c>
      <c r="P1429">
        <v>-4.75</v>
      </c>
      <c r="Q1429">
        <v>-3.5</v>
      </c>
      <c r="R1429">
        <v>4.75</v>
      </c>
      <c r="S1429">
        <v>3</v>
      </c>
      <c r="T1429">
        <v>-13.5</v>
      </c>
      <c r="U1429">
        <v>2.5499999999999998</v>
      </c>
      <c r="V1429">
        <v>-6.75</v>
      </c>
      <c r="W1429" t="str">
        <f t="shared" si="50"/>
        <v>g120,5,empty,3,206,1,1,0</v>
      </c>
      <c r="X1429" s="1" t="s">
        <v>319</v>
      </c>
      <c r="Y1429" s="2" t="str">
        <f>IF(AND(ISBLANK(X1429),OR(NOT(ISBLANK(Z1429)),NOT(ISBLANK(AA1429)))),#N/A,
IF(ISBLANK(X1429),"",
IF(AND(NOT(ISERROR(VLOOKUP(X1429,MonsterTable!$A:$B,MATCH(MonsterTable!$B$1,MonsterTable!$A$1:$B$1,0),0))),OR(ISBLANK(Z1429),ISBLANK(AA1429))),#N/A,
IFERROR(VLOOKUP(X1429,MonsterTable!$A:$B,MATCH(MonsterTable!$B$1,MonsterTable!$A$1:$B$1,0),0),
IF(OR(NOT(ISBLANK(Z1429)),ISBLANK(AA1429)),#N/A,
IF(X1429="empty","empty",
VLOOKUP(X1429,MonsterGroupTable!$A:$A,1,0)))))))</f>
        <v>g120</v>
      </c>
      <c r="AA1429">
        <v>5</v>
      </c>
      <c r="AE1429" s="1" t="s">
        <v>446</v>
      </c>
      <c r="AF1429" s="2" t="str">
        <f>IF(AND(ISBLANK(AE1429),OR(NOT(ISBLANK(AG1429)),NOT(ISBLANK(AH1429)))),#N/A,
IF(ISBLANK(AE1429),"",
IF(AND(NOT(ISERROR(VLOOKUP(AE1429,MonsterTable!$A:$B,MATCH(MonsterTable!$B$1,MonsterTable!$A$1:$B$1,0),0))),OR(ISBLANK(AG1429),ISBLANK(AH1429))),#N/A,
IFERROR(VLOOKUP(AE1429,MonsterTable!$A:$B,MATCH(MonsterTable!$B$1,MonsterTable!$A$1:$B$1,0),0),
IF(OR(NOT(ISBLANK(AG1429)),ISBLANK(AH1429)),#N/A,
IF(AE1429="empty","empty",
VLOOKUP(AE1429,MonsterGroupTable!$A:$A,1,0)))))))</f>
        <v>empty</v>
      </c>
      <c r="AH1429">
        <v>3</v>
      </c>
      <c r="AL1429" s="1" t="s">
        <v>342</v>
      </c>
      <c r="AM1429" s="2">
        <f>IF(AND(ISBLANK(AL1429),OR(NOT(ISBLANK(AN1429)),NOT(ISBLANK(AO1429)))),#N/A,
IF(ISBLANK(AL1429),"",
IF(AND(NOT(ISERROR(VLOOKUP(AL1429,MonsterTable!$A:$B,MATCH(MonsterTable!$B$1,MonsterTable!$A$1:$B$1,0),0))),OR(ISBLANK(AN1429),ISBLANK(AO1429))),#N/A,
IFERROR(VLOOKUP(AL1429,MonsterTable!$A:$B,MATCH(MonsterTable!$B$1,MonsterTable!$A$1:$B$1,0),0),
IF(OR(NOT(ISBLANK(AN1429)),ISBLANK(AO1429)),#N/A,
IF(AL1429="empty","empty",
VLOOKUP(AL1429,MonsterGroupTable!$A:$A,1,0)))))))</f>
        <v>206</v>
      </c>
      <c r="AN1429">
        <v>1</v>
      </c>
      <c r="AO1429">
        <v>1</v>
      </c>
      <c r="AP1429">
        <v>0</v>
      </c>
      <c r="AT1429" s="2" t="str">
        <f>IF(AND(ISBLANK(AS1429),OR(NOT(ISBLANK(AU1429)),NOT(ISBLANK(AV1429)))),#N/A,
IF(ISBLANK(AS1429),"",
IF(AND(NOT(ISERROR(VLOOKUP(AS1429,MonsterTable!$A:$B,MATCH(MonsterTable!$B$1,MonsterTable!$A$1:$B$1,0),0))),OR(ISBLANK(AU1429),ISBLANK(AV1429))),#N/A,
IFERROR(VLOOKUP(AS1429,MonsterTable!$A:$B,MATCH(MonsterTable!$B$1,MonsterTable!$A$1:$B$1,0),0),
IF(OR(NOT(ISBLANK(AU1429)),ISBLANK(AV1429)),#N/A,
IF(AS1429="empty","empty",
VLOOKUP(AS1429,MonsterGroupTable!$A:$A,1,0)))))))</f>
        <v/>
      </c>
      <c r="BA1429" s="2" t="str">
        <f>IF(AND(ISBLANK(AZ1429),OR(NOT(ISBLANK(BB1429)),NOT(ISBLANK(BC1429)))),#N/A,
IF(ISBLANK(AZ1429),"",
IF(AND(NOT(ISERROR(VLOOKUP(AZ1429,MonsterTable!$A:$B,MATCH(MonsterTable!$B$1,MonsterTable!$A$1:$B$1,0),0))),OR(ISBLANK(BB1429),ISBLANK(BC1429))),#N/A,
IFERROR(VLOOKUP(AZ1429,MonsterTable!$A:$B,MATCH(MonsterTable!$B$1,MonsterTable!$A$1:$B$1,0),0),
IF(OR(NOT(ISBLANK(BB1429)),ISBLANK(BC1429)),#N/A,
IF(AZ1429="empty","empty",
VLOOKUP(AZ1429,MonsterGroupTable!$A:$A,1,0)))))))</f>
        <v/>
      </c>
      <c r="BH1429" s="2" t="str">
        <f>IF(AND(ISBLANK(BG1429),OR(NOT(ISBLANK(BI1429)),NOT(ISBLANK(BJ1429)))),#N/A,
IF(ISBLANK(BG1429),"",
IF(AND(NOT(ISERROR(VLOOKUP(BG1429,MonsterTable!$A:$B,MATCH(MonsterTable!$B$1,MonsterTable!$A$1:$B$1,0),0))),OR(ISBLANK(BI1429),ISBLANK(BJ1429))),#N/A,
IFERROR(VLOOKUP(BG1429,MonsterTable!$A:$B,MATCH(MonsterTable!$B$1,MonsterTable!$A$1:$B$1,0),0),
IF(OR(NOT(ISBLANK(BI1429)),ISBLANK(BJ1429)),#N/A,
IF(BG1429="empty","empty",
VLOOKUP(BG1429,MonsterGroupTable!$A:$A,1,0)))))))</f>
        <v/>
      </c>
      <c r="BO1429" s="2" t="str">
        <f>IF(AND(ISBLANK(BN1429),OR(NOT(ISBLANK(BP1429)),NOT(ISBLANK(BQ1429)))),#N/A,
IF(ISBLANK(BN1429),"",
IF(AND(NOT(ISERROR(VLOOKUP(BN1429,MonsterTable!$A:$B,MATCH(MonsterTable!$B$1,MonsterTable!$A$1:$B$1,0),0))),OR(ISBLANK(BP1429),ISBLANK(BQ1429))),#N/A,
IFERROR(VLOOKUP(BN1429,MonsterTable!$A:$B,MATCH(MonsterTable!$B$1,MonsterTable!$A$1:$B$1,0),0),
IF(OR(NOT(ISBLANK(BP1429)),ISBLANK(BQ1429)),#N/A,
IF(BN1429="empty","empty",
VLOOKUP(BN1429,MonsterGroupTable!$A:$A,1,0)))))))</f>
        <v/>
      </c>
      <c r="BV1429" s="2" t="str">
        <f>IF(AND(ISBLANK(BU1429),OR(NOT(ISBLANK(BW1429)),NOT(ISBLANK(BX1429)))),#N/A,
IF(ISBLANK(BU1429),"",
IF(AND(NOT(ISERROR(VLOOKUP(BU1429,MonsterTable!$A:$B,MATCH(MonsterTable!$B$1,MonsterTable!$A$1:$B$1,0),0))),OR(ISBLANK(BW1429),ISBLANK(BX1429))),#N/A,
IFERROR(VLOOKUP(BU1429,MonsterTable!$A:$B,MATCH(MonsterTable!$B$1,MonsterTable!$A$1:$B$1,0),0),
IF(OR(NOT(ISBLANK(BW1429)),ISBLANK(BX1429)),#N/A,
IF(BU1429="empty","empty",
VLOOKUP(BU1429,MonsterGroupTable!$A:$A,1,0)))))))</f>
        <v/>
      </c>
      <c r="CC1429" s="2" t="str">
        <f>IF(AND(ISBLANK(CB1429),OR(NOT(ISBLANK(CD1429)),NOT(ISBLANK(CE1429)))),#N/A,
IF(ISBLANK(CB1429),"",
IF(AND(NOT(ISERROR(VLOOKUP(CB1429,MonsterTable!$A:$B,MATCH(MonsterTable!$B$1,MonsterTable!$A$1:$B$1,0),0))),OR(ISBLANK(CD1429),ISBLANK(CE1429))),#N/A,
IFERROR(VLOOKUP(CB1429,MonsterTable!$A:$B,MATCH(MonsterTable!$B$1,MonsterTable!$A$1:$B$1,0),0),
IF(OR(NOT(ISBLANK(CD1429)),ISBLANK(CE1429)),#N/A,
IF(CB1429="empty","empty",
VLOOKUP(CB1429,MonsterGroupTable!$A:$A,1,0)))))))</f>
        <v/>
      </c>
      <c r="CJ1429" s="2" t="str">
        <f>IF(AND(ISBLANK(CI1429),OR(NOT(ISBLANK(CK1429)),NOT(ISBLANK(CL1429)))),#N/A,
IF(ISBLANK(CI1429),"",
IF(AND(NOT(ISERROR(VLOOKUP(CI1429,MonsterTable!$A:$B,MATCH(MonsterTable!$B$1,MonsterTable!$A$1:$B$1,0),0))),OR(ISBLANK(CK1429),ISBLANK(CL1429))),#N/A,
IFERROR(VLOOKUP(CI1429,MonsterTable!$A:$B,MATCH(MonsterTable!$B$1,MonsterTable!$A$1:$B$1,0),0),
IF(OR(NOT(ISBLANK(CK1429)),ISBLANK(CL1429)),#N/A,
IF(CI1429="empty","empty",
VLOOKUP(CI1429,MonsterGroupTable!$A:$A,1,0)))))))</f>
        <v/>
      </c>
    </row>
    <row r="1430" spans="1:88">
      <c r="A1430">
        <v>20396</v>
      </c>
      <c r="B1430">
        <f t="shared" si="49"/>
        <v>1.1000000000000001</v>
      </c>
      <c r="C1430">
        <f t="shared" si="49"/>
        <v>1.1000000000000001</v>
      </c>
      <c r="F1430">
        <v>1260</v>
      </c>
      <c r="G1430">
        <v>28522</v>
      </c>
      <c r="H1430">
        <v>0</v>
      </c>
      <c r="I1430">
        <v>0</v>
      </c>
      <c r="J1430">
        <v>0</v>
      </c>
      <c r="K1430" t="s">
        <v>28</v>
      </c>
      <c r="L1430" t="s">
        <v>256</v>
      </c>
      <c r="M1430" t="s">
        <v>79</v>
      </c>
      <c r="N1430" t="s">
        <v>80</v>
      </c>
      <c r="O1430">
        <v>0</v>
      </c>
      <c r="P1430">
        <v>-4.75</v>
      </c>
      <c r="Q1430">
        <v>-3.5</v>
      </c>
      <c r="R1430">
        <v>4.75</v>
      </c>
      <c r="S1430">
        <v>3</v>
      </c>
      <c r="T1430">
        <v>-13.5</v>
      </c>
      <c r="U1430">
        <v>2.5499999999999998</v>
      </c>
      <c r="V1430">
        <v>-6.75</v>
      </c>
      <c r="W1430" t="str">
        <f t="shared" si="50"/>
        <v>g120,5,empty,3,206,1,1,0</v>
      </c>
      <c r="X1430" s="1" t="s">
        <v>319</v>
      </c>
      <c r="Y1430" s="2" t="str">
        <f>IF(AND(ISBLANK(X1430),OR(NOT(ISBLANK(Z1430)),NOT(ISBLANK(AA1430)))),#N/A,
IF(ISBLANK(X1430),"",
IF(AND(NOT(ISERROR(VLOOKUP(X1430,MonsterTable!$A:$B,MATCH(MonsterTable!$B$1,MonsterTable!$A$1:$B$1,0),0))),OR(ISBLANK(Z1430),ISBLANK(AA1430))),#N/A,
IFERROR(VLOOKUP(X1430,MonsterTable!$A:$B,MATCH(MonsterTable!$B$1,MonsterTable!$A$1:$B$1,0),0),
IF(OR(NOT(ISBLANK(Z1430)),ISBLANK(AA1430)),#N/A,
IF(X1430="empty","empty",
VLOOKUP(X1430,MonsterGroupTable!$A:$A,1,0)))))))</f>
        <v>g120</v>
      </c>
      <c r="AA1430">
        <v>5</v>
      </c>
      <c r="AE1430" s="1" t="s">
        <v>446</v>
      </c>
      <c r="AF1430" s="2" t="str">
        <f>IF(AND(ISBLANK(AE1430),OR(NOT(ISBLANK(AG1430)),NOT(ISBLANK(AH1430)))),#N/A,
IF(ISBLANK(AE1430),"",
IF(AND(NOT(ISERROR(VLOOKUP(AE1430,MonsterTable!$A:$B,MATCH(MonsterTable!$B$1,MonsterTable!$A$1:$B$1,0),0))),OR(ISBLANK(AG1430),ISBLANK(AH1430))),#N/A,
IFERROR(VLOOKUP(AE1430,MonsterTable!$A:$B,MATCH(MonsterTable!$B$1,MonsterTable!$A$1:$B$1,0),0),
IF(OR(NOT(ISBLANK(AG1430)),ISBLANK(AH1430)),#N/A,
IF(AE1430="empty","empty",
VLOOKUP(AE1430,MonsterGroupTable!$A:$A,1,0)))))))</f>
        <v>empty</v>
      </c>
      <c r="AH1430">
        <v>3</v>
      </c>
      <c r="AL1430" s="1" t="s">
        <v>342</v>
      </c>
      <c r="AM1430" s="2">
        <f>IF(AND(ISBLANK(AL1430),OR(NOT(ISBLANK(AN1430)),NOT(ISBLANK(AO1430)))),#N/A,
IF(ISBLANK(AL1430),"",
IF(AND(NOT(ISERROR(VLOOKUP(AL1430,MonsterTable!$A:$B,MATCH(MonsterTable!$B$1,MonsterTable!$A$1:$B$1,0),0))),OR(ISBLANK(AN1430),ISBLANK(AO1430))),#N/A,
IFERROR(VLOOKUP(AL1430,MonsterTable!$A:$B,MATCH(MonsterTable!$B$1,MonsterTable!$A$1:$B$1,0),0),
IF(OR(NOT(ISBLANK(AN1430)),ISBLANK(AO1430)),#N/A,
IF(AL1430="empty","empty",
VLOOKUP(AL1430,MonsterGroupTable!$A:$A,1,0)))))))</f>
        <v>206</v>
      </c>
      <c r="AN1430">
        <v>1</v>
      </c>
      <c r="AO1430">
        <v>1</v>
      </c>
      <c r="AP1430">
        <v>0</v>
      </c>
      <c r="AT1430" s="2" t="str">
        <f>IF(AND(ISBLANK(AS1430),OR(NOT(ISBLANK(AU1430)),NOT(ISBLANK(AV1430)))),#N/A,
IF(ISBLANK(AS1430),"",
IF(AND(NOT(ISERROR(VLOOKUP(AS1430,MonsterTable!$A:$B,MATCH(MonsterTable!$B$1,MonsterTable!$A$1:$B$1,0),0))),OR(ISBLANK(AU1430),ISBLANK(AV1430))),#N/A,
IFERROR(VLOOKUP(AS1430,MonsterTable!$A:$B,MATCH(MonsterTable!$B$1,MonsterTable!$A$1:$B$1,0),0),
IF(OR(NOT(ISBLANK(AU1430)),ISBLANK(AV1430)),#N/A,
IF(AS1430="empty","empty",
VLOOKUP(AS1430,MonsterGroupTable!$A:$A,1,0)))))))</f>
        <v/>
      </c>
      <c r="BA1430" s="2" t="str">
        <f>IF(AND(ISBLANK(AZ1430),OR(NOT(ISBLANK(BB1430)),NOT(ISBLANK(BC1430)))),#N/A,
IF(ISBLANK(AZ1430),"",
IF(AND(NOT(ISERROR(VLOOKUP(AZ1430,MonsterTable!$A:$B,MATCH(MonsterTable!$B$1,MonsterTable!$A$1:$B$1,0),0))),OR(ISBLANK(BB1430),ISBLANK(BC1430))),#N/A,
IFERROR(VLOOKUP(AZ1430,MonsterTable!$A:$B,MATCH(MonsterTable!$B$1,MonsterTable!$A$1:$B$1,0),0),
IF(OR(NOT(ISBLANK(BB1430)),ISBLANK(BC1430)),#N/A,
IF(AZ1430="empty","empty",
VLOOKUP(AZ1430,MonsterGroupTable!$A:$A,1,0)))))))</f>
        <v/>
      </c>
      <c r="BH1430" s="2" t="str">
        <f>IF(AND(ISBLANK(BG1430),OR(NOT(ISBLANK(BI1430)),NOT(ISBLANK(BJ1430)))),#N/A,
IF(ISBLANK(BG1430),"",
IF(AND(NOT(ISERROR(VLOOKUP(BG1430,MonsterTable!$A:$B,MATCH(MonsterTable!$B$1,MonsterTable!$A$1:$B$1,0),0))),OR(ISBLANK(BI1430),ISBLANK(BJ1430))),#N/A,
IFERROR(VLOOKUP(BG1430,MonsterTable!$A:$B,MATCH(MonsterTable!$B$1,MonsterTable!$A$1:$B$1,0),0),
IF(OR(NOT(ISBLANK(BI1430)),ISBLANK(BJ1430)),#N/A,
IF(BG1430="empty","empty",
VLOOKUP(BG1430,MonsterGroupTable!$A:$A,1,0)))))))</f>
        <v/>
      </c>
      <c r="BO1430" s="2" t="str">
        <f>IF(AND(ISBLANK(BN1430),OR(NOT(ISBLANK(BP1430)),NOT(ISBLANK(BQ1430)))),#N/A,
IF(ISBLANK(BN1430),"",
IF(AND(NOT(ISERROR(VLOOKUP(BN1430,MonsterTable!$A:$B,MATCH(MonsterTable!$B$1,MonsterTable!$A$1:$B$1,0),0))),OR(ISBLANK(BP1430),ISBLANK(BQ1430))),#N/A,
IFERROR(VLOOKUP(BN1430,MonsterTable!$A:$B,MATCH(MonsterTable!$B$1,MonsterTable!$A$1:$B$1,0),0),
IF(OR(NOT(ISBLANK(BP1430)),ISBLANK(BQ1430)),#N/A,
IF(BN1430="empty","empty",
VLOOKUP(BN1430,MonsterGroupTable!$A:$A,1,0)))))))</f>
        <v/>
      </c>
      <c r="BV1430" s="2" t="str">
        <f>IF(AND(ISBLANK(BU1430),OR(NOT(ISBLANK(BW1430)),NOT(ISBLANK(BX1430)))),#N/A,
IF(ISBLANK(BU1430),"",
IF(AND(NOT(ISERROR(VLOOKUP(BU1430,MonsterTable!$A:$B,MATCH(MonsterTable!$B$1,MonsterTable!$A$1:$B$1,0),0))),OR(ISBLANK(BW1430),ISBLANK(BX1430))),#N/A,
IFERROR(VLOOKUP(BU1430,MonsterTable!$A:$B,MATCH(MonsterTable!$B$1,MonsterTable!$A$1:$B$1,0),0),
IF(OR(NOT(ISBLANK(BW1430)),ISBLANK(BX1430)),#N/A,
IF(BU1430="empty","empty",
VLOOKUP(BU1430,MonsterGroupTable!$A:$A,1,0)))))))</f>
        <v/>
      </c>
      <c r="CC1430" s="2" t="str">
        <f>IF(AND(ISBLANK(CB1430),OR(NOT(ISBLANK(CD1430)),NOT(ISBLANK(CE1430)))),#N/A,
IF(ISBLANK(CB1430),"",
IF(AND(NOT(ISERROR(VLOOKUP(CB1430,MonsterTable!$A:$B,MATCH(MonsterTable!$B$1,MonsterTable!$A$1:$B$1,0),0))),OR(ISBLANK(CD1430),ISBLANK(CE1430))),#N/A,
IFERROR(VLOOKUP(CB1430,MonsterTable!$A:$B,MATCH(MonsterTable!$B$1,MonsterTable!$A$1:$B$1,0),0),
IF(OR(NOT(ISBLANK(CD1430)),ISBLANK(CE1430)),#N/A,
IF(CB1430="empty","empty",
VLOOKUP(CB1430,MonsterGroupTable!$A:$A,1,0)))))))</f>
        <v/>
      </c>
      <c r="CJ1430" s="2" t="str">
        <f>IF(AND(ISBLANK(CI1430),OR(NOT(ISBLANK(CK1430)),NOT(ISBLANK(CL1430)))),#N/A,
IF(ISBLANK(CI1430),"",
IF(AND(NOT(ISERROR(VLOOKUP(CI1430,MonsterTable!$A:$B,MATCH(MonsterTable!$B$1,MonsterTable!$A$1:$B$1,0),0))),OR(ISBLANK(CK1430),ISBLANK(CL1430))),#N/A,
IFERROR(VLOOKUP(CI1430,MonsterTable!$A:$B,MATCH(MonsterTable!$B$1,MonsterTable!$A$1:$B$1,0),0),
IF(OR(NOT(ISBLANK(CK1430)),ISBLANK(CL1430)),#N/A,
IF(CI1430="empty","empty",
VLOOKUP(CI1430,MonsterGroupTable!$A:$A,1,0)))))))</f>
        <v/>
      </c>
    </row>
    <row r="1431" spans="1:88">
      <c r="A1431">
        <v>20397</v>
      </c>
      <c r="B1431">
        <f t="shared" si="49"/>
        <v>1.1000000000000001</v>
      </c>
      <c r="C1431">
        <f t="shared" si="49"/>
        <v>1.1000000000000001</v>
      </c>
      <c r="F1431">
        <v>1260</v>
      </c>
      <c r="G1431">
        <v>28711</v>
      </c>
      <c r="H1431">
        <v>0</v>
      </c>
      <c r="I1431">
        <v>0</v>
      </c>
      <c r="J1431">
        <v>0</v>
      </c>
      <c r="K1431" t="s">
        <v>28</v>
      </c>
      <c r="L1431" t="s">
        <v>256</v>
      </c>
      <c r="M1431" t="s">
        <v>79</v>
      </c>
      <c r="N1431" t="s">
        <v>80</v>
      </c>
      <c r="O1431">
        <v>0</v>
      </c>
      <c r="P1431">
        <v>-4.75</v>
      </c>
      <c r="Q1431">
        <v>-3.5</v>
      </c>
      <c r="R1431">
        <v>4.75</v>
      </c>
      <c r="S1431">
        <v>3</v>
      </c>
      <c r="T1431">
        <v>-13.5</v>
      </c>
      <c r="U1431">
        <v>2.5499999999999998</v>
      </c>
      <c r="V1431">
        <v>-6.75</v>
      </c>
      <c r="W1431" t="str">
        <f t="shared" si="50"/>
        <v>g120,5,empty,3,206,1,1,0</v>
      </c>
      <c r="X1431" s="1" t="s">
        <v>319</v>
      </c>
      <c r="Y1431" s="2" t="str">
        <f>IF(AND(ISBLANK(X1431),OR(NOT(ISBLANK(Z1431)),NOT(ISBLANK(AA1431)))),#N/A,
IF(ISBLANK(X1431),"",
IF(AND(NOT(ISERROR(VLOOKUP(X1431,MonsterTable!$A:$B,MATCH(MonsterTable!$B$1,MonsterTable!$A$1:$B$1,0),0))),OR(ISBLANK(Z1431),ISBLANK(AA1431))),#N/A,
IFERROR(VLOOKUP(X1431,MonsterTable!$A:$B,MATCH(MonsterTable!$B$1,MonsterTable!$A$1:$B$1,0),0),
IF(OR(NOT(ISBLANK(Z1431)),ISBLANK(AA1431)),#N/A,
IF(X1431="empty","empty",
VLOOKUP(X1431,MonsterGroupTable!$A:$A,1,0)))))))</f>
        <v>g120</v>
      </c>
      <c r="AA1431">
        <v>5</v>
      </c>
      <c r="AE1431" s="1" t="s">
        <v>446</v>
      </c>
      <c r="AF1431" s="2" t="str">
        <f>IF(AND(ISBLANK(AE1431),OR(NOT(ISBLANK(AG1431)),NOT(ISBLANK(AH1431)))),#N/A,
IF(ISBLANK(AE1431),"",
IF(AND(NOT(ISERROR(VLOOKUP(AE1431,MonsterTable!$A:$B,MATCH(MonsterTable!$B$1,MonsterTable!$A$1:$B$1,0),0))),OR(ISBLANK(AG1431),ISBLANK(AH1431))),#N/A,
IFERROR(VLOOKUP(AE1431,MonsterTable!$A:$B,MATCH(MonsterTable!$B$1,MonsterTable!$A$1:$B$1,0),0),
IF(OR(NOT(ISBLANK(AG1431)),ISBLANK(AH1431)),#N/A,
IF(AE1431="empty","empty",
VLOOKUP(AE1431,MonsterGroupTable!$A:$A,1,0)))))))</f>
        <v>empty</v>
      </c>
      <c r="AH1431">
        <v>3</v>
      </c>
      <c r="AL1431" s="1" t="s">
        <v>342</v>
      </c>
      <c r="AM1431" s="2">
        <f>IF(AND(ISBLANK(AL1431),OR(NOT(ISBLANK(AN1431)),NOT(ISBLANK(AO1431)))),#N/A,
IF(ISBLANK(AL1431),"",
IF(AND(NOT(ISERROR(VLOOKUP(AL1431,MonsterTable!$A:$B,MATCH(MonsterTable!$B$1,MonsterTable!$A$1:$B$1,0),0))),OR(ISBLANK(AN1431),ISBLANK(AO1431))),#N/A,
IFERROR(VLOOKUP(AL1431,MonsterTable!$A:$B,MATCH(MonsterTable!$B$1,MonsterTable!$A$1:$B$1,0),0),
IF(OR(NOT(ISBLANK(AN1431)),ISBLANK(AO1431)),#N/A,
IF(AL1431="empty","empty",
VLOOKUP(AL1431,MonsterGroupTable!$A:$A,1,0)))))))</f>
        <v>206</v>
      </c>
      <c r="AN1431">
        <v>1</v>
      </c>
      <c r="AO1431">
        <v>1</v>
      </c>
      <c r="AP1431">
        <v>0</v>
      </c>
      <c r="AT1431" s="2" t="str">
        <f>IF(AND(ISBLANK(AS1431),OR(NOT(ISBLANK(AU1431)),NOT(ISBLANK(AV1431)))),#N/A,
IF(ISBLANK(AS1431),"",
IF(AND(NOT(ISERROR(VLOOKUP(AS1431,MonsterTable!$A:$B,MATCH(MonsterTable!$B$1,MonsterTable!$A$1:$B$1,0),0))),OR(ISBLANK(AU1431),ISBLANK(AV1431))),#N/A,
IFERROR(VLOOKUP(AS1431,MonsterTable!$A:$B,MATCH(MonsterTable!$B$1,MonsterTable!$A$1:$B$1,0),0),
IF(OR(NOT(ISBLANK(AU1431)),ISBLANK(AV1431)),#N/A,
IF(AS1431="empty","empty",
VLOOKUP(AS1431,MonsterGroupTable!$A:$A,1,0)))))))</f>
        <v/>
      </c>
      <c r="BA1431" s="2" t="str">
        <f>IF(AND(ISBLANK(AZ1431),OR(NOT(ISBLANK(BB1431)),NOT(ISBLANK(BC1431)))),#N/A,
IF(ISBLANK(AZ1431),"",
IF(AND(NOT(ISERROR(VLOOKUP(AZ1431,MonsterTable!$A:$B,MATCH(MonsterTable!$B$1,MonsterTable!$A$1:$B$1,0),0))),OR(ISBLANK(BB1431),ISBLANK(BC1431))),#N/A,
IFERROR(VLOOKUP(AZ1431,MonsterTable!$A:$B,MATCH(MonsterTable!$B$1,MonsterTable!$A$1:$B$1,0),0),
IF(OR(NOT(ISBLANK(BB1431)),ISBLANK(BC1431)),#N/A,
IF(AZ1431="empty","empty",
VLOOKUP(AZ1431,MonsterGroupTable!$A:$A,1,0)))))))</f>
        <v/>
      </c>
      <c r="BH1431" s="2" t="str">
        <f>IF(AND(ISBLANK(BG1431),OR(NOT(ISBLANK(BI1431)),NOT(ISBLANK(BJ1431)))),#N/A,
IF(ISBLANK(BG1431),"",
IF(AND(NOT(ISERROR(VLOOKUP(BG1431,MonsterTable!$A:$B,MATCH(MonsterTable!$B$1,MonsterTable!$A$1:$B$1,0),0))),OR(ISBLANK(BI1431),ISBLANK(BJ1431))),#N/A,
IFERROR(VLOOKUP(BG1431,MonsterTable!$A:$B,MATCH(MonsterTable!$B$1,MonsterTable!$A$1:$B$1,0),0),
IF(OR(NOT(ISBLANK(BI1431)),ISBLANK(BJ1431)),#N/A,
IF(BG1431="empty","empty",
VLOOKUP(BG1431,MonsterGroupTable!$A:$A,1,0)))))))</f>
        <v/>
      </c>
      <c r="BO1431" s="2" t="str">
        <f>IF(AND(ISBLANK(BN1431),OR(NOT(ISBLANK(BP1431)),NOT(ISBLANK(BQ1431)))),#N/A,
IF(ISBLANK(BN1431),"",
IF(AND(NOT(ISERROR(VLOOKUP(BN1431,MonsterTable!$A:$B,MATCH(MonsterTable!$B$1,MonsterTable!$A$1:$B$1,0),0))),OR(ISBLANK(BP1431),ISBLANK(BQ1431))),#N/A,
IFERROR(VLOOKUP(BN1431,MonsterTable!$A:$B,MATCH(MonsterTable!$B$1,MonsterTable!$A$1:$B$1,0),0),
IF(OR(NOT(ISBLANK(BP1431)),ISBLANK(BQ1431)),#N/A,
IF(BN1431="empty","empty",
VLOOKUP(BN1431,MonsterGroupTable!$A:$A,1,0)))))))</f>
        <v/>
      </c>
      <c r="BV1431" s="2" t="str">
        <f>IF(AND(ISBLANK(BU1431),OR(NOT(ISBLANK(BW1431)),NOT(ISBLANK(BX1431)))),#N/A,
IF(ISBLANK(BU1431),"",
IF(AND(NOT(ISERROR(VLOOKUP(BU1431,MonsterTable!$A:$B,MATCH(MonsterTable!$B$1,MonsterTable!$A$1:$B$1,0),0))),OR(ISBLANK(BW1431),ISBLANK(BX1431))),#N/A,
IFERROR(VLOOKUP(BU1431,MonsterTable!$A:$B,MATCH(MonsterTable!$B$1,MonsterTable!$A$1:$B$1,0),0),
IF(OR(NOT(ISBLANK(BW1431)),ISBLANK(BX1431)),#N/A,
IF(BU1431="empty","empty",
VLOOKUP(BU1431,MonsterGroupTable!$A:$A,1,0)))))))</f>
        <v/>
      </c>
      <c r="CC1431" s="2" t="str">
        <f>IF(AND(ISBLANK(CB1431),OR(NOT(ISBLANK(CD1431)),NOT(ISBLANK(CE1431)))),#N/A,
IF(ISBLANK(CB1431),"",
IF(AND(NOT(ISERROR(VLOOKUP(CB1431,MonsterTable!$A:$B,MATCH(MonsterTable!$B$1,MonsterTable!$A$1:$B$1,0),0))),OR(ISBLANK(CD1431),ISBLANK(CE1431))),#N/A,
IFERROR(VLOOKUP(CB1431,MonsterTable!$A:$B,MATCH(MonsterTable!$B$1,MonsterTable!$A$1:$B$1,0),0),
IF(OR(NOT(ISBLANK(CD1431)),ISBLANK(CE1431)),#N/A,
IF(CB1431="empty","empty",
VLOOKUP(CB1431,MonsterGroupTable!$A:$A,1,0)))))))</f>
        <v/>
      </c>
      <c r="CJ1431" s="2" t="str">
        <f>IF(AND(ISBLANK(CI1431),OR(NOT(ISBLANK(CK1431)),NOT(ISBLANK(CL1431)))),#N/A,
IF(ISBLANK(CI1431),"",
IF(AND(NOT(ISERROR(VLOOKUP(CI1431,MonsterTable!$A:$B,MATCH(MonsterTable!$B$1,MonsterTable!$A$1:$B$1,0),0))),OR(ISBLANK(CK1431),ISBLANK(CL1431))),#N/A,
IFERROR(VLOOKUP(CI1431,MonsterTable!$A:$B,MATCH(MonsterTable!$B$1,MonsterTable!$A$1:$B$1,0),0),
IF(OR(NOT(ISBLANK(CK1431)),ISBLANK(CL1431)),#N/A,
IF(CI1431="empty","empty",
VLOOKUP(CI1431,MonsterGroupTable!$A:$A,1,0)))))))</f>
        <v/>
      </c>
    </row>
    <row r="1432" spans="1:88">
      <c r="A1432">
        <v>20398</v>
      </c>
      <c r="B1432">
        <f t="shared" si="49"/>
        <v>1.1000000000000001</v>
      </c>
      <c r="C1432">
        <f t="shared" si="49"/>
        <v>1.1000000000000001</v>
      </c>
      <c r="F1432">
        <v>1260</v>
      </c>
      <c r="G1432">
        <v>28900</v>
      </c>
      <c r="H1432">
        <v>0</v>
      </c>
      <c r="I1432">
        <v>0</v>
      </c>
      <c r="J1432">
        <v>0</v>
      </c>
      <c r="K1432" t="s">
        <v>28</v>
      </c>
      <c r="L1432" t="s">
        <v>256</v>
      </c>
      <c r="M1432" t="s">
        <v>79</v>
      </c>
      <c r="N1432" t="s">
        <v>80</v>
      </c>
      <c r="O1432">
        <v>0</v>
      </c>
      <c r="P1432">
        <v>-4.75</v>
      </c>
      <c r="Q1432">
        <v>-3.5</v>
      </c>
      <c r="R1432">
        <v>4.75</v>
      </c>
      <c r="S1432">
        <v>3</v>
      </c>
      <c r="T1432">
        <v>-13.5</v>
      </c>
      <c r="U1432">
        <v>2.5499999999999998</v>
      </c>
      <c r="V1432">
        <v>-6.75</v>
      </c>
      <c r="W1432" t="str">
        <f t="shared" si="50"/>
        <v>g120,5,empty,3,206,1,1,0</v>
      </c>
      <c r="X1432" s="1" t="s">
        <v>319</v>
      </c>
      <c r="Y1432" s="2" t="str">
        <f>IF(AND(ISBLANK(X1432),OR(NOT(ISBLANK(Z1432)),NOT(ISBLANK(AA1432)))),#N/A,
IF(ISBLANK(X1432),"",
IF(AND(NOT(ISERROR(VLOOKUP(X1432,MonsterTable!$A:$B,MATCH(MonsterTable!$B$1,MonsterTable!$A$1:$B$1,0),0))),OR(ISBLANK(Z1432),ISBLANK(AA1432))),#N/A,
IFERROR(VLOOKUP(X1432,MonsterTable!$A:$B,MATCH(MonsterTable!$B$1,MonsterTable!$A$1:$B$1,0),0),
IF(OR(NOT(ISBLANK(Z1432)),ISBLANK(AA1432)),#N/A,
IF(X1432="empty","empty",
VLOOKUP(X1432,MonsterGroupTable!$A:$A,1,0)))))))</f>
        <v>g120</v>
      </c>
      <c r="AA1432">
        <v>5</v>
      </c>
      <c r="AE1432" s="1" t="s">
        <v>446</v>
      </c>
      <c r="AF1432" s="2" t="str">
        <f>IF(AND(ISBLANK(AE1432),OR(NOT(ISBLANK(AG1432)),NOT(ISBLANK(AH1432)))),#N/A,
IF(ISBLANK(AE1432),"",
IF(AND(NOT(ISERROR(VLOOKUP(AE1432,MonsterTable!$A:$B,MATCH(MonsterTable!$B$1,MonsterTable!$A$1:$B$1,0),0))),OR(ISBLANK(AG1432),ISBLANK(AH1432))),#N/A,
IFERROR(VLOOKUP(AE1432,MonsterTable!$A:$B,MATCH(MonsterTable!$B$1,MonsterTable!$A$1:$B$1,0),0),
IF(OR(NOT(ISBLANK(AG1432)),ISBLANK(AH1432)),#N/A,
IF(AE1432="empty","empty",
VLOOKUP(AE1432,MonsterGroupTable!$A:$A,1,0)))))))</f>
        <v>empty</v>
      </c>
      <c r="AH1432">
        <v>3</v>
      </c>
      <c r="AL1432" s="1" t="s">
        <v>342</v>
      </c>
      <c r="AM1432" s="2">
        <f>IF(AND(ISBLANK(AL1432),OR(NOT(ISBLANK(AN1432)),NOT(ISBLANK(AO1432)))),#N/A,
IF(ISBLANK(AL1432),"",
IF(AND(NOT(ISERROR(VLOOKUP(AL1432,MonsterTable!$A:$B,MATCH(MonsterTable!$B$1,MonsterTable!$A$1:$B$1,0),0))),OR(ISBLANK(AN1432),ISBLANK(AO1432))),#N/A,
IFERROR(VLOOKUP(AL1432,MonsterTable!$A:$B,MATCH(MonsterTable!$B$1,MonsterTable!$A$1:$B$1,0),0),
IF(OR(NOT(ISBLANK(AN1432)),ISBLANK(AO1432)),#N/A,
IF(AL1432="empty","empty",
VLOOKUP(AL1432,MonsterGroupTable!$A:$A,1,0)))))))</f>
        <v>206</v>
      </c>
      <c r="AN1432">
        <v>1</v>
      </c>
      <c r="AO1432">
        <v>1</v>
      </c>
      <c r="AP1432">
        <v>0</v>
      </c>
      <c r="AT1432" s="2" t="str">
        <f>IF(AND(ISBLANK(AS1432),OR(NOT(ISBLANK(AU1432)),NOT(ISBLANK(AV1432)))),#N/A,
IF(ISBLANK(AS1432),"",
IF(AND(NOT(ISERROR(VLOOKUP(AS1432,MonsterTable!$A:$B,MATCH(MonsterTable!$B$1,MonsterTable!$A$1:$B$1,0),0))),OR(ISBLANK(AU1432),ISBLANK(AV1432))),#N/A,
IFERROR(VLOOKUP(AS1432,MonsterTable!$A:$B,MATCH(MonsterTable!$B$1,MonsterTable!$A$1:$B$1,0),0),
IF(OR(NOT(ISBLANK(AU1432)),ISBLANK(AV1432)),#N/A,
IF(AS1432="empty","empty",
VLOOKUP(AS1432,MonsterGroupTable!$A:$A,1,0)))))))</f>
        <v/>
      </c>
      <c r="BA1432" s="2" t="str">
        <f>IF(AND(ISBLANK(AZ1432),OR(NOT(ISBLANK(BB1432)),NOT(ISBLANK(BC1432)))),#N/A,
IF(ISBLANK(AZ1432),"",
IF(AND(NOT(ISERROR(VLOOKUP(AZ1432,MonsterTable!$A:$B,MATCH(MonsterTable!$B$1,MonsterTable!$A$1:$B$1,0),0))),OR(ISBLANK(BB1432),ISBLANK(BC1432))),#N/A,
IFERROR(VLOOKUP(AZ1432,MonsterTable!$A:$B,MATCH(MonsterTable!$B$1,MonsterTable!$A$1:$B$1,0),0),
IF(OR(NOT(ISBLANK(BB1432)),ISBLANK(BC1432)),#N/A,
IF(AZ1432="empty","empty",
VLOOKUP(AZ1432,MonsterGroupTable!$A:$A,1,0)))))))</f>
        <v/>
      </c>
      <c r="BH1432" s="2" t="str">
        <f>IF(AND(ISBLANK(BG1432),OR(NOT(ISBLANK(BI1432)),NOT(ISBLANK(BJ1432)))),#N/A,
IF(ISBLANK(BG1432),"",
IF(AND(NOT(ISERROR(VLOOKUP(BG1432,MonsterTable!$A:$B,MATCH(MonsterTable!$B$1,MonsterTable!$A$1:$B$1,0),0))),OR(ISBLANK(BI1432),ISBLANK(BJ1432))),#N/A,
IFERROR(VLOOKUP(BG1432,MonsterTable!$A:$B,MATCH(MonsterTable!$B$1,MonsterTable!$A$1:$B$1,0),0),
IF(OR(NOT(ISBLANK(BI1432)),ISBLANK(BJ1432)),#N/A,
IF(BG1432="empty","empty",
VLOOKUP(BG1432,MonsterGroupTable!$A:$A,1,0)))))))</f>
        <v/>
      </c>
      <c r="BO1432" s="2" t="str">
        <f>IF(AND(ISBLANK(BN1432),OR(NOT(ISBLANK(BP1432)),NOT(ISBLANK(BQ1432)))),#N/A,
IF(ISBLANK(BN1432),"",
IF(AND(NOT(ISERROR(VLOOKUP(BN1432,MonsterTable!$A:$B,MATCH(MonsterTable!$B$1,MonsterTable!$A$1:$B$1,0),0))),OR(ISBLANK(BP1432),ISBLANK(BQ1432))),#N/A,
IFERROR(VLOOKUP(BN1432,MonsterTable!$A:$B,MATCH(MonsterTable!$B$1,MonsterTable!$A$1:$B$1,0),0),
IF(OR(NOT(ISBLANK(BP1432)),ISBLANK(BQ1432)),#N/A,
IF(BN1432="empty","empty",
VLOOKUP(BN1432,MonsterGroupTable!$A:$A,1,0)))))))</f>
        <v/>
      </c>
      <c r="BV1432" s="2" t="str">
        <f>IF(AND(ISBLANK(BU1432),OR(NOT(ISBLANK(BW1432)),NOT(ISBLANK(BX1432)))),#N/A,
IF(ISBLANK(BU1432),"",
IF(AND(NOT(ISERROR(VLOOKUP(BU1432,MonsterTable!$A:$B,MATCH(MonsterTable!$B$1,MonsterTable!$A$1:$B$1,0),0))),OR(ISBLANK(BW1432),ISBLANK(BX1432))),#N/A,
IFERROR(VLOOKUP(BU1432,MonsterTable!$A:$B,MATCH(MonsterTable!$B$1,MonsterTable!$A$1:$B$1,0),0),
IF(OR(NOT(ISBLANK(BW1432)),ISBLANK(BX1432)),#N/A,
IF(BU1432="empty","empty",
VLOOKUP(BU1432,MonsterGroupTable!$A:$A,1,0)))))))</f>
        <v/>
      </c>
      <c r="CC1432" s="2" t="str">
        <f>IF(AND(ISBLANK(CB1432),OR(NOT(ISBLANK(CD1432)),NOT(ISBLANK(CE1432)))),#N/A,
IF(ISBLANK(CB1432),"",
IF(AND(NOT(ISERROR(VLOOKUP(CB1432,MonsterTable!$A:$B,MATCH(MonsterTable!$B$1,MonsterTable!$A$1:$B$1,0),0))),OR(ISBLANK(CD1432),ISBLANK(CE1432))),#N/A,
IFERROR(VLOOKUP(CB1432,MonsterTable!$A:$B,MATCH(MonsterTable!$B$1,MonsterTable!$A$1:$B$1,0),0),
IF(OR(NOT(ISBLANK(CD1432)),ISBLANK(CE1432)),#N/A,
IF(CB1432="empty","empty",
VLOOKUP(CB1432,MonsterGroupTable!$A:$A,1,0)))))))</f>
        <v/>
      </c>
      <c r="CJ1432" s="2" t="str">
        <f>IF(AND(ISBLANK(CI1432),OR(NOT(ISBLANK(CK1432)),NOT(ISBLANK(CL1432)))),#N/A,
IF(ISBLANK(CI1432),"",
IF(AND(NOT(ISERROR(VLOOKUP(CI1432,MonsterTable!$A:$B,MATCH(MonsterTable!$B$1,MonsterTable!$A$1:$B$1,0),0))),OR(ISBLANK(CK1432),ISBLANK(CL1432))),#N/A,
IFERROR(VLOOKUP(CI1432,MonsterTable!$A:$B,MATCH(MonsterTable!$B$1,MonsterTable!$A$1:$B$1,0),0),
IF(OR(NOT(ISBLANK(CK1432)),ISBLANK(CL1432)),#N/A,
IF(CI1432="empty","empty",
VLOOKUP(CI1432,MonsterGroupTable!$A:$A,1,0)))))))</f>
        <v/>
      </c>
    </row>
    <row r="1433" spans="1:88">
      <c r="A1433">
        <v>20399</v>
      </c>
      <c r="B1433">
        <f t="shared" si="49"/>
        <v>1.1000000000000001</v>
      </c>
      <c r="C1433">
        <f t="shared" si="49"/>
        <v>1.1000000000000001</v>
      </c>
      <c r="F1433">
        <v>1260</v>
      </c>
      <c r="G1433">
        <v>29089</v>
      </c>
      <c r="H1433">
        <v>0</v>
      </c>
      <c r="I1433">
        <v>0</v>
      </c>
      <c r="J1433">
        <v>0</v>
      </c>
      <c r="K1433" t="s">
        <v>28</v>
      </c>
      <c r="L1433" t="s">
        <v>256</v>
      </c>
      <c r="M1433" t="s">
        <v>79</v>
      </c>
      <c r="N1433" t="s">
        <v>80</v>
      </c>
      <c r="O1433">
        <v>0</v>
      </c>
      <c r="P1433">
        <v>-4.75</v>
      </c>
      <c r="Q1433">
        <v>-3.5</v>
      </c>
      <c r="R1433">
        <v>4.75</v>
      </c>
      <c r="S1433">
        <v>3</v>
      </c>
      <c r="T1433">
        <v>-13.5</v>
      </c>
      <c r="U1433">
        <v>2.5499999999999998</v>
      </c>
      <c r="V1433">
        <v>-6.75</v>
      </c>
      <c r="W1433" t="str">
        <f t="shared" si="50"/>
        <v>g120,5,empty,3,206,1,1,0</v>
      </c>
      <c r="X1433" s="1" t="s">
        <v>319</v>
      </c>
      <c r="Y1433" s="2" t="str">
        <f>IF(AND(ISBLANK(X1433),OR(NOT(ISBLANK(Z1433)),NOT(ISBLANK(AA1433)))),#N/A,
IF(ISBLANK(X1433),"",
IF(AND(NOT(ISERROR(VLOOKUP(X1433,MonsterTable!$A:$B,MATCH(MonsterTable!$B$1,MonsterTable!$A$1:$B$1,0),0))),OR(ISBLANK(Z1433),ISBLANK(AA1433))),#N/A,
IFERROR(VLOOKUP(X1433,MonsterTable!$A:$B,MATCH(MonsterTable!$B$1,MonsterTable!$A$1:$B$1,0),0),
IF(OR(NOT(ISBLANK(Z1433)),ISBLANK(AA1433)),#N/A,
IF(X1433="empty","empty",
VLOOKUP(X1433,MonsterGroupTable!$A:$A,1,0)))))))</f>
        <v>g120</v>
      </c>
      <c r="AA1433">
        <v>5</v>
      </c>
      <c r="AE1433" s="1" t="s">
        <v>446</v>
      </c>
      <c r="AF1433" s="2" t="str">
        <f>IF(AND(ISBLANK(AE1433),OR(NOT(ISBLANK(AG1433)),NOT(ISBLANK(AH1433)))),#N/A,
IF(ISBLANK(AE1433),"",
IF(AND(NOT(ISERROR(VLOOKUP(AE1433,MonsterTable!$A:$B,MATCH(MonsterTable!$B$1,MonsterTable!$A$1:$B$1,0),0))),OR(ISBLANK(AG1433),ISBLANK(AH1433))),#N/A,
IFERROR(VLOOKUP(AE1433,MonsterTable!$A:$B,MATCH(MonsterTable!$B$1,MonsterTable!$A$1:$B$1,0),0),
IF(OR(NOT(ISBLANK(AG1433)),ISBLANK(AH1433)),#N/A,
IF(AE1433="empty","empty",
VLOOKUP(AE1433,MonsterGroupTable!$A:$A,1,0)))))))</f>
        <v>empty</v>
      </c>
      <c r="AH1433">
        <v>3</v>
      </c>
      <c r="AL1433" s="1" t="s">
        <v>342</v>
      </c>
      <c r="AM1433" s="2">
        <f>IF(AND(ISBLANK(AL1433),OR(NOT(ISBLANK(AN1433)),NOT(ISBLANK(AO1433)))),#N/A,
IF(ISBLANK(AL1433),"",
IF(AND(NOT(ISERROR(VLOOKUP(AL1433,MonsterTable!$A:$B,MATCH(MonsterTable!$B$1,MonsterTable!$A$1:$B$1,0),0))),OR(ISBLANK(AN1433),ISBLANK(AO1433))),#N/A,
IFERROR(VLOOKUP(AL1433,MonsterTable!$A:$B,MATCH(MonsterTable!$B$1,MonsterTable!$A$1:$B$1,0),0),
IF(OR(NOT(ISBLANK(AN1433)),ISBLANK(AO1433)),#N/A,
IF(AL1433="empty","empty",
VLOOKUP(AL1433,MonsterGroupTable!$A:$A,1,0)))))))</f>
        <v>206</v>
      </c>
      <c r="AN1433">
        <v>1</v>
      </c>
      <c r="AO1433">
        <v>1</v>
      </c>
      <c r="AP1433">
        <v>0</v>
      </c>
      <c r="AT1433" s="2" t="str">
        <f>IF(AND(ISBLANK(AS1433),OR(NOT(ISBLANK(AU1433)),NOT(ISBLANK(AV1433)))),#N/A,
IF(ISBLANK(AS1433),"",
IF(AND(NOT(ISERROR(VLOOKUP(AS1433,MonsterTable!$A:$B,MATCH(MonsterTable!$B$1,MonsterTable!$A$1:$B$1,0),0))),OR(ISBLANK(AU1433),ISBLANK(AV1433))),#N/A,
IFERROR(VLOOKUP(AS1433,MonsterTable!$A:$B,MATCH(MonsterTable!$B$1,MonsterTable!$A$1:$B$1,0),0),
IF(OR(NOT(ISBLANK(AU1433)),ISBLANK(AV1433)),#N/A,
IF(AS1433="empty","empty",
VLOOKUP(AS1433,MonsterGroupTable!$A:$A,1,0)))))))</f>
        <v/>
      </c>
      <c r="BA1433" s="2" t="str">
        <f>IF(AND(ISBLANK(AZ1433),OR(NOT(ISBLANK(BB1433)),NOT(ISBLANK(BC1433)))),#N/A,
IF(ISBLANK(AZ1433),"",
IF(AND(NOT(ISERROR(VLOOKUP(AZ1433,MonsterTable!$A:$B,MATCH(MonsterTable!$B$1,MonsterTable!$A$1:$B$1,0),0))),OR(ISBLANK(BB1433),ISBLANK(BC1433))),#N/A,
IFERROR(VLOOKUP(AZ1433,MonsterTable!$A:$B,MATCH(MonsterTable!$B$1,MonsterTable!$A$1:$B$1,0),0),
IF(OR(NOT(ISBLANK(BB1433)),ISBLANK(BC1433)),#N/A,
IF(AZ1433="empty","empty",
VLOOKUP(AZ1433,MonsterGroupTable!$A:$A,1,0)))))))</f>
        <v/>
      </c>
      <c r="BH1433" s="2" t="str">
        <f>IF(AND(ISBLANK(BG1433),OR(NOT(ISBLANK(BI1433)),NOT(ISBLANK(BJ1433)))),#N/A,
IF(ISBLANK(BG1433),"",
IF(AND(NOT(ISERROR(VLOOKUP(BG1433,MonsterTable!$A:$B,MATCH(MonsterTable!$B$1,MonsterTable!$A$1:$B$1,0),0))),OR(ISBLANK(BI1433),ISBLANK(BJ1433))),#N/A,
IFERROR(VLOOKUP(BG1433,MonsterTable!$A:$B,MATCH(MonsterTable!$B$1,MonsterTable!$A$1:$B$1,0),0),
IF(OR(NOT(ISBLANK(BI1433)),ISBLANK(BJ1433)),#N/A,
IF(BG1433="empty","empty",
VLOOKUP(BG1433,MonsterGroupTable!$A:$A,1,0)))))))</f>
        <v/>
      </c>
      <c r="BO1433" s="2" t="str">
        <f>IF(AND(ISBLANK(BN1433),OR(NOT(ISBLANK(BP1433)),NOT(ISBLANK(BQ1433)))),#N/A,
IF(ISBLANK(BN1433),"",
IF(AND(NOT(ISERROR(VLOOKUP(BN1433,MonsterTable!$A:$B,MATCH(MonsterTable!$B$1,MonsterTable!$A$1:$B$1,0),0))),OR(ISBLANK(BP1433),ISBLANK(BQ1433))),#N/A,
IFERROR(VLOOKUP(BN1433,MonsterTable!$A:$B,MATCH(MonsterTable!$B$1,MonsterTable!$A$1:$B$1,0),0),
IF(OR(NOT(ISBLANK(BP1433)),ISBLANK(BQ1433)),#N/A,
IF(BN1433="empty","empty",
VLOOKUP(BN1433,MonsterGroupTable!$A:$A,1,0)))))))</f>
        <v/>
      </c>
      <c r="BV1433" s="2" t="str">
        <f>IF(AND(ISBLANK(BU1433),OR(NOT(ISBLANK(BW1433)),NOT(ISBLANK(BX1433)))),#N/A,
IF(ISBLANK(BU1433),"",
IF(AND(NOT(ISERROR(VLOOKUP(BU1433,MonsterTable!$A:$B,MATCH(MonsterTable!$B$1,MonsterTable!$A$1:$B$1,0),0))),OR(ISBLANK(BW1433),ISBLANK(BX1433))),#N/A,
IFERROR(VLOOKUP(BU1433,MonsterTable!$A:$B,MATCH(MonsterTable!$B$1,MonsterTable!$A$1:$B$1,0),0),
IF(OR(NOT(ISBLANK(BW1433)),ISBLANK(BX1433)),#N/A,
IF(BU1433="empty","empty",
VLOOKUP(BU1433,MonsterGroupTable!$A:$A,1,0)))))))</f>
        <v/>
      </c>
      <c r="CC1433" s="2" t="str">
        <f>IF(AND(ISBLANK(CB1433),OR(NOT(ISBLANK(CD1433)),NOT(ISBLANK(CE1433)))),#N/A,
IF(ISBLANK(CB1433),"",
IF(AND(NOT(ISERROR(VLOOKUP(CB1433,MonsterTable!$A:$B,MATCH(MonsterTable!$B$1,MonsterTable!$A$1:$B$1,0),0))),OR(ISBLANK(CD1433),ISBLANK(CE1433))),#N/A,
IFERROR(VLOOKUP(CB1433,MonsterTable!$A:$B,MATCH(MonsterTable!$B$1,MonsterTable!$A$1:$B$1,0),0),
IF(OR(NOT(ISBLANK(CD1433)),ISBLANK(CE1433)),#N/A,
IF(CB1433="empty","empty",
VLOOKUP(CB1433,MonsterGroupTable!$A:$A,1,0)))))))</f>
        <v/>
      </c>
      <c r="CJ1433" s="2" t="str">
        <f>IF(AND(ISBLANK(CI1433),OR(NOT(ISBLANK(CK1433)),NOT(ISBLANK(CL1433)))),#N/A,
IF(ISBLANK(CI1433),"",
IF(AND(NOT(ISERROR(VLOOKUP(CI1433,MonsterTable!$A:$B,MATCH(MonsterTable!$B$1,MonsterTable!$A$1:$B$1,0),0))),OR(ISBLANK(CK1433),ISBLANK(CL1433))),#N/A,
IFERROR(VLOOKUP(CI1433,MonsterTable!$A:$B,MATCH(MonsterTable!$B$1,MonsterTable!$A$1:$B$1,0),0),
IF(OR(NOT(ISBLANK(CK1433)),ISBLANK(CL1433)),#N/A,
IF(CI1433="empty","empty",
VLOOKUP(CI1433,MonsterGroupTable!$A:$A,1,0)))))))</f>
        <v/>
      </c>
    </row>
    <row r="1434" spans="1:88">
      <c r="A1434">
        <v>20400</v>
      </c>
      <c r="B1434">
        <f t="shared" si="49"/>
        <v>1.2</v>
      </c>
      <c r="C1434">
        <f t="shared" si="49"/>
        <v>1.1000000000000001</v>
      </c>
      <c r="F1434">
        <v>1260</v>
      </c>
      <c r="G1434">
        <v>29914</v>
      </c>
      <c r="H1434">
        <v>0</v>
      </c>
      <c r="I1434">
        <v>0</v>
      </c>
      <c r="J1434">
        <v>0</v>
      </c>
      <c r="K1434" t="s">
        <v>28</v>
      </c>
      <c r="L1434" t="s">
        <v>258</v>
      </c>
      <c r="M1434" t="s">
        <v>79</v>
      </c>
      <c r="N1434" t="s">
        <v>80</v>
      </c>
      <c r="O1434">
        <v>0</v>
      </c>
      <c r="P1434">
        <v>-4.75</v>
      </c>
      <c r="Q1434">
        <v>-3.5</v>
      </c>
      <c r="R1434">
        <v>4.75</v>
      </c>
      <c r="S1434">
        <v>3</v>
      </c>
      <c r="T1434">
        <v>-13.5</v>
      </c>
      <c r="U1434">
        <v>2.5499999999999998</v>
      </c>
      <c r="V1434">
        <v>-6.75</v>
      </c>
      <c r="W1434" t="str">
        <f t="shared" si="50"/>
        <v>g120,5,empty,3,206,1,1,0</v>
      </c>
      <c r="X1434" s="1" t="s">
        <v>319</v>
      </c>
      <c r="Y1434" s="2" t="str">
        <f>IF(AND(ISBLANK(X1434),OR(NOT(ISBLANK(Z1434)),NOT(ISBLANK(AA1434)))),#N/A,
IF(ISBLANK(X1434),"",
IF(AND(NOT(ISERROR(VLOOKUP(X1434,MonsterTable!$A:$B,MATCH(MonsterTable!$B$1,MonsterTable!$A$1:$B$1,0),0))),OR(ISBLANK(Z1434),ISBLANK(AA1434))),#N/A,
IFERROR(VLOOKUP(X1434,MonsterTable!$A:$B,MATCH(MonsterTable!$B$1,MonsterTable!$A$1:$B$1,0),0),
IF(OR(NOT(ISBLANK(Z1434)),ISBLANK(AA1434)),#N/A,
IF(X1434="empty","empty",
VLOOKUP(X1434,MonsterGroupTable!$A:$A,1,0)))))))</f>
        <v>g120</v>
      </c>
      <c r="AA1434">
        <v>5</v>
      </c>
      <c r="AE1434" s="1" t="s">
        <v>446</v>
      </c>
      <c r="AF1434" s="2" t="str">
        <f>IF(AND(ISBLANK(AE1434),OR(NOT(ISBLANK(AG1434)),NOT(ISBLANK(AH1434)))),#N/A,
IF(ISBLANK(AE1434),"",
IF(AND(NOT(ISERROR(VLOOKUP(AE1434,MonsterTable!$A:$B,MATCH(MonsterTable!$B$1,MonsterTable!$A$1:$B$1,0),0))),OR(ISBLANK(AG1434),ISBLANK(AH1434))),#N/A,
IFERROR(VLOOKUP(AE1434,MonsterTable!$A:$B,MATCH(MonsterTable!$B$1,MonsterTable!$A$1:$B$1,0),0),
IF(OR(NOT(ISBLANK(AG1434)),ISBLANK(AH1434)),#N/A,
IF(AE1434="empty","empty",
VLOOKUP(AE1434,MonsterGroupTable!$A:$A,1,0)))))))</f>
        <v>empty</v>
      </c>
      <c r="AH1434">
        <v>3</v>
      </c>
      <c r="AL1434" s="1" t="s">
        <v>342</v>
      </c>
      <c r="AM1434" s="2">
        <f>IF(AND(ISBLANK(AL1434),OR(NOT(ISBLANK(AN1434)),NOT(ISBLANK(AO1434)))),#N/A,
IF(ISBLANK(AL1434),"",
IF(AND(NOT(ISERROR(VLOOKUP(AL1434,MonsterTable!$A:$B,MATCH(MonsterTable!$B$1,MonsterTable!$A$1:$B$1,0),0))),OR(ISBLANK(AN1434),ISBLANK(AO1434))),#N/A,
IFERROR(VLOOKUP(AL1434,MonsterTable!$A:$B,MATCH(MonsterTable!$B$1,MonsterTable!$A$1:$B$1,0),0),
IF(OR(NOT(ISBLANK(AN1434)),ISBLANK(AO1434)),#N/A,
IF(AL1434="empty","empty",
VLOOKUP(AL1434,MonsterGroupTable!$A:$A,1,0)))))))</f>
        <v>206</v>
      </c>
      <c r="AN1434">
        <v>1</v>
      </c>
      <c r="AO1434">
        <v>1</v>
      </c>
      <c r="AP1434">
        <v>0</v>
      </c>
      <c r="AT1434" s="2" t="str">
        <f>IF(AND(ISBLANK(AS1434),OR(NOT(ISBLANK(AU1434)),NOT(ISBLANK(AV1434)))),#N/A,
IF(ISBLANK(AS1434),"",
IF(AND(NOT(ISERROR(VLOOKUP(AS1434,MonsterTable!$A:$B,MATCH(MonsterTable!$B$1,MonsterTable!$A$1:$B$1,0),0))),OR(ISBLANK(AU1434),ISBLANK(AV1434))),#N/A,
IFERROR(VLOOKUP(AS1434,MonsterTable!$A:$B,MATCH(MonsterTable!$B$1,MonsterTable!$A$1:$B$1,0),0),
IF(OR(NOT(ISBLANK(AU1434)),ISBLANK(AV1434)),#N/A,
IF(AS1434="empty","empty",
VLOOKUP(AS1434,MonsterGroupTable!$A:$A,1,0)))))))</f>
        <v/>
      </c>
      <c r="BA1434" s="2" t="str">
        <f>IF(AND(ISBLANK(AZ1434),OR(NOT(ISBLANK(BB1434)),NOT(ISBLANK(BC1434)))),#N/A,
IF(ISBLANK(AZ1434),"",
IF(AND(NOT(ISERROR(VLOOKUP(AZ1434,MonsterTable!$A:$B,MATCH(MonsterTable!$B$1,MonsterTable!$A$1:$B$1,0),0))),OR(ISBLANK(BB1434),ISBLANK(BC1434))),#N/A,
IFERROR(VLOOKUP(AZ1434,MonsterTable!$A:$B,MATCH(MonsterTable!$B$1,MonsterTable!$A$1:$B$1,0),0),
IF(OR(NOT(ISBLANK(BB1434)),ISBLANK(BC1434)),#N/A,
IF(AZ1434="empty","empty",
VLOOKUP(AZ1434,MonsterGroupTable!$A:$A,1,0)))))))</f>
        <v/>
      </c>
      <c r="BH1434" s="2" t="str">
        <f>IF(AND(ISBLANK(BG1434),OR(NOT(ISBLANK(BI1434)),NOT(ISBLANK(BJ1434)))),#N/A,
IF(ISBLANK(BG1434),"",
IF(AND(NOT(ISERROR(VLOOKUP(BG1434,MonsterTable!$A:$B,MATCH(MonsterTable!$B$1,MonsterTable!$A$1:$B$1,0),0))),OR(ISBLANK(BI1434),ISBLANK(BJ1434))),#N/A,
IFERROR(VLOOKUP(BG1434,MonsterTable!$A:$B,MATCH(MonsterTable!$B$1,MonsterTable!$A$1:$B$1,0),0),
IF(OR(NOT(ISBLANK(BI1434)),ISBLANK(BJ1434)),#N/A,
IF(BG1434="empty","empty",
VLOOKUP(BG1434,MonsterGroupTable!$A:$A,1,0)))))))</f>
        <v/>
      </c>
      <c r="BO1434" s="2" t="str">
        <f>IF(AND(ISBLANK(BN1434),OR(NOT(ISBLANK(BP1434)),NOT(ISBLANK(BQ1434)))),#N/A,
IF(ISBLANK(BN1434),"",
IF(AND(NOT(ISERROR(VLOOKUP(BN1434,MonsterTable!$A:$B,MATCH(MonsterTable!$B$1,MonsterTable!$A$1:$B$1,0),0))),OR(ISBLANK(BP1434),ISBLANK(BQ1434))),#N/A,
IFERROR(VLOOKUP(BN1434,MonsterTable!$A:$B,MATCH(MonsterTable!$B$1,MonsterTable!$A$1:$B$1,0),0),
IF(OR(NOT(ISBLANK(BP1434)),ISBLANK(BQ1434)),#N/A,
IF(BN1434="empty","empty",
VLOOKUP(BN1434,MonsterGroupTable!$A:$A,1,0)))))))</f>
        <v/>
      </c>
      <c r="BV1434" s="2" t="str">
        <f>IF(AND(ISBLANK(BU1434),OR(NOT(ISBLANK(BW1434)),NOT(ISBLANK(BX1434)))),#N/A,
IF(ISBLANK(BU1434),"",
IF(AND(NOT(ISERROR(VLOOKUP(BU1434,MonsterTable!$A:$B,MATCH(MonsterTable!$B$1,MonsterTable!$A$1:$B$1,0),0))),OR(ISBLANK(BW1434),ISBLANK(BX1434))),#N/A,
IFERROR(VLOOKUP(BU1434,MonsterTable!$A:$B,MATCH(MonsterTable!$B$1,MonsterTable!$A$1:$B$1,0),0),
IF(OR(NOT(ISBLANK(BW1434)),ISBLANK(BX1434)),#N/A,
IF(BU1434="empty","empty",
VLOOKUP(BU1434,MonsterGroupTable!$A:$A,1,0)))))))</f>
        <v/>
      </c>
      <c r="CC1434" s="2" t="str">
        <f>IF(AND(ISBLANK(CB1434),OR(NOT(ISBLANK(CD1434)),NOT(ISBLANK(CE1434)))),#N/A,
IF(ISBLANK(CB1434),"",
IF(AND(NOT(ISERROR(VLOOKUP(CB1434,MonsterTable!$A:$B,MATCH(MonsterTable!$B$1,MonsterTable!$A$1:$B$1,0),0))),OR(ISBLANK(CD1434),ISBLANK(CE1434))),#N/A,
IFERROR(VLOOKUP(CB1434,MonsterTable!$A:$B,MATCH(MonsterTable!$B$1,MonsterTable!$A$1:$B$1,0),0),
IF(OR(NOT(ISBLANK(CD1434)),ISBLANK(CE1434)),#N/A,
IF(CB1434="empty","empty",
VLOOKUP(CB1434,MonsterGroupTable!$A:$A,1,0)))))))</f>
        <v/>
      </c>
      <c r="CJ1434" s="2" t="str">
        <f>IF(AND(ISBLANK(CI1434),OR(NOT(ISBLANK(CK1434)),NOT(ISBLANK(CL1434)))),#N/A,
IF(ISBLANK(CI1434),"",
IF(AND(NOT(ISERROR(VLOOKUP(CI1434,MonsterTable!$A:$B,MATCH(MonsterTable!$B$1,MonsterTable!$A$1:$B$1,0),0))),OR(ISBLANK(CK1434),ISBLANK(CL1434))),#N/A,
IFERROR(VLOOKUP(CI1434,MonsterTable!$A:$B,MATCH(MonsterTable!$B$1,MonsterTable!$A$1:$B$1,0),0),
IF(OR(NOT(ISBLANK(CK1434)),ISBLANK(CL1434)),#N/A,
IF(CI1434="empty","empty",
VLOOKUP(CI1434,MonsterGroupTable!$A:$A,1,0)))))))</f>
        <v/>
      </c>
    </row>
    <row r="1435" spans="1:88">
      <c r="A1435">
        <v>20401</v>
      </c>
      <c r="B1435">
        <f t="shared" si="49"/>
        <v>1.1000000000000001</v>
      </c>
      <c r="C1435">
        <f t="shared" si="49"/>
        <v>1.1000000000000001</v>
      </c>
      <c r="F1435">
        <v>1260</v>
      </c>
      <c r="G1435">
        <v>30103</v>
      </c>
      <c r="H1435">
        <v>0</v>
      </c>
      <c r="I1435">
        <v>0</v>
      </c>
      <c r="J1435">
        <v>0</v>
      </c>
      <c r="K1435" t="s">
        <v>28</v>
      </c>
      <c r="L1435" t="s">
        <v>260</v>
      </c>
      <c r="M1435" t="s">
        <v>79</v>
      </c>
      <c r="N1435" t="s">
        <v>80</v>
      </c>
      <c r="O1435">
        <v>0</v>
      </c>
      <c r="P1435">
        <v>-4.75</v>
      </c>
      <c r="Q1435">
        <v>-3.5</v>
      </c>
      <c r="R1435">
        <v>4.75</v>
      </c>
      <c r="S1435">
        <v>3</v>
      </c>
      <c r="T1435">
        <v>-13.5</v>
      </c>
      <c r="U1435">
        <v>2.5499999999999998</v>
      </c>
      <c r="V1435">
        <v>-6.75</v>
      </c>
      <c r="W1435" t="str">
        <f t="shared" si="50"/>
        <v>g101,5,empty,3,202,1,1,0</v>
      </c>
      <c r="X1435" s="1" t="s">
        <v>445</v>
      </c>
      <c r="Y1435" s="2" t="str">
        <f>IF(AND(ISBLANK(X1435),OR(NOT(ISBLANK(Z1435)),NOT(ISBLANK(AA1435)))),#N/A,
IF(ISBLANK(X1435),"",
IF(AND(NOT(ISERROR(VLOOKUP(X1435,MonsterTable!$A:$B,MATCH(MonsterTable!$B$1,MonsterTable!$A$1:$B$1,0),0))),OR(ISBLANK(Z1435),ISBLANK(AA1435))),#N/A,
IFERROR(VLOOKUP(X1435,MonsterTable!$A:$B,MATCH(MonsterTable!$B$1,MonsterTable!$A$1:$B$1,0),0),
IF(OR(NOT(ISBLANK(Z1435)),ISBLANK(AA1435)),#N/A,
IF(X1435="empty","empty",
VLOOKUP(X1435,MonsterGroupTable!$A:$A,1,0)))))))</f>
        <v>g101</v>
      </c>
      <c r="AA1435">
        <v>5</v>
      </c>
      <c r="AE1435" s="1" t="s">
        <v>446</v>
      </c>
      <c r="AF1435" s="2" t="str">
        <f>IF(AND(ISBLANK(AE1435),OR(NOT(ISBLANK(AG1435)),NOT(ISBLANK(AH1435)))),#N/A,
IF(ISBLANK(AE1435),"",
IF(AND(NOT(ISERROR(VLOOKUP(AE1435,MonsterTable!$A:$B,MATCH(MonsterTable!$B$1,MonsterTable!$A$1:$B$1,0),0))),OR(ISBLANK(AG1435),ISBLANK(AH1435))),#N/A,
IFERROR(VLOOKUP(AE1435,MonsterTable!$A:$B,MATCH(MonsterTable!$B$1,MonsterTable!$A$1:$B$1,0),0),
IF(OR(NOT(ISBLANK(AG1435)),ISBLANK(AH1435)),#N/A,
IF(AE1435="empty","empty",
VLOOKUP(AE1435,MonsterGroupTable!$A:$A,1,0)))))))</f>
        <v>empty</v>
      </c>
      <c r="AH1435">
        <v>3</v>
      </c>
      <c r="AL1435" s="1" t="s">
        <v>338</v>
      </c>
      <c r="AM1435" s="2">
        <f>IF(AND(ISBLANK(AL1435),OR(NOT(ISBLANK(AN1435)),NOT(ISBLANK(AO1435)))),#N/A,
IF(ISBLANK(AL1435),"",
IF(AND(NOT(ISERROR(VLOOKUP(AL1435,MonsterTable!$A:$B,MATCH(MonsterTable!$B$1,MonsterTable!$A$1:$B$1,0),0))),OR(ISBLANK(AN1435),ISBLANK(AO1435))),#N/A,
IFERROR(VLOOKUP(AL1435,MonsterTable!$A:$B,MATCH(MonsterTable!$B$1,MonsterTable!$A$1:$B$1,0),0),
IF(OR(NOT(ISBLANK(AN1435)),ISBLANK(AO1435)),#N/A,
IF(AL1435="empty","empty",
VLOOKUP(AL1435,MonsterGroupTable!$A:$A,1,0)))))))</f>
        <v>202</v>
      </c>
      <c r="AN1435">
        <v>1</v>
      </c>
      <c r="AO1435">
        <v>1</v>
      </c>
      <c r="AP1435">
        <v>0</v>
      </c>
      <c r="AT1435" s="2" t="str">
        <f>IF(AND(ISBLANK(AS1435),OR(NOT(ISBLANK(AU1435)),NOT(ISBLANK(AV1435)))),#N/A,
IF(ISBLANK(AS1435),"",
IF(AND(NOT(ISERROR(VLOOKUP(AS1435,MonsterTable!$A:$B,MATCH(MonsterTable!$B$1,MonsterTable!$A$1:$B$1,0),0))),OR(ISBLANK(AU1435),ISBLANK(AV1435))),#N/A,
IFERROR(VLOOKUP(AS1435,MonsterTable!$A:$B,MATCH(MonsterTable!$B$1,MonsterTable!$A$1:$B$1,0),0),
IF(OR(NOT(ISBLANK(AU1435)),ISBLANK(AV1435)),#N/A,
IF(AS1435="empty","empty",
VLOOKUP(AS1435,MonsterGroupTable!$A:$A,1,0)))))))</f>
        <v/>
      </c>
      <c r="BA1435" s="2" t="str">
        <f>IF(AND(ISBLANK(AZ1435),OR(NOT(ISBLANK(BB1435)),NOT(ISBLANK(BC1435)))),#N/A,
IF(ISBLANK(AZ1435),"",
IF(AND(NOT(ISERROR(VLOOKUP(AZ1435,MonsterTable!$A:$B,MATCH(MonsterTable!$B$1,MonsterTable!$A$1:$B$1,0),0))),OR(ISBLANK(BB1435),ISBLANK(BC1435))),#N/A,
IFERROR(VLOOKUP(AZ1435,MonsterTable!$A:$B,MATCH(MonsterTable!$B$1,MonsterTable!$A$1:$B$1,0),0),
IF(OR(NOT(ISBLANK(BB1435)),ISBLANK(BC1435)),#N/A,
IF(AZ1435="empty","empty",
VLOOKUP(AZ1435,MonsterGroupTable!$A:$A,1,0)))))))</f>
        <v/>
      </c>
      <c r="BH1435" s="2" t="str">
        <f>IF(AND(ISBLANK(BG1435),OR(NOT(ISBLANK(BI1435)),NOT(ISBLANK(BJ1435)))),#N/A,
IF(ISBLANK(BG1435),"",
IF(AND(NOT(ISERROR(VLOOKUP(BG1435,MonsterTable!$A:$B,MATCH(MonsterTable!$B$1,MonsterTable!$A$1:$B$1,0),0))),OR(ISBLANK(BI1435),ISBLANK(BJ1435))),#N/A,
IFERROR(VLOOKUP(BG1435,MonsterTable!$A:$B,MATCH(MonsterTable!$B$1,MonsterTable!$A$1:$B$1,0),0),
IF(OR(NOT(ISBLANK(BI1435)),ISBLANK(BJ1435)),#N/A,
IF(BG1435="empty","empty",
VLOOKUP(BG1435,MonsterGroupTable!$A:$A,1,0)))))))</f>
        <v/>
      </c>
      <c r="BO1435" s="2" t="str">
        <f>IF(AND(ISBLANK(BN1435),OR(NOT(ISBLANK(BP1435)),NOT(ISBLANK(BQ1435)))),#N/A,
IF(ISBLANK(BN1435),"",
IF(AND(NOT(ISERROR(VLOOKUP(BN1435,MonsterTable!$A:$B,MATCH(MonsterTable!$B$1,MonsterTable!$A$1:$B$1,0),0))),OR(ISBLANK(BP1435),ISBLANK(BQ1435))),#N/A,
IFERROR(VLOOKUP(BN1435,MonsterTable!$A:$B,MATCH(MonsterTable!$B$1,MonsterTable!$A$1:$B$1,0),0),
IF(OR(NOT(ISBLANK(BP1435)),ISBLANK(BQ1435)),#N/A,
IF(BN1435="empty","empty",
VLOOKUP(BN1435,MonsterGroupTable!$A:$A,1,0)))))))</f>
        <v/>
      </c>
      <c r="BV1435" s="2" t="str">
        <f>IF(AND(ISBLANK(BU1435),OR(NOT(ISBLANK(BW1435)),NOT(ISBLANK(BX1435)))),#N/A,
IF(ISBLANK(BU1435),"",
IF(AND(NOT(ISERROR(VLOOKUP(BU1435,MonsterTable!$A:$B,MATCH(MonsterTable!$B$1,MonsterTable!$A$1:$B$1,0),0))),OR(ISBLANK(BW1435),ISBLANK(BX1435))),#N/A,
IFERROR(VLOOKUP(BU1435,MonsterTable!$A:$B,MATCH(MonsterTable!$B$1,MonsterTable!$A$1:$B$1,0),0),
IF(OR(NOT(ISBLANK(BW1435)),ISBLANK(BX1435)),#N/A,
IF(BU1435="empty","empty",
VLOOKUP(BU1435,MonsterGroupTable!$A:$A,1,0)))))))</f>
        <v/>
      </c>
      <c r="CC1435" s="2" t="str">
        <f>IF(AND(ISBLANK(CB1435),OR(NOT(ISBLANK(CD1435)),NOT(ISBLANK(CE1435)))),#N/A,
IF(ISBLANK(CB1435),"",
IF(AND(NOT(ISERROR(VLOOKUP(CB1435,MonsterTable!$A:$B,MATCH(MonsterTable!$B$1,MonsterTable!$A$1:$B$1,0),0))),OR(ISBLANK(CD1435),ISBLANK(CE1435))),#N/A,
IFERROR(VLOOKUP(CB1435,MonsterTable!$A:$B,MATCH(MonsterTable!$B$1,MonsterTable!$A$1:$B$1,0),0),
IF(OR(NOT(ISBLANK(CD1435)),ISBLANK(CE1435)),#N/A,
IF(CB1435="empty","empty",
VLOOKUP(CB1435,MonsterGroupTable!$A:$A,1,0)))))))</f>
        <v/>
      </c>
      <c r="CJ1435" s="2" t="str">
        <f>IF(AND(ISBLANK(CI1435),OR(NOT(ISBLANK(CK1435)),NOT(ISBLANK(CL1435)))),#N/A,
IF(ISBLANK(CI1435),"",
IF(AND(NOT(ISERROR(VLOOKUP(CI1435,MonsterTable!$A:$B,MATCH(MonsterTable!$B$1,MonsterTable!$A$1:$B$1,0),0))),OR(ISBLANK(CK1435),ISBLANK(CL1435))),#N/A,
IFERROR(VLOOKUP(CI1435,MonsterTable!$A:$B,MATCH(MonsterTable!$B$1,MonsterTable!$A$1:$B$1,0),0),
IF(OR(NOT(ISBLANK(CK1435)),ISBLANK(CL1435)),#N/A,
IF(CI1435="empty","empty",
VLOOKUP(CI1435,MonsterGroupTable!$A:$A,1,0)))))))</f>
        <v/>
      </c>
    </row>
    <row r="1436" spans="1:88">
      <c r="A1436">
        <v>20402</v>
      </c>
      <c r="B1436">
        <f t="shared" si="49"/>
        <v>1.1000000000000001</v>
      </c>
      <c r="C1436">
        <f t="shared" si="49"/>
        <v>1.1000000000000001</v>
      </c>
      <c r="F1436">
        <v>1260</v>
      </c>
      <c r="G1436">
        <v>30292</v>
      </c>
      <c r="H1436">
        <v>0</v>
      </c>
      <c r="I1436">
        <v>0</v>
      </c>
      <c r="J1436">
        <v>0</v>
      </c>
      <c r="K1436" t="s">
        <v>28</v>
      </c>
      <c r="L1436" t="s">
        <v>260</v>
      </c>
      <c r="M1436" t="s">
        <v>79</v>
      </c>
      <c r="N1436" t="s">
        <v>80</v>
      </c>
      <c r="O1436">
        <v>0</v>
      </c>
      <c r="P1436">
        <v>-4.75</v>
      </c>
      <c r="Q1436">
        <v>-3.5</v>
      </c>
      <c r="R1436">
        <v>4.75</v>
      </c>
      <c r="S1436">
        <v>3</v>
      </c>
      <c r="T1436">
        <v>-13.5</v>
      </c>
      <c r="U1436">
        <v>2.5499999999999998</v>
      </c>
      <c r="V1436">
        <v>-6.75</v>
      </c>
      <c r="W1436" t="str">
        <f t="shared" si="50"/>
        <v>g101,5,empty,3,202,1,1,0</v>
      </c>
      <c r="X1436" s="1" t="s">
        <v>445</v>
      </c>
      <c r="Y1436" s="2" t="str">
        <f>IF(AND(ISBLANK(X1436),OR(NOT(ISBLANK(Z1436)),NOT(ISBLANK(AA1436)))),#N/A,
IF(ISBLANK(X1436),"",
IF(AND(NOT(ISERROR(VLOOKUP(X1436,MonsterTable!$A:$B,MATCH(MonsterTable!$B$1,MonsterTable!$A$1:$B$1,0),0))),OR(ISBLANK(Z1436),ISBLANK(AA1436))),#N/A,
IFERROR(VLOOKUP(X1436,MonsterTable!$A:$B,MATCH(MonsterTable!$B$1,MonsterTable!$A$1:$B$1,0),0),
IF(OR(NOT(ISBLANK(Z1436)),ISBLANK(AA1436)),#N/A,
IF(X1436="empty","empty",
VLOOKUP(X1436,MonsterGroupTable!$A:$A,1,0)))))))</f>
        <v>g101</v>
      </c>
      <c r="AA1436">
        <v>5</v>
      </c>
      <c r="AE1436" s="1" t="s">
        <v>446</v>
      </c>
      <c r="AF1436" s="2" t="str">
        <f>IF(AND(ISBLANK(AE1436),OR(NOT(ISBLANK(AG1436)),NOT(ISBLANK(AH1436)))),#N/A,
IF(ISBLANK(AE1436),"",
IF(AND(NOT(ISERROR(VLOOKUP(AE1436,MonsterTable!$A:$B,MATCH(MonsterTable!$B$1,MonsterTable!$A$1:$B$1,0),0))),OR(ISBLANK(AG1436),ISBLANK(AH1436))),#N/A,
IFERROR(VLOOKUP(AE1436,MonsterTable!$A:$B,MATCH(MonsterTable!$B$1,MonsterTable!$A$1:$B$1,0),0),
IF(OR(NOT(ISBLANK(AG1436)),ISBLANK(AH1436)),#N/A,
IF(AE1436="empty","empty",
VLOOKUP(AE1436,MonsterGroupTable!$A:$A,1,0)))))))</f>
        <v>empty</v>
      </c>
      <c r="AH1436">
        <v>3</v>
      </c>
      <c r="AL1436" s="1" t="s">
        <v>338</v>
      </c>
      <c r="AM1436" s="2">
        <f>IF(AND(ISBLANK(AL1436),OR(NOT(ISBLANK(AN1436)),NOT(ISBLANK(AO1436)))),#N/A,
IF(ISBLANK(AL1436),"",
IF(AND(NOT(ISERROR(VLOOKUP(AL1436,MonsterTable!$A:$B,MATCH(MonsterTable!$B$1,MonsterTable!$A$1:$B$1,0),0))),OR(ISBLANK(AN1436),ISBLANK(AO1436))),#N/A,
IFERROR(VLOOKUP(AL1436,MonsterTable!$A:$B,MATCH(MonsterTable!$B$1,MonsterTable!$A$1:$B$1,0),0),
IF(OR(NOT(ISBLANK(AN1436)),ISBLANK(AO1436)),#N/A,
IF(AL1436="empty","empty",
VLOOKUP(AL1436,MonsterGroupTable!$A:$A,1,0)))))))</f>
        <v>202</v>
      </c>
      <c r="AN1436">
        <v>1</v>
      </c>
      <c r="AO1436">
        <v>1</v>
      </c>
      <c r="AP1436">
        <v>0</v>
      </c>
      <c r="AT1436" s="2" t="str">
        <f>IF(AND(ISBLANK(AS1436),OR(NOT(ISBLANK(AU1436)),NOT(ISBLANK(AV1436)))),#N/A,
IF(ISBLANK(AS1436),"",
IF(AND(NOT(ISERROR(VLOOKUP(AS1436,MonsterTable!$A:$B,MATCH(MonsterTable!$B$1,MonsterTable!$A$1:$B$1,0),0))),OR(ISBLANK(AU1436),ISBLANK(AV1436))),#N/A,
IFERROR(VLOOKUP(AS1436,MonsterTable!$A:$B,MATCH(MonsterTable!$B$1,MonsterTable!$A$1:$B$1,0),0),
IF(OR(NOT(ISBLANK(AU1436)),ISBLANK(AV1436)),#N/A,
IF(AS1436="empty","empty",
VLOOKUP(AS1436,MonsterGroupTable!$A:$A,1,0)))))))</f>
        <v/>
      </c>
      <c r="BA1436" s="2" t="str">
        <f>IF(AND(ISBLANK(AZ1436),OR(NOT(ISBLANK(BB1436)),NOT(ISBLANK(BC1436)))),#N/A,
IF(ISBLANK(AZ1436),"",
IF(AND(NOT(ISERROR(VLOOKUP(AZ1436,MonsterTable!$A:$B,MATCH(MonsterTable!$B$1,MonsterTable!$A$1:$B$1,0),0))),OR(ISBLANK(BB1436),ISBLANK(BC1436))),#N/A,
IFERROR(VLOOKUP(AZ1436,MonsterTable!$A:$B,MATCH(MonsterTable!$B$1,MonsterTable!$A$1:$B$1,0),0),
IF(OR(NOT(ISBLANK(BB1436)),ISBLANK(BC1436)),#N/A,
IF(AZ1436="empty","empty",
VLOOKUP(AZ1436,MonsterGroupTable!$A:$A,1,0)))))))</f>
        <v/>
      </c>
      <c r="BH1436" s="2" t="str">
        <f>IF(AND(ISBLANK(BG1436),OR(NOT(ISBLANK(BI1436)),NOT(ISBLANK(BJ1436)))),#N/A,
IF(ISBLANK(BG1436),"",
IF(AND(NOT(ISERROR(VLOOKUP(BG1436,MonsterTable!$A:$B,MATCH(MonsterTable!$B$1,MonsterTable!$A$1:$B$1,0),0))),OR(ISBLANK(BI1436),ISBLANK(BJ1436))),#N/A,
IFERROR(VLOOKUP(BG1436,MonsterTable!$A:$B,MATCH(MonsterTable!$B$1,MonsterTable!$A$1:$B$1,0),0),
IF(OR(NOT(ISBLANK(BI1436)),ISBLANK(BJ1436)),#N/A,
IF(BG1436="empty","empty",
VLOOKUP(BG1436,MonsterGroupTable!$A:$A,1,0)))))))</f>
        <v/>
      </c>
      <c r="BO1436" s="2" t="str">
        <f>IF(AND(ISBLANK(BN1436),OR(NOT(ISBLANK(BP1436)),NOT(ISBLANK(BQ1436)))),#N/A,
IF(ISBLANK(BN1436),"",
IF(AND(NOT(ISERROR(VLOOKUP(BN1436,MonsterTable!$A:$B,MATCH(MonsterTable!$B$1,MonsterTable!$A$1:$B$1,0),0))),OR(ISBLANK(BP1436),ISBLANK(BQ1436))),#N/A,
IFERROR(VLOOKUP(BN1436,MonsterTable!$A:$B,MATCH(MonsterTable!$B$1,MonsterTable!$A$1:$B$1,0),0),
IF(OR(NOT(ISBLANK(BP1436)),ISBLANK(BQ1436)),#N/A,
IF(BN1436="empty","empty",
VLOOKUP(BN1436,MonsterGroupTable!$A:$A,1,0)))))))</f>
        <v/>
      </c>
      <c r="BV1436" s="2" t="str">
        <f>IF(AND(ISBLANK(BU1436),OR(NOT(ISBLANK(BW1436)),NOT(ISBLANK(BX1436)))),#N/A,
IF(ISBLANK(BU1436),"",
IF(AND(NOT(ISERROR(VLOOKUP(BU1436,MonsterTable!$A:$B,MATCH(MonsterTable!$B$1,MonsterTable!$A$1:$B$1,0),0))),OR(ISBLANK(BW1436),ISBLANK(BX1436))),#N/A,
IFERROR(VLOOKUP(BU1436,MonsterTable!$A:$B,MATCH(MonsterTable!$B$1,MonsterTable!$A$1:$B$1,0),0),
IF(OR(NOT(ISBLANK(BW1436)),ISBLANK(BX1436)),#N/A,
IF(BU1436="empty","empty",
VLOOKUP(BU1436,MonsterGroupTable!$A:$A,1,0)))))))</f>
        <v/>
      </c>
      <c r="CC1436" s="2" t="str">
        <f>IF(AND(ISBLANK(CB1436),OR(NOT(ISBLANK(CD1436)),NOT(ISBLANK(CE1436)))),#N/A,
IF(ISBLANK(CB1436),"",
IF(AND(NOT(ISERROR(VLOOKUP(CB1436,MonsterTable!$A:$B,MATCH(MonsterTable!$B$1,MonsterTable!$A$1:$B$1,0),0))),OR(ISBLANK(CD1436),ISBLANK(CE1436))),#N/A,
IFERROR(VLOOKUP(CB1436,MonsterTable!$A:$B,MATCH(MonsterTable!$B$1,MonsterTable!$A$1:$B$1,0),0),
IF(OR(NOT(ISBLANK(CD1436)),ISBLANK(CE1436)),#N/A,
IF(CB1436="empty","empty",
VLOOKUP(CB1436,MonsterGroupTable!$A:$A,1,0)))))))</f>
        <v/>
      </c>
      <c r="CJ1436" s="2" t="str">
        <f>IF(AND(ISBLANK(CI1436),OR(NOT(ISBLANK(CK1436)),NOT(ISBLANK(CL1436)))),#N/A,
IF(ISBLANK(CI1436),"",
IF(AND(NOT(ISERROR(VLOOKUP(CI1436,MonsterTable!$A:$B,MATCH(MonsterTable!$B$1,MonsterTable!$A$1:$B$1,0),0))),OR(ISBLANK(CK1436),ISBLANK(CL1436))),#N/A,
IFERROR(VLOOKUP(CI1436,MonsterTable!$A:$B,MATCH(MonsterTable!$B$1,MonsterTable!$A$1:$B$1,0),0),
IF(OR(NOT(ISBLANK(CK1436)),ISBLANK(CL1436)),#N/A,
IF(CI1436="empty","empty",
VLOOKUP(CI1436,MonsterGroupTable!$A:$A,1,0)))))))</f>
        <v/>
      </c>
    </row>
    <row r="1437" spans="1:88">
      <c r="A1437">
        <v>20403</v>
      </c>
      <c r="B1437">
        <f t="shared" si="49"/>
        <v>1.1000000000000001</v>
      </c>
      <c r="C1437">
        <f t="shared" si="49"/>
        <v>1.1000000000000001</v>
      </c>
      <c r="F1437">
        <v>1260</v>
      </c>
      <c r="G1437">
        <v>30481</v>
      </c>
      <c r="H1437">
        <v>0</v>
      </c>
      <c r="I1437">
        <v>0</v>
      </c>
      <c r="J1437">
        <v>0</v>
      </c>
      <c r="K1437" t="s">
        <v>28</v>
      </c>
      <c r="L1437" t="s">
        <v>260</v>
      </c>
      <c r="M1437" t="s">
        <v>79</v>
      </c>
      <c r="N1437" t="s">
        <v>80</v>
      </c>
      <c r="O1437">
        <v>0</v>
      </c>
      <c r="P1437">
        <v>-4.75</v>
      </c>
      <c r="Q1437">
        <v>-3.5</v>
      </c>
      <c r="R1437">
        <v>4.75</v>
      </c>
      <c r="S1437">
        <v>3</v>
      </c>
      <c r="T1437">
        <v>-13.5</v>
      </c>
      <c r="U1437">
        <v>2.5499999999999998</v>
      </c>
      <c r="V1437">
        <v>-6.75</v>
      </c>
      <c r="W1437" t="str">
        <f t="shared" si="50"/>
        <v>g101,5,empty,3,202,1,1,0</v>
      </c>
      <c r="X1437" s="1" t="s">
        <v>445</v>
      </c>
      <c r="Y1437" s="2" t="str">
        <f>IF(AND(ISBLANK(X1437),OR(NOT(ISBLANK(Z1437)),NOT(ISBLANK(AA1437)))),#N/A,
IF(ISBLANK(X1437),"",
IF(AND(NOT(ISERROR(VLOOKUP(X1437,MonsterTable!$A:$B,MATCH(MonsterTable!$B$1,MonsterTable!$A$1:$B$1,0),0))),OR(ISBLANK(Z1437),ISBLANK(AA1437))),#N/A,
IFERROR(VLOOKUP(X1437,MonsterTable!$A:$B,MATCH(MonsterTable!$B$1,MonsterTable!$A$1:$B$1,0),0),
IF(OR(NOT(ISBLANK(Z1437)),ISBLANK(AA1437)),#N/A,
IF(X1437="empty","empty",
VLOOKUP(X1437,MonsterGroupTable!$A:$A,1,0)))))))</f>
        <v>g101</v>
      </c>
      <c r="AA1437">
        <v>5</v>
      </c>
      <c r="AE1437" s="1" t="s">
        <v>446</v>
      </c>
      <c r="AF1437" s="2" t="str">
        <f>IF(AND(ISBLANK(AE1437),OR(NOT(ISBLANK(AG1437)),NOT(ISBLANK(AH1437)))),#N/A,
IF(ISBLANK(AE1437),"",
IF(AND(NOT(ISERROR(VLOOKUP(AE1437,MonsterTable!$A:$B,MATCH(MonsterTable!$B$1,MonsterTable!$A$1:$B$1,0),0))),OR(ISBLANK(AG1437),ISBLANK(AH1437))),#N/A,
IFERROR(VLOOKUP(AE1437,MonsterTable!$A:$B,MATCH(MonsterTable!$B$1,MonsterTable!$A$1:$B$1,0),0),
IF(OR(NOT(ISBLANK(AG1437)),ISBLANK(AH1437)),#N/A,
IF(AE1437="empty","empty",
VLOOKUP(AE1437,MonsterGroupTable!$A:$A,1,0)))))))</f>
        <v>empty</v>
      </c>
      <c r="AH1437">
        <v>3</v>
      </c>
      <c r="AL1437" s="1" t="s">
        <v>338</v>
      </c>
      <c r="AM1437" s="2">
        <f>IF(AND(ISBLANK(AL1437),OR(NOT(ISBLANK(AN1437)),NOT(ISBLANK(AO1437)))),#N/A,
IF(ISBLANK(AL1437),"",
IF(AND(NOT(ISERROR(VLOOKUP(AL1437,MonsterTable!$A:$B,MATCH(MonsterTable!$B$1,MonsterTable!$A$1:$B$1,0),0))),OR(ISBLANK(AN1437),ISBLANK(AO1437))),#N/A,
IFERROR(VLOOKUP(AL1437,MonsterTable!$A:$B,MATCH(MonsterTable!$B$1,MonsterTable!$A$1:$B$1,0),0),
IF(OR(NOT(ISBLANK(AN1437)),ISBLANK(AO1437)),#N/A,
IF(AL1437="empty","empty",
VLOOKUP(AL1437,MonsterGroupTable!$A:$A,1,0)))))))</f>
        <v>202</v>
      </c>
      <c r="AN1437">
        <v>1</v>
      </c>
      <c r="AO1437">
        <v>1</v>
      </c>
      <c r="AP1437">
        <v>0</v>
      </c>
      <c r="AT1437" s="2" t="str">
        <f>IF(AND(ISBLANK(AS1437),OR(NOT(ISBLANK(AU1437)),NOT(ISBLANK(AV1437)))),#N/A,
IF(ISBLANK(AS1437),"",
IF(AND(NOT(ISERROR(VLOOKUP(AS1437,MonsterTable!$A:$B,MATCH(MonsterTable!$B$1,MonsterTable!$A$1:$B$1,0),0))),OR(ISBLANK(AU1437),ISBLANK(AV1437))),#N/A,
IFERROR(VLOOKUP(AS1437,MonsterTable!$A:$B,MATCH(MonsterTable!$B$1,MonsterTable!$A$1:$B$1,0),0),
IF(OR(NOT(ISBLANK(AU1437)),ISBLANK(AV1437)),#N/A,
IF(AS1437="empty","empty",
VLOOKUP(AS1437,MonsterGroupTable!$A:$A,1,0)))))))</f>
        <v/>
      </c>
      <c r="BA1437" s="2" t="str">
        <f>IF(AND(ISBLANK(AZ1437),OR(NOT(ISBLANK(BB1437)),NOT(ISBLANK(BC1437)))),#N/A,
IF(ISBLANK(AZ1437),"",
IF(AND(NOT(ISERROR(VLOOKUP(AZ1437,MonsterTable!$A:$B,MATCH(MonsterTable!$B$1,MonsterTable!$A$1:$B$1,0),0))),OR(ISBLANK(BB1437),ISBLANK(BC1437))),#N/A,
IFERROR(VLOOKUP(AZ1437,MonsterTable!$A:$B,MATCH(MonsterTable!$B$1,MonsterTable!$A$1:$B$1,0),0),
IF(OR(NOT(ISBLANK(BB1437)),ISBLANK(BC1437)),#N/A,
IF(AZ1437="empty","empty",
VLOOKUP(AZ1437,MonsterGroupTable!$A:$A,1,0)))))))</f>
        <v/>
      </c>
      <c r="BH1437" s="2" t="str">
        <f>IF(AND(ISBLANK(BG1437),OR(NOT(ISBLANK(BI1437)),NOT(ISBLANK(BJ1437)))),#N/A,
IF(ISBLANK(BG1437),"",
IF(AND(NOT(ISERROR(VLOOKUP(BG1437,MonsterTable!$A:$B,MATCH(MonsterTable!$B$1,MonsterTable!$A$1:$B$1,0),0))),OR(ISBLANK(BI1437),ISBLANK(BJ1437))),#N/A,
IFERROR(VLOOKUP(BG1437,MonsterTable!$A:$B,MATCH(MonsterTable!$B$1,MonsterTable!$A$1:$B$1,0),0),
IF(OR(NOT(ISBLANK(BI1437)),ISBLANK(BJ1437)),#N/A,
IF(BG1437="empty","empty",
VLOOKUP(BG1437,MonsterGroupTable!$A:$A,1,0)))))))</f>
        <v/>
      </c>
      <c r="BO1437" s="2" t="str">
        <f>IF(AND(ISBLANK(BN1437),OR(NOT(ISBLANK(BP1437)),NOT(ISBLANK(BQ1437)))),#N/A,
IF(ISBLANK(BN1437),"",
IF(AND(NOT(ISERROR(VLOOKUP(BN1437,MonsterTable!$A:$B,MATCH(MonsterTable!$B$1,MonsterTable!$A$1:$B$1,0),0))),OR(ISBLANK(BP1437),ISBLANK(BQ1437))),#N/A,
IFERROR(VLOOKUP(BN1437,MonsterTable!$A:$B,MATCH(MonsterTable!$B$1,MonsterTable!$A$1:$B$1,0),0),
IF(OR(NOT(ISBLANK(BP1437)),ISBLANK(BQ1437)),#N/A,
IF(BN1437="empty","empty",
VLOOKUP(BN1437,MonsterGroupTable!$A:$A,1,0)))))))</f>
        <v/>
      </c>
      <c r="BV1437" s="2" t="str">
        <f>IF(AND(ISBLANK(BU1437),OR(NOT(ISBLANK(BW1437)),NOT(ISBLANK(BX1437)))),#N/A,
IF(ISBLANK(BU1437),"",
IF(AND(NOT(ISERROR(VLOOKUP(BU1437,MonsterTable!$A:$B,MATCH(MonsterTable!$B$1,MonsterTable!$A$1:$B$1,0),0))),OR(ISBLANK(BW1437),ISBLANK(BX1437))),#N/A,
IFERROR(VLOOKUP(BU1437,MonsterTable!$A:$B,MATCH(MonsterTable!$B$1,MonsterTable!$A$1:$B$1,0),0),
IF(OR(NOT(ISBLANK(BW1437)),ISBLANK(BX1437)),#N/A,
IF(BU1437="empty","empty",
VLOOKUP(BU1437,MonsterGroupTable!$A:$A,1,0)))))))</f>
        <v/>
      </c>
      <c r="CC1437" s="2" t="str">
        <f>IF(AND(ISBLANK(CB1437),OR(NOT(ISBLANK(CD1437)),NOT(ISBLANK(CE1437)))),#N/A,
IF(ISBLANK(CB1437),"",
IF(AND(NOT(ISERROR(VLOOKUP(CB1437,MonsterTable!$A:$B,MATCH(MonsterTable!$B$1,MonsterTable!$A$1:$B$1,0),0))),OR(ISBLANK(CD1437),ISBLANK(CE1437))),#N/A,
IFERROR(VLOOKUP(CB1437,MonsterTable!$A:$B,MATCH(MonsterTable!$B$1,MonsterTable!$A$1:$B$1,0),0),
IF(OR(NOT(ISBLANK(CD1437)),ISBLANK(CE1437)),#N/A,
IF(CB1437="empty","empty",
VLOOKUP(CB1437,MonsterGroupTable!$A:$A,1,0)))))))</f>
        <v/>
      </c>
      <c r="CJ1437" s="2" t="str">
        <f>IF(AND(ISBLANK(CI1437),OR(NOT(ISBLANK(CK1437)),NOT(ISBLANK(CL1437)))),#N/A,
IF(ISBLANK(CI1437),"",
IF(AND(NOT(ISERROR(VLOOKUP(CI1437,MonsterTable!$A:$B,MATCH(MonsterTable!$B$1,MonsterTable!$A$1:$B$1,0),0))),OR(ISBLANK(CK1437),ISBLANK(CL1437))),#N/A,
IFERROR(VLOOKUP(CI1437,MonsterTable!$A:$B,MATCH(MonsterTable!$B$1,MonsterTable!$A$1:$B$1,0),0),
IF(OR(NOT(ISBLANK(CK1437)),ISBLANK(CL1437)),#N/A,
IF(CI1437="empty","empty",
VLOOKUP(CI1437,MonsterGroupTable!$A:$A,1,0)))))))</f>
        <v/>
      </c>
    </row>
    <row r="1438" spans="1:88">
      <c r="A1438">
        <v>20404</v>
      </c>
      <c r="B1438">
        <f t="shared" si="49"/>
        <v>1.1000000000000001</v>
      </c>
      <c r="C1438">
        <f t="shared" si="49"/>
        <v>1.1000000000000001</v>
      </c>
      <c r="F1438">
        <v>1260</v>
      </c>
      <c r="G1438">
        <v>30670</v>
      </c>
      <c r="H1438">
        <v>0</v>
      </c>
      <c r="I1438">
        <v>0</v>
      </c>
      <c r="J1438">
        <v>0</v>
      </c>
      <c r="K1438" t="s">
        <v>28</v>
      </c>
      <c r="L1438" t="s">
        <v>260</v>
      </c>
      <c r="M1438" t="s">
        <v>79</v>
      </c>
      <c r="N1438" t="s">
        <v>80</v>
      </c>
      <c r="O1438">
        <v>0</v>
      </c>
      <c r="P1438">
        <v>-4.75</v>
      </c>
      <c r="Q1438">
        <v>-3.5</v>
      </c>
      <c r="R1438">
        <v>4.75</v>
      </c>
      <c r="S1438">
        <v>3</v>
      </c>
      <c r="T1438">
        <v>-13.5</v>
      </c>
      <c r="U1438">
        <v>2.5499999999999998</v>
      </c>
      <c r="V1438">
        <v>-6.75</v>
      </c>
      <c r="W1438" t="str">
        <f t="shared" si="50"/>
        <v>g101,5,empty,3,202,1,1,0</v>
      </c>
      <c r="X1438" s="1" t="s">
        <v>445</v>
      </c>
      <c r="Y1438" s="2" t="str">
        <f>IF(AND(ISBLANK(X1438),OR(NOT(ISBLANK(Z1438)),NOT(ISBLANK(AA1438)))),#N/A,
IF(ISBLANK(X1438),"",
IF(AND(NOT(ISERROR(VLOOKUP(X1438,MonsterTable!$A:$B,MATCH(MonsterTable!$B$1,MonsterTable!$A$1:$B$1,0),0))),OR(ISBLANK(Z1438),ISBLANK(AA1438))),#N/A,
IFERROR(VLOOKUP(X1438,MonsterTable!$A:$B,MATCH(MonsterTable!$B$1,MonsterTable!$A$1:$B$1,0),0),
IF(OR(NOT(ISBLANK(Z1438)),ISBLANK(AA1438)),#N/A,
IF(X1438="empty","empty",
VLOOKUP(X1438,MonsterGroupTable!$A:$A,1,0)))))))</f>
        <v>g101</v>
      </c>
      <c r="AA1438">
        <v>5</v>
      </c>
      <c r="AE1438" s="1" t="s">
        <v>446</v>
      </c>
      <c r="AF1438" s="2" t="str">
        <f>IF(AND(ISBLANK(AE1438),OR(NOT(ISBLANK(AG1438)),NOT(ISBLANK(AH1438)))),#N/A,
IF(ISBLANK(AE1438),"",
IF(AND(NOT(ISERROR(VLOOKUP(AE1438,MonsterTable!$A:$B,MATCH(MonsterTable!$B$1,MonsterTable!$A$1:$B$1,0),0))),OR(ISBLANK(AG1438),ISBLANK(AH1438))),#N/A,
IFERROR(VLOOKUP(AE1438,MonsterTable!$A:$B,MATCH(MonsterTable!$B$1,MonsterTable!$A$1:$B$1,0),0),
IF(OR(NOT(ISBLANK(AG1438)),ISBLANK(AH1438)),#N/A,
IF(AE1438="empty","empty",
VLOOKUP(AE1438,MonsterGroupTable!$A:$A,1,0)))))))</f>
        <v>empty</v>
      </c>
      <c r="AH1438">
        <v>3</v>
      </c>
      <c r="AL1438" s="1" t="s">
        <v>338</v>
      </c>
      <c r="AM1438" s="2">
        <f>IF(AND(ISBLANK(AL1438),OR(NOT(ISBLANK(AN1438)),NOT(ISBLANK(AO1438)))),#N/A,
IF(ISBLANK(AL1438),"",
IF(AND(NOT(ISERROR(VLOOKUP(AL1438,MonsterTable!$A:$B,MATCH(MonsterTable!$B$1,MonsterTable!$A$1:$B$1,0),0))),OR(ISBLANK(AN1438),ISBLANK(AO1438))),#N/A,
IFERROR(VLOOKUP(AL1438,MonsterTable!$A:$B,MATCH(MonsterTable!$B$1,MonsterTable!$A$1:$B$1,0),0),
IF(OR(NOT(ISBLANK(AN1438)),ISBLANK(AO1438)),#N/A,
IF(AL1438="empty","empty",
VLOOKUP(AL1438,MonsterGroupTable!$A:$A,1,0)))))))</f>
        <v>202</v>
      </c>
      <c r="AN1438">
        <v>1</v>
      </c>
      <c r="AO1438">
        <v>1</v>
      </c>
      <c r="AP1438">
        <v>0</v>
      </c>
      <c r="AT1438" s="2" t="str">
        <f>IF(AND(ISBLANK(AS1438),OR(NOT(ISBLANK(AU1438)),NOT(ISBLANK(AV1438)))),#N/A,
IF(ISBLANK(AS1438),"",
IF(AND(NOT(ISERROR(VLOOKUP(AS1438,MonsterTable!$A:$B,MATCH(MonsterTable!$B$1,MonsterTable!$A$1:$B$1,0),0))),OR(ISBLANK(AU1438),ISBLANK(AV1438))),#N/A,
IFERROR(VLOOKUP(AS1438,MonsterTable!$A:$B,MATCH(MonsterTable!$B$1,MonsterTable!$A$1:$B$1,0),0),
IF(OR(NOT(ISBLANK(AU1438)),ISBLANK(AV1438)),#N/A,
IF(AS1438="empty","empty",
VLOOKUP(AS1438,MonsterGroupTable!$A:$A,1,0)))))))</f>
        <v/>
      </c>
      <c r="BA1438" s="2" t="str">
        <f>IF(AND(ISBLANK(AZ1438),OR(NOT(ISBLANK(BB1438)),NOT(ISBLANK(BC1438)))),#N/A,
IF(ISBLANK(AZ1438),"",
IF(AND(NOT(ISERROR(VLOOKUP(AZ1438,MonsterTable!$A:$B,MATCH(MonsterTable!$B$1,MonsterTable!$A$1:$B$1,0),0))),OR(ISBLANK(BB1438),ISBLANK(BC1438))),#N/A,
IFERROR(VLOOKUP(AZ1438,MonsterTable!$A:$B,MATCH(MonsterTable!$B$1,MonsterTable!$A$1:$B$1,0),0),
IF(OR(NOT(ISBLANK(BB1438)),ISBLANK(BC1438)),#N/A,
IF(AZ1438="empty","empty",
VLOOKUP(AZ1438,MonsterGroupTable!$A:$A,1,0)))))))</f>
        <v/>
      </c>
      <c r="BH1438" s="2" t="str">
        <f>IF(AND(ISBLANK(BG1438),OR(NOT(ISBLANK(BI1438)),NOT(ISBLANK(BJ1438)))),#N/A,
IF(ISBLANK(BG1438),"",
IF(AND(NOT(ISERROR(VLOOKUP(BG1438,MonsterTable!$A:$B,MATCH(MonsterTable!$B$1,MonsterTable!$A$1:$B$1,0),0))),OR(ISBLANK(BI1438),ISBLANK(BJ1438))),#N/A,
IFERROR(VLOOKUP(BG1438,MonsterTable!$A:$B,MATCH(MonsterTable!$B$1,MonsterTable!$A$1:$B$1,0),0),
IF(OR(NOT(ISBLANK(BI1438)),ISBLANK(BJ1438)),#N/A,
IF(BG1438="empty","empty",
VLOOKUP(BG1438,MonsterGroupTable!$A:$A,1,0)))))))</f>
        <v/>
      </c>
      <c r="BO1438" s="2" t="str">
        <f>IF(AND(ISBLANK(BN1438),OR(NOT(ISBLANK(BP1438)),NOT(ISBLANK(BQ1438)))),#N/A,
IF(ISBLANK(BN1438),"",
IF(AND(NOT(ISERROR(VLOOKUP(BN1438,MonsterTable!$A:$B,MATCH(MonsterTable!$B$1,MonsterTable!$A$1:$B$1,0),0))),OR(ISBLANK(BP1438),ISBLANK(BQ1438))),#N/A,
IFERROR(VLOOKUP(BN1438,MonsterTable!$A:$B,MATCH(MonsterTable!$B$1,MonsterTable!$A$1:$B$1,0),0),
IF(OR(NOT(ISBLANK(BP1438)),ISBLANK(BQ1438)),#N/A,
IF(BN1438="empty","empty",
VLOOKUP(BN1438,MonsterGroupTable!$A:$A,1,0)))))))</f>
        <v/>
      </c>
      <c r="BV1438" s="2" t="str">
        <f>IF(AND(ISBLANK(BU1438),OR(NOT(ISBLANK(BW1438)),NOT(ISBLANK(BX1438)))),#N/A,
IF(ISBLANK(BU1438),"",
IF(AND(NOT(ISERROR(VLOOKUP(BU1438,MonsterTable!$A:$B,MATCH(MonsterTable!$B$1,MonsterTable!$A$1:$B$1,0),0))),OR(ISBLANK(BW1438),ISBLANK(BX1438))),#N/A,
IFERROR(VLOOKUP(BU1438,MonsterTable!$A:$B,MATCH(MonsterTable!$B$1,MonsterTable!$A$1:$B$1,0),0),
IF(OR(NOT(ISBLANK(BW1438)),ISBLANK(BX1438)),#N/A,
IF(BU1438="empty","empty",
VLOOKUP(BU1438,MonsterGroupTable!$A:$A,1,0)))))))</f>
        <v/>
      </c>
      <c r="CC1438" s="2" t="str">
        <f>IF(AND(ISBLANK(CB1438),OR(NOT(ISBLANK(CD1438)),NOT(ISBLANK(CE1438)))),#N/A,
IF(ISBLANK(CB1438),"",
IF(AND(NOT(ISERROR(VLOOKUP(CB1438,MonsterTable!$A:$B,MATCH(MonsterTable!$B$1,MonsterTable!$A$1:$B$1,0),0))),OR(ISBLANK(CD1438),ISBLANK(CE1438))),#N/A,
IFERROR(VLOOKUP(CB1438,MonsterTable!$A:$B,MATCH(MonsterTable!$B$1,MonsterTable!$A$1:$B$1,0),0),
IF(OR(NOT(ISBLANK(CD1438)),ISBLANK(CE1438)),#N/A,
IF(CB1438="empty","empty",
VLOOKUP(CB1438,MonsterGroupTable!$A:$A,1,0)))))))</f>
        <v/>
      </c>
      <c r="CJ1438" s="2" t="str">
        <f>IF(AND(ISBLANK(CI1438),OR(NOT(ISBLANK(CK1438)),NOT(ISBLANK(CL1438)))),#N/A,
IF(ISBLANK(CI1438),"",
IF(AND(NOT(ISERROR(VLOOKUP(CI1438,MonsterTable!$A:$B,MATCH(MonsterTable!$B$1,MonsterTable!$A$1:$B$1,0),0))),OR(ISBLANK(CK1438),ISBLANK(CL1438))),#N/A,
IFERROR(VLOOKUP(CI1438,MonsterTable!$A:$B,MATCH(MonsterTable!$B$1,MonsterTable!$A$1:$B$1,0),0),
IF(OR(NOT(ISBLANK(CK1438)),ISBLANK(CL1438)),#N/A,
IF(CI1438="empty","empty",
VLOOKUP(CI1438,MonsterGroupTable!$A:$A,1,0)))))))</f>
        <v/>
      </c>
    </row>
    <row r="1439" spans="1:88">
      <c r="A1439">
        <v>20405</v>
      </c>
      <c r="B1439">
        <f t="shared" si="49"/>
        <v>1.1000000000000001</v>
      </c>
      <c r="C1439">
        <f t="shared" si="49"/>
        <v>1.1000000000000001</v>
      </c>
      <c r="F1439">
        <v>1260</v>
      </c>
      <c r="G1439">
        <v>30859</v>
      </c>
      <c r="H1439">
        <v>0</v>
      </c>
      <c r="I1439">
        <v>0</v>
      </c>
      <c r="J1439">
        <v>0</v>
      </c>
      <c r="K1439" t="s">
        <v>28</v>
      </c>
      <c r="L1439" t="s">
        <v>260</v>
      </c>
      <c r="M1439" t="s">
        <v>79</v>
      </c>
      <c r="N1439" t="s">
        <v>80</v>
      </c>
      <c r="O1439">
        <v>0</v>
      </c>
      <c r="P1439">
        <v>-4.75</v>
      </c>
      <c r="Q1439">
        <v>-3.5</v>
      </c>
      <c r="R1439">
        <v>4.75</v>
      </c>
      <c r="S1439">
        <v>3</v>
      </c>
      <c r="T1439">
        <v>-13.5</v>
      </c>
      <c r="U1439">
        <v>2.5499999999999998</v>
      </c>
      <c r="V1439">
        <v>-6.75</v>
      </c>
      <c r="W1439" t="str">
        <f t="shared" si="50"/>
        <v>g101,5,empty,3,202,1,1,0</v>
      </c>
      <c r="X1439" s="1" t="s">
        <v>445</v>
      </c>
      <c r="Y1439" s="2" t="str">
        <f>IF(AND(ISBLANK(X1439),OR(NOT(ISBLANK(Z1439)),NOT(ISBLANK(AA1439)))),#N/A,
IF(ISBLANK(X1439),"",
IF(AND(NOT(ISERROR(VLOOKUP(X1439,MonsterTable!$A:$B,MATCH(MonsterTable!$B$1,MonsterTable!$A$1:$B$1,0),0))),OR(ISBLANK(Z1439),ISBLANK(AA1439))),#N/A,
IFERROR(VLOOKUP(X1439,MonsterTable!$A:$B,MATCH(MonsterTable!$B$1,MonsterTable!$A$1:$B$1,0),0),
IF(OR(NOT(ISBLANK(Z1439)),ISBLANK(AA1439)),#N/A,
IF(X1439="empty","empty",
VLOOKUP(X1439,MonsterGroupTable!$A:$A,1,0)))))))</f>
        <v>g101</v>
      </c>
      <c r="AA1439">
        <v>5</v>
      </c>
      <c r="AE1439" s="1" t="s">
        <v>446</v>
      </c>
      <c r="AF1439" s="2" t="str">
        <f>IF(AND(ISBLANK(AE1439),OR(NOT(ISBLANK(AG1439)),NOT(ISBLANK(AH1439)))),#N/A,
IF(ISBLANK(AE1439),"",
IF(AND(NOT(ISERROR(VLOOKUP(AE1439,MonsterTable!$A:$B,MATCH(MonsterTable!$B$1,MonsterTable!$A$1:$B$1,0),0))),OR(ISBLANK(AG1439),ISBLANK(AH1439))),#N/A,
IFERROR(VLOOKUP(AE1439,MonsterTable!$A:$B,MATCH(MonsterTable!$B$1,MonsterTable!$A$1:$B$1,0),0),
IF(OR(NOT(ISBLANK(AG1439)),ISBLANK(AH1439)),#N/A,
IF(AE1439="empty","empty",
VLOOKUP(AE1439,MonsterGroupTable!$A:$A,1,0)))))))</f>
        <v>empty</v>
      </c>
      <c r="AH1439">
        <v>3</v>
      </c>
      <c r="AL1439" s="1" t="s">
        <v>338</v>
      </c>
      <c r="AM1439" s="2">
        <f>IF(AND(ISBLANK(AL1439),OR(NOT(ISBLANK(AN1439)),NOT(ISBLANK(AO1439)))),#N/A,
IF(ISBLANK(AL1439),"",
IF(AND(NOT(ISERROR(VLOOKUP(AL1439,MonsterTable!$A:$B,MATCH(MonsterTable!$B$1,MonsterTable!$A$1:$B$1,0),0))),OR(ISBLANK(AN1439),ISBLANK(AO1439))),#N/A,
IFERROR(VLOOKUP(AL1439,MonsterTable!$A:$B,MATCH(MonsterTable!$B$1,MonsterTable!$A$1:$B$1,0),0),
IF(OR(NOT(ISBLANK(AN1439)),ISBLANK(AO1439)),#N/A,
IF(AL1439="empty","empty",
VLOOKUP(AL1439,MonsterGroupTable!$A:$A,1,0)))))))</f>
        <v>202</v>
      </c>
      <c r="AN1439">
        <v>1</v>
      </c>
      <c r="AO1439">
        <v>1</v>
      </c>
      <c r="AP1439">
        <v>0</v>
      </c>
      <c r="AT1439" s="2" t="str">
        <f>IF(AND(ISBLANK(AS1439),OR(NOT(ISBLANK(AU1439)),NOT(ISBLANK(AV1439)))),#N/A,
IF(ISBLANK(AS1439),"",
IF(AND(NOT(ISERROR(VLOOKUP(AS1439,MonsterTable!$A:$B,MATCH(MonsterTable!$B$1,MonsterTable!$A$1:$B$1,0),0))),OR(ISBLANK(AU1439),ISBLANK(AV1439))),#N/A,
IFERROR(VLOOKUP(AS1439,MonsterTable!$A:$B,MATCH(MonsterTable!$B$1,MonsterTable!$A$1:$B$1,0),0),
IF(OR(NOT(ISBLANK(AU1439)),ISBLANK(AV1439)),#N/A,
IF(AS1439="empty","empty",
VLOOKUP(AS1439,MonsterGroupTable!$A:$A,1,0)))))))</f>
        <v/>
      </c>
      <c r="BA1439" s="2" t="str">
        <f>IF(AND(ISBLANK(AZ1439),OR(NOT(ISBLANK(BB1439)),NOT(ISBLANK(BC1439)))),#N/A,
IF(ISBLANK(AZ1439),"",
IF(AND(NOT(ISERROR(VLOOKUP(AZ1439,MonsterTable!$A:$B,MATCH(MonsterTable!$B$1,MonsterTable!$A$1:$B$1,0),0))),OR(ISBLANK(BB1439),ISBLANK(BC1439))),#N/A,
IFERROR(VLOOKUP(AZ1439,MonsterTable!$A:$B,MATCH(MonsterTable!$B$1,MonsterTable!$A$1:$B$1,0),0),
IF(OR(NOT(ISBLANK(BB1439)),ISBLANK(BC1439)),#N/A,
IF(AZ1439="empty","empty",
VLOOKUP(AZ1439,MonsterGroupTable!$A:$A,1,0)))))))</f>
        <v/>
      </c>
      <c r="BH1439" s="2" t="str">
        <f>IF(AND(ISBLANK(BG1439),OR(NOT(ISBLANK(BI1439)),NOT(ISBLANK(BJ1439)))),#N/A,
IF(ISBLANK(BG1439),"",
IF(AND(NOT(ISERROR(VLOOKUP(BG1439,MonsterTable!$A:$B,MATCH(MonsterTable!$B$1,MonsterTable!$A$1:$B$1,0),0))),OR(ISBLANK(BI1439),ISBLANK(BJ1439))),#N/A,
IFERROR(VLOOKUP(BG1439,MonsterTable!$A:$B,MATCH(MonsterTable!$B$1,MonsterTable!$A$1:$B$1,0),0),
IF(OR(NOT(ISBLANK(BI1439)),ISBLANK(BJ1439)),#N/A,
IF(BG1439="empty","empty",
VLOOKUP(BG1439,MonsterGroupTable!$A:$A,1,0)))))))</f>
        <v/>
      </c>
      <c r="BO1439" s="2" t="str">
        <f>IF(AND(ISBLANK(BN1439),OR(NOT(ISBLANK(BP1439)),NOT(ISBLANK(BQ1439)))),#N/A,
IF(ISBLANK(BN1439),"",
IF(AND(NOT(ISERROR(VLOOKUP(BN1439,MonsterTable!$A:$B,MATCH(MonsterTable!$B$1,MonsterTable!$A$1:$B$1,0),0))),OR(ISBLANK(BP1439),ISBLANK(BQ1439))),#N/A,
IFERROR(VLOOKUP(BN1439,MonsterTable!$A:$B,MATCH(MonsterTable!$B$1,MonsterTable!$A$1:$B$1,0),0),
IF(OR(NOT(ISBLANK(BP1439)),ISBLANK(BQ1439)),#N/A,
IF(BN1439="empty","empty",
VLOOKUP(BN1439,MonsterGroupTable!$A:$A,1,0)))))))</f>
        <v/>
      </c>
      <c r="BV1439" s="2" t="str">
        <f>IF(AND(ISBLANK(BU1439),OR(NOT(ISBLANK(BW1439)),NOT(ISBLANK(BX1439)))),#N/A,
IF(ISBLANK(BU1439),"",
IF(AND(NOT(ISERROR(VLOOKUP(BU1439,MonsterTable!$A:$B,MATCH(MonsterTable!$B$1,MonsterTable!$A$1:$B$1,0),0))),OR(ISBLANK(BW1439),ISBLANK(BX1439))),#N/A,
IFERROR(VLOOKUP(BU1439,MonsterTable!$A:$B,MATCH(MonsterTable!$B$1,MonsterTable!$A$1:$B$1,0),0),
IF(OR(NOT(ISBLANK(BW1439)),ISBLANK(BX1439)),#N/A,
IF(BU1439="empty","empty",
VLOOKUP(BU1439,MonsterGroupTable!$A:$A,1,0)))))))</f>
        <v/>
      </c>
      <c r="CC1439" s="2" t="str">
        <f>IF(AND(ISBLANK(CB1439),OR(NOT(ISBLANK(CD1439)),NOT(ISBLANK(CE1439)))),#N/A,
IF(ISBLANK(CB1439),"",
IF(AND(NOT(ISERROR(VLOOKUP(CB1439,MonsterTable!$A:$B,MATCH(MonsterTable!$B$1,MonsterTable!$A$1:$B$1,0),0))),OR(ISBLANK(CD1439),ISBLANK(CE1439))),#N/A,
IFERROR(VLOOKUP(CB1439,MonsterTable!$A:$B,MATCH(MonsterTable!$B$1,MonsterTable!$A$1:$B$1,0),0),
IF(OR(NOT(ISBLANK(CD1439)),ISBLANK(CE1439)),#N/A,
IF(CB1439="empty","empty",
VLOOKUP(CB1439,MonsterGroupTable!$A:$A,1,0)))))))</f>
        <v/>
      </c>
      <c r="CJ1439" s="2" t="str">
        <f>IF(AND(ISBLANK(CI1439),OR(NOT(ISBLANK(CK1439)),NOT(ISBLANK(CL1439)))),#N/A,
IF(ISBLANK(CI1439),"",
IF(AND(NOT(ISERROR(VLOOKUP(CI1439,MonsterTable!$A:$B,MATCH(MonsterTable!$B$1,MonsterTable!$A$1:$B$1,0),0))),OR(ISBLANK(CK1439),ISBLANK(CL1439))),#N/A,
IFERROR(VLOOKUP(CI1439,MonsterTable!$A:$B,MATCH(MonsterTable!$B$1,MonsterTable!$A$1:$B$1,0),0),
IF(OR(NOT(ISBLANK(CK1439)),ISBLANK(CL1439)),#N/A,
IF(CI1439="empty","empty",
VLOOKUP(CI1439,MonsterGroupTable!$A:$A,1,0)))))))</f>
        <v/>
      </c>
    </row>
    <row r="1440" spans="1:88">
      <c r="A1440">
        <v>20406</v>
      </c>
      <c r="B1440">
        <f t="shared" si="49"/>
        <v>1.1000000000000001</v>
      </c>
      <c r="C1440">
        <f t="shared" si="49"/>
        <v>1.1000000000000001</v>
      </c>
      <c r="F1440">
        <v>1260</v>
      </c>
      <c r="G1440">
        <v>31048</v>
      </c>
      <c r="H1440">
        <v>0</v>
      </c>
      <c r="I1440">
        <v>0</v>
      </c>
      <c r="J1440">
        <v>0</v>
      </c>
      <c r="K1440" t="s">
        <v>28</v>
      </c>
      <c r="L1440" t="s">
        <v>260</v>
      </c>
      <c r="M1440" t="s">
        <v>79</v>
      </c>
      <c r="N1440" t="s">
        <v>80</v>
      </c>
      <c r="O1440">
        <v>0</v>
      </c>
      <c r="P1440">
        <v>-4.75</v>
      </c>
      <c r="Q1440">
        <v>-3.5</v>
      </c>
      <c r="R1440">
        <v>4.75</v>
      </c>
      <c r="S1440">
        <v>3</v>
      </c>
      <c r="T1440">
        <v>-13.5</v>
      </c>
      <c r="U1440">
        <v>2.5499999999999998</v>
      </c>
      <c r="V1440">
        <v>-6.75</v>
      </c>
      <c r="W1440" t="str">
        <f t="shared" si="50"/>
        <v>g101,5,empty,3,202,1,1,0</v>
      </c>
      <c r="X1440" s="1" t="s">
        <v>445</v>
      </c>
      <c r="Y1440" s="2" t="str">
        <f>IF(AND(ISBLANK(X1440),OR(NOT(ISBLANK(Z1440)),NOT(ISBLANK(AA1440)))),#N/A,
IF(ISBLANK(X1440),"",
IF(AND(NOT(ISERROR(VLOOKUP(X1440,MonsterTable!$A:$B,MATCH(MonsterTable!$B$1,MonsterTable!$A$1:$B$1,0),0))),OR(ISBLANK(Z1440),ISBLANK(AA1440))),#N/A,
IFERROR(VLOOKUP(X1440,MonsterTable!$A:$B,MATCH(MonsterTable!$B$1,MonsterTable!$A$1:$B$1,0),0),
IF(OR(NOT(ISBLANK(Z1440)),ISBLANK(AA1440)),#N/A,
IF(X1440="empty","empty",
VLOOKUP(X1440,MonsterGroupTable!$A:$A,1,0)))))))</f>
        <v>g101</v>
      </c>
      <c r="AA1440">
        <v>5</v>
      </c>
      <c r="AE1440" s="1" t="s">
        <v>446</v>
      </c>
      <c r="AF1440" s="2" t="str">
        <f>IF(AND(ISBLANK(AE1440),OR(NOT(ISBLANK(AG1440)),NOT(ISBLANK(AH1440)))),#N/A,
IF(ISBLANK(AE1440),"",
IF(AND(NOT(ISERROR(VLOOKUP(AE1440,MonsterTable!$A:$B,MATCH(MonsterTable!$B$1,MonsterTable!$A$1:$B$1,0),0))),OR(ISBLANK(AG1440),ISBLANK(AH1440))),#N/A,
IFERROR(VLOOKUP(AE1440,MonsterTable!$A:$B,MATCH(MonsterTable!$B$1,MonsterTable!$A$1:$B$1,0),0),
IF(OR(NOT(ISBLANK(AG1440)),ISBLANK(AH1440)),#N/A,
IF(AE1440="empty","empty",
VLOOKUP(AE1440,MonsterGroupTable!$A:$A,1,0)))))))</f>
        <v>empty</v>
      </c>
      <c r="AH1440">
        <v>3</v>
      </c>
      <c r="AL1440" s="1" t="s">
        <v>338</v>
      </c>
      <c r="AM1440" s="2">
        <f>IF(AND(ISBLANK(AL1440),OR(NOT(ISBLANK(AN1440)),NOT(ISBLANK(AO1440)))),#N/A,
IF(ISBLANK(AL1440),"",
IF(AND(NOT(ISERROR(VLOOKUP(AL1440,MonsterTable!$A:$B,MATCH(MonsterTable!$B$1,MonsterTable!$A$1:$B$1,0),0))),OR(ISBLANK(AN1440),ISBLANK(AO1440))),#N/A,
IFERROR(VLOOKUP(AL1440,MonsterTable!$A:$B,MATCH(MonsterTable!$B$1,MonsterTable!$A$1:$B$1,0),0),
IF(OR(NOT(ISBLANK(AN1440)),ISBLANK(AO1440)),#N/A,
IF(AL1440="empty","empty",
VLOOKUP(AL1440,MonsterGroupTable!$A:$A,1,0)))))))</f>
        <v>202</v>
      </c>
      <c r="AN1440">
        <v>1</v>
      </c>
      <c r="AO1440">
        <v>1</v>
      </c>
      <c r="AP1440">
        <v>0</v>
      </c>
      <c r="AT1440" s="2" t="str">
        <f>IF(AND(ISBLANK(AS1440),OR(NOT(ISBLANK(AU1440)),NOT(ISBLANK(AV1440)))),#N/A,
IF(ISBLANK(AS1440),"",
IF(AND(NOT(ISERROR(VLOOKUP(AS1440,MonsterTable!$A:$B,MATCH(MonsterTable!$B$1,MonsterTable!$A$1:$B$1,0),0))),OR(ISBLANK(AU1440),ISBLANK(AV1440))),#N/A,
IFERROR(VLOOKUP(AS1440,MonsterTable!$A:$B,MATCH(MonsterTable!$B$1,MonsterTable!$A$1:$B$1,0),0),
IF(OR(NOT(ISBLANK(AU1440)),ISBLANK(AV1440)),#N/A,
IF(AS1440="empty","empty",
VLOOKUP(AS1440,MonsterGroupTable!$A:$A,1,0)))))))</f>
        <v/>
      </c>
      <c r="BA1440" s="2" t="str">
        <f>IF(AND(ISBLANK(AZ1440),OR(NOT(ISBLANK(BB1440)),NOT(ISBLANK(BC1440)))),#N/A,
IF(ISBLANK(AZ1440),"",
IF(AND(NOT(ISERROR(VLOOKUP(AZ1440,MonsterTable!$A:$B,MATCH(MonsterTable!$B$1,MonsterTable!$A$1:$B$1,0),0))),OR(ISBLANK(BB1440),ISBLANK(BC1440))),#N/A,
IFERROR(VLOOKUP(AZ1440,MonsterTable!$A:$B,MATCH(MonsterTable!$B$1,MonsterTable!$A$1:$B$1,0),0),
IF(OR(NOT(ISBLANK(BB1440)),ISBLANK(BC1440)),#N/A,
IF(AZ1440="empty","empty",
VLOOKUP(AZ1440,MonsterGroupTable!$A:$A,1,0)))))))</f>
        <v/>
      </c>
      <c r="BH1440" s="2" t="str">
        <f>IF(AND(ISBLANK(BG1440),OR(NOT(ISBLANK(BI1440)),NOT(ISBLANK(BJ1440)))),#N/A,
IF(ISBLANK(BG1440),"",
IF(AND(NOT(ISERROR(VLOOKUP(BG1440,MonsterTable!$A:$B,MATCH(MonsterTable!$B$1,MonsterTable!$A$1:$B$1,0),0))),OR(ISBLANK(BI1440),ISBLANK(BJ1440))),#N/A,
IFERROR(VLOOKUP(BG1440,MonsterTable!$A:$B,MATCH(MonsterTable!$B$1,MonsterTable!$A$1:$B$1,0),0),
IF(OR(NOT(ISBLANK(BI1440)),ISBLANK(BJ1440)),#N/A,
IF(BG1440="empty","empty",
VLOOKUP(BG1440,MonsterGroupTable!$A:$A,1,0)))))))</f>
        <v/>
      </c>
      <c r="BO1440" s="2" t="str">
        <f>IF(AND(ISBLANK(BN1440),OR(NOT(ISBLANK(BP1440)),NOT(ISBLANK(BQ1440)))),#N/A,
IF(ISBLANK(BN1440),"",
IF(AND(NOT(ISERROR(VLOOKUP(BN1440,MonsterTable!$A:$B,MATCH(MonsterTable!$B$1,MonsterTable!$A$1:$B$1,0),0))),OR(ISBLANK(BP1440),ISBLANK(BQ1440))),#N/A,
IFERROR(VLOOKUP(BN1440,MonsterTable!$A:$B,MATCH(MonsterTable!$B$1,MonsterTable!$A$1:$B$1,0),0),
IF(OR(NOT(ISBLANK(BP1440)),ISBLANK(BQ1440)),#N/A,
IF(BN1440="empty","empty",
VLOOKUP(BN1440,MonsterGroupTable!$A:$A,1,0)))))))</f>
        <v/>
      </c>
      <c r="BV1440" s="2" t="str">
        <f>IF(AND(ISBLANK(BU1440),OR(NOT(ISBLANK(BW1440)),NOT(ISBLANK(BX1440)))),#N/A,
IF(ISBLANK(BU1440),"",
IF(AND(NOT(ISERROR(VLOOKUP(BU1440,MonsterTable!$A:$B,MATCH(MonsterTable!$B$1,MonsterTable!$A$1:$B$1,0),0))),OR(ISBLANK(BW1440),ISBLANK(BX1440))),#N/A,
IFERROR(VLOOKUP(BU1440,MonsterTable!$A:$B,MATCH(MonsterTable!$B$1,MonsterTable!$A$1:$B$1,0),0),
IF(OR(NOT(ISBLANK(BW1440)),ISBLANK(BX1440)),#N/A,
IF(BU1440="empty","empty",
VLOOKUP(BU1440,MonsterGroupTable!$A:$A,1,0)))))))</f>
        <v/>
      </c>
      <c r="CC1440" s="2" t="str">
        <f>IF(AND(ISBLANK(CB1440),OR(NOT(ISBLANK(CD1440)),NOT(ISBLANK(CE1440)))),#N/A,
IF(ISBLANK(CB1440),"",
IF(AND(NOT(ISERROR(VLOOKUP(CB1440,MonsterTable!$A:$B,MATCH(MonsterTable!$B$1,MonsterTable!$A$1:$B$1,0),0))),OR(ISBLANK(CD1440),ISBLANK(CE1440))),#N/A,
IFERROR(VLOOKUP(CB1440,MonsterTable!$A:$B,MATCH(MonsterTable!$B$1,MonsterTable!$A$1:$B$1,0),0),
IF(OR(NOT(ISBLANK(CD1440)),ISBLANK(CE1440)),#N/A,
IF(CB1440="empty","empty",
VLOOKUP(CB1440,MonsterGroupTable!$A:$A,1,0)))))))</f>
        <v/>
      </c>
      <c r="CJ1440" s="2" t="str">
        <f>IF(AND(ISBLANK(CI1440),OR(NOT(ISBLANK(CK1440)),NOT(ISBLANK(CL1440)))),#N/A,
IF(ISBLANK(CI1440),"",
IF(AND(NOT(ISERROR(VLOOKUP(CI1440,MonsterTable!$A:$B,MATCH(MonsterTable!$B$1,MonsterTable!$A$1:$B$1,0),0))),OR(ISBLANK(CK1440),ISBLANK(CL1440))),#N/A,
IFERROR(VLOOKUP(CI1440,MonsterTable!$A:$B,MATCH(MonsterTable!$B$1,MonsterTable!$A$1:$B$1,0),0),
IF(OR(NOT(ISBLANK(CK1440)),ISBLANK(CL1440)),#N/A,
IF(CI1440="empty","empty",
VLOOKUP(CI1440,MonsterGroupTable!$A:$A,1,0)))))))</f>
        <v/>
      </c>
    </row>
    <row r="1441" spans="1:88">
      <c r="A1441">
        <v>20407</v>
      </c>
      <c r="B1441">
        <f t="shared" si="49"/>
        <v>1.1000000000000001</v>
      </c>
      <c r="C1441">
        <f t="shared" si="49"/>
        <v>1.1000000000000001</v>
      </c>
      <c r="F1441">
        <v>1260</v>
      </c>
      <c r="G1441">
        <v>31237</v>
      </c>
      <c r="H1441">
        <v>0</v>
      </c>
      <c r="I1441">
        <v>0</v>
      </c>
      <c r="J1441">
        <v>0</v>
      </c>
      <c r="K1441" t="s">
        <v>28</v>
      </c>
      <c r="L1441" t="s">
        <v>260</v>
      </c>
      <c r="M1441" t="s">
        <v>79</v>
      </c>
      <c r="N1441" t="s">
        <v>80</v>
      </c>
      <c r="O1441">
        <v>0</v>
      </c>
      <c r="P1441">
        <v>-4.75</v>
      </c>
      <c r="Q1441">
        <v>-3.5</v>
      </c>
      <c r="R1441">
        <v>4.75</v>
      </c>
      <c r="S1441">
        <v>3</v>
      </c>
      <c r="T1441">
        <v>-13.5</v>
      </c>
      <c r="U1441">
        <v>2.5499999999999998</v>
      </c>
      <c r="V1441">
        <v>-6.75</v>
      </c>
      <c r="W1441" t="str">
        <f t="shared" si="50"/>
        <v>g101,5,empty,3,202,1,1,0</v>
      </c>
      <c r="X1441" s="1" t="s">
        <v>445</v>
      </c>
      <c r="Y1441" s="2" t="str">
        <f>IF(AND(ISBLANK(X1441),OR(NOT(ISBLANK(Z1441)),NOT(ISBLANK(AA1441)))),#N/A,
IF(ISBLANK(X1441),"",
IF(AND(NOT(ISERROR(VLOOKUP(X1441,MonsterTable!$A:$B,MATCH(MonsterTable!$B$1,MonsterTable!$A$1:$B$1,0),0))),OR(ISBLANK(Z1441),ISBLANK(AA1441))),#N/A,
IFERROR(VLOOKUP(X1441,MonsterTable!$A:$B,MATCH(MonsterTable!$B$1,MonsterTable!$A$1:$B$1,0),0),
IF(OR(NOT(ISBLANK(Z1441)),ISBLANK(AA1441)),#N/A,
IF(X1441="empty","empty",
VLOOKUP(X1441,MonsterGroupTable!$A:$A,1,0)))))))</f>
        <v>g101</v>
      </c>
      <c r="AA1441">
        <v>5</v>
      </c>
      <c r="AE1441" s="1" t="s">
        <v>446</v>
      </c>
      <c r="AF1441" s="2" t="str">
        <f>IF(AND(ISBLANK(AE1441),OR(NOT(ISBLANK(AG1441)),NOT(ISBLANK(AH1441)))),#N/A,
IF(ISBLANK(AE1441),"",
IF(AND(NOT(ISERROR(VLOOKUP(AE1441,MonsterTable!$A:$B,MATCH(MonsterTable!$B$1,MonsterTable!$A$1:$B$1,0),0))),OR(ISBLANK(AG1441),ISBLANK(AH1441))),#N/A,
IFERROR(VLOOKUP(AE1441,MonsterTable!$A:$B,MATCH(MonsterTable!$B$1,MonsterTable!$A$1:$B$1,0),0),
IF(OR(NOT(ISBLANK(AG1441)),ISBLANK(AH1441)),#N/A,
IF(AE1441="empty","empty",
VLOOKUP(AE1441,MonsterGroupTable!$A:$A,1,0)))))))</f>
        <v>empty</v>
      </c>
      <c r="AH1441">
        <v>3</v>
      </c>
      <c r="AL1441" s="1" t="s">
        <v>338</v>
      </c>
      <c r="AM1441" s="2">
        <f>IF(AND(ISBLANK(AL1441),OR(NOT(ISBLANK(AN1441)),NOT(ISBLANK(AO1441)))),#N/A,
IF(ISBLANK(AL1441),"",
IF(AND(NOT(ISERROR(VLOOKUP(AL1441,MonsterTable!$A:$B,MATCH(MonsterTable!$B$1,MonsterTable!$A$1:$B$1,0),0))),OR(ISBLANK(AN1441),ISBLANK(AO1441))),#N/A,
IFERROR(VLOOKUP(AL1441,MonsterTable!$A:$B,MATCH(MonsterTable!$B$1,MonsterTable!$A$1:$B$1,0),0),
IF(OR(NOT(ISBLANK(AN1441)),ISBLANK(AO1441)),#N/A,
IF(AL1441="empty","empty",
VLOOKUP(AL1441,MonsterGroupTable!$A:$A,1,0)))))))</f>
        <v>202</v>
      </c>
      <c r="AN1441">
        <v>1</v>
      </c>
      <c r="AO1441">
        <v>1</v>
      </c>
      <c r="AP1441">
        <v>0</v>
      </c>
      <c r="AT1441" s="2" t="str">
        <f>IF(AND(ISBLANK(AS1441),OR(NOT(ISBLANK(AU1441)),NOT(ISBLANK(AV1441)))),#N/A,
IF(ISBLANK(AS1441),"",
IF(AND(NOT(ISERROR(VLOOKUP(AS1441,MonsterTable!$A:$B,MATCH(MonsterTable!$B$1,MonsterTable!$A$1:$B$1,0),0))),OR(ISBLANK(AU1441),ISBLANK(AV1441))),#N/A,
IFERROR(VLOOKUP(AS1441,MonsterTable!$A:$B,MATCH(MonsterTable!$B$1,MonsterTable!$A$1:$B$1,0),0),
IF(OR(NOT(ISBLANK(AU1441)),ISBLANK(AV1441)),#N/A,
IF(AS1441="empty","empty",
VLOOKUP(AS1441,MonsterGroupTable!$A:$A,1,0)))))))</f>
        <v/>
      </c>
      <c r="BA1441" s="2" t="str">
        <f>IF(AND(ISBLANK(AZ1441),OR(NOT(ISBLANK(BB1441)),NOT(ISBLANK(BC1441)))),#N/A,
IF(ISBLANK(AZ1441),"",
IF(AND(NOT(ISERROR(VLOOKUP(AZ1441,MonsterTable!$A:$B,MATCH(MonsterTable!$B$1,MonsterTable!$A$1:$B$1,0),0))),OR(ISBLANK(BB1441),ISBLANK(BC1441))),#N/A,
IFERROR(VLOOKUP(AZ1441,MonsterTable!$A:$B,MATCH(MonsterTable!$B$1,MonsterTable!$A$1:$B$1,0),0),
IF(OR(NOT(ISBLANK(BB1441)),ISBLANK(BC1441)),#N/A,
IF(AZ1441="empty","empty",
VLOOKUP(AZ1441,MonsterGroupTable!$A:$A,1,0)))))))</f>
        <v/>
      </c>
      <c r="BH1441" s="2" t="str">
        <f>IF(AND(ISBLANK(BG1441),OR(NOT(ISBLANK(BI1441)),NOT(ISBLANK(BJ1441)))),#N/A,
IF(ISBLANK(BG1441),"",
IF(AND(NOT(ISERROR(VLOOKUP(BG1441,MonsterTable!$A:$B,MATCH(MonsterTable!$B$1,MonsterTable!$A$1:$B$1,0),0))),OR(ISBLANK(BI1441),ISBLANK(BJ1441))),#N/A,
IFERROR(VLOOKUP(BG1441,MonsterTable!$A:$B,MATCH(MonsterTable!$B$1,MonsterTable!$A$1:$B$1,0),0),
IF(OR(NOT(ISBLANK(BI1441)),ISBLANK(BJ1441)),#N/A,
IF(BG1441="empty","empty",
VLOOKUP(BG1441,MonsterGroupTable!$A:$A,1,0)))))))</f>
        <v/>
      </c>
      <c r="BO1441" s="2" t="str">
        <f>IF(AND(ISBLANK(BN1441),OR(NOT(ISBLANK(BP1441)),NOT(ISBLANK(BQ1441)))),#N/A,
IF(ISBLANK(BN1441),"",
IF(AND(NOT(ISERROR(VLOOKUP(BN1441,MonsterTable!$A:$B,MATCH(MonsterTable!$B$1,MonsterTable!$A$1:$B$1,0),0))),OR(ISBLANK(BP1441),ISBLANK(BQ1441))),#N/A,
IFERROR(VLOOKUP(BN1441,MonsterTable!$A:$B,MATCH(MonsterTable!$B$1,MonsterTable!$A$1:$B$1,0),0),
IF(OR(NOT(ISBLANK(BP1441)),ISBLANK(BQ1441)),#N/A,
IF(BN1441="empty","empty",
VLOOKUP(BN1441,MonsterGroupTable!$A:$A,1,0)))))))</f>
        <v/>
      </c>
      <c r="BV1441" s="2" t="str">
        <f>IF(AND(ISBLANK(BU1441),OR(NOT(ISBLANK(BW1441)),NOT(ISBLANK(BX1441)))),#N/A,
IF(ISBLANK(BU1441),"",
IF(AND(NOT(ISERROR(VLOOKUP(BU1441,MonsterTable!$A:$B,MATCH(MonsterTable!$B$1,MonsterTable!$A$1:$B$1,0),0))),OR(ISBLANK(BW1441),ISBLANK(BX1441))),#N/A,
IFERROR(VLOOKUP(BU1441,MonsterTable!$A:$B,MATCH(MonsterTable!$B$1,MonsterTable!$A$1:$B$1,0),0),
IF(OR(NOT(ISBLANK(BW1441)),ISBLANK(BX1441)),#N/A,
IF(BU1441="empty","empty",
VLOOKUP(BU1441,MonsterGroupTable!$A:$A,1,0)))))))</f>
        <v/>
      </c>
      <c r="CC1441" s="2" t="str">
        <f>IF(AND(ISBLANK(CB1441),OR(NOT(ISBLANK(CD1441)),NOT(ISBLANK(CE1441)))),#N/A,
IF(ISBLANK(CB1441),"",
IF(AND(NOT(ISERROR(VLOOKUP(CB1441,MonsterTable!$A:$B,MATCH(MonsterTable!$B$1,MonsterTable!$A$1:$B$1,0),0))),OR(ISBLANK(CD1441),ISBLANK(CE1441))),#N/A,
IFERROR(VLOOKUP(CB1441,MonsterTable!$A:$B,MATCH(MonsterTable!$B$1,MonsterTable!$A$1:$B$1,0),0),
IF(OR(NOT(ISBLANK(CD1441)),ISBLANK(CE1441)),#N/A,
IF(CB1441="empty","empty",
VLOOKUP(CB1441,MonsterGroupTable!$A:$A,1,0)))))))</f>
        <v/>
      </c>
      <c r="CJ1441" s="2" t="str">
        <f>IF(AND(ISBLANK(CI1441),OR(NOT(ISBLANK(CK1441)),NOT(ISBLANK(CL1441)))),#N/A,
IF(ISBLANK(CI1441),"",
IF(AND(NOT(ISERROR(VLOOKUP(CI1441,MonsterTable!$A:$B,MATCH(MonsterTable!$B$1,MonsterTable!$A$1:$B$1,0),0))),OR(ISBLANK(CK1441),ISBLANK(CL1441))),#N/A,
IFERROR(VLOOKUP(CI1441,MonsterTable!$A:$B,MATCH(MonsterTable!$B$1,MonsterTable!$A$1:$B$1,0),0),
IF(OR(NOT(ISBLANK(CK1441)),ISBLANK(CL1441)),#N/A,
IF(CI1441="empty","empty",
VLOOKUP(CI1441,MonsterGroupTable!$A:$A,1,0)))))))</f>
        <v/>
      </c>
    </row>
    <row r="1442" spans="1:88">
      <c r="A1442">
        <v>20408</v>
      </c>
      <c r="B1442">
        <f t="shared" si="49"/>
        <v>1.1000000000000001</v>
      </c>
      <c r="C1442">
        <f t="shared" si="49"/>
        <v>1.1000000000000001</v>
      </c>
      <c r="F1442">
        <v>1260</v>
      </c>
      <c r="G1442">
        <v>31426</v>
      </c>
      <c r="H1442">
        <v>0</v>
      </c>
      <c r="I1442">
        <v>0</v>
      </c>
      <c r="J1442">
        <v>0</v>
      </c>
      <c r="K1442" t="s">
        <v>28</v>
      </c>
      <c r="L1442" t="s">
        <v>260</v>
      </c>
      <c r="M1442" t="s">
        <v>79</v>
      </c>
      <c r="N1442" t="s">
        <v>80</v>
      </c>
      <c r="O1442">
        <v>0</v>
      </c>
      <c r="P1442">
        <v>-4.75</v>
      </c>
      <c r="Q1442">
        <v>-3.5</v>
      </c>
      <c r="R1442">
        <v>4.75</v>
      </c>
      <c r="S1442">
        <v>3</v>
      </c>
      <c r="T1442">
        <v>-13.5</v>
      </c>
      <c r="U1442">
        <v>2.5499999999999998</v>
      </c>
      <c r="V1442">
        <v>-6.75</v>
      </c>
      <c r="W1442" t="str">
        <f t="shared" si="50"/>
        <v>g101,5,empty,3,202,1,1,0</v>
      </c>
      <c r="X1442" s="1" t="s">
        <v>445</v>
      </c>
      <c r="Y1442" s="2" t="str">
        <f>IF(AND(ISBLANK(X1442),OR(NOT(ISBLANK(Z1442)),NOT(ISBLANK(AA1442)))),#N/A,
IF(ISBLANK(X1442),"",
IF(AND(NOT(ISERROR(VLOOKUP(X1442,MonsterTable!$A:$B,MATCH(MonsterTable!$B$1,MonsterTable!$A$1:$B$1,0),0))),OR(ISBLANK(Z1442),ISBLANK(AA1442))),#N/A,
IFERROR(VLOOKUP(X1442,MonsterTable!$A:$B,MATCH(MonsterTable!$B$1,MonsterTable!$A$1:$B$1,0),0),
IF(OR(NOT(ISBLANK(Z1442)),ISBLANK(AA1442)),#N/A,
IF(X1442="empty","empty",
VLOOKUP(X1442,MonsterGroupTable!$A:$A,1,0)))))))</f>
        <v>g101</v>
      </c>
      <c r="AA1442">
        <v>5</v>
      </c>
      <c r="AE1442" s="1" t="s">
        <v>446</v>
      </c>
      <c r="AF1442" s="2" t="str">
        <f>IF(AND(ISBLANK(AE1442),OR(NOT(ISBLANK(AG1442)),NOT(ISBLANK(AH1442)))),#N/A,
IF(ISBLANK(AE1442),"",
IF(AND(NOT(ISERROR(VLOOKUP(AE1442,MonsterTable!$A:$B,MATCH(MonsterTable!$B$1,MonsterTable!$A$1:$B$1,0),0))),OR(ISBLANK(AG1442),ISBLANK(AH1442))),#N/A,
IFERROR(VLOOKUP(AE1442,MonsterTable!$A:$B,MATCH(MonsterTable!$B$1,MonsterTable!$A$1:$B$1,0),0),
IF(OR(NOT(ISBLANK(AG1442)),ISBLANK(AH1442)),#N/A,
IF(AE1442="empty","empty",
VLOOKUP(AE1442,MonsterGroupTable!$A:$A,1,0)))))))</f>
        <v>empty</v>
      </c>
      <c r="AH1442">
        <v>3</v>
      </c>
      <c r="AL1442" s="1" t="s">
        <v>338</v>
      </c>
      <c r="AM1442" s="2">
        <f>IF(AND(ISBLANK(AL1442),OR(NOT(ISBLANK(AN1442)),NOT(ISBLANK(AO1442)))),#N/A,
IF(ISBLANK(AL1442),"",
IF(AND(NOT(ISERROR(VLOOKUP(AL1442,MonsterTable!$A:$B,MATCH(MonsterTable!$B$1,MonsterTable!$A$1:$B$1,0),0))),OR(ISBLANK(AN1442),ISBLANK(AO1442))),#N/A,
IFERROR(VLOOKUP(AL1442,MonsterTable!$A:$B,MATCH(MonsterTable!$B$1,MonsterTable!$A$1:$B$1,0),0),
IF(OR(NOT(ISBLANK(AN1442)),ISBLANK(AO1442)),#N/A,
IF(AL1442="empty","empty",
VLOOKUP(AL1442,MonsterGroupTable!$A:$A,1,0)))))))</f>
        <v>202</v>
      </c>
      <c r="AN1442">
        <v>1</v>
      </c>
      <c r="AO1442">
        <v>1</v>
      </c>
      <c r="AP1442">
        <v>0</v>
      </c>
      <c r="AT1442" s="2" t="str">
        <f>IF(AND(ISBLANK(AS1442),OR(NOT(ISBLANK(AU1442)),NOT(ISBLANK(AV1442)))),#N/A,
IF(ISBLANK(AS1442),"",
IF(AND(NOT(ISERROR(VLOOKUP(AS1442,MonsterTable!$A:$B,MATCH(MonsterTable!$B$1,MonsterTable!$A$1:$B$1,0),0))),OR(ISBLANK(AU1442),ISBLANK(AV1442))),#N/A,
IFERROR(VLOOKUP(AS1442,MonsterTable!$A:$B,MATCH(MonsterTable!$B$1,MonsterTable!$A$1:$B$1,0),0),
IF(OR(NOT(ISBLANK(AU1442)),ISBLANK(AV1442)),#N/A,
IF(AS1442="empty","empty",
VLOOKUP(AS1442,MonsterGroupTable!$A:$A,1,0)))))))</f>
        <v/>
      </c>
      <c r="BA1442" s="2" t="str">
        <f>IF(AND(ISBLANK(AZ1442),OR(NOT(ISBLANK(BB1442)),NOT(ISBLANK(BC1442)))),#N/A,
IF(ISBLANK(AZ1442),"",
IF(AND(NOT(ISERROR(VLOOKUP(AZ1442,MonsterTable!$A:$B,MATCH(MonsterTable!$B$1,MonsterTable!$A$1:$B$1,0),0))),OR(ISBLANK(BB1442),ISBLANK(BC1442))),#N/A,
IFERROR(VLOOKUP(AZ1442,MonsterTable!$A:$B,MATCH(MonsterTable!$B$1,MonsterTable!$A$1:$B$1,0),0),
IF(OR(NOT(ISBLANK(BB1442)),ISBLANK(BC1442)),#N/A,
IF(AZ1442="empty","empty",
VLOOKUP(AZ1442,MonsterGroupTable!$A:$A,1,0)))))))</f>
        <v/>
      </c>
      <c r="BH1442" s="2" t="str">
        <f>IF(AND(ISBLANK(BG1442),OR(NOT(ISBLANK(BI1442)),NOT(ISBLANK(BJ1442)))),#N/A,
IF(ISBLANK(BG1442),"",
IF(AND(NOT(ISERROR(VLOOKUP(BG1442,MonsterTable!$A:$B,MATCH(MonsterTable!$B$1,MonsterTable!$A$1:$B$1,0),0))),OR(ISBLANK(BI1442),ISBLANK(BJ1442))),#N/A,
IFERROR(VLOOKUP(BG1442,MonsterTable!$A:$B,MATCH(MonsterTable!$B$1,MonsterTable!$A$1:$B$1,0),0),
IF(OR(NOT(ISBLANK(BI1442)),ISBLANK(BJ1442)),#N/A,
IF(BG1442="empty","empty",
VLOOKUP(BG1442,MonsterGroupTable!$A:$A,1,0)))))))</f>
        <v/>
      </c>
      <c r="BO1442" s="2" t="str">
        <f>IF(AND(ISBLANK(BN1442),OR(NOT(ISBLANK(BP1442)),NOT(ISBLANK(BQ1442)))),#N/A,
IF(ISBLANK(BN1442),"",
IF(AND(NOT(ISERROR(VLOOKUP(BN1442,MonsterTable!$A:$B,MATCH(MonsterTable!$B$1,MonsterTable!$A$1:$B$1,0),0))),OR(ISBLANK(BP1442),ISBLANK(BQ1442))),#N/A,
IFERROR(VLOOKUP(BN1442,MonsterTable!$A:$B,MATCH(MonsterTable!$B$1,MonsterTable!$A$1:$B$1,0),0),
IF(OR(NOT(ISBLANK(BP1442)),ISBLANK(BQ1442)),#N/A,
IF(BN1442="empty","empty",
VLOOKUP(BN1442,MonsterGroupTable!$A:$A,1,0)))))))</f>
        <v/>
      </c>
      <c r="BV1442" s="2" t="str">
        <f>IF(AND(ISBLANK(BU1442),OR(NOT(ISBLANK(BW1442)),NOT(ISBLANK(BX1442)))),#N/A,
IF(ISBLANK(BU1442),"",
IF(AND(NOT(ISERROR(VLOOKUP(BU1442,MonsterTable!$A:$B,MATCH(MonsterTable!$B$1,MonsterTable!$A$1:$B$1,0),0))),OR(ISBLANK(BW1442),ISBLANK(BX1442))),#N/A,
IFERROR(VLOOKUP(BU1442,MonsterTable!$A:$B,MATCH(MonsterTable!$B$1,MonsterTable!$A$1:$B$1,0),0),
IF(OR(NOT(ISBLANK(BW1442)),ISBLANK(BX1442)),#N/A,
IF(BU1442="empty","empty",
VLOOKUP(BU1442,MonsterGroupTable!$A:$A,1,0)))))))</f>
        <v/>
      </c>
      <c r="CC1442" s="2" t="str">
        <f>IF(AND(ISBLANK(CB1442),OR(NOT(ISBLANK(CD1442)),NOT(ISBLANK(CE1442)))),#N/A,
IF(ISBLANK(CB1442),"",
IF(AND(NOT(ISERROR(VLOOKUP(CB1442,MonsterTable!$A:$B,MATCH(MonsterTable!$B$1,MonsterTable!$A$1:$B$1,0),0))),OR(ISBLANK(CD1442),ISBLANK(CE1442))),#N/A,
IFERROR(VLOOKUP(CB1442,MonsterTable!$A:$B,MATCH(MonsterTable!$B$1,MonsterTable!$A$1:$B$1,0),0),
IF(OR(NOT(ISBLANK(CD1442)),ISBLANK(CE1442)),#N/A,
IF(CB1442="empty","empty",
VLOOKUP(CB1442,MonsterGroupTable!$A:$A,1,0)))))))</f>
        <v/>
      </c>
      <c r="CJ1442" s="2" t="str">
        <f>IF(AND(ISBLANK(CI1442),OR(NOT(ISBLANK(CK1442)),NOT(ISBLANK(CL1442)))),#N/A,
IF(ISBLANK(CI1442),"",
IF(AND(NOT(ISERROR(VLOOKUP(CI1442,MonsterTable!$A:$B,MATCH(MonsterTable!$B$1,MonsterTable!$A$1:$B$1,0),0))),OR(ISBLANK(CK1442),ISBLANK(CL1442))),#N/A,
IFERROR(VLOOKUP(CI1442,MonsterTable!$A:$B,MATCH(MonsterTable!$B$1,MonsterTable!$A$1:$B$1,0),0),
IF(OR(NOT(ISBLANK(CK1442)),ISBLANK(CL1442)),#N/A,
IF(CI1442="empty","empty",
VLOOKUP(CI1442,MonsterGroupTable!$A:$A,1,0)))))))</f>
        <v/>
      </c>
    </row>
    <row r="1443" spans="1:88">
      <c r="A1443">
        <v>20409</v>
      </c>
      <c r="B1443">
        <f t="shared" si="49"/>
        <v>1.1000000000000001</v>
      </c>
      <c r="C1443">
        <f t="shared" si="49"/>
        <v>1.1000000000000001</v>
      </c>
      <c r="F1443">
        <v>1260</v>
      </c>
      <c r="G1443">
        <v>31615</v>
      </c>
      <c r="H1443">
        <v>0</v>
      </c>
      <c r="I1443">
        <v>0</v>
      </c>
      <c r="J1443">
        <v>0</v>
      </c>
      <c r="K1443" t="s">
        <v>28</v>
      </c>
      <c r="L1443" t="s">
        <v>260</v>
      </c>
      <c r="M1443" t="s">
        <v>79</v>
      </c>
      <c r="N1443" t="s">
        <v>80</v>
      </c>
      <c r="O1443">
        <v>0</v>
      </c>
      <c r="P1443">
        <v>-4.75</v>
      </c>
      <c r="Q1443">
        <v>-3.5</v>
      </c>
      <c r="R1443">
        <v>4.75</v>
      </c>
      <c r="S1443">
        <v>3</v>
      </c>
      <c r="T1443">
        <v>-13.5</v>
      </c>
      <c r="U1443">
        <v>2.5499999999999998</v>
      </c>
      <c r="V1443">
        <v>-6.75</v>
      </c>
      <c r="W1443" t="str">
        <f t="shared" si="50"/>
        <v>g101,5,empty,3,202,1,1,0</v>
      </c>
      <c r="X1443" s="1" t="s">
        <v>445</v>
      </c>
      <c r="Y1443" s="2" t="str">
        <f>IF(AND(ISBLANK(X1443),OR(NOT(ISBLANK(Z1443)),NOT(ISBLANK(AA1443)))),#N/A,
IF(ISBLANK(X1443),"",
IF(AND(NOT(ISERROR(VLOOKUP(X1443,MonsterTable!$A:$B,MATCH(MonsterTable!$B$1,MonsterTable!$A$1:$B$1,0),0))),OR(ISBLANK(Z1443),ISBLANK(AA1443))),#N/A,
IFERROR(VLOOKUP(X1443,MonsterTable!$A:$B,MATCH(MonsterTable!$B$1,MonsterTable!$A$1:$B$1,0),0),
IF(OR(NOT(ISBLANK(Z1443)),ISBLANK(AA1443)),#N/A,
IF(X1443="empty","empty",
VLOOKUP(X1443,MonsterGroupTable!$A:$A,1,0)))))))</f>
        <v>g101</v>
      </c>
      <c r="AA1443">
        <v>5</v>
      </c>
      <c r="AE1443" s="1" t="s">
        <v>446</v>
      </c>
      <c r="AF1443" s="2" t="str">
        <f>IF(AND(ISBLANK(AE1443),OR(NOT(ISBLANK(AG1443)),NOT(ISBLANK(AH1443)))),#N/A,
IF(ISBLANK(AE1443),"",
IF(AND(NOT(ISERROR(VLOOKUP(AE1443,MonsterTable!$A:$B,MATCH(MonsterTable!$B$1,MonsterTable!$A$1:$B$1,0),0))),OR(ISBLANK(AG1443),ISBLANK(AH1443))),#N/A,
IFERROR(VLOOKUP(AE1443,MonsterTable!$A:$B,MATCH(MonsterTable!$B$1,MonsterTable!$A$1:$B$1,0),0),
IF(OR(NOT(ISBLANK(AG1443)),ISBLANK(AH1443)),#N/A,
IF(AE1443="empty","empty",
VLOOKUP(AE1443,MonsterGroupTable!$A:$A,1,0)))))))</f>
        <v>empty</v>
      </c>
      <c r="AH1443">
        <v>3</v>
      </c>
      <c r="AL1443" s="1" t="s">
        <v>338</v>
      </c>
      <c r="AM1443" s="2">
        <f>IF(AND(ISBLANK(AL1443),OR(NOT(ISBLANK(AN1443)),NOT(ISBLANK(AO1443)))),#N/A,
IF(ISBLANK(AL1443),"",
IF(AND(NOT(ISERROR(VLOOKUP(AL1443,MonsterTable!$A:$B,MATCH(MonsterTable!$B$1,MonsterTable!$A$1:$B$1,0),0))),OR(ISBLANK(AN1443),ISBLANK(AO1443))),#N/A,
IFERROR(VLOOKUP(AL1443,MonsterTable!$A:$B,MATCH(MonsterTable!$B$1,MonsterTable!$A$1:$B$1,0),0),
IF(OR(NOT(ISBLANK(AN1443)),ISBLANK(AO1443)),#N/A,
IF(AL1443="empty","empty",
VLOOKUP(AL1443,MonsterGroupTable!$A:$A,1,0)))))))</f>
        <v>202</v>
      </c>
      <c r="AN1443">
        <v>1</v>
      </c>
      <c r="AO1443">
        <v>1</v>
      </c>
      <c r="AP1443">
        <v>0</v>
      </c>
      <c r="AT1443" s="2" t="str">
        <f>IF(AND(ISBLANK(AS1443),OR(NOT(ISBLANK(AU1443)),NOT(ISBLANK(AV1443)))),#N/A,
IF(ISBLANK(AS1443),"",
IF(AND(NOT(ISERROR(VLOOKUP(AS1443,MonsterTable!$A:$B,MATCH(MonsterTable!$B$1,MonsterTable!$A$1:$B$1,0),0))),OR(ISBLANK(AU1443),ISBLANK(AV1443))),#N/A,
IFERROR(VLOOKUP(AS1443,MonsterTable!$A:$B,MATCH(MonsterTable!$B$1,MonsterTable!$A$1:$B$1,0),0),
IF(OR(NOT(ISBLANK(AU1443)),ISBLANK(AV1443)),#N/A,
IF(AS1443="empty","empty",
VLOOKUP(AS1443,MonsterGroupTable!$A:$A,1,0)))))))</f>
        <v/>
      </c>
      <c r="BA1443" s="2" t="str">
        <f>IF(AND(ISBLANK(AZ1443),OR(NOT(ISBLANK(BB1443)),NOT(ISBLANK(BC1443)))),#N/A,
IF(ISBLANK(AZ1443),"",
IF(AND(NOT(ISERROR(VLOOKUP(AZ1443,MonsterTable!$A:$B,MATCH(MonsterTable!$B$1,MonsterTable!$A$1:$B$1,0),0))),OR(ISBLANK(BB1443),ISBLANK(BC1443))),#N/A,
IFERROR(VLOOKUP(AZ1443,MonsterTable!$A:$B,MATCH(MonsterTable!$B$1,MonsterTable!$A$1:$B$1,0),0),
IF(OR(NOT(ISBLANK(BB1443)),ISBLANK(BC1443)),#N/A,
IF(AZ1443="empty","empty",
VLOOKUP(AZ1443,MonsterGroupTable!$A:$A,1,0)))))))</f>
        <v/>
      </c>
      <c r="BH1443" s="2" t="str">
        <f>IF(AND(ISBLANK(BG1443),OR(NOT(ISBLANK(BI1443)),NOT(ISBLANK(BJ1443)))),#N/A,
IF(ISBLANK(BG1443),"",
IF(AND(NOT(ISERROR(VLOOKUP(BG1443,MonsterTable!$A:$B,MATCH(MonsterTable!$B$1,MonsterTable!$A$1:$B$1,0),0))),OR(ISBLANK(BI1443),ISBLANK(BJ1443))),#N/A,
IFERROR(VLOOKUP(BG1443,MonsterTable!$A:$B,MATCH(MonsterTable!$B$1,MonsterTable!$A$1:$B$1,0),0),
IF(OR(NOT(ISBLANK(BI1443)),ISBLANK(BJ1443)),#N/A,
IF(BG1443="empty","empty",
VLOOKUP(BG1443,MonsterGroupTable!$A:$A,1,0)))))))</f>
        <v/>
      </c>
      <c r="BO1443" s="2" t="str">
        <f>IF(AND(ISBLANK(BN1443),OR(NOT(ISBLANK(BP1443)),NOT(ISBLANK(BQ1443)))),#N/A,
IF(ISBLANK(BN1443),"",
IF(AND(NOT(ISERROR(VLOOKUP(BN1443,MonsterTable!$A:$B,MATCH(MonsterTable!$B$1,MonsterTable!$A$1:$B$1,0),0))),OR(ISBLANK(BP1443),ISBLANK(BQ1443))),#N/A,
IFERROR(VLOOKUP(BN1443,MonsterTable!$A:$B,MATCH(MonsterTable!$B$1,MonsterTable!$A$1:$B$1,0),0),
IF(OR(NOT(ISBLANK(BP1443)),ISBLANK(BQ1443)),#N/A,
IF(BN1443="empty","empty",
VLOOKUP(BN1443,MonsterGroupTable!$A:$A,1,0)))))))</f>
        <v/>
      </c>
      <c r="BV1443" s="2" t="str">
        <f>IF(AND(ISBLANK(BU1443),OR(NOT(ISBLANK(BW1443)),NOT(ISBLANK(BX1443)))),#N/A,
IF(ISBLANK(BU1443),"",
IF(AND(NOT(ISERROR(VLOOKUP(BU1443,MonsterTable!$A:$B,MATCH(MonsterTable!$B$1,MonsterTable!$A$1:$B$1,0),0))),OR(ISBLANK(BW1443),ISBLANK(BX1443))),#N/A,
IFERROR(VLOOKUP(BU1443,MonsterTable!$A:$B,MATCH(MonsterTable!$B$1,MonsterTable!$A$1:$B$1,0),0),
IF(OR(NOT(ISBLANK(BW1443)),ISBLANK(BX1443)),#N/A,
IF(BU1443="empty","empty",
VLOOKUP(BU1443,MonsterGroupTable!$A:$A,1,0)))))))</f>
        <v/>
      </c>
      <c r="CC1443" s="2" t="str">
        <f>IF(AND(ISBLANK(CB1443),OR(NOT(ISBLANK(CD1443)),NOT(ISBLANK(CE1443)))),#N/A,
IF(ISBLANK(CB1443),"",
IF(AND(NOT(ISERROR(VLOOKUP(CB1443,MonsterTable!$A:$B,MATCH(MonsterTable!$B$1,MonsterTable!$A$1:$B$1,0),0))),OR(ISBLANK(CD1443),ISBLANK(CE1443))),#N/A,
IFERROR(VLOOKUP(CB1443,MonsterTable!$A:$B,MATCH(MonsterTable!$B$1,MonsterTable!$A$1:$B$1,0),0),
IF(OR(NOT(ISBLANK(CD1443)),ISBLANK(CE1443)),#N/A,
IF(CB1443="empty","empty",
VLOOKUP(CB1443,MonsterGroupTable!$A:$A,1,0)))))))</f>
        <v/>
      </c>
      <c r="CJ1443" s="2" t="str">
        <f>IF(AND(ISBLANK(CI1443),OR(NOT(ISBLANK(CK1443)),NOT(ISBLANK(CL1443)))),#N/A,
IF(ISBLANK(CI1443),"",
IF(AND(NOT(ISERROR(VLOOKUP(CI1443,MonsterTable!$A:$B,MATCH(MonsterTable!$B$1,MonsterTable!$A$1:$B$1,0),0))),OR(ISBLANK(CK1443),ISBLANK(CL1443))),#N/A,
IFERROR(VLOOKUP(CI1443,MonsterTable!$A:$B,MATCH(MonsterTable!$B$1,MonsterTable!$A$1:$B$1,0),0),
IF(OR(NOT(ISBLANK(CK1443)),ISBLANK(CL1443)),#N/A,
IF(CI1443="empty","empty",
VLOOKUP(CI1443,MonsterGroupTable!$A:$A,1,0)))))))</f>
        <v/>
      </c>
    </row>
    <row r="1444" spans="1:88">
      <c r="A1444">
        <v>20410</v>
      </c>
      <c r="B1444">
        <f t="shared" si="49"/>
        <v>1.2</v>
      </c>
      <c r="C1444">
        <f t="shared" si="49"/>
        <v>1.1000000000000001</v>
      </c>
      <c r="F1444">
        <v>1260</v>
      </c>
      <c r="G1444">
        <v>31804</v>
      </c>
      <c r="H1444">
        <v>0</v>
      </c>
      <c r="I1444">
        <v>0</v>
      </c>
      <c r="J1444">
        <v>0</v>
      </c>
      <c r="K1444" t="s">
        <v>28</v>
      </c>
      <c r="L1444" t="s">
        <v>260</v>
      </c>
      <c r="M1444" t="s">
        <v>79</v>
      </c>
      <c r="N1444" t="s">
        <v>80</v>
      </c>
      <c r="O1444">
        <v>0</v>
      </c>
      <c r="P1444">
        <v>-4.75</v>
      </c>
      <c r="Q1444">
        <v>-3.5</v>
      </c>
      <c r="R1444">
        <v>4.75</v>
      </c>
      <c r="S1444">
        <v>3</v>
      </c>
      <c r="T1444">
        <v>-13.5</v>
      </c>
      <c r="U1444">
        <v>2.5499999999999998</v>
      </c>
      <c r="V1444">
        <v>-6.75</v>
      </c>
      <c r="W1444" t="str">
        <f t="shared" si="50"/>
        <v>g101,5,empty,3,202,1,1,0</v>
      </c>
      <c r="X1444" s="1" t="s">
        <v>445</v>
      </c>
      <c r="Y1444" s="2" t="str">
        <f>IF(AND(ISBLANK(X1444),OR(NOT(ISBLANK(Z1444)),NOT(ISBLANK(AA1444)))),#N/A,
IF(ISBLANK(X1444),"",
IF(AND(NOT(ISERROR(VLOOKUP(X1444,MonsterTable!$A:$B,MATCH(MonsterTable!$B$1,MonsterTable!$A$1:$B$1,0),0))),OR(ISBLANK(Z1444),ISBLANK(AA1444))),#N/A,
IFERROR(VLOOKUP(X1444,MonsterTable!$A:$B,MATCH(MonsterTable!$B$1,MonsterTable!$A$1:$B$1,0),0),
IF(OR(NOT(ISBLANK(Z1444)),ISBLANK(AA1444)),#N/A,
IF(X1444="empty","empty",
VLOOKUP(X1444,MonsterGroupTable!$A:$A,1,0)))))))</f>
        <v>g101</v>
      </c>
      <c r="AA1444">
        <v>5</v>
      </c>
      <c r="AE1444" s="1" t="s">
        <v>446</v>
      </c>
      <c r="AF1444" s="2" t="str">
        <f>IF(AND(ISBLANK(AE1444),OR(NOT(ISBLANK(AG1444)),NOT(ISBLANK(AH1444)))),#N/A,
IF(ISBLANK(AE1444),"",
IF(AND(NOT(ISERROR(VLOOKUP(AE1444,MonsterTable!$A:$B,MATCH(MonsterTable!$B$1,MonsterTable!$A$1:$B$1,0),0))),OR(ISBLANK(AG1444),ISBLANK(AH1444))),#N/A,
IFERROR(VLOOKUP(AE1444,MonsterTable!$A:$B,MATCH(MonsterTable!$B$1,MonsterTable!$A$1:$B$1,0),0),
IF(OR(NOT(ISBLANK(AG1444)),ISBLANK(AH1444)),#N/A,
IF(AE1444="empty","empty",
VLOOKUP(AE1444,MonsterGroupTable!$A:$A,1,0)))))))</f>
        <v>empty</v>
      </c>
      <c r="AH1444">
        <v>3</v>
      </c>
      <c r="AL1444" s="1" t="s">
        <v>338</v>
      </c>
      <c r="AM1444" s="2">
        <f>IF(AND(ISBLANK(AL1444),OR(NOT(ISBLANK(AN1444)),NOT(ISBLANK(AO1444)))),#N/A,
IF(ISBLANK(AL1444),"",
IF(AND(NOT(ISERROR(VLOOKUP(AL1444,MonsterTable!$A:$B,MATCH(MonsterTable!$B$1,MonsterTable!$A$1:$B$1,0),0))),OR(ISBLANK(AN1444),ISBLANK(AO1444))),#N/A,
IFERROR(VLOOKUP(AL1444,MonsterTable!$A:$B,MATCH(MonsterTable!$B$1,MonsterTable!$A$1:$B$1,0),0),
IF(OR(NOT(ISBLANK(AN1444)),ISBLANK(AO1444)),#N/A,
IF(AL1444="empty","empty",
VLOOKUP(AL1444,MonsterGroupTable!$A:$A,1,0)))))))</f>
        <v>202</v>
      </c>
      <c r="AN1444">
        <v>1</v>
      </c>
      <c r="AO1444">
        <v>1</v>
      </c>
      <c r="AP1444">
        <v>0</v>
      </c>
      <c r="AT1444" s="2" t="str">
        <f>IF(AND(ISBLANK(AS1444),OR(NOT(ISBLANK(AU1444)),NOT(ISBLANK(AV1444)))),#N/A,
IF(ISBLANK(AS1444),"",
IF(AND(NOT(ISERROR(VLOOKUP(AS1444,MonsterTable!$A:$B,MATCH(MonsterTable!$B$1,MonsterTable!$A$1:$B$1,0),0))),OR(ISBLANK(AU1444),ISBLANK(AV1444))),#N/A,
IFERROR(VLOOKUP(AS1444,MonsterTable!$A:$B,MATCH(MonsterTable!$B$1,MonsterTable!$A$1:$B$1,0),0),
IF(OR(NOT(ISBLANK(AU1444)),ISBLANK(AV1444)),#N/A,
IF(AS1444="empty","empty",
VLOOKUP(AS1444,MonsterGroupTable!$A:$A,1,0)))))))</f>
        <v/>
      </c>
      <c r="BA1444" s="2" t="str">
        <f>IF(AND(ISBLANK(AZ1444),OR(NOT(ISBLANK(BB1444)),NOT(ISBLANK(BC1444)))),#N/A,
IF(ISBLANK(AZ1444),"",
IF(AND(NOT(ISERROR(VLOOKUP(AZ1444,MonsterTable!$A:$B,MATCH(MonsterTable!$B$1,MonsterTable!$A$1:$B$1,0),0))),OR(ISBLANK(BB1444),ISBLANK(BC1444))),#N/A,
IFERROR(VLOOKUP(AZ1444,MonsterTable!$A:$B,MATCH(MonsterTable!$B$1,MonsterTable!$A$1:$B$1,0),0),
IF(OR(NOT(ISBLANK(BB1444)),ISBLANK(BC1444)),#N/A,
IF(AZ1444="empty","empty",
VLOOKUP(AZ1444,MonsterGroupTable!$A:$A,1,0)))))))</f>
        <v/>
      </c>
      <c r="BH1444" s="2" t="str">
        <f>IF(AND(ISBLANK(BG1444),OR(NOT(ISBLANK(BI1444)),NOT(ISBLANK(BJ1444)))),#N/A,
IF(ISBLANK(BG1444),"",
IF(AND(NOT(ISERROR(VLOOKUP(BG1444,MonsterTable!$A:$B,MATCH(MonsterTable!$B$1,MonsterTable!$A$1:$B$1,0),0))),OR(ISBLANK(BI1444),ISBLANK(BJ1444))),#N/A,
IFERROR(VLOOKUP(BG1444,MonsterTable!$A:$B,MATCH(MonsterTable!$B$1,MonsterTable!$A$1:$B$1,0),0),
IF(OR(NOT(ISBLANK(BI1444)),ISBLANK(BJ1444)),#N/A,
IF(BG1444="empty","empty",
VLOOKUP(BG1444,MonsterGroupTable!$A:$A,1,0)))))))</f>
        <v/>
      </c>
      <c r="BO1444" s="2" t="str">
        <f>IF(AND(ISBLANK(BN1444),OR(NOT(ISBLANK(BP1444)),NOT(ISBLANK(BQ1444)))),#N/A,
IF(ISBLANK(BN1444),"",
IF(AND(NOT(ISERROR(VLOOKUP(BN1444,MonsterTable!$A:$B,MATCH(MonsterTable!$B$1,MonsterTable!$A$1:$B$1,0),0))),OR(ISBLANK(BP1444),ISBLANK(BQ1444))),#N/A,
IFERROR(VLOOKUP(BN1444,MonsterTable!$A:$B,MATCH(MonsterTable!$B$1,MonsterTable!$A$1:$B$1,0),0),
IF(OR(NOT(ISBLANK(BP1444)),ISBLANK(BQ1444)),#N/A,
IF(BN1444="empty","empty",
VLOOKUP(BN1444,MonsterGroupTable!$A:$A,1,0)))))))</f>
        <v/>
      </c>
      <c r="BV1444" s="2" t="str">
        <f>IF(AND(ISBLANK(BU1444),OR(NOT(ISBLANK(BW1444)),NOT(ISBLANK(BX1444)))),#N/A,
IF(ISBLANK(BU1444),"",
IF(AND(NOT(ISERROR(VLOOKUP(BU1444,MonsterTable!$A:$B,MATCH(MonsterTable!$B$1,MonsterTable!$A$1:$B$1,0),0))),OR(ISBLANK(BW1444),ISBLANK(BX1444))),#N/A,
IFERROR(VLOOKUP(BU1444,MonsterTable!$A:$B,MATCH(MonsterTable!$B$1,MonsterTable!$A$1:$B$1,0),0),
IF(OR(NOT(ISBLANK(BW1444)),ISBLANK(BX1444)),#N/A,
IF(BU1444="empty","empty",
VLOOKUP(BU1444,MonsterGroupTable!$A:$A,1,0)))))))</f>
        <v/>
      </c>
      <c r="CC1444" s="2" t="str">
        <f>IF(AND(ISBLANK(CB1444),OR(NOT(ISBLANK(CD1444)),NOT(ISBLANK(CE1444)))),#N/A,
IF(ISBLANK(CB1444),"",
IF(AND(NOT(ISERROR(VLOOKUP(CB1444,MonsterTable!$A:$B,MATCH(MonsterTable!$B$1,MonsterTable!$A$1:$B$1,0),0))),OR(ISBLANK(CD1444),ISBLANK(CE1444))),#N/A,
IFERROR(VLOOKUP(CB1444,MonsterTable!$A:$B,MATCH(MonsterTable!$B$1,MonsterTable!$A$1:$B$1,0),0),
IF(OR(NOT(ISBLANK(CD1444)),ISBLANK(CE1444)),#N/A,
IF(CB1444="empty","empty",
VLOOKUP(CB1444,MonsterGroupTable!$A:$A,1,0)))))))</f>
        <v/>
      </c>
      <c r="CJ1444" s="2" t="str">
        <f>IF(AND(ISBLANK(CI1444),OR(NOT(ISBLANK(CK1444)),NOT(ISBLANK(CL1444)))),#N/A,
IF(ISBLANK(CI1444),"",
IF(AND(NOT(ISERROR(VLOOKUP(CI1444,MonsterTable!$A:$B,MATCH(MonsterTable!$B$1,MonsterTable!$A$1:$B$1,0),0))),OR(ISBLANK(CK1444),ISBLANK(CL1444))),#N/A,
IFERROR(VLOOKUP(CI1444,MonsterTable!$A:$B,MATCH(MonsterTable!$B$1,MonsterTable!$A$1:$B$1,0),0),
IF(OR(NOT(ISBLANK(CK1444)),ISBLANK(CL1444)),#N/A,
IF(CI1444="empty","empty",
VLOOKUP(CI1444,MonsterGroupTable!$A:$A,1,0)))))))</f>
        <v/>
      </c>
    </row>
    <row r="1445" spans="1:88">
      <c r="A1445">
        <v>20411</v>
      </c>
      <c r="B1445">
        <f t="shared" si="49"/>
        <v>1.1000000000000001</v>
      </c>
      <c r="C1445">
        <f t="shared" si="49"/>
        <v>1.1000000000000001</v>
      </c>
      <c r="F1445">
        <v>1260</v>
      </c>
      <c r="G1445">
        <v>31993</v>
      </c>
      <c r="H1445">
        <v>0</v>
      </c>
      <c r="I1445">
        <v>0</v>
      </c>
      <c r="J1445">
        <v>0</v>
      </c>
      <c r="K1445" t="s">
        <v>28</v>
      </c>
      <c r="L1445" t="s">
        <v>243</v>
      </c>
      <c r="M1445" t="s">
        <v>79</v>
      </c>
      <c r="N1445" t="s">
        <v>80</v>
      </c>
      <c r="O1445">
        <v>0</v>
      </c>
      <c r="P1445">
        <v>-4.75</v>
      </c>
      <c r="Q1445">
        <v>-3.5</v>
      </c>
      <c r="R1445">
        <v>4.75</v>
      </c>
      <c r="S1445">
        <v>3</v>
      </c>
      <c r="T1445">
        <v>-13.5</v>
      </c>
      <c r="U1445">
        <v>2.5499999999999998</v>
      </c>
      <c r="V1445">
        <v>-6.75</v>
      </c>
      <c r="W1445" t="str">
        <f t="shared" si="50"/>
        <v>g102,5,empty,3,201,1,1,0</v>
      </c>
      <c r="X1445" s="1" t="s">
        <v>447</v>
      </c>
      <c r="Y1445" s="2" t="str">
        <f>IF(AND(ISBLANK(X1445),OR(NOT(ISBLANK(Z1445)),NOT(ISBLANK(AA1445)))),#N/A,
IF(ISBLANK(X1445),"",
IF(AND(NOT(ISERROR(VLOOKUP(X1445,MonsterTable!$A:$B,MATCH(MonsterTable!$B$1,MonsterTable!$A$1:$B$1,0),0))),OR(ISBLANK(Z1445),ISBLANK(AA1445))),#N/A,
IFERROR(VLOOKUP(X1445,MonsterTable!$A:$B,MATCH(MonsterTable!$B$1,MonsterTable!$A$1:$B$1,0),0),
IF(OR(NOT(ISBLANK(Z1445)),ISBLANK(AA1445)),#N/A,
IF(X1445="empty","empty",
VLOOKUP(X1445,MonsterGroupTable!$A:$A,1,0)))))))</f>
        <v>g102</v>
      </c>
      <c r="AA1445">
        <v>5</v>
      </c>
      <c r="AE1445" s="1" t="s">
        <v>446</v>
      </c>
      <c r="AF1445" s="2" t="str">
        <f>IF(AND(ISBLANK(AE1445),OR(NOT(ISBLANK(AG1445)),NOT(ISBLANK(AH1445)))),#N/A,
IF(ISBLANK(AE1445),"",
IF(AND(NOT(ISERROR(VLOOKUP(AE1445,MonsterTable!$A:$B,MATCH(MonsterTable!$B$1,MonsterTable!$A$1:$B$1,0),0))),OR(ISBLANK(AG1445),ISBLANK(AH1445))),#N/A,
IFERROR(VLOOKUP(AE1445,MonsterTable!$A:$B,MATCH(MonsterTable!$B$1,MonsterTable!$A$1:$B$1,0),0),
IF(OR(NOT(ISBLANK(AG1445)),ISBLANK(AH1445)),#N/A,
IF(AE1445="empty","empty",
VLOOKUP(AE1445,MonsterGroupTable!$A:$A,1,0)))))))</f>
        <v>empty</v>
      </c>
      <c r="AH1445">
        <v>3</v>
      </c>
      <c r="AL1445" s="1" t="s">
        <v>242</v>
      </c>
      <c r="AM1445" s="2">
        <f>IF(AND(ISBLANK(AL1445),OR(NOT(ISBLANK(AN1445)),NOT(ISBLANK(AO1445)))),#N/A,
IF(ISBLANK(AL1445),"",
IF(AND(NOT(ISERROR(VLOOKUP(AL1445,MonsterTable!$A:$B,MATCH(MonsterTable!$B$1,MonsterTable!$A$1:$B$1,0),0))),OR(ISBLANK(AN1445),ISBLANK(AO1445))),#N/A,
IFERROR(VLOOKUP(AL1445,MonsterTable!$A:$B,MATCH(MonsterTable!$B$1,MonsterTable!$A$1:$B$1,0),0),
IF(OR(NOT(ISBLANK(AN1445)),ISBLANK(AO1445)),#N/A,
IF(AL1445="empty","empty",
VLOOKUP(AL1445,MonsterGroupTable!$A:$A,1,0)))))))</f>
        <v>201</v>
      </c>
      <c r="AN1445">
        <v>1</v>
      </c>
      <c r="AO1445">
        <v>1</v>
      </c>
      <c r="AP1445">
        <v>0</v>
      </c>
      <c r="AT1445" s="2" t="str">
        <f>IF(AND(ISBLANK(AS1445),OR(NOT(ISBLANK(AU1445)),NOT(ISBLANK(AV1445)))),#N/A,
IF(ISBLANK(AS1445),"",
IF(AND(NOT(ISERROR(VLOOKUP(AS1445,MonsterTable!$A:$B,MATCH(MonsterTable!$B$1,MonsterTable!$A$1:$B$1,0),0))),OR(ISBLANK(AU1445),ISBLANK(AV1445))),#N/A,
IFERROR(VLOOKUP(AS1445,MonsterTable!$A:$B,MATCH(MonsterTable!$B$1,MonsterTable!$A$1:$B$1,0),0),
IF(OR(NOT(ISBLANK(AU1445)),ISBLANK(AV1445)),#N/A,
IF(AS1445="empty","empty",
VLOOKUP(AS1445,MonsterGroupTable!$A:$A,1,0)))))))</f>
        <v/>
      </c>
      <c r="BA1445" s="2" t="str">
        <f>IF(AND(ISBLANK(AZ1445),OR(NOT(ISBLANK(BB1445)),NOT(ISBLANK(BC1445)))),#N/A,
IF(ISBLANK(AZ1445),"",
IF(AND(NOT(ISERROR(VLOOKUP(AZ1445,MonsterTable!$A:$B,MATCH(MonsterTable!$B$1,MonsterTable!$A$1:$B$1,0),0))),OR(ISBLANK(BB1445),ISBLANK(BC1445))),#N/A,
IFERROR(VLOOKUP(AZ1445,MonsterTable!$A:$B,MATCH(MonsterTable!$B$1,MonsterTable!$A$1:$B$1,0),0),
IF(OR(NOT(ISBLANK(BB1445)),ISBLANK(BC1445)),#N/A,
IF(AZ1445="empty","empty",
VLOOKUP(AZ1445,MonsterGroupTable!$A:$A,1,0)))))))</f>
        <v/>
      </c>
      <c r="BH1445" s="2" t="str">
        <f>IF(AND(ISBLANK(BG1445),OR(NOT(ISBLANK(BI1445)),NOT(ISBLANK(BJ1445)))),#N/A,
IF(ISBLANK(BG1445),"",
IF(AND(NOT(ISERROR(VLOOKUP(BG1445,MonsterTable!$A:$B,MATCH(MonsterTable!$B$1,MonsterTable!$A$1:$B$1,0),0))),OR(ISBLANK(BI1445),ISBLANK(BJ1445))),#N/A,
IFERROR(VLOOKUP(BG1445,MonsterTable!$A:$B,MATCH(MonsterTable!$B$1,MonsterTable!$A$1:$B$1,0),0),
IF(OR(NOT(ISBLANK(BI1445)),ISBLANK(BJ1445)),#N/A,
IF(BG1445="empty","empty",
VLOOKUP(BG1445,MonsterGroupTable!$A:$A,1,0)))))))</f>
        <v/>
      </c>
      <c r="BO1445" s="2" t="str">
        <f>IF(AND(ISBLANK(BN1445),OR(NOT(ISBLANK(BP1445)),NOT(ISBLANK(BQ1445)))),#N/A,
IF(ISBLANK(BN1445),"",
IF(AND(NOT(ISERROR(VLOOKUP(BN1445,MonsterTable!$A:$B,MATCH(MonsterTable!$B$1,MonsterTable!$A$1:$B$1,0),0))),OR(ISBLANK(BP1445),ISBLANK(BQ1445))),#N/A,
IFERROR(VLOOKUP(BN1445,MonsterTable!$A:$B,MATCH(MonsterTable!$B$1,MonsterTable!$A$1:$B$1,0),0),
IF(OR(NOT(ISBLANK(BP1445)),ISBLANK(BQ1445)),#N/A,
IF(BN1445="empty","empty",
VLOOKUP(BN1445,MonsterGroupTable!$A:$A,1,0)))))))</f>
        <v/>
      </c>
      <c r="BV1445" s="2" t="str">
        <f>IF(AND(ISBLANK(BU1445),OR(NOT(ISBLANK(BW1445)),NOT(ISBLANK(BX1445)))),#N/A,
IF(ISBLANK(BU1445),"",
IF(AND(NOT(ISERROR(VLOOKUP(BU1445,MonsterTable!$A:$B,MATCH(MonsterTable!$B$1,MonsterTable!$A$1:$B$1,0),0))),OR(ISBLANK(BW1445),ISBLANK(BX1445))),#N/A,
IFERROR(VLOOKUP(BU1445,MonsterTable!$A:$B,MATCH(MonsterTable!$B$1,MonsterTable!$A$1:$B$1,0),0),
IF(OR(NOT(ISBLANK(BW1445)),ISBLANK(BX1445)),#N/A,
IF(BU1445="empty","empty",
VLOOKUP(BU1445,MonsterGroupTable!$A:$A,1,0)))))))</f>
        <v/>
      </c>
      <c r="CC1445" s="2" t="str">
        <f>IF(AND(ISBLANK(CB1445),OR(NOT(ISBLANK(CD1445)),NOT(ISBLANK(CE1445)))),#N/A,
IF(ISBLANK(CB1445),"",
IF(AND(NOT(ISERROR(VLOOKUP(CB1445,MonsterTable!$A:$B,MATCH(MonsterTable!$B$1,MonsterTable!$A$1:$B$1,0),0))),OR(ISBLANK(CD1445),ISBLANK(CE1445))),#N/A,
IFERROR(VLOOKUP(CB1445,MonsterTable!$A:$B,MATCH(MonsterTable!$B$1,MonsterTable!$A$1:$B$1,0),0),
IF(OR(NOT(ISBLANK(CD1445)),ISBLANK(CE1445)),#N/A,
IF(CB1445="empty","empty",
VLOOKUP(CB1445,MonsterGroupTable!$A:$A,1,0)))))))</f>
        <v/>
      </c>
      <c r="CJ1445" s="2" t="str">
        <f>IF(AND(ISBLANK(CI1445),OR(NOT(ISBLANK(CK1445)),NOT(ISBLANK(CL1445)))),#N/A,
IF(ISBLANK(CI1445),"",
IF(AND(NOT(ISERROR(VLOOKUP(CI1445,MonsterTable!$A:$B,MATCH(MonsterTable!$B$1,MonsterTable!$A$1:$B$1,0),0))),OR(ISBLANK(CK1445),ISBLANK(CL1445))),#N/A,
IFERROR(VLOOKUP(CI1445,MonsterTable!$A:$B,MATCH(MonsterTable!$B$1,MonsterTable!$A$1:$B$1,0),0),
IF(OR(NOT(ISBLANK(CK1445)),ISBLANK(CL1445)),#N/A,
IF(CI1445="empty","empty",
VLOOKUP(CI1445,MonsterGroupTable!$A:$A,1,0)))))))</f>
        <v/>
      </c>
    </row>
    <row r="1446" spans="1:88">
      <c r="A1446">
        <v>20412</v>
      </c>
      <c r="B1446">
        <f t="shared" si="49"/>
        <v>1.1000000000000001</v>
      </c>
      <c r="C1446">
        <f t="shared" si="49"/>
        <v>1.1000000000000001</v>
      </c>
      <c r="F1446">
        <v>1260</v>
      </c>
      <c r="G1446">
        <v>32182</v>
      </c>
      <c r="H1446">
        <v>0</v>
      </c>
      <c r="I1446">
        <v>0</v>
      </c>
      <c r="J1446">
        <v>0</v>
      </c>
      <c r="K1446" t="s">
        <v>28</v>
      </c>
      <c r="L1446" t="s">
        <v>243</v>
      </c>
      <c r="M1446" t="s">
        <v>79</v>
      </c>
      <c r="N1446" t="s">
        <v>80</v>
      </c>
      <c r="O1446">
        <v>0</v>
      </c>
      <c r="P1446">
        <v>-4.75</v>
      </c>
      <c r="Q1446">
        <v>-3.5</v>
      </c>
      <c r="R1446">
        <v>4.75</v>
      </c>
      <c r="S1446">
        <v>3</v>
      </c>
      <c r="T1446">
        <v>-13.5</v>
      </c>
      <c r="U1446">
        <v>2.5499999999999998</v>
      </c>
      <c r="V1446">
        <v>-6.75</v>
      </c>
      <c r="W1446" t="str">
        <f t="shared" si="50"/>
        <v>g102,5,empty,3,201,1,1,0</v>
      </c>
      <c r="X1446" s="1" t="s">
        <v>447</v>
      </c>
      <c r="Y1446" s="2" t="str">
        <f>IF(AND(ISBLANK(X1446),OR(NOT(ISBLANK(Z1446)),NOT(ISBLANK(AA1446)))),#N/A,
IF(ISBLANK(X1446),"",
IF(AND(NOT(ISERROR(VLOOKUP(X1446,MonsterTable!$A:$B,MATCH(MonsterTable!$B$1,MonsterTable!$A$1:$B$1,0),0))),OR(ISBLANK(Z1446),ISBLANK(AA1446))),#N/A,
IFERROR(VLOOKUP(X1446,MonsterTable!$A:$B,MATCH(MonsterTable!$B$1,MonsterTable!$A$1:$B$1,0),0),
IF(OR(NOT(ISBLANK(Z1446)),ISBLANK(AA1446)),#N/A,
IF(X1446="empty","empty",
VLOOKUP(X1446,MonsterGroupTable!$A:$A,1,0)))))))</f>
        <v>g102</v>
      </c>
      <c r="AA1446">
        <v>5</v>
      </c>
      <c r="AE1446" s="1" t="s">
        <v>446</v>
      </c>
      <c r="AF1446" s="2" t="str">
        <f>IF(AND(ISBLANK(AE1446),OR(NOT(ISBLANK(AG1446)),NOT(ISBLANK(AH1446)))),#N/A,
IF(ISBLANK(AE1446),"",
IF(AND(NOT(ISERROR(VLOOKUP(AE1446,MonsterTable!$A:$B,MATCH(MonsterTable!$B$1,MonsterTable!$A$1:$B$1,0),0))),OR(ISBLANK(AG1446),ISBLANK(AH1446))),#N/A,
IFERROR(VLOOKUP(AE1446,MonsterTable!$A:$B,MATCH(MonsterTable!$B$1,MonsterTable!$A$1:$B$1,0),0),
IF(OR(NOT(ISBLANK(AG1446)),ISBLANK(AH1446)),#N/A,
IF(AE1446="empty","empty",
VLOOKUP(AE1446,MonsterGroupTable!$A:$A,1,0)))))))</f>
        <v>empty</v>
      </c>
      <c r="AH1446">
        <v>3</v>
      </c>
      <c r="AL1446" s="1" t="s">
        <v>242</v>
      </c>
      <c r="AM1446" s="2">
        <f>IF(AND(ISBLANK(AL1446),OR(NOT(ISBLANK(AN1446)),NOT(ISBLANK(AO1446)))),#N/A,
IF(ISBLANK(AL1446),"",
IF(AND(NOT(ISERROR(VLOOKUP(AL1446,MonsterTable!$A:$B,MATCH(MonsterTable!$B$1,MonsterTable!$A$1:$B$1,0),0))),OR(ISBLANK(AN1446),ISBLANK(AO1446))),#N/A,
IFERROR(VLOOKUP(AL1446,MonsterTable!$A:$B,MATCH(MonsterTable!$B$1,MonsterTable!$A$1:$B$1,0),0),
IF(OR(NOT(ISBLANK(AN1446)),ISBLANK(AO1446)),#N/A,
IF(AL1446="empty","empty",
VLOOKUP(AL1446,MonsterGroupTable!$A:$A,1,0)))))))</f>
        <v>201</v>
      </c>
      <c r="AN1446">
        <v>1</v>
      </c>
      <c r="AO1446">
        <v>1</v>
      </c>
      <c r="AP1446">
        <v>0</v>
      </c>
      <c r="AT1446" s="2" t="str">
        <f>IF(AND(ISBLANK(AS1446),OR(NOT(ISBLANK(AU1446)),NOT(ISBLANK(AV1446)))),#N/A,
IF(ISBLANK(AS1446),"",
IF(AND(NOT(ISERROR(VLOOKUP(AS1446,MonsterTable!$A:$B,MATCH(MonsterTable!$B$1,MonsterTable!$A$1:$B$1,0),0))),OR(ISBLANK(AU1446),ISBLANK(AV1446))),#N/A,
IFERROR(VLOOKUP(AS1446,MonsterTable!$A:$B,MATCH(MonsterTable!$B$1,MonsterTable!$A$1:$B$1,0),0),
IF(OR(NOT(ISBLANK(AU1446)),ISBLANK(AV1446)),#N/A,
IF(AS1446="empty","empty",
VLOOKUP(AS1446,MonsterGroupTable!$A:$A,1,0)))))))</f>
        <v/>
      </c>
      <c r="BA1446" s="2" t="str">
        <f>IF(AND(ISBLANK(AZ1446),OR(NOT(ISBLANK(BB1446)),NOT(ISBLANK(BC1446)))),#N/A,
IF(ISBLANK(AZ1446),"",
IF(AND(NOT(ISERROR(VLOOKUP(AZ1446,MonsterTable!$A:$B,MATCH(MonsterTable!$B$1,MonsterTable!$A$1:$B$1,0),0))),OR(ISBLANK(BB1446),ISBLANK(BC1446))),#N/A,
IFERROR(VLOOKUP(AZ1446,MonsterTable!$A:$B,MATCH(MonsterTable!$B$1,MonsterTable!$A$1:$B$1,0),0),
IF(OR(NOT(ISBLANK(BB1446)),ISBLANK(BC1446)),#N/A,
IF(AZ1446="empty","empty",
VLOOKUP(AZ1446,MonsterGroupTable!$A:$A,1,0)))))))</f>
        <v/>
      </c>
      <c r="BH1446" s="2" t="str">
        <f>IF(AND(ISBLANK(BG1446),OR(NOT(ISBLANK(BI1446)),NOT(ISBLANK(BJ1446)))),#N/A,
IF(ISBLANK(BG1446),"",
IF(AND(NOT(ISERROR(VLOOKUP(BG1446,MonsterTable!$A:$B,MATCH(MonsterTable!$B$1,MonsterTable!$A$1:$B$1,0),0))),OR(ISBLANK(BI1446),ISBLANK(BJ1446))),#N/A,
IFERROR(VLOOKUP(BG1446,MonsterTable!$A:$B,MATCH(MonsterTable!$B$1,MonsterTable!$A$1:$B$1,0),0),
IF(OR(NOT(ISBLANK(BI1446)),ISBLANK(BJ1446)),#N/A,
IF(BG1446="empty","empty",
VLOOKUP(BG1446,MonsterGroupTable!$A:$A,1,0)))))))</f>
        <v/>
      </c>
      <c r="BO1446" s="2" t="str">
        <f>IF(AND(ISBLANK(BN1446),OR(NOT(ISBLANK(BP1446)),NOT(ISBLANK(BQ1446)))),#N/A,
IF(ISBLANK(BN1446),"",
IF(AND(NOT(ISERROR(VLOOKUP(BN1446,MonsterTable!$A:$B,MATCH(MonsterTable!$B$1,MonsterTable!$A$1:$B$1,0),0))),OR(ISBLANK(BP1446),ISBLANK(BQ1446))),#N/A,
IFERROR(VLOOKUP(BN1446,MonsterTable!$A:$B,MATCH(MonsterTable!$B$1,MonsterTable!$A$1:$B$1,0),0),
IF(OR(NOT(ISBLANK(BP1446)),ISBLANK(BQ1446)),#N/A,
IF(BN1446="empty","empty",
VLOOKUP(BN1446,MonsterGroupTable!$A:$A,1,0)))))))</f>
        <v/>
      </c>
      <c r="BV1446" s="2" t="str">
        <f>IF(AND(ISBLANK(BU1446),OR(NOT(ISBLANK(BW1446)),NOT(ISBLANK(BX1446)))),#N/A,
IF(ISBLANK(BU1446),"",
IF(AND(NOT(ISERROR(VLOOKUP(BU1446,MonsterTable!$A:$B,MATCH(MonsterTable!$B$1,MonsterTable!$A$1:$B$1,0),0))),OR(ISBLANK(BW1446),ISBLANK(BX1446))),#N/A,
IFERROR(VLOOKUP(BU1446,MonsterTable!$A:$B,MATCH(MonsterTable!$B$1,MonsterTable!$A$1:$B$1,0),0),
IF(OR(NOT(ISBLANK(BW1446)),ISBLANK(BX1446)),#N/A,
IF(BU1446="empty","empty",
VLOOKUP(BU1446,MonsterGroupTable!$A:$A,1,0)))))))</f>
        <v/>
      </c>
      <c r="CC1446" s="2" t="str">
        <f>IF(AND(ISBLANK(CB1446),OR(NOT(ISBLANK(CD1446)),NOT(ISBLANK(CE1446)))),#N/A,
IF(ISBLANK(CB1446),"",
IF(AND(NOT(ISERROR(VLOOKUP(CB1446,MonsterTable!$A:$B,MATCH(MonsterTable!$B$1,MonsterTable!$A$1:$B$1,0),0))),OR(ISBLANK(CD1446),ISBLANK(CE1446))),#N/A,
IFERROR(VLOOKUP(CB1446,MonsterTable!$A:$B,MATCH(MonsterTable!$B$1,MonsterTable!$A$1:$B$1,0),0),
IF(OR(NOT(ISBLANK(CD1446)),ISBLANK(CE1446)),#N/A,
IF(CB1446="empty","empty",
VLOOKUP(CB1446,MonsterGroupTable!$A:$A,1,0)))))))</f>
        <v/>
      </c>
      <c r="CJ1446" s="2" t="str">
        <f>IF(AND(ISBLANK(CI1446),OR(NOT(ISBLANK(CK1446)),NOT(ISBLANK(CL1446)))),#N/A,
IF(ISBLANK(CI1446),"",
IF(AND(NOT(ISERROR(VLOOKUP(CI1446,MonsterTable!$A:$B,MATCH(MonsterTable!$B$1,MonsterTable!$A$1:$B$1,0),0))),OR(ISBLANK(CK1446),ISBLANK(CL1446))),#N/A,
IFERROR(VLOOKUP(CI1446,MonsterTable!$A:$B,MATCH(MonsterTable!$B$1,MonsterTable!$A$1:$B$1,0),0),
IF(OR(NOT(ISBLANK(CK1446)),ISBLANK(CL1446)),#N/A,
IF(CI1446="empty","empty",
VLOOKUP(CI1446,MonsterGroupTable!$A:$A,1,0)))))))</f>
        <v/>
      </c>
    </row>
    <row r="1447" spans="1:88">
      <c r="A1447">
        <v>20413</v>
      </c>
      <c r="B1447">
        <f t="shared" si="49"/>
        <v>1.1000000000000001</v>
      </c>
      <c r="C1447">
        <f t="shared" si="49"/>
        <v>1.1000000000000001</v>
      </c>
      <c r="F1447">
        <v>1260</v>
      </c>
      <c r="G1447">
        <v>32371</v>
      </c>
      <c r="H1447">
        <v>0</v>
      </c>
      <c r="I1447">
        <v>0</v>
      </c>
      <c r="J1447">
        <v>0</v>
      </c>
      <c r="K1447" t="s">
        <v>28</v>
      </c>
      <c r="L1447" t="s">
        <v>243</v>
      </c>
      <c r="M1447" t="s">
        <v>79</v>
      </c>
      <c r="N1447" t="s">
        <v>80</v>
      </c>
      <c r="O1447">
        <v>0</v>
      </c>
      <c r="P1447">
        <v>-4.75</v>
      </c>
      <c r="Q1447">
        <v>-3.5</v>
      </c>
      <c r="R1447">
        <v>4.75</v>
      </c>
      <c r="S1447">
        <v>3</v>
      </c>
      <c r="T1447">
        <v>-13.5</v>
      </c>
      <c r="U1447">
        <v>2.5499999999999998</v>
      </c>
      <c r="V1447">
        <v>-6.75</v>
      </c>
      <c r="W1447" t="str">
        <f t="shared" si="50"/>
        <v>g102,5,empty,3,201,1,1,0</v>
      </c>
      <c r="X1447" s="1" t="s">
        <v>447</v>
      </c>
      <c r="Y1447" s="2" t="str">
        <f>IF(AND(ISBLANK(X1447),OR(NOT(ISBLANK(Z1447)),NOT(ISBLANK(AA1447)))),#N/A,
IF(ISBLANK(X1447),"",
IF(AND(NOT(ISERROR(VLOOKUP(X1447,MonsterTable!$A:$B,MATCH(MonsterTable!$B$1,MonsterTable!$A$1:$B$1,0),0))),OR(ISBLANK(Z1447),ISBLANK(AA1447))),#N/A,
IFERROR(VLOOKUP(X1447,MonsterTable!$A:$B,MATCH(MonsterTable!$B$1,MonsterTable!$A$1:$B$1,0),0),
IF(OR(NOT(ISBLANK(Z1447)),ISBLANK(AA1447)),#N/A,
IF(X1447="empty","empty",
VLOOKUP(X1447,MonsterGroupTable!$A:$A,1,0)))))))</f>
        <v>g102</v>
      </c>
      <c r="AA1447">
        <v>5</v>
      </c>
      <c r="AE1447" s="1" t="s">
        <v>446</v>
      </c>
      <c r="AF1447" s="2" t="str">
        <f>IF(AND(ISBLANK(AE1447),OR(NOT(ISBLANK(AG1447)),NOT(ISBLANK(AH1447)))),#N/A,
IF(ISBLANK(AE1447),"",
IF(AND(NOT(ISERROR(VLOOKUP(AE1447,MonsterTable!$A:$B,MATCH(MonsterTable!$B$1,MonsterTable!$A$1:$B$1,0),0))),OR(ISBLANK(AG1447),ISBLANK(AH1447))),#N/A,
IFERROR(VLOOKUP(AE1447,MonsterTable!$A:$B,MATCH(MonsterTable!$B$1,MonsterTable!$A$1:$B$1,0),0),
IF(OR(NOT(ISBLANK(AG1447)),ISBLANK(AH1447)),#N/A,
IF(AE1447="empty","empty",
VLOOKUP(AE1447,MonsterGroupTable!$A:$A,1,0)))))))</f>
        <v>empty</v>
      </c>
      <c r="AH1447">
        <v>3</v>
      </c>
      <c r="AL1447" s="1" t="s">
        <v>242</v>
      </c>
      <c r="AM1447" s="2">
        <f>IF(AND(ISBLANK(AL1447),OR(NOT(ISBLANK(AN1447)),NOT(ISBLANK(AO1447)))),#N/A,
IF(ISBLANK(AL1447),"",
IF(AND(NOT(ISERROR(VLOOKUP(AL1447,MonsterTable!$A:$B,MATCH(MonsterTable!$B$1,MonsterTable!$A$1:$B$1,0),0))),OR(ISBLANK(AN1447),ISBLANK(AO1447))),#N/A,
IFERROR(VLOOKUP(AL1447,MonsterTable!$A:$B,MATCH(MonsterTable!$B$1,MonsterTable!$A$1:$B$1,0),0),
IF(OR(NOT(ISBLANK(AN1447)),ISBLANK(AO1447)),#N/A,
IF(AL1447="empty","empty",
VLOOKUP(AL1447,MonsterGroupTable!$A:$A,1,0)))))))</f>
        <v>201</v>
      </c>
      <c r="AN1447">
        <v>1</v>
      </c>
      <c r="AO1447">
        <v>1</v>
      </c>
      <c r="AP1447">
        <v>0</v>
      </c>
      <c r="AT1447" s="2" t="str">
        <f>IF(AND(ISBLANK(AS1447),OR(NOT(ISBLANK(AU1447)),NOT(ISBLANK(AV1447)))),#N/A,
IF(ISBLANK(AS1447),"",
IF(AND(NOT(ISERROR(VLOOKUP(AS1447,MonsterTable!$A:$B,MATCH(MonsterTable!$B$1,MonsterTable!$A$1:$B$1,0),0))),OR(ISBLANK(AU1447),ISBLANK(AV1447))),#N/A,
IFERROR(VLOOKUP(AS1447,MonsterTable!$A:$B,MATCH(MonsterTable!$B$1,MonsterTable!$A$1:$B$1,0),0),
IF(OR(NOT(ISBLANK(AU1447)),ISBLANK(AV1447)),#N/A,
IF(AS1447="empty","empty",
VLOOKUP(AS1447,MonsterGroupTable!$A:$A,1,0)))))))</f>
        <v/>
      </c>
      <c r="BA1447" s="2" t="str">
        <f>IF(AND(ISBLANK(AZ1447),OR(NOT(ISBLANK(BB1447)),NOT(ISBLANK(BC1447)))),#N/A,
IF(ISBLANK(AZ1447),"",
IF(AND(NOT(ISERROR(VLOOKUP(AZ1447,MonsterTable!$A:$B,MATCH(MonsterTable!$B$1,MonsterTable!$A$1:$B$1,0),0))),OR(ISBLANK(BB1447),ISBLANK(BC1447))),#N/A,
IFERROR(VLOOKUP(AZ1447,MonsterTable!$A:$B,MATCH(MonsterTable!$B$1,MonsterTable!$A$1:$B$1,0),0),
IF(OR(NOT(ISBLANK(BB1447)),ISBLANK(BC1447)),#N/A,
IF(AZ1447="empty","empty",
VLOOKUP(AZ1447,MonsterGroupTable!$A:$A,1,0)))))))</f>
        <v/>
      </c>
      <c r="BH1447" s="2" t="str">
        <f>IF(AND(ISBLANK(BG1447),OR(NOT(ISBLANK(BI1447)),NOT(ISBLANK(BJ1447)))),#N/A,
IF(ISBLANK(BG1447),"",
IF(AND(NOT(ISERROR(VLOOKUP(BG1447,MonsterTable!$A:$B,MATCH(MonsterTable!$B$1,MonsterTable!$A$1:$B$1,0),0))),OR(ISBLANK(BI1447),ISBLANK(BJ1447))),#N/A,
IFERROR(VLOOKUP(BG1447,MonsterTable!$A:$B,MATCH(MonsterTable!$B$1,MonsterTable!$A$1:$B$1,0),0),
IF(OR(NOT(ISBLANK(BI1447)),ISBLANK(BJ1447)),#N/A,
IF(BG1447="empty","empty",
VLOOKUP(BG1447,MonsterGroupTable!$A:$A,1,0)))))))</f>
        <v/>
      </c>
      <c r="BO1447" s="2" t="str">
        <f>IF(AND(ISBLANK(BN1447),OR(NOT(ISBLANK(BP1447)),NOT(ISBLANK(BQ1447)))),#N/A,
IF(ISBLANK(BN1447),"",
IF(AND(NOT(ISERROR(VLOOKUP(BN1447,MonsterTable!$A:$B,MATCH(MonsterTable!$B$1,MonsterTable!$A$1:$B$1,0),0))),OR(ISBLANK(BP1447),ISBLANK(BQ1447))),#N/A,
IFERROR(VLOOKUP(BN1447,MonsterTable!$A:$B,MATCH(MonsterTable!$B$1,MonsterTable!$A$1:$B$1,0),0),
IF(OR(NOT(ISBLANK(BP1447)),ISBLANK(BQ1447)),#N/A,
IF(BN1447="empty","empty",
VLOOKUP(BN1447,MonsterGroupTable!$A:$A,1,0)))))))</f>
        <v/>
      </c>
      <c r="BV1447" s="2" t="str">
        <f>IF(AND(ISBLANK(BU1447),OR(NOT(ISBLANK(BW1447)),NOT(ISBLANK(BX1447)))),#N/A,
IF(ISBLANK(BU1447),"",
IF(AND(NOT(ISERROR(VLOOKUP(BU1447,MonsterTable!$A:$B,MATCH(MonsterTable!$B$1,MonsterTable!$A$1:$B$1,0),0))),OR(ISBLANK(BW1447),ISBLANK(BX1447))),#N/A,
IFERROR(VLOOKUP(BU1447,MonsterTable!$A:$B,MATCH(MonsterTable!$B$1,MonsterTable!$A$1:$B$1,0),0),
IF(OR(NOT(ISBLANK(BW1447)),ISBLANK(BX1447)),#N/A,
IF(BU1447="empty","empty",
VLOOKUP(BU1447,MonsterGroupTable!$A:$A,1,0)))))))</f>
        <v/>
      </c>
      <c r="CC1447" s="2" t="str">
        <f>IF(AND(ISBLANK(CB1447),OR(NOT(ISBLANK(CD1447)),NOT(ISBLANK(CE1447)))),#N/A,
IF(ISBLANK(CB1447),"",
IF(AND(NOT(ISERROR(VLOOKUP(CB1447,MonsterTable!$A:$B,MATCH(MonsterTable!$B$1,MonsterTable!$A$1:$B$1,0),0))),OR(ISBLANK(CD1447),ISBLANK(CE1447))),#N/A,
IFERROR(VLOOKUP(CB1447,MonsterTable!$A:$B,MATCH(MonsterTable!$B$1,MonsterTable!$A$1:$B$1,0),0),
IF(OR(NOT(ISBLANK(CD1447)),ISBLANK(CE1447)),#N/A,
IF(CB1447="empty","empty",
VLOOKUP(CB1447,MonsterGroupTable!$A:$A,1,0)))))))</f>
        <v/>
      </c>
      <c r="CJ1447" s="2" t="str">
        <f>IF(AND(ISBLANK(CI1447),OR(NOT(ISBLANK(CK1447)),NOT(ISBLANK(CL1447)))),#N/A,
IF(ISBLANK(CI1447),"",
IF(AND(NOT(ISERROR(VLOOKUP(CI1447,MonsterTable!$A:$B,MATCH(MonsterTable!$B$1,MonsterTable!$A$1:$B$1,0),0))),OR(ISBLANK(CK1447),ISBLANK(CL1447))),#N/A,
IFERROR(VLOOKUP(CI1447,MonsterTable!$A:$B,MATCH(MonsterTable!$B$1,MonsterTable!$A$1:$B$1,0),0),
IF(OR(NOT(ISBLANK(CK1447)),ISBLANK(CL1447)),#N/A,
IF(CI1447="empty","empty",
VLOOKUP(CI1447,MonsterGroupTable!$A:$A,1,0)))))))</f>
        <v/>
      </c>
    </row>
    <row r="1448" spans="1:88">
      <c r="A1448">
        <v>20414</v>
      </c>
      <c r="B1448">
        <f t="shared" si="49"/>
        <v>1.1000000000000001</v>
      </c>
      <c r="C1448">
        <f t="shared" si="49"/>
        <v>1.1000000000000001</v>
      </c>
      <c r="F1448">
        <v>1260</v>
      </c>
      <c r="G1448">
        <v>32560</v>
      </c>
      <c r="H1448">
        <v>0</v>
      </c>
      <c r="I1448">
        <v>0</v>
      </c>
      <c r="J1448">
        <v>0</v>
      </c>
      <c r="K1448" t="s">
        <v>28</v>
      </c>
      <c r="L1448" t="s">
        <v>243</v>
      </c>
      <c r="M1448" t="s">
        <v>79</v>
      </c>
      <c r="N1448" t="s">
        <v>80</v>
      </c>
      <c r="O1448">
        <v>0</v>
      </c>
      <c r="P1448">
        <v>-4.75</v>
      </c>
      <c r="Q1448">
        <v>-3.5</v>
      </c>
      <c r="R1448">
        <v>4.75</v>
      </c>
      <c r="S1448">
        <v>3</v>
      </c>
      <c r="T1448">
        <v>-13.5</v>
      </c>
      <c r="U1448">
        <v>2.5499999999999998</v>
      </c>
      <c r="V1448">
        <v>-6.75</v>
      </c>
      <c r="W1448" t="str">
        <f t="shared" si="50"/>
        <v>g102,5,empty,3,201,1,1,0</v>
      </c>
      <c r="X1448" s="1" t="s">
        <v>447</v>
      </c>
      <c r="Y1448" s="2" t="str">
        <f>IF(AND(ISBLANK(X1448),OR(NOT(ISBLANK(Z1448)),NOT(ISBLANK(AA1448)))),#N/A,
IF(ISBLANK(X1448),"",
IF(AND(NOT(ISERROR(VLOOKUP(X1448,MonsterTable!$A:$B,MATCH(MonsterTable!$B$1,MonsterTable!$A$1:$B$1,0),0))),OR(ISBLANK(Z1448),ISBLANK(AA1448))),#N/A,
IFERROR(VLOOKUP(X1448,MonsterTable!$A:$B,MATCH(MonsterTable!$B$1,MonsterTable!$A$1:$B$1,0),0),
IF(OR(NOT(ISBLANK(Z1448)),ISBLANK(AA1448)),#N/A,
IF(X1448="empty","empty",
VLOOKUP(X1448,MonsterGroupTable!$A:$A,1,0)))))))</f>
        <v>g102</v>
      </c>
      <c r="AA1448">
        <v>5</v>
      </c>
      <c r="AE1448" s="1" t="s">
        <v>446</v>
      </c>
      <c r="AF1448" s="2" t="str">
        <f>IF(AND(ISBLANK(AE1448),OR(NOT(ISBLANK(AG1448)),NOT(ISBLANK(AH1448)))),#N/A,
IF(ISBLANK(AE1448),"",
IF(AND(NOT(ISERROR(VLOOKUP(AE1448,MonsterTable!$A:$B,MATCH(MonsterTable!$B$1,MonsterTable!$A$1:$B$1,0),0))),OR(ISBLANK(AG1448),ISBLANK(AH1448))),#N/A,
IFERROR(VLOOKUP(AE1448,MonsterTable!$A:$B,MATCH(MonsterTable!$B$1,MonsterTable!$A$1:$B$1,0),0),
IF(OR(NOT(ISBLANK(AG1448)),ISBLANK(AH1448)),#N/A,
IF(AE1448="empty","empty",
VLOOKUP(AE1448,MonsterGroupTable!$A:$A,1,0)))))))</f>
        <v>empty</v>
      </c>
      <c r="AH1448">
        <v>3</v>
      </c>
      <c r="AL1448" s="1" t="s">
        <v>242</v>
      </c>
      <c r="AM1448" s="2">
        <f>IF(AND(ISBLANK(AL1448),OR(NOT(ISBLANK(AN1448)),NOT(ISBLANK(AO1448)))),#N/A,
IF(ISBLANK(AL1448),"",
IF(AND(NOT(ISERROR(VLOOKUP(AL1448,MonsterTable!$A:$B,MATCH(MonsterTable!$B$1,MonsterTable!$A$1:$B$1,0),0))),OR(ISBLANK(AN1448),ISBLANK(AO1448))),#N/A,
IFERROR(VLOOKUP(AL1448,MonsterTable!$A:$B,MATCH(MonsterTable!$B$1,MonsterTable!$A$1:$B$1,0),0),
IF(OR(NOT(ISBLANK(AN1448)),ISBLANK(AO1448)),#N/A,
IF(AL1448="empty","empty",
VLOOKUP(AL1448,MonsterGroupTable!$A:$A,1,0)))))))</f>
        <v>201</v>
      </c>
      <c r="AN1448">
        <v>1</v>
      </c>
      <c r="AO1448">
        <v>1</v>
      </c>
      <c r="AP1448">
        <v>0</v>
      </c>
      <c r="AT1448" s="2" t="str">
        <f>IF(AND(ISBLANK(AS1448),OR(NOT(ISBLANK(AU1448)),NOT(ISBLANK(AV1448)))),#N/A,
IF(ISBLANK(AS1448),"",
IF(AND(NOT(ISERROR(VLOOKUP(AS1448,MonsterTable!$A:$B,MATCH(MonsterTable!$B$1,MonsterTable!$A$1:$B$1,0),0))),OR(ISBLANK(AU1448),ISBLANK(AV1448))),#N/A,
IFERROR(VLOOKUP(AS1448,MonsterTable!$A:$B,MATCH(MonsterTable!$B$1,MonsterTable!$A$1:$B$1,0),0),
IF(OR(NOT(ISBLANK(AU1448)),ISBLANK(AV1448)),#N/A,
IF(AS1448="empty","empty",
VLOOKUP(AS1448,MonsterGroupTable!$A:$A,1,0)))))))</f>
        <v/>
      </c>
      <c r="BA1448" s="2" t="str">
        <f>IF(AND(ISBLANK(AZ1448),OR(NOT(ISBLANK(BB1448)),NOT(ISBLANK(BC1448)))),#N/A,
IF(ISBLANK(AZ1448),"",
IF(AND(NOT(ISERROR(VLOOKUP(AZ1448,MonsterTable!$A:$B,MATCH(MonsterTable!$B$1,MonsterTable!$A$1:$B$1,0),0))),OR(ISBLANK(BB1448),ISBLANK(BC1448))),#N/A,
IFERROR(VLOOKUP(AZ1448,MonsterTable!$A:$B,MATCH(MonsterTable!$B$1,MonsterTable!$A$1:$B$1,0),0),
IF(OR(NOT(ISBLANK(BB1448)),ISBLANK(BC1448)),#N/A,
IF(AZ1448="empty","empty",
VLOOKUP(AZ1448,MonsterGroupTable!$A:$A,1,0)))))))</f>
        <v/>
      </c>
      <c r="BH1448" s="2" t="str">
        <f>IF(AND(ISBLANK(BG1448),OR(NOT(ISBLANK(BI1448)),NOT(ISBLANK(BJ1448)))),#N/A,
IF(ISBLANK(BG1448),"",
IF(AND(NOT(ISERROR(VLOOKUP(BG1448,MonsterTable!$A:$B,MATCH(MonsterTable!$B$1,MonsterTable!$A$1:$B$1,0),0))),OR(ISBLANK(BI1448),ISBLANK(BJ1448))),#N/A,
IFERROR(VLOOKUP(BG1448,MonsterTable!$A:$B,MATCH(MonsterTable!$B$1,MonsterTable!$A$1:$B$1,0),0),
IF(OR(NOT(ISBLANK(BI1448)),ISBLANK(BJ1448)),#N/A,
IF(BG1448="empty","empty",
VLOOKUP(BG1448,MonsterGroupTable!$A:$A,1,0)))))))</f>
        <v/>
      </c>
      <c r="BO1448" s="2" t="str">
        <f>IF(AND(ISBLANK(BN1448),OR(NOT(ISBLANK(BP1448)),NOT(ISBLANK(BQ1448)))),#N/A,
IF(ISBLANK(BN1448),"",
IF(AND(NOT(ISERROR(VLOOKUP(BN1448,MonsterTable!$A:$B,MATCH(MonsterTable!$B$1,MonsterTable!$A$1:$B$1,0),0))),OR(ISBLANK(BP1448),ISBLANK(BQ1448))),#N/A,
IFERROR(VLOOKUP(BN1448,MonsterTable!$A:$B,MATCH(MonsterTable!$B$1,MonsterTable!$A$1:$B$1,0),0),
IF(OR(NOT(ISBLANK(BP1448)),ISBLANK(BQ1448)),#N/A,
IF(BN1448="empty","empty",
VLOOKUP(BN1448,MonsterGroupTable!$A:$A,1,0)))))))</f>
        <v/>
      </c>
      <c r="BV1448" s="2" t="str">
        <f>IF(AND(ISBLANK(BU1448),OR(NOT(ISBLANK(BW1448)),NOT(ISBLANK(BX1448)))),#N/A,
IF(ISBLANK(BU1448),"",
IF(AND(NOT(ISERROR(VLOOKUP(BU1448,MonsterTable!$A:$B,MATCH(MonsterTable!$B$1,MonsterTable!$A$1:$B$1,0),0))),OR(ISBLANK(BW1448),ISBLANK(BX1448))),#N/A,
IFERROR(VLOOKUP(BU1448,MonsterTable!$A:$B,MATCH(MonsterTable!$B$1,MonsterTable!$A$1:$B$1,0),0),
IF(OR(NOT(ISBLANK(BW1448)),ISBLANK(BX1448)),#N/A,
IF(BU1448="empty","empty",
VLOOKUP(BU1448,MonsterGroupTable!$A:$A,1,0)))))))</f>
        <v/>
      </c>
      <c r="CC1448" s="2" t="str">
        <f>IF(AND(ISBLANK(CB1448),OR(NOT(ISBLANK(CD1448)),NOT(ISBLANK(CE1448)))),#N/A,
IF(ISBLANK(CB1448),"",
IF(AND(NOT(ISERROR(VLOOKUP(CB1448,MonsterTable!$A:$B,MATCH(MonsterTable!$B$1,MonsterTable!$A$1:$B$1,0),0))),OR(ISBLANK(CD1448),ISBLANK(CE1448))),#N/A,
IFERROR(VLOOKUP(CB1448,MonsterTable!$A:$B,MATCH(MonsterTable!$B$1,MonsterTable!$A$1:$B$1,0),0),
IF(OR(NOT(ISBLANK(CD1448)),ISBLANK(CE1448)),#N/A,
IF(CB1448="empty","empty",
VLOOKUP(CB1448,MonsterGroupTable!$A:$A,1,0)))))))</f>
        <v/>
      </c>
      <c r="CJ1448" s="2" t="str">
        <f>IF(AND(ISBLANK(CI1448),OR(NOT(ISBLANK(CK1448)),NOT(ISBLANK(CL1448)))),#N/A,
IF(ISBLANK(CI1448),"",
IF(AND(NOT(ISERROR(VLOOKUP(CI1448,MonsterTable!$A:$B,MATCH(MonsterTable!$B$1,MonsterTable!$A$1:$B$1,0),0))),OR(ISBLANK(CK1448),ISBLANK(CL1448))),#N/A,
IFERROR(VLOOKUP(CI1448,MonsterTable!$A:$B,MATCH(MonsterTable!$B$1,MonsterTable!$A$1:$B$1,0),0),
IF(OR(NOT(ISBLANK(CK1448)),ISBLANK(CL1448)),#N/A,
IF(CI1448="empty","empty",
VLOOKUP(CI1448,MonsterGroupTable!$A:$A,1,0)))))))</f>
        <v/>
      </c>
    </row>
    <row r="1449" spans="1:88">
      <c r="A1449">
        <v>20415</v>
      </c>
      <c r="B1449">
        <f t="shared" si="49"/>
        <v>1.1000000000000001</v>
      </c>
      <c r="C1449">
        <f t="shared" si="49"/>
        <v>1.1000000000000001</v>
      </c>
      <c r="F1449">
        <v>1260</v>
      </c>
      <c r="G1449">
        <v>32749</v>
      </c>
      <c r="H1449">
        <v>0</v>
      </c>
      <c r="I1449">
        <v>0</v>
      </c>
      <c r="J1449">
        <v>0</v>
      </c>
      <c r="K1449" t="s">
        <v>28</v>
      </c>
      <c r="L1449" t="s">
        <v>243</v>
      </c>
      <c r="M1449" t="s">
        <v>79</v>
      </c>
      <c r="N1449" t="s">
        <v>80</v>
      </c>
      <c r="O1449">
        <v>0</v>
      </c>
      <c r="P1449">
        <v>-4.75</v>
      </c>
      <c r="Q1449">
        <v>-3.5</v>
      </c>
      <c r="R1449">
        <v>4.75</v>
      </c>
      <c r="S1449">
        <v>3</v>
      </c>
      <c r="T1449">
        <v>-13.5</v>
      </c>
      <c r="U1449">
        <v>2.5499999999999998</v>
      </c>
      <c r="V1449">
        <v>-6.75</v>
      </c>
      <c r="W1449" t="str">
        <f t="shared" si="50"/>
        <v>g102,5,empty,3,201,1,1,0</v>
      </c>
      <c r="X1449" s="1" t="s">
        <v>447</v>
      </c>
      <c r="Y1449" s="2" t="str">
        <f>IF(AND(ISBLANK(X1449),OR(NOT(ISBLANK(Z1449)),NOT(ISBLANK(AA1449)))),#N/A,
IF(ISBLANK(X1449),"",
IF(AND(NOT(ISERROR(VLOOKUP(X1449,MonsterTable!$A:$B,MATCH(MonsterTable!$B$1,MonsterTable!$A$1:$B$1,0),0))),OR(ISBLANK(Z1449),ISBLANK(AA1449))),#N/A,
IFERROR(VLOOKUP(X1449,MonsterTable!$A:$B,MATCH(MonsterTable!$B$1,MonsterTable!$A$1:$B$1,0),0),
IF(OR(NOT(ISBLANK(Z1449)),ISBLANK(AA1449)),#N/A,
IF(X1449="empty","empty",
VLOOKUP(X1449,MonsterGroupTable!$A:$A,1,0)))))))</f>
        <v>g102</v>
      </c>
      <c r="AA1449">
        <v>5</v>
      </c>
      <c r="AE1449" s="1" t="s">
        <v>446</v>
      </c>
      <c r="AF1449" s="2" t="str">
        <f>IF(AND(ISBLANK(AE1449),OR(NOT(ISBLANK(AG1449)),NOT(ISBLANK(AH1449)))),#N/A,
IF(ISBLANK(AE1449),"",
IF(AND(NOT(ISERROR(VLOOKUP(AE1449,MonsterTable!$A:$B,MATCH(MonsterTable!$B$1,MonsterTable!$A$1:$B$1,0),0))),OR(ISBLANK(AG1449),ISBLANK(AH1449))),#N/A,
IFERROR(VLOOKUP(AE1449,MonsterTable!$A:$B,MATCH(MonsterTable!$B$1,MonsterTable!$A$1:$B$1,0),0),
IF(OR(NOT(ISBLANK(AG1449)),ISBLANK(AH1449)),#N/A,
IF(AE1449="empty","empty",
VLOOKUP(AE1449,MonsterGroupTable!$A:$A,1,0)))))))</f>
        <v>empty</v>
      </c>
      <c r="AH1449">
        <v>3</v>
      </c>
      <c r="AL1449" s="1" t="s">
        <v>242</v>
      </c>
      <c r="AM1449" s="2">
        <f>IF(AND(ISBLANK(AL1449),OR(NOT(ISBLANK(AN1449)),NOT(ISBLANK(AO1449)))),#N/A,
IF(ISBLANK(AL1449),"",
IF(AND(NOT(ISERROR(VLOOKUP(AL1449,MonsterTable!$A:$B,MATCH(MonsterTable!$B$1,MonsterTable!$A$1:$B$1,0),0))),OR(ISBLANK(AN1449),ISBLANK(AO1449))),#N/A,
IFERROR(VLOOKUP(AL1449,MonsterTable!$A:$B,MATCH(MonsterTable!$B$1,MonsterTable!$A$1:$B$1,0),0),
IF(OR(NOT(ISBLANK(AN1449)),ISBLANK(AO1449)),#N/A,
IF(AL1449="empty","empty",
VLOOKUP(AL1449,MonsterGroupTable!$A:$A,1,0)))))))</f>
        <v>201</v>
      </c>
      <c r="AN1449">
        <v>1</v>
      </c>
      <c r="AO1449">
        <v>1</v>
      </c>
      <c r="AP1449">
        <v>0</v>
      </c>
      <c r="AT1449" s="2" t="str">
        <f>IF(AND(ISBLANK(AS1449),OR(NOT(ISBLANK(AU1449)),NOT(ISBLANK(AV1449)))),#N/A,
IF(ISBLANK(AS1449),"",
IF(AND(NOT(ISERROR(VLOOKUP(AS1449,MonsterTable!$A:$B,MATCH(MonsterTable!$B$1,MonsterTable!$A$1:$B$1,0),0))),OR(ISBLANK(AU1449),ISBLANK(AV1449))),#N/A,
IFERROR(VLOOKUP(AS1449,MonsterTable!$A:$B,MATCH(MonsterTable!$B$1,MonsterTable!$A$1:$B$1,0),0),
IF(OR(NOT(ISBLANK(AU1449)),ISBLANK(AV1449)),#N/A,
IF(AS1449="empty","empty",
VLOOKUP(AS1449,MonsterGroupTable!$A:$A,1,0)))))))</f>
        <v/>
      </c>
      <c r="BA1449" s="2" t="str">
        <f>IF(AND(ISBLANK(AZ1449),OR(NOT(ISBLANK(BB1449)),NOT(ISBLANK(BC1449)))),#N/A,
IF(ISBLANK(AZ1449),"",
IF(AND(NOT(ISERROR(VLOOKUP(AZ1449,MonsterTable!$A:$B,MATCH(MonsterTable!$B$1,MonsterTable!$A$1:$B$1,0),0))),OR(ISBLANK(BB1449),ISBLANK(BC1449))),#N/A,
IFERROR(VLOOKUP(AZ1449,MonsterTable!$A:$B,MATCH(MonsterTable!$B$1,MonsterTable!$A$1:$B$1,0),0),
IF(OR(NOT(ISBLANK(BB1449)),ISBLANK(BC1449)),#N/A,
IF(AZ1449="empty","empty",
VLOOKUP(AZ1449,MonsterGroupTable!$A:$A,1,0)))))))</f>
        <v/>
      </c>
      <c r="BH1449" s="2" t="str">
        <f>IF(AND(ISBLANK(BG1449),OR(NOT(ISBLANK(BI1449)),NOT(ISBLANK(BJ1449)))),#N/A,
IF(ISBLANK(BG1449),"",
IF(AND(NOT(ISERROR(VLOOKUP(BG1449,MonsterTable!$A:$B,MATCH(MonsterTable!$B$1,MonsterTable!$A$1:$B$1,0),0))),OR(ISBLANK(BI1449),ISBLANK(BJ1449))),#N/A,
IFERROR(VLOOKUP(BG1449,MonsterTable!$A:$B,MATCH(MonsterTable!$B$1,MonsterTable!$A$1:$B$1,0),0),
IF(OR(NOT(ISBLANK(BI1449)),ISBLANK(BJ1449)),#N/A,
IF(BG1449="empty","empty",
VLOOKUP(BG1449,MonsterGroupTable!$A:$A,1,0)))))))</f>
        <v/>
      </c>
      <c r="BO1449" s="2" t="str">
        <f>IF(AND(ISBLANK(BN1449),OR(NOT(ISBLANK(BP1449)),NOT(ISBLANK(BQ1449)))),#N/A,
IF(ISBLANK(BN1449),"",
IF(AND(NOT(ISERROR(VLOOKUP(BN1449,MonsterTable!$A:$B,MATCH(MonsterTable!$B$1,MonsterTable!$A$1:$B$1,0),0))),OR(ISBLANK(BP1449),ISBLANK(BQ1449))),#N/A,
IFERROR(VLOOKUP(BN1449,MonsterTable!$A:$B,MATCH(MonsterTable!$B$1,MonsterTable!$A$1:$B$1,0),0),
IF(OR(NOT(ISBLANK(BP1449)),ISBLANK(BQ1449)),#N/A,
IF(BN1449="empty","empty",
VLOOKUP(BN1449,MonsterGroupTable!$A:$A,1,0)))))))</f>
        <v/>
      </c>
      <c r="BV1449" s="2" t="str">
        <f>IF(AND(ISBLANK(BU1449),OR(NOT(ISBLANK(BW1449)),NOT(ISBLANK(BX1449)))),#N/A,
IF(ISBLANK(BU1449),"",
IF(AND(NOT(ISERROR(VLOOKUP(BU1449,MonsterTable!$A:$B,MATCH(MonsterTable!$B$1,MonsterTable!$A$1:$B$1,0),0))),OR(ISBLANK(BW1449),ISBLANK(BX1449))),#N/A,
IFERROR(VLOOKUP(BU1449,MonsterTable!$A:$B,MATCH(MonsterTable!$B$1,MonsterTable!$A$1:$B$1,0),0),
IF(OR(NOT(ISBLANK(BW1449)),ISBLANK(BX1449)),#N/A,
IF(BU1449="empty","empty",
VLOOKUP(BU1449,MonsterGroupTable!$A:$A,1,0)))))))</f>
        <v/>
      </c>
      <c r="CC1449" s="2" t="str">
        <f>IF(AND(ISBLANK(CB1449),OR(NOT(ISBLANK(CD1449)),NOT(ISBLANK(CE1449)))),#N/A,
IF(ISBLANK(CB1449),"",
IF(AND(NOT(ISERROR(VLOOKUP(CB1449,MonsterTable!$A:$B,MATCH(MonsterTable!$B$1,MonsterTable!$A$1:$B$1,0),0))),OR(ISBLANK(CD1449),ISBLANK(CE1449))),#N/A,
IFERROR(VLOOKUP(CB1449,MonsterTable!$A:$B,MATCH(MonsterTable!$B$1,MonsterTable!$A$1:$B$1,0),0),
IF(OR(NOT(ISBLANK(CD1449)),ISBLANK(CE1449)),#N/A,
IF(CB1449="empty","empty",
VLOOKUP(CB1449,MonsterGroupTable!$A:$A,1,0)))))))</f>
        <v/>
      </c>
      <c r="CJ1449" s="2" t="str">
        <f>IF(AND(ISBLANK(CI1449),OR(NOT(ISBLANK(CK1449)),NOT(ISBLANK(CL1449)))),#N/A,
IF(ISBLANK(CI1449),"",
IF(AND(NOT(ISERROR(VLOOKUP(CI1449,MonsterTable!$A:$B,MATCH(MonsterTable!$B$1,MonsterTable!$A$1:$B$1,0),0))),OR(ISBLANK(CK1449),ISBLANK(CL1449))),#N/A,
IFERROR(VLOOKUP(CI1449,MonsterTable!$A:$B,MATCH(MonsterTable!$B$1,MonsterTable!$A$1:$B$1,0),0),
IF(OR(NOT(ISBLANK(CK1449)),ISBLANK(CL1449)),#N/A,
IF(CI1449="empty","empty",
VLOOKUP(CI1449,MonsterGroupTable!$A:$A,1,0)))))))</f>
        <v/>
      </c>
    </row>
    <row r="1450" spans="1:88">
      <c r="A1450">
        <v>20416</v>
      </c>
      <c r="B1450">
        <f t="shared" si="49"/>
        <v>1.1000000000000001</v>
      </c>
      <c r="C1450">
        <f t="shared" si="49"/>
        <v>1.1000000000000001</v>
      </c>
      <c r="F1450">
        <v>1260</v>
      </c>
      <c r="G1450">
        <v>32938</v>
      </c>
      <c r="H1450">
        <v>0</v>
      </c>
      <c r="I1450">
        <v>0</v>
      </c>
      <c r="J1450">
        <v>0</v>
      </c>
      <c r="K1450" t="s">
        <v>28</v>
      </c>
      <c r="L1450" t="s">
        <v>243</v>
      </c>
      <c r="M1450" t="s">
        <v>79</v>
      </c>
      <c r="N1450" t="s">
        <v>80</v>
      </c>
      <c r="O1450">
        <v>0</v>
      </c>
      <c r="P1450">
        <v>-4.75</v>
      </c>
      <c r="Q1450">
        <v>-3.5</v>
      </c>
      <c r="R1450">
        <v>4.75</v>
      </c>
      <c r="S1450">
        <v>3</v>
      </c>
      <c r="T1450">
        <v>-13.5</v>
      </c>
      <c r="U1450">
        <v>2.5499999999999998</v>
      </c>
      <c r="V1450">
        <v>-6.75</v>
      </c>
      <c r="W1450" t="str">
        <f t="shared" si="50"/>
        <v>g102,5,empty,3,201,1,1,0</v>
      </c>
      <c r="X1450" s="1" t="s">
        <v>447</v>
      </c>
      <c r="Y1450" s="2" t="str">
        <f>IF(AND(ISBLANK(X1450),OR(NOT(ISBLANK(Z1450)),NOT(ISBLANK(AA1450)))),#N/A,
IF(ISBLANK(X1450),"",
IF(AND(NOT(ISERROR(VLOOKUP(X1450,MonsterTable!$A:$B,MATCH(MonsterTable!$B$1,MonsterTable!$A$1:$B$1,0),0))),OR(ISBLANK(Z1450),ISBLANK(AA1450))),#N/A,
IFERROR(VLOOKUP(X1450,MonsterTable!$A:$B,MATCH(MonsterTable!$B$1,MonsterTable!$A$1:$B$1,0),0),
IF(OR(NOT(ISBLANK(Z1450)),ISBLANK(AA1450)),#N/A,
IF(X1450="empty","empty",
VLOOKUP(X1450,MonsterGroupTable!$A:$A,1,0)))))))</f>
        <v>g102</v>
      </c>
      <c r="AA1450">
        <v>5</v>
      </c>
      <c r="AE1450" s="1" t="s">
        <v>446</v>
      </c>
      <c r="AF1450" s="2" t="str">
        <f>IF(AND(ISBLANK(AE1450),OR(NOT(ISBLANK(AG1450)),NOT(ISBLANK(AH1450)))),#N/A,
IF(ISBLANK(AE1450),"",
IF(AND(NOT(ISERROR(VLOOKUP(AE1450,MonsterTable!$A:$B,MATCH(MonsterTable!$B$1,MonsterTable!$A$1:$B$1,0),0))),OR(ISBLANK(AG1450),ISBLANK(AH1450))),#N/A,
IFERROR(VLOOKUP(AE1450,MonsterTable!$A:$B,MATCH(MonsterTable!$B$1,MonsterTable!$A$1:$B$1,0),0),
IF(OR(NOT(ISBLANK(AG1450)),ISBLANK(AH1450)),#N/A,
IF(AE1450="empty","empty",
VLOOKUP(AE1450,MonsterGroupTable!$A:$A,1,0)))))))</f>
        <v>empty</v>
      </c>
      <c r="AH1450">
        <v>3</v>
      </c>
      <c r="AL1450" s="1" t="s">
        <v>242</v>
      </c>
      <c r="AM1450" s="2">
        <f>IF(AND(ISBLANK(AL1450),OR(NOT(ISBLANK(AN1450)),NOT(ISBLANK(AO1450)))),#N/A,
IF(ISBLANK(AL1450),"",
IF(AND(NOT(ISERROR(VLOOKUP(AL1450,MonsterTable!$A:$B,MATCH(MonsterTable!$B$1,MonsterTable!$A$1:$B$1,0),0))),OR(ISBLANK(AN1450),ISBLANK(AO1450))),#N/A,
IFERROR(VLOOKUP(AL1450,MonsterTable!$A:$B,MATCH(MonsterTable!$B$1,MonsterTable!$A$1:$B$1,0),0),
IF(OR(NOT(ISBLANK(AN1450)),ISBLANK(AO1450)),#N/A,
IF(AL1450="empty","empty",
VLOOKUP(AL1450,MonsterGroupTable!$A:$A,1,0)))))))</f>
        <v>201</v>
      </c>
      <c r="AN1450">
        <v>1</v>
      </c>
      <c r="AO1450">
        <v>1</v>
      </c>
      <c r="AP1450">
        <v>0</v>
      </c>
      <c r="AT1450" s="2" t="str">
        <f>IF(AND(ISBLANK(AS1450),OR(NOT(ISBLANK(AU1450)),NOT(ISBLANK(AV1450)))),#N/A,
IF(ISBLANK(AS1450),"",
IF(AND(NOT(ISERROR(VLOOKUP(AS1450,MonsterTable!$A:$B,MATCH(MonsterTable!$B$1,MonsterTable!$A$1:$B$1,0),0))),OR(ISBLANK(AU1450),ISBLANK(AV1450))),#N/A,
IFERROR(VLOOKUP(AS1450,MonsterTable!$A:$B,MATCH(MonsterTable!$B$1,MonsterTable!$A$1:$B$1,0),0),
IF(OR(NOT(ISBLANK(AU1450)),ISBLANK(AV1450)),#N/A,
IF(AS1450="empty","empty",
VLOOKUP(AS1450,MonsterGroupTable!$A:$A,1,0)))))))</f>
        <v/>
      </c>
      <c r="BA1450" s="2" t="str">
        <f>IF(AND(ISBLANK(AZ1450),OR(NOT(ISBLANK(BB1450)),NOT(ISBLANK(BC1450)))),#N/A,
IF(ISBLANK(AZ1450),"",
IF(AND(NOT(ISERROR(VLOOKUP(AZ1450,MonsterTable!$A:$B,MATCH(MonsterTable!$B$1,MonsterTable!$A$1:$B$1,0),0))),OR(ISBLANK(BB1450),ISBLANK(BC1450))),#N/A,
IFERROR(VLOOKUP(AZ1450,MonsterTable!$A:$B,MATCH(MonsterTable!$B$1,MonsterTable!$A$1:$B$1,0),0),
IF(OR(NOT(ISBLANK(BB1450)),ISBLANK(BC1450)),#N/A,
IF(AZ1450="empty","empty",
VLOOKUP(AZ1450,MonsterGroupTable!$A:$A,1,0)))))))</f>
        <v/>
      </c>
      <c r="BH1450" s="2" t="str">
        <f>IF(AND(ISBLANK(BG1450),OR(NOT(ISBLANK(BI1450)),NOT(ISBLANK(BJ1450)))),#N/A,
IF(ISBLANK(BG1450),"",
IF(AND(NOT(ISERROR(VLOOKUP(BG1450,MonsterTable!$A:$B,MATCH(MonsterTable!$B$1,MonsterTable!$A$1:$B$1,0),0))),OR(ISBLANK(BI1450),ISBLANK(BJ1450))),#N/A,
IFERROR(VLOOKUP(BG1450,MonsterTable!$A:$B,MATCH(MonsterTable!$B$1,MonsterTable!$A$1:$B$1,0),0),
IF(OR(NOT(ISBLANK(BI1450)),ISBLANK(BJ1450)),#N/A,
IF(BG1450="empty","empty",
VLOOKUP(BG1450,MonsterGroupTable!$A:$A,1,0)))))))</f>
        <v/>
      </c>
      <c r="BO1450" s="2" t="str">
        <f>IF(AND(ISBLANK(BN1450),OR(NOT(ISBLANK(BP1450)),NOT(ISBLANK(BQ1450)))),#N/A,
IF(ISBLANK(BN1450),"",
IF(AND(NOT(ISERROR(VLOOKUP(BN1450,MonsterTable!$A:$B,MATCH(MonsterTable!$B$1,MonsterTable!$A$1:$B$1,0),0))),OR(ISBLANK(BP1450),ISBLANK(BQ1450))),#N/A,
IFERROR(VLOOKUP(BN1450,MonsterTable!$A:$B,MATCH(MonsterTable!$B$1,MonsterTable!$A$1:$B$1,0),0),
IF(OR(NOT(ISBLANK(BP1450)),ISBLANK(BQ1450)),#N/A,
IF(BN1450="empty","empty",
VLOOKUP(BN1450,MonsterGroupTable!$A:$A,1,0)))))))</f>
        <v/>
      </c>
      <c r="BV1450" s="2" t="str">
        <f>IF(AND(ISBLANK(BU1450),OR(NOT(ISBLANK(BW1450)),NOT(ISBLANK(BX1450)))),#N/A,
IF(ISBLANK(BU1450),"",
IF(AND(NOT(ISERROR(VLOOKUP(BU1450,MonsterTable!$A:$B,MATCH(MonsterTable!$B$1,MonsterTable!$A$1:$B$1,0),0))),OR(ISBLANK(BW1450),ISBLANK(BX1450))),#N/A,
IFERROR(VLOOKUP(BU1450,MonsterTable!$A:$B,MATCH(MonsterTable!$B$1,MonsterTable!$A$1:$B$1,0),0),
IF(OR(NOT(ISBLANK(BW1450)),ISBLANK(BX1450)),#N/A,
IF(BU1450="empty","empty",
VLOOKUP(BU1450,MonsterGroupTable!$A:$A,1,0)))))))</f>
        <v/>
      </c>
      <c r="CC1450" s="2" t="str">
        <f>IF(AND(ISBLANK(CB1450),OR(NOT(ISBLANK(CD1450)),NOT(ISBLANK(CE1450)))),#N/A,
IF(ISBLANK(CB1450),"",
IF(AND(NOT(ISERROR(VLOOKUP(CB1450,MonsterTable!$A:$B,MATCH(MonsterTable!$B$1,MonsterTable!$A$1:$B$1,0),0))),OR(ISBLANK(CD1450),ISBLANK(CE1450))),#N/A,
IFERROR(VLOOKUP(CB1450,MonsterTable!$A:$B,MATCH(MonsterTable!$B$1,MonsterTable!$A$1:$B$1,0),0),
IF(OR(NOT(ISBLANK(CD1450)),ISBLANK(CE1450)),#N/A,
IF(CB1450="empty","empty",
VLOOKUP(CB1450,MonsterGroupTable!$A:$A,1,0)))))))</f>
        <v/>
      </c>
      <c r="CJ1450" s="2" t="str">
        <f>IF(AND(ISBLANK(CI1450),OR(NOT(ISBLANK(CK1450)),NOT(ISBLANK(CL1450)))),#N/A,
IF(ISBLANK(CI1450),"",
IF(AND(NOT(ISERROR(VLOOKUP(CI1450,MonsterTable!$A:$B,MATCH(MonsterTable!$B$1,MonsterTable!$A$1:$B$1,0),0))),OR(ISBLANK(CK1450),ISBLANK(CL1450))),#N/A,
IFERROR(VLOOKUP(CI1450,MonsterTable!$A:$B,MATCH(MonsterTable!$B$1,MonsterTable!$A$1:$B$1,0),0),
IF(OR(NOT(ISBLANK(CK1450)),ISBLANK(CL1450)),#N/A,
IF(CI1450="empty","empty",
VLOOKUP(CI1450,MonsterGroupTable!$A:$A,1,0)))))))</f>
        <v/>
      </c>
    </row>
    <row r="1451" spans="1:88">
      <c r="A1451">
        <v>20417</v>
      </c>
      <c r="B1451">
        <f t="shared" si="49"/>
        <v>1.1000000000000001</v>
      </c>
      <c r="C1451">
        <f t="shared" si="49"/>
        <v>1.1000000000000001</v>
      </c>
      <c r="F1451">
        <v>1260</v>
      </c>
      <c r="G1451">
        <v>33127</v>
      </c>
      <c r="H1451">
        <v>0</v>
      </c>
      <c r="I1451">
        <v>0</v>
      </c>
      <c r="J1451">
        <v>0</v>
      </c>
      <c r="K1451" t="s">
        <v>28</v>
      </c>
      <c r="L1451" t="s">
        <v>243</v>
      </c>
      <c r="M1451" t="s">
        <v>79</v>
      </c>
      <c r="N1451" t="s">
        <v>80</v>
      </c>
      <c r="O1451">
        <v>0</v>
      </c>
      <c r="P1451">
        <v>-4.75</v>
      </c>
      <c r="Q1451">
        <v>-3.5</v>
      </c>
      <c r="R1451">
        <v>4.75</v>
      </c>
      <c r="S1451">
        <v>3</v>
      </c>
      <c r="T1451">
        <v>-13.5</v>
      </c>
      <c r="U1451">
        <v>2.5499999999999998</v>
      </c>
      <c r="V1451">
        <v>-6.75</v>
      </c>
      <c r="W1451" t="str">
        <f t="shared" si="50"/>
        <v>g102,5,empty,3,201,1,1,0</v>
      </c>
      <c r="X1451" s="1" t="s">
        <v>447</v>
      </c>
      <c r="Y1451" s="2" t="str">
        <f>IF(AND(ISBLANK(X1451),OR(NOT(ISBLANK(Z1451)),NOT(ISBLANK(AA1451)))),#N/A,
IF(ISBLANK(X1451),"",
IF(AND(NOT(ISERROR(VLOOKUP(X1451,MonsterTable!$A:$B,MATCH(MonsterTable!$B$1,MonsterTable!$A$1:$B$1,0),0))),OR(ISBLANK(Z1451),ISBLANK(AA1451))),#N/A,
IFERROR(VLOOKUP(X1451,MonsterTable!$A:$B,MATCH(MonsterTable!$B$1,MonsterTable!$A$1:$B$1,0),0),
IF(OR(NOT(ISBLANK(Z1451)),ISBLANK(AA1451)),#N/A,
IF(X1451="empty","empty",
VLOOKUP(X1451,MonsterGroupTable!$A:$A,1,0)))))))</f>
        <v>g102</v>
      </c>
      <c r="AA1451">
        <v>5</v>
      </c>
      <c r="AE1451" s="1" t="s">
        <v>446</v>
      </c>
      <c r="AF1451" s="2" t="str">
        <f>IF(AND(ISBLANK(AE1451),OR(NOT(ISBLANK(AG1451)),NOT(ISBLANK(AH1451)))),#N/A,
IF(ISBLANK(AE1451),"",
IF(AND(NOT(ISERROR(VLOOKUP(AE1451,MonsterTable!$A:$B,MATCH(MonsterTable!$B$1,MonsterTable!$A$1:$B$1,0),0))),OR(ISBLANK(AG1451),ISBLANK(AH1451))),#N/A,
IFERROR(VLOOKUP(AE1451,MonsterTable!$A:$B,MATCH(MonsterTable!$B$1,MonsterTable!$A$1:$B$1,0),0),
IF(OR(NOT(ISBLANK(AG1451)),ISBLANK(AH1451)),#N/A,
IF(AE1451="empty","empty",
VLOOKUP(AE1451,MonsterGroupTable!$A:$A,1,0)))))))</f>
        <v>empty</v>
      </c>
      <c r="AH1451">
        <v>3</v>
      </c>
      <c r="AL1451" s="1" t="s">
        <v>242</v>
      </c>
      <c r="AM1451" s="2">
        <f>IF(AND(ISBLANK(AL1451),OR(NOT(ISBLANK(AN1451)),NOT(ISBLANK(AO1451)))),#N/A,
IF(ISBLANK(AL1451),"",
IF(AND(NOT(ISERROR(VLOOKUP(AL1451,MonsterTable!$A:$B,MATCH(MonsterTable!$B$1,MonsterTable!$A$1:$B$1,0),0))),OR(ISBLANK(AN1451),ISBLANK(AO1451))),#N/A,
IFERROR(VLOOKUP(AL1451,MonsterTable!$A:$B,MATCH(MonsterTable!$B$1,MonsterTable!$A$1:$B$1,0),0),
IF(OR(NOT(ISBLANK(AN1451)),ISBLANK(AO1451)),#N/A,
IF(AL1451="empty","empty",
VLOOKUP(AL1451,MonsterGroupTable!$A:$A,1,0)))))))</f>
        <v>201</v>
      </c>
      <c r="AN1451">
        <v>1</v>
      </c>
      <c r="AO1451">
        <v>1</v>
      </c>
      <c r="AP1451">
        <v>0</v>
      </c>
      <c r="AT1451" s="2" t="str">
        <f>IF(AND(ISBLANK(AS1451),OR(NOT(ISBLANK(AU1451)),NOT(ISBLANK(AV1451)))),#N/A,
IF(ISBLANK(AS1451),"",
IF(AND(NOT(ISERROR(VLOOKUP(AS1451,MonsterTable!$A:$B,MATCH(MonsterTable!$B$1,MonsterTable!$A$1:$B$1,0),0))),OR(ISBLANK(AU1451),ISBLANK(AV1451))),#N/A,
IFERROR(VLOOKUP(AS1451,MonsterTable!$A:$B,MATCH(MonsterTable!$B$1,MonsterTable!$A$1:$B$1,0),0),
IF(OR(NOT(ISBLANK(AU1451)),ISBLANK(AV1451)),#N/A,
IF(AS1451="empty","empty",
VLOOKUP(AS1451,MonsterGroupTable!$A:$A,1,0)))))))</f>
        <v/>
      </c>
      <c r="BA1451" s="2" t="str">
        <f>IF(AND(ISBLANK(AZ1451),OR(NOT(ISBLANK(BB1451)),NOT(ISBLANK(BC1451)))),#N/A,
IF(ISBLANK(AZ1451),"",
IF(AND(NOT(ISERROR(VLOOKUP(AZ1451,MonsterTable!$A:$B,MATCH(MonsterTable!$B$1,MonsterTable!$A$1:$B$1,0),0))),OR(ISBLANK(BB1451),ISBLANK(BC1451))),#N/A,
IFERROR(VLOOKUP(AZ1451,MonsterTable!$A:$B,MATCH(MonsterTable!$B$1,MonsterTable!$A$1:$B$1,0),0),
IF(OR(NOT(ISBLANK(BB1451)),ISBLANK(BC1451)),#N/A,
IF(AZ1451="empty","empty",
VLOOKUP(AZ1451,MonsterGroupTable!$A:$A,1,0)))))))</f>
        <v/>
      </c>
      <c r="BH1451" s="2" t="str">
        <f>IF(AND(ISBLANK(BG1451),OR(NOT(ISBLANK(BI1451)),NOT(ISBLANK(BJ1451)))),#N/A,
IF(ISBLANK(BG1451),"",
IF(AND(NOT(ISERROR(VLOOKUP(BG1451,MonsterTable!$A:$B,MATCH(MonsterTable!$B$1,MonsterTable!$A$1:$B$1,0),0))),OR(ISBLANK(BI1451),ISBLANK(BJ1451))),#N/A,
IFERROR(VLOOKUP(BG1451,MonsterTable!$A:$B,MATCH(MonsterTable!$B$1,MonsterTable!$A$1:$B$1,0),0),
IF(OR(NOT(ISBLANK(BI1451)),ISBLANK(BJ1451)),#N/A,
IF(BG1451="empty","empty",
VLOOKUP(BG1451,MonsterGroupTable!$A:$A,1,0)))))))</f>
        <v/>
      </c>
      <c r="BO1451" s="2" t="str">
        <f>IF(AND(ISBLANK(BN1451),OR(NOT(ISBLANK(BP1451)),NOT(ISBLANK(BQ1451)))),#N/A,
IF(ISBLANK(BN1451),"",
IF(AND(NOT(ISERROR(VLOOKUP(BN1451,MonsterTable!$A:$B,MATCH(MonsterTable!$B$1,MonsterTable!$A$1:$B$1,0),0))),OR(ISBLANK(BP1451),ISBLANK(BQ1451))),#N/A,
IFERROR(VLOOKUP(BN1451,MonsterTable!$A:$B,MATCH(MonsterTable!$B$1,MonsterTable!$A$1:$B$1,0),0),
IF(OR(NOT(ISBLANK(BP1451)),ISBLANK(BQ1451)),#N/A,
IF(BN1451="empty","empty",
VLOOKUP(BN1451,MonsterGroupTable!$A:$A,1,0)))))))</f>
        <v/>
      </c>
      <c r="BV1451" s="2" t="str">
        <f>IF(AND(ISBLANK(BU1451),OR(NOT(ISBLANK(BW1451)),NOT(ISBLANK(BX1451)))),#N/A,
IF(ISBLANK(BU1451),"",
IF(AND(NOT(ISERROR(VLOOKUP(BU1451,MonsterTable!$A:$B,MATCH(MonsterTable!$B$1,MonsterTable!$A$1:$B$1,0),0))),OR(ISBLANK(BW1451),ISBLANK(BX1451))),#N/A,
IFERROR(VLOOKUP(BU1451,MonsterTable!$A:$B,MATCH(MonsterTable!$B$1,MonsterTable!$A$1:$B$1,0),0),
IF(OR(NOT(ISBLANK(BW1451)),ISBLANK(BX1451)),#N/A,
IF(BU1451="empty","empty",
VLOOKUP(BU1451,MonsterGroupTable!$A:$A,1,0)))))))</f>
        <v/>
      </c>
      <c r="CC1451" s="2" t="str">
        <f>IF(AND(ISBLANK(CB1451),OR(NOT(ISBLANK(CD1451)),NOT(ISBLANK(CE1451)))),#N/A,
IF(ISBLANK(CB1451),"",
IF(AND(NOT(ISERROR(VLOOKUP(CB1451,MonsterTable!$A:$B,MATCH(MonsterTable!$B$1,MonsterTable!$A$1:$B$1,0),0))),OR(ISBLANK(CD1451),ISBLANK(CE1451))),#N/A,
IFERROR(VLOOKUP(CB1451,MonsterTable!$A:$B,MATCH(MonsterTable!$B$1,MonsterTable!$A$1:$B$1,0),0),
IF(OR(NOT(ISBLANK(CD1451)),ISBLANK(CE1451)),#N/A,
IF(CB1451="empty","empty",
VLOOKUP(CB1451,MonsterGroupTable!$A:$A,1,0)))))))</f>
        <v/>
      </c>
      <c r="CJ1451" s="2" t="str">
        <f>IF(AND(ISBLANK(CI1451),OR(NOT(ISBLANK(CK1451)),NOT(ISBLANK(CL1451)))),#N/A,
IF(ISBLANK(CI1451),"",
IF(AND(NOT(ISERROR(VLOOKUP(CI1451,MonsterTable!$A:$B,MATCH(MonsterTable!$B$1,MonsterTable!$A$1:$B$1,0),0))),OR(ISBLANK(CK1451),ISBLANK(CL1451))),#N/A,
IFERROR(VLOOKUP(CI1451,MonsterTable!$A:$B,MATCH(MonsterTable!$B$1,MonsterTable!$A$1:$B$1,0),0),
IF(OR(NOT(ISBLANK(CK1451)),ISBLANK(CL1451)),#N/A,
IF(CI1451="empty","empty",
VLOOKUP(CI1451,MonsterGroupTable!$A:$A,1,0)))))))</f>
        <v/>
      </c>
    </row>
    <row r="1452" spans="1:88">
      <c r="A1452">
        <v>20418</v>
      </c>
      <c r="B1452">
        <f t="shared" si="49"/>
        <v>1.1000000000000001</v>
      </c>
      <c r="C1452">
        <f t="shared" si="49"/>
        <v>1.1000000000000001</v>
      </c>
      <c r="F1452">
        <v>1260</v>
      </c>
      <c r="G1452">
        <v>33316</v>
      </c>
      <c r="H1452">
        <v>0</v>
      </c>
      <c r="I1452">
        <v>0</v>
      </c>
      <c r="J1452">
        <v>0</v>
      </c>
      <c r="K1452" t="s">
        <v>28</v>
      </c>
      <c r="L1452" t="s">
        <v>243</v>
      </c>
      <c r="M1452" t="s">
        <v>79</v>
      </c>
      <c r="N1452" t="s">
        <v>80</v>
      </c>
      <c r="O1452">
        <v>0</v>
      </c>
      <c r="P1452">
        <v>-4.75</v>
      </c>
      <c r="Q1452">
        <v>-3.5</v>
      </c>
      <c r="R1452">
        <v>4.75</v>
      </c>
      <c r="S1452">
        <v>3</v>
      </c>
      <c r="T1452">
        <v>-13.5</v>
      </c>
      <c r="U1452">
        <v>2.5499999999999998</v>
      </c>
      <c r="V1452">
        <v>-6.75</v>
      </c>
      <c r="W1452" t="str">
        <f t="shared" si="50"/>
        <v>g102,5,empty,3,201,1,1,0</v>
      </c>
      <c r="X1452" s="1" t="s">
        <v>447</v>
      </c>
      <c r="Y1452" s="2" t="str">
        <f>IF(AND(ISBLANK(X1452),OR(NOT(ISBLANK(Z1452)),NOT(ISBLANK(AA1452)))),#N/A,
IF(ISBLANK(X1452),"",
IF(AND(NOT(ISERROR(VLOOKUP(X1452,MonsterTable!$A:$B,MATCH(MonsterTable!$B$1,MonsterTable!$A$1:$B$1,0),0))),OR(ISBLANK(Z1452),ISBLANK(AA1452))),#N/A,
IFERROR(VLOOKUP(X1452,MonsterTable!$A:$B,MATCH(MonsterTable!$B$1,MonsterTable!$A$1:$B$1,0),0),
IF(OR(NOT(ISBLANK(Z1452)),ISBLANK(AA1452)),#N/A,
IF(X1452="empty","empty",
VLOOKUP(X1452,MonsterGroupTable!$A:$A,1,0)))))))</f>
        <v>g102</v>
      </c>
      <c r="AA1452">
        <v>5</v>
      </c>
      <c r="AE1452" s="1" t="s">
        <v>446</v>
      </c>
      <c r="AF1452" s="2" t="str">
        <f>IF(AND(ISBLANK(AE1452),OR(NOT(ISBLANK(AG1452)),NOT(ISBLANK(AH1452)))),#N/A,
IF(ISBLANK(AE1452),"",
IF(AND(NOT(ISERROR(VLOOKUP(AE1452,MonsterTable!$A:$B,MATCH(MonsterTable!$B$1,MonsterTable!$A$1:$B$1,0),0))),OR(ISBLANK(AG1452),ISBLANK(AH1452))),#N/A,
IFERROR(VLOOKUP(AE1452,MonsterTable!$A:$B,MATCH(MonsterTable!$B$1,MonsterTable!$A$1:$B$1,0),0),
IF(OR(NOT(ISBLANK(AG1452)),ISBLANK(AH1452)),#N/A,
IF(AE1452="empty","empty",
VLOOKUP(AE1452,MonsterGroupTable!$A:$A,1,0)))))))</f>
        <v>empty</v>
      </c>
      <c r="AH1452">
        <v>3</v>
      </c>
      <c r="AL1452" s="1" t="s">
        <v>242</v>
      </c>
      <c r="AM1452" s="2">
        <f>IF(AND(ISBLANK(AL1452),OR(NOT(ISBLANK(AN1452)),NOT(ISBLANK(AO1452)))),#N/A,
IF(ISBLANK(AL1452),"",
IF(AND(NOT(ISERROR(VLOOKUP(AL1452,MonsterTable!$A:$B,MATCH(MonsterTable!$B$1,MonsterTable!$A$1:$B$1,0),0))),OR(ISBLANK(AN1452),ISBLANK(AO1452))),#N/A,
IFERROR(VLOOKUP(AL1452,MonsterTable!$A:$B,MATCH(MonsterTable!$B$1,MonsterTable!$A$1:$B$1,0),0),
IF(OR(NOT(ISBLANK(AN1452)),ISBLANK(AO1452)),#N/A,
IF(AL1452="empty","empty",
VLOOKUP(AL1452,MonsterGroupTable!$A:$A,1,0)))))))</f>
        <v>201</v>
      </c>
      <c r="AN1452">
        <v>1</v>
      </c>
      <c r="AO1452">
        <v>1</v>
      </c>
      <c r="AP1452">
        <v>0</v>
      </c>
      <c r="AT1452" s="2" t="str">
        <f>IF(AND(ISBLANK(AS1452),OR(NOT(ISBLANK(AU1452)),NOT(ISBLANK(AV1452)))),#N/A,
IF(ISBLANK(AS1452),"",
IF(AND(NOT(ISERROR(VLOOKUP(AS1452,MonsterTable!$A:$B,MATCH(MonsterTable!$B$1,MonsterTable!$A$1:$B$1,0),0))),OR(ISBLANK(AU1452),ISBLANK(AV1452))),#N/A,
IFERROR(VLOOKUP(AS1452,MonsterTable!$A:$B,MATCH(MonsterTable!$B$1,MonsterTable!$A$1:$B$1,0),0),
IF(OR(NOT(ISBLANK(AU1452)),ISBLANK(AV1452)),#N/A,
IF(AS1452="empty","empty",
VLOOKUP(AS1452,MonsterGroupTable!$A:$A,1,0)))))))</f>
        <v/>
      </c>
      <c r="BA1452" s="2" t="str">
        <f>IF(AND(ISBLANK(AZ1452),OR(NOT(ISBLANK(BB1452)),NOT(ISBLANK(BC1452)))),#N/A,
IF(ISBLANK(AZ1452),"",
IF(AND(NOT(ISERROR(VLOOKUP(AZ1452,MonsterTable!$A:$B,MATCH(MonsterTable!$B$1,MonsterTable!$A$1:$B$1,0),0))),OR(ISBLANK(BB1452),ISBLANK(BC1452))),#N/A,
IFERROR(VLOOKUP(AZ1452,MonsterTable!$A:$B,MATCH(MonsterTable!$B$1,MonsterTable!$A$1:$B$1,0),0),
IF(OR(NOT(ISBLANK(BB1452)),ISBLANK(BC1452)),#N/A,
IF(AZ1452="empty","empty",
VLOOKUP(AZ1452,MonsterGroupTable!$A:$A,1,0)))))))</f>
        <v/>
      </c>
      <c r="BH1452" s="2" t="str">
        <f>IF(AND(ISBLANK(BG1452),OR(NOT(ISBLANK(BI1452)),NOT(ISBLANK(BJ1452)))),#N/A,
IF(ISBLANK(BG1452),"",
IF(AND(NOT(ISERROR(VLOOKUP(BG1452,MonsterTable!$A:$B,MATCH(MonsterTable!$B$1,MonsterTable!$A$1:$B$1,0),0))),OR(ISBLANK(BI1452),ISBLANK(BJ1452))),#N/A,
IFERROR(VLOOKUP(BG1452,MonsterTable!$A:$B,MATCH(MonsterTable!$B$1,MonsterTable!$A$1:$B$1,0),0),
IF(OR(NOT(ISBLANK(BI1452)),ISBLANK(BJ1452)),#N/A,
IF(BG1452="empty","empty",
VLOOKUP(BG1452,MonsterGroupTable!$A:$A,1,0)))))))</f>
        <v/>
      </c>
      <c r="BO1452" s="2" t="str">
        <f>IF(AND(ISBLANK(BN1452),OR(NOT(ISBLANK(BP1452)),NOT(ISBLANK(BQ1452)))),#N/A,
IF(ISBLANK(BN1452),"",
IF(AND(NOT(ISERROR(VLOOKUP(BN1452,MonsterTable!$A:$B,MATCH(MonsterTable!$B$1,MonsterTable!$A$1:$B$1,0),0))),OR(ISBLANK(BP1452),ISBLANK(BQ1452))),#N/A,
IFERROR(VLOOKUP(BN1452,MonsterTable!$A:$B,MATCH(MonsterTable!$B$1,MonsterTable!$A$1:$B$1,0),0),
IF(OR(NOT(ISBLANK(BP1452)),ISBLANK(BQ1452)),#N/A,
IF(BN1452="empty","empty",
VLOOKUP(BN1452,MonsterGroupTable!$A:$A,1,0)))))))</f>
        <v/>
      </c>
      <c r="BV1452" s="2" t="str">
        <f>IF(AND(ISBLANK(BU1452),OR(NOT(ISBLANK(BW1452)),NOT(ISBLANK(BX1452)))),#N/A,
IF(ISBLANK(BU1452),"",
IF(AND(NOT(ISERROR(VLOOKUP(BU1452,MonsterTable!$A:$B,MATCH(MonsterTable!$B$1,MonsterTable!$A$1:$B$1,0),0))),OR(ISBLANK(BW1452),ISBLANK(BX1452))),#N/A,
IFERROR(VLOOKUP(BU1452,MonsterTable!$A:$B,MATCH(MonsterTable!$B$1,MonsterTable!$A$1:$B$1,0),0),
IF(OR(NOT(ISBLANK(BW1452)),ISBLANK(BX1452)),#N/A,
IF(BU1452="empty","empty",
VLOOKUP(BU1452,MonsterGroupTable!$A:$A,1,0)))))))</f>
        <v/>
      </c>
      <c r="CC1452" s="2" t="str">
        <f>IF(AND(ISBLANK(CB1452),OR(NOT(ISBLANK(CD1452)),NOT(ISBLANK(CE1452)))),#N/A,
IF(ISBLANK(CB1452),"",
IF(AND(NOT(ISERROR(VLOOKUP(CB1452,MonsterTable!$A:$B,MATCH(MonsterTable!$B$1,MonsterTable!$A$1:$B$1,0),0))),OR(ISBLANK(CD1452),ISBLANK(CE1452))),#N/A,
IFERROR(VLOOKUP(CB1452,MonsterTable!$A:$B,MATCH(MonsterTable!$B$1,MonsterTable!$A$1:$B$1,0),0),
IF(OR(NOT(ISBLANK(CD1452)),ISBLANK(CE1452)),#N/A,
IF(CB1452="empty","empty",
VLOOKUP(CB1452,MonsterGroupTable!$A:$A,1,0)))))))</f>
        <v/>
      </c>
      <c r="CJ1452" s="2" t="str">
        <f>IF(AND(ISBLANK(CI1452),OR(NOT(ISBLANK(CK1452)),NOT(ISBLANK(CL1452)))),#N/A,
IF(ISBLANK(CI1452),"",
IF(AND(NOT(ISERROR(VLOOKUP(CI1452,MonsterTable!$A:$B,MATCH(MonsterTable!$B$1,MonsterTable!$A$1:$B$1,0),0))),OR(ISBLANK(CK1452),ISBLANK(CL1452))),#N/A,
IFERROR(VLOOKUP(CI1452,MonsterTable!$A:$B,MATCH(MonsterTable!$B$1,MonsterTable!$A$1:$B$1,0),0),
IF(OR(NOT(ISBLANK(CK1452)),ISBLANK(CL1452)),#N/A,
IF(CI1452="empty","empty",
VLOOKUP(CI1452,MonsterGroupTable!$A:$A,1,0)))))))</f>
        <v/>
      </c>
    </row>
    <row r="1453" spans="1:88">
      <c r="A1453">
        <v>20419</v>
      </c>
      <c r="B1453">
        <f t="shared" si="49"/>
        <v>1.1000000000000001</v>
      </c>
      <c r="C1453">
        <f t="shared" si="49"/>
        <v>1.1000000000000001</v>
      </c>
      <c r="F1453">
        <v>1260</v>
      </c>
      <c r="G1453">
        <v>33505</v>
      </c>
      <c r="H1453">
        <v>0</v>
      </c>
      <c r="I1453">
        <v>0</v>
      </c>
      <c r="J1453">
        <v>0</v>
      </c>
      <c r="K1453" t="s">
        <v>28</v>
      </c>
      <c r="L1453" t="s">
        <v>243</v>
      </c>
      <c r="M1453" t="s">
        <v>79</v>
      </c>
      <c r="N1453" t="s">
        <v>80</v>
      </c>
      <c r="O1453">
        <v>0</v>
      </c>
      <c r="P1453">
        <v>-4.75</v>
      </c>
      <c r="Q1453">
        <v>-3.5</v>
      </c>
      <c r="R1453">
        <v>4.75</v>
      </c>
      <c r="S1453">
        <v>3</v>
      </c>
      <c r="T1453">
        <v>-13.5</v>
      </c>
      <c r="U1453">
        <v>2.5499999999999998</v>
      </c>
      <c r="V1453">
        <v>-6.75</v>
      </c>
      <c r="W1453" t="str">
        <f t="shared" si="50"/>
        <v>g102,5,empty,3,201,1,1,0</v>
      </c>
      <c r="X1453" s="1" t="s">
        <v>447</v>
      </c>
      <c r="Y1453" s="2" t="str">
        <f>IF(AND(ISBLANK(X1453),OR(NOT(ISBLANK(Z1453)),NOT(ISBLANK(AA1453)))),#N/A,
IF(ISBLANK(X1453),"",
IF(AND(NOT(ISERROR(VLOOKUP(X1453,MonsterTable!$A:$B,MATCH(MonsterTable!$B$1,MonsterTable!$A$1:$B$1,0),0))),OR(ISBLANK(Z1453),ISBLANK(AA1453))),#N/A,
IFERROR(VLOOKUP(X1453,MonsterTable!$A:$B,MATCH(MonsterTable!$B$1,MonsterTable!$A$1:$B$1,0),0),
IF(OR(NOT(ISBLANK(Z1453)),ISBLANK(AA1453)),#N/A,
IF(X1453="empty","empty",
VLOOKUP(X1453,MonsterGroupTable!$A:$A,1,0)))))))</f>
        <v>g102</v>
      </c>
      <c r="AA1453">
        <v>5</v>
      </c>
      <c r="AE1453" s="1" t="s">
        <v>446</v>
      </c>
      <c r="AF1453" s="2" t="str">
        <f>IF(AND(ISBLANK(AE1453),OR(NOT(ISBLANK(AG1453)),NOT(ISBLANK(AH1453)))),#N/A,
IF(ISBLANK(AE1453),"",
IF(AND(NOT(ISERROR(VLOOKUP(AE1453,MonsterTable!$A:$B,MATCH(MonsterTable!$B$1,MonsterTable!$A$1:$B$1,0),0))),OR(ISBLANK(AG1453),ISBLANK(AH1453))),#N/A,
IFERROR(VLOOKUP(AE1453,MonsterTable!$A:$B,MATCH(MonsterTable!$B$1,MonsterTable!$A$1:$B$1,0),0),
IF(OR(NOT(ISBLANK(AG1453)),ISBLANK(AH1453)),#N/A,
IF(AE1453="empty","empty",
VLOOKUP(AE1453,MonsterGroupTable!$A:$A,1,0)))))))</f>
        <v>empty</v>
      </c>
      <c r="AH1453">
        <v>3</v>
      </c>
      <c r="AL1453" s="1" t="s">
        <v>242</v>
      </c>
      <c r="AM1453" s="2">
        <f>IF(AND(ISBLANK(AL1453),OR(NOT(ISBLANK(AN1453)),NOT(ISBLANK(AO1453)))),#N/A,
IF(ISBLANK(AL1453),"",
IF(AND(NOT(ISERROR(VLOOKUP(AL1453,MonsterTable!$A:$B,MATCH(MonsterTable!$B$1,MonsterTable!$A$1:$B$1,0),0))),OR(ISBLANK(AN1453),ISBLANK(AO1453))),#N/A,
IFERROR(VLOOKUP(AL1453,MonsterTable!$A:$B,MATCH(MonsterTable!$B$1,MonsterTable!$A$1:$B$1,0),0),
IF(OR(NOT(ISBLANK(AN1453)),ISBLANK(AO1453)),#N/A,
IF(AL1453="empty","empty",
VLOOKUP(AL1453,MonsterGroupTable!$A:$A,1,0)))))))</f>
        <v>201</v>
      </c>
      <c r="AN1453">
        <v>1</v>
      </c>
      <c r="AO1453">
        <v>1</v>
      </c>
      <c r="AP1453">
        <v>0</v>
      </c>
      <c r="AT1453" s="2" t="str">
        <f>IF(AND(ISBLANK(AS1453),OR(NOT(ISBLANK(AU1453)),NOT(ISBLANK(AV1453)))),#N/A,
IF(ISBLANK(AS1453),"",
IF(AND(NOT(ISERROR(VLOOKUP(AS1453,MonsterTable!$A:$B,MATCH(MonsterTable!$B$1,MonsterTable!$A$1:$B$1,0),0))),OR(ISBLANK(AU1453),ISBLANK(AV1453))),#N/A,
IFERROR(VLOOKUP(AS1453,MonsterTable!$A:$B,MATCH(MonsterTable!$B$1,MonsterTable!$A$1:$B$1,0),0),
IF(OR(NOT(ISBLANK(AU1453)),ISBLANK(AV1453)),#N/A,
IF(AS1453="empty","empty",
VLOOKUP(AS1453,MonsterGroupTable!$A:$A,1,0)))))))</f>
        <v/>
      </c>
      <c r="BA1453" s="2" t="str">
        <f>IF(AND(ISBLANK(AZ1453),OR(NOT(ISBLANK(BB1453)),NOT(ISBLANK(BC1453)))),#N/A,
IF(ISBLANK(AZ1453),"",
IF(AND(NOT(ISERROR(VLOOKUP(AZ1453,MonsterTable!$A:$B,MATCH(MonsterTable!$B$1,MonsterTable!$A$1:$B$1,0),0))),OR(ISBLANK(BB1453),ISBLANK(BC1453))),#N/A,
IFERROR(VLOOKUP(AZ1453,MonsterTable!$A:$B,MATCH(MonsterTable!$B$1,MonsterTable!$A$1:$B$1,0),0),
IF(OR(NOT(ISBLANK(BB1453)),ISBLANK(BC1453)),#N/A,
IF(AZ1453="empty","empty",
VLOOKUP(AZ1453,MonsterGroupTable!$A:$A,1,0)))))))</f>
        <v/>
      </c>
      <c r="BH1453" s="2" t="str">
        <f>IF(AND(ISBLANK(BG1453),OR(NOT(ISBLANK(BI1453)),NOT(ISBLANK(BJ1453)))),#N/A,
IF(ISBLANK(BG1453),"",
IF(AND(NOT(ISERROR(VLOOKUP(BG1453,MonsterTable!$A:$B,MATCH(MonsterTable!$B$1,MonsterTable!$A$1:$B$1,0),0))),OR(ISBLANK(BI1453),ISBLANK(BJ1453))),#N/A,
IFERROR(VLOOKUP(BG1453,MonsterTable!$A:$B,MATCH(MonsterTable!$B$1,MonsterTable!$A$1:$B$1,0),0),
IF(OR(NOT(ISBLANK(BI1453)),ISBLANK(BJ1453)),#N/A,
IF(BG1453="empty","empty",
VLOOKUP(BG1453,MonsterGroupTable!$A:$A,1,0)))))))</f>
        <v/>
      </c>
      <c r="BO1453" s="2" t="str">
        <f>IF(AND(ISBLANK(BN1453),OR(NOT(ISBLANK(BP1453)),NOT(ISBLANK(BQ1453)))),#N/A,
IF(ISBLANK(BN1453),"",
IF(AND(NOT(ISERROR(VLOOKUP(BN1453,MonsterTable!$A:$B,MATCH(MonsterTable!$B$1,MonsterTable!$A$1:$B$1,0),0))),OR(ISBLANK(BP1453),ISBLANK(BQ1453))),#N/A,
IFERROR(VLOOKUP(BN1453,MonsterTable!$A:$B,MATCH(MonsterTable!$B$1,MonsterTable!$A$1:$B$1,0),0),
IF(OR(NOT(ISBLANK(BP1453)),ISBLANK(BQ1453)),#N/A,
IF(BN1453="empty","empty",
VLOOKUP(BN1453,MonsterGroupTable!$A:$A,1,0)))))))</f>
        <v/>
      </c>
      <c r="BV1453" s="2" t="str">
        <f>IF(AND(ISBLANK(BU1453),OR(NOT(ISBLANK(BW1453)),NOT(ISBLANK(BX1453)))),#N/A,
IF(ISBLANK(BU1453),"",
IF(AND(NOT(ISERROR(VLOOKUP(BU1453,MonsterTable!$A:$B,MATCH(MonsterTable!$B$1,MonsterTable!$A$1:$B$1,0),0))),OR(ISBLANK(BW1453),ISBLANK(BX1453))),#N/A,
IFERROR(VLOOKUP(BU1453,MonsterTable!$A:$B,MATCH(MonsterTable!$B$1,MonsterTable!$A$1:$B$1,0),0),
IF(OR(NOT(ISBLANK(BW1453)),ISBLANK(BX1453)),#N/A,
IF(BU1453="empty","empty",
VLOOKUP(BU1453,MonsterGroupTable!$A:$A,1,0)))))))</f>
        <v/>
      </c>
      <c r="CC1453" s="2" t="str">
        <f>IF(AND(ISBLANK(CB1453),OR(NOT(ISBLANK(CD1453)),NOT(ISBLANK(CE1453)))),#N/A,
IF(ISBLANK(CB1453),"",
IF(AND(NOT(ISERROR(VLOOKUP(CB1453,MonsterTable!$A:$B,MATCH(MonsterTable!$B$1,MonsterTable!$A$1:$B$1,0),0))),OR(ISBLANK(CD1453),ISBLANK(CE1453))),#N/A,
IFERROR(VLOOKUP(CB1453,MonsterTable!$A:$B,MATCH(MonsterTable!$B$1,MonsterTable!$A$1:$B$1,0),0),
IF(OR(NOT(ISBLANK(CD1453)),ISBLANK(CE1453)),#N/A,
IF(CB1453="empty","empty",
VLOOKUP(CB1453,MonsterGroupTable!$A:$A,1,0)))))))</f>
        <v/>
      </c>
      <c r="CJ1453" s="2" t="str">
        <f>IF(AND(ISBLANK(CI1453),OR(NOT(ISBLANK(CK1453)),NOT(ISBLANK(CL1453)))),#N/A,
IF(ISBLANK(CI1453),"",
IF(AND(NOT(ISERROR(VLOOKUP(CI1453,MonsterTable!$A:$B,MATCH(MonsterTable!$B$1,MonsterTable!$A$1:$B$1,0),0))),OR(ISBLANK(CK1453),ISBLANK(CL1453))),#N/A,
IFERROR(VLOOKUP(CI1453,MonsterTable!$A:$B,MATCH(MonsterTable!$B$1,MonsterTable!$A$1:$B$1,0),0),
IF(OR(NOT(ISBLANK(CK1453)),ISBLANK(CL1453)),#N/A,
IF(CI1453="empty","empty",
VLOOKUP(CI1453,MonsterGroupTable!$A:$A,1,0)))))))</f>
        <v/>
      </c>
    </row>
    <row r="1454" spans="1:88">
      <c r="A1454">
        <v>20420</v>
      </c>
      <c r="B1454">
        <f t="shared" si="49"/>
        <v>1.2</v>
      </c>
      <c r="C1454">
        <f t="shared" si="49"/>
        <v>1.1000000000000001</v>
      </c>
      <c r="F1454">
        <v>1260</v>
      </c>
      <c r="G1454">
        <v>33694</v>
      </c>
      <c r="H1454">
        <v>0</v>
      </c>
      <c r="I1454">
        <v>0</v>
      </c>
      <c r="J1454">
        <v>0</v>
      </c>
      <c r="K1454" t="s">
        <v>28</v>
      </c>
      <c r="L1454" t="s">
        <v>243</v>
      </c>
      <c r="M1454" t="s">
        <v>79</v>
      </c>
      <c r="N1454" t="s">
        <v>80</v>
      </c>
      <c r="O1454">
        <v>0</v>
      </c>
      <c r="P1454">
        <v>-4.75</v>
      </c>
      <c r="Q1454">
        <v>-3.5</v>
      </c>
      <c r="R1454">
        <v>4.75</v>
      </c>
      <c r="S1454">
        <v>3</v>
      </c>
      <c r="T1454">
        <v>-13.5</v>
      </c>
      <c r="U1454">
        <v>2.5499999999999998</v>
      </c>
      <c r="V1454">
        <v>-6.75</v>
      </c>
      <c r="W1454" t="str">
        <f t="shared" si="50"/>
        <v>g102,5,empty,3,201,1,1,0</v>
      </c>
      <c r="X1454" s="1" t="s">
        <v>447</v>
      </c>
      <c r="Y1454" s="2" t="str">
        <f>IF(AND(ISBLANK(X1454),OR(NOT(ISBLANK(Z1454)),NOT(ISBLANK(AA1454)))),#N/A,
IF(ISBLANK(X1454),"",
IF(AND(NOT(ISERROR(VLOOKUP(X1454,MonsterTable!$A:$B,MATCH(MonsterTable!$B$1,MonsterTable!$A$1:$B$1,0),0))),OR(ISBLANK(Z1454),ISBLANK(AA1454))),#N/A,
IFERROR(VLOOKUP(X1454,MonsterTable!$A:$B,MATCH(MonsterTable!$B$1,MonsterTable!$A$1:$B$1,0),0),
IF(OR(NOT(ISBLANK(Z1454)),ISBLANK(AA1454)),#N/A,
IF(X1454="empty","empty",
VLOOKUP(X1454,MonsterGroupTable!$A:$A,1,0)))))))</f>
        <v>g102</v>
      </c>
      <c r="AA1454">
        <v>5</v>
      </c>
      <c r="AE1454" s="1" t="s">
        <v>446</v>
      </c>
      <c r="AF1454" s="2" t="str">
        <f>IF(AND(ISBLANK(AE1454),OR(NOT(ISBLANK(AG1454)),NOT(ISBLANK(AH1454)))),#N/A,
IF(ISBLANK(AE1454),"",
IF(AND(NOT(ISERROR(VLOOKUP(AE1454,MonsterTable!$A:$B,MATCH(MonsterTable!$B$1,MonsterTable!$A$1:$B$1,0),0))),OR(ISBLANK(AG1454),ISBLANK(AH1454))),#N/A,
IFERROR(VLOOKUP(AE1454,MonsterTable!$A:$B,MATCH(MonsterTable!$B$1,MonsterTable!$A$1:$B$1,0),0),
IF(OR(NOT(ISBLANK(AG1454)),ISBLANK(AH1454)),#N/A,
IF(AE1454="empty","empty",
VLOOKUP(AE1454,MonsterGroupTable!$A:$A,1,0)))))))</f>
        <v>empty</v>
      </c>
      <c r="AH1454">
        <v>3</v>
      </c>
      <c r="AL1454" s="1" t="s">
        <v>242</v>
      </c>
      <c r="AM1454" s="2">
        <f>IF(AND(ISBLANK(AL1454),OR(NOT(ISBLANK(AN1454)),NOT(ISBLANK(AO1454)))),#N/A,
IF(ISBLANK(AL1454),"",
IF(AND(NOT(ISERROR(VLOOKUP(AL1454,MonsterTable!$A:$B,MATCH(MonsterTable!$B$1,MonsterTable!$A$1:$B$1,0),0))),OR(ISBLANK(AN1454),ISBLANK(AO1454))),#N/A,
IFERROR(VLOOKUP(AL1454,MonsterTable!$A:$B,MATCH(MonsterTable!$B$1,MonsterTable!$A$1:$B$1,0),0),
IF(OR(NOT(ISBLANK(AN1454)),ISBLANK(AO1454)),#N/A,
IF(AL1454="empty","empty",
VLOOKUP(AL1454,MonsterGroupTable!$A:$A,1,0)))))))</f>
        <v>201</v>
      </c>
      <c r="AN1454">
        <v>1</v>
      </c>
      <c r="AO1454">
        <v>1</v>
      </c>
      <c r="AP1454">
        <v>0</v>
      </c>
      <c r="AT1454" s="2" t="str">
        <f>IF(AND(ISBLANK(AS1454),OR(NOT(ISBLANK(AU1454)),NOT(ISBLANK(AV1454)))),#N/A,
IF(ISBLANK(AS1454),"",
IF(AND(NOT(ISERROR(VLOOKUP(AS1454,MonsterTable!$A:$B,MATCH(MonsterTable!$B$1,MonsterTable!$A$1:$B$1,0),0))),OR(ISBLANK(AU1454),ISBLANK(AV1454))),#N/A,
IFERROR(VLOOKUP(AS1454,MonsterTable!$A:$B,MATCH(MonsterTable!$B$1,MonsterTable!$A$1:$B$1,0),0),
IF(OR(NOT(ISBLANK(AU1454)),ISBLANK(AV1454)),#N/A,
IF(AS1454="empty","empty",
VLOOKUP(AS1454,MonsterGroupTable!$A:$A,1,0)))))))</f>
        <v/>
      </c>
      <c r="BA1454" s="2" t="str">
        <f>IF(AND(ISBLANK(AZ1454),OR(NOT(ISBLANK(BB1454)),NOT(ISBLANK(BC1454)))),#N/A,
IF(ISBLANK(AZ1454),"",
IF(AND(NOT(ISERROR(VLOOKUP(AZ1454,MonsterTable!$A:$B,MATCH(MonsterTable!$B$1,MonsterTable!$A$1:$B$1,0),0))),OR(ISBLANK(BB1454),ISBLANK(BC1454))),#N/A,
IFERROR(VLOOKUP(AZ1454,MonsterTable!$A:$B,MATCH(MonsterTable!$B$1,MonsterTable!$A$1:$B$1,0),0),
IF(OR(NOT(ISBLANK(BB1454)),ISBLANK(BC1454)),#N/A,
IF(AZ1454="empty","empty",
VLOOKUP(AZ1454,MonsterGroupTable!$A:$A,1,0)))))))</f>
        <v/>
      </c>
      <c r="BH1454" s="2" t="str">
        <f>IF(AND(ISBLANK(BG1454),OR(NOT(ISBLANK(BI1454)),NOT(ISBLANK(BJ1454)))),#N/A,
IF(ISBLANK(BG1454),"",
IF(AND(NOT(ISERROR(VLOOKUP(BG1454,MonsterTable!$A:$B,MATCH(MonsterTable!$B$1,MonsterTable!$A$1:$B$1,0),0))),OR(ISBLANK(BI1454),ISBLANK(BJ1454))),#N/A,
IFERROR(VLOOKUP(BG1454,MonsterTable!$A:$B,MATCH(MonsterTable!$B$1,MonsterTable!$A$1:$B$1,0),0),
IF(OR(NOT(ISBLANK(BI1454)),ISBLANK(BJ1454)),#N/A,
IF(BG1454="empty","empty",
VLOOKUP(BG1454,MonsterGroupTable!$A:$A,1,0)))))))</f>
        <v/>
      </c>
      <c r="BO1454" s="2" t="str">
        <f>IF(AND(ISBLANK(BN1454),OR(NOT(ISBLANK(BP1454)),NOT(ISBLANK(BQ1454)))),#N/A,
IF(ISBLANK(BN1454),"",
IF(AND(NOT(ISERROR(VLOOKUP(BN1454,MonsterTable!$A:$B,MATCH(MonsterTable!$B$1,MonsterTable!$A$1:$B$1,0),0))),OR(ISBLANK(BP1454),ISBLANK(BQ1454))),#N/A,
IFERROR(VLOOKUP(BN1454,MonsterTable!$A:$B,MATCH(MonsterTable!$B$1,MonsterTable!$A$1:$B$1,0),0),
IF(OR(NOT(ISBLANK(BP1454)),ISBLANK(BQ1454)),#N/A,
IF(BN1454="empty","empty",
VLOOKUP(BN1454,MonsterGroupTable!$A:$A,1,0)))))))</f>
        <v/>
      </c>
      <c r="BV1454" s="2" t="str">
        <f>IF(AND(ISBLANK(BU1454),OR(NOT(ISBLANK(BW1454)),NOT(ISBLANK(BX1454)))),#N/A,
IF(ISBLANK(BU1454),"",
IF(AND(NOT(ISERROR(VLOOKUP(BU1454,MonsterTable!$A:$B,MATCH(MonsterTable!$B$1,MonsterTable!$A$1:$B$1,0),0))),OR(ISBLANK(BW1454),ISBLANK(BX1454))),#N/A,
IFERROR(VLOOKUP(BU1454,MonsterTable!$A:$B,MATCH(MonsterTable!$B$1,MonsterTable!$A$1:$B$1,0),0),
IF(OR(NOT(ISBLANK(BW1454)),ISBLANK(BX1454)),#N/A,
IF(BU1454="empty","empty",
VLOOKUP(BU1454,MonsterGroupTable!$A:$A,1,0)))))))</f>
        <v/>
      </c>
      <c r="CC1454" s="2" t="str">
        <f>IF(AND(ISBLANK(CB1454),OR(NOT(ISBLANK(CD1454)),NOT(ISBLANK(CE1454)))),#N/A,
IF(ISBLANK(CB1454),"",
IF(AND(NOT(ISERROR(VLOOKUP(CB1454,MonsterTable!$A:$B,MATCH(MonsterTable!$B$1,MonsterTable!$A$1:$B$1,0),0))),OR(ISBLANK(CD1454),ISBLANK(CE1454))),#N/A,
IFERROR(VLOOKUP(CB1454,MonsterTable!$A:$B,MATCH(MonsterTable!$B$1,MonsterTable!$A$1:$B$1,0),0),
IF(OR(NOT(ISBLANK(CD1454)),ISBLANK(CE1454)),#N/A,
IF(CB1454="empty","empty",
VLOOKUP(CB1454,MonsterGroupTable!$A:$A,1,0)))))))</f>
        <v/>
      </c>
      <c r="CJ1454" s="2" t="str">
        <f>IF(AND(ISBLANK(CI1454),OR(NOT(ISBLANK(CK1454)),NOT(ISBLANK(CL1454)))),#N/A,
IF(ISBLANK(CI1454),"",
IF(AND(NOT(ISERROR(VLOOKUP(CI1454,MonsterTable!$A:$B,MATCH(MonsterTable!$B$1,MonsterTable!$A$1:$B$1,0),0))),OR(ISBLANK(CK1454),ISBLANK(CL1454))),#N/A,
IFERROR(VLOOKUP(CI1454,MonsterTable!$A:$B,MATCH(MonsterTable!$B$1,MonsterTable!$A$1:$B$1,0),0),
IF(OR(NOT(ISBLANK(CK1454)),ISBLANK(CL1454)),#N/A,
IF(CI1454="empty","empty",
VLOOKUP(CI1454,MonsterGroupTable!$A:$A,1,0)))))))</f>
        <v/>
      </c>
    </row>
    <row r="1455" spans="1:88">
      <c r="A1455">
        <v>20421</v>
      </c>
      <c r="B1455">
        <f t="shared" si="49"/>
        <v>1.1000000000000001</v>
      </c>
      <c r="C1455">
        <f t="shared" si="49"/>
        <v>1.1000000000000001</v>
      </c>
      <c r="F1455">
        <v>1260</v>
      </c>
      <c r="G1455">
        <v>33883</v>
      </c>
      <c r="H1455">
        <v>0</v>
      </c>
      <c r="I1455">
        <v>0</v>
      </c>
      <c r="J1455">
        <v>0</v>
      </c>
      <c r="K1455" t="s">
        <v>28</v>
      </c>
      <c r="L1455" t="s">
        <v>245</v>
      </c>
      <c r="M1455" t="s">
        <v>79</v>
      </c>
      <c r="N1455" t="s">
        <v>80</v>
      </c>
      <c r="O1455">
        <v>0</v>
      </c>
      <c r="P1455">
        <v>-4.75</v>
      </c>
      <c r="Q1455">
        <v>-3.5</v>
      </c>
      <c r="R1455">
        <v>4.75</v>
      </c>
      <c r="S1455">
        <v>3</v>
      </c>
      <c r="T1455">
        <v>-13.5</v>
      </c>
      <c r="U1455">
        <v>2.5499999999999998</v>
      </c>
      <c r="V1455">
        <v>-6.75</v>
      </c>
      <c r="W1455" t="str">
        <f t="shared" si="50"/>
        <v>g103,5,empty,3,203,1,1,0</v>
      </c>
      <c r="X1455" s="1" t="s">
        <v>281</v>
      </c>
      <c r="Y1455" s="2" t="str">
        <f>IF(AND(ISBLANK(X1455),OR(NOT(ISBLANK(Z1455)),NOT(ISBLANK(AA1455)))),#N/A,
IF(ISBLANK(X1455),"",
IF(AND(NOT(ISERROR(VLOOKUP(X1455,MonsterTable!$A:$B,MATCH(MonsterTable!$B$1,MonsterTable!$A$1:$B$1,0),0))),OR(ISBLANK(Z1455),ISBLANK(AA1455))),#N/A,
IFERROR(VLOOKUP(X1455,MonsterTable!$A:$B,MATCH(MonsterTable!$B$1,MonsterTable!$A$1:$B$1,0),0),
IF(OR(NOT(ISBLANK(Z1455)),ISBLANK(AA1455)),#N/A,
IF(X1455="empty","empty",
VLOOKUP(X1455,MonsterGroupTable!$A:$A,1,0)))))))</f>
        <v>g103</v>
      </c>
      <c r="AA1455">
        <v>5</v>
      </c>
      <c r="AE1455" s="1" t="s">
        <v>446</v>
      </c>
      <c r="AF1455" s="2" t="str">
        <f>IF(AND(ISBLANK(AE1455),OR(NOT(ISBLANK(AG1455)),NOT(ISBLANK(AH1455)))),#N/A,
IF(ISBLANK(AE1455),"",
IF(AND(NOT(ISERROR(VLOOKUP(AE1455,MonsterTable!$A:$B,MATCH(MonsterTable!$B$1,MonsterTable!$A$1:$B$1,0),0))),OR(ISBLANK(AG1455),ISBLANK(AH1455))),#N/A,
IFERROR(VLOOKUP(AE1455,MonsterTable!$A:$B,MATCH(MonsterTable!$B$1,MonsterTable!$A$1:$B$1,0),0),
IF(OR(NOT(ISBLANK(AG1455)),ISBLANK(AH1455)),#N/A,
IF(AE1455="empty","empty",
VLOOKUP(AE1455,MonsterGroupTable!$A:$A,1,0)))))))</f>
        <v>empty</v>
      </c>
      <c r="AH1455">
        <v>3</v>
      </c>
      <c r="AL1455" s="1" t="s">
        <v>339</v>
      </c>
      <c r="AM1455" s="2">
        <f>IF(AND(ISBLANK(AL1455),OR(NOT(ISBLANK(AN1455)),NOT(ISBLANK(AO1455)))),#N/A,
IF(ISBLANK(AL1455),"",
IF(AND(NOT(ISERROR(VLOOKUP(AL1455,MonsterTable!$A:$B,MATCH(MonsterTable!$B$1,MonsterTable!$A$1:$B$1,0),0))),OR(ISBLANK(AN1455),ISBLANK(AO1455))),#N/A,
IFERROR(VLOOKUP(AL1455,MonsterTable!$A:$B,MATCH(MonsterTable!$B$1,MonsterTable!$A$1:$B$1,0),0),
IF(OR(NOT(ISBLANK(AN1455)),ISBLANK(AO1455)),#N/A,
IF(AL1455="empty","empty",
VLOOKUP(AL1455,MonsterGroupTable!$A:$A,1,0)))))))</f>
        <v>203</v>
      </c>
      <c r="AN1455">
        <v>1</v>
      </c>
      <c r="AO1455">
        <v>1</v>
      </c>
      <c r="AP1455">
        <v>0</v>
      </c>
      <c r="AT1455" s="2" t="str">
        <f>IF(AND(ISBLANK(AS1455),OR(NOT(ISBLANK(AU1455)),NOT(ISBLANK(AV1455)))),#N/A,
IF(ISBLANK(AS1455),"",
IF(AND(NOT(ISERROR(VLOOKUP(AS1455,MonsterTable!$A:$B,MATCH(MonsterTable!$B$1,MonsterTable!$A$1:$B$1,0),0))),OR(ISBLANK(AU1455),ISBLANK(AV1455))),#N/A,
IFERROR(VLOOKUP(AS1455,MonsterTable!$A:$B,MATCH(MonsterTable!$B$1,MonsterTable!$A$1:$B$1,0),0),
IF(OR(NOT(ISBLANK(AU1455)),ISBLANK(AV1455)),#N/A,
IF(AS1455="empty","empty",
VLOOKUP(AS1455,MonsterGroupTable!$A:$A,1,0)))))))</f>
        <v/>
      </c>
      <c r="BA1455" s="2" t="str">
        <f>IF(AND(ISBLANK(AZ1455),OR(NOT(ISBLANK(BB1455)),NOT(ISBLANK(BC1455)))),#N/A,
IF(ISBLANK(AZ1455),"",
IF(AND(NOT(ISERROR(VLOOKUP(AZ1455,MonsterTable!$A:$B,MATCH(MonsterTable!$B$1,MonsterTable!$A$1:$B$1,0),0))),OR(ISBLANK(BB1455),ISBLANK(BC1455))),#N/A,
IFERROR(VLOOKUP(AZ1455,MonsterTable!$A:$B,MATCH(MonsterTable!$B$1,MonsterTable!$A$1:$B$1,0),0),
IF(OR(NOT(ISBLANK(BB1455)),ISBLANK(BC1455)),#N/A,
IF(AZ1455="empty","empty",
VLOOKUP(AZ1455,MonsterGroupTable!$A:$A,1,0)))))))</f>
        <v/>
      </c>
      <c r="BH1455" s="2" t="str">
        <f>IF(AND(ISBLANK(BG1455),OR(NOT(ISBLANK(BI1455)),NOT(ISBLANK(BJ1455)))),#N/A,
IF(ISBLANK(BG1455),"",
IF(AND(NOT(ISERROR(VLOOKUP(BG1455,MonsterTable!$A:$B,MATCH(MonsterTable!$B$1,MonsterTable!$A$1:$B$1,0),0))),OR(ISBLANK(BI1455),ISBLANK(BJ1455))),#N/A,
IFERROR(VLOOKUP(BG1455,MonsterTable!$A:$B,MATCH(MonsterTable!$B$1,MonsterTable!$A$1:$B$1,0),0),
IF(OR(NOT(ISBLANK(BI1455)),ISBLANK(BJ1455)),#N/A,
IF(BG1455="empty","empty",
VLOOKUP(BG1455,MonsterGroupTable!$A:$A,1,0)))))))</f>
        <v/>
      </c>
      <c r="BO1455" s="2" t="str">
        <f>IF(AND(ISBLANK(BN1455),OR(NOT(ISBLANK(BP1455)),NOT(ISBLANK(BQ1455)))),#N/A,
IF(ISBLANK(BN1455),"",
IF(AND(NOT(ISERROR(VLOOKUP(BN1455,MonsterTable!$A:$B,MATCH(MonsterTable!$B$1,MonsterTable!$A$1:$B$1,0),0))),OR(ISBLANK(BP1455),ISBLANK(BQ1455))),#N/A,
IFERROR(VLOOKUP(BN1455,MonsterTable!$A:$B,MATCH(MonsterTable!$B$1,MonsterTable!$A$1:$B$1,0),0),
IF(OR(NOT(ISBLANK(BP1455)),ISBLANK(BQ1455)),#N/A,
IF(BN1455="empty","empty",
VLOOKUP(BN1455,MonsterGroupTable!$A:$A,1,0)))))))</f>
        <v/>
      </c>
      <c r="BV1455" s="2" t="str">
        <f>IF(AND(ISBLANK(BU1455),OR(NOT(ISBLANK(BW1455)),NOT(ISBLANK(BX1455)))),#N/A,
IF(ISBLANK(BU1455),"",
IF(AND(NOT(ISERROR(VLOOKUP(BU1455,MonsterTable!$A:$B,MATCH(MonsterTable!$B$1,MonsterTable!$A$1:$B$1,0),0))),OR(ISBLANK(BW1455),ISBLANK(BX1455))),#N/A,
IFERROR(VLOOKUP(BU1455,MonsterTable!$A:$B,MATCH(MonsterTable!$B$1,MonsterTable!$A$1:$B$1,0),0),
IF(OR(NOT(ISBLANK(BW1455)),ISBLANK(BX1455)),#N/A,
IF(BU1455="empty","empty",
VLOOKUP(BU1455,MonsterGroupTable!$A:$A,1,0)))))))</f>
        <v/>
      </c>
      <c r="CC1455" s="2" t="str">
        <f>IF(AND(ISBLANK(CB1455),OR(NOT(ISBLANK(CD1455)),NOT(ISBLANK(CE1455)))),#N/A,
IF(ISBLANK(CB1455),"",
IF(AND(NOT(ISERROR(VLOOKUP(CB1455,MonsterTable!$A:$B,MATCH(MonsterTable!$B$1,MonsterTable!$A$1:$B$1,0),0))),OR(ISBLANK(CD1455),ISBLANK(CE1455))),#N/A,
IFERROR(VLOOKUP(CB1455,MonsterTable!$A:$B,MATCH(MonsterTable!$B$1,MonsterTable!$A$1:$B$1,0),0),
IF(OR(NOT(ISBLANK(CD1455)),ISBLANK(CE1455)),#N/A,
IF(CB1455="empty","empty",
VLOOKUP(CB1455,MonsterGroupTable!$A:$A,1,0)))))))</f>
        <v/>
      </c>
      <c r="CJ1455" s="2" t="str">
        <f>IF(AND(ISBLANK(CI1455),OR(NOT(ISBLANK(CK1455)),NOT(ISBLANK(CL1455)))),#N/A,
IF(ISBLANK(CI1455),"",
IF(AND(NOT(ISERROR(VLOOKUP(CI1455,MonsterTable!$A:$B,MATCH(MonsterTable!$B$1,MonsterTable!$A$1:$B$1,0),0))),OR(ISBLANK(CK1455),ISBLANK(CL1455))),#N/A,
IFERROR(VLOOKUP(CI1455,MonsterTable!$A:$B,MATCH(MonsterTable!$B$1,MonsterTable!$A$1:$B$1,0),0),
IF(OR(NOT(ISBLANK(CK1455)),ISBLANK(CL1455)),#N/A,
IF(CI1455="empty","empty",
VLOOKUP(CI1455,MonsterGroupTable!$A:$A,1,0)))))))</f>
        <v/>
      </c>
    </row>
    <row r="1456" spans="1:88">
      <c r="A1456">
        <v>20422</v>
      </c>
      <c r="B1456">
        <f t="shared" si="49"/>
        <v>1.1000000000000001</v>
      </c>
      <c r="C1456">
        <f t="shared" si="49"/>
        <v>1.1000000000000001</v>
      </c>
      <c r="F1456">
        <v>1260</v>
      </c>
      <c r="G1456">
        <v>34072</v>
      </c>
      <c r="H1456">
        <v>0</v>
      </c>
      <c r="I1456">
        <v>0</v>
      </c>
      <c r="J1456">
        <v>0</v>
      </c>
      <c r="K1456" t="s">
        <v>28</v>
      </c>
      <c r="L1456" t="s">
        <v>245</v>
      </c>
      <c r="M1456" t="s">
        <v>79</v>
      </c>
      <c r="N1456" t="s">
        <v>80</v>
      </c>
      <c r="O1456">
        <v>0</v>
      </c>
      <c r="P1456">
        <v>-4.75</v>
      </c>
      <c r="Q1456">
        <v>-3.5</v>
      </c>
      <c r="R1456">
        <v>4.75</v>
      </c>
      <c r="S1456">
        <v>3</v>
      </c>
      <c r="T1456">
        <v>-13.5</v>
      </c>
      <c r="U1456">
        <v>2.5499999999999998</v>
      </c>
      <c r="V1456">
        <v>-6.75</v>
      </c>
      <c r="W1456" t="str">
        <f t="shared" si="50"/>
        <v>g103,5,empty,3,203,1,1,0</v>
      </c>
      <c r="X1456" s="1" t="s">
        <v>281</v>
      </c>
      <c r="Y1456" s="2" t="str">
        <f>IF(AND(ISBLANK(X1456),OR(NOT(ISBLANK(Z1456)),NOT(ISBLANK(AA1456)))),#N/A,
IF(ISBLANK(X1456),"",
IF(AND(NOT(ISERROR(VLOOKUP(X1456,MonsterTable!$A:$B,MATCH(MonsterTable!$B$1,MonsterTable!$A$1:$B$1,0),0))),OR(ISBLANK(Z1456),ISBLANK(AA1456))),#N/A,
IFERROR(VLOOKUP(X1456,MonsterTable!$A:$B,MATCH(MonsterTable!$B$1,MonsterTable!$A$1:$B$1,0),0),
IF(OR(NOT(ISBLANK(Z1456)),ISBLANK(AA1456)),#N/A,
IF(X1456="empty","empty",
VLOOKUP(X1456,MonsterGroupTable!$A:$A,1,0)))))))</f>
        <v>g103</v>
      </c>
      <c r="AA1456">
        <v>5</v>
      </c>
      <c r="AE1456" s="1" t="s">
        <v>446</v>
      </c>
      <c r="AF1456" s="2" t="str">
        <f>IF(AND(ISBLANK(AE1456),OR(NOT(ISBLANK(AG1456)),NOT(ISBLANK(AH1456)))),#N/A,
IF(ISBLANK(AE1456),"",
IF(AND(NOT(ISERROR(VLOOKUP(AE1456,MonsterTable!$A:$B,MATCH(MonsterTable!$B$1,MonsterTable!$A$1:$B$1,0),0))),OR(ISBLANK(AG1456),ISBLANK(AH1456))),#N/A,
IFERROR(VLOOKUP(AE1456,MonsterTable!$A:$B,MATCH(MonsterTable!$B$1,MonsterTable!$A$1:$B$1,0),0),
IF(OR(NOT(ISBLANK(AG1456)),ISBLANK(AH1456)),#N/A,
IF(AE1456="empty","empty",
VLOOKUP(AE1456,MonsterGroupTable!$A:$A,1,0)))))))</f>
        <v>empty</v>
      </c>
      <c r="AH1456">
        <v>3</v>
      </c>
      <c r="AL1456" s="1" t="s">
        <v>339</v>
      </c>
      <c r="AM1456" s="2">
        <f>IF(AND(ISBLANK(AL1456),OR(NOT(ISBLANK(AN1456)),NOT(ISBLANK(AO1456)))),#N/A,
IF(ISBLANK(AL1456),"",
IF(AND(NOT(ISERROR(VLOOKUP(AL1456,MonsterTable!$A:$B,MATCH(MonsterTable!$B$1,MonsterTable!$A$1:$B$1,0),0))),OR(ISBLANK(AN1456),ISBLANK(AO1456))),#N/A,
IFERROR(VLOOKUP(AL1456,MonsterTable!$A:$B,MATCH(MonsterTable!$B$1,MonsterTable!$A$1:$B$1,0),0),
IF(OR(NOT(ISBLANK(AN1456)),ISBLANK(AO1456)),#N/A,
IF(AL1456="empty","empty",
VLOOKUP(AL1456,MonsterGroupTable!$A:$A,1,0)))))))</f>
        <v>203</v>
      </c>
      <c r="AN1456">
        <v>1</v>
      </c>
      <c r="AO1456">
        <v>1</v>
      </c>
      <c r="AP1456">
        <v>0</v>
      </c>
      <c r="AT1456" s="2" t="str">
        <f>IF(AND(ISBLANK(AS1456),OR(NOT(ISBLANK(AU1456)),NOT(ISBLANK(AV1456)))),#N/A,
IF(ISBLANK(AS1456),"",
IF(AND(NOT(ISERROR(VLOOKUP(AS1456,MonsterTable!$A:$B,MATCH(MonsterTable!$B$1,MonsterTable!$A$1:$B$1,0),0))),OR(ISBLANK(AU1456),ISBLANK(AV1456))),#N/A,
IFERROR(VLOOKUP(AS1456,MonsterTable!$A:$B,MATCH(MonsterTable!$B$1,MonsterTable!$A$1:$B$1,0),0),
IF(OR(NOT(ISBLANK(AU1456)),ISBLANK(AV1456)),#N/A,
IF(AS1456="empty","empty",
VLOOKUP(AS1456,MonsterGroupTable!$A:$A,1,0)))))))</f>
        <v/>
      </c>
      <c r="BA1456" s="2" t="str">
        <f>IF(AND(ISBLANK(AZ1456),OR(NOT(ISBLANK(BB1456)),NOT(ISBLANK(BC1456)))),#N/A,
IF(ISBLANK(AZ1456),"",
IF(AND(NOT(ISERROR(VLOOKUP(AZ1456,MonsterTable!$A:$B,MATCH(MonsterTable!$B$1,MonsterTable!$A$1:$B$1,0),0))),OR(ISBLANK(BB1456),ISBLANK(BC1456))),#N/A,
IFERROR(VLOOKUP(AZ1456,MonsterTable!$A:$B,MATCH(MonsterTable!$B$1,MonsterTable!$A$1:$B$1,0),0),
IF(OR(NOT(ISBLANK(BB1456)),ISBLANK(BC1456)),#N/A,
IF(AZ1456="empty","empty",
VLOOKUP(AZ1456,MonsterGroupTable!$A:$A,1,0)))))))</f>
        <v/>
      </c>
      <c r="BH1456" s="2" t="str">
        <f>IF(AND(ISBLANK(BG1456),OR(NOT(ISBLANK(BI1456)),NOT(ISBLANK(BJ1456)))),#N/A,
IF(ISBLANK(BG1456),"",
IF(AND(NOT(ISERROR(VLOOKUP(BG1456,MonsterTable!$A:$B,MATCH(MonsterTable!$B$1,MonsterTable!$A$1:$B$1,0),0))),OR(ISBLANK(BI1456),ISBLANK(BJ1456))),#N/A,
IFERROR(VLOOKUP(BG1456,MonsterTable!$A:$B,MATCH(MonsterTable!$B$1,MonsterTable!$A$1:$B$1,0),0),
IF(OR(NOT(ISBLANK(BI1456)),ISBLANK(BJ1456)),#N/A,
IF(BG1456="empty","empty",
VLOOKUP(BG1456,MonsterGroupTable!$A:$A,1,0)))))))</f>
        <v/>
      </c>
      <c r="BO1456" s="2" t="str">
        <f>IF(AND(ISBLANK(BN1456),OR(NOT(ISBLANK(BP1456)),NOT(ISBLANK(BQ1456)))),#N/A,
IF(ISBLANK(BN1456),"",
IF(AND(NOT(ISERROR(VLOOKUP(BN1456,MonsterTable!$A:$B,MATCH(MonsterTable!$B$1,MonsterTable!$A$1:$B$1,0),0))),OR(ISBLANK(BP1456),ISBLANK(BQ1456))),#N/A,
IFERROR(VLOOKUP(BN1456,MonsterTable!$A:$B,MATCH(MonsterTable!$B$1,MonsterTable!$A$1:$B$1,0),0),
IF(OR(NOT(ISBLANK(BP1456)),ISBLANK(BQ1456)),#N/A,
IF(BN1456="empty","empty",
VLOOKUP(BN1456,MonsterGroupTable!$A:$A,1,0)))))))</f>
        <v/>
      </c>
      <c r="BV1456" s="2" t="str">
        <f>IF(AND(ISBLANK(BU1456),OR(NOT(ISBLANK(BW1456)),NOT(ISBLANK(BX1456)))),#N/A,
IF(ISBLANK(BU1456),"",
IF(AND(NOT(ISERROR(VLOOKUP(BU1456,MonsterTable!$A:$B,MATCH(MonsterTable!$B$1,MonsterTable!$A$1:$B$1,0),0))),OR(ISBLANK(BW1456),ISBLANK(BX1456))),#N/A,
IFERROR(VLOOKUP(BU1456,MonsterTable!$A:$B,MATCH(MonsterTable!$B$1,MonsterTable!$A$1:$B$1,0),0),
IF(OR(NOT(ISBLANK(BW1456)),ISBLANK(BX1456)),#N/A,
IF(BU1456="empty","empty",
VLOOKUP(BU1456,MonsterGroupTable!$A:$A,1,0)))))))</f>
        <v/>
      </c>
      <c r="CC1456" s="2" t="str">
        <f>IF(AND(ISBLANK(CB1456),OR(NOT(ISBLANK(CD1456)),NOT(ISBLANK(CE1456)))),#N/A,
IF(ISBLANK(CB1456),"",
IF(AND(NOT(ISERROR(VLOOKUP(CB1456,MonsterTable!$A:$B,MATCH(MonsterTable!$B$1,MonsterTable!$A$1:$B$1,0),0))),OR(ISBLANK(CD1456),ISBLANK(CE1456))),#N/A,
IFERROR(VLOOKUP(CB1456,MonsterTable!$A:$B,MATCH(MonsterTable!$B$1,MonsterTable!$A$1:$B$1,0),0),
IF(OR(NOT(ISBLANK(CD1456)),ISBLANK(CE1456)),#N/A,
IF(CB1456="empty","empty",
VLOOKUP(CB1456,MonsterGroupTable!$A:$A,1,0)))))))</f>
        <v/>
      </c>
      <c r="CJ1456" s="2" t="str">
        <f>IF(AND(ISBLANK(CI1456),OR(NOT(ISBLANK(CK1456)),NOT(ISBLANK(CL1456)))),#N/A,
IF(ISBLANK(CI1456),"",
IF(AND(NOT(ISERROR(VLOOKUP(CI1456,MonsterTable!$A:$B,MATCH(MonsterTable!$B$1,MonsterTable!$A$1:$B$1,0),0))),OR(ISBLANK(CK1456),ISBLANK(CL1456))),#N/A,
IFERROR(VLOOKUP(CI1456,MonsterTable!$A:$B,MATCH(MonsterTable!$B$1,MonsterTable!$A$1:$B$1,0),0),
IF(OR(NOT(ISBLANK(CK1456)),ISBLANK(CL1456)),#N/A,
IF(CI1456="empty","empty",
VLOOKUP(CI1456,MonsterGroupTable!$A:$A,1,0)))))))</f>
        <v/>
      </c>
    </row>
    <row r="1457" spans="1:88">
      <c r="A1457">
        <v>20423</v>
      </c>
      <c r="B1457">
        <f t="shared" si="49"/>
        <v>1.1000000000000001</v>
      </c>
      <c r="C1457">
        <f t="shared" si="49"/>
        <v>1.1000000000000001</v>
      </c>
      <c r="F1457">
        <v>1260</v>
      </c>
      <c r="G1457">
        <v>34261</v>
      </c>
      <c r="H1457">
        <v>0</v>
      </c>
      <c r="I1457">
        <v>0</v>
      </c>
      <c r="J1457">
        <v>0</v>
      </c>
      <c r="K1457" t="s">
        <v>28</v>
      </c>
      <c r="L1457" t="s">
        <v>245</v>
      </c>
      <c r="M1457" t="s">
        <v>79</v>
      </c>
      <c r="N1457" t="s">
        <v>80</v>
      </c>
      <c r="O1457">
        <v>0</v>
      </c>
      <c r="P1457">
        <v>-4.75</v>
      </c>
      <c r="Q1457">
        <v>-3.5</v>
      </c>
      <c r="R1457">
        <v>4.75</v>
      </c>
      <c r="S1457">
        <v>3</v>
      </c>
      <c r="T1457">
        <v>-13.5</v>
      </c>
      <c r="U1457">
        <v>2.5499999999999998</v>
      </c>
      <c r="V1457">
        <v>-6.75</v>
      </c>
      <c r="W1457" t="str">
        <f t="shared" si="50"/>
        <v>g103,5,empty,3,203,1,1,0</v>
      </c>
      <c r="X1457" s="1" t="s">
        <v>281</v>
      </c>
      <c r="Y1457" s="2" t="str">
        <f>IF(AND(ISBLANK(X1457),OR(NOT(ISBLANK(Z1457)),NOT(ISBLANK(AA1457)))),#N/A,
IF(ISBLANK(X1457),"",
IF(AND(NOT(ISERROR(VLOOKUP(X1457,MonsterTable!$A:$B,MATCH(MonsterTable!$B$1,MonsterTable!$A$1:$B$1,0),0))),OR(ISBLANK(Z1457),ISBLANK(AA1457))),#N/A,
IFERROR(VLOOKUP(X1457,MonsterTable!$A:$B,MATCH(MonsterTable!$B$1,MonsterTable!$A$1:$B$1,0),0),
IF(OR(NOT(ISBLANK(Z1457)),ISBLANK(AA1457)),#N/A,
IF(X1457="empty","empty",
VLOOKUP(X1457,MonsterGroupTable!$A:$A,1,0)))))))</f>
        <v>g103</v>
      </c>
      <c r="AA1457">
        <v>5</v>
      </c>
      <c r="AE1457" s="1" t="s">
        <v>446</v>
      </c>
      <c r="AF1457" s="2" t="str">
        <f>IF(AND(ISBLANK(AE1457),OR(NOT(ISBLANK(AG1457)),NOT(ISBLANK(AH1457)))),#N/A,
IF(ISBLANK(AE1457),"",
IF(AND(NOT(ISERROR(VLOOKUP(AE1457,MonsterTable!$A:$B,MATCH(MonsterTable!$B$1,MonsterTable!$A$1:$B$1,0),0))),OR(ISBLANK(AG1457),ISBLANK(AH1457))),#N/A,
IFERROR(VLOOKUP(AE1457,MonsterTable!$A:$B,MATCH(MonsterTable!$B$1,MonsterTable!$A$1:$B$1,0),0),
IF(OR(NOT(ISBLANK(AG1457)),ISBLANK(AH1457)),#N/A,
IF(AE1457="empty","empty",
VLOOKUP(AE1457,MonsterGroupTable!$A:$A,1,0)))))))</f>
        <v>empty</v>
      </c>
      <c r="AH1457">
        <v>3</v>
      </c>
      <c r="AL1457" s="1" t="s">
        <v>339</v>
      </c>
      <c r="AM1457" s="2">
        <f>IF(AND(ISBLANK(AL1457),OR(NOT(ISBLANK(AN1457)),NOT(ISBLANK(AO1457)))),#N/A,
IF(ISBLANK(AL1457),"",
IF(AND(NOT(ISERROR(VLOOKUP(AL1457,MonsterTable!$A:$B,MATCH(MonsterTable!$B$1,MonsterTable!$A$1:$B$1,0),0))),OR(ISBLANK(AN1457),ISBLANK(AO1457))),#N/A,
IFERROR(VLOOKUP(AL1457,MonsterTable!$A:$B,MATCH(MonsterTable!$B$1,MonsterTable!$A$1:$B$1,0),0),
IF(OR(NOT(ISBLANK(AN1457)),ISBLANK(AO1457)),#N/A,
IF(AL1457="empty","empty",
VLOOKUP(AL1457,MonsterGroupTable!$A:$A,1,0)))))))</f>
        <v>203</v>
      </c>
      <c r="AN1457">
        <v>1</v>
      </c>
      <c r="AO1457">
        <v>1</v>
      </c>
      <c r="AP1457">
        <v>0</v>
      </c>
      <c r="AT1457" s="2" t="str">
        <f>IF(AND(ISBLANK(AS1457),OR(NOT(ISBLANK(AU1457)),NOT(ISBLANK(AV1457)))),#N/A,
IF(ISBLANK(AS1457),"",
IF(AND(NOT(ISERROR(VLOOKUP(AS1457,MonsterTable!$A:$B,MATCH(MonsterTable!$B$1,MonsterTable!$A$1:$B$1,0),0))),OR(ISBLANK(AU1457),ISBLANK(AV1457))),#N/A,
IFERROR(VLOOKUP(AS1457,MonsterTable!$A:$B,MATCH(MonsterTable!$B$1,MonsterTable!$A$1:$B$1,0),0),
IF(OR(NOT(ISBLANK(AU1457)),ISBLANK(AV1457)),#N/A,
IF(AS1457="empty","empty",
VLOOKUP(AS1457,MonsterGroupTable!$A:$A,1,0)))))))</f>
        <v/>
      </c>
      <c r="BA1457" s="2" t="str">
        <f>IF(AND(ISBLANK(AZ1457),OR(NOT(ISBLANK(BB1457)),NOT(ISBLANK(BC1457)))),#N/A,
IF(ISBLANK(AZ1457),"",
IF(AND(NOT(ISERROR(VLOOKUP(AZ1457,MonsterTable!$A:$B,MATCH(MonsterTable!$B$1,MonsterTable!$A$1:$B$1,0),0))),OR(ISBLANK(BB1457),ISBLANK(BC1457))),#N/A,
IFERROR(VLOOKUP(AZ1457,MonsterTable!$A:$B,MATCH(MonsterTable!$B$1,MonsterTable!$A$1:$B$1,0),0),
IF(OR(NOT(ISBLANK(BB1457)),ISBLANK(BC1457)),#N/A,
IF(AZ1457="empty","empty",
VLOOKUP(AZ1457,MonsterGroupTable!$A:$A,1,0)))))))</f>
        <v/>
      </c>
      <c r="BH1457" s="2" t="str">
        <f>IF(AND(ISBLANK(BG1457),OR(NOT(ISBLANK(BI1457)),NOT(ISBLANK(BJ1457)))),#N/A,
IF(ISBLANK(BG1457),"",
IF(AND(NOT(ISERROR(VLOOKUP(BG1457,MonsterTable!$A:$B,MATCH(MonsterTable!$B$1,MonsterTable!$A$1:$B$1,0),0))),OR(ISBLANK(BI1457),ISBLANK(BJ1457))),#N/A,
IFERROR(VLOOKUP(BG1457,MonsterTable!$A:$B,MATCH(MonsterTable!$B$1,MonsterTable!$A$1:$B$1,0),0),
IF(OR(NOT(ISBLANK(BI1457)),ISBLANK(BJ1457)),#N/A,
IF(BG1457="empty","empty",
VLOOKUP(BG1457,MonsterGroupTable!$A:$A,1,0)))))))</f>
        <v/>
      </c>
      <c r="BO1457" s="2" t="str">
        <f>IF(AND(ISBLANK(BN1457),OR(NOT(ISBLANK(BP1457)),NOT(ISBLANK(BQ1457)))),#N/A,
IF(ISBLANK(BN1457),"",
IF(AND(NOT(ISERROR(VLOOKUP(BN1457,MonsterTable!$A:$B,MATCH(MonsterTable!$B$1,MonsterTable!$A$1:$B$1,0),0))),OR(ISBLANK(BP1457),ISBLANK(BQ1457))),#N/A,
IFERROR(VLOOKUP(BN1457,MonsterTable!$A:$B,MATCH(MonsterTable!$B$1,MonsterTable!$A$1:$B$1,0),0),
IF(OR(NOT(ISBLANK(BP1457)),ISBLANK(BQ1457)),#N/A,
IF(BN1457="empty","empty",
VLOOKUP(BN1457,MonsterGroupTable!$A:$A,1,0)))))))</f>
        <v/>
      </c>
      <c r="BV1457" s="2" t="str">
        <f>IF(AND(ISBLANK(BU1457),OR(NOT(ISBLANK(BW1457)),NOT(ISBLANK(BX1457)))),#N/A,
IF(ISBLANK(BU1457),"",
IF(AND(NOT(ISERROR(VLOOKUP(BU1457,MonsterTable!$A:$B,MATCH(MonsterTable!$B$1,MonsterTable!$A$1:$B$1,0),0))),OR(ISBLANK(BW1457),ISBLANK(BX1457))),#N/A,
IFERROR(VLOOKUP(BU1457,MonsterTable!$A:$B,MATCH(MonsterTable!$B$1,MonsterTable!$A$1:$B$1,0),0),
IF(OR(NOT(ISBLANK(BW1457)),ISBLANK(BX1457)),#N/A,
IF(BU1457="empty","empty",
VLOOKUP(BU1457,MonsterGroupTable!$A:$A,1,0)))))))</f>
        <v/>
      </c>
      <c r="CC1457" s="2" t="str">
        <f>IF(AND(ISBLANK(CB1457),OR(NOT(ISBLANK(CD1457)),NOT(ISBLANK(CE1457)))),#N/A,
IF(ISBLANK(CB1457),"",
IF(AND(NOT(ISERROR(VLOOKUP(CB1457,MonsterTable!$A:$B,MATCH(MonsterTable!$B$1,MonsterTable!$A$1:$B$1,0),0))),OR(ISBLANK(CD1457),ISBLANK(CE1457))),#N/A,
IFERROR(VLOOKUP(CB1457,MonsterTable!$A:$B,MATCH(MonsterTable!$B$1,MonsterTable!$A$1:$B$1,0),0),
IF(OR(NOT(ISBLANK(CD1457)),ISBLANK(CE1457)),#N/A,
IF(CB1457="empty","empty",
VLOOKUP(CB1457,MonsterGroupTable!$A:$A,1,0)))))))</f>
        <v/>
      </c>
      <c r="CJ1457" s="2" t="str">
        <f>IF(AND(ISBLANK(CI1457),OR(NOT(ISBLANK(CK1457)),NOT(ISBLANK(CL1457)))),#N/A,
IF(ISBLANK(CI1457),"",
IF(AND(NOT(ISERROR(VLOOKUP(CI1457,MonsterTable!$A:$B,MATCH(MonsterTable!$B$1,MonsterTable!$A$1:$B$1,0),0))),OR(ISBLANK(CK1457),ISBLANK(CL1457))),#N/A,
IFERROR(VLOOKUP(CI1457,MonsterTable!$A:$B,MATCH(MonsterTable!$B$1,MonsterTable!$A$1:$B$1,0),0),
IF(OR(NOT(ISBLANK(CK1457)),ISBLANK(CL1457)),#N/A,
IF(CI1457="empty","empty",
VLOOKUP(CI1457,MonsterGroupTable!$A:$A,1,0)))))))</f>
        <v/>
      </c>
    </row>
    <row r="1458" spans="1:88">
      <c r="A1458">
        <v>20424</v>
      </c>
      <c r="B1458">
        <f t="shared" si="49"/>
        <v>1.1000000000000001</v>
      </c>
      <c r="C1458">
        <f t="shared" si="49"/>
        <v>1.1000000000000001</v>
      </c>
      <c r="F1458">
        <v>1260</v>
      </c>
      <c r="G1458">
        <v>34450</v>
      </c>
      <c r="H1458">
        <v>0</v>
      </c>
      <c r="I1458">
        <v>0</v>
      </c>
      <c r="J1458">
        <v>0</v>
      </c>
      <c r="K1458" t="s">
        <v>28</v>
      </c>
      <c r="L1458" t="s">
        <v>245</v>
      </c>
      <c r="M1458" t="s">
        <v>79</v>
      </c>
      <c r="N1458" t="s">
        <v>80</v>
      </c>
      <c r="O1458">
        <v>0</v>
      </c>
      <c r="P1458">
        <v>-4.75</v>
      </c>
      <c r="Q1458">
        <v>-3.5</v>
      </c>
      <c r="R1458">
        <v>4.75</v>
      </c>
      <c r="S1458">
        <v>3</v>
      </c>
      <c r="T1458">
        <v>-13.5</v>
      </c>
      <c r="U1458">
        <v>2.5499999999999998</v>
      </c>
      <c r="V1458">
        <v>-6.75</v>
      </c>
      <c r="W1458" t="str">
        <f t="shared" si="50"/>
        <v>g103,5,empty,3,203,1,1,0</v>
      </c>
      <c r="X1458" s="1" t="s">
        <v>281</v>
      </c>
      <c r="Y1458" s="2" t="str">
        <f>IF(AND(ISBLANK(X1458),OR(NOT(ISBLANK(Z1458)),NOT(ISBLANK(AA1458)))),#N/A,
IF(ISBLANK(X1458),"",
IF(AND(NOT(ISERROR(VLOOKUP(X1458,MonsterTable!$A:$B,MATCH(MonsterTable!$B$1,MonsterTable!$A$1:$B$1,0),0))),OR(ISBLANK(Z1458),ISBLANK(AA1458))),#N/A,
IFERROR(VLOOKUP(X1458,MonsterTable!$A:$B,MATCH(MonsterTable!$B$1,MonsterTable!$A$1:$B$1,0),0),
IF(OR(NOT(ISBLANK(Z1458)),ISBLANK(AA1458)),#N/A,
IF(X1458="empty","empty",
VLOOKUP(X1458,MonsterGroupTable!$A:$A,1,0)))))))</f>
        <v>g103</v>
      </c>
      <c r="AA1458">
        <v>5</v>
      </c>
      <c r="AE1458" s="1" t="s">
        <v>446</v>
      </c>
      <c r="AF1458" s="2" t="str">
        <f>IF(AND(ISBLANK(AE1458),OR(NOT(ISBLANK(AG1458)),NOT(ISBLANK(AH1458)))),#N/A,
IF(ISBLANK(AE1458),"",
IF(AND(NOT(ISERROR(VLOOKUP(AE1458,MonsterTable!$A:$B,MATCH(MonsterTable!$B$1,MonsterTable!$A$1:$B$1,0),0))),OR(ISBLANK(AG1458),ISBLANK(AH1458))),#N/A,
IFERROR(VLOOKUP(AE1458,MonsterTable!$A:$B,MATCH(MonsterTable!$B$1,MonsterTable!$A$1:$B$1,0),0),
IF(OR(NOT(ISBLANK(AG1458)),ISBLANK(AH1458)),#N/A,
IF(AE1458="empty","empty",
VLOOKUP(AE1458,MonsterGroupTable!$A:$A,1,0)))))))</f>
        <v>empty</v>
      </c>
      <c r="AH1458">
        <v>3</v>
      </c>
      <c r="AL1458" s="1" t="s">
        <v>339</v>
      </c>
      <c r="AM1458" s="2">
        <f>IF(AND(ISBLANK(AL1458),OR(NOT(ISBLANK(AN1458)),NOT(ISBLANK(AO1458)))),#N/A,
IF(ISBLANK(AL1458),"",
IF(AND(NOT(ISERROR(VLOOKUP(AL1458,MonsterTable!$A:$B,MATCH(MonsterTable!$B$1,MonsterTable!$A$1:$B$1,0),0))),OR(ISBLANK(AN1458),ISBLANK(AO1458))),#N/A,
IFERROR(VLOOKUP(AL1458,MonsterTable!$A:$B,MATCH(MonsterTable!$B$1,MonsterTable!$A$1:$B$1,0),0),
IF(OR(NOT(ISBLANK(AN1458)),ISBLANK(AO1458)),#N/A,
IF(AL1458="empty","empty",
VLOOKUP(AL1458,MonsterGroupTable!$A:$A,1,0)))))))</f>
        <v>203</v>
      </c>
      <c r="AN1458">
        <v>1</v>
      </c>
      <c r="AO1458">
        <v>1</v>
      </c>
      <c r="AP1458">
        <v>0</v>
      </c>
      <c r="AT1458" s="2" t="str">
        <f>IF(AND(ISBLANK(AS1458),OR(NOT(ISBLANK(AU1458)),NOT(ISBLANK(AV1458)))),#N/A,
IF(ISBLANK(AS1458),"",
IF(AND(NOT(ISERROR(VLOOKUP(AS1458,MonsterTable!$A:$B,MATCH(MonsterTable!$B$1,MonsterTable!$A$1:$B$1,0),0))),OR(ISBLANK(AU1458),ISBLANK(AV1458))),#N/A,
IFERROR(VLOOKUP(AS1458,MonsterTable!$A:$B,MATCH(MonsterTable!$B$1,MonsterTable!$A$1:$B$1,0),0),
IF(OR(NOT(ISBLANK(AU1458)),ISBLANK(AV1458)),#N/A,
IF(AS1458="empty","empty",
VLOOKUP(AS1458,MonsterGroupTable!$A:$A,1,0)))))))</f>
        <v/>
      </c>
      <c r="BA1458" s="2" t="str">
        <f>IF(AND(ISBLANK(AZ1458),OR(NOT(ISBLANK(BB1458)),NOT(ISBLANK(BC1458)))),#N/A,
IF(ISBLANK(AZ1458),"",
IF(AND(NOT(ISERROR(VLOOKUP(AZ1458,MonsterTable!$A:$B,MATCH(MonsterTable!$B$1,MonsterTable!$A$1:$B$1,0),0))),OR(ISBLANK(BB1458),ISBLANK(BC1458))),#N/A,
IFERROR(VLOOKUP(AZ1458,MonsterTable!$A:$B,MATCH(MonsterTable!$B$1,MonsterTable!$A$1:$B$1,0),0),
IF(OR(NOT(ISBLANK(BB1458)),ISBLANK(BC1458)),#N/A,
IF(AZ1458="empty","empty",
VLOOKUP(AZ1458,MonsterGroupTable!$A:$A,1,0)))))))</f>
        <v/>
      </c>
      <c r="BH1458" s="2" t="str">
        <f>IF(AND(ISBLANK(BG1458),OR(NOT(ISBLANK(BI1458)),NOT(ISBLANK(BJ1458)))),#N/A,
IF(ISBLANK(BG1458),"",
IF(AND(NOT(ISERROR(VLOOKUP(BG1458,MonsterTable!$A:$B,MATCH(MonsterTable!$B$1,MonsterTable!$A$1:$B$1,0),0))),OR(ISBLANK(BI1458),ISBLANK(BJ1458))),#N/A,
IFERROR(VLOOKUP(BG1458,MonsterTable!$A:$B,MATCH(MonsterTable!$B$1,MonsterTable!$A$1:$B$1,0),0),
IF(OR(NOT(ISBLANK(BI1458)),ISBLANK(BJ1458)),#N/A,
IF(BG1458="empty","empty",
VLOOKUP(BG1458,MonsterGroupTable!$A:$A,1,0)))))))</f>
        <v/>
      </c>
      <c r="BO1458" s="2" t="str">
        <f>IF(AND(ISBLANK(BN1458),OR(NOT(ISBLANK(BP1458)),NOT(ISBLANK(BQ1458)))),#N/A,
IF(ISBLANK(BN1458),"",
IF(AND(NOT(ISERROR(VLOOKUP(BN1458,MonsterTable!$A:$B,MATCH(MonsterTable!$B$1,MonsterTable!$A$1:$B$1,0),0))),OR(ISBLANK(BP1458),ISBLANK(BQ1458))),#N/A,
IFERROR(VLOOKUP(BN1458,MonsterTable!$A:$B,MATCH(MonsterTable!$B$1,MonsterTable!$A$1:$B$1,0),0),
IF(OR(NOT(ISBLANK(BP1458)),ISBLANK(BQ1458)),#N/A,
IF(BN1458="empty","empty",
VLOOKUP(BN1458,MonsterGroupTable!$A:$A,1,0)))))))</f>
        <v/>
      </c>
      <c r="BV1458" s="2" t="str">
        <f>IF(AND(ISBLANK(BU1458),OR(NOT(ISBLANK(BW1458)),NOT(ISBLANK(BX1458)))),#N/A,
IF(ISBLANK(BU1458),"",
IF(AND(NOT(ISERROR(VLOOKUP(BU1458,MonsterTable!$A:$B,MATCH(MonsterTable!$B$1,MonsterTable!$A$1:$B$1,0),0))),OR(ISBLANK(BW1458),ISBLANK(BX1458))),#N/A,
IFERROR(VLOOKUP(BU1458,MonsterTable!$A:$B,MATCH(MonsterTable!$B$1,MonsterTable!$A$1:$B$1,0),0),
IF(OR(NOT(ISBLANK(BW1458)),ISBLANK(BX1458)),#N/A,
IF(BU1458="empty","empty",
VLOOKUP(BU1458,MonsterGroupTable!$A:$A,1,0)))))))</f>
        <v/>
      </c>
      <c r="CC1458" s="2" t="str">
        <f>IF(AND(ISBLANK(CB1458),OR(NOT(ISBLANK(CD1458)),NOT(ISBLANK(CE1458)))),#N/A,
IF(ISBLANK(CB1458),"",
IF(AND(NOT(ISERROR(VLOOKUP(CB1458,MonsterTable!$A:$B,MATCH(MonsterTable!$B$1,MonsterTable!$A$1:$B$1,0),0))),OR(ISBLANK(CD1458),ISBLANK(CE1458))),#N/A,
IFERROR(VLOOKUP(CB1458,MonsterTable!$A:$B,MATCH(MonsterTable!$B$1,MonsterTable!$A$1:$B$1,0),0),
IF(OR(NOT(ISBLANK(CD1458)),ISBLANK(CE1458)),#N/A,
IF(CB1458="empty","empty",
VLOOKUP(CB1458,MonsterGroupTable!$A:$A,1,0)))))))</f>
        <v/>
      </c>
      <c r="CJ1458" s="2" t="str">
        <f>IF(AND(ISBLANK(CI1458),OR(NOT(ISBLANK(CK1458)),NOT(ISBLANK(CL1458)))),#N/A,
IF(ISBLANK(CI1458),"",
IF(AND(NOT(ISERROR(VLOOKUP(CI1458,MonsterTable!$A:$B,MATCH(MonsterTable!$B$1,MonsterTable!$A$1:$B$1,0),0))),OR(ISBLANK(CK1458),ISBLANK(CL1458))),#N/A,
IFERROR(VLOOKUP(CI1458,MonsterTable!$A:$B,MATCH(MonsterTable!$B$1,MonsterTable!$A$1:$B$1,0),0),
IF(OR(NOT(ISBLANK(CK1458)),ISBLANK(CL1458)),#N/A,
IF(CI1458="empty","empty",
VLOOKUP(CI1458,MonsterGroupTable!$A:$A,1,0)))))))</f>
        <v/>
      </c>
    </row>
    <row r="1459" spans="1:88">
      <c r="A1459">
        <v>20425</v>
      </c>
      <c r="B1459">
        <f t="shared" si="49"/>
        <v>1.1000000000000001</v>
      </c>
      <c r="C1459">
        <f t="shared" si="49"/>
        <v>1.1000000000000001</v>
      </c>
      <c r="F1459">
        <v>1260</v>
      </c>
      <c r="G1459">
        <v>34639</v>
      </c>
      <c r="H1459">
        <v>0</v>
      </c>
      <c r="I1459">
        <v>0</v>
      </c>
      <c r="J1459">
        <v>0</v>
      </c>
      <c r="K1459" t="s">
        <v>28</v>
      </c>
      <c r="L1459" t="s">
        <v>245</v>
      </c>
      <c r="M1459" t="s">
        <v>79</v>
      </c>
      <c r="N1459" t="s">
        <v>80</v>
      </c>
      <c r="O1459">
        <v>0</v>
      </c>
      <c r="P1459">
        <v>-4.75</v>
      </c>
      <c r="Q1459">
        <v>-3.5</v>
      </c>
      <c r="R1459">
        <v>4.75</v>
      </c>
      <c r="S1459">
        <v>3</v>
      </c>
      <c r="T1459">
        <v>-13.5</v>
      </c>
      <c r="U1459">
        <v>2.5499999999999998</v>
      </c>
      <c r="V1459">
        <v>-6.75</v>
      </c>
      <c r="W1459" t="str">
        <f t="shared" si="50"/>
        <v>g103,5,empty,3,203,1,1,0</v>
      </c>
      <c r="X1459" s="1" t="s">
        <v>281</v>
      </c>
      <c r="Y1459" s="2" t="str">
        <f>IF(AND(ISBLANK(X1459),OR(NOT(ISBLANK(Z1459)),NOT(ISBLANK(AA1459)))),#N/A,
IF(ISBLANK(X1459),"",
IF(AND(NOT(ISERROR(VLOOKUP(X1459,MonsterTable!$A:$B,MATCH(MonsterTable!$B$1,MonsterTable!$A$1:$B$1,0),0))),OR(ISBLANK(Z1459),ISBLANK(AA1459))),#N/A,
IFERROR(VLOOKUP(X1459,MonsterTable!$A:$B,MATCH(MonsterTable!$B$1,MonsterTable!$A$1:$B$1,0),0),
IF(OR(NOT(ISBLANK(Z1459)),ISBLANK(AA1459)),#N/A,
IF(X1459="empty","empty",
VLOOKUP(X1459,MonsterGroupTable!$A:$A,1,0)))))))</f>
        <v>g103</v>
      </c>
      <c r="AA1459">
        <v>5</v>
      </c>
      <c r="AE1459" s="1" t="s">
        <v>446</v>
      </c>
      <c r="AF1459" s="2" t="str">
        <f>IF(AND(ISBLANK(AE1459),OR(NOT(ISBLANK(AG1459)),NOT(ISBLANK(AH1459)))),#N/A,
IF(ISBLANK(AE1459),"",
IF(AND(NOT(ISERROR(VLOOKUP(AE1459,MonsterTable!$A:$B,MATCH(MonsterTable!$B$1,MonsterTable!$A$1:$B$1,0),0))),OR(ISBLANK(AG1459),ISBLANK(AH1459))),#N/A,
IFERROR(VLOOKUP(AE1459,MonsterTable!$A:$B,MATCH(MonsterTable!$B$1,MonsterTable!$A$1:$B$1,0),0),
IF(OR(NOT(ISBLANK(AG1459)),ISBLANK(AH1459)),#N/A,
IF(AE1459="empty","empty",
VLOOKUP(AE1459,MonsterGroupTable!$A:$A,1,0)))))))</f>
        <v>empty</v>
      </c>
      <c r="AH1459">
        <v>3</v>
      </c>
      <c r="AL1459" s="1" t="s">
        <v>339</v>
      </c>
      <c r="AM1459" s="2">
        <f>IF(AND(ISBLANK(AL1459),OR(NOT(ISBLANK(AN1459)),NOT(ISBLANK(AO1459)))),#N/A,
IF(ISBLANK(AL1459),"",
IF(AND(NOT(ISERROR(VLOOKUP(AL1459,MonsterTable!$A:$B,MATCH(MonsterTable!$B$1,MonsterTable!$A$1:$B$1,0),0))),OR(ISBLANK(AN1459),ISBLANK(AO1459))),#N/A,
IFERROR(VLOOKUP(AL1459,MonsterTable!$A:$B,MATCH(MonsterTable!$B$1,MonsterTable!$A$1:$B$1,0),0),
IF(OR(NOT(ISBLANK(AN1459)),ISBLANK(AO1459)),#N/A,
IF(AL1459="empty","empty",
VLOOKUP(AL1459,MonsterGroupTable!$A:$A,1,0)))))))</f>
        <v>203</v>
      </c>
      <c r="AN1459">
        <v>1</v>
      </c>
      <c r="AO1459">
        <v>1</v>
      </c>
      <c r="AP1459">
        <v>0</v>
      </c>
      <c r="AT1459" s="2" t="str">
        <f>IF(AND(ISBLANK(AS1459),OR(NOT(ISBLANK(AU1459)),NOT(ISBLANK(AV1459)))),#N/A,
IF(ISBLANK(AS1459),"",
IF(AND(NOT(ISERROR(VLOOKUP(AS1459,MonsterTable!$A:$B,MATCH(MonsterTable!$B$1,MonsterTable!$A$1:$B$1,0),0))),OR(ISBLANK(AU1459),ISBLANK(AV1459))),#N/A,
IFERROR(VLOOKUP(AS1459,MonsterTable!$A:$B,MATCH(MonsterTable!$B$1,MonsterTable!$A$1:$B$1,0),0),
IF(OR(NOT(ISBLANK(AU1459)),ISBLANK(AV1459)),#N/A,
IF(AS1459="empty","empty",
VLOOKUP(AS1459,MonsterGroupTable!$A:$A,1,0)))))))</f>
        <v/>
      </c>
      <c r="BA1459" s="2" t="str">
        <f>IF(AND(ISBLANK(AZ1459),OR(NOT(ISBLANK(BB1459)),NOT(ISBLANK(BC1459)))),#N/A,
IF(ISBLANK(AZ1459),"",
IF(AND(NOT(ISERROR(VLOOKUP(AZ1459,MonsterTable!$A:$B,MATCH(MonsterTable!$B$1,MonsterTable!$A$1:$B$1,0),0))),OR(ISBLANK(BB1459),ISBLANK(BC1459))),#N/A,
IFERROR(VLOOKUP(AZ1459,MonsterTable!$A:$B,MATCH(MonsterTable!$B$1,MonsterTable!$A$1:$B$1,0),0),
IF(OR(NOT(ISBLANK(BB1459)),ISBLANK(BC1459)),#N/A,
IF(AZ1459="empty","empty",
VLOOKUP(AZ1459,MonsterGroupTable!$A:$A,1,0)))))))</f>
        <v/>
      </c>
      <c r="BH1459" s="2" t="str">
        <f>IF(AND(ISBLANK(BG1459),OR(NOT(ISBLANK(BI1459)),NOT(ISBLANK(BJ1459)))),#N/A,
IF(ISBLANK(BG1459),"",
IF(AND(NOT(ISERROR(VLOOKUP(BG1459,MonsterTable!$A:$B,MATCH(MonsterTable!$B$1,MonsterTable!$A$1:$B$1,0),0))),OR(ISBLANK(BI1459),ISBLANK(BJ1459))),#N/A,
IFERROR(VLOOKUP(BG1459,MonsterTable!$A:$B,MATCH(MonsterTable!$B$1,MonsterTable!$A$1:$B$1,0),0),
IF(OR(NOT(ISBLANK(BI1459)),ISBLANK(BJ1459)),#N/A,
IF(BG1459="empty","empty",
VLOOKUP(BG1459,MonsterGroupTable!$A:$A,1,0)))))))</f>
        <v/>
      </c>
      <c r="BO1459" s="2" t="str">
        <f>IF(AND(ISBLANK(BN1459),OR(NOT(ISBLANK(BP1459)),NOT(ISBLANK(BQ1459)))),#N/A,
IF(ISBLANK(BN1459),"",
IF(AND(NOT(ISERROR(VLOOKUP(BN1459,MonsterTable!$A:$B,MATCH(MonsterTable!$B$1,MonsterTable!$A$1:$B$1,0),0))),OR(ISBLANK(BP1459),ISBLANK(BQ1459))),#N/A,
IFERROR(VLOOKUP(BN1459,MonsterTable!$A:$B,MATCH(MonsterTable!$B$1,MonsterTable!$A$1:$B$1,0),0),
IF(OR(NOT(ISBLANK(BP1459)),ISBLANK(BQ1459)),#N/A,
IF(BN1459="empty","empty",
VLOOKUP(BN1459,MonsterGroupTable!$A:$A,1,0)))))))</f>
        <v/>
      </c>
      <c r="BV1459" s="2" t="str">
        <f>IF(AND(ISBLANK(BU1459),OR(NOT(ISBLANK(BW1459)),NOT(ISBLANK(BX1459)))),#N/A,
IF(ISBLANK(BU1459),"",
IF(AND(NOT(ISERROR(VLOOKUP(BU1459,MonsterTable!$A:$B,MATCH(MonsterTable!$B$1,MonsterTable!$A$1:$B$1,0),0))),OR(ISBLANK(BW1459),ISBLANK(BX1459))),#N/A,
IFERROR(VLOOKUP(BU1459,MonsterTable!$A:$B,MATCH(MonsterTable!$B$1,MonsterTable!$A$1:$B$1,0),0),
IF(OR(NOT(ISBLANK(BW1459)),ISBLANK(BX1459)),#N/A,
IF(BU1459="empty","empty",
VLOOKUP(BU1459,MonsterGroupTable!$A:$A,1,0)))))))</f>
        <v/>
      </c>
      <c r="CC1459" s="2" t="str">
        <f>IF(AND(ISBLANK(CB1459),OR(NOT(ISBLANK(CD1459)),NOT(ISBLANK(CE1459)))),#N/A,
IF(ISBLANK(CB1459),"",
IF(AND(NOT(ISERROR(VLOOKUP(CB1459,MonsterTable!$A:$B,MATCH(MonsterTable!$B$1,MonsterTable!$A$1:$B$1,0),0))),OR(ISBLANK(CD1459),ISBLANK(CE1459))),#N/A,
IFERROR(VLOOKUP(CB1459,MonsterTable!$A:$B,MATCH(MonsterTable!$B$1,MonsterTable!$A$1:$B$1,0),0),
IF(OR(NOT(ISBLANK(CD1459)),ISBLANK(CE1459)),#N/A,
IF(CB1459="empty","empty",
VLOOKUP(CB1459,MonsterGroupTable!$A:$A,1,0)))))))</f>
        <v/>
      </c>
      <c r="CJ1459" s="2" t="str">
        <f>IF(AND(ISBLANK(CI1459),OR(NOT(ISBLANK(CK1459)),NOT(ISBLANK(CL1459)))),#N/A,
IF(ISBLANK(CI1459),"",
IF(AND(NOT(ISERROR(VLOOKUP(CI1459,MonsterTable!$A:$B,MATCH(MonsterTable!$B$1,MonsterTable!$A$1:$B$1,0),0))),OR(ISBLANK(CK1459),ISBLANK(CL1459))),#N/A,
IFERROR(VLOOKUP(CI1459,MonsterTable!$A:$B,MATCH(MonsterTable!$B$1,MonsterTable!$A$1:$B$1,0),0),
IF(OR(NOT(ISBLANK(CK1459)),ISBLANK(CL1459)),#N/A,
IF(CI1459="empty","empty",
VLOOKUP(CI1459,MonsterGroupTable!$A:$A,1,0)))))))</f>
        <v/>
      </c>
    </row>
    <row r="1460" spans="1:88">
      <c r="A1460">
        <v>20426</v>
      </c>
      <c r="B1460">
        <f t="shared" si="49"/>
        <v>1.1000000000000001</v>
      </c>
      <c r="C1460">
        <f t="shared" si="49"/>
        <v>1.1000000000000001</v>
      </c>
      <c r="F1460">
        <v>1260</v>
      </c>
      <c r="G1460">
        <v>34828</v>
      </c>
      <c r="H1460">
        <v>0</v>
      </c>
      <c r="I1460">
        <v>0</v>
      </c>
      <c r="J1460">
        <v>0</v>
      </c>
      <c r="K1460" t="s">
        <v>28</v>
      </c>
      <c r="L1460" t="s">
        <v>245</v>
      </c>
      <c r="M1460" t="s">
        <v>79</v>
      </c>
      <c r="N1460" t="s">
        <v>80</v>
      </c>
      <c r="O1460">
        <v>0</v>
      </c>
      <c r="P1460">
        <v>-4.75</v>
      </c>
      <c r="Q1460">
        <v>-3.5</v>
      </c>
      <c r="R1460">
        <v>4.75</v>
      </c>
      <c r="S1460">
        <v>3</v>
      </c>
      <c r="T1460">
        <v>-13.5</v>
      </c>
      <c r="U1460">
        <v>2.5499999999999998</v>
      </c>
      <c r="V1460">
        <v>-6.75</v>
      </c>
      <c r="W1460" t="str">
        <f t="shared" si="50"/>
        <v>g103,5,empty,3,203,1,1,0</v>
      </c>
      <c r="X1460" s="1" t="s">
        <v>281</v>
      </c>
      <c r="Y1460" s="2" t="str">
        <f>IF(AND(ISBLANK(X1460),OR(NOT(ISBLANK(Z1460)),NOT(ISBLANK(AA1460)))),#N/A,
IF(ISBLANK(X1460),"",
IF(AND(NOT(ISERROR(VLOOKUP(X1460,MonsterTable!$A:$B,MATCH(MonsterTable!$B$1,MonsterTable!$A$1:$B$1,0),0))),OR(ISBLANK(Z1460),ISBLANK(AA1460))),#N/A,
IFERROR(VLOOKUP(X1460,MonsterTable!$A:$B,MATCH(MonsterTable!$B$1,MonsterTable!$A$1:$B$1,0),0),
IF(OR(NOT(ISBLANK(Z1460)),ISBLANK(AA1460)),#N/A,
IF(X1460="empty","empty",
VLOOKUP(X1460,MonsterGroupTable!$A:$A,1,0)))))))</f>
        <v>g103</v>
      </c>
      <c r="AA1460">
        <v>5</v>
      </c>
      <c r="AE1460" s="1" t="s">
        <v>446</v>
      </c>
      <c r="AF1460" s="2" t="str">
        <f>IF(AND(ISBLANK(AE1460),OR(NOT(ISBLANK(AG1460)),NOT(ISBLANK(AH1460)))),#N/A,
IF(ISBLANK(AE1460),"",
IF(AND(NOT(ISERROR(VLOOKUP(AE1460,MonsterTable!$A:$B,MATCH(MonsterTable!$B$1,MonsterTable!$A$1:$B$1,0),0))),OR(ISBLANK(AG1460),ISBLANK(AH1460))),#N/A,
IFERROR(VLOOKUP(AE1460,MonsterTable!$A:$B,MATCH(MonsterTable!$B$1,MonsterTable!$A$1:$B$1,0),0),
IF(OR(NOT(ISBLANK(AG1460)),ISBLANK(AH1460)),#N/A,
IF(AE1460="empty","empty",
VLOOKUP(AE1460,MonsterGroupTable!$A:$A,1,0)))))))</f>
        <v>empty</v>
      </c>
      <c r="AH1460">
        <v>3</v>
      </c>
      <c r="AL1460" s="1" t="s">
        <v>339</v>
      </c>
      <c r="AM1460" s="2">
        <f>IF(AND(ISBLANK(AL1460),OR(NOT(ISBLANK(AN1460)),NOT(ISBLANK(AO1460)))),#N/A,
IF(ISBLANK(AL1460),"",
IF(AND(NOT(ISERROR(VLOOKUP(AL1460,MonsterTable!$A:$B,MATCH(MonsterTable!$B$1,MonsterTable!$A$1:$B$1,0),0))),OR(ISBLANK(AN1460),ISBLANK(AO1460))),#N/A,
IFERROR(VLOOKUP(AL1460,MonsterTable!$A:$B,MATCH(MonsterTable!$B$1,MonsterTable!$A$1:$B$1,0),0),
IF(OR(NOT(ISBLANK(AN1460)),ISBLANK(AO1460)),#N/A,
IF(AL1460="empty","empty",
VLOOKUP(AL1460,MonsterGroupTable!$A:$A,1,0)))))))</f>
        <v>203</v>
      </c>
      <c r="AN1460">
        <v>1</v>
      </c>
      <c r="AO1460">
        <v>1</v>
      </c>
      <c r="AP1460">
        <v>0</v>
      </c>
      <c r="AT1460" s="2" t="str">
        <f>IF(AND(ISBLANK(AS1460),OR(NOT(ISBLANK(AU1460)),NOT(ISBLANK(AV1460)))),#N/A,
IF(ISBLANK(AS1460),"",
IF(AND(NOT(ISERROR(VLOOKUP(AS1460,MonsterTable!$A:$B,MATCH(MonsterTable!$B$1,MonsterTable!$A$1:$B$1,0),0))),OR(ISBLANK(AU1460),ISBLANK(AV1460))),#N/A,
IFERROR(VLOOKUP(AS1460,MonsterTable!$A:$B,MATCH(MonsterTable!$B$1,MonsterTable!$A$1:$B$1,0),0),
IF(OR(NOT(ISBLANK(AU1460)),ISBLANK(AV1460)),#N/A,
IF(AS1460="empty","empty",
VLOOKUP(AS1460,MonsterGroupTable!$A:$A,1,0)))))))</f>
        <v/>
      </c>
      <c r="BA1460" s="2" t="str">
        <f>IF(AND(ISBLANK(AZ1460),OR(NOT(ISBLANK(BB1460)),NOT(ISBLANK(BC1460)))),#N/A,
IF(ISBLANK(AZ1460),"",
IF(AND(NOT(ISERROR(VLOOKUP(AZ1460,MonsterTable!$A:$B,MATCH(MonsterTable!$B$1,MonsterTable!$A$1:$B$1,0),0))),OR(ISBLANK(BB1460),ISBLANK(BC1460))),#N/A,
IFERROR(VLOOKUP(AZ1460,MonsterTable!$A:$B,MATCH(MonsterTable!$B$1,MonsterTable!$A$1:$B$1,0),0),
IF(OR(NOT(ISBLANK(BB1460)),ISBLANK(BC1460)),#N/A,
IF(AZ1460="empty","empty",
VLOOKUP(AZ1460,MonsterGroupTable!$A:$A,1,0)))))))</f>
        <v/>
      </c>
      <c r="BH1460" s="2" t="str">
        <f>IF(AND(ISBLANK(BG1460),OR(NOT(ISBLANK(BI1460)),NOT(ISBLANK(BJ1460)))),#N/A,
IF(ISBLANK(BG1460),"",
IF(AND(NOT(ISERROR(VLOOKUP(BG1460,MonsterTable!$A:$B,MATCH(MonsterTable!$B$1,MonsterTable!$A$1:$B$1,0),0))),OR(ISBLANK(BI1460),ISBLANK(BJ1460))),#N/A,
IFERROR(VLOOKUP(BG1460,MonsterTable!$A:$B,MATCH(MonsterTable!$B$1,MonsterTable!$A$1:$B$1,0),0),
IF(OR(NOT(ISBLANK(BI1460)),ISBLANK(BJ1460)),#N/A,
IF(BG1460="empty","empty",
VLOOKUP(BG1460,MonsterGroupTable!$A:$A,1,0)))))))</f>
        <v/>
      </c>
      <c r="BO1460" s="2" t="str">
        <f>IF(AND(ISBLANK(BN1460),OR(NOT(ISBLANK(BP1460)),NOT(ISBLANK(BQ1460)))),#N/A,
IF(ISBLANK(BN1460),"",
IF(AND(NOT(ISERROR(VLOOKUP(BN1460,MonsterTable!$A:$B,MATCH(MonsterTable!$B$1,MonsterTable!$A$1:$B$1,0),0))),OR(ISBLANK(BP1460),ISBLANK(BQ1460))),#N/A,
IFERROR(VLOOKUP(BN1460,MonsterTable!$A:$B,MATCH(MonsterTable!$B$1,MonsterTable!$A$1:$B$1,0),0),
IF(OR(NOT(ISBLANK(BP1460)),ISBLANK(BQ1460)),#N/A,
IF(BN1460="empty","empty",
VLOOKUP(BN1460,MonsterGroupTable!$A:$A,1,0)))))))</f>
        <v/>
      </c>
      <c r="BV1460" s="2" t="str">
        <f>IF(AND(ISBLANK(BU1460),OR(NOT(ISBLANK(BW1460)),NOT(ISBLANK(BX1460)))),#N/A,
IF(ISBLANK(BU1460),"",
IF(AND(NOT(ISERROR(VLOOKUP(BU1460,MonsterTable!$A:$B,MATCH(MonsterTable!$B$1,MonsterTable!$A$1:$B$1,0),0))),OR(ISBLANK(BW1460),ISBLANK(BX1460))),#N/A,
IFERROR(VLOOKUP(BU1460,MonsterTable!$A:$B,MATCH(MonsterTable!$B$1,MonsterTable!$A$1:$B$1,0),0),
IF(OR(NOT(ISBLANK(BW1460)),ISBLANK(BX1460)),#N/A,
IF(BU1460="empty","empty",
VLOOKUP(BU1460,MonsterGroupTable!$A:$A,1,0)))))))</f>
        <v/>
      </c>
      <c r="CC1460" s="2" t="str">
        <f>IF(AND(ISBLANK(CB1460),OR(NOT(ISBLANK(CD1460)),NOT(ISBLANK(CE1460)))),#N/A,
IF(ISBLANK(CB1460),"",
IF(AND(NOT(ISERROR(VLOOKUP(CB1460,MonsterTable!$A:$B,MATCH(MonsterTable!$B$1,MonsterTable!$A$1:$B$1,0),0))),OR(ISBLANK(CD1460),ISBLANK(CE1460))),#N/A,
IFERROR(VLOOKUP(CB1460,MonsterTable!$A:$B,MATCH(MonsterTable!$B$1,MonsterTable!$A$1:$B$1,0),0),
IF(OR(NOT(ISBLANK(CD1460)),ISBLANK(CE1460)),#N/A,
IF(CB1460="empty","empty",
VLOOKUP(CB1460,MonsterGroupTable!$A:$A,1,0)))))))</f>
        <v/>
      </c>
      <c r="CJ1460" s="2" t="str">
        <f>IF(AND(ISBLANK(CI1460),OR(NOT(ISBLANK(CK1460)),NOT(ISBLANK(CL1460)))),#N/A,
IF(ISBLANK(CI1460),"",
IF(AND(NOT(ISERROR(VLOOKUP(CI1460,MonsterTable!$A:$B,MATCH(MonsterTable!$B$1,MonsterTable!$A$1:$B$1,0),0))),OR(ISBLANK(CK1460),ISBLANK(CL1460))),#N/A,
IFERROR(VLOOKUP(CI1460,MonsterTable!$A:$B,MATCH(MonsterTable!$B$1,MonsterTable!$A$1:$B$1,0),0),
IF(OR(NOT(ISBLANK(CK1460)),ISBLANK(CL1460)),#N/A,
IF(CI1460="empty","empty",
VLOOKUP(CI1460,MonsterGroupTable!$A:$A,1,0)))))))</f>
        <v/>
      </c>
    </row>
    <row r="1461" spans="1:88">
      <c r="A1461">
        <v>20427</v>
      </c>
      <c r="B1461">
        <f t="shared" si="49"/>
        <v>1.1000000000000001</v>
      </c>
      <c r="C1461">
        <f t="shared" si="49"/>
        <v>1.1000000000000001</v>
      </c>
      <c r="F1461">
        <v>1260</v>
      </c>
      <c r="G1461">
        <v>35017</v>
      </c>
      <c r="H1461">
        <v>0</v>
      </c>
      <c r="I1461">
        <v>0</v>
      </c>
      <c r="J1461">
        <v>0</v>
      </c>
      <c r="K1461" t="s">
        <v>28</v>
      </c>
      <c r="L1461" t="s">
        <v>245</v>
      </c>
      <c r="M1461" t="s">
        <v>79</v>
      </c>
      <c r="N1461" t="s">
        <v>80</v>
      </c>
      <c r="O1461">
        <v>0</v>
      </c>
      <c r="P1461">
        <v>-4.75</v>
      </c>
      <c r="Q1461">
        <v>-3.5</v>
      </c>
      <c r="R1461">
        <v>4.75</v>
      </c>
      <c r="S1461">
        <v>3</v>
      </c>
      <c r="T1461">
        <v>-13.5</v>
      </c>
      <c r="U1461">
        <v>2.5499999999999998</v>
      </c>
      <c r="V1461">
        <v>-6.75</v>
      </c>
      <c r="W1461" t="str">
        <f t="shared" si="50"/>
        <v>g103,5,empty,3,203,1,1,0</v>
      </c>
      <c r="X1461" s="1" t="s">
        <v>281</v>
      </c>
      <c r="Y1461" s="2" t="str">
        <f>IF(AND(ISBLANK(X1461),OR(NOT(ISBLANK(Z1461)),NOT(ISBLANK(AA1461)))),#N/A,
IF(ISBLANK(X1461),"",
IF(AND(NOT(ISERROR(VLOOKUP(X1461,MonsterTable!$A:$B,MATCH(MonsterTable!$B$1,MonsterTable!$A$1:$B$1,0),0))),OR(ISBLANK(Z1461),ISBLANK(AA1461))),#N/A,
IFERROR(VLOOKUP(X1461,MonsterTable!$A:$B,MATCH(MonsterTable!$B$1,MonsterTable!$A$1:$B$1,0),0),
IF(OR(NOT(ISBLANK(Z1461)),ISBLANK(AA1461)),#N/A,
IF(X1461="empty","empty",
VLOOKUP(X1461,MonsterGroupTable!$A:$A,1,0)))))))</f>
        <v>g103</v>
      </c>
      <c r="AA1461">
        <v>5</v>
      </c>
      <c r="AE1461" s="1" t="s">
        <v>446</v>
      </c>
      <c r="AF1461" s="2" t="str">
        <f>IF(AND(ISBLANK(AE1461),OR(NOT(ISBLANK(AG1461)),NOT(ISBLANK(AH1461)))),#N/A,
IF(ISBLANK(AE1461),"",
IF(AND(NOT(ISERROR(VLOOKUP(AE1461,MonsterTable!$A:$B,MATCH(MonsterTable!$B$1,MonsterTable!$A$1:$B$1,0),0))),OR(ISBLANK(AG1461),ISBLANK(AH1461))),#N/A,
IFERROR(VLOOKUP(AE1461,MonsterTable!$A:$B,MATCH(MonsterTable!$B$1,MonsterTable!$A$1:$B$1,0),0),
IF(OR(NOT(ISBLANK(AG1461)),ISBLANK(AH1461)),#N/A,
IF(AE1461="empty","empty",
VLOOKUP(AE1461,MonsterGroupTable!$A:$A,1,0)))))))</f>
        <v>empty</v>
      </c>
      <c r="AH1461">
        <v>3</v>
      </c>
      <c r="AL1461" s="1" t="s">
        <v>339</v>
      </c>
      <c r="AM1461" s="2">
        <f>IF(AND(ISBLANK(AL1461),OR(NOT(ISBLANK(AN1461)),NOT(ISBLANK(AO1461)))),#N/A,
IF(ISBLANK(AL1461),"",
IF(AND(NOT(ISERROR(VLOOKUP(AL1461,MonsterTable!$A:$B,MATCH(MonsterTable!$B$1,MonsterTable!$A$1:$B$1,0),0))),OR(ISBLANK(AN1461),ISBLANK(AO1461))),#N/A,
IFERROR(VLOOKUP(AL1461,MonsterTable!$A:$B,MATCH(MonsterTable!$B$1,MonsterTable!$A$1:$B$1,0),0),
IF(OR(NOT(ISBLANK(AN1461)),ISBLANK(AO1461)),#N/A,
IF(AL1461="empty","empty",
VLOOKUP(AL1461,MonsterGroupTable!$A:$A,1,0)))))))</f>
        <v>203</v>
      </c>
      <c r="AN1461">
        <v>1</v>
      </c>
      <c r="AO1461">
        <v>1</v>
      </c>
      <c r="AP1461">
        <v>0</v>
      </c>
      <c r="AT1461" s="2" t="str">
        <f>IF(AND(ISBLANK(AS1461),OR(NOT(ISBLANK(AU1461)),NOT(ISBLANK(AV1461)))),#N/A,
IF(ISBLANK(AS1461),"",
IF(AND(NOT(ISERROR(VLOOKUP(AS1461,MonsterTable!$A:$B,MATCH(MonsterTable!$B$1,MonsterTable!$A$1:$B$1,0),0))),OR(ISBLANK(AU1461),ISBLANK(AV1461))),#N/A,
IFERROR(VLOOKUP(AS1461,MonsterTable!$A:$B,MATCH(MonsterTable!$B$1,MonsterTable!$A$1:$B$1,0),0),
IF(OR(NOT(ISBLANK(AU1461)),ISBLANK(AV1461)),#N/A,
IF(AS1461="empty","empty",
VLOOKUP(AS1461,MonsterGroupTable!$A:$A,1,0)))))))</f>
        <v/>
      </c>
      <c r="BA1461" s="2" t="str">
        <f>IF(AND(ISBLANK(AZ1461),OR(NOT(ISBLANK(BB1461)),NOT(ISBLANK(BC1461)))),#N/A,
IF(ISBLANK(AZ1461),"",
IF(AND(NOT(ISERROR(VLOOKUP(AZ1461,MonsterTable!$A:$B,MATCH(MonsterTable!$B$1,MonsterTable!$A$1:$B$1,0),0))),OR(ISBLANK(BB1461),ISBLANK(BC1461))),#N/A,
IFERROR(VLOOKUP(AZ1461,MonsterTable!$A:$B,MATCH(MonsterTable!$B$1,MonsterTable!$A$1:$B$1,0),0),
IF(OR(NOT(ISBLANK(BB1461)),ISBLANK(BC1461)),#N/A,
IF(AZ1461="empty","empty",
VLOOKUP(AZ1461,MonsterGroupTable!$A:$A,1,0)))))))</f>
        <v/>
      </c>
      <c r="BH1461" s="2" t="str">
        <f>IF(AND(ISBLANK(BG1461),OR(NOT(ISBLANK(BI1461)),NOT(ISBLANK(BJ1461)))),#N/A,
IF(ISBLANK(BG1461),"",
IF(AND(NOT(ISERROR(VLOOKUP(BG1461,MonsterTable!$A:$B,MATCH(MonsterTable!$B$1,MonsterTable!$A$1:$B$1,0),0))),OR(ISBLANK(BI1461),ISBLANK(BJ1461))),#N/A,
IFERROR(VLOOKUP(BG1461,MonsterTable!$A:$B,MATCH(MonsterTable!$B$1,MonsterTable!$A$1:$B$1,0),0),
IF(OR(NOT(ISBLANK(BI1461)),ISBLANK(BJ1461)),#N/A,
IF(BG1461="empty","empty",
VLOOKUP(BG1461,MonsterGroupTable!$A:$A,1,0)))))))</f>
        <v/>
      </c>
      <c r="BO1461" s="2" t="str">
        <f>IF(AND(ISBLANK(BN1461),OR(NOT(ISBLANK(BP1461)),NOT(ISBLANK(BQ1461)))),#N/A,
IF(ISBLANK(BN1461),"",
IF(AND(NOT(ISERROR(VLOOKUP(BN1461,MonsterTable!$A:$B,MATCH(MonsterTable!$B$1,MonsterTable!$A$1:$B$1,0),0))),OR(ISBLANK(BP1461),ISBLANK(BQ1461))),#N/A,
IFERROR(VLOOKUP(BN1461,MonsterTable!$A:$B,MATCH(MonsterTable!$B$1,MonsterTable!$A$1:$B$1,0),0),
IF(OR(NOT(ISBLANK(BP1461)),ISBLANK(BQ1461)),#N/A,
IF(BN1461="empty","empty",
VLOOKUP(BN1461,MonsterGroupTable!$A:$A,1,0)))))))</f>
        <v/>
      </c>
      <c r="BV1461" s="2" t="str">
        <f>IF(AND(ISBLANK(BU1461),OR(NOT(ISBLANK(BW1461)),NOT(ISBLANK(BX1461)))),#N/A,
IF(ISBLANK(BU1461),"",
IF(AND(NOT(ISERROR(VLOOKUP(BU1461,MonsterTable!$A:$B,MATCH(MonsterTable!$B$1,MonsterTable!$A$1:$B$1,0),0))),OR(ISBLANK(BW1461),ISBLANK(BX1461))),#N/A,
IFERROR(VLOOKUP(BU1461,MonsterTable!$A:$B,MATCH(MonsterTable!$B$1,MonsterTable!$A$1:$B$1,0),0),
IF(OR(NOT(ISBLANK(BW1461)),ISBLANK(BX1461)),#N/A,
IF(BU1461="empty","empty",
VLOOKUP(BU1461,MonsterGroupTable!$A:$A,1,0)))))))</f>
        <v/>
      </c>
      <c r="CC1461" s="2" t="str">
        <f>IF(AND(ISBLANK(CB1461),OR(NOT(ISBLANK(CD1461)),NOT(ISBLANK(CE1461)))),#N/A,
IF(ISBLANK(CB1461),"",
IF(AND(NOT(ISERROR(VLOOKUP(CB1461,MonsterTable!$A:$B,MATCH(MonsterTable!$B$1,MonsterTable!$A$1:$B$1,0),0))),OR(ISBLANK(CD1461),ISBLANK(CE1461))),#N/A,
IFERROR(VLOOKUP(CB1461,MonsterTable!$A:$B,MATCH(MonsterTable!$B$1,MonsterTable!$A$1:$B$1,0),0),
IF(OR(NOT(ISBLANK(CD1461)),ISBLANK(CE1461)),#N/A,
IF(CB1461="empty","empty",
VLOOKUP(CB1461,MonsterGroupTable!$A:$A,1,0)))))))</f>
        <v/>
      </c>
      <c r="CJ1461" s="2" t="str">
        <f>IF(AND(ISBLANK(CI1461),OR(NOT(ISBLANK(CK1461)),NOT(ISBLANK(CL1461)))),#N/A,
IF(ISBLANK(CI1461),"",
IF(AND(NOT(ISERROR(VLOOKUP(CI1461,MonsterTable!$A:$B,MATCH(MonsterTable!$B$1,MonsterTable!$A$1:$B$1,0),0))),OR(ISBLANK(CK1461),ISBLANK(CL1461))),#N/A,
IFERROR(VLOOKUP(CI1461,MonsterTable!$A:$B,MATCH(MonsterTable!$B$1,MonsterTable!$A$1:$B$1,0),0),
IF(OR(NOT(ISBLANK(CK1461)),ISBLANK(CL1461)),#N/A,
IF(CI1461="empty","empty",
VLOOKUP(CI1461,MonsterGroupTable!$A:$A,1,0)))))))</f>
        <v/>
      </c>
    </row>
    <row r="1462" spans="1:88">
      <c r="A1462">
        <v>20428</v>
      </c>
      <c r="B1462">
        <f t="shared" si="49"/>
        <v>1.1000000000000001</v>
      </c>
      <c r="C1462">
        <f t="shared" si="49"/>
        <v>1.1000000000000001</v>
      </c>
      <c r="F1462">
        <v>1260</v>
      </c>
      <c r="G1462">
        <v>35206</v>
      </c>
      <c r="H1462">
        <v>0</v>
      </c>
      <c r="I1462">
        <v>0</v>
      </c>
      <c r="J1462">
        <v>0</v>
      </c>
      <c r="K1462" t="s">
        <v>28</v>
      </c>
      <c r="L1462" t="s">
        <v>245</v>
      </c>
      <c r="M1462" t="s">
        <v>79</v>
      </c>
      <c r="N1462" t="s">
        <v>80</v>
      </c>
      <c r="O1462">
        <v>0</v>
      </c>
      <c r="P1462">
        <v>-4.75</v>
      </c>
      <c r="Q1462">
        <v>-3.5</v>
      </c>
      <c r="R1462">
        <v>4.75</v>
      </c>
      <c r="S1462">
        <v>3</v>
      </c>
      <c r="T1462">
        <v>-13.5</v>
      </c>
      <c r="U1462">
        <v>2.5499999999999998</v>
      </c>
      <c r="V1462">
        <v>-6.75</v>
      </c>
      <c r="W1462" t="str">
        <f t="shared" si="50"/>
        <v>g103,5,empty,3,203,1,1,0</v>
      </c>
      <c r="X1462" s="1" t="s">
        <v>281</v>
      </c>
      <c r="Y1462" s="2" t="str">
        <f>IF(AND(ISBLANK(X1462),OR(NOT(ISBLANK(Z1462)),NOT(ISBLANK(AA1462)))),#N/A,
IF(ISBLANK(X1462),"",
IF(AND(NOT(ISERROR(VLOOKUP(X1462,MonsterTable!$A:$B,MATCH(MonsterTable!$B$1,MonsterTable!$A$1:$B$1,0),0))),OR(ISBLANK(Z1462),ISBLANK(AA1462))),#N/A,
IFERROR(VLOOKUP(X1462,MonsterTable!$A:$B,MATCH(MonsterTable!$B$1,MonsterTable!$A$1:$B$1,0),0),
IF(OR(NOT(ISBLANK(Z1462)),ISBLANK(AA1462)),#N/A,
IF(X1462="empty","empty",
VLOOKUP(X1462,MonsterGroupTable!$A:$A,1,0)))))))</f>
        <v>g103</v>
      </c>
      <c r="AA1462">
        <v>5</v>
      </c>
      <c r="AE1462" s="1" t="s">
        <v>446</v>
      </c>
      <c r="AF1462" s="2" t="str">
        <f>IF(AND(ISBLANK(AE1462),OR(NOT(ISBLANK(AG1462)),NOT(ISBLANK(AH1462)))),#N/A,
IF(ISBLANK(AE1462),"",
IF(AND(NOT(ISERROR(VLOOKUP(AE1462,MonsterTable!$A:$B,MATCH(MonsterTable!$B$1,MonsterTable!$A$1:$B$1,0),0))),OR(ISBLANK(AG1462),ISBLANK(AH1462))),#N/A,
IFERROR(VLOOKUP(AE1462,MonsterTable!$A:$B,MATCH(MonsterTable!$B$1,MonsterTable!$A$1:$B$1,0),0),
IF(OR(NOT(ISBLANK(AG1462)),ISBLANK(AH1462)),#N/A,
IF(AE1462="empty","empty",
VLOOKUP(AE1462,MonsterGroupTable!$A:$A,1,0)))))))</f>
        <v>empty</v>
      </c>
      <c r="AH1462">
        <v>3</v>
      </c>
      <c r="AL1462" s="1" t="s">
        <v>339</v>
      </c>
      <c r="AM1462" s="2">
        <f>IF(AND(ISBLANK(AL1462),OR(NOT(ISBLANK(AN1462)),NOT(ISBLANK(AO1462)))),#N/A,
IF(ISBLANK(AL1462),"",
IF(AND(NOT(ISERROR(VLOOKUP(AL1462,MonsterTable!$A:$B,MATCH(MonsterTable!$B$1,MonsterTable!$A$1:$B$1,0),0))),OR(ISBLANK(AN1462),ISBLANK(AO1462))),#N/A,
IFERROR(VLOOKUP(AL1462,MonsterTable!$A:$B,MATCH(MonsterTable!$B$1,MonsterTable!$A$1:$B$1,0),0),
IF(OR(NOT(ISBLANK(AN1462)),ISBLANK(AO1462)),#N/A,
IF(AL1462="empty","empty",
VLOOKUP(AL1462,MonsterGroupTable!$A:$A,1,0)))))))</f>
        <v>203</v>
      </c>
      <c r="AN1462">
        <v>1</v>
      </c>
      <c r="AO1462">
        <v>1</v>
      </c>
      <c r="AP1462">
        <v>0</v>
      </c>
      <c r="AT1462" s="2" t="str">
        <f>IF(AND(ISBLANK(AS1462),OR(NOT(ISBLANK(AU1462)),NOT(ISBLANK(AV1462)))),#N/A,
IF(ISBLANK(AS1462),"",
IF(AND(NOT(ISERROR(VLOOKUP(AS1462,MonsterTable!$A:$B,MATCH(MonsterTable!$B$1,MonsterTable!$A$1:$B$1,0),0))),OR(ISBLANK(AU1462),ISBLANK(AV1462))),#N/A,
IFERROR(VLOOKUP(AS1462,MonsterTable!$A:$B,MATCH(MonsterTable!$B$1,MonsterTable!$A$1:$B$1,0),0),
IF(OR(NOT(ISBLANK(AU1462)),ISBLANK(AV1462)),#N/A,
IF(AS1462="empty","empty",
VLOOKUP(AS1462,MonsterGroupTable!$A:$A,1,0)))))))</f>
        <v/>
      </c>
      <c r="BA1462" s="2" t="str">
        <f>IF(AND(ISBLANK(AZ1462),OR(NOT(ISBLANK(BB1462)),NOT(ISBLANK(BC1462)))),#N/A,
IF(ISBLANK(AZ1462),"",
IF(AND(NOT(ISERROR(VLOOKUP(AZ1462,MonsterTable!$A:$B,MATCH(MonsterTable!$B$1,MonsterTable!$A$1:$B$1,0),0))),OR(ISBLANK(BB1462),ISBLANK(BC1462))),#N/A,
IFERROR(VLOOKUP(AZ1462,MonsterTable!$A:$B,MATCH(MonsterTable!$B$1,MonsterTable!$A$1:$B$1,0),0),
IF(OR(NOT(ISBLANK(BB1462)),ISBLANK(BC1462)),#N/A,
IF(AZ1462="empty","empty",
VLOOKUP(AZ1462,MonsterGroupTable!$A:$A,1,0)))))))</f>
        <v/>
      </c>
      <c r="BH1462" s="2" t="str">
        <f>IF(AND(ISBLANK(BG1462),OR(NOT(ISBLANK(BI1462)),NOT(ISBLANK(BJ1462)))),#N/A,
IF(ISBLANK(BG1462),"",
IF(AND(NOT(ISERROR(VLOOKUP(BG1462,MonsterTable!$A:$B,MATCH(MonsterTable!$B$1,MonsterTable!$A$1:$B$1,0),0))),OR(ISBLANK(BI1462),ISBLANK(BJ1462))),#N/A,
IFERROR(VLOOKUP(BG1462,MonsterTable!$A:$B,MATCH(MonsterTable!$B$1,MonsterTable!$A$1:$B$1,0),0),
IF(OR(NOT(ISBLANK(BI1462)),ISBLANK(BJ1462)),#N/A,
IF(BG1462="empty","empty",
VLOOKUP(BG1462,MonsterGroupTable!$A:$A,1,0)))))))</f>
        <v/>
      </c>
      <c r="BO1462" s="2" t="str">
        <f>IF(AND(ISBLANK(BN1462),OR(NOT(ISBLANK(BP1462)),NOT(ISBLANK(BQ1462)))),#N/A,
IF(ISBLANK(BN1462),"",
IF(AND(NOT(ISERROR(VLOOKUP(BN1462,MonsterTable!$A:$B,MATCH(MonsterTable!$B$1,MonsterTable!$A$1:$B$1,0),0))),OR(ISBLANK(BP1462),ISBLANK(BQ1462))),#N/A,
IFERROR(VLOOKUP(BN1462,MonsterTable!$A:$B,MATCH(MonsterTable!$B$1,MonsterTable!$A$1:$B$1,0),0),
IF(OR(NOT(ISBLANK(BP1462)),ISBLANK(BQ1462)),#N/A,
IF(BN1462="empty","empty",
VLOOKUP(BN1462,MonsterGroupTable!$A:$A,1,0)))))))</f>
        <v/>
      </c>
      <c r="BV1462" s="2" t="str">
        <f>IF(AND(ISBLANK(BU1462),OR(NOT(ISBLANK(BW1462)),NOT(ISBLANK(BX1462)))),#N/A,
IF(ISBLANK(BU1462),"",
IF(AND(NOT(ISERROR(VLOOKUP(BU1462,MonsterTable!$A:$B,MATCH(MonsterTable!$B$1,MonsterTable!$A$1:$B$1,0),0))),OR(ISBLANK(BW1462),ISBLANK(BX1462))),#N/A,
IFERROR(VLOOKUP(BU1462,MonsterTable!$A:$B,MATCH(MonsterTable!$B$1,MonsterTable!$A$1:$B$1,0),0),
IF(OR(NOT(ISBLANK(BW1462)),ISBLANK(BX1462)),#N/A,
IF(BU1462="empty","empty",
VLOOKUP(BU1462,MonsterGroupTable!$A:$A,1,0)))))))</f>
        <v/>
      </c>
      <c r="CC1462" s="2" t="str">
        <f>IF(AND(ISBLANK(CB1462),OR(NOT(ISBLANK(CD1462)),NOT(ISBLANK(CE1462)))),#N/A,
IF(ISBLANK(CB1462),"",
IF(AND(NOT(ISERROR(VLOOKUP(CB1462,MonsterTable!$A:$B,MATCH(MonsterTable!$B$1,MonsterTable!$A$1:$B$1,0),0))),OR(ISBLANK(CD1462),ISBLANK(CE1462))),#N/A,
IFERROR(VLOOKUP(CB1462,MonsterTable!$A:$B,MATCH(MonsterTable!$B$1,MonsterTable!$A$1:$B$1,0),0),
IF(OR(NOT(ISBLANK(CD1462)),ISBLANK(CE1462)),#N/A,
IF(CB1462="empty","empty",
VLOOKUP(CB1462,MonsterGroupTable!$A:$A,1,0)))))))</f>
        <v/>
      </c>
      <c r="CJ1462" s="2" t="str">
        <f>IF(AND(ISBLANK(CI1462),OR(NOT(ISBLANK(CK1462)),NOT(ISBLANK(CL1462)))),#N/A,
IF(ISBLANK(CI1462),"",
IF(AND(NOT(ISERROR(VLOOKUP(CI1462,MonsterTable!$A:$B,MATCH(MonsterTable!$B$1,MonsterTable!$A$1:$B$1,0),0))),OR(ISBLANK(CK1462),ISBLANK(CL1462))),#N/A,
IFERROR(VLOOKUP(CI1462,MonsterTable!$A:$B,MATCH(MonsterTable!$B$1,MonsterTable!$A$1:$B$1,0),0),
IF(OR(NOT(ISBLANK(CK1462)),ISBLANK(CL1462)),#N/A,
IF(CI1462="empty","empty",
VLOOKUP(CI1462,MonsterGroupTable!$A:$A,1,0)))))))</f>
        <v/>
      </c>
    </row>
    <row r="1463" spans="1:88">
      <c r="A1463">
        <v>20429</v>
      </c>
      <c r="B1463">
        <f t="shared" si="49"/>
        <v>1.1000000000000001</v>
      </c>
      <c r="C1463">
        <f t="shared" si="49"/>
        <v>1.1000000000000001</v>
      </c>
      <c r="F1463">
        <v>1260</v>
      </c>
      <c r="G1463">
        <v>35395</v>
      </c>
      <c r="H1463">
        <v>0</v>
      </c>
      <c r="I1463">
        <v>0</v>
      </c>
      <c r="J1463">
        <v>0</v>
      </c>
      <c r="K1463" t="s">
        <v>28</v>
      </c>
      <c r="L1463" t="s">
        <v>245</v>
      </c>
      <c r="M1463" t="s">
        <v>79</v>
      </c>
      <c r="N1463" t="s">
        <v>80</v>
      </c>
      <c r="O1463">
        <v>0</v>
      </c>
      <c r="P1463">
        <v>-4.75</v>
      </c>
      <c r="Q1463">
        <v>-3.5</v>
      </c>
      <c r="R1463">
        <v>4.75</v>
      </c>
      <c r="S1463">
        <v>3</v>
      </c>
      <c r="T1463">
        <v>-13.5</v>
      </c>
      <c r="U1463">
        <v>2.5499999999999998</v>
      </c>
      <c r="V1463">
        <v>-6.75</v>
      </c>
      <c r="W1463" t="str">
        <f t="shared" si="50"/>
        <v>g103,5,empty,3,203,1,1,0</v>
      </c>
      <c r="X1463" s="1" t="s">
        <v>281</v>
      </c>
      <c r="Y1463" s="2" t="str">
        <f>IF(AND(ISBLANK(X1463),OR(NOT(ISBLANK(Z1463)),NOT(ISBLANK(AA1463)))),#N/A,
IF(ISBLANK(X1463),"",
IF(AND(NOT(ISERROR(VLOOKUP(X1463,MonsterTable!$A:$B,MATCH(MonsterTable!$B$1,MonsterTable!$A$1:$B$1,0),0))),OR(ISBLANK(Z1463),ISBLANK(AA1463))),#N/A,
IFERROR(VLOOKUP(X1463,MonsterTable!$A:$B,MATCH(MonsterTable!$B$1,MonsterTable!$A$1:$B$1,0),0),
IF(OR(NOT(ISBLANK(Z1463)),ISBLANK(AA1463)),#N/A,
IF(X1463="empty","empty",
VLOOKUP(X1463,MonsterGroupTable!$A:$A,1,0)))))))</f>
        <v>g103</v>
      </c>
      <c r="AA1463">
        <v>5</v>
      </c>
      <c r="AE1463" s="1" t="s">
        <v>446</v>
      </c>
      <c r="AF1463" s="2" t="str">
        <f>IF(AND(ISBLANK(AE1463),OR(NOT(ISBLANK(AG1463)),NOT(ISBLANK(AH1463)))),#N/A,
IF(ISBLANK(AE1463),"",
IF(AND(NOT(ISERROR(VLOOKUP(AE1463,MonsterTable!$A:$B,MATCH(MonsterTable!$B$1,MonsterTable!$A$1:$B$1,0),0))),OR(ISBLANK(AG1463),ISBLANK(AH1463))),#N/A,
IFERROR(VLOOKUP(AE1463,MonsterTable!$A:$B,MATCH(MonsterTable!$B$1,MonsterTable!$A$1:$B$1,0),0),
IF(OR(NOT(ISBLANK(AG1463)),ISBLANK(AH1463)),#N/A,
IF(AE1463="empty","empty",
VLOOKUP(AE1463,MonsterGroupTable!$A:$A,1,0)))))))</f>
        <v>empty</v>
      </c>
      <c r="AH1463">
        <v>3</v>
      </c>
      <c r="AL1463" s="1" t="s">
        <v>339</v>
      </c>
      <c r="AM1463" s="2">
        <f>IF(AND(ISBLANK(AL1463),OR(NOT(ISBLANK(AN1463)),NOT(ISBLANK(AO1463)))),#N/A,
IF(ISBLANK(AL1463),"",
IF(AND(NOT(ISERROR(VLOOKUP(AL1463,MonsterTable!$A:$B,MATCH(MonsterTable!$B$1,MonsterTable!$A$1:$B$1,0),0))),OR(ISBLANK(AN1463),ISBLANK(AO1463))),#N/A,
IFERROR(VLOOKUP(AL1463,MonsterTable!$A:$B,MATCH(MonsterTable!$B$1,MonsterTable!$A$1:$B$1,0),0),
IF(OR(NOT(ISBLANK(AN1463)),ISBLANK(AO1463)),#N/A,
IF(AL1463="empty","empty",
VLOOKUP(AL1463,MonsterGroupTable!$A:$A,1,0)))))))</f>
        <v>203</v>
      </c>
      <c r="AN1463">
        <v>1</v>
      </c>
      <c r="AO1463">
        <v>1</v>
      </c>
      <c r="AP1463">
        <v>0</v>
      </c>
      <c r="AT1463" s="2" t="str">
        <f>IF(AND(ISBLANK(AS1463),OR(NOT(ISBLANK(AU1463)),NOT(ISBLANK(AV1463)))),#N/A,
IF(ISBLANK(AS1463),"",
IF(AND(NOT(ISERROR(VLOOKUP(AS1463,MonsterTable!$A:$B,MATCH(MonsterTable!$B$1,MonsterTable!$A$1:$B$1,0),0))),OR(ISBLANK(AU1463),ISBLANK(AV1463))),#N/A,
IFERROR(VLOOKUP(AS1463,MonsterTable!$A:$B,MATCH(MonsterTable!$B$1,MonsterTable!$A$1:$B$1,0),0),
IF(OR(NOT(ISBLANK(AU1463)),ISBLANK(AV1463)),#N/A,
IF(AS1463="empty","empty",
VLOOKUP(AS1463,MonsterGroupTable!$A:$A,1,0)))))))</f>
        <v/>
      </c>
      <c r="BA1463" s="2" t="str">
        <f>IF(AND(ISBLANK(AZ1463),OR(NOT(ISBLANK(BB1463)),NOT(ISBLANK(BC1463)))),#N/A,
IF(ISBLANK(AZ1463),"",
IF(AND(NOT(ISERROR(VLOOKUP(AZ1463,MonsterTable!$A:$B,MATCH(MonsterTable!$B$1,MonsterTable!$A$1:$B$1,0),0))),OR(ISBLANK(BB1463),ISBLANK(BC1463))),#N/A,
IFERROR(VLOOKUP(AZ1463,MonsterTable!$A:$B,MATCH(MonsterTable!$B$1,MonsterTable!$A$1:$B$1,0),0),
IF(OR(NOT(ISBLANK(BB1463)),ISBLANK(BC1463)),#N/A,
IF(AZ1463="empty","empty",
VLOOKUP(AZ1463,MonsterGroupTable!$A:$A,1,0)))))))</f>
        <v/>
      </c>
      <c r="BH1463" s="2" t="str">
        <f>IF(AND(ISBLANK(BG1463),OR(NOT(ISBLANK(BI1463)),NOT(ISBLANK(BJ1463)))),#N/A,
IF(ISBLANK(BG1463),"",
IF(AND(NOT(ISERROR(VLOOKUP(BG1463,MonsterTable!$A:$B,MATCH(MonsterTable!$B$1,MonsterTable!$A$1:$B$1,0),0))),OR(ISBLANK(BI1463),ISBLANK(BJ1463))),#N/A,
IFERROR(VLOOKUP(BG1463,MonsterTable!$A:$B,MATCH(MonsterTable!$B$1,MonsterTable!$A$1:$B$1,0),0),
IF(OR(NOT(ISBLANK(BI1463)),ISBLANK(BJ1463)),#N/A,
IF(BG1463="empty","empty",
VLOOKUP(BG1463,MonsterGroupTable!$A:$A,1,0)))))))</f>
        <v/>
      </c>
      <c r="BO1463" s="2" t="str">
        <f>IF(AND(ISBLANK(BN1463),OR(NOT(ISBLANK(BP1463)),NOT(ISBLANK(BQ1463)))),#N/A,
IF(ISBLANK(BN1463),"",
IF(AND(NOT(ISERROR(VLOOKUP(BN1463,MonsterTable!$A:$B,MATCH(MonsterTable!$B$1,MonsterTable!$A$1:$B$1,0),0))),OR(ISBLANK(BP1463),ISBLANK(BQ1463))),#N/A,
IFERROR(VLOOKUP(BN1463,MonsterTable!$A:$B,MATCH(MonsterTable!$B$1,MonsterTable!$A$1:$B$1,0),0),
IF(OR(NOT(ISBLANK(BP1463)),ISBLANK(BQ1463)),#N/A,
IF(BN1463="empty","empty",
VLOOKUP(BN1463,MonsterGroupTable!$A:$A,1,0)))))))</f>
        <v/>
      </c>
      <c r="BV1463" s="2" t="str">
        <f>IF(AND(ISBLANK(BU1463),OR(NOT(ISBLANK(BW1463)),NOT(ISBLANK(BX1463)))),#N/A,
IF(ISBLANK(BU1463),"",
IF(AND(NOT(ISERROR(VLOOKUP(BU1463,MonsterTable!$A:$B,MATCH(MonsterTable!$B$1,MonsterTable!$A$1:$B$1,0),0))),OR(ISBLANK(BW1463),ISBLANK(BX1463))),#N/A,
IFERROR(VLOOKUP(BU1463,MonsterTable!$A:$B,MATCH(MonsterTable!$B$1,MonsterTable!$A$1:$B$1,0),0),
IF(OR(NOT(ISBLANK(BW1463)),ISBLANK(BX1463)),#N/A,
IF(BU1463="empty","empty",
VLOOKUP(BU1463,MonsterGroupTable!$A:$A,1,0)))))))</f>
        <v/>
      </c>
      <c r="CC1463" s="2" t="str">
        <f>IF(AND(ISBLANK(CB1463),OR(NOT(ISBLANK(CD1463)),NOT(ISBLANK(CE1463)))),#N/A,
IF(ISBLANK(CB1463),"",
IF(AND(NOT(ISERROR(VLOOKUP(CB1463,MonsterTable!$A:$B,MATCH(MonsterTable!$B$1,MonsterTable!$A$1:$B$1,0),0))),OR(ISBLANK(CD1463),ISBLANK(CE1463))),#N/A,
IFERROR(VLOOKUP(CB1463,MonsterTable!$A:$B,MATCH(MonsterTable!$B$1,MonsterTable!$A$1:$B$1,0),0),
IF(OR(NOT(ISBLANK(CD1463)),ISBLANK(CE1463)),#N/A,
IF(CB1463="empty","empty",
VLOOKUP(CB1463,MonsterGroupTable!$A:$A,1,0)))))))</f>
        <v/>
      </c>
      <c r="CJ1463" s="2" t="str">
        <f>IF(AND(ISBLANK(CI1463),OR(NOT(ISBLANK(CK1463)),NOT(ISBLANK(CL1463)))),#N/A,
IF(ISBLANK(CI1463),"",
IF(AND(NOT(ISERROR(VLOOKUP(CI1463,MonsterTable!$A:$B,MATCH(MonsterTable!$B$1,MonsterTable!$A$1:$B$1,0),0))),OR(ISBLANK(CK1463),ISBLANK(CL1463))),#N/A,
IFERROR(VLOOKUP(CI1463,MonsterTable!$A:$B,MATCH(MonsterTable!$B$1,MonsterTable!$A$1:$B$1,0),0),
IF(OR(NOT(ISBLANK(CK1463)),ISBLANK(CL1463)),#N/A,
IF(CI1463="empty","empty",
VLOOKUP(CI1463,MonsterGroupTable!$A:$A,1,0)))))))</f>
        <v/>
      </c>
    </row>
    <row r="1464" spans="1:88">
      <c r="A1464">
        <v>20430</v>
      </c>
      <c r="B1464">
        <f t="shared" si="49"/>
        <v>1.2</v>
      </c>
      <c r="C1464">
        <f t="shared" si="49"/>
        <v>1.1000000000000001</v>
      </c>
      <c r="F1464">
        <v>1260</v>
      </c>
      <c r="G1464">
        <v>35584</v>
      </c>
      <c r="H1464">
        <v>0</v>
      </c>
      <c r="I1464">
        <v>0</v>
      </c>
      <c r="J1464">
        <v>0</v>
      </c>
      <c r="K1464" t="s">
        <v>28</v>
      </c>
      <c r="L1464" t="s">
        <v>245</v>
      </c>
      <c r="M1464" t="s">
        <v>79</v>
      </c>
      <c r="N1464" t="s">
        <v>80</v>
      </c>
      <c r="O1464">
        <v>0</v>
      </c>
      <c r="P1464">
        <v>-4.75</v>
      </c>
      <c r="Q1464">
        <v>-3.5</v>
      </c>
      <c r="R1464">
        <v>4.75</v>
      </c>
      <c r="S1464">
        <v>3</v>
      </c>
      <c r="T1464">
        <v>-13.5</v>
      </c>
      <c r="U1464">
        <v>2.5499999999999998</v>
      </c>
      <c r="V1464">
        <v>-6.75</v>
      </c>
      <c r="W1464" t="str">
        <f t="shared" si="50"/>
        <v>g103,5,empty,3,203,1,1,0</v>
      </c>
      <c r="X1464" s="1" t="s">
        <v>281</v>
      </c>
      <c r="Y1464" s="2" t="str">
        <f>IF(AND(ISBLANK(X1464),OR(NOT(ISBLANK(Z1464)),NOT(ISBLANK(AA1464)))),#N/A,
IF(ISBLANK(X1464),"",
IF(AND(NOT(ISERROR(VLOOKUP(X1464,MonsterTable!$A:$B,MATCH(MonsterTable!$B$1,MonsterTable!$A$1:$B$1,0),0))),OR(ISBLANK(Z1464),ISBLANK(AA1464))),#N/A,
IFERROR(VLOOKUP(X1464,MonsterTable!$A:$B,MATCH(MonsterTable!$B$1,MonsterTable!$A$1:$B$1,0),0),
IF(OR(NOT(ISBLANK(Z1464)),ISBLANK(AA1464)),#N/A,
IF(X1464="empty","empty",
VLOOKUP(X1464,MonsterGroupTable!$A:$A,1,0)))))))</f>
        <v>g103</v>
      </c>
      <c r="AA1464">
        <v>5</v>
      </c>
      <c r="AE1464" s="1" t="s">
        <v>446</v>
      </c>
      <c r="AF1464" s="2" t="str">
        <f>IF(AND(ISBLANK(AE1464),OR(NOT(ISBLANK(AG1464)),NOT(ISBLANK(AH1464)))),#N/A,
IF(ISBLANK(AE1464),"",
IF(AND(NOT(ISERROR(VLOOKUP(AE1464,MonsterTable!$A:$B,MATCH(MonsterTable!$B$1,MonsterTable!$A$1:$B$1,0),0))),OR(ISBLANK(AG1464),ISBLANK(AH1464))),#N/A,
IFERROR(VLOOKUP(AE1464,MonsterTable!$A:$B,MATCH(MonsterTable!$B$1,MonsterTable!$A$1:$B$1,0),0),
IF(OR(NOT(ISBLANK(AG1464)),ISBLANK(AH1464)),#N/A,
IF(AE1464="empty","empty",
VLOOKUP(AE1464,MonsterGroupTable!$A:$A,1,0)))))))</f>
        <v>empty</v>
      </c>
      <c r="AH1464">
        <v>3</v>
      </c>
      <c r="AL1464" s="1" t="s">
        <v>339</v>
      </c>
      <c r="AM1464" s="2">
        <f>IF(AND(ISBLANK(AL1464),OR(NOT(ISBLANK(AN1464)),NOT(ISBLANK(AO1464)))),#N/A,
IF(ISBLANK(AL1464),"",
IF(AND(NOT(ISERROR(VLOOKUP(AL1464,MonsterTable!$A:$B,MATCH(MonsterTable!$B$1,MonsterTable!$A$1:$B$1,0),0))),OR(ISBLANK(AN1464),ISBLANK(AO1464))),#N/A,
IFERROR(VLOOKUP(AL1464,MonsterTable!$A:$B,MATCH(MonsterTable!$B$1,MonsterTable!$A$1:$B$1,0),0),
IF(OR(NOT(ISBLANK(AN1464)),ISBLANK(AO1464)),#N/A,
IF(AL1464="empty","empty",
VLOOKUP(AL1464,MonsterGroupTable!$A:$A,1,0)))))))</f>
        <v>203</v>
      </c>
      <c r="AN1464">
        <v>1</v>
      </c>
      <c r="AO1464">
        <v>1</v>
      </c>
      <c r="AP1464">
        <v>0</v>
      </c>
      <c r="AT1464" s="2" t="str">
        <f>IF(AND(ISBLANK(AS1464),OR(NOT(ISBLANK(AU1464)),NOT(ISBLANK(AV1464)))),#N/A,
IF(ISBLANK(AS1464),"",
IF(AND(NOT(ISERROR(VLOOKUP(AS1464,MonsterTable!$A:$B,MATCH(MonsterTable!$B$1,MonsterTable!$A$1:$B$1,0),0))),OR(ISBLANK(AU1464),ISBLANK(AV1464))),#N/A,
IFERROR(VLOOKUP(AS1464,MonsterTable!$A:$B,MATCH(MonsterTable!$B$1,MonsterTable!$A$1:$B$1,0),0),
IF(OR(NOT(ISBLANK(AU1464)),ISBLANK(AV1464)),#N/A,
IF(AS1464="empty","empty",
VLOOKUP(AS1464,MonsterGroupTable!$A:$A,1,0)))))))</f>
        <v/>
      </c>
      <c r="BA1464" s="2" t="str">
        <f>IF(AND(ISBLANK(AZ1464),OR(NOT(ISBLANK(BB1464)),NOT(ISBLANK(BC1464)))),#N/A,
IF(ISBLANK(AZ1464),"",
IF(AND(NOT(ISERROR(VLOOKUP(AZ1464,MonsterTable!$A:$B,MATCH(MonsterTable!$B$1,MonsterTable!$A$1:$B$1,0),0))),OR(ISBLANK(BB1464),ISBLANK(BC1464))),#N/A,
IFERROR(VLOOKUP(AZ1464,MonsterTable!$A:$B,MATCH(MonsterTable!$B$1,MonsterTable!$A$1:$B$1,0),0),
IF(OR(NOT(ISBLANK(BB1464)),ISBLANK(BC1464)),#N/A,
IF(AZ1464="empty","empty",
VLOOKUP(AZ1464,MonsterGroupTable!$A:$A,1,0)))))))</f>
        <v/>
      </c>
      <c r="BH1464" s="2" t="str">
        <f>IF(AND(ISBLANK(BG1464),OR(NOT(ISBLANK(BI1464)),NOT(ISBLANK(BJ1464)))),#N/A,
IF(ISBLANK(BG1464),"",
IF(AND(NOT(ISERROR(VLOOKUP(BG1464,MonsterTable!$A:$B,MATCH(MonsterTable!$B$1,MonsterTable!$A$1:$B$1,0),0))),OR(ISBLANK(BI1464),ISBLANK(BJ1464))),#N/A,
IFERROR(VLOOKUP(BG1464,MonsterTable!$A:$B,MATCH(MonsterTable!$B$1,MonsterTable!$A$1:$B$1,0),0),
IF(OR(NOT(ISBLANK(BI1464)),ISBLANK(BJ1464)),#N/A,
IF(BG1464="empty","empty",
VLOOKUP(BG1464,MonsterGroupTable!$A:$A,1,0)))))))</f>
        <v/>
      </c>
      <c r="BO1464" s="2" t="str">
        <f>IF(AND(ISBLANK(BN1464),OR(NOT(ISBLANK(BP1464)),NOT(ISBLANK(BQ1464)))),#N/A,
IF(ISBLANK(BN1464),"",
IF(AND(NOT(ISERROR(VLOOKUP(BN1464,MonsterTable!$A:$B,MATCH(MonsterTable!$B$1,MonsterTable!$A$1:$B$1,0),0))),OR(ISBLANK(BP1464),ISBLANK(BQ1464))),#N/A,
IFERROR(VLOOKUP(BN1464,MonsterTable!$A:$B,MATCH(MonsterTable!$B$1,MonsterTable!$A$1:$B$1,0),0),
IF(OR(NOT(ISBLANK(BP1464)),ISBLANK(BQ1464)),#N/A,
IF(BN1464="empty","empty",
VLOOKUP(BN1464,MonsterGroupTable!$A:$A,1,0)))))))</f>
        <v/>
      </c>
      <c r="BV1464" s="2" t="str">
        <f>IF(AND(ISBLANK(BU1464),OR(NOT(ISBLANK(BW1464)),NOT(ISBLANK(BX1464)))),#N/A,
IF(ISBLANK(BU1464),"",
IF(AND(NOT(ISERROR(VLOOKUP(BU1464,MonsterTable!$A:$B,MATCH(MonsterTable!$B$1,MonsterTable!$A$1:$B$1,0),0))),OR(ISBLANK(BW1464),ISBLANK(BX1464))),#N/A,
IFERROR(VLOOKUP(BU1464,MonsterTable!$A:$B,MATCH(MonsterTable!$B$1,MonsterTable!$A$1:$B$1,0),0),
IF(OR(NOT(ISBLANK(BW1464)),ISBLANK(BX1464)),#N/A,
IF(BU1464="empty","empty",
VLOOKUP(BU1464,MonsterGroupTable!$A:$A,1,0)))))))</f>
        <v/>
      </c>
      <c r="CC1464" s="2" t="str">
        <f>IF(AND(ISBLANK(CB1464),OR(NOT(ISBLANK(CD1464)),NOT(ISBLANK(CE1464)))),#N/A,
IF(ISBLANK(CB1464),"",
IF(AND(NOT(ISERROR(VLOOKUP(CB1464,MonsterTable!$A:$B,MATCH(MonsterTable!$B$1,MonsterTable!$A$1:$B$1,0),0))),OR(ISBLANK(CD1464),ISBLANK(CE1464))),#N/A,
IFERROR(VLOOKUP(CB1464,MonsterTable!$A:$B,MATCH(MonsterTable!$B$1,MonsterTable!$A$1:$B$1,0),0),
IF(OR(NOT(ISBLANK(CD1464)),ISBLANK(CE1464)),#N/A,
IF(CB1464="empty","empty",
VLOOKUP(CB1464,MonsterGroupTable!$A:$A,1,0)))))))</f>
        <v/>
      </c>
      <c r="CJ1464" s="2" t="str">
        <f>IF(AND(ISBLANK(CI1464),OR(NOT(ISBLANK(CK1464)),NOT(ISBLANK(CL1464)))),#N/A,
IF(ISBLANK(CI1464),"",
IF(AND(NOT(ISERROR(VLOOKUP(CI1464,MonsterTable!$A:$B,MATCH(MonsterTable!$B$1,MonsterTable!$A$1:$B$1,0),0))),OR(ISBLANK(CK1464),ISBLANK(CL1464))),#N/A,
IFERROR(VLOOKUP(CI1464,MonsterTable!$A:$B,MATCH(MonsterTable!$B$1,MonsterTable!$A$1:$B$1,0),0),
IF(OR(NOT(ISBLANK(CK1464)),ISBLANK(CL1464)),#N/A,
IF(CI1464="empty","empty",
VLOOKUP(CI1464,MonsterGroupTable!$A:$A,1,0)))))))</f>
        <v/>
      </c>
    </row>
    <row r="1465" spans="1:88">
      <c r="A1465">
        <v>20431</v>
      </c>
      <c r="B1465">
        <f t="shared" si="49"/>
        <v>1.1000000000000001</v>
      </c>
      <c r="C1465">
        <f t="shared" si="49"/>
        <v>1.1000000000000001</v>
      </c>
      <c r="F1465">
        <v>1260</v>
      </c>
      <c r="G1465">
        <v>35773</v>
      </c>
      <c r="H1465">
        <v>0</v>
      </c>
      <c r="I1465">
        <v>0</v>
      </c>
      <c r="J1465">
        <v>0</v>
      </c>
      <c r="K1465" t="s">
        <v>28</v>
      </c>
      <c r="L1465" t="s">
        <v>247</v>
      </c>
      <c r="M1465" t="s">
        <v>79</v>
      </c>
      <c r="N1465" t="s">
        <v>80</v>
      </c>
      <c r="O1465">
        <v>0</v>
      </c>
      <c r="P1465">
        <v>-4.75</v>
      </c>
      <c r="Q1465">
        <v>-3.5</v>
      </c>
      <c r="R1465">
        <v>4.75</v>
      </c>
      <c r="S1465">
        <v>3</v>
      </c>
      <c r="T1465">
        <v>-13.5</v>
      </c>
      <c r="U1465">
        <v>2.5499999999999998</v>
      </c>
      <c r="V1465">
        <v>-6.75</v>
      </c>
      <c r="W1465" t="str">
        <f t="shared" si="50"/>
        <v>g104,5,empty,3,204,1,1,0</v>
      </c>
      <c r="X1465" s="1" t="s">
        <v>282</v>
      </c>
      <c r="Y1465" s="2" t="str">
        <f>IF(AND(ISBLANK(X1465),OR(NOT(ISBLANK(Z1465)),NOT(ISBLANK(AA1465)))),#N/A,
IF(ISBLANK(X1465),"",
IF(AND(NOT(ISERROR(VLOOKUP(X1465,MonsterTable!$A:$B,MATCH(MonsterTable!$B$1,MonsterTable!$A$1:$B$1,0),0))),OR(ISBLANK(Z1465),ISBLANK(AA1465))),#N/A,
IFERROR(VLOOKUP(X1465,MonsterTable!$A:$B,MATCH(MonsterTable!$B$1,MonsterTable!$A$1:$B$1,0),0),
IF(OR(NOT(ISBLANK(Z1465)),ISBLANK(AA1465)),#N/A,
IF(X1465="empty","empty",
VLOOKUP(X1465,MonsterGroupTable!$A:$A,1,0)))))))</f>
        <v>g104</v>
      </c>
      <c r="AA1465">
        <v>5</v>
      </c>
      <c r="AE1465" s="1" t="s">
        <v>446</v>
      </c>
      <c r="AF1465" s="2" t="str">
        <f>IF(AND(ISBLANK(AE1465),OR(NOT(ISBLANK(AG1465)),NOT(ISBLANK(AH1465)))),#N/A,
IF(ISBLANK(AE1465),"",
IF(AND(NOT(ISERROR(VLOOKUP(AE1465,MonsterTable!$A:$B,MATCH(MonsterTable!$B$1,MonsterTable!$A$1:$B$1,0),0))),OR(ISBLANK(AG1465),ISBLANK(AH1465))),#N/A,
IFERROR(VLOOKUP(AE1465,MonsterTable!$A:$B,MATCH(MonsterTable!$B$1,MonsterTable!$A$1:$B$1,0),0),
IF(OR(NOT(ISBLANK(AG1465)),ISBLANK(AH1465)),#N/A,
IF(AE1465="empty","empty",
VLOOKUP(AE1465,MonsterGroupTable!$A:$A,1,0)))))))</f>
        <v>empty</v>
      </c>
      <c r="AH1465">
        <v>3</v>
      </c>
      <c r="AL1465" s="1" t="s">
        <v>340</v>
      </c>
      <c r="AM1465" s="2">
        <f>IF(AND(ISBLANK(AL1465),OR(NOT(ISBLANK(AN1465)),NOT(ISBLANK(AO1465)))),#N/A,
IF(ISBLANK(AL1465),"",
IF(AND(NOT(ISERROR(VLOOKUP(AL1465,MonsterTable!$A:$B,MATCH(MonsterTable!$B$1,MonsterTable!$A$1:$B$1,0),0))),OR(ISBLANK(AN1465),ISBLANK(AO1465))),#N/A,
IFERROR(VLOOKUP(AL1465,MonsterTable!$A:$B,MATCH(MonsterTable!$B$1,MonsterTable!$A$1:$B$1,0),0),
IF(OR(NOT(ISBLANK(AN1465)),ISBLANK(AO1465)),#N/A,
IF(AL1465="empty","empty",
VLOOKUP(AL1465,MonsterGroupTable!$A:$A,1,0)))))))</f>
        <v>204</v>
      </c>
      <c r="AN1465">
        <v>1</v>
      </c>
      <c r="AO1465">
        <v>1</v>
      </c>
      <c r="AP1465">
        <v>0</v>
      </c>
      <c r="AT1465" s="2" t="str">
        <f>IF(AND(ISBLANK(AS1465),OR(NOT(ISBLANK(AU1465)),NOT(ISBLANK(AV1465)))),#N/A,
IF(ISBLANK(AS1465),"",
IF(AND(NOT(ISERROR(VLOOKUP(AS1465,MonsterTable!$A:$B,MATCH(MonsterTable!$B$1,MonsterTable!$A$1:$B$1,0),0))),OR(ISBLANK(AU1465),ISBLANK(AV1465))),#N/A,
IFERROR(VLOOKUP(AS1465,MonsterTable!$A:$B,MATCH(MonsterTable!$B$1,MonsterTable!$A$1:$B$1,0),0),
IF(OR(NOT(ISBLANK(AU1465)),ISBLANK(AV1465)),#N/A,
IF(AS1465="empty","empty",
VLOOKUP(AS1465,MonsterGroupTable!$A:$A,1,0)))))))</f>
        <v/>
      </c>
      <c r="BA1465" s="2" t="str">
        <f>IF(AND(ISBLANK(AZ1465),OR(NOT(ISBLANK(BB1465)),NOT(ISBLANK(BC1465)))),#N/A,
IF(ISBLANK(AZ1465),"",
IF(AND(NOT(ISERROR(VLOOKUP(AZ1465,MonsterTable!$A:$B,MATCH(MonsterTable!$B$1,MonsterTable!$A$1:$B$1,0),0))),OR(ISBLANK(BB1465),ISBLANK(BC1465))),#N/A,
IFERROR(VLOOKUP(AZ1465,MonsterTable!$A:$B,MATCH(MonsterTable!$B$1,MonsterTable!$A$1:$B$1,0),0),
IF(OR(NOT(ISBLANK(BB1465)),ISBLANK(BC1465)),#N/A,
IF(AZ1465="empty","empty",
VLOOKUP(AZ1465,MonsterGroupTable!$A:$A,1,0)))))))</f>
        <v/>
      </c>
      <c r="BH1465" s="2" t="str">
        <f>IF(AND(ISBLANK(BG1465),OR(NOT(ISBLANK(BI1465)),NOT(ISBLANK(BJ1465)))),#N/A,
IF(ISBLANK(BG1465),"",
IF(AND(NOT(ISERROR(VLOOKUP(BG1465,MonsterTable!$A:$B,MATCH(MonsterTable!$B$1,MonsterTable!$A$1:$B$1,0),0))),OR(ISBLANK(BI1465),ISBLANK(BJ1465))),#N/A,
IFERROR(VLOOKUP(BG1465,MonsterTable!$A:$B,MATCH(MonsterTable!$B$1,MonsterTable!$A$1:$B$1,0),0),
IF(OR(NOT(ISBLANK(BI1465)),ISBLANK(BJ1465)),#N/A,
IF(BG1465="empty","empty",
VLOOKUP(BG1465,MonsterGroupTable!$A:$A,1,0)))))))</f>
        <v/>
      </c>
      <c r="BO1465" s="2" t="str">
        <f>IF(AND(ISBLANK(BN1465),OR(NOT(ISBLANK(BP1465)),NOT(ISBLANK(BQ1465)))),#N/A,
IF(ISBLANK(BN1465),"",
IF(AND(NOT(ISERROR(VLOOKUP(BN1465,MonsterTable!$A:$B,MATCH(MonsterTable!$B$1,MonsterTable!$A$1:$B$1,0),0))),OR(ISBLANK(BP1465),ISBLANK(BQ1465))),#N/A,
IFERROR(VLOOKUP(BN1465,MonsterTable!$A:$B,MATCH(MonsterTable!$B$1,MonsterTable!$A$1:$B$1,0),0),
IF(OR(NOT(ISBLANK(BP1465)),ISBLANK(BQ1465)),#N/A,
IF(BN1465="empty","empty",
VLOOKUP(BN1465,MonsterGroupTable!$A:$A,1,0)))))))</f>
        <v/>
      </c>
      <c r="BV1465" s="2" t="str">
        <f>IF(AND(ISBLANK(BU1465),OR(NOT(ISBLANK(BW1465)),NOT(ISBLANK(BX1465)))),#N/A,
IF(ISBLANK(BU1465),"",
IF(AND(NOT(ISERROR(VLOOKUP(BU1465,MonsterTable!$A:$B,MATCH(MonsterTable!$B$1,MonsterTable!$A$1:$B$1,0),0))),OR(ISBLANK(BW1465),ISBLANK(BX1465))),#N/A,
IFERROR(VLOOKUP(BU1465,MonsterTable!$A:$B,MATCH(MonsterTable!$B$1,MonsterTable!$A$1:$B$1,0),0),
IF(OR(NOT(ISBLANK(BW1465)),ISBLANK(BX1465)),#N/A,
IF(BU1465="empty","empty",
VLOOKUP(BU1465,MonsterGroupTable!$A:$A,1,0)))))))</f>
        <v/>
      </c>
      <c r="CC1465" s="2" t="str">
        <f>IF(AND(ISBLANK(CB1465),OR(NOT(ISBLANK(CD1465)),NOT(ISBLANK(CE1465)))),#N/A,
IF(ISBLANK(CB1465),"",
IF(AND(NOT(ISERROR(VLOOKUP(CB1465,MonsterTable!$A:$B,MATCH(MonsterTable!$B$1,MonsterTable!$A$1:$B$1,0),0))),OR(ISBLANK(CD1465),ISBLANK(CE1465))),#N/A,
IFERROR(VLOOKUP(CB1465,MonsterTable!$A:$B,MATCH(MonsterTable!$B$1,MonsterTable!$A$1:$B$1,0),0),
IF(OR(NOT(ISBLANK(CD1465)),ISBLANK(CE1465)),#N/A,
IF(CB1465="empty","empty",
VLOOKUP(CB1465,MonsterGroupTable!$A:$A,1,0)))))))</f>
        <v/>
      </c>
      <c r="CJ1465" s="2" t="str">
        <f>IF(AND(ISBLANK(CI1465),OR(NOT(ISBLANK(CK1465)),NOT(ISBLANK(CL1465)))),#N/A,
IF(ISBLANK(CI1465),"",
IF(AND(NOT(ISERROR(VLOOKUP(CI1465,MonsterTable!$A:$B,MATCH(MonsterTable!$B$1,MonsterTable!$A$1:$B$1,0),0))),OR(ISBLANK(CK1465),ISBLANK(CL1465))),#N/A,
IFERROR(VLOOKUP(CI1465,MonsterTable!$A:$B,MATCH(MonsterTable!$B$1,MonsterTable!$A$1:$B$1,0),0),
IF(OR(NOT(ISBLANK(CK1465)),ISBLANK(CL1465)),#N/A,
IF(CI1465="empty","empty",
VLOOKUP(CI1465,MonsterGroupTable!$A:$A,1,0)))))))</f>
        <v/>
      </c>
    </row>
    <row r="1466" spans="1:88">
      <c r="A1466">
        <v>20432</v>
      </c>
      <c r="B1466">
        <f t="shared" si="49"/>
        <v>1.1000000000000001</v>
      </c>
      <c r="C1466">
        <f t="shared" si="49"/>
        <v>1.1000000000000001</v>
      </c>
      <c r="F1466">
        <v>1260</v>
      </c>
      <c r="G1466">
        <v>35962</v>
      </c>
      <c r="H1466">
        <v>0</v>
      </c>
      <c r="I1466">
        <v>0</v>
      </c>
      <c r="J1466">
        <v>0</v>
      </c>
      <c r="K1466" t="s">
        <v>28</v>
      </c>
      <c r="L1466" t="s">
        <v>247</v>
      </c>
      <c r="M1466" t="s">
        <v>79</v>
      </c>
      <c r="N1466" t="s">
        <v>80</v>
      </c>
      <c r="O1466">
        <v>0</v>
      </c>
      <c r="P1466">
        <v>-4.75</v>
      </c>
      <c r="Q1466">
        <v>-3.5</v>
      </c>
      <c r="R1466">
        <v>4.75</v>
      </c>
      <c r="S1466">
        <v>3</v>
      </c>
      <c r="T1466">
        <v>-13.5</v>
      </c>
      <c r="U1466">
        <v>2.5499999999999998</v>
      </c>
      <c r="V1466">
        <v>-6.75</v>
      </c>
      <c r="W1466" t="str">
        <f t="shared" si="50"/>
        <v>g104,5,empty,3,204,1,1,0</v>
      </c>
      <c r="X1466" s="1" t="s">
        <v>282</v>
      </c>
      <c r="Y1466" s="2" t="str">
        <f>IF(AND(ISBLANK(X1466),OR(NOT(ISBLANK(Z1466)),NOT(ISBLANK(AA1466)))),#N/A,
IF(ISBLANK(X1466),"",
IF(AND(NOT(ISERROR(VLOOKUP(X1466,MonsterTable!$A:$B,MATCH(MonsterTable!$B$1,MonsterTable!$A$1:$B$1,0),0))),OR(ISBLANK(Z1466),ISBLANK(AA1466))),#N/A,
IFERROR(VLOOKUP(X1466,MonsterTable!$A:$B,MATCH(MonsterTable!$B$1,MonsterTable!$A$1:$B$1,0),0),
IF(OR(NOT(ISBLANK(Z1466)),ISBLANK(AA1466)),#N/A,
IF(X1466="empty","empty",
VLOOKUP(X1466,MonsterGroupTable!$A:$A,1,0)))))))</f>
        <v>g104</v>
      </c>
      <c r="AA1466">
        <v>5</v>
      </c>
      <c r="AE1466" s="1" t="s">
        <v>446</v>
      </c>
      <c r="AF1466" s="2" t="str">
        <f>IF(AND(ISBLANK(AE1466),OR(NOT(ISBLANK(AG1466)),NOT(ISBLANK(AH1466)))),#N/A,
IF(ISBLANK(AE1466),"",
IF(AND(NOT(ISERROR(VLOOKUP(AE1466,MonsterTable!$A:$B,MATCH(MonsterTable!$B$1,MonsterTable!$A$1:$B$1,0),0))),OR(ISBLANK(AG1466),ISBLANK(AH1466))),#N/A,
IFERROR(VLOOKUP(AE1466,MonsterTable!$A:$B,MATCH(MonsterTable!$B$1,MonsterTable!$A$1:$B$1,0),0),
IF(OR(NOT(ISBLANK(AG1466)),ISBLANK(AH1466)),#N/A,
IF(AE1466="empty","empty",
VLOOKUP(AE1466,MonsterGroupTable!$A:$A,1,0)))))))</f>
        <v>empty</v>
      </c>
      <c r="AH1466">
        <v>3</v>
      </c>
      <c r="AL1466" s="1" t="s">
        <v>340</v>
      </c>
      <c r="AM1466" s="2">
        <f>IF(AND(ISBLANK(AL1466),OR(NOT(ISBLANK(AN1466)),NOT(ISBLANK(AO1466)))),#N/A,
IF(ISBLANK(AL1466),"",
IF(AND(NOT(ISERROR(VLOOKUP(AL1466,MonsterTable!$A:$B,MATCH(MonsterTable!$B$1,MonsterTable!$A$1:$B$1,0),0))),OR(ISBLANK(AN1466),ISBLANK(AO1466))),#N/A,
IFERROR(VLOOKUP(AL1466,MonsterTable!$A:$B,MATCH(MonsterTable!$B$1,MonsterTable!$A$1:$B$1,0),0),
IF(OR(NOT(ISBLANK(AN1466)),ISBLANK(AO1466)),#N/A,
IF(AL1466="empty","empty",
VLOOKUP(AL1466,MonsterGroupTable!$A:$A,1,0)))))))</f>
        <v>204</v>
      </c>
      <c r="AN1466">
        <v>1</v>
      </c>
      <c r="AO1466">
        <v>1</v>
      </c>
      <c r="AP1466">
        <v>0</v>
      </c>
      <c r="AT1466" s="2" t="str">
        <f>IF(AND(ISBLANK(AS1466),OR(NOT(ISBLANK(AU1466)),NOT(ISBLANK(AV1466)))),#N/A,
IF(ISBLANK(AS1466),"",
IF(AND(NOT(ISERROR(VLOOKUP(AS1466,MonsterTable!$A:$B,MATCH(MonsterTable!$B$1,MonsterTable!$A$1:$B$1,0),0))),OR(ISBLANK(AU1466),ISBLANK(AV1466))),#N/A,
IFERROR(VLOOKUP(AS1466,MonsterTable!$A:$B,MATCH(MonsterTable!$B$1,MonsterTable!$A$1:$B$1,0),0),
IF(OR(NOT(ISBLANK(AU1466)),ISBLANK(AV1466)),#N/A,
IF(AS1466="empty","empty",
VLOOKUP(AS1466,MonsterGroupTable!$A:$A,1,0)))))))</f>
        <v/>
      </c>
      <c r="BA1466" s="2" t="str">
        <f>IF(AND(ISBLANK(AZ1466),OR(NOT(ISBLANK(BB1466)),NOT(ISBLANK(BC1466)))),#N/A,
IF(ISBLANK(AZ1466),"",
IF(AND(NOT(ISERROR(VLOOKUP(AZ1466,MonsterTable!$A:$B,MATCH(MonsterTable!$B$1,MonsterTable!$A$1:$B$1,0),0))),OR(ISBLANK(BB1466),ISBLANK(BC1466))),#N/A,
IFERROR(VLOOKUP(AZ1466,MonsterTable!$A:$B,MATCH(MonsterTable!$B$1,MonsterTable!$A$1:$B$1,0),0),
IF(OR(NOT(ISBLANK(BB1466)),ISBLANK(BC1466)),#N/A,
IF(AZ1466="empty","empty",
VLOOKUP(AZ1466,MonsterGroupTable!$A:$A,1,0)))))))</f>
        <v/>
      </c>
      <c r="BH1466" s="2" t="str">
        <f>IF(AND(ISBLANK(BG1466),OR(NOT(ISBLANK(BI1466)),NOT(ISBLANK(BJ1466)))),#N/A,
IF(ISBLANK(BG1466),"",
IF(AND(NOT(ISERROR(VLOOKUP(BG1466,MonsterTable!$A:$B,MATCH(MonsterTable!$B$1,MonsterTable!$A$1:$B$1,0),0))),OR(ISBLANK(BI1466),ISBLANK(BJ1466))),#N/A,
IFERROR(VLOOKUP(BG1466,MonsterTable!$A:$B,MATCH(MonsterTable!$B$1,MonsterTable!$A$1:$B$1,0),0),
IF(OR(NOT(ISBLANK(BI1466)),ISBLANK(BJ1466)),#N/A,
IF(BG1466="empty","empty",
VLOOKUP(BG1466,MonsterGroupTable!$A:$A,1,0)))))))</f>
        <v/>
      </c>
      <c r="BO1466" s="2" t="str">
        <f>IF(AND(ISBLANK(BN1466),OR(NOT(ISBLANK(BP1466)),NOT(ISBLANK(BQ1466)))),#N/A,
IF(ISBLANK(BN1466),"",
IF(AND(NOT(ISERROR(VLOOKUP(BN1466,MonsterTable!$A:$B,MATCH(MonsterTable!$B$1,MonsterTable!$A$1:$B$1,0),0))),OR(ISBLANK(BP1466),ISBLANK(BQ1466))),#N/A,
IFERROR(VLOOKUP(BN1466,MonsterTable!$A:$B,MATCH(MonsterTable!$B$1,MonsterTable!$A$1:$B$1,0),0),
IF(OR(NOT(ISBLANK(BP1466)),ISBLANK(BQ1466)),#N/A,
IF(BN1466="empty","empty",
VLOOKUP(BN1466,MonsterGroupTable!$A:$A,1,0)))))))</f>
        <v/>
      </c>
      <c r="BV1466" s="2" t="str">
        <f>IF(AND(ISBLANK(BU1466),OR(NOT(ISBLANK(BW1466)),NOT(ISBLANK(BX1466)))),#N/A,
IF(ISBLANK(BU1466),"",
IF(AND(NOT(ISERROR(VLOOKUP(BU1466,MonsterTable!$A:$B,MATCH(MonsterTable!$B$1,MonsterTable!$A$1:$B$1,0),0))),OR(ISBLANK(BW1466),ISBLANK(BX1466))),#N/A,
IFERROR(VLOOKUP(BU1466,MonsterTable!$A:$B,MATCH(MonsterTable!$B$1,MonsterTable!$A$1:$B$1,0),0),
IF(OR(NOT(ISBLANK(BW1466)),ISBLANK(BX1466)),#N/A,
IF(BU1466="empty","empty",
VLOOKUP(BU1466,MonsterGroupTable!$A:$A,1,0)))))))</f>
        <v/>
      </c>
      <c r="CC1466" s="2" t="str">
        <f>IF(AND(ISBLANK(CB1466),OR(NOT(ISBLANK(CD1466)),NOT(ISBLANK(CE1466)))),#N/A,
IF(ISBLANK(CB1466),"",
IF(AND(NOT(ISERROR(VLOOKUP(CB1466,MonsterTable!$A:$B,MATCH(MonsterTable!$B$1,MonsterTable!$A$1:$B$1,0),0))),OR(ISBLANK(CD1466),ISBLANK(CE1466))),#N/A,
IFERROR(VLOOKUP(CB1466,MonsterTable!$A:$B,MATCH(MonsterTable!$B$1,MonsterTable!$A$1:$B$1,0),0),
IF(OR(NOT(ISBLANK(CD1466)),ISBLANK(CE1466)),#N/A,
IF(CB1466="empty","empty",
VLOOKUP(CB1466,MonsterGroupTable!$A:$A,1,0)))))))</f>
        <v/>
      </c>
      <c r="CJ1466" s="2" t="str">
        <f>IF(AND(ISBLANK(CI1466),OR(NOT(ISBLANK(CK1466)),NOT(ISBLANK(CL1466)))),#N/A,
IF(ISBLANK(CI1466),"",
IF(AND(NOT(ISERROR(VLOOKUP(CI1466,MonsterTable!$A:$B,MATCH(MonsterTable!$B$1,MonsterTable!$A$1:$B$1,0),0))),OR(ISBLANK(CK1466),ISBLANK(CL1466))),#N/A,
IFERROR(VLOOKUP(CI1466,MonsterTable!$A:$B,MATCH(MonsterTable!$B$1,MonsterTable!$A$1:$B$1,0),0),
IF(OR(NOT(ISBLANK(CK1466)),ISBLANK(CL1466)),#N/A,
IF(CI1466="empty","empty",
VLOOKUP(CI1466,MonsterGroupTable!$A:$A,1,0)))))))</f>
        <v/>
      </c>
    </row>
    <row r="1467" spans="1:88">
      <c r="A1467">
        <v>20433</v>
      </c>
      <c r="B1467">
        <f t="shared" si="49"/>
        <v>1.1000000000000001</v>
      </c>
      <c r="C1467">
        <f t="shared" si="49"/>
        <v>1.1000000000000001</v>
      </c>
      <c r="F1467">
        <v>1260</v>
      </c>
      <c r="G1467">
        <v>36151</v>
      </c>
      <c r="H1467">
        <v>0</v>
      </c>
      <c r="I1467">
        <v>0</v>
      </c>
      <c r="J1467">
        <v>0</v>
      </c>
      <c r="K1467" t="s">
        <v>28</v>
      </c>
      <c r="L1467" t="s">
        <v>247</v>
      </c>
      <c r="M1467" t="s">
        <v>79</v>
      </c>
      <c r="N1467" t="s">
        <v>80</v>
      </c>
      <c r="O1467">
        <v>0</v>
      </c>
      <c r="P1467">
        <v>-4.75</v>
      </c>
      <c r="Q1467">
        <v>-3.5</v>
      </c>
      <c r="R1467">
        <v>4.75</v>
      </c>
      <c r="S1467">
        <v>3</v>
      </c>
      <c r="T1467">
        <v>-13.5</v>
      </c>
      <c r="U1467">
        <v>2.5499999999999998</v>
      </c>
      <c r="V1467">
        <v>-6.75</v>
      </c>
      <c r="W1467" t="str">
        <f t="shared" si="50"/>
        <v>g104,5,empty,3,204,1,1,0</v>
      </c>
      <c r="X1467" s="1" t="s">
        <v>282</v>
      </c>
      <c r="Y1467" s="2" t="str">
        <f>IF(AND(ISBLANK(X1467),OR(NOT(ISBLANK(Z1467)),NOT(ISBLANK(AA1467)))),#N/A,
IF(ISBLANK(X1467),"",
IF(AND(NOT(ISERROR(VLOOKUP(X1467,MonsterTable!$A:$B,MATCH(MonsterTable!$B$1,MonsterTable!$A$1:$B$1,0),0))),OR(ISBLANK(Z1467),ISBLANK(AA1467))),#N/A,
IFERROR(VLOOKUP(X1467,MonsterTable!$A:$B,MATCH(MonsterTable!$B$1,MonsterTable!$A$1:$B$1,0),0),
IF(OR(NOT(ISBLANK(Z1467)),ISBLANK(AA1467)),#N/A,
IF(X1467="empty","empty",
VLOOKUP(X1467,MonsterGroupTable!$A:$A,1,0)))))))</f>
        <v>g104</v>
      </c>
      <c r="AA1467">
        <v>5</v>
      </c>
      <c r="AE1467" s="1" t="s">
        <v>446</v>
      </c>
      <c r="AF1467" s="2" t="str">
        <f>IF(AND(ISBLANK(AE1467),OR(NOT(ISBLANK(AG1467)),NOT(ISBLANK(AH1467)))),#N/A,
IF(ISBLANK(AE1467),"",
IF(AND(NOT(ISERROR(VLOOKUP(AE1467,MonsterTable!$A:$B,MATCH(MonsterTable!$B$1,MonsterTable!$A$1:$B$1,0),0))),OR(ISBLANK(AG1467),ISBLANK(AH1467))),#N/A,
IFERROR(VLOOKUP(AE1467,MonsterTable!$A:$B,MATCH(MonsterTable!$B$1,MonsterTable!$A$1:$B$1,0),0),
IF(OR(NOT(ISBLANK(AG1467)),ISBLANK(AH1467)),#N/A,
IF(AE1467="empty","empty",
VLOOKUP(AE1467,MonsterGroupTable!$A:$A,1,0)))))))</f>
        <v>empty</v>
      </c>
      <c r="AH1467">
        <v>3</v>
      </c>
      <c r="AL1467" s="1" t="s">
        <v>340</v>
      </c>
      <c r="AM1467" s="2">
        <f>IF(AND(ISBLANK(AL1467),OR(NOT(ISBLANK(AN1467)),NOT(ISBLANK(AO1467)))),#N/A,
IF(ISBLANK(AL1467),"",
IF(AND(NOT(ISERROR(VLOOKUP(AL1467,MonsterTable!$A:$B,MATCH(MonsterTable!$B$1,MonsterTable!$A$1:$B$1,0),0))),OR(ISBLANK(AN1467),ISBLANK(AO1467))),#N/A,
IFERROR(VLOOKUP(AL1467,MonsterTable!$A:$B,MATCH(MonsterTable!$B$1,MonsterTable!$A$1:$B$1,0),0),
IF(OR(NOT(ISBLANK(AN1467)),ISBLANK(AO1467)),#N/A,
IF(AL1467="empty","empty",
VLOOKUP(AL1467,MonsterGroupTable!$A:$A,1,0)))))))</f>
        <v>204</v>
      </c>
      <c r="AN1467">
        <v>1</v>
      </c>
      <c r="AO1467">
        <v>1</v>
      </c>
      <c r="AP1467">
        <v>0</v>
      </c>
      <c r="AT1467" s="2" t="str">
        <f>IF(AND(ISBLANK(AS1467),OR(NOT(ISBLANK(AU1467)),NOT(ISBLANK(AV1467)))),#N/A,
IF(ISBLANK(AS1467),"",
IF(AND(NOT(ISERROR(VLOOKUP(AS1467,MonsterTable!$A:$B,MATCH(MonsterTable!$B$1,MonsterTable!$A$1:$B$1,0),0))),OR(ISBLANK(AU1467),ISBLANK(AV1467))),#N/A,
IFERROR(VLOOKUP(AS1467,MonsterTable!$A:$B,MATCH(MonsterTable!$B$1,MonsterTable!$A$1:$B$1,0),0),
IF(OR(NOT(ISBLANK(AU1467)),ISBLANK(AV1467)),#N/A,
IF(AS1467="empty","empty",
VLOOKUP(AS1467,MonsterGroupTable!$A:$A,1,0)))))))</f>
        <v/>
      </c>
      <c r="BA1467" s="2" t="str">
        <f>IF(AND(ISBLANK(AZ1467),OR(NOT(ISBLANK(BB1467)),NOT(ISBLANK(BC1467)))),#N/A,
IF(ISBLANK(AZ1467),"",
IF(AND(NOT(ISERROR(VLOOKUP(AZ1467,MonsterTable!$A:$B,MATCH(MonsterTable!$B$1,MonsterTable!$A$1:$B$1,0),0))),OR(ISBLANK(BB1467),ISBLANK(BC1467))),#N/A,
IFERROR(VLOOKUP(AZ1467,MonsterTable!$A:$B,MATCH(MonsterTable!$B$1,MonsterTable!$A$1:$B$1,0),0),
IF(OR(NOT(ISBLANK(BB1467)),ISBLANK(BC1467)),#N/A,
IF(AZ1467="empty","empty",
VLOOKUP(AZ1467,MonsterGroupTable!$A:$A,1,0)))))))</f>
        <v/>
      </c>
      <c r="BH1467" s="2" t="str">
        <f>IF(AND(ISBLANK(BG1467),OR(NOT(ISBLANK(BI1467)),NOT(ISBLANK(BJ1467)))),#N/A,
IF(ISBLANK(BG1467),"",
IF(AND(NOT(ISERROR(VLOOKUP(BG1467,MonsterTable!$A:$B,MATCH(MonsterTable!$B$1,MonsterTable!$A$1:$B$1,0),0))),OR(ISBLANK(BI1467),ISBLANK(BJ1467))),#N/A,
IFERROR(VLOOKUP(BG1467,MonsterTable!$A:$B,MATCH(MonsterTable!$B$1,MonsterTable!$A$1:$B$1,0),0),
IF(OR(NOT(ISBLANK(BI1467)),ISBLANK(BJ1467)),#N/A,
IF(BG1467="empty","empty",
VLOOKUP(BG1467,MonsterGroupTable!$A:$A,1,0)))))))</f>
        <v/>
      </c>
      <c r="BO1467" s="2" t="str">
        <f>IF(AND(ISBLANK(BN1467),OR(NOT(ISBLANK(BP1467)),NOT(ISBLANK(BQ1467)))),#N/A,
IF(ISBLANK(BN1467),"",
IF(AND(NOT(ISERROR(VLOOKUP(BN1467,MonsterTable!$A:$B,MATCH(MonsterTable!$B$1,MonsterTable!$A$1:$B$1,0),0))),OR(ISBLANK(BP1467),ISBLANK(BQ1467))),#N/A,
IFERROR(VLOOKUP(BN1467,MonsterTable!$A:$B,MATCH(MonsterTable!$B$1,MonsterTable!$A$1:$B$1,0),0),
IF(OR(NOT(ISBLANK(BP1467)),ISBLANK(BQ1467)),#N/A,
IF(BN1467="empty","empty",
VLOOKUP(BN1467,MonsterGroupTable!$A:$A,1,0)))))))</f>
        <v/>
      </c>
      <c r="BV1467" s="2" t="str">
        <f>IF(AND(ISBLANK(BU1467),OR(NOT(ISBLANK(BW1467)),NOT(ISBLANK(BX1467)))),#N/A,
IF(ISBLANK(BU1467),"",
IF(AND(NOT(ISERROR(VLOOKUP(BU1467,MonsterTable!$A:$B,MATCH(MonsterTable!$B$1,MonsterTable!$A$1:$B$1,0),0))),OR(ISBLANK(BW1467),ISBLANK(BX1467))),#N/A,
IFERROR(VLOOKUP(BU1467,MonsterTable!$A:$B,MATCH(MonsterTable!$B$1,MonsterTable!$A$1:$B$1,0),0),
IF(OR(NOT(ISBLANK(BW1467)),ISBLANK(BX1467)),#N/A,
IF(BU1467="empty","empty",
VLOOKUP(BU1467,MonsterGroupTable!$A:$A,1,0)))))))</f>
        <v/>
      </c>
      <c r="CC1467" s="2" t="str">
        <f>IF(AND(ISBLANK(CB1467),OR(NOT(ISBLANK(CD1467)),NOT(ISBLANK(CE1467)))),#N/A,
IF(ISBLANK(CB1467),"",
IF(AND(NOT(ISERROR(VLOOKUP(CB1467,MonsterTable!$A:$B,MATCH(MonsterTable!$B$1,MonsterTable!$A$1:$B$1,0),0))),OR(ISBLANK(CD1467),ISBLANK(CE1467))),#N/A,
IFERROR(VLOOKUP(CB1467,MonsterTable!$A:$B,MATCH(MonsterTable!$B$1,MonsterTable!$A$1:$B$1,0),0),
IF(OR(NOT(ISBLANK(CD1467)),ISBLANK(CE1467)),#N/A,
IF(CB1467="empty","empty",
VLOOKUP(CB1467,MonsterGroupTable!$A:$A,1,0)))))))</f>
        <v/>
      </c>
      <c r="CJ1467" s="2" t="str">
        <f>IF(AND(ISBLANK(CI1467),OR(NOT(ISBLANK(CK1467)),NOT(ISBLANK(CL1467)))),#N/A,
IF(ISBLANK(CI1467),"",
IF(AND(NOT(ISERROR(VLOOKUP(CI1467,MonsterTable!$A:$B,MATCH(MonsterTable!$B$1,MonsterTable!$A$1:$B$1,0),0))),OR(ISBLANK(CK1467),ISBLANK(CL1467))),#N/A,
IFERROR(VLOOKUP(CI1467,MonsterTable!$A:$B,MATCH(MonsterTable!$B$1,MonsterTable!$A$1:$B$1,0),0),
IF(OR(NOT(ISBLANK(CK1467)),ISBLANK(CL1467)),#N/A,
IF(CI1467="empty","empty",
VLOOKUP(CI1467,MonsterGroupTable!$A:$A,1,0)))))))</f>
        <v/>
      </c>
    </row>
    <row r="1468" spans="1:88">
      <c r="A1468">
        <v>20434</v>
      </c>
      <c r="B1468">
        <f t="shared" si="49"/>
        <v>1.1000000000000001</v>
      </c>
      <c r="C1468">
        <f t="shared" si="49"/>
        <v>1.1000000000000001</v>
      </c>
      <c r="F1468">
        <v>1260</v>
      </c>
      <c r="G1468">
        <v>36340</v>
      </c>
      <c r="H1468">
        <v>0</v>
      </c>
      <c r="I1468">
        <v>0</v>
      </c>
      <c r="J1468">
        <v>0</v>
      </c>
      <c r="K1468" t="s">
        <v>28</v>
      </c>
      <c r="L1468" t="s">
        <v>247</v>
      </c>
      <c r="M1468" t="s">
        <v>79</v>
      </c>
      <c r="N1468" t="s">
        <v>80</v>
      </c>
      <c r="O1468">
        <v>0</v>
      </c>
      <c r="P1468">
        <v>-4.75</v>
      </c>
      <c r="Q1468">
        <v>-3.5</v>
      </c>
      <c r="R1468">
        <v>4.75</v>
      </c>
      <c r="S1468">
        <v>3</v>
      </c>
      <c r="T1468">
        <v>-13.5</v>
      </c>
      <c r="U1468">
        <v>2.5499999999999998</v>
      </c>
      <c r="V1468">
        <v>-6.75</v>
      </c>
      <c r="W1468" t="str">
        <f t="shared" si="50"/>
        <v>g104,5,empty,3,204,1,1,0</v>
      </c>
      <c r="X1468" s="1" t="s">
        <v>282</v>
      </c>
      <c r="Y1468" s="2" t="str">
        <f>IF(AND(ISBLANK(X1468),OR(NOT(ISBLANK(Z1468)),NOT(ISBLANK(AA1468)))),#N/A,
IF(ISBLANK(X1468),"",
IF(AND(NOT(ISERROR(VLOOKUP(X1468,MonsterTable!$A:$B,MATCH(MonsterTable!$B$1,MonsterTable!$A$1:$B$1,0),0))),OR(ISBLANK(Z1468),ISBLANK(AA1468))),#N/A,
IFERROR(VLOOKUP(X1468,MonsterTable!$A:$B,MATCH(MonsterTable!$B$1,MonsterTable!$A$1:$B$1,0),0),
IF(OR(NOT(ISBLANK(Z1468)),ISBLANK(AA1468)),#N/A,
IF(X1468="empty","empty",
VLOOKUP(X1468,MonsterGroupTable!$A:$A,1,0)))))))</f>
        <v>g104</v>
      </c>
      <c r="AA1468">
        <v>5</v>
      </c>
      <c r="AE1468" s="1" t="s">
        <v>446</v>
      </c>
      <c r="AF1468" s="2" t="str">
        <f>IF(AND(ISBLANK(AE1468),OR(NOT(ISBLANK(AG1468)),NOT(ISBLANK(AH1468)))),#N/A,
IF(ISBLANK(AE1468),"",
IF(AND(NOT(ISERROR(VLOOKUP(AE1468,MonsterTable!$A:$B,MATCH(MonsterTable!$B$1,MonsterTable!$A$1:$B$1,0),0))),OR(ISBLANK(AG1468),ISBLANK(AH1468))),#N/A,
IFERROR(VLOOKUP(AE1468,MonsterTable!$A:$B,MATCH(MonsterTable!$B$1,MonsterTable!$A$1:$B$1,0),0),
IF(OR(NOT(ISBLANK(AG1468)),ISBLANK(AH1468)),#N/A,
IF(AE1468="empty","empty",
VLOOKUP(AE1468,MonsterGroupTable!$A:$A,1,0)))))))</f>
        <v>empty</v>
      </c>
      <c r="AH1468">
        <v>3</v>
      </c>
      <c r="AL1468" s="1" t="s">
        <v>340</v>
      </c>
      <c r="AM1468" s="2">
        <f>IF(AND(ISBLANK(AL1468),OR(NOT(ISBLANK(AN1468)),NOT(ISBLANK(AO1468)))),#N/A,
IF(ISBLANK(AL1468),"",
IF(AND(NOT(ISERROR(VLOOKUP(AL1468,MonsterTable!$A:$B,MATCH(MonsterTable!$B$1,MonsterTable!$A$1:$B$1,0),0))),OR(ISBLANK(AN1468),ISBLANK(AO1468))),#N/A,
IFERROR(VLOOKUP(AL1468,MonsterTable!$A:$B,MATCH(MonsterTable!$B$1,MonsterTable!$A$1:$B$1,0),0),
IF(OR(NOT(ISBLANK(AN1468)),ISBLANK(AO1468)),#N/A,
IF(AL1468="empty","empty",
VLOOKUP(AL1468,MonsterGroupTable!$A:$A,1,0)))))))</f>
        <v>204</v>
      </c>
      <c r="AN1468">
        <v>1</v>
      </c>
      <c r="AO1468">
        <v>1</v>
      </c>
      <c r="AP1468">
        <v>0</v>
      </c>
      <c r="AT1468" s="2" t="str">
        <f>IF(AND(ISBLANK(AS1468),OR(NOT(ISBLANK(AU1468)),NOT(ISBLANK(AV1468)))),#N/A,
IF(ISBLANK(AS1468),"",
IF(AND(NOT(ISERROR(VLOOKUP(AS1468,MonsterTable!$A:$B,MATCH(MonsterTable!$B$1,MonsterTable!$A$1:$B$1,0),0))),OR(ISBLANK(AU1468),ISBLANK(AV1468))),#N/A,
IFERROR(VLOOKUP(AS1468,MonsterTable!$A:$B,MATCH(MonsterTable!$B$1,MonsterTable!$A$1:$B$1,0),0),
IF(OR(NOT(ISBLANK(AU1468)),ISBLANK(AV1468)),#N/A,
IF(AS1468="empty","empty",
VLOOKUP(AS1468,MonsterGroupTable!$A:$A,1,0)))))))</f>
        <v/>
      </c>
      <c r="BA1468" s="2" t="str">
        <f>IF(AND(ISBLANK(AZ1468),OR(NOT(ISBLANK(BB1468)),NOT(ISBLANK(BC1468)))),#N/A,
IF(ISBLANK(AZ1468),"",
IF(AND(NOT(ISERROR(VLOOKUP(AZ1468,MonsterTable!$A:$B,MATCH(MonsterTable!$B$1,MonsterTable!$A$1:$B$1,0),0))),OR(ISBLANK(BB1468),ISBLANK(BC1468))),#N/A,
IFERROR(VLOOKUP(AZ1468,MonsterTable!$A:$B,MATCH(MonsterTable!$B$1,MonsterTable!$A$1:$B$1,0),0),
IF(OR(NOT(ISBLANK(BB1468)),ISBLANK(BC1468)),#N/A,
IF(AZ1468="empty","empty",
VLOOKUP(AZ1468,MonsterGroupTable!$A:$A,1,0)))))))</f>
        <v/>
      </c>
      <c r="BH1468" s="2" t="str">
        <f>IF(AND(ISBLANK(BG1468),OR(NOT(ISBLANK(BI1468)),NOT(ISBLANK(BJ1468)))),#N/A,
IF(ISBLANK(BG1468),"",
IF(AND(NOT(ISERROR(VLOOKUP(BG1468,MonsterTable!$A:$B,MATCH(MonsterTable!$B$1,MonsterTable!$A$1:$B$1,0),0))),OR(ISBLANK(BI1468),ISBLANK(BJ1468))),#N/A,
IFERROR(VLOOKUP(BG1468,MonsterTable!$A:$B,MATCH(MonsterTable!$B$1,MonsterTable!$A$1:$B$1,0),0),
IF(OR(NOT(ISBLANK(BI1468)),ISBLANK(BJ1468)),#N/A,
IF(BG1468="empty","empty",
VLOOKUP(BG1468,MonsterGroupTable!$A:$A,1,0)))))))</f>
        <v/>
      </c>
      <c r="BO1468" s="2" t="str">
        <f>IF(AND(ISBLANK(BN1468),OR(NOT(ISBLANK(BP1468)),NOT(ISBLANK(BQ1468)))),#N/A,
IF(ISBLANK(BN1468),"",
IF(AND(NOT(ISERROR(VLOOKUP(BN1468,MonsterTable!$A:$B,MATCH(MonsterTable!$B$1,MonsterTable!$A$1:$B$1,0),0))),OR(ISBLANK(BP1468),ISBLANK(BQ1468))),#N/A,
IFERROR(VLOOKUP(BN1468,MonsterTable!$A:$B,MATCH(MonsterTable!$B$1,MonsterTable!$A$1:$B$1,0),0),
IF(OR(NOT(ISBLANK(BP1468)),ISBLANK(BQ1468)),#N/A,
IF(BN1468="empty","empty",
VLOOKUP(BN1468,MonsterGroupTable!$A:$A,1,0)))))))</f>
        <v/>
      </c>
      <c r="BV1468" s="2" t="str">
        <f>IF(AND(ISBLANK(BU1468),OR(NOT(ISBLANK(BW1468)),NOT(ISBLANK(BX1468)))),#N/A,
IF(ISBLANK(BU1468),"",
IF(AND(NOT(ISERROR(VLOOKUP(BU1468,MonsterTable!$A:$B,MATCH(MonsterTable!$B$1,MonsterTable!$A$1:$B$1,0),0))),OR(ISBLANK(BW1468),ISBLANK(BX1468))),#N/A,
IFERROR(VLOOKUP(BU1468,MonsterTable!$A:$B,MATCH(MonsterTable!$B$1,MonsterTable!$A$1:$B$1,0),0),
IF(OR(NOT(ISBLANK(BW1468)),ISBLANK(BX1468)),#N/A,
IF(BU1468="empty","empty",
VLOOKUP(BU1468,MonsterGroupTable!$A:$A,1,0)))))))</f>
        <v/>
      </c>
      <c r="CC1468" s="2" t="str">
        <f>IF(AND(ISBLANK(CB1468),OR(NOT(ISBLANK(CD1468)),NOT(ISBLANK(CE1468)))),#N/A,
IF(ISBLANK(CB1468),"",
IF(AND(NOT(ISERROR(VLOOKUP(CB1468,MonsterTable!$A:$B,MATCH(MonsterTable!$B$1,MonsterTable!$A$1:$B$1,0),0))),OR(ISBLANK(CD1468),ISBLANK(CE1468))),#N/A,
IFERROR(VLOOKUP(CB1468,MonsterTable!$A:$B,MATCH(MonsterTable!$B$1,MonsterTable!$A$1:$B$1,0),0),
IF(OR(NOT(ISBLANK(CD1468)),ISBLANK(CE1468)),#N/A,
IF(CB1468="empty","empty",
VLOOKUP(CB1468,MonsterGroupTable!$A:$A,1,0)))))))</f>
        <v/>
      </c>
      <c r="CJ1468" s="2" t="str">
        <f>IF(AND(ISBLANK(CI1468),OR(NOT(ISBLANK(CK1468)),NOT(ISBLANK(CL1468)))),#N/A,
IF(ISBLANK(CI1468),"",
IF(AND(NOT(ISERROR(VLOOKUP(CI1468,MonsterTable!$A:$B,MATCH(MonsterTable!$B$1,MonsterTable!$A$1:$B$1,0),0))),OR(ISBLANK(CK1468),ISBLANK(CL1468))),#N/A,
IFERROR(VLOOKUP(CI1468,MonsterTable!$A:$B,MATCH(MonsterTable!$B$1,MonsterTable!$A$1:$B$1,0),0),
IF(OR(NOT(ISBLANK(CK1468)),ISBLANK(CL1468)),#N/A,
IF(CI1468="empty","empty",
VLOOKUP(CI1468,MonsterGroupTable!$A:$A,1,0)))))))</f>
        <v/>
      </c>
    </row>
    <row r="1469" spans="1:88">
      <c r="A1469">
        <v>20435</v>
      </c>
      <c r="B1469">
        <f t="shared" si="49"/>
        <v>1.1000000000000001</v>
      </c>
      <c r="C1469">
        <f t="shared" si="49"/>
        <v>1.1000000000000001</v>
      </c>
      <c r="F1469">
        <v>1260</v>
      </c>
      <c r="G1469">
        <v>36529</v>
      </c>
      <c r="H1469">
        <v>0</v>
      </c>
      <c r="I1469">
        <v>0</v>
      </c>
      <c r="J1469">
        <v>0</v>
      </c>
      <c r="K1469" t="s">
        <v>28</v>
      </c>
      <c r="L1469" t="s">
        <v>247</v>
      </c>
      <c r="M1469" t="s">
        <v>79</v>
      </c>
      <c r="N1469" t="s">
        <v>80</v>
      </c>
      <c r="O1469">
        <v>0</v>
      </c>
      <c r="P1469">
        <v>-4.75</v>
      </c>
      <c r="Q1469">
        <v>-3.5</v>
      </c>
      <c r="R1469">
        <v>4.75</v>
      </c>
      <c r="S1469">
        <v>3</v>
      </c>
      <c r="T1469">
        <v>-13.5</v>
      </c>
      <c r="U1469">
        <v>2.5499999999999998</v>
      </c>
      <c r="V1469">
        <v>-6.75</v>
      </c>
      <c r="W1469" t="str">
        <f t="shared" si="50"/>
        <v>g104,5,empty,3,204,1,1,0</v>
      </c>
      <c r="X1469" s="1" t="s">
        <v>282</v>
      </c>
      <c r="Y1469" s="2" t="str">
        <f>IF(AND(ISBLANK(X1469),OR(NOT(ISBLANK(Z1469)),NOT(ISBLANK(AA1469)))),#N/A,
IF(ISBLANK(X1469),"",
IF(AND(NOT(ISERROR(VLOOKUP(X1469,MonsterTable!$A:$B,MATCH(MonsterTable!$B$1,MonsterTable!$A$1:$B$1,0),0))),OR(ISBLANK(Z1469),ISBLANK(AA1469))),#N/A,
IFERROR(VLOOKUP(X1469,MonsterTable!$A:$B,MATCH(MonsterTable!$B$1,MonsterTable!$A$1:$B$1,0),0),
IF(OR(NOT(ISBLANK(Z1469)),ISBLANK(AA1469)),#N/A,
IF(X1469="empty","empty",
VLOOKUP(X1469,MonsterGroupTable!$A:$A,1,0)))))))</f>
        <v>g104</v>
      </c>
      <c r="AA1469">
        <v>5</v>
      </c>
      <c r="AE1469" s="1" t="s">
        <v>446</v>
      </c>
      <c r="AF1469" s="2" t="str">
        <f>IF(AND(ISBLANK(AE1469),OR(NOT(ISBLANK(AG1469)),NOT(ISBLANK(AH1469)))),#N/A,
IF(ISBLANK(AE1469),"",
IF(AND(NOT(ISERROR(VLOOKUP(AE1469,MonsterTable!$A:$B,MATCH(MonsterTable!$B$1,MonsterTable!$A$1:$B$1,0),0))),OR(ISBLANK(AG1469),ISBLANK(AH1469))),#N/A,
IFERROR(VLOOKUP(AE1469,MonsterTable!$A:$B,MATCH(MonsterTable!$B$1,MonsterTable!$A$1:$B$1,0),0),
IF(OR(NOT(ISBLANK(AG1469)),ISBLANK(AH1469)),#N/A,
IF(AE1469="empty","empty",
VLOOKUP(AE1469,MonsterGroupTable!$A:$A,1,0)))))))</f>
        <v>empty</v>
      </c>
      <c r="AH1469">
        <v>3</v>
      </c>
      <c r="AL1469" s="1" t="s">
        <v>340</v>
      </c>
      <c r="AM1469" s="2">
        <f>IF(AND(ISBLANK(AL1469),OR(NOT(ISBLANK(AN1469)),NOT(ISBLANK(AO1469)))),#N/A,
IF(ISBLANK(AL1469),"",
IF(AND(NOT(ISERROR(VLOOKUP(AL1469,MonsterTable!$A:$B,MATCH(MonsterTable!$B$1,MonsterTable!$A$1:$B$1,0),0))),OR(ISBLANK(AN1469),ISBLANK(AO1469))),#N/A,
IFERROR(VLOOKUP(AL1469,MonsterTable!$A:$B,MATCH(MonsterTable!$B$1,MonsterTable!$A$1:$B$1,0),0),
IF(OR(NOT(ISBLANK(AN1469)),ISBLANK(AO1469)),#N/A,
IF(AL1469="empty","empty",
VLOOKUP(AL1469,MonsterGroupTable!$A:$A,1,0)))))))</f>
        <v>204</v>
      </c>
      <c r="AN1469">
        <v>1</v>
      </c>
      <c r="AO1469">
        <v>1</v>
      </c>
      <c r="AP1469">
        <v>0</v>
      </c>
      <c r="AT1469" s="2" t="str">
        <f>IF(AND(ISBLANK(AS1469),OR(NOT(ISBLANK(AU1469)),NOT(ISBLANK(AV1469)))),#N/A,
IF(ISBLANK(AS1469),"",
IF(AND(NOT(ISERROR(VLOOKUP(AS1469,MonsterTable!$A:$B,MATCH(MonsterTable!$B$1,MonsterTable!$A$1:$B$1,0),0))),OR(ISBLANK(AU1469),ISBLANK(AV1469))),#N/A,
IFERROR(VLOOKUP(AS1469,MonsterTable!$A:$B,MATCH(MonsterTable!$B$1,MonsterTable!$A$1:$B$1,0),0),
IF(OR(NOT(ISBLANK(AU1469)),ISBLANK(AV1469)),#N/A,
IF(AS1469="empty","empty",
VLOOKUP(AS1469,MonsterGroupTable!$A:$A,1,0)))))))</f>
        <v/>
      </c>
      <c r="BA1469" s="2" t="str">
        <f>IF(AND(ISBLANK(AZ1469),OR(NOT(ISBLANK(BB1469)),NOT(ISBLANK(BC1469)))),#N/A,
IF(ISBLANK(AZ1469),"",
IF(AND(NOT(ISERROR(VLOOKUP(AZ1469,MonsterTable!$A:$B,MATCH(MonsterTable!$B$1,MonsterTable!$A$1:$B$1,0),0))),OR(ISBLANK(BB1469),ISBLANK(BC1469))),#N/A,
IFERROR(VLOOKUP(AZ1469,MonsterTable!$A:$B,MATCH(MonsterTable!$B$1,MonsterTable!$A$1:$B$1,0),0),
IF(OR(NOT(ISBLANK(BB1469)),ISBLANK(BC1469)),#N/A,
IF(AZ1469="empty","empty",
VLOOKUP(AZ1469,MonsterGroupTable!$A:$A,1,0)))))))</f>
        <v/>
      </c>
      <c r="BH1469" s="2" t="str">
        <f>IF(AND(ISBLANK(BG1469),OR(NOT(ISBLANK(BI1469)),NOT(ISBLANK(BJ1469)))),#N/A,
IF(ISBLANK(BG1469),"",
IF(AND(NOT(ISERROR(VLOOKUP(BG1469,MonsterTable!$A:$B,MATCH(MonsterTable!$B$1,MonsterTable!$A$1:$B$1,0),0))),OR(ISBLANK(BI1469),ISBLANK(BJ1469))),#N/A,
IFERROR(VLOOKUP(BG1469,MonsterTable!$A:$B,MATCH(MonsterTable!$B$1,MonsterTable!$A$1:$B$1,0),0),
IF(OR(NOT(ISBLANK(BI1469)),ISBLANK(BJ1469)),#N/A,
IF(BG1469="empty","empty",
VLOOKUP(BG1469,MonsterGroupTable!$A:$A,1,0)))))))</f>
        <v/>
      </c>
      <c r="BO1469" s="2" t="str">
        <f>IF(AND(ISBLANK(BN1469),OR(NOT(ISBLANK(BP1469)),NOT(ISBLANK(BQ1469)))),#N/A,
IF(ISBLANK(BN1469),"",
IF(AND(NOT(ISERROR(VLOOKUP(BN1469,MonsterTable!$A:$B,MATCH(MonsterTable!$B$1,MonsterTable!$A$1:$B$1,0),0))),OR(ISBLANK(BP1469),ISBLANK(BQ1469))),#N/A,
IFERROR(VLOOKUP(BN1469,MonsterTable!$A:$B,MATCH(MonsterTable!$B$1,MonsterTable!$A$1:$B$1,0),0),
IF(OR(NOT(ISBLANK(BP1469)),ISBLANK(BQ1469)),#N/A,
IF(BN1469="empty","empty",
VLOOKUP(BN1469,MonsterGroupTable!$A:$A,1,0)))))))</f>
        <v/>
      </c>
      <c r="BV1469" s="2" t="str">
        <f>IF(AND(ISBLANK(BU1469),OR(NOT(ISBLANK(BW1469)),NOT(ISBLANK(BX1469)))),#N/A,
IF(ISBLANK(BU1469),"",
IF(AND(NOT(ISERROR(VLOOKUP(BU1469,MonsterTable!$A:$B,MATCH(MonsterTable!$B$1,MonsterTable!$A$1:$B$1,0),0))),OR(ISBLANK(BW1469),ISBLANK(BX1469))),#N/A,
IFERROR(VLOOKUP(BU1469,MonsterTable!$A:$B,MATCH(MonsterTable!$B$1,MonsterTable!$A$1:$B$1,0),0),
IF(OR(NOT(ISBLANK(BW1469)),ISBLANK(BX1469)),#N/A,
IF(BU1469="empty","empty",
VLOOKUP(BU1469,MonsterGroupTable!$A:$A,1,0)))))))</f>
        <v/>
      </c>
      <c r="CC1469" s="2" t="str">
        <f>IF(AND(ISBLANK(CB1469),OR(NOT(ISBLANK(CD1469)),NOT(ISBLANK(CE1469)))),#N/A,
IF(ISBLANK(CB1469),"",
IF(AND(NOT(ISERROR(VLOOKUP(CB1469,MonsterTable!$A:$B,MATCH(MonsterTable!$B$1,MonsterTable!$A$1:$B$1,0),0))),OR(ISBLANK(CD1469),ISBLANK(CE1469))),#N/A,
IFERROR(VLOOKUP(CB1469,MonsterTable!$A:$B,MATCH(MonsterTable!$B$1,MonsterTable!$A$1:$B$1,0),0),
IF(OR(NOT(ISBLANK(CD1469)),ISBLANK(CE1469)),#N/A,
IF(CB1469="empty","empty",
VLOOKUP(CB1469,MonsterGroupTable!$A:$A,1,0)))))))</f>
        <v/>
      </c>
      <c r="CJ1469" s="2" t="str">
        <f>IF(AND(ISBLANK(CI1469),OR(NOT(ISBLANK(CK1469)),NOT(ISBLANK(CL1469)))),#N/A,
IF(ISBLANK(CI1469),"",
IF(AND(NOT(ISERROR(VLOOKUP(CI1469,MonsterTable!$A:$B,MATCH(MonsterTable!$B$1,MonsterTable!$A$1:$B$1,0),0))),OR(ISBLANK(CK1469),ISBLANK(CL1469))),#N/A,
IFERROR(VLOOKUP(CI1469,MonsterTable!$A:$B,MATCH(MonsterTable!$B$1,MonsterTable!$A$1:$B$1,0),0),
IF(OR(NOT(ISBLANK(CK1469)),ISBLANK(CL1469)),#N/A,
IF(CI1469="empty","empty",
VLOOKUP(CI1469,MonsterGroupTable!$A:$A,1,0)))))))</f>
        <v/>
      </c>
    </row>
    <row r="1470" spans="1:88">
      <c r="A1470">
        <v>20436</v>
      </c>
      <c r="B1470">
        <f t="shared" si="49"/>
        <v>1.1000000000000001</v>
      </c>
      <c r="C1470">
        <f t="shared" si="49"/>
        <v>1.1000000000000001</v>
      </c>
      <c r="F1470">
        <v>1260</v>
      </c>
      <c r="G1470">
        <v>36718</v>
      </c>
      <c r="H1470">
        <v>0</v>
      </c>
      <c r="I1470">
        <v>0</v>
      </c>
      <c r="J1470">
        <v>0</v>
      </c>
      <c r="K1470" t="s">
        <v>28</v>
      </c>
      <c r="L1470" t="s">
        <v>247</v>
      </c>
      <c r="M1470" t="s">
        <v>79</v>
      </c>
      <c r="N1470" t="s">
        <v>80</v>
      </c>
      <c r="O1470">
        <v>0</v>
      </c>
      <c r="P1470">
        <v>-4.75</v>
      </c>
      <c r="Q1470">
        <v>-3.5</v>
      </c>
      <c r="R1470">
        <v>4.75</v>
      </c>
      <c r="S1470">
        <v>3</v>
      </c>
      <c r="T1470">
        <v>-13.5</v>
      </c>
      <c r="U1470">
        <v>2.5499999999999998</v>
      </c>
      <c r="V1470">
        <v>-6.75</v>
      </c>
      <c r="W1470" t="str">
        <f t="shared" si="50"/>
        <v>g104,5,empty,3,204,1,1,0</v>
      </c>
      <c r="X1470" s="1" t="s">
        <v>282</v>
      </c>
      <c r="Y1470" s="2" t="str">
        <f>IF(AND(ISBLANK(X1470),OR(NOT(ISBLANK(Z1470)),NOT(ISBLANK(AA1470)))),#N/A,
IF(ISBLANK(X1470),"",
IF(AND(NOT(ISERROR(VLOOKUP(X1470,MonsterTable!$A:$B,MATCH(MonsterTable!$B$1,MonsterTable!$A$1:$B$1,0),0))),OR(ISBLANK(Z1470),ISBLANK(AA1470))),#N/A,
IFERROR(VLOOKUP(X1470,MonsterTable!$A:$B,MATCH(MonsterTable!$B$1,MonsterTable!$A$1:$B$1,0),0),
IF(OR(NOT(ISBLANK(Z1470)),ISBLANK(AA1470)),#N/A,
IF(X1470="empty","empty",
VLOOKUP(X1470,MonsterGroupTable!$A:$A,1,0)))))))</f>
        <v>g104</v>
      </c>
      <c r="AA1470">
        <v>5</v>
      </c>
      <c r="AE1470" s="1" t="s">
        <v>446</v>
      </c>
      <c r="AF1470" s="2" t="str">
        <f>IF(AND(ISBLANK(AE1470),OR(NOT(ISBLANK(AG1470)),NOT(ISBLANK(AH1470)))),#N/A,
IF(ISBLANK(AE1470),"",
IF(AND(NOT(ISERROR(VLOOKUP(AE1470,MonsterTable!$A:$B,MATCH(MonsterTable!$B$1,MonsterTable!$A$1:$B$1,0),0))),OR(ISBLANK(AG1470),ISBLANK(AH1470))),#N/A,
IFERROR(VLOOKUP(AE1470,MonsterTable!$A:$B,MATCH(MonsterTable!$B$1,MonsterTable!$A$1:$B$1,0),0),
IF(OR(NOT(ISBLANK(AG1470)),ISBLANK(AH1470)),#N/A,
IF(AE1470="empty","empty",
VLOOKUP(AE1470,MonsterGroupTable!$A:$A,1,0)))))))</f>
        <v>empty</v>
      </c>
      <c r="AH1470">
        <v>3</v>
      </c>
      <c r="AL1470" s="1" t="s">
        <v>340</v>
      </c>
      <c r="AM1470" s="2">
        <f>IF(AND(ISBLANK(AL1470),OR(NOT(ISBLANK(AN1470)),NOT(ISBLANK(AO1470)))),#N/A,
IF(ISBLANK(AL1470),"",
IF(AND(NOT(ISERROR(VLOOKUP(AL1470,MonsterTable!$A:$B,MATCH(MonsterTable!$B$1,MonsterTable!$A$1:$B$1,0),0))),OR(ISBLANK(AN1470),ISBLANK(AO1470))),#N/A,
IFERROR(VLOOKUP(AL1470,MonsterTable!$A:$B,MATCH(MonsterTable!$B$1,MonsterTable!$A$1:$B$1,0),0),
IF(OR(NOT(ISBLANK(AN1470)),ISBLANK(AO1470)),#N/A,
IF(AL1470="empty","empty",
VLOOKUP(AL1470,MonsterGroupTable!$A:$A,1,0)))))))</f>
        <v>204</v>
      </c>
      <c r="AN1470">
        <v>1</v>
      </c>
      <c r="AO1470">
        <v>1</v>
      </c>
      <c r="AP1470">
        <v>0</v>
      </c>
      <c r="AT1470" s="2" t="str">
        <f>IF(AND(ISBLANK(AS1470),OR(NOT(ISBLANK(AU1470)),NOT(ISBLANK(AV1470)))),#N/A,
IF(ISBLANK(AS1470),"",
IF(AND(NOT(ISERROR(VLOOKUP(AS1470,MonsterTable!$A:$B,MATCH(MonsterTable!$B$1,MonsterTable!$A$1:$B$1,0),0))),OR(ISBLANK(AU1470),ISBLANK(AV1470))),#N/A,
IFERROR(VLOOKUP(AS1470,MonsterTable!$A:$B,MATCH(MonsterTable!$B$1,MonsterTable!$A$1:$B$1,0),0),
IF(OR(NOT(ISBLANK(AU1470)),ISBLANK(AV1470)),#N/A,
IF(AS1470="empty","empty",
VLOOKUP(AS1470,MonsterGroupTable!$A:$A,1,0)))))))</f>
        <v/>
      </c>
      <c r="BA1470" s="2" t="str">
        <f>IF(AND(ISBLANK(AZ1470),OR(NOT(ISBLANK(BB1470)),NOT(ISBLANK(BC1470)))),#N/A,
IF(ISBLANK(AZ1470),"",
IF(AND(NOT(ISERROR(VLOOKUP(AZ1470,MonsterTable!$A:$B,MATCH(MonsterTable!$B$1,MonsterTable!$A$1:$B$1,0),0))),OR(ISBLANK(BB1470),ISBLANK(BC1470))),#N/A,
IFERROR(VLOOKUP(AZ1470,MonsterTable!$A:$B,MATCH(MonsterTable!$B$1,MonsterTable!$A$1:$B$1,0),0),
IF(OR(NOT(ISBLANK(BB1470)),ISBLANK(BC1470)),#N/A,
IF(AZ1470="empty","empty",
VLOOKUP(AZ1470,MonsterGroupTable!$A:$A,1,0)))))))</f>
        <v/>
      </c>
      <c r="BH1470" s="2" t="str">
        <f>IF(AND(ISBLANK(BG1470),OR(NOT(ISBLANK(BI1470)),NOT(ISBLANK(BJ1470)))),#N/A,
IF(ISBLANK(BG1470),"",
IF(AND(NOT(ISERROR(VLOOKUP(BG1470,MonsterTable!$A:$B,MATCH(MonsterTable!$B$1,MonsterTable!$A$1:$B$1,0),0))),OR(ISBLANK(BI1470),ISBLANK(BJ1470))),#N/A,
IFERROR(VLOOKUP(BG1470,MonsterTable!$A:$B,MATCH(MonsterTable!$B$1,MonsterTable!$A$1:$B$1,0),0),
IF(OR(NOT(ISBLANK(BI1470)),ISBLANK(BJ1470)),#N/A,
IF(BG1470="empty","empty",
VLOOKUP(BG1470,MonsterGroupTable!$A:$A,1,0)))))))</f>
        <v/>
      </c>
      <c r="BO1470" s="2" t="str">
        <f>IF(AND(ISBLANK(BN1470),OR(NOT(ISBLANK(BP1470)),NOT(ISBLANK(BQ1470)))),#N/A,
IF(ISBLANK(BN1470),"",
IF(AND(NOT(ISERROR(VLOOKUP(BN1470,MonsterTable!$A:$B,MATCH(MonsterTable!$B$1,MonsterTable!$A$1:$B$1,0),0))),OR(ISBLANK(BP1470),ISBLANK(BQ1470))),#N/A,
IFERROR(VLOOKUP(BN1470,MonsterTable!$A:$B,MATCH(MonsterTable!$B$1,MonsterTable!$A$1:$B$1,0),0),
IF(OR(NOT(ISBLANK(BP1470)),ISBLANK(BQ1470)),#N/A,
IF(BN1470="empty","empty",
VLOOKUP(BN1470,MonsterGroupTable!$A:$A,1,0)))))))</f>
        <v/>
      </c>
      <c r="BV1470" s="2" t="str">
        <f>IF(AND(ISBLANK(BU1470),OR(NOT(ISBLANK(BW1470)),NOT(ISBLANK(BX1470)))),#N/A,
IF(ISBLANK(BU1470),"",
IF(AND(NOT(ISERROR(VLOOKUP(BU1470,MonsterTable!$A:$B,MATCH(MonsterTable!$B$1,MonsterTable!$A$1:$B$1,0),0))),OR(ISBLANK(BW1470),ISBLANK(BX1470))),#N/A,
IFERROR(VLOOKUP(BU1470,MonsterTable!$A:$B,MATCH(MonsterTable!$B$1,MonsterTable!$A$1:$B$1,0),0),
IF(OR(NOT(ISBLANK(BW1470)),ISBLANK(BX1470)),#N/A,
IF(BU1470="empty","empty",
VLOOKUP(BU1470,MonsterGroupTable!$A:$A,1,0)))))))</f>
        <v/>
      </c>
      <c r="CC1470" s="2" t="str">
        <f>IF(AND(ISBLANK(CB1470),OR(NOT(ISBLANK(CD1470)),NOT(ISBLANK(CE1470)))),#N/A,
IF(ISBLANK(CB1470),"",
IF(AND(NOT(ISERROR(VLOOKUP(CB1470,MonsterTable!$A:$B,MATCH(MonsterTable!$B$1,MonsterTable!$A$1:$B$1,0),0))),OR(ISBLANK(CD1470),ISBLANK(CE1470))),#N/A,
IFERROR(VLOOKUP(CB1470,MonsterTable!$A:$B,MATCH(MonsterTable!$B$1,MonsterTable!$A$1:$B$1,0),0),
IF(OR(NOT(ISBLANK(CD1470)),ISBLANK(CE1470)),#N/A,
IF(CB1470="empty","empty",
VLOOKUP(CB1470,MonsterGroupTable!$A:$A,1,0)))))))</f>
        <v/>
      </c>
      <c r="CJ1470" s="2" t="str">
        <f>IF(AND(ISBLANK(CI1470),OR(NOT(ISBLANK(CK1470)),NOT(ISBLANK(CL1470)))),#N/A,
IF(ISBLANK(CI1470),"",
IF(AND(NOT(ISERROR(VLOOKUP(CI1470,MonsterTable!$A:$B,MATCH(MonsterTable!$B$1,MonsterTable!$A$1:$B$1,0),0))),OR(ISBLANK(CK1470),ISBLANK(CL1470))),#N/A,
IFERROR(VLOOKUP(CI1470,MonsterTable!$A:$B,MATCH(MonsterTable!$B$1,MonsterTable!$A$1:$B$1,0),0),
IF(OR(NOT(ISBLANK(CK1470)),ISBLANK(CL1470)),#N/A,
IF(CI1470="empty","empty",
VLOOKUP(CI1470,MonsterGroupTable!$A:$A,1,0)))))))</f>
        <v/>
      </c>
    </row>
    <row r="1471" spans="1:88">
      <c r="A1471">
        <v>20437</v>
      </c>
      <c r="B1471">
        <f t="shared" si="49"/>
        <v>1.1000000000000001</v>
      </c>
      <c r="C1471">
        <f t="shared" si="49"/>
        <v>1.1000000000000001</v>
      </c>
      <c r="F1471">
        <v>1260</v>
      </c>
      <c r="G1471">
        <v>36907</v>
      </c>
      <c r="H1471">
        <v>0</v>
      </c>
      <c r="I1471">
        <v>0</v>
      </c>
      <c r="J1471">
        <v>0</v>
      </c>
      <c r="K1471" t="s">
        <v>28</v>
      </c>
      <c r="L1471" t="s">
        <v>247</v>
      </c>
      <c r="M1471" t="s">
        <v>79</v>
      </c>
      <c r="N1471" t="s">
        <v>80</v>
      </c>
      <c r="O1471">
        <v>0</v>
      </c>
      <c r="P1471">
        <v>-4.75</v>
      </c>
      <c r="Q1471">
        <v>-3.5</v>
      </c>
      <c r="R1471">
        <v>4.75</v>
      </c>
      <c r="S1471">
        <v>3</v>
      </c>
      <c r="T1471">
        <v>-13.5</v>
      </c>
      <c r="U1471">
        <v>2.5499999999999998</v>
      </c>
      <c r="V1471">
        <v>-6.75</v>
      </c>
      <c r="W1471" t="str">
        <f t="shared" si="50"/>
        <v>g104,5,empty,3,204,1,1,0</v>
      </c>
      <c r="X1471" s="1" t="s">
        <v>282</v>
      </c>
      <c r="Y1471" s="2" t="str">
        <f>IF(AND(ISBLANK(X1471),OR(NOT(ISBLANK(Z1471)),NOT(ISBLANK(AA1471)))),#N/A,
IF(ISBLANK(X1471),"",
IF(AND(NOT(ISERROR(VLOOKUP(X1471,MonsterTable!$A:$B,MATCH(MonsterTable!$B$1,MonsterTable!$A$1:$B$1,0),0))),OR(ISBLANK(Z1471),ISBLANK(AA1471))),#N/A,
IFERROR(VLOOKUP(X1471,MonsterTable!$A:$B,MATCH(MonsterTable!$B$1,MonsterTable!$A$1:$B$1,0),0),
IF(OR(NOT(ISBLANK(Z1471)),ISBLANK(AA1471)),#N/A,
IF(X1471="empty","empty",
VLOOKUP(X1471,MonsterGroupTable!$A:$A,1,0)))))))</f>
        <v>g104</v>
      </c>
      <c r="AA1471">
        <v>5</v>
      </c>
      <c r="AE1471" s="1" t="s">
        <v>446</v>
      </c>
      <c r="AF1471" s="2" t="str">
        <f>IF(AND(ISBLANK(AE1471),OR(NOT(ISBLANK(AG1471)),NOT(ISBLANK(AH1471)))),#N/A,
IF(ISBLANK(AE1471),"",
IF(AND(NOT(ISERROR(VLOOKUP(AE1471,MonsterTable!$A:$B,MATCH(MonsterTable!$B$1,MonsterTable!$A$1:$B$1,0),0))),OR(ISBLANK(AG1471),ISBLANK(AH1471))),#N/A,
IFERROR(VLOOKUP(AE1471,MonsterTable!$A:$B,MATCH(MonsterTable!$B$1,MonsterTable!$A$1:$B$1,0),0),
IF(OR(NOT(ISBLANK(AG1471)),ISBLANK(AH1471)),#N/A,
IF(AE1471="empty","empty",
VLOOKUP(AE1471,MonsterGroupTable!$A:$A,1,0)))))))</f>
        <v>empty</v>
      </c>
      <c r="AH1471">
        <v>3</v>
      </c>
      <c r="AL1471" s="1" t="s">
        <v>340</v>
      </c>
      <c r="AM1471" s="2">
        <f>IF(AND(ISBLANK(AL1471),OR(NOT(ISBLANK(AN1471)),NOT(ISBLANK(AO1471)))),#N/A,
IF(ISBLANK(AL1471),"",
IF(AND(NOT(ISERROR(VLOOKUP(AL1471,MonsterTable!$A:$B,MATCH(MonsterTable!$B$1,MonsterTable!$A$1:$B$1,0),0))),OR(ISBLANK(AN1471),ISBLANK(AO1471))),#N/A,
IFERROR(VLOOKUP(AL1471,MonsterTable!$A:$B,MATCH(MonsterTable!$B$1,MonsterTable!$A$1:$B$1,0),0),
IF(OR(NOT(ISBLANK(AN1471)),ISBLANK(AO1471)),#N/A,
IF(AL1471="empty","empty",
VLOOKUP(AL1471,MonsterGroupTable!$A:$A,1,0)))))))</f>
        <v>204</v>
      </c>
      <c r="AN1471">
        <v>1</v>
      </c>
      <c r="AO1471">
        <v>1</v>
      </c>
      <c r="AP1471">
        <v>0</v>
      </c>
      <c r="AT1471" s="2" t="str">
        <f>IF(AND(ISBLANK(AS1471),OR(NOT(ISBLANK(AU1471)),NOT(ISBLANK(AV1471)))),#N/A,
IF(ISBLANK(AS1471),"",
IF(AND(NOT(ISERROR(VLOOKUP(AS1471,MonsterTable!$A:$B,MATCH(MonsterTable!$B$1,MonsterTable!$A$1:$B$1,0),0))),OR(ISBLANK(AU1471),ISBLANK(AV1471))),#N/A,
IFERROR(VLOOKUP(AS1471,MonsterTable!$A:$B,MATCH(MonsterTable!$B$1,MonsterTable!$A$1:$B$1,0),0),
IF(OR(NOT(ISBLANK(AU1471)),ISBLANK(AV1471)),#N/A,
IF(AS1471="empty","empty",
VLOOKUP(AS1471,MonsterGroupTable!$A:$A,1,0)))))))</f>
        <v/>
      </c>
      <c r="BA1471" s="2" t="str">
        <f>IF(AND(ISBLANK(AZ1471),OR(NOT(ISBLANK(BB1471)),NOT(ISBLANK(BC1471)))),#N/A,
IF(ISBLANK(AZ1471),"",
IF(AND(NOT(ISERROR(VLOOKUP(AZ1471,MonsterTable!$A:$B,MATCH(MonsterTable!$B$1,MonsterTable!$A$1:$B$1,0),0))),OR(ISBLANK(BB1471),ISBLANK(BC1471))),#N/A,
IFERROR(VLOOKUP(AZ1471,MonsterTable!$A:$B,MATCH(MonsterTable!$B$1,MonsterTable!$A$1:$B$1,0),0),
IF(OR(NOT(ISBLANK(BB1471)),ISBLANK(BC1471)),#N/A,
IF(AZ1471="empty","empty",
VLOOKUP(AZ1471,MonsterGroupTable!$A:$A,1,0)))))))</f>
        <v/>
      </c>
      <c r="BH1471" s="2" t="str">
        <f>IF(AND(ISBLANK(BG1471),OR(NOT(ISBLANK(BI1471)),NOT(ISBLANK(BJ1471)))),#N/A,
IF(ISBLANK(BG1471),"",
IF(AND(NOT(ISERROR(VLOOKUP(BG1471,MonsterTable!$A:$B,MATCH(MonsterTable!$B$1,MonsterTable!$A$1:$B$1,0),0))),OR(ISBLANK(BI1471),ISBLANK(BJ1471))),#N/A,
IFERROR(VLOOKUP(BG1471,MonsterTable!$A:$B,MATCH(MonsterTable!$B$1,MonsterTable!$A$1:$B$1,0),0),
IF(OR(NOT(ISBLANK(BI1471)),ISBLANK(BJ1471)),#N/A,
IF(BG1471="empty","empty",
VLOOKUP(BG1471,MonsterGroupTable!$A:$A,1,0)))))))</f>
        <v/>
      </c>
      <c r="BO1471" s="2" t="str">
        <f>IF(AND(ISBLANK(BN1471),OR(NOT(ISBLANK(BP1471)),NOT(ISBLANK(BQ1471)))),#N/A,
IF(ISBLANK(BN1471),"",
IF(AND(NOT(ISERROR(VLOOKUP(BN1471,MonsterTable!$A:$B,MATCH(MonsterTable!$B$1,MonsterTable!$A$1:$B$1,0),0))),OR(ISBLANK(BP1471),ISBLANK(BQ1471))),#N/A,
IFERROR(VLOOKUP(BN1471,MonsterTable!$A:$B,MATCH(MonsterTable!$B$1,MonsterTable!$A$1:$B$1,0),0),
IF(OR(NOT(ISBLANK(BP1471)),ISBLANK(BQ1471)),#N/A,
IF(BN1471="empty","empty",
VLOOKUP(BN1471,MonsterGroupTable!$A:$A,1,0)))))))</f>
        <v/>
      </c>
      <c r="BV1471" s="2" t="str">
        <f>IF(AND(ISBLANK(BU1471),OR(NOT(ISBLANK(BW1471)),NOT(ISBLANK(BX1471)))),#N/A,
IF(ISBLANK(BU1471),"",
IF(AND(NOT(ISERROR(VLOOKUP(BU1471,MonsterTable!$A:$B,MATCH(MonsterTable!$B$1,MonsterTable!$A$1:$B$1,0),0))),OR(ISBLANK(BW1471),ISBLANK(BX1471))),#N/A,
IFERROR(VLOOKUP(BU1471,MonsterTable!$A:$B,MATCH(MonsterTable!$B$1,MonsterTable!$A$1:$B$1,0),0),
IF(OR(NOT(ISBLANK(BW1471)),ISBLANK(BX1471)),#N/A,
IF(BU1471="empty","empty",
VLOOKUP(BU1471,MonsterGroupTable!$A:$A,1,0)))))))</f>
        <v/>
      </c>
      <c r="CC1471" s="2" t="str">
        <f>IF(AND(ISBLANK(CB1471),OR(NOT(ISBLANK(CD1471)),NOT(ISBLANK(CE1471)))),#N/A,
IF(ISBLANK(CB1471),"",
IF(AND(NOT(ISERROR(VLOOKUP(CB1471,MonsterTable!$A:$B,MATCH(MonsterTable!$B$1,MonsterTable!$A$1:$B$1,0),0))),OR(ISBLANK(CD1471),ISBLANK(CE1471))),#N/A,
IFERROR(VLOOKUP(CB1471,MonsterTable!$A:$B,MATCH(MonsterTable!$B$1,MonsterTable!$A$1:$B$1,0),0),
IF(OR(NOT(ISBLANK(CD1471)),ISBLANK(CE1471)),#N/A,
IF(CB1471="empty","empty",
VLOOKUP(CB1471,MonsterGroupTable!$A:$A,1,0)))))))</f>
        <v/>
      </c>
      <c r="CJ1471" s="2" t="str">
        <f>IF(AND(ISBLANK(CI1471),OR(NOT(ISBLANK(CK1471)),NOT(ISBLANK(CL1471)))),#N/A,
IF(ISBLANK(CI1471),"",
IF(AND(NOT(ISERROR(VLOOKUP(CI1471,MonsterTable!$A:$B,MATCH(MonsterTable!$B$1,MonsterTable!$A$1:$B$1,0),0))),OR(ISBLANK(CK1471),ISBLANK(CL1471))),#N/A,
IFERROR(VLOOKUP(CI1471,MonsterTable!$A:$B,MATCH(MonsterTable!$B$1,MonsterTable!$A$1:$B$1,0),0),
IF(OR(NOT(ISBLANK(CK1471)),ISBLANK(CL1471)),#N/A,
IF(CI1471="empty","empty",
VLOOKUP(CI1471,MonsterGroupTable!$A:$A,1,0)))))))</f>
        <v/>
      </c>
    </row>
    <row r="1472" spans="1:88">
      <c r="A1472">
        <v>20438</v>
      </c>
      <c r="B1472">
        <f t="shared" si="49"/>
        <v>1.1000000000000001</v>
      </c>
      <c r="C1472">
        <f t="shared" si="49"/>
        <v>1.1000000000000001</v>
      </c>
      <c r="F1472">
        <v>1260</v>
      </c>
      <c r="G1472">
        <v>37096</v>
      </c>
      <c r="H1472">
        <v>0</v>
      </c>
      <c r="I1472">
        <v>0</v>
      </c>
      <c r="J1472">
        <v>0</v>
      </c>
      <c r="K1472" t="s">
        <v>28</v>
      </c>
      <c r="L1472" t="s">
        <v>247</v>
      </c>
      <c r="M1472" t="s">
        <v>79</v>
      </c>
      <c r="N1472" t="s">
        <v>80</v>
      </c>
      <c r="O1472">
        <v>0</v>
      </c>
      <c r="P1472">
        <v>-4.75</v>
      </c>
      <c r="Q1472">
        <v>-3.5</v>
      </c>
      <c r="R1472">
        <v>4.75</v>
      </c>
      <c r="S1472">
        <v>3</v>
      </c>
      <c r="T1472">
        <v>-13.5</v>
      </c>
      <c r="U1472">
        <v>2.5499999999999998</v>
      </c>
      <c r="V1472">
        <v>-6.75</v>
      </c>
      <c r="W1472" t="str">
        <f t="shared" si="50"/>
        <v>g104,5,empty,3,204,1,1,0</v>
      </c>
      <c r="X1472" s="1" t="s">
        <v>282</v>
      </c>
      <c r="Y1472" s="2" t="str">
        <f>IF(AND(ISBLANK(X1472),OR(NOT(ISBLANK(Z1472)),NOT(ISBLANK(AA1472)))),#N/A,
IF(ISBLANK(X1472),"",
IF(AND(NOT(ISERROR(VLOOKUP(X1472,MonsterTable!$A:$B,MATCH(MonsterTable!$B$1,MonsterTable!$A$1:$B$1,0),0))),OR(ISBLANK(Z1472),ISBLANK(AA1472))),#N/A,
IFERROR(VLOOKUP(X1472,MonsterTable!$A:$B,MATCH(MonsterTable!$B$1,MonsterTable!$A$1:$B$1,0),0),
IF(OR(NOT(ISBLANK(Z1472)),ISBLANK(AA1472)),#N/A,
IF(X1472="empty","empty",
VLOOKUP(X1472,MonsterGroupTable!$A:$A,1,0)))))))</f>
        <v>g104</v>
      </c>
      <c r="AA1472">
        <v>5</v>
      </c>
      <c r="AE1472" s="1" t="s">
        <v>446</v>
      </c>
      <c r="AF1472" s="2" t="str">
        <f>IF(AND(ISBLANK(AE1472),OR(NOT(ISBLANK(AG1472)),NOT(ISBLANK(AH1472)))),#N/A,
IF(ISBLANK(AE1472),"",
IF(AND(NOT(ISERROR(VLOOKUP(AE1472,MonsterTable!$A:$B,MATCH(MonsterTable!$B$1,MonsterTable!$A$1:$B$1,0),0))),OR(ISBLANK(AG1472),ISBLANK(AH1472))),#N/A,
IFERROR(VLOOKUP(AE1472,MonsterTable!$A:$B,MATCH(MonsterTable!$B$1,MonsterTable!$A$1:$B$1,0),0),
IF(OR(NOT(ISBLANK(AG1472)),ISBLANK(AH1472)),#N/A,
IF(AE1472="empty","empty",
VLOOKUP(AE1472,MonsterGroupTable!$A:$A,1,0)))))))</f>
        <v>empty</v>
      </c>
      <c r="AH1472">
        <v>3</v>
      </c>
      <c r="AL1472" s="1" t="s">
        <v>340</v>
      </c>
      <c r="AM1472" s="2">
        <f>IF(AND(ISBLANK(AL1472),OR(NOT(ISBLANK(AN1472)),NOT(ISBLANK(AO1472)))),#N/A,
IF(ISBLANK(AL1472),"",
IF(AND(NOT(ISERROR(VLOOKUP(AL1472,MonsterTable!$A:$B,MATCH(MonsterTable!$B$1,MonsterTable!$A$1:$B$1,0),0))),OR(ISBLANK(AN1472),ISBLANK(AO1472))),#N/A,
IFERROR(VLOOKUP(AL1472,MonsterTable!$A:$B,MATCH(MonsterTable!$B$1,MonsterTable!$A$1:$B$1,0),0),
IF(OR(NOT(ISBLANK(AN1472)),ISBLANK(AO1472)),#N/A,
IF(AL1472="empty","empty",
VLOOKUP(AL1472,MonsterGroupTable!$A:$A,1,0)))))))</f>
        <v>204</v>
      </c>
      <c r="AN1472">
        <v>1</v>
      </c>
      <c r="AO1472">
        <v>1</v>
      </c>
      <c r="AP1472">
        <v>0</v>
      </c>
      <c r="AT1472" s="2" t="str">
        <f>IF(AND(ISBLANK(AS1472),OR(NOT(ISBLANK(AU1472)),NOT(ISBLANK(AV1472)))),#N/A,
IF(ISBLANK(AS1472),"",
IF(AND(NOT(ISERROR(VLOOKUP(AS1472,MonsterTable!$A:$B,MATCH(MonsterTable!$B$1,MonsterTable!$A$1:$B$1,0),0))),OR(ISBLANK(AU1472),ISBLANK(AV1472))),#N/A,
IFERROR(VLOOKUP(AS1472,MonsterTable!$A:$B,MATCH(MonsterTable!$B$1,MonsterTable!$A$1:$B$1,0),0),
IF(OR(NOT(ISBLANK(AU1472)),ISBLANK(AV1472)),#N/A,
IF(AS1472="empty","empty",
VLOOKUP(AS1472,MonsterGroupTable!$A:$A,1,0)))))))</f>
        <v/>
      </c>
      <c r="BA1472" s="2" t="str">
        <f>IF(AND(ISBLANK(AZ1472),OR(NOT(ISBLANK(BB1472)),NOT(ISBLANK(BC1472)))),#N/A,
IF(ISBLANK(AZ1472),"",
IF(AND(NOT(ISERROR(VLOOKUP(AZ1472,MonsterTable!$A:$B,MATCH(MonsterTable!$B$1,MonsterTable!$A$1:$B$1,0),0))),OR(ISBLANK(BB1472),ISBLANK(BC1472))),#N/A,
IFERROR(VLOOKUP(AZ1472,MonsterTable!$A:$B,MATCH(MonsterTable!$B$1,MonsterTable!$A$1:$B$1,0),0),
IF(OR(NOT(ISBLANK(BB1472)),ISBLANK(BC1472)),#N/A,
IF(AZ1472="empty","empty",
VLOOKUP(AZ1472,MonsterGroupTable!$A:$A,1,0)))))))</f>
        <v/>
      </c>
      <c r="BH1472" s="2" t="str">
        <f>IF(AND(ISBLANK(BG1472),OR(NOT(ISBLANK(BI1472)),NOT(ISBLANK(BJ1472)))),#N/A,
IF(ISBLANK(BG1472),"",
IF(AND(NOT(ISERROR(VLOOKUP(BG1472,MonsterTable!$A:$B,MATCH(MonsterTable!$B$1,MonsterTable!$A$1:$B$1,0),0))),OR(ISBLANK(BI1472),ISBLANK(BJ1472))),#N/A,
IFERROR(VLOOKUP(BG1472,MonsterTable!$A:$B,MATCH(MonsterTable!$B$1,MonsterTable!$A$1:$B$1,0),0),
IF(OR(NOT(ISBLANK(BI1472)),ISBLANK(BJ1472)),#N/A,
IF(BG1472="empty","empty",
VLOOKUP(BG1472,MonsterGroupTable!$A:$A,1,0)))))))</f>
        <v/>
      </c>
      <c r="BO1472" s="2" t="str">
        <f>IF(AND(ISBLANK(BN1472),OR(NOT(ISBLANK(BP1472)),NOT(ISBLANK(BQ1472)))),#N/A,
IF(ISBLANK(BN1472),"",
IF(AND(NOT(ISERROR(VLOOKUP(BN1472,MonsterTable!$A:$B,MATCH(MonsterTable!$B$1,MonsterTable!$A$1:$B$1,0),0))),OR(ISBLANK(BP1472),ISBLANK(BQ1472))),#N/A,
IFERROR(VLOOKUP(BN1472,MonsterTable!$A:$B,MATCH(MonsterTable!$B$1,MonsterTable!$A$1:$B$1,0),0),
IF(OR(NOT(ISBLANK(BP1472)),ISBLANK(BQ1472)),#N/A,
IF(BN1472="empty","empty",
VLOOKUP(BN1472,MonsterGroupTable!$A:$A,1,0)))))))</f>
        <v/>
      </c>
      <c r="BV1472" s="2" t="str">
        <f>IF(AND(ISBLANK(BU1472),OR(NOT(ISBLANK(BW1472)),NOT(ISBLANK(BX1472)))),#N/A,
IF(ISBLANK(BU1472),"",
IF(AND(NOT(ISERROR(VLOOKUP(BU1472,MonsterTable!$A:$B,MATCH(MonsterTable!$B$1,MonsterTable!$A$1:$B$1,0),0))),OR(ISBLANK(BW1472),ISBLANK(BX1472))),#N/A,
IFERROR(VLOOKUP(BU1472,MonsterTable!$A:$B,MATCH(MonsterTable!$B$1,MonsterTable!$A$1:$B$1,0),0),
IF(OR(NOT(ISBLANK(BW1472)),ISBLANK(BX1472)),#N/A,
IF(BU1472="empty","empty",
VLOOKUP(BU1472,MonsterGroupTable!$A:$A,1,0)))))))</f>
        <v/>
      </c>
      <c r="CC1472" s="2" t="str">
        <f>IF(AND(ISBLANK(CB1472),OR(NOT(ISBLANK(CD1472)),NOT(ISBLANK(CE1472)))),#N/A,
IF(ISBLANK(CB1472),"",
IF(AND(NOT(ISERROR(VLOOKUP(CB1472,MonsterTable!$A:$B,MATCH(MonsterTable!$B$1,MonsterTable!$A$1:$B$1,0),0))),OR(ISBLANK(CD1472),ISBLANK(CE1472))),#N/A,
IFERROR(VLOOKUP(CB1472,MonsterTable!$A:$B,MATCH(MonsterTable!$B$1,MonsterTable!$A$1:$B$1,0),0),
IF(OR(NOT(ISBLANK(CD1472)),ISBLANK(CE1472)),#N/A,
IF(CB1472="empty","empty",
VLOOKUP(CB1472,MonsterGroupTable!$A:$A,1,0)))))))</f>
        <v/>
      </c>
      <c r="CJ1472" s="2" t="str">
        <f>IF(AND(ISBLANK(CI1472),OR(NOT(ISBLANK(CK1472)),NOT(ISBLANK(CL1472)))),#N/A,
IF(ISBLANK(CI1472),"",
IF(AND(NOT(ISERROR(VLOOKUP(CI1472,MonsterTable!$A:$B,MATCH(MonsterTable!$B$1,MonsterTable!$A$1:$B$1,0),0))),OR(ISBLANK(CK1472),ISBLANK(CL1472))),#N/A,
IFERROR(VLOOKUP(CI1472,MonsterTable!$A:$B,MATCH(MonsterTable!$B$1,MonsterTable!$A$1:$B$1,0),0),
IF(OR(NOT(ISBLANK(CK1472)),ISBLANK(CL1472)),#N/A,
IF(CI1472="empty","empty",
VLOOKUP(CI1472,MonsterGroupTable!$A:$A,1,0)))))))</f>
        <v/>
      </c>
    </row>
    <row r="1473" spans="1:88">
      <c r="A1473">
        <v>20439</v>
      </c>
      <c r="B1473">
        <f t="shared" si="49"/>
        <v>1.1000000000000001</v>
      </c>
      <c r="C1473">
        <f t="shared" si="49"/>
        <v>1.1000000000000001</v>
      </c>
      <c r="F1473">
        <v>1260</v>
      </c>
      <c r="G1473">
        <v>37285</v>
      </c>
      <c r="H1473">
        <v>0</v>
      </c>
      <c r="I1473">
        <v>0</v>
      </c>
      <c r="J1473">
        <v>0</v>
      </c>
      <c r="K1473" t="s">
        <v>28</v>
      </c>
      <c r="L1473" t="s">
        <v>247</v>
      </c>
      <c r="M1473" t="s">
        <v>79</v>
      </c>
      <c r="N1473" t="s">
        <v>80</v>
      </c>
      <c r="O1473">
        <v>0</v>
      </c>
      <c r="P1473">
        <v>-4.75</v>
      </c>
      <c r="Q1473">
        <v>-3.5</v>
      </c>
      <c r="R1473">
        <v>4.75</v>
      </c>
      <c r="S1473">
        <v>3</v>
      </c>
      <c r="T1473">
        <v>-13.5</v>
      </c>
      <c r="U1473">
        <v>2.5499999999999998</v>
      </c>
      <c r="V1473">
        <v>-6.75</v>
      </c>
      <c r="W1473" t="str">
        <f t="shared" si="50"/>
        <v>g104,5,empty,3,204,1,1,0</v>
      </c>
      <c r="X1473" s="1" t="s">
        <v>282</v>
      </c>
      <c r="Y1473" s="2" t="str">
        <f>IF(AND(ISBLANK(X1473),OR(NOT(ISBLANK(Z1473)),NOT(ISBLANK(AA1473)))),#N/A,
IF(ISBLANK(X1473),"",
IF(AND(NOT(ISERROR(VLOOKUP(X1473,MonsterTable!$A:$B,MATCH(MonsterTable!$B$1,MonsterTable!$A$1:$B$1,0),0))),OR(ISBLANK(Z1473),ISBLANK(AA1473))),#N/A,
IFERROR(VLOOKUP(X1473,MonsterTable!$A:$B,MATCH(MonsterTable!$B$1,MonsterTable!$A$1:$B$1,0),0),
IF(OR(NOT(ISBLANK(Z1473)),ISBLANK(AA1473)),#N/A,
IF(X1473="empty","empty",
VLOOKUP(X1473,MonsterGroupTable!$A:$A,1,0)))))))</f>
        <v>g104</v>
      </c>
      <c r="AA1473">
        <v>5</v>
      </c>
      <c r="AE1473" s="1" t="s">
        <v>446</v>
      </c>
      <c r="AF1473" s="2" t="str">
        <f>IF(AND(ISBLANK(AE1473),OR(NOT(ISBLANK(AG1473)),NOT(ISBLANK(AH1473)))),#N/A,
IF(ISBLANK(AE1473),"",
IF(AND(NOT(ISERROR(VLOOKUP(AE1473,MonsterTable!$A:$B,MATCH(MonsterTable!$B$1,MonsterTable!$A$1:$B$1,0),0))),OR(ISBLANK(AG1473),ISBLANK(AH1473))),#N/A,
IFERROR(VLOOKUP(AE1473,MonsterTable!$A:$B,MATCH(MonsterTable!$B$1,MonsterTable!$A$1:$B$1,0),0),
IF(OR(NOT(ISBLANK(AG1473)),ISBLANK(AH1473)),#N/A,
IF(AE1473="empty","empty",
VLOOKUP(AE1473,MonsterGroupTable!$A:$A,1,0)))))))</f>
        <v>empty</v>
      </c>
      <c r="AH1473">
        <v>3</v>
      </c>
      <c r="AL1473" s="1" t="s">
        <v>340</v>
      </c>
      <c r="AM1473" s="2">
        <f>IF(AND(ISBLANK(AL1473),OR(NOT(ISBLANK(AN1473)),NOT(ISBLANK(AO1473)))),#N/A,
IF(ISBLANK(AL1473),"",
IF(AND(NOT(ISERROR(VLOOKUP(AL1473,MonsterTable!$A:$B,MATCH(MonsterTable!$B$1,MonsterTable!$A$1:$B$1,0),0))),OR(ISBLANK(AN1473),ISBLANK(AO1473))),#N/A,
IFERROR(VLOOKUP(AL1473,MonsterTable!$A:$B,MATCH(MonsterTable!$B$1,MonsterTable!$A$1:$B$1,0),0),
IF(OR(NOT(ISBLANK(AN1473)),ISBLANK(AO1473)),#N/A,
IF(AL1473="empty","empty",
VLOOKUP(AL1473,MonsterGroupTable!$A:$A,1,0)))))))</f>
        <v>204</v>
      </c>
      <c r="AN1473">
        <v>1</v>
      </c>
      <c r="AO1473">
        <v>1</v>
      </c>
      <c r="AP1473">
        <v>0</v>
      </c>
      <c r="AT1473" s="2" t="str">
        <f>IF(AND(ISBLANK(AS1473),OR(NOT(ISBLANK(AU1473)),NOT(ISBLANK(AV1473)))),#N/A,
IF(ISBLANK(AS1473),"",
IF(AND(NOT(ISERROR(VLOOKUP(AS1473,MonsterTable!$A:$B,MATCH(MonsterTable!$B$1,MonsterTable!$A$1:$B$1,0),0))),OR(ISBLANK(AU1473),ISBLANK(AV1473))),#N/A,
IFERROR(VLOOKUP(AS1473,MonsterTable!$A:$B,MATCH(MonsterTable!$B$1,MonsterTable!$A$1:$B$1,0),0),
IF(OR(NOT(ISBLANK(AU1473)),ISBLANK(AV1473)),#N/A,
IF(AS1473="empty","empty",
VLOOKUP(AS1473,MonsterGroupTable!$A:$A,1,0)))))))</f>
        <v/>
      </c>
      <c r="BA1473" s="2" t="str">
        <f>IF(AND(ISBLANK(AZ1473),OR(NOT(ISBLANK(BB1473)),NOT(ISBLANK(BC1473)))),#N/A,
IF(ISBLANK(AZ1473),"",
IF(AND(NOT(ISERROR(VLOOKUP(AZ1473,MonsterTable!$A:$B,MATCH(MonsterTable!$B$1,MonsterTable!$A$1:$B$1,0),0))),OR(ISBLANK(BB1473),ISBLANK(BC1473))),#N/A,
IFERROR(VLOOKUP(AZ1473,MonsterTable!$A:$B,MATCH(MonsterTable!$B$1,MonsterTable!$A$1:$B$1,0),0),
IF(OR(NOT(ISBLANK(BB1473)),ISBLANK(BC1473)),#N/A,
IF(AZ1473="empty","empty",
VLOOKUP(AZ1473,MonsterGroupTable!$A:$A,1,0)))))))</f>
        <v/>
      </c>
      <c r="BH1473" s="2" t="str">
        <f>IF(AND(ISBLANK(BG1473),OR(NOT(ISBLANK(BI1473)),NOT(ISBLANK(BJ1473)))),#N/A,
IF(ISBLANK(BG1473),"",
IF(AND(NOT(ISERROR(VLOOKUP(BG1473,MonsterTable!$A:$B,MATCH(MonsterTable!$B$1,MonsterTable!$A$1:$B$1,0),0))),OR(ISBLANK(BI1473),ISBLANK(BJ1473))),#N/A,
IFERROR(VLOOKUP(BG1473,MonsterTable!$A:$B,MATCH(MonsterTable!$B$1,MonsterTable!$A$1:$B$1,0),0),
IF(OR(NOT(ISBLANK(BI1473)),ISBLANK(BJ1473)),#N/A,
IF(BG1473="empty","empty",
VLOOKUP(BG1473,MonsterGroupTable!$A:$A,1,0)))))))</f>
        <v/>
      </c>
      <c r="BO1473" s="2" t="str">
        <f>IF(AND(ISBLANK(BN1473),OR(NOT(ISBLANK(BP1473)),NOT(ISBLANK(BQ1473)))),#N/A,
IF(ISBLANK(BN1473),"",
IF(AND(NOT(ISERROR(VLOOKUP(BN1473,MonsterTable!$A:$B,MATCH(MonsterTable!$B$1,MonsterTable!$A$1:$B$1,0),0))),OR(ISBLANK(BP1473),ISBLANK(BQ1473))),#N/A,
IFERROR(VLOOKUP(BN1473,MonsterTable!$A:$B,MATCH(MonsterTable!$B$1,MonsterTable!$A$1:$B$1,0),0),
IF(OR(NOT(ISBLANK(BP1473)),ISBLANK(BQ1473)),#N/A,
IF(BN1473="empty","empty",
VLOOKUP(BN1473,MonsterGroupTable!$A:$A,1,0)))))))</f>
        <v/>
      </c>
      <c r="BV1473" s="2" t="str">
        <f>IF(AND(ISBLANK(BU1473),OR(NOT(ISBLANK(BW1473)),NOT(ISBLANK(BX1473)))),#N/A,
IF(ISBLANK(BU1473),"",
IF(AND(NOT(ISERROR(VLOOKUP(BU1473,MonsterTable!$A:$B,MATCH(MonsterTable!$B$1,MonsterTable!$A$1:$B$1,0),0))),OR(ISBLANK(BW1473),ISBLANK(BX1473))),#N/A,
IFERROR(VLOOKUP(BU1473,MonsterTable!$A:$B,MATCH(MonsterTable!$B$1,MonsterTable!$A$1:$B$1,0),0),
IF(OR(NOT(ISBLANK(BW1473)),ISBLANK(BX1473)),#N/A,
IF(BU1473="empty","empty",
VLOOKUP(BU1473,MonsterGroupTable!$A:$A,1,0)))))))</f>
        <v/>
      </c>
      <c r="CC1473" s="2" t="str">
        <f>IF(AND(ISBLANK(CB1473),OR(NOT(ISBLANK(CD1473)),NOT(ISBLANK(CE1473)))),#N/A,
IF(ISBLANK(CB1473),"",
IF(AND(NOT(ISERROR(VLOOKUP(CB1473,MonsterTable!$A:$B,MATCH(MonsterTable!$B$1,MonsterTable!$A$1:$B$1,0),0))),OR(ISBLANK(CD1473),ISBLANK(CE1473))),#N/A,
IFERROR(VLOOKUP(CB1473,MonsterTable!$A:$B,MATCH(MonsterTable!$B$1,MonsterTable!$A$1:$B$1,0),0),
IF(OR(NOT(ISBLANK(CD1473)),ISBLANK(CE1473)),#N/A,
IF(CB1473="empty","empty",
VLOOKUP(CB1473,MonsterGroupTable!$A:$A,1,0)))))))</f>
        <v/>
      </c>
      <c r="CJ1473" s="2" t="str">
        <f>IF(AND(ISBLANK(CI1473),OR(NOT(ISBLANK(CK1473)),NOT(ISBLANK(CL1473)))),#N/A,
IF(ISBLANK(CI1473),"",
IF(AND(NOT(ISERROR(VLOOKUP(CI1473,MonsterTable!$A:$B,MATCH(MonsterTable!$B$1,MonsterTable!$A$1:$B$1,0),0))),OR(ISBLANK(CK1473),ISBLANK(CL1473))),#N/A,
IFERROR(VLOOKUP(CI1473,MonsterTable!$A:$B,MATCH(MonsterTable!$B$1,MonsterTable!$A$1:$B$1,0),0),
IF(OR(NOT(ISBLANK(CK1473)),ISBLANK(CL1473)),#N/A,
IF(CI1473="empty","empty",
VLOOKUP(CI1473,MonsterGroupTable!$A:$A,1,0)))))))</f>
        <v/>
      </c>
    </row>
    <row r="1474" spans="1:88">
      <c r="A1474">
        <v>20440</v>
      </c>
      <c r="B1474">
        <f t="shared" si="49"/>
        <v>1.2</v>
      </c>
      <c r="C1474">
        <f t="shared" si="49"/>
        <v>1.1000000000000001</v>
      </c>
      <c r="F1474">
        <v>1260</v>
      </c>
      <c r="G1474">
        <v>37474</v>
      </c>
      <c r="H1474">
        <v>0</v>
      </c>
      <c r="I1474">
        <v>0</v>
      </c>
      <c r="J1474">
        <v>0</v>
      </c>
      <c r="K1474" t="s">
        <v>28</v>
      </c>
      <c r="L1474" t="s">
        <v>247</v>
      </c>
      <c r="M1474" t="s">
        <v>79</v>
      </c>
      <c r="N1474" t="s">
        <v>80</v>
      </c>
      <c r="O1474">
        <v>0</v>
      </c>
      <c r="P1474">
        <v>-4.75</v>
      </c>
      <c r="Q1474">
        <v>-3.5</v>
      </c>
      <c r="R1474">
        <v>4.75</v>
      </c>
      <c r="S1474">
        <v>3</v>
      </c>
      <c r="T1474">
        <v>-13.5</v>
      </c>
      <c r="U1474">
        <v>2.5499999999999998</v>
      </c>
      <c r="V1474">
        <v>-6.75</v>
      </c>
      <c r="W1474" t="str">
        <f t="shared" si="50"/>
        <v>g104,5,empty,3,204,1,1,0</v>
      </c>
      <c r="X1474" s="1" t="s">
        <v>282</v>
      </c>
      <c r="Y1474" s="2" t="str">
        <f>IF(AND(ISBLANK(X1474),OR(NOT(ISBLANK(Z1474)),NOT(ISBLANK(AA1474)))),#N/A,
IF(ISBLANK(X1474),"",
IF(AND(NOT(ISERROR(VLOOKUP(X1474,MonsterTable!$A:$B,MATCH(MonsterTable!$B$1,MonsterTable!$A$1:$B$1,0),0))),OR(ISBLANK(Z1474),ISBLANK(AA1474))),#N/A,
IFERROR(VLOOKUP(X1474,MonsterTable!$A:$B,MATCH(MonsterTable!$B$1,MonsterTable!$A$1:$B$1,0),0),
IF(OR(NOT(ISBLANK(Z1474)),ISBLANK(AA1474)),#N/A,
IF(X1474="empty","empty",
VLOOKUP(X1474,MonsterGroupTable!$A:$A,1,0)))))))</f>
        <v>g104</v>
      </c>
      <c r="AA1474">
        <v>5</v>
      </c>
      <c r="AE1474" s="1" t="s">
        <v>446</v>
      </c>
      <c r="AF1474" s="2" t="str">
        <f>IF(AND(ISBLANK(AE1474),OR(NOT(ISBLANK(AG1474)),NOT(ISBLANK(AH1474)))),#N/A,
IF(ISBLANK(AE1474),"",
IF(AND(NOT(ISERROR(VLOOKUP(AE1474,MonsterTable!$A:$B,MATCH(MonsterTable!$B$1,MonsterTable!$A$1:$B$1,0),0))),OR(ISBLANK(AG1474),ISBLANK(AH1474))),#N/A,
IFERROR(VLOOKUP(AE1474,MonsterTable!$A:$B,MATCH(MonsterTable!$B$1,MonsterTable!$A$1:$B$1,0),0),
IF(OR(NOT(ISBLANK(AG1474)),ISBLANK(AH1474)),#N/A,
IF(AE1474="empty","empty",
VLOOKUP(AE1474,MonsterGroupTable!$A:$A,1,0)))))))</f>
        <v>empty</v>
      </c>
      <c r="AH1474">
        <v>3</v>
      </c>
      <c r="AL1474" s="1" t="s">
        <v>340</v>
      </c>
      <c r="AM1474" s="2">
        <f>IF(AND(ISBLANK(AL1474),OR(NOT(ISBLANK(AN1474)),NOT(ISBLANK(AO1474)))),#N/A,
IF(ISBLANK(AL1474),"",
IF(AND(NOT(ISERROR(VLOOKUP(AL1474,MonsterTable!$A:$B,MATCH(MonsterTable!$B$1,MonsterTable!$A$1:$B$1,0),0))),OR(ISBLANK(AN1474),ISBLANK(AO1474))),#N/A,
IFERROR(VLOOKUP(AL1474,MonsterTable!$A:$B,MATCH(MonsterTable!$B$1,MonsterTable!$A$1:$B$1,0),0),
IF(OR(NOT(ISBLANK(AN1474)),ISBLANK(AO1474)),#N/A,
IF(AL1474="empty","empty",
VLOOKUP(AL1474,MonsterGroupTable!$A:$A,1,0)))))))</f>
        <v>204</v>
      </c>
      <c r="AN1474">
        <v>1</v>
      </c>
      <c r="AO1474">
        <v>1</v>
      </c>
      <c r="AP1474">
        <v>0</v>
      </c>
      <c r="AT1474" s="2" t="str">
        <f>IF(AND(ISBLANK(AS1474),OR(NOT(ISBLANK(AU1474)),NOT(ISBLANK(AV1474)))),#N/A,
IF(ISBLANK(AS1474),"",
IF(AND(NOT(ISERROR(VLOOKUP(AS1474,MonsterTable!$A:$B,MATCH(MonsterTable!$B$1,MonsterTable!$A$1:$B$1,0),0))),OR(ISBLANK(AU1474),ISBLANK(AV1474))),#N/A,
IFERROR(VLOOKUP(AS1474,MonsterTable!$A:$B,MATCH(MonsterTable!$B$1,MonsterTable!$A$1:$B$1,0),0),
IF(OR(NOT(ISBLANK(AU1474)),ISBLANK(AV1474)),#N/A,
IF(AS1474="empty","empty",
VLOOKUP(AS1474,MonsterGroupTable!$A:$A,1,0)))))))</f>
        <v/>
      </c>
      <c r="BA1474" s="2" t="str">
        <f>IF(AND(ISBLANK(AZ1474),OR(NOT(ISBLANK(BB1474)),NOT(ISBLANK(BC1474)))),#N/A,
IF(ISBLANK(AZ1474),"",
IF(AND(NOT(ISERROR(VLOOKUP(AZ1474,MonsterTable!$A:$B,MATCH(MonsterTable!$B$1,MonsterTable!$A$1:$B$1,0),0))),OR(ISBLANK(BB1474),ISBLANK(BC1474))),#N/A,
IFERROR(VLOOKUP(AZ1474,MonsterTable!$A:$B,MATCH(MonsterTable!$B$1,MonsterTable!$A$1:$B$1,0),0),
IF(OR(NOT(ISBLANK(BB1474)),ISBLANK(BC1474)),#N/A,
IF(AZ1474="empty","empty",
VLOOKUP(AZ1474,MonsterGroupTable!$A:$A,1,0)))))))</f>
        <v/>
      </c>
      <c r="BH1474" s="2" t="str">
        <f>IF(AND(ISBLANK(BG1474),OR(NOT(ISBLANK(BI1474)),NOT(ISBLANK(BJ1474)))),#N/A,
IF(ISBLANK(BG1474),"",
IF(AND(NOT(ISERROR(VLOOKUP(BG1474,MonsterTable!$A:$B,MATCH(MonsterTable!$B$1,MonsterTable!$A$1:$B$1,0),0))),OR(ISBLANK(BI1474),ISBLANK(BJ1474))),#N/A,
IFERROR(VLOOKUP(BG1474,MonsterTable!$A:$B,MATCH(MonsterTable!$B$1,MonsterTable!$A$1:$B$1,0),0),
IF(OR(NOT(ISBLANK(BI1474)),ISBLANK(BJ1474)),#N/A,
IF(BG1474="empty","empty",
VLOOKUP(BG1474,MonsterGroupTable!$A:$A,1,0)))))))</f>
        <v/>
      </c>
      <c r="BO1474" s="2" t="str">
        <f>IF(AND(ISBLANK(BN1474),OR(NOT(ISBLANK(BP1474)),NOT(ISBLANK(BQ1474)))),#N/A,
IF(ISBLANK(BN1474),"",
IF(AND(NOT(ISERROR(VLOOKUP(BN1474,MonsterTable!$A:$B,MATCH(MonsterTable!$B$1,MonsterTable!$A$1:$B$1,0),0))),OR(ISBLANK(BP1474),ISBLANK(BQ1474))),#N/A,
IFERROR(VLOOKUP(BN1474,MonsterTable!$A:$B,MATCH(MonsterTable!$B$1,MonsterTable!$A$1:$B$1,0),0),
IF(OR(NOT(ISBLANK(BP1474)),ISBLANK(BQ1474)),#N/A,
IF(BN1474="empty","empty",
VLOOKUP(BN1474,MonsterGroupTable!$A:$A,1,0)))))))</f>
        <v/>
      </c>
      <c r="BV1474" s="2" t="str">
        <f>IF(AND(ISBLANK(BU1474),OR(NOT(ISBLANK(BW1474)),NOT(ISBLANK(BX1474)))),#N/A,
IF(ISBLANK(BU1474),"",
IF(AND(NOT(ISERROR(VLOOKUP(BU1474,MonsterTable!$A:$B,MATCH(MonsterTable!$B$1,MonsterTable!$A$1:$B$1,0),0))),OR(ISBLANK(BW1474),ISBLANK(BX1474))),#N/A,
IFERROR(VLOOKUP(BU1474,MonsterTable!$A:$B,MATCH(MonsterTable!$B$1,MonsterTable!$A$1:$B$1,0),0),
IF(OR(NOT(ISBLANK(BW1474)),ISBLANK(BX1474)),#N/A,
IF(BU1474="empty","empty",
VLOOKUP(BU1474,MonsterGroupTable!$A:$A,1,0)))))))</f>
        <v/>
      </c>
      <c r="CC1474" s="2" t="str">
        <f>IF(AND(ISBLANK(CB1474),OR(NOT(ISBLANK(CD1474)),NOT(ISBLANK(CE1474)))),#N/A,
IF(ISBLANK(CB1474),"",
IF(AND(NOT(ISERROR(VLOOKUP(CB1474,MonsterTable!$A:$B,MATCH(MonsterTable!$B$1,MonsterTable!$A$1:$B$1,0),0))),OR(ISBLANK(CD1474),ISBLANK(CE1474))),#N/A,
IFERROR(VLOOKUP(CB1474,MonsterTable!$A:$B,MATCH(MonsterTable!$B$1,MonsterTable!$A$1:$B$1,0),0),
IF(OR(NOT(ISBLANK(CD1474)),ISBLANK(CE1474)),#N/A,
IF(CB1474="empty","empty",
VLOOKUP(CB1474,MonsterGroupTable!$A:$A,1,0)))))))</f>
        <v/>
      </c>
      <c r="CJ1474" s="2" t="str">
        <f>IF(AND(ISBLANK(CI1474),OR(NOT(ISBLANK(CK1474)),NOT(ISBLANK(CL1474)))),#N/A,
IF(ISBLANK(CI1474),"",
IF(AND(NOT(ISERROR(VLOOKUP(CI1474,MonsterTable!$A:$B,MATCH(MonsterTable!$B$1,MonsterTable!$A$1:$B$1,0),0))),OR(ISBLANK(CK1474),ISBLANK(CL1474))),#N/A,
IFERROR(VLOOKUP(CI1474,MonsterTable!$A:$B,MATCH(MonsterTable!$B$1,MonsterTable!$A$1:$B$1,0),0),
IF(OR(NOT(ISBLANK(CK1474)),ISBLANK(CL1474)),#N/A,
IF(CI1474="empty","empty",
VLOOKUP(CI1474,MonsterGroupTable!$A:$A,1,0)))))))</f>
        <v/>
      </c>
    </row>
    <row r="1475" spans="1:88">
      <c r="A1475">
        <v>20441</v>
      </c>
      <c r="B1475">
        <f t="shared" si="49"/>
        <v>1.1000000000000001</v>
      </c>
      <c r="C1475">
        <f t="shared" si="49"/>
        <v>1.1000000000000001</v>
      </c>
      <c r="F1475">
        <v>1260</v>
      </c>
      <c r="G1475">
        <v>37663</v>
      </c>
      <c r="H1475">
        <v>0</v>
      </c>
      <c r="I1475">
        <v>0</v>
      </c>
      <c r="J1475">
        <v>0</v>
      </c>
      <c r="K1475" t="s">
        <v>28</v>
      </c>
      <c r="L1475" t="s">
        <v>249</v>
      </c>
      <c r="M1475" t="s">
        <v>79</v>
      </c>
      <c r="N1475" t="s">
        <v>80</v>
      </c>
      <c r="O1475">
        <v>0</v>
      </c>
      <c r="P1475">
        <v>-4.75</v>
      </c>
      <c r="Q1475">
        <v>-3.5</v>
      </c>
      <c r="R1475">
        <v>4.75</v>
      </c>
      <c r="S1475">
        <v>3</v>
      </c>
      <c r="T1475">
        <v>-13.5</v>
      </c>
      <c r="U1475">
        <v>2.5499999999999998</v>
      </c>
      <c r="V1475">
        <v>-6.75</v>
      </c>
      <c r="W1475" t="str">
        <f t="shared" si="50"/>
        <v>g105,5,empty,3,205,1,1,0</v>
      </c>
      <c r="X1475" s="1" t="s">
        <v>283</v>
      </c>
      <c r="Y1475" s="2" t="str">
        <f>IF(AND(ISBLANK(X1475),OR(NOT(ISBLANK(Z1475)),NOT(ISBLANK(AA1475)))),#N/A,
IF(ISBLANK(X1475),"",
IF(AND(NOT(ISERROR(VLOOKUP(X1475,MonsterTable!$A:$B,MATCH(MonsterTable!$B$1,MonsterTable!$A$1:$B$1,0),0))),OR(ISBLANK(Z1475),ISBLANK(AA1475))),#N/A,
IFERROR(VLOOKUP(X1475,MonsterTable!$A:$B,MATCH(MonsterTable!$B$1,MonsterTable!$A$1:$B$1,0),0),
IF(OR(NOT(ISBLANK(Z1475)),ISBLANK(AA1475)),#N/A,
IF(X1475="empty","empty",
VLOOKUP(X1475,MonsterGroupTable!$A:$A,1,0)))))))</f>
        <v>g105</v>
      </c>
      <c r="AA1475">
        <v>5</v>
      </c>
      <c r="AE1475" s="1" t="s">
        <v>446</v>
      </c>
      <c r="AF1475" s="2" t="str">
        <f>IF(AND(ISBLANK(AE1475),OR(NOT(ISBLANK(AG1475)),NOT(ISBLANK(AH1475)))),#N/A,
IF(ISBLANK(AE1475),"",
IF(AND(NOT(ISERROR(VLOOKUP(AE1475,MonsterTable!$A:$B,MATCH(MonsterTable!$B$1,MonsterTable!$A$1:$B$1,0),0))),OR(ISBLANK(AG1475),ISBLANK(AH1475))),#N/A,
IFERROR(VLOOKUP(AE1475,MonsterTable!$A:$B,MATCH(MonsterTable!$B$1,MonsterTable!$A$1:$B$1,0),0),
IF(OR(NOT(ISBLANK(AG1475)),ISBLANK(AH1475)),#N/A,
IF(AE1475="empty","empty",
VLOOKUP(AE1475,MonsterGroupTable!$A:$A,1,0)))))))</f>
        <v>empty</v>
      </c>
      <c r="AH1475">
        <v>3</v>
      </c>
      <c r="AL1475" s="1" t="s">
        <v>341</v>
      </c>
      <c r="AM1475" s="2">
        <f>IF(AND(ISBLANK(AL1475),OR(NOT(ISBLANK(AN1475)),NOT(ISBLANK(AO1475)))),#N/A,
IF(ISBLANK(AL1475),"",
IF(AND(NOT(ISERROR(VLOOKUP(AL1475,MonsterTable!$A:$B,MATCH(MonsterTable!$B$1,MonsterTable!$A$1:$B$1,0),0))),OR(ISBLANK(AN1475),ISBLANK(AO1475))),#N/A,
IFERROR(VLOOKUP(AL1475,MonsterTable!$A:$B,MATCH(MonsterTable!$B$1,MonsterTable!$A$1:$B$1,0),0),
IF(OR(NOT(ISBLANK(AN1475)),ISBLANK(AO1475)),#N/A,
IF(AL1475="empty","empty",
VLOOKUP(AL1475,MonsterGroupTable!$A:$A,1,0)))))))</f>
        <v>205</v>
      </c>
      <c r="AN1475">
        <v>1</v>
      </c>
      <c r="AO1475">
        <v>1</v>
      </c>
      <c r="AP1475">
        <v>0</v>
      </c>
      <c r="AT1475" s="2" t="str">
        <f>IF(AND(ISBLANK(AS1475),OR(NOT(ISBLANK(AU1475)),NOT(ISBLANK(AV1475)))),#N/A,
IF(ISBLANK(AS1475),"",
IF(AND(NOT(ISERROR(VLOOKUP(AS1475,MonsterTable!$A:$B,MATCH(MonsterTable!$B$1,MonsterTable!$A$1:$B$1,0),0))),OR(ISBLANK(AU1475),ISBLANK(AV1475))),#N/A,
IFERROR(VLOOKUP(AS1475,MonsterTable!$A:$B,MATCH(MonsterTable!$B$1,MonsterTable!$A$1:$B$1,0),0),
IF(OR(NOT(ISBLANK(AU1475)),ISBLANK(AV1475)),#N/A,
IF(AS1475="empty","empty",
VLOOKUP(AS1475,MonsterGroupTable!$A:$A,1,0)))))))</f>
        <v/>
      </c>
      <c r="BA1475" s="2" t="str">
        <f>IF(AND(ISBLANK(AZ1475),OR(NOT(ISBLANK(BB1475)),NOT(ISBLANK(BC1475)))),#N/A,
IF(ISBLANK(AZ1475),"",
IF(AND(NOT(ISERROR(VLOOKUP(AZ1475,MonsterTable!$A:$B,MATCH(MonsterTable!$B$1,MonsterTable!$A$1:$B$1,0),0))),OR(ISBLANK(BB1475),ISBLANK(BC1475))),#N/A,
IFERROR(VLOOKUP(AZ1475,MonsterTable!$A:$B,MATCH(MonsterTable!$B$1,MonsterTable!$A$1:$B$1,0),0),
IF(OR(NOT(ISBLANK(BB1475)),ISBLANK(BC1475)),#N/A,
IF(AZ1475="empty","empty",
VLOOKUP(AZ1475,MonsterGroupTable!$A:$A,1,0)))))))</f>
        <v/>
      </c>
      <c r="BH1475" s="2" t="str">
        <f>IF(AND(ISBLANK(BG1475),OR(NOT(ISBLANK(BI1475)),NOT(ISBLANK(BJ1475)))),#N/A,
IF(ISBLANK(BG1475),"",
IF(AND(NOT(ISERROR(VLOOKUP(BG1475,MonsterTable!$A:$B,MATCH(MonsterTable!$B$1,MonsterTable!$A$1:$B$1,0),0))),OR(ISBLANK(BI1475),ISBLANK(BJ1475))),#N/A,
IFERROR(VLOOKUP(BG1475,MonsterTable!$A:$B,MATCH(MonsterTable!$B$1,MonsterTable!$A$1:$B$1,0),0),
IF(OR(NOT(ISBLANK(BI1475)),ISBLANK(BJ1475)),#N/A,
IF(BG1475="empty","empty",
VLOOKUP(BG1475,MonsterGroupTable!$A:$A,1,0)))))))</f>
        <v/>
      </c>
      <c r="BO1475" s="2" t="str">
        <f>IF(AND(ISBLANK(BN1475),OR(NOT(ISBLANK(BP1475)),NOT(ISBLANK(BQ1475)))),#N/A,
IF(ISBLANK(BN1475),"",
IF(AND(NOT(ISERROR(VLOOKUP(BN1475,MonsterTable!$A:$B,MATCH(MonsterTable!$B$1,MonsterTable!$A$1:$B$1,0),0))),OR(ISBLANK(BP1475),ISBLANK(BQ1475))),#N/A,
IFERROR(VLOOKUP(BN1475,MonsterTable!$A:$B,MATCH(MonsterTable!$B$1,MonsterTable!$A$1:$B$1,0),0),
IF(OR(NOT(ISBLANK(BP1475)),ISBLANK(BQ1475)),#N/A,
IF(BN1475="empty","empty",
VLOOKUP(BN1475,MonsterGroupTable!$A:$A,1,0)))))))</f>
        <v/>
      </c>
      <c r="BV1475" s="2" t="str">
        <f>IF(AND(ISBLANK(BU1475),OR(NOT(ISBLANK(BW1475)),NOT(ISBLANK(BX1475)))),#N/A,
IF(ISBLANK(BU1475),"",
IF(AND(NOT(ISERROR(VLOOKUP(BU1475,MonsterTable!$A:$B,MATCH(MonsterTable!$B$1,MonsterTable!$A$1:$B$1,0),0))),OR(ISBLANK(BW1475),ISBLANK(BX1475))),#N/A,
IFERROR(VLOOKUP(BU1475,MonsterTable!$A:$B,MATCH(MonsterTable!$B$1,MonsterTable!$A$1:$B$1,0),0),
IF(OR(NOT(ISBLANK(BW1475)),ISBLANK(BX1475)),#N/A,
IF(BU1475="empty","empty",
VLOOKUP(BU1475,MonsterGroupTable!$A:$A,1,0)))))))</f>
        <v/>
      </c>
      <c r="CC1475" s="2" t="str">
        <f>IF(AND(ISBLANK(CB1475),OR(NOT(ISBLANK(CD1475)),NOT(ISBLANK(CE1475)))),#N/A,
IF(ISBLANK(CB1475),"",
IF(AND(NOT(ISERROR(VLOOKUP(CB1475,MonsterTable!$A:$B,MATCH(MonsterTable!$B$1,MonsterTable!$A$1:$B$1,0),0))),OR(ISBLANK(CD1475),ISBLANK(CE1475))),#N/A,
IFERROR(VLOOKUP(CB1475,MonsterTable!$A:$B,MATCH(MonsterTable!$B$1,MonsterTable!$A$1:$B$1,0),0),
IF(OR(NOT(ISBLANK(CD1475)),ISBLANK(CE1475)),#N/A,
IF(CB1475="empty","empty",
VLOOKUP(CB1475,MonsterGroupTable!$A:$A,1,0)))))))</f>
        <v/>
      </c>
      <c r="CJ1475" s="2" t="str">
        <f>IF(AND(ISBLANK(CI1475),OR(NOT(ISBLANK(CK1475)),NOT(ISBLANK(CL1475)))),#N/A,
IF(ISBLANK(CI1475),"",
IF(AND(NOT(ISERROR(VLOOKUP(CI1475,MonsterTable!$A:$B,MATCH(MonsterTable!$B$1,MonsterTable!$A$1:$B$1,0),0))),OR(ISBLANK(CK1475),ISBLANK(CL1475))),#N/A,
IFERROR(VLOOKUP(CI1475,MonsterTable!$A:$B,MATCH(MonsterTable!$B$1,MonsterTable!$A$1:$B$1,0),0),
IF(OR(NOT(ISBLANK(CK1475)),ISBLANK(CL1475)),#N/A,
IF(CI1475="empty","empty",
VLOOKUP(CI1475,MonsterGroupTable!$A:$A,1,0)))))))</f>
        <v/>
      </c>
    </row>
    <row r="1476" spans="1:88">
      <c r="A1476">
        <v>20442</v>
      </c>
      <c r="B1476">
        <f t="shared" si="49"/>
        <v>1.1000000000000001</v>
      </c>
      <c r="C1476">
        <f t="shared" si="49"/>
        <v>1.1000000000000001</v>
      </c>
      <c r="F1476">
        <v>1260</v>
      </c>
      <c r="G1476">
        <v>37852</v>
      </c>
      <c r="H1476">
        <v>0</v>
      </c>
      <c r="I1476">
        <v>0</v>
      </c>
      <c r="J1476">
        <v>0</v>
      </c>
      <c r="K1476" t="s">
        <v>28</v>
      </c>
      <c r="L1476" t="s">
        <v>249</v>
      </c>
      <c r="M1476" t="s">
        <v>79</v>
      </c>
      <c r="N1476" t="s">
        <v>80</v>
      </c>
      <c r="O1476">
        <v>0</v>
      </c>
      <c r="P1476">
        <v>-4.75</v>
      </c>
      <c r="Q1476">
        <v>-3.5</v>
      </c>
      <c r="R1476">
        <v>4.75</v>
      </c>
      <c r="S1476">
        <v>3</v>
      </c>
      <c r="T1476">
        <v>-13.5</v>
      </c>
      <c r="U1476">
        <v>2.5499999999999998</v>
      </c>
      <c r="V1476">
        <v>-6.75</v>
      </c>
      <c r="W1476" t="str">
        <f t="shared" si="50"/>
        <v>g105,5,empty,3,205,1,1,0</v>
      </c>
      <c r="X1476" s="1" t="s">
        <v>283</v>
      </c>
      <c r="Y1476" s="2" t="str">
        <f>IF(AND(ISBLANK(X1476),OR(NOT(ISBLANK(Z1476)),NOT(ISBLANK(AA1476)))),#N/A,
IF(ISBLANK(X1476),"",
IF(AND(NOT(ISERROR(VLOOKUP(X1476,MonsterTable!$A:$B,MATCH(MonsterTable!$B$1,MonsterTable!$A$1:$B$1,0),0))),OR(ISBLANK(Z1476),ISBLANK(AA1476))),#N/A,
IFERROR(VLOOKUP(X1476,MonsterTable!$A:$B,MATCH(MonsterTable!$B$1,MonsterTable!$A$1:$B$1,0),0),
IF(OR(NOT(ISBLANK(Z1476)),ISBLANK(AA1476)),#N/A,
IF(X1476="empty","empty",
VLOOKUP(X1476,MonsterGroupTable!$A:$A,1,0)))))))</f>
        <v>g105</v>
      </c>
      <c r="AA1476">
        <v>5</v>
      </c>
      <c r="AE1476" s="1" t="s">
        <v>446</v>
      </c>
      <c r="AF1476" s="2" t="str">
        <f>IF(AND(ISBLANK(AE1476),OR(NOT(ISBLANK(AG1476)),NOT(ISBLANK(AH1476)))),#N/A,
IF(ISBLANK(AE1476),"",
IF(AND(NOT(ISERROR(VLOOKUP(AE1476,MonsterTable!$A:$B,MATCH(MonsterTable!$B$1,MonsterTable!$A$1:$B$1,0),0))),OR(ISBLANK(AG1476),ISBLANK(AH1476))),#N/A,
IFERROR(VLOOKUP(AE1476,MonsterTable!$A:$B,MATCH(MonsterTable!$B$1,MonsterTable!$A$1:$B$1,0),0),
IF(OR(NOT(ISBLANK(AG1476)),ISBLANK(AH1476)),#N/A,
IF(AE1476="empty","empty",
VLOOKUP(AE1476,MonsterGroupTable!$A:$A,1,0)))))))</f>
        <v>empty</v>
      </c>
      <c r="AH1476">
        <v>3</v>
      </c>
      <c r="AL1476" s="1" t="s">
        <v>341</v>
      </c>
      <c r="AM1476" s="2">
        <f>IF(AND(ISBLANK(AL1476),OR(NOT(ISBLANK(AN1476)),NOT(ISBLANK(AO1476)))),#N/A,
IF(ISBLANK(AL1476),"",
IF(AND(NOT(ISERROR(VLOOKUP(AL1476,MonsterTable!$A:$B,MATCH(MonsterTable!$B$1,MonsterTable!$A$1:$B$1,0),0))),OR(ISBLANK(AN1476),ISBLANK(AO1476))),#N/A,
IFERROR(VLOOKUP(AL1476,MonsterTable!$A:$B,MATCH(MonsterTable!$B$1,MonsterTable!$A$1:$B$1,0),0),
IF(OR(NOT(ISBLANK(AN1476)),ISBLANK(AO1476)),#N/A,
IF(AL1476="empty","empty",
VLOOKUP(AL1476,MonsterGroupTable!$A:$A,1,0)))))))</f>
        <v>205</v>
      </c>
      <c r="AN1476">
        <v>1</v>
      </c>
      <c r="AO1476">
        <v>1</v>
      </c>
      <c r="AP1476">
        <v>0</v>
      </c>
      <c r="AT1476" s="2" t="str">
        <f>IF(AND(ISBLANK(AS1476),OR(NOT(ISBLANK(AU1476)),NOT(ISBLANK(AV1476)))),#N/A,
IF(ISBLANK(AS1476),"",
IF(AND(NOT(ISERROR(VLOOKUP(AS1476,MonsterTable!$A:$B,MATCH(MonsterTable!$B$1,MonsterTable!$A$1:$B$1,0),0))),OR(ISBLANK(AU1476),ISBLANK(AV1476))),#N/A,
IFERROR(VLOOKUP(AS1476,MonsterTable!$A:$B,MATCH(MonsterTable!$B$1,MonsterTable!$A$1:$B$1,0),0),
IF(OR(NOT(ISBLANK(AU1476)),ISBLANK(AV1476)),#N/A,
IF(AS1476="empty","empty",
VLOOKUP(AS1476,MonsterGroupTable!$A:$A,1,0)))))))</f>
        <v/>
      </c>
      <c r="BA1476" s="2" t="str">
        <f>IF(AND(ISBLANK(AZ1476),OR(NOT(ISBLANK(BB1476)),NOT(ISBLANK(BC1476)))),#N/A,
IF(ISBLANK(AZ1476),"",
IF(AND(NOT(ISERROR(VLOOKUP(AZ1476,MonsterTable!$A:$B,MATCH(MonsterTable!$B$1,MonsterTable!$A$1:$B$1,0),0))),OR(ISBLANK(BB1476),ISBLANK(BC1476))),#N/A,
IFERROR(VLOOKUP(AZ1476,MonsterTable!$A:$B,MATCH(MonsterTable!$B$1,MonsterTable!$A$1:$B$1,0),0),
IF(OR(NOT(ISBLANK(BB1476)),ISBLANK(BC1476)),#N/A,
IF(AZ1476="empty","empty",
VLOOKUP(AZ1476,MonsterGroupTable!$A:$A,1,0)))))))</f>
        <v/>
      </c>
      <c r="BH1476" s="2" t="str">
        <f>IF(AND(ISBLANK(BG1476),OR(NOT(ISBLANK(BI1476)),NOT(ISBLANK(BJ1476)))),#N/A,
IF(ISBLANK(BG1476),"",
IF(AND(NOT(ISERROR(VLOOKUP(BG1476,MonsterTable!$A:$B,MATCH(MonsterTable!$B$1,MonsterTable!$A$1:$B$1,0),0))),OR(ISBLANK(BI1476),ISBLANK(BJ1476))),#N/A,
IFERROR(VLOOKUP(BG1476,MonsterTable!$A:$B,MATCH(MonsterTable!$B$1,MonsterTable!$A$1:$B$1,0),0),
IF(OR(NOT(ISBLANK(BI1476)),ISBLANK(BJ1476)),#N/A,
IF(BG1476="empty","empty",
VLOOKUP(BG1476,MonsterGroupTable!$A:$A,1,0)))))))</f>
        <v/>
      </c>
      <c r="BO1476" s="2" t="str">
        <f>IF(AND(ISBLANK(BN1476),OR(NOT(ISBLANK(BP1476)),NOT(ISBLANK(BQ1476)))),#N/A,
IF(ISBLANK(BN1476),"",
IF(AND(NOT(ISERROR(VLOOKUP(BN1476,MonsterTable!$A:$B,MATCH(MonsterTable!$B$1,MonsterTable!$A$1:$B$1,0),0))),OR(ISBLANK(BP1476),ISBLANK(BQ1476))),#N/A,
IFERROR(VLOOKUP(BN1476,MonsterTable!$A:$B,MATCH(MonsterTable!$B$1,MonsterTable!$A$1:$B$1,0),0),
IF(OR(NOT(ISBLANK(BP1476)),ISBLANK(BQ1476)),#N/A,
IF(BN1476="empty","empty",
VLOOKUP(BN1476,MonsterGroupTable!$A:$A,1,0)))))))</f>
        <v/>
      </c>
      <c r="BV1476" s="2" t="str">
        <f>IF(AND(ISBLANK(BU1476),OR(NOT(ISBLANK(BW1476)),NOT(ISBLANK(BX1476)))),#N/A,
IF(ISBLANK(BU1476),"",
IF(AND(NOT(ISERROR(VLOOKUP(BU1476,MonsterTable!$A:$B,MATCH(MonsterTable!$B$1,MonsterTable!$A$1:$B$1,0),0))),OR(ISBLANK(BW1476),ISBLANK(BX1476))),#N/A,
IFERROR(VLOOKUP(BU1476,MonsterTable!$A:$B,MATCH(MonsterTable!$B$1,MonsterTable!$A$1:$B$1,0),0),
IF(OR(NOT(ISBLANK(BW1476)),ISBLANK(BX1476)),#N/A,
IF(BU1476="empty","empty",
VLOOKUP(BU1476,MonsterGroupTable!$A:$A,1,0)))))))</f>
        <v/>
      </c>
      <c r="CC1476" s="2" t="str">
        <f>IF(AND(ISBLANK(CB1476),OR(NOT(ISBLANK(CD1476)),NOT(ISBLANK(CE1476)))),#N/A,
IF(ISBLANK(CB1476),"",
IF(AND(NOT(ISERROR(VLOOKUP(CB1476,MonsterTable!$A:$B,MATCH(MonsterTable!$B$1,MonsterTable!$A$1:$B$1,0),0))),OR(ISBLANK(CD1476),ISBLANK(CE1476))),#N/A,
IFERROR(VLOOKUP(CB1476,MonsterTable!$A:$B,MATCH(MonsterTable!$B$1,MonsterTable!$A$1:$B$1,0),0),
IF(OR(NOT(ISBLANK(CD1476)),ISBLANK(CE1476)),#N/A,
IF(CB1476="empty","empty",
VLOOKUP(CB1476,MonsterGroupTable!$A:$A,1,0)))))))</f>
        <v/>
      </c>
      <c r="CJ1476" s="2" t="str">
        <f>IF(AND(ISBLANK(CI1476),OR(NOT(ISBLANK(CK1476)),NOT(ISBLANK(CL1476)))),#N/A,
IF(ISBLANK(CI1476),"",
IF(AND(NOT(ISERROR(VLOOKUP(CI1476,MonsterTable!$A:$B,MATCH(MonsterTable!$B$1,MonsterTable!$A$1:$B$1,0),0))),OR(ISBLANK(CK1476),ISBLANK(CL1476))),#N/A,
IFERROR(VLOOKUP(CI1476,MonsterTable!$A:$B,MATCH(MonsterTable!$B$1,MonsterTable!$A$1:$B$1,0),0),
IF(OR(NOT(ISBLANK(CK1476)),ISBLANK(CL1476)),#N/A,
IF(CI1476="empty","empty",
VLOOKUP(CI1476,MonsterGroupTable!$A:$A,1,0)))))))</f>
        <v/>
      </c>
    </row>
    <row r="1477" spans="1:88">
      <c r="A1477">
        <v>20443</v>
      </c>
      <c r="B1477">
        <f t="shared" si="49"/>
        <v>1.1000000000000001</v>
      </c>
      <c r="C1477">
        <f t="shared" si="49"/>
        <v>1.1000000000000001</v>
      </c>
      <c r="F1477">
        <v>1260</v>
      </c>
      <c r="G1477">
        <v>38041</v>
      </c>
      <c r="H1477">
        <v>0</v>
      </c>
      <c r="I1477">
        <v>0</v>
      </c>
      <c r="J1477">
        <v>0</v>
      </c>
      <c r="K1477" t="s">
        <v>28</v>
      </c>
      <c r="L1477" t="s">
        <v>249</v>
      </c>
      <c r="M1477" t="s">
        <v>79</v>
      </c>
      <c r="N1477" t="s">
        <v>80</v>
      </c>
      <c r="O1477">
        <v>0</v>
      </c>
      <c r="P1477">
        <v>-4.75</v>
      </c>
      <c r="Q1477">
        <v>-3.5</v>
      </c>
      <c r="R1477">
        <v>4.75</v>
      </c>
      <c r="S1477">
        <v>3</v>
      </c>
      <c r="T1477">
        <v>-13.5</v>
      </c>
      <c r="U1477">
        <v>2.5499999999999998</v>
      </c>
      <c r="V1477">
        <v>-6.75</v>
      </c>
      <c r="W1477" t="str">
        <f t="shared" si="50"/>
        <v>g105,5,empty,3,205,1,1,0</v>
      </c>
      <c r="X1477" s="1" t="s">
        <v>283</v>
      </c>
      <c r="Y1477" s="2" t="str">
        <f>IF(AND(ISBLANK(X1477),OR(NOT(ISBLANK(Z1477)),NOT(ISBLANK(AA1477)))),#N/A,
IF(ISBLANK(X1477),"",
IF(AND(NOT(ISERROR(VLOOKUP(X1477,MonsterTable!$A:$B,MATCH(MonsterTable!$B$1,MonsterTable!$A$1:$B$1,0),0))),OR(ISBLANK(Z1477),ISBLANK(AA1477))),#N/A,
IFERROR(VLOOKUP(X1477,MonsterTable!$A:$B,MATCH(MonsterTable!$B$1,MonsterTable!$A$1:$B$1,0),0),
IF(OR(NOT(ISBLANK(Z1477)),ISBLANK(AA1477)),#N/A,
IF(X1477="empty","empty",
VLOOKUP(X1477,MonsterGroupTable!$A:$A,1,0)))))))</f>
        <v>g105</v>
      </c>
      <c r="AA1477">
        <v>5</v>
      </c>
      <c r="AE1477" s="1" t="s">
        <v>446</v>
      </c>
      <c r="AF1477" s="2" t="str">
        <f>IF(AND(ISBLANK(AE1477),OR(NOT(ISBLANK(AG1477)),NOT(ISBLANK(AH1477)))),#N/A,
IF(ISBLANK(AE1477),"",
IF(AND(NOT(ISERROR(VLOOKUP(AE1477,MonsterTable!$A:$B,MATCH(MonsterTable!$B$1,MonsterTable!$A$1:$B$1,0),0))),OR(ISBLANK(AG1477),ISBLANK(AH1477))),#N/A,
IFERROR(VLOOKUP(AE1477,MonsterTable!$A:$B,MATCH(MonsterTable!$B$1,MonsterTable!$A$1:$B$1,0),0),
IF(OR(NOT(ISBLANK(AG1477)),ISBLANK(AH1477)),#N/A,
IF(AE1477="empty","empty",
VLOOKUP(AE1477,MonsterGroupTable!$A:$A,1,0)))))))</f>
        <v>empty</v>
      </c>
      <c r="AH1477">
        <v>3</v>
      </c>
      <c r="AL1477" s="1" t="s">
        <v>341</v>
      </c>
      <c r="AM1477" s="2">
        <f>IF(AND(ISBLANK(AL1477),OR(NOT(ISBLANK(AN1477)),NOT(ISBLANK(AO1477)))),#N/A,
IF(ISBLANK(AL1477),"",
IF(AND(NOT(ISERROR(VLOOKUP(AL1477,MonsterTable!$A:$B,MATCH(MonsterTable!$B$1,MonsterTable!$A$1:$B$1,0),0))),OR(ISBLANK(AN1477),ISBLANK(AO1477))),#N/A,
IFERROR(VLOOKUP(AL1477,MonsterTable!$A:$B,MATCH(MonsterTable!$B$1,MonsterTable!$A$1:$B$1,0),0),
IF(OR(NOT(ISBLANK(AN1477)),ISBLANK(AO1477)),#N/A,
IF(AL1477="empty","empty",
VLOOKUP(AL1477,MonsterGroupTable!$A:$A,1,0)))))))</f>
        <v>205</v>
      </c>
      <c r="AN1477">
        <v>1</v>
      </c>
      <c r="AO1477">
        <v>1</v>
      </c>
      <c r="AP1477">
        <v>0</v>
      </c>
      <c r="AT1477" s="2" t="str">
        <f>IF(AND(ISBLANK(AS1477),OR(NOT(ISBLANK(AU1477)),NOT(ISBLANK(AV1477)))),#N/A,
IF(ISBLANK(AS1477),"",
IF(AND(NOT(ISERROR(VLOOKUP(AS1477,MonsterTable!$A:$B,MATCH(MonsterTable!$B$1,MonsterTable!$A$1:$B$1,0),0))),OR(ISBLANK(AU1477),ISBLANK(AV1477))),#N/A,
IFERROR(VLOOKUP(AS1477,MonsterTable!$A:$B,MATCH(MonsterTable!$B$1,MonsterTable!$A$1:$B$1,0),0),
IF(OR(NOT(ISBLANK(AU1477)),ISBLANK(AV1477)),#N/A,
IF(AS1477="empty","empty",
VLOOKUP(AS1477,MonsterGroupTable!$A:$A,1,0)))))))</f>
        <v/>
      </c>
      <c r="BA1477" s="2" t="str">
        <f>IF(AND(ISBLANK(AZ1477),OR(NOT(ISBLANK(BB1477)),NOT(ISBLANK(BC1477)))),#N/A,
IF(ISBLANK(AZ1477),"",
IF(AND(NOT(ISERROR(VLOOKUP(AZ1477,MonsterTable!$A:$B,MATCH(MonsterTable!$B$1,MonsterTable!$A$1:$B$1,0),0))),OR(ISBLANK(BB1477),ISBLANK(BC1477))),#N/A,
IFERROR(VLOOKUP(AZ1477,MonsterTable!$A:$B,MATCH(MonsterTable!$B$1,MonsterTable!$A$1:$B$1,0),0),
IF(OR(NOT(ISBLANK(BB1477)),ISBLANK(BC1477)),#N/A,
IF(AZ1477="empty","empty",
VLOOKUP(AZ1477,MonsterGroupTable!$A:$A,1,0)))))))</f>
        <v/>
      </c>
      <c r="BH1477" s="2" t="str">
        <f>IF(AND(ISBLANK(BG1477),OR(NOT(ISBLANK(BI1477)),NOT(ISBLANK(BJ1477)))),#N/A,
IF(ISBLANK(BG1477),"",
IF(AND(NOT(ISERROR(VLOOKUP(BG1477,MonsterTable!$A:$B,MATCH(MonsterTable!$B$1,MonsterTable!$A$1:$B$1,0),0))),OR(ISBLANK(BI1477),ISBLANK(BJ1477))),#N/A,
IFERROR(VLOOKUP(BG1477,MonsterTable!$A:$B,MATCH(MonsterTable!$B$1,MonsterTable!$A$1:$B$1,0),0),
IF(OR(NOT(ISBLANK(BI1477)),ISBLANK(BJ1477)),#N/A,
IF(BG1477="empty","empty",
VLOOKUP(BG1477,MonsterGroupTable!$A:$A,1,0)))))))</f>
        <v/>
      </c>
      <c r="BO1477" s="2" t="str">
        <f>IF(AND(ISBLANK(BN1477),OR(NOT(ISBLANK(BP1477)),NOT(ISBLANK(BQ1477)))),#N/A,
IF(ISBLANK(BN1477),"",
IF(AND(NOT(ISERROR(VLOOKUP(BN1477,MonsterTable!$A:$B,MATCH(MonsterTable!$B$1,MonsterTable!$A$1:$B$1,0),0))),OR(ISBLANK(BP1477),ISBLANK(BQ1477))),#N/A,
IFERROR(VLOOKUP(BN1477,MonsterTable!$A:$B,MATCH(MonsterTable!$B$1,MonsterTable!$A$1:$B$1,0),0),
IF(OR(NOT(ISBLANK(BP1477)),ISBLANK(BQ1477)),#N/A,
IF(BN1477="empty","empty",
VLOOKUP(BN1477,MonsterGroupTable!$A:$A,1,0)))))))</f>
        <v/>
      </c>
      <c r="BV1477" s="2" t="str">
        <f>IF(AND(ISBLANK(BU1477),OR(NOT(ISBLANK(BW1477)),NOT(ISBLANK(BX1477)))),#N/A,
IF(ISBLANK(BU1477),"",
IF(AND(NOT(ISERROR(VLOOKUP(BU1477,MonsterTable!$A:$B,MATCH(MonsterTable!$B$1,MonsterTable!$A$1:$B$1,0),0))),OR(ISBLANK(BW1477),ISBLANK(BX1477))),#N/A,
IFERROR(VLOOKUP(BU1477,MonsterTable!$A:$B,MATCH(MonsterTable!$B$1,MonsterTable!$A$1:$B$1,0),0),
IF(OR(NOT(ISBLANK(BW1477)),ISBLANK(BX1477)),#N/A,
IF(BU1477="empty","empty",
VLOOKUP(BU1477,MonsterGroupTable!$A:$A,1,0)))))))</f>
        <v/>
      </c>
      <c r="CC1477" s="2" t="str">
        <f>IF(AND(ISBLANK(CB1477),OR(NOT(ISBLANK(CD1477)),NOT(ISBLANK(CE1477)))),#N/A,
IF(ISBLANK(CB1477),"",
IF(AND(NOT(ISERROR(VLOOKUP(CB1477,MonsterTable!$A:$B,MATCH(MonsterTable!$B$1,MonsterTable!$A$1:$B$1,0),0))),OR(ISBLANK(CD1477),ISBLANK(CE1477))),#N/A,
IFERROR(VLOOKUP(CB1477,MonsterTable!$A:$B,MATCH(MonsterTable!$B$1,MonsterTable!$A$1:$B$1,0),0),
IF(OR(NOT(ISBLANK(CD1477)),ISBLANK(CE1477)),#N/A,
IF(CB1477="empty","empty",
VLOOKUP(CB1477,MonsterGroupTable!$A:$A,1,0)))))))</f>
        <v/>
      </c>
      <c r="CJ1477" s="2" t="str">
        <f>IF(AND(ISBLANK(CI1477),OR(NOT(ISBLANK(CK1477)),NOT(ISBLANK(CL1477)))),#N/A,
IF(ISBLANK(CI1477),"",
IF(AND(NOT(ISERROR(VLOOKUP(CI1477,MonsterTable!$A:$B,MATCH(MonsterTable!$B$1,MonsterTable!$A$1:$B$1,0),0))),OR(ISBLANK(CK1477),ISBLANK(CL1477))),#N/A,
IFERROR(VLOOKUP(CI1477,MonsterTable!$A:$B,MATCH(MonsterTable!$B$1,MonsterTable!$A$1:$B$1,0),0),
IF(OR(NOT(ISBLANK(CK1477)),ISBLANK(CL1477)),#N/A,
IF(CI1477="empty","empty",
VLOOKUP(CI1477,MonsterGroupTable!$A:$A,1,0)))))))</f>
        <v/>
      </c>
    </row>
    <row r="1478" spans="1:88">
      <c r="A1478">
        <v>20444</v>
      </c>
      <c r="B1478">
        <f t="shared" si="49"/>
        <v>1.1000000000000001</v>
      </c>
      <c r="C1478">
        <f t="shared" si="49"/>
        <v>1.1000000000000001</v>
      </c>
      <c r="F1478">
        <v>1260</v>
      </c>
      <c r="G1478">
        <v>38230</v>
      </c>
      <c r="H1478">
        <v>0</v>
      </c>
      <c r="I1478">
        <v>0</v>
      </c>
      <c r="J1478">
        <v>0</v>
      </c>
      <c r="K1478" t="s">
        <v>28</v>
      </c>
      <c r="L1478" t="s">
        <v>249</v>
      </c>
      <c r="M1478" t="s">
        <v>79</v>
      </c>
      <c r="N1478" t="s">
        <v>80</v>
      </c>
      <c r="O1478">
        <v>0</v>
      </c>
      <c r="P1478">
        <v>-4.75</v>
      </c>
      <c r="Q1478">
        <v>-3.5</v>
      </c>
      <c r="R1478">
        <v>4.75</v>
      </c>
      <c r="S1478">
        <v>3</v>
      </c>
      <c r="T1478">
        <v>-13.5</v>
      </c>
      <c r="U1478">
        <v>2.5499999999999998</v>
      </c>
      <c r="V1478">
        <v>-6.75</v>
      </c>
      <c r="W1478" t="str">
        <f t="shared" si="50"/>
        <v>g105,5,empty,3,205,1,1,0</v>
      </c>
      <c r="X1478" s="1" t="s">
        <v>283</v>
      </c>
      <c r="Y1478" s="2" t="str">
        <f>IF(AND(ISBLANK(X1478),OR(NOT(ISBLANK(Z1478)),NOT(ISBLANK(AA1478)))),#N/A,
IF(ISBLANK(X1478),"",
IF(AND(NOT(ISERROR(VLOOKUP(X1478,MonsterTable!$A:$B,MATCH(MonsterTable!$B$1,MonsterTable!$A$1:$B$1,0),0))),OR(ISBLANK(Z1478),ISBLANK(AA1478))),#N/A,
IFERROR(VLOOKUP(X1478,MonsterTable!$A:$B,MATCH(MonsterTable!$B$1,MonsterTable!$A$1:$B$1,0),0),
IF(OR(NOT(ISBLANK(Z1478)),ISBLANK(AA1478)),#N/A,
IF(X1478="empty","empty",
VLOOKUP(X1478,MonsterGroupTable!$A:$A,1,0)))))))</f>
        <v>g105</v>
      </c>
      <c r="AA1478">
        <v>5</v>
      </c>
      <c r="AE1478" s="1" t="s">
        <v>446</v>
      </c>
      <c r="AF1478" s="2" t="str">
        <f>IF(AND(ISBLANK(AE1478),OR(NOT(ISBLANK(AG1478)),NOT(ISBLANK(AH1478)))),#N/A,
IF(ISBLANK(AE1478),"",
IF(AND(NOT(ISERROR(VLOOKUP(AE1478,MonsterTable!$A:$B,MATCH(MonsterTable!$B$1,MonsterTable!$A$1:$B$1,0),0))),OR(ISBLANK(AG1478),ISBLANK(AH1478))),#N/A,
IFERROR(VLOOKUP(AE1478,MonsterTable!$A:$B,MATCH(MonsterTable!$B$1,MonsterTable!$A$1:$B$1,0),0),
IF(OR(NOT(ISBLANK(AG1478)),ISBLANK(AH1478)),#N/A,
IF(AE1478="empty","empty",
VLOOKUP(AE1478,MonsterGroupTable!$A:$A,1,0)))))))</f>
        <v>empty</v>
      </c>
      <c r="AH1478">
        <v>3</v>
      </c>
      <c r="AL1478" s="1" t="s">
        <v>341</v>
      </c>
      <c r="AM1478" s="2">
        <f>IF(AND(ISBLANK(AL1478),OR(NOT(ISBLANK(AN1478)),NOT(ISBLANK(AO1478)))),#N/A,
IF(ISBLANK(AL1478),"",
IF(AND(NOT(ISERROR(VLOOKUP(AL1478,MonsterTable!$A:$B,MATCH(MonsterTable!$B$1,MonsterTable!$A$1:$B$1,0),0))),OR(ISBLANK(AN1478),ISBLANK(AO1478))),#N/A,
IFERROR(VLOOKUP(AL1478,MonsterTable!$A:$B,MATCH(MonsterTable!$B$1,MonsterTable!$A$1:$B$1,0),0),
IF(OR(NOT(ISBLANK(AN1478)),ISBLANK(AO1478)),#N/A,
IF(AL1478="empty","empty",
VLOOKUP(AL1478,MonsterGroupTable!$A:$A,1,0)))))))</f>
        <v>205</v>
      </c>
      <c r="AN1478">
        <v>1</v>
      </c>
      <c r="AO1478">
        <v>1</v>
      </c>
      <c r="AP1478">
        <v>0</v>
      </c>
      <c r="AT1478" s="2" t="str">
        <f>IF(AND(ISBLANK(AS1478),OR(NOT(ISBLANK(AU1478)),NOT(ISBLANK(AV1478)))),#N/A,
IF(ISBLANK(AS1478),"",
IF(AND(NOT(ISERROR(VLOOKUP(AS1478,MonsterTable!$A:$B,MATCH(MonsterTable!$B$1,MonsterTable!$A$1:$B$1,0),0))),OR(ISBLANK(AU1478),ISBLANK(AV1478))),#N/A,
IFERROR(VLOOKUP(AS1478,MonsterTable!$A:$B,MATCH(MonsterTable!$B$1,MonsterTable!$A$1:$B$1,0),0),
IF(OR(NOT(ISBLANK(AU1478)),ISBLANK(AV1478)),#N/A,
IF(AS1478="empty","empty",
VLOOKUP(AS1478,MonsterGroupTable!$A:$A,1,0)))))))</f>
        <v/>
      </c>
      <c r="BA1478" s="2" t="str">
        <f>IF(AND(ISBLANK(AZ1478),OR(NOT(ISBLANK(BB1478)),NOT(ISBLANK(BC1478)))),#N/A,
IF(ISBLANK(AZ1478),"",
IF(AND(NOT(ISERROR(VLOOKUP(AZ1478,MonsterTable!$A:$B,MATCH(MonsterTable!$B$1,MonsterTable!$A$1:$B$1,0),0))),OR(ISBLANK(BB1478),ISBLANK(BC1478))),#N/A,
IFERROR(VLOOKUP(AZ1478,MonsterTable!$A:$B,MATCH(MonsterTable!$B$1,MonsterTable!$A$1:$B$1,0),0),
IF(OR(NOT(ISBLANK(BB1478)),ISBLANK(BC1478)),#N/A,
IF(AZ1478="empty","empty",
VLOOKUP(AZ1478,MonsterGroupTable!$A:$A,1,0)))))))</f>
        <v/>
      </c>
      <c r="BH1478" s="2" t="str">
        <f>IF(AND(ISBLANK(BG1478),OR(NOT(ISBLANK(BI1478)),NOT(ISBLANK(BJ1478)))),#N/A,
IF(ISBLANK(BG1478),"",
IF(AND(NOT(ISERROR(VLOOKUP(BG1478,MonsterTable!$A:$B,MATCH(MonsterTable!$B$1,MonsterTable!$A$1:$B$1,0),0))),OR(ISBLANK(BI1478),ISBLANK(BJ1478))),#N/A,
IFERROR(VLOOKUP(BG1478,MonsterTable!$A:$B,MATCH(MonsterTable!$B$1,MonsterTable!$A$1:$B$1,0),0),
IF(OR(NOT(ISBLANK(BI1478)),ISBLANK(BJ1478)),#N/A,
IF(BG1478="empty","empty",
VLOOKUP(BG1478,MonsterGroupTable!$A:$A,1,0)))))))</f>
        <v/>
      </c>
      <c r="BO1478" s="2" t="str">
        <f>IF(AND(ISBLANK(BN1478),OR(NOT(ISBLANK(BP1478)),NOT(ISBLANK(BQ1478)))),#N/A,
IF(ISBLANK(BN1478),"",
IF(AND(NOT(ISERROR(VLOOKUP(BN1478,MonsterTable!$A:$B,MATCH(MonsterTable!$B$1,MonsterTable!$A$1:$B$1,0),0))),OR(ISBLANK(BP1478),ISBLANK(BQ1478))),#N/A,
IFERROR(VLOOKUP(BN1478,MonsterTable!$A:$B,MATCH(MonsterTable!$B$1,MonsterTable!$A$1:$B$1,0),0),
IF(OR(NOT(ISBLANK(BP1478)),ISBLANK(BQ1478)),#N/A,
IF(BN1478="empty","empty",
VLOOKUP(BN1478,MonsterGroupTable!$A:$A,1,0)))))))</f>
        <v/>
      </c>
      <c r="BV1478" s="2" t="str">
        <f>IF(AND(ISBLANK(BU1478),OR(NOT(ISBLANK(BW1478)),NOT(ISBLANK(BX1478)))),#N/A,
IF(ISBLANK(BU1478),"",
IF(AND(NOT(ISERROR(VLOOKUP(BU1478,MonsterTable!$A:$B,MATCH(MonsterTable!$B$1,MonsterTable!$A$1:$B$1,0),0))),OR(ISBLANK(BW1478),ISBLANK(BX1478))),#N/A,
IFERROR(VLOOKUP(BU1478,MonsterTable!$A:$B,MATCH(MonsterTable!$B$1,MonsterTable!$A$1:$B$1,0),0),
IF(OR(NOT(ISBLANK(BW1478)),ISBLANK(BX1478)),#N/A,
IF(BU1478="empty","empty",
VLOOKUP(BU1478,MonsterGroupTable!$A:$A,1,0)))))))</f>
        <v/>
      </c>
      <c r="CC1478" s="2" t="str">
        <f>IF(AND(ISBLANK(CB1478),OR(NOT(ISBLANK(CD1478)),NOT(ISBLANK(CE1478)))),#N/A,
IF(ISBLANK(CB1478),"",
IF(AND(NOT(ISERROR(VLOOKUP(CB1478,MonsterTable!$A:$B,MATCH(MonsterTable!$B$1,MonsterTable!$A$1:$B$1,0),0))),OR(ISBLANK(CD1478),ISBLANK(CE1478))),#N/A,
IFERROR(VLOOKUP(CB1478,MonsterTable!$A:$B,MATCH(MonsterTable!$B$1,MonsterTable!$A$1:$B$1,0),0),
IF(OR(NOT(ISBLANK(CD1478)),ISBLANK(CE1478)),#N/A,
IF(CB1478="empty","empty",
VLOOKUP(CB1478,MonsterGroupTable!$A:$A,1,0)))))))</f>
        <v/>
      </c>
      <c r="CJ1478" s="2" t="str">
        <f>IF(AND(ISBLANK(CI1478),OR(NOT(ISBLANK(CK1478)),NOT(ISBLANK(CL1478)))),#N/A,
IF(ISBLANK(CI1478),"",
IF(AND(NOT(ISERROR(VLOOKUP(CI1478,MonsterTable!$A:$B,MATCH(MonsterTable!$B$1,MonsterTable!$A$1:$B$1,0),0))),OR(ISBLANK(CK1478),ISBLANK(CL1478))),#N/A,
IFERROR(VLOOKUP(CI1478,MonsterTable!$A:$B,MATCH(MonsterTable!$B$1,MonsterTable!$A$1:$B$1,0),0),
IF(OR(NOT(ISBLANK(CK1478)),ISBLANK(CL1478)),#N/A,
IF(CI1478="empty","empty",
VLOOKUP(CI1478,MonsterGroupTable!$A:$A,1,0)))))))</f>
        <v/>
      </c>
    </row>
    <row r="1479" spans="1:88">
      <c r="A1479">
        <v>20445</v>
      </c>
      <c r="B1479">
        <f t="shared" si="49"/>
        <v>1.1000000000000001</v>
      </c>
      <c r="C1479">
        <f t="shared" si="49"/>
        <v>1.1000000000000001</v>
      </c>
      <c r="F1479">
        <v>1260</v>
      </c>
      <c r="G1479">
        <v>38419</v>
      </c>
      <c r="H1479">
        <v>0</v>
      </c>
      <c r="I1479">
        <v>0</v>
      </c>
      <c r="J1479">
        <v>0</v>
      </c>
      <c r="K1479" t="s">
        <v>28</v>
      </c>
      <c r="L1479" t="s">
        <v>249</v>
      </c>
      <c r="M1479" t="s">
        <v>79</v>
      </c>
      <c r="N1479" t="s">
        <v>80</v>
      </c>
      <c r="O1479">
        <v>0</v>
      </c>
      <c r="P1479">
        <v>-4.75</v>
      </c>
      <c r="Q1479">
        <v>-3.5</v>
      </c>
      <c r="R1479">
        <v>4.75</v>
      </c>
      <c r="S1479">
        <v>3</v>
      </c>
      <c r="T1479">
        <v>-13.5</v>
      </c>
      <c r="U1479">
        <v>2.5499999999999998</v>
      </c>
      <c r="V1479">
        <v>-6.75</v>
      </c>
      <c r="W1479" t="str">
        <f t="shared" si="50"/>
        <v>g105,5,empty,3,205,1,1,0</v>
      </c>
      <c r="X1479" s="1" t="s">
        <v>283</v>
      </c>
      <c r="Y1479" s="2" t="str">
        <f>IF(AND(ISBLANK(X1479),OR(NOT(ISBLANK(Z1479)),NOT(ISBLANK(AA1479)))),#N/A,
IF(ISBLANK(X1479),"",
IF(AND(NOT(ISERROR(VLOOKUP(X1479,MonsterTable!$A:$B,MATCH(MonsterTable!$B$1,MonsterTable!$A$1:$B$1,0),0))),OR(ISBLANK(Z1479),ISBLANK(AA1479))),#N/A,
IFERROR(VLOOKUP(X1479,MonsterTable!$A:$B,MATCH(MonsterTable!$B$1,MonsterTable!$A$1:$B$1,0),0),
IF(OR(NOT(ISBLANK(Z1479)),ISBLANK(AA1479)),#N/A,
IF(X1479="empty","empty",
VLOOKUP(X1479,MonsterGroupTable!$A:$A,1,0)))))))</f>
        <v>g105</v>
      </c>
      <c r="AA1479">
        <v>5</v>
      </c>
      <c r="AE1479" s="1" t="s">
        <v>446</v>
      </c>
      <c r="AF1479" s="2" t="str">
        <f>IF(AND(ISBLANK(AE1479),OR(NOT(ISBLANK(AG1479)),NOT(ISBLANK(AH1479)))),#N/A,
IF(ISBLANK(AE1479),"",
IF(AND(NOT(ISERROR(VLOOKUP(AE1479,MonsterTable!$A:$B,MATCH(MonsterTable!$B$1,MonsterTable!$A$1:$B$1,0),0))),OR(ISBLANK(AG1479),ISBLANK(AH1479))),#N/A,
IFERROR(VLOOKUP(AE1479,MonsterTable!$A:$B,MATCH(MonsterTable!$B$1,MonsterTable!$A$1:$B$1,0),0),
IF(OR(NOT(ISBLANK(AG1479)),ISBLANK(AH1479)),#N/A,
IF(AE1479="empty","empty",
VLOOKUP(AE1479,MonsterGroupTable!$A:$A,1,0)))))))</f>
        <v>empty</v>
      </c>
      <c r="AH1479">
        <v>3</v>
      </c>
      <c r="AL1479" s="1" t="s">
        <v>341</v>
      </c>
      <c r="AM1479" s="2">
        <f>IF(AND(ISBLANK(AL1479),OR(NOT(ISBLANK(AN1479)),NOT(ISBLANK(AO1479)))),#N/A,
IF(ISBLANK(AL1479),"",
IF(AND(NOT(ISERROR(VLOOKUP(AL1479,MonsterTable!$A:$B,MATCH(MonsterTable!$B$1,MonsterTable!$A$1:$B$1,0),0))),OR(ISBLANK(AN1479),ISBLANK(AO1479))),#N/A,
IFERROR(VLOOKUP(AL1479,MonsterTable!$A:$B,MATCH(MonsterTable!$B$1,MonsterTable!$A$1:$B$1,0),0),
IF(OR(NOT(ISBLANK(AN1479)),ISBLANK(AO1479)),#N/A,
IF(AL1479="empty","empty",
VLOOKUP(AL1479,MonsterGroupTable!$A:$A,1,0)))))))</f>
        <v>205</v>
      </c>
      <c r="AN1479">
        <v>1</v>
      </c>
      <c r="AO1479">
        <v>1</v>
      </c>
      <c r="AP1479">
        <v>0</v>
      </c>
      <c r="AT1479" s="2" t="str">
        <f>IF(AND(ISBLANK(AS1479),OR(NOT(ISBLANK(AU1479)),NOT(ISBLANK(AV1479)))),#N/A,
IF(ISBLANK(AS1479),"",
IF(AND(NOT(ISERROR(VLOOKUP(AS1479,MonsterTable!$A:$B,MATCH(MonsterTable!$B$1,MonsterTable!$A$1:$B$1,0),0))),OR(ISBLANK(AU1479),ISBLANK(AV1479))),#N/A,
IFERROR(VLOOKUP(AS1479,MonsterTable!$A:$B,MATCH(MonsterTable!$B$1,MonsterTable!$A$1:$B$1,0),0),
IF(OR(NOT(ISBLANK(AU1479)),ISBLANK(AV1479)),#N/A,
IF(AS1479="empty","empty",
VLOOKUP(AS1479,MonsterGroupTable!$A:$A,1,0)))))))</f>
        <v/>
      </c>
      <c r="BA1479" s="2" t="str">
        <f>IF(AND(ISBLANK(AZ1479),OR(NOT(ISBLANK(BB1479)),NOT(ISBLANK(BC1479)))),#N/A,
IF(ISBLANK(AZ1479),"",
IF(AND(NOT(ISERROR(VLOOKUP(AZ1479,MonsterTable!$A:$B,MATCH(MonsterTable!$B$1,MonsterTable!$A$1:$B$1,0),0))),OR(ISBLANK(BB1479),ISBLANK(BC1479))),#N/A,
IFERROR(VLOOKUP(AZ1479,MonsterTable!$A:$B,MATCH(MonsterTable!$B$1,MonsterTable!$A$1:$B$1,0),0),
IF(OR(NOT(ISBLANK(BB1479)),ISBLANK(BC1479)),#N/A,
IF(AZ1479="empty","empty",
VLOOKUP(AZ1479,MonsterGroupTable!$A:$A,1,0)))))))</f>
        <v/>
      </c>
      <c r="BH1479" s="2" t="str">
        <f>IF(AND(ISBLANK(BG1479),OR(NOT(ISBLANK(BI1479)),NOT(ISBLANK(BJ1479)))),#N/A,
IF(ISBLANK(BG1479),"",
IF(AND(NOT(ISERROR(VLOOKUP(BG1479,MonsterTable!$A:$B,MATCH(MonsterTable!$B$1,MonsterTable!$A$1:$B$1,0),0))),OR(ISBLANK(BI1479),ISBLANK(BJ1479))),#N/A,
IFERROR(VLOOKUP(BG1479,MonsterTable!$A:$B,MATCH(MonsterTable!$B$1,MonsterTable!$A$1:$B$1,0),0),
IF(OR(NOT(ISBLANK(BI1479)),ISBLANK(BJ1479)),#N/A,
IF(BG1479="empty","empty",
VLOOKUP(BG1479,MonsterGroupTable!$A:$A,1,0)))))))</f>
        <v/>
      </c>
      <c r="BO1479" s="2" t="str">
        <f>IF(AND(ISBLANK(BN1479),OR(NOT(ISBLANK(BP1479)),NOT(ISBLANK(BQ1479)))),#N/A,
IF(ISBLANK(BN1479),"",
IF(AND(NOT(ISERROR(VLOOKUP(BN1479,MonsterTable!$A:$B,MATCH(MonsterTable!$B$1,MonsterTable!$A$1:$B$1,0),0))),OR(ISBLANK(BP1479),ISBLANK(BQ1479))),#N/A,
IFERROR(VLOOKUP(BN1479,MonsterTable!$A:$B,MATCH(MonsterTable!$B$1,MonsterTable!$A$1:$B$1,0),0),
IF(OR(NOT(ISBLANK(BP1479)),ISBLANK(BQ1479)),#N/A,
IF(BN1479="empty","empty",
VLOOKUP(BN1479,MonsterGroupTable!$A:$A,1,0)))))))</f>
        <v/>
      </c>
      <c r="BV1479" s="2" t="str">
        <f>IF(AND(ISBLANK(BU1479),OR(NOT(ISBLANK(BW1479)),NOT(ISBLANK(BX1479)))),#N/A,
IF(ISBLANK(BU1479),"",
IF(AND(NOT(ISERROR(VLOOKUP(BU1479,MonsterTable!$A:$B,MATCH(MonsterTable!$B$1,MonsterTable!$A$1:$B$1,0),0))),OR(ISBLANK(BW1479),ISBLANK(BX1479))),#N/A,
IFERROR(VLOOKUP(BU1479,MonsterTable!$A:$B,MATCH(MonsterTable!$B$1,MonsterTable!$A$1:$B$1,0),0),
IF(OR(NOT(ISBLANK(BW1479)),ISBLANK(BX1479)),#N/A,
IF(BU1479="empty","empty",
VLOOKUP(BU1479,MonsterGroupTable!$A:$A,1,0)))))))</f>
        <v/>
      </c>
      <c r="CC1479" s="2" t="str">
        <f>IF(AND(ISBLANK(CB1479),OR(NOT(ISBLANK(CD1479)),NOT(ISBLANK(CE1479)))),#N/A,
IF(ISBLANK(CB1479),"",
IF(AND(NOT(ISERROR(VLOOKUP(CB1479,MonsterTable!$A:$B,MATCH(MonsterTable!$B$1,MonsterTable!$A$1:$B$1,0),0))),OR(ISBLANK(CD1479),ISBLANK(CE1479))),#N/A,
IFERROR(VLOOKUP(CB1479,MonsterTable!$A:$B,MATCH(MonsterTable!$B$1,MonsterTable!$A$1:$B$1,0),0),
IF(OR(NOT(ISBLANK(CD1479)),ISBLANK(CE1479)),#N/A,
IF(CB1479="empty","empty",
VLOOKUP(CB1479,MonsterGroupTable!$A:$A,1,0)))))))</f>
        <v/>
      </c>
      <c r="CJ1479" s="2" t="str">
        <f>IF(AND(ISBLANK(CI1479),OR(NOT(ISBLANK(CK1479)),NOT(ISBLANK(CL1479)))),#N/A,
IF(ISBLANK(CI1479),"",
IF(AND(NOT(ISERROR(VLOOKUP(CI1479,MonsterTable!$A:$B,MATCH(MonsterTable!$B$1,MonsterTable!$A$1:$B$1,0),0))),OR(ISBLANK(CK1479),ISBLANK(CL1479))),#N/A,
IFERROR(VLOOKUP(CI1479,MonsterTable!$A:$B,MATCH(MonsterTable!$B$1,MonsterTable!$A$1:$B$1,0),0),
IF(OR(NOT(ISBLANK(CK1479)),ISBLANK(CL1479)),#N/A,
IF(CI1479="empty","empty",
VLOOKUP(CI1479,MonsterGroupTable!$A:$A,1,0)))))))</f>
        <v/>
      </c>
    </row>
    <row r="1480" spans="1:88">
      <c r="A1480">
        <v>20446</v>
      </c>
      <c r="B1480">
        <f t="shared" si="49"/>
        <v>1.1000000000000001</v>
      </c>
      <c r="C1480">
        <f t="shared" si="49"/>
        <v>1.1000000000000001</v>
      </c>
      <c r="F1480">
        <v>1260</v>
      </c>
      <c r="G1480">
        <v>38608</v>
      </c>
      <c r="H1480">
        <v>0</v>
      </c>
      <c r="I1480">
        <v>0</v>
      </c>
      <c r="J1480">
        <v>0</v>
      </c>
      <c r="K1480" t="s">
        <v>28</v>
      </c>
      <c r="L1480" t="s">
        <v>249</v>
      </c>
      <c r="M1480" t="s">
        <v>79</v>
      </c>
      <c r="N1480" t="s">
        <v>80</v>
      </c>
      <c r="O1480">
        <v>0</v>
      </c>
      <c r="P1480">
        <v>-4.75</v>
      </c>
      <c r="Q1480">
        <v>-3.5</v>
      </c>
      <c r="R1480">
        <v>4.75</v>
      </c>
      <c r="S1480">
        <v>3</v>
      </c>
      <c r="T1480">
        <v>-13.5</v>
      </c>
      <c r="U1480">
        <v>2.5499999999999998</v>
      </c>
      <c r="V1480">
        <v>-6.75</v>
      </c>
      <c r="W1480" t="str">
        <f t="shared" si="50"/>
        <v>g105,5,empty,3,205,1,1,0</v>
      </c>
      <c r="X1480" s="1" t="s">
        <v>283</v>
      </c>
      <c r="Y1480" s="2" t="str">
        <f>IF(AND(ISBLANK(X1480),OR(NOT(ISBLANK(Z1480)),NOT(ISBLANK(AA1480)))),#N/A,
IF(ISBLANK(X1480),"",
IF(AND(NOT(ISERROR(VLOOKUP(X1480,MonsterTable!$A:$B,MATCH(MonsterTable!$B$1,MonsterTable!$A$1:$B$1,0),0))),OR(ISBLANK(Z1480),ISBLANK(AA1480))),#N/A,
IFERROR(VLOOKUP(X1480,MonsterTable!$A:$B,MATCH(MonsterTable!$B$1,MonsterTable!$A$1:$B$1,0),0),
IF(OR(NOT(ISBLANK(Z1480)),ISBLANK(AA1480)),#N/A,
IF(X1480="empty","empty",
VLOOKUP(X1480,MonsterGroupTable!$A:$A,1,0)))))))</f>
        <v>g105</v>
      </c>
      <c r="AA1480">
        <v>5</v>
      </c>
      <c r="AE1480" s="1" t="s">
        <v>446</v>
      </c>
      <c r="AF1480" s="2" t="str">
        <f>IF(AND(ISBLANK(AE1480),OR(NOT(ISBLANK(AG1480)),NOT(ISBLANK(AH1480)))),#N/A,
IF(ISBLANK(AE1480),"",
IF(AND(NOT(ISERROR(VLOOKUP(AE1480,MonsterTable!$A:$B,MATCH(MonsterTable!$B$1,MonsterTable!$A$1:$B$1,0),0))),OR(ISBLANK(AG1480),ISBLANK(AH1480))),#N/A,
IFERROR(VLOOKUP(AE1480,MonsterTable!$A:$B,MATCH(MonsterTable!$B$1,MonsterTable!$A$1:$B$1,0),0),
IF(OR(NOT(ISBLANK(AG1480)),ISBLANK(AH1480)),#N/A,
IF(AE1480="empty","empty",
VLOOKUP(AE1480,MonsterGroupTable!$A:$A,1,0)))))))</f>
        <v>empty</v>
      </c>
      <c r="AH1480">
        <v>3</v>
      </c>
      <c r="AL1480" s="1" t="s">
        <v>341</v>
      </c>
      <c r="AM1480" s="2">
        <f>IF(AND(ISBLANK(AL1480),OR(NOT(ISBLANK(AN1480)),NOT(ISBLANK(AO1480)))),#N/A,
IF(ISBLANK(AL1480),"",
IF(AND(NOT(ISERROR(VLOOKUP(AL1480,MonsterTable!$A:$B,MATCH(MonsterTable!$B$1,MonsterTable!$A$1:$B$1,0),0))),OR(ISBLANK(AN1480),ISBLANK(AO1480))),#N/A,
IFERROR(VLOOKUP(AL1480,MonsterTable!$A:$B,MATCH(MonsterTable!$B$1,MonsterTable!$A$1:$B$1,0),0),
IF(OR(NOT(ISBLANK(AN1480)),ISBLANK(AO1480)),#N/A,
IF(AL1480="empty","empty",
VLOOKUP(AL1480,MonsterGroupTable!$A:$A,1,0)))))))</f>
        <v>205</v>
      </c>
      <c r="AN1480">
        <v>1</v>
      </c>
      <c r="AO1480">
        <v>1</v>
      </c>
      <c r="AP1480">
        <v>0</v>
      </c>
      <c r="AT1480" s="2" t="str">
        <f>IF(AND(ISBLANK(AS1480),OR(NOT(ISBLANK(AU1480)),NOT(ISBLANK(AV1480)))),#N/A,
IF(ISBLANK(AS1480),"",
IF(AND(NOT(ISERROR(VLOOKUP(AS1480,MonsterTable!$A:$B,MATCH(MonsterTable!$B$1,MonsterTable!$A$1:$B$1,0),0))),OR(ISBLANK(AU1480),ISBLANK(AV1480))),#N/A,
IFERROR(VLOOKUP(AS1480,MonsterTable!$A:$B,MATCH(MonsterTable!$B$1,MonsterTable!$A$1:$B$1,0),0),
IF(OR(NOT(ISBLANK(AU1480)),ISBLANK(AV1480)),#N/A,
IF(AS1480="empty","empty",
VLOOKUP(AS1480,MonsterGroupTable!$A:$A,1,0)))))))</f>
        <v/>
      </c>
      <c r="BA1480" s="2" t="str">
        <f>IF(AND(ISBLANK(AZ1480),OR(NOT(ISBLANK(BB1480)),NOT(ISBLANK(BC1480)))),#N/A,
IF(ISBLANK(AZ1480),"",
IF(AND(NOT(ISERROR(VLOOKUP(AZ1480,MonsterTable!$A:$B,MATCH(MonsterTable!$B$1,MonsterTable!$A$1:$B$1,0),0))),OR(ISBLANK(BB1480),ISBLANK(BC1480))),#N/A,
IFERROR(VLOOKUP(AZ1480,MonsterTable!$A:$B,MATCH(MonsterTable!$B$1,MonsterTable!$A$1:$B$1,0),0),
IF(OR(NOT(ISBLANK(BB1480)),ISBLANK(BC1480)),#N/A,
IF(AZ1480="empty","empty",
VLOOKUP(AZ1480,MonsterGroupTable!$A:$A,1,0)))))))</f>
        <v/>
      </c>
      <c r="BH1480" s="2" t="str">
        <f>IF(AND(ISBLANK(BG1480),OR(NOT(ISBLANK(BI1480)),NOT(ISBLANK(BJ1480)))),#N/A,
IF(ISBLANK(BG1480),"",
IF(AND(NOT(ISERROR(VLOOKUP(BG1480,MonsterTable!$A:$B,MATCH(MonsterTable!$B$1,MonsterTable!$A$1:$B$1,0),0))),OR(ISBLANK(BI1480),ISBLANK(BJ1480))),#N/A,
IFERROR(VLOOKUP(BG1480,MonsterTable!$A:$B,MATCH(MonsterTable!$B$1,MonsterTable!$A$1:$B$1,0),0),
IF(OR(NOT(ISBLANK(BI1480)),ISBLANK(BJ1480)),#N/A,
IF(BG1480="empty","empty",
VLOOKUP(BG1480,MonsterGroupTable!$A:$A,1,0)))))))</f>
        <v/>
      </c>
      <c r="BO1480" s="2" t="str">
        <f>IF(AND(ISBLANK(BN1480),OR(NOT(ISBLANK(BP1480)),NOT(ISBLANK(BQ1480)))),#N/A,
IF(ISBLANK(BN1480),"",
IF(AND(NOT(ISERROR(VLOOKUP(BN1480,MonsterTable!$A:$B,MATCH(MonsterTable!$B$1,MonsterTable!$A$1:$B$1,0),0))),OR(ISBLANK(BP1480),ISBLANK(BQ1480))),#N/A,
IFERROR(VLOOKUP(BN1480,MonsterTable!$A:$B,MATCH(MonsterTable!$B$1,MonsterTable!$A$1:$B$1,0),0),
IF(OR(NOT(ISBLANK(BP1480)),ISBLANK(BQ1480)),#N/A,
IF(BN1480="empty","empty",
VLOOKUP(BN1480,MonsterGroupTable!$A:$A,1,0)))))))</f>
        <v/>
      </c>
      <c r="BV1480" s="2" t="str">
        <f>IF(AND(ISBLANK(BU1480),OR(NOT(ISBLANK(BW1480)),NOT(ISBLANK(BX1480)))),#N/A,
IF(ISBLANK(BU1480),"",
IF(AND(NOT(ISERROR(VLOOKUP(BU1480,MonsterTable!$A:$B,MATCH(MonsterTable!$B$1,MonsterTable!$A$1:$B$1,0),0))),OR(ISBLANK(BW1480),ISBLANK(BX1480))),#N/A,
IFERROR(VLOOKUP(BU1480,MonsterTable!$A:$B,MATCH(MonsterTable!$B$1,MonsterTable!$A$1:$B$1,0),0),
IF(OR(NOT(ISBLANK(BW1480)),ISBLANK(BX1480)),#N/A,
IF(BU1480="empty","empty",
VLOOKUP(BU1480,MonsterGroupTable!$A:$A,1,0)))))))</f>
        <v/>
      </c>
      <c r="CC1480" s="2" t="str">
        <f>IF(AND(ISBLANK(CB1480),OR(NOT(ISBLANK(CD1480)),NOT(ISBLANK(CE1480)))),#N/A,
IF(ISBLANK(CB1480),"",
IF(AND(NOT(ISERROR(VLOOKUP(CB1480,MonsterTable!$A:$B,MATCH(MonsterTable!$B$1,MonsterTable!$A$1:$B$1,0),0))),OR(ISBLANK(CD1480),ISBLANK(CE1480))),#N/A,
IFERROR(VLOOKUP(CB1480,MonsterTable!$A:$B,MATCH(MonsterTable!$B$1,MonsterTable!$A$1:$B$1,0),0),
IF(OR(NOT(ISBLANK(CD1480)),ISBLANK(CE1480)),#N/A,
IF(CB1480="empty","empty",
VLOOKUP(CB1480,MonsterGroupTable!$A:$A,1,0)))))))</f>
        <v/>
      </c>
      <c r="CJ1480" s="2" t="str">
        <f>IF(AND(ISBLANK(CI1480),OR(NOT(ISBLANK(CK1480)),NOT(ISBLANK(CL1480)))),#N/A,
IF(ISBLANK(CI1480),"",
IF(AND(NOT(ISERROR(VLOOKUP(CI1480,MonsterTable!$A:$B,MATCH(MonsterTable!$B$1,MonsterTable!$A$1:$B$1,0),0))),OR(ISBLANK(CK1480),ISBLANK(CL1480))),#N/A,
IFERROR(VLOOKUP(CI1480,MonsterTable!$A:$B,MATCH(MonsterTable!$B$1,MonsterTable!$A$1:$B$1,0),0),
IF(OR(NOT(ISBLANK(CK1480)),ISBLANK(CL1480)),#N/A,
IF(CI1480="empty","empty",
VLOOKUP(CI1480,MonsterGroupTable!$A:$A,1,0)))))))</f>
        <v/>
      </c>
    </row>
    <row r="1481" spans="1:88">
      <c r="A1481">
        <v>20447</v>
      </c>
      <c r="B1481">
        <f t="shared" si="49"/>
        <v>1.1000000000000001</v>
      </c>
      <c r="C1481">
        <f t="shared" si="49"/>
        <v>1.1000000000000001</v>
      </c>
      <c r="F1481">
        <v>1260</v>
      </c>
      <c r="G1481">
        <v>38797</v>
      </c>
      <c r="H1481">
        <v>0</v>
      </c>
      <c r="I1481">
        <v>0</v>
      </c>
      <c r="J1481">
        <v>0</v>
      </c>
      <c r="K1481" t="s">
        <v>28</v>
      </c>
      <c r="L1481" t="s">
        <v>249</v>
      </c>
      <c r="M1481" t="s">
        <v>79</v>
      </c>
      <c r="N1481" t="s">
        <v>80</v>
      </c>
      <c r="O1481">
        <v>0</v>
      </c>
      <c r="P1481">
        <v>-4.75</v>
      </c>
      <c r="Q1481">
        <v>-3.5</v>
      </c>
      <c r="R1481">
        <v>4.75</v>
      </c>
      <c r="S1481">
        <v>3</v>
      </c>
      <c r="T1481">
        <v>-13.5</v>
      </c>
      <c r="U1481">
        <v>2.5499999999999998</v>
      </c>
      <c r="V1481">
        <v>-6.75</v>
      </c>
      <c r="W1481" t="str">
        <f t="shared" si="50"/>
        <v>g105,5,empty,3,205,1,1,0</v>
      </c>
      <c r="X1481" s="1" t="s">
        <v>283</v>
      </c>
      <c r="Y1481" s="2" t="str">
        <f>IF(AND(ISBLANK(X1481),OR(NOT(ISBLANK(Z1481)),NOT(ISBLANK(AA1481)))),#N/A,
IF(ISBLANK(X1481),"",
IF(AND(NOT(ISERROR(VLOOKUP(X1481,MonsterTable!$A:$B,MATCH(MonsterTable!$B$1,MonsterTable!$A$1:$B$1,0),0))),OR(ISBLANK(Z1481),ISBLANK(AA1481))),#N/A,
IFERROR(VLOOKUP(X1481,MonsterTable!$A:$B,MATCH(MonsterTable!$B$1,MonsterTable!$A$1:$B$1,0),0),
IF(OR(NOT(ISBLANK(Z1481)),ISBLANK(AA1481)),#N/A,
IF(X1481="empty","empty",
VLOOKUP(X1481,MonsterGroupTable!$A:$A,1,0)))))))</f>
        <v>g105</v>
      </c>
      <c r="AA1481">
        <v>5</v>
      </c>
      <c r="AE1481" s="1" t="s">
        <v>446</v>
      </c>
      <c r="AF1481" s="2" t="str">
        <f>IF(AND(ISBLANK(AE1481),OR(NOT(ISBLANK(AG1481)),NOT(ISBLANK(AH1481)))),#N/A,
IF(ISBLANK(AE1481),"",
IF(AND(NOT(ISERROR(VLOOKUP(AE1481,MonsterTable!$A:$B,MATCH(MonsterTable!$B$1,MonsterTable!$A$1:$B$1,0),0))),OR(ISBLANK(AG1481),ISBLANK(AH1481))),#N/A,
IFERROR(VLOOKUP(AE1481,MonsterTable!$A:$B,MATCH(MonsterTable!$B$1,MonsterTable!$A$1:$B$1,0),0),
IF(OR(NOT(ISBLANK(AG1481)),ISBLANK(AH1481)),#N/A,
IF(AE1481="empty","empty",
VLOOKUP(AE1481,MonsterGroupTable!$A:$A,1,0)))))))</f>
        <v>empty</v>
      </c>
      <c r="AH1481">
        <v>3</v>
      </c>
      <c r="AL1481" s="1" t="s">
        <v>341</v>
      </c>
      <c r="AM1481" s="2">
        <f>IF(AND(ISBLANK(AL1481),OR(NOT(ISBLANK(AN1481)),NOT(ISBLANK(AO1481)))),#N/A,
IF(ISBLANK(AL1481),"",
IF(AND(NOT(ISERROR(VLOOKUP(AL1481,MonsterTable!$A:$B,MATCH(MonsterTable!$B$1,MonsterTable!$A$1:$B$1,0),0))),OR(ISBLANK(AN1481),ISBLANK(AO1481))),#N/A,
IFERROR(VLOOKUP(AL1481,MonsterTable!$A:$B,MATCH(MonsterTable!$B$1,MonsterTable!$A$1:$B$1,0),0),
IF(OR(NOT(ISBLANK(AN1481)),ISBLANK(AO1481)),#N/A,
IF(AL1481="empty","empty",
VLOOKUP(AL1481,MonsterGroupTable!$A:$A,1,0)))))))</f>
        <v>205</v>
      </c>
      <c r="AN1481">
        <v>1</v>
      </c>
      <c r="AO1481">
        <v>1</v>
      </c>
      <c r="AP1481">
        <v>0</v>
      </c>
      <c r="AT1481" s="2" t="str">
        <f>IF(AND(ISBLANK(AS1481),OR(NOT(ISBLANK(AU1481)),NOT(ISBLANK(AV1481)))),#N/A,
IF(ISBLANK(AS1481),"",
IF(AND(NOT(ISERROR(VLOOKUP(AS1481,MonsterTable!$A:$B,MATCH(MonsterTable!$B$1,MonsterTable!$A$1:$B$1,0),0))),OR(ISBLANK(AU1481),ISBLANK(AV1481))),#N/A,
IFERROR(VLOOKUP(AS1481,MonsterTable!$A:$B,MATCH(MonsterTable!$B$1,MonsterTable!$A$1:$B$1,0),0),
IF(OR(NOT(ISBLANK(AU1481)),ISBLANK(AV1481)),#N/A,
IF(AS1481="empty","empty",
VLOOKUP(AS1481,MonsterGroupTable!$A:$A,1,0)))))))</f>
        <v/>
      </c>
      <c r="BA1481" s="2" t="str">
        <f>IF(AND(ISBLANK(AZ1481),OR(NOT(ISBLANK(BB1481)),NOT(ISBLANK(BC1481)))),#N/A,
IF(ISBLANK(AZ1481),"",
IF(AND(NOT(ISERROR(VLOOKUP(AZ1481,MonsterTable!$A:$B,MATCH(MonsterTable!$B$1,MonsterTable!$A$1:$B$1,0),0))),OR(ISBLANK(BB1481),ISBLANK(BC1481))),#N/A,
IFERROR(VLOOKUP(AZ1481,MonsterTable!$A:$B,MATCH(MonsterTable!$B$1,MonsterTable!$A$1:$B$1,0),0),
IF(OR(NOT(ISBLANK(BB1481)),ISBLANK(BC1481)),#N/A,
IF(AZ1481="empty","empty",
VLOOKUP(AZ1481,MonsterGroupTable!$A:$A,1,0)))))))</f>
        <v/>
      </c>
      <c r="BH1481" s="2" t="str">
        <f>IF(AND(ISBLANK(BG1481),OR(NOT(ISBLANK(BI1481)),NOT(ISBLANK(BJ1481)))),#N/A,
IF(ISBLANK(BG1481),"",
IF(AND(NOT(ISERROR(VLOOKUP(BG1481,MonsterTable!$A:$B,MATCH(MonsterTable!$B$1,MonsterTable!$A$1:$B$1,0),0))),OR(ISBLANK(BI1481),ISBLANK(BJ1481))),#N/A,
IFERROR(VLOOKUP(BG1481,MonsterTable!$A:$B,MATCH(MonsterTable!$B$1,MonsterTable!$A$1:$B$1,0),0),
IF(OR(NOT(ISBLANK(BI1481)),ISBLANK(BJ1481)),#N/A,
IF(BG1481="empty","empty",
VLOOKUP(BG1481,MonsterGroupTable!$A:$A,1,0)))))))</f>
        <v/>
      </c>
      <c r="BO1481" s="2" t="str">
        <f>IF(AND(ISBLANK(BN1481),OR(NOT(ISBLANK(BP1481)),NOT(ISBLANK(BQ1481)))),#N/A,
IF(ISBLANK(BN1481),"",
IF(AND(NOT(ISERROR(VLOOKUP(BN1481,MonsterTable!$A:$B,MATCH(MonsterTable!$B$1,MonsterTable!$A$1:$B$1,0),0))),OR(ISBLANK(BP1481),ISBLANK(BQ1481))),#N/A,
IFERROR(VLOOKUP(BN1481,MonsterTable!$A:$B,MATCH(MonsterTable!$B$1,MonsterTable!$A$1:$B$1,0),0),
IF(OR(NOT(ISBLANK(BP1481)),ISBLANK(BQ1481)),#N/A,
IF(BN1481="empty","empty",
VLOOKUP(BN1481,MonsterGroupTable!$A:$A,1,0)))))))</f>
        <v/>
      </c>
      <c r="BV1481" s="2" t="str">
        <f>IF(AND(ISBLANK(BU1481),OR(NOT(ISBLANK(BW1481)),NOT(ISBLANK(BX1481)))),#N/A,
IF(ISBLANK(BU1481),"",
IF(AND(NOT(ISERROR(VLOOKUP(BU1481,MonsterTable!$A:$B,MATCH(MonsterTable!$B$1,MonsterTable!$A$1:$B$1,0),0))),OR(ISBLANK(BW1481),ISBLANK(BX1481))),#N/A,
IFERROR(VLOOKUP(BU1481,MonsterTable!$A:$B,MATCH(MonsterTable!$B$1,MonsterTable!$A$1:$B$1,0),0),
IF(OR(NOT(ISBLANK(BW1481)),ISBLANK(BX1481)),#N/A,
IF(BU1481="empty","empty",
VLOOKUP(BU1481,MonsterGroupTable!$A:$A,1,0)))))))</f>
        <v/>
      </c>
      <c r="CC1481" s="2" t="str">
        <f>IF(AND(ISBLANK(CB1481),OR(NOT(ISBLANK(CD1481)),NOT(ISBLANK(CE1481)))),#N/A,
IF(ISBLANK(CB1481),"",
IF(AND(NOT(ISERROR(VLOOKUP(CB1481,MonsterTable!$A:$B,MATCH(MonsterTable!$B$1,MonsterTable!$A$1:$B$1,0),0))),OR(ISBLANK(CD1481),ISBLANK(CE1481))),#N/A,
IFERROR(VLOOKUP(CB1481,MonsterTable!$A:$B,MATCH(MonsterTable!$B$1,MonsterTable!$A$1:$B$1,0),0),
IF(OR(NOT(ISBLANK(CD1481)),ISBLANK(CE1481)),#N/A,
IF(CB1481="empty","empty",
VLOOKUP(CB1481,MonsterGroupTable!$A:$A,1,0)))))))</f>
        <v/>
      </c>
      <c r="CJ1481" s="2" t="str">
        <f>IF(AND(ISBLANK(CI1481),OR(NOT(ISBLANK(CK1481)),NOT(ISBLANK(CL1481)))),#N/A,
IF(ISBLANK(CI1481),"",
IF(AND(NOT(ISERROR(VLOOKUP(CI1481,MonsterTable!$A:$B,MATCH(MonsterTable!$B$1,MonsterTable!$A$1:$B$1,0),0))),OR(ISBLANK(CK1481),ISBLANK(CL1481))),#N/A,
IFERROR(VLOOKUP(CI1481,MonsterTable!$A:$B,MATCH(MonsterTable!$B$1,MonsterTable!$A$1:$B$1,0),0),
IF(OR(NOT(ISBLANK(CK1481)),ISBLANK(CL1481)),#N/A,
IF(CI1481="empty","empty",
VLOOKUP(CI1481,MonsterGroupTable!$A:$A,1,0)))))))</f>
        <v/>
      </c>
    </row>
    <row r="1482" spans="1:88">
      <c r="A1482">
        <v>20448</v>
      </c>
      <c r="B1482">
        <f t="shared" si="49"/>
        <v>1.1000000000000001</v>
      </c>
      <c r="C1482">
        <f t="shared" si="49"/>
        <v>1.1000000000000001</v>
      </c>
      <c r="F1482">
        <v>1260</v>
      </c>
      <c r="G1482">
        <v>38986</v>
      </c>
      <c r="H1482">
        <v>0</v>
      </c>
      <c r="I1482">
        <v>0</v>
      </c>
      <c r="J1482">
        <v>0</v>
      </c>
      <c r="K1482" t="s">
        <v>28</v>
      </c>
      <c r="L1482" t="s">
        <v>249</v>
      </c>
      <c r="M1482" t="s">
        <v>79</v>
      </c>
      <c r="N1482" t="s">
        <v>80</v>
      </c>
      <c r="O1482">
        <v>0</v>
      </c>
      <c r="P1482">
        <v>-4.75</v>
      </c>
      <c r="Q1482">
        <v>-3.5</v>
      </c>
      <c r="R1482">
        <v>4.75</v>
      </c>
      <c r="S1482">
        <v>3</v>
      </c>
      <c r="T1482">
        <v>-13.5</v>
      </c>
      <c r="U1482">
        <v>2.5499999999999998</v>
      </c>
      <c r="V1482">
        <v>-6.75</v>
      </c>
      <c r="W1482" t="str">
        <f t="shared" si="50"/>
        <v>g105,5,empty,3,205,1,1,0</v>
      </c>
      <c r="X1482" s="1" t="s">
        <v>283</v>
      </c>
      <c r="Y1482" s="2" t="str">
        <f>IF(AND(ISBLANK(X1482),OR(NOT(ISBLANK(Z1482)),NOT(ISBLANK(AA1482)))),#N/A,
IF(ISBLANK(X1482),"",
IF(AND(NOT(ISERROR(VLOOKUP(X1482,MonsterTable!$A:$B,MATCH(MonsterTable!$B$1,MonsterTable!$A$1:$B$1,0),0))),OR(ISBLANK(Z1482),ISBLANK(AA1482))),#N/A,
IFERROR(VLOOKUP(X1482,MonsterTable!$A:$B,MATCH(MonsterTable!$B$1,MonsterTable!$A$1:$B$1,0),0),
IF(OR(NOT(ISBLANK(Z1482)),ISBLANK(AA1482)),#N/A,
IF(X1482="empty","empty",
VLOOKUP(X1482,MonsterGroupTable!$A:$A,1,0)))))))</f>
        <v>g105</v>
      </c>
      <c r="AA1482">
        <v>5</v>
      </c>
      <c r="AE1482" s="1" t="s">
        <v>446</v>
      </c>
      <c r="AF1482" s="2" t="str">
        <f>IF(AND(ISBLANK(AE1482),OR(NOT(ISBLANK(AG1482)),NOT(ISBLANK(AH1482)))),#N/A,
IF(ISBLANK(AE1482),"",
IF(AND(NOT(ISERROR(VLOOKUP(AE1482,MonsterTable!$A:$B,MATCH(MonsterTable!$B$1,MonsterTable!$A$1:$B$1,0),0))),OR(ISBLANK(AG1482),ISBLANK(AH1482))),#N/A,
IFERROR(VLOOKUP(AE1482,MonsterTable!$A:$B,MATCH(MonsterTable!$B$1,MonsterTable!$A$1:$B$1,0),0),
IF(OR(NOT(ISBLANK(AG1482)),ISBLANK(AH1482)),#N/A,
IF(AE1482="empty","empty",
VLOOKUP(AE1482,MonsterGroupTable!$A:$A,1,0)))))))</f>
        <v>empty</v>
      </c>
      <c r="AH1482">
        <v>3</v>
      </c>
      <c r="AL1482" s="1" t="s">
        <v>341</v>
      </c>
      <c r="AM1482" s="2">
        <f>IF(AND(ISBLANK(AL1482),OR(NOT(ISBLANK(AN1482)),NOT(ISBLANK(AO1482)))),#N/A,
IF(ISBLANK(AL1482),"",
IF(AND(NOT(ISERROR(VLOOKUP(AL1482,MonsterTable!$A:$B,MATCH(MonsterTable!$B$1,MonsterTable!$A$1:$B$1,0),0))),OR(ISBLANK(AN1482),ISBLANK(AO1482))),#N/A,
IFERROR(VLOOKUP(AL1482,MonsterTable!$A:$B,MATCH(MonsterTable!$B$1,MonsterTable!$A$1:$B$1,0),0),
IF(OR(NOT(ISBLANK(AN1482)),ISBLANK(AO1482)),#N/A,
IF(AL1482="empty","empty",
VLOOKUP(AL1482,MonsterGroupTable!$A:$A,1,0)))))))</f>
        <v>205</v>
      </c>
      <c r="AN1482">
        <v>1</v>
      </c>
      <c r="AO1482">
        <v>1</v>
      </c>
      <c r="AP1482">
        <v>0</v>
      </c>
      <c r="AT1482" s="2" t="str">
        <f>IF(AND(ISBLANK(AS1482),OR(NOT(ISBLANK(AU1482)),NOT(ISBLANK(AV1482)))),#N/A,
IF(ISBLANK(AS1482),"",
IF(AND(NOT(ISERROR(VLOOKUP(AS1482,MonsterTable!$A:$B,MATCH(MonsterTable!$B$1,MonsterTable!$A$1:$B$1,0),0))),OR(ISBLANK(AU1482),ISBLANK(AV1482))),#N/A,
IFERROR(VLOOKUP(AS1482,MonsterTable!$A:$B,MATCH(MonsterTable!$B$1,MonsterTable!$A$1:$B$1,0),0),
IF(OR(NOT(ISBLANK(AU1482)),ISBLANK(AV1482)),#N/A,
IF(AS1482="empty","empty",
VLOOKUP(AS1482,MonsterGroupTable!$A:$A,1,0)))))))</f>
        <v/>
      </c>
      <c r="BA1482" s="2" t="str">
        <f>IF(AND(ISBLANK(AZ1482),OR(NOT(ISBLANK(BB1482)),NOT(ISBLANK(BC1482)))),#N/A,
IF(ISBLANK(AZ1482),"",
IF(AND(NOT(ISERROR(VLOOKUP(AZ1482,MonsterTable!$A:$B,MATCH(MonsterTable!$B$1,MonsterTable!$A$1:$B$1,0),0))),OR(ISBLANK(BB1482),ISBLANK(BC1482))),#N/A,
IFERROR(VLOOKUP(AZ1482,MonsterTable!$A:$B,MATCH(MonsterTable!$B$1,MonsterTable!$A$1:$B$1,0),0),
IF(OR(NOT(ISBLANK(BB1482)),ISBLANK(BC1482)),#N/A,
IF(AZ1482="empty","empty",
VLOOKUP(AZ1482,MonsterGroupTable!$A:$A,1,0)))))))</f>
        <v/>
      </c>
      <c r="BH1482" s="2" t="str">
        <f>IF(AND(ISBLANK(BG1482),OR(NOT(ISBLANK(BI1482)),NOT(ISBLANK(BJ1482)))),#N/A,
IF(ISBLANK(BG1482),"",
IF(AND(NOT(ISERROR(VLOOKUP(BG1482,MonsterTable!$A:$B,MATCH(MonsterTable!$B$1,MonsterTable!$A$1:$B$1,0),0))),OR(ISBLANK(BI1482),ISBLANK(BJ1482))),#N/A,
IFERROR(VLOOKUP(BG1482,MonsterTable!$A:$B,MATCH(MonsterTable!$B$1,MonsterTable!$A$1:$B$1,0),0),
IF(OR(NOT(ISBLANK(BI1482)),ISBLANK(BJ1482)),#N/A,
IF(BG1482="empty","empty",
VLOOKUP(BG1482,MonsterGroupTable!$A:$A,1,0)))))))</f>
        <v/>
      </c>
      <c r="BO1482" s="2" t="str">
        <f>IF(AND(ISBLANK(BN1482),OR(NOT(ISBLANK(BP1482)),NOT(ISBLANK(BQ1482)))),#N/A,
IF(ISBLANK(BN1482),"",
IF(AND(NOT(ISERROR(VLOOKUP(BN1482,MonsterTable!$A:$B,MATCH(MonsterTable!$B$1,MonsterTable!$A$1:$B$1,0),0))),OR(ISBLANK(BP1482),ISBLANK(BQ1482))),#N/A,
IFERROR(VLOOKUP(BN1482,MonsterTable!$A:$B,MATCH(MonsterTable!$B$1,MonsterTable!$A$1:$B$1,0),0),
IF(OR(NOT(ISBLANK(BP1482)),ISBLANK(BQ1482)),#N/A,
IF(BN1482="empty","empty",
VLOOKUP(BN1482,MonsterGroupTable!$A:$A,1,0)))))))</f>
        <v/>
      </c>
      <c r="BV1482" s="2" t="str">
        <f>IF(AND(ISBLANK(BU1482),OR(NOT(ISBLANK(BW1482)),NOT(ISBLANK(BX1482)))),#N/A,
IF(ISBLANK(BU1482),"",
IF(AND(NOT(ISERROR(VLOOKUP(BU1482,MonsterTable!$A:$B,MATCH(MonsterTable!$B$1,MonsterTable!$A$1:$B$1,0),0))),OR(ISBLANK(BW1482),ISBLANK(BX1482))),#N/A,
IFERROR(VLOOKUP(BU1482,MonsterTable!$A:$B,MATCH(MonsterTable!$B$1,MonsterTable!$A$1:$B$1,0),0),
IF(OR(NOT(ISBLANK(BW1482)),ISBLANK(BX1482)),#N/A,
IF(BU1482="empty","empty",
VLOOKUP(BU1482,MonsterGroupTable!$A:$A,1,0)))))))</f>
        <v/>
      </c>
      <c r="CC1482" s="2" t="str">
        <f>IF(AND(ISBLANK(CB1482),OR(NOT(ISBLANK(CD1482)),NOT(ISBLANK(CE1482)))),#N/A,
IF(ISBLANK(CB1482),"",
IF(AND(NOT(ISERROR(VLOOKUP(CB1482,MonsterTable!$A:$B,MATCH(MonsterTable!$B$1,MonsterTable!$A$1:$B$1,0),0))),OR(ISBLANK(CD1482),ISBLANK(CE1482))),#N/A,
IFERROR(VLOOKUP(CB1482,MonsterTable!$A:$B,MATCH(MonsterTable!$B$1,MonsterTable!$A$1:$B$1,0),0),
IF(OR(NOT(ISBLANK(CD1482)),ISBLANK(CE1482)),#N/A,
IF(CB1482="empty","empty",
VLOOKUP(CB1482,MonsterGroupTable!$A:$A,1,0)))))))</f>
        <v/>
      </c>
      <c r="CJ1482" s="2" t="str">
        <f>IF(AND(ISBLANK(CI1482),OR(NOT(ISBLANK(CK1482)),NOT(ISBLANK(CL1482)))),#N/A,
IF(ISBLANK(CI1482),"",
IF(AND(NOT(ISERROR(VLOOKUP(CI1482,MonsterTable!$A:$B,MATCH(MonsterTable!$B$1,MonsterTable!$A$1:$B$1,0),0))),OR(ISBLANK(CK1482),ISBLANK(CL1482))),#N/A,
IFERROR(VLOOKUP(CI1482,MonsterTable!$A:$B,MATCH(MonsterTable!$B$1,MonsterTable!$A$1:$B$1,0),0),
IF(OR(NOT(ISBLANK(CK1482)),ISBLANK(CL1482)),#N/A,
IF(CI1482="empty","empty",
VLOOKUP(CI1482,MonsterGroupTable!$A:$A,1,0)))))))</f>
        <v/>
      </c>
    </row>
    <row r="1483" spans="1:88">
      <c r="A1483">
        <v>20449</v>
      </c>
      <c r="B1483">
        <f t="shared" si="49"/>
        <v>1.1000000000000001</v>
      </c>
      <c r="C1483">
        <f t="shared" si="49"/>
        <v>1.1000000000000001</v>
      </c>
      <c r="F1483">
        <v>1260</v>
      </c>
      <c r="G1483">
        <v>39175</v>
      </c>
      <c r="H1483">
        <v>0</v>
      </c>
      <c r="I1483">
        <v>0</v>
      </c>
      <c r="J1483">
        <v>0</v>
      </c>
      <c r="K1483" t="s">
        <v>28</v>
      </c>
      <c r="L1483" t="s">
        <v>249</v>
      </c>
      <c r="M1483" t="s">
        <v>79</v>
      </c>
      <c r="N1483" t="s">
        <v>80</v>
      </c>
      <c r="O1483">
        <v>0</v>
      </c>
      <c r="P1483">
        <v>-4.75</v>
      </c>
      <c r="Q1483">
        <v>-3.5</v>
      </c>
      <c r="R1483">
        <v>4.75</v>
      </c>
      <c r="S1483">
        <v>3</v>
      </c>
      <c r="T1483">
        <v>-13.5</v>
      </c>
      <c r="U1483">
        <v>2.5499999999999998</v>
      </c>
      <c r="V1483">
        <v>-6.75</v>
      </c>
      <c r="W1483" t="str">
        <f t="shared" si="50"/>
        <v>g105,5,empty,3,205,1,1,0</v>
      </c>
      <c r="X1483" s="1" t="s">
        <v>283</v>
      </c>
      <c r="Y1483" s="2" t="str">
        <f>IF(AND(ISBLANK(X1483),OR(NOT(ISBLANK(Z1483)),NOT(ISBLANK(AA1483)))),#N/A,
IF(ISBLANK(X1483),"",
IF(AND(NOT(ISERROR(VLOOKUP(X1483,MonsterTable!$A:$B,MATCH(MonsterTable!$B$1,MonsterTable!$A$1:$B$1,0),0))),OR(ISBLANK(Z1483),ISBLANK(AA1483))),#N/A,
IFERROR(VLOOKUP(X1483,MonsterTable!$A:$B,MATCH(MonsterTable!$B$1,MonsterTable!$A$1:$B$1,0),0),
IF(OR(NOT(ISBLANK(Z1483)),ISBLANK(AA1483)),#N/A,
IF(X1483="empty","empty",
VLOOKUP(X1483,MonsterGroupTable!$A:$A,1,0)))))))</f>
        <v>g105</v>
      </c>
      <c r="AA1483">
        <v>5</v>
      </c>
      <c r="AE1483" s="1" t="s">
        <v>446</v>
      </c>
      <c r="AF1483" s="2" t="str">
        <f>IF(AND(ISBLANK(AE1483),OR(NOT(ISBLANK(AG1483)),NOT(ISBLANK(AH1483)))),#N/A,
IF(ISBLANK(AE1483),"",
IF(AND(NOT(ISERROR(VLOOKUP(AE1483,MonsterTable!$A:$B,MATCH(MonsterTable!$B$1,MonsterTable!$A$1:$B$1,0),0))),OR(ISBLANK(AG1483),ISBLANK(AH1483))),#N/A,
IFERROR(VLOOKUP(AE1483,MonsterTable!$A:$B,MATCH(MonsterTable!$B$1,MonsterTable!$A$1:$B$1,0),0),
IF(OR(NOT(ISBLANK(AG1483)),ISBLANK(AH1483)),#N/A,
IF(AE1483="empty","empty",
VLOOKUP(AE1483,MonsterGroupTable!$A:$A,1,0)))))))</f>
        <v>empty</v>
      </c>
      <c r="AH1483">
        <v>3</v>
      </c>
      <c r="AL1483" s="1" t="s">
        <v>341</v>
      </c>
      <c r="AM1483" s="2">
        <f>IF(AND(ISBLANK(AL1483),OR(NOT(ISBLANK(AN1483)),NOT(ISBLANK(AO1483)))),#N/A,
IF(ISBLANK(AL1483),"",
IF(AND(NOT(ISERROR(VLOOKUP(AL1483,MonsterTable!$A:$B,MATCH(MonsterTable!$B$1,MonsterTable!$A$1:$B$1,0),0))),OR(ISBLANK(AN1483),ISBLANK(AO1483))),#N/A,
IFERROR(VLOOKUP(AL1483,MonsterTable!$A:$B,MATCH(MonsterTable!$B$1,MonsterTable!$A$1:$B$1,0),0),
IF(OR(NOT(ISBLANK(AN1483)),ISBLANK(AO1483)),#N/A,
IF(AL1483="empty","empty",
VLOOKUP(AL1483,MonsterGroupTable!$A:$A,1,0)))))))</f>
        <v>205</v>
      </c>
      <c r="AN1483">
        <v>1</v>
      </c>
      <c r="AO1483">
        <v>1</v>
      </c>
      <c r="AP1483">
        <v>0</v>
      </c>
      <c r="AT1483" s="2" t="str">
        <f>IF(AND(ISBLANK(AS1483),OR(NOT(ISBLANK(AU1483)),NOT(ISBLANK(AV1483)))),#N/A,
IF(ISBLANK(AS1483),"",
IF(AND(NOT(ISERROR(VLOOKUP(AS1483,MonsterTable!$A:$B,MATCH(MonsterTable!$B$1,MonsterTable!$A$1:$B$1,0),0))),OR(ISBLANK(AU1483),ISBLANK(AV1483))),#N/A,
IFERROR(VLOOKUP(AS1483,MonsterTable!$A:$B,MATCH(MonsterTable!$B$1,MonsterTable!$A$1:$B$1,0),0),
IF(OR(NOT(ISBLANK(AU1483)),ISBLANK(AV1483)),#N/A,
IF(AS1483="empty","empty",
VLOOKUP(AS1483,MonsterGroupTable!$A:$A,1,0)))))))</f>
        <v/>
      </c>
      <c r="BA1483" s="2" t="str">
        <f>IF(AND(ISBLANK(AZ1483),OR(NOT(ISBLANK(BB1483)),NOT(ISBLANK(BC1483)))),#N/A,
IF(ISBLANK(AZ1483),"",
IF(AND(NOT(ISERROR(VLOOKUP(AZ1483,MonsterTable!$A:$B,MATCH(MonsterTable!$B$1,MonsterTable!$A$1:$B$1,0),0))),OR(ISBLANK(BB1483),ISBLANK(BC1483))),#N/A,
IFERROR(VLOOKUP(AZ1483,MonsterTable!$A:$B,MATCH(MonsterTable!$B$1,MonsterTable!$A$1:$B$1,0),0),
IF(OR(NOT(ISBLANK(BB1483)),ISBLANK(BC1483)),#N/A,
IF(AZ1483="empty","empty",
VLOOKUP(AZ1483,MonsterGroupTable!$A:$A,1,0)))))))</f>
        <v/>
      </c>
      <c r="BH1483" s="2" t="str">
        <f>IF(AND(ISBLANK(BG1483),OR(NOT(ISBLANK(BI1483)),NOT(ISBLANK(BJ1483)))),#N/A,
IF(ISBLANK(BG1483),"",
IF(AND(NOT(ISERROR(VLOOKUP(BG1483,MonsterTable!$A:$B,MATCH(MonsterTable!$B$1,MonsterTable!$A$1:$B$1,0),0))),OR(ISBLANK(BI1483),ISBLANK(BJ1483))),#N/A,
IFERROR(VLOOKUP(BG1483,MonsterTable!$A:$B,MATCH(MonsterTable!$B$1,MonsterTable!$A$1:$B$1,0),0),
IF(OR(NOT(ISBLANK(BI1483)),ISBLANK(BJ1483)),#N/A,
IF(BG1483="empty","empty",
VLOOKUP(BG1483,MonsterGroupTable!$A:$A,1,0)))))))</f>
        <v/>
      </c>
      <c r="BO1483" s="2" t="str">
        <f>IF(AND(ISBLANK(BN1483),OR(NOT(ISBLANK(BP1483)),NOT(ISBLANK(BQ1483)))),#N/A,
IF(ISBLANK(BN1483),"",
IF(AND(NOT(ISERROR(VLOOKUP(BN1483,MonsterTable!$A:$B,MATCH(MonsterTable!$B$1,MonsterTable!$A$1:$B$1,0),0))),OR(ISBLANK(BP1483),ISBLANK(BQ1483))),#N/A,
IFERROR(VLOOKUP(BN1483,MonsterTable!$A:$B,MATCH(MonsterTable!$B$1,MonsterTable!$A$1:$B$1,0),0),
IF(OR(NOT(ISBLANK(BP1483)),ISBLANK(BQ1483)),#N/A,
IF(BN1483="empty","empty",
VLOOKUP(BN1483,MonsterGroupTable!$A:$A,1,0)))))))</f>
        <v/>
      </c>
      <c r="BV1483" s="2" t="str">
        <f>IF(AND(ISBLANK(BU1483),OR(NOT(ISBLANK(BW1483)),NOT(ISBLANK(BX1483)))),#N/A,
IF(ISBLANK(BU1483),"",
IF(AND(NOT(ISERROR(VLOOKUP(BU1483,MonsterTable!$A:$B,MATCH(MonsterTable!$B$1,MonsterTable!$A$1:$B$1,0),0))),OR(ISBLANK(BW1483),ISBLANK(BX1483))),#N/A,
IFERROR(VLOOKUP(BU1483,MonsterTable!$A:$B,MATCH(MonsterTable!$B$1,MonsterTable!$A$1:$B$1,0),0),
IF(OR(NOT(ISBLANK(BW1483)),ISBLANK(BX1483)),#N/A,
IF(BU1483="empty","empty",
VLOOKUP(BU1483,MonsterGroupTable!$A:$A,1,0)))))))</f>
        <v/>
      </c>
      <c r="CC1483" s="2" t="str">
        <f>IF(AND(ISBLANK(CB1483),OR(NOT(ISBLANK(CD1483)),NOT(ISBLANK(CE1483)))),#N/A,
IF(ISBLANK(CB1483),"",
IF(AND(NOT(ISERROR(VLOOKUP(CB1483,MonsterTable!$A:$B,MATCH(MonsterTable!$B$1,MonsterTable!$A$1:$B$1,0),0))),OR(ISBLANK(CD1483),ISBLANK(CE1483))),#N/A,
IFERROR(VLOOKUP(CB1483,MonsterTable!$A:$B,MATCH(MonsterTable!$B$1,MonsterTable!$A$1:$B$1,0),0),
IF(OR(NOT(ISBLANK(CD1483)),ISBLANK(CE1483)),#N/A,
IF(CB1483="empty","empty",
VLOOKUP(CB1483,MonsterGroupTable!$A:$A,1,0)))))))</f>
        <v/>
      </c>
      <c r="CJ1483" s="2" t="str">
        <f>IF(AND(ISBLANK(CI1483),OR(NOT(ISBLANK(CK1483)),NOT(ISBLANK(CL1483)))),#N/A,
IF(ISBLANK(CI1483),"",
IF(AND(NOT(ISERROR(VLOOKUP(CI1483,MonsterTable!$A:$B,MATCH(MonsterTable!$B$1,MonsterTable!$A$1:$B$1,0),0))),OR(ISBLANK(CK1483),ISBLANK(CL1483))),#N/A,
IFERROR(VLOOKUP(CI1483,MonsterTable!$A:$B,MATCH(MonsterTable!$B$1,MonsterTable!$A$1:$B$1,0),0),
IF(OR(NOT(ISBLANK(CK1483)),ISBLANK(CL1483)),#N/A,
IF(CI1483="empty","empty",
VLOOKUP(CI1483,MonsterGroupTable!$A:$A,1,0)))))))</f>
        <v/>
      </c>
    </row>
    <row r="1484" spans="1:88">
      <c r="A1484">
        <v>20450</v>
      </c>
      <c r="B1484">
        <f t="shared" si="49"/>
        <v>1.2</v>
      </c>
      <c r="C1484">
        <f t="shared" si="49"/>
        <v>1.1000000000000001</v>
      </c>
      <c r="F1484">
        <v>1260</v>
      </c>
      <c r="G1484">
        <v>39725</v>
      </c>
      <c r="H1484">
        <v>0</v>
      </c>
      <c r="I1484">
        <v>0</v>
      </c>
      <c r="J1484">
        <v>0</v>
      </c>
      <c r="K1484" t="s">
        <v>28</v>
      </c>
      <c r="L1484" t="s">
        <v>249</v>
      </c>
      <c r="M1484" t="s">
        <v>79</v>
      </c>
      <c r="N1484" t="s">
        <v>80</v>
      </c>
      <c r="O1484">
        <v>0</v>
      </c>
      <c r="P1484">
        <v>-4.75</v>
      </c>
      <c r="Q1484">
        <v>-3.5</v>
      </c>
      <c r="R1484">
        <v>4.75</v>
      </c>
      <c r="S1484">
        <v>3</v>
      </c>
      <c r="T1484">
        <v>-13.5</v>
      </c>
      <c r="U1484">
        <v>2.5499999999999998</v>
      </c>
      <c r="V1484">
        <v>-6.75</v>
      </c>
      <c r="W1484" t="str">
        <f t="shared" si="50"/>
        <v>g105,5,empty,3,205,1,1,0</v>
      </c>
      <c r="X1484" s="1" t="s">
        <v>283</v>
      </c>
      <c r="Y1484" s="2" t="str">
        <f>IF(AND(ISBLANK(X1484),OR(NOT(ISBLANK(Z1484)),NOT(ISBLANK(AA1484)))),#N/A,
IF(ISBLANK(X1484),"",
IF(AND(NOT(ISERROR(VLOOKUP(X1484,MonsterTable!$A:$B,MATCH(MonsterTable!$B$1,MonsterTable!$A$1:$B$1,0),0))),OR(ISBLANK(Z1484),ISBLANK(AA1484))),#N/A,
IFERROR(VLOOKUP(X1484,MonsterTable!$A:$B,MATCH(MonsterTable!$B$1,MonsterTable!$A$1:$B$1,0),0),
IF(OR(NOT(ISBLANK(Z1484)),ISBLANK(AA1484)),#N/A,
IF(X1484="empty","empty",
VLOOKUP(X1484,MonsterGroupTable!$A:$A,1,0)))))))</f>
        <v>g105</v>
      </c>
      <c r="AA1484">
        <v>5</v>
      </c>
      <c r="AE1484" s="1" t="s">
        <v>446</v>
      </c>
      <c r="AF1484" s="2" t="str">
        <f>IF(AND(ISBLANK(AE1484),OR(NOT(ISBLANK(AG1484)),NOT(ISBLANK(AH1484)))),#N/A,
IF(ISBLANK(AE1484),"",
IF(AND(NOT(ISERROR(VLOOKUP(AE1484,MonsterTable!$A:$B,MATCH(MonsterTable!$B$1,MonsterTable!$A$1:$B$1,0),0))),OR(ISBLANK(AG1484),ISBLANK(AH1484))),#N/A,
IFERROR(VLOOKUP(AE1484,MonsterTable!$A:$B,MATCH(MonsterTable!$B$1,MonsterTable!$A$1:$B$1,0),0),
IF(OR(NOT(ISBLANK(AG1484)),ISBLANK(AH1484)),#N/A,
IF(AE1484="empty","empty",
VLOOKUP(AE1484,MonsterGroupTable!$A:$A,1,0)))))))</f>
        <v>empty</v>
      </c>
      <c r="AH1484">
        <v>3</v>
      </c>
      <c r="AL1484" s="1" t="s">
        <v>341</v>
      </c>
      <c r="AM1484" s="2">
        <f>IF(AND(ISBLANK(AL1484),OR(NOT(ISBLANK(AN1484)),NOT(ISBLANK(AO1484)))),#N/A,
IF(ISBLANK(AL1484),"",
IF(AND(NOT(ISERROR(VLOOKUP(AL1484,MonsterTable!$A:$B,MATCH(MonsterTable!$B$1,MonsterTable!$A$1:$B$1,0),0))),OR(ISBLANK(AN1484),ISBLANK(AO1484))),#N/A,
IFERROR(VLOOKUP(AL1484,MonsterTable!$A:$B,MATCH(MonsterTable!$B$1,MonsterTable!$A$1:$B$1,0),0),
IF(OR(NOT(ISBLANK(AN1484)),ISBLANK(AO1484)),#N/A,
IF(AL1484="empty","empty",
VLOOKUP(AL1484,MonsterGroupTable!$A:$A,1,0)))))))</f>
        <v>205</v>
      </c>
      <c r="AN1484">
        <v>1</v>
      </c>
      <c r="AO1484">
        <v>1</v>
      </c>
      <c r="AP1484">
        <v>0</v>
      </c>
      <c r="AT1484" s="2" t="str">
        <f>IF(AND(ISBLANK(AS1484),OR(NOT(ISBLANK(AU1484)),NOT(ISBLANK(AV1484)))),#N/A,
IF(ISBLANK(AS1484),"",
IF(AND(NOT(ISERROR(VLOOKUP(AS1484,MonsterTable!$A:$B,MATCH(MonsterTable!$B$1,MonsterTable!$A$1:$B$1,0),0))),OR(ISBLANK(AU1484),ISBLANK(AV1484))),#N/A,
IFERROR(VLOOKUP(AS1484,MonsterTable!$A:$B,MATCH(MonsterTable!$B$1,MonsterTable!$A$1:$B$1,0),0),
IF(OR(NOT(ISBLANK(AU1484)),ISBLANK(AV1484)),#N/A,
IF(AS1484="empty","empty",
VLOOKUP(AS1484,MonsterGroupTable!$A:$A,1,0)))))))</f>
        <v/>
      </c>
      <c r="BA1484" s="2" t="str">
        <f>IF(AND(ISBLANK(AZ1484),OR(NOT(ISBLANK(BB1484)),NOT(ISBLANK(BC1484)))),#N/A,
IF(ISBLANK(AZ1484),"",
IF(AND(NOT(ISERROR(VLOOKUP(AZ1484,MonsterTable!$A:$B,MATCH(MonsterTable!$B$1,MonsterTable!$A$1:$B$1,0),0))),OR(ISBLANK(BB1484),ISBLANK(BC1484))),#N/A,
IFERROR(VLOOKUP(AZ1484,MonsterTable!$A:$B,MATCH(MonsterTable!$B$1,MonsterTable!$A$1:$B$1,0),0),
IF(OR(NOT(ISBLANK(BB1484)),ISBLANK(BC1484)),#N/A,
IF(AZ1484="empty","empty",
VLOOKUP(AZ1484,MonsterGroupTable!$A:$A,1,0)))))))</f>
        <v/>
      </c>
      <c r="BH1484" s="2" t="str">
        <f>IF(AND(ISBLANK(BG1484),OR(NOT(ISBLANK(BI1484)),NOT(ISBLANK(BJ1484)))),#N/A,
IF(ISBLANK(BG1484),"",
IF(AND(NOT(ISERROR(VLOOKUP(BG1484,MonsterTable!$A:$B,MATCH(MonsterTable!$B$1,MonsterTable!$A$1:$B$1,0),0))),OR(ISBLANK(BI1484),ISBLANK(BJ1484))),#N/A,
IFERROR(VLOOKUP(BG1484,MonsterTable!$A:$B,MATCH(MonsterTable!$B$1,MonsterTable!$A$1:$B$1,0),0),
IF(OR(NOT(ISBLANK(BI1484)),ISBLANK(BJ1484)),#N/A,
IF(BG1484="empty","empty",
VLOOKUP(BG1484,MonsterGroupTable!$A:$A,1,0)))))))</f>
        <v/>
      </c>
      <c r="BO1484" s="2" t="str">
        <f>IF(AND(ISBLANK(BN1484),OR(NOT(ISBLANK(BP1484)),NOT(ISBLANK(BQ1484)))),#N/A,
IF(ISBLANK(BN1484),"",
IF(AND(NOT(ISERROR(VLOOKUP(BN1484,MonsterTable!$A:$B,MATCH(MonsterTable!$B$1,MonsterTable!$A$1:$B$1,0),0))),OR(ISBLANK(BP1484),ISBLANK(BQ1484))),#N/A,
IFERROR(VLOOKUP(BN1484,MonsterTable!$A:$B,MATCH(MonsterTable!$B$1,MonsterTable!$A$1:$B$1,0),0),
IF(OR(NOT(ISBLANK(BP1484)),ISBLANK(BQ1484)),#N/A,
IF(BN1484="empty","empty",
VLOOKUP(BN1484,MonsterGroupTable!$A:$A,1,0)))))))</f>
        <v/>
      </c>
      <c r="BV1484" s="2" t="str">
        <f>IF(AND(ISBLANK(BU1484),OR(NOT(ISBLANK(BW1484)),NOT(ISBLANK(BX1484)))),#N/A,
IF(ISBLANK(BU1484),"",
IF(AND(NOT(ISERROR(VLOOKUP(BU1484,MonsterTable!$A:$B,MATCH(MonsterTable!$B$1,MonsterTable!$A$1:$B$1,0),0))),OR(ISBLANK(BW1484),ISBLANK(BX1484))),#N/A,
IFERROR(VLOOKUP(BU1484,MonsterTable!$A:$B,MATCH(MonsterTable!$B$1,MonsterTable!$A$1:$B$1,0),0),
IF(OR(NOT(ISBLANK(BW1484)),ISBLANK(BX1484)),#N/A,
IF(BU1484="empty","empty",
VLOOKUP(BU1484,MonsterGroupTable!$A:$A,1,0)))))))</f>
        <v/>
      </c>
      <c r="CC1484" s="2" t="str">
        <f>IF(AND(ISBLANK(CB1484),OR(NOT(ISBLANK(CD1484)),NOT(ISBLANK(CE1484)))),#N/A,
IF(ISBLANK(CB1484),"",
IF(AND(NOT(ISERROR(VLOOKUP(CB1484,MonsterTable!$A:$B,MATCH(MonsterTable!$B$1,MonsterTable!$A$1:$B$1,0),0))),OR(ISBLANK(CD1484),ISBLANK(CE1484))),#N/A,
IFERROR(VLOOKUP(CB1484,MonsterTable!$A:$B,MATCH(MonsterTable!$B$1,MonsterTable!$A$1:$B$1,0),0),
IF(OR(NOT(ISBLANK(CD1484)),ISBLANK(CE1484)),#N/A,
IF(CB1484="empty","empty",
VLOOKUP(CB1484,MonsterGroupTable!$A:$A,1,0)))))))</f>
        <v/>
      </c>
      <c r="CJ1484" s="2" t="str">
        <f>IF(AND(ISBLANK(CI1484),OR(NOT(ISBLANK(CK1484)),NOT(ISBLANK(CL1484)))),#N/A,
IF(ISBLANK(CI1484),"",
IF(AND(NOT(ISERROR(VLOOKUP(CI1484,MonsterTable!$A:$B,MATCH(MonsterTable!$B$1,MonsterTable!$A$1:$B$1,0),0))),OR(ISBLANK(CK1484),ISBLANK(CL1484))),#N/A,
IFERROR(VLOOKUP(CI1484,MonsterTable!$A:$B,MATCH(MonsterTable!$B$1,MonsterTable!$A$1:$B$1,0),0),
IF(OR(NOT(ISBLANK(CK1484)),ISBLANK(CL1484)),#N/A,
IF(CI1484="empty","empty",
VLOOKUP(CI1484,MonsterGroupTable!$A:$A,1,0)))))))</f>
        <v/>
      </c>
    </row>
    <row r="1485" spans="1:88">
      <c r="A1485">
        <v>20451</v>
      </c>
      <c r="B1485">
        <f t="shared" si="49"/>
        <v>1.1000000000000001</v>
      </c>
      <c r="C1485">
        <f t="shared" si="49"/>
        <v>1.1000000000000001</v>
      </c>
      <c r="F1485">
        <v>1330</v>
      </c>
      <c r="G1485">
        <v>39914</v>
      </c>
      <c r="H1485">
        <v>0</v>
      </c>
      <c r="I1485">
        <v>0</v>
      </c>
      <c r="J1485">
        <v>0</v>
      </c>
      <c r="K1485" t="s">
        <v>28</v>
      </c>
      <c r="L1485" t="s">
        <v>251</v>
      </c>
      <c r="M1485" t="s">
        <v>79</v>
      </c>
      <c r="N1485" t="s">
        <v>80</v>
      </c>
      <c r="O1485">
        <v>0</v>
      </c>
      <c r="P1485">
        <v>-4.75</v>
      </c>
      <c r="Q1485">
        <v>-3.5</v>
      </c>
      <c r="R1485">
        <v>4.75</v>
      </c>
      <c r="S1485">
        <v>3</v>
      </c>
      <c r="T1485">
        <v>-13.5</v>
      </c>
      <c r="U1485">
        <v>2.5499999999999998</v>
      </c>
      <c r="V1485">
        <v>-6.75</v>
      </c>
      <c r="W1485" t="str">
        <f t="shared" si="50"/>
        <v>g106,5,empty,3,202,1,1,0</v>
      </c>
      <c r="X1485" s="1" t="s">
        <v>284</v>
      </c>
      <c r="Y1485" s="2" t="str">
        <f>IF(AND(ISBLANK(X1485),OR(NOT(ISBLANK(Z1485)),NOT(ISBLANK(AA1485)))),#N/A,
IF(ISBLANK(X1485),"",
IF(AND(NOT(ISERROR(VLOOKUP(X1485,MonsterTable!$A:$B,MATCH(MonsterTable!$B$1,MonsterTable!$A$1:$B$1,0),0))),OR(ISBLANK(Z1485),ISBLANK(AA1485))),#N/A,
IFERROR(VLOOKUP(X1485,MonsterTable!$A:$B,MATCH(MonsterTable!$B$1,MonsterTable!$A$1:$B$1,0),0),
IF(OR(NOT(ISBLANK(Z1485)),ISBLANK(AA1485)),#N/A,
IF(X1485="empty","empty",
VLOOKUP(X1485,MonsterGroupTable!$A:$A,1,0)))))))</f>
        <v>g106</v>
      </c>
      <c r="AA1485">
        <v>5</v>
      </c>
      <c r="AE1485" s="1" t="s">
        <v>446</v>
      </c>
      <c r="AF1485" s="2" t="str">
        <f>IF(AND(ISBLANK(AE1485),OR(NOT(ISBLANK(AG1485)),NOT(ISBLANK(AH1485)))),#N/A,
IF(ISBLANK(AE1485),"",
IF(AND(NOT(ISERROR(VLOOKUP(AE1485,MonsterTable!$A:$B,MATCH(MonsterTable!$B$1,MonsterTable!$A$1:$B$1,0),0))),OR(ISBLANK(AG1485),ISBLANK(AH1485))),#N/A,
IFERROR(VLOOKUP(AE1485,MonsterTable!$A:$B,MATCH(MonsterTable!$B$1,MonsterTable!$A$1:$B$1,0),0),
IF(OR(NOT(ISBLANK(AG1485)),ISBLANK(AH1485)),#N/A,
IF(AE1485="empty","empty",
VLOOKUP(AE1485,MonsterGroupTable!$A:$A,1,0)))))))</f>
        <v>empty</v>
      </c>
      <c r="AH1485">
        <v>3</v>
      </c>
      <c r="AL1485" s="1" t="s">
        <v>338</v>
      </c>
      <c r="AM1485" s="2">
        <f>IF(AND(ISBLANK(AL1485),OR(NOT(ISBLANK(AN1485)),NOT(ISBLANK(AO1485)))),#N/A,
IF(ISBLANK(AL1485),"",
IF(AND(NOT(ISERROR(VLOOKUP(AL1485,MonsterTable!$A:$B,MATCH(MonsterTable!$B$1,MonsterTable!$A$1:$B$1,0),0))),OR(ISBLANK(AN1485),ISBLANK(AO1485))),#N/A,
IFERROR(VLOOKUP(AL1485,MonsterTable!$A:$B,MATCH(MonsterTable!$B$1,MonsterTable!$A$1:$B$1,0),0),
IF(OR(NOT(ISBLANK(AN1485)),ISBLANK(AO1485)),#N/A,
IF(AL1485="empty","empty",
VLOOKUP(AL1485,MonsterGroupTable!$A:$A,1,0)))))))</f>
        <v>202</v>
      </c>
      <c r="AN1485">
        <v>1</v>
      </c>
      <c r="AO1485">
        <v>1</v>
      </c>
      <c r="AP1485">
        <v>0</v>
      </c>
      <c r="AT1485" s="2" t="str">
        <f>IF(AND(ISBLANK(AS1485),OR(NOT(ISBLANK(AU1485)),NOT(ISBLANK(AV1485)))),#N/A,
IF(ISBLANK(AS1485),"",
IF(AND(NOT(ISERROR(VLOOKUP(AS1485,MonsterTable!$A:$B,MATCH(MonsterTable!$B$1,MonsterTable!$A$1:$B$1,0),0))),OR(ISBLANK(AU1485),ISBLANK(AV1485))),#N/A,
IFERROR(VLOOKUP(AS1485,MonsterTable!$A:$B,MATCH(MonsterTable!$B$1,MonsterTable!$A$1:$B$1,0),0),
IF(OR(NOT(ISBLANK(AU1485)),ISBLANK(AV1485)),#N/A,
IF(AS1485="empty","empty",
VLOOKUP(AS1485,MonsterGroupTable!$A:$A,1,0)))))))</f>
        <v/>
      </c>
      <c r="BA1485" s="2" t="str">
        <f>IF(AND(ISBLANK(AZ1485),OR(NOT(ISBLANK(BB1485)),NOT(ISBLANK(BC1485)))),#N/A,
IF(ISBLANK(AZ1485),"",
IF(AND(NOT(ISERROR(VLOOKUP(AZ1485,MonsterTable!$A:$B,MATCH(MonsterTable!$B$1,MonsterTable!$A$1:$B$1,0),0))),OR(ISBLANK(BB1485),ISBLANK(BC1485))),#N/A,
IFERROR(VLOOKUP(AZ1485,MonsterTable!$A:$B,MATCH(MonsterTable!$B$1,MonsterTable!$A$1:$B$1,0),0),
IF(OR(NOT(ISBLANK(BB1485)),ISBLANK(BC1485)),#N/A,
IF(AZ1485="empty","empty",
VLOOKUP(AZ1485,MonsterGroupTable!$A:$A,1,0)))))))</f>
        <v/>
      </c>
      <c r="BH1485" s="2" t="str">
        <f>IF(AND(ISBLANK(BG1485),OR(NOT(ISBLANK(BI1485)),NOT(ISBLANK(BJ1485)))),#N/A,
IF(ISBLANK(BG1485),"",
IF(AND(NOT(ISERROR(VLOOKUP(BG1485,MonsterTable!$A:$B,MATCH(MonsterTable!$B$1,MonsterTable!$A$1:$B$1,0),0))),OR(ISBLANK(BI1485),ISBLANK(BJ1485))),#N/A,
IFERROR(VLOOKUP(BG1485,MonsterTable!$A:$B,MATCH(MonsterTable!$B$1,MonsterTable!$A$1:$B$1,0),0),
IF(OR(NOT(ISBLANK(BI1485)),ISBLANK(BJ1485)),#N/A,
IF(BG1485="empty","empty",
VLOOKUP(BG1485,MonsterGroupTable!$A:$A,1,0)))))))</f>
        <v/>
      </c>
      <c r="BO1485" s="2" t="str">
        <f>IF(AND(ISBLANK(BN1485),OR(NOT(ISBLANK(BP1485)),NOT(ISBLANK(BQ1485)))),#N/A,
IF(ISBLANK(BN1485),"",
IF(AND(NOT(ISERROR(VLOOKUP(BN1485,MonsterTable!$A:$B,MATCH(MonsterTable!$B$1,MonsterTable!$A$1:$B$1,0),0))),OR(ISBLANK(BP1485),ISBLANK(BQ1485))),#N/A,
IFERROR(VLOOKUP(BN1485,MonsterTable!$A:$B,MATCH(MonsterTable!$B$1,MonsterTable!$A$1:$B$1,0),0),
IF(OR(NOT(ISBLANK(BP1485)),ISBLANK(BQ1485)),#N/A,
IF(BN1485="empty","empty",
VLOOKUP(BN1485,MonsterGroupTable!$A:$A,1,0)))))))</f>
        <v/>
      </c>
      <c r="BV1485" s="2" t="str">
        <f>IF(AND(ISBLANK(BU1485),OR(NOT(ISBLANK(BW1485)),NOT(ISBLANK(BX1485)))),#N/A,
IF(ISBLANK(BU1485),"",
IF(AND(NOT(ISERROR(VLOOKUP(BU1485,MonsterTable!$A:$B,MATCH(MonsterTable!$B$1,MonsterTable!$A$1:$B$1,0),0))),OR(ISBLANK(BW1485),ISBLANK(BX1485))),#N/A,
IFERROR(VLOOKUP(BU1485,MonsterTable!$A:$B,MATCH(MonsterTable!$B$1,MonsterTable!$A$1:$B$1,0),0),
IF(OR(NOT(ISBLANK(BW1485)),ISBLANK(BX1485)),#N/A,
IF(BU1485="empty","empty",
VLOOKUP(BU1485,MonsterGroupTable!$A:$A,1,0)))))))</f>
        <v/>
      </c>
      <c r="CC1485" s="2" t="str">
        <f>IF(AND(ISBLANK(CB1485),OR(NOT(ISBLANK(CD1485)),NOT(ISBLANK(CE1485)))),#N/A,
IF(ISBLANK(CB1485),"",
IF(AND(NOT(ISERROR(VLOOKUP(CB1485,MonsterTable!$A:$B,MATCH(MonsterTable!$B$1,MonsterTable!$A$1:$B$1,0),0))),OR(ISBLANK(CD1485),ISBLANK(CE1485))),#N/A,
IFERROR(VLOOKUP(CB1485,MonsterTable!$A:$B,MATCH(MonsterTable!$B$1,MonsterTable!$A$1:$B$1,0),0),
IF(OR(NOT(ISBLANK(CD1485)),ISBLANK(CE1485)),#N/A,
IF(CB1485="empty","empty",
VLOOKUP(CB1485,MonsterGroupTable!$A:$A,1,0)))))))</f>
        <v/>
      </c>
      <c r="CJ1485" s="2" t="str">
        <f>IF(AND(ISBLANK(CI1485),OR(NOT(ISBLANK(CK1485)),NOT(ISBLANK(CL1485)))),#N/A,
IF(ISBLANK(CI1485),"",
IF(AND(NOT(ISERROR(VLOOKUP(CI1485,MonsterTable!$A:$B,MATCH(MonsterTable!$B$1,MonsterTable!$A$1:$B$1,0),0))),OR(ISBLANK(CK1485),ISBLANK(CL1485))),#N/A,
IFERROR(VLOOKUP(CI1485,MonsterTable!$A:$B,MATCH(MonsterTable!$B$1,MonsterTable!$A$1:$B$1,0),0),
IF(OR(NOT(ISBLANK(CK1485)),ISBLANK(CL1485)),#N/A,
IF(CI1485="empty","empty",
VLOOKUP(CI1485,MonsterGroupTable!$A:$A,1,0)))))))</f>
        <v/>
      </c>
    </row>
    <row r="1486" spans="1:88">
      <c r="A1486">
        <v>20452</v>
      </c>
      <c r="B1486">
        <f t="shared" si="49"/>
        <v>1.1000000000000001</v>
      </c>
      <c r="C1486">
        <f t="shared" si="49"/>
        <v>1.1000000000000001</v>
      </c>
      <c r="F1486">
        <v>1400</v>
      </c>
      <c r="G1486">
        <v>40103</v>
      </c>
      <c r="H1486">
        <v>0</v>
      </c>
      <c r="I1486">
        <v>0</v>
      </c>
      <c r="J1486">
        <v>0</v>
      </c>
      <c r="K1486" t="s">
        <v>28</v>
      </c>
      <c r="L1486" t="s">
        <v>251</v>
      </c>
      <c r="M1486" t="s">
        <v>79</v>
      </c>
      <c r="N1486" t="s">
        <v>80</v>
      </c>
      <c r="O1486">
        <v>0</v>
      </c>
      <c r="P1486">
        <v>-4.75</v>
      </c>
      <c r="Q1486">
        <v>-3.5</v>
      </c>
      <c r="R1486">
        <v>4.75</v>
      </c>
      <c r="S1486">
        <v>3</v>
      </c>
      <c r="T1486">
        <v>-13.5</v>
      </c>
      <c r="U1486">
        <v>2.5499999999999998</v>
      </c>
      <c r="V1486">
        <v>-6.75</v>
      </c>
      <c r="W1486" t="str">
        <f t="shared" si="50"/>
        <v>g106,5,empty,3,202,1,1,0</v>
      </c>
      <c r="X1486" s="1" t="s">
        <v>284</v>
      </c>
      <c r="Y1486" s="2" t="str">
        <f>IF(AND(ISBLANK(X1486),OR(NOT(ISBLANK(Z1486)),NOT(ISBLANK(AA1486)))),#N/A,
IF(ISBLANK(X1486),"",
IF(AND(NOT(ISERROR(VLOOKUP(X1486,MonsterTable!$A:$B,MATCH(MonsterTable!$B$1,MonsterTable!$A$1:$B$1,0),0))),OR(ISBLANK(Z1486),ISBLANK(AA1486))),#N/A,
IFERROR(VLOOKUP(X1486,MonsterTable!$A:$B,MATCH(MonsterTable!$B$1,MonsterTable!$A$1:$B$1,0),0),
IF(OR(NOT(ISBLANK(Z1486)),ISBLANK(AA1486)),#N/A,
IF(X1486="empty","empty",
VLOOKUP(X1486,MonsterGroupTable!$A:$A,1,0)))))))</f>
        <v>g106</v>
      </c>
      <c r="AA1486">
        <v>5</v>
      </c>
      <c r="AE1486" s="1" t="s">
        <v>446</v>
      </c>
      <c r="AF1486" s="2" t="str">
        <f>IF(AND(ISBLANK(AE1486),OR(NOT(ISBLANK(AG1486)),NOT(ISBLANK(AH1486)))),#N/A,
IF(ISBLANK(AE1486),"",
IF(AND(NOT(ISERROR(VLOOKUP(AE1486,MonsterTable!$A:$B,MATCH(MonsterTable!$B$1,MonsterTable!$A$1:$B$1,0),0))),OR(ISBLANK(AG1486),ISBLANK(AH1486))),#N/A,
IFERROR(VLOOKUP(AE1486,MonsterTable!$A:$B,MATCH(MonsterTable!$B$1,MonsterTable!$A$1:$B$1,0),0),
IF(OR(NOT(ISBLANK(AG1486)),ISBLANK(AH1486)),#N/A,
IF(AE1486="empty","empty",
VLOOKUP(AE1486,MonsterGroupTable!$A:$A,1,0)))))))</f>
        <v>empty</v>
      </c>
      <c r="AH1486">
        <v>3</v>
      </c>
      <c r="AL1486" s="1" t="s">
        <v>338</v>
      </c>
      <c r="AM1486" s="2">
        <f>IF(AND(ISBLANK(AL1486),OR(NOT(ISBLANK(AN1486)),NOT(ISBLANK(AO1486)))),#N/A,
IF(ISBLANK(AL1486),"",
IF(AND(NOT(ISERROR(VLOOKUP(AL1486,MonsterTable!$A:$B,MATCH(MonsterTable!$B$1,MonsterTable!$A$1:$B$1,0),0))),OR(ISBLANK(AN1486),ISBLANK(AO1486))),#N/A,
IFERROR(VLOOKUP(AL1486,MonsterTable!$A:$B,MATCH(MonsterTable!$B$1,MonsterTable!$A$1:$B$1,0),0),
IF(OR(NOT(ISBLANK(AN1486)),ISBLANK(AO1486)),#N/A,
IF(AL1486="empty","empty",
VLOOKUP(AL1486,MonsterGroupTable!$A:$A,1,0)))))))</f>
        <v>202</v>
      </c>
      <c r="AN1486">
        <v>1</v>
      </c>
      <c r="AO1486">
        <v>1</v>
      </c>
      <c r="AP1486">
        <v>0</v>
      </c>
      <c r="AT1486" s="2" t="str">
        <f>IF(AND(ISBLANK(AS1486),OR(NOT(ISBLANK(AU1486)),NOT(ISBLANK(AV1486)))),#N/A,
IF(ISBLANK(AS1486),"",
IF(AND(NOT(ISERROR(VLOOKUP(AS1486,MonsterTable!$A:$B,MATCH(MonsterTable!$B$1,MonsterTable!$A$1:$B$1,0),0))),OR(ISBLANK(AU1486),ISBLANK(AV1486))),#N/A,
IFERROR(VLOOKUP(AS1486,MonsterTable!$A:$B,MATCH(MonsterTable!$B$1,MonsterTable!$A$1:$B$1,0),0),
IF(OR(NOT(ISBLANK(AU1486)),ISBLANK(AV1486)),#N/A,
IF(AS1486="empty","empty",
VLOOKUP(AS1486,MonsterGroupTable!$A:$A,1,0)))))))</f>
        <v/>
      </c>
      <c r="BA1486" s="2" t="str">
        <f>IF(AND(ISBLANK(AZ1486),OR(NOT(ISBLANK(BB1486)),NOT(ISBLANK(BC1486)))),#N/A,
IF(ISBLANK(AZ1486),"",
IF(AND(NOT(ISERROR(VLOOKUP(AZ1486,MonsterTable!$A:$B,MATCH(MonsterTable!$B$1,MonsterTable!$A$1:$B$1,0),0))),OR(ISBLANK(BB1486),ISBLANK(BC1486))),#N/A,
IFERROR(VLOOKUP(AZ1486,MonsterTable!$A:$B,MATCH(MonsterTable!$B$1,MonsterTable!$A$1:$B$1,0),0),
IF(OR(NOT(ISBLANK(BB1486)),ISBLANK(BC1486)),#N/A,
IF(AZ1486="empty","empty",
VLOOKUP(AZ1486,MonsterGroupTable!$A:$A,1,0)))))))</f>
        <v/>
      </c>
      <c r="BH1486" s="2" t="str">
        <f>IF(AND(ISBLANK(BG1486),OR(NOT(ISBLANK(BI1486)),NOT(ISBLANK(BJ1486)))),#N/A,
IF(ISBLANK(BG1486),"",
IF(AND(NOT(ISERROR(VLOOKUP(BG1486,MonsterTable!$A:$B,MATCH(MonsterTable!$B$1,MonsterTable!$A$1:$B$1,0),0))),OR(ISBLANK(BI1486),ISBLANK(BJ1486))),#N/A,
IFERROR(VLOOKUP(BG1486,MonsterTable!$A:$B,MATCH(MonsterTable!$B$1,MonsterTable!$A$1:$B$1,0),0),
IF(OR(NOT(ISBLANK(BI1486)),ISBLANK(BJ1486)),#N/A,
IF(BG1486="empty","empty",
VLOOKUP(BG1486,MonsterGroupTable!$A:$A,1,0)))))))</f>
        <v/>
      </c>
      <c r="BO1486" s="2" t="str">
        <f>IF(AND(ISBLANK(BN1486),OR(NOT(ISBLANK(BP1486)),NOT(ISBLANK(BQ1486)))),#N/A,
IF(ISBLANK(BN1486),"",
IF(AND(NOT(ISERROR(VLOOKUP(BN1486,MonsterTable!$A:$B,MATCH(MonsterTable!$B$1,MonsterTable!$A$1:$B$1,0),0))),OR(ISBLANK(BP1486),ISBLANK(BQ1486))),#N/A,
IFERROR(VLOOKUP(BN1486,MonsterTable!$A:$B,MATCH(MonsterTable!$B$1,MonsterTable!$A$1:$B$1,0),0),
IF(OR(NOT(ISBLANK(BP1486)),ISBLANK(BQ1486)),#N/A,
IF(BN1486="empty","empty",
VLOOKUP(BN1486,MonsterGroupTable!$A:$A,1,0)))))))</f>
        <v/>
      </c>
      <c r="BV1486" s="2" t="str">
        <f>IF(AND(ISBLANK(BU1486),OR(NOT(ISBLANK(BW1486)),NOT(ISBLANK(BX1486)))),#N/A,
IF(ISBLANK(BU1486),"",
IF(AND(NOT(ISERROR(VLOOKUP(BU1486,MonsterTable!$A:$B,MATCH(MonsterTable!$B$1,MonsterTable!$A$1:$B$1,0),0))),OR(ISBLANK(BW1486),ISBLANK(BX1486))),#N/A,
IFERROR(VLOOKUP(BU1486,MonsterTable!$A:$B,MATCH(MonsterTable!$B$1,MonsterTable!$A$1:$B$1,0),0),
IF(OR(NOT(ISBLANK(BW1486)),ISBLANK(BX1486)),#N/A,
IF(BU1486="empty","empty",
VLOOKUP(BU1486,MonsterGroupTable!$A:$A,1,0)))))))</f>
        <v/>
      </c>
      <c r="CC1486" s="2" t="str">
        <f>IF(AND(ISBLANK(CB1486),OR(NOT(ISBLANK(CD1486)),NOT(ISBLANK(CE1486)))),#N/A,
IF(ISBLANK(CB1486),"",
IF(AND(NOT(ISERROR(VLOOKUP(CB1486,MonsterTable!$A:$B,MATCH(MonsterTable!$B$1,MonsterTable!$A$1:$B$1,0),0))),OR(ISBLANK(CD1486),ISBLANK(CE1486))),#N/A,
IFERROR(VLOOKUP(CB1486,MonsterTable!$A:$B,MATCH(MonsterTable!$B$1,MonsterTable!$A$1:$B$1,0),0),
IF(OR(NOT(ISBLANK(CD1486)),ISBLANK(CE1486)),#N/A,
IF(CB1486="empty","empty",
VLOOKUP(CB1486,MonsterGroupTable!$A:$A,1,0)))))))</f>
        <v/>
      </c>
      <c r="CJ1486" s="2" t="str">
        <f>IF(AND(ISBLANK(CI1486),OR(NOT(ISBLANK(CK1486)),NOT(ISBLANK(CL1486)))),#N/A,
IF(ISBLANK(CI1486),"",
IF(AND(NOT(ISERROR(VLOOKUP(CI1486,MonsterTable!$A:$B,MATCH(MonsterTable!$B$1,MonsterTable!$A$1:$B$1,0),0))),OR(ISBLANK(CK1486),ISBLANK(CL1486))),#N/A,
IFERROR(VLOOKUP(CI1486,MonsterTable!$A:$B,MATCH(MonsterTable!$B$1,MonsterTable!$A$1:$B$1,0),0),
IF(OR(NOT(ISBLANK(CK1486)),ISBLANK(CL1486)),#N/A,
IF(CI1486="empty","empty",
VLOOKUP(CI1486,MonsterGroupTable!$A:$A,1,0)))))))</f>
        <v/>
      </c>
    </row>
    <row r="1487" spans="1:88">
      <c r="A1487">
        <v>20453</v>
      </c>
      <c r="B1487">
        <f t="shared" si="49"/>
        <v>1.1000000000000001</v>
      </c>
      <c r="C1487">
        <f t="shared" si="49"/>
        <v>1.1000000000000001</v>
      </c>
      <c r="F1487">
        <v>1470</v>
      </c>
      <c r="G1487">
        <v>40292</v>
      </c>
      <c r="H1487">
        <v>0</v>
      </c>
      <c r="I1487">
        <v>0</v>
      </c>
      <c r="J1487">
        <v>0</v>
      </c>
      <c r="K1487" t="s">
        <v>28</v>
      </c>
      <c r="L1487" t="s">
        <v>251</v>
      </c>
      <c r="M1487" t="s">
        <v>79</v>
      </c>
      <c r="N1487" t="s">
        <v>80</v>
      </c>
      <c r="O1487">
        <v>0</v>
      </c>
      <c r="P1487">
        <v>-4.75</v>
      </c>
      <c r="Q1487">
        <v>-3.5</v>
      </c>
      <c r="R1487">
        <v>4.75</v>
      </c>
      <c r="S1487">
        <v>3</v>
      </c>
      <c r="T1487">
        <v>-13.5</v>
      </c>
      <c r="U1487">
        <v>2.5499999999999998</v>
      </c>
      <c r="V1487">
        <v>-6.75</v>
      </c>
      <c r="W1487" t="str">
        <f t="shared" si="50"/>
        <v>g106,5,empty,3,202,1,1,0</v>
      </c>
      <c r="X1487" s="1" t="s">
        <v>284</v>
      </c>
      <c r="Y1487" s="2" t="str">
        <f>IF(AND(ISBLANK(X1487),OR(NOT(ISBLANK(Z1487)),NOT(ISBLANK(AA1487)))),#N/A,
IF(ISBLANK(X1487),"",
IF(AND(NOT(ISERROR(VLOOKUP(X1487,MonsterTable!$A:$B,MATCH(MonsterTable!$B$1,MonsterTable!$A$1:$B$1,0),0))),OR(ISBLANK(Z1487),ISBLANK(AA1487))),#N/A,
IFERROR(VLOOKUP(X1487,MonsterTable!$A:$B,MATCH(MonsterTable!$B$1,MonsterTable!$A$1:$B$1,0),0),
IF(OR(NOT(ISBLANK(Z1487)),ISBLANK(AA1487)),#N/A,
IF(X1487="empty","empty",
VLOOKUP(X1487,MonsterGroupTable!$A:$A,1,0)))))))</f>
        <v>g106</v>
      </c>
      <c r="AA1487">
        <v>5</v>
      </c>
      <c r="AE1487" s="1" t="s">
        <v>446</v>
      </c>
      <c r="AF1487" s="2" t="str">
        <f>IF(AND(ISBLANK(AE1487),OR(NOT(ISBLANK(AG1487)),NOT(ISBLANK(AH1487)))),#N/A,
IF(ISBLANK(AE1487),"",
IF(AND(NOT(ISERROR(VLOOKUP(AE1487,MonsterTable!$A:$B,MATCH(MonsterTable!$B$1,MonsterTable!$A$1:$B$1,0),0))),OR(ISBLANK(AG1487),ISBLANK(AH1487))),#N/A,
IFERROR(VLOOKUP(AE1487,MonsterTable!$A:$B,MATCH(MonsterTable!$B$1,MonsterTable!$A$1:$B$1,0),0),
IF(OR(NOT(ISBLANK(AG1487)),ISBLANK(AH1487)),#N/A,
IF(AE1487="empty","empty",
VLOOKUP(AE1487,MonsterGroupTable!$A:$A,1,0)))))))</f>
        <v>empty</v>
      </c>
      <c r="AH1487">
        <v>3</v>
      </c>
      <c r="AL1487" s="1" t="s">
        <v>338</v>
      </c>
      <c r="AM1487" s="2">
        <f>IF(AND(ISBLANK(AL1487),OR(NOT(ISBLANK(AN1487)),NOT(ISBLANK(AO1487)))),#N/A,
IF(ISBLANK(AL1487),"",
IF(AND(NOT(ISERROR(VLOOKUP(AL1487,MonsterTable!$A:$B,MATCH(MonsterTable!$B$1,MonsterTable!$A$1:$B$1,0),0))),OR(ISBLANK(AN1487),ISBLANK(AO1487))),#N/A,
IFERROR(VLOOKUP(AL1487,MonsterTable!$A:$B,MATCH(MonsterTable!$B$1,MonsterTable!$A$1:$B$1,0),0),
IF(OR(NOT(ISBLANK(AN1487)),ISBLANK(AO1487)),#N/A,
IF(AL1487="empty","empty",
VLOOKUP(AL1487,MonsterGroupTable!$A:$A,1,0)))))))</f>
        <v>202</v>
      </c>
      <c r="AN1487">
        <v>1</v>
      </c>
      <c r="AO1487">
        <v>1</v>
      </c>
      <c r="AP1487">
        <v>0</v>
      </c>
      <c r="AT1487" s="2" t="str">
        <f>IF(AND(ISBLANK(AS1487),OR(NOT(ISBLANK(AU1487)),NOT(ISBLANK(AV1487)))),#N/A,
IF(ISBLANK(AS1487),"",
IF(AND(NOT(ISERROR(VLOOKUP(AS1487,MonsterTable!$A:$B,MATCH(MonsterTable!$B$1,MonsterTable!$A$1:$B$1,0),0))),OR(ISBLANK(AU1487),ISBLANK(AV1487))),#N/A,
IFERROR(VLOOKUP(AS1487,MonsterTable!$A:$B,MATCH(MonsterTable!$B$1,MonsterTable!$A$1:$B$1,0),0),
IF(OR(NOT(ISBLANK(AU1487)),ISBLANK(AV1487)),#N/A,
IF(AS1487="empty","empty",
VLOOKUP(AS1487,MonsterGroupTable!$A:$A,1,0)))))))</f>
        <v/>
      </c>
      <c r="BA1487" s="2" t="str">
        <f>IF(AND(ISBLANK(AZ1487),OR(NOT(ISBLANK(BB1487)),NOT(ISBLANK(BC1487)))),#N/A,
IF(ISBLANK(AZ1487),"",
IF(AND(NOT(ISERROR(VLOOKUP(AZ1487,MonsterTable!$A:$B,MATCH(MonsterTable!$B$1,MonsterTable!$A$1:$B$1,0),0))),OR(ISBLANK(BB1487),ISBLANK(BC1487))),#N/A,
IFERROR(VLOOKUP(AZ1487,MonsterTable!$A:$B,MATCH(MonsterTable!$B$1,MonsterTable!$A$1:$B$1,0),0),
IF(OR(NOT(ISBLANK(BB1487)),ISBLANK(BC1487)),#N/A,
IF(AZ1487="empty","empty",
VLOOKUP(AZ1487,MonsterGroupTable!$A:$A,1,0)))))))</f>
        <v/>
      </c>
      <c r="BH1487" s="2" t="str">
        <f>IF(AND(ISBLANK(BG1487),OR(NOT(ISBLANK(BI1487)),NOT(ISBLANK(BJ1487)))),#N/A,
IF(ISBLANK(BG1487),"",
IF(AND(NOT(ISERROR(VLOOKUP(BG1487,MonsterTable!$A:$B,MATCH(MonsterTable!$B$1,MonsterTable!$A$1:$B$1,0),0))),OR(ISBLANK(BI1487),ISBLANK(BJ1487))),#N/A,
IFERROR(VLOOKUP(BG1487,MonsterTable!$A:$B,MATCH(MonsterTable!$B$1,MonsterTable!$A$1:$B$1,0),0),
IF(OR(NOT(ISBLANK(BI1487)),ISBLANK(BJ1487)),#N/A,
IF(BG1487="empty","empty",
VLOOKUP(BG1487,MonsterGroupTable!$A:$A,1,0)))))))</f>
        <v/>
      </c>
      <c r="BO1487" s="2" t="str">
        <f>IF(AND(ISBLANK(BN1487),OR(NOT(ISBLANK(BP1487)),NOT(ISBLANK(BQ1487)))),#N/A,
IF(ISBLANK(BN1487),"",
IF(AND(NOT(ISERROR(VLOOKUP(BN1487,MonsterTable!$A:$B,MATCH(MonsterTable!$B$1,MonsterTable!$A$1:$B$1,0),0))),OR(ISBLANK(BP1487),ISBLANK(BQ1487))),#N/A,
IFERROR(VLOOKUP(BN1487,MonsterTable!$A:$B,MATCH(MonsterTable!$B$1,MonsterTable!$A$1:$B$1,0),0),
IF(OR(NOT(ISBLANK(BP1487)),ISBLANK(BQ1487)),#N/A,
IF(BN1487="empty","empty",
VLOOKUP(BN1487,MonsterGroupTable!$A:$A,1,0)))))))</f>
        <v/>
      </c>
      <c r="BV1487" s="2" t="str">
        <f>IF(AND(ISBLANK(BU1487),OR(NOT(ISBLANK(BW1487)),NOT(ISBLANK(BX1487)))),#N/A,
IF(ISBLANK(BU1487),"",
IF(AND(NOT(ISERROR(VLOOKUP(BU1487,MonsterTable!$A:$B,MATCH(MonsterTable!$B$1,MonsterTable!$A$1:$B$1,0),0))),OR(ISBLANK(BW1487),ISBLANK(BX1487))),#N/A,
IFERROR(VLOOKUP(BU1487,MonsterTable!$A:$B,MATCH(MonsterTable!$B$1,MonsterTable!$A$1:$B$1,0),0),
IF(OR(NOT(ISBLANK(BW1487)),ISBLANK(BX1487)),#N/A,
IF(BU1487="empty","empty",
VLOOKUP(BU1487,MonsterGroupTable!$A:$A,1,0)))))))</f>
        <v/>
      </c>
      <c r="CC1487" s="2" t="str">
        <f>IF(AND(ISBLANK(CB1487),OR(NOT(ISBLANK(CD1487)),NOT(ISBLANK(CE1487)))),#N/A,
IF(ISBLANK(CB1487),"",
IF(AND(NOT(ISERROR(VLOOKUP(CB1487,MonsterTable!$A:$B,MATCH(MonsterTable!$B$1,MonsterTable!$A$1:$B$1,0),0))),OR(ISBLANK(CD1487),ISBLANK(CE1487))),#N/A,
IFERROR(VLOOKUP(CB1487,MonsterTable!$A:$B,MATCH(MonsterTable!$B$1,MonsterTable!$A$1:$B$1,0),0),
IF(OR(NOT(ISBLANK(CD1487)),ISBLANK(CE1487)),#N/A,
IF(CB1487="empty","empty",
VLOOKUP(CB1487,MonsterGroupTable!$A:$A,1,0)))))))</f>
        <v/>
      </c>
      <c r="CJ1487" s="2" t="str">
        <f>IF(AND(ISBLANK(CI1487),OR(NOT(ISBLANK(CK1487)),NOT(ISBLANK(CL1487)))),#N/A,
IF(ISBLANK(CI1487),"",
IF(AND(NOT(ISERROR(VLOOKUP(CI1487,MonsterTable!$A:$B,MATCH(MonsterTable!$B$1,MonsterTable!$A$1:$B$1,0),0))),OR(ISBLANK(CK1487),ISBLANK(CL1487))),#N/A,
IFERROR(VLOOKUP(CI1487,MonsterTable!$A:$B,MATCH(MonsterTable!$B$1,MonsterTable!$A$1:$B$1,0),0),
IF(OR(NOT(ISBLANK(CK1487)),ISBLANK(CL1487)),#N/A,
IF(CI1487="empty","empty",
VLOOKUP(CI1487,MonsterGroupTable!$A:$A,1,0)))))))</f>
        <v/>
      </c>
    </row>
    <row r="1488" spans="1:88">
      <c r="A1488">
        <v>20454</v>
      </c>
      <c r="B1488">
        <f t="shared" si="49"/>
        <v>1.1000000000000001</v>
      </c>
      <c r="C1488">
        <f t="shared" si="49"/>
        <v>1.1000000000000001</v>
      </c>
      <c r="F1488">
        <v>1540</v>
      </c>
      <c r="G1488">
        <v>40481</v>
      </c>
      <c r="H1488">
        <v>0</v>
      </c>
      <c r="I1488">
        <v>0</v>
      </c>
      <c r="J1488">
        <v>0</v>
      </c>
      <c r="K1488" t="s">
        <v>28</v>
      </c>
      <c r="L1488" t="s">
        <v>251</v>
      </c>
      <c r="M1488" t="s">
        <v>79</v>
      </c>
      <c r="N1488" t="s">
        <v>80</v>
      </c>
      <c r="O1488">
        <v>0</v>
      </c>
      <c r="P1488">
        <v>-4.75</v>
      </c>
      <c r="Q1488">
        <v>-3.5</v>
      </c>
      <c r="R1488">
        <v>4.75</v>
      </c>
      <c r="S1488">
        <v>3</v>
      </c>
      <c r="T1488">
        <v>-13.5</v>
      </c>
      <c r="U1488">
        <v>2.5499999999999998</v>
      </c>
      <c r="V1488">
        <v>-6.75</v>
      </c>
      <c r="W1488" t="str">
        <f t="shared" si="50"/>
        <v>g106,5,empty,3,202,1,1,0</v>
      </c>
      <c r="X1488" s="1" t="s">
        <v>284</v>
      </c>
      <c r="Y1488" s="2" t="str">
        <f>IF(AND(ISBLANK(X1488),OR(NOT(ISBLANK(Z1488)),NOT(ISBLANK(AA1488)))),#N/A,
IF(ISBLANK(X1488),"",
IF(AND(NOT(ISERROR(VLOOKUP(X1488,MonsterTable!$A:$B,MATCH(MonsterTable!$B$1,MonsterTable!$A$1:$B$1,0),0))),OR(ISBLANK(Z1488),ISBLANK(AA1488))),#N/A,
IFERROR(VLOOKUP(X1488,MonsterTable!$A:$B,MATCH(MonsterTable!$B$1,MonsterTable!$A$1:$B$1,0),0),
IF(OR(NOT(ISBLANK(Z1488)),ISBLANK(AA1488)),#N/A,
IF(X1488="empty","empty",
VLOOKUP(X1488,MonsterGroupTable!$A:$A,1,0)))))))</f>
        <v>g106</v>
      </c>
      <c r="AA1488">
        <v>5</v>
      </c>
      <c r="AE1488" s="1" t="s">
        <v>446</v>
      </c>
      <c r="AF1488" s="2" t="str">
        <f>IF(AND(ISBLANK(AE1488),OR(NOT(ISBLANK(AG1488)),NOT(ISBLANK(AH1488)))),#N/A,
IF(ISBLANK(AE1488),"",
IF(AND(NOT(ISERROR(VLOOKUP(AE1488,MonsterTable!$A:$B,MATCH(MonsterTable!$B$1,MonsterTable!$A$1:$B$1,0),0))),OR(ISBLANK(AG1488),ISBLANK(AH1488))),#N/A,
IFERROR(VLOOKUP(AE1488,MonsterTable!$A:$B,MATCH(MonsterTable!$B$1,MonsterTable!$A$1:$B$1,0),0),
IF(OR(NOT(ISBLANK(AG1488)),ISBLANK(AH1488)),#N/A,
IF(AE1488="empty","empty",
VLOOKUP(AE1488,MonsterGroupTable!$A:$A,1,0)))))))</f>
        <v>empty</v>
      </c>
      <c r="AH1488">
        <v>3</v>
      </c>
      <c r="AL1488" s="1" t="s">
        <v>338</v>
      </c>
      <c r="AM1488" s="2">
        <f>IF(AND(ISBLANK(AL1488),OR(NOT(ISBLANK(AN1488)),NOT(ISBLANK(AO1488)))),#N/A,
IF(ISBLANK(AL1488),"",
IF(AND(NOT(ISERROR(VLOOKUP(AL1488,MonsterTable!$A:$B,MATCH(MonsterTable!$B$1,MonsterTable!$A$1:$B$1,0),0))),OR(ISBLANK(AN1488),ISBLANK(AO1488))),#N/A,
IFERROR(VLOOKUP(AL1488,MonsterTable!$A:$B,MATCH(MonsterTable!$B$1,MonsterTable!$A$1:$B$1,0),0),
IF(OR(NOT(ISBLANK(AN1488)),ISBLANK(AO1488)),#N/A,
IF(AL1488="empty","empty",
VLOOKUP(AL1488,MonsterGroupTable!$A:$A,1,0)))))))</f>
        <v>202</v>
      </c>
      <c r="AN1488">
        <v>1</v>
      </c>
      <c r="AO1488">
        <v>1</v>
      </c>
      <c r="AP1488">
        <v>0</v>
      </c>
      <c r="AT1488" s="2" t="str">
        <f>IF(AND(ISBLANK(AS1488),OR(NOT(ISBLANK(AU1488)),NOT(ISBLANK(AV1488)))),#N/A,
IF(ISBLANK(AS1488),"",
IF(AND(NOT(ISERROR(VLOOKUP(AS1488,MonsterTable!$A:$B,MATCH(MonsterTable!$B$1,MonsterTable!$A$1:$B$1,0),0))),OR(ISBLANK(AU1488),ISBLANK(AV1488))),#N/A,
IFERROR(VLOOKUP(AS1488,MonsterTable!$A:$B,MATCH(MonsterTable!$B$1,MonsterTable!$A$1:$B$1,0),0),
IF(OR(NOT(ISBLANK(AU1488)),ISBLANK(AV1488)),#N/A,
IF(AS1488="empty","empty",
VLOOKUP(AS1488,MonsterGroupTable!$A:$A,1,0)))))))</f>
        <v/>
      </c>
      <c r="BA1488" s="2" t="str">
        <f>IF(AND(ISBLANK(AZ1488),OR(NOT(ISBLANK(BB1488)),NOT(ISBLANK(BC1488)))),#N/A,
IF(ISBLANK(AZ1488),"",
IF(AND(NOT(ISERROR(VLOOKUP(AZ1488,MonsterTable!$A:$B,MATCH(MonsterTable!$B$1,MonsterTable!$A$1:$B$1,0),0))),OR(ISBLANK(BB1488),ISBLANK(BC1488))),#N/A,
IFERROR(VLOOKUP(AZ1488,MonsterTable!$A:$B,MATCH(MonsterTable!$B$1,MonsterTable!$A$1:$B$1,0),0),
IF(OR(NOT(ISBLANK(BB1488)),ISBLANK(BC1488)),#N/A,
IF(AZ1488="empty","empty",
VLOOKUP(AZ1488,MonsterGroupTable!$A:$A,1,0)))))))</f>
        <v/>
      </c>
      <c r="BH1488" s="2" t="str">
        <f>IF(AND(ISBLANK(BG1488),OR(NOT(ISBLANK(BI1488)),NOT(ISBLANK(BJ1488)))),#N/A,
IF(ISBLANK(BG1488),"",
IF(AND(NOT(ISERROR(VLOOKUP(BG1488,MonsterTable!$A:$B,MATCH(MonsterTable!$B$1,MonsterTable!$A$1:$B$1,0),0))),OR(ISBLANK(BI1488),ISBLANK(BJ1488))),#N/A,
IFERROR(VLOOKUP(BG1488,MonsterTable!$A:$B,MATCH(MonsterTable!$B$1,MonsterTable!$A$1:$B$1,0),0),
IF(OR(NOT(ISBLANK(BI1488)),ISBLANK(BJ1488)),#N/A,
IF(BG1488="empty","empty",
VLOOKUP(BG1488,MonsterGroupTable!$A:$A,1,0)))))))</f>
        <v/>
      </c>
      <c r="BO1488" s="2" t="str">
        <f>IF(AND(ISBLANK(BN1488),OR(NOT(ISBLANK(BP1488)),NOT(ISBLANK(BQ1488)))),#N/A,
IF(ISBLANK(BN1488),"",
IF(AND(NOT(ISERROR(VLOOKUP(BN1488,MonsterTable!$A:$B,MATCH(MonsterTable!$B$1,MonsterTable!$A$1:$B$1,0),0))),OR(ISBLANK(BP1488),ISBLANK(BQ1488))),#N/A,
IFERROR(VLOOKUP(BN1488,MonsterTable!$A:$B,MATCH(MonsterTable!$B$1,MonsterTable!$A$1:$B$1,0),0),
IF(OR(NOT(ISBLANK(BP1488)),ISBLANK(BQ1488)),#N/A,
IF(BN1488="empty","empty",
VLOOKUP(BN1488,MonsterGroupTable!$A:$A,1,0)))))))</f>
        <v/>
      </c>
      <c r="BV1488" s="2" t="str">
        <f>IF(AND(ISBLANK(BU1488),OR(NOT(ISBLANK(BW1488)),NOT(ISBLANK(BX1488)))),#N/A,
IF(ISBLANK(BU1488),"",
IF(AND(NOT(ISERROR(VLOOKUP(BU1488,MonsterTable!$A:$B,MATCH(MonsterTable!$B$1,MonsterTable!$A$1:$B$1,0),0))),OR(ISBLANK(BW1488),ISBLANK(BX1488))),#N/A,
IFERROR(VLOOKUP(BU1488,MonsterTable!$A:$B,MATCH(MonsterTable!$B$1,MonsterTable!$A$1:$B$1,0),0),
IF(OR(NOT(ISBLANK(BW1488)),ISBLANK(BX1488)),#N/A,
IF(BU1488="empty","empty",
VLOOKUP(BU1488,MonsterGroupTable!$A:$A,1,0)))))))</f>
        <v/>
      </c>
      <c r="CC1488" s="2" t="str">
        <f>IF(AND(ISBLANK(CB1488),OR(NOT(ISBLANK(CD1488)),NOT(ISBLANK(CE1488)))),#N/A,
IF(ISBLANK(CB1488),"",
IF(AND(NOT(ISERROR(VLOOKUP(CB1488,MonsterTable!$A:$B,MATCH(MonsterTable!$B$1,MonsterTable!$A$1:$B$1,0),0))),OR(ISBLANK(CD1488),ISBLANK(CE1488))),#N/A,
IFERROR(VLOOKUP(CB1488,MonsterTable!$A:$B,MATCH(MonsterTable!$B$1,MonsterTable!$A$1:$B$1,0),0),
IF(OR(NOT(ISBLANK(CD1488)),ISBLANK(CE1488)),#N/A,
IF(CB1488="empty","empty",
VLOOKUP(CB1488,MonsterGroupTable!$A:$A,1,0)))))))</f>
        <v/>
      </c>
      <c r="CJ1488" s="2" t="str">
        <f>IF(AND(ISBLANK(CI1488),OR(NOT(ISBLANK(CK1488)),NOT(ISBLANK(CL1488)))),#N/A,
IF(ISBLANK(CI1488),"",
IF(AND(NOT(ISERROR(VLOOKUP(CI1488,MonsterTable!$A:$B,MATCH(MonsterTable!$B$1,MonsterTable!$A$1:$B$1,0),0))),OR(ISBLANK(CK1488),ISBLANK(CL1488))),#N/A,
IFERROR(VLOOKUP(CI1488,MonsterTable!$A:$B,MATCH(MonsterTable!$B$1,MonsterTable!$A$1:$B$1,0),0),
IF(OR(NOT(ISBLANK(CK1488)),ISBLANK(CL1488)),#N/A,
IF(CI1488="empty","empty",
VLOOKUP(CI1488,MonsterGroupTable!$A:$A,1,0)))))))</f>
        <v/>
      </c>
    </row>
    <row r="1489" spans="1:88">
      <c r="A1489">
        <v>20455</v>
      </c>
      <c r="B1489">
        <f t="shared" si="49"/>
        <v>1.1000000000000001</v>
      </c>
      <c r="C1489">
        <f t="shared" si="49"/>
        <v>1.1000000000000001</v>
      </c>
      <c r="F1489">
        <v>1610</v>
      </c>
      <c r="G1489">
        <v>40670</v>
      </c>
      <c r="H1489">
        <v>0</v>
      </c>
      <c r="I1489">
        <v>0</v>
      </c>
      <c r="J1489">
        <v>0</v>
      </c>
      <c r="K1489" t="s">
        <v>28</v>
      </c>
      <c r="L1489" t="s">
        <v>251</v>
      </c>
      <c r="M1489" t="s">
        <v>79</v>
      </c>
      <c r="N1489" t="s">
        <v>80</v>
      </c>
      <c r="O1489">
        <v>0</v>
      </c>
      <c r="P1489">
        <v>-4.75</v>
      </c>
      <c r="Q1489">
        <v>-3.5</v>
      </c>
      <c r="R1489">
        <v>4.75</v>
      </c>
      <c r="S1489">
        <v>3</v>
      </c>
      <c r="T1489">
        <v>-13.5</v>
      </c>
      <c r="U1489">
        <v>2.5499999999999998</v>
      </c>
      <c r="V1489">
        <v>-6.75</v>
      </c>
      <c r="W1489" t="str">
        <f t="shared" si="50"/>
        <v>g106,5,empty,3,202,1,1,0</v>
      </c>
      <c r="X1489" s="1" t="s">
        <v>284</v>
      </c>
      <c r="Y1489" s="2" t="str">
        <f>IF(AND(ISBLANK(X1489),OR(NOT(ISBLANK(Z1489)),NOT(ISBLANK(AA1489)))),#N/A,
IF(ISBLANK(X1489),"",
IF(AND(NOT(ISERROR(VLOOKUP(X1489,MonsterTable!$A:$B,MATCH(MonsterTable!$B$1,MonsterTable!$A$1:$B$1,0),0))),OR(ISBLANK(Z1489),ISBLANK(AA1489))),#N/A,
IFERROR(VLOOKUP(X1489,MonsterTable!$A:$B,MATCH(MonsterTable!$B$1,MonsterTable!$A$1:$B$1,0),0),
IF(OR(NOT(ISBLANK(Z1489)),ISBLANK(AA1489)),#N/A,
IF(X1489="empty","empty",
VLOOKUP(X1489,MonsterGroupTable!$A:$A,1,0)))))))</f>
        <v>g106</v>
      </c>
      <c r="AA1489">
        <v>5</v>
      </c>
      <c r="AE1489" s="1" t="s">
        <v>446</v>
      </c>
      <c r="AF1489" s="2" t="str">
        <f>IF(AND(ISBLANK(AE1489),OR(NOT(ISBLANK(AG1489)),NOT(ISBLANK(AH1489)))),#N/A,
IF(ISBLANK(AE1489),"",
IF(AND(NOT(ISERROR(VLOOKUP(AE1489,MonsterTable!$A:$B,MATCH(MonsterTable!$B$1,MonsterTable!$A$1:$B$1,0),0))),OR(ISBLANK(AG1489),ISBLANK(AH1489))),#N/A,
IFERROR(VLOOKUP(AE1489,MonsterTable!$A:$B,MATCH(MonsterTable!$B$1,MonsterTable!$A$1:$B$1,0),0),
IF(OR(NOT(ISBLANK(AG1489)),ISBLANK(AH1489)),#N/A,
IF(AE1489="empty","empty",
VLOOKUP(AE1489,MonsterGroupTable!$A:$A,1,0)))))))</f>
        <v>empty</v>
      </c>
      <c r="AH1489">
        <v>3</v>
      </c>
      <c r="AL1489" s="1" t="s">
        <v>338</v>
      </c>
      <c r="AM1489" s="2">
        <f>IF(AND(ISBLANK(AL1489),OR(NOT(ISBLANK(AN1489)),NOT(ISBLANK(AO1489)))),#N/A,
IF(ISBLANK(AL1489),"",
IF(AND(NOT(ISERROR(VLOOKUP(AL1489,MonsterTable!$A:$B,MATCH(MonsterTable!$B$1,MonsterTable!$A$1:$B$1,0),0))),OR(ISBLANK(AN1489),ISBLANK(AO1489))),#N/A,
IFERROR(VLOOKUP(AL1489,MonsterTable!$A:$B,MATCH(MonsterTable!$B$1,MonsterTable!$A$1:$B$1,0),0),
IF(OR(NOT(ISBLANK(AN1489)),ISBLANK(AO1489)),#N/A,
IF(AL1489="empty","empty",
VLOOKUP(AL1489,MonsterGroupTable!$A:$A,1,0)))))))</f>
        <v>202</v>
      </c>
      <c r="AN1489">
        <v>1</v>
      </c>
      <c r="AO1489">
        <v>1</v>
      </c>
      <c r="AP1489">
        <v>0</v>
      </c>
      <c r="AT1489" s="2" t="str">
        <f>IF(AND(ISBLANK(AS1489),OR(NOT(ISBLANK(AU1489)),NOT(ISBLANK(AV1489)))),#N/A,
IF(ISBLANK(AS1489),"",
IF(AND(NOT(ISERROR(VLOOKUP(AS1489,MonsterTable!$A:$B,MATCH(MonsterTable!$B$1,MonsterTable!$A$1:$B$1,0),0))),OR(ISBLANK(AU1489),ISBLANK(AV1489))),#N/A,
IFERROR(VLOOKUP(AS1489,MonsterTable!$A:$B,MATCH(MonsterTable!$B$1,MonsterTable!$A$1:$B$1,0),0),
IF(OR(NOT(ISBLANK(AU1489)),ISBLANK(AV1489)),#N/A,
IF(AS1489="empty","empty",
VLOOKUP(AS1489,MonsterGroupTable!$A:$A,1,0)))))))</f>
        <v/>
      </c>
      <c r="BA1489" s="2" t="str">
        <f>IF(AND(ISBLANK(AZ1489),OR(NOT(ISBLANK(BB1489)),NOT(ISBLANK(BC1489)))),#N/A,
IF(ISBLANK(AZ1489),"",
IF(AND(NOT(ISERROR(VLOOKUP(AZ1489,MonsterTable!$A:$B,MATCH(MonsterTable!$B$1,MonsterTable!$A$1:$B$1,0),0))),OR(ISBLANK(BB1489),ISBLANK(BC1489))),#N/A,
IFERROR(VLOOKUP(AZ1489,MonsterTable!$A:$B,MATCH(MonsterTable!$B$1,MonsterTable!$A$1:$B$1,0),0),
IF(OR(NOT(ISBLANK(BB1489)),ISBLANK(BC1489)),#N/A,
IF(AZ1489="empty","empty",
VLOOKUP(AZ1489,MonsterGroupTable!$A:$A,1,0)))))))</f>
        <v/>
      </c>
      <c r="BH1489" s="2" t="str">
        <f>IF(AND(ISBLANK(BG1489),OR(NOT(ISBLANK(BI1489)),NOT(ISBLANK(BJ1489)))),#N/A,
IF(ISBLANK(BG1489),"",
IF(AND(NOT(ISERROR(VLOOKUP(BG1489,MonsterTable!$A:$B,MATCH(MonsterTable!$B$1,MonsterTable!$A$1:$B$1,0),0))),OR(ISBLANK(BI1489),ISBLANK(BJ1489))),#N/A,
IFERROR(VLOOKUP(BG1489,MonsterTable!$A:$B,MATCH(MonsterTable!$B$1,MonsterTable!$A$1:$B$1,0),0),
IF(OR(NOT(ISBLANK(BI1489)),ISBLANK(BJ1489)),#N/A,
IF(BG1489="empty","empty",
VLOOKUP(BG1489,MonsterGroupTable!$A:$A,1,0)))))))</f>
        <v/>
      </c>
      <c r="BO1489" s="2" t="str">
        <f>IF(AND(ISBLANK(BN1489),OR(NOT(ISBLANK(BP1489)),NOT(ISBLANK(BQ1489)))),#N/A,
IF(ISBLANK(BN1489),"",
IF(AND(NOT(ISERROR(VLOOKUP(BN1489,MonsterTable!$A:$B,MATCH(MonsterTable!$B$1,MonsterTable!$A$1:$B$1,0),0))),OR(ISBLANK(BP1489),ISBLANK(BQ1489))),#N/A,
IFERROR(VLOOKUP(BN1489,MonsterTable!$A:$B,MATCH(MonsterTable!$B$1,MonsterTable!$A$1:$B$1,0),0),
IF(OR(NOT(ISBLANK(BP1489)),ISBLANK(BQ1489)),#N/A,
IF(BN1489="empty","empty",
VLOOKUP(BN1489,MonsterGroupTable!$A:$A,1,0)))))))</f>
        <v/>
      </c>
      <c r="BV1489" s="2" t="str">
        <f>IF(AND(ISBLANK(BU1489),OR(NOT(ISBLANK(BW1489)),NOT(ISBLANK(BX1489)))),#N/A,
IF(ISBLANK(BU1489),"",
IF(AND(NOT(ISERROR(VLOOKUP(BU1489,MonsterTable!$A:$B,MATCH(MonsterTable!$B$1,MonsterTable!$A$1:$B$1,0),0))),OR(ISBLANK(BW1489),ISBLANK(BX1489))),#N/A,
IFERROR(VLOOKUP(BU1489,MonsterTable!$A:$B,MATCH(MonsterTable!$B$1,MonsterTable!$A$1:$B$1,0),0),
IF(OR(NOT(ISBLANK(BW1489)),ISBLANK(BX1489)),#N/A,
IF(BU1489="empty","empty",
VLOOKUP(BU1489,MonsterGroupTable!$A:$A,1,0)))))))</f>
        <v/>
      </c>
      <c r="CC1489" s="2" t="str">
        <f>IF(AND(ISBLANK(CB1489),OR(NOT(ISBLANK(CD1489)),NOT(ISBLANK(CE1489)))),#N/A,
IF(ISBLANK(CB1489),"",
IF(AND(NOT(ISERROR(VLOOKUP(CB1489,MonsterTable!$A:$B,MATCH(MonsterTable!$B$1,MonsterTable!$A$1:$B$1,0),0))),OR(ISBLANK(CD1489),ISBLANK(CE1489))),#N/A,
IFERROR(VLOOKUP(CB1489,MonsterTable!$A:$B,MATCH(MonsterTable!$B$1,MonsterTable!$A$1:$B$1,0),0),
IF(OR(NOT(ISBLANK(CD1489)),ISBLANK(CE1489)),#N/A,
IF(CB1489="empty","empty",
VLOOKUP(CB1489,MonsterGroupTable!$A:$A,1,0)))))))</f>
        <v/>
      </c>
      <c r="CJ1489" s="2" t="str">
        <f>IF(AND(ISBLANK(CI1489),OR(NOT(ISBLANK(CK1489)),NOT(ISBLANK(CL1489)))),#N/A,
IF(ISBLANK(CI1489),"",
IF(AND(NOT(ISERROR(VLOOKUP(CI1489,MonsterTable!$A:$B,MATCH(MonsterTable!$B$1,MonsterTable!$A$1:$B$1,0),0))),OR(ISBLANK(CK1489),ISBLANK(CL1489))),#N/A,
IFERROR(VLOOKUP(CI1489,MonsterTable!$A:$B,MATCH(MonsterTable!$B$1,MonsterTable!$A$1:$B$1,0),0),
IF(OR(NOT(ISBLANK(CK1489)),ISBLANK(CL1489)),#N/A,
IF(CI1489="empty","empty",
VLOOKUP(CI1489,MonsterGroupTable!$A:$A,1,0)))))))</f>
        <v/>
      </c>
    </row>
    <row r="1490" spans="1:88">
      <c r="A1490">
        <v>20456</v>
      </c>
      <c r="B1490">
        <f t="shared" ref="B1490:C1553" si="51">IF(MOD(A1490,10)=0,1.2,1.1)</f>
        <v>1.1000000000000001</v>
      </c>
      <c r="C1490">
        <f t="shared" si="51"/>
        <v>1.1000000000000001</v>
      </c>
      <c r="F1490">
        <v>1680</v>
      </c>
      <c r="G1490">
        <v>40859</v>
      </c>
      <c r="H1490">
        <v>0</v>
      </c>
      <c r="I1490">
        <v>0</v>
      </c>
      <c r="J1490">
        <v>0</v>
      </c>
      <c r="K1490" t="s">
        <v>28</v>
      </c>
      <c r="L1490" t="s">
        <v>251</v>
      </c>
      <c r="M1490" t="s">
        <v>79</v>
      </c>
      <c r="N1490" t="s">
        <v>80</v>
      </c>
      <c r="O1490">
        <v>0</v>
      </c>
      <c r="P1490">
        <v>-4.75</v>
      </c>
      <c r="Q1490">
        <v>-3.5</v>
      </c>
      <c r="R1490">
        <v>4.75</v>
      </c>
      <c r="S1490">
        <v>3</v>
      </c>
      <c r="T1490">
        <v>-13.5</v>
      </c>
      <c r="U1490">
        <v>2.5499999999999998</v>
      </c>
      <c r="V1490">
        <v>-6.75</v>
      </c>
      <c r="W1490" t="str">
        <f t="shared" ref="W1490:W1553" si="52">Y1490&amp;IF(ISBLANK(Z1490),"",","&amp;Z1490)&amp;IF(ISBLANK(AA1490),"",","&amp;AA1490)&amp;IF(ISBLANK(AB1490),"",","&amp;AB1490)&amp;IF(ISBLANK(AC1490),"",","&amp;AC1490)&amp;IF(ISBLANK(AD1490),"",","&amp;AD1490)
&amp;IF(LEN(AF1490)=0,"",","&amp;AF1490)&amp;IF(ISBLANK(AG1490),"",","&amp;AG1490)&amp;IF(ISBLANK(AH1490),"",","&amp;AH1490)&amp;IF(ISBLANK(AI1490),"",","&amp;AI1490)&amp;IF(ISBLANK(AJ1490),"",","&amp;AJ1490)&amp;IF(ISBLANK(AK1490),"",","&amp;AK1490)
&amp;IF(LEN(AM1490)=0,"",","&amp;AM1490)&amp;IF(ISBLANK(AN1490),"",","&amp;AN1490)&amp;IF(ISBLANK(AO1490),"",","&amp;AO1490)&amp;IF(ISBLANK(AP1490),"",","&amp;AP1490)&amp;IF(ISBLANK(AQ1490),"",","&amp;AQ1490)&amp;IF(ISBLANK(AR1490),"",","&amp;AR1490)
&amp;IF(LEN(AT1490)=0,"",","&amp;AT1490)&amp;IF(ISBLANK(AU1490),"",","&amp;AU1490)&amp;IF(ISBLANK(AV1490),"",","&amp;AV1490)&amp;IF(ISBLANK(AW1490),"",","&amp;AW1490)&amp;IF(ISBLANK(AX1490),"",","&amp;AX1490)&amp;IF(ISBLANK(AY1490),"",","&amp;AY1490)
&amp;IF(LEN(BA1490)=0,"",","&amp;BA1490)&amp;IF(ISBLANK(BB1490),"",","&amp;BB1490)&amp;IF(ISBLANK(BC1490),"",","&amp;BC1490)&amp;IF(ISBLANK(BD1490),"",","&amp;BD1490)&amp;IF(ISBLANK(BE1490),"",","&amp;BE1490)&amp;IF(ISBLANK(BF1490),"",","&amp;BF1490)
&amp;IF(LEN(BH1490)=0,"",","&amp;BH1490)&amp;IF(ISBLANK(BI1490),"",","&amp;BI1490)&amp;IF(ISBLANK(BJ1490),"",","&amp;BJ1490)&amp;IF(ISBLANK(BK1490),"",","&amp;BK1490)&amp;IF(ISBLANK(BL1490),"",","&amp;BL1490)&amp;IF(ISBLANK(BM1490),"",","&amp;BM1490)
&amp;IF(LEN(BO1490)=0,"",","&amp;BO1490)&amp;IF(ISBLANK(BP1490),"",","&amp;BP1490)&amp;IF(ISBLANK(BQ1490),"",","&amp;BQ1490)&amp;IF(ISBLANK(BR1490),"",","&amp;BR1490)&amp;IF(ISBLANK(BS1490),"",","&amp;BS1490)&amp;IF(ISBLANK(BT1490),"",","&amp;BT1490)
&amp;IF(LEN(BV1490)=0,"",","&amp;BV1490)&amp;IF(ISBLANK(BW1490),"",","&amp;BW1490)&amp;IF(ISBLANK(BX1490),"",","&amp;BX1490)&amp;IF(ISBLANK(BY1490),"",","&amp;BY1490)&amp;IF(ISBLANK(BZ1490),"",","&amp;BZ1490)&amp;IF(ISBLANK(CA1490),"",","&amp;CA1490)
&amp;IF(LEN(CC1490)=0,"",","&amp;CC1490)&amp;IF(ISBLANK(CD1490),"",","&amp;CD1490)&amp;IF(ISBLANK(CE1490),"",","&amp;CE1490)&amp;IF(ISBLANK(CF1490),"",","&amp;CF1490)&amp;IF(ISBLANK(CG1490),"",","&amp;CG1490)&amp;IF(ISBLANK(CH1490),"",","&amp;CH1490)
&amp;IF(LEN(CJ1490)=0,"",","&amp;CJ1490)&amp;IF(ISBLANK(CK1490),"",","&amp;CK1490)&amp;IF(ISBLANK(CL1490),"",","&amp;CL1490)&amp;IF(ISBLANK(CM1490),"",","&amp;CM1490)&amp;IF(ISBLANK(CN1490),"",","&amp;CN1490)&amp;IF(ISBLANK(CO1490),"",","&amp;CO1490)</f>
        <v>g106,5,empty,3,202,1,1,0</v>
      </c>
      <c r="X1490" s="1" t="s">
        <v>284</v>
      </c>
      <c r="Y1490" s="2" t="str">
        <f>IF(AND(ISBLANK(X1490),OR(NOT(ISBLANK(Z1490)),NOT(ISBLANK(AA1490)))),#N/A,
IF(ISBLANK(X1490),"",
IF(AND(NOT(ISERROR(VLOOKUP(X1490,MonsterTable!$A:$B,MATCH(MonsterTable!$B$1,MonsterTable!$A$1:$B$1,0),0))),OR(ISBLANK(Z1490),ISBLANK(AA1490))),#N/A,
IFERROR(VLOOKUP(X1490,MonsterTable!$A:$B,MATCH(MonsterTable!$B$1,MonsterTable!$A$1:$B$1,0),0),
IF(OR(NOT(ISBLANK(Z1490)),ISBLANK(AA1490)),#N/A,
IF(X1490="empty","empty",
VLOOKUP(X1490,MonsterGroupTable!$A:$A,1,0)))))))</f>
        <v>g106</v>
      </c>
      <c r="AA1490">
        <v>5</v>
      </c>
      <c r="AE1490" s="1" t="s">
        <v>446</v>
      </c>
      <c r="AF1490" s="2" t="str">
        <f>IF(AND(ISBLANK(AE1490),OR(NOT(ISBLANK(AG1490)),NOT(ISBLANK(AH1490)))),#N/A,
IF(ISBLANK(AE1490),"",
IF(AND(NOT(ISERROR(VLOOKUP(AE1490,MonsterTable!$A:$B,MATCH(MonsterTable!$B$1,MonsterTable!$A$1:$B$1,0),0))),OR(ISBLANK(AG1490),ISBLANK(AH1490))),#N/A,
IFERROR(VLOOKUP(AE1490,MonsterTable!$A:$B,MATCH(MonsterTable!$B$1,MonsterTable!$A$1:$B$1,0),0),
IF(OR(NOT(ISBLANK(AG1490)),ISBLANK(AH1490)),#N/A,
IF(AE1490="empty","empty",
VLOOKUP(AE1490,MonsterGroupTable!$A:$A,1,0)))))))</f>
        <v>empty</v>
      </c>
      <c r="AH1490">
        <v>3</v>
      </c>
      <c r="AL1490" s="1" t="s">
        <v>338</v>
      </c>
      <c r="AM1490" s="2">
        <f>IF(AND(ISBLANK(AL1490),OR(NOT(ISBLANK(AN1490)),NOT(ISBLANK(AO1490)))),#N/A,
IF(ISBLANK(AL1490),"",
IF(AND(NOT(ISERROR(VLOOKUP(AL1490,MonsterTable!$A:$B,MATCH(MonsterTable!$B$1,MonsterTable!$A$1:$B$1,0),0))),OR(ISBLANK(AN1490),ISBLANK(AO1490))),#N/A,
IFERROR(VLOOKUP(AL1490,MonsterTable!$A:$B,MATCH(MonsterTable!$B$1,MonsterTable!$A$1:$B$1,0),0),
IF(OR(NOT(ISBLANK(AN1490)),ISBLANK(AO1490)),#N/A,
IF(AL1490="empty","empty",
VLOOKUP(AL1490,MonsterGroupTable!$A:$A,1,0)))))))</f>
        <v>202</v>
      </c>
      <c r="AN1490">
        <v>1</v>
      </c>
      <c r="AO1490">
        <v>1</v>
      </c>
      <c r="AP1490">
        <v>0</v>
      </c>
      <c r="AT1490" s="2" t="str">
        <f>IF(AND(ISBLANK(AS1490),OR(NOT(ISBLANK(AU1490)),NOT(ISBLANK(AV1490)))),#N/A,
IF(ISBLANK(AS1490),"",
IF(AND(NOT(ISERROR(VLOOKUP(AS1490,MonsterTable!$A:$B,MATCH(MonsterTable!$B$1,MonsterTable!$A$1:$B$1,0),0))),OR(ISBLANK(AU1490),ISBLANK(AV1490))),#N/A,
IFERROR(VLOOKUP(AS1490,MonsterTable!$A:$B,MATCH(MonsterTable!$B$1,MonsterTable!$A$1:$B$1,0),0),
IF(OR(NOT(ISBLANK(AU1490)),ISBLANK(AV1490)),#N/A,
IF(AS1490="empty","empty",
VLOOKUP(AS1490,MonsterGroupTable!$A:$A,1,0)))))))</f>
        <v/>
      </c>
      <c r="BA1490" s="2" t="str">
        <f>IF(AND(ISBLANK(AZ1490),OR(NOT(ISBLANK(BB1490)),NOT(ISBLANK(BC1490)))),#N/A,
IF(ISBLANK(AZ1490),"",
IF(AND(NOT(ISERROR(VLOOKUP(AZ1490,MonsterTable!$A:$B,MATCH(MonsterTable!$B$1,MonsterTable!$A$1:$B$1,0),0))),OR(ISBLANK(BB1490),ISBLANK(BC1490))),#N/A,
IFERROR(VLOOKUP(AZ1490,MonsterTable!$A:$B,MATCH(MonsterTable!$B$1,MonsterTable!$A$1:$B$1,0),0),
IF(OR(NOT(ISBLANK(BB1490)),ISBLANK(BC1490)),#N/A,
IF(AZ1490="empty","empty",
VLOOKUP(AZ1490,MonsterGroupTable!$A:$A,1,0)))))))</f>
        <v/>
      </c>
      <c r="BH1490" s="2" t="str">
        <f>IF(AND(ISBLANK(BG1490),OR(NOT(ISBLANK(BI1490)),NOT(ISBLANK(BJ1490)))),#N/A,
IF(ISBLANK(BG1490),"",
IF(AND(NOT(ISERROR(VLOOKUP(BG1490,MonsterTable!$A:$B,MATCH(MonsterTable!$B$1,MonsterTable!$A$1:$B$1,0),0))),OR(ISBLANK(BI1490),ISBLANK(BJ1490))),#N/A,
IFERROR(VLOOKUP(BG1490,MonsterTable!$A:$B,MATCH(MonsterTable!$B$1,MonsterTable!$A$1:$B$1,0),0),
IF(OR(NOT(ISBLANK(BI1490)),ISBLANK(BJ1490)),#N/A,
IF(BG1490="empty","empty",
VLOOKUP(BG1490,MonsterGroupTable!$A:$A,1,0)))))))</f>
        <v/>
      </c>
      <c r="BO1490" s="2" t="str">
        <f>IF(AND(ISBLANK(BN1490),OR(NOT(ISBLANK(BP1490)),NOT(ISBLANK(BQ1490)))),#N/A,
IF(ISBLANK(BN1490),"",
IF(AND(NOT(ISERROR(VLOOKUP(BN1490,MonsterTable!$A:$B,MATCH(MonsterTable!$B$1,MonsterTable!$A$1:$B$1,0),0))),OR(ISBLANK(BP1490),ISBLANK(BQ1490))),#N/A,
IFERROR(VLOOKUP(BN1490,MonsterTable!$A:$B,MATCH(MonsterTable!$B$1,MonsterTable!$A$1:$B$1,0),0),
IF(OR(NOT(ISBLANK(BP1490)),ISBLANK(BQ1490)),#N/A,
IF(BN1490="empty","empty",
VLOOKUP(BN1490,MonsterGroupTable!$A:$A,1,0)))))))</f>
        <v/>
      </c>
      <c r="BV1490" s="2" t="str">
        <f>IF(AND(ISBLANK(BU1490),OR(NOT(ISBLANK(BW1490)),NOT(ISBLANK(BX1490)))),#N/A,
IF(ISBLANK(BU1490),"",
IF(AND(NOT(ISERROR(VLOOKUP(BU1490,MonsterTable!$A:$B,MATCH(MonsterTable!$B$1,MonsterTable!$A$1:$B$1,0),0))),OR(ISBLANK(BW1490),ISBLANK(BX1490))),#N/A,
IFERROR(VLOOKUP(BU1490,MonsterTable!$A:$B,MATCH(MonsterTable!$B$1,MonsterTable!$A$1:$B$1,0),0),
IF(OR(NOT(ISBLANK(BW1490)),ISBLANK(BX1490)),#N/A,
IF(BU1490="empty","empty",
VLOOKUP(BU1490,MonsterGroupTable!$A:$A,1,0)))))))</f>
        <v/>
      </c>
      <c r="CC1490" s="2" t="str">
        <f>IF(AND(ISBLANK(CB1490),OR(NOT(ISBLANK(CD1490)),NOT(ISBLANK(CE1490)))),#N/A,
IF(ISBLANK(CB1490),"",
IF(AND(NOT(ISERROR(VLOOKUP(CB1490,MonsterTable!$A:$B,MATCH(MonsterTable!$B$1,MonsterTable!$A$1:$B$1,0),0))),OR(ISBLANK(CD1490),ISBLANK(CE1490))),#N/A,
IFERROR(VLOOKUP(CB1490,MonsterTable!$A:$B,MATCH(MonsterTable!$B$1,MonsterTable!$A$1:$B$1,0),0),
IF(OR(NOT(ISBLANK(CD1490)),ISBLANK(CE1490)),#N/A,
IF(CB1490="empty","empty",
VLOOKUP(CB1490,MonsterGroupTable!$A:$A,1,0)))))))</f>
        <v/>
      </c>
      <c r="CJ1490" s="2" t="str">
        <f>IF(AND(ISBLANK(CI1490),OR(NOT(ISBLANK(CK1490)),NOT(ISBLANK(CL1490)))),#N/A,
IF(ISBLANK(CI1490),"",
IF(AND(NOT(ISERROR(VLOOKUP(CI1490,MonsterTable!$A:$B,MATCH(MonsterTable!$B$1,MonsterTable!$A$1:$B$1,0),0))),OR(ISBLANK(CK1490),ISBLANK(CL1490))),#N/A,
IFERROR(VLOOKUP(CI1490,MonsterTable!$A:$B,MATCH(MonsterTable!$B$1,MonsterTable!$A$1:$B$1,0),0),
IF(OR(NOT(ISBLANK(CK1490)),ISBLANK(CL1490)),#N/A,
IF(CI1490="empty","empty",
VLOOKUP(CI1490,MonsterGroupTable!$A:$A,1,0)))))))</f>
        <v/>
      </c>
    </row>
    <row r="1491" spans="1:88">
      <c r="A1491">
        <v>20457</v>
      </c>
      <c r="B1491">
        <f t="shared" si="51"/>
        <v>1.1000000000000001</v>
      </c>
      <c r="C1491">
        <f t="shared" si="51"/>
        <v>1.1000000000000001</v>
      </c>
      <c r="F1491">
        <v>1680</v>
      </c>
      <c r="G1491">
        <v>41111</v>
      </c>
      <c r="H1491">
        <v>0</v>
      </c>
      <c r="I1491">
        <v>0</v>
      </c>
      <c r="J1491">
        <v>0</v>
      </c>
      <c r="K1491" t="s">
        <v>28</v>
      </c>
      <c r="L1491" t="s">
        <v>251</v>
      </c>
      <c r="M1491" t="s">
        <v>79</v>
      </c>
      <c r="N1491" t="s">
        <v>80</v>
      </c>
      <c r="O1491">
        <v>0</v>
      </c>
      <c r="P1491">
        <v>-4.75</v>
      </c>
      <c r="Q1491">
        <v>-3.5</v>
      </c>
      <c r="R1491">
        <v>4.75</v>
      </c>
      <c r="S1491">
        <v>3</v>
      </c>
      <c r="T1491">
        <v>-13.5</v>
      </c>
      <c r="U1491">
        <v>2.5499999999999998</v>
      </c>
      <c r="V1491">
        <v>-6.75</v>
      </c>
      <c r="W1491" t="str">
        <f t="shared" si="52"/>
        <v>g106,5,empty,3,202,1,1,0</v>
      </c>
      <c r="X1491" s="1" t="s">
        <v>284</v>
      </c>
      <c r="Y1491" s="2" t="str">
        <f>IF(AND(ISBLANK(X1491),OR(NOT(ISBLANK(Z1491)),NOT(ISBLANK(AA1491)))),#N/A,
IF(ISBLANK(X1491),"",
IF(AND(NOT(ISERROR(VLOOKUP(X1491,MonsterTable!$A:$B,MATCH(MonsterTable!$B$1,MonsterTable!$A$1:$B$1,0),0))),OR(ISBLANK(Z1491),ISBLANK(AA1491))),#N/A,
IFERROR(VLOOKUP(X1491,MonsterTable!$A:$B,MATCH(MonsterTable!$B$1,MonsterTable!$A$1:$B$1,0),0),
IF(OR(NOT(ISBLANK(Z1491)),ISBLANK(AA1491)),#N/A,
IF(X1491="empty","empty",
VLOOKUP(X1491,MonsterGroupTable!$A:$A,1,0)))))))</f>
        <v>g106</v>
      </c>
      <c r="AA1491">
        <v>5</v>
      </c>
      <c r="AE1491" s="1" t="s">
        <v>446</v>
      </c>
      <c r="AF1491" s="2" t="str">
        <f>IF(AND(ISBLANK(AE1491),OR(NOT(ISBLANK(AG1491)),NOT(ISBLANK(AH1491)))),#N/A,
IF(ISBLANK(AE1491),"",
IF(AND(NOT(ISERROR(VLOOKUP(AE1491,MonsterTable!$A:$B,MATCH(MonsterTable!$B$1,MonsterTable!$A$1:$B$1,0),0))),OR(ISBLANK(AG1491),ISBLANK(AH1491))),#N/A,
IFERROR(VLOOKUP(AE1491,MonsterTable!$A:$B,MATCH(MonsterTable!$B$1,MonsterTable!$A$1:$B$1,0),0),
IF(OR(NOT(ISBLANK(AG1491)),ISBLANK(AH1491)),#N/A,
IF(AE1491="empty","empty",
VLOOKUP(AE1491,MonsterGroupTable!$A:$A,1,0)))))))</f>
        <v>empty</v>
      </c>
      <c r="AH1491">
        <v>3</v>
      </c>
      <c r="AL1491" s="1" t="s">
        <v>338</v>
      </c>
      <c r="AM1491" s="2">
        <f>IF(AND(ISBLANK(AL1491),OR(NOT(ISBLANK(AN1491)),NOT(ISBLANK(AO1491)))),#N/A,
IF(ISBLANK(AL1491),"",
IF(AND(NOT(ISERROR(VLOOKUP(AL1491,MonsterTable!$A:$B,MATCH(MonsterTable!$B$1,MonsterTable!$A$1:$B$1,0),0))),OR(ISBLANK(AN1491),ISBLANK(AO1491))),#N/A,
IFERROR(VLOOKUP(AL1491,MonsterTable!$A:$B,MATCH(MonsterTable!$B$1,MonsterTable!$A$1:$B$1,0),0),
IF(OR(NOT(ISBLANK(AN1491)),ISBLANK(AO1491)),#N/A,
IF(AL1491="empty","empty",
VLOOKUP(AL1491,MonsterGroupTable!$A:$A,1,0)))))))</f>
        <v>202</v>
      </c>
      <c r="AN1491">
        <v>1</v>
      </c>
      <c r="AO1491">
        <v>1</v>
      </c>
      <c r="AP1491">
        <v>0</v>
      </c>
      <c r="AT1491" s="2" t="str">
        <f>IF(AND(ISBLANK(AS1491),OR(NOT(ISBLANK(AU1491)),NOT(ISBLANK(AV1491)))),#N/A,
IF(ISBLANK(AS1491),"",
IF(AND(NOT(ISERROR(VLOOKUP(AS1491,MonsterTable!$A:$B,MATCH(MonsterTable!$B$1,MonsterTable!$A$1:$B$1,0),0))),OR(ISBLANK(AU1491),ISBLANK(AV1491))),#N/A,
IFERROR(VLOOKUP(AS1491,MonsterTable!$A:$B,MATCH(MonsterTable!$B$1,MonsterTable!$A$1:$B$1,0),0),
IF(OR(NOT(ISBLANK(AU1491)),ISBLANK(AV1491)),#N/A,
IF(AS1491="empty","empty",
VLOOKUP(AS1491,MonsterGroupTable!$A:$A,1,0)))))))</f>
        <v/>
      </c>
      <c r="BA1491" s="2" t="str">
        <f>IF(AND(ISBLANK(AZ1491),OR(NOT(ISBLANK(BB1491)),NOT(ISBLANK(BC1491)))),#N/A,
IF(ISBLANK(AZ1491),"",
IF(AND(NOT(ISERROR(VLOOKUP(AZ1491,MonsterTable!$A:$B,MATCH(MonsterTable!$B$1,MonsterTable!$A$1:$B$1,0),0))),OR(ISBLANK(BB1491),ISBLANK(BC1491))),#N/A,
IFERROR(VLOOKUP(AZ1491,MonsterTable!$A:$B,MATCH(MonsterTable!$B$1,MonsterTable!$A$1:$B$1,0),0),
IF(OR(NOT(ISBLANK(BB1491)),ISBLANK(BC1491)),#N/A,
IF(AZ1491="empty","empty",
VLOOKUP(AZ1491,MonsterGroupTable!$A:$A,1,0)))))))</f>
        <v/>
      </c>
      <c r="BH1491" s="2" t="str">
        <f>IF(AND(ISBLANK(BG1491),OR(NOT(ISBLANK(BI1491)),NOT(ISBLANK(BJ1491)))),#N/A,
IF(ISBLANK(BG1491),"",
IF(AND(NOT(ISERROR(VLOOKUP(BG1491,MonsterTable!$A:$B,MATCH(MonsterTable!$B$1,MonsterTable!$A$1:$B$1,0),0))),OR(ISBLANK(BI1491),ISBLANK(BJ1491))),#N/A,
IFERROR(VLOOKUP(BG1491,MonsterTable!$A:$B,MATCH(MonsterTable!$B$1,MonsterTable!$A$1:$B$1,0),0),
IF(OR(NOT(ISBLANK(BI1491)),ISBLANK(BJ1491)),#N/A,
IF(BG1491="empty","empty",
VLOOKUP(BG1491,MonsterGroupTable!$A:$A,1,0)))))))</f>
        <v/>
      </c>
      <c r="BO1491" s="2" t="str">
        <f>IF(AND(ISBLANK(BN1491),OR(NOT(ISBLANK(BP1491)),NOT(ISBLANK(BQ1491)))),#N/A,
IF(ISBLANK(BN1491),"",
IF(AND(NOT(ISERROR(VLOOKUP(BN1491,MonsterTable!$A:$B,MATCH(MonsterTable!$B$1,MonsterTable!$A$1:$B$1,0),0))),OR(ISBLANK(BP1491),ISBLANK(BQ1491))),#N/A,
IFERROR(VLOOKUP(BN1491,MonsterTable!$A:$B,MATCH(MonsterTable!$B$1,MonsterTable!$A$1:$B$1,0),0),
IF(OR(NOT(ISBLANK(BP1491)),ISBLANK(BQ1491)),#N/A,
IF(BN1491="empty","empty",
VLOOKUP(BN1491,MonsterGroupTable!$A:$A,1,0)))))))</f>
        <v/>
      </c>
      <c r="BV1491" s="2" t="str">
        <f>IF(AND(ISBLANK(BU1491),OR(NOT(ISBLANK(BW1491)),NOT(ISBLANK(BX1491)))),#N/A,
IF(ISBLANK(BU1491),"",
IF(AND(NOT(ISERROR(VLOOKUP(BU1491,MonsterTable!$A:$B,MATCH(MonsterTable!$B$1,MonsterTable!$A$1:$B$1,0),0))),OR(ISBLANK(BW1491),ISBLANK(BX1491))),#N/A,
IFERROR(VLOOKUP(BU1491,MonsterTable!$A:$B,MATCH(MonsterTable!$B$1,MonsterTable!$A$1:$B$1,0),0),
IF(OR(NOT(ISBLANK(BW1491)),ISBLANK(BX1491)),#N/A,
IF(BU1491="empty","empty",
VLOOKUP(BU1491,MonsterGroupTable!$A:$A,1,0)))))))</f>
        <v/>
      </c>
      <c r="CC1491" s="2" t="str">
        <f>IF(AND(ISBLANK(CB1491),OR(NOT(ISBLANK(CD1491)),NOT(ISBLANK(CE1491)))),#N/A,
IF(ISBLANK(CB1491),"",
IF(AND(NOT(ISERROR(VLOOKUP(CB1491,MonsterTable!$A:$B,MATCH(MonsterTable!$B$1,MonsterTable!$A$1:$B$1,0),0))),OR(ISBLANK(CD1491),ISBLANK(CE1491))),#N/A,
IFERROR(VLOOKUP(CB1491,MonsterTable!$A:$B,MATCH(MonsterTable!$B$1,MonsterTable!$A$1:$B$1,0),0),
IF(OR(NOT(ISBLANK(CD1491)),ISBLANK(CE1491)),#N/A,
IF(CB1491="empty","empty",
VLOOKUP(CB1491,MonsterGroupTable!$A:$A,1,0)))))))</f>
        <v/>
      </c>
      <c r="CJ1491" s="2" t="str">
        <f>IF(AND(ISBLANK(CI1491),OR(NOT(ISBLANK(CK1491)),NOT(ISBLANK(CL1491)))),#N/A,
IF(ISBLANK(CI1491),"",
IF(AND(NOT(ISERROR(VLOOKUP(CI1491,MonsterTable!$A:$B,MATCH(MonsterTable!$B$1,MonsterTable!$A$1:$B$1,0),0))),OR(ISBLANK(CK1491),ISBLANK(CL1491))),#N/A,
IFERROR(VLOOKUP(CI1491,MonsterTable!$A:$B,MATCH(MonsterTable!$B$1,MonsterTable!$A$1:$B$1,0),0),
IF(OR(NOT(ISBLANK(CK1491)),ISBLANK(CL1491)),#N/A,
IF(CI1491="empty","empty",
VLOOKUP(CI1491,MonsterGroupTable!$A:$A,1,0)))))))</f>
        <v/>
      </c>
    </row>
    <row r="1492" spans="1:88">
      <c r="A1492">
        <v>20458</v>
      </c>
      <c r="B1492">
        <f t="shared" si="51"/>
        <v>1.1000000000000001</v>
      </c>
      <c r="C1492">
        <f t="shared" si="51"/>
        <v>1.1000000000000001</v>
      </c>
      <c r="F1492">
        <v>1680</v>
      </c>
      <c r="G1492">
        <v>41363</v>
      </c>
      <c r="H1492">
        <v>0</v>
      </c>
      <c r="I1492">
        <v>0</v>
      </c>
      <c r="J1492">
        <v>0</v>
      </c>
      <c r="K1492" t="s">
        <v>28</v>
      </c>
      <c r="L1492" t="s">
        <v>251</v>
      </c>
      <c r="M1492" t="s">
        <v>79</v>
      </c>
      <c r="N1492" t="s">
        <v>80</v>
      </c>
      <c r="O1492">
        <v>0</v>
      </c>
      <c r="P1492">
        <v>-4.75</v>
      </c>
      <c r="Q1492">
        <v>-3.5</v>
      </c>
      <c r="R1492">
        <v>4.75</v>
      </c>
      <c r="S1492">
        <v>3</v>
      </c>
      <c r="T1492">
        <v>-13.5</v>
      </c>
      <c r="U1492">
        <v>2.5499999999999998</v>
      </c>
      <c r="V1492">
        <v>-6.75</v>
      </c>
      <c r="W1492" t="str">
        <f t="shared" si="52"/>
        <v>g106,5,empty,3,202,1,1,0</v>
      </c>
      <c r="X1492" s="1" t="s">
        <v>284</v>
      </c>
      <c r="Y1492" s="2" t="str">
        <f>IF(AND(ISBLANK(X1492),OR(NOT(ISBLANK(Z1492)),NOT(ISBLANK(AA1492)))),#N/A,
IF(ISBLANK(X1492),"",
IF(AND(NOT(ISERROR(VLOOKUP(X1492,MonsterTable!$A:$B,MATCH(MonsterTable!$B$1,MonsterTable!$A$1:$B$1,0),0))),OR(ISBLANK(Z1492),ISBLANK(AA1492))),#N/A,
IFERROR(VLOOKUP(X1492,MonsterTable!$A:$B,MATCH(MonsterTable!$B$1,MonsterTable!$A$1:$B$1,0),0),
IF(OR(NOT(ISBLANK(Z1492)),ISBLANK(AA1492)),#N/A,
IF(X1492="empty","empty",
VLOOKUP(X1492,MonsterGroupTable!$A:$A,1,0)))))))</f>
        <v>g106</v>
      </c>
      <c r="AA1492">
        <v>5</v>
      </c>
      <c r="AE1492" s="1" t="s">
        <v>446</v>
      </c>
      <c r="AF1492" s="2" t="str">
        <f>IF(AND(ISBLANK(AE1492),OR(NOT(ISBLANK(AG1492)),NOT(ISBLANK(AH1492)))),#N/A,
IF(ISBLANK(AE1492),"",
IF(AND(NOT(ISERROR(VLOOKUP(AE1492,MonsterTable!$A:$B,MATCH(MonsterTable!$B$1,MonsterTable!$A$1:$B$1,0),0))),OR(ISBLANK(AG1492),ISBLANK(AH1492))),#N/A,
IFERROR(VLOOKUP(AE1492,MonsterTable!$A:$B,MATCH(MonsterTable!$B$1,MonsterTable!$A$1:$B$1,0),0),
IF(OR(NOT(ISBLANK(AG1492)),ISBLANK(AH1492)),#N/A,
IF(AE1492="empty","empty",
VLOOKUP(AE1492,MonsterGroupTable!$A:$A,1,0)))))))</f>
        <v>empty</v>
      </c>
      <c r="AH1492">
        <v>3</v>
      </c>
      <c r="AL1492" s="1" t="s">
        <v>338</v>
      </c>
      <c r="AM1492" s="2">
        <f>IF(AND(ISBLANK(AL1492),OR(NOT(ISBLANK(AN1492)),NOT(ISBLANK(AO1492)))),#N/A,
IF(ISBLANK(AL1492),"",
IF(AND(NOT(ISERROR(VLOOKUP(AL1492,MonsterTable!$A:$B,MATCH(MonsterTable!$B$1,MonsterTable!$A$1:$B$1,0),0))),OR(ISBLANK(AN1492),ISBLANK(AO1492))),#N/A,
IFERROR(VLOOKUP(AL1492,MonsterTable!$A:$B,MATCH(MonsterTable!$B$1,MonsterTable!$A$1:$B$1,0),0),
IF(OR(NOT(ISBLANK(AN1492)),ISBLANK(AO1492)),#N/A,
IF(AL1492="empty","empty",
VLOOKUP(AL1492,MonsterGroupTable!$A:$A,1,0)))))))</f>
        <v>202</v>
      </c>
      <c r="AN1492">
        <v>1</v>
      </c>
      <c r="AO1492">
        <v>1</v>
      </c>
      <c r="AP1492">
        <v>0</v>
      </c>
      <c r="AT1492" s="2" t="str">
        <f>IF(AND(ISBLANK(AS1492),OR(NOT(ISBLANK(AU1492)),NOT(ISBLANK(AV1492)))),#N/A,
IF(ISBLANK(AS1492),"",
IF(AND(NOT(ISERROR(VLOOKUP(AS1492,MonsterTable!$A:$B,MATCH(MonsterTable!$B$1,MonsterTable!$A$1:$B$1,0),0))),OR(ISBLANK(AU1492),ISBLANK(AV1492))),#N/A,
IFERROR(VLOOKUP(AS1492,MonsterTable!$A:$B,MATCH(MonsterTable!$B$1,MonsterTable!$A$1:$B$1,0),0),
IF(OR(NOT(ISBLANK(AU1492)),ISBLANK(AV1492)),#N/A,
IF(AS1492="empty","empty",
VLOOKUP(AS1492,MonsterGroupTable!$A:$A,1,0)))))))</f>
        <v/>
      </c>
      <c r="BA1492" s="2" t="str">
        <f>IF(AND(ISBLANK(AZ1492),OR(NOT(ISBLANK(BB1492)),NOT(ISBLANK(BC1492)))),#N/A,
IF(ISBLANK(AZ1492),"",
IF(AND(NOT(ISERROR(VLOOKUP(AZ1492,MonsterTable!$A:$B,MATCH(MonsterTable!$B$1,MonsterTable!$A$1:$B$1,0),0))),OR(ISBLANK(BB1492),ISBLANK(BC1492))),#N/A,
IFERROR(VLOOKUP(AZ1492,MonsterTable!$A:$B,MATCH(MonsterTable!$B$1,MonsterTable!$A$1:$B$1,0),0),
IF(OR(NOT(ISBLANK(BB1492)),ISBLANK(BC1492)),#N/A,
IF(AZ1492="empty","empty",
VLOOKUP(AZ1492,MonsterGroupTable!$A:$A,1,0)))))))</f>
        <v/>
      </c>
      <c r="BH1492" s="2" t="str">
        <f>IF(AND(ISBLANK(BG1492),OR(NOT(ISBLANK(BI1492)),NOT(ISBLANK(BJ1492)))),#N/A,
IF(ISBLANK(BG1492),"",
IF(AND(NOT(ISERROR(VLOOKUP(BG1492,MonsterTable!$A:$B,MATCH(MonsterTable!$B$1,MonsterTable!$A$1:$B$1,0),0))),OR(ISBLANK(BI1492),ISBLANK(BJ1492))),#N/A,
IFERROR(VLOOKUP(BG1492,MonsterTable!$A:$B,MATCH(MonsterTable!$B$1,MonsterTable!$A$1:$B$1,0),0),
IF(OR(NOT(ISBLANK(BI1492)),ISBLANK(BJ1492)),#N/A,
IF(BG1492="empty","empty",
VLOOKUP(BG1492,MonsterGroupTable!$A:$A,1,0)))))))</f>
        <v/>
      </c>
      <c r="BO1492" s="2" t="str">
        <f>IF(AND(ISBLANK(BN1492),OR(NOT(ISBLANK(BP1492)),NOT(ISBLANK(BQ1492)))),#N/A,
IF(ISBLANK(BN1492),"",
IF(AND(NOT(ISERROR(VLOOKUP(BN1492,MonsterTable!$A:$B,MATCH(MonsterTable!$B$1,MonsterTable!$A$1:$B$1,0),0))),OR(ISBLANK(BP1492),ISBLANK(BQ1492))),#N/A,
IFERROR(VLOOKUP(BN1492,MonsterTable!$A:$B,MATCH(MonsterTable!$B$1,MonsterTable!$A$1:$B$1,0),0),
IF(OR(NOT(ISBLANK(BP1492)),ISBLANK(BQ1492)),#N/A,
IF(BN1492="empty","empty",
VLOOKUP(BN1492,MonsterGroupTable!$A:$A,1,0)))))))</f>
        <v/>
      </c>
      <c r="BV1492" s="2" t="str">
        <f>IF(AND(ISBLANK(BU1492),OR(NOT(ISBLANK(BW1492)),NOT(ISBLANK(BX1492)))),#N/A,
IF(ISBLANK(BU1492),"",
IF(AND(NOT(ISERROR(VLOOKUP(BU1492,MonsterTable!$A:$B,MATCH(MonsterTable!$B$1,MonsterTable!$A$1:$B$1,0),0))),OR(ISBLANK(BW1492),ISBLANK(BX1492))),#N/A,
IFERROR(VLOOKUP(BU1492,MonsterTable!$A:$B,MATCH(MonsterTable!$B$1,MonsterTable!$A$1:$B$1,0),0),
IF(OR(NOT(ISBLANK(BW1492)),ISBLANK(BX1492)),#N/A,
IF(BU1492="empty","empty",
VLOOKUP(BU1492,MonsterGroupTable!$A:$A,1,0)))))))</f>
        <v/>
      </c>
      <c r="CC1492" s="2" t="str">
        <f>IF(AND(ISBLANK(CB1492),OR(NOT(ISBLANK(CD1492)),NOT(ISBLANK(CE1492)))),#N/A,
IF(ISBLANK(CB1492),"",
IF(AND(NOT(ISERROR(VLOOKUP(CB1492,MonsterTable!$A:$B,MATCH(MonsterTable!$B$1,MonsterTable!$A$1:$B$1,0),0))),OR(ISBLANK(CD1492),ISBLANK(CE1492))),#N/A,
IFERROR(VLOOKUP(CB1492,MonsterTable!$A:$B,MATCH(MonsterTable!$B$1,MonsterTable!$A$1:$B$1,0),0),
IF(OR(NOT(ISBLANK(CD1492)),ISBLANK(CE1492)),#N/A,
IF(CB1492="empty","empty",
VLOOKUP(CB1492,MonsterGroupTable!$A:$A,1,0)))))))</f>
        <v/>
      </c>
      <c r="CJ1492" s="2" t="str">
        <f>IF(AND(ISBLANK(CI1492),OR(NOT(ISBLANK(CK1492)),NOT(ISBLANK(CL1492)))),#N/A,
IF(ISBLANK(CI1492),"",
IF(AND(NOT(ISERROR(VLOOKUP(CI1492,MonsterTable!$A:$B,MATCH(MonsterTable!$B$1,MonsterTable!$A$1:$B$1,0),0))),OR(ISBLANK(CK1492),ISBLANK(CL1492))),#N/A,
IFERROR(VLOOKUP(CI1492,MonsterTable!$A:$B,MATCH(MonsterTable!$B$1,MonsterTable!$A$1:$B$1,0),0),
IF(OR(NOT(ISBLANK(CK1492)),ISBLANK(CL1492)),#N/A,
IF(CI1492="empty","empty",
VLOOKUP(CI1492,MonsterGroupTable!$A:$A,1,0)))))))</f>
        <v/>
      </c>
    </row>
    <row r="1493" spans="1:88">
      <c r="A1493">
        <v>20459</v>
      </c>
      <c r="B1493">
        <f t="shared" si="51"/>
        <v>1.1000000000000001</v>
      </c>
      <c r="C1493">
        <f t="shared" si="51"/>
        <v>1.1000000000000001</v>
      </c>
      <c r="F1493">
        <v>1680</v>
      </c>
      <c r="G1493">
        <v>41615</v>
      </c>
      <c r="H1493">
        <v>0</v>
      </c>
      <c r="I1493">
        <v>0</v>
      </c>
      <c r="J1493">
        <v>0</v>
      </c>
      <c r="K1493" t="s">
        <v>28</v>
      </c>
      <c r="L1493" t="s">
        <v>251</v>
      </c>
      <c r="M1493" t="s">
        <v>79</v>
      </c>
      <c r="N1493" t="s">
        <v>80</v>
      </c>
      <c r="O1493">
        <v>0</v>
      </c>
      <c r="P1493">
        <v>-4.75</v>
      </c>
      <c r="Q1493">
        <v>-3.5</v>
      </c>
      <c r="R1493">
        <v>4.75</v>
      </c>
      <c r="S1493">
        <v>3</v>
      </c>
      <c r="T1493">
        <v>-13.5</v>
      </c>
      <c r="U1493">
        <v>2.5499999999999998</v>
      </c>
      <c r="V1493">
        <v>-6.75</v>
      </c>
      <c r="W1493" t="str">
        <f t="shared" si="52"/>
        <v>g106,5,empty,3,202,1,1,0</v>
      </c>
      <c r="X1493" s="1" t="s">
        <v>284</v>
      </c>
      <c r="Y1493" s="2" t="str">
        <f>IF(AND(ISBLANK(X1493),OR(NOT(ISBLANK(Z1493)),NOT(ISBLANK(AA1493)))),#N/A,
IF(ISBLANK(X1493),"",
IF(AND(NOT(ISERROR(VLOOKUP(X1493,MonsterTable!$A:$B,MATCH(MonsterTable!$B$1,MonsterTable!$A$1:$B$1,0),0))),OR(ISBLANK(Z1493),ISBLANK(AA1493))),#N/A,
IFERROR(VLOOKUP(X1493,MonsterTable!$A:$B,MATCH(MonsterTable!$B$1,MonsterTable!$A$1:$B$1,0),0),
IF(OR(NOT(ISBLANK(Z1493)),ISBLANK(AA1493)),#N/A,
IF(X1493="empty","empty",
VLOOKUP(X1493,MonsterGroupTable!$A:$A,1,0)))))))</f>
        <v>g106</v>
      </c>
      <c r="AA1493">
        <v>5</v>
      </c>
      <c r="AE1493" s="1" t="s">
        <v>446</v>
      </c>
      <c r="AF1493" s="2" t="str">
        <f>IF(AND(ISBLANK(AE1493),OR(NOT(ISBLANK(AG1493)),NOT(ISBLANK(AH1493)))),#N/A,
IF(ISBLANK(AE1493),"",
IF(AND(NOT(ISERROR(VLOOKUP(AE1493,MonsterTable!$A:$B,MATCH(MonsterTable!$B$1,MonsterTable!$A$1:$B$1,0),0))),OR(ISBLANK(AG1493),ISBLANK(AH1493))),#N/A,
IFERROR(VLOOKUP(AE1493,MonsterTable!$A:$B,MATCH(MonsterTable!$B$1,MonsterTable!$A$1:$B$1,0),0),
IF(OR(NOT(ISBLANK(AG1493)),ISBLANK(AH1493)),#N/A,
IF(AE1493="empty","empty",
VLOOKUP(AE1493,MonsterGroupTable!$A:$A,1,0)))))))</f>
        <v>empty</v>
      </c>
      <c r="AH1493">
        <v>3</v>
      </c>
      <c r="AL1493" s="1" t="s">
        <v>338</v>
      </c>
      <c r="AM1493" s="2">
        <f>IF(AND(ISBLANK(AL1493),OR(NOT(ISBLANK(AN1493)),NOT(ISBLANK(AO1493)))),#N/A,
IF(ISBLANK(AL1493),"",
IF(AND(NOT(ISERROR(VLOOKUP(AL1493,MonsterTable!$A:$B,MATCH(MonsterTable!$B$1,MonsterTable!$A$1:$B$1,0),0))),OR(ISBLANK(AN1493),ISBLANK(AO1493))),#N/A,
IFERROR(VLOOKUP(AL1493,MonsterTable!$A:$B,MATCH(MonsterTable!$B$1,MonsterTable!$A$1:$B$1,0),0),
IF(OR(NOT(ISBLANK(AN1493)),ISBLANK(AO1493)),#N/A,
IF(AL1493="empty","empty",
VLOOKUP(AL1493,MonsterGroupTable!$A:$A,1,0)))))))</f>
        <v>202</v>
      </c>
      <c r="AN1493">
        <v>1</v>
      </c>
      <c r="AO1493">
        <v>1</v>
      </c>
      <c r="AP1493">
        <v>0</v>
      </c>
      <c r="AT1493" s="2" t="str">
        <f>IF(AND(ISBLANK(AS1493),OR(NOT(ISBLANK(AU1493)),NOT(ISBLANK(AV1493)))),#N/A,
IF(ISBLANK(AS1493),"",
IF(AND(NOT(ISERROR(VLOOKUP(AS1493,MonsterTable!$A:$B,MATCH(MonsterTable!$B$1,MonsterTable!$A$1:$B$1,0),0))),OR(ISBLANK(AU1493),ISBLANK(AV1493))),#N/A,
IFERROR(VLOOKUP(AS1493,MonsterTable!$A:$B,MATCH(MonsterTable!$B$1,MonsterTable!$A$1:$B$1,0),0),
IF(OR(NOT(ISBLANK(AU1493)),ISBLANK(AV1493)),#N/A,
IF(AS1493="empty","empty",
VLOOKUP(AS1493,MonsterGroupTable!$A:$A,1,0)))))))</f>
        <v/>
      </c>
      <c r="BA1493" s="2" t="str">
        <f>IF(AND(ISBLANK(AZ1493),OR(NOT(ISBLANK(BB1493)),NOT(ISBLANK(BC1493)))),#N/A,
IF(ISBLANK(AZ1493),"",
IF(AND(NOT(ISERROR(VLOOKUP(AZ1493,MonsterTable!$A:$B,MATCH(MonsterTable!$B$1,MonsterTable!$A$1:$B$1,0),0))),OR(ISBLANK(BB1493),ISBLANK(BC1493))),#N/A,
IFERROR(VLOOKUP(AZ1493,MonsterTable!$A:$B,MATCH(MonsterTable!$B$1,MonsterTable!$A$1:$B$1,0),0),
IF(OR(NOT(ISBLANK(BB1493)),ISBLANK(BC1493)),#N/A,
IF(AZ1493="empty","empty",
VLOOKUP(AZ1493,MonsterGroupTable!$A:$A,1,0)))))))</f>
        <v/>
      </c>
      <c r="BH1493" s="2" t="str">
        <f>IF(AND(ISBLANK(BG1493),OR(NOT(ISBLANK(BI1493)),NOT(ISBLANK(BJ1493)))),#N/A,
IF(ISBLANK(BG1493),"",
IF(AND(NOT(ISERROR(VLOOKUP(BG1493,MonsterTable!$A:$B,MATCH(MonsterTable!$B$1,MonsterTable!$A$1:$B$1,0),0))),OR(ISBLANK(BI1493),ISBLANK(BJ1493))),#N/A,
IFERROR(VLOOKUP(BG1493,MonsterTable!$A:$B,MATCH(MonsterTable!$B$1,MonsterTable!$A$1:$B$1,0),0),
IF(OR(NOT(ISBLANK(BI1493)),ISBLANK(BJ1493)),#N/A,
IF(BG1493="empty","empty",
VLOOKUP(BG1493,MonsterGroupTable!$A:$A,1,0)))))))</f>
        <v/>
      </c>
      <c r="BO1493" s="2" t="str">
        <f>IF(AND(ISBLANK(BN1493),OR(NOT(ISBLANK(BP1493)),NOT(ISBLANK(BQ1493)))),#N/A,
IF(ISBLANK(BN1493),"",
IF(AND(NOT(ISERROR(VLOOKUP(BN1493,MonsterTable!$A:$B,MATCH(MonsterTable!$B$1,MonsterTable!$A$1:$B$1,0),0))),OR(ISBLANK(BP1493),ISBLANK(BQ1493))),#N/A,
IFERROR(VLOOKUP(BN1493,MonsterTable!$A:$B,MATCH(MonsterTable!$B$1,MonsterTable!$A$1:$B$1,0),0),
IF(OR(NOT(ISBLANK(BP1493)),ISBLANK(BQ1493)),#N/A,
IF(BN1493="empty","empty",
VLOOKUP(BN1493,MonsterGroupTable!$A:$A,1,0)))))))</f>
        <v/>
      </c>
      <c r="BV1493" s="2" t="str">
        <f>IF(AND(ISBLANK(BU1493),OR(NOT(ISBLANK(BW1493)),NOT(ISBLANK(BX1493)))),#N/A,
IF(ISBLANK(BU1493),"",
IF(AND(NOT(ISERROR(VLOOKUP(BU1493,MonsterTable!$A:$B,MATCH(MonsterTable!$B$1,MonsterTable!$A$1:$B$1,0),0))),OR(ISBLANK(BW1493),ISBLANK(BX1493))),#N/A,
IFERROR(VLOOKUP(BU1493,MonsterTable!$A:$B,MATCH(MonsterTable!$B$1,MonsterTable!$A$1:$B$1,0),0),
IF(OR(NOT(ISBLANK(BW1493)),ISBLANK(BX1493)),#N/A,
IF(BU1493="empty","empty",
VLOOKUP(BU1493,MonsterGroupTable!$A:$A,1,0)))))))</f>
        <v/>
      </c>
      <c r="CC1493" s="2" t="str">
        <f>IF(AND(ISBLANK(CB1493),OR(NOT(ISBLANK(CD1493)),NOT(ISBLANK(CE1493)))),#N/A,
IF(ISBLANK(CB1493),"",
IF(AND(NOT(ISERROR(VLOOKUP(CB1493,MonsterTable!$A:$B,MATCH(MonsterTable!$B$1,MonsterTable!$A$1:$B$1,0),0))),OR(ISBLANK(CD1493),ISBLANK(CE1493))),#N/A,
IFERROR(VLOOKUP(CB1493,MonsterTable!$A:$B,MATCH(MonsterTable!$B$1,MonsterTable!$A$1:$B$1,0),0),
IF(OR(NOT(ISBLANK(CD1493)),ISBLANK(CE1493)),#N/A,
IF(CB1493="empty","empty",
VLOOKUP(CB1493,MonsterGroupTable!$A:$A,1,0)))))))</f>
        <v/>
      </c>
      <c r="CJ1493" s="2" t="str">
        <f>IF(AND(ISBLANK(CI1493),OR(NOT(ISBLANK(CK1493)),NOT(ISBLANK(CL1493)))),#N/A,
IF(ISBLANK(CI1493),"",
IF(AND(NOT(ISERROR(VLOOKUP(CI1493,MonsterTable!$A:$B,MATCH(MonsterTable!$B$1,MonsterTable!$A$1:$B$1,0),0))),OR(ISBLANK(CK1493),ISBLANK(CL1493))),#N/A,
IFERROR(VLOOKUP(CI1493,MonsterTable!$A:$B,MATCH(MonsterTable!$B$1,MonsterTable!$A$1:$B$1,0),0),
IF(OR(NOT(ISBLANK(CK1493)),ISBLANK(CL1493)),#N/A,
IF(CI1493="empty","empty",
VLOOKUP(CI1493,MonsterGroupTable!$A:$A,1,0)))))))</f>
        <v/>
      </c>
    </row>
    <row r="1494" spans="1:88">
      <c r="A1494">
        <v>20460</v>
      </c>
      <c r="B1494">
        <f t="shared" si="51"/>
        <v>1.2</v>
      </c>
      <c r="C1494">
        <f t="shared" si="51"/>
        <v>1.1000000000000001</v>
      </c>
      <c r="F1494">
        <v>1680</v>
      </c>
      <c r="G1494">
        <v>41867</v>
      </c>
      <c r="H1494">
        <v>0</v>
      </c>
      <c r="I1494">
        <v>0</v>
      </c>
      <c r="J1494">
        <v>0</v>
      </c>
      <c r="K1494" t="s">
        <v>28</v>
      </c>
      <c r="L1494" t="s">
        <v>251</v>
      </c>
      <c r="M1494" t="s">
        <v>79</v>
      </c>
      <c r="N1494" t="s">
        <v>80</v>
      </c>
      <c r="O1494">
        <v>0</v>
      </c>
      <c r="P1494">
        <v>-4.75</v>
      </c>
      <c r="Q1494">
        <v>-3.5</v>
      </c>
      <c r="R1494">
        <v>4.75</v>
      </c>
      <c r="S1494">
        <v>3</v>
      </c>
      <c r="T1494">
        <v>-13.5</v>
      </c>
      <c r="U1494">
        <v>2.5499999999999998</v>
      </c>
      <c r="V1494">
        <v>-6.75</v>
      </c>
      <c r="W1494" t="str">
        <f t="shared" si="52"/>
        <v>g106,5,empty,3,202,1,1,0</v>
      </c>
      <c r="X1494" s="1" t="s">
        <v>284</v>
      </c>
      <c r="Y1494" s="2" t="str">
        <f>IF(AND(ISBLANK(X1494),OR(NOT(ISBLANK(Z1494)),NOT(ISBLANK(AA1494)))),#N/A,
IF(ISBLANK(X1494),"",
IF(AND(NOT(ISERROR(VLOOKUP(X1494,MonsterTable!$A:$B,MATCH(MonsterTable!$B$1,MonsterTable!$A$1:$B$1,0),0))),OR(ISBLANK(Z1494),ISBLANK(AA1494))),#N/A,
IFERROR(VLOOKUP(X1494,MonsterTable!$A:$B,MATCH(MonsterTable!$B$1,MonsterTable!$A$1:$B$1,0),0),
IF(OR(NOT(ISBLANK(Z1494)),ISBLANK(AA1494)),#N/A,
IF(X1494="empty","empty",
VLOOKUP(X1494,MonsterGroupTable!$A:$A,1,0)))))))</f>
        <v>g106</v>
      </c>
      <c r="AA1494">
        <v>5</v>
      </c>
      <c r="AE1494" s="1" t="s">
        <v>446</v>
      </c>
      <c r="AF1494" s="2" t="str">
        <f>IF(AND(ISBLANK(AE1494),OR(NOT(ISBLANK(AG1494)),NOT(ISBLANK(AH1494)))),#N/A,
IF(ISBLANK(AE1494),"",
IF(AND(NOT(ISERROR(VLOOKUP(AE1494,MonsterTable!$A:$B,MATCH(MonsterTable!$B$1,MonsterTable!$A$1:$B$1,0),0))),OR(ISBLANK(AG1494),ISBLANK(AH1494))),#N/A,
IFERROR(VLOOKUP(AE1494,MonsterTable!$A:$B,MATCH(MonsterTable!$B$1,MonsterTable!$A$1:$B$1,0),0),
IF(OR(NOT(ISBLANK(AG1494)),ISBLANK(AH1494)),#N/A,
IF(AE1494="empty","empty",
VLOOKUP(AE1494,MonsterGroupTable!$A:$A,1,0)))))))</f>
        <v>empty</v>
      </c>
      <c r="AH1494">
        <v>3</v>
      </c>
      <c r="AL1494" s="1" t="s">
        <v>338</v>
      </c>
      <c r="AM1494" s="2">
        <f>IF(AND(ISBLANK(AL1494),OR(NOT(ISBLANK(AN1494)),NOT(ISBLANK(AO1494)))),#N/A,
IF(ISBLANK(AL1494),"",
IF(AND(NOT(ISERROR(VLOOKUP(AL1494,MonsterTable!$A:$B,MATCH(MonsterTable!$B$1,MonsterTable!$A$1:$B$1,0),0))),OR(ISBLANK(AN1494),ISBLANK(AO1494))),#N/A,
IFERROR(VLOOKUP(AL1494,MonsterTable!$A:$B,MATCH(MonsterTable!$B$1,MonsterTable!$A$1:$B$1,0),0),
IF(OR(NOT(ISBLANK(AN1494)),ISBLANK(AO1494)),#N/A,
IF(AL1494="empty","empty",
VLOOKUP(AL1494,MonsterGroupTable!$A:$A,1,0)))))))</f>
        <v>202</v>
      </c>
      <c r="AN1494">
        <v>1</v>
      </c>
      <c r="AO1494">
        <v>1</v>
      </c>
      <c r="AP1494">
        <v>0</v>
      </c>
      <c r="AT1494" s="2" t="str">
        <f>IF(AND(ISBLANK(AS1494),OR(NOT(ISBLANK(AU1494)),NOT(ISBLANK(AV1494)))),#N/A,
IF(ISBLANK(AS1494),"",
IF(AND(NOT(ISERROR(VLOOKUP(AS1494,MonsterTable!$A:$B,MATCH(MonsterTable!$B$1,MonsterTable!$A$1:$B$1,0),0))),OR(ISBLANK(AU1494),ISBLANK(AV1494))),#N/A,
IFERROR(VLOOKUP(AS1494,MonsterTable!$A:$B,MATCH(MonsterTable!$B$1,MonsterTable!$A$1:$B$1,0),0),
IF(OR(NOT(ISBLANK(AU1494)),ISBLANK(AV1494)),#N/A,
IF(AS1494="empty","empty",
VLOOKUP(AS1494,MonsterGroupTable!$A:$A,1,0)))))))</f>
        <v/>
      </c>
      <c r="BA1494" s="2" t="str">
        <f>IF(AND(ISBLANK(AZ1494),OR(NOT(ISBLANK(BB1494)),NOT(ISBLANK(BC1494)))),#N/A,
IF(ISBLANK(AZ1494),"",
IF(AND(NOT(ISERROR(VLOOKUP(AZ1494,MonsterTable!$A:$B,MATCH(MonsterTable!$B$1,MonsterTable!$A$1:$B$1,0),0))),OR(ISBLANK(BB1494),ISBLANK(BC1494))),#N/A,
IFERROR(VLOOKUP(AZ1494,MonsterTable!$A:$B,MATCH(MonsterTable!$B$1,MonsterTable!$A$1:$B$1,0),0),
IF(OR(NOT(ISBLANK(BB1494)),ISBLANK(BC1494)),#N/A,
IF(AZ1494="empty","empty",
VLOOKUP(AZ1494,MonsterGroupTable!$A:$A,1,0)))))))</f>
        <v/>
      </c>
      <c r="BH1494" s="2" t="str">
        <f>IF(AND(ISBLANK(BG1494),OR(NOT(ISBLANK(BI1494)),NOT(ISBLANK(BJ1494)))),#N/A,
IF(ISBLANK(BG1494),"",
IF(AND(NOT(ISERROR(VLOOKUP(BG1494,MonsterTable!$A:$B,MATCH(MonsterTable!$B$1,MonsterTable!$A$1:$B$1,0),0))),OR(ISBLANK(BI1494),ISBLANK(BJ1494))),#N/A,
IFERROR(VLOOKUP(BG1494,MonsterTable!$A:$B,MATCH(MonsterTable!$B$1,MonsterTable!$A$1:$B$1,0),0),
IF(OR(NOT(ISBLANK(BI1494)),ISBLANK(BJ1494)),#N/A,
IF(BG1494="empty","empty",
VLOOKUP(BG1494,MonsterGroupTable!$A:$A,1,0)))))))</f>
        <v/>
      </c>
      <c r="BO1494" s="2" t="str">
        <f>IF(AND(ISBLANK(BN1494),OR(NOT(ISBLANK(BP1494)),NOT(ISBLANK(BQ1494)))),#N/A,
IF(ISBLANK(BN1494),"",
IF(AND(NOT(ISERROR(VLOOKUP(BN1494,MonsterTable!$A:$B,MATCH(MonsterTable!$B$1,MonsterTable!$A$1:$B$1,0),0))),OR(ISBLANK(BP1494),ISBLANK(BQ1494))),#N/A,
IFERROR(VLOOKUP(BN1494,MonsterTable!$A:$B,MATCH(MonsterTable!$B$1,MonsterTable!$A$1:$B$1,0),0),
IF(OR(NOT(ISBLANK(BP1494)),ISBLANK(BQ1494)),#N/A,
IF(BN1494="empty","empty",
VLOOKUP(BN1494,MonsterGroupTable!$A:$A,1,0)))))))</f>
        <v/>
      </c>
      <c r="BV1494" s="2" t="str">
        <f>IF(AND(ISBLANK(BU1494),OR(NOT(ISBLANK(BW1494)),NOT(ISBLANK(BX1494)))),#N/A,
IF(ISBLANK(BU1494),"",
IF(AND(NOT(ISERROR(VLOOKUP(BU1494,MonsterTable!$A:$B,MATCH(MonsterTable!$B$1,MonsterTable!$A$1:$B$1,0),0))),OR(ISBLANK(BW1494),ISBLANK(BX1494))),#N/A,
IFERROR(VLOOKUP(BU1494,MonsterTable!$A:$B,MATCH(MonsterTable!$B$1,MonsterTable!$A$1:$B$1,0),0),
IF(OR(NOT(ISBLANK(BW1494)),ISBLANK(BX1494)),#N/A,
IF(BU1494="empty","empty",
VLOOKUP(BU1494,MonsterGroupTable!$A:$A,1,0)))))))</f>
        <v/>
      </c>
      <c r="CC1494" s="2" t="str">
        <f>IF(AND(ISBLANK(CB1494),OR(NOT(ISBLANK(CD1494)),NOT(ISBLANK(CE1494)))),#N/A,
IF(ISBLANK(CB1494),"",
IF(AND(NOT(ISERROR(VLOOKUP(CB1494,MonsterTable!$A:$B,MATCH(MonsterTable!$B$1,MonsterTable!$A$1:$B$1,0),0))),OR(ISBLANK(CD1494),ISBLANK(CE1494))),#N/A,
IFERROR(VLOOKUP(CB1494,MonsterTable!$A:$B,MATCH(MonsterTable!$B$1,MonsterTable!$A$1:$B$1,0),0),
IF(OR(NOT(ISBLANK(CD1494)),ISBLANK(CE1494)),#N/A,
IF(CB1494="empty","empty",
VLOOKUP(CB1494,MonsterGroupTable!$A:$A,1,0)))))))</f>
        <v/>
      </c>
      <c r="CJ1494" s="2" t="str">
        <f>IF(AND(ISBLANK(CI1494),OR(NOT(ISBLANK(CK1494)),NOT(ISBLANK(CL1494)))),#N/A,
IF(ISBLANK(CI1494),"",
IF(AND(NOT(ISERROR(VLOOKUP(CI1494,MonsterTable!$A:$B,MATCH(MonsterTable!$B$1,MonsterTable!$A$1:$B$1,0),0))),OR(ISBLANK(CK1494),ISBLANK(CL1494))),#N/A,
IFERROR(VLOOKUP(CI1494,MonsterTable!$A:$B,MATCH(MonsterTable!$B$1,MonsterTable!$A$1:$B$1,0),0),
IF(OR(NOT(ISBLANK(CK1494)),ISBLANK(CL1494)),#N/A,
IF(CI1494="empty","empty",
VLOOKUP(CI1494,MonsterGroupTable!$A:$A,1,0)))))))</f>
        <v/>
      </c>
    </row>
    <row r="1495" spans="1:88">
      <c r="A1495">
        <v>20461</v>
      </c>
      <c r="B1495">
        <f t="shared" si="51"/>
        <v>1.1000000000000001</v>
      </c>
      <c r="C1495">
        <f t="shared" si="51"/>
        <v>1.1000000000000001</v>
      </c>
      <c r="F1495">
        <v>1680</v>
      </c>
      <c r="G1495">
        <v>42119</v>
      </c>
      <c r="H1495">
        <v>0</v>
      </c>
      <c r="I1495">
        <v>0</v>
      </c>
      <c r="J1495">
        <v>0</v>
      </c>
      <c r="K1495" t="s">
        <v>28</v>
      </c>
      <c r="L1495" t="s">
        <v>253</v>
      </c>
      <c r="M1495" t="s">
        <v>79</v>
      </c>
      <c r="N1495" t="s">
        <v>80</v>
      </c>
      <c r="O1495">
        <v>0</v>
      </c>
      <c r="P1495">
        <v>-4.75</v>
      </c>
      <c r="Q1495">
        <v>-3.5</v>
      </c>
      <c r="R1495">
        <v>4.75</v>
      </c>
      <c r="S1495">
        <v>3</v>
      </c>
      <c r="T1495">
        <v>-13.5</v>
      </c>
      <c r="U1495">
        <v>2.5499999999999998</v>
      </c>
      <c r="V1495">
        <v>-6.75</v>
      </c>
      <c r="W1495" t="str">
        <f t="shared" si="52"/>
        <v>g107,5,empty,3,203,1,1,0</v>
      </c>
      <c r="X1495" s="1" t="s">
        <v>285</v>
      </c>
      <c r="Y1495" s="2" t="str">
        <f>IF(AND(ISBLANK(X1495),OR(NOT(ISBLANK(Z1495)),NOT(ISBLANK(AA1495)))),#N/A,
IF(ISBLANK(X1495),"",
IF(AND(NOT(ISERROR(VLOOKUP(X1495,MonsterTable!$A:$B,MATCH(MonsterTable!$B$1,MonsterTable!$A$1:$B$1,0),0))),OR(ISBLANK(Z1495),ISBLANK(AA1495))),#N/A,
IFERROR(VLOOKUP(X1495,MonsterTable!$A:$B,MATCH(MonsterTable!$B$1,MonsterTable!$A$1:$B$1,0),0),
IF(OR(NOT(ISBLANK(Z1495)),ISBLANK(AA1495)),#N/A,
IF(X1495="empty","empty",
VLOOKUP(X1495,MonsterGroupTable!$A:$A,1,0)))))))</f>
        <v>g107</v>
      </c>
      <c r="AA1495">
        <v>5</v>
      </c>
      <c r="AE1495" s="1" t="s">
        <v>446</v>
      </c>
      <c r="AF1495" s="2" t="str">
        <f>IF(AND(ISBLANK(AE1495),OR(NOT(ISBLANK(AG1495)),NOT(ISBLANK(AH1495)))),#N/A,
IF(ISBLANK(AE1495),"",
IF(AND(NOT(ISERROR(VLOOKUP(AE1495,MonsterTable!$A:$B,MATCH(MonsterTable!$B$1,MonsterTable!$A$1:$B$1,0),0))),OR(ISBLANK(AG1495),ISBLANK(AH1495))),#N/A,
IFERROR(VLOOKUP(AE1495,MonsterTable!$A:$B,MATCH(MonsterTable!$B$1,MonsterTable!$A$1:$B$1,0),0),
IF(OR(NOT(ISBLANK(AG1495)),ISBLANK(AH1495)),#N/A,
IF(AE1495="empty","empty",
VLOOKUP(AE1495,MonsterGroupTable!$A:$A,1,0)))))))</f>
        <v>empty</v>
      </c>
      <c r="AH1495">
        <v>3</v>
      </c>
      <c r="AL1495" s="1" t="s">
        <v>339</v>
      </c>
      <c r="AM1495" s="2">
        <f>IF(AND(ISBLANK(AL1495),OR(NOT(ISBLANK(AN1495)),NOT(ISBLANK(AO1495)))),#N/A,
IF(ISBLANK(AL1495),"",
IF(AND(NOT(ISERROR(VLOOKUP(AL1495,MonsterTable!$A:$B,MATCH(MonsterTable!$B$1,MonsterTable!$A$1:$B$1,0),0))),OR(ISBLANK(AN1495),ISBLANK(AO1495))),#N/A,
IFERROR(VLOOKUP(AL1495,MonsterTable!$A:$B,MATCH(MonsterTable!$B$1,MonsterTable!$A$1:$B$1,0),0),
IF(OR(NOT(ISBLANK(AN1495)),ISBLANK(AO1495)),#N/A,
IF(AL1495="empty","empty",
VLOOKUP(AL1495,MonsterGroupTable!$A:$A,1,0)))))))</f>
        <v>203</v>
      </c>
      <c r="AN1495">
        <v>1</v>
      </c>
      <c r="AO1495">
        <v>1</v>
      </c>
      <c r="AP1495">
        <v>0</v>
      </c>
      <c r="AT1495" s="2" t="str">
        <f>IF(AND(ISBLANK(AS1495),OR(NOT(ISBLANK(AU1495)),NOT(ISBLANK(AV1495)))),#N/A,
IF(ISBLANK(AS1495),"",
IF(AND(NOT(ISERROR(VLOOKUP(AS1495,MonsterTable!$A:$B,MATCH(MonsterTable!$B$1,MonsterTable!$A$1:$B$1,0),0))),OR(ISBLANK(AU1495),ISBLANK(AV1495))),#N/A,
IFERROR(VLOOKUP(AS1495,MonsterTable!$A:$B,MATCH(MonsterTable!$B$1,MonsterTable!$A$1:$B$1,0),0),
IF(OR(NOT(ISBLANK(AU1495)),ISBLANK(AV1495)),#N/A,
IF(AS1495="empty","empty",
VLOOKUP(AS1495,MonsterGroupTable!$A:$A,1,0)))))))</f>
        <v/>
      </c>
      <c r="BA1495" s="2" t="str">
        <f>IF(AND(ISBLANK(AZ1495),OR(NOT(ISBLANK(BB1495)),NOT(ISBLANK(BC1495)))),#N/A,
IF(ISBLANK(AZ1495),"",
IF(AND(NOT(ISERROR(VLOOKUP(AZ1495,MonsterTable!$A:$B,MATCH(MonsterTable!$B$1,MonsterTable!$A$1:$B$1,0),0))),OR(ISBLANK(BB1495),ISBLANK(BC1495))),#N/A,
IFERROR(VLOOKUP(AZ1495,MonsterTable!$A:$B,MATCH(MonsterTable!$B$1,MonsterTable!$A$1:$B$1,0),0),
IF(OR(NOT(ISBLANK(BB1495)),ISBLANK(BC1495)),#N/A,
IF(AZ1495="empty","empty",
VLOOKUP(AZ1495,MonsterGroupTable!$A:$A,1,0)))))))</f>
        <v/>
      </c>
      <c r="BH1495" s="2" t="str">
        <f>IF(AND(ISBLANK(BG1495),OR(NOT(ISBLANK(BI1495)),NOT(ISBLANK(BJ1495)))),#N/A,
IF(ISBLANK(BG1495),"",
IF(AND(NOT(ISERROR(VLOOKUP(BG1495,MonsterTable!$A:$B,MATCH(MonsterTable!$B$1,MonsterTable!$A$1:$B$1,0),0))),OR(ISBLANK(BI1495),ISBLANK(BJ1495))),#N/A,
IFERROR(VLOOKUP(BG1495,MonsterTable!$A:$B,MATCH(MonsterTable!$B$1,MonsterTable!$A$1:$B$1,0),0),
IF(OR(NOT(ISBLANK(BI1495)),ISBLANK(BJ1495)),#N/A,
IF(BG1495="empty","empty",
VLOOKUP(BG1495,MonsterGroupTable!$A:$A,1,0)))))))</f>
        <v/>
      </c>
      <c r="BO1495" s="2" t="str">
        <f>IF(AND(ISBLANK(BN1495),OR(NOT(ISBLANK(BP1495)),NOT(ISBLANK(BQ1495)))),#N/A,
IF(ISBLANK(BN1495),"",
IF(AND(NOT(ISERROR(VLOOKUP(BN1495,MonsterTable!$A:$B,MATCH(MonsterTable!$B$1,MonsterTable!$A$1:$B$1,0),0))),OR(ISBLANK(BP1495),ISBLANK(BQ1495))),#N/A,
IFERROR(VLOOKUP(BN1495,MonsterTable!$A:$B,MATCH(MonsterTable!$B$1,MonsterTable!$A$1:$B$1,0),0),
IF(OR(NOT(ISBLANK(BP1495)),ISBLANK(BQ1495)),#N/A,
IF(BN1495="empty","empty",
VLOOKUP(BN1495,MonsterGroupTable!$A:$A,1,0)))))))</f>
        <v/>
      </c>
      <c r="BV1495" s="2" t="str">
        <f>IF(AND(ISBLANK(BU1495),OR(NOT(ISBLANK(BW1495)),NOT(ISBLANK(BX1495)))),#N/A,
IF(ISBLANK(BU1495),"",
IF(AND(NOT(ISERROR(VLOOKUP(BU1495,MonsterTable!$A:$B,MATCH(MonsterTable!$B$1,MonsterTable!$A$1:$B$1,0),0))),OR(ISBLANK(BW1495),ISBLANK(BX1495))),#N/A,
IFERROR(VLOOKUP(BU1495,MonsterTable!$A:$B,MATCH(MonsterTable!$B$1,MonsterTable!$A$1:$B$1,0),0),
IF(OR(NOT(ISBLANK(BW1495)),ISBLANK(BX1495)),#N/A,
IF(BU1495="empty","empty",
VLOOKUP(BU1495,MonsterGroupTable!$A:$A,1,0)))))))</f>
        <v/>
      </c>
      <c r="CC1495" s="2" t="str">
        <f>IF(AND(ISBLANK(CB1495),OR(NOT(ISBLANK(CD1495)),NOT(ISBLANK(CE1495)))),#N/A,
IF(ISBLANK(CB1495),"",
IF(AND(NOT(ISERROR(VLOOKUP(CB1495,MonsterTable!$A:$B,MATCH(MonsterTable!$B$1,MonsterTable!$A$1:$B$1,0),0))),OR(ISBLANK(CD1495),ISBLANK(CE1495))),#N/A,
IFERROR(VLOOKUP(CB1495,MonsterTable!$A:$B,MATCH(MonsterTable!$B$1,MonsterTable!$A$1:$B$1,0),0),
IF(OR(NOT(ISBLANK(CD1495)),ISBLANK(CE1495)),#N/A,
IF(CB1495="empty","empty",
VLOOKUP(CB1495,MonsterGroupTable!$A:$A,1,0)))))))</f>
        <v/>
      </c>
      <c r="CJ1495" s="2" t="str">
        <f>IF(AND(ISBLANK(CI1495),OR(NOT(ISBLANK(CK1495)),NOT(ISBLANK(CL1495)))),#N/A,
IF(ISBLANK(CI1495),"",
IF(AND(NOT(ISERROR(VLOOKUP(CI1495,MonsterTable!$A:$B,MATCH(MonsterTable!$B$1,MonsterTable!$A$1:$B$1,0),0))),OR(ISBLANK(CK1495),ISBLANK(CL1495))),#N/A,
IFERROR(VLOOKUP(CI1495,MonsterTable!$A:$B,MATCH(MonsterTable!$B$1,MonsterTable!$A$1:$B$1,0),0),
IF(OR(NOT(ISBLANK(CK1495)),ISBLANK(CL1495)),#N/A,
IF(CI1495="empty","empty",
VLOOKUP(CI1495,MonsterGroupTable!$A:$A,1,0)))))))</f>
        <v/>
      </c>
    </row>
    <row r="1496" spans="1:88">
      <c r="A1496">
        <v>20462</v>
      </c>
      <c r="B1496">
        <f t="shared" si="51"/>
        <v>1.1000000000000001</v>
      </c>
      <c r="C1496">
        <f t="shared" si="51"/>
        <v>1.1000000000000001</v>
      </c>
      <c r="F1496">
        <v>1680</v>
      </c>
      <c r="G1496">
        <v>42371</v>
      </c>
      <c r="H1496">
        <v>0</v>
      </c>
      <c r="I1496">
        <v>0</v>
      </c>
      <c r="J1496">
        <v>0</v>
      </c>
      <c r="K1496" t="s">
        <v>28</v>
      </c>
      <c r="L1496" t="s">
        <v>253</v>
      </c>
      <c r="M1496" t="s">
        <v>79</v>
      </c>
      <c r="N1496" t="s">
        <v>80</v>
      </c>
      <c r="O1496">
        <v>0</v>
      </c>
      <c r="P1496">
        <v>-4.75</v>
      </c>
      <c r="Q1496">
        <v>-3.5</v>
      </c>
      <c r="R1496">
        <v>4.75</v>
      </c>
      <c r="S1496">
        <v>3</v>
      </c>
      <c r="T1496">
        <v>-13.5</v>
      </c>
      <c r="U1496">
        <v>2.5499999999999998</v>
      </c>
      <c r="V1496">
        <v>-6.75</v>
      </c>
      <c r="W1496" t="str">
        <f t="shared" si="52"/>
        <v>g107,5,empty,3,203,1,1,0</v>
      </c>
      <c r="X1496" s="1" t="s">
        <v>285</v>
      </c>
      <c r="Y1496" s="2" t="str">
        <f>IF(AND(ISBLANK(X1496),OR(NOT(ISBLANK(Z1496)),NOT(ISBLANK(AA1496)))),#N/A,
IF(ISBLANK(X1496),"",
IF(AND(NOT(ISERROR(VLOOKUP(X1496,MonsterTable!$A:$B,MATCH(MonsterTable!$B$1,MonsterTable!$A$1:$B$1,0),0))),OR(ISBLANK(Z1496),ISBLANK(AA1496))),#N/A,
IFERROR(VLOOKUP(X1496,MonsterTable!$A:$B,MATCH(MonsterTable!$B$1,MonsterTable!$A$1:$B$1,0),0),
IF(OR(NOT(ISBLANK(Z1496)),ISBLANK(AA1496)),#N/A,
IF(X1496="empty","empty",
VLOOKUP(X1496,MonsterGroupTable!$A:$A,1,0)))))))</f>
        <v>g107</v>
      </c>
      <c r="AA1496">
        <v>5</v>
      </c>
      <c r="AE1496" s="1" t="s">
        <v>446</v>
      </c>
      <c r="AF1496" s="2" t="str">
        <f>IF(AND(ISBLANK(AE1496),OR(NOT(ISBLANK(AG1496)),NOT(ISBLANK(AH1496)))),#N/A,
IF(ISBLANK(AE1496),"",
IF(AND(NOT(ISERROR(VLOOKUP(AE1496,MonsterTable!$A:$B,MATCH(MonsterTable!$B$1,MonsterTable!$A$1:$B$1,0),0))),OR(ISBLANK(AG1496),ISBLANK(AH1496))),#N/A,
IFERROR(VLOOKUP(AE1496,MonsterTable!$A:$B,MATCH(MonsterTable!$B$1,MonsterTable!$A$1:$B$1,0),0),
IF(OR(NOT(ISBLANK(AG1496)),ISBLANK(AH1496)),#N/A,
IF(AE1496="empty","empty",
VLOOKUP(AE1496,MonsterGroupTable!$A:$A,1,0)))))))</f>
        <v>empty</v>
      </c>
      <c r="AH1496">
        <v>3</v>
      </c>
      <c r="AL1496" s="1" t="s">
        <v>339</v>
      </c>
      <c r="AM1496" s="2">
        <f>IF(AND(ISBLANK(AL1496),OR(NOT(ISBLANK(AN1496)),NOT(ISBLANK(AO1496)))),#N/A,
IF(ISBLANK(AL1496),"",
IF(AND(NOT(ISERROR(VLOOKUP(AL1496,MonsterTable!$A:$B,MATCH(MonsterTable!$B$1,MonsterTable!$A$1:$B$1,0),0))),OR(ISBLANK(AN1496),ISBLANK(AO1496))),#N/A,
IFERROR(VLOOKUP(AL1496,MonsterTable!$A:$B,MATCH(MonsterTable!$B$1,MonsterTable!$A$1:$B$1,0),0),
IF(OR(NOT(ISBLANK(AN1496)),ISBLANK(AO1496)),#N/A,
IF(AL1496="empty","empty",
VLOOKUP(AL1496,MonsterGroupTable!$A:$A,1,0)))))))</f>
        <v>203</v>
      </c>
      <c r="AN1496">
        <v>1</v>
      </c>
      <c r="AO1496">
        <v>1</v>
      </c>
      <c r="AP1496">
        <v>0</v>
      </c>
      <c r="AT1496" s="2" t="str">
        <f>IF(AND(ISBLANK(AS1496),OR(NOT(ISBLANK(AU1496)),NOT(ISBLANK(AV1496)))),#N/A,
IF(ISBLANK(AS1496),"",
IF(AND(NOT(ISERROR(VLOOKUP(AS1496,MonsterTable!$A:$B,MATCH(MonsterTable!$B$1,MonsterTable!$A$1:$B$1,0),0))),OR(ISBLANK(AU1496),ISBLANK(AV1496))),#N/A,
IFERROR(VLOOKUP(AS1496,MonsterTable!$A:$B,MATCH(MonsterTable!$B$1,MonsterTable!$A$1:$B$1,0),0),
IF(OR(NOT(ISBLANK(AU1496)),ISBLANK(AV1496)),#N/A,
IF(AS1496="empty","empty",
VLOOKUP(AS1496,MonsterGroupTable!$A:$A,1,0)))))))</f>
        <v/>
      </c>
      <c r="BA1496" s="2" t="str">
        <f>IF(AND(ISBLANK(AZ1496),OR(NOT(ISBLANK(BB1496)),NOT(ISBLANK(BC1496)))),#N/A,
IF(ISBLANK(AZ1496),"",
IF(AND(NOT(ISERROR(VLOOKUP(AZ1496,MonsterTable!$A:$B,MATCH(MonsterTable!$B$1,MonsterTable!$A$1:$B$1,0),0))),OR(ISBLANK(BB1496),ISBLANK(BC1496))),#N/A,
IFERROR(VLOOKUP(AZ1496,MonsterTable!$A:$B,MATCH(MonsterTable!$B$1,MonsterTable!$A$1:$B$1,0),0),
IF(OR(NOT(ISBLANK(BB1496)),ISBLANK(BC1496)),#N/A,
IF(AZ1496="empty","empty",
VLOOKUP(AZ1496,MonsterGroupTable!$A:$A,1,0)))))))</f>
        <v/>
      </c>
      <c r="BH1496" s="2" t="str">
        <f>IF(AND(ISBLANK(BG1496),OR(NOT(ISBLANK(BI1496)),NOT(ISBLANK(BJ1496)))),#N/A,
IF(ISBLANK(BG1496),"",
IF(AND(NOT(ISERROR(VLOOKUP(BG1496,MonsterTable!$A:$B,MATCH(MonsterTable!$B$1,MonsterTable!$A$1:$B$1,0),0))),OR(ISBLANK(BI1496),ISBLANK(BJ1496))),#N/A,
IFERROR(VLOOKUP(BG1496,MonsterTable!$A:$B,MATCH(MonsterTable!$B$1,MonsterTable!$A$1:$B$1,0),0),
IF(OR(NOT(ISBLANK(BI1496)),ISBLANK(BJ1496)),#N/A,
IF(BG1496="empty","empty",
VLOOKUP(BG1496,MonsterGroupTable!$A:$A,1,0)))))))</f>
        <v/>
      </c>
      <c r="BO1496" s="2" t="str">
        <f>IF(AND(ISBLANK(BN1496),OR(NOT(ISBLANK(BP1496)),NOT(ISBLANK(BQ1496)))),#N/A,
IF(ISBLANK(BN1496),"",
IF(AND(NOT(ISERROR(VLOOKUP(BN1496,MonsterTable!$A:$B,MATCH(MonsterTable!$B$1,MonsterTable!$A$1:$B$1,0),0))),OR(ISBLANK(BP1496),ISBLANK(BQ1496))),#N/A,
IFERROR(VLOOKUP(BN1496,MonsterTable!$A:$B,MATCH(MonsterTable!$B$1,MonsterTable!$A$1:$B$1,0),0),
IF(OR(NOT(ISBLANK(BP1496)),ISBLANK(BQ1496)),#N/A,
IF(BN1496="empty","empty",
VLOOKUP(BN1496,MonsterGroupTable!$A:$A,1,0)))))))</f>
        <v/>
      </c>
      <c r="BV1496" s="2" t="str">
        <f>IF(AND(ISBLANK(BU1496),OR(NOT(ISBLANK(BW1496)),NOT(ISBLANK(BX1496)))),#N/A,
IF(ISBLANK(BU1496),"",
IF(AND(NOT(ISERROR(VLOOKUP(BU1496,MonsterTable!$A:$B,MATCH(MonsterTable!$B$1,MonsterTable!$A$1:$B$1,0),0))),OR(ISBLANK(BW1496),ISBLANK(BX1496))),#N/A,
IFERROR(VLOOKUP(BU1496,MonsterTable!$A:$B,MATCH(MonsterTable!$B$1,MonsterTable!$A$1:$B$1,0),0),
IF(OR(NOT(ISBLANK(BW1496)),ISBLANK(BX1496)),#N/A,
IF(BU1496="empty","empty",
VLOOKUP(BU1496,MonsterGroupTable!$A:$A,1,0)))))))</f>
        <v/>
      </c>
      <c r="CC1496" s="2" t="str">
        <f>IF(AND(ISBLANK(CB1496),OR(NOT(ISBLANK(CD1496)),NOT(ISBLANK(CE1496)))),#N/A,
IF(ISBLANK(CB1496),"",
IF(AND(NOT(ISERROR(VLOOKUP(CB1496,MonsterTable!$A:$B,MATCH(MonsterTable!$B$1,MonsterTable!$A$1:$B$1,0),0))),OR(ISBLANK(CD1496),ISBLANK(CE1496))),#N/A,
IFERROR(VLOOKUP(CB1496,MonsterTable!$A:$B,MATCH(MonsterTable!$B$1,MonsterTable!$A$1:$B$1,0),0),
IF(OR(NOT(ISBLANK(CD1496)),ISBLANK(CE1496)),#N/A,
IF(CB1496="empty","empty",
VLOOKUP(CB1496,MonsterGroupTable!$A:$A,1,0)))))))</f>
        <v/>
      </c>
      <c r="CJ1496" s="2" t="str">
        <f>IF(AND(ISBLANK(CI1496),OR(NOT(ISBLANK(CK1496)),NOT(ISBLANK(CL1496)))),#N/A,
IF(ISBLANK(CI1496),"",
IF(AND(NOT(ISERROR(VLOOKUP(CI1496,MonsterTable!$A:$B,MATCH(MonsterTable!$B$1,MonsterTable!$A$1:$B$1,0),0))),OR(ISBLANK(CK1496),ISBLANK(CL1496))),#N/A,
IFERROR(VLOOKUP(CI1496,MonsterTable!$A:$B,MATCH(MonsterTable!$B$1,MonsterTable!$A$1:$B$1,0),0),
IF(OR(NOT(ISBLANK(CK1496)),ISBLANK(CL1496)),#N/A,
IF(CI1496="empty","empty",
VLOOKUP(CI1496,MonsterGroupTable!$A:$A,1,0)))))))</f>
        <v/>
      </c>
    </row>
    <row r="1497" spans="1:88">
      <c r="A1497">
        <v>20463</v>
      </c>
      <c r="B1497">
        <f t="shared" si="51"/>
        <v>1.1000000000000001</v>
      </c>
      <c r="C1497">
        <f t="shared" si="51"/>
        <v>1.1000000000000001</v>
      </c>
      <c r="F1497">
        <v>1680</v>
      </c>
      <c r="G1497">
        <v>42623</v>
      </c>
      <c r="H1497">
        <v>0</v>
      </c>
      <c r="I1497">
        <v>0</v>
      </c>
      <c r="J1497">
        <v>0</v>
      </c>
      <c r="K1497" t="s">
        <v>28</v>
      </c>
      <c r="L1497" t="s">
        <v>253</v>
      </c>
      <c r="M1497" t="s">
        <v>79</v>
      </c>
      <c r="N1497" t="s">
        <v>80</v>
      </c>
      <c r="O1497">
        <v>0</v>
      </c>
      <c r="P1497">
        <v>-4.75</v>
      </c>
      <c r="Q1497">
        <v>-3.5</v>
      </c>
      <c r="R1497">
        <v>4.75</v>
      </c>
      <c r="S1497">
        <v>3</v>
      </c>
      <c r="T1497">
        <v>-13.5</v>
      </c>
      <c r="U1497">
        <v>2.5499999999999998</v>
      </c>
      <c r="V1497">
        <v>-6.75</v>
      </c>
      <c r="W1497" t="str">
        <f t="shared" si="52"/>
        <v>g107,5,empty,3,203,1,1,0</v>
      </c>
      <c r="X1497" s="1" t="s">
        <v>285</v>
      </c>
      <c r="Y1497" s="2" t="str">
        <f>IF(AND(ISBLANK(X1497),OR(NOT(ISBLANK(Z1497)),NOT(ISBLANK(AA1497)))),#N/A,
IF(ISBLANK(X1497),"",
IF(AND(NOT(ISERROR(VLOOKUP(X1497,MonsterTable!$A:$B,MATCH(MonsterTable!$B$1,MonsterTable!$A$1:$B$1,0),0))),OR(ISBLANK(Z1497),ISBLANK(AA1497))),#N/A,
IFERROR(VLOOKUP(X1497,MonsterTable!$A:$B,MATCH(MonsterTable!$B$1,MonsterTable!$A$1:$B$1,0),0),
IF(OR(NOT(ISBLANK(Z1497)),ISBLANK(AA1497)),#N/A,
IF(X1497="empty","empty",
VLOOKUP(X1497,MonsterGroupTable!$A:$A,1,0)))))))</f>
        <v>g107</v>
      </c>
      <c r="AA1497">
        <v>5</v>
      </c>
      <c r="AE1497" s="1" t="s">
        <v>446</v>
      </c>
      <c r="AF1497" s="2" t="str">
        <f>IF(AND(ISBLANK(AE1497),OR(NOT(ISBLANK(AG1497)),NOT(ISBLANK(AH1497)))),#N/A,
IF(ISBLANK(AE1497),"",
IF(AND(NOT(ISERROR(VLOOKUP(AE1497,MonsterTable!$A:$B,MATCH(MonsterTable!$B$1,MonsterTable!$A$1:$B$1,0),0))),OR(ISBLANK(AG1497),ISBLANK(AH1497))),#N/A,
IFERROR(VLOOKUP(AE1497,MonsterTable!$A:$B,MATCH(MonsterTable!$B$1,MonsterTable!$A$1:$B$1,0),0),
IF(OR(NOT(ISBLANK(AG1497)),ISBLANK(AH1497)),#N/A,
IF(AE1497="empty","empty",
VLOOKUP(AE1497,MonsterGroupTable!$A:$A,1,0)))))))</f>
        <v>empty</v>
      </c>
      <c r="AH1497">
        <v>3</v>
      </c>
      <c r="AL1497" s="1" t="s">
        <v>339</v>
      </c>
      <c r="AM1497" s="2">
        <f>IF(AND(ISBLANK(AL1497),OR(NOT(ISBLANK(AN1497)),NOT(ISBLANK(AO1497)))),#N/A,
IF(ISBLANK(AL1497),"",
IF(AND(NOT(ISERROR(VLOOKUP(AL1497,MonsterTable!$A:$B,MATCH(MonsterTable!$B$1,MonsterTable!$A$1:$B$1,0),0))),OR(ISBLANK(AN1497),ISBLANK(AO1497))),#N/A,
IFERROR(VLOOKUP(AL1497,MonsterTable!$A:$B,MATCH(MonsterTable!$B$1,MonsterTable!$A$1:$B$1,0),0),
IF(OR(NOT(ISBLANK(AN1497)),ISBLANK(AO1497)),#N/A,
IF(AL1497="empty","empty",
VLOOKUP(AL1497,MonsterGroupTable!$A:$A,1,0)))))))</f>
        <v>203</v>
      </c>
      <c r="AN1497">
        <v>1</v>
      </c>
      <c r="AO1497">
        <v>1</v>
      </c>
      <c r="AP1497">
        <v>0</v>
      </c>
      <c r="AT1497" s="2" t="str">
        <f>IF(AND(ISBLANK(AS1497),OR(NOT(ISBLANK(AU1497)),NOT(ISBLANK(AV1497)))),#N/A,
IF(ISBLANK(AS1497),"",
IF(AND(NOT(ISERROR(VLOOKUP(AS1497,MonsterTable!$A:$B,MATCH(MonsterTable!$B$1,MonsterTable!$A$1:$B$1,0),0))),OR(ISBLANK(AU1497),ISBLANK(AV1497))),#N/A,
IFERROR(VLOOKUP(AS1497,MonsterTable!$A:$B,MATCH(MonsterTable!$B$1,MonsterTable!$A$1:$B$1,0),0),
IF(OR(NOT(ISBLANK(AU1497)),ISBLANK(AV1497)),#N/A,
IF(AS1497="empty","empty",
VLOOKUP(AS1497,MonsterGroupTable!$A:$A,1,0)))))))</f>
        <v/>
      </c>
      <c r="BA1497" s="2" t="str">
        <f>IF(AND(ISBLANK(AZ1497),OR(NOT(ISBLANK(BB1497)),NOT(ISBLANK(BC1497)))),#N/A,
IF(ISBLANK(AZ1497),"",
IF(AND(NOT(ISERROR(VLOOKUP(AZ1497,MonsterTable!$A:$B,MATCH(MonsterTable!$B$1,MonsterTable!$A$1:$B$1,0),0))),OR(ISBLANK(BB1497),ISBLANK(BC1497))),#N/A,
IFERROR(VLOOKUP(AZ1497,MonsterTable!$A:$B,MATCH(MonsterTable!$B$1,MonsterTable!$A$1:$B$1,0),0),
IF(OR(NOT(ISBLANK(BB1497)),ISBLANK(BC1497)),#N/A,
IF(AZ1497="empty","empty",
VLOOKUP(AZ1497,MonsterGroupTable!$A:$A,1,0)))))))</f>
        <v/>
      </c>
      <c r="BH1497" s="2" t="str">
        <f>IF(AND(ISBLANK(BG1497),OR(NOT(ISBLANK(BI1497)),NOT(ISBLANK(BJ1497)))),#N/A,
IF(ISBLANK(BG1497),"",
IF(AND(NOT(ISERROR(VLOOKUP(BG1497,MonsterTable!$A:$B,MATCH(MonsterTable!$B$1,MonsterTable!$A$1:$B$1,0),0))),OR(ISBLANK(BI1497),ISBLANK(BJ1497))),#N/A,
IFERROR(VLOOKUP(BG1497,MonsterTable!$A:$B,MATCH(MonsterTable!$B$1,MonsterTable!$A$1:$B$1,0),0),
IF(OR(NOT(ISBLANK(BI1497)),ISBLANK(BJ1497)),#N/A,
IF(BG1497="empty","empty",
VLOOKUP(BG1497,MonsterGroupTable!$A:$A,1,0)))))))</f>
        <v/>
      </c>
      <c r="BO1497" s="2" t="str">
        <f>IF(AND(ISBLANK(BN1497),OR(NOT(ISBLANK(BP1497)),NOT(ISBLANK(BQ1497)))),#N/A,
IF(ISBLANK(BN1497),"",
IF(AND(NOT(ISERROR(VLOOKUP(BN1497,MonsterTable!$A:$B,MATCH(MonsterTable!$B$1,MonsterTable!$A$1:$B$1,0),0))),OR(ISBLANK(BP1497),ISBLANK(BQ1497))),#N/A,
IFERROR(VLOOKUP(BN1497,MonsterTable!$A:$B,MATCH(MonsterTable!$B$1,MonsterTable!$A$1:$B$1,0),0),
IF(OR(NOT(ISBLANK(BP1497)),ISBLANK(BQ1497)),#N/A,
IF(BN1497="empty","empty",
VLOOKUP(BN1497,MonsterGroupTable!$A:$A,1,0)))))))</f>
        <v/>
      </c>
      <c r="BV1497" s="2" t="str">
        <f>IF(AND(ISBLANK(BU1497),OR(NOT(ISBLANK(BW1497)),NOT(ISBLANK(BX1497)))),#N/A,
IF(ISBLANK(BU1497),"",
IF(AND(NOT(ISERROR(VLOOKUP(BU1497,MonsterTable!$A:$B,MATCH(MonsterTable!$B$1,MonsterTable!$A$1:$B$1,0),0))),OR(ISBLANK(BW1497),ISBLANK(BX1497))),#N/A,
IFERROR(VLOOKUP(BU1497,MonsterTable!$A:$B,MATCH(MonsterTable!$B$1,MonsterTable!$A$1:$B$1,0),0),
IF(OR(NOT(ISBLANK(BW1497)),ISBLANK(BX1497)),#N/A,
IF(BU1497="empty","empty",
VLOOKUP(BU1497,MonsterGroupTable!$A:$A,1,0)))))))</f>
        <v/>
      </c>
      <c r="CC1497" s="2" t="str">
        <f>IF(AND(ISBLANK(CB1497),OR(NOT(ISBLANK(CD1497)),NOT(ISBLANK(CE1497)))),#N/A,
IF(ISBLANK(CB1497),"",
IF(AND(NOT(ISERROR(VLOOKUP(CB1497,MonsterTable!$A:$B,MATCH(MonsterTable!$B$1,MonsterTable!$A$1:$B$1,0),0))),OR(ISBLANK(CD1497),ISBLANK(CE1497))),#N/A,
IFERROR(VLOOKUP(CB1497,MonsterTable!$A:$B,MATCH(MonsterTable!$B$1,MonsterTable!$A$1:$B$1,0),0),
IF(OR(NOT(ISBLANK(CD1497)),ISBLANK(CE1497)),#N/A,
IF(CB1497="empty","empty",
VLOOKUP(CB1497,MonsterGroupTable!$A:$A,1,0)))))))</f>
        <v/>
      </c>
      <c r="CJ1497" s="2" t="str">
        <f>IF(AND(ISBLANK(CI1497),OR(NOT(ISBLANK(CK1497)),NOT(ISBLANK(CL1497)))),#N/A,
IF(ISBLANK(CI1497),"",
IF(AND(NOT(ISERROR(VLOOKUP(CI1497,MonsterTable!$A:$B,MATCH(MonsterTable!$B$1,MonsterTable!$A$1:$B$1,0),0))),OR(ISBLANK(CK1497),ISBLANK(CL1497))),#N/A,
IFERROR(VLOOKUP(CI1497,MonsterTable!$A:$B,MATCH(MonsterTable!$B$1,MonsterTable!$A$1:$B$1,0),0),
IF(OR(NOT(ISBLANK(CK1497)),ISBLANK(CL1497)),#N/A,
IF(CI1497="empty","empty",
VLOOKUP(CI1497,MonsterGroupTable!$A:$A,1,0)))))))</f>
        <v/>
      </c>
    </row>
    <row r="1498" spans="1:88">
      <c r="A1498">
        <v>20464</v>
      </c>
      <c r="B1498">
        <f t="shared" si="51"/>
        <v>1.1000000000000001</v>
      </c>
      <c r="C1498">
        <f t="shared" si="51"/>
        <v>1.1000000000000001</v>
      </c>
      <c r="F1498">
        <v>1680</v>
      </c>
      <c r="G1498">
        <v>42875</v>
      </c>
      <c r="H1498">
        <v>0</v>
      </c>
      <c r="I1498">
        <v>0</v>
      </c>
      <c r="J1498">
        <v>0</v>
      </c>
      <c r="K1498" t="s">
        <v>28</v>
      </c>
      <c r="L1498" t="s">
        <v>253</v>
      </c>
      <c r="M1498" t="s">
        <v>79</v>
      </c>
      <c r="N1498" t="s">
        <v>80</v>
      </c>
      <c r="O1498">
        <v>0</v>
      </c>
      <c r="P1498">
        <v>-4.75</v>
      </c>
      <c r="Q1498">
        <v>-3.5</v>
      </c>
      <c r="R1498">
        <v>4.75</v>
      </c>
      <c r="S1498">
        <v>3</v>
      </c>
      <c r="T1498">
        <v>-13.5</v>
      </c>
      <c r="U1498">
        <v>2.5499999999999998</v>
      </c>
      <c r="V1498">
        <v>-6.75</v>
      </c>
      <c r="W1498" t="str">
        <f t="shared" si="52"/>
        <v>g107,5,empty,3,203,1,1,0</v>
      </c>
      <c r="X1498" s="1" t="s">
        <v>285</v>
      </c>
      <c r="Y1498" s="2" t="str">
        <f>IF(AND(ISBLANK(X1498),OR(NOT(ISBLANK(Z1498)),NOT(ISBLANK(AA1498)))),#N/A,
IF(ISBLANK(X1498),"",
IF(AND(NOT(ISERROR(VLOOKUP(X1498,MonsterTable!$A:$B,MATCH(MonsterTable!$B$1,MonsterTable!$A$1:$B$1,0),0))),OR(ISBLANK(Z1498),ISBLANK(AA1498))),#N/A,
IFERROR(VLOOKUP(X1498,MonsterTable!$A:$B,MATCH(MonsterTable!$B$1,MonsterTable!$A$1:$B$1,0),0),
IF(OR(NOT(ISBLANK(Z1498)),ISBLANK(AA1498)),#N/A,
IF(X1498="empty","empty",
VLOOKUP(X1498,MonsterGroupTable!$A:$A,1,0)))))))</f>
        <v>g107</v>
      </c>
      <c r="AA1498">
        <v>5</v>
      </c>
      <c r="AE1498" s="1" t="s">
        <v>446</v>
      </c>
      <c r="AF1498" s="2" t="str">
        <f>IF(AND(ISBLANK(AE1498),OR(NOT(ISBLANK(AG1498)),NOT(ISBLANK(AH1498)))),#N/A,
IF(ISBLANK(AE1498),"",
IF(AND(NOT(ISERROR(VLOOKUP(AE1498,MonsterTable!$A:$B,MATCH(MonsterTable!$B$1,MonsterTable!$A$1:$B$1,0),0))),OR(ISBLANK(AG1498),ISBLANK(AH1498))),#N/A,
IFERROR(VLOOKUP(AE1498,MonsterTable!$A:$B,MATCH(MonsterTable!$B$1,MonsterTable!$A$1:$B$1,0),0),
IF(OR(NOT(ISBLANK(AG1498)),ISBLANK(AH1498)),#N/A,
IF(AE1498="empty","empty",
VLOOKUP(AE1498,MonsterGroupTable!$A:$A,1,0)))))))</f>
        <v>empty</v>
      </c>
      <c r="AH1498">
        <v>3</v>
      </c>
      <c r="AL1498" s="1" t="s">
        <v>339</v>
      </c>
      <c r="AM1498" s="2">
        <f>IF(AND(ISBLANK(AL1498),OR(NOT(ISBLANK(AN1498)),NOT(ISBLANK(AO1498)))),#N/A,
IF(ISBLANK(AL1498),"",
IF(AND(NOT(ISERROR(VLOOKUP(AL1498,MonsterTable!$A:$B,MATCH(MonsterTable!$B$1,MonsterTable!$A$1:$B$1,0),0))),OR(ISBLANK(AN1498),ISBLANK(AO1498))),#N/A,
IFERROR(VLOOKUP(AL1498,MonsterTable!$A:$B,MATCH(MonsterTable!$B$1,MonsterTable!$A$1:$B$1,0),0),
IF(OR(NOT(ISBLANK(AN1498)),ISBLANK(AO1498)),#N/A,
IF(AL1498="empty","empty",
VLOOKUP(AL1498,MonsterGroupTable!$A:$A,1,0)))))))</f>
        <v>203</v>
      </c>
      <c r="AN1498">
        <v>1</v>
      </c>
      <c r="AO1498">
        <v>1</v>
      </c>
      <c r="AP1498">
        <v>0</v>
      </c>
      <c r="AT1498" s="2" t="str">
        <f>IF(AND(ISBLANK(AS1498),OR(NOT(ISBLANK(AU1498)),NOT(ISBLANK(AV1498)))),#N/A,
IF(ISBLANK(AS1498),"",
IF(AND(NOT(ISERROR(VLOOKUP(AS1498,MonsterTable!$A:$B,MATCH(MonsterTable!$B$1,MonsterTable!$A$1:$B$1,0),0))),OR(ISBLANK(AU1498),ISBLANK(AV1498))),#N/A,
IFERROR(VLOOKUP(AS1498,MonsterTable!$A:$B,MATCH(MonsterTable!$B$1,MonsterTable!$A$1:$B$1,0),0),
IF(OR(NOT(ISBLANK(AU1498)),ISBLANK(AV1498)),#N/A,
IF(AS1498="empty","empty",
VLOOKUP(AS1498,MonsterGroupTable!$A:$A,1,0)))))))</f>
        <v/>
      </c>
      <c r="BA1498" s="2" t="str">
        <f>IF(AND(ISBLANK(AZ1498),OR(NOT(ISBLANK(BB1498)),NOT(ISBLANK(BC1498)))),#N/A,
IF(ISBLANK(AZ1498),"",
IF(AND(NOT(ISERROR(VLOOKUP(AZ1498,MonsterTable!$A:$B,MATCH(MonsterTable!$B$1,MonsterTable!$A$1:$B$1,0),0))),OR(ISBLANK(BB1498),ISBLANK(BC1498))),#N/A,
IFERROR(VLOOKUP(AZ1498,MonsterTable!$A:$B,MATCH(MonsterTable!$B$1,MonsterTable!$A$1:$B$1,0),0),
IF(OR(NOT(ISBLANK(BB1498)),ISBLANK(BC1498)),#N/A,
IF(AZ1498="empty","empty",
VLOOKUP(AZ1498,MonsterGroupTable!$A:$A,1,0)))))))</f>
        <v/>
      </c>
      <c r="BH1498" s="2" t="str">
        <f>IF(AND(ISBLANK(BG1498),OR(NOT(ISBLANK(BI1498)),NOT(ISBLANK(BJ1498)))),#N/A,
IF(ISBLANK(BG1498),"",
IF(AND(NOT(ISERROR(VLOOKUP(BG1498,MonsterTable!$A:$B,MATCH(MonsterTable!$B$1,MonsterTable!$A$1:$B$1,0),0))),OR(ISBLANK(BI1498),ISBLANK(BJ1498))),#N/A,
IFERROR(VLOOKUP(BG1498,MonsterTable!$A:$B,MATCH(MonsterTable!$B$1,MonsterTable!$A$1:$B$1,0),0),
IF(OR(NOT(ISBLANK(BI1498)),ISBLANK(BJ1498)),#N/A,
IF(BG1498="empty","empty",
VLOOKUP(BG1498,MonsterGroupTable!$A:$A,1,0)))))))</f>
        <v/>
      </c>
      <c r="BO1498" s="2" t="str">
        <f>IF(AND(ISBLANK(BN1498),OR(NOT(ISBLANK(BP1498)),NOT(ISBLANK(BQ1498)))),#N/A,
IF(ISBLANK(BN1498),"",
IF(AND(NOT(ISERROR(VLOOKUP(BN1498,MonsterTable!$A:$B,MATCH(MonsterTable!$B$1,MonsterTable!$A$1:$B$1,0),0))),OR(ISBLANK(BP1498),ISBLANK(BQ1498))),#N/A,
IFERROR(VLOOKUP(BN1498,MonsterTable!$A:$B,MATCH(MonsterTable!$B$1,MonsterTable!$A$1:$B$1,0),0),
IF(OR(NOT(ISBLANK(BP1498)),ISBLANK(BQ1498)),#N/A,
IF(BN1498="empty","empty",
VLOOKUP(BN1498,MonsterGroupTable!$A:$A,1,0)))))))</f>
        <v/>
      </c>
      <c r="BV1498" s="2" t="str">
        <f>IF(AND(ISBLANK(BU1498),OR(NOT(ISBLANK(BW1498)),NOT(ISBLANK(BX1498)))),#N/A,
IF(ISBLANK(BU1498),"",
IF(AND(NOT(ISERROR(VLOOKUP(BU1498,MonsterTable!$A:$B,MATCH(MonsterTable!$B$1,MonsterTable!$A$1:$B$1,0),0))),OR(ISBLANK(BW1498),ISBLANK(BX1498))),#N/A,
IFERROR(VLOOKUP(BU1498,MonsterTable!$A:$B,MATCH(MonsterTable!$B$1,MonsterTable!$A$1:$B$1,0),0),
IF(OR(NOT(ISBLANK(BW1498)),ISBLANK(BX1498)),#N/A,
IF(BU1498="empty","empty",
VLOOKUP(BU1498,MonsterGroupTable!$A:$A,1,0)))))))</f>
        <v/>
      </c>
      <c r="CC1498" s="2" t="str">
        <f>IF(AND(ISBLANK(CB1498),OR(NOT(ISBLANK(CD1498)),NOT(ISBLANK(CE1498)))),#N/A,
IF(ISBLANK(CB1498),"",
IF(AND(NOT(ISERROR(VLOOKUP(CB1498,MonsterTable!$A:$B,MATCH(MonsterTable!$B$1,MonsterTable!$A$1:$B$1,0),0))),OR(ISBLANK(CD1498),ISBLANK(CE1498))),#N/A,
IFERROR(VLOOKUP(CB1498,MonsterTable!$A:$B,MATCH(MonsterTable!$B$1,MonsterTable!$A$1:$B$1,0),0),
IF(OR(NOT(ISBLANK(CD1498)),ISBLANK(CE1498)),#N/A,
IF(CB1498="empty","empty",
VLOOKUP(CB1498,MonsterGroupTable!$A:$A,1,0)))))))</f>
        <v/>
      </c>
      <c r="CJ1498" s="2" t="str">
        <f>IF(AND(ISBLANK(CI1498),OR(NOT(ISBLANK(CK1498)),NOT(ISBLANK(CL1498)))),#N/A,
IF(ISBLANK(CI1498),"",
IF(AND(NOT(ISERROR(VLOOKUP(CI1498,MonsterTable!$A:$B,MATCH(MonsterTable!$B$1,MonsterTable!$A$1:$B$1,0),0))),OR(ISBLANK(CK1498),ISBLANK(CL1498))),#N/A,
IFERROR(VLOOKUP(CI1498,MonsterTable!$A:$B,MATCH(MonsterTable!$B$1,MonsterTable!$A$1:$B$1,0),0),
IF(OR(NOT(ISBLANK(CK1498)),ISBLANK(CL1498)),#N/A,
IF(CI1498="empty","empty",
VLOOKUP(CI1498,MonsterGroupTable!$A:$A,1,0)))))))</f>
        <v/>
      </c>
    </row>
    <row r="1499" spans="1:88">
      <c r="A1499">
        <v>20465</v>
      </c>
      <c r="B1499">
        <f t="shared" si="51"/>
        <v>1.1000000000000001</v>
      </c>
      <c r="C1499">
        <f t="shared" si="51"/>
        <v>1.1000000000000001</v>
      </c>
      <c r="F1499">
        <v>1680</v>
      </c>
      <c r="G1499">
        <v>43127</v>
      </c>
      <c r="H1499">
        <v>0</v>
      </c>
      <c r="I1499">
        <v>0</v>
      </c>
      <c r="J1499">
        <v>0</v>
      </c>
      <c r="K1499" t="s">
        <v>28</v>
      </c>
      <c r="L1499" t="s">
        <v>253</v>
      </c>
      <c r="M1499" t="s">
        <v>79</v>
      </c>
      <c r="N1499" t="s">
        <v>80</v>
      </c>
      <c r="O1499">
        <v>0</v>
      </c>
      <c r="P1499">
        <v>-4.75</v>
      </c>
      <c r="Q1499">
        <v>-3.5</v>
      </c>
      <c r="R1499">
        <v>4.75</v>
      </c>
      <c r="S1499">
        <v>3</v>
      </c>
      <c r="T1499">
        <v>-13.5</v>
      </c>
      <c r="U1499">
        <v>2.5499999999999998</v>
      </c>
      <c r="V1499">
        <v>-6.75</v>
      </c>
      <c r="W1499" t="str">
        <f t="shared" si="52"/>
        <v>g107,5,empty,3,203,1,1,0</v>
      </c>
      <c r="X1499" s="1" t="s">
        <v>285</v>
      </c>
      <c r="Y1499" s="2" t="str">
        <f>IF(AND(ISBLANK(X1499),OR(NOT(ISBLANK(Z1499)),NOT(ISBLANK(AA1499)))),#N/A,
IF(ISBLANK(X1499),"",
IF(AND(NOT(ISERROR(VLOOKUP(X1499,MonsterTable!$A:$B,MATCH(MonsterTable!$B$1,MonsterTable!$A$1:$B$1,0),0))),OR(ISBLANK(Z1499),ISBLANK(AA1499))),#N/A,
IFERROR(VLOOKUP(X1499,MonsterTable!$A:$B,MATCH(MonsterTable!$B$1,MonsterTable!$A$1:$B$1,0),0),
IF(OR(NOT(ISBLANK(Z1499)),ISBLANK(AA1499)),#N/A,
IF(X1499="empty","empty",
VLOOKUP(X1499,MonsterGroupTable!$A:$A,1,0)))))))</f>
        <v>g107</v>
      </c>
      <c r="AA1499">
        <v>5</v>
      </c>
      <c r="AE1499" s="1" t="s">
        <v>446</v>
      </c>
      <c r="AF1499" s="2" t="str">
        <f>IF(AND(ISBLANK(AE1499),OR(NOT(ISBLANK(AG1499)),NOT(ISBLANK(AH1499)))),#N/A,
IF(ISBLANK(AE1499),"",
IF(AND(NOT(ISERROR(VLOOKUP(AE1499,MonsterTable!$A:$B,MATCH(MonsterTable!$B$1,MonsterTable!$A$1:$B$1,0),0))),OR(ISBLANK(AG1499),ISBLANK(AH1499))),#N/A,
IFERROR(VLOOKUP(AE1499,MonsterTable!$A:$B,MATCH(MonsterTable!$B$1,MonsterTable!$A$1:$B$1,0),0),
IF(OR(NOT(ISBLANK(AG1499)),ISBLANK(AH1499)),#N/A,
IF(AE1499="empty","empty",
VLOOKUP(AE1499,MonsterGroupTable!$A:$A,1,0)))))))</f>
        <v>empty</v>
      </c>
      <c r="AH1499">
        <v>3</v>
      </c>
      <c r="AL1499" s="1" t="s">
        <v>339</v>
      </c>
      <c r="AM1499" s="2">
        <f>IF(AND(ISBLANK(AL1499),OR(NOT(ISBLANK(AN1499)),NOT(ISBLANK(AO1499)))),#N/A,
IF(ISBLANK(AL1499),"",
IF(AND(NOT(ISERROR(VLOOKUP(AL1499,MonsterTable!$A:$B,MATCH(MonsterTable!$B$1,MonsterTable!$A$1:$B$1,0),0))),OR(ISBLANK(AN1499),ISBLANK(AO1499))),#N/A,
IFERROR(VLOOKUP(AL1499,MonsterTable!$A:$B,MATCH(MonsterTable!$B$1,MonsterTable!$A$1:$B$1,0),0),
IF(OR(NOT(ISBLANK(AN1499)),ISBLANK(AO1499)),#N/A,
IF(AL1499="empty","empty",
VLOOKUP(AL1499,MonsterGroupTable!$A:$A,1,0)))))))</f>
        <v>203</v>
      </c>
      <c r="AN1499">
        <v>1</v>
      </c>
      <c r="AO1499">
        <v>1</v>
      </c>
      <c r="AP1499">
        <v>0</v>
      </c>
      <c r="AT1499" s="2" t="str">
        <f>IF(AND(ISBLANK(AS1499),OR(NOT(ISBLANK(AU1499)),NOT(ISBLANK(AV1499)))),#N/A,
IF(ISBLANK(AS1499),"",
IF(AND(NOT(ISERROR(VLOOKUP(AS1499,MonsterTable!$A:$B,MATCH(MonsterTable!$B$1,MonsterTable!$A$1:$B$1,0),0))),OR(ISBLANK(AU1499),ISBLANK(AV1499))),#N/A,
IFERROR(VLOOKUP(AS1499,MonsterTable!$A:$B,MATCH(MonsterTable!$B$1,MonsterTable!$A$1:$B$1,0),0),
IF(OR(NOT(ISBLANK(AU1499)),ISBLANK(AV1499)),#N/A,
IF(AS1499="empty","empty",
VLOOKUP(AS1499,MonsterGroupTable!$A:$A,1,0)))))))</f>
        <v/>
      </c>
      <c r="BA1499" s="2" t="str">
        <f>IF(AND(ISBLANK(AZ1499),OR(NOT(ISBLANK(BB1499)),NOT(ISBLANK(BC1499)))),#N/A,
IF(ISBLANK(AZ1499),"",
IF(AND(NOT(ISERROR(VLOOKUP(AZ1499,MonsterTable!$A:$B,MATCH(MonsterTable!$B$1,MonsterTable!$A$1:$B$1,0),0))),OR(ISBLANK(BB1499),ISBLANK(BC1499))),#N/A,
IFERROR(VLOOKUP(AZ1499,MonsterTable!$A:$B,MATCH(MonsterTable!$B$1,MonsterTable!$A$1:$B$1,0),0),
IF(OR(NOT(ISBLANK(BB1499)),ISBLANK(BC1499)),#N/A,
IF(AZ1499="empty","empty",
VLOOKUP(AZ1499,MonsterGroupTable!$A:$A,1,0)))))))</f>
        <v/>
      </c>
      <c r="BH1499" s="2" t="str">
        <f>IF(AND(ISBLANK(BG1499),OR(NOT(ISBLANK(BI1499)),NOT(ISBLANK(BJ1499)))),#N/A,
IF(ISBLANK(BG1499),"",
IF(AND(NOT(ISERROR(VLOOKUP(BG1499,MonsterTable!$A:$B,MATCH(MonsterTable!$B$1,MonsterTable!$A$1:$B$1,0),0))),OR(ISBLANK(BI1499),ISBLANK(BJ1499))),#N/A,
IFERROR(VLOOKUP(BG1499,MonsterTable!$A:$B,MATCH(MonsterTable!$B$1,MonsterTable!$A$1:$B$1,0),0),
IF(OR(NOT(ISBLANK(BI1499)),ISBLANK(BJ1499)),#N/A,
IF(BG1499="empty","empty",
VLOOKUP(BG1499,MonsterGroupTable!$A:$A,1,0)))))))</f>
        <v/>
      </c>
      <c r="BO1499" s="2" t="str">
        <f>IF(AND(ISBLANK(BN1499),OR(NOT(ISBLANK(BP1499)),NOT(ISBLANK(BQ1499)))),#N/A,
IF(ISBLANK(BN1499),"",
IF(AND(NOT(ISERROR(VLOOKUP(BN1499,MonsterTable!$A:$B,MATCH(MonsterTable!$B$1,MonsterTable!$A$1:$B$1,0),0))),OR(ISBLANK(BP1499),ISBLANK(BQ1499))),#N/A,
IFERROR(VLOOKUP(BN1499,MonsterTable!$A:$B,MATCH(MonsterTable!$B$1,MonsterTable!$A$1:$B$1,0),0),
IF(OR(NOT(ISBLANK(BP1499)),ISBLANK(BQ1499)),#N/A,
IF(BN1499="empty","empty",
VLOOKUP(BN1499,MonsterGroupTable!$A:$A,1,0)))))))</f>
        <v/>
      </c>
      <c r="BV1499" s="2" t="str">
        <f>IF(AND(ISBLANK(BU1499),OR(NOT(ISBLANK(BW1499)),NOT(ISBLANK(BX1499)))),#N/A,
IF(ISBLANK(BU1499),"",
IF(AND(NOT(ISERROR(VLOOKUP(BU1499,MonsterTable!$A:$B,MATCH(MonsterTable!$B$1,MonsterTable!$A$1:$B$1,0),0))),OR(ISBLANK(BW1499),ISBLANK(BX1499))),#N/A,
IFERROR(VLOOKUP(BU1499,MonsterTable!$A:$B,MATCH(MonsterTable!$B$1,MonsterTable!$A$1:$B$1,0),0),
IF(OR(NOT(ISBLANK(BW1499)),ISBLANK(BX1499)),#N/A,
IF(BU1499="empty","empty",
VLOOKUP(BU1499,MonsterGroupTable!$A:$A,1,0)))))))</f>
        <v/>
      </c>
      <c r="CC1499" s="2" t="str">
        <f>IF(AND(ISBLANK(CB1499),OR(NOT(ISBLANK(CD1499)),NOT(ISBLANK(CE1499)))),#N/A,
IF(ISBLANK(CB1499),"",
IF(AND(NOT(ISERROR(VLOOKUP(CB1499,MonsterTable!$A:$B,MATCH(MonsterTable!$B$1,MonsterTable!$A$1:$B$1,0),0))),OR(ISBLANK(CD1499),ISBLANK(CE1499))),#N/A,
IFERROR(VLOOKUP(CB1499,MonsterTable!$A:$B,MATCH(MonsterTable!$B$1,MonsterTable!$A$1:$B$1,0),0),
IF(OR(NOT(ISBLANK(CD1499)),ISBLANK(CE1499)),#N/A,
IF(CB1499="empty","empty",
VLOOKUP(CB1499,MonsterGroupTable!$A:$A,1,0)))))))</f>
        <v/>
      </c>
      <c r="CJ1499" s="2" t="str">
        <f>IF(AND(ISBLANK(CI1499),OR(NOT(ISBLANK(CK1499)),NOT(ISBLANK(CL1499)))),#N/A,
IF(ISBLANK(CI1499),"",
IF(AND(NOT(ISERROR(VLOOKUP(CI1499,MonsterTable!$A:$B,MATCH(MonsterTable!$B$1,MonsterTable!$A$1:$B$1,0),0))),OR(ISBLANK(CK1499),ISBLANK(CL1499))),#N/A,
IFERROR(VLOOKUP(CI1499,MonsterTable!$A:$B,MATCH(MonsterTable!$B$1,MonsterTable!$A$1:$B$1,0),0),
IF(OR(NOT(ISBLANK(CK1499)),ISBLANK(CL1499)),#N/A,
IF(CI1499="empty","empty",
VLOOKUP(CI1499,MonsterGroupTable!$A:$A,1,0)))))))</f>
        <v/>
      </c>
    </row>
    <row r="1500" spans="1:88">
      <c r="A1500">
        <v>20466</v>
      </c>
      <c r="B1500">
        <f t="shared" si="51"/>
        <v>1.1000000000000001</v>
      </c>
      <c r="C1500">
        <f t="shared" si="51"/>
        <v>1.1000000000000001</v>
      </c>
      <c r="F1500">
        <v>1680</v>
      </c>
      <c r="G1500">
        <v>43379</v>
      </c>
      <c r="H1500">
        <v>0</v>
      </c>
      <c r="I1500">
        <v>0</v>
      </c>
      <c r="J1500">
        <v>0</v>
      </c>
      <c r="K1500" t="s">
        <v>28</v>
      </c>
      <c r="L1500" t="s">
        <v>253</v>
      </c>
      <c r="M1500" t="s">
        <v>79</v>
      </c>
      <c r="N1500" t="s">
        <v>80</v>
      </c>
      <c r="O1500">
        <v>0</v>
      </c>
      <c r="P1500">
        <v>-4.75</v>
      </c>
      <c r="Q1500">
        <v>-3.5</v>
      </c>
      <c r="R1500">
        <v>4.75</v>
      </c>
      <c r="S1500">
        <v>3</v>
      </c>
      <c r="T1500">
        <v>-13.5</v>
      </c>
      <c r="U1500">
        <v>2.5499999999999998</v>
      </c>
      <c r="V1500">
        <v>-6.75</v>
      </c>
      <c r="W1500" t="str">
        <f t="shared" si="52"/>
        <v>g107,5,empty,3,203,1,1,0</v>
      </c>
      <c r="X1500" s="1" t="s">
        <v>285</v>
      </c>
      <c r="Y1500" s="2" t="str">
        <f>IF(AND(ISBLANK(X1500),OR(NOT(ISBLANK(Z1500)),NOT(ISBLANK(AA1500)))),#N/A,
IF(ISBLANK(X1500),"",
IF(AND(NOT(ISERROR(VLOOKUP(X1500,MonsterTable!$A:$B,MATCH(MonsterTable!$B$1,MonsterTable!$A$1:$B$1,0),0))),OR(ISBLANK(Z1500),ISBLANK(AA1500))),#N/A,
IFERROR(VLOOKUP(X1500,MonsterTable!$A:$B,MATCH(MonsterTable!$B$1,MonsterTable!$A$1:$B$1,0),0),
IF(OR(NOT(ISBLANK(Z1500)),ISBLANK(AA1500)),#N/A,
IF(X1500="empty","empty",
VLOOKUP(X1500,MonsterGroupTable!$A:$A,1,0)))))))</f>
        <v>g107</v>
      </c>
      <c r="AA1500">
        <v>5</v>
      </c>
      <c r="AE1500" s="1" t="s">
        <v>446</v>
      </c>
      <c r="AF1500" s="2" t="str">
        <f>IF(AND(ISBLANK(AE1500),OR(NOT(ISBLANK(AG1500)),NOT(ISBLANK(AH1500)))),#N/A,
IF(ISBLANK(AE1500),"",
IF(AND(NOT(ISERROR(VLOOKUP(AE1500,MonsterTable!$A:$B,MATCH(MonsterTable!$B$1,MonsterTable!$A$1:$B$1,0),0))),OR(ISBLANK(AG1500),ISBLANK(AH1500))),#N/A,
IFERROR(VLOOKUP(AE1500,MonsterTable!$A:$B,MATCH(MonsterTable!$B$1,MonsterTable!$A$1:$B$1,0),0),
IF(OR(NOT(ISBLANK(AG1500)),ISBLANK(AH1500)),#N/A,
IF(AE1500="empty","empty",
VLOOKUP(AE1500,MonsterGroupTable!$A:$A,1,0)))))))</f>
        <v>empty</v>
      </c>
      <c r="AH1500">
        <v>3</v>
      </c>
      <c r="AL1500" s="1" t="s">
        <v>339</v>
      </c>
      <c r="AM1500" s="2">
        <f>IF(AND(ISBLANK(AL1500),OR(NOT(ISBLANK(AN1500)),NOT(ISBLANK(AO1500)))),#N/A,
IF(ISBLANK(AL1500),"",
IF(AND(NOT(ISERROR(VLOOKUP(AL1500,MonsterTable!$A:$B,MATCH(MonsterTable!$B$1,MonsterTable!$A$1:$B$1,0),0))),OR(ISBLANK(AN1500),ISBLANK(AO1500))),#N/A,
IFERROR(VLOOKUP(AL1500,MonsterTable!$A:$B,MATCH(MonsterTable!$B$1,MonsterTable!$A$1:$B$1,0),0),
IF(OR(NOT(ISBLANK(AN1500)),ISBLANK(AO1500)),#N/A,
IF(AL1500="empty","empty",
VLOOKUP(AL1500,MonsterGroupTable!$A:$A,1,0)))))))</f>
        <v>203</v>
      </c>
      <c r="AN1500">
        <v>1</v>
      </c>
      <c r="AO1500">
        <v>1</v>
      </c>
      <c r="AP1500">
        <v>0</v>
      </c>
      <c r="AT1500" s="2" t="str">
        <f>IF(AND(ISBLANK(AS1500),OR(NOT(ISBLANK(AU1500)),NOT(ISBLANK(AV1500)))),#N/A,
IF(ISBLANK(AS1500),"",
IF(AND(NOT(ISERROR(VLOOKUP(AS1500,MonsterTable!$A:$B,MATCH(MonsterTable!$B$1,MonsterTable!$A$1:$B$1,0),0))),OR(ISBLANK(AU1500),ISBLANK(AV1500))),#N/A,
IFERROR(VLOOKUP(AS1500,MonsterTable!$A:$B,MATCH(MonsterTable!$B$1,MonsterTable!$A$1:$B$1,0),0),
IF(OR(NOT(ISBLANK(AU1500)),ISBLANK(AV1500)),#N/A,
IF(AS1500="empty","empty",
VLOOKUP(AS1500,MonsterGroupTable!$A:$A,1,0)))))))</f>
        <v/>
      </c>
      <c r="BA1500" s="2" t="str">
        <f>IF(AND(ISBLANK(AZ1500),OR(NOT(ISBLANK(BB1500)),NOT(ISBLANK(BC1500)))),#N/A,
IF(ISBLANK(AZ1500),"",
IF(AND(NOT(ISERROR(VLOOKUP(AZ1500,MonsterTable!$A:$B,MATCH(MonsterTable!$B$1,MonsterTable!$A$1:$B$1,0),0))),OR(ISBLANK(BB1500),ISBLANK(BC1500))),#N/A,
IFERROR(VLOOKUP(AZ1500,MonsterTable!$A:$B,MATCH(MonsterTable!$B$1,MonsterTable!$A$1:$B$1,0),0),
IF(OR(NOT(ISBLANK(BB1500)),ISBLANK(BC1500)),#N/A,
IF(AZ1500="empty","empty",
VLOOKUP(AZ1500,MonsterGroupTable!$A:$A,1,0)))))))</f>
        <v/>
      </c>
      <c r="BH1500" s="2" t="str">
        <f>IF(AND(ISBLANK(BG1500),OR(NOT(ISBLANK(BI1500)),NOT(ISBLANK(BJ1500)))),#N/A,
IF(ISBLANK(BG1500),"",
IF(AND(NOT(ISERROR(VLOOKUP(BG1500,MonsterTable!$A:$B,MATCH(MonsterTable!$B$1,MonsterTable!$A$1:$B$1,0),0))),OR(ISBLANK(BI1500),ISBLANK(BJ1500))),#N/A,
IFERROR(VLOOKUP(BG1500,MonsterTable!$A:$B,MATCH(MonsterTable!$B$1,MonsterTable!$A$1:$B$1,0),0),
IF(OR(NOT(ISBLANK(BI1500)),ISBLANK(BJ1500)),#N/A,
IF(BG1500="empty","empty",
VLOOKUP(BG1500,MonsterGroupTable!$A:$A,1,0)))))))</f>
        <v/>
      </c>
      <c r="BO1500" s="2" t="str">
        <f>IF(AND(ISBLANK(BN1500),OR(NOT(ISBLANK(BP1500)),NOT(ISBLANK(BQ1500)))),#N/A,
IF(ISBLANK(BN1500),"",
IF(AND(NOT(ISERROR(VLOOKUP(BN1500,MonsterTable!$A:$B,MATCH(MonsterTable!$B$1,MonsterTable!$A$1:$B$1,0),0))),OR(ISBLANK(BP1500),ISBLANK(BQ1500))),#N/A,
IFERROR(VLOOKUP(BN1500,MonsterTable!$A:$B,MATCH(MonsterTable!$B$1,MonsterTable!$A$1:$B$1,0),0),
IF(OR(NOT(ISBLANK(BP1500)),ISBLANK(BQ1500)),#N/A,
IF(BN1500="empty","empty",
VLOOKUP(BN1500,MonsterGroupTable!$A:$A,1,0)))))))</f>
        <v/>
      </c>
      <c r="BV1500" s="2" t="str">
        <f>IF(AND(ISBLANK(BU1500),OR(NOT(ISBLANK(BW1500)),NOT(ISBLANK(BX1500)))),#N/A,
IF(ISBLANK(BU1500),"",
IF(AND(NOT(ISERROR(VLOOKUP(BU1500,MonsterTable!$A:$B,MATCH(MonsterTable!$B$1,MonsterTable!$A$1:$B$1,0),0))),OR(ISBLANK(BW1500),ISBLANK(BX1500))),#N/A,
IFERROR(VLOOKUP(BU1500,MonsterTable!$A:$B,MATCH(MonsterTable!$B$1,MonsterTable!$A$1:$B$1,0),0),
IF(OR(NOT(ISBLANK(BW1500)),ISBLANK(BX1500)),#N/A,
IF(BU1500="empty","empty",
VLOOKUP(BU1500,MonsterGroupTable!$A:$A,1,0)))))))</f>
        <v/>
      </c>
      <c r="CC1500" s="2" t="str">
        <f>IF(AND(ISBLANK(CB1500),OR(NOT(ISBLANK(CD1500)),NOT(ISBLANK(CE1500)))),#N/A,
IF(ISBLANK(CB1500),"",
IF(AND(NOT(ISERROR(VLOOKUP(CB1500,MonsterTable!$A:$B,MATCH(MonsterTable!$B$1,MonsterTable!$A$1:$B$1,0),0))),OR(ISBLANK(CD1500),ISBLANK(CE1500))),#N/A,
IFERROR(VLOOKUP(CB1500,MonsterTable!$A:$B,MATCH(MonsterTable!$B$1,MonsterTable!$A$1:$B$1,0),0),
IF(OR(NOT(ISBLANK(CD1500)),ISBLANK(CE1500)),#N/A,
IF(CB1500="empty","empty",
VLOOKUP(CB1500,MonsterGroupTable!$A:$A,1,0)))))))</f>
        <v/>
      </c>
      <c r="CJ1500" s="2" t="str">
        <f>IF(AND(ISBLANK(CI1500),OR(NOT(ISBLANK(CK1500)),NOT(ISBLANK(CL1500)))),#N/A,
IF(ISBLANK(CI1500),"",
IF(AND(NOT(ISERROR(VLOOKUP(CI1500,MonsterTable!$A:$B,MATCH(MonsterTable!$B$1,MonsterTable!$A$1:$B$1,0),0))),OR(ISBLANK(CK1500),ISBLANK(CL1500))),#N/A,
IFERROR(VLOOKUP(CI1500,MonsterTable!$A:$B,MATCH(MonsterTable!$B$1,MonsterTable!$A$1:$B$1,0),0),
IF(OR(NOT(ISBLANK(CK1500)),ISBLANK(CL1500)),#N/A,
IF(CI1500="empty","empty",
VLOOKUP(CI1500,MonsterGroupTable!$A:$A,1,0)))))))</f>
        <v/>
      </c>
    </row>
    <row r="1501" spans="1:88">
      <c r="A1501">
        <v>20467</v>
      </c>
      <c r="B1501">
        <f t="shared" si="51"/>
        <v>1.1000000000000001</v>
      </c>
      <c r="C1501">
        <f t="shared" si="51"/>
        <v>1.1000000000000001</v>
      </c>
      <c r="F1501">
        <v>1680</v>
      </c>
      <c r="G1501">
        <v>43631</v>
      </c>
      <c r="H1501">
        <v>0</v>
      </c>
      <c r="I1501">
        <v>0</v>
      </c>
      <c r="J1501">
        <v>0</v>
      </c>
      <c r="K1501" t="s">
        <v>28</v>
      </c>
      <c r="L1501" t="s">
        <v>253</v>
      </c>
      <c r="M1501" t="s">
        <v>79</v>
      </c>
      <c r="N1501" t="s">
        <v>80</v>
      </c>
      <c r="O1501">
        <v>0</v>
      </c>
      <c r="P1501">
        <v>-4.75</v>
      </c>
      <c r="Q1501">
        <v>-3.5</v>
      </c>
      <c r="R1501">
        <v>4.75</v>
      </c>
      <c r="S1501">
        <v>3</v>
      </c>
      <c r="T1501">
        <v>-13.5</v>
      </c>
      <c r="U1501">
        <v>2.5499999999999998</v>
      </c>
      <c r="V1501">
        <v>-6.75</v>
      </c>
      <c r="W1501" t="str">
        <f t="shared" si="52"/>
        <v>g107,5,empty,3,203,1,1,0</v>
      </c>
      <c r="X1501" s="1" t="s">
        <v>285</v>
      </c>
      <c r="Y1501" s="2" t="str">
        <f>IF(AND(ISBLANK(X1501),OR(NOT(ISBLANK(Z1501)),NOT(ISBLANK(AA1501)))),#N/A,
IF(ISBLANK(X1501),"",
IF(AND(NOT(ISERROR(VLOOKUP(X1501,MonsterTable!$A:$B,MATCH(MonsterTable!$B$1,MonsterTable!$A$1:$B$1,0),0))),OR(ISBLANK(Z1501),ISBLANK(AA1501))),#N/A,
IFERROR(VLOOKUP(X1501,MonsterTable!$A:$B,MATCH(MonsterTable!$B$1,MonsterTable!$A$1:$B$1,0),0),
IF(OR(NOT(ISBLANK(Z1501)),ISBLANK(AA1501)),#N/A,
IF(X1501="empty","empty",
VLOOKUP(X1501,MonsterGroupTable!$A:$A,1,0)))))))</f>
        <v>g107</v>
      </c>
      <c r="AA1501">
        <v>5</v>
      </c>
      <c r="AE1501" s="1" t="s">
        <v>446</v>
      </c>
      <c r="AF1501" s="2" t="str">
        <f>IF(AND(ISBLANK(AE1501),OR(NOT(ISBLANK(AG1501)),NOT(ISBLANK(AH1501)))),#N/A,
IF(ISBLANK(AE1501),"",
IF(AND(NOT(ISERROR(VLOOKUP(AE1501,MonsterTable!$A:$B,MATCH(MonsterTable!$B$1,MonsterTable!$A$1:$B$1,0),0))),OR(ISBLANK(AG1501),ISBLANK(AH1501))),#N/A,
IFERROR(VLOOKUP(AE1501,MonsterTable!$A:$B,MATCH(MonsterTable!$B$1,MonsterTable!$A$1:$B$1,0),0),
IF(OR(NOT(ISBLANK(AG1501)),ISBLANK(AH1501)),#N/A,
IF(AE1501="empty","empty",
VLOOKUP(AE1501,MonsterGroupTable!$A:$A,1,0)))))))</f>
        <v>empty</v>
      </c>
      <c r="AH1501">
        <v>3</v>
      </c>
      <c r="AL1501" s="1" t="s">
        <v>339</v>
      </c>
      <c r="AM1501" s="2">
        <f>IF(AND(ISBLANK(AL1501),OR(NOT(ISBLANK(AN1501)),NOT(ISBLANK(AO1501)))),#N/A,
IF(ISBLANK(AL1501),"",
IF(AND(NOT(ISERROR(VLOOKUP(AL1501,MonsterTable!$A:$B,MATCH(MonsterTable!$B$1,MonsterTable!$A$1:$B$1,0),0))),OR(ISBLANK(AN1501),ISBLANK(AO1501))),#N/A,
IFERROR(VLOOKUP(AL1501,MonsterTable!$A:$B,MATCH(MonsterTable!$B$1,MonsterTable!$A$1:$B$1,0),0),
IF(OR(NOT(ISBLANK(AN1501)),ISBLANK(AO1501)),#N/A,
IF(AL1501="empty","empty",
VLOOKUP(AL1501,MonsterGroupTable!$A:$A,1,0)))))))</f>
        <v>203</v>
      </c>
      <c r="AN1501">
        <v>1</v>
      </c>
      <c r="AO1501">
        <v>1</v>
      </c>
      <c r="AP1501">
        <v>0</v>
      </c>
      <c r="AT1501" s="2" t="str">
        <f>IF(AND(ISBLANK(AS1501),OR(NOT(ISBLANK(AU1501)),NOT(ISBLANK(AV1501)))),#N/A,
IF(ISBLANK(AS1501),"",
IF(AND(NOT(ISERROR(VLOOKUP(AS1501,MonsterTable!$A:$B,MATCH(MonsterTable!$B$1,MonsterTable!$A$1:$B$1,0),0))),OR(ISBLANK(AU1501),ISBLANK(AV1501))),#N/A,
IFERROR(VLOOKUP(AS1501,MonsterTable!$A:$B,MATCH(MonsterTable!$B$1,MonsterTable!$A$1:$B$1,0),0),
IF(OR(NOT(ISBLANK(AU1501)),ISBLANK(AV1501)),#N/A,
IF(AS1501="empty","empty",
VLOOKUP(AS1501,MonsterGroupTable!$A:$A,1,0)))))))</f>
        <v/>
      </c>
      <c r="BA1501" s="2" t="str">
        <f>IF(AND(ISBLANK(AZ1501),OR(NOT(ISBLANK(BB1501)),NOT(ISBLANK(BC1501)))),#N/A,
IF(ISBLANK(AZ1501),"",
IF(AND(NOT(ISERROR(VLOOKUP(AZ1501,MonsterTable!$A:$B,MATCH(MonsterTable!$B$1,MonsterTable!$A$1:$B$1,0),0))),OR(ISBLANK(BB1501),ISBLANK(BC1501))),#N/A,
IFERROR(VLOOKUP(AZ1501,MonsterTable!$A:$B,MATCH(MonsterTable!$B$1,MonsterTable!$A$1:$B$1,0),0),
IF(OR(NOT(ISBLANK(BB1501)),ISBLANK(BC1501)),#N/A,
IF(AZ1501="empty","empty",
VLOOKUP(AZ1501,MonsterGroupTable!$A:$A,1,0)))))))</f>
        <v/>
      </c>
      <c r="BH1501" s="2" t="str">
        <f>IF(AND(ISBLANK(BG1501),OR(NOT(ISBLANK(BI1501)),NOT(ISBLANK(BJ1501)))),#N/A,
IF(ISBLANK(BG1501),"",
IF(AND(NOT(ISERROR(VLOOKUP(BG1501,MonsterTable!$A:$B,MATCH(MonsterTable!$B$1,MonsterTable!$A$1:$B$1,0),0))),OR(ISBLANK(BI1501),ISBLANK(BJ1501))),#N/A,
IFERROR(VLOOKUP(BG1501,MonsterTable!$A:$B,MATCH(MonsterTable!$B$1,MonsterTable!$A$1:$B$1,0),0),
IF(OR(NOT(ISBLANK(BI1501)),ISBLANK(BJ1501)),#N/A,
IF(BG1501="empty","empty",
VLOOKUP(BG1501,MonsterGroupTable!$A:$A,1,0)))))))</f>
        <v/>
      </c>
      <c r="BO1501" s="2" t="str">
        <f>IF(AND(ISBLANK(BN1501),OR(NOT(ISBLANK(BP1501)),NOT(ISBLANK(BQ1501)))),#N/A,
IF(ISBLANK(BN1501),"",
IF(AND(NOT(ISERROR(VLOOKUP(BN1501,MonsterTable!$A:$B,MATCH(MonsterTable!$B$1,MonsterTable!$A$1:$B$1,0),0))),OR(ISBLANK(BP1501),ISBLANK(BQ1501))),#N/A,
IFERROR(VLOOKUP(BN1501,MonsterTable!$A:$B,MATCH(MonsterTable!$B$1,MonsterTable!$A$1:$B$1,0),0),
IF(OR(NOT(ISBLANK(BP1501)),ISBLANK(BQ1501)),#N/A,
IF(BN1501="empty","empty",
VLOOKUP(BN1501,MonsterGroupTable!$A:$A,1,0)))))))</f>
        <v/>
      </c>
      <c r="BV1501" s="2" t="str">
        <f>IF(AND(ISBLANK(BU1501),OR(NOT(ISBLANK(BW1501)),NOT(ISBLANK(BX1501)))),#N/A,
IF(ISBLANK(BU1501),"",
IF(AND(NOT(ISERROR(VLOOKUP(BU1501,MonsterTable!$A:$B,MATCH(MonsterTable!$B$1,MonsterTable!$A$1:$B$1,0),0))),OR(ISBLANK(BW1501),ISBLANK(BX1501))),#N/A,
IFERROR(VLOOKUP(BU1501,MonsterTable!$A:$B,MATCH(MonsterTable!$B$1,MonsterTable!$A$1:$B$1,0),0),
IF(OR(NOT(ISBLANK(BW1501)),ISBLANK(BX1501)),#N/A,
IF(BU1501="empty","empty",
VLOOKUP(BU1501,MonsterGroupTable!$A:$A,1,0)))))))</f>
        <v/>
      </c>
      <c r="CC1501" s="2" t="str">
        <f>IF(AND(ISBLANK(CB1501),OR(NOT(ISBLANK(CD1501)),NOT(ISBLANK(CE1501)))),#N/A,
IF(ISBLANK(CB1501),"",
IF(AND(NOT(ISERROR(VLOOKUP(CB1501,MonsterTable!$A:$B,MATCH(MonsterTable!$B$1,MonsterTable!$A$1:$B$1,0),0))),OR(ISBLANK(CD1501),ISBLANK(CE1501))),#N/A,
IFERROR(VLOOKUP(CB1501,MonsterTable!$A:$B,MATCH(MonsterTable!$B$1,MonsterTable!$A$1:$B$1,0),0),
IF(OR(NOT(ISBLANK(CD1501)),ISBLANK(CE1501)),#N/A,
IF(CB1501="empty","empty",
VLOOKUP(CB1501,MonsterGroupTable!$A:$A,1,0)))))))</f>
        <v/>
      </c>
      <c r="CJ1501" s="2" t="str">
        <f>IF(AND(ISBLANK(CI1501),OR(NOT(ISBLANK(CK1501)),NOT(ISBLANK(CL1501)))),#N/A,
IF(ISBLANK(CI1501),"",
IF(AND(NOT(ISERROR(VLOOKUP(CI1501,MonsterTable!$A:$B,MATCH(MonsterTable!$B$1,MonsterTable!$A$1:$B$1,0),0))),OR(ISBLANK(CK1501),ISBLANK(CL1501))),#N/A,
IFERROR(VLOOKUP(CI1501,MonsterTable!$A:$B,MATCH(MonsterTable!$B$1,MonsterTable!$A$1:$B$1,0),0),
IF(OR(NOT(ISBLANK(CK1501)),ISBLANK(CL1501)),#N/A,
IF(CI1501="empty","empty",
VLOOKUP(CI1501,MonsterGroupTable!$A:$A,1,0)))))))</f>
        <v/>
      </c>
    </row>
    <row r="1502" spans="1:88">
      <c r="A1502">
        <v>20468</v>
      </c>
      <c r="B1502">
        <f t="shared" si="51"/>
        <v>1.1000000000000001</v>
      </c>
      <c r="C1502">
        <f t="shared" si="51"/>
        <v>1.1000000000000001</v>
      </c>
      <c r="F1502">
        <v>1680</v>
      </c>
      <c r="G1502">
        <v>43883</v>
      </c>
      <c r="H1502">
        <v>0</v>
      </c>
      <c r="I1502">
        <v>0</v>
      </c>
      <c r="J1502">
        <v>0</v>
      </c>
      <c r="K1502" t="s">
        <v>28</v>
      </c>
      <c r="L1502" t="s">
        <v>253</v>
      </c>
      <c r="M1502" t="s">
        <v>79</v>
      </c>
      <c r="N1502" t="s">
        <v>80</v>
      </c>
      <c r="O1502">
        <v>0</v>
      </c>
      <c r="P1502">
        <v>-4.75</v>
      </c>
      <c r="Q1502">
        <v>-3.5</v>
      </c>
      <c r="R1502">
        <v>4.75</v>
      </c>
      <c r="S1502">
        <v>3</v>
      </c>
      <c r="T1502">
        <v>-13.5</v>
      </c>
      <c r="U1502">
        <v>2.5499999999999998</v>
      </c>
      <c r="V1502">
        <v>-6.75</v>
      </c>
      <c r="W1502" t="str">
        <f t="shared" si="52"/>
        <v>g107,5,empty,3,203,1,1,0</v>
      </c>
      <c r="X1502" s="1" t="s">
        <v>285</v>
      </c>
      <c r="Y1502" s="2" t="str">
        <f>IF(AND(ISBLANK(X1502),OR(NOT(ISBLANK(Z1502)),NOT(ISBLANK(AA1502)))),#N/A,
IF(ISBLANK(X1502),"",
IF(AND(NOT(ISERROR(VLOOKUP(X1502,MonsterTable!$A:$B,MATCH(MonsterTable!$B$1,MonsterTable!$A$1:$B$1,0),0))),OR(ISBLANK(Z1502),ISBLANK(AA1502))),#N/A,
IFERROR(VLOOKUP(X1502,MonsterTable!$A:$B,MATCH(MonsterTable!$B$1,MonsterTable!$A$1:$B$1,0),0),
IF(OR(NOT(ISBLANK(Z1502)),ISBLANK(AA1502)),#N/A,
IF(X1502="empty","empty",
VLOOKUP(X1502,MonsterGroupTable!$A:$A,1,0)))))))</f>
        <v>g107</v>
      </c>
      <c r="AA1502">
        <v>5</v>
      </c>
      <c r="AE1502" s="1" t="s">
        <v>446</v>
      </c>
      <c r="AF1502" s="2" t="str">
        <f>IF(AND(ISBLANK(AE1502),OR(NOT(ISBLANK(AG1502)),NOT(ISBLANK(AH1502)))),#N/A,
IF(ISBLANK(AE1502),"",
IF(AND(NOT(ISERROR(VLOOKUP(AE1502,MonsterTable!$A:$B,MATCH(MonsterTable!$B$1,MonsterTable!$A$1:$B$1,0),0))),OR(ISBLANK(AG1502),ISBLANK(AH1502))),#N/A,
IFERROR(VLOOKUP(AE1502,MonsterTable!$A:$B,MATCH(MonsterTable!$B$1,MonsterTable!$A$1:$B$1,0),0),
IF(OR(NOT(ISBLANK(AG1502)),ISBLANK(AH1502)),#N/A,
IF(AE1502="empty","empty",
VLOOKUP(AE1502,MonsterGroupTable!$A:$A,1,0)))))))</f>
        <v>empty</v>
      </c>
      <c r="AH1502">
        <v>3</v>
      </c>
      <c r="AL1502" s="1" t="s">
        <v>339</v>
      </c>
      <c r="AM1502" s="2">
        <f>IF(AND(ISBLANK(AL1502),OR(NOT(ISBLANK(AN1502)),NOT(ISBLANK(AO1502)))),#N/A,
IF(ISBLANK(AL1502),"",
IF(AND(NOT(ISERROR(VLOOKUP(AL1502,MonsterTable!$A:$B,MATCH(MonsterTable!$B$1,MonsterTable!$A$1:$B$1,0),0))),OR(ISBLANK(AN1502),ISBLANK(AO1502))),#N/A,
IFERROR(VLOOKUP(AL1502,MonsterTable!$A:$B,MATCH(MonsterTable!$B$1,MonsterTable!$A$1:$B$1,0),0),
IF(OR(NOT(ISBLANK(AN1502)),ISBLANK(AO1502)),#N/A,
IF(AL1502="empty","empty",
VLOOKUP(AL1502,MonsterGroupTable!$A:$A,1,0)))))))</f>
        <v>203</v>
      </c>
      <c r="AN1502">
        <v>1</v>
      </c>
      <c r="AO1502">
        <v>1</v>
      </c>
      <c r="AP1502">
        <v>0</v>
      </c>
      <c r="AT1502" s="2" t="str">
        <f>IF(AND(ISBLANK(AS1502),OR(NOT(ISBLANK(AU1502)),NOT(ISBLANK(AV1502)))),#N/A,
IF(ISBLANK(AS1502),"",
IF(AND(NOT(ISERROR(VLOOKUP(AS1502,MonsterTable!$A:$B,MATCH(MonsterTable!$B$1,MonsterTable!$A$1:$B$1,0),0))),OR(ISBLANK(AU1502),ISBLANK(AV1502))),#N/A,
IFERROR(VLOOKUP(AS1502,MonsterTable!$A:$B,MATCH(MonsterTable!$B$1,MonsterTable!$A$1:$B$1,0),0),
IF(OR(NOT(ISBLANK(AU1502)),ISBLANK(AV1502)),#N/A,
IF(AS1502="empty","empty",
VLOOKUP(AS1502,MonsterGroupTable!$A:$A,1,0)))))))</f>
        <v/>
      </c>
      <c r="BA1502" s="2" t="str">
        <f>IF(AND(ISBLANK(AZ1502),OR(NOT(ISBLANK(BB1502)),NOT(ISBLANK(BC1502)))),#N/A,
IF(ISBLANK(AZ1502),"",
IF(AND(NOT(ISERROR(VLOOKUP(AZ1502,MonsterTable!$A:$B,MATCH(MonsterTable!$B$1,MonsterTable!$A$1:$B$1,0),0))),OR(ISBLANK(BB1502),ISBLANK(BC1502))),#N/A,
IFERROR(VLOOKUP(AZ1502,MonsterTable!$A:$B,MATCH(MonsterTable!$B$1,MonsterTable!$A$1:$B$1,0),0),
IF(OR(NOT(ISBLANK(BB1502)),ISBLANK(BC1502)),#N/A,
IF(AZ1502="empty","empty",
VLOOKUP(AZ1502,MonsterGroupTable!$A:$A,1,0)))))))</f>
        <v/>
      </c>
      <c r="BH1502" s="2" t="str">
        <f>IF(AND(ISBLANK(BG1502),OR(NOT(ISBLANK(BI1502)),NOT(ISBLANK(BJ1502)))),#N/A,
IF(ISBLANK(BG1502),"",
IF(AND(NOT(ISERROR(VLOOKUP(BG1502,MonsterTable!$A:$B,MATCH(MonsterTable!$B$1,MonsterTable!$A$1:$B$1,0),0))),OR(ISBLANK(BI1502),ISBLANK(BJ1502))),#N/A,
IFERROR(VLOOKUP(BG1502,MonsterTable!$A:$B,MATCH(MonsterTable!$B$1,MonsterTable!$A$1:$B$1,0),0),
IF(OR(NOT(ISBLANK(BI1502)),ISBLANK(BJ1502)),#N/A,
IF(BG1502="empty","empty",
VLOOKUP(BG1502,MonsterGroupTable!$A:$A,1,0)))))))</f>
        <v/>
      </c>
      <c r="BO1502" s="2" t="str">
        <f>IF(AND(ISBLANK(BN1502),OR(NOT(ISBLANK(BP1502)),NOT(ISBLANK(BQ1502)))),#N/A,
IF(ISBLANK(BN1502),"",
IF(AND(NOT(ISERROR(VLOOKUP(BN1502,MonsterTable!$A:$B,MATCH(MonsterTable!$B$1,MonsterTable!$A$1:$B$1,0),0))),OR(ISBLANK(BP1502),ISBLANK(BQ1502))),#N/A,
IFERROR(VLOOKUP(BN1502,MonsterTable!$A:$B,MATCH(MonsterTable!$B$1,MonsterTable!$A$1:$B$1,0),0),
IF(OR(NOT(ISBLANK(BP1502)),ISBLANK(BQ1502)),#N/A,
IF(BN1502="empty","empty",
VLOOKUP(BN1502,MonsterGroupTable!$A:$A,1,0)))))))</f>
        <v/>
      </c>
      <c r="BV1502" s="2" t="str">
        <f>IF(AND(ISBLANK(BU1502),OR(NOT(ISBLANK(BW1502)),NOT(ISBLANK(BX1502)))),#N/A,
IF(ISBLANK(BU1502),"",
IF(AND(NOT(ISERROR(VLOOKUP(BU1502,MonsterTable!$A:$B,MATCH(MonsterTable!$B$1,MonsterTable!$A$1:$B$1,0),0))),OR(ISBLANK(BW1502),ISBLANK(BX1502))),#N/A,
IFERROR(VLOOKUP(BU1502,MonsterTable!$A:$B,MATCH(MonsterTable!$B$1,MonsterTable!$A$1:$B$1,0),0),
IF(OR(NOT(ISBLANK(BW1502)),ISBLANK(BX1502)),#N/A,
IF(BU1502="empty","empty",
VLOOKUP(BU1502,MonsterGroupTable!$A:$A,1,0)))))))</f>
        <v/>
      </c>
      <c r="CC1502" s="2" t="str">
        <f>IF(AND(ISBLANK(CB1502),OR(NOT(ISBLANK(CD1502)),NOT(ISBLANK(CE1502)))),#N/A,
IF(ISBLANK(CB1502),"",
IF(AND(NOT(ISERROR(VLOOKUP(CB1502,MonsterTable!$A:$B,MATCH(MonsterTable!$B$1,MonsterTable!$A$1:$B$1,0),0))),OR(ISBLANK(CD1502),ISBLANK(CE1502))),#N/A,
IFERROR(VLOOKUP(CB1502,MonsterTable!$A:$B,MATCH(MonsterTable!$B$1,MonsterTable!$A$1:$B$1,0),0),
IF(OR(NOT(ISBLANK(CD1502)),ISBLANK(CE1502)),#N/A,
IF(CB1502="empty","empty",
VLOOKUP(CB1502,MonsterGroupTable!$A:$A,1,0)))))))</f>
        <v/>
      </c>
      <c r="CJ1502" s="2" t="str">
        <f>IF(AND(ISBLANK(CI1502),OR(NOT(ISBLANK(CK1502)),NOT(ISBLANK(CL1502)))),#N/A,
IF(ISBLANK(CI1502),"",
IF(AND(NOT(ISERROR(VLOOKUP(CI1502,MonsterTable!$A:$B,MATCH(MonsterTable!$B$1,MonsterTable!$A$1:$B$1,0),0))),OR(ISBLANK(CK1502),ISBLANK(CL1502))),#N/A,
IFERROR(VLOOKUP(CI1502,MonsterTable!$A:$B,MATCH(MonsterTable!$B$1,MonsterTable!$A$1:$B$1,0),0),
IF(OR(NOT(ISBLANK(CK1502)),ISBLANK(CL1502)),#N/A,
IF(CI1502="empty","empty",
VLOOKUP(CI1502,MonsterGroupTable!$A:$A,1,0)))))))</f>
        <v/>
      </c>
    </row>
    <row r="1503" spans="1:88">
      <c r="A1503">
        <v>20469</v>
      </c>
      <c r="B1503">
        <f t="shared" si="51"/>
        <v>1.1000000000000001</v>
      </c>
      <c r="C1503">
        <f t="shared" si="51"/>
        <v>1.1000000000000001</v>
      </c>
      <c r="F1503">
        <v>1680</v>
      </c>
      <c r="G1503">
        <v>44135</v>
      </c>
      <c r="H1503">
        <v>0</v>
      </c>
      <c r="I1503">
        <v>0</v>
      </c>
      <c r="J1503">
        <v>0</v>
      </c>
      <c r="K1503" t="s">
        <v>28</v>
      </c>
      <c r="L1503" t="s">
        <v>253</v>
      </c>
      <c r="M1503" t="s">
        <v>79</v>
      </c>
      <c r="N1503" t="s">
        <v>80</v>
      </c>
      <c r="O1503">
        <v>0</v>
      </c>
      <c r="P1503">
        <v>-4.75</v>
      </c>
      <c r="Q1503">
        <v>-3.5</v>
      </c>
      <c r="R1503">
        <v>4.75</v>
      </c>
      <c r="S1503">
        <v>3</v>
      </c>
      <c r="T1503">
        <v>-13.5</v>
      </c>
      <c r="U1503">
        <v>2.5499999999999998</v>
      </c>
      <c r="V1503">
        <v>-6.75</v>
      </c>
      <c r="W1503" t="str">
        <f t="shared" si="52"/>
        <v>g107,5,empty,3,203,1,1,0</v>
      </c>
      <c r="X1503" s="1" t="s">
        <v>285</v>
      </c>
      <c r="Y1503" s="2" t="str">
        <f>IF(AND(ISBLANK(X1503),OR(NOT(ISBLANK(Z1503)),NOT(ISBLANK(AA1503)))),#N/A,
IF(ISBLANK(X1503),"",
IF(AND(NOT(ISERROR(VLOOKUP(X1503,MonsterTable!$A:$B,MATCH(MonsterTable!$B$1,MonsterTable!$A$1:$B$1,0),0))),OR(ISBLANK(Z1503),ISBLANK(AA1503))),#N/A,
IFERROR(VLOOKUP(X1503,MonsterTable!$A:$B,MATCH(MonsterTable!$B$1,MonsterTable!$A$1:$B$1,0),0),
IF(OR(NOT(ISBLANK(Z1503)),ISBLANK(AA1503)),#N/A,
IF(X1503="empty","empty",
VLOOKUP(X1503,MonsterGroupTable!$A:$A,1,0)))))))</f>
        <v>g107</v>
      </c>
      <c r="AA1503">
        <v>5</v>
      </c>
      <c r="AE1503" s="1" t="s">
        <v>446</v>
      </c>
      <c r="AF1503" s="2" t="str">
        <f>IF(AND(ISBLANK(AE1503),OR(NOT(ISBLANK(AG1503)),NOT(ISBLANK(AH1503)))),#N/A,
IF(ISBLANK(AE1503),"",
IF(AND(NOT(ISERROR(VLOOKUP(AE1503,MonsterTable!$A:$B,MATCH(MonsterTable!$B$1,MonsterTable!$A$1:$B$1,0),0))),OR(ISBLANK(AG1503),ISBLANK(AH1503))),#N/A,
IFERROR(VLOOKUP(AE1503,MonsterTable!$A:$B,MATCH(MonsterTable!$B$1,MonsterTable!$A$1:$B$1,0),0),
IF(OR(NOT(ISBLANK(AG1503)),ISBLANK(AH1503)),#N/A,
IF(AE1503="empty","empty",
VLOOKUP(AE1503,MonsterGroupTable!$A:$A,1,0)))))))</f>
        <v>empty</v>
      </c>
      <c r="AH1503">
        <v>3</v>
      </c>
      <c r="AL1503" s="1" t="s">
        <v>339</v>
      </c>
      <c r="AM1503" s="2">
        <f>IF(AND(ISBLANK(AL1503),OR(NOT(ISBLANK(AN1503)),NOT(ISBLANK(AO1503)))),#N/A,
IF(ISBLANK(AL1503),"",
IF(AND(NOT(ISERROR(VLOOKUP(AL1503,MonsterTable!$A:$B,MATCH(MonsterTable!$B$1,MonsterTable!$A$1:$B$1,0),0))),OR(ISBLANK(AN1503),ISBLANK(AO1503))),#N/A,
IFERROR(VLOOKUP(AL1503,MonsterTable!$A:$B,MATCH(MonsterTable!$B$1,MonsterTable!$A$1:$B$1,0),0),
IF(OR(NOT(ISBLANK(AN1503)),ISBLANK(AO1503)),#N/A,
IF(AL1503="empty","empty",
VLOOKUP(AL1503,MonsterGroupTable!$A:$A,1,0)))))))</f>
        <v>203</v>
      </c>
      <c r="AN1503">
        <v>1</v>
      </c>
      <c r="AO1503">
        <v>1</v>
      </c>
      <c r="AP1503">
        <v>0</v>
      </c>
      <c r="AT1503" s="2" t="str">
        <f>IF(AND(ISBLANK(AS1503),OR(NOT(ISBLANK(AU1503)),NOT(ISBLANK(AV1503)))),#N/A,
IF(ISBLANK(AS1503),"",
IF(AND(NOT(ISERROR(VLOOKUP(AS1503,MonsterTable!$A:$B,MATCH(MonsterTable!$B$1,MonsterTable!$A$1:$B$1,0),0))),OR(ISBLANK(AU1503),ISBLANK(AV1503))),#N/A,
IFERROR(VLOOKUP(AS1503,MonsterTable!$A:$B,MATCH(MonsterTable!$B$1,MonsterTable!$A$1:$B$1,0),0),
IF(OR(NOT(ISBLANK(AU1503)),ISBLANK(AV1503)),#N/A,
IF(AS1503="empty","empty",
VLOOKUP(AS1503,MonsterGroupTable!$A:$A,1,0)))))))</f>
        <v/>
      </c>
      <c r="BA1503" s="2" t="str">
        <f>IF(AND(ISBLANK(AZ1503),OR(NOT(ISBLANK(BB1503)),NOT(ISBLANK(BC1503)))),#N/A,
IF(ISBLANK(AZ1503),"",
IF(AND(NOT(ISERROR(VLOOKUP(AZ1503,MonsterTable!$A:$B,MATCH(MonsterTable!$B$1,MonsterTable!$A$1:$B$1,0),0))),OR(ISBLANK(BB1503),ISBLANK(BC1503))),#N/A,
IFERROR(VLOOKUP(AZ1503,MonsterTable!$A:$B,MATCH(MonsterTable!$B$1,MonsterTable!$A$1:$B$1,0),0),
IF(OR(NOT(ISBLANK(BB1503)),ISBLANK(BC1503)),#N/A,
IF(AZ1503="empty","empty",
VLOOKUP(AZ1503,MonsterGroupTable!$A:$A,1,0)))))))</f>
        <v/>
      </c>
      <c r="BH1503" s="2" t="str">
        <f>IF(AND(ISBLANK(BG1503),OR(NOT(ISBLANK(BI1503)),NOT(ISBLANK(BJ1503)))),#N/A,
IF(ISBLANK(BG1503),"",
IF(AND(NOT(ISERROR(VLOOKUP(BG1503,MonsterTable!$A:$B,MATCH(MonsterTable!$B$1,MonsterTable!$A$1:$B$1,0),0))),OR(ISBLANK(BI1503),ISBLANK(BJ1503))),#N/A,
IFERROR(VLOOKUP(BG1503,MonsterTable!$A:$B,MATCH(MonsterTable!$B$1,MonsterTable!$A$1:$B$1,0),0),
IF(OR(NOT(ISBLANK(BI1503)),ISBLANK(BJ1503)),#N/A,
IF(BG1503="empty","empty",
VLOOKUP(BG1503,MonsterGroupTable!$A:$A,1,0)))))))</f>
        <v/>
      </c>
      <c r="BO1503" s="2" t="str">
        <f>IF(AND(ISBLANK(BN1503),OR(NOT(ISBLANK(BP1503)),NOT(ISBLANK(BQ1503)))),#N/A,
IF(ISBLANK(BN1503),"",
IF(AND(NOT(ISERROR(VLOOKUP(BN1503,MonsterTable!$A:$B,MATCH(MonsterTable!$B$1,MonsterTable!$A$1:$B$1,0),0))),OR(ISBLANK(BP1503),ISBLANK(BQ1503))),#N/A,
IFERROR(VLOOKUP(BN1503,MonsterTable!$A:$B,MATCH(MonsterTable!$B$1,MonsterTable!$A$1:$B$1,0),0),
IF(OR(NOT(ISBLANK(BP1503)),ISBLANK(BQ1503)),#N/A,
IF(BN1503="empty","empty",
VLOOKUP(BN1503,MonsterGroupTable!$A:$A,1,0)))))))</f>
        <v/>
      </c>
      <c r="BV1503" s="2" t="str">
        <f>IF(AND(ISBLANK(BU1503),OR(NOT(ISBLANK(BW1503)),NOT(ISBLANK(BX1503)))),#N/A,
IF(ISBLANK(BU1503),"",
IF(AND(NOT(ISERROR(VLOOKUP(BU1503,MonsterTable!$A:$B,MATCH(MonsterTable!$B$1,MonsterTable!$A$1:$B$1,0),0))),OR(ISBLANK(BW1503),ISBLANK(BX1503))),#N/A,
IFERROR(VLOOKUP(BU1503,MonsterTable!$A:$B,MATCH(MonsterTable!$B$1,MonsterTable!$A$1:$B$1,0),0),
IF(OR(NOT(ISBLANK(BW1503)),ISBLANK(BX1503)),#N/A,
IF(BU1503="empty","empty",
VLOOKUP(BU1503,MonsterGroupTable!$A:$A,1,0)))))))</f>
        <v/>
      </c>
      <c r="CC1503" s="2" t="str">
        <f>IF(AND(ISBLANK(CB1503),OR(NOT(ISBLANK(CD1503)),NOT(ISBLANK(CE1503)))),#N/A,
IF(ISBLANK(CB1503),"",
IF(AND(NOT(ISERROR(VLOOKUP(CB1503,MonsterTable!$A:$B,MATCH(MonsterTable!$B$1,MonsterTable!$A$1:$B$1,0),0))),OR(ISBLANK(CD1503),ISBLANK(CE1503))),#N/A,
IFERROR(VLOOKUP(CB1503,MonsterTable!$A:$B,MATCH(MonsterTable!$B$1,MonsterTable!$A$1:$B$1,0),0),
IF(OR(NOT(ISBLANK(CD1503)),ISBLANK(CE1503)),#N/A,
IF(CB1503="empty","empty",
VLOOKUP(CB1503,MonsterGroupTable!$A:$A,1,0)))))))</f>
        <v/>
      </c>
      <c r="CJ1503" s="2" t="str">
        <f>IF(AND(ISBLANK(CI1503),OR(NOT(ISBLANK(CK1503)),NOT(ISBLANK(CL1503)))),#N/A,
IF(ISBLANK(CI1503),"",
IF(AND(NOT(ISERROR(VLOOKUP(CI1503,MonsterTable!$A:$B,MATCH(MonsterTable!$B$1,MonsterTable!$A$1:$B$1,0),0))),OR(ISBLANK(CK1503),ISBLANK(CL1503))),#N/A,
IFERROR(VLOOKUP(CI1503,MonsterTable!$A:$B,MATCH(MonsterTable!$B$1,MonsterTable!$A$1:$B$1,0),0),
IF(OR(NOT(ISBLANK(CK1503)),ISBLANK(CL1503)),#N/A,
IF(CI1503="empty","empty",
VLOOKUP(CI1503,MonsterGroupTable!$A:$A,1,0)))))))</f>
        <v/>
      </c>
    </row>
    <row r="1504" spans="1:88">
      <c r="A1504">
        <v>20470</v>
      </c>
      <c r="B1504">
        <f t="shared" si="51"/>
        <v>1.2</v>
      </c>
      <c r="C1504">
        <f t="shared" si="51"/>
        <v>1.1000000000000001</v>
      </c>
      <c r="F1504">
        <v>1680</v>
      </c>
      <c r="G1504">
        <v>44387</v>
      </c>
      <c r="H1504">
        <v>0</v>
      </c>
      <c r="I1504">
        <v>0</v>
      </c>
      <c r="J1504">
        <v>0</v>
      </c>
      <c r="K1504" t="s">
        <v>28</v>
      </c>
      <c r="L1504" t="s">
        <v>253</v>
      </c>
      <c r="M1504" t="s">
        <v>79</v>
      </c>
      <c r="N1504" t="s">
        <v>80</v>
      </c>
      <c r="O1504">
        <v>0</v>
      </c>
      <c r="P1504">
        <v>-4.75</v>
      </c>
      <c r="Q1504">
        <v>-3.5</v>
      </c>
      <c r="R1504">
        <v>4.75</v>
      </c>
      <c r="S1504">
        <v>3</v>
      </c>
      <c r="T1504">
        <v>-13.5</v>
      </c>
      <c r="U1504">
        <v>2.5499999999999998</v>
      </c>
      <c r="V1504">
        <v>-6.75</v>
      </c>
      <c r="W1504" t="str">
        <f t="shared" si="52"/>
        <v>g107,5,empty,3,203,1,1,0</v>
      </c>
      <c r="X1504" s="1" t="s">
        <v>285</v>
      </c>
      <c r="Y1504" s="2" t="str">
        <f>IF(AND(ISBLANK(X1504),OR(NOT(ISBLANK(Z1504)),NOT(ISBLANK(AA1504)))),#N/A,
IF(ISBLANK(X1504),"",
IF(AND(NOT(ISERROR(VLOOKUP(X1504,MonsterTable!$A:$B,MATCH(MonsterTable!$B$1,MonsterTable!$A$1:$B$1,0),0))),OR(ISBLANK(Z1504),ISBLANK(AA1504))),#N/A,
IFERROR(VLOOKUP(X1504,MonsterTable!$A:$B,MATCH(MonsterTable!$B$1,MonsterTable!$A$1:$B$1,0),0),
IF(OR(NOT(ISBLANK(Z1504)),ISBLANK(AA1504)),#N/A,
IF(X1504="empty","empty",
VLOOKUP(X1504,MonsterGroupTable!$A:$A,1,0)))))))</f>
        <v>g107</v>
      </c>
      <c r="AA1504">
        <v>5</v>
      </c>
      <c r="AE1504" s="1" t="s">
        <v>446</v>
      </c>
      <c r="AF1504" s="2" t="str">
        <f>IF(AND(ISBLANK(AE1504),OR(NOT(ISBLANK(AG1504)),NOT(ISBLANK(AH1504)))),#N/A,
IF(ISBLANK(AE1504),"",
IF(AND(NOT(ISERROR(VLOOKUP(AE1504,MonsterTable!$A:$B,MATCH(MonsterTable!$B$1,MonsterTable!$A$1:$B$1,0),0))),OR(ISBLANK(AG1504),ISBLANK(AH1504))),#N/A,
IFERROR(VLOOKUP(AE1504,MonsterTable!$A:$B,MATCH(MonsterTable!$B$1,MonsterTable!$A$1:$B$1,0),0),
IF(OR(NOT(ISBLANK(AG1504)),ISBLANK(AH1504)),#N/A,
IF(AE1504="empty","empty",
VLOOKUP(AE1504,MonsterGroupTable!$A:$A,1,0)))))))</f>
        <v>empty</v>
      </c>
      <c r="AH1504">
        <v>3</v>
      </c>
      <c r="AL1504" s="1" t="s">
        <v>339</v>
      </c>
      <c r="AM1504" s="2">
        <f>IF(AND(ISBLANK(AL1504),OR(NOT(ISBLANK(AN1504)),NOT(ISBLANK(AO1504)))),#N/A,
IF(ISBLANK(AL1504),"",
IF(AND(NOT(ISERROR(VLOOKUP(AL1504,MonsterTable!$A:$B,MATCH(MonsterTable!$B$1,MonsterTable!$A$1:$B$1,0),0))),OR(ISBLANK(AN1504),ISBLANK(AO1504))),#N/A,
IFERROR(VLOOKUP(AL1504,MonsterTable!$A:$B,MATCH(MonsterTable!$B$1,MonsterTable!$A$1:$B$1,0),0),
IF(OR(NOT(ISBLANK(AN1504)),ISBLANK(AO1504)),#N/A,
IF(AL1504="empty","empty",
VLOOKUP(AL1504,MonsterGroupTable!$A:$A,1,0)))))))</f>
        <v>203</v>
      </c>
      <c r="AN1504">
        <v>1</v>
      </c>
      <c r="AO1504">
        <v>1</v>
      </c>
      <c r="AP1504">
        <v>0</v>
      </c>
      <c r="AT1504" s="2" t="str">
        <f>IF(AND(ISBLANK(AS1504),OR(NOT(ISBLANK(AU1504)),NOT(ISBLANK(AV1504)))),#N/A,
IF(ISBLANK(AS1504),"",
IF(AND(NOT(ISERROR(VLOOKUP(AS1504,MonsterTable!$A:$B,MATCH(MonsterTable!$B$1,MonsterTable!$A$1:$B$1,0),0))),OR(ISBLANK(AU1504),ISBLANK(AV1504))),#N/A,
IFERROR(VLOOKUP(AS1504,MonsterTable!$A:$B,MATCH(MonsterTable!$B$1,MonsterTable!$A$1:$B$1,0),0),
IF(OR(NOT(ISBLANK(AU1504)),ISBLANK(AV1504)),#N/A,
IF(AS1504="empty","empty",
VLOOKUP(AS1504,MonsterGroupTable!$A:$A,1,0)))))))</f>
        <v/>
      </c>
      <c r="BA1504" s="2" t="str">
        <f>IF(AND(ISBLANK(AZ1504),OR(NOT(ISBLANK(BB1504)),NOT(ISBLANK(BC1504)))),#N/A,
IF(ISBLANK(AZ1504),"",
IF(AND(NOT(ISERROR(VLOOKUP(AZ1504,MonsterTable!$A:$B,MATCH(MonsterTable!$B$1,MonsterTable!$A$1:$B$1,0),0))),OR(ISBLANK(BB1504),ISBLANK(BC1504))),#N/A,
IFERROR(VLOOKUP(AZ1504,MonsterTable!$A:$B,MATCH(MonsterTable!$B$1,MonsterTable!$A$1:$B$1,0),0),
IF(OR(NOT(ISBLANK(BB1504)),ISBLANK(BC1504)),#N/A,
IF(AZ1504="empty","empty",
VLOOKUP(AZ1504,MonsterGroupTable!$A:$A,1,0)))))))</f>
        <v/>
      </c>
      <c r="BH1504" s="2" t="str">
        <f>IF(AND(ISBLANK(BG1504),OR(NOT(ISBLANK(BI1504)),NOT(ISBLANK(BJ1504)))),#N/A,
IF(ISBLANK(BG1504),"",
IF(AND(NOT(ISERROR(VLOOKUP(BG1504,MonsterTable!$A:$B,MATCH(MonsterTable!$B$1,MonsterTable!$A$1:$B$1,0),0))),OR(ISBLANK(BI1504),ISBLANK(BJ1504))),#N/A,
IFERROR(VLOOKUP(BG1504,MonsterTable!$A:$B,MATCH(MonsterTable!$B$1,MonsterTable!$A$1:$B$1,0),0),
IF(OR(NOT(ISBLANK(BI1504)),ISBLANK(BJ1504)),#N/A,
IF(BG1504="empty","empty",
VLOOKUP(BG1504,MonsterGroupTable!$A:$A,1,0)))))))</f>
        <v/>
      </c>
      <c r="BO1504" s="2" t="str">
        <f>IF(AND(ISBLANK(BN1504),OR(NOT(ISBLANK(BP1504)),NOT(ISBLANK(BQ1504)))),#N/A,
IF(ISBLANK(BN1504),"",
IF(AND(NOT(ISERROR(VLOOKUP(BN1504,MonsterTable!$A:$B,MATCH(MonsterTable!$B$1,MonsterTable!$A$1:$B$1,0),0))),OR(ISBLANK(BP1504),ISBLANK(BQ1504))),#N/A,
IFERROR(VLOOKUP(BN1504,MonsterTable!$A:$B,MATCH(MonsterTable!$B$1,MonsterTable!$A$1:$B$1,0),0),
IF(OR(NOT(ISBLANK(BP1504)),ISBLANK(BQ1504)),#N/A,
IF(BN1504="empty","empty",
VLOOKUP(BN1504,MonsterGroupTable!$A:$A,1,0)))))))</f>
        <v/>
      </c>
      <c r="BV1504" s="2" t="str">
        <f>IF(AND(ISBLANK(BU1504),OR(NOT(ISBLANK(BW1504)),NOT(ISBLANK(BX1504)))),#N/A,
IF(ISBLANK(BU1504),"",
IF(AND(NOT(ISERROR(VLOOKUP(BU1504,MonsterTable!$A:$B,MATCH(MonsterTable!$B$1,MonsterTable!$A$1:$B$1,0),0))),OR(ISBLANK(BW1504),ISBLANK(BX1504))),#N/A,
IFERROR(VLOOKUP(BU1504,MonsterTable!$A:$B,MATCH(MonsterTable!$B$1,MonsterTable!$A$1:$B$1,0),0),
IF(OR(NOT(ISBLANK(BW1504)),ISBLANK(BX1504)),#N/A,
IF(BU1504="empty","empty",
VLOOKUP(BU1504,MonsterGroupTable!$A:$A,1,0)))))))</f>
        <v/>
      </c>
      <c r="CC1504" s="2" t="str">
        <f>IF(AND(ISBLANK(CB1504),OR(NOT(ISBLANK(CD1504)),NOT(ISBLANK(CE1504)))),#N/A,
IF(ISBLANK(CB1504),"",
IF(AND(NOT(ISERROR(VLOOKUP(CB1504,MonsterTable!$A:$B,MATCH(MonsterTable!$B$1,MonsterTable!$A$1:$B$1,0),0))),OR(ISBLANK(CD1504),ISBLANK(CE1504))),#N/A,
IFERROR(VLOOKUP(CB1504,MonsterTable!$A:$B,MATCH(MonsterTable!$B$1,MonsterTable!$A$1:$B$1,0),0),
IF(OR(NOT(ISBLANK(CD1504)),ISBLANK(CE1504)),#N/A,
IF(CB1504="empty","empty",
VLOOKUP(CB1504,MonsterGroupTable!$A:$A,1,0)))))))</f>
        <v/>
      </c>
      <c r="CJ1504" s="2" t="str">
        <f>IF(AND(ISBLANK(CI1504),OR(NOT(ISBLANK(CK1504)),NOT(ISBLANK(CL1504)))),#N/A,
IF(ISBLANK(CI1504),"",
IF(AND(NOT(ISERROR(VLOOKUP(CI1504,MonsterTable!$A:$B,MATCH(MonsterTable!$B$1,MonsterTable!$A$1:$B$1,0),0))),OR(ISBLANK(CK1504),ISBLANK(CL1504))),#N/A,
IFERROR(VLOOKUP(CI1504,MonsterTable!$A:$B,MATCH(MonsterTable!$B$1,MonsterTable!$A$1:$B$1,0),0),
IF(OR(NOT(ISBLANK(CK1504)),ISBLANK(CL1504)),#N/A,
IF(CI1504="empty","empty",
VLOOKUP(CI1504,MonsterGroupTable!$A:$A,1,0)))))))</f>
        <v/>
      </c>
    </row>
    <row r="1505" spans="1:88">
      <c r="A1505">
        <v>20471</v>
      </c>
      <c r="B1505">
        <f t="shared" si="51"/>
        <v>1.1000000000000001</v>
      </c>
      <c r="C1505">
        <f t="shared" si="51"/>
        <v>1.1000000000000001</v>
      </c>
      <c r="F1505">
        <v>1680</v>
      </c>
      <c r="G1505">
        <v>44639</v>
      </c>
      <c r="H1505">
        <v>0</v>
      </c>
      <c r="I1505">
        <v>0</v>
      </c>
      <c r="J1505">
        <v>0</v>
      </c>
      <c r="K1505" t="s">
        <v>28</v>
      </c>
      <c r="L1505" t="s">
        <v>254</v>
      </c>
      <c r="M1505" t="s">
        <v>79</v>
      </c>
      <c r="N1505" t="s">
        <v>80</v>
      </c>
      <c r="O1505">
        <v>0</v>
      </c>
      <c r="P1505">
        <v>-4.75</v>
      </c>
      <c r="Q1505">
        <v>-3.5</v>
      </c>
      <c r="R1505">
        <v>4.75</v>
      </c>
      <c r="S1505">
        <v>3</v>
      </c>
      <c r="T1505">
        <v>-13.5</v>
      </c>
      <c r="U1505">
        <v>2.5499999999999998</v>
      </c>
      <c r="V1505">
        <v>-6.75</v>
      </c>
      <c r="W1505" t="str">
        <f t="shared" si="52"/>
        <v>g108,5,empty,3,201,1,1,0</v>
      </c>
      <c r="X1505" s="1" t="s">
        <v>286</v>
      </c>
      <c r="Y1505" s="2" t="str">
        <f>IF(AND(ISBLANK(X1505),OR(NOT(ISBLANK(Z1505)),NOT(ISBLANK(AA1505)))),#N/A,
IF(ISBLANK(X1505),"",
IF(AND(NOT(ISERROR(VLOOKUP(X1505,MonsterTable!$A:$B,MATCH(MonsterTable!$B$1,MonsterTable!$A$1:$B$1,0),0))),OR(ISBLANK(Z1505),ISBLANK(AA1505))),#N/A,
IFERROR(VLOOKUP(X1505,MonsterTable!$A:$B,MATCH(MonsterTable!$B$1,MonsterTable!$A$1:$B$1,0),0),
IF(OR(NOT(ISBLANK(Z1505)),ISBLANK(AA1505)),#N/A,
IF(X1505="empty","empty",
VLOOKUP(X1505,MonsterGroupTable!$A:$A,1,0)))))))</f>
        <v>g108</v>
      </c>
      <c r="AA1505">
        <v>5</v>
      </c>
      <c r="AE1505" s="1" t="s">
        <v>446</v>
      </c>
      <c r="AF1505" s="2" t="str">
        <f>IF(AND(ISBLANK(AE1505),OR(NOT(ISBLANK(AG1505)),NOT(ISBLANK(AH1505)))),#N/A,
IF(ISBLANK(AE1505),"",
IF(AND(NOT(ISERROR(VLOOKUP(AE1505,MonsterTable!$A:$B,MATCH(MonsterTable!$B$1,MonsterTable!$A$1:$B$1,0),0))),OR(ISBLANK(AG1505),ISBLANK(AH1505))),#N/A,
IFERROR(VLOOKUP(AE1505,MonsterTable!$A:$B,MATCH(MonsterTable!$B$1,MonsterTable!$A$1:$B$1,0),0),
IF(OR(NOT(ISBLANK(AG1505)),ISBLANK(AH1505)),#N/A,
IF(AE1505="empty","empty",
VLOOKUP(AE1505,MonsterGroupTable!$A:$A,1,0)))))))</f>
        <v>empty</v>
      </c>
      <c r="AH1505">
        <v>3</v>
      </c>
      <c r="AL1505" s="1" t="s">
        <v>242</v>
      </c>
      <c r="AM1505" s="2">
        <f>IF(AND(ISBLANK(AL1505),OR(NOT(ISBLANK(AN1505)),NOT(ISBLANK(AO1505)))),#N/A,
IF(ISBLANK(AL1505),"",
IF(AND(NOT(ISERROR(VLOOKUP(AL1505,MonsterTable!$A:$B,MATCH(MonsterTable!$B$1,MonsterTable!$A$1:$B$1,0),0))),OR(ISBLANK(AN1505),ISBLANK(AO1505))),#N/A,
IFERROR(VLOOKUP(AL1505,MonsterTable!$A:$B,MATCH(MonsterTable!$B$1,MonsterTable!$A$1:$B$1,0),0),
IF(OR(NOT(ISBLANK(AN1505)),ISBLANK(AO1505)),#N/A,
IF(AL1505="empty","empty",
VLOOKUP(AL1505,MonsterGroupTable!$A:$A,1,0)))))))</f>
        <v>201</v>
      </c>
      <c r="AN1505">
        <v>1</v>
      </c>
      <c r="AO1505">
        <v>1</v>
      </c>
      <c r="AP1505">
        <v>0</v>
      </c>
      <c r="AT1505" s="2" t="str">
        <f>IF(AND(ISBLANK(AS1505),OR(NOT(ISBLANK(AU1505)),NOT(ISBLANK(AV1505)))),#N/A,
IF(ISBLANK(AS1505),"",
IF(AND(NOT(ISERROR(VLOOKUP(AS1505,MonsterTable!$A:$B,MATCH(MonsterTable!$B$1,MonsterTable!$A$1:$B$1,0),0))),OR(ISBLANK(AU1505),ISBLANK(AV1505))),#N/A,
IFERROR(VLOOKUP(AS1505,MonsterTable!$A:$B,MATCH(MonsterTable!$B$1,MonsterTable!$A$1:$B$1,0),0),
IF(OR(NOT(ISBLANK(AU1505)),ISBLANK(AV1505)),#N/A,
IF(AS1505="empty","empty",
VLOOKUP(AS1505,MonsterGroupTable!$A:$A,1,0)))))))</f>
        <v/>
      </c>
      <c r="BA1505" s="2" t="str">
        <f>IF(AND(ISBLANK(AZ1505),OR(NOT(ISBLANK(BB1505)),NOT(ISBLANK(BC1505)))),#N/A,
IF(ISBLANK(AZ1505),"",
IF(AND(NOT(ISERROR(VLOOKUP(AZ1505,MonsterTable!$A:$B,MATCH(MonsterTable!$B$1,MonsterTable!$A$1:$B$1,0),0))),OR(ISBLANK(BB1505),ISBLANK(BC1505))),#N/A,
IFERROR(VLOOKUP(AZ1505,MonsterTable!$A:$B,MATCH(MonsterTable!$B$1,MonsterTable!$A$1:$B$1,0),0),
IF(OR(NOT(ISBLANK(BB1505)),ISBLANK(BC1505)),#N/A,
IF(AZ1505="empty","empty",
VLOOKUP(AZ1505,MonsterGroupTable!$A:$A,1,0)))))))</f>
        <v/>
      </c>
      <c r="BH1505" s="2" t="str">
        <f>IF(AND(ISBLANK(BG1505),OR(NOT(ISBLANK(BI1505)),NOT(ISBLANK(BJ1505)))),#N/A,
IF(ISBLANK(BG1505),"",
IF(AND(NOT(ISERROR(VLOOKUP(BG1505,MonsterTable!$A:$B,MATCH(MonsterTable!$B$1,MonsterTable!$A$1:$B$1,0),0))),OR(ISBLANK(BI1505),ISBLANK(BJ1505))),#N/A,
IFERROR(VLOOKUP(BG1505,MonsterTable!$A:$B,MATCH(MonsterTable!$B$1,MonsterTable!$A$1:$B$1,0),0),
IF(OR(NOT(ISBLANK(BI1505)),ISBLANK(BJ1505)),#N/A,
IF(BG1505="empty","empty",
VLOOKUP(BG1505,MonsterGroupTable!$A:$A,1,0)))))))</f>
        <v/>
      </c>
      <c r="BO1505" s="2" t="str">
        <f>IF(AND(ISBLANK(BN1505),OR(NOT(ISBLANK(BP1505)),NOT(ISBLANK(BQ1505)))),#N/A,
IF(ISBLANK(BN1505),"",
IF(AND(NOT(ISERROR(VLOOKUP(BN1505,MonsterTable!$A:$B,MATCH(MonsterTable!$B$1,MonsterTable!$A$1:$B$1,0),0))),OR(ISBLANK(BP1505),ISBLANK(BQ1505))),#N/A,
IFERROR(VLOOKUP(BN1505,MonsterTable!$A:$B,MATCH(MonsterTable!$B$1,MonsterTable!$A$1:$B$1,0),0),
IF(OR(NOT(ISBLANK(BP1505)),ISBLANK(BQ1505)),#N/A,
IF(BN1505="empty","empty",
VLOOKUP(BN1505,MonsterGroupTable!$A:$A,1,0)))))))</f>
        <v/>
      </c>
      <c r="BV1505" s="2" t="str">
        <f>IF(AND(ISBLANK(BU1505),OR(NOT(ISBLANK(BW1505)),NOT(ISBLANK(BX1505)))),#N/A,
IF(ISBLANK(BU1505),"",
IF(AND(NOT(ISERROR(VLOOKUP(BU1505,MonsterTable!$A:$B,MATCH(MonsterTable!$B$1,MonsterTable!$A$1:$B$1,0),0))),OR(ISBLANK(BW1505),ISBLANK(BX1505))),#N/A,
IFERROR(VLOOKUP(BU1505,MonsterTable!$A:$B,MATCH(MonsterTable!$B$1,MonsterTable!$A$1:$B$1,0),0),
IF(OR(NOT(ISBLANK(BW1505)),ISBLANK(BX1505)),#N/A,
IF(BU1505="empty","empty",
VLOOKUP(BU1505,MonsterGroupTable!$A:$A,1,0)))))))</f>
        <v/>
      </c>
      <c r="CC1505" s="2" t="str">
        <f>IF(AND(ISBLANK(CB1505),OR(NOT(ISBLANK(CD1505)),NOT(ISBLANK(CE1505)))),#N/A,
IF(ISBLANK(CB1505),"",
IF(AND(NOT(ISERROR(VLOOKUP(CB1505,MonsterTable!$A:$B,MATCH(MonsterTable!$B$1,MonsterTable!$A$1:$B$1,0),0))),OR(ISBLANK(CD1505),ISBLANK(CE1505))),#N/A,
IFERROR(VLOOKUP(CB1505,MonsterTable!$A:$B,MATCH(MonsterTable!$B$1,MonsterTable!$A$1:$B$1,0),0),
IF(OR(NOT(ISBLANK(CD1505)),ISBLANK(CE1505)),#N/A,
IF(CB1505="empty","empty",
VLOOKUP(CB1505,MonsterGroupTable!$A:$A,1,0)))))))</f>
        <v/>
      </c>
      <c r="CJ1505" s="2" t="str">
        <f>IF(AND(ISBLANK(CI1505),OR(NOT(ISBLANK(CK1505)),NOT(ISBLANK(CL1505)))),#N/A,
IF(ISBLANK(CI1505),"",
IF(AND(NOT(ISERROR(VLOOKUP(CI1505,MonsterTable!$A:$B,MATCH(MonsterTable!$B$1,MonsterTable!$A$1:$B$1,0),0))),OR(ISBLANK(CK1505),ISBLANK(CL1505))),#N/A,
IFERROR(VLOOKUP(CI1505,MonsterTable!$A:$B,MATCH(MonsterTable!$B$1,MonsterTable!$A$1:$B$1,0),0),
IF(OR(NOT(ISBLANK(CK1505)),ISBLANK(CL1505)),#N/A,
IF(CI1505="empty","empty",
VLOOKUP(CI1505,MonsterGroupTable!$A:$A,1,0)))))))</f>
        <v/>
      </c>
    </row>
    <row r="1506" spans="1:88">
      <c r="A1506">
        <v>20472</v>
      </c>
      <c r="B1506">
        <f t="shared" si="51"/>
        <v>1.1000000000000001</v>
      </c>
      <c r="C1506">
        <f t="shared" si="51"/>
        <v>1.1000000000000001</v>
      </c>
      <c r="F1506">
        <v>1680</v>
      </c>
      <c r="G1506">
        <v>44891</v>
      </c>
      <c r="H1506">
        <v>0</v>
      </c>
      <c r="I1506">
        <v>0</v>
      </c>
      <c r="J1506">
        <v>0</v>
      </c>
      <c r="K1506" t="s">
        <v>28</v>
      </c>
      <c r="L1506" t="s">
        <v>254</v>
      </c>
      <c r="M1506" t="s">
        <v>79</v>
      </c>
      <c r="N1506" t="s">
        <v>80</v>
      </c>
      <c r="O1506">
        <v>0</v>
      </c>
      <c r="P1506">
        <v>-4.75</v>
      </c>
      <c r="Q1506">
        <v>-3.5</v>
      </c>
      <c r="R1506">
        <v>4.75</v>
      </c>
      <c r="S1506">
        <v>3</v>
      </c>
      <c r="T1506">
        <v>-13.5</v>
      </c>
      <c r="U1506">
        <v>2.5499999999999998</v>
      </c>
      <c r="V1506">
        <v>-6.75</v>
      </c>
      <c r="W1506" t="str">
        <f t="shared" si="52"/>
        <v>g108,5,empty,3,201,1,1,0</v>
      </c>
      <c r="X1506" s="1" t="s">
        <v>286</v>
      </c>
      <c r="Y1506" s="2" t="str">
        <f>IF(AND(ISBLANK(X1506),OR(NOT(ISBLANK(Z1506)),NOT(ISBLANK(AA1506)))),#N/A,
IF(ISBLANK(X1506),"",
IF(AND(NOT(ISERROR(VLOOKUP(X1506,MonsterTable!$A:$B,MATCH(MonsterTable!$B$1,MonsterTable!$A$1:$B$1,0),0))),OR(ISBLANK(Z1506),ISBLANK(AA1506))),#N/A,
IFERROR(VLOOKUP(X1506,MonsterTable!$A:$B,MATCH(MonsterTable!$B$1,MonsterTable!$A$1:$B$1,0),0),
IF(OR(NOT(ISBLANK(Z1506)),ISBLANK(AA1506)),#N/A,
IF(X1506="empty","empty",
VLOOKUP(X1506,MonsterGroupTable!$A:$A,1,0)))))))</f>
        <v>g108</v>
      </c>
      <c r="AA1506">
        <v>5</v>
      </c>
      <c r="AE1506" s="1" t="s">
        <v>446</v>
      </c>
      <c r="AF1506" s="2" t="str">
        <f>IF(AND(ISBLANK(AE1506),OR(NOT(ISBLANK(AG1506)),NOT(ISBLANK(AH1506)))),#N/A,
IF(ISBLANK(AE1506),"",
IF(AND(NOT(ISERROR(VLOOKUP(AE1506,MonsterTable!$A:$B,MATCH(MonsterTable!$B$1,MonsterTable!$A$1:$B$1,0),0))),OR(ISBLANK(AG1506),ISBLANK(AH1506))),#N/A,
IFERROR(VLOOKUP(AE1506,MonsterTable!$A:$B,MATCH(MonsterTable!$B$1,MonsterTable!$A$1:$B$1,0),0),
IF(OR(NOT(ISBLANK(AG1506)),ISBLANK(AH1506)),#N/A,
IF(AE1506="empty","empty",
VLOOKUP(AE1506,MonsterGroupTable!$A:$A,1,0)))))))</f>
        <v>empty</v>
      </c>
      <c r="AH1506">
        <v>3</v>
      </c>
      <c r="AL1506" s="1" t="s">
        <v>242</v>
      </c>
      <c r="AM1506" s="2">
        <f>IF(AND(ISBLANK(AL1506),OR(NOT(ISBLANK(AN1506)),NOT(ISBLANK(AO1506)))),#N/A,
IF(ISBLANK(AL1506),"",
IF(AND(NOT(ISERROR(VLOOKUP(AL1506,MonsterTable!$A:$B,MATCH(MonsterTable!$B$1,MonsterTable!$A$1:$B$1,0),0))),OR(ISBLANK(AN1506),ISBLANK(AO1506))),#N/A,
IFERROR(VLOOKUP(AL1506,MonsterTable!$A:$B,MATCH(MonsterTable!$B$1,MonsterTable!$A$1:$B$1,0),0),
IF(OR(NOT(ISBLANK(AN1506)),ISBLANK(AO1506)),#N/A,
IF(AL1506="empty","empty",
VLOOKUP(AL1506,MonsterGroupTable!$A:$A,1,0)))))))</f>
        <v>201</v>
      </c>
      <c r="AN1506">
        <v>1</v>
      </c>
      <c r="AO1506">
        <v>1</v>
      </c>
      <c r="AP1506">
        <v>0</v>
      </c>
      <c r="AT1506" s="2" t="str">
        <f>IF(AND(ISBLANK(AS1506),OR(NOT(ISBLANK(AU1506)),NOT(ISBLANK(AV1506)))),#N/A,
IF(ISBLANK(AS1506),"",
IF(AND(NOT(ISERROR(VLOOKUP(AS1506,MonsterTable!$A:$B,MATCH(MonsterTable!$B$1,MonsterTable!$A$1:$B$1,0),0))),OR(ISBLANK(AU1506),ISBLANK(AV1506))),#N/A,
IFERROR(VLOOKUP(AS1506,MonsterTable!$A:$B,MATCH(MonsterTable!$B$1,MonsterTable!$A$1:$B$1,0),0),
IF(OR(NOT(ISBLANK(AU1506)),ISBLANK(AV1506)),#N/A,
IF(AS1506="empty","empty",
VLOOKUP(AS1506,MonsterGroupTable!$A:$A,1,0)))))))</f>
        <v/>
      </c>
      <c r="BA1506" s="2" t="str">
        <f>IF(AND(ISBLANK(AZ1506),OR(NOT(ISBLANK(BB1506)),NOT(ISBLANK(BC1506)))),#N/A,
IF(ISBLANK(AZ1506),"",
IF(AND(NOT(ISERROR(VLOOKUP(AZ1506,MonsterTable!$A:$B,MATCH(MonsterTable!$B$1,MonsterTable!$A$1:$B$1,0),0))),OR(ISBLANK(BB1506),ISBLANK(BC1506))),#N/A,
IFERROR(VLOOKUP(AZ1506,MonsterTable!$A:$B,MATCH(MonsterTable!$B$1,MonsterTable!$A$1:$B$1,0),0),
IF(OR(NOT(ISBLANK(BB1506)),ISBLANK(BC1506)),#N/A,
IF(AZ1506="empty","empty",
VLOOKUP(AZ1506,MonsterGroupTable!$A:$A,1,0)))))))</f>
        <v/>
      </c>
      <c r="BH1506" s="2" t="str">
        <f>IF(AND(ISBLANK(BG1506),OR(NOT(ISBLANK(BI1506)),NOT(ISBLANK(BJ1506)))),#N/A,
IF(ISBLANK(BG1506),"",
IF(AND(NOT(ISERROR(VLOOKUP(BG1506,MonsterTable!$A:$B,MATCH(MonsterTable!$B$1,MonsterTable!$A$1:$B$1,0),0))),OR(ISBLANK(BI1506),ISBLANK(BJ1506))),#N/A,
IFERROR(VLOOKUP(BG1506,MonsterTable!$A:$B,MATCH(MonsterTable!$B$1,MonsterTable!$A$1:$B$1,0),0),
IF(OR(NOT(ISBLANK(BI1506)),ISBLANK(BJ1506)),#N/A,
IF(BG1506="empty","empty",
VLOOKUP(BG1506,MonsterGroupTable!$A:$A,1,0)))))))</f>
        <v/>
      </c>
      <c r="BO1506" s="2" t="str">
        <f>IF(AND(ISBLANK(BN1506),OR(NOT(ISBLANK(BP1506)),NOT(ISBLANK(BQ1506)))),#N/A,
IF(ISBLANK(BN1506),"",
IF(AND(NOT(ISERROR(VLOOKUP(BN1506,MonsterTable!$A:$B,MATCH(MonsterTable!$B$1,MonsterTable!$A$1:$B$1,0),0))),OR(ISBLANK(BP1506),ISBLANK(BQ1506))),#N/A,
IFERROR(VLOOKUP(BN1506,MonsterTable!$A:$B,MATCH(MonsterTable!$B$1,MonsterTable!$A$1:$B$1,0),0),
IF(OR(NOT(ISBLANK(BP1506)),ISBLANK(BQ1506)),#N/A,
IF(BN1506="empty","empty",
VLOOKUP(BN1506,MonsterGroupTable!$A:$A,1,0)))))))</f>
        <v/>
      </c>
      <c r="BV1506" s="2" t="str">
        <f>IF(AND(ISBLANK(BU1506),OR(NOT(ISBLANK(BW1506)),NOT(ISBLANK(BX1506)))),#N/A,
IF(ISBLANK(BU1506),"",
IF(AND(NOT(ISERROR(VLOOKUP(BU1506,MonsterTable!$A:$B,MATCH(MonsterTable!$B$1,MonsterTable!$A$1:$B$1,0),0))),OR(ISBLANK(BW1506),ISBLANK(BX1506))),#N/A,
IFERROR(VLOOKUP(BU1506,MonsterTable!$A:$B,MATCH(MonsterTable!$B$1,MonsterTable!$A$1:$B$1,0),0),
IF(OR(NOT(ISBLANK(BW1506)),ISBLANK(BX1506)),#N/A,
IF(BU1506="empty","empty",
VLOOKUP(BU1506,MonsterGroupTable!$A:$A,1,0)))))))</f>
        <v/>
      </c>
      <c r="CC1506" s="2" t="str">
        <f>IF(AND(ISBLANK(CB1506),OR(NOT(ISBLANK(CD1506)),NOT(ISBLANK(CE1506)))),#N/A,
IF(ISBLANK(CB1506),"",
IF(AND(NOT(ISERROR(VLOOKUP(CB1506,MonsterTable!$A:$B,MATCH(MonsterTable!$B$1,MonsterTable!$A$1:$B$1,0),0))),OR(ISBLANK(CD1506),ISBLANK(CE1506))),#N/A,
IFERROR(VLOOKUP(CB1506,MonsterTable!$A:$B,MATCH(MonsterTable!$B$1,MonsterTable!$A$1:$B$1,0),0),
IF(OR(NOT(ISBLANK(CD1506)),ISBLANK(CE1506)),#N/A,
IF(CB1506="empty","empty",
VLOOKUP(CB1506,MonsterGroupTable!$A:$A,1,0)))))))</f>
        <v/>
      </c>
      <c r="CJ1506" s="2" t="str">
        <f>IF(AND(ISBLANK(CI1506),OR(NOT(ISBLANK(CK1506)),NOT(ISBLANK(CL1506)))),#N/A,
IF(ISBLANK(CI1506),"",
IF(AND(NOT(ISERROR(VLOOKUP(CI1506,MonsterTable!$A:$B,MATCH(MonsterTable!$B$1,MonsterTable!$A$1:$B$1,0),0))),OR(ISBLANK(CK1506),ISBLANK(CL1506))),#N/A,
IFERROR(VLOOKUP(CI1506,MonsterTable!$A:$B,MATCH(MonsterTable!$B$1,MonsterTable!$A$1:$B$1,0),0),
IF(OR(NOT(ISBLANK(CK1506)),ISBLANK(CL1506)),#N/A,
IF(CI1506="empty","empty",
VLOOKUP(CI1506,MonsterGroupTable!$A:$A,1,0)))))))</f>
        <v/>
      </c>
    </row>
    <row r="1507" spans="1:88">
      <c r="A1507">
        <v>20473</v>
      </c>
      <c r="B1507">
        <f t="shared" si="51"/>
        <v>1.1000000000000001</v>
      </c>
      <c r="C1507">
        <f t="shared" si="51"/>
        <v>1.1000000000000001</v>
      </c>
      <c r="F1507">
        <v>1680</v>
      </c>
      <c r="G1507">
        <v>45143</v>
      </c>
      <c r="H1507">
        <v>0</v>
      </c>
      <c r="I1507">
        <v>0</v>
      </c>
      <c r="J1507">
        <v>0</v>
      </c>
      <c r="K1507" t="s">
        <v>28</v>
      </c>
      <c r="L1507" t="s">
        <v>254</v>
      </c>
      <c r="M1507" t="s">
        <v>79</v>
      </c>
      <c r="N1507" t="s">
        <v>80</v>
      </c>
      <c r="O1507">
        <v>0</v>
      </c>
      <c r="P1507">
        <v>-4.75</v>
      </c>
      <c r="Q1507">
        <v>-3.5</v>
      </c>
      <c r="R1507">
        <v>4.75</v>
      </c>
      <c r="S1507">
        <v>3</v>
      </c>
      <c r="T1507">
        <v>-13.5</v>
      </c>
      <c r="U1507">
        <v>2.5499999999999998</v>
      </c>
      <c r="V1507">
        <v>-6.75</v>
      </c>
      <c r="W1507" t="str">
        <f t="shared" si="52"/>
        <v>g108,5,empty,3,201,1,1,0</v>
      </c>
      <c r="X1507" s="1" t="s">
        <v>286</v>
      </c>
      <c r="Y1507" s="2" t="str">
        <f>IF(AND(ISBLANK(X1507),OR(NOT(ISBLANK(Z1507)),NOT(ISBLANK(AA1507)))),#N/A,
IF(ISBLANK(X1507),"",
IF(AND(NOT(ISERROR(VLOOKUP(X1507,MonsterTable!$A:$B,MATCH(MonsterTable!$B$1,MonsterTable!$A$1:$B$1,0),0))),OR(ISBLANK(Z1507),ISBLANK(AA1507))),#N/A,
IFERROR(VLOOKUP(X1507,MonsterTable!$A:$B,MATCH(MonsterTable!$B$1,MonsterTable!$A$1:$B$1,0),0),
IF(OR(NOT(ISBLANK(Z1507)),ISBLANK(AA1507)),#N/A,
IF(X1507="empty","empty",
VLOOKUP(X1507,MonsterGroupTable!$A:$A,1,0)))))))</f>
        <v>g108</v>
      </c>
      <c r="AA1507">
        <v>5</v>
      </c>
      <c r="AE1507" s="1" t="s">
        <v>446</v>
      </c>
      <c r="AF1507" s="2" t="str">
        <f>IF(AND(ISBLANK(AE1507),OR(NOT(ISBLANK(AG1507)),NOT(ISBLANK(AH1507)))),#N/A,
IF(ISBLANK(AE1507),"",
IF(AND(NOT(ISERROR(VLOOKUP(AE1507,MonsterTable!$A:$B,MATCH(MonsterTable!$B$1,MonsterTable!$A$1:$B$1,0),0))),OR(ISBLANK(AG1507),ISBLANK(AH1507))),#N/A,
IFERROR(VLOOKUP(AE1507,MonsterTable!$A:$B,MATCH(MonsterTable!$B$1,MonsterTable!$A$1:$B$1,0),0),
IF(OR(NOT(ISBLANK(AG1507)),ISBLANK(AH1507)),#N/A,
IF(AE1507="empty","empty",
VLOOKUP(AE1507,MonsterGroupTable!$A:$A,1,0)))))))</f>
        <v>empty</v>
      </c>
      <c r="AH1507">
        <v>3</v>
      </c>
      <c r="AL1507" s="1" t="s">
        <v>242</v>
      </c>
      <c r="AM1507" s="2">
        <f>IF(AND(ISBLANK(AL1507),OR(NOT(ISBLANK(AN1507)),NOT(ISBLANK(AO1507)))),#N/A,
IF(ISBLANK(AL1507),"",
IF(AND(NOT(ISERROR(VLOOKUP(AL1507,MonsterTable!$A:$B,MATCH(MonsterTable!$B$1,MonsterTable!$A$1:$B$1,0),0))),OR(ISBLANK(AN1507),ISBLANK(AO1507))),#N/A,
IFERROR(VLOOKUP(AL1507,MonsterTable!$A:$B,MATCH(MonsterTable!$B$1,MonsterTable!$A$1:$B$1,0),0),
IF(OR(NOT(ISBLANK(AN1507)),ISBLANK(AO1507)),#N/A,
IF(AL1507="empty","empty",
VLOOKUP(AL1507,MonsterGroupTable!$A:$A,1,0)))))))</f>
        <v>201</v>
      </c>
      <c r="AN1507">
        <v>1</v>
      </c>
      <c r="AO1507">
        <v>1</v>
      </c>
      <c r="AP1507">
        <v>0</v>
      </c>
      <c r="AT1507" s="2" t="str">
        <f>IF(AND(ISBLANK(AS1507),OR(NOT(ISBLANK(AU1507)),NOT(ISBLANK(AV1507)))),#N/A,
IF(ISBLANK(AS1507),"",
IF(AND(NOT(ISERROR(VLOOKUP(AS1507,MonsterTable!$A:$B,MATCH(MonsterTable!$B$1,MonsterTable!$A$1:$B$1,0),0))),OR(ISBLANK(AU1507),ISBLANK(AV1507))),#N/A,
IFERROR(VLOOKUP(AS1507,MonsterTable!$A:$B,MATCH(MonsterTable!$B$1,MonsterTable!$A$1:$B$1,0),0),
IF(OR(NOT(ISBLANK(AU1507)),ISBLANK(AV1507)),#N/A,
IF(AS1507="empty","empty",
VLOOKUP(AS1507,MonsterGroupTable!$A:$A,1,0)))))))</f>
        <v/>
      </c>
      <c r="BA1507" s="2" t="str">
        <f>IF(AND(ISBLANK(AZ1507),OR(NOT(ISBLANK(BB1507)),NOT(ISBLANK(BC1507)))),#N/A,
IF(ISBLANK(AZ1507),"",
IF(AND(NOT(ISERROR(VLOOKUP(AZ1507,MonsterTable!$A:$B,MATCH(MonsterTable!$B$1,MonsterTable!$A$1:$B$1,0),0))),OR(ISBLANK(BB1507),ISBLANK(BC1507))),#N/A,
IFERROR(VLOOKUP(AZ1507,MonsterTable!$A:$B,MATCH(MonsterTable!$B$1,MonsterTable!$A$1:$B$1,0),0),
IF(OR(NOT(ISBLANK(BB1507)),ISBLANK(BC1507)),#N/A,
IF(AZ1507="empty","empty",
VLOOKUP(AZ1507,MonsterGroupTable!$A:$A,1,0)))))))</f>
        <v/>
      </c>
      <c r="BH1507" s="2" t="str">
        <f>IF(AND(ISBLANK(BG1507),OR(NOT(ISBLANK(BI1507)),NOT(ISBLANK(BJ1507)))),#N/A,
IF(ISBLANK(BG1507),"",
IF(AND(NOT(ISERROR(VLOOKUP(BG1507,MonsterTable!$A:$B,MATCH(MonsterTable!$B$1,MonsterTable!$A$1:$B$1,0),0))),OR(ISBLANK(BI1507),ISBLANK(BJ1507))),#N/A,
IFERROR(VLOOKUP(BG1507,MonsterTable!$A:$B,MATCH(MonsterTable!$B$1,MonsterTable!$A$1:$B$1,0),0),
IF(OR(NOT(ISBLANK(BI1507)),ISBLANK(BJ1507)),#N/A,
IF(BG1507="empty","empty",
VLOOKUP(BG1507,MonsterGroupTable!$A:$A,1,0)))))))</f>
        <v/>
      </c>
      <c r="BO1507" s="2" t="str">
        <f>IF(AND(ISBLANK(BN1507),OR(NOT(ISBLANK(BP1507)),NOT(ISBLANK(BQ1507)))),#N/A,
IF(ISBLANK(BN1507),"",
IF(AND(NOT(ISERROR(VLOOKUP(BN1507,MonsterTable!$A:$B,MATCH(MonsterTable!$B$1,MonsterTable!$A$1:$B$1,0),0))),OR(ISBLANK(BP1507),ISBLANK(BQ1507))),#N/A,
IFERROR(VLOOKUP(BN1507,MonsterTable!$A:$B,MATCH(MonsterTable!$B$1,MonsterTable!$A$1:$B$1,0),0),
IF(OR(NOT(ISBLANK(BP1507)),ISBLANK(BQ1507)),#N/A,
IF(BN1507="empty","empty",
VLOOKUP(BN1507,MonsterGroupTable!$A:$A,1,0)))))))</f>
        <v/>
      </c>
      <c r="BV1507" s="2" t="str">
        <f>IF(AND(ISBLANK(BU1507),OR(NOT(ISBLANK(BW1507)),NOT(ISBLANK(BX1507)))),#N/A,
IF(ISBLANK(BU1507),"",
IF(AND(NOT(ISERROR(VLOOKUP(BU1507,MonsterTable!$A:$B,MATCH(MonsterTable!$B$1,MonsterTable!$A$1:$B$1,0),0))),OR(ISBLANK(BW1507),ISBLANK(BX1507))),#N/A,
IFERROR(VLOOKUP(BU1507,MonsterTable!$A:$B,MATCH(MonsterTable!$B$1,MonsterTable!$A$1:$B$1,0),0),
IF(OR(NOT(ISBLANK(BW1507)),ISBLANK(BX1507)),#N/A,
IF(BU1507="empty","empty",
VLOOKUP(BU1507,MonsterGroupTable!$A:$A,1,0)))))))</f>
        <v/>
      </c>
      <c r="CC1507" s="2" t="str">
        <f>IF(AND(ISBLANK(CB1507),OR(NOT(ISBLANK(CD1507)),NOT(ISBLANK(CE1507)))),#N/A,
IF(ISBLANK(CB1507),"",
IF(AND(NOT(ISERROR(VLOOKUP(CB1507,MonsterTable!$A:$B,MATCH(MonsterTable!$B$1,MonsterTable!$A$1:$B$1,0),0))),OR(ISBLANK(CD1507),ISBLANK(CE1507))),#N/A,
IFERROR(VLOOKUP(CB1507,MonsterTable!$A:$B,MATCH(MonsterTable!$B$1,MonsterTable!$A$1:$B$1,0),0),
IF(OR(NOT(ISBLANK(CD1507)),ISBLANK(CE1507)),#N/A,
IF(CB1507="empty","empty",
VLOOKUP(CB1507,MonsterGroupTable!$A:$A,1,0)))))))</f>
        <v/>
      </c>
      <c r="CJ1507" s="2" t="str">
        <f>IF(AND(ISBLANK(CI1507),OR(NOT(ISBLANK(CK1507)),NOT(ISBLANK(CL1507)))),#N/A,
IF(ISBLANK(CI1507),"",
IF(AND(NOT(ISERROR(VLOOKUP(CI1507,MonsterTable!$A:$B,MATCH(MonsterTable!$B$1,MonsterTable!$A$1:$B$1,0),0))),OR(ISBLANK(CK1507),ISBLANK(CL1507))),#N/A,
IFERROR(VLOOKUP(CI1507,MonsterTable!$A:$B,MATCH(MonsterTable!$B$1,MonsterTable!$A$1:$B$1,0),0),
IF(OR(NOT(ISBLANK(CK1507)),ISBLANK(CL1507)),#N/A,
IF(CI1507="empty","empty",
VLOOKUP(CI1507,MonsterGroupTable!$A:$A,1,0)))))))</f>
        <v/>
      </c>
    </row>
    <row r="1508" spans="1:88">
      <c r="A1508">
        <v>20474</v>
      </c>
      <c r="B1508">
        <f t="shared" si="51"/>
        <v>1.1000000000000001</v>
      </c>
      <c r="C1508">
        <f t="shared" si="51"/>
        <v>1.1000000000000001</v>
      </c>
      <c r="F1508">
        <v>1680</v>
      </c>
      <c r="G1508">
        <v>45395</v>
      </c>
      <c r="H1508">
        <v>0</v>
      </c>
      <c r="I1508">
        <v>0</v>
      </c>
      <c r="J1508">
        <v>0</v>
      </c>
      <c r="K1508" t="s">
        <v>28</v>
      </c>
      <c r="L1508" t="s">
        <v>254</v>
      </c>
      <c r="M1508" t="s">
        <v>79</v>
      </c>
      <c r="N1508" t="s">
        <v>80</v>
      </c>
      <c r="O1508">
        <v>0</v>
      </c>
      <c r="P1508">
        <v>-4.75</v>
      </c>
      <c r="Q1508">
        <v>-3.5</v>
      </c>
      <c r="R1508">
        <v>4.75</v>
      </c>
      <c r="S1508">
        <v>3</v>
      </c>
      <c r="T1508">
        <v>-13.5</v>
      </c>
      <c r="U1508">
        <v>2.5499999999999998</v>
      </c>
      <c r="V1508">
        <v>-6.75</v>
      </c>
      <c r="W1508" t="str">
        <f t="shared" si="52"/>
        <v>g108,5,empty,3,201,1,1,0</v>
      </c>
      <c r="X1508" s="1" t="s">
        <v>286</v>
      </c>
      <c r="Y1508" s="2" t="str">
        <f>IF(AND(ISBLANK(X1508),OR(NOT(ISBLANK(Z1508)),NOT(ISBLANK(AA1508)))),#N/A,
IF(ISBLANK(X1508),"",
IF(AND(NOT(ISERROR(VLOOKUP(X1508,MonsterTable!$A:$B,MATCH(MonsterTable!$B$1,MonsterTable!$A$1:$B$1,0),0))),OR(ISBLANK(Z1508),ISBLANK(AA1508))),#N/A,
IFERROR(VLOOKUP(X1508,MonsterTable!$A:$B,MATCH(MonsterTable!$B$1,MonsterTable!$A$1:$B$1,0),0),
IF(OR(NOT(ISBLANK(Z1508)),ISBLANK(AA1508)),#N/A,
IF(X1508="empty","empty",
VLOOKUP(X1508,MonsterGroupTable!$A:$A,1,0)))))))</f>
        <v>g108</v>
      </c>
      <c r="AA1508">
        <v>5</v>
      </c>
      <c r="AE1508" s="1" t="s">
        <v>446</v>
      </c>
      <c r="AF1508" s="2" t="str">
        <f>IF(AND(ISBLANK(AE1508),OR(NOT(ISBLANK(AG1508)),NOT(ISBLANK(AH1508)))),#N/A,
IF(ISBLANK(AE1508),"",
IF(AND(NOT(ISERROR(VLOOKUP(AE1508,MonsterTable!$A:$B,MATCH(MonsterTable!$B$1,MonsterTable!$A$1:$B$1,0),0))),OR(ISBLANK(AG1508),ISBLANK(AH1508))),#N/A,
IFERROR(VLOOKUP(AE1508,MonsterTable!$A:$B,MATCH(MonsterTable!$B$1,MonsterTable!$A$1:$B$1,0),0),
IF(OR(NOT(ISBLANK(AG1508)),ISBLANK(AH1508)),#N/A,
IF(AE1508="empty","empty",
VLOOKUP(AE1508,MonsterGroupTable!$A:$A,1,0)))))))</f>
        <v>empty</v>
      </c>
      <c r="AH1508">
        <v>3</v>
      </c>
      <c r="AL1508" s="1" t="s">
        <v>242</v>
      </c>
      <c r="AM1508" s="2">
        <f>IF(AND(ISBLANK(AL1508),OR(NOT(ISBLANK(AN1508)),NOT(ISBLANK(AO1508)))),#N/A,
IF(ISBLANK(AL1508),"",
IF(AND(NOT(ISERROR(VLOOKUP(AL1508,MonsterTable!$A:$B,MATCH(MonsterTable!$B$1,MonsterTable!$A$1:$B$1,0),0))),OR(ISBLANK(AN1508),ISBLANK(AO1508))),#N/A,
IFERROR(VLOOKUP(AL1508,MonsterTable!$A:$B,MATCH(MonsterTable!$B$1,MonsterTable!$A$1:$B$1,0),0),
IF(OR(NOT(ISBLANK(AN1508)),ISBLANK(AO1508)),#N/A,
IF(AL1508="empty","empty",
VLOOKUP(AL1508,MonsterGroupTable!$A:$A,1,0)))))))</f>
        <v>201</v>
      </c>
      <c r="AN1508">
        <v>1</v>
      </c>
      <c r="AO1508">
        <v>1</v>
      </c>
      <c r="AP1508">
        <v>0</v>
      </c>
      <c r="AT1508" s="2" t="str">
        <f>IF(AND(ISBLANK(AS1508),OR(NOT(ISBLANK(AU1508)),NOT(ISBLANK(AV1508)))),#N/A,
IF(ISBLANK(AS1508),"",
IF(AND(NOT(ISERROR(VLOOKUP(AS1508,MonsterTable!$A:$B,MATCH(MonsterTable!$B$1,MonsterTable!$A$1:$B$1,0),0))),OR(ISBLANK(AU1508),ISBLANK(AV1508))),#N/A,
IFERROR(VLOOKUP(AS1508,MonsterTable!$A:$B,MATCH(MonsterTable!$B$1,MonsterTable!$A$1:$B$1,0),0),
IF(OR(NOT(ISBLANK(AU1508)),ISBLANK(AV1508)),#N/A,
IF(AS1508="empty","empty",
VLOOKUP(AS1508,MonsterGroupTable!$A:$A,1,0)))))))</f>
        <v/>
      </c>
      <c r="BA1508" s="2" t="str">
        <f>IF(AND(ISBLANK(AZ1508),OR(NOT(ISBLANK(BB1508)),NOT(ISBLANK(BC1508)))),#N/A,
IF(ISBLANK(AZ1508),"",
IF(AND(NOT(ISERROR(VLOOKUP(AZ1508,MonsterTable!$A:$B,MATCH(MonsterTable!$B$1,MonsterTable!$A$1:$B$1,0),0))),OR(ISBLANK(BB1508),ISBLANK(BC1508))),#N/A,
IFERROR(VLOOKUP(AZ1508,MonsterTable!$A:$B,MATCH(MonsterTable!$B$1,MonsterTable!$A$1:$B$1,0),0),
IF(OR(NOT(ISBLANK(BB1508)),ISBLANK(BC1508)),#N/A,
IF(AZ1508="empty","empty",
VLOOKUP(AZ1508,MonsterGroupTable!$A:$A,1,0)))))))</f>
        <v/>
      </c>
      <c r="BH1508" s="2" t="str">
        <f>IF(AND(ISBLANK(BG1508),OR(NOT(ISBLANK(BI1508)),NOT(ISBLANK(BJ1508)))),#N/A,
IF(ISBLANK(BG1508),"",
IF(AND(NOT(ISERROR(VLOOKUP(BG1508,MonsterTable!$A:$B,MATCH(MonsterTable!$B$1,MonsterTable!$A$1:$B$1,0),0))),OR(ISBLANK(BI1508),ISBLANK(BJ1508))),#N/A,
IFERROR(VLOOKUP(BG1508,MonsterTable!$A:$B,MATCH(MonsterTable!$B$1,MonsterTable!$A$1:$B$1,0),0),
IF(OR(NOT(ISBLANK(BI1508)),ISBLANK(BJ1508)),#N/A,
IF(BG1508="empty","empty",
VLOOKUP(BG1508,MonsterGroupTable!$A:$A,1,0)))))))</f>
        <v/>
      </c>
      <c r="BO1508" s="2" t="str">
        <f>IF(AND(ISBLANK(BN1508),OR(NOT(ISBLANK(BP1508)),NOT(ISBLANK(BQ1508)))),#N/A,
IF(ISBLANK(BN1508),"",
IF(AND(NOT(ISERROR(VLOOKUP(BN1508,MonsterTable!$A:$B,MATCH(MonsterTable!$B$1,MonsterTable!$A$1:$B$1,0),0))),OR(ISBLANK(BP1508),ISBLANK(BQ1508))),#N/A,
IFERROR(VLOOKUP(BN1508,MonsterTable!$A:$B,MATCH(MonsterTable!$B$1,MonsterTable!$A$1:$B$1,0),0),
IF(OR(NOT(ISBLANK(BP1508)),ISBLANK(BQ1508)),#N/A,
IF(BN1508="empty","empty",
VLOOKUP(BN1508,MonsterGroupTable!$A:$A,1,0)))))))</f>
        <v/>
      </c>
      <c r="BV1508" s="2" t="str">
        <f>IF(AND(ISBLANK(BU1508),OR(NOT(ISBLANK(BW1508)),NOT(ISBLANK(BX1508)))),#N/A,
IF(ISBLANK(BU1508),"",
IF(AND(NOT(ISERROR(VLOOKUP(BU1508,MonsterTable!$A:$B,MATCH(MonsterTable!$B$1,MonsterTable!$A$1:$B$1,0),0))),OR(ISBLANK(BW1508),ISBLANK(BX1508))),#N/A,
IFERROR(VLOOKUP(BU1508,MonsterTable!$A:$B,MATCH(MonsterTable!$B$1,MonsterTable!$A$1:$B$1,0),0),
IF(OR(NOT(ISBLANK(BW1508)),ISBLANK(BX1508)),#N/A,
IF(BU1508="empty","empty",
VLOOKUP(BU1508,MonsterGroupTable!$A:$A,1,0)))))))</f>
        <v/>
      </c>
      <c r="CC1508" s="2" t="str">
        <f>IF(AND(ISBLANK(CB1508),OR(NOT(ISBLANK(CD1508)),NOT(ISBLANK(CE1508)))),#N/A,
IF(ISBLANK(CB1508),"",
IF(AND(NOT(ISERROR(VLOOKUP(CB1508,MonsterTable!$A:$B,MATCH(MonsterTable!$B$1,MonsterTable!$A$1:$B$1,0),0))),OR(ISBLANK(CD1508),ISBLANK(CE1508))),#N/A,
IFERROR(VLOOKUP(CB1508,MonsterTable!$A:$B,MATCH(MonsterTable!$B$1,MonsterTable!$A$1:$B$1,0),0),
IF(OR(NOT(ISBLANK(CD1508)),ISBLANK(CE1508)),#N/A,
IF(CB1508="empty","empty",
VLOOKUP(CB1508,MonsterGroupTable!$A:$A,1,0)))))))</f>
        <v/>
      </c>
      <c r="CJ1508" s="2" t="str">
        <f>IF(AND(ISBLANK(CI1508),OR(NOT(ISBLANK(CK1508)),NOT(ISBLANK(CL1508)))),#N/A,
IF(ISBLANK(CI1508),"",
IF(AND(NOT(ISERROR(VLOOKUP(CI1508,MonsterTable!$A:$B,MATCH(MonsterTable!$B$1,MonsterTable!$A$1:$B$1,0),0))),OR(ISBLANK(CK1508),ISBLANK(CL1508))),#N/A,
IFERROR(VLOOKUP(CI1508,MonsterTable!$A:$B,MATCH(MonsterTable!$B$1,MonsterTable!$A$1:$B$1,0),0),
IF(OR(NOT(ISBLANK(CK1508)),ISBLANK(CL1508)),#N/A,
IF(CI1508="empty","empty",
VLOOKUP(CI1508,MonsterGroupTable!$A:$A,1,0)))))))</f>
        <v/>
      </c>
    </row>
    <row r="1509" spans="1:88">
      <c r="A1509">
        <v>20475</v>
      </c>
      <c r="B1509">
        <f t="shared" si="51"/>
        <v>1.1000000000000001</v>
      </c>
      <c r="C1509">
        <f t="shared" si="51"/>
        <v>1.1000000000000001</v>
      </c>
      <c r="F1509">
        <v>1680</v>
      </c>
      <c r="G1509">
        <v>45647</v>
      </c>
      <c r="H1509">
        <v>0</v>
      </c>
      <c r="I1509">
        <v>0</v>
      </c>
      <c r="J1509">
        <v>0</v>
      </c>
      <c r="K1509" t="s">
        <v>28</v>
      </c>
      <c r="L1509" t="s">
        <v>254</v>
      </c>
      <c r="M1509" t="s">
        <v>79</v>
      </c>
      <c r="N1509" t="s">
        <v>80</v>
      </c>
      <c r="O1509">
        <v>0</v>
      </c>
      <c r="P1509">
        <v>-4.75</v>
      </c>
      <c r="Q1509">
        <v>-3.5</v>
      </c>
      <c r="R1509">
        <v>4.75</v>
      </c>
      <c r="S1509">
        <v>3</v>
      </c>
      <c r="T1509">
        <v>-13.5</v>
      </c>
      <c r="U1509">
        <v>2.5499999999999998</v>
      </c>
      <c r="V1509">
        <v>-6.75</v>
      </c>
      <c r="W1509" t="str">
        <f t="shared" si="52"/>
        <v>g108,5,empty,3,201,1,1,0</v>
      </c>
      <c r="X1509" s="1" t="s">
        <v>286</v>
      </c>
      <c r="Y1509" s="2" t="str">
        <f>IF(AND(ISBLANK(X1509),OR(NOT(ISBLANK(Z1509)),NOT(ISBLANK(AA1509)))),#N/A,
IF(ISBLANK(X1509),"",
IF(AND(NOT(ISERROR(VLOOKUP(X1509,MonsterTable!$A:$B,MATCH(MonsterTable!$B$1,MonsterTable!$A$1:$B$1,0),0))),OR(ISBLANK(Z1509),ISBLANK(AA1509))),#N/A,
IFERROR(VLOOKUP(X1509,MonsterTable!$A:$B,MATCH(MonsterTable!$B$1,MonsterTable!$A$1:$B$1,0),0),
IF(OR(NOT(ISBLANK(Z1509)),ISBLANK(AA1509)),#N/A,
IF(X1509="empty","empty",
VLOOKUP(X1509,MonsterGroupTable!$A:$A,1,0)))))))</f>
        <v>g108</v>
      </c>
      <c r="AA1509">
        <v>5</v>
      </c>
      <c r="AE1509" s="1" t="s">
        <v>446</v>
      </c>
      <c r="AF1509" s="2" t="str">
        <f>IF(AND(ISBLANK(AE1509),OR(NOT(ISBLANK(AG1509)),NOT(ISBLANK(AH1509)))),#N/A,
IF(ISBLANK(AE1509),"",
IF(AND(NOT(ISERROR(VLOOKUP(AE1509,MonsterTable!$A:$B,MATCH(MonsterTable!$B$1,MonsterTable!$A$1:$B$1,0),0))),OR(ISBLANK(AG1509),ISBLANK(AH1509))),#N/A,
IFERROR(VLOOKUP(AE1509,MonsterTable!$A:$B,MATCH(MonsterTable!$B$1,MonsterTable!$A$1:$B$1,0),0),
IF(OR(NOT(ISBLANK(AG1509)),ISBLANK(AH1509)),#N/A,
IF(AE1509="empty","empty",
VLOOKUP(AE1509,MonsterGroupTable!$A:$A,1,0)))))))</f>
        <v>empty</v>
      </c>
      <c r="AH1509">
        <v>3</v>
      </c>
      <c r="AL1509" s="1" t="s">
        <v>242</v>
      </c>
      <c r="AM1509" s="2">
        <f>IF(AND(ISBLANK(AL1509),OR(NOT(ISBLANK(AN1509)),NOT(ISBLANK(AO1509)))),#N/A,
IF(ISBLANK(AL1509),"",
IF(AND(NOT(ISERROR(VLOOKUP(AL1509,MonsterTable!$A:$B,MATCH(MonsterTable!$B$1,MonsterTable!$A$1:$B$1,0),0))),OR(ISBLANK(AN1509),ISBLANK(AO1509))),#N/A,
IFERROR(VLOOKUP(AL1509,MonsterTable!$A:$B,MATCH(MonsterTable!$B$1,MonsterTable!$A$1:$B$1,0),0),
IF(OR(NOT(ISBLANK(AN1509)),ISBLANK(AO1509)),#N/A,
IF(AL1509="empty","empty",
VLOOKUP(AL1509,MonsterGroupTable!$A:$A,1,0)))))))</f>
        <v>201</v>
      </c>
      <c r="AN1509">
        <v>1</v>
      </c>
      <c r="AO1509">
        <v>1</v>
      </c>
      <c r="AP1509">
        <v>0</v>
      </c>
      <c r="AT1509" s="2" t="str">
        <f>IF(AND(ISBLANK(AS1509),OR(NOT(ISBLANK(AU1509)),NOT(ISBLANK(AV1509)))),#N/A,
IF(ISBLANK(AS1509),"",
IF(AND(NOT(ISERROR(VLOOKUP(AS1509,MonsterTable!$A:$B,MATCH(MonsterTable!$B$1,MonsterTable!$A$1:$B$1,0),0))),OR(ISBLANK(AU1509),ISBLANK(AV1509))),#N/A,
IFERROR(VLOOKUP(AS1509,MonsterTable!$A:$B,MATCH(MonsterTable!$B$1,MonsterTable!$A$1:$B$1,0),0),
IF(OR(NOT(ISBLANK(AU1509)),ISBLANK(AV1509)),#N/A,
IF(AS1509="empty","empty",
VLOOKUP(AS1509,MonsterGroupTable!$A:$A,1,0)))))))</f>
        <v/>
      </c>
      <c r="BA1509" s="2" t="str">
        <f>IF(AND(ISBLANK(AZ1509),OR(NOT(ISBLANK(BB1509)),NOT(ISBLANK(BC1509)))),#N/A,
IF(ISBLANK(AZ1509),"",
IF(AND(NOT(ISERROR(VLOOKUP(AZ1509,MonsterTable!$A:$B,MATCH(MonsterTable!$B$1,MonsterTable!$A$1:$B$1,0),0))),OR(ISBLANK(BB1509),ISBLANK(BC1509))),#N/A,
IFERROR(VLOOKUP(AZ1509,MonsterTable!$A:$B,MATCH(MonsterTable!$B$1,MonsterTable!$A$1:$B$1,0),0),
IF(OR(NOT(ISBLANK(BB1509)),ISBLANK(BC1509)),#N/A,
IF(AZ1509="empty","empty",
VLOOKUP(AZ1509,MonsterGroupTable!$A:$A,1,0)))))))</f>
        <v/>
      </c>
      <c r="BH1509" s="2" t="str">
        <f>IF(AND(ISBLANK(BG1509),OR(NOT(ISBLANK(BI1509)),NOT(ISBLANK(BJ1509)))),#N/A,
IF(ISBLANK(BG1509),"",
IF(AND(NOT(ISERROR(VLOOKUP(BG1509,MonsterTable!$A:$B,MATCH(MonsterTable!$B$1,MonsterTable!$A$1:$B$1,0),0))),OR(ISBLANK(BI1509),ISBLANK(BJ1509))),#N/A,
IFERROR(VLOOKUP(BG1509,MonsterTable!$A:$B,MATCH(MonsterTable!$B$1,MonsterTable!$A$1:$B$1,0),0),
IF(OR(NOT(ISBLANK(BI1509)),ISBLANK(BJ1509)),#N/A,
IF(BG1509="empty","empty",
VLOOKUP(BG1509,MonsterGroupTable!$A:$A,1,0)))))))</f>
        <v/>
      </c>
      <c r="BO1509" s="2" t="str">
        <f>IF(AND(ISBLANK(BN1509),OR(NOT(ISBLANK(BP1509)),NOT(ISBLANK(BQ1509)))),#N/A,
IF(ISBLANK(BN1509),"",
IF(AND(NOT(ISERROR(VLOOKUP(BN1509,MonsterTable!$A:$B,MATCH(MonsterTable!$B$1,MonsterTable!$A$1:$B$1,0),0))),OR(ISBLANK(BP1509),ISBLANK(BQ1509))),#N/A,
IFERROR(VLOOKUP(BN1509,MonsterTable!$A:$B,MATCH(MonsterTable!$B$1,MonsterTable!$A$1:$B$1,0),0),
IF(OR(NOT(ISBLANK(BP1509)),ISBLANK(BQ1509)),#N/A,
IF(BN1509="empty","empty",
VLOOKUP(BN1509,MonsterGroupTable!$A:$A,1,0)))))))</f>
        <v/>
      </c>
      <c r="BV1509" s="2" t="str">
        <f>IF(AND(ISBLANK(BU1509),OR(NOT(ISBLANK(BW1509)),NOT(ISBLANK(BX1509)))),#N/A,
IF(ISBLANK(BU1509),"",
IF(AND(NOT(ISERROR(VLOOKUP(BU1509,MonsterTable!$A:$B,MATCH(MonsterTable!$B$1,MonsterTable!$A$1:$B$1,0),0))),OR(ISBLANK(BW1509),ISBLANK(BX1509))),#N/A,
IFERROR(VLOOKUP(BU1509,MonsterTable!$A:$B,MATCH(MonsterTable!$B$1,MonsterTable!$A$1:$B$1,0),0),
IF(OR(NOT(ISBLANK(BW1509)),ISBLANK(BX1509)),#N/A,
IF(BU1509="empty","empty",
VLOOKUP(BU1509,MonsterGroupTable!$A:$A,1,0)))))))</f>
        <v/>
      </c>
      <c r="CC1509" s="2" t="str">
        <f>IF(AND(ISBLANK(CB1509),OR(NOT(ISBLANK(CD1509)),NOT(ISBLANK(CE1509)))),#N/A,
IF(ISBLANK(CB1509),"",
IF(AND(NOT(ISERROR(VLOOKUP(CB1509,MonsterTable!$A:$B,MATCH(MonsterTable!$B$1,MonsterTable!$A$1:$B$1,0),0))),OR(ISBLANK(CD1509),ISBLANK(CE1509))),#N/A,
IFERROR(VLOOKUP(CB1509,MonsterTable!$A:$B,MATCH(MonsterTable!$B$1,MonsterTable!$A$1:$B$1,0),0),
IF(OR(NOT(ISBLANK(CD1509)),ISBLANK(CE1509)),#N/A,
IF(CB1509="empty","empty",
VLOOKUP(CB1509,MonsterGroupTable!$A:$A,1,0)))))))</f>
        <v/>
      </c>
      <c r="CJ1509" s="2" t="str">
        <f>IF(AND(ISBLANK(CI1509),OR(NOT(ISBLANK(CK1509)),NOT(ISBLANK(CL1509)))),#N/A,
IF(ISBLANK(CI1509),"",
IF(AND(NOT(ISERROR(VLOOKUP(CI1509,MonsterTable!$A:$B,MATCH(MonsterTable!$B$1,MonsterTable!$A$1:$B$1,0),0))),OR(ISBLANK(CK1509),ISBLANK(CL1509))),#N/A,
IFERROR(VLOOKUP(CI1509,MonsterTable!$A:$B,MATCH(MonsterTable!$B$1,MonsterTable!$A$1:$B$1,0),0),
IF(OR(NOT(ISBLANK(CK1509)),ISBLANK(CL1509)),#N/A,
IF(CI1509="empty","empty",
VLOOKUP(CI1509,MonsterGroupTable!$A:$A,1,0)))))))</f>
        <v/>
      </c>
    </row>
    <row r="1510" spans="1:88">
      <c r="A1510">
        <v>20476</v>
      </c>
      <c r="B1510">
        <f t="shared" si="51"/>
        <v>1.1000000000000001</v>
      </c>
      <c r="C1510">
        <f t="shared" si="51"/>
        <v>1.1000000000000001</v>
      </c>
      <c r="F1510">
        <v>1680</v>
      </c>
      <c r="G1510">
        <v>45899</v>
      </c>
      <c r="H1510">
        <v>0</v>
      </c>
      <c r="I1510">
        <v>0</v>
      </c>
      <c r="J1510">
        <v>0</v>
      </c>
      <c r="K1510" t="s">
        <v>28</v>
      </c>
      <c r="L1510" t="s">
        <v>254</v>
      </c>
      <c r="M1510" t="s">
        <v>79</v>
      </c>
      <c r="N1510" t="s">
        <v>80</v>
      </c>
      <c r="O1510">
        <v>0</v>
      </c>
      <c r="P1510">
        <v>-4.75</v>
      </c>
      <c r="Q1510">
        <v>-3.5</v>
      </c>
      <c r="R1510">
        <v>4.75</v>
      </c>
      <c r="S1510">
        <v>3</v>
      </c>
      <c r="T1510">
        <v>-13.5</v>
      </c>
      <c r="U1510">
        <v>2.5499999999999998</v>
      </c>
      <c r="V1510">
        <v>-6.75</v>
      </c>
      <c r="W1510" t="str">
        <f t="shared" si="52"/>
        <v>g108,5,empty,3,201,1,1,0</v>
      </c>
      <c r="X1510" s="1" t="s">
        <v>286</v>
      </c>
      <c r="Y1510" s="2" t="str">
        <f>IF(AND(ISBLANK(X1510),OR(NOT(ISBLANK(Z1510)),NOT(ISBLANK(AA1510)))),#N/A,
IF(ISBLANK(X1510),"",
IF(AND(NOT(ISERROR(VLOOKUP(X1510,MonsterTable!$A:$B,MATCH(MonsterTable!$B$1,MonsterTable!$A$1:$B$1,0),0))),OR(ISBLANK(Z1510),ISBLANK(AA1510))),#N/A,
IFERROR(VLOOKUP(X1510,MonsterTable!$A:$B,MATCH(MonsterTable!$B$1,MonsterTable!$A$1:$B$1,0),0),
IF(OR(NOT(ISBLANK(Z1510)),ISBLANK(AA1510)),#N/A,
IF(X1510="empty","empty",
VLOOKUP(X1510,MonsterGroupTable!$A:$A,1,0)))))))</f>
        <v>g108</v>
      </c>
      <c r="AA1510">
        <v>5</v>
      </c>
      <c r="AE1510" s="1" t="s">
        <v>446</v>
      </c>
      <c r="AF1510" s="2" t="str">
        <f>IF(AND(ISBLANK(AE1510),OR(NOT(ISBLANK(AG1510)),NOT(ISBLANK(AH1510)))),#N/A,
IF(ISBLANK(AE1510),"",
IF(AND(NOT(ISERROR(VLOOKUP(AE1510,MonsterTable!$A:$B,MATCH(MonsterTable!$B$1,MonsterTable!$A$1:$B$1,0),0))),OR(ISBLANK(AG1510),ISBLANK(AH1510))),#N/A,
IFERROR(VLOOKUP(AE1510,MonsterTable!$A:$B,MATCH(MonsterTable!$B$1,MonsterTable!$A$1:$B$1,0),0),
IF(OR(NOT(ISBLANK(AG1510)),ISBLANK(AH1510)),#N/A,
IF(AE1510="empty","empty",
VLOOKUP(AE1510,MonsterGroupTable!$A:$A,1,0)))))))</f>
        <v>empty</v>
      </c>
      <c r="AH1510">
        <v>3</v>
      </c>
      <c r="AL1510" s="1" t="s">
        <v>242</v>
      </c>
      <c r="AM1510" s="2">
        <f>IF(AND(ISBLANK(AL1510),OR(NOT(ISBLANK(AN1510)),NOT(ISBLANK(AO1510)))),#N/A,
IF(ISBLANK(AL1510),"",
IF(AND(NOT(ISERROR(VLOOKUP(AL1510,MonsterTable!$A:$B,MATCH(MonsterTable!$B$1,MonsterTable!$A$1:$B$1,0),0))),OR(ISBLANK(AN1510),ISBLANK(AO1510))),#N/A,
IFERROR(VLOOKUP(AL1510,MonsterTable!$A:$B,MATCH(MonsterTable!$B$1,MonsterTable!$A$1:$B$1,0),0),
IF(OR(NOT(ISBLANK(AN1510)),ISBLANK(AO1510)),#N/A,
IF(AL1510="empty","empty",
VLOOKUP(AL1510,MonsterGroupTable!$A:$A,1,0)))))))</f>
        <v>201</v>
      </c>
      <c r="AN1510">
        <v>1</v>
      </c>
      <c r="AO1510">
        <v>1</v>
      </c>
      <c r="AP1510">
        <v>0</v>
      </c>
      <c r="AT1510" s="2" t="str">
        <f>IF(AND(ISBLANK(AS1510),OR(NOT(ISBLANK(AU1510)),NOT(ISBLANK(AV1510)))),#N/A,
IF(ISBLANK(AS1510),"",
IF(AND(NOT(ISERROR(VLOOKUP(AS1510,MonsterTable!$A:$B,MATCH(MonsterTable!$B$1,MonsterTable!$A$1:$B$1,0),0))),OR(ISBLANK(AU1510),ISBLANK(AV1510))),#N/A,
IFERROR(VLOOKUP(AS1510,MonsterTable!$A:$B,MATCH(MonsterTable!$B$1,MonsterTable!$A$1:$B$1,0),0),
IF(OR(NOT(ISBLANK(AU1510)),ISBLANK(AV1510)),#N/A,
IF(AS1510="empty","empty",
VLOOKUP(AS1510,MonsterGroupTable!$A:$A,1,0)))))))</f>
        <v/>
      </c>
      <c r="BA1510" s="2" t="str">
        <f>IF(AND(ISBLANK(AZ1510),OR(NOT(ISBLANK(BB1510)),NOT(ISBLANK(BC1510)))),#N/A,
IF(ISBLANK(AZ1510),"",
IF(AND(NOT(ISERROR(VLOOKUP(AZ1510,MonsterTable!$A:$B,MATCH(MonsterTable!$B$1,MonsterTable!$A$1:$B$1,0),0))),OR(ISBLANK(BB1510),ISBLANK(BC1510))),#N/A,
IFERROR(VLOOKUP(AZ1510,MonsterTable!$A:$B,MATCH(MonsterTable!$B$1,MonsterTable!$A$1:$B$1,0),0),
IF(OR(NOT(ISBLANK(BB1510)),ISBLANK(BC1510)),#N/A,
IF(AZ1510="empty","empty",
VLOOKUP(AZ1510,MonsterGroupTable!$A:$A,1,0)))))))</f>
        <v/>
      </c>
      <c r="BH1510" s="2" t="str">
        <f>IF(AND(ISBLANK(BG1510),OR(NOT(ISBLANK(BI1510)),NOT(ISBLANK(BJ1510)))),#N/A,
IF(ISBLANK(BG1510),"",
IF(AND(NOT(ISERROR(VLOOKUP(BG1510,MonsterTable!$A:$B,MATCH(MonsterTable!$B$1,MonsterTable!$A$1:$B$1,0),0))),OR(ISBLANK(BI1510),ISBLANK(BJ1510))),#N/A,
IFERROR(VLOOKUP(BG1510,MonsterTable!$A:$B,MATCH(MonsterTable!$B$1,MonsterTable!$A$1:$B$1,0),0),
IF(OR(NOT(ISBLANK(BI1510)),ISBLANK(BJ1510)),#N/A,
IF(BG1510="empty","empty",
VLOOKUP(BG1510,MonsterGroupTable!$A:$A,1,0)))))))</f>
        <v/>
      </c>
      <c r="BO1510" s="2" t="str">
        <f>IF(AND(ISBLANK(BN1510),OR(NOT(ISBLANK(BP1510)),NOT(ISBLANK(BQ1510)))),#N/A,
IF(ISBLANK(BN1510),"",
IF(AND(NOT(ISERROR(VLOOKUP(BN1510,MonsterTable!$A:$B,MATCH(MonsterTable!$B$1,MonsterTable!$A$1:$B$1,0),0))),OR(ISBLANK(BP1510),ISBLANK(BQ1510))),#N/A,
IFERROR(VLOOKUP(BN1510,MonsterTable!$A:$B,MATCH(MonsterTable!$B$1,MonsterTable!$A$1:$B$1,0),0),
IF(OR(NOT(ISBLANK(BP1510)),ISBLANK(BQ1510)),#N/A,
IF(BN1510="empty","empty",
VLOOKUP(BN1510,MonsterGroupTable!$A:$A,1,0)))))))</f>
        <v/>
      </c>
      <c r="BV1510" s="2" t="str">
        <f>IF(AND(ISBLANK(BU1510),OR(NOT(ISBLANK(BW1510)),NOT(ISBLANK(BX1510)))),#N/A,
IF(ISBLANK(BU1510),"",
IF(AND(NOT(ISERROR(VLOOKUP(BU1510,MonsterTable!$A:$B,MATCH(MonsterTable!$B$1,MonsterTable!$A$1:$B$1,0),0))),OR(ISBLANK(BW1510),ISBLANK(BX1510))),#N/A,
IFERROR(VLOOKUP(BU1510,MonsterTable!$A:$B,MATCH(MonsterTable!$B$1,MonsterTable!$A$1:$B$1,0),0),
IF(OR(NOT(ISBLANK(BW1510)),ISBLANK(BX1510)),#N/A,
IF(BU1510="empty","empty",
VLOOKUP(BU1510,MonsterGroupTable!$A:$A,1,0)))))))</f>
        <v/>
      </c>
      <c r="CC1510" s="2" t="str">
        <f>IF(AND(ISBLANK(CB1510),OR(NOT(ISBLANK(CD1510)),NOT(ISBLANK(CE1510)))),#N/A,
IF(ISBLANK(CB1510),"",
IF(AND(NOT(ISERROR(VLOOKUP(CB1510,MonsterTable!$A:$B,MATCH(MonsterTable!$B$1,MonsterTable!$A$1:$B$1,0),0))),OR(ISBLANK(CD1510),ISBLANK(CE1510))),#N/A,
IFERROR(VLOOKUP(CB1510,MonsterTable!$A:$B,MATCH(MonsterTable!$B$1,MonsterTable!$A$1:$B$1,0),0),
IF(OR(NOT(ISBLANK(CD1510)),ISBLANK(CE1510)),#N/A,
IF(CB1510="empty","empty",
VLOOKUP(CB1510,MonsterGroupTable!$A:$A,1,0)))))))</f>
        <v/>
      </c>
      <c r="CJ1510" s="2" t="str">
        <f>IF(AND(ISBLANK(CI1510),OR(NOT(ISBLANK(CK1510)),NOT(ISBLANK(CL1510)))),#N/A,
IF(ISBLANK(CI1510),"",
IF(AND(NOT(ISERROR(VLOOKUP(CI1510,MonsterTable!$A:$B,MATCH(MonsterTable!$B$1,MonsterTable!$A$1:$B$1,0),0))),OR(ISBLANK(CK1510),ISBLANK(CL1510))),#N/A,
IFERROR(VLOOKUP(CI1510,MonsterTable!$A:$B,MATCH(MonsterTable!$B$1,MonsterTable!$A$1:$B$1,0),0),
IF(OR(NOT(ISBLANK(CK1510)),ISBLANK(CL1510)),#N/A,
IF(CI1510="empty","empty",
VLOOKUP(CI1510,MonsterGroupTable!$A:$A,1,0)))))))</f>
        <v/>
      </c>
    </row>
    <row r="1511" spans="1:88">
      <c r="A1511">
        <v>20477</v>
      </c>
      <c r="B1511">
        <f t="shared" si="51"/>
        <v>1.1000000000000001</v>
      </c>
      <c r="C1511">
        <f t="shared" si="51"/>
        <v>1.1000000000000001</v>
      </c>
      <c r="F1511">
        <v>1680</v>
      </c>
      <c r="G1511">
        <v>46151</v>
      </c>
      <c r="H1511">
        <v>0</v>
      </c>
      <c r="I1511">
        <v>0</v>
      </c>
      <c r="J1511">
        <v>0</v>
      </c>
      <c r="K1511" t="s">
        <v>28</v>
      </c>
      <c r="L1511" t="s">
        <v>254</v>
      </c>
      <c r="M1511" t="s">
        <v>79</v>
      </c>
      <c r="N1511" t="s">
        <v>80</v>
      </c>
      <c r="O1511">
        <v>0</v>
      </c>
      <c r="P1511">
        <v>-4.75</v>
      </c>
      <c r="Q1511">
        <v>-3.5</v>
      </c>
      <c r="R1511">
        <v>4.75</v>
      </c>
      <c r="S1511">
        <v>3</v>
      </c>
      <c r="T1511">
        <v>-13.5</v>
      </c>
      <c r="U1511">
        <v>2.5499999999999998</v>
      </c>
      <c r="V1511">
        <v>-6.75</v>
      </c>
      <c r="W1511" t="str">
        <f t="shared" si="52"/>
        <v>g108,5,empty,3,201,1,1,0</v>
      </c>
      <c r="X1511" s="1" t="s">
        <v>286</v>
      </c>
      <c r="Y1511" s="2" t="str">
        <f>IF(AND(ISBLANK(X1511),OR(NOT(ISBLANK(Z1511)),NOT(ISBLANK(AA1511)))),#N/A,
IF(ISBLANK(X1511),"",
IF(AND(NOT(ISERROR(VLOOKUP(X1511,MonsterTable!$A:$B,MATCH(MonsterTable!$B$1,MonsterTable!$A$1:$B$1,0),0))),OR(ISBLANK(Z1511),ISBLANK(AA1511))),#N/A,
IFERROR(VLOOKUP(X1511,MonsterTable!$A:$B,MATCH(MonsterTable!$B$1,MonsterTable!$A$1:$B$1,0),0),
IF(OR(NOT(ISBLANK(Z1511)),ISBLANK(AA1511)),#N/A,
IF(X1511="empty","empty",
VLOOKUP(X1511,MonsterGroupTable!$A:$A,1,0)))))))</f>
        <v>g108</v>
      </c>
      <c r="AA1511">
        <v>5</v>
      </c>
      <c r="AE1511" s="1" t="s">
        <v>446</v>
      </c>
      <c r="AF1511" s="2" t="str">
        <f>IF(AND(ISBLANK(AE1511),OR(NOT(ISBLANK(AG1511)),NOT(ISBLANK(AH1511)))),#N/A,
IF(ISBLANK(AE1511),"",
IF(AND(NOT(ISERROR(VLOOKUP(AE1511,MonsterTable!$A:$B,MATCH(MonsterTable!$B$1,MonsterTable!$A$1:$B$1,0),0))),OR(ISBLANK(AG1511),ISBLANK(AH1511))),#N/A,
IFERROR(VLOOKUP(AE1511,MonsterTable!$A:$B,MATCH(MonsterTable!$B$1,MonsterTable!$A$1:$B$1,0),0),
IF(OR(NOT(ISBLANK(AG1511)),ISBLANK(AH1511)),#N/A,
IF(AE1511="empty","empty",
VLOOKUP(AE1511,MonsterGroupTable!$A:$A,1,0)))))))</f>
        <v>empty</v>
      </c>
      <c r="AH1511">
        <v>3</v>
      </c>
      <c r="AL1511" s="1" t="s">
        <v>242</v>
      </c>
      <c r="AM1511" s="2">
        <f>IF(AND(ISBLANK(AL1511),OR(NOT(ISBLANK(AN1511)),NOT(ISBLANK(AO1511)))),#N/A,
IF(ISBLANK(AL1511),"",
IF(AND(NOT(ISERROR(VLOOKUP(AL1511,MonsterTable!$A:$B,MATCH(MonsterTable!$B$1,MonsterTable!$A$1:$B$1,0),0))),OR(ISBLANK(AN1511),ISBLANK(AO1511))),#N/A,
IFERROR(VLOOKUP(AL1511,MonsterTable!$A:$B,MATCH(MonsterTable!$B$1,MonsterTable!$A$1:$B$1,0),0),
IF(OR(NOT(ISBLANK(AN1511)),ISBLANK(AO1511)),#N/A,
IF(AL1511="empty","empty",
VLOOKUP(AL1511,MonsterGroupTable!$A:$A,1,0)))))))</f>
        <v>201</v>
      </c>
      <c r="AN1511">
        <v>1</v>
      </c>
      <c r="AO1511">
        <v>1</v>
      </c>
      <c r="AP1511">
        <v>0</v>
      </c>
      <c r="AT1511" s="2" t="str">
        <f>IF(AND(ISBLANK(AS1511),OR(NOT(ISBLANK(AU1511)),NOT(ISBLANK(AV1511)))),#N/A,
IF(ISBLANK(AS1511),"",
IF(AND(NOT(ISERROR(VLOOKUP(AS1511,MonsterTable!$A:$B,MATCH(MonsterTable!$B$1,MonsterTable!$A$1:$B$1,0),0))),OR(ISBLANK(AU1511),ISBLANK(AV1511))),#N/A,
IFERROR(VLOOKUP(AS1511,MonsterTable!$A:$B,MATCH(MonsterTable!$B$1,MonsterTable!$A$1:$B$1,0),0),
IF(OR(NOT(ISBLANK(AU1511)),ISBLANK(AV1511)),#N/A,
IF(AS1511="empty","empty",
VLOOKUP(AS1511,MonsterGroupTable!$A:$A,1,0)))))))</f>
        <v/>
      </c>
      <c r="BA1511" s="2" t="str">
        <f>IF(AND(ISBLANK(AZ1511),OR(NOT(ISBLANK(BB1511)),NOT(ISBLANK(BC1511)))),#N/A,
IF(ISBLANK(AZ1511),"",
IF(AND(NOT(ISERROR(VLOOKUP(AZ1511,MonsterTable!$A:$B,MATCH(MonsterTable!$B$1,MonsterTable!$A$1:$B$1,0),0))),OR(ISBLANK(BB1511),ISBLANK(BC1511))),#N/A,
IFERROR(VLOOKUP(AZ1511,MonsterTable!$A:$B,MATCH(MonsterTable!$B$1,MonsterTable!$A$1:$B$1,0),0),
IF(OR(NOT(ISBLANK(BB1511)),ISBLANK(BC1511)),#N/A,
IF(AZ1511="empty","empty",
VLOOKUP(AZ1511,MonsterGroupTable!$A:$A,1,0)))))))</f>
        <v/>
      </c>
      <c r="BH1511" s="2" t="str">
        <f>IF(AND(ISBLANK(BG1511),OR(NOT(ISBLANK(BI1511)),NOT(ISBLANK(BJ1511)))),#N/A,
IF(ISBLANK(BG1511),"",
IF(AND(NOT(ISERROR(VLOOKUP(BG1511,MonsterTable!$A:$B,MATCH(MonsterTable!$B$1,MonsterTable!$A$1:$B$1,0),0))),OR(ISBLANK(BI1511),ISBLANK(BJ1511))),#N/A,
IFERROR(VLOOKUP(BG1511,MonsterTable!$A:$B,MATCH(MonsterTable!$B$1,MonsterTable!$A$1:$B$1,0),0),
IF(OR(NOT(ISBLANK(BI1511)),ISBLANK(BJ1511)),#N/A,
IF(BG1511="empty","empty",
VLOOKUP(BG1511,MonsterGroupTable!$A:$A,1,0)))))))</f>
        <v/>
      </c>
      <c r="BO1511" s="2" t="str">
        <f>IF(AND(ISBLANK(BN1511),OR(NOT(ISBLANK(BP1511)),NOT(ISBLANK(BQ1511)))),#N/A,
IF(ISBLANK(BN1511),"",
IF(AND(NOT(ISERROR(VLOOKUP(BN1511,MonsterTable!$A:$B,MATCH(MonsterTable!$B$1,MonsterTable!$A$1:$B$1,0),0))),OR(ISBLANK(BP1511),ISBLANK(BQ1511))),#N/A,
IFERROR(VLOOKUP(BN1511,MonsterTable!$A:$B,MATCH(MonsterTable!$B$1,MonsterTable!$A$1:$B$1,0),0),
IF(OR(NOT(ISBLANK(BP1511)),ISBLANK(BQ1511)),#N/A,
IF(BN1511="empty","empty",
VLOOKUP(BN1511,MonsterGroupTable!$A:$A,1,0)))))))</f>
        <v/>
      </c>
      <c r="BV1511" s="2" t="str">
        <f>IF(AND(ISBLANK(BU1511),OR(NOT(ISBLANK(BW1511)),NOT(ISBLANK(BX1511)))),#N/A,
IF(ISBLANK(BU1511),"",
IF(AND(NOT(ISERROR(VLOOKUP(BU1511,MonsterTable!$A:$B,MATCH(MonsterTable!$B$1,MonsterTable!$A$1:$B$1,0),0))),OR(ISBLANK(BW1511),ISBLANK(BX1511))),#N/A,
IFERROR(VLOOKUP(BU1511,MonsterTable!$A:$B,MATCH(MonsterTable!$B$1,MonsterTable!$A$1:$B$1,0),0),
IF(OR(NOT(ISBLANK(BW1511)),ISBLANK(BX1511)),#N/A,
IF(BU1511="empty","empty",
VLOOKUP(BU1511,MonsterGroupTable!$A:$A,1,0)))))))</f>
        <v/>
      </c>
      <c r="CC1511" s="2" t="str">
        <f>IF(AND(ISBLANK(CB1511),OR(NOT(ISBLANK(CD1511)),NOT(ISBLANK(CE1511)))),#N/A,
IF(ISBLANK(CB1511),"",
IF(AND(NOT(ISERROR(VLOOKUP(CB1511,MonsterTable!$A:$B,MATCH(MonsterTable!$B$1,MonsterTable!$A$1:$B$1,0),0))),OR(ISBLANK(CD1511),ISBLANK(CE1511))),#N/A,
IFERROR(VLOOKUP(CB1511,MonsterTable!$A:$B,MATCH(MonsterTable!$B$1,MonsterTable!$A$1:$B$1,0),0),
IF(OR(NOT(ISBLANK(CD1511)),ISBLANK(CE1511)),#N/A,
IF(CB1511="empty","empty",
VLOOKUP(CB1511,MonsterGroupTable!$A:$A,1,0)))))))</f>
        <v/>
      </c>
      <c r="CJ1511" s="2" t="str">
        <f>IF(AND(ISBLANK(CI1511),OR(NOT(ISBLANK(CK1511)),NOT(ISBLANK(CL1511)))),#N/A,
IF(ISBLANK(CI1511),"",
IF(AND(NOT(ISERROR(VLOOKUP(CI1511,MonsterTable!$A:$B,MATCH(MonsterTable!$B$1,MonsterTable!$A$1:$B$1,0),0))),OR(ISBLANK(CK1511),ISBLANK(CL1511))),#N/A,
IFERROR(VLOOKUP(CI1511,MonsterTable!$A:$B,MATCH(MonsterTable!$B$1,MonsterTable!$A$1:$B$1,0),0),
IF(OR(NOT(ISBLANK(CK1511)),ISBLANK(CL1511)),#N/A,
IF(CI1511="empty","empty",
VLOOKUP(CI1511,MonsterGroupTable!$A:$A,1,0)))))))</f>
        <v/>
      </c>
    </row>
    <row r="1512" spans="1:88">
      <c r="A1512">
        <v>20478</v>
      </c>
      <c r="B1512">
        <f t="shared" si="51"/>
        <v>1.1000000000000001</v>
      </c>
      <c r="C1512">
        <f t="shared" si="51"/>
        <v>1.1000000000000001</v>
      </c>
      <c r="F1512">
        <v>1680</v>
      </c>
      <c r="G1512">
        <v>46403</v>
      </c>
      <c r="H1512">
        <v>0</v>
      </c>
      <c r="I1512">
        <v>0</v>
      </c>
      <c r="J1512">
        <v>0</v>
      </c>
      <c r="K1512" t="s">
        <v>28</v>
      </c>
      <c r="L1512" t="s">
        <v>254</v>
      </c>
      <c r="M1512" t="s">
        <v>79</v>
      </c>
      <c r="N1512" t="s">
        <v>80</v>
      </c>
      <c r="O1512">
        <v>0</v>
      </c>
      <c r="P1512">
        <v>-4.75</v>
      </c>
      <c r="Q1512">
        <v>-3.5</v>
      </c>
      <c r="R1512">
        <v>4.75</v>
      </c>
      <c r="S1512">
        <v>3</v>
      </c>
      <c r="T1512">
        <v>-13.5</v>
      </c>
      <c r="U1512">
        <v>2.5499999999999998</v>
      </c>
      <c r="V1512">
        <v>-6.75</v>
      </c>
      <c r="W1512" t="str">
        <f t="shared" si="52"/>
        <v>g108,5,empty,3,201,1,1,0</v>
      </c>
      <c r="X1512" s="1" t="s">
        <v>286</v>
      </c>
      <c r="Y1512" s="2" t="str">
        <f>IF(AND(ISBLANK(X1512),OR(NOT(ISBLANK(Z1512)),NOT(ISBLANK(AA1512)))),#N/A,
IF(ISBLANK(X1512),"",
IF(AND(NOT(ISERROR(VLOOKUP(X1512,MonsterTable!$A:$B,MATCH(MonsterTable!$B$1,MonsterTable!$A$1:$B$1,0),0))),OR(ISBLANK(Z1512),ISBLANK(AA1512))),#N/A,
IFERROR(VLOOKUP(X1512,MonsterTable!$A:$B,MATCH(MonsterTable!$B$1,MonsterTable!$A$1:$B$1,0),0),
IF(OR(NOT(ISBLANK(Z1512)),ISBLANK(AA1512)),#N/A,
IF(X1512="empty","empty",
VLOOKUP(X1512,MonsterGroupTable!$A:$A,1,0)))))))</f>
        <v>g108</v>
      </c>
      <c r="AA1512">
        <v>5</v>
      </c>
      <c r="AE1512" s="1" t="s">
        <v>446</v>
      </c>
      <c r="AF1512" s="2" t="str">
        <f>IF(AND(ISBLANK(AE1512),OR(NOT(ISBLANK(AG1512)),NOT(ISBLANK(AH1512)))),#N/A,
IF(ISBLANK(AE1512),"",
IF(AND(NOT(ISERROR(VLOOKUP(AE1512,MonsterTable!$A:$B,MATCH(MonsterTable!$B$1,MonsterTable!$A$1:$B$1,0),0))),OR(ISBLANK(AG1512),ISBLANK(AH1512))),#N/A,
IFERROR(VLOOKUP(AE1512,MonsterTable!$A:$B,MATCH(MonsterTable!$B$1,MonsterTable!$A$1:$B$1,0),0),
IF(OR(NOT(ISBLANK(AG1512)),ISBLANK(AH1512)),#N/A,
IF(AE1512="empty","empty",
VLOOKUP(AE1512,MonsterGroupTable!$A:$A,1,0)))))))</f>
        <v>empty</v>
      </c>
      <c r="AH1512">
        <v>3</v>
      </c>
      <c r="AL1512" s="1" t="s">
        <v>242</v>
      </c>
      <c r="AM1512" s="2">
        <f>IF(AND(ISBLANK(AL1512),OR(NOT(ISBLANK(AN1512)),NOT(ISBLANK(AO1512)))),#N/A,
IF(ISBLANK(AL1512),"",
IF(AND(NOT(ISERROR(VLOOKUP(AL1512,MonsterTable!$A:$B,MATCH(MonsterTable!$B$1,MonsterTable!$A$1:$B$1,0),0))),OR(ISBLANK(AN1512),ISBLANK(AO1512))),#N/A,
IFERROR(VLOOKUP(AL1512,MonsterTable!$A:$B,MATCH(MonsterTable!$B$1,MonsterTable!$A$1:$B$1,0),0),
IF(OR(NOT(ISBLANK(AN1512)),ISBLANK(AO1512)),#N/A,
IF(AL1512="empty","empty",
VLOOKUP(AL1512,MonsterGroupTable!$A:$A,1,0)))))))</f>
        <v>201</v>
      </c>
      <c r="AN1512">
        <v>1</v>
      </c>
      <c r="AO1512">
        <v>1</v>
      </c>
      <c r="AP1512">
        <v>0</v>
      </c>
      <c r="AT1512" s="2" t="str">
        <f>IF(AND(ISBLANK(AS1512),OR(NOT(ISBLANK(AU1512)),NOT(ISBLANK(AV1512)))),#N/A,
IF(ISBLANK(AS1512),"",
IF(AND(NOT(ISERROR(VLOOKUP(AS1512,MonsterTable!$A:$B,MATCH(MonsterTable!$B$1,MonsterTable!$A$1:$B$1,0),0))),OR(ISBLANK(AU1512),ISBLANK(AV1512))),#N/A,
IFERROR(VLOOKUP(AS1512,MonsterTable!$A:$B,MATCH(MonsterTable!$B$1,MonsterTable!$A$1:$B$1,0),0),
IF(OR(NOT(ISBLANK(AU1512)),ISBLANK(AV1512)),#N/A,
IF(AS1512="empty","empty",
VLOOKUP(AS1512,MonsterGroupTable!$A:$A,1,0)))))))</f>
        <v/>
      </c>
      <c r="BA1512" s="2" t="str">
        <f>IF(AND(ISBLANK(AZ1512),OR(NOT(ISBLANK(BB1512)),NOT(ISBLANK(BC1512)))),#N/A,
IF(ISBLANK(AZ1512),"",
IF(AND(NOT(ISERROR(VLOOKUP(AZ1512,MonsterTable!$A:$B,MATCH(MonsterTable!$B$1,MonsterTable!$A$1:$B$1,0),0))),OR(ISBLANK(BB1512),ISBLANK(BC1512))),#N/A,
IFERROR(VLOOKUP(AZ1512,MonsterTable!$A:$B,MATCH(MonsterTable!$B$1,MonsterTable!$A$1:$B$1,0),0),
IF(OR(NOT(ISBLANK(BB1512)),ISBLANK(BC1512)),#N/A,
IF(AZ1512="empty","empty",
VLOOKUP(AZ1512,MonsterGroupTable!$A:$A,1,0)))))))</f>
        <v/>
      </c>
      <c r="BH1512" s="2" t="str">
        <f>IF(AND(ISBLANK(BG1512),OR(NOT(ISBLANK(BI1512)),NOT(ISBLANK(BJ1512)))),#N/A,
IF(ISBLANK(BG1512),"",
IF(AND(NOT(ISERROR(VLOOKUP(BG1512,MonsterTable!$A:$B,MATCH(MonsterTable!$B$1,MonsterTable!$A$1:$B$1,0),0))),OR(ISBLANK(BI1512),ISBLANK(BJ1512))),#N/A,
IFERROR(VLOOKUP(BG1512,MonsterTable!$A:$B,MATCH(MonsterTable!$B$1,MonsterTable!$A$1:$B$1,0),0),
IF(OR(NOT(ISBLANK(BI1512)),ISBLANK(BJ1512)),#N/A,
IF(BG1512="empty","empty",
VLOOKUP(BG1512,MonsterGroupTable!$A:$A,1,0)))))))</f>
        <v/>
      </c>
      <c r="BO1512" s="2" t="str">
        <f>IF(AND(ISBLANK(BN1512),OR(NOT(ISBLANK(BP1512)),NOT(ISBLANK(BQ1512)))),#N/A,
IF(ISBLANK(BN1512),"",
IF(AND(NOT(ISERROR(VLOOKUP(BN1512,MonsterTable!$A:$B,MATCH(MonsterTable!$B$1,MonsterTable!$A$1:$B$1,0),0))),OR(ISBLANK(BP1512),ISBLANK(BQ1512))),#N/A,
IFERROR(VLOOKUP(BN1512,MonsterTable!$A:$B,MATCH(MonsterTable!$B$1,MonsterTable!$A$1:$B$1,0),0),
IF(OR(NOT(ISBLANK(BP1512)),ISBLANK(BQ1512)),#N/A,
IF(BN1512="empty","empty",
VLOOKUP(BN1512,MonsterGroupTable!$A:$A,1,0)))))))</f>
        <v/>
      </c>
      <c r="BV1512" s="2" t="str">
        <f>IF(AND(ISBLANK(BU1512),OR(NOT(ISBLANK(BW1512)),NOT(ISBLANK(BX1512)))),#N/A,
IF(ISBLANK(BU1512),"",
IF(AND(NOT(ISERROR(VLOOKUP(BU1512,MonsterTable!$A:$B,MATCH(MonsterTable!$B$1,MonsterTable!$A$1:$B$1,0),0))),OR(ISBLANK(BW1512),ISBLANK(BX1512))),#N/A,
IFERROR(VLOOKUP(BU1512,MonsterTable!$A:$B,MATCH(MonsterTable!$B$1,MonsterTable!$A$1:$B$1,0),0),
IF(OR(NOT(ISBLANK(BW1512)),ISBLANK(BX1512)),#N/A,
IF(BU1512="empty","empty",
VLOOKUP(BU1512,MonsterGroupTable!$A:$A,1,0)))))))</f>
        <v/>
      </c>
      <c r="CC1512" s="2" t="str">
        <f>IF(AND(ISBLANK(CB1512),OR(NOT(ISBLANK(CD1512)),NOT(ISBLANK(CE1512)))),#N/A,
IF(ISBLANK(CB1512),"",
IF(AND(NOT(ISERROR(VLOOKUP(CB1512,MonsterTable!$A:$B,MATCH(MonsterTable!$B$1,MonsterTable!$A$1:$B$1,0),0))),OR(ISBLANK(CD1512),ISBLANK(CE1512))),#N/A,
IFERROR(VLOOKUP(CB1512,MonsterTable!$A:$B,MATCH(MonsterTable!$B$1,MonsterTable!$A$1:$B$1,0),0),
IF(OR(NOT(ISBLANK(CD1512)),ISBLANK(CE1512)),#N/A,
IF(CB1512="empty","empty",
VLOOKUP(CB1512,MonsterGroupTable!$A:$A,1,0)))))))</f>
        <v/>
      </c>
      <c r="CJ1512" s="2" t="str">
        <f>IF(AND(ISBLANK(CI1512),OR(NOT(ISBLANK(CK1512)),NOT(ISBLANK(CL1512)))),#N/A,
IF(ISBLANK(CI1512),"",
IF(AND(NOT(ISERROR(VLOOKUP(CI1512,MonsterTable!$A:$B,MATCH(MonsterTable!$B$1,MonsterTable!$A$1:$B$1,0),0))),OR(ISBLANK(CK1512),ISBLANK(CL1512))),#N/A,
IFERROR(VLOOKUP(CI1512,MonsterTable!$A:$B,MATCH(MonsterTable!$B$1,MonsterTable!$A$1:$B$1,0),0),
IF(OR(NOT(ISBLANK(CK1512)),ISBLANK(CL1512)),#N/A,
IF(CI1512="empty","empty",
VLOOKUP(CI1512,MonsterGroupTable!$A:$A,1,0)))))))</f>
        <v/>
      </c>
    </row>
    <row r="1513" spans="1:88">
      <c r="A1513">
        <v>20479</v>
      </c>
      <c r="B1513">
        <f t="shared" si="51"/>
        <v>1.1000000000000001</v>
      </c>
      <c r="C1513">
        <f t="shared" si="51"/>
        <v>1.1000000000000001</v>
      </c>
      <c r="F1513">
        <v>1680</v>
      </c>
      <c r="G1513">
        <v>46655</v>
      </c>
      <c r="H1513">
        <v>0</v>
      </c>
      <c r="I1513">
        <v>0</v>
      </c>
      <c r="J1513">
        <v>0</v>
      </c>
      <c r="K1513" t="s">
        <v>28</v>
      </c>
      <c r="L1513" t="s">
        <v>254</v>
      </c>
      <c r="M1513" t="s">
        <v>79</v>
      </c>
      <c r="N1513" t="s">
        <v>80</v>
      </c>
      <c r="O1513">
        <v>0</v>
      </c>
      <c r="P1513">
        <v>-4.75</v>
      </c>
      <c r="Q1513">
        <v>-3.5</v>
      </c>
      <c r="R1513">
        <v>4.75</v>
      </c>
      <c r="S1513">
        <v>3</v>
      </c>
      <c r="T1513">
        <v>-13.5</v>
      </c>
      <c r="U1513">
        <v>2.5499999999999998</v>
      </c>
      <c r="V1513">
        <v>-6.75</v>
      </c>
      <c r="W1513" t="str">
        <f t="shared" si="52"/>
        <v>g108,5,empty,3,201,1,1,0</v>
      </c>
      <c r="X1513" s="1" t="s">
        <v>286</v>
      </c>
      <c r="Y1513" s="2" t="str">
        <f>IF(AND(ISBLANK(X1513),OR(NOT(ISBLANK(Z1513)),NOT(ISBLANK(AA1513)))),#N/A,
IF(ISBLANK(X1513),"",
IF(AND(NOT(ISERROR(VLOOKUP(X1513,MonsterTable!$A:$B,MATCH(MonsterTable!$B$1,MonsterTable!$A$1:$B$1,0),0))),OR(ISBLANK(Z1513),ISBLANK(AA1513))),#N/A,
IFERROR(VLOOKUP(X1513,MonsterTable!$A:$B,MATCH(MonsterTable!$B$1,MonsterTable!$A$1:$B$1,0),0),
IF(OR(NOT(ISBLANK(Z1513)),ISBLANK(AA1513)),#N/A,
IF(X1513="empty","empty",
VLOOKUP(X1513,MonsterGroupTable!$A:$A,1,0)))))))</f>
        <v>g108</v>
      </c>
      <c r="AA1513">
        <v>5</v>
      </c>
      <c r="AE1513" s="1" t="s">
        <v>446</v>
      </c>
      <c r="AF1513" s="2" t="str">
        <f>IF(AND(ISBLANK(AE1513),OR(NOT(ISBLANK(AG1513)),NOT(ISBLANK(AH1513)))),#N/A,
IF(ISBLANK(AE1513),"",
IF(AND(NOT(ISERROR(VLOOKUP(AE1513,MonsterTable!$A:$B,MATCH(MonsterTable!$B$1,MonsterTable!$A$1:$B$1,0),0))),OR(ISBLANK(AG1513),ISBLANK(AH1513))),#N/A,
IFERROR(VLOOKUP(AE1513,MonsterTable!$A:$B,MATCH(MonsterTable!$B$1,MonsterTable!$A$1:$B$1,0),0),
IF(OR(NOT(ISBLANK(AG1513)),ISBLANK(AH1513)),#N/A,
IF(AE1513="empty","empty",
VLOOKUP(AE1513,MonsterGroupTable!$A:$A,1,0)))))))</f>
        <v>empty</v>
      </c>
      <c r="AH1513">
        <v>3</v>
      </c>
      <c r="AL1513" s="1" t="s">
        <v>242</v>
      </c>
      <c r="AM1513" s="2">
        <f>IF(AND(ISBLANK(AL1513),OR(NOT(ISBLANK(AN1513)),NOT(ISBLANK(AO1513)))),#N/A,
IF(ISBLANK(AL1513),"",
IF(AND(NOT(ISERROR(VLOOKUP(AL1513,MonsterTable!$A:$B,MATCH(MonsterTable!$B$1,MonsterTable!$A$1:$B$1,0),0))),OR(ISBLANK(AN1513),ISBLANK(AO1513))),#N/A,
IFERROR(VLOOKUP(AL1513,MonsterTable!$A:$B,MATCH(MonsterTable!$B$1,MonsterTable!$A$1:$B$1,0),0),
IF(OR(NOT(ISBLANK(AN1513)),ISBLANK(AO1513)),#N/A,
IF(AL1513="empty","empty",
VLOOKUP(AL1513,MonsterGroupTable!$A:$A,1,0)))))))</f>
        <v>201</v>
      </c>
      <c r="AN1513">
        <v>1</v>
      </c>
      <c r="AO1513">
        <v>1</v>
      </c>
      <c r="AP1513">
        <v>0</v>
      </c>
      <c r="AT1513" s="2" t="str">
        <f>IF(AND(ISBLANK(AS1513),OR(NOT(ISBLANK(AU1513)),NOT(ISBLANK(AV1513)))),#N/A,
IF(ISBLANK(AS1513),"",
IF(AND(NOT(ISERROR(VLOOKUP(AS1513,MonsterTable!$A:$B,MATCH(MonsterTable!$B$1,MonsterTable!$A$1:$B$1,0),0))),OR(ISBLANK(AU1513),ISBLANK(AV1513))),#N/A,
IFERROR(VLOOKUP(AS1513,MonsterTable!$A:$B,MATCH(MonsterTable!$B$1,MonsterTable!$A$1:$B$1,0),0),
IF(OR(NOT(ISBLANK(AU1513)),ISBLANK(AV1513)),#N/A,
IF(AS1513="empty","empty",
VLOOKUP(AS1513,MonsterGroupTable!$A:$A,1,0)))))))</f>
        <v/>
      </c>
      <c r="BA1513" s="2" t="str">
        <f>IF(AND(ISBLANK(AZ1513),OR(NOT(ISBLANK(BB1513)),NOT(ISBLANK(BC1513)))),#N/A,
IF(ISBLANK(AZ1513),"",
IF(AND(NOT(ISERROR(VLOOKUP(AZ1513,MonsterTable!$A:$B,MATCH(MonsterTable!$B$1,MonsterTable!$A$1:$B$1,0),0))),OR(ISBLANK(BB1513),ISBLANK(BC1513))),#N/A,
IFERROR(VLOOKUP(AZ1513,MonsterTable!$A:$B,MATCH(MonsterTable!$B$1,MonsterTable!$A$1:$B$1,0),0),
IF(OR(NOT(ISBLANK(BB1513)),ISBLANK(BC1513)),#N/A,
IF(AZ1513="empty","empty",
VLOOKUP(AZ1513,MonsterGroupTable!$A:$A,1,0)))))))</f>
        <v/>
      </c>
      <c r="BH1513" s="2" t="str">
        <f>IF(AND(ISBLANK(BG1513),OR(NOT(ISBLANK(BI1513)),NOT(ISBLANK(BJ1513)))),#N/A,
IF(ISBLANK(BG1513),"",
IF(AND(NOT(ISERROR(VLOOKUP(BG1513,MonsterTable!$A:$B,MATCH(MonsterTable!$B$1,MonsterTable!$A$1:$B$1,0),0))),OR(ISBLANK(BI1513),ISBLANK(BJ1513))),#N/A,
IFERROR(VLOOKUP(BG1513,MonsterTable!$A:$B,MATCH(MonsterTable!$B$1,MonsterTable!$A$1:$B$1,0),0),
IF(OR(NOT(ISBLANK(BI1513)),ISBLANK(BJ1513)),#N/A,
IF(BG1513="empty","empty",
VLOOKUP(BG1513,MonsterGroupTable!$A:$A,1,0)))))))</f>
        <v/>
      </c>
      <c r="BO1513" s="2" t="str">
        <f>IF(AND(ISBLANK(BN1513),OR(NOT(ISBLANK(BP1513)),NOT(ISBLANK(BQ1513)))),#N/A,
IF(ISBLANK(BN1513),"",
IF(AND(NOT(ISERROR(VLOOKUP(BN1513,MonsterTable!$A:$B,MATCH(MonsterTable!$B$1,MonsterTable!$A$1:$B$1,0),0))),OR(ISBLANK(BP1513),ISBLANK(BQ1513))),#N/A,
IFERROR(VLOOKUP(BN1513,MonsterTable!$A:$B,MATCH(MonsterTable!$B$1,MonsterTable!$A$1:$B$1,0),0),
IF(OR(NOT(ISBLANK(BP1513)),ISBLANK(BQ1513)),#N/A,
IF(BN1513="empty","empty",
VLOOKUP(BN1513,MonsterGroupTable!$A:$A,1,0)))))))</f>
        <v/>
      </c>
      <c r="BV1513" s="2" t="str">
        <f>IF(AND(ISBLANK(BU1513),OR(NOT(ISBLANK(BW1513)),NOT(ISBLANK(BX1513)))),#N/A,
IF(ISBLANK(BU1513),"",
IF(AND(NOT(ISERROR(VLOOKUP(BU1513,MonsterTable!$A:$B,MATCH(MonsterTable!$B$1,MonsterTable!$A$1:$B$1,0),0))),OR(ISBLANK(BW1513),ISBLANK(BX1513))),#N/A,
IFERROR(VLOOKUP(BU1513,MonsterTable!$A:$B,MATCH(MonsterTable!$B$1,MonsterTable!$A$1:$B$1,0),0),
IF(OR(NOT(ISBLANK(BW1513)),ISBLANK(BX1513)),#N/A,
IF(BU1513="empty","empty",
VLOOKUP(BU1513,MonsterGroupTable!$A:$A,1,0)))))))</f>
        <v/>
      </c>
      <c r="CC1513" s="2" t="str">
        <f>IF(AND(ISBLANK(CB1513),OR(NOT(ISBLANK(CD1513)),NOT(ISBLANK(CE1513)))),#N/A,
IF(ISBLANK(CB1513),"",
IF(AND(NOT(ISERROR(VLOOKUP(CB1513,MonsterTable!$A:$B,MATCH(MonsterTable!$B$1,MonsterTable!$A$1:$B$1,0),0))),OR(ISBLANK(CD1513),ISBLANK(CE1513))),#N/A,
IFERROR(VLOOKUP(CB1513,MonsterTable!$A:$B,MATCH(MonsterTable!$B$1,MonsterTable!$A$1:$B$1,0),0),
IF(OR(NOT(ISBLANK(CD1513)),ISBLANK(CE1513)),#N/A,
IF(CB1513="empty","empty",
VLOOKUP(CB1513,MonsterGroupTable!$A:$A,1,0)))))))</f>
        <v/>
      </c>
      <c r="CJ1513" s="2" t="str">
        <f>IF(AND(ISBLANK(CI1513),OR(NOT(ISBLANK(CK1513)),NOT(ISBLANK(CL1513)))),#N/A,
IF(ISBLANK(CI1513),"",
IF(AND(NOT(ISERROR(VLOOKUP(CI1513,MonsterTable!$A:$B,MATCH(MonsterTable!$B$1,MonsterTable!$A$1:$B$1,0),0))),OR(ISBLANK(CK1513),ISBLANK(CL1513))),#N/A,
IFERROR(VLOOKUP(CI1513,MonsterTable!$A:$B,MATCH(MonsterTable!$B$1,MonsterTable!$A$1:$B$1,0),0),
IF(OR(NOT(ISBLANK(CK1513)),ISBLANK(CL1513)),#N/A,
IF(CI1513="empty","empty",
VLOOKUP(CI1513,MonsterGroupTable!$A:$A,1,0)))))))</f>
        <v/>
      </c>
    </row>
    <row r="1514" spans="1:88">
      <c r="A1514">
        <v>20480</v>
      </c>
      <c r="B1514">
        <f t="shared" si="51"/>
        <v>1.2</v>
      </c>
      <c r="C1514">
        <f t="shared" si="51"/>
        <v>1.1000000000000001</v>
      </c>
      <c r="F1514">
        <v>1680</v>
      </c>
      <c r="G1514">
        <v>46907</v>
      </c>
      <c r="H1514">
        <v>0</v>
      </c>
      <c r="I1514">
        <v>0</v>
      </c>
      <c r="J1514">
        <v>0</v>
      </c>
      <c r="K1514" t="s">
        <v>28</v>
      </c>
      <c r="L1514" t="s">
        <v>254</v>
      </c>
      <c r="M1514" t="s">
        <v>79</v>
      </c>
      <c r="N1514" t="s">
        <v>80</v>
      </c>
      <c r="O1514">
        <v>0</v>
      </c>
      <c r="P1514">
        <v>-4.75</v>
      </c>
      <c r="Q1514">
        <v>-3.5</v>
      </c>
      <c r="R1514">
        <v>4.75</v>
      </c>
      <c r="S1514">
        <v>3</v>
      </c>
      <c r="T1514">
        <v>-13.5</v>
      </c>
      <c r="U1514">
        <v>2.5499999999999998</v>
      </c>
      <c r="V1514">
        <v>-6.75</v>
      </c>
      <c r="W1514" t="str">
        <f t="shared" si="52"/>
        <v>g108,5,empty,3,201,1,1,0</v>
      </c>
      <c r="X1514" s="1" t="s">
        <v>286</v>
      </c>
      <c r="Y1514" s="2" t="str">
        <f>IF(AND(ISBLANK(X1514),OR(NOT(ISBLANK(Z1514)),NOT(ISBLANK(AA1514)))),#N/A,
IF(ISBLANK(X1514),"",
IF(AND(NOT(ISERROR(VLOOKUP(X1514,MonsterTable!$A:$B,MATCH(MonsterTable!$B$1,MonsterTable!$A$1:$B$1,0),0))),OR(ISBLANK(Z1514),ISBLANK(AA1514))),#N/A,
IFERROR(VLOOKUP(X1514,MonsterTable!$A:$B,MATCH(MonsterTable!$B$1,MonsterTable!$A$1:$B$1,0),0),
IF(OR(NOT(ISBLANK(Z1514)),ISBLANK(AA1514)),#N/A,
IF(X1514="empty","empty",
VLOOKUP(X1514,MonsterGroupTable!$A:$A,1,0)))))))</f>
        <v>g108</v>
      </c>
      <c r="AA1514">
        <v>5</v>
      </c>
      <c r="AE1514" s="1" t="s">
        <v>446</v>
      </c>
      <c r="AF1514" s="2" t="str">
        <f>IF(AND(ISBLANK(AE1514),OR(NOT(ISBLANK(AG1514)),NOT(ISBLANK(AH1514)))),#N/A,
IF(ISBLANK(AE1514),"",
IF(AND(NOT(ISERROR(VLOOKUP(AE1514,MonsterTable!$A:$B,MATCH(MonsterTable!$B$1,MonsterTable!$A$1:$B$1,0),0))),OR(ISBLANK(AG1514),ISBLANK(AH1514))),#N/A,
IFERROR(VLOOKUP(AE1514,MonsterTable!$A:$B,MATCH(MonsterTable!$B$1,MonsterTable!$A$1:$B$1,0),0),
IF(OR(NOT(ISBLANK(AG1514)),ISBLANK(AH1514)),#N/A,
IF(AE1514="empty","empty",
VLOOKUP(AE1514,MonsterGroupTable!$A:$A,1,0)))))))</f>
        <v>empty</v>
      </c>
      <c r="AH1514">
        <v>3</v>
      </c>
      <c r="AL1514" s="1" t="s">
        <v>242</v>
      </c>
      <c r="AM1514" s="2">
        <f>IF(AND(ISBLANK(AL1514),OR(NOT(ISBLANK(AN1514)),NOT(ISBLANK(AO1514)))),#N/A,
IF(ISBLANK(AL1514),"",
IF(AND(NOT(ISERROR(VLOOKUP(AL1514,MonsterTable!$A:$B,MATCH(MonsterTable!$B$1,MonsterTable!$A$1:$B$1,0),0))),OR(ISBLANK(AN1514),ISBLANK(AO1514))),#N/A,
IFERROR(VLOOKUP(AL1514,MonsterTable!$A:$B,MATCH(MonsterTable!$B$1,MonsterTable!$A$1:$B$1,0),0),
IF(OR(NOT(ISBLANK(AN1514)),ISBLANK(AO1514)),#N/A,
IF(AL1514="empty","empty",
VLOOKUP(AL1514,MonsterGroupTable!$A:$A,1,0)))))))</f>
        <v>201</v>
      </c>
      <c r="AN1514">
        <v>1</v>
      </c>
      <c r="AO1514">
        <v>1</v>
      </c>
      <c r="AP1514">
        <v>0</v>
      </c>
      <c r="AT1514" s="2" t="str">
        <f>IF(AND(ISBLANK(AS1514),OR(NOT(ISBLANK(AU1514)),NOT(ISBLANK(AV1514)))),#N/A,
IF(ISBLANK(AS1514),"",
IF(AND(NOT(ISERROR(VLOOKUP(AS1514,MonsterTable!$A:$B,MATCH(MonsterTable!$B$1,MonsterTable!$A$1:$B$1,0),0))),OR(ISBLANK(AU1514),ISBLANK(AV1514))),#N/A,
IFERROR(VLOOKUP(AS1514,MonsterTable!$A:$B,MATCH(MonsterTable!$B$1,MonsterTable!$A$1:$B$1,0),0),
IF(OR(NOT(ISBLANK(AU1514)),ISBLANK(AV1514)),#N/A,
IF(AS1514="empty","empty",
VLOOKUP(AS1514,MonsterGroupTable!$A:$A,1,0)))))))</f>
        <v/>
      </c>
      <c r="BA1514" s="2" t="str">
        <f>IF(AND(ISBLANK(AZ1514),OR(NOT(ISBLANK(BB1514)),NOT(ISBLANK(BC1514)))),#N/A,
IF(ISBLANK(AZ1514),"",
IF(AND(NOT(ISERROR(VLOOKUP(AZ1514,MonsterTable!$A:$B,MATCH(MonsterTable!$B$1,MonsterTable!$A$1:$B$1,0),0))),OR(ISBLANK(BB1514),ISBLANK(BC1514))),#N/A,
IFERROR(VLOOKUP(AZ1514,MonsterTable!$A:$B,MATCH(MonsterTable!$B$1,MonsterTable!$A$1:$B$1,0),0),
IF(OR(NOT(ISBLANK(BB1514)),ISBLANK(BC1514)),#N/A,
IF(AZ1514="empty","empty",
VLOOKUP(AZ1514,MonsterGroupTable!$A:$A,1,0)))))))</f>
        <v/>
      </c>
      <c r="BH1514" s="2" t="str">
        <f>IF(AND(ISBLANK(BG1514),OR(NOT(ISBLANK(BI1514)),NOT(ISBLANK(BJ1514)))),#N/A,
IF(ISBLANK(BG1514),"",
IF(AND(NOT(ISERROR(VLOOKUP(BG1514,MonsterTable!$A:$B,MATCH(MonsterTable!$B$1,MonsterTable!$A$1:$B$1,0),0))),OR(ISBLANK(BI1514),ISBLANK(BJ1514))),#N/A,
IFERROR(VLOOKUP(BG1514,MonsterTable!$A:$B,MATCH(MonsterTable!$B$1,MonsterTable!$A$1:$B$1,0),0),
IF(OR(NOT(ISBLANK(BI1514)),ISBLANK(BJ1514)),#N/A,
IF(BG1514="empty","empty",
VLOOKUP(BG1514,MonsterGroupTable!$A:$A,1,0)))))))</f>
        <v/>
      </c>
      <c r="BO1514" s="2" t="str">
        <f>IF(AND(ISBLANK(BN1514),OR(NOT(ISBLANK(BP1514)),NOT(ISBLANK(BQ1514)))),#N/A,
IF(ISBLANK(BN1514),"",
IF(AND(NOT(ISERROR(VLOOKUP(BN1514,MonsterTable!$A:$B,MATCH(MonsterTable!$B$1,MonsterTable!$A$1:$B$1,0),0))),OR(ISBLANK(BP1514),ISBLANK(BQ1514))),#N/A,
IFERROR(VLOOKUP(BN1514,MonsterTable!$A:$B,MATCH(MonsterTable!$B$1,MonsterTable!$A$1:$B$1,0),0),
IF(OR(NOT(ISBLANK(BP1514)),ISBLANK(BQ1514)),#N/A,
IF(BN1514="empty","empty",
VLOOKUP(BN1514,MonsterGroupTable!$A:$A,1,0)))))))</f>
        <v/>
      </c>
      <c r="BV1514" s="2" t="str">
        <f>IF(AND(ISBLANK(BU1514),OR(NOT(ISBLANK(BW1514)),NOT(ISBLANK(BX1514)))),#N/A,
IF(ISBLANK(BU1514),"",
IF(AND(NOT(ISERROR(VLOOKUP(BU1514,MonsterTable!$A:$B,MATCH(MonsterTable!$B$1,MonsterTable!$A$1:$B$1,0),0))),OR(ISBLANK(BW1514),ISBLANK(BX1514))),#N/A,
IFERROR(VLOOKUP(BU1514,MonsterTable!$A:$B,MATCH(MonsterTable!$B$1,MonsterTable!$A$1:$B$1,0),0),
IF(OR(NOT(ISBLANK(BW1514)),ISBLANK(BX1514)),#N/A,
IF(BU1514="empty","empty",
VLOOKUP(BU1514,MonsterGroupTable!$A:$A,1,0)))))))</f>
        <v/>
      </c>
      <c r="CC1514" s="2" t="str">
        <f>IF(AND(ISBLANK(CB1514),OR(NOT(ISBLANK(CD1514)),NOT(ISBLANK(CE1514)))),#N/A,
IF(ISBLANK(CB1514),"",
IF(AND(NOT(ISERROR(VLOOKUP(CB1514,MonsterTable!$A:$B,MATCH(MonsterTable!$B$1,MonsterTable!$A$1:$B$1,0),0))),OR(ISBLANK(CD1514),ISBLANK(CE1514))),#N/A,
IFERROR(VLOOKUP(CB1514,MonsterTable!$A:$B,MATCH(MonsterTable!$B$1,MonsterTable!$A$1:$B$1,0),0),
IF(OR(NOT(ISBLANK(CD1514)),ISBLANK(CE1514)),#N/A,
IF(CB1514="empty","empty",
VLOOKUP(CB1514,MonsterGroupTable!$A:$A,1,0)))))))</f>
        <v/>
      </c>
      <c r="CJ1514" s="2" t="str">
        <f>IF(AND(ISBLANK(CI1514),OR(NOT(ISBLANK(CK1514)),NOT(ISBLANK(CL1514)))),#N/A,
IF(ISBLANK(CI1514),"",
IF(AND(NOT(ISERROR(VLOOKUP(CI1514,MonsterTable!$A:$B,MATCH(MonsterTable!$B$1,MonsterTable!$A$1:$B$1,0),0))),OR(ISBLANK(CK1514),ISBLANK(CL1514))),#N/A,
IFERROR(VLOOKUP(CI1514,MonsterTable!$A:$B,MATCH(MonsterTable!$B$1,MonsterTable!$A$1:$B$1,0),0),
IF(OR(NOT(ISBLANK(CK1514)),ISBLANK(CL1514)),#N/A,
IF(CI1514="empty","empty",
VLOOKUP(CI1514,MonsterGroupTable!$A:$A,1,0)))))))</f>
        <v/>
      </c>
    </row>
    <row r="1515" spans="1:88">
      <c r="A1515">
        <v>20481</v>
      </c>
      <c r="B1515">
        <f t="shared" si="51"/>
        <v>1.1000000000000001</v>
      </c>
      <c r="C1515">
        <f t="shared" si="51"/>
        <v>1.1000000000000001</v>
      </c>
      <c r="F1515">
        <v>1680</v>
      </c>
      <c r="G1515">
        <v>47159</v>
      </c>
      <c r="H1515">
        <v>0</v>
      </c>
      <c r="I1515">
        <v>0</v>
      </c>
      <c r="J1515">
        <v>0</v>
      </c>
      <c r="K1515" t="s">
        <v>28</v>
      </c>
      <c r="L1515" t="s">
        <v>255</v>
      </c>
      <c r="M1515" t="s">
        <v>79</v>
      </c>
      <c r="N1515" t="s">
        <v>80</v>
      </c>
      <c r="O1515">
        <v>0</v>
      </c>
      <c r="P1515">
        <v>-4.75</v>
      </c>
      <c r="Q1515">
        <v>-3.5</v>
      </c>
      <c r="R1515">
        <v>4.75</v>
      </c>
      <c r="S1515">
        <v>3</v>
      </c>
      <c r="T1515">
        <v>-13.5</v>
      </c>
      <c r="U1515">
        <v>2.5499999999999998</v>
      </c>
      <c r="V1515">
        <v>-6.75</v>
      </c>
      <c r="W1515" t="str">
        <f t="shared" si="52"/>
        <v>g109,5,empty,3,204,1,1,0</v>
      </c>
      <c r="X1515" s="1" t="s">
        <v>287</v>
      </c>
      <c r="Y1515" s="2" t="str">
        <f>IF(AND(ISBLANK(X1515),OR(NOT(ISBLANK(Z1515)),NOT(ISBLANK(AA1515)))),#N/A,
IF(ISBLANK(X1515),"",
IF(AND(NOT(ISERROR(VLOOKUP(X1515,MonsterTable!$A:$B,MATCH(MonsterTable!$B$1,MonsterTable!$A$1:$B$1,0),0))),OR(ISBLANK(Z1515),ISBLANK(AA1515))),#N/A,
IFERROR(VLOOKUP(X1515,MonsterTable!$A:$B,MATCH(MonsterTable!$B$1,MonsterTable!$A$1:$B$1,0),0),
IF(OR(NOT(ISBLANK(Z1515)),ISBLANK(AA1515)),#N/A,
IF(X1515="empty","empty",
VLOOKUP(X1515,MonsterGroupTable!$A:$A,1,0)))))))</f>
        <v>g109</v>
      </c>
      <c r="AA1515">
        <v>5</v>
      </c>
      <c r="AE1515" s="1" t="s">
        <v>446</v>
      </c>
      <c r="AF1515" s="2" t="str">
        <f>IF(AND(ISBLANK(AE1515),OR(NOT(ISBLANK(AG1515)),NOT(ISBLANK(AH1515)))),#N/A,
IF(ISBLANK(AE1515),"",
IF(AND(NOT(ISERROR(VLOOKUP(AE1515,MonsterTable!$A:$B,MATCH(MonsterTable!$B$1,MonsterTable!$A$1:$B$1,0),0))),OR(ISBLANK(AG1515),ISBLANK(AH1515))),#N/A,
IFERROR(VLOOKUP(AE1515,MonsterTable!$A:$B,MATCH(MonsterTable!$B$1,MonsterTable!$A$1:$B$1,0),0),
IF(OR(NOT(ISBLANK(AG1515)),ISBLANK(AH1515)),#N/A,
IF(AE1515="empty","empty",
VLOOKUP(AE1515,MonsterGroupTable!$A:$A,1,0)))))))</f>
        <v>empty</v>
      </c>
      <c r="AH1515">
        <v>3</v>
      </c>
      <c r="AL1515" s="1" t="s">
        <v>340</v>
      </c>
      <c r="AM1515" s="2">
        <f>IF(AND(ISBLANK(AL1515),OR(NOT(ISBLANK(AN1515)),NOT(ISBLANK(AO1515)))),#N/A,
IF(ISBLANK(AL1515),"",
IF(AND(NOT(ISERROR(VLOOKUP(AL1515,MonsterTable!$A:$B,MATCH(MonsterTable!$B$1,MonsterTable!$A$1:$B$1,0),0))),OR(ISBLANK(AN1515),ISBLANK(AO1515))),#N/A,
IFERROR(VLOOKUP(AL1515,MonsterTable!$A:$B,MATCH(MonsterTable!$B$1,MonsterTable!$A$1:$B$1,0),0),
IF(OR(NOT(ISBLANK(AN1515)),ISBLANK(AO1515)),#N/A,
IF(AL1515="empty","empty",
VLOOKUP(AL1515,MonsterGroupTable!$A:$A,1,0)))))))</f>
        <v>204</v>
      </c>
      <c r="AN1515">
        <v>1</v>
      </c>
      <c r="AO1515">
        <v>1</v>
      </c>
      <c r="AP1515">
        <v>0</v>
      </c>
      <c r="AT1515" s="2" t="str">
        <f>IF(AND(ISBLANK(AS1515),OR(NOT(ISBLANK(AU1515)),NOT(ISBLANK(AV1515)))),#N/A,
IF(ISBLANK(AS1515),"",
IF(AND(NOT(ISERROR(VLOOKUP(AS1515,MonsterTable!$A:$B,MATCH(MonsterTable!$B$1,MonsterTable!$A$1:$B$1,0),0))),OR(ISBLANK(AU1515),ISBLANK(AV1515))),#N/A,
IFERROR(VLOOKUP(AS1515,MonsterTable!$A:$B,MATCH(MonsterTable!$B$1,MonsterTable!$A$1:$B$1,0),0),
IF(OR(NOT(ISBLANK(AU1515)),ISBLANK(AV1515)),#N/A,
IF(AS1515="empty","empty",
VLOOKUP(AS1515,MonsterGroupTable!$A:$A,1,0)))))))</f>
        <v/>
      </c>
      <c r="BA1515" s="2" t="str">
        <f>IF(AND(ISBLANK(AZ1515),OR(NOT(ISBLANK(BB1515)),NOT(ISBLANK(BC1515)))),#N/A,
IF(ISBLANK(AZ1515),"",
IF(AND(NOT(ISERROR(VLOOKUP(AZ1515,MonsterTable!$A:$B,MATCH(MonsterTable!$B$1,MonsterTable!$A$1:$B$1,0),0))),OR(ISBLANK(BB1515),ISBLANK(BC1515))),#N/A,
IFERROR(VLOOKUP(AZ1515,MonsterTable!$A:$B,MATCH(MonsterTable!$B$1,MonsterTable!$A$1:$B$1,0),0),
IF(OR(NOT(ISBLANK(BB1515)),ISBLANK(BC1515)),#N/A,
IF(AZ1515="empty","empty",
VLOOKUP(AZ1515,MonsterGroupTable!$A:$A,1,0)))))))</f>
        <v/>
      </c>
      <c r="BH1515" s="2" t="str">
        <f>IF(AND(ISBLANK(BG1515),OR(NOT(ISBLANK(BI1515)),NOT(ISBLANK(BJ1515)))),#N/A,
IF(ISBLANK(BG1515),"",
IF(AND(NOT(ISERROR(VLOOKUP(BG1515,MonsterTable!$A:$B,MATCH(MonsterTable!$B$1,MonsterTable!$A$1:$B$1,0),0))),OR(ISBLANK(BI1515),ISBLANK(BJ1515))),#N/A,
IFERROR(VLOOKUP(BG1515,MonsterTable!$A:$B,MATCH(MonsterTable!$B$1,MonsterTable!$A$1:$B$1,0),0),
IF(OR(NOT(ISBLANK(BI1515)),ISBLANK(BJ1515)),#N/A,
IF(BG1515="empty","empty",
VLOOKUP(BG1515,MonsterGroupTable!$A:$A,1,0)))))))</f>
        <v/>
      </c>
      <c r="BO1515" s="2" t="str">
        <f>IF(AND(ISBLANK(BN1515),OR(NOT(ISBLANK(BP1515)),NOT(ISBLANK(BQ1515)))),#N/A,
IF(ISBLANK(BN1515),"",
IF(AND(NOT(ISERROR(VLOOKUP(BN1515,MonsterTable!$A:$B,MATCH(MonsterTable!$B$1,MonsterTable!$A$1:$B$1,0),0))),OR(ISBLANK(BP1515),ISBLANK(BQ1515))),#N/A,
IFERROR(VLOOKUP(BN1515,MonsterTable!$A:$B,MATCH(MonsterTable!$B$1,MonsterTable!$A$1:$B$1,0),0),
IF(OR(NOT(ISBLANK(BP1515)),ISBLANK(BQ1515)),#N/A,
IF(BN1515="empty","empty",
VLOOKUP(BN1515,MonsterGroupTable!$A:$A,1,0)))))))</f>
        <v/>
      </c>
      <c r="BV1515" s="2" t="str">
        <f>IF(AND(ISBLANK(BU1515),OR(NOT(ISBLANK(BW1515)),NOT(ISBLANK(BX1515)))),#N/A,
IF(ISBLANK(BU1515),"",
IF(AND(NOT(ISERROR(VLOOKUP(BU1515,MonsterTable!$A:$B,MATCH(MonsterTable!$B$1,MonsterTable!$A$1:$B$1,0),0))),OR(ISBLANK(BW1515),ISBLANK(BX1515))),#N/A,
IFERROR(VLOOKUP(BU1515,MonsterTable!$A:$B,MATCH(MonsterTable!$B$1,MonsterTable!$A$1:$B$1,0),0),
IF(OR(NOT(ISBLANK(BW1515)),ISBLANK(BX1515)),#N/A,
IF(BU1515="empty","empty",
VLOOKUP(BU1515,MonsterGroupTable!$A:$A,1,0)))))))</f>
        <v/>
      </c>
      <c r="CC1515" s="2" t="str">
        <f>IF(AND(ISBLANK(CB1515),OR(NOT(ISBLANK(CD1515)),NOT(ISBLANK(CE1515)))),#N/A,
IF(ISBLANK(CB1515),"",
IF(AND(NOT(ISERROR(VLOOKUP(CB1515,MonsterTable!$A:$B,MATCH(MonsterTable!$B$1,MonsterTable!$A$1:$B$1,0),0))),OR(ISBLANK(CD1515),ISBLANK(CE1515))),#N/A,
IFERROR(VLOOKUP(CB1515,MonsterTable!$A:$B,MATCH(MonsterTable!$B$1,MonsterTable!$A$1:$B$1,0),0),
IF(OR(NOT(ISBLANK(CD1515)),ISBLANK(CE1515)),#N/A,
IF(CB1515="empty","empty",
VLOOKUP(CB1515,MonsterGroupTable!$A:$A,1,0)))))))</f>
        <v/>
      </c>
      <c r="CJ1515" s="2" t="str">
        <f>IF(AND(ISBLANK(CI1515),OR(NOT(ISBLANK(CK1515)),NOT(ISBLANK(CL1515)))),#N/A,
IF(ISBLANK(CI1515),"",
IF(AND(NOT(ISERROR(VLOOKUP(CI1515,MonsterTable!$A:$B,MATCH(MonsterTable!$B$1,MonsterTable!$A$1:$B$1,0),0))),OR(ISBLANK(CK1515),ISBLANK(CL1515))),#N/A,
IFERROR(VLOOKUP(CI1515,MonsterTable!$A:$B,MATCH(MonsterTable!$B$1,MonsterTable!$A$1:$B$1,0),0),
IF(OR(NOT(ISBLANK(CK1515)),ISBLANK(CL1515)),#N/A,
IF(CI1515="empty","empty",
VLOOKUP(CI1515,MonsterGroupTable!$A:$A,1,0)))))))</f>
        <v/>
      </c>
    </row>
    <row r="1516" spans="1:88">
      <c r="A1516">
        <v>20482</v>
      </c>
      <c r="B1516">
        <f t="shared" si="51"/>
        <v>1.1000000000000001</v>
      </c>
      <c r="C1516">
        <f t="shared" si="51"/>
        <v>1.1000000000000001</v>
      </c>
      <c r="F1516">
        <v>1680</v>
      </c>
      <c r="G1516">
        <v>47411</v>
      </c>
      <c r="H1516">
        <v>0</v>
      </c>
      <c r="I1516">
        <v>0</v>
      </c>
      <c r="J1516">
        <v>0</v>
      </c>
      <c r="K1516" t="s">
        <v>28</v>
      </c>
      <c r="L1516" t="s">
        <v>255</v>
      </c>
      <c r="M1516" t="s">
        <v>79</v>
      </c>
      <c r="N1516" t="s">
        <v>80</v>
      </c>
      <c r="O1516">
        <v>0</v>
      </c>
      <c r="P1516">
        <v>-4.75</v>
      </c>
      <c r="Q1516">
        <v>-3.5</v>
      </c>
      <c r="R1516">
        <v>4.75</v>
      </c>
      <c r="S1516">
        <v>3</v>
      </c>
      <c r="T1516">
        <v>-13.5</v>
      </c>
      <c r="U1516">
        <v>2.5499999999999998</v>
      </c>
      <c r="V1516">
        <v>-6.75</v>
      </c>
      <c r="W1516" t="str">
        <f t="shared" si="52"/>
        <v>g109,5,empty,3,204,1,1,0</v>
      </c>
      <c r="X1516" s="1" t="s">
        <v>287</v>
      </c>
      <c r="Y1516" s="2" t="str">
        <f>IF(AND(ISBLANK(X1516),OR(NOT(ISBLANK(Z1516)),NOT(ISBLANK(AA1516)))),#N/A,
IF(ISBLANK(X1516),"",
IF(AND(NOT(ISERROR(VLOOKUP(X1516,MonsterTable!$A:$B,MATCH(MonsterTable!$B$1,MonsterTable!$A$1:$B$1,0),0))),OR(ISBLANK(Z1516),ISBLANK(AA1516))),#N/A,
IFERROR(VLOOKUP(X1516,MonsterTable!$A:$B,MATCH(MonsterTable!$B$1,MonsterTable!$A$1:$B$1,0),0),
IF(OR(NOT(ISBLANK(Z1516)),ISBLANK(AA1516)),#N/A,
IF(X1516="empty","empty",
VLOOKUP(X1516,MonsterGroupTable!$A:$A,1,0)))))))</f>
        <v>g109</v>
      </c>
      <c r="AA1516">
        <v>5</v>
      </c>
      <c r="AE1516" s="1" t="s">
        <v>446</v>
      </c>
      <c r="AF1516" s="2" t="str">
        <f>IF(AND(ISBLANK(AE1516),OR(NOT(ISBLANK(AG1516)),NOT(ISBLANK(AH1516)))),#N/A,
IF(ISBLANK(AE1516),"",
IF(AND(NOT(ISERROR(VLOOKUP(AE1516,MonsterTable!$A:$B,MATCH(MonsterTable!$B$1,MonsterTable!$A$1:$B$1,0),0))),OR(ISBLANK(AG1516),ISBLANK(AH1516))),#N/A,
IFERROR(VLOOKUP(AE1516,MonsterTable!$A:$B,MATCH(MonsterTable!$B$1,MonsterTable!$A$1:$B$1,0),0),
IF(OR(NOT(ISBLANK(AG1516)),ISBLANK(AH1516)),#N/A,
IF(AE1516="empty","empty",
VLOOKUP(AE1516,MonsterGroupTable!$A:$A,1,0)))))))</f>
        <v>empty</v>
      </c>
      <c r="AH1516">
        <v>3</v>
      </c>
      <c r="AL1516" s="1" t="s">
        <v>340</v>
      </c>
      <c r="AM1516" s="2">
        <f>IF(AND(ISBLANK(AL1516),OR(NOT(ISBLANK(AN1516)),NOT(ISBLANK(AO1516)))),#N/A,
IF(ISBLANK(AL1516),"",
IF(AND(NOT(ISERROR(VLOOKUP(AL1516,MonsterTable!$A:$B,MATCH(MonsterTable!$B$1,MonsterTable!$A$1:$B$1,0),0))),OR(ISBLANK(AN1516),ISBLANK(AO1516))),#N/A,
IFERROR(VLOOKUP(AL1516,MonsterTable!$A:$B,MATCH(MonsterTable!$B$1,MonsterTable!$A$1:$B$1,0),0),
IF(OR(NOT(ISBLANK(AN1516)),ISBLANK(AO1516)),#N/A,
IF(AL1516="empty","empty",
VLOOKUP(AL1516,MonsterGroupTable!$A:$A,1,0)))))))</f>
        <v>204</v>
      </c>
      <c r="AN1516">
        <v>1</v>
      </c>
      <c r="AO1516">
        <v>1</v>
      </c>
      <c r="AP1516">
        <v>0</v>
      </c>
      <c r="AT1516" s="2" t="str">
        <f>IF(AND(ISBLANK(AS1516),OR(NOT(ISBLANK(AU1516)),NOT(ISBLANK(AV1516)))),#N/A,
IF(ISBLANK(AS1516),"",
IF(AND(NOT(ISERROR(VLOOKUP(AS1516,MonsterTable!$A:$B,MATCH(MonsterTable!$B$1,MonsterTable!$A$1:$B$1,0),0))),OR(ISBLANK(AU1516),ISBLANK(AV1516))),#N/A,
IFERROR(VLOOKUP(AS1516,MonsterTable!$A:$B,MATCH(MonsterTable!$B$1,MonsterTable!$A$1:$B$1,0),0),
IF(OR(NOT(ISBLANK(AU1516)),ISBLANK(AV1516)),#N/A,
IF(AS1516="empty","empty",
VLOOKUP(AS1516,MonsterGroupTable!$A:$A,1,0)))))))</f>
        <v/>
      </c>
      <c r="BA1516" s="2" t="str">
        <f>IF(AND(ISBLANK(AZ1516),OR(NOT(ISBLANK(BB1516)),NOT(ISBLANK(BC1516)))),#N/A,
IF(ISBLANK(AZ1516),"",
IF(AND(NOT(ISERROR(VLOOKUP(AZ1516,MonsterTable!$A:$B,MATCH(MonsterTable!$B$1,MonsterTable!$A$1:$B$1,0),0))),OR(ISBLANK(BB1516),ISBLANK(BC1516))),#N/A,
IFERROR(VLOOKUP(AZ1516,MonsterTable!$A:$B,MATCH(MonsterTable!$B$1,MonsterTable!$A$1:$B$1,0),0),
IF(OR(NOT(ISBLANK(BB1516)),ISBLANK(BC1516)),#N/A,
IF(AZ1516="empty","empty",
VLOOKUP(AZ1516,MonsterGroupTable!$A:$A,1,0)))))))</f>
        <v/>
      </c>
      <c r="BH1516" s="2" t="str">
        <f>IF(AND(ISBLANK(BG1516),OR(NOT(ISBLANK(BI1516)),NOT(ISBLANK(BJ1516)))),#N/A,
IF(ISBLANK(BG1516),"",
IF(AND(NOT(ISERROR(VLOOKUP(BG1516,MonsterTable!$A:$B,MATCH(MonsterTable!$B$1,MonsterTable!$A$1:$B$1,0),0))),OR(ISBLANK(BI1516),ISBLANK(BJ1516))),#N/A,
IFERROR(VLOOKUP(BG1516,MonsterTable!$A:$B,MATCH(MonsterTable!$B$1,MonsterTable!$A$1:$B$1,0),0),
IF(OR(NOT(ISBLANK(BI1516)),ISBLANK(BJ1516)),#N/A,
IF(BG1516="empty","empty",
VLOOKUP(BG1516,MonsterGroupTable!$A:$A,1,0)))))))</f>
        <v/>
      </c>
      <c r="BO1516" s="2" t="str">
        <f>IF(AND(ISBLANK(BN1516),OR(NOT(ISBLANK(BP1516)),NOT(ISBLANK(BQ1516)))),#N/A,
IF(ISBLANK(BN1516),"",
IF(AND(NOT(ISERROR(VLOOKUP(BN1516,MonsterTable!$A:$B,MATCH(MonsterTable!$B$1,MonsterTable!$A$1:$B$1,0),0))),OR(ISBLANK(BP1516),ISBLANK(BQ1516))),#N/A,
IFERROR(VLOOKUP(BN1516,MonsterTable!$A:$B,MATCH(MonsterTable!$B$1,MonsterTable!$A$1:$B$1,0),0),
IF(OR(NOT(ISBLANK(BP1516)),ISBLANK(BQ1516)),#N/A,
IF(BN1516="empty","empty",
VLOOKUP(BN1516,MonsterGroupTable!$A:$A,1,0)))))))</f>
        <v/>
      </c>
      <c r="BV1516" s="2" t="str">
        <f>IF(AND(ISBLANK(BU1516),OR(NOT(ISBLANK(BW1516)),NOT(ISBLANK(BX1516)))),#N/A,
IF(ISBLANK(BU1516),"",
IF(AND(NOT(ISERROR(VLOOKUP(BU1516,MonsterTable!$A:$B,MATCH(MonsterTable!$B$1,MonsterTable!$A$1:$B$1,0),0))),OR(ISBLANK(BW1516),ISBLANK(BX1516))),#N/A,
IFERROR(VLOOKUP(BU1516,MonsterTable!$A:$B,MATCH(MonsterTable!$B$1,MonsterTable!$A$1:$B$1,0),0),
IF(OR(NOT(ISBLANK(BW1516)),ISBLANK(BX1516)),#N/A,
IF(BU1516="empty","empty",
VLOOKUP(BU1516,MonsterGroupTable!$A:$A,1,0)))))))</f>
        <v/>
      </c>
      <c r="CC1516" s="2" t="str">
        <f>IF(AND(ISBLANK(CB1516),OR(NOT(ISBLANK(CD1516)),NOT(ISBLANK(CE1516)))),#N/A,
IF(ISBLANK(CB1516),"",
IF(AND(NOT(ISERROR(VLOOKUP(CB1516,MonsterTable!$A:$B,MATCH(MonsterTable!$B$1,MonsterTable!$A$1:$B$1,0),0))),OR(ISBLANK(CD1516),ISBLANK(CE1516))),#N/A,
IFERROR(VLOOKUP(CB1516,MonsterTable!$A:$B,MATCH(MonsterTable!$B$1,MonsterTable!$A$1:$B$1,0),0),
IF(OR(NOT(ISBLANK(CD1516)),ISBLANK(CE1516)),#N/A,
IF(CB1516="empty","empty",
VLOOKUP(CB1516,MonsterGroupTable!$A:$A,1,0)))))))</f>
        <v/>
      </c>
      <c r="CJ1516" s="2" t="str">
        <f>IF(AND(ISBLANK(CI1516),OR(NOT(ISBLANK(CK1516)),NOT(ISBLANK(CL1516)))),#N/A,
IF(ISBLANK(CI1516),"",
IF(AND(NOT(ISERROR(VLOOKUP(CI1516,MonsterTable!$A:$B,MATCH(MonsterTable!$B$1,MonsterTable!$A$1:$B$1,0),0))),OR(ISBLANK(CK1516),ISBLANK(CL1516))),#N/A,
IFERROR(VLOOKUP(CI1516,MonsterTable!$A:$B,MATCH(MonsterTable!$B$1,MonsterTable!$A$1:$B$1,0),0),
IF(OR(NOT(ISBLANK(CK1516)),ISBLANK(CL1516)),#N/A,
IF(CI1516="empty","empty",
VLOOKUP(CI1516,MonsterGroupTable!$A:$A,1,0)))))))</f>
        <v/>
      </c>
    </row>
    <row r="1517" spans="1:88">
      <c r="A1517">
        <v>20483</v>
      </c>
      <c r="B1517">
        <f t="shared" si="51"/>
        <v>1.1000000000000001</v>
      </c>
      <c r="C1517">
        <f t="shared" si="51"/>
        <v>1.1000000000000001</v>
      </c>
      <c r="F1517">
        <v>1680</v>
      </c>
      <c r="G1517">
        <v>47663</v>
      </c>
      <c r="H1517">
        <v>0</v>
      </c>
      <c r="I1517">
        <v>0</v>
      </c>
      <c r="J1517">
        <v>0</v>
      </c>
      <c r="K1517" t="s">
        <v>28</v>
      </c>
      <c r="L1517" t="s">
        <v>255</v>
      </c>
      <c r="M1517" t="s">
        <v>79</v>
      </c>
      <c r="N1517" t="s">
        <v>80</v>
      </c>
      <c r="O1517">
        <v>0</v>
      </c>
      <c r="P1517">
        <v>-4.75</v>
      </c>
      <c r="Q1517">
        <v>-3.5</v>
      </c>
      <c r="R1517">
        <v>4.75</v>
      </c>
      <c r="S1517">
        <v>3</v>
      </c>
      <c r="T1517">
        <v>-13.5</v>
      </c>
      <c r="U1517">
        <v>2.5499999999999998</v>
      </c>
      <c r="V1517">
        <v>-6.75</v>
      </c>
      <c r="W1517" t="str">
        <f t="shared" si="52"/>
        <v>g109,5,empty,3,204,1,1,0</v>
      </c>
      <c r="X1517" s="1" t="s">
        <v>287</v>
      </c>
      <c r="Y1517" s="2" t="str">
        <f>IF(AND(ISBLANK(X1517),OR(NOT(ISBLANK(Z1517)),NOT(ISBLANK(AA1517)))),#N/A,
IF(ISBLANK(X1517),"",
IF(AND(NOT(ISERROR(VLOOKUP(X1517,MonsterTable!$A:$B,MATCH(MonsterTable!$B$1,MonsterTable!$A$1:$B$1,0),0))),OR(ISBLANK(Z1517),ISBLANK(AA1517))),#N/A,
IFERROR(VLOOKUP(X1517,MonsterTable!$A:$B,MATCH(MonsterTable!$B$1,MonsterTable!$A$1:$B$1,0),0),
IF(OR(NOT(ISBLANK(Z1517)),ISBLANK(AA1517)),#N/A,
IF(X1517="empty","empty",
VLOOKUP(X1517,MonsterGroupTable!$A:$A,1,0)))))))</f>
        <v>g109</v>
      </c>
      <c r="AA1517">
        <v>5</v>
      </c>
      <c r="AE1517" s="1" t="s">
        <v>446</v>
      </c>
      <c r="AF1517" s="2" t="str">
        <f>IF(AND(ISBLANK(AE1517),OR(NOT(ISBLANK(AG1517)),NOT(ISBLANK(AH1517)))),#N/A,
IF(ISBLANK(AE1517),"",
IF(AND(NOT(ISERROR(VLOOKUP(AE1517,MonsterTable!$A:$B,MATCH(MonsterTable!$B$1,MonsterTable!$A$1:$B$1,0),0))),OR(ISBLANK(AG1517),ISBLANK(AH1517))),#N/A,
IFERROR(VLOOKUP(AE1517,MonsterTable!$A:$B,MATCH(MonsterTable!$B$1,MonsterTable!$A$1:$B$1,0),0),
IF(OR(NOT(ISBLANK(AG1517)),ISBLANK(AH1517)),#N/A,
IF(AE1517="empty","empty",
VLOOKUP(AE1517,MonsterGroupTable!$A:$A,1,0)))))))</f>
        <v>empty</v>
      </c>
      <c r="AH1517">
        <v>3</v>
      </c>
      <c r="AL1517" s="1" t="s">
        <v>340</v>
      </c>
      <c r="AM1517" s="2">
        <f>IF(AND(ISBLANK(AL1517),OR(NOT(ISBLANK(AN1517)),NOT(ISBLANK(AO1517)))),#N/A,
IF(ISBLANK(AL1517),"",
IF(AND(NOT(ISERROR(VLOOKUP(AL1517,MonsterTable!$A:$B,MATCH(MonsterTable!$B$1,MonsterTable!$A$1:$B$1,0),0))),OR(ISBLANK(AN1517),ISBLANK(AO1517))),#N/A,
IFERROR(VLOOKUP(AL1517,MonsterTable!$A:$B,MATCH(MonsterTable!$B$1,MonsterTable!$A$1:$B$1,0),0),
IF(OR(NOT(ISBLANK(AN1517)),ISBLANK(AO1517)),#N/A,
IF(AL1517="empty","empty",
VLOOKUP(AL1517,MonsterGroupTable!$A:$A,1,0)))))))</f>
        <v>204</v>
      </c>
      <c r="AN1517">
        <v>1</v>
      </c>
      <c r="AO1517">
        <v>1</v>
      </c>
      <c r="AP1517">
        <v>0</v>
      </c>
      <c r="AT1517" s="2" t="str">
        <f>IF(AND(ISBLANK(AS1517),OR(NOT(ISBLANK(AU1517)),NOT(ISBLANK(AV1517)))),#N/A,
IF(ISBLANK(AS1517),"",
IF(AND(NOT(ISERROR(VLOOKUP(AS1517,MonsterTable!$A:$B,MATCH(MonsterTable!$B$1,MonsterTable!$A$1:$B$1,0),0))),OR(ISBLANK(AU1517),ISBLANK(AV1517))),#N/A,
IFERROR(VLOOKUP(AS1517,MonsterTable!$A:$B,MATCH(MonsterTable!$B$1,MonsterTable!$A$1:$B$1,0),0),
IF(OR(NOT(ISBLANK(AU1517)),ISBLANK(AV1517)),#N/A,
IF(AS1517="empty","empty",
VLOOKUP(AS1517,MonsterGroupTable!$A:$A,1,0)))))))</f>
        <v/>
      </c>
      <c r="BA1517" s="2" t="str">
        <f>IF(AND(ISBLANK(AZ1517),OR(NOT(ISBLANK(BB1517)),NOT(ISBLANK(BC1517)))),#N/A,
IF(ISBLANK(AZ1517),"",
IF(AND(NOT(ISERROR(VLOOKUP(AZ1517,MonsterTable!$A:$B,MATCH(MonsterTable!$B$1,MonsterTable!$A$1:$B$1,0),0))),OR(ISBLANK(BB1517),ISBLANK(BC1517))),#N/A,
IFERROR(VLOOKUP(AZ1517,MonsterTable!$A:$B,MATCH(MonsterTable!$B$1,MonsterTable!$A$1:$B$1,0),0),
IF(OR(NOT(ISBLANK(BB1517)),ISBLANK(BC1517)),#N/A,
IF(AZ1517="empty","empty",
VLOOKUP(AZ1517,MonsterGroupTable!$A:$A,1,0)))))))</f>
        <v/>
      </c>
      <c r="BH1517" s="2" t="str">
        <f>IF(AND(ISBLANK(BG1517),OR(NOT(ISBLANK(BI1517)),NOT(ISBLANK(BJ1517)))),#N/A,
IF(ISBLANK(BG1517),"",
IF(AND(NOT(ISERROR(VLOOKUP(BG1517,MonsterTable!$A:$B,MATCH(MonsterTable!$B$1,MonsterTable!$A$1:$B$1,0),0))),OR(ISBLANK(BI1517),ISBLANK(BJ1517))),#N/A,
IFERROR(VLOOKUP(BG1517,MonsterTable!$A:$B,MATCH(MonsterTable!$B$1,MonsterTable!$A$1:$B$1,0),0),
IF(OR(NOT(ISBLANK(BI1517)),ISBLANK(BJ1517)),#N/A,
IF(BG1517="empty","empty",
VLOOKUP(BG1517,MonsterGroupTable!$A:$A,1,0)))))))</f>
        <v/>
      </c>
      <c r="BO1517" s="2" t="str">
        <f>IF(AND(ISBLANK(BN1517),OR(NOT(ISBLANK(BP1517)),NOT(ISBLANK(BQ1517)))),#N/A,
IF(ISBLANK(BN1517),"",
IF(AND(NOT(ISERROR(VLOOKUP(BN1517,MonsterTable!$A:$B,MATCH(MonsterTable!$B$1,MonsterTable!$A$1:$B$1,0),0))),OR(ISBLANK(BP1517),ISBLANK(BQ1517))),#N/A,
IFERROR(VLOOKUP(BN1517,MonsterTable!$A:$B,MATCH(MonsterTable!$B$1,MonsterTable!$A$1:$B$1,0),0),
IF(OR(NOT(ISBLANK(BP1517)),ISBLANK(BQ1517)),#N/A,
IF(BN1517="empty","empty",
VLOOKUP(BN1517,MonsterGroupTable!$A:$A,1,0)))))))</f>
        <v/>
      </c>
      <c r="BV1517" s="2" t="str">
        <f>IF(AND(ISBLANK(BU1517),OR(NOT(ISBLANK(BW1517)),NOT(ISBLANK(BX1517)))),#N/A,
IF(ISBLANK(BU1517),"",
IF(AND(NOT(ISERROR(VLOOKUP(BU1517,MonsterTable!$A:$B,MATCH(MonsterTable!$B$1,MonsterTable!$A$1:$B$1,0),0))),OR(ISBLANK(BW1517),ISBLANK(BX1517))),#N/A,
IFERROR(VLOOKUP(BU1517,MonsterTable!$A:$B,MATCH(MonsterTable!$B$1,MonsterTable!$A$1:$B$1,0),0),
IF(OR(NOT(ISBLANK(BW1517)),ISBLANK(BX1517)),#N/A,
IF(BU1517="empty","empty",
VLOOKUP(BU1517,MonsterGroupTable!$A:$A,1,0)))))))</f>
        <v/>
      </c>
      <c r="CC1517" s="2" t="str">
        <f>IF(AND(ISBLANK(CB1517),OR(NOT(ISBLANK(CD1517)),NOT(ISBLANK(CE1517)))),#N/A,
IF(ISBLANK(CB1517),"",
IF(AND(NOT(ISERROR(VLOOKUP(CB1517,MonsterTable!$A:$B,MATCH(MonsterTable!$B$1,MonsterTable!$A$1:$B$1,0),0))),OR(ISBLANK(CD1517),ISBLANK(CE1517))),#N/A,
IFERROR(VLOOKUP(CB1517,MonsterTable!$A:$B,MATCH(MonsterTable!$B$1,MonsterTable!$A$1:$B$1,0),0),
IF(OR(NOT(ISBLANK(CD1517)),ISBLANK(CE1517)),#N/A,
IF(CB1517="empty","empty",
VLOOKUP(CB1517,MonsterGroupTable!$A:$A,1,0)))))))</f>
        <v/>
      </c>
      <c r="CJ1517" s="2" t="str">
        <f>IF(AND(ISBLANK(CI1517),OR(NOT(ISBLANK(CK1517)),NOT(ISBLANK(CL1517)))),#N/A,
IF(ISBLANK(CI1517),"",
IF(AND(NOT(ISERROR(VLOOKUP(CI1517,MonsterTable!$A:$B,MATCH(MonsterTable!$B$1,MonsterTable!$A$1:$B$1,0),0))),OR(ISBLANK(CK1517),ISBLANK(CL1517))),#N/A,
IFERROR(VLOOKUP(CI1517,MonsterTable!$A:$B,MATCH(MonsterTable!$B$1,MonsterTable!$A$1:$B$1,0),0),
IF(OR(NOT(ISBLANK(CK1517)),ISBLANK(CL1517)),#N/A,
IF(CI1517="empty","empty",
VLOOKUP(CI1517,MonsterGroupTable!$A:$A,1,0)))))))</f>
        <v/>
      </c>
    </row>
    <row r="1518" spans="1:88">
      <c r="A1518">
        <v>20484</v>
      </c>
      <c r="B1518">
        <f t="shared" si="51"/>
        <v>1.1000000000000001</v>
      </c>
      <c r="C1518">
        <f t="shared" si="51"/>
        <v>1.1000000000000001</v>
      </c>
      <c r="F1518">
        <v>1680</v>
      </c>
      <c r="G1518">
        <v>47915</v>
      </c>
      <c r="H1518">
        <v>0</v>
      </c>
      <c r="I1518">
        <v>0</v>
      </c>
      <c r="J1518">
        <v>0</v>
      </c>
      <c r="K1518" t="s">
        <v>28</v>
      </c>
      <c r="L1518" t="s">
        <v>255</v>
      </c>
      <c r="M1518" t="s">
        <v>79</v>
      </c>
      <c r="N1518" t="s">
        <v>80</v>
      </c>
      <c r="O1518">
        <v>0</v>
      </c>
      <c r="P1518">
        <v>-4.75</v>
      </c>
      <c r="Q1518">
        <v>-3.5</v>
      </c>
      <c r="R1518">
        <v>4.75</v>
      </c>
      <c r="S1518">
        <v>3</v>
      </c>
      <c r="T1518">
        <v>-13.5</v>
      </c>
      <c r="U1518">
        <v>2.5499999999999998</v>
      </c>
      <c r="V1518">
        <v>-6.75</v>
      </c>
      <c r="W1518" t="str">
        <f t="shared" si="52"/>
        <v>g109,5,empty,3,204,1,1,0</v>
      </c>
      <c r="X1518" s="1" t="s">
        <v>287</v>
      </c>
      <c r="Y1518" s="2" t="str">
        <f>IF(AND(ISBLANK(X1518),OR(NOT(ISBLANK(Z1518)),NOT(ISBLANK(AA1518)))),#N/A,
IF(ISBLANK(X1518),"",
IF(AND(NOT(ISERROR(VLOOKUP(X1518,MonsterTable!$A:$B,MATCH(MonsterTable!$B$1,MonsterTable!$A$1:$B$1,0),0))),OR(ISBLANK(Z1518),ISBLANK(AA1518))),#N/A,
IFERROR(VLOOKUP(X1518,MonsterTable!$A:$B,MATCH(MonsterTable!$B$1,MonsterTable!$A$1:$B$1,0),0),
IF(OR(NOT(ISBLANK(Z1518)),ISBLANK(AA1518)),#N/A,
IF(X1518="empty","empty",
VLOOKUP(X1518,MonsterGroupTable!$A:$A,1,0)))))))</f>
        <v>g109</v>
      </c>
      <c r="AA1518">
        <v>5</v>
      </c>
      <c r="AE1518" s="1" t="s">
        <v>446</v>
      </c>
      <c r="AF1518" s="2" t="str">
        <f>IF(AND(ISBLANK(AE1518),OR(NOT(ISBLANK(AG1518)),NOT(ISBLANK(AH1518)))),#N/A,
IF(ISBLANK(AE1518),"",
IF(AND(NOT(ISERROR(VLOOKUP(AE1518,MonsterTable!$A:$B,MATCH(MonsterTable!$B$1,MonsterTable!$A$1:$B$1,0),0))),OR(ISBLANK(AG1518),ISBLANK(AH1518))),#N/A,
IFERROR(VLOOKUP(AE1518,MonsterTable!$A:$B,MATCH(MonsterTable!$B$1,MonsterTable!$A$1:$B$1,0),0),
IF(OR(NOT(ISBLANK(AG1518)),ISBLANK(AH1518)),#N/A,
IF(AE1518="empty","empty",
VLOOKUP(AE1518,MonsterGroupTable!$A:$A,1,0)))))))</f>
        <v>empty</v>
      </c>
      <c r="AH1518">
        <v>3</v>
      </c>
      <c r="AL1518" s="1" t="s">
        <v>340</v>
      </c>
      <c r="AM1518" s="2">
        <f>IF(AND(ISBLANK(AL1518),OR(NOT(ISBLANK(AN1518)),NOT(ISBLANK(AO1518)))),#N/A,
IF(ISBLANK(AL1518),"",
IF(AND(NOT(ISERROR(VLOOKUP(AL1518,MonsterTable!$A:$B,MATCH(MonsterTable!$B$1,MonsterTable!$A$1:$B$1,0),0))),OR(ISBLANK(AN1518),ISBLANK(AO1518))),#N/A,
IFERROR(VLOOKUP(AL1518,MonsterTable!$A:$B,MATCH(MonsterTable!$B$1,MonsterTable!$A$1:$B$1,0),0),
IF(OR(NOT(ISBLANK(AN1518)),ISBLANK(AO1518)),#N/A,
IF(AL1518="empty","empty",
VLOOKUP(AL1518,MonsterGroupTable!$A:$A,1,0)))))))</f>
        <v>204</v>
      </c>
      <c r="AN1518">
        <v>1</v>
      </c>
      <c r="AO1518">
        <v>1</v>
      </c>
      <c r="AP1518">
        <v>0</v>
      </c>
      <c r="AT1518" s="2" t="str">
        <f>IF(AND(ISBLANK(AS1518),OR(NOT(ISBLANK(AU1518)),NOT(ISBLANK(AV1518)))),#N/A,
IF(ISBLANK(AS1518),"",
IF(AND(NOT(ISERROR(VLOOKUP(AS1518,MonsterTable!$A:$B,MATCH(MonsterTable!$B$1,MonsterTable!$A$1:$B$1,0),0))),OR(ISBLANK(AU1518),ISBLANK(AV1518))),#N/A,
IFERROR(VLOOKUP(AS1518,MonsterTable!$A:$B,MATCH(MonsterTable!$B$1,MonsterTable!$A$1:$B$1,0),0),
IF(OR(NOT(ISBLANK(AU1518)),ISBLANK(AV1518)),#N/A,
IF(AS1518="empty","empty",
VLOOKUP(AS1518,MonsterGroupTable!$A:$A,1,0)))))))</f>
        <v/>
      </c>
      <c r="BA1518" s="2" t="str">
        <f>IF(AND(ISBLANK(AZ1518),OR(NOT(ISBLANK(BB1518)),NOT(ISBLANK(BC1518)))),#N/A,
IF(ISBLANK(AZ1518),"",
IF(AND(NOT(ISERROR(VLOOKUP(AZ1518,MonsterTable!$A:$B,MATCH(MonsterTable!$B$1,MonsterTable!$A$1:$B$1,0),0))),OR(ISBLANK(BB1518),ISBLANK(BC1518))),#N/A,
IFERROR(VLOOKUP(AZ1518,MonsterTable!$A:$B,MATCH(MonsterTable!$B$1,MonsterTable!$A$1:$B$1,0),0),
IF(OR(NOT(ISBLANK(BB1518)),ISBLANK(BC1518)),#N/A,
IF(AZ1518="empty","empty",
VLOOKUP(AZ1518,MonsterGroupTable!$A:$A,1,0)))))))</f>
        <v/>
      </c>
      <c r="BH1518" s="2" t="str">
        <f>IF(AND(ISBLANK(BG1518),OR(NOT(ISBLANK(BI1518)),NOT(ISBLANK(BJ1518)))),#N/A,
IF(ISBLANK(BG1518),"",
IF(AND(NOT(ISERROR(VLOOKUP(BG1518,MonsterTable!$A:$B,MATCH(MonsterTable!$B$1,MonsterTable!$A$1:$B$1,0),0))),OR(ISBLANK(BI1518),ISBLANK(BJ1518))),#N/A,
IFERROR(VLOOKUP(BG1518,MonsterTable!$A:$B,MATCH(MonsterTable!$B$1,MonsterTable!$A$1:$B$1,0),0),
IF(OR(NOT(ISBLANK(BI1518)),ISBLANK(BJ1518)),#N/A,
IF(BG1518="empty","empty",
VLOOKUP(BG1518,MonsterGroupTable!$A:$A,1,0)))))))</f>
        <v/>
      </c>
      <c r="BO1518" s="2" t="str">
        <f>IF(AND(ISBLANK(BN1518),OR(NOT(ISBLANK(BP1518)),NOT(ISBLANK(BQ1518)))),#N/A,
IF(ISBLANK(BN1518),"",
IF(AND(NOT(ISERROR(VLOOKUP(BN1518,MonsterTable!$A:$B,MATCH(MonsterTable!$B$1,MonsterTable!$A$1:$B$1,0),0))),OR(ISBLANK(BP1518),ISBLANK(BQ1518))),#N/A,
IFERROR(VLOOKUP(BN1518,MonsterTable!$A:$B,MATCH(MonsterTable!$B$1,MonsterTable!$A$1:$B$1,0),0),
IF(OR(NOT(ISBLANK(BP1518)),ISBLANK(BQ1518)),#N/A,
IF(BN1518="empty","empty",
VLOOKUP(BN1518,MonsterGroupTable!$A:$A,1,0)))))))</f>
        <v/>
      </c>
      <c r="BV1518" s="2" t="str">
        <f>IF(AND(ISBLANK(BU1518),OR(NOT(ISBLANK(BW1518)),NOT(ISBLANK(BX1518)))),#N/A,
IF(ISBLANK(BU1518),"",
IF(AND(NOT(ISERROR(VLOOKUP(BU1518,MonsterTable!$A:$B,MATCH(MonsterTable!$B$1,MonsterTable!$A$1:$B$1,0),0))),OR(ISBLANK(BW1518),ISBLANK(BX1518))),#N/A,
IFERROR(VLOOKUP(BU1518,MonsterTable!$A:$B,MATCH(MonsterTable!$B$1,MonsterTable!$A$1:$B$1,0),0),
IF(OR(NOT(ISBLANK(BW1518)),ISBLANK(BX1518)),#N/A,
IF(BU1518="empty","empty",
VLOOKUP(BU1518,MonsterGroupTable!$A:$A,1,0)))))))</f>
        <v/>
      </c>
      <c r="CC1518" s="2" t="str">
        <f>IF(AND(ISBLANK(CB1518),OR(NOT(ISBLANK(CD1518)),NOT(ISBLANK(CE1518)))),#N/A,
IF(ISBLANK(CB1518),"",
IF(AND(NOT(ISERROR(VLOOKUP(CB1518,MonsterTable!$A:$B,MATCH(MonsterTable!$B$1,MonsterTable!$A$1:$B$1,0),0))),OR(ISBLANK(CD1518),ISBLANK(CE1518))),#N/A,
IFERROR(VLOOKUP(CB1518,MonsterTable!$A:$B,MATCH(MonsterTable!$B$1,MonsterTable!$A$1:$B$1,0),0),
IF(OR(NOT(ISBLANK(CD1518)),ISBLANK(CE1518)),#N/A,
IF(CB1518="empty","empty",
VLOOKUP(CB1518,MonsterGroupTable!$A:$A,1,0)))))))</f>
        <v/>
      </c>
      <c r="CJ1518" s="2" t="str">
        <f>IF(AND(ISBLANK(CI1518),OR(NOT(ISBLANK(CK1518)),NOT(ISBLANK(CL1518)))),#N/A,
IF(ISBLANK(CI1518),"",
IF(AND(NOT(ISERROR(VLOOKUP(CI1518,MonsterTable!$A:$B,MATCH(MonsterTable!$B$1,MonsterTable!$A$1:$B$1,0),0))),OR(ISBLANK(CK1518),ISBLANK(CL1518))),#N/A,
IFERROR(VLOOKUP(CI1518,MonsterTable!$A:$B,MATCH(MonsterTable!$B$1,MonsterTable!$A$1:$B$1,0),0),
IF(OR(NOT(ISBLANK(CK1518)),ISBLANK(CL1518)),#N/A,
IF(CI1518="empty","empty",
VLOOKUP(CI1518,MonsterGroupTable!$A:$A,1,0)))))))</f>
        <v/>
      </c>
    </row>
    <row r="1519" spans="1:88">
      <c r="A1519">
        <v>20485</v>
      </c>
      <c r="B1519">
        <f t="shared" si="51"/>
        <v>1.1000000000000001</v>
      </c>
      <c r="C1519">
        <f t="shared" si="51"/>
        <v>1.1000000000000001</v>
      </c>
      <c r="F1519">
        <v>1680</v>
      </c>
      <c r="G1519">
        <v>48167</v>
      </c>
      <c r="H1519">
        <v>0</v>
      </c>
      <c r="I1519">
        <v>0</v>
      </c>
      <c r="J1519">
        <v>0</v>
      </c>
      <c r="K1519" t="s">
        <v>28</v>
      </c>
      <c r="L1519" t="s">
        <v>255</v>
      </c>
      <c r="M1519" t="s">
        <v>79</v>
      </c>
      <c r="N1519" t="s">
        <v>80</v>
      </c>
      <c r="O1519">
        <v>0</v>
      </c>
      <c r="P1519">
        <v>-4.75</v>
      </c>
      <c r="Q1519">
        <v>-3.5</v>
      </c>
      <c r="R1519">
        <v>4.75</v>
      </c>
      <c r="S1519">
        <v>3</v>
      </c>
      <c r="T1519">
        <v>-13.5</v>
      </c>
      <c r="U1519">
        <v>2.5499999999999998</v>
      </c>
      <c r="V1519">
        <v>-6.75</v>
      </c>
      <c r="W1519" t="str">
        <f t="shared" si="52"/>
        <v>g109,5,empty,3,204,1,1,0</v>
      </c>
      <c r="X1519" s="1" t="s">
        <v>287</v>
      </c>
      <c r="Y1519" s="2" t="str">
        <f>IF(AND(ISBLANK(X1519),OR(NOT(ISBLANK(Z1519)),NOT(ISBLANK(AA1519)))),#N/A,
IF(ISBLANK(X1519),"",
IF(AND(NOT(ISERROR(VLOOKUP(X1519,MonsterTable!$A:$B,MATCH(MonsterTable!$B$1,MonsterTable!$A$1:$B$1,0),0))),OR(ISBLANK(Z1519),ISBLANK(AA1519))),#N/A,
IFERROR(VLOOKUP(X1519,MonsterTable!$A:$B,MATCH(MonsterTable!$B$1,MonsterTable!$A$1:$B$1,0),0),
IF(OR(NOT(ISBLANK(Z1519)),ISBLANK(AA1519)),#N/A,
IF(X1519="empty","empty",
VLOOKUP(X1519,MonsterGroupTable!$A:$A,1,0)))))))</f>
        <v>g109</v>
      </c>
      <c r="AA1519">
        <v>5</v>
      </c>
      <c r="AE1519" s="1" t="s">
        <v>446</v>
      </c>
      <c r="AF1519" s="2" t="str">
        <f>IF(AND(ISBLANK(AE1519),OR(NOT(ISBLANK(AG1519)),NOT(ISBLANK(AH1519)))),#N/A,
IF(ISBLANK(AE1519),"",
IF(AND(NOT(ISERROR(VLOOKUP(AE1519,MonsterTable!$A:$B,MATCH(MonsterTable!$B$1,MonsterTable!$A$1:$B$1,0),0))),OR(ISBLANK(AG1519),ISBLANK(AH1519))),#N/A,
IFERROR(VLOOKUP(AE1519,MonsterTable!$A:$B,MATCH(MonsterTable!$B$1,MonsterTable!$A$1:$B$1,0),0),
IF(OR(NOT(ISBLANK(AG1519)),ISBLANK(AH1519)),#N/A,
IF(AE1519="empty","empty",
VLOOKUP(AE1519,MonsterGroupTable!$A:$A,1,0)))))))</f>
        <v>empty</v>
      </c>
      <c r="AH1519">
        <v>3</v>
      </c>
      <c r="AL1519" s="1" t="s">
        <v>340</v>
      </c>
      <c r="AM1519" s="2">
        <f>IF(AND(ISBLANK(AL1519),OR(NOT(ISBLANK(AN1519)),NOT(ISBLANK(AO1519)))),#N/A,
IF(ISBLANK(AL1519),"",
IF(AND(NOT(ISERROR(VLOOKUP(AL1519,MonsterTable!$A:$B,MATCH(MonsterTable!$B$1,MonsterTable!$A$1:$B$1,0),0))),OR(ISBLANK(AN1519),ISBLANK(AO1519))),#N/A,
IFERROR(VLOOKUP(AL1519,MonsterTable!$A:$B,MATCH(MonsterTable!$B$1,MonsterTable!$A$1:$B$1,0),0),
IF(OR(NOT(ISBLANK(AN1519)),ISBLANK(AO1519)),#N/A,
IF(AL1519="empty","empty",
VLOOKUP(AL1519,MonsterGroupTable!$A:$A,1,0)))))))</f>
        <v>204</v>
      </c>
      <c r="AN1519">
        <v>1</v>
      </c>
      <c r="AO1519">
        <v>1</v>
      </c>
      <c r="AP1519">
        <v>0</v>
      </c>
      <c r="AT1519" s="2" t="str">
        <f>IF(AND(ISBLANK(AS1519),OR(NOT(ISBLANK(AU1519)),NOT(ISBLANK(AV1519)))),#N/A,
IF(ISBLANK(AS1519),"",
IF(AND(NOT(ISERROR(VLOOKUP(AS1519,MonsterTable!$A:$B,MATCH(MonsterTable!$B$1,MonsterTable!$A$1:$B$1,0),0))),OR(ISBLANK(AU1519),ISBLANK(AV1519))),#N/A,
IFERROR(VLOOKUP(AS1519,MonsterTable!$A:$B,MATCH(MonsterTable!$B$1,MonsterTable!$A$1:$B$1,0),0),
IF(OR(NOT(ISBLANK(AU1519)),ISBLANK(AV1519)),#N/A,
IF(AS1519="empty","empty",
VLOOKUP(AS1519,MonsterGroupTable!$A:$A,1,0)))))))</f>
        <v/>
      </c>
      <c r="BA1519" s="2" t="str">
        <f>IF(AND(ISBLANK(AZ1519),OR(NOT(ISBLANK(BB1519)),NOT(ISBLANK(BC1519)))),#N/A,
IF(ISBLANK(AZ1519),"",
IF(AND(NOT(ISERROR(VLOOKUP(AZ1519,MonsterTable!$A:$B,MATCH(MonsterTable!$B$1,MonsterTable!$A$1:$B$1,0),0))),OR(ISBLANK(BB1519),ISBLANK(BC1519))),#N/A,
IFERROR(VLOOKUP(AZ1519,MonsterTable!$A:$B,MATCH(MonsterTable!$B$1,MonsterTable!$A$1:$B$1,0),0),
IF(OR(NOT(ISBLANK(BB1519)),ISBLANK(BC1519)),#N/A,
IF(AZ1519="empty","empty",
VLOOKUP(AZ1519,MonsterGroupTable!$A:$A,1,0)))))))</f>
        <v/>
      </c>
      <c r="BH1519" s="2" t="str">
        <f>IF(AND(ISBLANK(BG1519),OR(NOT(ISBLANK(BI1519)),NOT(ISBLANK(BJ1519)))),#N/A,
IF(ISBLANK(BG1519),"",
IF(AND(NOT(ISERROR(VLOOKUP(BG1519,MonsterTable!$A:$B,MATCH(MonsterTable!$B$1,MonsterTable!$A$1:$B$1,0),0))),OR(ISBLANK(BI1519),ISBLANK(BJ1519))),#N/A,
IFERROR(VLOOKUP(BG1519,MonsterTable!$A:$B,MATCH(MonsterTable!$B$1,MonsterTable!$A$1:$B$1,0),0),
IF(OR(NOT(ISBLANK(BI1519)),ISBLANK(BJ1519)),#N/A,
IF(BG1519="empty","empty",
VLOOKUP(BG1519,MonsterGroupTable!$A:$A,1,0)))))))</f>
        <v/>
      </c>
      <c r="BO1519" s="2" t="str">
        <f>IF(AND(ISBLANK(BN1519),OR(NOT(ISBLANK(BP1519)),NOT(ISBLANK(BQ1519)))),#N/A,
IF(ISBLANK(BN1519),"",
IF(AND(NOT(ISERROR(VLOOKUP(BN1519,MonsterTable!$A:$B,MATCH(MonsterTable!$B$1,MonsterTable!$A$1:$B$1,0),0))),OR(ISBLANK(BP1519),ISBLANK(BQ1519))),#N/A,
IFERROR(VLOOKUP(BN1519,MonsterTable!$A:$B,MATCH(MonsterTable!$B$1,MonsterTable!$A$1:$B$1,0),0),
IF(OR(NOT(ISBLANK(BP1519)),ISBLANK(BQ1519)),#N/A,
IF(BN1519="empty","empty",
VLOOKUP(BN1519,MonsterGroupTable!$A:$A,1,0)))))))</f>
        <v/>
      </c>
      <c r="BV1519" s="2" t="str">
        <f>IF(AND(ISBLANK(BU1519),OR(NOT(ISBLANK(BW1519)),NOT(ISBLANK(BX1519)))),#N/A,
IF(ISBLANK(BU1519),"",
IF(AND(NOT(ISERROR(VLOOKUP(BU1519,MonsterTable!$A:$B,MATCH(MonsterTable!$B$1,MonsterTable!$A$1:$B$1,0),0))),OR(ISBLANK(BW1519),ISBLANK(BX1519))),#N/A,
IFERROR(VLOOKUP(BU1519,MonsterTable!$A:$B,MATCH(MonsterTable!$B$1,MonsterTable!$A$1:$B$1,0),0),
IF(OR(NOT(ISBLANK(BW1519)),ISBLANK(BX1519)),#N/A,
IF(BU1519="empty","empty",
VLOOKUP(BU1519,MonsterGroupTable!$A:$A,1,0)))))))</f>
        <v/>
      </c>
      <c r="CC1519" s="2" t="str">
        <f>IF(AND(ISBLANK(CB1519),OR(NOT(ISBLANK(CD1519)),NOT(ISBLANK(CE1519)))),#N/A,
IF(ISBLANK(CB1519),"",
IF(AND(NOT(ISERROR(VLOOKUP(CB1519,MonsterTable!$A:$B,MATCH(MonsterTable!$B$1,MonsterTable!$A$1:$B$1,0),0))),OR(ISBLANK(CD1519),ISBLANK(CE1519))),#N/A,
IFERROR(VLOOKUP(CB1519,MonsterTable!$A:$B,MATCH(MonsterTable!$B$1,MonsterTable!$A$1:$B$1,0),0),
IF(OR(NOT(ISBLANK(CD1519)),ISBLANK(CE1519)),#N/A,
IF(CB1519="empty","empty",
VLOOKUP(CB1519,MonsterGroupTable!$A:$A,1,0)))))))</f>
        <v/>
      </c>
      <c r="CJ1519" s="2" t="str">
        <f>IF(AND(ISBLANK(CI1519),OR(NOT(ISBLANK(CK1519)),NOT(ISBLANK(CL1519)))),#N/A,
IF(ISBLANK(CI1519),"",
IF(AND(NOT(ISERROR(VLOOKUP(CI1519,MonsterTable!$A:$B,MATCH(MonsterTable!$B$1,MonsterTable!$A$1:$B$1,0),0))),OR(ISBLANK(CK1519),ISBLANK(CL1519))),#N/A,
IFERROR(VLOOKUP(CI1519,MonsterTable!$A:$B,MATCH(MonsterTable!$B$1,MonsterTable!$A$1:$B$1,0),0),
IF(OR(NOT(ISBLANK(CK1519)),ISBLANK(CL1519)),#N/A,
IF(CI1519="empty","empty",
VLOOKUP(CI1519,MonsterGroupTable!$A:$A,1,0)))))))</f>
        <v/>
      </c>
    </row>
    <row r="1520" spans="1:88">
      <c r="A1520">
        <v>20486</v>
      </c>
      <c r="B1520">
        <f t="shared" si="51"/>
        <v>1.1000000000000001</v>
      </c>
      <c r="C1520">
        <f t="shared" si="51"/>
        <v>1.1000000000000001</v>
      </c>
      <c r="F1520">
        <v>1680</v>
      </c>
      <c r="G1520">
        <v>48419</v>
      </c>
      <c r="H1520">
        <v>0</v>
      </c>
      <c r="I1520">
        <v>0</v>
      </c>
      <c r="J1520">
        <v>0</v>
      </c>
      <c r="K1520" t="s">
        <v>28</v>
      </c>
      <c r="L1520" t="s">
        <v>255</v>
      </c>
      <c r="M1520" t="s">
        <v>79</v>
      </c>
      <c r="N1520" t="s">
        <v>80</v>
      </c>
      <c r="O1520">
        <v>0</v>
      </c>
      <c r="P1520">
        <v>-4.75</v>
      </c>
      <c r="Q1520">
        <v>-3.5</v>
      </c>
      <c r="R1520">
        <v>4.75</v>
      </c>
      <c r="S1520">
        <v>3</v>
      </c>
      <c r="T1520">
        <v>-13.5</v>
      </c>
      <c r="U1520">
        <v>2.5499999999999998</v>
      </c>
      <c r="V1520">
        <v>-6.75</v>
      </c>
      <c r="W1520" t="str">
        <f t="shared" si="52"/>
        <v>g109,5,empty,3,204,1,1,0</v>
      </c>
      <c r="X1520" s="1" t="s">
        <v>287</v>
      </c>
      <c r="Y1520" s="2" t="str">
        <f>IF(AND(ISBLANK(X1520),OR(NOT(ISBLANK(Z1520)),NOT(ISBLANK(AA1520)))),#N/A,
IF(ISBLANK(X1520),"",
IF(AND(NOT(ISERROR(VLOOKUP(X1520,MonsterTable!$A:$B,MATCH(MonsterTable!$B$1,MonsterTable!$A$1:$B$1,0),0))),OR(ISBLANK(Z1520),ISBLANK(AA1520))),#N/A,
IFERROR(VLOOKUP(X1520,MonsterTable!$A:$B,MATCH(MonsterTable!$B$1,MonsterTable!$A$1:$B$1,0),0),
IF(OR(NOT(ISBLANK(Z1520)),ISBLANK(AA1520)),#N/A,
IF(X1520="empty","empty",
VLOOKUP(X1520,MonsterGroupTable!$A:$A,1,0)))))))</f>
        <v>g109</v>
      </c>
      <c r="AA1520">
        <v>5</v>
      </c>
      <c r="AE1520" s="1" t="s">
        <v>446</v>
      </c>
      <c r="AF1520" s="2" t="str">
        <f>IF(AND(ISBLANK(AE1520),OR(NOT(ISBLANK(AG1520)),NOT(ISBLANK(AH1520)))),#N/A,
IF(ISBLANK(AE1520),"",
IF(AND(NOT(ISERROR(VLOOKUP(AE1520,MonsterTable!$A:$B,MATCH(MonsterTable!$B$1,MonsterTable!$A$1:$B$1,0),0))),OR(ISBLANK(AG1520),ISBLANK(AH1520))),#N/A,
IFERROR(VLOOKUP(AE1520,MonsterTable!$A:$B,MATCH(MonsterTable!$B$1,MonsterTable!$A$1:$B$1,0),0),
IF(OR(NOT(ISBLANK(AG1520)),ISBLANK(AH1520)),#N/A,
IF(AE1520="empty","empty",
VLOOKUP(AE1520,MonsterGroupTable!$A:$A,1,0)))))))</f>
        <v>empty</v>
      </c>
      <c r="AH1520">
        <v>3</v>
      </c>
      <c r="AL1520" s="1" t="s">
        <v>340</v>
      </c>
      <c r="AM1520" s="2">
        <f>IF(AND(ISBLANK(AL1520),OR(NOT(ISBLANK(AN1520)),NOT(ISBLANK(AO1520)))),#N/A,
IF(ISBLANK(AL1520),"",
IF(AND(NOT(ISERROR(VLOOKUP(AL1520,MonsterTable!$A:$B,MATCH(MonsterTable!$B$1,MonsterTable!$A$1:$B$1,0),0))),OR(ISBLANK(AN1520),ISBLANK(AO1520))),#N/A,
IFERROR(VLOOKUP(AL1520,MonsterTable!$A:$B,MATCH(MonsterTable!$B$1,MonsterTable!$A$1:$B$1,0),0),
IF(OR(NOT(ISBLANK(AN1520)),ISBLANK(AO1520)),#N/A,
IF(AL1520="empty","empty",
VLOOKUP(AL1520,MonsterGroupTable!$A:$A,1,0)))))))</f>
        <v>204</v>
      </c>
      <c r="AN1520">
        <v>1</v>
      </c>
      <c r="AO1520">
        <v>1</v>
      </c>
      <c r="AP1520">
        <v>0</v>
      </c>
      <c r="AT1520" s="2" t="str">
        <f>IF(AND(ISBLANK(AS1520),OR(NOT(ISBLANK(AU1520)),NOT(ISBLANK(AV1520)))),#N/A,
IF(ISBLANK(AS1520),"",
IF(AND(NOT(ISERROR(VLOOKUP(AS1520,MonsterTable!$A:$B,MATCH(MonsterTable!$B$1,MonsterTable!$A$1:$B$1,0),0))),OR(ISBLANK(AU1520),ISBLANK(AV1520))),#N/A,
IFERROR(VLOOKUP(AS1520,MonsterTable!$A:$B,MATCH(MonsterTable!$B$1,MonsterTable!$A$1:$B$1,0),0),
IF(OR(NOT(ISBLANK(AU1520)),ISBLANK(AV1520)),#N/A,
IF(AS1520="empty","empty",
VLOOKUP(AS1520,MonsterGroupTable!$A:$A,1,0)))))))</f>
        <v/>
      </c>
      <c r="BA1520" s="2" t="str">
        <f>IF(AND(ISBLANK(AZ1520),OR(NOT(ISBLANK(BB1520)),NOT(ISBLANK(BC1520)))),#N/A,
IF(ISBLANK(AZ1520),"",
IF(AND(NOT(ISERROR(VLOOKUP(AZ1520,MonsterTable!$A:$B,MATCH(MonsterTable!$B$1,MonsterTable!$A$1:$B$1,0),0))),OR(ISBLANK(BB1520),ISBLANK(BC1520))),#N/A,
IFERROR(VLOOKUP(AZ1520,MonsterTable!$A:$B,MATCH(MonsterTable!$B$1,MonsterTable!$A$1:$B$1,0),0),
IF(OR(NOT(ISBLANK(BB1520)),ISBLANK(BC1520)),#N/A,
IF(AZ1520="empty","empty",
VLOOKUP(AZ1520,MonsterGroupTable!$A:$A,1,0)))))))</f>
        <v/>
      </c>
      <c r="BH1520" s="2" t="str">
        <f>IF(AND(ISBLANK(BG1520),OR(NOT(ISBLANK(BI1520)),NOT(ISBLANK(BJ1520)))),#N/A,
IF(ISBLANK(BG1520),"",
IF(AND(NOT(ISERROR(VLOOKUP(BG1520,MonsterTable!$A:$B,MATCH(MonsterTable!$B$1,MonsterTable!$A$1:$B$1,0),0))),OR(ISBLANK(BI1520),ISBLANK(BJ1520))),#N/A,
IFERROR(VLOOKUP(BG1520,MonsterTable!$A:$B,MATCH(MonsterTable!$B$1,MonsterTable!$A$1:$B$1,0),0),
IF(OR(NOT(ISBLANK(BI1520)),ISBLANK(BJ1520)),#N/A,
IF(BG1520="empty","empty",
VLOOKUP(BG1520,MonsterGroupTable!$A:$A,1,0)))))))</f>
        <v/>
      </c>
      <c r="BO1520" s="2" t="str">
        <f>IF(AND(ISBLANK(BN1520),OR(NOT(ISBLANK(BP1520)),NOT(ISBLANK(BQ1520)))),#N/A,
IF(ISBLANK(BN1520),"",
IF(AND(NOT(ISERROR(VLOOKUP(BN1520,MonsterTable!$A:$B,MATCH(MonsterTable!$B$1,MonsterTable!$A$1:$B$1,0),0))),OR(ISBLANK(BP1520),ISBLANK(BQ1520))),#N/A,
IFERROR(VLOOKUP(BN1520,MonsterTable!$A:$B,MATCH(MonsterTable!$B$1,MonsterTable!$A$1:$B$1,0),0),
IF(OR(NOT(ISBLANK(BP1520)),ISBLANK(BQ1520)),#N/A,
IF(BN1520="empty","empty",
VLOOKUP(BN1520,MonsterGroupTable!$A:$A,1,0)))))))</f>
        <v/>
      </c>
      <c r="BV1520" s="2" t="str">
        <f>IF(AND(ISBLANK(BU1520),OR(NOT(ISBLANK(BW1520)),NOT(ISBLANK(BX1520)))),#N/A,
IF(ISBLANK(BU1520),"",
IF(AND(NOT(ISERROR(VLOOKUP(BU1520,MonsterTable!$A:$B,MATCH(MonsterTable!$B$1,MonsterTable!$A$1:$B$1,0),0))),OR(ISBLANK(BW1520),ISBLANK(BX1520))),#N/A,
IFERROR(VLOOKUP(BU1520,MonsterTable!$A:$B,MATCH(MonsterTable!$B$1,MonsterTable!$A$1:$B$1,0),0),
IF(OR(NOT(ISBLANK(BW1520)),ISBLANK(BX1520)),#N/A,
IF(BU1520="empty","empty",
VLOOKUP(BU1520,MonsterGroupTable!$A:$A,1,0)))))))</f>
        <v/>
      </c>
      <c r="CC1520" s="2" t="str">
        <f>IF(AND(ISBLANK(CB1520),OR(NOT(ISBLANK(CD1520)),NOT(ISBLANK(CE1520)))),#N/A,
IF(ISBLANK(CB1520),"",
IF(AND(NOT(ISERROR(VLOOKUP(CB1520,MonsterTable!$A:$B,MATCH(MonsterTable!$B$1,MonsterTable!$A$1:$B$1,0),0))),OR(ISBLANK(CD1520),ISBLANK(CE1520))),#N/A,
IFERROR(VLOOKUP(CB1520,MonsterTable!$A:$B,MATCH(MonsterTable!$B$1,MonsterTable!$A$1:$B$1,0),0),
IF(OR(NOT(ISBLANK(CD1520)),ISBLANK(CE1520)),#N/A,
IF(CB1520="empty","empty",
VLOOKUP(CB1520,MonsterGroupTable!$A:$A,1,0)))))))</f>
        <v/>
      </c>
      <c r="CJ1520" s="2" t="str">
        <f>IF(AND(ISBLANK(CI1520),OR(NOT(ISBLANK(CK1520)),NOT(ISBLANK(CL1520)))),#N/A,
IF(ISBLANK(CI1520),"",
IF(AND(NOT(ISERROR(VLOOKUP(CI1520,MonsterTable!$A:$B,MATCH(MonsterTable!$B$1,MonsterTable!$A$1:$B$1,0),0))),OR(ISBLANK(CK1520),ISBLANK(CL1520))),#N/A,
IFERROR(VLOOKUP(CI1520,MonsterTable!$A:$B,MATCH(MonsterTable!$B$1,MonsterTable!$A$1:$B$1,0),0),
IF(OR(NOT(ISBLANK(CK1520)),ISBLANK(CL1520)),#N/A,
IF(CI1520="empty","empty",
VLOOKUP(CI1520,MonsterGroupTable!$A:$A,1,0)))))))</f>
        <v/>
      </c>
    </row>
    <row r="1521" spans="1:88">
      <c r="A1521">
        <v>20487</v>
      </c>
      <c r="B1521">
        <f t="shared" si="51"/>
        <v>1.1000000000000001</v>
      </c>
      <c r="C1521">
        <f t="shared" si="51"/>
        <v>1.1000000000000001</v>
      </c>
      <c r="F1521">
        <v>1680</v>
      </c>
      <c r="G1521">
        <v>48671</v>
      </c>
      <c r="H1521">
        <v>0</v>
      </c>
      <c r="I1521">
        <v>0</v>
      </c>
      <c r="J1521">
        <v>0</v>
      </c>
      <c r="K1521" t="s">
        <v>28</v>
      </c>
      <c r="L1521" t="s">
        <v>255</v>
      </c>
      <c r="M1521" t="s">
        <v>79</v>
      </c>
      <c r="N1521" t="s">
        <v>80</v>
      </c>
      <c r="O1521">
        <v>0</v>
      </c>
      <c r="P1521">
        <v>-4.75</v>
      </c>
      <c r="Q1521">
        <v>-3.5</v>
      </c>
      <c r="R1521">
        <v>4.75</v>
      </c>
      <c r="S1521">
        <v>3</v>
      </c>
      <c r="T1521">
        <v>-13.5</v>
      </c>
      <c r="U1521">
        <v>2.5499999999999998</v>
      </c>
      <c r="V1521">
        <v>-6.75</v>
      </c>
      <c r="W1521" t="str">
        <f t="shared" si="52"/>
        <v>g109,5,empty,3,204,1,1,0</v>
      </c>
      <c r="X1521" s="1" t="s">
        <v>287</v>
      </c>
      <c r="Y1521" s="2" t="str">
        <f>IF(AND(ISBLANK(X1521),OR(NOT(ISBLANK(Z1521)),NOT(ISBLANK(AA1521)))),#N/A,
IF(ISBLANK(X1521),"",
IF(AND(NOT(ISERROR(VLOOKUP(X1521,MonsterTable!$A:$B,MATCH(MonsterTable!$B$1,MonsterTable!$A$1:$B$1,0),0))),OR(ISBLANK(Z1521),ISBLANK(AA1521))),#N/A,
IFERROR(VLOOKUP(X1521,MonsterTable!$A:$B,MATCH(MonsterTable!$B$1,MonsterTable!$A$1:$B$1,0),0),
IF(OR(NOT(ISBLANK(Z1521)),ISBLANK(AA1521)),#N/A,
IF(X1521="empty","empty",
VLOOKUP(X1521,MonsterGroupTable!$A:$A,1,0)))))))</f>
        <v>g109</v>
      </c>
      <c r="AA1521">
        <v>5</v>
      </c>
      <c r="AE1521" s="1" t="s">
        <v>446</v>
      </c>
      <c r="AF1521" s="2" t="str">
        <f>IF(AND(ISBLANK(AE1521),OR(NOT(ISBLANK(AG1521)),NOT(ISBLANK(AH1521)))),#N/A,
IF(ISBLANK(AE1521),"",
IF(AND(NOT(ISERROR(VLOOKUP(AE1521,MonsterTable!$A:$B,MATCH(MonsterTable!$B$1,MonsterTable!$A$1:$B$1,0),0))),OR(ISBLANK(AG1521),ISBLANK(AH1521))),#N/A,
IFERROR(VLOOKUP(AE1521,MonsterTable!$A:$B,MATCH(MonsterTable!$B$1,MonsterTable!$A$1:$B$1,0),0),
IF(OR(NOT(ISBLANK(AG1521)),ISBLANK(AH1521)),#N/A,
IF(AE1521="empty","empty",
VLOOKUP(AE1521,MonsterGroupTable!$A:$A,1,0)))))))</f>
        <v>empty</v>
      </c>
      <c r="AH1521">
        <v>3</v>
      </c>
      <c r="AL1521" s="1" t="s">
        <v>340</v>
      </c>
      <c r="AM1521" s="2">
        <f>IF(AND(ISBLANK(AL1521),OR(NOT(ISBLANK(AN1521)),NOT(ISBLANK(AO1521)))),#N/A,
IF(ISBLANK(AL1521),"",
IF(AND(NOT(ISERROR(VLOOKUP(AL1521,MonsterTable!$A:$B,MATCH(MonsterTable!$B$1,MonsterTable!$A$1:$B$1,0),0))),OR(ISBLANK(AN1521),ISBLANK(AO1521))),#N/A,
IFERROR(VLOOKUP(AL1521,MonsterTable!$A:$B,MATCH(MonsterTable!$B$1,MonsterTable!$A$1:$B$1,0),0),
IF(OR(NOT(ISBLANK(AN1521)),ISBLANK(AO1521)),#N/A,
IF(AL1521="empty","empty",
VLOOKUP(AL1521,MonsterGroupTable!$A:$A,1,0)))))))</f>
        <v>204</v>
      </c>
      <c r="AN1521">
        <v>1</v>
      </c>
      <c r="AO1521">
        <v>1</v>
      </c>
      <c r="AP1521">
        <v>0</v>
      </c>
      <c r="AT1521" s="2" t="str">
        <f>IF(AND(ISBLANK(AS1521),OR(NOT(ISBLANK(AU1521)),NOT(ISBLANK(AV1521)))),#N/A,
IF(ISBLANK(AS1521),"",
IF(AND(NOT(ISERROR(VLOOKUP(AS1521,MonsterTable!$A:$B,MATCH(MonsterTable!$B$1,MonsterTable!$A$1:$B$1,0),0))),OR(ISBLANK(AU1521),ISBLANK(AV1521))),#N/A,
IFERROR(VLOOKUP(AS1521,MonsterTable!$A:$B,MATCH(MonsterTable!$B$1,MonsterTable!$A$1:$B$1,0),0),
IF(OR(NOT(ISBLANK(AU1521)),ISBLANK(AV1521)),#N/A,
IF(AS1521="empty","empty",
VLOOKUP(AS1521,MonsterGroupTable!$A:$A,1,0)))))))</f>
        <v/>
      </c>
      <c r="BA1521" s="2" t="str">
        <f>IF(AND(ISBLANK(AZ1521),OR(NOT(ISBLANK(BB1521)),NOT(ISBLANK(BC1521)))),#N/A,
IF(ISBLANK(AZ1521),"",
IF(AND(NOT(ISERROR(VLOOKUP(AZ1521,MonsterTable!$A:$B,MATCH(MonsterTable!$B$1,MonsterTable!$A$1:$B$1,0),0))),OR(ISBLANK(BB1521),ISBLANK(BC1521))),#N/A,
IFERROR(VLOOKUP(AZ1521,MonsterTable!$A:$B,MATCH(MonsterTable!$B$1,MonsterTable!$A$1:$B$1,0),0),
IF(OR(NOT(ISBLANK(BB1521)),ISBLANK(BC1521)),#N/A,
IF(AZ1521="empty","empty",
VLOOKUP(AZ1521,MonsterGroupTable!$A:$A,1,0)))))))</f>
        <v/>
      </c>
      <c r="BH1521" s="2" t="str">
        <f>IF(AND(ISBLANK(BG1521),OR(NOT(ISBLANK(BI1521)),NOT(ISBLANK(BJ1521)))),#N/A,
IF(ISBLANK(BG1521),"",
IF(AND(NOT(ISERROR(VLOOKUP(BG1521,MonsterTable!$A:$B,MATCH(MonsterTable!$B$1,MonsterTable!$A$1:$B$1,0),0))),OR(ISBLANK(BI1521),ISBLANK(BJ1521))),#N/A,
IFERROR(VLOOKUP(BG1521,MonsterTable!$A:$B,MATCH(MonsterTable!$B$1,MonsterTable!$A$1:$B$1,0),0),
IF(OR(NOT(ISBLANK(BI1521)),ISBLANK(BJ1521)),#N/A,
IF(BG1521="empty","empty",
VLOOKUP(BG1521,MonsterGroupTable!$A:$A,1,0)))))))</f>
        <v/>
      </c>
      <c r="BO1521" s="2" t="str">
        <f>IF(AND(ISBLANK(BN1521),OR(NOT(ISBLANK(BP1521)),NOT(ISBLANK(BQ1521)))),#N/A,
IF(ISBLANK(BN1521),"",
IF(AND(NOT(ISERROR(VLOOKUP(BN1521,MonsterTable!$A:$B,MATCH(MonsterTable!$B$1,MonsterTable!$A$1:$B$1,0),0))),OR(ISBLANK(BP1521),ISBLANK(BQ1521))),#N/A,
IFERROR(VLOOKUP(BN1521,MonsterTable!$A:$B,MATCH(MonsterTable!$B$1,MonsterTable!$A$1:$B$1,0),0),
IF(OR(NOT(ISBLANK(BP1521)),ISBLANK(BQ1521)),#N/A,
IF(BN1521="empty","empty",
VLOOKUP(BN1521,MonsterGroupTable!$A:$A,1,0)))))))</f>
        <v/>
      </c>
      <c r="BV1521" s="2" t="str">
        <f>IF(AND(ISBLANK(BU1521),OR(NOT(ISBLANK(BW1521)),NOT(ISBLANK(BX1521)))),#N/A,
IF(ISBLANK(BU1521),"",
IF(AND(NOT(ISERROR(VLOOKUP(BU1521,MonsterTable!$A:$B,MATCH(MonsterTable!$B$1,MonsterTable!$A$1:$B$1,0),0))),OR(ISBLANK(BW1521),ISBLANK(BX1521))),#N/A,
IFERROR(VLOOKUP(BU1521,MonsterTable!$A:$B,MATCH(MonsterTable!$B$1,MonsterTable!$A$1:$B$1,0),0),
IF(OR(NOT(ISBLANK(BW1521)),ISBLANK(BX1521)),#N/A,
IF(BU1521="empty","empty",
VLOOKUP(BU1521,MonsterGroupTable!$A:$A,1,0)))))))</f>
        <v/>
      </c>
      <c r="CC1521" s="2" t="str">
        <f>IF(AND(ISBLANK(CB1521),OR(NOT(ISBLANK(CD1521)),NOT(ISBLANK(CE1521)))),#N/A,
IF(ISBLANK(CB1521),"",
IF(AND(NOT(ISERROR(VLOOKUP(CB1521,MonsterTable!$A:$B,MATCH(MonsterTable!$B$1,MonsterTable!$A$1:$B$1,0),0))),OR(ISBLANK(CD1521),ISBLANK(CE1521))),#N/A,
IFERROR(VLOOKUP(CB1521,MonsterTable!$A:$B,MATCH(MonsterTable!$B$1,MonsterTable!$A$1:$B$1,0),0),
IF(OR(NOT(ISBLANK(CD1521)),ISBLANK(CE1521)),#N/A,
IF(CB1521="empty","empty",
VLOOKUP(CB1521,MonsterGroupTable!$A:$A,1,0)))))))</f>
        <v/>
      </c>
      <c r="CJ1521" s="2" t="str">
        <f>IF(AND(ISBLANK(CI1521),OR(NOT(ISBLANK(CK1521)),NOT(ISBLANK(CL1521)))),#N/A,
IF(ISBLANK(CI1521),"",
IF(AND(NOT(ISERROR(VLOOKUP(CI1521,MonsterTable!$A:$B,MATCH(MonsterTable!$B$1,MonsterTable!$A$1:$B$1,0),0))),OR(ISBLANK(CK1521),ISBLANK(CL1521))),#N/A,
IFERROR(VLOOKUP(CI1521,MonsterTable!$A:$B,MATCH(MonsterTable!$B$1,MonsterTable!$A$1:$B$1,0),0),
IF(OR(NOT(ISBLANK(CK1521)),ISBLANK(CL1521)),#N/A,
IF(CI1521="empty","empty",
VLOOKUP(CI1521,MonsterGroupTable!$A:$A,1,0)))))))</f>
        <v/>
      </c>
    </row>
    <row r="1522" spans="1:88">
      <c r="A1522">
        <v>20488</v>
      </c>
      <c r="B1522">
        <f t="shared" si="51"/>
        <v>1.1000000000000001</v>
      </c>
      <c r="C1522">
        <f t="shared" si="51"/>
        <v>1.1000000000000001</v>
      </c>
      <c r="F1522">
        <v>1680</v>
      </c>
      <c r="G1522">
        <v>48923</v>
      </c>
      <c r="H1522">
        <v>0</v>
      </c>
      <c r="I1522">
        <v>0</v>
      </c>
      <c r="J1522">
        <v>0</v>
      </c>
      <c r="K1522" t="s">
        <v>28</v>
      </c>
      <c r="L1522" t="s">
        <v>255</v>
      </c>
      <c r="M1522" t="s">
        <v>79</v>
      </c>
      <c r="N1522" t="s">
        <v>80</v>
      </c>
      <c r="O1522">
        <v>0</v>
      </c>
      <c r="P1522">
        <v>-4.75</v>
      </c>
      <c r="Q1522">
        <v>-3.5</v>
      </c>
      <c r="R1522">
        <v>4.75</v>
      </c>
      <c r="S1522">
        <v>3</v>
      </c>
      <c r="T1522">
        <v>-13.5</v>
      </c>
      <c r="U1522">
        <v>2.5499999999999998</v>
      </c>
      <c r="V1522">
        <v>-6.75</v>
      </c>
      <c r="W1522" t="str">
        <f t="shared" si="52"/>
        <v>g109,5,empty,3,204,1,1,0</v>
      </c>
      <c r="X1522" s="1" t="s">
        <v>287</v>
      </c>
      <c r="Y1522" s="2" t="str">
        <f>IF(AND(ISBLANK(X1522),OR(NOT(ISBLANK(Z1522)),NOT(ISBLANK(AA1522)))),#N/A,
IF(ISBLANK(X1522),"",
IF(AND(NOT(ISERROR(VLOOKUP(X1522,MonsterTable!$A:$B,MATCH(MonsterTable!$B$1,MonsterTable!$A$1:$B$1,0),0))),OR(ISBLANK(Z1522),ISBLANK(AA1522))),#N/A,
IFERROR(VLOOKUP(X1522,MonsterTable!$A:$B,MATCH(MonsterTable!$B$1,MonsterTable!$A$1:$B$1,0),0),
IF(OR(NOT(ISBLANK(Z1522)),ISBLANK(AA1522)),#N/A,
IF(X1522="empty","empty",
VLOOKUP(X1522,MonsterGroupTable!$A:$A,1,0)))))))</f>
        <v>g109</v>
      </c>
      <c r="AA1522">
        <v>5</v>
      </c>
      <c r="AE1522" s="1" t="s">
        <v>446</v>
      </c>
      <c r="AF1522" s="2" t="str">
        <f>IF(AND(ISBLANK(AE1522),OR(NOT(ISBLANK(AG1522)),NOT(ISBLANK(AH1522)))),#N/A,
IF(ISBLANK(AE1522),"",
IF(AND(NOT(ISERROR(VLOOKUP(AE1522,MonsterTable!$A:$B,MATCH(MonsterTable!$B$1,MonsterTable!$A$1:$B$1,0),0))),OR(ISBLANK(AG1522),ISBLANK(AH1522))),#N/A,
IFERROR(VLOOKUP(AE1522,MonsterTable!$A:$B,MATCH(MonsterTable!$B$1,MonsterTable!$A$1:$B$1,0),0),
IF(OR(NOT(ISBLANK(AG1522)),ISBLANK(AH1522)),#N/A,
IF(AE1522="empty","empty",
VLOOKUP(AE1522,MonsterGroupTable!$A:$A,1,0)))))))</f>
        <v>empty</v>
      </c>
      <c r="AH1522">
        <v>3</v>
      </c>
      <c r="AL1522" s="1" t="s">
        <v>340</v>
      </c>
      <c r="AM1522" s="2">
        <f>IF(AND(ISBLANK(AL1522),OR(NOT(ISBLANK(AN1522)),NOT(ISBLANK(AO1522)))),#N/A,
IF(ISBLANK(AL1522),"",
IF(AND(NOT(ISERROR(VLOOKUP(AL1522,MonsterTable!$A:$B,MATCH(MonsterTable!$B$1,MonsterTable!$A$1:$B$1,0),0))),OR(ISBLANK(AN1522),ISBLANK(AO1522))),#N/A,
IFERROR(VLOOKUP(AL1522,MonsterTable!$A:$B,MATCH(MonsterTable!$B$1,MonsterTable!$A$1:$B$1,0),0),
IF(OR(NOT(ISBLANK(AN1522)),ISBLANK(AO1522)),#N/A,
IF(AL1522="empty","empty",
VLOOKUP(AL1522,MonsterGroupTable!$A:$A,1,0)))))))</f>
        <v>204</v>
      </c>
      <c r="AN1522">
        <v>1</v>
      </c>
      <c r="AO1522">
        <v>1</v>
      </c>
      <c r="AP1522">
        <v>0</v>
      </c>
      <c r="AT1522" s="2" t="str">
        <f>IF(AND(ISBLANK(AS1522),OR(NOT(ISBLANK(AU1522)),NOT(ISBLANK(AV1522)))),#N/A,
IF(ISBLANK(AS1522),"",
IF(AND(NOT(ISERROR(VLOOKUP(AS1522,MonsterTable!$A:$B,MATCH(MonsterTable!$B$1,MonsterTable!$A$1:$B$1,0),0))),OR(ISBLANK(AU1522),ISBLANK(AV1522))),#N/A,
IFERROR(VLOOKUP(AS1522,MonsterTable!$A:$B,MATCH(MonsterTable!$B$1,MonsterTable!$A$1:$B$1,0),0),
IF(OR(NOT(ISBLANK(AU1522)),ISBLANK(AV1522)),#N/A,
IF(AS1522="empty","empty",
VLOOKUP(AS1522,MonsterGroupTable!$A:$A,1,0)))))))</f>
        <v/>
      </c>
      <c r="BA1522" s="2" t="str">
        <f>IF(AND(ISBLANK(AZ1522),OR(NOT(ISBLANK(BB1522)),NOT(ISBLANK(BC1522)))),#N/A,
IF(ISBLANK(AZ1522),"",
IF(AND(NOT(ISERROR(VLOOKUP(AZ1522,MonsterTable!$A:$B,MATCH(MonsterTable!$B$1,MonsterTable!$A$1:$B$1,0),0))),OR(ISBLANK(BB1522),ISBLANK(BC1522))),#N/A,
IFERROR(VLOOKUP(AZ1522,MonsterTable!$A:$B,MATCH(MonsterTable!$B$1,MonsterTable!$A$1:$B$1,0),0),
IF(OR(NOT(ISBLANK(BB1522)),ISBLANK(BC1522)),#N/A,
IF(AZ1522="empty","empty",
VLOOKUP(AZ1522,MonsterGroupTable!$A:$A,1,0)))))))</f>
        <v/>
      </c>
      <c r="BH1522" s="2" t="str">
        <f>IF(AND(ISBLANK(BG1522),OR(NOT(ISBLANK(BI1522)),NOT(ISBLANK(BJ1522)))),#N/A,
IF(ISBLANK(BG1522),"",
IF(AND(NOT(ISERROR(VLOOKUP(BG1522,MonsterTable!$A:$B,MATCH(MonsterTable!$B$1,MonsterTable!$A$1:$B$1,0),0))),OR(ISBLANK(BI1522),ISBLANK(BJ1522))),#N/A,
IFERROR(VLOOKUP(BG1522,MonsterTable!$A:$B,MATCH(MonsterTable!$B$1,MonsterTable!$A$1:$B$1,0),0),
IF(OR(NOT(ISBLANK(BI1522)),ISBLANK(BJ1522)),#N/A,
IF(BG1522="empty","empty",
VLOOKUP(BG1522,MonsterGroupTable!$A:$A,1,0)))))))</f>
        <v/>
      </c>
      <c r="BO1522" s="2" t="str">
        <f>IF(AND(ISBLANK(BN1522),OR(NOT(ISBLANK(BP1522)),NOT(ISBLANK(BQ1522)))),#N/A,
IF(ISBLANK(BN1522),"",
IF(AND(NOT(ISERROR(VLOOKUP(BN1522,MonsterTable!$A:$B,MATCH(MonsterTable!$B$1,MonsterTable!$A$1:$B$1,0),0))),OR(ISBLANK(BP1522),ISBLANK(BQ1522))),#N/A,
IFERROR(VLOOKUP(BN1522,MonsterTable!$A:$B,MATCH(MonsterTable!$B$1,MonsterTable!$A$1:$B$1,0),0),
IF(OR(NOT(ISBLANK(BP1522)),ISBLANK(BQ1522)),#N/A,
IF(BN1522="empty","empty",
VLOOKUP(BN1522,MonsterGroupTable!$A:$A,1,0)))))))</f>
        <v/>
      </c>
      <c r="BV1522" s="2" t="str">
        <f>IF(AND(ISBLANK(BU1522),OR(NOT(ISBLANK(BW1522)),NOT(ISBLANK(BX1522)))),#N/A,
IF(ISBLANK(BU1522),"",
IF(AND(NOT(ISERROR(VLOOKUP(BU1522,MonsterTable!$A:$B,MATCH(MonsterTable!$B$1,MonsterTable!$A$1:$B$1,0),0))),OR(ISBLANK(BW1522),ISBLANK(BX1522))),#N/A,
IFERROR(VLOOKUP(BU1522,MonsterTable!$A:$B,MATCH(MonsterTable!$B$1,MonsterTable!$A$1:$B$1,0),0),
IF(OR(NOT(ISBLANK(BW1522)),ISBLANK(BX1522)),#N/A,
IF(BU1522="empty","empty",
VLOOKUP(BU1522,MonsterGroupTable!$A:$A,1,0)))))))</f>
        <v/>
      </c>
      <c r="CC1522" s="2" t="str">
        <f>IF(AND(ISBLANK(CB1522),OR(NOT(ISBLANK(CD1522)),NOT(ISBLANK(CE1522)))),#N/A,
IF(ISBLANK(CB1522),"",
IF(AND(NOT(ISERROR(VLOOKUP(CB1522,MonsterTable!$A:$B,MATCH(MonsterTable!$B$1,MonsterTable!$A$1:$B$1,0),0))),OR(ISBLANK(CD1522),ISBLANK(CE1522))),#N/A,
IFERROR(VLOOKUP(CB1522,MonsterTable!$A:$B,MATCH(MonsterTable!$B$1,MonsterTable!$A$1:$B$1,0),0),
IF(OR(NOT(ISBLANK(CD1522)),ISBLANK(CE1522)),#N/A,
IF(CB1522="empty","empty",
VLOOKUP(CB1522,MonsterGroupTable!$A:$A,1,0)))))))</f>
        <v/>
      </c>
      <c r="CJ1522" s="2" t="str">
        <f>IF(AND(ISBLANK(CI1522),OR(NOT(ISBLANK(CK1522)),NOT(ISBLANK(CL1522)))),#N/A,
IF(ISBLANK(CI1522),"",
IF(AND(NOT(ISERROR(VLOOKUP(CI1522,MonsterTable!$A:$B,MATCH(MonsterTable!$B$1,MonsterTable!$A$1:$B$1,0),0))),OR(ISBLANK(CK1522),ISBLANK(CL1522))),#N/A,
IFERROR(VLOOKUP(CI1522,MonsterTable!$A:$B,MATCH(MonsterTable!$B$1,MonsterTable!$A$1:$B$1,0),0),
IF(OR(NOT(ISBLANK(CK1522)),ISBLANK(CL1522)),#N/A,
IF(CI1522="empty","empty",
VLOOKUP(CI1522,MonsterGroupTable!$A:$A,1,0)))))))</f>
        <v/>
      </c>
    </row>
    <row r="1523" spans="1:88">
      <c r="A1523">
        <v>20489</v>
      </c>
      <c r="B1523">
        <f t="shared" si="51"/>
        <v>1.1000000000000001</v>
      </c>
      <c r="C1523">
        <f t="shared" si="51"/>
        <v>1.1000000000000001</v>
      </c>
      <c r="F1523">
        <v>1680</v>
      </c>
      <c r="G1523">
        <v>49175</v>
      </c>
      <c r="H1523">
        <v>0</v>
      </c>
      <c r="I1523">
        <v>0</v>
      </c>
      <c r="J1523">
        <v>0</v>
      </c>
      <c r="K1523" t="s">
        <v>28</v>
      </c>
      <c r="L1523" t="s">
        <v>255</v>
      </c>
      <c r="M1523" t="s">
        <v>79</v>
      </c>
      <c r="N1523" t="s">
        <v>80</v>
      </c>
      <c r="O1523">
        <v>0</v>
      </c>
      <c r="P1523">
        <v>-4.75</v>
      </c>
      <c r="Q1523">
        <v>-3.5</v>
      </c>
      <c r="R1523">
        <v>4.75</v>
      </c>
      <c r="S1523">
        <v>3</v>
      </c>
      <c r="T1523">
        <v>-13.5</v>
      </c>
      <c r="U1523">
        <v>2.5499999999999998</v>
      </c>
      <c r="V1523">
        <v>-6.75</v>
      </c>
      <c r="W1523" t="str">
        <f t="shared" si="52"/>
        <v>g109,5,empty,3,204,1,1,0</v>
      </c>
      <c r="X1523" s="1" t="s">
        <v>287</v>
      </c>
      <c r="Y1523" s="2" t="str">
        <f>IF(AND(ISBLANK(X1523),OR(NOT(ISBLANK(Z1523)),NOT(ISBLANK(AA1523)))),#N/A,
IF(ISBLANK(X1523),"",
IF(AND(NOT(ISERROR(VLOOKUP(X1523,MonsterTable!$A:$B,MATCH(MonsterTable!$B$1,MonsterTable!$A$1:$B$1,0),0))),OR(ISBLANK(Z1523),ISBLANK(AA1523))),#N/A,
IFERROR(VLOOKUP(X1523,MonsterTable!$A:$B,MATCH(MonsterTable!$B$1,MonsterTable!$A$1:$B$1,0),0),
IF(OR(NOT(ISBLANK(Z1523)),ISBLANK(AA1523)),#N/A,
IF(X1523="empty","empty",
VLOOKUP(X1523,MonsterGroupTable!$A:$A,1,0)))))))</f>
        <v>g109</v>
      </c>
      <c r="AA1523">
        <v>5</v>
      </c>
      <c r="AE1523" s="1" t="s">
        <v>446</v>
      </c>
      <c r="AF1523" s="2" t="str">
        <f>IF(AND(ISBLANK(AE1523),OR(NOT(ISBLANK(AG1523)),NOT(ISBLANK(AH1523)))),#N/A,
IF(ISBLANK(AE1523),"",
IF(AND(NOT(ISERROR(VLOOKUP(AE1523,MonsterTable!$A:$B,MATCH(MonsterTable!$B$1,MonsterTable!$A$1:$B$1,0),0))),OR(ISBLANK(AG1523),ISBLANK(AH1523))),#N/A,
IFERROR(VLOOKUP(AE1523,MonsterTable!$A:$B,MATCH(MonsterTable!$B$1,MonsterTable!$A$1:$B$1,0),0),
IF(OR(NOT(ISBLANK(AG1523)),ISBLANK(AH1523)),#N/A,
IF(AE1523="empty","empty",
VLOOKUP(AE1523,MonsterGroupTable!$A:$A,1,0)))))))</f>
        <v>empty</v>
      </c>
      <c r="AH1523">
        <v>3</v>
      </c>
      <c r="AL1523" s="1" t="s">
        <v>340</v>
      </c>
      <c r="AM1523" s="2">
        <f>IF(AND(ISBLANK(AL1523),OR(NOT(ISBLANK(AN1523)),NOT(ISBLANK(AO1523)))),#N/A,
IF(ISBLANK(AL1523),"",
IF(AND(NOT(ISERROR(VLOOKUP(AL1523,MonsterTable!$A:$B,MATCH(MonsterTable!$B$1,MonsterTable!$A$1:$B$1,0),0))),OR(ISBLANK(AN1523),ISBLANK(AO1523))),#N/A,
IFERROR(VLOOKUP(AL1523,MonsterTable!$A:$B,MATCH(MonsterTable!$B$1,MonsterTable!$A$1:$B$1,0),0),
IF(OR(NOT(ISBLANK(AN1523)),ISBLANK(AO1523)),#N/A,
IF(AL1523="empty","empty",
VLOOKUP(AL1523,MonsterGroupTable!$A:$A,1,0)))))))</f>
        <v>204</v>
      </c>
      <c r="AN1523">
        <v>1</v>
      </c>
      <c r="AO1523">
        <v>1</v>
      </c>
      <c r="AP1523">
        <v>0</v>
      </c>
      <c r="AT1523" s="2" t="str">
        <f>IF(AND(ISBLANK(AS1523),OR(NOT(ISBLANK(AU1523)),NOT(ISBLANK(AV1523)))),#N/A,
IF(ISBLANK(AS1523),"",
IF(AND(NOT(ISERROR(VLOOKUP(AS1523,MonsterTable!$A:$B,MATCH(MonsterTable!$B$1,MonsterTable!$A$1:$B$1,0),0))),OR(ISBLANK(AU1523),ISBLANK(AV1523))),#N/A,
IFERROR(VLOOKUP(AS1523,MonsterTable!$A:$B,MATCH(MonsterTable!$B$1,MonsterTable!$A$1:$B$1,0),0),
IF(OR(NOT(ISBLANK(AU1523)),ISBLANK(AV1523)),#N/A,
IF(AS1523="empty","empty",
VLOOKUP(AS1523,MonsterGroupTable!$A:$A,1,0)))))))</f>
        <v/>
      </c>
      <c r="BA1523" s="2" t="str">
        <f>IF(AND(ISBLANK(AZ1523),OR(NOT(ISBLANK(BB1523)),NOT(ISBLANK(BC1523)))),#N/A,
IF(ISBLANK(AZ1523),"",
IF(AND(NOT(ISERROR(VLOOKUP(AZ1523,MonsterTable!$A:$B,MATCH(MonsterTable!$B$1,MonsterTable!$A$1:$B$1,0),0))),OR(ISBLANK(BB1523),ISBLANK(BC1523))),#N/A,
IFERROR(VLOOKUP(AZ1523,MonsterTable!$A:$B,MATCH(MonsterTable!$B$1,MonsterTable!$A$1:$B$1,0),0),
IF(OR(NOT(ISBLANK(BB1523)),ISBLANK(BC1523)),#N/A,
IF(AZ1523="empty","empty",
VLOOKUP(AZ1523,MonsterGroupTable!$A:$A,1,0)))))))</f>
        <v/>
      </c>
      <c r="BH1523" s="2" t="str">
        <f>IF(AND(ISBLANK(BG1523),OR(NOT(ISBLANK(BI1523)),NOT(ISBLANK(BJ1523)))),#N/A,
IF(ISBLANK(BG1523),"",
IF(AND(NOT(ISERROR(VLOOKUP(BG1523,MonsterTable!$A:$B,MATCH(MonsterTable!$B$1,MonsterTable!$A$1:$B$1,0),0))),OR(ISBLANK(BI1523),ISBLANK(BJ1523))),#N/A,
IFERROR(VLOOKUP(BG1523,MonsterTable!$A:$B,MATCH(MonsterTable!$B$1,MonsterTable!$A$1:$B$1,0),0),
IF(OR(NOT(ISBLANK(BI1523)),ISBLANK(BJ1523)),#N/A,
IF(BG1523="empty","empty",
VLOOKUP(BG1523,MonsterGroupTable!$A:$A,1,0)))))))</f>
        <v/>
      </c>
      <c r="BO1523" s="2" t="str">
        <f>IF(AND(ISBLANK(BN1523),OR(NOT(ISBLANK(BP1523)),NOT(ISBLANK(BQ1523)))),#N/A,
IF(ISBLANK(BN1523),"",
IF(AND(NOT(ISERROR(VLOOKUP(BN1523,MonsterTable!$A:$B,MATCH(MonsterTable!$B$1,MonsterTable!$A$1:$B$1,0),0))),OR(ISBLANK(BP1523),ISBLANK(BQ1523))),#N/A,
IFERROR(VLOOKUP(BN1523,MonsterTable!$A:$B,MATCH(MonsterTable!$B$1,MonsterTable!$A$1:$B$1,0),0),
IF(OR(NOT(ISBLANK(BP1523)),ISBLANK(BQ1523)),#N/A,
IF(BN1523="empty","empty",
VLOOKUP(BN1523,MonsterGroupTable!$A:$A,1,0)))))))</f>
        <v/>
      </c>
      <c r="BV1523" s="2" t="str">
        <f>IF(AND(ISBLANK(BU1523),OR(NOT(ISBLANK(BW1523)),NOT(ISBLANK(BX1523)))),#N/A,
IF(ISBLANK(BU1523),"",
IF(AND(NOT(ISERROR(VLOOKUP(BU1523,MonsterTable!$A:$B,MATCH(MonsterTable!$B$1,MonsterTable!$A$1:$B$1,0),0))),OR(ISBLANK(BW1523),ISBLANK(BX1523))),#N/A,
IFERROR(VLOOKUP(BU1523,MonsterTable!$A:$B,MATCH(MonsterTable!$B$1,MonsterTable!$A$1:$B$1,0),0),
IF(OR(NOT(ISBLANK(BW1523)),ISBLANK(BX1523)),#N/A,
IF(BU1523="empty","empty",
VLOOKUP(BU1523,MonsterGroupTable!$A:$A,1,0)))))))</f>
        <v/>
      </c>
      <c r="CC1523" s="2" t="str">
        <f>IF(AND(ISBLANK(CB1523),OR(NOT(ISBLANK(CD1523)),NOT(ISBLANK(CE1523)))),#N/A,
IF(ISBLANK(CB1523),"",
IF(AND(NOT(ISERROR(VLOOKUP(CB1523,MonsterTable!$A:$B,MATCH(MonsterTable!$B$1,MonsterTable!$A$1:$B$1,0),0))),OR(ISBLANK(CD1523),ISBLANK(CE1523))),#N/A,
IFERROR(VLOOKUP(CB1523,MonsterTable!$A:$B,MATCH(MonsterTable!$B$1,MonsterTable!$A$1:$B$1,0),0),
IF(OR(NOT(ISBLANK(CD1523)),ISBLANK(CE1523)),#N/A,
IF(CB1523="empty","empty",
VLOOKUP(CB1523,MonsterGroupTable!$A:$A,1,0)))))))</f>
        <v/>
      </c>
      <c r="CJ1523" s="2" t="str">
        <f>IF(AND(ISBLANK(CI1523),OR(NOT(ISBLANK(CK1523)),NOT(ISBLANK(CL1523)))),#N/A,
IF(ISBLANK(CI1523),"",
IF(AND(NOT(ISERROR(VLOOKUP(CI1523,MonsterTable!$A:$B,MATCH(MonsterTable!$B$1,MonsterTable!$A$1:$B$1,0),0))),OR(ISBLANK(CK1523),ISBLANK(CL1523))),#N/A,
IFERROR(VLOOKUP(CI1523,MonsterTable!$A:$B,MATCH(MonsterTable!$B$1,MonsterTable!$A$1:$B$1,0),0),
IF(OR(NOT(ISBLANK(CK1523)),ISBLANK(CL1523)),#N/A,
IF(CI1523="empty","empty",
VLOOKUP(CI1523,MonsterGroupTable!$A:$A,1,0)))))))</f>
        <v/>
      </c>
    </row>
    <row r="1524" spans="1:88">
      <c r="A1524">
        <v>20490</v>
      </c>
      <c r="B1524">
        <f t="shared" si="51"/>
        <v>1.2</v>
      </c>
      <c r="C1524">
        <f t="shared" si="51"/>
        <v>1.1000000000000001</v>
      </c>
      <c r="F1524">
        <v>1680</v>
      </c>
      <c r="G1524">
        <v>49427</v>
      </c>
      <c r="H1524">
        <v>0</v>
      </c>
      <c r="I1524">
        <v>0</v>
      </c>
      <c r="J1524">
        <v>0</v>
      </c>
      <c r="K1524" t="s">
        <v>28</v>
      </c>
      <c r="L1524" t="s">
        <v>255</v>
      </c>
      <c r="M1524" t="s">
        <v>79</v>
      </c>
      <c r="N1524" t="s">
        <v>80</v>
      </c>
      <c r="O1524">
        <v>0</v>
      </c>
      <c r="P1524">
        <v>-4.75</v>
      </c>
      <c r="Q1524">
        <v>-3.5</v>
      </c>
      <c r="R1524">
        <v>4.75</v>
      </c>
      <c r="S1524">
        <v>3</v>
      </c>
      <c r="T1524">
        <v>-13.5</v>
      </c>
      <c r="U1524">
        <v>2.5499999999999998</v>
      </c>
      <c r="V1524">
        <v>-6.75</v>
      </c>
      <c r="W1524" t="str">
        <f t="shared" si="52"/>
        <v>g109,5,empty,3,204,1,1,0</v>
      </c>
      <c r="X1524" s="1" t="s">
        <v>287</v>
      </c>
      <c r="Y1524" s="2" t="str">
        <f>IF(AND(ISBLANK(X1524),OR(NOT(ISBLANK(Z1524)),NOT(ISBLANK(AA1524)))),#N/A,
IF(ISBLANK(X1524),"",
IF(AND(NOT(ISERROR(VLOOKUP(X1524,MonsterTable!$A:$B,MATCH(MonsterTable!$B$1,MonsterTable!$A$1:$B$1,0),0))),OR(ISBLANK(Z1524),ISBLANK(AA1524))),#N/A,
IFERROR(VLOOKUP(X1524,MonsterTable!$A:$B,MATCH(MonsterTable!$B$1,MonsterTable!$A$1:$B$1,0),0),
IF(OR(NOT(ISBLANK(Z1524)),ISBLANK(AA1524)),#N/A,
IF(X1524="empty","empty",
VLOOKUP(X1524,MonsterGroupTable!$A:$A,1,0)))))))</f>
        <v>g109</v>
      </c>
      <c r="AA1524">
        <v>5</v>
      </c>
      <c r="AE1524" s="1" t="s">
        <v>446</v>
      </c>
      <c r="AF1524" s="2" t="str">
        <f>IF(AND(ISBLANK(AE1524),OR(NOT(ISBLANK(AG1524)),NOT(ISBLANK(AH1524)))),#N/A,
IF(ISBLANK(AE1524),"",
IF(AND(NOT(ISERROR(VLOOKUP(AE1524,MonsterTable!$A:$B,MATCH(MonsterTable!$B$1,MonsterTable!$A$1:$B$1,0),0))),OR(ISBLANK(AG1524),ISBLANK(AH1524))),#N/A,
IFERROR(VLOOKUP(AE1524,MonsterTable!$A:$B,MATCH(MonsterTable!$B$1,MonsterTable!$A$1:$B$1,0),0),
IF(OR(NOT(ISBLANK(AG1524)),ISBLANK(AH1524)),#N/A,
IF(AE1524="empty","empty",
VLOOKUP(AE1524,MonsterGroupTable!$A:$A,1,0)))))))</f>
        <v>empty</v>
      </c>
      <c r="AH1524">
        <v>3</v>
      </c>
      <c r="AL1524" s="1" t="s">
        <v>340</v>
      </c>
      <c r="AM1524" s="2">
        <f>IF(AND(ISBLANK(AL1524),OR(NOT(ISBLANK(AN1524)),NOT(ISBLANK(AO1524)))),#N/A,
IF(ISBLANK(AL1524),"",
IF(AND(NOT(ISERROR(VLOOKUP(AL1524,MonsterTable!$A:$B,MATCH(MonsterTable!$B$1,MonsterTable!$A$1:$B$1,0),0))),OR(ISBLANK(AN1524),ISBLANK(AO1524))),#N/A,
IFERROR(VLOOKUP(AL1524,MonsterTable!$A:$B,MATCH(MonsterTable!$B$1,MonsterTable!$A$1:$B$1,0),0),
IF(OR(NOT(ISBLANK(AN1524)),ISBLANK(AO1524)),#N/A,
IF(AL1524="empty","empty",
VLOOKUP(AL1524,MonsterGroupTable!$A:$A,1,0)))))))</f>
        <v>204</v>
      </c>
      <c r="AN1524">
        <v>1</v>
      </c>
      <c r="AO1524">
        <v>1</v>
      </c>
      <c r="AP1524">
        <v>0</v>
      </c>
      <c r="AT1524" s="2" t="str">
        <f>IF(AND(ISBLANK(AS1524),OR(NOT(ISBLANK(AU1524)),NOT(ISBLANK(AV1524)))),#N/A,
IF(ISBLANK(AS1524),"",
IF(AND(NOT(ISERROR(VLOOKUP(AS1524,MonsterTable!$A:$B,MATCH(MonsterTable!$B$1,MonsterTable!$A$1:$B$1,0),0))),OR(ISBLANK(AU1524),ISBLANK(AV1524))),#N/A,
IFERROR(VLOOKUP(AS1524,MonsterTable!$A:$B,MATCH(MonsterTable!$B$1,MonsterTable!$A$1:$B$1,0),0),
IF(OR(NOT(ISBLANK(AU1524)),ISBLANK(AV1524)),#N/A,
IF(AS1524="empty","empty",
VLOOKUP(AS1524,MonsterGroupTable!$A:$A,1,0)))))))</f>
        <v/>
      </c>
      <c r="BA1524" s="2" t="str">
        <f>IF(AND(ISBLANK(AZ1524),OR(NOT(ISBLANK(BB1524)),NOT(ISBLANK(BC1524)))),#N/A,
IF(ISBLANK(AZ1524),"",
IF(AND(NOT(ISERROR(VLOOKUP(AZ1524,MonsterTable!$A:$B,MATCH(MonsterTable!$B$1,MonsterTable!$A$1:$B$1,0),0))),OR(ISBLANK(BB1524),ISBLANK(BC1524))),#N/A,
IFERROR(VLOOKUP(AZ1524,MonsterTable!$A:$B,MATCH(MonsterTable!$B$1,MonsterTable!$A$1:$B$1,0),0),
IF(OR(NOT(ISBLANK(BB1524)),ISBLANK(BC1524)),#N/A,
IF(AZ1524="empty","empty",
VLOOKUP(AZ1524,MonsterGroupTable!$A:$A,1,0)))))))</f>
        <v/>
      </c>
      <c r="BH1524" s="2" t="str">
        <f>IF(AND(ISBLANK(BG1524),OR(NOT(ISBLANK(BI1524)),NOT(ISBLANK(BJ1524)))),#N/A,
IF(ISBLANK(BG1524),"",
IF(AND(NOT(ISERROR(VLOOKUP(BG1524,MonsterTable!$A:$B,MATCH(MonsterTable!$B$1,MonsterTable!$A$1:$B$1,0),0))),OR(ISBLANK(BI1524),ISBLANK(BJ1524))),#N/A,
IFERROR(VLOOKUP(BG1524,MonsterTable!$A:$B,MATCH(MonsterTable!$B$1,MonsterTable!$A$1:$B$1,0),0),
IF(OR(NOT(ISBLANK(BI1524)),ISBLANK(BJ1524)),#N/A,
IF(BG1524="empty","empty",
VLOOKUP(BG1524,MonsterGroupTable!$A:$A,1,0)))))))</f>
        <v/>
      </c>
      <c r="BO1524" s="2" t="str">
        <f>IF(AND(ISBLANK(BN1524),OR(NOT(ISBLANK(BP1524)),NOT(ISBLANK(BQ1524)))),#N/A,
IF(ISBLANK(BN1524),"",
IF(AND(NOT(ISERROR(VLOOKUP(BN1524,MonsterTable!$A:$B,MATCH(MonsterTable!$B$1,MonsterTable!$A$1:$B$1,0),0))),OR(ISBLANK(BP1524),ISBLANK(BQ1524))),#N/A,
IFERROR(VLOOKUP(BN1524,MonsterTable!$A:$B,MATCH(MonsterTable!$B$1,MonsterTable!$A$1:$B$1,0),0),
IF(OR(NOT(ISBLANK(BP1524)),ISBLANK(BQ1524)),#N/A,
IF(BN1524="empty","empty",
VLOOKUP(BN1524,MonsterGroupTable!$A:$A,1,0)))))))</f>
        <v/>
      </c>
      <c r="BV1524" s="2" t="str">
        <f>IF(AND(ISBLANK(BU1524),OR(NOT(ISBLANK(BW1524)),NOT(ISBLANK(BX1524)))),#N/A,
IF(ISBLANK(BU1524),"",
IF(AND(NOT(ISERROR(VLOOKUP(BU1524,MonsterTable!$A:$B,MATCH(MonsterTable!$B$1,MonsterTable!$A$1:$B$1,0),0))),OR(ISBLANK(BW1524),ISBLANK(BX1524))),#N/A,
IFERROR(VLOOKUP(BU1524,MonsterTable!$A:$B,MATCH(MonsterTable!$B$1,MonsterTable!$A$1:$B$1,0),0),
IF(OR(NOT(ISBLANK(BW1524)),ISBLANK(BX1524)),#N/A,
IF(BU1524="empty","empty",
VLOOKUP(BU1524,MonsterGroupTable!$A:$A,1,0)))))))</f>
        <v/>
      </c>
      <c r="CC1524" s="2" t="str">
        <f>IF(AND(ISBLANK(CB1524),OR(NOT(ISBLANK(CD1524)),NOT(ISBLANK(CE1524)))),#N/A,
IF(ISBLANK(CB1524),"",
IF(AND(NOT(ISERROR(VLOOKUP(CB1524,MonsterTable!$A:$B,MATCH(MonsterTable!$B$1,MonsterTable!$A$1:$B$1,0),0))),OR(ISBLANK(CD1524),ISBLANK(CE1524))),#N/A,
IFERROR(VLOOKUP(CB1524,MonsterTable!$A:$B,MATCH(MonsterTable!$B$1,MonsterTable!$A$1:$B$1,0),0),
IF(OR(NOT(ISBLANK(CD1524)),ISBLANK(CE1524)),#N/A,
IF(CB1524="empty","empty",
VLOOKUP(CB1524,MonsterGroupTable!$A:$A,1,0)))))))</f>
        <v/>
      </c>
      <c r="CJ1524" s="2" t="str">
        <f>IF(AND(ISBLANK(CI1524),OR(NOT(ISBLANK(CK1524)),NOT(ISBLANK(CL1524)))),#N/A,
IF(ISBLANK(CI1524),"",
IF(AND(NOT(ISERROR(VLOOKUP(CI1524,MonsterTable!$A:$B,MATCH(MonsterTable!$B$1,MonsterTable!$A$1:$B$1,0),0))),OR(ISBLANK(CK1524),ISBLANK(CL1524))),#N/A,
IFERROR(VLOOKUP(CI1524,MonsterTable!$A:$B,MATCH(MonsterTable!$B$1,MonsterTable!$A$1:$B$1,0),0),
IF(OR(NOT(ISBLANK(CK1524)),ISBLANK(CL1524)),#N/A,
IF(CI1524="empty","empty",
VLOOKUP(CI1524,MonsterGroupTable!$A:$A,1,0)))))))</f>
        <v/>
      </c>
    </row>
    <row r="1525" spans="1:88">
      <c r="A1525">
        <v>20491</v>
      </c>
      <c r="B1525">
        <f t="shared" si="51"/>
        <v>1.1000000000000001</v>
      </c>
      <c r="C1525">
        <f t="shared" si="51"/>
        <v>1.1000000000000001</v>
      </c>
      <c r="F1525">
        <v>1680</v>
      </c>
      <c r="G1525">
        <v>49679</v>
      </c>
      <c r="H1525">
        <v>0</v>
      </c>
      <c r="I1525">
        <v>0</v>
      </c>
      <c r="J1525">
        <v>0</v>
      </c>
      <c r="K1525" t="s">
        <v>28</v>
      </c>
      <c r="L1525" t="s">
        <v>256</v>
      </c>
      <c r="M1525" t="s">
        <v>79</v>
      </c>
      <c r="N1525" t="s">
        <v>80</v>
      </c>
      <c r="O1525">
        <v>0</v>
      </c>
      <c r="P1525">
        <v>-4.75</v>
      </c>
      <c r="Q1525">
        <v>-3.5</v>
      </c>
      <c r="R1525">
        <v>4.75</v>
      </c>
      <c r="S1525">
        <v>3</v>
      </c>
      <c r="T1525">
        <v>-13.5</v>
      </c>
      <c r="U1525">
        <v>2.5499999999999998</v>
      </c>
      <c r="V1525">
        <v>-6.75</v>
      </c>
      <c r="W1525" t="str">
        <f t="shared" si="52"/>
        <v>g110,5,empty,3,206,1,1,0</v>
      </c>
      <c r="X1525" s="1" t="s">
        <v>288</v>
      </c>
      <c r="Y1525" s="2" t="str">
        <f>IF(AND(ISBLANK(X1525),OR(NOT(ISBLANK(Z1525)),NOT(ISBLANK(AA1525)))),#N/A,
IF(ISBLANK(X1525),"",
IF(AND(NOT(ISERROR(VLOOKUP(X1525,MonsterTable!$A:$B,MATCH(MonsterTable!$B$1,MonsterTable!$A$1:$B$1,0),0))),OR(ISBLANK(Z1525),ISBLANK(AA1525))),#N/A,
IFERROR(VLOOKUP(X1525,MonsterTable!$A:$B,MATCH(MonsterTable!$B$1,MonsterTable!$A$1:$B$1,0),0),
IF(OR(NOT(ISBLANK(Z1525)),ISBLANK(AA1525)),#N/A,
IF(X1525="empty","empty",
VLOOKUP(X1525,MonsterGroupTable!$A:$A,1,0)))))))</f>
        <v>g110</v>
      </c>
      <c r="AA1525">
        <v>5</v>
      </c>
      <c r="AE1525" s="1" t="s">
        <v>446</v>
      </c>
      <c r="AF1525" s="2" t="str">
        <f>IF(AND(ISBLANK(AE1525),OR(NOT(ISBLANK(AG1525)),NOT(ISBLANK(AH1525)))),#N/A,
IF(ISBLANK(AE1525),"",
IF(AND(NOT(ISERROR(VLOOKUP(AE1525,MonsterTable!$A:$B,MATCH(MonsterTable!$B$1,MonsterTable!$A$1:$B$1,0),0))),OR(ISBLANK(AG1525),ISBLANK(AH1525))),#N/A,
IFERROR(VLOOKUP(AE1525,MonsterTable!$A:$B,MATCH(MonsterTable!$B$1,MonsterTable!$A$1:$B$1,0),0),
IF(OR(NOT(ISBLANK(AG1525)),ISBLANK(AH1525)),#N/A,
IF(AE1525="empty","empty",
VLOOKUP(AE1525,MonsterGroupTable!$A:$A,1,0)))))))</f>
        <v>empty</v>
      </c>
      <c r="AH1525">
        <v>3</v>
      </c>
      <c r="AL1525" s="1" t="s">
        <v>342</v>
      </c>
      <c r="AM1525" s="2">
        <f>IF(AND(ISBLANK(AL1525),OR(NOT(ISBLANK(AN1525)),NOT(ISBLANK(AO1525)))),#N/A,
IF(ISBLANK(AL1525),"",
IF(AND(NOT(ISERROR(VLOOKUP(AL1525,MonsterTable!$A:$B,MATCH(MonsterTable!$B$1,MonsterTable!$A$1:$B$1,0),0))),OR(ISBLANK(AN1525),ISBLANK(AO1525))),#N/A,
IFERROR(VLOOKUP(AL1525,MonsterTable!$A:$B,MATCH(MonsterTable!$B$1,MonsterTable!$A$1:$B$1,0),0),
IF(OR(NOT(ISBLANK(AN1525)),ISBLANK(AO1525)),#N/A,
IF(AL1525="empty","empty",
VLOOKUP(AL1525,MonsterGroupTable!$A:$A,1,0)))))))</f>
        <v>206</v>
      </c>
      <c r="AN1525">
        <v>1</v>
      </c>
      <c r="AO1525">
        <v>1</v>
      </c>
      <c r="AP1525">
        <v>0</v>
      </c>
      <c r="AT1525" s="2" t="str">
        <f>IF(AND(ISBLANK(AS1525),OR(NOT(ISBLANK(AU1525)),NOT(ISBLANK(AV1525)))),#N/A,
IF(ISBLANK(AS1525),"",
IF(AND(NOT(ISERROR(VLOOKUP(AS1525,MonsterTable!$A:$B,MATCH(MonsterTable!$B$1,MonsterTable!$A$1:$B$1,0),0))),OR(ISBLANK(AU1525),ISBLANK(AV1525))),#N/A,
IFERROR(VLOOKUP(AS1525,MonsterTable!$A:$B,MATCH(MonsterTable!$B$1,MonsterTable!$A$1:$B$1,0),0),
IF(OR(NOT(ISBLANK(AU1525)),ISBLANK(AV1525)),#N/A,
IF(AS1525="empty","empty",
VLOOKUP(AS1525,MonsterGroupTable!$A:$A,1,0)))))))</f>
        <v/>
      </c>
      <c r="BA1525" s="2" t="str">
        <f>IF(AND(ISBLANK(AZ1525),OR(NOT(ISBLANK(BB1525)),NOT(ISBLANK(BC1525)))),#N/A,
IF(ISBLANK(AZ1525),"",
IF(AND(NOT(ISERROR(VLOOKUP(AZ1525,MonsterTable!$A:$B,MATCH(MonsterTable!$B$1,MonsterTable!$A$1:$B$1,0),0))),OR(ISBLANK(BB1525),ISBLANK(BC1525))),#N/A,
IFERROR(VLOOKUP(AZ1525,MonsterTable!$A:$B,MATCH(MonsterTable!$B$1,MonsterTable!$A$1:$B$1,0),0),
IF(OR(NOT(ISBLANK(BB1525)),ISBLANK(BC1525)),#N/A,
IF(AZ1525="empty","empty",
VLOOKUP(AZ1525,MonsterGroupTable!$A:$A,1,0)))))))</f>
        <v/>
      </c>
      <c r="BH1525" s="2" t="str">
        <f>IF(AND(ISBLANK(BG1525),OR(NOT(ISBLANK(BI1525)),NOT(ISBLANK(BJ1525)))),#N/A,
IF(ISBLANK(BG1525),"",
IF(AND(NOT(ISERROR(VLOOKUP(BG1525,MonsterTable!$A:$B,MATCH(MonsterTable!$B$1,MonsterTable!$A$1:$B$1,0),0))),OR(ISBLANK(BI1525),ISBLANK(BJ1525))),#N/A,
IFERROR(VLOOKUP(BG1525,MonsterTable!$A:$B,MATCH(MonsterTable!$B$1,MonsterTable!$A$1:$B$1,0),0),
IF(OR(NOT(ISBLANK(BI1525)),ISBLANK(BJ1525)),#N/A,
IF(BG1525="empty","empty",
VLOOKUP(BG1525,MonsterGroupTable!$A:$A,1,0)))))))</f>
        <v/>
      </c>
      <c r="BO1525" s="2" t="str">
        <f>IF(AND(ISBLANK(BN1525),OR(NOT(ISBLANK(BP1525)),NOT(ISBLANK(BQ1525)))),#N/A,
IF(ISBLANK(BN1525),"",
IF(AND(NOT(ISERROR(VLOOKUP(BN1525,MonsterTable!$A:$B,MATCH(MonsterTable!$B$1,MonsterTable!$A$1:$B$1,0),0))),OR(ISBLANK(BP1525),ISBLANK(BQ1525))),#N/A,
IFERROR(VLOOKUP(BN1525,MonsterTable!$A:$B,MATCH(MonsterTable!$B$1,MonsterTable!$A$1:$B$1,0),0),
IF(OR(NOT(ISBLANK(BP1525)),ISBLANK(BQ1525)),#N/A,
IF(BN1525="empty","empty",
VLOOKUP(BN1525,MonsterGroupTable!$A:$A,1,0)))))))</f>
        <v/>
      </c>
      <c r="BV1525" s="2" t="str">
        <f>IF(AND(ISBLANK(BU1525),OR(NOT(ISBLANK(BW1525)),NOT(ISBLANK(BX1525)))),#N/A,
IF(ISBLANK(BU1525),"",
IF(AND(NOT(ISERROR(VLOOKUP(BU1525,MonsterTable!$A:$B,MATCH(MonsterTable!$B$1,MonsterTable!$A$1:$B$1,0),0))),OR(ISBLANK(BW1525),ISBLANK(BX1525))),#N/A,
IFERROR(VLOOKUP(BU1525,MonsterTable!$A:$B,MATCH(MonsterTable!$B$1,MonsterTable!$A$1:$B$1,0),0),
IF(OR(NOT(ISBLANK(BW1525)),ISBLANK(BX1525)),#N/A,
IF(BU1525="empty","empty",
VLOOKUP(BU1525,MonsterGroupTable!$A:$A,1,0)))))))</f>
        <v/>
      </c>
      <c r="CC1525" s="2" t="str">
        <f>IF(AND(ISBLANK(CB1525),OR(NOT(ISBLANK(CD1525)),NOT(ISBLANK(CE1525)))),#N/A,
IF(ISBLANK(CB1525),"",
IF(AND(NOT(ISERROR(VLOOKUP(CB1525,MonsterTable!$A:$B,MATCH(MonsterTable!$B$1,MonsterTable!$A$1:$B$1,0),0))),OR(ISBLANK(CD1525),ISBLANK(CE1525))),#N/A,
IFERROR(VLOOKUP(CB1525,MonsterTable!$A:$B,MATCH(MonsterTable!$B$1,MonsterTable!$A$1:$B$1,0),0),
IF(OR(NOT(ISBLANK(CD1525)),ISBLANK(CE1525)),#N/A,
IF(CB1525="empty","empty",
VLOOKUP(CB1525,MonsterGroupTable!$A:$A,1,0)))))))</f>
        <v/>
      </c>
      <c r="CJ1525" s="2" t="str">
        <f>IF(AND(ISBLANK(CI1525),OR(NOT(ISBLANK(CK1525)),NOT(ISBLANK(CL1525)))),#N/A,
IF(ISBLANK(CI1525),"",
IF(AND(NOT(ISERROR(VLOOKUP(CI1525,MonsterTable!$A:$B,MATCH(MonsterTable!$B$1,MonsterTable!$A$1:$B$1,0),0))),OR(ISBLANK(CK1525),ISBLANK(CL1525))),#N/A,
IFERROR(VLOOKUP(CI1525,MonsterTable!$A:$B,MATCH(MonsterTable!$B$1,MonsterTable!$A$1:$B$1,0),0),
IF(OR(NOT(ISBLANK(CK1525)),ISBLANK(CL1525)),#N/A,
IF(CI1525="empty","empty",
VLOOKUP(CI1525,MonsterGroupTable!$A:$A,1,0)))))))</f>
        <v/>
      </c>
    </row>
    <row r="1526" spans="1:88">
      <c r="A1526">
        <v>20492</v>
      </c>
      <c r="B1526">
        <f t="shared" si="51"/>
        <v>1.1000000000000001</v>
      </c>
      <c r="C1526">
        <f t="shared" si="51"/>
        <v>1.1000000000000001</v>
      </c>
      <c r="F1526">
        <v>1680</v>
      </c>
      <c r="G1526">
        <v>49931</v>
      </c>
      <c r="H1526">
        <v>0</v>
      </c>
      <c r="I1526">
        <v>0</v>
      </c>
      <c r="J1526">
        <v>0</v>
      </c>
      <c r="K1526" t="s">
        <v>28</v>
      </c>
      <c r="L1526" t="s">
        <v>256</v>
      </c>
      <c r="M1526" t="s">
        <v>79</v>
      </c>
      <c r="N1526" t="s">
        <v>80</v>
      </c>
      <c r="O1526">
        <v>0</v>
      </c>
      <c r="P1526">
        <v>-4.75</v>
      </c>
      <c r="Q1526">
        <v>-3.5</v>
      </c>
      <c r="R1526">
        <v>4.75</v>
      </c>
      <c r="S1526">
        <v>3</v>
      </c>
      <c r="T1526">
        <v>-13.5</v>
      </c>
      <c r="U1526">
        <v>2.5499999999999998</v>
      </c>
      <c r="V1526">
        <v>-6.75</v>
      </c>
      <c r="W1526" t="str">
        <f t="shared" si="52"/>
        <v>g110,5,empty,3,206,1,1,0</v>
      </c>
      <c r="X1526" s="1" t="s">
        <v>288</v>
      </c>
      <c r="Y1526" s="2" t="str">
        <f>IF(AND(ISBLANK(X1526),OR(NOT(ISBLANK(Z1526)),NOT(ISBLANK(AA1526)))),#N/A,
IF(ISBLANK(X1526),"",
IF(AND(NOT(ISERROR(VLOOKUP(X1526,MonsterTable!$A:$B,MATCH(MonsterTable!$B$1,MonsterTable!$A$1:$B$1,0),0))),OR(ISBLANK(Z1526),ISBLANK(AA1526))),#N/A,
IFERROR(VLOOKUP(X1526,MonsterTable!$A:$B,MATCH(MonsterTable!$B$1,MonsterTable!$A$1:$B$1,0),0),
IF(OR(NOT(ISBLANK(Z1526)),ISBLANK(AA1526)),#N/A,
IF(X1526="empty","empty",
VLOOKUP(X1526,MonsterGroupTable!$A:$A,1,0)))))))</f>
        <v>g110</v>
      </c>
      <c r="AA1526">
        <v>5</v>
      </c>
      <c r="AE1526" s="1" t="s">
        <v>446</v>
      </c>
      <c r="AF1526" s="2" t="str">
        <f>IF(AND(ISBLANK(AE1526),OR(NOT(ISBLANK(AG1526)),NOT(ISBLANK(AH1526)))),#N/A,
IF(ISBLANK(AE1526),"",
IF(AND(NOT(ISERROR(VLOOKUP(AE1526,MonsterTable!$A:$B,MATCH(MonsterTable!$B$1,MonsterTable!$A$1:$B$1,0),0))),OR(ISBLANK(AG1526),ISBLANK(AH1526))),#N/A,
IFERROR(VLOOKUP(AE1526,MonsterTable!$A:$B,MATCH(MonsterTable!$B$1,MonsterTable!$A$1:$B$1,0),0),
IF(OR(NOT(ISBLANK(AG1526)),ISBLANK(AH1526)),#N/A,
IF(AE1526="empty","empty",
VLOOKUP(AE1526,MonsterGroupTable!$A:$A,1,0)))))))</f>
        <v>empty</v>
      </c>
      <c r="AH1526">
        <v>3</v>
      </c>
      <c r="AL1526" s="1" t="s">
        <v>342</v>
      </c>
      <c r="AM1526" s="2">
        <f>IF(AND(ISBLANK(AL1526),OR(NOT(ISBLANK(AN1526)),NOT(ISBLANK(AO1526)))),#N/A,
IF(ISBLANK(AL1526),"",
IF(AND(NOT(ISERROR(VLOOKUP(AL1526,MonsterTable!$A:$B,MATCH(MonsterTable!$B$1,MonsterTable!$A$1:$B$1,0),0))),OR(ISBLANK(AN1526),ISBLANK(AO1526))),#N/A,
IFERROR(VLOOKUP(AL1526,MonsterTable!$A:$B,MATCH(MonsterTable!$B$1,MonsterTable!$A$1:$B$1,0),0),
IF(OR(NOT(ISBLANK(AN1526)),ISBLANK(AO1526)),#N/A,
IF(AL1526="empty","empty",
VLOOKUP(AL1526,MonsterGroupTable!$A:$A,1,0)))))))</f>
        <v>206</v>
      </c>
      <c r="AN1526">
        <v>1</v>
      </c>
      <c r="AO1526">
        <v>1</v>
      </c>
      <c r="AP1526">
        <v>0</v>
      </c>
      <c r="AT1526" s="2" t="str">
        <f>IF(AND(ISBLANK(AS1526),OR(NOT(ISBLANK(AU1526)),NOT(ISBLANK(AV1526)))),#N/A,
IF(ISBLANK(AS1526),"",
IF(AND(NOT(ISERROR(VLOOKUP(AS1526,MonsterTable!$A:$B,MATCH(MonsterTable!$B$1,MonsterTable!$A$1:$B$1,0),0))),OR(ISBLANK(AU1526),ISBLANK(AV1526))),#N/A,
IFERROR(VLOOKUP(AS1526,MonsterTable!$A:$B,MATCH(MonsterTable!$B$1,MonsterTable!$A$1:$B$1,0),0),
IF(OR(NOT(ISBLANK(AU1526)),ISBLANK(AV1526)),#N/A,
IF(AS1526="empty","empty",
VLOOKUP(AS1526,MonsterGroupTable!$A:$A,1,0)))))))</f>
        <v/>
      </c>
      <c r="BA1526" s="2" t="str">
        <f>IF(AND(ISBLANK(AZ1526),OR(NOT(ISBLANK(BB1526)),NOT(ISBLANK(BC1526)))),#N/A,
IF(ISBLANK(AZ1526),"",
IF(AND(NOT(ISERROR(VLOOKUP(AZ1526,MonsterTable!$A:$B,MATCH(MonsterTable!$B$1,MonsterTable!$A$1:$B$1,0),0))),OR(ISBLANK(BB1526),ISBLANK(BC1526))),#N/A,
IFERROR(VLOOKUP(AZ1526,MonsterTable!$A:$B,MATCH(MonsterTable!$B$1,MonsterTable!$A$1:$B$1,0),0),
IF(OR(NOT(ISBLANK(BB1526)),ISBLANK(BC1526)),#N/A,
IF(AZ1526="empty","empty",
VLOOKUP(AZ1526,MonsterGroupTable!$A:$A,1,0)))))))</f>
        <v/>
      </c>
      <c r="BH1526" s="2" t="str">
        <f>IF(AND(ISBLANK(BG1526),OR(NOT(ISBLANK(BI1526)),NOT(ISBLANK(BJ1526)))),#N/A,
IF(ISBLANK(BG1526),"",
IF(AND(NOT(ISERROR(VLOOKUP(BG1526,MonsterTable!$A:$B,MATCH(MonsterTable!$B$1,MonsterTable!$A$1:$B$1,0),0))),OR(ISBLANK(BI1526),ISBLANK(BJ1526))),#N/A,
IFERROR(VLOOKUP(BG1526,MonsterTable!$A:$B,MATCH(MonsterTable!$B$1,MonsterTable!$A$1:$B$1,0),0),
IF(OR(NOT(ISBLANK(BI1526)),ISBLANK(BJ1526)),#N/A,
IF(BG1526="empty","empty",
VLOOKUP(BG1526,MonsterGroupTable!$A:$A,1,0)))))))</f>
        <v/>
      </c>
      <c r="BO1526" s="2" t="str">
        <f>IF(AND(ISBLANK(BN1526),OR(NOT(ISBLANK(BP1526)),NOT(ISBLANK(BQ1526)))),#N/A,
IF(ISBLANK(BN1526),"",
IF(AND(NOT(ISERROR(VLOOKUP(BN1526,MonsterTable!$A:$B,MATCH(MonsterTable!$B$1,MonsterTable!$A$1:$B$1,0),0))),OR(ISBLANK(BP1526),ISBLANK(BQ1526))),#N/A,
IFERROR(VLOOKUP(BN1526,MonsterTable!$A:$B,MATCH(MonsterTable!$B$1,MonsterTable!$A$1:$B$1,0),0),
IF(OR(NOT(ISBLANK(BP1526)),ISBLANK(BQ1526)),#N/A,
IF(BN1526="empty","empty",
VLOOKUP(BN1526,MonsterGroupTable!$A:$A,1,0)))))))</f>
        <v/>
      </c>
      <c r="BV1526" s="2" t="str">
        <f>IF(AND(ISBLANK(BU1526),OR(NOT(ISBLANK(BW1526)),NOT(ISBLANK(BX1526)))),#N/A,
IF(ISBLANK(BU1526),"",
IF(AND(NOT(ISERROR(VLOOKUP(BU1526,MonsterTable!$A:$B,MATCH(MonsterTable!$B$1,MonsterTable!$A$1:$B$1,0),0))),OR(ISBLANK(BW1526),ISBLANK(BX1526))),#N/A,
IFERROR(VLOOKUP(BU1526,MonsterTable!$A:$B,MATCH(MonsterTable!$B$1,MonsterTable!$A$1:$B$1,0),0),
IF(OR(NOT(ISBLANK(BW1526)),ISBLANK(BX1526)),#N/A,
IF(BU1526="empty","empty",
VLOOKUP(BU1526,MonsterGroupTable!$A:$A,1,0)))))))</f>
        <v/>
      </c>
      <c r="CC1526" s="2" t="str">
        <f>IF(AND(ISBLANK(CB1526),OR(NOT(ISBLANK(CD1526)),NOT(ISBLANK(CE1526)))),#N/A,
IF(ISBLANK(CB1526),"",
IF(AND(NOT(ISERROR(VLOOKUP(CB1526,MonsterTable!$A:$B,MATCH(MonsterTable!$B$1,MonsterTable!$A$1:$B$1,0),0))),OR(ISBLANK(CD1526),ISBLANK(CE1526))),#N/A,
IFERROR(VLOOKUP(CB1526,MonsterTable!$A:$B,MATCH(MonsterTable!$B$1,MonsterTable!$A$1:$B$1,0),0),
IF(OR(NOT(ISBLANK(CD1526)),ISBLANK(CE1526)),#N/A,
IF(CB1526="empty","empty",
VLOOKUP(CB1526,MonsterGroupTable!$A:$A,1,0)))))))</f>
        <v/>
      </c>
      <c r="CJ1526" s="2" t="str">
        <f>IF(AND(ISBLANK(CI1526),OR(NOT(ISBLANK(CK1526)),NOT(ISBLANK(CL1526)))),#N/A,
IF(ISBLANK(CI1526),"",
IF(AND(NOT(ISERROR(VLOOKUP(CI1526,MonsterTable!$A:$B,MATCH(MonsterTable!$B$1,MonsterTable!$A$1:$B$1,0),0))),OR(ISBLANK(CK1526),ISBLANK(CL1526))),#N/A,
IFERROR(VLOOKUP(CI1526,MonsterTable!$A:$B,MATCH(MonsterTable!$B$1,MonsterTable!$A$1:$B$1,0),0),
IF(OR(NOT(ISBLANK(CK1526)),ISBLANK(CL1526)),#N/A,
IF(CI1526="empty","empty",
VLOOKUP(CI1526,MonsterGroupTable!$A:$A,1,0)))))))</f>
        <v/>
      </c>
    </row>
    <row r="1527" spans="1:88">
      <c r="A1527">
        <v>20493</v>
      </c>
      <c r="B1527">
        <f t="shared" si="51"/>
        <v>1.1000000000000001</v>
      </c>
      <c r="C1527">
        <f t="shared" si="51"/>
        <v>1.1000000000000001</v>
      </c>
      <c r="F1527">
        <v>1680</v>
      </c>
      <c r="G1527">
        <v>50183</v>
      </c>
      <c r="H1527">
        <v>0</v>
      </c>
      <c r="I1527">
        <v>0</v>
      </c>
      <c r="J1527">
        <v>0</v>
      </c>
      <c r="K1527" t="s">
        <v>28</v>
      </c>
      <c r="L1527" t="s">
        <v>256</v>
      </c>
      <c r="M1527" t="s">
        <v>79</v>
      </c>
      <c r="N1527" t="s">
        <v>80</v>
      </c>
      <c r="O1527">
        <v>0</v>
      </c>
      <c r="P1527">
        <v>-4.75</v>
      </c>
      <c r="Q1527">
        <v>-3.5</v>
      </c>
      <c r="R1527">
        <v>4.75</v>
      </c>
      <c r="S1527">
        <v>3</v>
      </c>
      <c r="T1527">
        <v>-13.5</v>
      </c>
      <c r="U1527">
        <v>2.5499999999999998</v>
      </c>
      <c r="V1527">
        <v>-6.75</v>
      </c>
      <c r="W1527" t="str">
        <f t="shared" si="52"/>
        <v>g110,5,empty,3,206,1,1,0</v>
      </c>
      <c r="X1527" s="1" t="s">
        <v>288</v>
      </c>
      <c r="Y1527" s="2" t="str">
        <f>IF(AND(ISBLANK(X1527),OR(NOT(ISBLANK(Z1527)),NOT(ISBLANK(AA1527)))),#N/A,
IF(ISBLANK(X1527),"",
IF(AND(NOT(ISERROR(VLOOKUP(X1527,MonsterTable!$A:$B,MATCH(MonsterTable!$B$1,MonsterTable!$A$1:$B$1,0),0))),OR(ISBLANK(Z1527),ISBLANK(AA1527))),#N/A,
IFERROR(VLOOKUP(X1527,MonsterTable!$A:$B,MATCH(MonsterTable!$B$1,MonsterTable!$A$1:$B$1,0),0),
IF(OR(NOT(ISBLANK(Z1527)),ISBLANK(AA1527)),#N/A,
IF(X1527="empty","empty",
VLOOKUP(X1527,MonsterGroupTable!$A:$A,1,0)))))))</f>
        <v>g110</v>
      </c>
      <c r="AA1527">
        <v>5</v>
      </c>
      <c r="AE1527" s="1" t="s">
        <v>446</v>
      </c>
      <c r="AF1527" s="2" t="str">
        <f>IF(AND(ISBLANK(AE1527),OR(NOT(ISBLANK(AG1527)),NOT(ISBLANK(AH1527)))),#N/A,
IF(ISBLANK(AE1527),"",
IF(AND(NOT(ISERROR(VLOOKUP(AE1527,MonsterTable!$A:$B,MATCH(MonsterTable!$B$1,MonsterTable!$A$1:$B$1,0),0))),OR(ISBLANK(AG1527),ISBLANK(AH1527))),#N/A,
IFERROR(VLOOKUP(AE1527,MonsterTable!$A:$B,MATCH(MonsterTable!$B$1,MonsterTable!$A$1:$B$1,0),0),
IF(OR(NOT(ISBLANK(AG1527)),ISBLANK(AH1527)),#N/A,
IF(AE1527="empty","empty",
VLOOKUP(AE1527,MonsterGroupTable!$A:$A,1,0)))))))</f>
        <v>empty</v>
      </c>
      <c r="AH1527">
        <v>3</v>
      </c>
      <c r="AL1527" s="1" t="s">
        <v>342</v>
      </c>
      <c r="AM1527" s="2">
        <f>IF(AND(ISBLANK(AL1527),OR(NOT(ISBLANK(AN1527)),NOT(ISBLANK(AO1527)))),#N/A,
IF(ISBLANK(AL1527),"",
IF(AND(NOT(ISERROR(VLOOKUP(AL1527,MonsterTable!$A:$B,MATCH(MonsterTable!$B$1,MonsterTable!$A$1:$B$1,0),0))),OR(ISBLANK(AN1527),ISBLANK(AO1527))),#N/A,
IFERROR(VLOOKUP(AL1527,MonsterTable!$A:$B,MATCH(MonsterTable!$B$1,MonsterTable!$A$1:$B$1,0),0),
IF(OR(NOT(ISBLANK(AN1527)),ISBLANK(AO1527)),#N/A,
IF(AL1527="empty","empty",
VLOOKUP(AL1527,MonsterGroupTable!$A:$A,1,0)))))))</f>
        <v>206</v>
      </c>
      <c r="AN1527">
        <v>1</v>
      </c>
      <c r="AO1527">
        <v>1</v>
      </c>
      <c r="AP1527">
        <v>0</v>
      </c>
      <c r="AT1527" s="2" t="str">
        <f>IF(AND(ISBLANK(AS1527),OR(NOT(ISBLANK(AU1527)),NOT(ISBLANK(AV1527)))),#N/A,
IF(ISBLANK(AS1527),"",
IF(AND(NOT(ISERROR(VLOOKUP(AS1527,MonsterTable!$A:$B,MATCH(MonsterTable!$B$1,MonsterTable!$A$1:$B$1,0),0))),OR(ISBLANK(AU1527),ISBLANK(AV1527))),#N/A,
IFERROR(VLOOKUP(AS1527,MonsterTable!$A:$B,MATCH(MonsterTable!$B$1,MonsterTable!$A$1:$B$1,0),0),
IF(OR(NOT(ISBLANK(AU1527)),ISBLANK(AV1527)),#N/A,
IF(AS1527="empty","empty",
VLOOKUP(AS1527,MonsterGroupTable!$A:$A,1,0)))))))</f>
        <v/>
      </c>
      <c r="BA1527" s="2" t="str">
        <f>IF(AND(ISBLANK(AZ1527),OR(NOT(ISBLANK(BB1527)),NOT(ISBLANK(BC1527)))),#N/A,
IF(ISBLANK(AZ1527),"",
IF(AND(NOT(ISERROR(VLOOKUP(AZ1527,MonsterTable!$A:$B,MATCH(MonsterTable!$B$1,MonsterTable!$A$1:$B$1,0),0))),OR(ISBLANK(BB1527),ISBLANK(BC1527))),#N/A,
IFERROR(VLOOKUP(AZ1527,MonsterTable!$A:$B,MATCH(MonsterTable!$B$1,MonsterTable!$A$1:$B$1,0),0),
IF(OR(NOT(ISBLANK(BB1527)),ISBLANK(BC1527)),#N/A,
IF(AZ1527="empty","empty",
VLOOKUP(AZ1527,MonsterGroupTable!$A:$A,1,0)))))))</f>
        <v/>
      </c>
      <c r="BH1527" s="2" t="str">
        <f>IF(AND(ISBLANK(BG1527),OR(NOT(ISBLANK(BI1527)),NOT(ISBLANK(BJ1527)))),#N/A,
IF(ISBLANK(BG1527),"",
IF(AND(NOT(ISERROR(VLOOKUP(BG1527,MonsterTable!$A:$B,MATCH(MonsterTable!$B$1,MonsterTable!$A$1:$B$1,0),0))),OR(ISBLANK(BI1527),ISBLANK(BJ1527))),#N/A,
IFERROR(VLOOKUP(BG1527,MonsterTable!$A:$B,MATCH(MonsterTable!$B$1,MonsterTable!$A$1:$B$1,0),0),
IF(OR(NOT(ISBLANK(BI1527)),ISBLANK(BJ1527)),#N/A,
IF(BG1527="empty","empty",
VLOOKUP(BG1527,MonsterGroupTable!$A:$A,1,0)))))))</f>
        <v/>
      </c>
      <c r="BO1527" s="2" t="str">
        <f>IF(AND(ISBLANK(BN1527),OR(NOT(ISBLANK(BP1527)),NOT(ISBLANK(BQ1527)))),#N/A,
IF(ISBLANK(BN1527),"",
IF(AND(NOT(ISERROR(VLOOKUP(BN1527,MonsterTable!$A:$B,MATCH(MonsterTable!$B$1,MonsterTable!$A$1:$B$1,0),0))),OR(ISBLANK(BP1527),ISBLANK(BQ1527))),#N/A,
IFERROR(VLOOKUP(BN1527,MonsterTable!$A:$B,MATCH(MonsterTable!$B$1,MonsterTable!$A$1:$B$1,0),0),
IF(OR(NOT(ISBLANK(BP1527)),ISBLANK(BQ1527)),#N/A,
IF(BN1527="empty","empty",
VLOOKUP(BN1527,MonsterGroupTable!$A:$A,1,0)))))))</f>
        <v/>
      </c>
      <c r="BV1527" s="2" t="str">
        <f>IF(AND(ISBLANK(BU1527),OR(NOT(ISBLANK(BW1527)),NOT(ISBLANK(BX1527)))),#N/A,
IF(ISBLANK(BU1527),"",
IF(AND(NOT(ISERROR(VLOOKUP(BU1527,MonsterTable!$A:$B,MATCH(MonsterTable!$B$1,MonsterTable!$A$1:$B$1,0),0))),OR(ISBLANK(BW1527),ISBLANK(BX1527))),#N/A,
IFERROR(VLOOKUP(BU1527,MonsterTable!$A:$B,MATCH(MonsterTable!$B$1,MonsterTable!$A$1:$B$1,0),0),
IF(OR(NOT(ISBLANK(BW1527)),ISBLANK(BX1527)),#N/A,
IF(BU1527="empty","empty",
VLOOKUP(BU1527,MonsterGroupTable!$A:$A,1,0)))))))</f>
        <v/>
      </c>
      <c r="CC1527" s="2" t="str">
        <f>IF(AND(ISBLANK(CB1527),OR(NOT(ISBLANK(CD1527)),NOT(ISBLANK(CE1527)))),#N/A,
IF(ISBLANK(CB1527),"",
IF(AND(NOT(ISERROR(VLOOKUP(CB1527,MonsterTable!$A:$B,MATCH(MonsterTable!$B$1,MonsterTable!$A$1:$B$1,0),0))),OR(ISBLANK(CD1527),ISBLANK(CE1527))),#N/A,
IFERROR(VLOOKUP(CB1527,MonsterTable!$A:$B,MATCH(MonsterTable!$B$1,MonsterTable!$A$1:$B$1,0),0),
IF(OR(NOT(ISBLANK(CD1527)),ISBLANK(CE1527)),#N/A,
IF(CB1527="empty","empty",
VLOOKUP(CB1527,MonsterGroupTable!$A:$A,1,0)))))))</f>
        <v/>
      </c>
      <c r="CJ1527" s="2" t="str">
        <f>IF(AND(ISBLANK(CI1527),OR(NOT(ISBLANK(CK1527)),NOT(ISBLANK(CL1527)))),#N/A,
IF(ISBLANK(CI1527),"",
IF(AND(NOT(ISERROR(VLOOKUP(CI1527,MonsterTable!$A:$B,MATCH(MonsterTable!$B$1,MonsterTable!$A$1:$B$1,0),0))),OR(ISBLANK(CK1527),ISBLANK(CL1527))),#N/A,
IFERROR(VLOOKUP(CI1527,MonsterTable!$A:$B,MATCH(MonsterTable!$B$1,MonsterTable!$A$1:$B$1,0),0),
IF(OR(NOT(ISBLANK(CK1527)),ISBLANK(CL1527)),#N/A,
IF(CI1527="empty","empty",
VLOOKUP(CI1527,MonsterGroupTable!$A:$A,1,0)))))))</f>
        <v/>
      </c>
    </row>
    <row r="1528" spans="1:88">
      <c r="A1528">
        <v>20494</v>
      </c>
      <c r="B1528">
        <f t="shared" si="51"/>
        <v>1.1000000000000001</v>
      </c>
      <c r="C1528">
        <f t="shared" si="51"/>
        <v>1.1000000000000001</v>
      </c>
      <c r="F1528">
        <v>1680</v>
      </c>
      <c r="G1528">
        <v>50435</v>
      </c>
      <c r="H1528">
        <v>0</v>
      </c>
      <c r="I1528">
        <v>0</v>
      </c>
      <c r="J1528">
        <v>0</v>
      </c>
      <c r="K1528" t="s">
        <v>28</v>
      </c>
      <c r="L1528" t="s">
        <v>256</v>
      </c>
      <c r="M1528" t="s">
        <v>79</v>
      </c>
      <c r="N1528" t="s">
        <v>80</v>
      </c>
      <c r="O1528">
        <v>0</v>
      </c>
      <c r="P1528">
        <v>-4.75</v>
      </c>
      <c r="Q1528">
        <v>-3.5</v>
      </c>
      <c r="R1528">
        <v>4.75</v>
      </c>
      <c r="S1528">
        <v>3</v>
      </c>
      <c r="T1528">
        <v>-13.5</v>
      </c>
      <c r="U1528">
        <v>2.5499999999999998</v>
      </c>
      <c r="V1528">
        <v>-6.75</v>
      </c>
      <c r="W1528" t="str">
        <f t="shared" si="52"/>
        <v>g110,5,empty,3,206,1,1,0</v>
      </c>
      <c r="X1528" s="1" t="s">
        <v>288</v>
      </c>
      <c r="Y1528" s="2" t="str">
        <f>IF(AND(ISBLANK(X1528),OR(NOT(ISBLANK(Z1528)),NOT(ISBLANK(AA1528)))),#N/A,
IF(ISBLANK(X1528),"",
IF(AND(NOT(ISERROR(VLOOKUP(X1528,MonsterTable!$A:$B,MATCH(MonsterTable!$B$1,MonsterTable!$A$1:$B$1,0),0))),OR(ISBLANK(Z1528),ISBLANK(AA1528))),#N/A,
IFERROR(VLOOKUP(X1528,MonsterTable!$A:$B,MATCH(MonsterTable!$B$1,MonsterTable!$A$1:$B$1,0),0),
IF(OR(NOT(ISBLANK(Z1528)),ISBLANK(AA1528)),#N/A,
IF(X1528="empty","empty",
VLOOKUP(X1528,MonsterGroupTable!$A:$A,1,0)))))))</f>
        <v>g110</v>
      </c>
      <c r="AA1528">
        <v>5</v>
      </c>
      <c r="AE1528" s="1" t="s">
        <v>446</v>
      </c>
      <c r="AF1528" s="2" t="str">
        <f>IF(AND(ISBLANK(AE1528),OR(NOT(ISBLANK(AG1528)),NOT(ISBLANK(AH1528)))),#N/A,
IF(ISBLANK(AE1528),"",
IF(AND(NOT(ISERROR(VLOOKUP(AE1528,MonsterTable!$A:$B,MATCH(MonsterTable!$B$1,MonsterTable!$A$1:$B$1,0),0))),OR(ISBLANK(AG1528),ISBLANK(AH1528))),#N/A,
IFERROR(VLOOKUP(AE1528,MonsterTable!$A:$B,MATCH(MonsterTable!$B$1,MonsterTable!$A$1:$B$1,0),0),
IF(OR(NOT(ISBLANK(AG1528)),ISBLANK(AH1528)),#N/A,
IF(AE1528="empty","empty",
VLOOKUP(AE1528,MonsterGroupTable!$A:$A,1,0)))))))</f>
        <v>empty</v>
      </c>
      <c r="AH1528">
        <v>3</v>
      </c>
      <c r="AL1528" s="1" t="s">
        <v>342</v>
      </c>
      <c r="AM1528" s="2">
        <f>IF(AND(ISBLANK(AL1528),OR(NOT(ISBLANK(AN1528)),NOT(ISBLANK(AO1528)))),#N/A,
IF(ISBLANK(AL1528),"",
IF(AND(NOT(ISERROR(VLOOKUP(AL1528,MonsterTable!$A:$B,MATCH(MonsterTable!$B$1,MonsterTable!$A$1:$B$1,0),0))),OR(ISBLANK(AN1528),ISBLANK(AO1528))),#N/A,
IFERROR(VLOOKUP(AL1528,MonsterTable!$A:$B,MATCH(MonsterTable!$B$1,MonsterTable!$A$1:$B$1,0),0),
IF(OR(NOT(ISBLANK(AN1528)),ISBLANK(AO1528)),#N/A,
IF(AL1528="empty","empty",
VLOOKUP(AL1528,MonsterGroupTable!$A:$A,1,0)))))))</f>
        <v>206</v>
      </c>
      <c r="AN1528">
        <v>1</v>
      </c>
      <c r="AO1528">
        <v>1</v>
      </c>
      <c r="AP1528">
        <v>0</v>
      </c>
      <c r="AT1528" s="2" t="str">
        <f>IF(AND(ISBLANK(AS1528),OR(NOT(ISBLANK(AU1528)),NOT(ISBLANK(AV1528)))),#N/A,
IF(ISBLANK(AS1528),"",
IF(AND(NOT(ISERROR(VLOOKUP(AS1528,MonsterTable!$A:$B,MATCH(MonsterTable!$B$1,MonsterTable!$A$1:$B$1,0),0))),OR(ISBLANK(AU1528),ISBLANK(AV1528))),#N/A,
IFERROR(VLOOKUP(AS1528,MonsterTable!$A:$B,MATCH(MonsterTable!$B$1,MonsterTable!$A$1:$B$1,0),0),
IF(OR(NOT(ISBLANK(AU1528)),ISBLANK(AV1528)),#N/A,
IF(AS1528="empty","empty",
VLOOKUP(AS1528,MonsterGroupTable!$A:$A,1,0)))))))</f>
        <v/>
      </c>
      <c r="BA1528" s="2" t="str">
        <f>IF(AND(ISBLANK(AZ1528),OR(NOT(ISBLANK(BB1528)),NOT(ISBLANK(BC1528)))),#N/A,
IF(ISBLANK(AZ1528),"",
IF(AND(NOT(ISERROR(VLOOKUP(AZ1528,MonsterTable!$A:$B,MATCH(MonsterTable!$B$1,MonsterTable!$A$1:$B$1,0),0))),OR(ISBLANK(BB1528),ISBLANK(BC1528))),#N/A,
IFERROR(VLOOKUP(AZ1528,MonsterTable!$A:$B,MATCH(MonsterTable!$B$1,MonsterTable!$A$1:$B$1,0),0),
IF(OR(NOT(ISBLANK(BB1528)),ISBLANK(BC1528)),#N/A,
IF(AZ1528="empty","empty",
VLOOKUP(AZ1528,MonsterGroupTable!$A:$A,1,0)))))))</f>
        <v/>
      </c>
      <c r="BH1528" s="2" t="str">
        <f>IF(AND(ISBLANK(BG1528),OR(NOT(ISBLANK(BI1528)),NOT(ISBLANK(BJ1528)))),#N/A,
IF(ISBLANK(BG1528),"",
IF(AND(NOT(ISERROR(VLOOKUP(BG1528,MonsterTable!$A:$B,MATCH(MonsterTable!$B$1,MonsterTable!$A$1:$B$1,0),0))),OR(ISBLANK(BI1528),ISBLANK(BJ1528))),#N/A,
IFERROR(VLOOKUP(BG1528,MonsterTable!$A:$B,MATCH(MonsterTable!$B$1,MonsterTable!$A$1:$B$1,0),0),
IF(OR(NOT(ISBLANK(BI1528)),ISBLANK(BJ1528)),#N/A,
IF(BG1528="empty","empty",
VLOOKUP(BG1528,MonsterGroupTable!$A:$A,1,0)))))))</f>
        <v/>
      </c>
      <c r="BO1528" s="2" t="str">
        <f>IF(AND(ISBLANK(BN1528),OR(NOT(ISBLANK(BP1528)),NOT(ISBLANK(BQ1528)))),#N/A,
IF(ISBLANK(BN1528),"",
IF(AND(NOT(ISERROR(VLOOKUP(BN1528,MonsterTable!$A:$B,MATCH(MonsterTable!$B$1,MonsterTable!$A$1:$B$1,0),0))),OR(ISBLANK(BP1528),ISBLANK(BQ1528))),#N/A,
IFERROR(VLOOKUP(BN1528,MonsterTable!$A:$B,MATCH(MonsterTable!$B$1,MonsterTable!$A$1:$B$1,0),0),
IF(OR(NOT(ISBLANK(BP1528)),ISBLANK(BQ1528)),#N/A,
IF(BN1528="empty","empty",
VLOOKUP(BN1528,MonsterGroupTable!$A:$A,1,0)))))))</f>
        <v/>
      </c>
      <c r="BV1528" s="2" t="str">
        <f>IF(AND(ISBLANK(BU1528),OR(NOT(ISBLANK(BW1528)),NOT(ISBLANK(BX1528)))),#N/A,
IF(ISBLANK(BU1528),"",
IF(AND(NOT(ISERROR(VLOOKUP(BU1528,MonsterTable!$A:$B,MATCH(MonsterTable!$B$1,MonsterTable!$A$1:$B$1,0),0))),OR(ISBLANK(BW1528),ISBLANK(BX1528))),#N/A,
IFERROR(VLOOKUP(BU1528,MonsterTable!$A:$B,MATCH(MonsterTable!$B$1,MonsterTable!$A$1:$B$1,0),0),
IF(OR(NOT(ISBLANK(BW1528)),ISBLANK(BX1528)),#N/A,
IF(BU1528="empty","empty",
VLOOKUP(BU1528,MonsterGroupTable!$A:$A,1,0)))))))</f>
        <v/>
      </c>
      <c r="CC1528" s="2" t="str">
        <f>IF(AND(ISBLANK(CB1528),OR(NOT(ISBLANK(CD1528)),NOT(ISBLANK(CE1528)))),#N/A,
IF(ISBLANK(CB1528),"",
IF(AND(NOT(ISERROR(VLOOKUP(CB1528,MonsterTable!$A:$B,MATCH(MonsterTable!$B$1,MonsterTable!$A$1:$B$1,0),0))),OR(ISBLANK(CD1528),ISBLANK(CE1528))),#N/A,
IFERROR(VLOOKUP(CB1528,MonsterTable!$A:$B,MATCH(MonsterTable!$B$1,MonsterTable!$A$1:$B$1,0),0),
IF(OR(NOT(ISBLANK(CD1528)),ISBLANK(CE1528)),#N/A,
IF(CB1528="empty","empty",
VLOOKUP(CB1528,MonsterGroupTable!$A:$A,1,0)))))))</f>
        <v/>
      </c>
      <c r="CJ1528" s="2" t="str">
        <f>IF(AND(ISBLANK(CI1528),OR(NOT(ISBLANK(CK1528)),NOT(ISBLANK(CL1528)))),#N/A,
IF(ISBLANK(CI1528),"",
IF(AND(NOT(ISERROR(VLOOKUP(CI1528,MonsterTable!$A:$B,MATCH(MonsterTable!$B$1,MonsterTable!$A$1:$B$1,0),0))),OR(ISBLANK(CK1528),ISBLANK(CL1528))),#N/A,
IFERROR(VLOOKUP(CI1528,MonsterTable!$A:$B,MATCH(MonsterTable!$B$1,MonsterTable!$A$1:$B$1,0),0),
IF(OR(NOT(ISBLANK(CK1528)),ISBLANK(CL1528)),#N/A,
IF(CI1528="empty","empty",
VLOOKUP(CI1528,MonsterGroupTable!$A:$A,1,0)))))))</f>
        <v/>
      </c>
    </row>
    <row r="1529" spans="1:88">
      <c r="A1529">
        <v>20495</v>
      </c>
      <c r="B1529">
        <f t="shared" si="51"/>
        <v>1.1000000000000001</v>
      </c>
      <c r="C1529">
        <f t="shared" si="51"/>
        <v>1.1000000000000001</v>
      </c>
      <c r="F1529">
        <v>1680</v>
      </c>
      <c r="G1529">
        <v>50687</v>
      </c>
      <c r="H1529">
        <v>0</v>
      </c>
      <c r="I1529">
        <v>0</v>
      </c>
      <c r="J1529">
        <v>0</v>
      </c>
      <c r="K1529" t="s">
        <v>28</v>
      </c>
      <c r="L1529" t="s">
        <v>256</v>
      </c>
      <c r="M1529" t="s">
        <v>79</v>
      </c>
      <c r="N1529" t="s">
        <v>80</v>
      </c>
      <c r="O1529">
        <v>0</v>
      </c>
      <c r="P1529">
        <v>-4.75</v>
      </c>
      <c r="Q1529">
        <v>-3.5</v>
      </c>
      <c r="R1529">
        <v>4.75</v>
      </c>
      <c r="S1529">
        <v>3</v>
      </c>
      <c r="T1529">
        <v>-13.5</v>
      </c>
      <c r="U1529">
        <v>2.5499999999999998</v>
      </c>
      <c r="V1529">
        <v>-6.75</v>
      </c>
      <c r="W1529" t="str">
        <f t="shared" si="52"/>
        <v>g110,5,empty,3,206,1,1,0</v>
      </c>
      <c r="X1529" s="1" t="s">
        <v>288</v>
      </c>
      <c r="Y1529" s="2" t="str">
        <f>IF(AND(ISBLANK(X1529),OR(NOT(ISBLANK(Z1529)),NOT(ISBLANK(AA1529)))),#N/A,
IF(ISBLANK(X1529),"",
IF(AND(NOT(ISERROR(VLOOKUP(X1529,MonsterTable!$A:$B,MATCH(MonsterTable!$B$1,MonsterTable!$A$1:$B$1,0),0))),OR(ISBLANK(Z1529),ISBLANK(AA1529))),#N/A,
IFERROR(VLOOKUP(X1529,MonsterTable!$A:$B,MATCH(MonsterTable!$B$1,MonsterTable!$A$1:$B$1,0),0),
IF(OR(NOT(ISBLANK(Z1529)),ISBLANK(AA1529)),#N/A,
IF(X1529="empty","empty",
VLOOKUP(X1529,MonsterGroupTable!$A:$A,1,0)))))))</f>
        <v>g110</v>
      </c>
      <c r="AA1529">
        <v>5</v>
      </c>
      <c r="AE1529" s="1" t="s">
        <v>446</v>
      </c>
      <c r="AF1529" s="2" t="str">
        <f>IF(AND(ISBLANK(AE1529),OR(NOT(ISBLANK(AG1529)),NOT(ISBLANK(AH1529)))),#N/A,
IF(ISBLANK(AE1529),"",
IF(AND(NOT(ISERROR(VLOOKUP(AE1529,MonsterTable!$A:$B,MATCH(MonsterTable!$B$1,MonsterTable!$A$1:$B$1,0),0))),OR(ISBLANK(AG1529),ISBLANK(AH1529))),#N/A,
IFERROR(VLOOKUP(AE1529,MonsterTable!$A:$B,MATCH(MonsterTable!$B$1,MonsterTable!$A$1:$B$1,0),0),
IF(OR(NOT(ISBLANK(AG1529)),ISBLANK(AH1529)),#N/A,
IF(AE1529="empty","empty",
VLOOKUP(AE1529,MonsterGroupTable!$A:$A,1,0)))))))</f>
        <v>empty</v>
      </c>
      <c r="AH1529">
        <v>3</v>
      </c>
      <c r="AL1529" s="1" t="s">
        <v>342</v>
      </c>
      <c r="AM1529" s="2">
        <f>IF(AND(ISBLANK(AL1529),OR(NOT(ISBLANK(AN1529)),NOT(ISBLANK(AO1529)))),#N/A,
IF(ISBLANK(AL1529),"",
IF(AND(NOT(ISERROR(VLOOKUP(AL1529,MonsterTable!$A:$B,MATCH(MonsterTable!$B$1,MonsterTable!$A$1:$B$1,0),0))),OR(ISBLANK(AN1529),ISBLANK(AO1529))),#N/A,
IFERROR(VLOOKUP(AL1529,MonsterTable!$A:$B,MATCH(MonsterTable!$B$1,MonsterTable!$A$1:$B$1,0),0),
IF(OR(NOT(ISBLANK(AN1529)),ISBLANK(AO1529)),#N/A,
IF(AL1529="empty","empty",
VLOOKUP(AL1529,MonsterGroupTable!$A:$A,1,0)))))))</f>
        <v>206</v>
      </c>
      <c r="AN1529">
        <v>1</v>
      </c>
      <c r="AO1529">
        <v>1</v>
      </c>
      <c r="AP1529">
        <v>0</v>
      </c>
      <c r="AT1529" s="2" t="str">
        <f>IF(AND(ISBLANK(AS1529),OR(NOT(ISBLANK(AU1529)),NOT(ISBLANK(AV1529)))),#N/A,
IF(ISBLANK(AS1529),"",
IF(AND(NOT(ISERROR(VLOOKUP(AS1529,MonsterTable!$A:$B,MATCH(MonsterTable!$B$1,MonsterTable!$A$1:$B$1,0),0))),OR(ISBLANK(AU1529),ISBLANK(AV1529))),#N/A,
IFERROR(VLOOKUP(AS1529,MonsterTable!$A:$B,MATCH(MonsterTable!$B$1,MonsterTable!$A$1:$B$1,0),0),
IF(OR(NOT(ISBLANK(AU1529)),ISBLANK(AV1529)),#N/A,
IF(AS1529="empty","empty",
VLOOKUP(AS1529,MonsterGroupTable!$A:$A,1,0)))))))</f>
        <v/>
      </c>
      <c r="BA1529" s="2" t="str">
        <f>IF(AND(ISBLANK(AZ1529),OR(NOT(ISBLANK(BB1529)),NOT(ISBLANK(BC1529)))),#N/A,
IF(ISBLANK(AZ1529),"",
IF(AND(NOT(ISERROR(VLOOKUP(AZ1529,MonsterTable!$A:$B,MATCH(MonsterTable!$B$1,MonsterTable!$A$1:$B$1,0),0))),OR(ISBLANK(BB1529),ISBLANK(BC1529))),#N/A,
IFERROR(VLOOKUP(AZ1529,MonsterTable!$A:$B,MATCH(MonsterTable!$B$1,MonsterTable!$A$1:$B$1,0),0),
IF(OR(NOT(ISBLANK(BB1529)),ISBLANK(BC1529)),#N/A,
IF(AZ1529="empty","empty",
VLOOKUP(AZ1529,MonsterGroupTable!$A:$A,1,0)))))))</f>
        <v/>
      </c>
      <c r="BH1529" s="2" t="str">
        <f>IF(AND(ISBLANK(BG1529),OR(NOT(ISBLANK(BI1529)),NOT(ISBLANK(BJ1529)))),#N/A,
IF(ISBLANK(BG1529),"",
IF(AND(NOT(ISERROR(VLOOKUP(BG1529,MonsterTable!$A:$B,MATCH(MonsterTable!$B$1,MonsterTable!$A$1:$B$1,0),0))),OR(ISBLANK(BI1529),ISBLANK(BJ1529))),#N/A,
IFERROR(VLOOKUP(BG1529,MonsterTable!$A:$B,MATCH(MonsterTable!$B$1,MonsterTable!$A$1:$B$1,0),0),
IF(OR(NOT(ISBLANK(BI1529)),ISBLANK(BJ1529)),#N/A,
IF(BG1529="empty","empty",
VLOOKUP(BG1529,MonsterGroupTable!$A:$A,1,0)))))))</f>
        <v/>
      </c>
      <c r="BO1529" s="2" t="str">
        <f>IF(AND(ISBLANK(BN1529),OR(NOT(ISBLANK(BP1529)),NOT(ISBLANK(BQ1529)))),#N/A,
IF(ISBLANK(BN1529),"",
IF(AND(NOT(ISERROR(VLOOKUP(BN1529,MonsterTable!$A:$B,MATCH(MonsterTable!$B$1,MonsterTable!$A$1:$B$1,0),0))),OR(ISBLANK(BP1529),ISBLANK(BQ1529))),#N/A,
IFERROR(VLOOKUP(BN1529,MonsterTable!$A:$B,MATCH(MonsterTable!$B$1,MonsterTable!$A$1:$B$1,0),0),
IF(OR(NOT(ISBLANK(BP1529)),ISBLANK(BQ1529)),#N/A,
IF(BN1529="empty","empty",
VLOOKUP(BN1529,MonsterGroupTable!$A:$A,1,0)))))))</f>
        <v/>
      </c>
      <c r="BV1529" s="2" t="str">
        <f>IF(AND(ISBLANK(BU1529),OR(NOT(ISBLANK(BW1529)),NOT(ISBLANK(BX1529)))),#N/A,
IF(ISBLANK(BU1529),"",
IF(AND(NOT(ISERROR(VLOOKUP(BU1529,MonsterTable!$A:$B,MATCH(MonsterTable!$B$1,MonsterTable!$A$1:$B$1,0),0))),OR(ISBLANK(BW1529),ISBLANK(BX1529))),#N/A,
IFERROR(VLOOKUP(BU1529,MonsterTable!$A:$B,MATCH(MonsterTable!$B$1,MonsterTable!$A$1:$B$1,0),0),
IF(OR(NOT(ISBLANK(BW1529)),ISBLANK(BX1529)),#N/A,
IF(BU1529="empty","empty",
VLOOKUP(BU1529,MonsterGroupTable!$A:$A,1,0)))))))</f>
        <v/>
      </c>
      <c r="CC1529" s="2" t="str">
        <f>IF(AND(ISBLANK(CB1529),OR(NOT(ISBLANK(CD1529)),NOT(ISBLANK(CE1529)))),#N/A,
IF(ISBLANK(CB1529),"",
IF(AND(NOT(ISERROR(VLOOKUP(CB1529,MonsterTable!$A:$B,MATCH(MonsterTable!$B$1,MonsterTable!$A$1:$B$1,0),0))),OR(ISBLANK(CD1529),ISBLANK(CE1529))),#N/A,
IFERROR(VLOOKUP(CB1529,MonsterTable!$A:$B,MATCH(MonsterTable!$B$1,MonsterTable!$A$1:$B$1,0),0),
IF(OR(NOT(ISBLANK(CD1529)),ISBLANK(CE1529)),#N/A,
IF(CB1529="empty","empty",
VLOOKUP(CB1529,MonsterGroupTable!$A:$A,1,0)))))))</f>
        <v/>
      </c>
      <c r="CJ1529" s="2" t="str">
        <f>IF(AND(ISBLANK(CI1529),OR(NOT(ISBLANK(CK1529)),NOT(ISBLANK(CL1529)))),#N/A,
IF(ISBLANK(CI1529),"",
IF(AND(NOT(ISERROR(VLOOKUP(CI1529,MonsterTable!$A:$B,MATCH(MonsterTable!$B$1,MonsterTable!$A$1:$B$1,0),0))),OR(ISBLANK(CK1529),ISBLANK(CL1529))),#N/A,
IFERROR(VLOOKUP(CI1529,MonsterTable!$A:$B,MATCH(MonsterTable!$B$1,MonsterTable!$A$1:$B$1,0),0),
IF(OR(NOT(ISBLANK(CK1529)),ISBLANK(CL1529)),#N/A,
IF(CI1529="empty","empty",
VLOOKUP(CI1529,MonsterGroupTable!$A:$A,1,0)))))))</f>
        <v/>
      </c>
    </row>
    <row r="1530" spans="1:88">
      <c r="A1530">
        <v>20496</v>
      </c>
      <c r="B1530">
        <f t="shared" si="51"/>
        <v>1.1000000000000001</v>
      </c>
      <c r="C1530">
        <f t="shared" si="51"/>
        <v>1.1000000000000001</v>
      </c>
      <c r="F1530">
        <v>1680</v>
      </c>
      <c r="G1530">
        <v>50939</v>
      </c>
      <c r="H1530">
        <v>0</v>
      </c>
      <c r="I1530">
        <v>0</v>
      </c>
      <c r="J1530">
        <v>0</v>
      </c>
      <c r="K1530" t="s">
        <v>28</v>
      </c>
      <c r="L1530" t="s">
        <v>256</v>
      </c>
      <c r="M1530" t="s">
        <v>79</v>
      </c>
      <c r="N1530" t="s">
        <v>80</v>
      </c>
      <c r="O1530">
        <v>0</v>
      </c>
      <c r="P1530">
        <v>-4.75</v>
      </c>
      <c r="Q1530">
        <v>-3.5</v>
      </c>
      <c r="R1530">
        <v>4.75</v>
      </c>
      <c r="S1530">
        <v>3</v>
      </c>
      <c r="T1530">
        <v>-13.5</v>
      </c>
      <c r="U1530">
        <v>2.5499999999999998</v>
      </c>
      <c r="V1530">
        <v>-6.75</v>
      </c>
      <c r="W1530" t="str">
        <f t="shared" si="52"/>
        <v>g110,5,empty,3,206,1,1,0</v>
      </c>
      <c r="X1530" s="1" t="s">
        <v>288</v>
      </c>
      <c r="Y1530" s="2" t="str">
        <f>IF(AND(ISBLANK(X1530),OR(NOT(ISBLANK(Z1530)),NOT(ISBLANK(AA1530)))),#N/A,
IF(ISBLANK(X1530),"",
IF(AND(NOT(ISERROR(VLOOKUP(X1530,MonsterTable!$A:$B,MATCH(MonsterTable!$B$1,MonsterTable!$A$1:$B$1,0),0))),OR(ISBLANK(Z1530),ISBLANK(AA1530))),#N/A,
IFERROR(VLOOKUP(X1530,MonsterTable!$A:$B,MATCH(MonsterTable!$B$1,MonsterTable!$A$1:$B$1,0),0),
IF(OR(NOT(ISBLANK(Z1530)),ISBLANK(AA1530)),#N/A,
IF(X1530="empty","empty",
VLOOKUP(X1530,MonsterGroupTable!$A:$A,1,0)))))))</f>
        <v>g110</v>
      </c>
      <c r="AA1530">
        <v>5</v>
      </c>
      <c r="AE1530" s="1" t="s">
        <v>446</v>
      </c>
      <c r="AF1530" s="2" t="str">
        <f>IF(AND(ISBLANK(AE1530),OR(NOT(ISBLANK(AG1530)),NOT(ISBLANK(AH1530)))),#N/A,
IF(ISBLANK(AE1530),"",
IF(AND(NOT(ISERROR(VLOOKUP(AE1530,MonsterTable!$A:$B,MATCH(MonsterTable!$B$1,MonsterTable!$A$1:$B$1,0),0))),OR(ISBLANK(AG1530),ISBLANK(AH1530))),#N/A,
IFERROR(VLOOKUP(AE1530,MonsterTable!$A:$B,MATCH(MonsterTable!$B$1,MonsterTable!$A$1:$B$1,0),0),
IF(OR(NOT(ISBLANK(AG1530)),ISBLANK(AH1530)),#N/A,
IF(AE1530="empty","empty",
VLOOKUP(AE1530,MonsterGroupTable!$A:$A,1,0)))))))</f>
        <v>empty</v>
      </c>
      <c r="AH1530">
        <v>3</v>
      </c>
      <c r="AL1530" s="1" t="s">
        <v>342</v>
      </c>
      <c r="AM1530" s="2">
        <f>IF(AND(ISBLANK(AL1530),OR(NOT(ISBLANK(AN1530)),NOT(ISBLANK(AO1530)))),#N/A,
IF(ISBLANK(AL1530),"",
IF(AND(NOT(ISERROR(VLOOKUP(AL1530,MonsterTable!$A:$B,MATCH(MonsterTable!$B$1,MonsterTable!$A$1:$B$1,0),0))),OR(ISBLANK(AN1530),ISBLANK(AO1530))),#N/A,
IFERROR(VLOOKUP(AL1530,MonsterTable!$A:$B,MATCH(MonsterTable!$B$1,MonsterTable!$A$1:$B$1,0),0),
IF(OR(NOT(ISBLANK(AN1530)),ISBLANK(AO1530)),#N/A,
IF(AL1530="empty","empty",
VLOOKUP(AL1530,MonsterGroupTable!$A:$A,1,0)))))))</f>
        <v>206</v>
      </c>
      <c r="AN1530">
        <v>1</v>
      </c>
      <c r="AO1530">
        <v>1</v>
      </c>
      <c r="AP1530">
        <v>0</v>
      </c>
      <c r="AT1530" s="2" t="str">
        <f>IF(AND(ISBLANK(AS1530),OR(NOT(ISBLANK(AU1530)),NOT(ISBLANK(AV1530)))),#N/A,
IF(ISBLANK(AS1530),"",
IF(AND(NOT(ISERROR(VLOOKUP(AS1530,MonsterTable!$A:$B,MATCH(MonsterTable!$B$1,MonsterTable!$A$1:$B$1,0),0))),OR(ISBLANK(AU1530),ISBLANK(AV1530))),#N/A,
IFERROR(VLOOKUP(AS1530,MonsterTable!$A:$B,MATCH(MonsterTable!$B$1,MonsterTable!$A$1:$B$1,0),0),
IF(OR(NOT(ISBLANK(AU1530)),ISBLANK(AV1530)),#N/A,
IF(AS1530="empty","empty",
VLOOKUP(AS1530,MonsterGroupTable!$A:$A,1,0)))))))</f>
        <v/>
      </c>
      <c r="BA1530" s="2" t="str">
        <f>IF(AND(ISBLANK(AZ1530),OR(NOT(ISBLANK(BB1530)),NOT(ISBLANK(BC1530)))),#N/A,
IF(ISBLANK(AZ1530),"",
IF(AND(NOT(ISERROR(VLOOKUP(AZ1530,MonsterTable!$A:$B,MATCH(MonsterTable!$B$1,MonsterTable!$A$1:$B$1,0),0))),OR(ISBLANK(BB1530),ISBLANK(BC1530))),#N/A,
IFERROR(VLOOKUP(AZ1530,MonsterTable!$A:$B,MATCH(MonsterTable!$B$1,MonsterTable!$A$1:$B$1,0),0),
IF(OR(NOT(ISBLANK(BB1530)),ISBLANK(BC1530)),#N/A,
IF(AZ1530="empty","empty",
VLOOKUP(AZ1530,MonsterGroupTable!$A:$A,1,0)))))))</f>
        <v/>
      </c>
      <c r="BH1530" s="2" t="str">
        <f>IF(AND(ISBLANK(BG1530),OR(NOT(ISBLANK(BI1530)),NOT(ISBLANK(BJ1530)))),#N/A,
IF(ISBLANK(BG1530),"",
IF(AND(NOT(ISERROR(VLOOKUP(BG1530,MonsterTable!$A:$B,MATCH(MonsterTable!$B$1,MonsterTable!$A$1:$B$1,0),0))),OR(ISBLANK(BI1530),ISBLANK(BJ1530))),#N/A,
IFERROR(VLOOKUP(BG1530,MonsterTable!$A:$B,MATCH(MonsterTable!$B$1,MonsterTable!$A$1:$B$1,0),0),
IF(OR(NOT(ISBLANK(BI1530)),ISBLANK(BJ1530)),#N/A,
IF(BG1530="empty","empty",
VLOOKUP(BG1530,MonsterGroupTable!$A:$A,1,0)))))))</f>
        <v/>
      </c>
      <c r="BO1530" s="2" t="str">
        <f>IF(AND(ISBLANK(BN1530),OR(NOT(ISBLANK(BP1530)),NOT(ISBLANK(BQ1530)))),#N/A,
IF(ISBLANK(BN1530),"",
IF(AND(NOT(ISERROR(VLOOKUP(BN1530,MonsterTable!$A:$B,MATCH(MonsterTable!$B$1,MonsterTable!$A$1:$B$1,0),0))),OR(ISBLANK(BP1530),ISBLANK(BQ1530))),#N/A,
IFERROR(VLOOKUP(BN1530,MonsterTable!$A:$B,MATCH(MonsterTable!$B$1,MonsterTable!$A$1:$B$1,0),0),
IF(OR(NOT(ISBLANK(BP1530)),ISBLANK(BQ1530)),#N/A,
IF(BN1530="empty","empty",
VLOOKUP(BN1530,MonsterGroupTable!$A:$A,1,0)))))))</f>
        <v/>
      </c>
      <c r="BV1530" s="2" t="str">
        <f>IF(AND(ISBLANK(BU1530),OR(NOT(ISBLANK(BW1530)),NOT(ISBLANK(BX1530)))),#N/A,
IF(ISBLANK(BU1530),"",
IF(AND(NOT(ISERROR(VLOOKUP(BU1530,MonsterTable!$A:$B,MATCH(MonsterTable!$B$1,MonsterTable!$A$1:$B$1,0),0))),OR(ISBLANK(BW1530),ISBLANK(BX1530))),#N/A,
IFERROR(VLOOKUP(BU1530,MonsterTable!$A:$B,MATCH(MonsterTable!$B$1,MonsterTable!$A$1:$B$1,0),0),
IF(OR(NOT(ISBLANK(BW1530)),ISBLANK(BX1530)),#N/A,
IF(BU1530="empty","empty",
VLOOKUP(BU1530,MonsterGroupTable!$A:$A,1,0)))))))</f>
        <v/>
      </c>
      <c r="CC1530" s="2" t="str">
        <f>IF(AND(ISBLANK(CB1530),OR(NOT(ISBLANK(CD1530)),NOT(ISBLANK(CE1530)))),#N/A,
IF(ISBLANK(CB1530),"",
IF(AND(NOT(ISERROR(VLOOKUP(CB1530,MonsterTable!$A:$B,MATCH(MonsterTable!$B$1,MonsterTable!$A$1:$B$1,0),0))),OR(ISBLANK(CD1530),ISBLANK(CE1530))),#N/A,
IFERROR(VLOOKUP(CB1530,MonsterTable!$A:$B,MATCH(MonsterTable!$B$1,MonsterTable!$A$1:$B$1,0),0),
IF(OR(NOT(ISBLANK(CD1530)),ISBLANK(CE1530)),#N/A,
IF(CB1530="empty","empty",
VLOOKUP(CB1530,MonsterGroupTable!$A:$A,1,0)))))))</f>
        <v/>
      </c>
      <c r="CJ1530" s="2" t="str">
        <f>IF(AND(ISBLANK(CI1530),OR(NOT(ISBLANK(CK1530)),NOT(ISBLANK(CL1530)))),#N/A,
IF(ISBLANK(CI1530),"",
IF(AND(NOT(ISERROR(VLOOKUP(CI1530,MonsterTable!$A:$B,MATCH(MonsterTable!$B$1,MonsterTable!$A$1:$B$1,0),0))),OR(ISBLANK(CK1530),ISBLANK(CL1530))),#N/A,
IFERROR(VLOOKUP(CI1530,MonsterTable!$A:$B,MATCH(MonsterTable!$B$1,MonsterTable!$A$1:$B$1,0),0),
IF(OR(NOT(ISBLANK(CK1530)),ISBLANK(CL1530)),#N/A,
IF(CI1530="empty","empty",
VLOOKUP(CI1530,MonsterGroupTable!$A:$A,1,0)))))))</f>
        <v/>
      </c>
    </row>
    <row r="1531" spans="1:88">
      <c r="A1531">
        <v>20497</v>
      </c>
      <c r="B1531">
        <f t="shared" si="51"/>
        <v>1.1000000000000001</v>
      </c>
      <c r="C1531">
        <f t="shared" si="51"/>
        <v>1.1000000000000001</v>
      </c>
      <c r="F1531">
        <v>1680</v>
      </c>
      <c r="G1531">
        <v>51191</v>
      </c>
      <c r="H1531">
        <v>0</v>
      </c>
      <c r="I1531">
        <v>0</v>
      </c>
      <c r="J1531">
        <v>0</v>
      </c>
      <c r="K1531" t="s">
        <v>28</v>
      </c>
      <c r="L1531" t="s">
        <v>256</v>
      </c>
      <c r="M1531" t="s">
        <v>79</v>
      </c>
      <c r="N1531" t="s">
        <v>80</v>
      </c>
      <c r="O1531">
        <v>0</v>
      </c>
      <c r="P1531">
        <v>-4.75</v>
      </c>
      <c r="Q1531">
        <v>-3.5</v>
      </c>
      <c r="R1531">
        <v>4.75</v>
      </c>
      <c r="S1531">
        <v>3</v>
      </c>
      <c r="T1531">
        <v>-13.5</v>
      </c>
      <c r="U1531">
        <v>2.5499999999999998</v>
      </c>
      <c r="V1531">
        <v>-6.75</v>
      </c>
      <c r="W1531" t="str">
        <f t="shared" si="52"/>
        <v>g110,5,empty,3,206,1,1,0</v>
      </c>
      <c r="X1531" s="1" t="s">
        <v>288</v>
      </c>
      <c r="Y1531" s="2" t="str">
        <f>IF(AND(ISBLANK(X1531),OR(NOT(ISBLANK(Z1531)),NOT(ISBLANK(AA1531)))),#N/A,
IF(ISBLANK(X1531),"",
IF(AND(NOT(ISERROR(VLOOKUP(X1531,MonsterTable!$A:$B,MATCH(MonsterTable!$B$1,MonsterTable!$A$1:$B$1,0),0))),OR(ISBLANK(Z1531),ISBLANK(AA1531))),#N/A,
IFERROR(VLOOKUP(X1531,MonsterTable!$A:$B,MATCH(MonsterTable!$B$1,MonsterTable!$A$1:$B$1,0),0),
IF(OR(NOT(ISBLANK(Z1531)),ISBLANK(AA1531)),#N/A,
IF(X1531="empty","empty",
VLOOKUP(X1531,MonsterGroupTable!$A:$A,1,0)))))))</f>
        <v>g110</v>
      </c>
      <c r="AA1531">
        <v>5</v>
      </c>
      <c r="AE1531" s="1" t="s">
        <v>446</v>
      </c>
      <c r="AF1531" s="2" t="str">
        <f>IF(AND(ISBLANK(AE1531),OR(NOT(ISBLANK(AG1531)),NOT(ISBLANK(AH1531)))),#N/A,
IF(ISBLANK(AE1531),"",
IF(AND(NOT(ISERROR(VLOOKUP(AE1531,MonsterTable!$A:$B,MATCH(MonsterTable!$B$1,MonsterTable!$A$1:$B$1,0),0))),OR(ISBLANK(AG1531),ISBLANK(AH1531))),#N/A,
IFERROR(VLOOKUP(AE1531,MonsterTable!$A:$B,MATCH(MonsterTable!$B$1,MonsterTable!$A$1:$B$1,0),0),
IF(OR(NOT(ISBLANK(AG1531)),ISBLANK(AH1531)),#N/A,
IF(AE1531="empty","empty",
VLOOKUP(AE1531,MonsterGroupTable!$A:$A,1,0)))))))</f>
        <v>empty</v>
      </c>
      <c r="AH1531">
        <v>3</v>
      </c>
      <c r="AL1531" s="1" t="s">
        <v>342</v>
      </c>
      <c r="AM1531" s="2">
        <f>IF(AND(ISBLANK(AL1531),OR(NOT(ISBLANK(AN1531)),NOT(ISBLANK(AO1531)))),#N/A,
IF(ISBLANK(AL1531),"",
IF(AND(NOT(ISERROR(VLOOKUP(AL1531,MonsterTable!$A:$B,MATCH(MonsterTable!$B$1,MonsterTable!$A$1:$B$1,0),0))),OR(ISBLANK(AN1531),ISBLANK(AO1531))),#N/A,
IFERROR(VLOOKUP(AL1531,MonsterTable!$A:$B,MATCH(MonsterTable!$B$1,MonsterTable!$A$1:$B$1,0),0),
IF(OR(NOT(ISBLANK(AN1531)),ISBLANK(AO1531)),#N/A,
IF(AL1531="empty","empty",
VLOOKUP(AL1531,MonsterGroupTable!$A:$A,1,0)))))))</f>
        <v>206</v>
      </c>
      <c r="AN1531">
        <v>1</v>
      </c>
      <c r="AO1531">
        <v>1</v>
      </c>
      <c r="AP1531">
        <v>0</v>
      </c>
      <c r="AT1531" s="2" t="str">
        <f>IF(AND(ISBLANK(AS1531),OR(NOT(ISBLANK(AU1531)),NOT(ISBLANK(AV1531)))),#N/A,
IF(ISBLANK(AS1531),"",
IF(AND(NOT(ISERROR(VLOOKUP(AS1531,MonsterTable!$A:$B,MATCH(MonsterTable!$B$1,MonsterTable!$A$1:$B$1,0),0))),OR(ISBLANK(AU1531),ISBLANK(AV1531))),#N/A,
IFERROR(VLOOKUP(AS1531,MonsterTable!$A:$B,MATCH(MonsterTable!$B$1,MonsterTable!$A$1:$B$1,0),0),
IF(OR(NOT(ISBLANK(AU1531)),ISBLANK(AV1531)),#N/A,
IF(AS1531="empty","empty",
VLOOKUP(AS1531,MonsterGroupTable!$A:$A,1,0)))))))</f>
        <v/>
      </c>
      <c r="BA1531" s="2" t="str">
        <f>IF(AND(ISBLANK(AZ1531),OR(NOT(ISBLANK(BB1531)),NOT(ISBLANK(BC1531)))),#N/A,
IF(ISBLANK(AZ1531),"",
IF(AND(NOT(ISERROR(VLOOKUP(AZ1531,MonsterTable!$A:$B,MATCH(MonsterTable!$B$1,MonsterTable!$A$1:$B$1,0),0))),OR(ISBLANK(BB1531),ISBLANK(BC1531))),#N/A,
IFERROR(VLOOKUP(AZ1531,MonsterTable!$A:$B,MATCH(MonsterTable!$B$1,MonsterTable!$A$1:$B$1,0),0),
IF(OR(NOT(ISBLANK(BB1531)),ISBLANK(BC1531)),#N/A,
IF(AZ1531="empty","empty",
VLOOKUP(AZ1531,MonsterGroupTable!$A:$A,1,0)))))))</f>
        <v/>
      </c>
      <c r="BH1531" s="2" t="str">
        <f>IF(AND(ISBLANK(BG1531),OR(NOT(ISBLANK(BI1531)),NOT(ISBLANK(BJ1531)))),#N/A,
IF(ISBLANK(BG1531),"",
IF(AND(NOT(ISERROR(VLOOKUP(BG1531,MonsterTable!$A:$B,MATCH(MonsterTable!$B$1,MonsterTable!$A$1:$B$1,0),0))),OR(ISBLANK(BI1531),ISBLANK(BJ1531))),#N/A,
IFERROR(VLOOKUP(BG1531,MonsterTable!$A:$B,MATCH(MonsterTable!$B$1,MonsterTable!$A$1:$B$1,0),0),
IF(OR(NOT(ISBLANK(BI1531)),ISBLANK(BJ1531)),#N/A,
IF(BG1531="empty","empty",
VLOOKUP(BG1531,MonsterGroupTable!$A:$A,1,0)))))))</f>
        <v/>
      </c>
      <c r="BO1531" s="2" t="str">
        <f>IF(AND(ISBLANK(BN1531),OR(NOT(ISBLANK(BP1531)),NOT(ISBLANK(BQ1531)))),#N/A,
IF(ISBLANK(BN1531),"",
IF(AND(NOT(ISERROR(VLOOKUP(BN1531,MonsterTable!$A:$B,MATCH(MonsterTable!$B$1,MonsterTable!$A$1:$B$1,0),0))),OR(ISBLANK(BP1531),ISBLANK(BQ1531))),#N/A,
IFERROR(VLOOKUP(BN1531,MonsterTable!$A:$B,MATCH(MonsterTable!$B$1,MonsterTable!$A$1:$B$1,0),0),
IF(OR(NOT(ISBLANK(BP1531)),ISBLANK(BQ1531)),#N/A,
IF(BN1531="empty","empty",
VLOOKUP(BN1531,MonsterGroupTable!$A:$A,1,0)))))))</f>
        <v/>
      </c>
      <c r="BV1531" s="2" t="str">
        <f>IF(AND(ISBLANK(BU1531),OR(NOT(ISBLANK(BW1531)),NOT(ISBLANK(BX1531)))),#N/A,
IF(ISBLANK(BU1531),"",
IF(AND(NOT(ISERROR(VLOOKUP(BU1531,MonsterTable!$A:$B,MATCH(MonsterTable!$B$1,MonsterTable!$A$1:$B$1,0),0))),OR(ISBLANK(BW1531),ISBLANK(BX1531))),#N/A,
IFERROR(VLOOKUP(BU1531,MonsterTable!$A:$B,MATCH(MonsterTable!$B$1,MonsterTable!$A$1:$B$1,0),0),
IF(OR(NOT(ISBLANK(BW1531)),ISBLANK(BX1531)),#N/A,
IF(BU1531="empty","empty",
VLOOKUP(BU1531,MonsterGroupTable!$A:$A,1,0)))))))</f>
        <v/>
      </c>
      <c r="CC1531" s="2" t="str">
        <f>IF(AND(ISBLANK(CB1531),OR(NOT(ISBLANK(CD1531)),NOT(ISBLANK(CE1531)))),#N/A,
IF(ISBLANK(CB1531),"",
IF(AND(NOT(ISERROR(VLOOKUP(CB1531,MonsterTable!$A:$B,MATCH(MonsterTable!$B$1,MonsterTable!$A$1:$B$1,0),0))),OR(ISBLANK(CD1531),ISBLANK(CE1531))),#N/A,
IFERROR(VLOOKUP(CB1531,MonsterTable!$A:$B,MATCH(MonsterTable!$B$1,MonsterTable!$A$1:$B$1,0),0),
IF(OR(NOT(ISBLANK(CD1531)),ISBLANK(CE1531)),#N/A,
IF(CB1531="empty","empty",
VLOOKUP(CB1531,MonsterGroupTable!$A:$A,1,0)))))))</f>
        <v/>
      </c>
      <c r="CJ1531" s="2" t="str">
        <f>IF(AND(ISBLANK(CI1531),OR(NOT(ISBLANK(CK1531)),NOT(ISBLANK(CL1531)))),#N/A,
IF(ISBLANK(CI1531),"",
IF(AND(NOT(ISERROR(VLOOKUP(CI1531,MonsterTable!$A:$B,MATCH(MonsterTable!$B$1,MonsterTable!$A$1:$B$1,0),0))),OR(ISBLANK(CK1531),ISBLANK(CL1531))),#N/A,
IFERROR(VLOOKUP(CI1531,MonsterTable!$A:$B,MATCH(MonsterTable!$B$1,MonsterTable!$A$1:$B$1,0),0),
IF(OR(NOT(ISBLANK(CK1531)),ISBLANK(CL1531)),#N/A,
IF(CI1531="empty","empty",
VLOOKUP(CI1531,MonsterGroupTable!$A:$A,1,0)))))))</f>
        <v/>
      </c>
    </row>
    <row r="1532" spans="1:88">
      <c r="A1532">
        <v>20498</v>
      </c>
      <c r="B1532">
        <f t="shared" si="51"/>
        <v>1.1000000000000001</v>
      </c>
      <c r="C1532">
        <f t="shared" si="51"/>
        <v>1.1000000000000001</v>
      </c>
      <c r="F1532">
        <v>1680</v>
      </c>
      <c r="G1532">
        <v>51443</v>
      </c>
      <c r="H1532">
        <v>0</v>
      </c>
      <c r="I1532">
        <v>0</v>
      </c>
      <c r="J1532">
        <v>0</v>
      </c>
      <c r="K1532" t="s">
        <v>28</v>
      </c>
      <c r="L1532" t="s">
        <v>256</v>
      </c>
      <c r="M1532" t="s">
        <v>79</v>
      </c>
      <c r="N1532" t="s">
        <v>80</v>
      </c>
      <c r="O1532">
        <v>0</v>
      </c>
      <c r="P1532">
        <v>-4.75</v>
      </c>
      <c r="Q1532">
        <v>-3.5</v>
      </c>
      <c r="R1532">
        <v>4.75</v>
      </c>
      <c r="S1532">
        <v>3</v>
      </c>
      <c r="T1532">
        <v>-13.5</v>
      </c>
      <c r="U1532">
        <v>2.5499999999999998</v>
      </c>
      <c r="V1532">
        <v>-6.75</v>
      </c>
      <c r="W1532" t="str">
        <f t="shared" si="52"/>
        <v>g110,5,empty,3,206,1,1,0</v>
      </c>
      <c r="X1532" s="1" t="s">
        <v>288</v>
      </c>
      <c r="Y1532" s="2" t="str">
        <f>IF(AND(ISBLANK(X1532),OR(NOT(ISBLANK(Z1532)),NOT(ISBLANK(AA1532)))),#N/A,
IF(ISBLANK(X1532),"",
IF(AND(NOT(ISERROR(VLOOKUP(X1532,MonsterTable!$A:$B,MATCH(MonsterTable!$B$1,MonsterTable!$A$1:$B$1,0),0))),OR(ISBLANK(Z1532),ISBLANK(AA1532))),#N/A,
IFERROR(VLOOKUP(X1532,MonsterTable!$A:$B,MATCH(MonsterTable!$B$1,MonsterTable!$A$1:$B$1,0),0),
IF(OR(NOT(ISBLANK(Z1532)),ISBLANK(AA1532)),#N/A,
IF(X1532="empty","empty",
VLOOKUP(X1532,MonsterGroupTable!$A:$A,1,0)))))))</f>
        <v>g110</v>
      </c>
      <c r="AA1532">
        <v>5</v>
      </c>
      <c r="AE1532" s="1" t="s">
        <v>446</v>
      </c>
      <c r="AF1532" s="2" t="str">
        <f>IF(AND(ISBLANK(AE1532),OR(NOT(ISBLANK(AG1532)),NOT(ISBLANK(AH1532)))),#N/A,
IF(ISBLANK(AE1532),"",
IF(AND(NOT(ISERROR(VLOOKUP(AE1532,MonsterTable!$A:$B,MATCH(MonsterTable!$B$1,MonsterTable!$A$1:$B$1,0),0))),OR(ISBLANK(AG1532),ISBLANK(AH1532))),#N/A,
IFERROR(VLOOKUP(AE1532,MonsterTable!$A:$B,MATCH(MonsterTable!$B$1,MonsterTable!$A$1:$B$1,0),0),
IF(OR(NOT(ISBLANK(AG1532)),ISBLANK(AH1532)),#N/A,
IF(AE1532="empty","empty",
VLOOKUP(AE1532,MonsterGroupTable!$A:$A,1,0)))))))</f>
        <v>empty</v>
      </c>
      <c r="AH1532">
        <v>3</v>
      </c>
      <c r="AL1532" s="1" t="s">
        <v>342</v>
      </c>
      <c r="AM1532" s="2">
        <f>IF(AND(ISBLANK(AL1532),OR(NOT(ISBLANK(AN1532)),NOT(ISBLANK(AO1532)))),#N/A,
IF(ISBLANK(AL1532),"",
IF(AND(NOT(ISERROR(VLOOKUP(AL1532,MonsterTable!$A:$B,MATCH(MonsterTable!$B$1,MonsterTable!$A$1:$B$1,0),0))),OR(ISBLANK(AN1532),ISBLANK(AO1532))),#N/A,
IFERROR(VLOOKUP(AL1532,MonsterTable!$A:$B,MATCH(MonsterTable!$B$1,MonsterTable!$A$1:$B$1,0),0),
IF(OR(NOT(ISBLANK(AN1532)),ISBLANK(AO1532)),#N/A,
IF(AL1532="empty","empty",
VLOOKUP(AL1532,MonsterGroupTable!$A:$A,1,0)))))))</f>
        <v>206</v>
      </c>
      <c r="AN1532">
        <v>1</v>
      </c>
      <c r="AO1532">
        <v>1</v>
      </c>
      <c r="AP1532">
        <v>0</v>
      </c>
      <c r="AT1532" s="2" t="str">
        <f>IF(AND(ISBLANK(AS1532),OR(NOT(ISBLANK(AU1532)),NOT(ISBLANK(AV1532)))),#N/A,
IF(ISBLANK(AS1532),"",
IF(AND(NOT(ISERROR(VLOOKUP(AS1532,MonsterTable!$A:$B,MATCH(MonsterTable!$B$1,MonsterTable!$A$1:$B$1,0),0))),OR(ISBLANK(AU1532),ISBLANK(AV1532))),#N/A,
IFERROR(VLOOKUP(AS1532,MonsterTable!$A:$B,MATCH(MonsterTable!$B$1,MonsterTable!$A$1:$B$1,0),0),
IF(OR(NOT(ISBLANK(AU1532)),ISBLANK(AV1532)),#N/A,
IF(AS1532="empty","empty",
VLOOKUP(AS1532,MonsterGroupTable!$A:$A,1,0)))))))</f>
        <v/>
      </c>
      <c r="BA1532" s="2" t="str">
        <f>IF(AND(ISBLANK(AZ1532),OR(NOT(ISBLANK(BB1532)),NOT(ISBLANK(BC1532)))),#N/A,
IF(ISBLANK(AZ1532),"",
IF(AND(NOT(ISERROR(VLOOKUP(AZ1532,MonsterTable!$A:$B,MATCH(MonsterTable!$B$1,MonsterTable!$A$1:$B$1,0),0))),OR(ISBLANK(BB1532),ISBLANK(BC1532))),#N/A,
IFERROR(VLOOKUP(AZ1532,MonsterTable!$A:$B,MATCH(MonsterTable!$B$1,MonsterTable!$A$1:$B$1,0),0),
IF(OR(NOT(ISBLANK(BB1532)),ISBLANK(BC1532)),#N/A,
IF(AZ1532="empty","empty",
VLOOKUP(AZ1532,MonsterGroupTable!$A:$A,1,0)))))))</f>
        <v/>
      </c>
      <c r="BH1532" s="2" t="str">
        <f>IF(AND(ISBLANK(BG1532),OR(NOT(ISBLANK(BI1532)),NOT(ISBLANK(BJ1532)))),#N/A,
IF(ISBLANK(BG1532),"",
IF(AND(NOT(ISERROR(VLOOKUP(BG1532,MonsterTable!$A:$B,MATCH(MonsterTable!$B$1,MonsterTable!$A$1:$B$1,0),0))),OR(ISBLANK(BI1532),ISBLANK(BJ1532))),#N/A,
IFERROR(VLOOKUP(BG1532,MonsterTable!$A:$B,MATCH(MonsterTable!$B$1,MonsterTable!$A$1:$B$1,0),0),
IF(OR(NOT(ISBLANK(BI1532)),ISBLANK(BJ1532)),#N/A,
IF(BG1532="empty","empty",
VLOOKUP(BG1532,MonsterGroupTable!$A:$A,1,0)))))))</f>
        <v/>
      </c>
      <c r="BO1532" s="2" t="str">
        <f>IF(AND(ISBLANK(BN1532),OR(NOT(ISBLANK(BP1532)),NOT(ISBLANK(BQ1532)))),#N/A,
IF(ISBLANK(BN1532),"",
IF(AND(NOT(ISERROR(VLOOKUP(BN1532,MonsterTable!$A:$B,MATCH(MonsterTable!$B$1,MonsterTable!$A$1:$B$1,0),0))),OR(ISBLANK(BP1532),ISBLANK(BQ1532))),#N/A,
IFERROR(VLOOKUP(BN1532,MonsterTable!$A:$B,MATCH(MonsterTable!$B$1,MonsterTable!$A$1:$B$1,0),0),
IF(OR(NOT(ISBLANK(BP1532)),ISBLANK(BQ1532)),#N/A,
IF(BN1532="empty","empty",
VLOOKUP(BN1532,MonsterGroupTable!$A:$A,1,0)))))))</f>
        <v/>
      </c>
      <c r="BV1532" s="2" t="str">
        <f>IF(AND(ISBLANK(BU1532),OR(NOT(ISBLANK(BW1532)),NOT(ISBLANK(BX1532)))),#N/A,
IF(ISBLANK(BU1532),"",
IF(AND(NOT(ISERROR(VLOOKUP(BU1532,MonsterTable!$A:$B,MATCH(MonsterTable!$B$1,MonsterTable!$A$1:$B$1,0),0))),OR(ISBLANK(BW1532),ISBLANK(BX1532))),#N/A,
IFERROR(VLOOKUP(BU1532,MonsterTable!$A:$B,MATCH(MonsterTable!$B$1,MonsterTable!$A$1:$B$1,0),0),
IF(OR(NOT(ISBLANK(BW1532)),ISBLANK(BX1532)),#N/A,
IF(BU1532="empty","empty",
VLOOKUP(BU1532,MonsterGroupTable!$A:$A,1,0)))))))</f>
        <v/>
      </c>
      <c r="CC1532" s="2" t="str">
        <f>IF(AND(ISBLANK(CB1532),OR(NOT(ISBLANK(CD1532)),NOT(ISBLANK(CE1532)))),#N/A,
IF(ISBLANK(CB1532),"",
IF(AND(NOT(ISERROR(VLOOKUP(CB1532,MonsterTable!$A:$B,MATCH(MonsterTable!$B$1,MonsterTable!$A$1:$B$1,0),0))),OR(ISBLANK(CD1532),ISBLANK(CE1532))),#N/A,
IFERROR(VLOOKUP(CB1532,MonsterTable!$A:$B,MATCH(MonsterTable!$B$1,MonsterTable!$A$1:$B$1,0),0),
IF(OR(NOT(ISBLANK(CD1532)),ISBLANK(CE1532)),#N/A,
IF(CB1532="empty","empty",
VLOOKUP(CB1532,MonsterGroupTable!$A:$A,1,0)))))))</f>
        <v/>
      </c>
      <c r="CJ1532" s="2" t="str">
        <f>IF(AND(ISBLANK(CI1532),OR(NOT(ISBLANK(CK1532)),NOT(ISBLANK(CL1532)))),#N/A,
IF(ISBLANK(CI1532),"",
IF(AND(NOT(ISERROR(VLOOKUP(CI1532,MonsterTable!$A:$B,MATCH(MonsterTable!$B$1,MonsterTable!$A$1:$B$1,0),0))),OR(ISBLANK(CK1532),ISBLANK(CL1532))),#N/A,
IFERROR(VLOOKUP(CI1532,MonsterTable!$A:$B,MATCH(MonsterTable!$B$1,MonsterTable!$A$1:$B$1,0),0),
IF(OR(NOT(ISBLANK(CK1532)),ISBLANK(CL1532)),#N/A,
IF(CI1532="empty","empty",
VLOOKUP(CI1532,MonsterGroupTable!$A:$A,1,0)))))))</f>
        <v/>
      </c>
    </row>
    <row r="1533" spans="1:88">
      <c r="A1533">
        <v>20499</v>
      </c>
      <c r="B1533">
        <f t="shared" si="51"/>
        <v>1.1000000000000001</v>
      </c>
      <c r="C1533">
        <f t="shared" si="51"/>
        <v>1.1000000000000001</v>
      </c>
      <c r="F1533">
        <v>1680</v>
      </c>
      <c r="G1533">
        <v>51695</v>
      </c>
      <c r="H1533">
        <v>0</v>
      </c>
      <c r="I1533">
        <v>0</v>
      </c>
      <c r="J1533">
        <v>0</v>
      </c>
      <c r="K1533" t="s">
        <v>28</v>
      </c>
      <c r="L1533" t="s">
        <v>256</v>
      </c>
      <c r="M1533" t="s">
        <v>79</v>
      </c>
      <c r="N1533" t="s">
        <v>80</v>
      </c>
      <c r="O1533">
        <v>0</v>
      </c>
      <c r="P1533">
        <v>-4.75</v>
      </c>
      <c r="Q1533">
        <v>-3.5</v>
      </c>
      <c r="R1533">
        <v>4.75</v>
      </c>
      <c r="S1533">
        <v>3</v>
      </c>
      <c r="T1533">
        <v>-13.5</v>
      </c>
      <c r="U1533">
        <v>2.5499999999999998</v>
      </c>
      <c r="V1533">
        <v>-6.75</v>
      </c>
      <c r="W1533" t="str">
        <f t="shared" si="52"/>
        <v>g110,5,empty,3,206,1,1,0</v>
      </c>
      <c r="X1533" s="1" t="s">
        <v>288</v>
      </c>
      <c r="Y1533" s="2" t="str">
        <f>IF(AND(ISBLANK(X1533),OR(NOT(ISBLANK(Z1533)),NOT(ISBLANK(AA1533)))),#N/A,
IF(ISBLANK(X1533),"",
IF(AND(NOT(ISERROR(VLOOKUP(X1533,MonsterTable!$A:$B,MATCH(MonsterTable!$B$1,MonsterTable!$A$1:$B$1,0),0))),OR(ISBLANK(Z1533),ISBLANK(AA1533))),#N/A,
IFERROR(VLOOKUP(X1533,MonsterTable!$A:$B,MATCH(MonsterTable!$B$1,MonsterTable!$A$1:$B$1,0),0),
IF(OR(NOT(ISBLANK(Z1533)),ISBLANK(AA1533)),#N/A,
IF(X1533="empty","empty",
VLOOKUP(X1533,MonsterGroupTable!$A:$A,1,0)))))))</f>
        <v>g110</v>
      </c>
      <c r="AA1533">
        <v>5</v>
      </c>
      <c r="AE1533" s="1" t="s">
        <v>446</v>
      </c>
      <c r="AF1533" s="2" t="str">
        <f>IF(AND(ISBLANK(AE1533),OR(NOT(ISBLANK(AG1533)),NOT(ISBLANK(AH1533)))),#N/A,
IF(ISBLANK(AE1533),"",
IF(AND(NOT(ISERROR(VLOOKUP(AE1533,MonsterTable!$A:$B,MATCH(MonsterTable!$B$1,MonsterTable!$A$1:$B$1,0),0))),OR(ISBLANK(AG1533),ISBLANK(AH1533))),#N/A,
IFERROR(VLOOKUP(AE1533,MonsterTable!$A:$B,MATCH(MonsterTable!$B$1,MonsterTable!$A$1:$B$1,0),0),
IF(OR(NOT(ISBLANK(AG1533)),ISBLANK(AH1533)),#N/A,
IF(AE1533="empty","empty",
VLOOKUP(AE1533,MonsterGroupTable!$A:$A,1,0)))))))</f>
        <v>empty</v>
      </c>
      <c r="AH1533">
        <v>3</v>
      </c>
      <c r="AL1533" s="1" t="s">
        <v>342</v>
      </c>
      <c r="AM1533" s="2">
        <f>IF(AND(ISBLANK(AL1533),OR(NOT(ISBLANK(AN1533)),NOT(ISBLANK(AO1533)))),#N/A,
IF(ISBLANK(AL1533),"",
IF(AND(NOT(ISERROR(VLOOKUP(AL1533,MonsterTable!$A:$B,MATCH(MonsterTable!$B$1,MonsterTable!$A$1:$B$1,0),0))),OR(ISBLANK(AN1533),ISBLANK(AO1533))),#N/A,
IFERROR(VLOOKUP(AL1533,MonsterTable!$A:$B,MATCH(MonsterTable!$B$1,MonsterTable!$A$1:$B$1,0),0),
IF(OR(NOT(ISBLANK(AN1533)),ISBLANK(AO1533)),#N/A,
IF(AL1533="empty","empty",
VLOOKUP(AL1533,MonsterGroupTable!$A:$A,1,0)))))))</f>
        <v>206</v>
      </c>
      <c r="AN1533">
        <v>1</v>
      </c>
      <c r="AO1533">
        <v>1</v>
      </c>
      <c r="AP1533">
        <v>0</v>
      </c>
      <c r="AT1533" s="2" t="str">
        <f>IF(AND(ISBLANK(AS1533),OR(NOT(ISBLANK(AU1533)),NOT(ISBLANK(AV1533)))),#N/A,
IF(ISBLANK(AS1533),"",
IF(AND(NOT(ISERROR(VLOOKUP(AS1533,MonsterTable!$A:$B,MATCH(MonsterTable!$B$1,MonsterTable!$A$1:$B$1,0),0))),OR(ISBLANK(AU1533),ISBLANK(AV1533))),#N/A,
IFERROR(VLOOKUP(AS1533,MonsterTable!$A:$B,MATCH(MonsterTable!$B$1,MonsterTable!$A$1:$B$1,0),0),
IF(OR(NOT(ISBLANK(AU1533)),ISBLANK(AV1533)),#N/A,
IF(AS1533="empty","empty",
VLOOKUP(AS1533,MonsterGroupTable!$A:$A,1,0)))))))</f>
        <v/>
      </c>
      <c r="BA1533" s="2" t="str">
        <f>IF(AND(ISBLANK(AZ1533),OR(NOT(ISBLANK(BB1533)),NOT(ISBLANK(BC1533)))),#N/A,
IF(ISBLANK(AZ1533),"",
IF(AND(NOT(ISERROR(VLOOKUP(AZ1533,MonsterTable!$A:$B,MATCH(MonsterTable!$B$1,MonsterTable!$A$1:$B$1,0),0))),OR(ISBLANK(BB1533),ISBLANK(BC1533))),#N/A,
IFERROR(VLOOKUP(AZ1533,MonsterTable!$A:$B,MATCH(MonsterTable!$B$1,MonsterTable!$A$1:$B$1,0),0),
IF(OR(NOT(ISBLANK(BB1533)),ISBLANK(BC1533)),#N/A,
IF(AZ1533="empty","empty",
VLOOKUP(AZ1533,MonsterGroupTable!$A:$A,1,0)))))))</f>
        <v/>
      </c>
      <c r="BH1533" s="2" t="str">
        <f>IF(AND(ISBLANK(BG1533),OR(NOT(ISBLANK(BI1533)),NOT(ISBLANK(BJ1533)))),#N/A,
IF(ISBLANK(BG1533),"",
IF(AND(NOT(ISERROR(VLOOKUP(BG1533,MonsterTable!$A:$B,MATCH(MonsterTable!$B$1,MonsterTable!$A$1:$B$1,0),0))),OR(ISBLANK(BI1533),ISBLANK(BJ1533))),#N/A,
IFERROR(VLOOKUP(BG1533,MonsterTable!$A:$B,MATCH(MonsterTable!$B$1,MonsterTable!$A$1:$B$1,0),0),
IF(OR(NOT(ISBLANK(BI1533)),ISBLANK(BJ1533)),#N/A,
IF(BG1533="empty","empty",
VLOOKUP(BG1533,MonsterGroupTable!$A:$A,1,0)))))))</f>
        <v/>
      </c>
      <c r="BO1533" s="2" t="str">
        <f>IF(AND(ISBLANK(BN1533),OR(NOT(ISBLANK(BP1533)),NOT(ISBLANK(BQ1533)))),#N/A,
IF(ISBLANK(BN1533),"",
IF(AND(NOT(ISERROR(VLOOKUP(BN1533,MonsterTable!$A:$B,MATCH(MonsterTable!$B$1,MonsterTable!$A$1:$B$1,0),0))),OR(ISBLANK(BP1533),ISBLANK(BQ1533))),#N/A,
IFERROR(VLOOKUP(BN1533,MonsterTable!$A:$B,MATCH(MonsterTable!$B$1,MonsterTable!$A$1:$B$1,0),0),
IF(OR(NOT(ISBLANK(BP1533)),ISBLANK(BQ1533)),#N/A,
IF(BN1533="empty","empty",
VLOOKUP(BN1533,MonsterGroupTable!$A:$A,1,0)))))))</f>
        <v/>
      </c>
      <c r="BV1533" s="2" t="str">
        <f>IF(AND(ISBLANK(BU1533),OR(NOT(ISBLANK(BW1533)),NOT(ISBLANK(BX1533)))),#N/A,
IF(ISBLANK(BU1533),"",
IF(AND(NOT(ISERROR(VLOOKUP(BU1533,MonsterTable!$A:$B,MATCH(MonsterTable!$B$1,MonsterTable!$A$1:$B$1,0),0))),OR(ISBLANK(BW1533),ISBLANK(BX1533))),#N/A,
IFERROR(VLOOKUP(BU1533,MonsterTable!$A:$B,MATCH(MonsterTable!$B$1,MonsterTable!$A$1:$B$1,0),0),
IF(OR(NOT(ISBLANK(BW1533)),ISBLANK(BX1533)),#N/A,
IF(BU1533="empty","empty",
VLOOKUP(BU1533,MonsterGroupTable!$A:$A,1,0)))))))</f>
        <v/>
      </c>
      <c r="CC1533" s="2" t="str">
        <f>IF(AND(ISBLANK(CB1533),OR(NOT(ISBLANK(CD1533)),NOT(ISBLANK(CE1533)))),#N/A,
IF(ISBLANK(CB1533),"",
IF(AND(NOT(ISERROR(VLOOKUP(CB1533,MonsterTable!$A:$B,MATCH(MonsterTable!$B$1,MonsterTable!$A$1:$B$1,0),0))),OR(ISBLANK(CD1533),ISBLANK(CE1533))),#N/A,
IFERROR(VLOOKUP(CB1533,MonsterTable!$A:$B,MATCH(MonsterTable!$B$1,MonsterTable!$A$1:$B$1,0),0),
IF(OR(NOT(ISBLANK(CD1533)),ISBLANK(CE1533)),#N/A,
IF(CB1533="empty","empty",
VLOOKUP(CB1533,MonsterGroupTable!$A:$A,1,0)))))))</f>
        <v/>
      </c>
      <c r="CJ1533" s="2" t="str">
        <f>IF(AND(ISBLANK(CI1533),OR(NOT(ISBLANK(CK1533)),NOT(ISBLANK(CL1533)))),#N/A,
IF(ISBLANK(CI1533),"",
IF(AND(NOT(ISERROR(VLOOKUP(CI1533,MonsterTable!$A:$B,MATCH(MonsterTable!$B$1,MonsterTable!$A$1:$B$1,0),0))),OR(ISBLANK(CK1533),ISBLANK(CL1533))),#N/A,
IFERROR(VLOOKUP(CI1533,MonsterTable!$A:$B,MATCH(MonsterTable!$B$1,MonsterTable!$A$1:$B$1,0),0),
IF(OR(NOT(ISBLANK(CK1533)),ISBLANK(CL1533)),#N/A,
IF(CI1533="empty","empty",
VLOOKUP(CI1533,MonsterGroupTable!$A:$A,1,0)))))))</f>
        <v/>
      </c>
    </row>
    <row r="1534" spans="1:88">
      <c r="A1534">
        <v>20500</v>
      </c>
      <c r="B1534">
        <f t="shared" si="51"/>
        <v>1.2</v>
      </c>
      <c r="C1534">
        <f t="shared" si="51"/>
        <v>1.1000000000000001</v>
      </c>
      <c r="F1534">
        <v>1680</v>
      </c>
      <c r="G1534">
        <v>52647</v>
      </c>
      <c r="H1534">
        <v>0</v>
      </c>
      <c r="I1534">
        <v>0</v>
      </c>
      <c r="J1534">
        <v>0</v>
      </c>
      <c r="K1534" t="s">
        <v>28</v>
      </c>
      <c r="L1534" t="s">
        <v>258</v>
      </c>
      <c r="M1534" t="s">
        <v>79</v>
      </c>
      <c r="N1534" t="s">
        <v>80</v>
      </c>
      <c r="O1534">
        <v>0</v>
      </c>
      <c r="P1534">
        <v>-4.75</v>
      </c>
      <c r="Q1534">
        <v>-3.5</v>
      </c>
      <c r="R1534">
        <v>4.75</v>
      </c>
      <c r="S1534">
        <v>3</v>
      </c>
      <c r="T1534">
        <v>-13.5</v>
      </c>
      <c r="U1534">
        <v>2.5499999999999998</v>
      </c>
      <c r="V1534">
        <v>-6.75</v>
      </c>
      <c r="W1534" t="str">
        <f t="shared" si="52"/>
        <v>g110,5,empty,3,206,1,1,0</v>
      </c>
      <c r="X1534" s="1" t="s">
        <v>288</v>
      </c>
      <c r="Y1534" s="2" t="str">
        <f>IF(AND(ISBLANK(X1534),OR(NOT(ISBLANK(Z1534)),NOT(ISBLANK(AA1534)))),#N/A,
IF(ISBLANK(X1534),"",
IF(AND(NOT(ISERROR(VLOOKUP(X1534,MonsterTable!$A:$B,MATCH(MonsterTable!$B$1,MonsterTable!$A$1:$B$1,0),0))),OR(ISBLANK(Z1534),ISBLANK(AA1534))),#N/A,
IFERROR(VLOOKUP(X1534,MonsterTable!$A:$B,MATCH(MonsterTable!$B$1,MonsterTable!$A$1:$B$1,0),0),
IF(OR(NOT(ISBLANK(Z1534)),ISBLANK(AA1534)),#N/A,
IF(X1534="empty","empty",
VLOOKUP(X1534,MonsterGroupTable!$A:$A,1,0)))))))</f>
        <v>g110</v>
      </c>
      <c r="AA1534">
        <v>5</v>
      </c>
      <c r="AE1534" s="1" t="s">
        <v>446</v>
      </c>
      <c r="AF1534" s="2" t="str">
        <f>IF(AND(ISBLANK(AE1534),OR(NOT(ISBLANK(AG1534)),NOT(ISBLANK(AH1534)))),#N/A,
IF(ISBLANK(AE1534),"",
IF(AND(NOT(ISERROR(VLOOKUP(AE1534,MonsterTable!$A:$B,MATCH(MonsterTable!$B$1,MonsterTable!$A$1:$B$1,0),0))),OR(ISBLANK(AG1534),ISBLANK(AH1534))),#N/A,
IFERROR(VLOOKUP(AE1534,MonsterTable!$A:$B,MATCH(MonsterTable!$B$1,MonsterTable!$A$1:$B$1,0),0),
IF(OR(NOT(ISBLANK(AG1534)),ISBLANK(AH1534)),#N/A,
IF(AE1534="empty","empty",
VLOOKUP(AE1534,MonsterGroupTable!$A:$A,1,0)))))))</f>
        <v>empty</v>
      </c>
      <c r="AH1534">
        <v>3</v>
      </c>
      <c r="AL1534" s="1" t="s">
        <v>342</v>
      </c>
      <c r="AM1534" s="2">
        <f>IF(AND(ISBLANK(AL1534),OR(NOT(ISBLANK(AN1534)),NOT(ISBLANK(AO1534)))),#N/A,
IF(ISBLANK(AL1534),"",
IF(AND(NOT(ISERROR(VLOOKUP(AL1534,MonsterTable!$A:$B,MATCH(MonsterTable!$B$1,MonsterTable!$A$1:$B$1,0),0))),OR(ISBLANK(AN1534),ISBLANK(AO1534))),#N/A,
IFERROR(VLOOKUP(AL1534,MonsterTable!$A:$B,MATCH(MonsterTable!$B$1,MonsterTable!$A$1:$B$1,0),0),
IF(OR(NOT(ISBLANK(AN1534)),ISBLANK(AO1534)),#N/A,
IF(AL1534="empty","empty",
VLOOKUP(AL1534,MonsterGroupTable!$A:$A,1,0)))))))</f>
        <v>206</v>
      </c>
      <c r="AN1534">
        <v>1</v>
      </c>
      <c r="AO1534">
        <v>1</v>
      </c>
      <c r="AP1534">
        <v>0</v>
      </c>
      <c r="AT1534" s="2" t="str">
        <f>IF(AND(ISBLANK(AS1534),OR(NOT(ISBLANK(AU1534)),NOT(ISBLANK(AV1534)))),#N/A,
IF(ISBLANK(AS1534),"",
IF(AND(NOT(ISERROR(VLOOKUP(AS1534,MonsterTable!$A:$B,MATCH(MonsterTable!$B$1,MonsterTable!$A$1:$B$1,0),0))),OR(ISBLANK(AU1534),ISBLANK(AV1534))),#N/A,
IFERROR(VLOOKUP(AS1534,MonsterTable!$A:$B,MATCH(MonsterTable!$B$1,MonsterTable!$A$1:$B$1,0),0),
IF(OR(NOT(ISBLANK(AU1534)),ISBLANK(AV1534)),#N/A,
IF(AS1534="empty","empty",
VLOOKUP(AS1534,MonsterGroupTable!$A:$A,1,0)))))))</f>
        <v/>
      </c>
      <c r="BA1534" s="2" t="str">
        <f>IF(AND(ISBLANK(AZ1534),OR(NOT(ISBLANK(BB1534)),NOT(ISBLANK(BC1534)))),#N/A,
IF(ISBLANK(AZ1534),"",
IF(AND(NOT(ISERROR(VLOOKUP(AZ1534,MonsterTable!$A:$B,MATCH(MonsterTable!$B$1,MonsterTable!$A$1:$B$1,0),0))),OR(ISBLANK(BB1534),ISBLANK(BC1534))),#N/A,
IFERROR(VLOOKUP(AZ1534,MonsterTable!$A:$B,MATCH(MonsterTable!$B$1,MonsterTable!$A$1:$B$1,0),0),
IF(OR(NOT(ISBLANK(BB1534)),ISBLANK(BC1534)),#N/A,
IF(AZ1534="empty","empty",
VLOOKUP(AZ1534,MonsterGroupTable!$A:$A,1,0)))))))</f>
        <v/>
      </c>
      <c r="BH1534" s="2" t="str">
        <f>IF(AND(ISBLANK(BG1534),OR(NOT(ISBLANK(BI1534)),NOT(ISBLANK(BJ1534)))),#N/A,
IF(ISBLANK(BG1534),"",
IF(AND(NOT(ISERROR(VLOOKUP(BG1534,MonsterTable!$A:$B,MATCH(MonsterTable!$B$1,MonsterTable!$A$1:$B$1,0),0))),OR(ISBLANK(BI1534),ISBLANK(BJ1534))),#N/A,
IFERROR(VLOOKUP(BG1534,MonsterTable!$A:$B,MATCH(MonsterTable!$B$1,MonsterTable!$A$1:$B$1,0),0),
IF(OR(NOT(ISBLANK(BI1534)),ISBLANK(BJ1534)),#N/A,
IF(BG1534="empty","empty",
VLOOKUP(BG1534,MonsterGroupTable!$A:$A,1,0)))))))</f>
        <v/>
      </c>
      <c r="BO1534" s="2" t="str">
        <f>IF(AND(ISBLANK(BN1534),OR(NOT(ISBLANK(BP1534)),NOT(ISBLANK(BQ1534)))),#N/A,
IF(ISBLANK(BN1534),"",
IF(AND(NOT(ISERROR(VLOOKUP(BN1534,MonsterTable!$A:$B,MATCH(MonsterTable!$B$1,MonsterTable!$A$1:$B$1,0),0))),OR(ISBLANK(BP1534),ISBLANK(BQ1534))),#N/A,
IFERROR(VLOOKUP(BN1534,MonsterTable!$A:$B,MATCH(MonsterTable!$B$1,MonsterTable!$A$1:$B$1,0),0),
IF(OR(NOT(ISBLANK(BP1534)),ISBLANK(BQ1534)),#N/A,
IF(BN1534="empty","empty",
VLOOKUP(BN1534,MonsterGroupTable!$A:$A,1,0)))))))</f>
        <v/>
      </c>
      <c r="BV1534" s="2" t="str">
        <f>IF(AND(ISBLANK(BU1534),OR(NOT(ISBLANK(BW1534)),NOT(ISBLANK(BX1534)))),#N/A,
IF(ISBLANK(BU1534),"",
IF(AND(NOT(ISERROR(VLOOKUP(BU1534,MonsterTable!$A:$B,MATCH(MonsterTable!$B$1,MonsterTable!$A$1:$B$1,0),0))),OR(ISBLANK(BW1534),ISBLANK(BX1534))),#N/A,
IFERROR(VLOOKUP(BU1534,MonsterTable!$A:$B,MATCH(MonsterTable!$B$1,MonsterTable!$A$1:$B$1,0),0),
IF(OR(NOT(ISBLANK(BW1534)),ISBLANK(BX1534)),#N/A,
IF(BU1534="empty","empty",
VLOOKUP(BU1534,MonsterGroupTable!$A:$A,1,0)))))))</f>
        <v/>
      </c>
      <c r="CC1534" s="2" t="str">
        <f>IF(AND(ISBLANK(CB1534),OR(NOT(ISBLANK(CD1534)),NOT(ISBLANK(CE1534)))),#N/A,
IF(ISBLANK(CB1534),"",
IF(AND(NOT(ISERROR(VLOOKUP(CB1534,MonsterTable!$A:$B,MATCH(MonsterTable!$B$1,MonsterTable!$A$1:$B$1,0),0))),OR(ISBLANK(CD1534),ISBLANK(CE1534))),#N/A,
IFERROR(VLOOKUP(CB1534,MonsterTable!$A:$B,MATCH(MonsterTable!$B$1,MonsterTable!$A$1:$B$1,0),0),
IF(OR(NOT(ISBLANK(CD1534)),ISBLANK(CE1534)),#N/A,
IF(CB1534="empty","empty",
VLOOKUP(CB1534,MonsterGroupTable!$A:$A,1,0)))))))</f>
        <v/>
      </c>
      <c r="CJ1534" s="2" t="str">
        <f>IF(AND(ISBLANK(CI1534),OR(NOT(ISBLANK(CK1534)),NOT(ISBLANK(CL1534)))),#N/A,
IF(ISBLANK(CI1534),"",
IF(AND(NOT(ISERROR(VLOOKUP(CI1534,MonsterTable!$A:$B,MATCH(MonsterTable!$B$1,MonsterTable!$A$1:$B$1,0),0))),OR(ISBLANK(CK1534),ISBLANK(CL1534))),#N/A,
IFERROR(VLOOKUP(CI1534,MonsterTable!$A:$B,MATCH(MonsterTable!$B$1,MonsterTable!$A$1:$B$1,0),0),
IF(OR(NOT(ISBLANK(CK1534)),ISBLANK(CL1534)),#N/A,
IF(CI1534="empty","empty",
VLOOKUP(CI1534,MonsterGroupTable!$A:$A,1,0)))))))</f>
        <v/>
      </c>
    </row>
    <row r="1535" spans="1:88">
      <c r="A1535">
        <v>20501</v>
      </c>
      <c r="B1535">
        <f t="shared" si="51"/>
        <v>1.1000000000000001</v>
      </c>
      <c r="C1535">
        <f t="shared" si="51"/>
        <v>1.1000000000000001</v>
      </c>
      <c r="F1535">
        <v>1680</v>
      </c>
      <c r="G1535">
        <v>52899</v>
      </c>
      <c r="H1535">
        <v>0</v>
      </c>
      <c r="I1535">
        <v>0</v>
      </c>
      <c r="J1535">
        <v>0</v>
      </c>
      <c r="K1535" t="s">
        <v>28</v>
      </c>
      <c r="L1535" t="s">
        <v>260</v>
      </c>
      <c r="M1535" t="s">
        <v>79</v>
      </c>
      <c r="N1535" t="s">
        <v>80</v>
      </c>
      <c r="O1535">
        <v>0</v>
      </c>
      <c r="P1535">
        <v>-4.75</v>
      </c>
      <c r="Q1535">
        <v>-3.5</v>
      </c>
      <c r="R1535">
        <v>4.75</v>
      </c>
      <c r="S1535">
        <v>3</v>
      </c>
      <c r="T1535">
        <v>-13.5</v>
      </c>
      <c r="U1535">
        <v>2.5499999999999998</v>
      </c>
      <c r="V1535">
        <v>-6.75</v>
      </c>
      <c r="W1535" t="str">
        <f t="shared" si="52"/>
        <v>g111,5,empty,3,202,1,1,0</v>
      </c>
      <c r="X1535" s="1" t="s">
        <v>289</v>
      </c>
      <c r="Y1535" s="2" t="str">
        <f>IF(AND(ISBLANK(X1535),OR(NOT(ISBLANK(Z1535)),NOT(ISBLANK(AA1535)))),#N/A,
IF(ISBLANK(X1535),"",
IF(AND(NOT(ISERROR(VLOOKUP(X1535,MonsterTable!$A:$B,MATCH(MonsterTable!$B$1,MonsterTable!$A$1:$B$1,0),0))),OR(ISBLANK(Z1535),ISBLANK(AA1535))),#N/A,
IFERROR(VLOOKUP(X1535,MonsterTable!$A:$B,MATCH(MonsterTable!$B$1,MonsterTable!$A$1:$B$1,0),0),
IF(OR(NOT(ISBLANK(Z1535)),ISBLANK(AA1535)),#N/A,
IF(X1535="empty","empty",
VLOOKUP(X1535,MonsterGroupTable!$A:$A,1,0)))))))</f>
        <v>g111</v>
      </c>
      <c r="AA1535">
        <v>5</v>
      </c>
      <c r="AE1535" s="1" t="s">
        <v>446</v>
      </c>
      <c r="AF1535" s="2" t="str">
        <f>IF(AND(ISBLANK(AE1535),OR(NOT(ISBLANK(AG1535)),NOT(ISBLANK(AH1535)))),#N/A,
IF(ISBLANK(AE1535),"",
IF(AND(NOT(ISERROR(VLOOKUP(AE1535,MonsterTable!$A:$B,MATCH(MonsterTable!$B$1,MonsterTable!$A$1:$B$1,0),0))),OR(ISBLANK(AG1535),ISBLANK(AH1535))),#N/A,
IFERROR(VLOOKUP(AE1535,MonsterTable!$A:$B,MATCH(MonsterTable!$B$1,MonsterTable!$A$1:$B$1,0),0),
IF(OR(NOT(ISBLANK(AG1535)),ISBLANK(AH1535)),#N/A,
IF(AE1535="empty","empty",
VLOOKUP(AE1535,MonsterGroupTable!$A:$A,1,0)))))))</f>
        <v>empty</v>
      </c>
      <c r="AH1535">
        <v>3</v>
      </c>
      <c r="AL1535" s="1" t="s">
        <v>338</v>
      </c>
      <c r="AM1535" s="2">
        <f>IF(AND(ISBLANK(AL1535),OR(NOT(ISBLANK(AN1535)),NOT(ISBLANK(AO1535)))),#N/A,
IF(ISBLANK(AL1535),"",
IF(AND(NOT(ISERROR(VLOOKUP(AL1535,MonsterTable!$A:$B,MATCH(MonsterTable!$B$1,MonsterTable!$A$1:$B$1,0),0))),OR(ISBLANK(AN1535),ISBLANK(AO1535))),#N/A,
IFERROR(VLOOKUP(AL1535,MonsterTable!$A:$B,MATCH(MonsterTable!$B$1,MonsterTable!$A$1:$B$1,0),0),
IF(OR(NOT(ISBLANK(AN1535)),ISBLANK(AO1535)),#N/A,
IF(AL1535="empty","empty",
VLOOKUP(AL1535,MonsterGroupTable!$A:$A,1,0)))))))</f>
        <v>202</v>
      </c>
      <c r="AN1535">
        <v>1</v>
      </c>
      <c r="AO1535">
        <v>1</v>
      </c>
      <c r="AP1535">
        <v>0</v>
      </c>
      <c r="AT1535" s="2" t="str">
        <f>IF(AND(ISBLANK(AS1535),OR(NOT(ISBLANK(AU1535)),NOT(ISBLANK(AV1535)))),#N/A,
IF(ISBLANK(AS1535),"",
IF(AND(NOT(ISERROR(VLOOKUP(AS1535,MonsterTable!$A:$B,MATCH(MonsterTable!$B$1,MonsterTable!$A$1:$B$1,0),0))),OR(ISBLANK(AU1535),ISBLANK(AV1535))),#N/A,
IFERROR(VLOOKUP(AS1535,MonsterTable!$A:$B,MATCH(MonsterTable!$B$1,MonsterTable!$A$1:$B$1,0),0),
IF(OR(NOT(ISBLANK(AU1535)),ISBLANK(AV1535)),#N/A,
IF(AS1535="empty","empty",
VLOOKUP(AS1535,MonsterGroupTable!$A:$A,1,0)))))))</f>
        <v/>
      </c>
      <c r="BA1535" s="2" t="str">
        <f>IF(AND(ISBLANK(AZ1535),OR(NOT(ISBLANK(BB1535)),NOT(ISBLANK(BC1535)))),#N/A,
IF(ISBLANK(AZ1535),"",
IF(AND(NOT(ISERROR(VLOOKUP(AZ1535,MonsterTable!$A:$B,MATCH(MonsterTable!$B$1,MonsterTable!$A$1:$B$1,0),0))),OR(ISBLANK(BB1535),ISBLANK(BC1535))),#N/A,
IFERROR(VLOOKUP(AZ1535,MonsterTable!$A:$B,MATCH(MonsterTable!$B$1,MonsterTable!$A$1:$B$1,0),0),
IF(OR(NOT(ISBLANK(BB1535)),ISBLANK(BC1535)),#N/A,
IF(AZ1535="empty","empty",
VLOOKUP(AZ1535,MonsterGroupTable!$A:$A,1,0)))))))</f>
        <v/>
      </c>
      <c r="BH1535" s="2" t="str">
        <f>IF(AND(ISBLANK(BG1535),OR(NOT(ISBLANK(BI1535)),NOT(ISBLANK(BJ1535)))),#N/A,
IF(ISBLANK(BG1535),"",
IF(AND(NOT(ISERROR(VLOOKUP(BG1535,MonsterTable!$A:$B,MATCH(MonsterTable!$B$1,MonsterTable!$A$1:$B$1,0),0))),OR(ISBLANK(BI1535),ISBLANK(BJ1535))),#N/A,
IFERROR(VLOOKUP(BG1535,MonsterTable!$A:$B,MATCH(MonsterTable!$B$1,MonsterTable!$A$1:$B$1,0),0),
IF(OR(NOT(ISBLANK(BI1535)),ISBLANK(BJ1535)),#N/A,
IF(BG1535="empty","empty",
VLOOKUP(BG1535,MonsterGroupTable!$A:$A,1,0)))))))</f>
        <v/>
      </c>
      <c r="BO1535" s="2" t="str">
        <f>IF(AND(ISBLANK(BN1535),OR(NOT(ISBLANK(BP1535)),NOT(ISBLANK(BQ1535)))),#N/A,
IF(ISBLANK(BN1535),"",
IF(AND(NOT(ISERROR(VLOOKUP(BN1535,MonsterTable!$A:$B,MATCH(MonsterTable!$B$1,MonsterTable!$A$1:$B$1,0),0))),OR(ISBLANK(BP1535),ISBLANK(BQ1535))),#N/A,
IFERROR(VLOOKUP(BN1535,MonsterTable!$A:$B,MATCH(MonsterTable!$B$1,MonsterTable!$A$1:$B$1,0),0),
IF(OR(NOT(ISBLANK(BP1535)),ISBLANK(BQ1535)),#N/A,
IF(BN1535="empty","empty",
VLOOKUP(BN1535,MonsterGroupTable!$A:$A,1,0)))))))</f>
        <v/>
      </c>
      <c r="BV1535" s="2" t="str">
        <f>IF(AND(ISBLANK(BU1535),OR(NOT(ISBLANK(BW1535)),NOT(ISBLANK(BX1535)))),#N/A,
IF(ISBLANK(BU1535),"",
IF(AND(NOT(ISERROR(VLOOKUP(BU1535,MonsterTable!$A:$B,MATCH(MonsterTable!$B$1,MonsterTable!$A$1:$B$1,0),0))),OR(ISBLANK(BW1535),ISBLANK(BX1535))),#N/A,
IFERROR(VLOOKUP(BU1535,MonsterTable!$A:$B,MATCH(MonsterTable!$B$1,MonsterTable!$A$1:$B$1,0),0),
IF(OR(NOT(ISBLANK(BW1535)),ISBLANK(BX1535)),#N/A,
IF(BU1535="empty","empty",
VLOOKUP(BU1535,MonsterGroupTable!$A:$A,1,0)))))))</f>
        <v/>
      </c>
      <c r="CC1535" s="2" t="str">
        <f>IF(AND(ISBLANK(CB1535),OR(NOT(ISBLANK(CD1535)),NOT(ISBLANK(CE1535)))),#N/A,
IF(ISBLANK(CB1535),"",
IF(AND(NOT(ISERROR(VLOOKUP(CB1535,MonsterTable!$A:$B,MATCH(MonsterTable!$B$1,MonsterTable!$A$1:$B$1,0),0))),OR(ISBLANK(CD1535),ISBLANK(CE1535))),#N/A,
IFERROR(VLOOKUP(CB1535,MonsterTable!$A:$B,MATCH(MonsterTable!$B$1,MonsterTable!$A$1:$B$1,0),0),
IF(OR(NOT(ISBLANK(CD1535)),ISBLANK(CE1535)),#N/A,
IF(CB1535="empty","empty",
VLOOKUP(CB1535,MonsterGroupTable!$A:$A,1,0)))))))</f>
        <v/>
      </c>
      <c r="CJ1535" s="2" t="str">
        <f>IF(AND(ISBLANK(CI1535),OR(NOT(ISBLANK(CK1535)),NOT(ISBLANK(CL1535)))),#N/A,
IF(ISBLANK(CI1535),"",
IF(AND(NOT(ISERROR(VLOOKUP(CI1535,MonsterTable!$A:$B,MATCH(MonsterTable!$B$1,MonsterTable!$A$1:$B$1,0),0))),OR(ISBLANK(CK1535),ISBLANK(CL1535))),#N/A,
IFERROR(VLOOKUP(CI1535,MonsterTable!$A:$B,MATCH(MonsterTable!$B$1,MonsterTable!$A$1:$B$1,0),0),
IF(OR(NOT(ISBLANK(CK1535)),ISBLANK(CL1535)),#N/A,
IF(CI1535="empty","empty",
VLOOKUP(CI1535,MonsterGroupTable!$A:$A,1,0)))))))</f>
        <v/>
      </c>
    </row>
    <row r="1536" spans="1:88">
      <c r="A1536">
        <v>20502</v>
      </c>
      <c r="B1536">
        <f t="shared" si="51"/>
        <v>1.1000000000000001</v>
      </c>
      <c r="C1536">
        <f t="shared" si="51"/>
        <v>1.1000000000000001</v>
      </c>
      <c r="F1536">
        <v>1680</v>
      </c>
      <c r="G1536">
        <v>53151</v>
      </c>
      <c r="H1536">
        <v>0</v>
      </c>
      <c r="I1536">
        <v>0</v>
      </c>
      <c r="J1536">
        <v>0</v>
      </c>
      <c r="K1536" t="s">
        <v>28</v>
      </c>
      <c r="L1536" t="s">
        <v>260</v>
      </c>
      <c r="M1536" t="s">
        <v>79</v>
      </c>
      <c r="N1536" t="s">
        <v>80</v>
      </c>
      <c r="O1536">
        <v>0</v>
      </c>
      <c r="P1536">
        <v>-4.75</v>
      </c>
      <c r="Q1536">
        <v>-3.5</v>
      </c>
      <c r="R1536">
        <v>4.75</v>
      </c>
      <c r="S1536">
        <v>3</v>
      </c>
      <c r="T1536">
        <v>-13.5</v>
      </c>
      <c r="U1536">
        <v>2.5499999999999998</v>
      </c>
      <c r="V1536">
        <v>-6.75</v>
      </c>
      <c r="W1536" t="str">
        <f t="shared" si="52"/>
        <v>g111,5,empty,3,202,1,1,0</v>
      </c>
      <c r="X1536" s="1" t="s">
        <v>289</v>
      </c>
      <c r="Y1536" s="2" t="str">
        <f>IF(AND(ISBLANK(X1536),OR(NOT(ISBLANK(Z1536)),NOT(ISBLANK(AA1536)))),#N/A,
IF(ISBLANK(X1536),"",
IF(AND(NOT(ISERROR(VLOOKUP(X1536,MonsterTable!$A:$B,MATCH(MonsterTable!$B$1,MonsterTable!$A$1:$B$1,0),0))),OR(ISBLANK(Z1536),ISBLANK(AA1536))),#N/A,
IFERROR(VLOOKUP(X1536,MonsterTable!$A:$B,MATCH(MonsterTable!$B$1,MonsterTable!$A$1:$B$1,0),0),
IF(OR(NOT(ISBLANK(Z1536)),ISBLANK(AA1536)),#N/A,
IF(X1536="empty","empty",
VLOOKUP(X1536,MonsterGroupTable!$A:$A,1,0)))))))</f>
        <v>g111</v>
      </c>
      <c r="AA1536">
        <v>5</v>
      </c>
      <c r="AE1536" s="1" t="s">
        <v>446</v>
      </c>
      <c r="AF1536" s="2" t="str">
        <f>IF(AND(ISBLANK(AE1536),OR(NOT(ISBLANK(AG1536)),NOT(ISBLANK(AH1536)))),#N/A,
IF(ISBLANK(AE1536),"",
IF(AND(NOT(ISERROR(VLOOKUP(AE1536,MonsterTable!$A:$B,MATCH(MonsterTable!$B$1,MonsterTable!$A$1:$B$1,0),0))),OR(ISBLANK(AG1536),ISBLANK(AH1536))),#N/A,
IFERROR(VLOOKUP(AE1536,MonsterTable!$A:$B,MATCH(MonsterTable!$B$1,MonsterTable!$A$1:$B$1,0),0),
IF(OR(NOT(ISBLANK(AG1536)),ISBLANK(AH1536)),#N/A,
IF(AE1536="empty","empty",
VLOOKUP(AE1536,MonsterGroupTable!$A:$A,1,0)))))))</f>
        <v>empty</v>
      </c>
      <c r="AH1536">
        <v>3</v>
      </c>
      <c r="AL1536" s="1" t="s">
        <v>338</v>
      </c>
      <c r="AM1536" s="2">
        <f>IF(AND(ISBLANK(AL1536),OR(NOT(ISBLANK(AN1536)),NOT(ISBLANK(AO1536)))),#N/A,
IF(ISBLANK(AL1536),"",
IF(AND(NOT(ISERROR(VLOOKUP(AL1536,MonsterTable!$A:$B,MATCH(MonsterTable!$B$1,MonsterTable!$A$1:$B$1,0),0))),OR(ISBLANK(AN1536),ISBLANK(AO1536))),#N/A,
IFERROR(VLOOKUP(AL1536,MonsterTable!$A:$B,MATCH(MonsterTable!$B$1,MonsterTable!$A$1:$B$1,0),0),
IF(OR(NOT(ISBLANK(AN1536)),ISBLANK(AO1536)),#N/A,
IF(AL1536="empty","empty",
VLOOKUP(AL1536,MonsterGroupTable!$A:$A,1,0)))))))</f>
        <v>202</v>
      </c>
      <c r="AN1536">
        <v>1</v>
      </c>
      <c r="AO1536">
        <v>1</v>
      </c>
      <c r="AP1536">
        <v>0</v>
      </c>
      <c r="AT1536" s="2" t="str">
        <f>IF(AND(ISBLANK(AS1536),OR(NOT(ISBLANK(AU1536)),NOT(ISBLANK(AV1536)))),#N/A,
IF(ISBLANK(AS1536),"",
IF(AND(NOT(ISERROR(VLOOKUP(AS1536,MonsterTable!$A:$B,MATCH(MonsterTable!$B$1,MonsterTable!$A$1:$B$1,0),0))),OR(ISBLANK(AU1536),ISBLANK(AV1536))),#N/A,
IFERROR(VLOOKUP(AS1536,MonsterTable!$A:$B,MATCH(MonsterTable!$B$1,MonsterTable!$A$1:$B$1,0),0),
IF(OR(NOT(ISBLANK(AU1536)),ISBLANK(AV1536)),#N/A,
IF(AS1536="empty","empty",
VLOOKUP(AS1536,MonsterGroupTable!$A:$A,1,0)))))))</f>
        <v/>
      </c>
      <c r="BA1536" s="2" t="str">
        <f>IF(AND(ISBLANK(AZ1536),OR(NOT(ISBLANK(BB1536)),NOT(ISBLANK(BC1536)))),#N/A,
IF(ISBLANK(AZ1536),"",
IF(AND(NOT(ISERROR(VLOOKUP(AZ1536,MonsterTable!$A:$B,MATCH(MonsterTable!$B$1,MonsterTable!$A$1:$B$1,0),0))),OR(ISBLANK(BB1536),ISBLANK(BC1536))),#N/A,
IFERROR(VLOOKUP(AZ1536,MonsterTable!$A:$B,MATCH(MonsterTable!$B$1,MonsterTable!$A$1:$B$1,0),0),
IF(OR(NOT(ISBLANK(BB1536)),ISBLANK(BC1536)),#N/A,
IF(AZ1536="empty","empty",
VLOOKUP(AZ1536,MonsterGroupTable!$A:$A,1,0)))))))</f>
        <v/>
      </c>
      <c r="BH1536" s="2" t="str">
        <f>IF(AND(ISBLANK(BG1536),OR(NOT(ISBLANK(BI1536)),NOT(ISBLANK(BJ1536)))),#N/A,
IF(ISBLANK(BG1536),"",
IF(AND(NOT(ISERROR(VLOOKUP(BG1536,MonsterTable!$A:$B,MATCH(MonsterTable!$B$1,MonsterTable!$A$1:$B$1,0),0))),OR(ISBLANK(BI1536),ISBLANK(BJ1536))),#N/A,
IFERROR(VLOOKUP(BG1536,MonsterTable!$A:$B,MATCH(MonsterTable!$B$1,MonsterTable!$A$1:$B$1,0),0),
IF(OR(NOT(ISBLANK(BI1536)),ISBLANK(BJ1536)),#N/A,
IF(BG1536="empty","empty",
VLOOKUP(BG1536,MonsterGroupTable!$A:$A,1,0)))))))</f>
        <v/>
      </c>
      <c r="BO1536" s="2" t="str">
        <f>IF(AND(ISBLANK(BN1536),OR(NOT(ISBLANK(BP1536)),NOT(ISBLANK(BQ1536)))),#N/A,
IF(ISBLANK(BN1536),"",
IF(AND(NOT(ISERROR(VLOOKUP(BN1536,MonsterTable!$A:$B,MATCH(MonsterTable!$B$1,MonsterTable!$A$1:$B$1,0),0))),OR(ISBLANK(BP1536),ISBLANK(BQ1536))),#N/A,
IFERROR(VLOOKUP(BN1536,MonsterTable!$A:$B,MATCH(MonsterTable!$B$1,MonsterTable!$A$1:$B$1,0),0),
IF(OR(NOT(ISBLANK(BP1536)),ISBLANK(BQ1536)),#N/A,
IF(BN1536="empty","empty",
VLOOKUP(BN1536,MonsterGroupTable!$A:$A,1,0)))))))</f>
        <v/>
      </c>
      <c r="BV1536" s="2" t="str">
        <f>IF(AND(ISBLANK(BU1536),OR(NOT(ISBLANK(BW1536)),NOT(ISBLANK(BX1536)))),#N/A,
IF(ISBLANK(BU1536),"",
IF(AND(NOT(ISERROR(VLOOKUP(BU1536,MonsterTable!$A:$B,MATCH(MonsterTable!$B$1,MonsterTable!$A$1:$B$1,0),0))),OR(ISBLANK(BW1536),ISBLANK(BX1536))),#N/A,
IFERROR(VLOOKUP(BU1536,MonsterTable!$A:$B,MATCH(MonsterTable!$B$1,MonsterTable!$A$1:$B$1,0),0),
IF(OR(NOT(ISBLANK(BW1536)),ISBLANK(BX1536)),#N/A,
IF(BU1536="empty","empty",
VLOOKUP(BU1536,MonsterGroupTable!$A:$A,1,0)))))))</f>
        <v/>
      </c>
      <c r="CC1536" s="2" t="str">
        <f>IF(AND(ISBLANK(CB1536),OR(NOT(ISBLANK(CD1536)),NOT(ISBLANK(CE1536)))),#N/A,
IF(ISBLANK(CB1536),"",
IF(AND(NOT(ISERROR(VLOOKUP(CB1536,MonsterTable!$A:$B,MATCH(MonsterTable!$B$1,MonsterTable!$A$1:$B$1,0),0))),OR(ISBLANK(CD1536),ISBLANK(CE1536))),#N/A,
IFERROR(VLOOKUP(CB1536,MonsterTable!$A:$B,MATCH(MonsterTable!$B$1,MonsterTable!$A$1:$B$1,0),0),
IF(OR(NOT(ISBLANK(CD1536)),ISBLANK(CE1536)),#N/A,
IF(CB1536="empty","empty",
VLOOKUP(CB1536,MonsterGroupTable!$A:$A,1,0)))))))</f>
        <v/>
      </c>
      <c r="CJ1536" s="2" t="str">
        <f>IF(AND(ISBLANK(CI1536),OR(NOT(ISBLANK(CK1536)),NOT(ISBLANK(CL1536)))),#N/A,
IF(ISBLANK(CI1536),"",
IF(AND(NOT(ISERROR(VLOOKUP(CI1536,MonsterTable!$A:$B,MATCH(MonsterTable!$B$1,MonsterTable!$A$1:$B$1,0),0))),OR(ISBLANK(CK1536),ISBLANK(CL1536))),#N/A,
IFERROR(VLOOKUP(CI1536,MonsterTable!$A:$B,MATCH(MonsterTable!$B$1,MonsterTable!$A$1:$B$1,0),0),
IF(OR(NOT(ISBLANK(CK1536)),ISBLANK(CL1536)),#N/A,
IF(CI1536="empty","empty",
VLOOKUP(CI1536,MonsterGroupTable!$A:$A,1,0)))))))</f>
        <v/>
      </c>
    </row>
    <row r="1537" spans="1:88">
      <c r="A1537">
        <v>20503</v>
      </c>
      <c r="B1537">
        <f t="shared" si="51"/>
        <v>1.1000000000000001</v>
      </c>
      <c r="C1537">
        <f t="shared" si="51"/>
        <v>1.1000000000000001</v>
      </c>
      <c r="F1537">
        <v>1680</v>
      </c>
      <c r="G1537">
        <v>53403</v>
      </c>
      <c r="H1537">
        <v>0</v>
      </c>
      <c r="I1537">
        <v>0</v>
      </c>
      <c r="J1537">
        <v>0</v>
      </c>
      <c r="K1537" t="s">
        <v>28</v>
      </c>
      <c r="L1537" t="s">
        <v>260</v>
      </c>
      <c r="M1537" t="s">
        <v>79</v>
      </c>
      <c r="N1537" t="s">
        <v>80</v>
      </c>
      <c r="O1537">
        <v>0</v>
      </c>
      <c r="P1537">
        <v>-4.75</v>
      </c>
      <c r="Q1537">
        <v>-3.5</v>
      </c>
      <c r="R1537">
        <v>4.75</v>
      </c>
      <c r="S1537">
        <v>3</v>
      </c>
      <c r="T1537">
        <v>-13.5</v>
      </c>
      <c r="U1537">
        <v>2.5499999999999998</v>
      </c>
      <c r="V1537">
        <v>-6.75</v>
      </c>
      <c r="W1537" t="str">
        <f t="shared" si="52"/>
        <v>g111,5,empty,3,202,1,1,0</v>
      </c>
      <c r="X1537" s="1" t="s">
        <v>289</v>
      </c>
      <c r="Y1537" s="2" t="str">
        <f>IF(AND(ISBLANK(X1537),OR(NOT(ISBLANK(Z1537)),NOT(ISBLANK(AA1537)))),#N/A,
IF(ISBLANK(X1537),"",
IF(AND(NOT(ISERROR(VLOOKUP(X1537,MonsterTable!$A:$B,MATCH(MonsterTable!$B$1,MonsterTable!$A$1:$B$1,0),0))),OR(ISBLANK(Z1537),ISBLANK(AA1537))),#N/A,
IFERROR(VLOOKUP(X1537,MonsterTable!$A:$B,MATCH(MonsterTable!$B$1,MonsterTable!$A$1:$B$1,0),0),
IF(OR(NOT(ISBLANK(Z1537)),ISBLANK(AA1537)),#N/A,
IF(X1537="empty","empty",
VLOOKUP(X1537,MonsterGroupTable!$A:$A,1,0)))))))</f>
        <v>g111</v>
      </c>
      <c r="AA1537">
        <v>5</v>
      </c>
      <c r="AE1537" s="1" t="s">
        <v>446</v>
      </c>
      <c r="AF1537" s="2" t="str">
        <f>IF(AND(ISBLANK(AE1537),OR(NOT(ISBLANK(AG1537)),NOT(ISBLANK(AH1537)))),#N/A,
IF(ISBLANK(AE1537),"",
IF(AND(NOT(ISERROR(VLOOKUP(AE1537,MonsterTable!$A:$B,MATCH(MonsterTable!$B$1,MonsterTable!$A$1:$B$1,0),0))),OR(ISBLANK(AG1537),ISBLANK(AH1537))),#N/A,
IFERROR(VLOOKUP(AE1537,MonsterTable!$A:$B,MATCH(MonsterTable!$B$1,MonsterTable!$A$1:$B$1,0),0),
IF(OR(NOT(ISBLANK(AG1537)),ISBLANK(AH1537)),#N/A,
IF(AE1537="empty","empty",
VLOOKUP(AE1537,MonsterGroupTable!$A:$A,1,0)))))))</f>
        <v>empty</v>
      </c>
      <c r="AH1537">
        <v>3</v>
      </c>
      <c r="AL1537" s="1" t="s">
        <v>338</v>
      </c>
      <c r="AM1537" s="2">
        <f>IF(AND(ISBLANK(AL1537),OR(NOT(ISBLANK(AN1537)),NOT(ISBLANK(AO1537)))),#N/A,
IF(ISBLANK(AL1537),"",
IF(AND(NOT(ISERROR(VLOOKUP(AL1537,MonsterTable!$A:$B,MATCH(MonsterTable!$B$1,MonsterTable!$A$1:$B$1,0),0))),OR(ISBLANK(AN1537),ISBLANK(AO1537))),#N/A,
IFERROR(VLOOKUP(AL1537,MonsterTable!$A:$B,MATCH(MonsterTable!$B$1,MonsterTable!$A$1:$B$1,0),0),
IF(OR(NOT(ISBLANK(AN1537)),ISBLANK(AO1537)),#N/A,
IF(AL1537="empty","empty",
VLOOKUP(AL1537,MonsterGroupTable!$A:$A,1,0)))))))</f>
        <v>202</v>
      </c>
      <c r="AN1537">
        <v>1</v>
      </c>
      <c r="AO1537">
        <v>1</v>
      </c>
      <c r="AP1537">
        <v>0</v>
      </c>
      <c r="AT1537" s="2" t="str">
        <f>IF(AND(ISBLANK(AS1537),OR(NOT(ISBLANK(AU1537)),NOT(ISBLANK(AV1537)))),#N/A,
IF(ISBLANK(AS1537),"",
IF(AND(NOT(ISERROR(VLOOKUP(AS1537,MonsterTable!$A:$B,MATCH(MonsterTable!$B$1,MonsterTable!$A$1:$B$1,0),0))),OR(ISBLANK(AU1537),ISBLANK(AV1537))),#N/A,
IFERROR(VLOOKUP(AS1537,MonsterTable!$A:$B,MATCH(MonsterTable!$B$1,MonsterTable!$A$1:$B$1,0),0),
IF(OR(NOT(ISBLANK(AU1537)),ISBLANK(AV1537)),#N/A,
IF(AS1537="empty","empty",
VLOOKUP(AS1537,MonsterGroupTable!$A:$A,1,0)))))))</f>
        <v/>
      </c>
      <c r="BA1537" s="2" t="str">
        <f>IF(AND(ISBLANK(AZ1537),OR(NOT(ISBLANK(BB1537)),NOT(ISBLANK(BC1537)))),#N/A,
IF(ISBLANK(AZ1537),"",
IF(AND(NOT(ISERROR(VLOOKUP(AZ1537,MonsterTable!$A:$B,MATCH(MonsterTable!$B$1,MonsterTable!$A$1:$B$1,0),0))),OR(ISBLANK(BB1537),ISBLANK(BC1537))),#N/A,
IFERROR(VLOOKUP(AZ1537,MonsterTable!$A:$B,MATCH(MonsterTable!$B$1,MonsterTable!$A$1:$B$1,0),0),
IF(OR(NOT(ISBLANK(BB1537)),ISBLANK(BC1537)),#N/A,
IF(AZ1537="empty","empty",
VLOOKUP(AZ1537,MonsterGroupTable!$A:$A,1,0)))))))</f>
        <v/>
      </c>
      <c r="BH1537" s="2" t="str">
        <f>IF(AND(ISBLANK(BG1537),OR(NOT(ISBLANK(BI1537)),NOT(ISBLANK(BJ1537)))),#N/A,
IF(ISBLANK(BG1537),"",
IF(AND(NOT(ISERROR(VLOOKUP(BG1537,MonsterTable!$A:$B,MATCH(MonsterTable!$B$1,MonsterTable!$A$1:$B$1,0),0))),OR(ISBLANK(BI1537),ISBLANK(BJ1537))),#N/A,
IFERROR(VLOOKUP(BG1537,MonsterTable!$A:$B,MATCH(MonsterTable!$B$1,MonsterTable!$A$1:$B$1,0),0),
IF(OR(NOT(ISBLANK(BI1537)),ISBLANK(BJ1537)),#N/A,
IF(BG1537="empty","empty",
VLOOKUP(BG1537,MonsterGroupTable!$A:$A,1,0)))))))</f>
        <v/>
      </c>
      <c r="BO1537" s="2" t="str">
        <f>IF(AND(ISBLANK(BN1537),OR(NOT(ISBLANK(BP1537)),NOT(ISBLANK(BQ1537)))),#N/A,
IF(ISBLANK(BN1537),"",
IF(AND(NOT(ISERROR(VLOOKUP(BN1537,MonsterTable!$A:$B,MATCH(MonsterTable!$B$1,MonsterTable!$A$1:$B$1,0),0))),OR(ISBLANK(BP1537),ISBLANK(BQ1537))),#N/A,
IFERROR(VLOOKUP(BN1537,MonsterTable!$A:$B,MATCH(MonsterTable!$B$1,MonsterTable!$A$1:$B$1,0),0),
IF(OR(NOT(ISBLANK(BP1537)),ISBLANK(BQ1537)),#N/A,
IF(BN1537="empty","empty",
VLOOKUP(BN1537,MonsterGroupTable!$A:$A,1,0)))))))</f>
        <v/>
      </c>
      <c r="BV1537" s="2" t="str">
        <f>IF(AND(ISBLANK(BU1537),OR(NOT(ISBLANK(BW1537)),NOT(ISBLANK(BX1537)))),#N/A,
IF(ISBLANK(BU1537),"",
IF(AND(NOT(ISERROR(VLOOKUP(BU1537,MonsterTable!$A:$B,MATCH(MonsterTable!$B$1,MonsterTable!$A$1:$B$1,0),0))),OR(ISBLANK(BW1537),ISBLANK(BX1537))),#N/A,
IFERROR(VLOOKUP(BU1537,MonsterTable!$A:$B,MATCH(MonsterTable!$B$1,MonsterTable!$A$1:$B$1,0),0),
IF(OR(NOT(ISBLANK(BW1537)),ISBLANK(BX1537)),#N/A,
IF(BU1537="empty","empty",
VLOOKUP(BU1537,MonsterGroupTable!$A:$A,1,0)))))))</f>
        <v/>
      </c>
      <c r="CC1537" s="2" t="str">
        <f>IF(AND(ISBLANK(CB1537),OR(NOT(ISBLANK(CD1537)),NOT(ISBLANK(CE1537)))),#N/A,
IF(ISBLANK(CB1537),"",
IF(AND(NOT(ISERROR(VLOOKUP(CB1537,MonsterTable!$A:$B,MATCH(MonsterTable!$B$1,MonsterTable!$A$1:$B$1,0),0))),OR(ISBLANK(CD1537),ISBLANK(CE1537))),#N/A,
IFERROR(VLOOKUP(CB1537,MonsterTable!$A:$B,MATCH(MonsterTable!$B$1,MonsterTable!$A$1:$B$1,0),0),
IF(OR(NOT(ISBLANK(CD1537)),ISBLANK(CE1537)),#N/A,
IF(CB1537="empty","empty",
VLOOKUP(CB1537,MonsterGroupTable!$A:$A,1,0)))))))</f>
        <v/>
      </c>
      <c r="CJ1537" s="2" t="str">
        <f>IF(AND(ISBLANK(CI1537),OR(NOT(ISBLANK(CK1537)),NOT(ISBLANK(CL1537)))),#N/A,
IF(ISBLANK(CI1537),"",
IF(AND(NOT(ISERROR(VLOOKUP(CI1537,MonsterTable!$A:$B,MATCH(MonsterTable!$B$1,MonsterTable!$A$1:$B$1,0),0))),OR(ISBLANK(CK1537),ISBLANK(CL1537))),#N/A,
IFERROR(VLOOKUP(CI1537,MonsterTable!$A:$B,MATCH(MonsterTable!$B$1,MonsterTable!$A$1:$B$1,0),0),
IF(OR(NOT(ISBLANK(CK1537)),ISBLANK(CL1537)),#N/A,
IF(CI1537="empty","empty",
VLOOKUP(CI1537,MonsterGroupTable!$A:$A,1,0)))))))</f>
        <v/>
      </c>
    </row>
    <row r="1538" spans="1:88">
      <c r="A1538">
        <v>20504</v>
      </c>
      <c r="B1538">
        <f t="shared" si="51"/>
        <v>1.1000000000000001</v>
      </c>
      <c r="C1538">
        <f t="shared" si="51"/>
        <v>1.1000000000000001</v>
      </c>
      <c r="F1538">
        <v>1680</v>
      </c>
      <c r="G1538">
        <v>53655</v>
      </c>
      <c r="H1538">
        <v>0</v>
      </c>
      <c r="I1538">
        <v>0</v>
      </c>
      <c r="J1538">
        <v>0</v>
      </c>
      <c r="K1538" t="s">
        <v>28</v>
      </c>
      <c r="L1538" t="s">
        <v>260</v>
      </c>
      <c r="M1538" t="s">
        <v>79</v>
      </c>
      <c r="N1538" t="s">
        <v>80</v>
      </c>
      <c r="O1538">
        <v>0</v>
      </c>
      <c r="P1538">
        <v>-4.75</v>
      </c>
      <c r="Q1538">
        <v>-3.5</v>
      </c>
      <c r="R1538">
        <v>4.75</v>
      </c>
      <c r="S1538">
        <v>3</v>
      </c>
      <c r="T1538">
        <v>-13.5</v>
      </c>
      <c r="U1538">
        <v>2.5499999999999998</v>
      </c>
      <c r="V1538">
        <v>-6.75</v>
      </c>
      <c r="W1538" t="str">
        <f t="shared" si="52"/>
        <v>g111,5,empty,3,202,1,1,0</v>
      </c>
      <c r="X1538" s="1" t="s">
        <v>289</v>
      </c>
      <c r="Y1538" s="2" t="str">
        <f>IF(AND(ISBLANK(X1538),OR(NOT(ISBLANK(Z1538)),NOT(ISBLANK(AA1538)))),#N/A,
IF(ISBLANK(X1538),"",
IF(AND(NOT(ISERROR(VLOOKUP(X1538,MonsterTable!$A:$B,MATCH(MonsterTable!$B$1,MonsterTable!$A$1:$B$1,0),0))),OR(ISBLANK(Z1538),ISBLANK(AA1538))),#N/A,
IFERROR(VLOOKUP(X1538,MonsterTable!$A:$B,MATCH(MonsterTable!$B$1,MonsterTable!$A$1:$B$1,0),0),
IF(OR(NOT(ISBLANK(Z1538)),ISBLANK(AA1538)),#N/A,
IF(X1538="empty","empty",
VLOOKUP(X1538,MonsterGroupTable!$A:$A,1,0)))))))</f>
        <v>g111</v>
      </c>
      <c r="AA1538">
        <v>5</v>
      </c>
      <c r="AE1538" s="1" t="s">
        <v>446</v>
      </c>
      <c r="AF1538" s="2" t="str">
        <f>IF(AND(ISBLANK(AE1538),OR(NOT(ISBLANK(AG1538)),NOT(ISBLANK(AH1538)))),#N/A,
IF(ISBLANK(AE1538),"",
IF(AND(NOT(ISERROR(VLOOKUP(AE1538,MonsterTable!$A:$B,MATCH(MonsterTable!$B$1,MonsterTable!$A$1:$B$1,0),0))),OR(ISBLANK(AG1538),ISBLANK(AH1538))),#N/A,
IFERROR(VLOOKUP(AE1538,MonsterTable!$A:$B,MATCH(MonsterTable!$B$1,MonsterTable!$A$1:$B$1,0),0),
IF(OR(NOT(ISBLANK(AG1538)),ISBLANK(AH1538)),#N/A,
IF(AE1538="empty","empty",
VLOOKUP(AE1538,MonsterGroupTable!$A:$A,1,0)))))))</f>
        <v>empty</v>
      </c>
      <c r="AH1538">
        <v>3</v>
      </c>
      <c r="AL1538" s="1" t="s">
        <v>338</v>
      </c>
      <c r="AM1538" s="2">
        <f>IF(AND(ISBLANK(AL1538),OR(NOT(ISBLANK(AN1538)),NOT(ISBLANK(AO1538)))),#N/A,
IF(ISBLANK(AL1538),"",
IF(AND(NOT(ISERROR(VLOOKUP(AL1538,MonsterTable!$A:$B,MATCH(MonsterTable!$B$1,MonsterTable!$A$1:$B$1,0),0))),OR(ISBLANK(AN1538),ISBLANK(AO1538))),#N/A,
IFERROR(VLOOKUP(AL1538,MonsterTable!$A:$B,MATCH(MonsterTable!$B$1,MonsterTable!$A$1:$B$1,0),0),
IF(OR(NOT(ISBLANK(AN1538)),ISBLANK(AO1538)),#N/A,
IF(AL1538="empty","empty",
VLOOKUP(AL1538,MonsterGroupTable!$A:$A,1,0)))))))</f>
        <v>202</v>
      </c>
      <c r="AN1538">
        <v>1</v>
      </c>
      <c r="AO1538">
        <v>1</v>
      </c>
      <c r="AP1538">
        <v>0</v>
      </c>
      <c r="AT1538" s="2" t="str">
        <f>IF(AND(ISBLANK(AS1538),OR(NOT(ISBLANK(AU1538)),NOT(ISBLANK(AV1538)))),#N/A,
IF(ISBLANK(AS1538),"",
IF(AND(NOT(ISERROR(VLOOKUP(AS1538,MonsterTable!$A:$B,MATCH(MonsterTable!$B$1,MonsterTable!$A$1:$B$1,0),0))),OR(ISBLANK(AU1538),ISBLANK(AV1538))),#N/A,
IFERROR(VLOOKUP(AS1538,MonsterTable!$A:$B,MATCH(MonsterTable!$B$1,MonsterTable!$A$1:$B$1,0),0),
IF(OR(NOT(ISBLANK(AU1538)),ISBLANK(AV1538)),#N/A,
IF(AS1538="empty","empty",
VLOOKUP(AS1538,MonsterGroupTable!$A:$A,1,0)))))))</f>
        <v/>
      </c>
      <c r="BA1538" s="2" t="str">
        <f>IF(AND(ISBLANK(AZ1538),OR(NOT(ISBLANK(BB1538)),NOT(ISBLANK(BC1538)))),#N/A,
IF(ISBLANK(AZ1538),"",
IF(AND(NOT(ISERROR(VLOOKUP(AZ1538,MonsterTable!$A:$B,MATCH(MonsterTable!$B$1,MonsterTable!$A$1:$B$1,0),0))),OR(ISBLANK(BB1538),ISBLANK(BC1538))),#N/A,
IFERROR(VLOOKUP(AZ1538,MonsterTable!$A:$B,MATCH(MonsterTable!$B$1,MonsterTable!$A$1:$B$1,0),0),
IF(OR(NOT(ISBLANK(BB1538)),ISBLANK(BC1538)),#N/A,
IF(AZ1538="empty","empty",
VLOOKUP(AZ1538,MonsterGroupTable!$A:$A,1,0)))))))</f>
        <v/>
      </c>
      <c r="BH1538" s="2" t="str">
        <f>IF(AND(ISBLANK(BG1538),OR(NOT(ISBLANK(BI1538)),NOT(ISBLANK(BJ1538)))),#N/A,
IF(ISBLANK(BG1538),"",
IF(AND(NOT(ISERROR(VLOOKUP(BG1538,MonsterTable!$A:$B,MATCH(MonsterTable!$B$1,MonsterTable!$A$1:$B$1,0),0))),OR(ISBLANK(BI1538),ISBLANK(BJ1538))),#N/A,
IFERROR(VLOOKUP(BG1538,MonsterTable!$A:$B,MATCH(MonsterTable!$B$1,MonsterTable!$A$1:$B$1,0),0),
IF(OR(NOT(ISBLANK(BI1538)),ISBLANK(BJ1538)),#N/A,
IF(BG1538="empty","empty",
VLOOKUP(BG1538,MonsterGroupTable!$A:$A,1,0)))))))</f>
        <v/>
      </c>
      <c r="BO1538" s="2" t="str">
        <f>IF(AND(ISBLANK(BN1538),OR(NOT(ISBLANK(BP1538)),NOT(ISBLANK(BQ1538)))),#N/A,
IF(ISBLANK(BN1538),"",
IF(AND(NOT(ISERROR(VLOOKUP(BN1538,MonsterTable!$A:$B,MATCH(MonsterTable!$B$1,MonsterTable!$A$1:$B$1,0),0))),OR(ISBLANK(BP1538),ISBLANK(BQ1538))),#N/A,
IFERROR(VLOOKUP(BN1538,MonsterTable!$A:$B,MATCH(MonsterTable!$B$1,MonsterTable!$A$1:$B$1,0),0),
IF(OR(NOT(ISBLANK(BP1538)),ISBLANK(BQ1538)),#N/A,
IF(BN1538="empty","empty",
VLOOKUP(BN1538,MonsterGroupTable!$A:$A,1,0)))))))</f>
        <v/>
      </c>
      <c r="BV1538" s="2" t="str">
        <f>IF(AND(ISBLANK(BU1538),OR(NOT(ISBLANK(BW1538)),NOT(ISBLANK(BX1538)))),#N/A,
IF(ISBLANK(BU1538),"",
IF(AND(NOT(ISERROR(VLOOKUP(BU1538,MonsterTable!$A:$B,MATCH(MonsterTable!$B$1,MonsterTable!$A$1:$B$1,0),0))),OR(ISBLANK(BW1538),ISBLANK(BX1538))),#N/A,
IFERROR(VLOOKUP(BU1538,MonsterTable!$A:$B,MATCH(MonsterTable!$B$1,MonsterTable!$A$1:$B$1,0),0),
IF(OR(NOT(ISBLANK(BW1538)),ISBLANK(BX1538)),#N/A,
IF(BU1538="empty","empty",
VLOOKUP(BU1538,MonsterGroupTable!$A:$A,1,0)))))))</f>
        <v/>
      </c>
      <c r="CC1538" s="2" t="str">
        <f>IF(AND(ISBLANK(CB1538),OR(NOT(ISBLANK(CD1538)),NOT(ISBLANK(CE1538)))),#N/A,
IF(ISBLANK(CB1538),"",
IF(AND(NOT(ISERROR(VLOOKUP(CB1538,MonsterTable!$A:$B,MATCH(MonsterTable!$B$1,MonsterTable!$A$1:$B$1,0),0))),OR(ISBLANK(CD1538),ISBLANK(CE1538))),#N/A,
IFERROR(VLOOKUP(CB1538,MonsterTable!$A:$B,MATCH(MonsterTable!$B$1,MonsterTable!$A$1:$B$1,0),0),
IF(OR(NOT(ISBLANK(CD1538)),ISBLANK(CE1538)),#N/A,
IF(CB1538="empty","empty",
VLOOKUP(CB1538,MonsterGroupTable!$A:$A,1,0)))))))</f>
        <v/>
      </c>
      <c r="CJ1538" s="2" t="str">
        <f>IF(AND(ISBLANK(CI1538),OR(NOT(ISBLANK(CK1538)),NOT(ISBLANK(CL1538)))),#N/A,
IF(ISBLANK(CI1538),"",
IF(AND(NOT(ISERROR(VLOOKUP(CI1538,MonsterTable!$A:$B,MATCH(MonsterTable!$B$1,MonsterTable!$A$1:$B$1,0),0))),OR(ISBLANK(CK1538),ISBLANK(CL1538))),#N/A,
IFERROR(VLOOKUP(CI1538,MonsterTable!$A:$B,MATCH(MonsterTable!$B$1,MonsterTable!$A$1:$B$1,0),0),
IF(OR(NOT(ISBLANK(CK1538)),ISBLANK(CL1538)),#N/A,
IF(CI1538="empty","empty",
VLOOKUP(CI1538,MonsterGroupTable!$A:$A,1,0)))))))</f>
        <v/>
      </c>
    </row>
    <row r="1539" spans="1:88">
      <c r="A1539">
        <v>20505</v>
      </c>
      <c r="B1539">
        <f t="shared" si="51"/>
        <v>1.1000000000000001</v>
      </c>
      <c r="C1539">
        <f t="shared" si="51"/>
        <v>1.1000000000000001</v>
      </c>
      <c r="F1539">
        <v>1680</v>
      </c>
      <c r="G1539">
        <v>53907</v>
      </c>
      <c r="H1539">
        <v>0</v>
      </c>
      <c r="I1539">
        <v>0</v>
      </c>
      <c r="J1539">
        <v>0</v>
      </c>
      <c r="K1539" t="s">
        <v>28</v>
      </c>
      <c r="L1539" t="s">
        <v>260</v>
      </c>
      <c r="M1539" t="s">
        <v>79</v>
      </c>
      <c r="N1539" t="s">
        <v>80</v>
      </c>
      <c r="O1539">
        <v>0</v>
      </c>
      <c r="P1539">
        <v>-4.75</v>
      </c>
      <c r="Q1539">
        <v>-3.5</v>
      </c>
      <c r="R1539">
        <v>4.75</v>
      </c>
      <c r="S1539">
        <v>3</v>
      </c>
      <c r="T1539">
        <v>-13.5</v>
      </c>
      <c r="U1539">
        <v>2.5499999999999998</v>
      </c>
      <c r="V1539">
        <v>-6.75</v>
      </c>
      <c r="W1539" t="str">
        <f t="shared" si="52"/>
        <v>g111,5,empty,3,202,1,1,0</v>
      </c>
      <c r="X1539" s="1" t="s">
        <v>289</v>
      </c>
      <c r="Y1539" s="2" t="str">
        <f>IF(AND(ISBLANK(X1539),OR(NOT(ISBLANK(Z1539)),NOT(ISBLANK(AA1539)))),#N/A,
IF(ISBLANK(X1539),"",
IF(AND(NOT(ISERROR(VLOOKUP(X1539,MonsterTable!$A:$B,MATCH(MonsterTable!$B$1,MonsterTable!$A$1:$B$1,0),0))),OR(ISBLANK(Z1539),ISBLANK(AA1539))),#N/A,
IFERROR(VLOOKUP(X1539,MonsterTable!$A:$B,MATCH(MonsterTable!$B$1,MonsterTable!$A$1:$B$1,0),0),
IF(OR(NOT(ISBLANK(Z1539)),ISBLANK(AA1539)),#N/A,
IF(X1539="empty","empty",
VLOOKUP(X1539,MonsterGroupTable!$A:$A,1,0)))))))</f>
        <v>g111</v>
      </c>
      <c r="AA1539">
        <v>5</v>
      </c>
      <c r="AE1539" s="1" t="s">
        <v>446</v>
      </c>
      <c r="AF1539" s="2" t="str">
        <f>IF(AND(ISBLANK(AE1539),OR(NOT(ISBLANK(AG1539)),NOT(ISBLANK(AH1539)))),#N/A,
IF(ISBLANK(AE1539),"",
IF(AND(NOT(ISERROR(VLOOKUP(AE1539,MonsterTable!$A:$B,MATCH(MonsterTable!$B$1,MonsterTable!$A$1:$B$1,0),0))),OR(ISBLANK(AG1539),ISBLANK(AH1539))),#N/A,
IFERROR(VLOOKUP(AE1539,MonsterTable!$A:$B,MATCH(MonsterTable!$B$1,MonsterTable!$A$1:$B$1,0),0),
IF(OR(NOT(ISBLANK(AG1539)),ISBLANK(AH1539)),#N/A,
IF(AE1539="empty","empty",
VLOOKUP(AE1539,MonsterGroupTable!$A:$A,1,0)))))))</f>
        <v>empty</v>
      </c>
      <c r="AH1539">
        <v>3</v>
      </c>
      <c r="AL1539" s="1" t="s">
        <v>338</v>
      </c>
      <c r="AM1539" s="2">
        <f>IF(AND(ISBLANK(AL1539),OR(NOT(ISBLANK(AN1539)),NOT(ISBLANK(AO1539)))),#N/A,
IF(ISBLANK(AL1539),"",
IF(AND(NOT(ISERROR(VLOOKUP(AL1539,MonsterTable!$A:$B,MATCH(MonsterTable!$B$1,MonsterTable!$A$1:$B$1,0),0))),OR(ISBLANK(AN1539),ISBLANK(AO1539))),#N/A,
IFERROR(VLOOKUP(AL1539,MonsterTable!$A:$B,MATCH(MonsterTable!$B$1,MonsterTable!$A$1:$B$1,0),0),
IF(OR(NOT(ISBLANK(AN1539)),ISBLANK(AO1539)),#N/A,
IF(AL1539="empty","empty",
VLOOKUP(AL1539,MonsterGroupTable!$A:$A,1,0)))))))</f>
        <v>202</v>
      </c>
      <c r="AN1539">
        <v>1</v>
      </c>
      <c r="AO1539">
        <v>1</v>
      </c>
      <c r="AP1539">
        <v>0</v>
      </c>
      <c r="AT1539" s="2" t="str">
        <f>IF(AND(ISBLANK(AS1539),OR(NOT(ISBLANK(AU1539)),NOT(ISBLANK(AV1539)))),#N/A,
IF(ISBLANK(AS1539),"",
IF(AND(NOT(ISERROR(VLOOKUP(AS1539,MonsterTable!$A:$B,MATCH(MonsterTable!$B$1,MonsterTable!$A$1:$B$1,0),0))),OR(ISBLANK(AU1539),ISBLANK(AV1539))),#N/A,
IFERROR(VLOOKUP(AS1539,MonsterTable!$A:$B,MATCH(MonsterTable!$B$1,MonsterTable!$A$1:$B$1,0),0),
IF(OR(NOT(ISBLANK(AU1539)),ISBLANK(AV1539)),#N/A,
IF(AS1539="empty","empty",
VLOOKUP(AS1539,MonsterGroupTable!$A:$A,1,0)))))))</f>
        <v/>
      </c>
      <c r="BA1539" s="2" t="str">
        <f>IF(AND(ISBLANK(AZ1539),OR(NOT(ISBLANK(BB1539)),NOT(ISBLANK(BC1539)))),#N/A,
IF(ISBLANK(AZ1539),"",
IF(AND(NOT(ISERROR(VLOOKUP(AZ1539,MonsterTable!$A:$B,MATCH(MonsterTable!$B$1,MonsterTable!$A$1:$B$1,0),0))),OR(ISBLANK(BB1539),ISBLANK(BC1539))),#N/A,
IFERROR(VLOOKUP(AZ1539,MonsterTable!$A:$B,MATCH(MonsterTable!$B$1,MonsterTable!$A$1:$B$1,0),0),
IF(OR(NOT(ISBLANK(BB1539)),ISBLANK(BC1539)),#N/A,
IF(AZ1539="empty","empty",
VLOOKUP(AZ1539,MonsterGroupTable!$A:$A,1,0)))))))</f>
        <v/>
      </c>
      <c r="BH1539" s="2" t="str">
        <f>IF(AND(ISBLANK(BG1539),OR(NOT(ISBLANK(BI1539)),NOT(ISBLANK(BJ1539)))),#N/A,
IF(ISBLANK(BG1539),"",
IF(AND(NOT(ISERROR(VLOOKUP(BG1539,MonsterTable!$A:$B,MATCH(MonsterTable!$B$1,MonsterTable!$A$1:$B$1,0),0))),OR(ISBLANK(BI1539),ISBLANK(BJ1539))),#N/A,
IFERROR(VLOOKUP(BG1539,MonsterTable!$A:$B,MATCH(MonsterTable!$B$1,MonsterTable!$A$1:$B$1,0),0),
IF(OR(NOT(ISBLANK(BI1539)),ISBLANK(BJ1539)),#N/A,
IF(BG1539="empty","empty",
VLOOKUP(BG1539,MonsterGroupTable!$A:$A,1,0)))))))</f>
        <v/>
      </c>
      <c r="BO1539" s="2" t="str">
        <f>IF(AND(ISBLANK(BN1539),OR(NOT(ISBLANK(BP1539)),NOT(ISBLANK(BQ1539)))),#N/A,
IF(ISBLANK(BN1539),"",
IF(AND(NOT(ISERROR(VLOOKUP(BN1539,MonsterTable!$A:$B,MATCH(MonsterTable!$B$1,MonsterTable!$A$1:$B$1,0),0))),OR(ISBLANK(BP1539),ISBLANK(BQ1539))),#N/A,
IFERROR(VLOOKUP(BN1539,MonsterTable!$A:$B,MATCH(MonsterTable!$B$1,MonsterTable!$A$1:$B$1,0),0),
IF(OR(NOT(ISBLANK(BP1539)),ISBLANK(BQ1539)),#N/A,
IF(BN1539="empty","empty",
VLOOKUP(BN1539,MonsterGroupTable!$A:$A,1,0)))))))</f>
        <v/>
      </c>
      <c r="BV1539" s="2" t="str">
        <f>IF(AND(ISBLANK(BU1539),OR(NOT(ISBLANK(BW1539)),NOT(ISBLANK(BX1539)))),#N/A,
IF(ISBLANK(BU1539),"",
IF(AND(NOT(ISERROR(VLOOKUP(BU1539,MonsterTable!$A:$B,MATCH(MonsterTable!$B$1,MonsterTable!$A$1:$B$1,0),0))),OR(ISBLANK(BW1539),ISBLANK(BX1539))),#N/A,
IFERROR(VLOOKUP(BU1539,MonsterTable!$A:$B,MATCH(MonsterTable!$B$1,MonsterTable!$A$1:$B$1,0),0),
IF(OR(NOT(ISBLANK(BW1539)),ISBLANK(BX1539)),#N/A,
IF(BU1539="empty","empty",
VLOOKUP(BU1539,MonsterGroupTable!$A:$A,1,0)))))))</f>
        <v/>
      </c>
      <c r="CC1539" s="2" t="str">
        <f>IF(AND(ISBLANK(CB1539),OR(NOT(ISBLANK(CD1539)),NOT(ISBLANK(CE1539)))),#N/A,
IF(ISBLANK(CB1539),"",
IF(AND(NOT(ISERROR(VLOOKUP(CB1539,MonsterTable!$A:$B,MATCH(MonsterTable!$B$1,MonsterTable!$A$1:$B$1,0),0))),OR(ISBLANK(CD1539),ISBLANK(CE1539))),#N/A,
IFERROR(VLOOKUP(CB1539,MonsterTable!$A:$B,MATCH(MonsterTable!$B$1,MonsterTable!$A$1:$B$1,0),0),
IF(OR(NOT(ISBLANK(CD1539)),ISBLANK(CE1539)),#N/A,
IF(CB1539="empty","empty",
VLOOKUP(CB1539,MonsterGroupTable!$A:$A,1,0)))))))</f>
        <v/>
      </c>
      <c r="CJ1539" s="2" t="str">
        <f>IF(AND(ISBLANK(CI1539),OR(NOT(ISBLANK(CK1539)),NOT(ISBLANK(CL1539)))),#N/A,
IF(ISBLANK(CI1539),"",
IF(AND(NOT(ISERROR(VLOOKUP(CI1539,MonsterTable!$A:$B,MATCH(MonsterTable!$B$1,MonsterTable!$A$1:$B$1,0),0))),OR(ISBLANK(CK1539),ISBLANK(CL1539))),#N/A,
IFERROR(VLOOKUP(CI1539,MonsterTable!$A:$B,MATCH(MonsterTable!$B$1,MonsterTable!$A$1:$B$1,0),0),
IF(OR(NOT(ISBLANK(CK1539)),ISBLANK(CL1539)),#N/A,
IF(CI1539="empty","empty",
VLOOKUP(CI1539,MonsterGroupTable!$A:$A,1,0)))))))</f>
        <v/>
      </c>
    </row>
    <row r="1540" spans="1:88">
      <c r="A1540">
        <v>20506</v>
      </c>
      <c r="B1540">
        <f t="shared" si="51"/>
        <v>1.1000000000000001</v>
      </c>
      <c r="C1540">
        <f t="shared" si="51"/>
        <v>1.1000000000000001</v>
      </c>
      <c r="F1540">
        <v>1680</v>
      </c>
      <c r="G1540">
        <v>54159</v>
      </c>
      <c r="H1540">
        <v>0</v>
      </c>
      <c r="I1540">
        <v>0</v>
      </c>
      <c r="J1540">
        <v>0</v>
      </c>
      <c r="K1540" t="s">
        <v>28</v>
      </c>
      <c r="L1540" t="s">
        <v>260</v>
      </c>
      <c r="M1540" t="s">
        <v>79</v>
      </c>
      <c r="N1540" t="s">
        <v>80</v>
      </c>
      <c r="O1540">
        <v>0</v>
      </c>
      <c r="P1540">
        <v>-4.75</v>
      </c>
      <c r="Q1540">
        <v>-3.5</v>
      </c>
      <c r="R1540">
        <v>4.75</v>
      </c>
      <c r="S1540">
        <v>3</v>
      </c>
      <c r="T1540">
        <v>-13.5</v>
      </c>
      <c r="U1540">
        <v>2.5499999999999998</v>
      </c>
      <c r="V1540">
        <v>-6.75</v>
      </c>
      <c r="W1540" t="str">
        <f t="shared" si="52"/>
        <v>g111,5,empty,3,202,1,1,0</v>
      </c>
      <c r="X1540" s="1" t="s">
        <v>289</v>
      </c>
      <c r="Y1540" s="2" t="str">
        <f>IF(AND(ISBLANK(X1540),OR(NOT(ISBLANK(Z1540)),NOT(ISBLANK(AA1540)))),#N/A,
IF(ISBLANK(X1540),"",
IF(AND(NOT(ISERROR(VLOOKUP(X1540,MonsterTable!$A:$B,MATCH(MonsterTable!$B$1,MonsterTable!$A$1:$B$1,0),0))),OR(ISBLANK(Z1540),ISBLANK(AA1540))),#N/A,
IFERROR(VLOOKUP(X1540,MonsterTable!$A:$B,MATCH(MonsterTable!$B$1,MonsterTable!$A$1:$B$1,0),0),
IF(OR(NOT(ISBLANK(Z1540)),ISBLANK(AA1540)),#N/A,
IF(X1540="empty","empty",
VLOOKUP(X1540,MonsterGroupTable!$A:$A,1,0)))))))</f>
        <v>g111</v>
      </c>
      <c r="AA1540">
        <v>5</v>
      </c>
      <c r="AE1540" s="1" t="s">
        <v>446</v>
      </c>
      <c r="AF1540" s="2" t="str">
        <f>IF(AND(ISBLANK(AE1540),OR(NOT(ISBLANK(AG1540)),NOT(ISBLANK(AH1540)))),#N/A,
IF(ISBLANK(AE1540),"",
IF(AND(NOT(ISERROR(VLOOKUP(AE1540,MonsterTable!$A:$B,MATCH(MonsterTable!$B$1,MonsterTable!$A$1:$B$1,0),0))),OR(ISBLANK(AG1540),ISBLANK(AH1540))),#N/A,
IFERROR(VLOOKUP(AE1540,MonsterTable!$A:$B,MATCH(MonsterTable!$B$1,MonsterTable!$A$1:$B$1,0),0),
IF(OR(NOT(ISBLANK(AG1540)),ISBLANK(AH1540)),#N/A,
IF(AE1540="empty","empty",
VLOOKUP(AE1540,MonsterGroupTable!$A:$A,1,0)))))))</f>
        <v>empty</v>
      </c>
      <c r="AH1540">
        <v>3</v>
      </c>
      <c r="AL1540" s="1" t="s">
        <v>338</v>
      </c>
      <c r="AM1540" s="2">
        <f>IF(AND(ISBLANK(AL1540),OR(NOT(ISBLANK(AN1540)),NOT(ISBLANK(AO1540)))),#N/A,
IF(ISBLANK(AL1540),"",
IF(AND(NOT(ISERROR(VLOOKUP(AL1540,MonsterTable!$A:$B,MATCH(MonsterTable!$B$1,MonsterTable!$A$1:$B$1,0),0))),OR(ISBLANK(AN1540),ISBLANK(AO1540))),#N/A,
IFERROR(VLOOKUP(AL1540,MonsterTable!$A:$B,MATCH(MonsterTable!$B$1,MonsterTable!$A$1:$B$1,0),0),
IF(OR(NOT(ISBLANK(AN1540)),ISBLANK(AO1540)),#N/A,
IF(AL1540="empty","empty",
VLOOKUP(AL1540,MonsterGroupTable!$A:$A,1,0)))))))</f>
        <v>202</v>
      </c>
      <c r="AN1540">
        <v>1</v>
      </c>
      <c r="AO1540">
        <v>1</v>
      </c>
      <c r="AP1540">
        <v>0</v>
      </c>
      <c r="AT1540" s="2" t="str">
        <f>IF(AND(ISBLANK(AS1540),OR(NOT(ISBLANK(AU1540)),NOT(ISBLANK(AV1540)))),#N/A,
IF(ISBLANK(AS1540),"",
IF(AND(NOT(ISERROR(VLOOKUP(AS1540,MonsterTable!$A:$B,MATCH(MonsterTable!$B$1,MonsterTable!$A$1:$B$1,0),0))),OR(ISBLANK(AU1540),ISBLANK(AV1540))),#N/A,
IFERROR(VLOOKUP(AS1540,MonsterTable!$A:$B,MATCH(MonsterTable!$B$1,MonsterTable!$A$1:$B$1,0),0),
IF(OR(NOT(ISBLANK(AU1540)),ISBLANK(AV1540)),#N/A,
IF(AS1540="empty","empty",
VLOOKUP(AS1540,MonsterGroupTable!$A:$A,1,0)))))))</f>
        <v/>
      </c>
      <c r="BA1540" s="2" t="str">
        <f>IF(AND(ISBLANK(AZ1540),OR(NOT(ISBLANK(BB1540)),NOT(ISBLANK(BC1540)))),#N/A,
IF(ISBLANK(AZ1540),"",
IF(AND(NOT(ISERROR(VLOOKUP(AZ1540,MonsterTable!$A:$B,MATCH(MonsterTable!$B$1,MonsterTable!$A$1:$B$1,0),0))),OR(ISBLANK(BB1540),ISBLANK(BC1540))),#N/A,
IFERROR(VLOOKUP(AZ1540,MonsterTable!$A:$B,MATCH(MonsterTable!$B$1,MonsterTable!$A$1:$B$1,0),0),
IF(OR(NOT(ISBLANK(BB1540)),ISBLANK(BC1540)),#N/A,
IF(AZ1540="empty","empty",
VLOOKUP(AZ1540,MonsterGroupTable!$A:$A,1,0)))))))</f>
        <v/>
      </c>
      <c r="BH1540" s="2" t="str">
        <f>IF(AND(ISBLANK(BG1540),OR(NOT(ISBLANK(BI1540)),NOT(ISBLANK(BJ1540)))),#N/A,
IF(ISBLANK(BG1540),"",
IF(AND(NOT(ISERROR(VLOOKUP(BG1540,MonsterTable!$A:$B,MATCH(MonsterTable!$B$1,MonsterTable!$A$1:$B$1,0),0))),OR(ISBLANK(BI1540),ISBLANK(BJ1540))),#N/A,
IFERROR(VLOOKUP(BG1540,MonsterTable!$A:$B,MATCH(MonsterTable!$B$1,MonsterTable!$A$1:$B$1,0),0),
IF(OR(NOT(ISBLANK(BI1540)),ISBLANK(BJ1540)),#N/A,
IF(BG1540="empty","empty",
VLOOKUP(BG1540,MonsterGroupTable!$A:$A,1,0)))))))</f>
        <v/>
      </c>
      <c r="BO1540" s="2" t="str">
        <f>IF(AND(ISBLANK(BN1540),OR(NOT(ISBLANK(BP1540)),NOT(ISBLANK(BQ1540)))),#N/A,
IF(ISBLANK(BN1540),"",
IF(AND(NOT(ISERROR(VLOOKUP(BN1540,MonsterTable!$A:$B,MATCH(MonsterTable!$B$1,MonsterTable!$A$1:$B$1,0),0))),OR(ISBLANK(BP1540),ISBLANK(BQ1540))),#N/A,
IFERROR(VLOOKUP(BN1540,MonsterTable!$A:$B,MATCH(MonsterTable!$B$1,MonsterTable!$A$1:$B$1,0),0),
IF(OR(NOT(ISBLANK(BP1540)),ISBLANK(BQ1540)),#N/A,
IF(BN1540="empty","empty",
VLOOKUP(BN1540,MonsterGroupTable!$A:$A,1,0)))))))</f>
        <v/>
      </c>
      <c r="BV1540" s="2" t="str">
        <f>IF(AND(ISBLANK(BU1540),OR(NOT(ISBLANK(BW1540)),NOT(ISBLANK(BX1540)))),#N/A,
IF(ISBLANK(BU1540),"",
IF(AND(NOT(ISERROR(VLOOKUP(BU1540,MonsterTable!$A:$B,MATCH(MonsterTable!$B$1,MonsterTable!$A$1:$B$1,0),0))),OR(ISBLANK(BW1540),ISBLANK(BX1540))),#N/A,
IFERROR(VLOOKUP(BU1540,MonsterTable!$A:$B,MATCH(MonsterTable!$B$1,MonsterTable!$A$1:$B$1,0),0),
IF(OR(NOT(ISBLANK(BW1540)),ISBLANK(BX1540)),#N/A,
IF(BU1540="empty","empty",
VLOOKUP(BU1540,MonsterGroupTable!$A:$A,1,0)))))))</f>
        <v/>
      </c>
      <c r="CC1540" s="2" t="str">
        <f>IF(AND(ISBLANK(CB1540),OR(NOT(ISBLANK(CD1540)),NOT(ISBLANK(CE1540)))),#N/A,
IF(ISBLANK(CB1540),"",
IF(AND(NOT(ISERROR(VLOOKUP(CB1540,MonsterTable!$A:$B,MATCH(MonsterTable!$B$1,MonsterTable!$A$1:$B$1,0),0))),OR(ISBLANK(CD1540),ISBLANK(CE1540))),#N/A,
IFERROR(VLOOKUP(CB1540,MonsterTable!$A:$B,MATCH(MonsterTable!$B$1,MonsterTable!$A$1:$B$1,0),0),
IF(OR(NOT(ISBLANK(CD1540)),ISBLANK(CE1540)),#N/A,
IF(CB1540="empty","empty",
VLOOKUP(CB1540,MonsterGroupTable!$A:$A,1,0)))))))</f>
        <v/>
      </c>
      <c r="CJ1540" s="2" t="str">
        <f>IF(AND(ISBLANK(CI1540),OR(NOT(ISBLANK(CK1540)),NOT(ISBLANK(CL1540)))),#N/A,
IF(ISBLANK(CI1540),"",
IF(AND(NOT(ISERROR(VLOOKUP(CI1540,MonsterTable!$A:$B,MATCH(MonsterTable!$B$1,MonsterTable!$A$1:$B$1,0),0))),OR(ISBLANK(CK1540),ISBLANK(CL1540))),#N/A,
IFERROR(VLOOKUP(CI1540,MonsterTable!$A:$B,MATCH(MonsterTable!$B$1,MonsterTable!$A$1:$B$1,0),0),
IF(OR(NOT(ISBLANK(CK1540)),ISBLANK(CL1540)),#N/A,
IF(CI1540="empty","empty",
VLOOKUP(CI1540,MonsterGroupTable!$A:$A,1,0)))))))</f>
        <v/>
      </c>
    </row>
    <row r="1541" spans="1:88">
      <c r="A1541">
        <v>20507</v>
      </c>
      <c r="B1541">
        <f t="shared" si="51"/>
        <v>1.1000000000000001</v>
      </c>
      <c r="C1541">
        <f t="shared" si="51"/>
        <v>1.1000000000000001</v>
      </c>
      <c r="F1541">
        <v>1680</v>
      </c>
      <c r="G1541">
        <v>54411</v>
      </c>
      <c r="H1541">
        <v>0</v>
      </c>
      <c r="I1541">
        <v>0</v>
      </c>
      <c r="J1541">
        <v>0</v>
      </c>
      <c r="K1541" t="s">
        <v>28</v>
      </c>
      <c r="L1541" t="s">
        <v>260</v>
      </c>
      <c r="M1541" t="s">
        <v>79</v>
      </c>
      <c r="N1541" t="s">
        <v>80</v>
      </c>
      <c r="O1541">
        <v>0</v>
      </c>
      <c r="P1541">
        <v>-4.75</v>
      </c>
      <c r="Q1541">
        <v>-3.5</v>
      </c>
      <c r="R1541">
        <v>4.75</v>
      </c>
      <c r="S1541">
        <v>3</v>
      </c>
      <c r="T1541">
        <v>-13.5</v>
      </c>
      <c r="U1541">
        <v>2.5499999999999998</v>
      </c>
      <c r="V1541">
        <v>-6.75</v>
      </c>
      <c r="W1541" t="str">
        <f t="shared" si="52"/>
        <v>g111,5,empty,3,202,1,1,0</v>
      </c>
      <c r="X1541" s="1" t="s">
        <v>289</v>
      </c>
      <c r="Y1541" s="2" t="str">
        <f>IF(AND(ISBLANK(X1541),OR(NOT(ISBLANK(Z1541)),NOT(ISBLANK(AA1541)))),#N/A,
IF(ISBLANK(X1541),"",
IF(AND(NOT(ISERROR(VLOOKUP(X1541,MonsterTable!$A:$B,MATCH(MonsterTable!$B$1,MonsterTable!$A$1:$B$1,0),0))),OR(ISBLANK(Z1541),ISBLANK(AA1541))),#N/A,
IFERROR(VLOOKUP(X1541,MonsterTable!$A:$B,MATCH(MonsterTable!$B$1,MonsterTable!$A$1:$B$1,0),0),
IF(OR(NOT(ISBLANK(Z1541)),ISBLANK(AA1541)),#N/A,
IF(X1541="empty","empty",
VLOOKUP(X1541,MonsterGroupTable!$A:$A,1,0)))))))</f>
        <v>g111</v>
      </c>
      <c r="AA1541">
        <v>5</v>
      </c>
      <c r="AE1541" s="1" t="s">
        <v>446</v>
      </c>
      <c r="AF1541" s="2" t="str">
        <f>IF(AND(ISBLANK(AE1541),OR(NOT(ISBLANK(AG1541)),NOT(ISBLANK(AH1541)))),#N/A,
IF(ISBLANK(AE1541),"",
IF(AND(NOT(ISERROR(VLOOKUP(AE1541,MonsterTable!$A:$B,MATCH(MonsterTable!$B$1,MonsterTable!$A$1:$B$1,0),0))),OR(ISBLANK(AG1541),ISBLANK(AH1541))),#N/A,
IFERROR(VLOOKUP(AE1541,MonsterTable!$A:$B,MATCH(MonsterTable!$B$1,MonsterTable!$A$1:$B$1,0),0),
IF(OR(NOT(ISBLANK(AG1541)),ISBLANK(AH1541)),#N/A,
IF(AE1541="empty","empty",
VLOOKUP(AE1541,MonsterGroupTable!$A:$A,1,0)))))))</f>
        <v>empty</v>
      </c>
      <c r="AH1541">
        <v>3</v>
      </c>
      <c r="AL1541" s="1" t="s">
        <v>338</v>
      </c>
      <c r="AM1541" s="2">
        <f>IF(AND(ISBLANK(AL1541),OR(NOT(ISBLANK(AN1541)),NOT(ISBLANK(AO1541)))),#N/A,
IF(ISBLANK(AL1541),"",
IF(AND(NOT(ISERROR(VLOOKUP(AL1541,MonsterTable!$A:$B,MATCH(MonsterTable!$B$1,MonsterTable!$A$1:$B$1,0),0))),OR(ISBLANK(AN1541),ISBLANK(AO1541))),#N/A,
IFERROR(VLOOKUP(AL1541,MonsterTable!$A:$B,MATCH(MonsterTable!$B$1,MonsterTable!$A$1:$B$1,0),0),
IF(OR(NOT(ISBLANK(AN1541)),ISBLANK(AO1541)),#N/A,
IF(AL1541="empty","empty",
VLOOKUP(AL1541,MonsterGroupTable!$A:$A,1,0)))))))</f>
        <v>202</v>
      </c>
      <c r="AN1541">
        <v>1</v>
      </c>
      <c r="AO1541">
        <v>1</v>
      </c>
      <c r="AP1541">
        <v>0</v>
      </c>
      <c r="AT1541" s="2" t="str">
        <f>IF(AND(ISBLANK(AS1541),OR(NOT(ISBLANK(AU1541)),NOT(ISBLANK(AV1541)))),#N/A,
IF(ISBLANK(AS1541),"",
IF(AND(NOT(ISERROR(VLOOKUP(AS1541,MonsterTable!$A:$B,MATCH(MonsterTable!$B$1,MonsterTable!$A$1:$B$1,0),0))),OR(ISBLANK(AU1541),ISBLANK(AV1541))),#N/A,
IFERROR(VLOOKUP(AS1541,MonsterTable!$A:$B,MATCH(MonsterTable!$B$1,MonsterTable!$A$1:$B$1,0),0),
IF(OR(NOT(ISBLANK(AU1541)),ISBLANK(AV1541)),#N/A,
IF(AS1541="empty","empty",
VLOOKUP(AS1541,MonsterGroupTable!$A:$A,1,0)))))))</f>
        <v/>
      </c>
      <c r="BA1541" s="2" t="str">
        <f>IF(AND(ISBLANK(AZ1541),OR(NOT(ISBLANK(BB1541)),NOT(ISBLANK(BC1541)))),#N/A,
IF(ISBLANK(AZ1541),"",
IF(AND(NOT(ISERROR(VLOOKUP(AZ1541,MonsterTable!$A:$B,MATCH(MonsterTable!$B$1,MonsterTable!$A$1:$B$1,0),0))),OR(ISBLANK(BB1541),ISBLANK(BC1541))),#N/A,
IFERROR(VLOOKUP(AZ1541,MonsterTable!$A:$B,MATCH(MonsterTable!$B$1,MonsterTable!$A$1:$B$1,0),0),
IF(OR(NOT(ISBLANK(BB1541)),ISBLANK(BC1541)),#N/A,
IF(AZ1541="empty","empty",
VLOOKUP(AZ1541,MonsterGroupTable!$A:$A,1,0)))))))</f>
        <v/>
      </c>
      <c r="BH1541" s="2" t="str">
        <f>IF(AND(ISBLANK(BG1541),OR(NOT(ISBLANK(BI1541)),NOT(ISBLANK(BJ1541)))),#N/A,
IF(ISBLANK(BG1541),"",
IF(AND(NOT(ISERROR(VLOOKUP(BG1541,MonsterTable!$A:$B,MATCH(MonsterTable!$B$1,MonsterTable!$A$1:$B$1,0),0))),OR(ISBLANK(BI1541),ISBLANK(BJ1541))),#N/A,
IFERROR(VLOOKUP(BG1541,MonsterTable!$A:$B,MATCH(MonsterTable!$B$1,MonsterTable!$A$1:$B$1,0),0),
IF(OR(NOT(ISBLANK(BI1541)),ISBLANK(BJ1541)),#N/A,
IF(BG1541="empty","empty",
VLOOKUP(BG1541,MonsterGroupTable!$A:$A,1,0)))))))</f>
        <v/>
      </c>
      <c r="BO1541" s="2" t="str">
        <f>IF(AND(ISBLANK(BN1541),OR(NOT(ISBLANK(BP1541)),NOT(ISBLANK(BQ1541)))),#N/A,
IF(ISBLANK(BN1541),"",
IF(AND(NOT(ISERROR(VLOOKUP(BN1541,MonsterTable!$A:$B,MATCH(MonsterTable!$B$1,MonsterTable!$A$1:$B$1,0),0))),OR(ISBLANK(BP1541),ISBLANK(BQ1541))),#N/A,
IFERROR(VLOOKUP(BN1541,MonsterTable!$A:$B,MATCH(MonsterTable!$B$1,MonsterTable!$A$1:$B$1,0),0),
IF(OR(NOT(ISBLANK(BP1541)),ISBLANK(BQ1541)),#N/A,
IF(BN1541="empty","empty",
VLOOKUP(BN1541,MonsterGroupTable!$A:$A,1,0)))))))</f>
        <v/>
      </c>
      <c r="BV1541" s="2" t="str">
        <f>IF(AND(ISBLANK(BU1541),OR(NOT(ISBLANK(BW1541)),NOT(ISBLANK(BX1541)))),#N/A,
IF(ISBLANK(BU1541),"",
IF(AND(NOT(ISERROR(VLOOKUP(BU1541,MonsterTable!$A:$B,MATCH(MonsterTable!$B$1,MonsterTable!$A$1:$B$1,0),0))),OR(ISBLANK(BW1541),ISBLANK(BX1541))),#N/A,
IFERROR(VLOOKUP(BU1541,MonsterTable!$A:$B,MATCH(MonsterTable!$B$1,MonsterTable!$A$1:$B$1,0),0),
IF(OR(NOT(ISBLANK(BW1541)),ISBLANK(BX1541)),#N/A,
IF(BU1541="empty","empty",
VLOOKUP(BU1541,MonsterGroupTable!$A:$A,1,0)))))))</f>
        <v/>
      </c>
      <c r="CC1541" s="2" t="str">
        <f>IF(AND(ISBLANK(CB1541),OR(NOT(ISBLANK(CD1541)),NOT(ISBLANK(CE1541)))),#N/A,
IF(ISBLANK(CB1541),"",
IF(AND(NOT(ISERROR(VLOOKUP(CB1541,MonsterTable!$A:$B,MATCH(MonsterTable!$B$1,MonsterTable!$A$1:$B$1,0),0))),OR(ISBLANK(CD1541),ISBLANK(CE1541))),#N/A,
IFERROR(VLOOKUP(CB1541,MonsterTable!$A:$B,MATCH(MonsterTable!$B$1,MonsterTable!$A$1:$B$1,0),0),
IF(OR(NOT(ISBLANK(CD1541)),ISBLANK(CE1541)),#N/A,
IF(CB1541="empty","empty",
VLOOKUP(CB1541,MonsterGroupTable!$A:$A,1,0)))))))</f>
        <v/>
      </c>
      <c r="CJ1541" s="2" t="str">
        <f>IF(AND(ISBLANK(CI1541),OR(NOT(ISBLANK(CK1541)),NOT(ISBLANK(CL1541)))),#N/A,
IF(ISBLANK(CI1541),"",
IF(AND(NOT(ISERROR(VLOOKUP(CI1541,MonsterTable!$A:$B,MATCH(MonsterTable!$B$1,MonsterTable!$A$1:$B$1,0),0))),OR(ISBLANK(CK1541),ISBLANK(CL1541))),#N/A,
IFERROR(VLOOKUP(CI1541,MonsterTable!$A:$B,MATCH(MonsterTable!$B$1,MonsterTable!$A$1:$B$1,0),0),
IF(OR(NOT(ISBLANK(CK1541)),ISBLANK(CL1541)),#N/A,
IF(CI1541="empty","empty",
VLOOKUP(CI1541,MonsterGroupTable!$A:$A,1,0)))))))</f>
        <v/>
      </c>
    </row>
    <row r="1542" spans="1:88">
      <c r="A1542">
        <v>20508</v>
      </c>
      <c r="B1542">
        <f t="shared" si="51"/>
        <v>1.1000000000000001</v>
      </c>
      <c r="C1542">
        <f t="shared" si="51"/>
        <v>1.1000000000000001</v>
      </c>
      <c r="F1542">
        <v>1680</v>
      </c>
      <c r="G1542">
        <v>54663</v>
      </c>
      <c r="H1542">
        <v>0</v>
      </c>
      <c r="I1542">
        <v>0</v>
      </c>
      <c r="J1542">
        <v>0</v>
      </c>
      <c r="K1542" t="s">
        <v>28</v>
      </c>
      <c r="L1542" t="s">
        <v>260</v>
      </c>
      <c r="M1542" t="s">
        <v>79</v>
      </c>
      <c r="N1542" t="s">
        <v>80</v>
      </c>
      <c r="O1542">
        <v>0</v>
      </c>
      <c r="P1542">
        <v>-4.75</v>
      </c>
      <c r="Q1542">
        <v>-3.5</v>
      </c>
      <c r="R1542">
        <v>4.75</v>
      </c>
      <c r="S1542">
        <v>3</v>
      </c>
      <c r="T1542">
        <v>-13.5</v>
      </c>
      <c r="U1542">
        <v>2.5499999999999998</v>
      </c>
      <c r="V1542">
        <v>-6.75</v>
      </c>
      <c r="W1542" t="str">
        <f t="shared" si="52"/>
        <v>g111,5,empty,3,202,1,1,0</v>
      </c>
      <c r="X1542" s="1" t="s">
        <v>289</v>
      </c>
      <c r="Y1542" s="2" t="str">
        <f>IF(AND(ISBLANK(X1542),OR(NOT(ISBLANK(Z1542)),NOT(ISBLANK(AA1542)))),#N/A,
IF(ISBLANK(X1542),"",
IF(AND(NOT(ISERROR(VLOOKUP(X1542,MonsterTable!$A:$B,MATCH(MonsterTable!$B$1,MonsterTable!$A$1:$B$1,0),0))),OR(ISBLANK(Z1542),ISBLANK(AA1542))),#N/A,
IFERROR(VLOOKUP(X1542,MonsterTable!$A:$B,MATCH(MonsterTable!$B$1,MonsterTable!$A$1:$B$1,0),0),
IF(OR(NOT(ISBLANK(Z1542)),ISBLANK(AA1542)),#N/A,
IF(X1542="empty","empty",
VLOOKUP(X1542,MonsterGroupTable!$A:$A,1,0)))))))</f>
        <v>g111</v>
      </c>
      <c r="AA1542">
        <v>5</v>
      </c>
      <c r="AE1542" s="1" t="s">
        <v>446</v>
      </c>
      <c r="AF1542" s="2" t="str">
        <f>IF(AND(ISBLANK(AE1542),OR(NOT(ISBLANK(AG1542)),NOT(ISBLANK(AH1542)))),#N/A,
IF(ISBLANK(AE1542),"",
IF(AND(NOT(ISERROR(VLOOKUP(AE1542,MonsterTable!$A:$B,MATCH(MonsterTable!$B$1,MonsterTable!$A$1:$B$1,0),0))),OR(ISBLANK(AG1542),ISBLANK(AH1542))),#N/A,
IFERROR(VLOOKUP(AE1542,MonsterTable!$A:$B,MATCH(MonsterTable!$B$1,MonsterTable!$A$1:$B$1,0),0),
IF(OR(NOT(ISBLANK(AG1542)),ISBLANK(AH1542)),#N/A,
IF(AE1542="empty","empty",
VLOOKUP(AE1542,MonsterGroupTable!$A:$A,1,0)))))))</f>
        <v>empty</v>
      </c>
      <c r="AH1542">
        <v>3</v>
      </c>
      <c r="AL1542" s="1" t="s">
        <v>338</v>
      </c>
      <c r="AM1542" s="2">
        <f>IF(AND(ISBLANK(AL1542),OR(NOT(ISBLANK(AN1542)),NOT(ISBLANK(AO1542)))),#N/A,
IF(ISBLANK(AL1542),"",
IF(AND(NOT(ISERROR(VLOOKUP(AL1542,MonsterTable!$A:$B,MATCH(MonsterTable!$B$1,MonsterTable!$A$1:$B$1,0),0))),OR(ISBLANK(AN1542),ISBLANK(AO1542))),#N/A,
IFERROR(VLOOKUP(AL1542,MonsterTable!$A:$B,MATCH(MonsterTable!$B$1,MonsterTable!$A$1:$B$1,0),0),
IF(OR(NOT(ISBLANK(AN1542)),ISBLANK(AO1542)),#N/A,
IF(AL1542="empty","empty",
VLOOKUP(AL1542,MonsterGroupTable!$A:$A,1,0)))))))</f>
        <v>202</v>
      </c>
      <c r="AN1542">
        <v>1</v>
      </c>
      <c r="AO1542">
        <v>1</v>
      </c>
      <c r="AP1542">
        <v>0</v>
      </c>
      <c r="AT1542" s="2" t="str">
        <f>IF(AND(ISBLANK(AS1542),OR(NOT(ISBLANK(AU1542)),NOT(ISBLANK(AV1542)))),#N/A,
IF(ISBLANK(AS1542),"",
IF(AND(NOT(ISERROR(VLOOKUP(AS1542,MonsterTable!$A:$B,MATCH(MonsterTable!$B$1,MonsterTable!$A$1:$B$1,0),0))),OR(ISBLANK(AU1542),ISBLANK(AV1542))),#N/A,
IFERROR(VLOOKUP(AS1542,MonsterTable!$A:$B,MATCH(MonsterTable!$B$1,MonsterTable!$A$1:$B$1,0),0),
IF(OR(NOT(ISBLANK(AU1542)),ISBLANK(AV1542)),#N/A,
IF(AS1542="empty","empty",
VLOOKUP(AS1542,MonsterGroupTable!$A:$A,1,0)))))))</f>
        <v/>
      </c>
      <c r="BA1542" s="2" t="str">
        <f>IF(AND(ISBLANK(AZ1542),OR(NOT(ISBLANK(BB1542)),NOT(ISBLANK(BC1542)))),#N/A,
IF(ISBLANK(AZ1542),"",
IF(AND(NOT(ISERROR(VLOOKUP(AZ1542,MonsterTable!$A:$B,MATCH(MonsterTable!$B$1,MonsterTable!$A$1:$B$1,0),0))),OR(ISBLANK(BB1542),ISBLANK(BC1542))),#N/A,
IFERROR(VLOOKUP(AZ1542,MonsterTable!$A:$B,MATCH(MonsterTable!$B$1,MonsterTable!$A$1:$B$1,0),0),
IF(OR(NOT(ISBLANK(BB1542)),ISBLANK(BC1542)),#N/A,
IF(AZ1542="empty","empty",
VLOOKUP(AZ1542,MonsterGroupTable!$A:$A,1,0)))))))</f>
        <v/>
      </c>
      <c r="BH1542" s="2" t="str">
        <f>IF(AND(ISBLANK(BG1542),OR(NOT(ISBLANK(BI1542)),NOT(ISBLANK(BJ1542)))),#N/A,
IF(ISBLANK(BG1542),"",
IF(AND(NOT(ISERROR(VLOOKUP(BG1542,MonsterTable!$A:$B,MATCH(MonsterTable!$B$1,MonsterTable!$A$1:$B$1,0),0))),OR(ISBLANK(BI1542),ISBLANK(BJ1542))),#N/A,
IFERROR(VLOOKUP(BG1542,MonsterTable!$A:$B,MATCH(MonsterTable!$B$1,MonsterTable!$A$1:$B$1,0),0),
IF(OR(NOT(ISBLANK(BI1542)),ISBLANK(BJ1542)),#N/A,
IF(BG1542="empty","empty",
VLOOKUP(BG1542,MonsterGroupTable!$A:$A,1,0)))))))</f>
        <v/>
      </c>
      <c r="BO1542" s="2" t="str">
        <f>IF(AND(ISBLANK(BN1542),OR(NOT(ISBLANK(BP1542)),NOT(ISBLANK(BQ1542)))),#N/A,
IF(ISBLANK(BN1542),"",
IF(AND(NOT(ISERROR(VLOOKUP(BN1542,MonsterTable!$A:$B,MATCH(MonsterTable!$B$1,MonsterTable!$A$1:$B$1,0),0))),OR(ISBLANK(BP1542),ISBLANK(BQ1542))),#N/A,
IFERROR(VLOOKUP(BN1542,MonsterTable!$A:$B,MATCH(MonsterTable!$B$1,MonsterTable!$A$1:$B$1,0),0),
IF(OR(NOT(ISBLANK(BP1542)),ISBLANK(BQ1542)),#N/A,
IF(BN1542="empty","empty",
VLOOKUP(BN1542,MonsterGroupTable!$A:$A,1,0)))))))</f>
        <v/>
      </c>
      <c r="BV1542" s="2" t="str">
        <f>IF(AND(ISBLANK(BU1542),OR(NOT(ISBLANK(BW1542)),NOT(ISBLANK(BX1542)))),#N/A,
IF(ISBLANK(BU1542),"",
IF(AND(NOT(ISERROR(VLOOKUP(BU1542,MonsterTable!$A:$B,MATCH(MonsterTable!$B$1,MonsterTable!$A$1:$B$1,0),0))),OR(ISBLANK(BW1542),ISBLANK(BX1542))),#N/A,
IFERROR(VLOOKUP(BU1542,MonsterTable!$A:$B,MATCH(MonsterTable!$B$1,MonsterTable!$A$1:$B$1,0),0),
IF(OR(NOT(ISBLANK(BW1542)),ISBLANK(BX1542)),#N/A,
IF(BU1542="empty","empty",
VLOOKUP(BU1542,MonsterGroupTable!$A:$A,1,0)))))))</f>
        <v/>
      </c>
      <c r="CC1542" s="2" t="str">
        <f>IF(AND(ISBLANK(CB1542),OR(NOT(ISBLANK(CD1542)),NOT(ISBLANK(CE1542)))),#N/A,
IF(ISBLANK(CB1542),"",
IF(AND(NOT(ISERROR(VLOOKUP(CB1542,MonsterTable!$A:$B,MATCH(MonsterTable!$B$1,MonsterTable!$A$1:$B$1,0),0))),OR(ISBLANK(CD1542),ISBLANK(CE1542))),#N/A,
IFERROR(VLOOKUP(CB1542,MonsterTable!$A:$B,MATCH(MonsterTable!$B$1,MonsterTable!$A$1:$B$1,0),0),
IF(OR(NOT(ISBLANK(CD1542)),ISBLANK(CE1542)),#N/A,
IF(CB1542="empty","empty",
VLOOKUP(CB1542,MonsterGroupTable!$A:$A,1,0)))))))</f>
        <v/>
      </c>
      <c r="CJ1542" s="2" t="str">
        <f>IF(AND(ISBLANK(CI1542),OR(NOT(ISBLANK(CK1542)),NOT(ISBLANK(CL1542)))),#N/A,
IF(ISBLANK(CI1542),"",
IF(AND(NOT(ISERROR(VLOOKUP(CI1542,MonsterTable!$A:$B,MATCH(MonsterTable!$B$1,MonsterTable!$A$1:$B$1,0),0))),OR(ISBLANK(CK1542),ISBLANK(CL1542))),#N/A,
IFERROR(VLOOKUP(CI1542,MonsterTable!$A:$B,MATCH(MonsterTable!$B$1,MonsterTable!$A$1:$B$1,0),0),
IF(OR(NOT(ISBLANK(CK1542)),ISBLANK(CL1542)),#N/A,
IF(CI1542="empty","empty",
VLOOKUP(CI1542,MonsterGroupTable!$A:$A,1,0)))))))</f>
        <v/>
      </c>
    </row>
    <row r="1543" spans="1:88">
      <c r="A1543">
        <v>20509</v>
      </c>
      <c r="B1543">
        <f t="shared" si="51"/>
        <v>1.1000000000000001</v>
      </c>
      <c r="C1543">
        <f t="shared" si="51"/>
        <v>1.1000000000000001</v>
      </c>
      <c r="F1543">
        <v>1680</v>
      </c>
      <c r="G1543">
        <v>54915</v>
      </c>
      <c r="H1543">
        <v>0</v>
      </c>
      <c r="I1543">
        <v>0</v>
      </c>
      <c r="J1543">
        <v>0</v>
      </c>
      <c r="K1543" t="s">
        <v>28</v>
      </c>
      <c r="L1543" t="s">
        <v>260</v>
      </c>
      <c r="M1543" t="s">
        <v>79</v>
      </c>
      <c r="N1543" t="s">
        <v>80</v>
      </c>
      <c r="O1543">
        <v>0</v>
      </c>
      <c r="P1543">
        <v>-4.75</v>
      </c>
      <c r="Q1543">
        <v>-3.5</v>
      </c>
      <c r="R1543">
        <v>4.75</v>
      </c>
      <c r="S1543">
        <v>3</v>
      </c>
      <c r="T1543">
        <v>-13.5</v>
      </c>
      <c r="U1543">
        <v>2.5499999999999998</v>
      </c>
      <c r="V1543">
        <v>-6.75</v>
      </c>
      <c r="W1543" t="str">
        <f t="shared" si="52"/>
        <v>g111,5,empty,3,202,1,1,0</v>
      </c>
      <c r="X1543" s="1" t="s">
        <v>289</v>
      </c>
      <c r="Y1543" s="2" t="str">
        <f>IF(AND(ISBLANK(X1543),OR(NOT(ISBLANK(Z1543)),NOT(ISBLANK(AA1543)))),#N/A,
IF(ISBLANK(X1543),"",
IF(AND(NOT(ISERROR(VLOOKUP(X1543,MonsterTable!$A:$B,MATCH(MonsterTable!$B$1,MonsterTable!$A$1:$B$1,0),0))),OR(ISBLANK(Z1543),ISBLANK(AA1543))),#N/A,
IFERROR(VLOOKUP(X1543,MonsterTable!$A:$B,MATCH(MonsterTable!$B$1,MonsterTable!$A$1:$B$1,0),0),
IF(OR(NOT(ISBLANK(Z1543)),ISBLANK(AA1543)),#N/A,
IF(X1543="empty","empty",
VLOOKUP(X1543,MonsterGroupTable!$A:$A,1,0)))))))</f>
        <v>g111</v>
      </c>
      <c r="AA1543">
        <v>5</v>
      </c>
      <c r="AE1543" s="1" t="s">
        <v>446</v>
      </c>
      <c r="AF1543" s="2" t="str">
        <f>IF(AND(ISBLANK(AE1543),OR(NOT(ISBLANK(AG1543)),NOT(ISBLANK(AH1543)))),#N/A,
IF(ISBLANK(AE1543),"",
IF(AND(NOT(ISERROR(VLOOKUP(AE1543,MonsterTable!$A:$B,MATCH(MonsterTable!$B$1,MonsterTable!$A$1:$B$1,0),0))),OR(ISBLANK(AG1543),ISBLANK(AH1543))),#N/A,
IFERROR(VLOOKUP(AE1543,MonsterTable!$A:$B,MATCH(MonsterTable!$B$1,MonsterTable!$A$1:$B$1,0),0),
IF(OR(NOT(ISBLANK(AG1543)),ISBLANK(AH1543)),#N/A,
IF(AE1543="empty","empty",
VLOOKUP(AE1543,MonsterGroupTable!$A:$A,1,0)))))))</f>
        <v>empty</v>
      </c>
      <c r="AH1543">
        <v>3</v>
      </c>
      <c r="AL1543" s="1" t="s">
        <v>338</v>
      </c>
      <c r="AM1543" s="2">
        <f>IF(AND(ISBLANK(AL1543),OR(NOT(ISBLANK(AN1543)),NOT(ISBLANK(AO1543)))),#N/A,
IF(ISBLANK(AL1543),"",
IF(AND(NOT(ISERROR(VLOOKUP(AL1543,MonsterTable!$A:$B,MATCH(MonsterTable!$B$1,MonsterTable!$A$1:$B$1,0),0))),OR(ISBLANK(AN1543),ISBLANK(AO1543))),#N/A,
IFERROR(VLOOKUP(AL1543,MonsterTable!$A:$B,MATCH(MonsterTable!$B$1,MonsterTable!$A$1:$B$1,0),0),
IF(OR(NOT(ISBLANK(AN1543)),ISBLANK(AO1543)),#N/A,
IF(AL1543="empty","empty",
VLOOKUP(AL1543,MonsterGroupTable!$A:$A,1,0)))))))</f>
        <v>202</v>
      </c>
      <c r="AN1543">
        <v>1</v>
      </c>
      <c r="AO1543">
        <v>1</v>
      </c>
      <c r="AP1543">
        <v>0</v>
      </c>
      <c r="AT1543" s="2" t="str">
        <f>IF(AND(ISBLANK(AS1543),OR(NOT(ISBLANK(AU1543)),NOT(ISBLANK(AV1543)))),#N/A,
IF(ISBLANK(AS1543),"",
IF(AND(NOT(ISERROR(VLOOKUP(AS1543,MonsterTable!$A:$B,MATCH(MonsterTable!$B$1,MonsterTable!$A$1:$B$1,0),0))),OR(ISBLANK(AU1543),ISBLANK(AV1543))),#N/A,
IFERROR(VLOOKUP(AS1543,MonsterTable!$A:$B,MATCH(MonsterTable!$B$1,MonsterTable!$A$1:$B$1,0),0),
IF(OR(NOT(ISBLANK(AU1543)),ISBLANK(AV1543)),#N/A,
IF(AS1543="empty","empty",
VLOOKUP(AS1543,MonsterGroupTable!$A:$A,1,0)))))))</f>
        <v/>
      </c>
      <c r="BA1543" s="2" t="str">
        <f>IF(AND(ISBLANK(AZ1543),OR(NOT(ISBLANK(BB1543)),NOT(ISBLANK(BC1543)))),#N/A,
IF(ISBLANK(AZ1543),"",
IF(AND(NOT(ISERROR(VLOOKUP(AZ1543,MonsterTable!$A:$B,MATCH(MonsterTable!$B$1,MonsterTable!$A$1:$B$1,0),0))),OR(ISBLANK(BB1543),ISBLANK(BC1543))),#N/A,
IFERROR(VLOOKUP(AZ1543,MonsterTable!$A:$B,MATCH(MonsterTable!$B$1,MonsterTable!$A$1:$B$1,0),0),
IF(OR(NOT(ISBLANK(BB1543)),ISBLANK(BC1543)),#N/A,
IF(AZ1543="empty","empty",
VLOOKUP(AZ1543,MonsterGroupTable!$A:$A,1,0)))))))</f>
        <v/>
      </c>
      <c r="BH1543" s="2" t="str">
        <f>IF(AND(ISBLANK(BG1543),OR(NOT(ISBLANK(BI1543)),NOT(ISBLANK(BJ1543)))),#N/A,
IF(ISBLANK(BG1543),"",
IF(AND(NOT(ISERROR(VLOOKUP(BG1543,MonsterTable!$A:$B,MATCH(MonsterTable!$B$1,MonsterTable!$A$1:$B$1,0),0))),OR(ISBLANK(BI1543),ISBLANK(BJ1543))),#N/A,
IFERROR(VLOOKUP(BG1543,MonsterTable!$A:$B,MATCH(MonsterTable!$B$1,MonsterTable!$A$1:$B$1,0),0),
IF(OR(NOT(ISBLANK(BI1543)),ISBLANK(BJ1543)),#N/A,
IF(BG1543="empty","empty",
VLOOKUP(BG1543,MonsterGroupTable!$A:$A,1,0)))))))</f>
        <v/>
      </c>
      <c r="BO1543" s="2" t="str">
        <f>IF(AND(ISBLANK(BN1543),OR(NOT(ISBLANK(BP1543)),NOT(ISBLANK(BQ1543)))),#N/A,
IF(ISBLANK(BN1543),"",
IF(AND(NOT(ISERROR(VLOOKUP(BN1543,MonsterTable!$A:$B,MATCH(MonsterTable!$B$1,MonsterTable!$A$1:$B$1,0),0))),OR(ISBLANK(BP1543),ISBLANK(BQ1543))),#N/A,
IFERROR(VLOOKUP(BN1543,MonsterTable!$A:$B,MATCH(MonsterTable!$B$1,MonsterTable!$A$1:$B$1,0),0),
IF(OR(NOT(ISBLANK(BP1543)),ISBLANK(BQ1543)),#N/A,
IF(BN1543="empty","empty",
VLOOKUP(BN1543,MonsterGroupTable!$A:$A,1,0)))))))</f>
        <v/>
      </c>
      <c r="BV1543" s="2" t="str">
        <f>IF(AND(ISBLANK(BU1543),OR(NOT(ISBLANK(BW1543)),NOT(ISBLANK(BX1543)))),#N/A,
IF(ISBLANK(BU1543),"",
IF(AND(NOT(ISERROR(VLOOKUP(BU1543,MonsterTable!$A:$B,MATCH(MonsterTable!$B$1,MonsterTable!$A$1:$B$1,0),0))),OR(ISBLANK(BW1543),ISBLANK(BX1543))),#N/A,
IFERROR(VLOOKUP(BU1543,MonsterTable!$A:$B,MATCH(MonsterTable!$B$1,MonsterTable!$A$1:$B$1,0),0),
IF(OR(NOT(ISBLANK(BW1543)),ISBLANK(BX1543)),#N/A,
IF(BU1543="empty","empty",
VLOOKUP(BU1543,MonsterGroupTable!$A:$A,1,0)))))))</f>
        <v/>
      </c>
      <c r="CC1543" s="2" t="str">
        <f>IF(AND(ISBLANK(CB1543),OR(NOT(ISBLANK(CD1543)),NOT(ISBLANK(CE1543)))),#N/A,
IF(ISBLANK(CB1543),"",
IF(AND(NOT(ISERROR(VLOOKUP(CB1543,MonsterTable!$A:$B,MATCH(MonsterTable!$B$1,MonsterTable!$A$1:$B$1,0),0))),OR(ISBLANK(CD1543),ISBLANK(CE1543))),#N/A,
IFERROR(VLOOKUP(CB1543,MonsterTable!$A:$B,MATCH(MonsterTable!$B$1,MonsterTable!$A$1:$B$1,0),0),
IF(OR(NOT(ISBLANK(CD1543)),ISBLANK(CE1543)),#N/A,
IF(CB1543="empty","empty",
VLOOKUP(CB1543,MonsterGroupTable!$A:$A,1,0)))))))</f>
        <v/>
      </c>
      <c r="CJ1543" s="2" t="str">
        <f>IF(AND(ISBLANK(CI1543),OR(NOT(ISBLANK(CK1543)),NOT(ISBLANK(CL1543)))),#N/A,
IF(ISBLANK(CI1543),"",
IF(AND(NOT(ISERROR(VLOOKUP(CI1543,MonsterTable!$A:$B,MATCH(MonsterTable!$B$1,MonsterTable!$A$1:$B$1,0),0))),OR(ISBLANK(CK1543),ISBLANK(CL1543))),#N/A,
IFERROR(VLOOKUP(CI1543,MonsterTable!$A:$B,MATCH(MonsterTable!$B$1,MonsterTable!$A$1:$B$1,0),0),
IF(OR(NOT(ISBLANK(CK1543)),ISBLANK(CL1543)),#N/A,
IF(CI1543="empty","empty",
VLOOKUP(CI1543,MonsterGroupTable!$A:$A,1,0)))))))</f>
        <v/>
      </c>
    </row>
    <row r="1544" spans="1:88">
      <c r="A1544">
        <v>20510</v>
      </c>
      <c r="B1544">
        <f t="shared" si="51"/>
        <v>1.2</v>
      </c>
      <c r="C1544">
        <f t="shared" si="51"/>
        <v>1.1000000000000001</v>
      </c>
      <c r="F1544">
        <v>1680</v>
      </c>
      <c r="G1544">
        <v>55167</v>
      </c>
      <c r="H1544">
        <v>0</v>
      </c>
      <c r="I1544">
        <v>0</v>
      </c>
      <c r="J1544">
        <v>0</v>
      </c>
      <c r="K1544" t="s">
        <v>28</v>
      </c>
      <c r="L1544" t="s">
        <v>260</v>
      </c>
      <c r="M1544" t="s">
        <v>79</v>
      </c>
      <c r="N1544" t="s">
        <v>80</v>
      </c>
      <c r="O1544">
        <v>0</v>
      </c>
      <c r="P1544">
        <v>-4.75</v>
      </c>
      <c r="Q1544">
        <v>-3.5</v>
      </c>
      <c r="R1544">
        <v>4.75</v>
      </c>
      <c r="S1544">
        <v>3</v>
      </c>
      <c r="T1544">
        <v>-13.5</v>
      </c>
      <c r="U1544">
        <v>2.5499999999999998</v>
      </c>
      <c r="V1544">
        <v>-6.75</v>
      </c>
      <c r="W1544" t="str">
        <f t="shared" si="52"/>
        <v>g111,5,empty,3,202,1,1,0</v>
      </c>
      <c r="X1544" s="1" t="s">
        <v>289</v>
      </c>
      <c r="Y1544" s="2" t="str">
        <f>IF(AND(ISBLANK(X1544),OR(NOT(ISBLANK(Z1544)),NOT(ISBLANK(AA1544)))),#N/A,
IF(ISBLANK(X1544),"",
IF(AND(NOT(ISERROR(VLOOKUP(X1544,MonsterTable!$A:$B,MATCH(MonsterTable!$B$1,MonsterTable!$A$1:$B$1,0),0))),OR(ISBLANK(Z1544),ISBLANK(AA1544))),#N/A,
IFERROR(VLOOKUP(X1544,MonsterTable!$A:$B,MATCH(MonsterTable!$B$1,MonsterTable!$A$1:$B$1,0),0),
IF(OR(NOT(ISBLANK(Z1544)),ISBLANK(AA1544)),#N/A,
IF(X1544="empty","empty",
VLOOKUP(X1544,MonsterGroupTable!$A:$A,1,0)))))))</f>
        <v>g111</v>
      </c>
      <c r="AA1544">
        <v>5</v>
      </c>
      <c r="AE1544" s="1" t="s">
        <v>446</v>
      </c>
      <c r="AF1544" s="2" t="str">
        <f>IF(AND(ISBLANK(AE1544),OR(NOT(ISBLANK(AG1544)),NOT(ISBLANK(AH1544)))),#N/A,
IF(ISBLANK(AE1544),"",
IF(AND(NOT(ISERROR(VLOOKUP(AE1544,MonsterTable!$A:$B,MATCH(MonsterTable!$B$1,MonsterTable!$A$1:$B$1,0),0))),OR(ISBLANK(AG1544),ISBLANK(AH1544))),#N/A,
IFERROR(VLOOKUP(AE1544,MonsterTable!$A:$B,MATCH(MonsterTable!$B$1,MonsterTable!$A$1:$B$1,0),0),
IF(OR(NOT(ISBLANK(AG1544)),ISBLANK(AH1544)),#N/A,
IF(AE1544="empty","empty",
VLOOKUP(AE1544,MonsterGroupTable!$A:$A,1,0)))))))</f>
        <v>empty</v>
      </c>
      <c r="AH1544">
        <v>3</v>
      </c>
      <c r="AL1544" s="1" t="s">
        <v>338</v>
      </c>
      <c r="AM1544" s="2">
        <f>IF(AND(ISBLANK(AL1544),OR(NOT(ISBLANK(AN1544)),NOT(ISBLANK(AO1544)))),#N/A,
IF(ISBLANK(AL1544),"",
IF(AND(NOT(ISERROR(VLOOKUP(AL1544,MonsterTable!$A:$B,MATCH(MonsterTable!$B$1,MonsterTable!$A$1:$B$1,0),0))),OR(ISBLANK(AN1544),ISBLANK(AO1544))),#N/A,
IFERROR(VLOOKUP(AL1544,MonsterTable!$A:$B,MATCH(MonsterTable!$B$1,MonsterTable!$A$1:$B$1,0),0),
IF(OR(NOT(ISBLANK(AN1544)),ISBLANK(AO1544)),#N/A,
IF(AL1544="empty","empty",
VLOOKUP(AL1544,MonsterGroupTable!$A:$A,1,0)))))))</f>
        <v>202</v>
      </c>
      <c r="AN1544">
        <v>1</v>
      </c>
      <c r="AO1544">
        <v>1</v>
      </c>
      <c r="AP1544">
        <v>0</v>
      </c>
      <c r="AT1544" s="2" t="str">
        <f>IF(AND(ISBLANK(AS1544),OR(NOT(ISBLANK(AU1544)),NOT(ISBLANK(AV1544)))),#N/A,
IF(ISBLANK(AS1544),"",
IF(AND(NOT(ISERROR(VLOOKUP(AS1544,MonsterTable!$A:$B,MATCH(MonsterTable!$B$1,MonsterTable!$A$1:$B$1,0),0))),OR(ISBLANK(AU1544),ISBLANK(AV1544))),#N/A,
IFERROR(VLOOKUP(AS1544,MonsterTable!$A:$B,MATCH(MonsterTable!$B$1,MonsterTable!$A$1:$B$1,0),0),
IF(OR(NOT(ISBLANK(AU1544)),ISBLANK(AV1544)),#N/A,
IF(AS1544="empty","empty",
VLOOKUP(AS1544,MonsterGroupTable!$A:$A,1,0)))))))</f>
        <v/>
      </c>
      <c r="BA1544" s="2" t="str">
        <f>IF(AND(ISBLANK(AZ1544),OR(NOT(ISBLANK(BB1544)),NOT(ISBLANK(BC1544)))),#N/A,
IF(ISBLANK(AZ1544),"",
IF(AND(NOT(ISERROR(VLOOKUP(AZ1544,MonsterTable!$A:$B,MATCH(MonsterTable!$B$1,MonsterTable!$A$1:$B$1,0),0))),OR(ISBLANK(BB1544),ISBLANK(BC1544))),#N/A,
IFERROR(VLOOKUP(AZ1544,MonsterTable!$A:$B,MATCH(MonsterTable!$B$1,MonsterTable!$A$1:$B$1,0),0),
IF(OR(NOT(ISBLANK(BB1544)),ISBLANK(BC1544)),#N/A,
IF(AZ1544="empty","empty",
VLOOKUP(AZ1544,MonsterGroupTable!$A:$A,1,0)))))))</f>
        <v/>
      </c>
      <c r="BH1544" s="2" t="str">
        <f>IF(AND(ISBLANK(BG1544),OR(NOT(ISBLANK(BI1544)),NOT(ISBLANK(BJ1544)))),#N/A,
IF(ISBLANK(BG1544),"",
IF(AND(NOT(ISERROR(VLOOKUP(BG1544,MonsterTable!$A:$B,MATCH(MonsterTable!$B$1,MonsterTable!$A$1:$B$1,0),0))),OR(ISBLANK(BI1544),ISBLANK(BJ1544))),#N/A,
IFERROR(VLOOKUP(BG1544,MonsterTable!$A:$B,MATCH(MonsterTable!$B$1,MonsterTable!$A$1:$B$1,0),0),
IF(OR(NOT(ISBLANK(BI1544)),ISBLANK(BJ1544)),#N/A,
IF(BG1544="empty","empty",
VLOOKUP(BG1544,MonsterGroupTable!$A:$A,1,0)))))))</f>
        <v/>
      </c>
      <c r="BO1544" s="2" t="str">
        <f>IF(AND(ISBLANK(BN1544),OR(NOT(ISBLANK(BP1544)),NOT(ISBLANK(BQ1544)))),#N/A,
IF(ISBLANK(BN1544),"",
IF(AND(NOT(ISERROR(VLOOKUP(BN1544,MonsterTable!$A:$B,MATCH(MonsterTable!$B$1,MonsterTable!$A$1:$B$1,0),0))),OR(ISBLANK(BP1544),ISBLANK(BQ1544))),#N/A,
IFERROR(VLOOKUP(BN1544,MonsterTable!$A:$B,MATCH(MonsterTable!$B$1,MonsterTable!$A$1:$B$1,0),0),
IF(OR(NOT(ISBLANK(BP1544)),ISBLANK(BQ1544)),#N/A,
IF(BN1544="empty","empty",
VLOOKUP(BN1544,MonsterGroupTable!$A:$A,1,0)))))))</f>
        <v/>
      </c>
      <c r="BV1544" s="2" t="str">
        <f>IF(AND(ISBLANK(BU1544),OR(NOT(ISBLANK(BW1544)),NOT(ISBLANK(BX1544)))),#N/A,
IF(ISBLANK(BU1544),"",
IF(AND(NOT(ISERROR(VLOOKUP(BU1544,MonsterTable!$A:$B,MATCH(MonsterTable!$B$1,MonsterTable!$A$1:$B$1,0),0))),OR(ISBLANK(BW1544),ISBLANK(BX1544))),#N/A,
IFERROR(VLOOKUP(BU1544,MonsterTable!$A:$B,MATCH(MonsterTable!$B$1,MonsterTable!$A$1:$B$1,0),0),
IF(OR(NOT(ISBLANK(BW1544)),ISBLANK(BX1544)),#N/A,
IF(BU1544="empty","empty",
VLOOKUP(BU1544,MonsterGroupTable!$A:$A,1,0)))))))</f>
        <v/>
      </c>
      <c r="CC1544" s="2" t="str">
        <f>IF(AND(ISBLANK(CB1544),OR(NOT(ISBLANK(CD1544)),NOT(ISBLANK(CE1544)))),#N/A,
IF(ISBLANK(CB1544),"",
IF(AND(NOT(ISERROR(VLOOKUP(CB1544,MonsterTable!$A:$B,MATCH(MonsterTable!$B$1,MonsterTable!$A$1:$B$1,0),0))),OR(ISBLANK(CD1544),ISBLANK(CE1544))),#N/A,
IFERROR(VLOOKUP(CB1544,MonsterTable!$A:$B,MATCH(MonsterTable!$B$1,MonsterTable!$A$1:$B$1,0),0),
IF(OR(NOT(ISBLANK(CD1544)),ISBLANK(CE1544)),#N/A,
IF(CB1544="empty","empty",
VLOOKUP(CB1544,MonsterGroupTable!$A:$A,1,0)))))))</f>
        <v/>
      </c>
      <c r="CJ1544" s="2" t="str">
        <f>IF(AND(ISBLANK(CI1544),OR(NOT(ISBLANK(CK1544)),NOT(ISBLANK(CL1544)))),#N/A,
IF(ISBLANK(CI1544),"",
IF(AND(NOT(ISERROR(VLOOKUP(CI1544,MonsterTable!$A:$B,MATCH(MonsterTable!$B$1,MonsterTable!$A$1:$B$1,0),0))),OR(ISBLANK(CK1544),ISBLANK(CL1544))),#N/A,
IFERROR(VLOOKUP(CI1544,MonsterTable!$A:$B,MATCH(MonsterTable!$B$1,MonsterTable!$A$1:$B$1,0),0),
IF(OR(NOT(ISBLANK(CK1544)),ISBLANK(CL1544)),#N/A,
IF(CI1544="empty","empty",
VLOOKUP(CI1544,MonsterGroupTable!$A:$A,1,0)))))))</f>
        <v/>
      </c>
    </row>
    <row r="1545" spans="1:88">
      <c r="A1545">
        <v>20511</v>
      </c>
      <c r="B1545">
        <f t="shared" si="51"/>
        <v>1.1000000000000001</v>
      </c>
      <c r="C1545">
        <f t="shared" si="51"/>
        <v>1.1000000000000001</v>
      </c>
      <c r="F1545">
        <v>1680</v>
      </c>
      <c r="G1545">
        <v>55419</v>
      </c>
      <c r="H1545">
        <v>0</v>
      </c>
      <c r="I1545">
        <v>0</v>
      </c>
      <c r="J1545">
        <v>0</v>
      </c>
      <c r="K1545" t="s">
        <v>28</v>
      </c>
      <c r="L1545" t="s">
        <v>243</v>
      </c>
      <c r="M1545" t="s">
        <v>79</v>
      </c>
      <c r="N1545" t="s">
        <v>80</v>
      </c>
      <c r="O1545">
        <v>0</v>
      </c>
      <c r="P1545">
        <v>-4.75</v>
      </c>
      <c r="Q1545">
        <v>-3.5</v>
      </c>
      <c r="R1545">
        <v>4.75</v>
      </c>
      <c r="S1545">
        <v>3</v>
      </c>
      <c r="T1545">
        <v>-13.5</v>
      </c>
      <c r="U1545">
        <v>2.5499999999999998</v>
      </c>
      <c r="V1545">
        <v>-6.75</v>
      </c>
      <c r="W1545" t="str">
        <f t="shared" si="52"/>
        <v>g112,5,empty,3,203,1,1,0</v>
      </c>
      <c r="X1545" s="1" t="s">
        <v>311</v>
      </c>
      <c r="Y1545" s="2" t="str">
        <f>IF(AND(ISBLANK(X1545),OR(NOT(ISBLANK(Z1545)),NOT(ISBLANK(AA1545)))),#N/A,
IF(ISBLANK(X1545),"",
IF(AND(NOT(ISERROR(VLOOKUP(X1545,MonsterTable!$A:$B,MATCH(MonsterTable!$B$1,MonsterTable!$A$1:$B$1,0),0))),OR(ISBLANK(Z1545),ISBLANK(AA1545))),#N/A,
IFERROR(VLOOKUP(X1545,MonsterTable!$A:$B,MATCH(MonsterTable!$B$1,MonsterTable!$A$1:$B$1,0),0),
IF(OR(NOT(ISBLANK(Z1545)),ISBLANK(AA1545)),#N/A,
IF(X1545="empty","empty",
VLOOKUP(X1545,MonsterGroupTable!$A:$A,1,0)))))))</f>
        <v>g112</v>
      </c>
      <c r="AA1545">
        <v>5</v>
      </c>
      <c r="AE1545" s="1" t="s">
        <v>446</v>
      </c>
      <c r="AF1545" s="2" t="str">
        <f>IF(AND(ISBLANK(AE1545),OR(NOT(ISBLANK(AG1545)),NOT(ISBLANK(AH1545)))),#N/A,
IF(ISBLANK(AE1545),"",
IF(AND(NOT(ISERROR(VLOOKUP(AE1545,MonsterTable!$A:$B,MATCH(MonsterTable!$B$1,MonsterTable!$A$1:$B$1,0),0))),OR(ISBLANK(AG1545),ISBLANK(AH1545))),#N/A,
IFERROR(VLOOKUP(AE1545,MonsterTable!$A:$B,MATCH(MonsterTable!$B$1,MonsterTable!$A$1:$B$1,0),0),
IF(OR(NOT(ISBLANK(AG1545)),ISBLANK(AH1545)),#N/A,
IF(AE1545="empty","empty",
VLOOKUP(AE1545,MonsterGroupTable!$A:$A,1,0)))))))</f>
        <v>empty</v>
      </c>
      <c r="AH1545">
        <v>3</v>
      </c>
      <c r="AL1545" s="1" t="s">
        <v>339</v>
      </c>
      <c r="AM1545" s="2">
        <f>IF(AND(ISBLANK(AL1545),OR(NOT(ISBLANK(AN1545)),NOT(ISBLANK(AO1545)))),#N/A,
IF(ISBLANK(AL1545),"",
IF(AND(NOT(ISERROR(VLOOKUP(AL1545,MonsterTable!$A:$B,MATCH(MonsterTable!$B$1,MonsterTable!$A$1:$B$1,0),0))),OR(ISBLANK(AN1545),ISBLANK(AO1545))),#N/A,
IFERROR(VLOOKUP(AL1545,MonsterTable!$A:$B,MATCH(MonsterTable!$B$1,MonsterTable!$A$1:$B$1,0),0),
IF(OR(NOT(ISBLANK(AN1545)),ISBLANK(AO1545)),#N/A,
IF(AL1545="empty","empty",
VLOOKUP(AL1545,MonsterGroupTable!$A:$A,1,0)))))))</f>
        <v>203</v>
      </c>
      <c r="AN1545">
        <v>1</v>
      </c>
      <c r="AO1545">
        <v>1</v>
      </c>
      <c r="AP1545">
        <v>0</v>
      </c>
      <c r="AT1545" s="2" t="str">
        <f>IF(AND(ISBLANK(AS1545),OR(NOT(ISBLANK(AU1545)),NOT(ISBLANK(AV1545)))),#N/A,
IF(ISBLANK(AS1545),"",
IF(AND(NOT(ISERROR(VLOOKUP(AS1545,MonsterTable!$A:$B,MATCH(MonsterTable!$B$1,MonsterTable!$A$1:$B$1,0),0))),OR(ISBLANK(AU1545),ISBLANK(AV1545))),#N/A,
IFERROR(VLOOKUP(AS1545,MonsterTable!$A:$B,MATCH(MonsterTable!$B$1,MonsterTable!$A$1:$B$1,0),0),
IF(OR(NOT(ISBLANK(AU1545)),ISBLANK(AV1545)),#N/A,
IF(AS1545="empty","empty",
VLOOKUP(AS1545,MonsterGroupTable!$A:$A,1,0)))))))</f>
        <v/>
      </c>
      <c r="BA1545" s="2" t="str">
        <f>IF(AND(ISBLANK(AZ1545),OR(NOT(ISBLANK(BB1545)),NOT(ISBLANK(BC1545)))),#N/A,
IF(ISBLANK(AZ1545),"",
IF(AND(NOT(ISERROR(VLOOKUP(AZ1545,MonsterTable!$A:$B,MATCH(MonsterTable!$B$1,MonsterTable!$A$1:$B$1,0),0))),OR(ISBLANK(BB1545),ISBLANK(BC1545))),#N/A,
IFERROR(VLOOKUP(AZ1545,MonsterTable!$A:$B,MATCH(MonsterTable!$B$1,MonsterTable!$A$1:$B$1,0),0),
IF(OR(NOT(ISBLANK(BB1545)),ISBLANK(BC1545)),#N/A,
IF(AZ1545="empty","empty",
VLOOKUP(AZ1545,MonsterGroupTable!$A:$A,1,0)))))))</f>
        <v/>
      </c>
      <c r="BH1545" s="2" t="str">
        <f>IF(AND(ISBLANK(BG1545),OR(NOT(ISBLANK(BI1545)),NOT(ISBLANK(BJ1545)))),#N/A,
IF(ISBLANK(BG1545),"",
IF(AND(NOT(ISERROR(VLOOKUP(BG1545,MonsterTable!$A:$B,MATCH(MonsterTable!$B$1,MonsterTable!$A$1:$B$1,0),0))),OR(ISBLANK(BI1545),ISBLANK(BJ1545))),#N/A,
IFERROR(VLOOKUP(BG1545,MonsterTable!$A:$B,MATCH(MonsterTable!$B$1,MonsterTable!$A$1:$B$1,0),0),
IF(OR(NOT(ISBLANK(BI1545)),ISBLANK(BJ1545)),#N/A,
IF(BG1545="empty","empty",
VLOOKUP(BG1545,MonsterGroupTable!$A:$A,1,0)))))))</f>
        <v/>
      </c>
      <c r="BO1545" s="2" t="str">
        <f>IF(AND(ISBLANK(BN1545),OR(NOT(ISBLANK(BP1545)),NOT(ISBLANK(BQ1545)))),#N/A,
IF(ISBLANK(BN1545),"",
IF(AND(NOT(ISERROR(VLOOKUP(BN1545,MonsterTable!$A:$B,MATCH(MonsterTable!$B$1,MonsterTable!$A$1:$B$1,0),0))),OR(ISBLANK(BP1545),ISBLANK(BQ1545))),#N/A,
IFERROR(VLOOKUP(BN1545,MonsterTable!$A:$B,MATCH(MonsterTable!$B$1,MonsterTable!$A$1:$B$1,0),0),
IF(OR(NOT(ISBLANK(BP1545)),ISBLANK(BQ1545)),#N/A,
IF(BN1545="empty","empty",
VLOOKUP(BN1545,MonsterGroupTable!$A:$A,1,0)))))))</f>
        <v/>
      </c>
      <c r="BV1545" s="2" t="str">
        <f>IF(AND(ISBLANK(BU1545),OR(NOT(ISBLANK(BW1545)),NOT(ISBLANK(BX1545)))),#N/A,
IF(ISBLANK(BU1545),"",
IF(AND(NOT(ISERROR(VLOOKUP(BU1545,MonsterTable!$A:$B,MATCH(MonsterTable!$B$1,MonsterTable!$A$1:$B$1,0),0))),OR(ISBLANK(BW1545),ISBLANK(BX1545))),#N/A,
IFERROR(VLOOKUP(BU1545,MonsterTable!$A:$B,MATCH(MonsterTable!$B$1,MonsterTable!$A$1:$B$1,0),0),
IF(OR(NOT(ISBLANK(BW1545)),ISBLANK(BX1545)),#N/A,
IF(BU1545="empty","empty",
VLOOKUP(BU1545,MonsterGroupTable!$A:$A,1,0)))))))</f>
        <v/>
      </c>
      <c r="CC1545" s="2" t="str">
        <f>IF(AND(ISBLANK(CB1545),OR(NOT(ISBLANK(CD1545)),NOT(ISBLANK(CE1545)))),#N/A,
IF(ISBLANK(CB1545),"",
IF(AND(NOT(ISERROR(VLOOKUP(CB1545,MonsterTable!$A:$B,MATCH(MonsterTable!$B$1,MonsterTable!$A$1:$B$1,0),0))),OR(ISBLANK(CD1545),ISBLANK(CE1545))),#N/A,
IFERROR(VLOOKUP(CB1545,MonsterTable!$A:$B,MATCH(MonsterTable!$B$1,MonsterTable!$A$1:$B$1,0),0),
IF(OR(NOT(ISBLANK(CD1545)),ISBLANK(CE1545)),#N/A,
IF(CB1545="empty","empty",
VLOOKUP(CB1545,MonsterGroupTable!$A:$A,1,0)))))))</f>
        <v/>
      </c>
      <c r="CJ1545" s="2" t="str">
        <f>IF(AND(ISBLANK(CI1545),OR(NOT(ISBLANK(CK1545)),NOT(ISBLANK(CL1545)))),#N/A,
IF(ISBLANK(CI1545),"",
IF(AND(NOT(ISERROR(VLOOKUP(CI1545,MonsterTable!$A:$B,MATCH(MonsterTable!$B$1,MonsterTable!$A$1:$B$1,0),0))),OR(ISBLANK(CK1545),ISBLANK(CL1545))),#N/A,
IFERROR(VLOOKUP(CI1545,MonsterTable!$A:$B,MATCH(MonsterTable!$B$1,MonsterTable!$A$1:$B$1,0),0),
IF(OR(NOT(ISBLANK(CK1545)),ISBLANK(CL1545)),#N/A,
IF(CI1545="empty","empty",
VLOOKUP(CI1545,MonsterGroupTable!$A:$A,1,0)))))))</f>
        <v/>
      </c>
    </row>
    <row r="1546" spans="1:88">
      <c r="A1546">
        <v>20512</v>
      </c>
      <c r="B1546">
        <f t="shared" si="51"/>
        <v>1.1000000000000001</v>
      </c>
      <c r="C1546">
        <f t="shared" si="51"/>
        <v>1.1000000000000001</v>
      </c>
      <c r="F1546">
        <v>1680</v>
      </c>
      <c r="G1546">
        <v>55671</v>
      </c>
      <c r="H1546">
        <v>0</v>
      </c>
      <c r="I1546">
        <v>0</v>
      </c>
      <c r="J1546">
        <v>0</v>
      </c>
      <c r="K1546" t="s">
        <v>28</v>
      </c>
      <c r="L1546" t="s">
        <v>243</v>
      </c>
      <c r="M1546" t="s">
        <v>79</v>
      </c>
      <c r="N1546" t="s">
        <v>80</v>
      </c>
      <c r="O1546">
        <v>0</v>
      </c>
      <c r="P1546">
        <v>-4.75</v>
      </c>
      <c r="Q1546">
        <v>-3.5</v>
      </c>
      <c r="R1546">
        <v>4.75</v>
      </c>
      <c r="S1546">
        <v>3</v>
      </c>
      <c r="T1546">
        <v>-13.5</v>
      </c>
      <c r="U1546">
        <v>2.5499999999999998</v>
      </c>
      <c r="V1546">
        <v>-6.75</v>
      </c>
      <c r="W1546" t="str">
        <f t="shared" si="52"/>
        <v>g112,5,empty,3,203,1,1,0</v>
      </c>
      <c r="X1546" s="1" t="s">
        <v>311</v>
      </c>
      <c r="Y1546" s="2" t="str">
        <f>IF(AND(ISBLANK(X1546),OR(NOT(ISBLANK(Z1546)),NOT(ISBLANK(AA1546)))),#N/A,
IF(ISBLANK(X1546),"",
IF(AND(NOT(ISERROR(VLOOKUP(X1546,MonsterTable!$A:$B,MATCH(MonsterTable!$B$1,MonsterTable!$A$1:$B$1,0),0))),OR(ISBLANK(Z1546),ISBLANK(AA1546))),#N/A,
IFERROR(VLOOKUP(X1546,MonsterTable!$A:$B,MATCH(MonsterTable!$B$1,MonsterTable!$A$1:$B$1,0),0),
IF(OR(NOT(ISBLANK(Z1546)),ISBLANK(AA1546)),#N/A,
IF(X1546="empty","empty",
VLOOKUP(X1546,MonsterGroupTable!$A:$A,1,0)))))))</f>
        <v>g112</v>
      </c>
      <c r="AA1546">
        <v>5</v>
      </c>
      <c r="AE1546" s="1" t="s">
        <v>446</v>
      </c>
      <c r="AF1546" s="2" t="str">
        <f>IF(AND(ISBLANK(AE1546),OR(NOT(ISBLANK(AG1546)),NOT(ISBLANK(AH1546)))),#N/A,
IF(ISBLANK(AE1546),"",
IF(AND(NOT(ISERROR(VLOOKUP(AE1546,MonsterTable!$A:$B,MATCH(MonsterTable!$B$1,MonsterTable!$A$1:$B$1,0),0))),OR(ISBLANK(AG1546),ISBLANK(AH1546))),#N/A,
IFERROR(VLOOKUP(AE1546,MonsterTable!$A:$B,MATCH(MonsterTable!$B$1,MonsterTable!$A$1:$B$1,0),0),
IF(OR(NOT(ISBLANK(AG1546)),ISBLANK(AH1546)),#N/A,
IF(AE1546="empty","empty",
VLOOKUP(AE1546,MonsterGroupTable!$A:$A,1,0)))))))</f>
        <v>empty</v>
      </c>
      <c r="AH1546">
        <v>3</v>
      </c>
      <c r="AL1546" s="1" t="s">
        <v>339</v>
      </c>
      <c r="AM1546" s="2">
        <f>IF(AND(ISBLANK(AL1546),OR(NOT(ISBLANK(AN1546)),NOT(ISBLANK(AO1546)))),#N/A,
IF(ISBLANK(AL1546),"",
IF(AND(NOT(ISERROR(VLOOKUP(AL1546,MonsterTable!$A:$B,MATCH(MonsterTable!$B$1,MonsterTable!$A$1:$B$1,0),0))),OR(ISBLANK(AN1546),ISBLANK(AO1546))),#N/A,
IFERROR(VLOOKUP(AL1546,MonsterTable!$A:$B,MATCH(MonsterTable!$B$1,MonsterTable!$A$1:$B$1,0),0),
IF(OR(NOT(ISBLANK(AN1546)),ISBLANK(AO1546)),#N/A,
IF(AL1546="empty","empty",
VLOOKUP(AL1546,MonsterGroupTable!$A:$A,1,0)))))))</f>
        <v>203</v>
      </c>
      <c r="AN1546">
        <v>1</v>
      </c>
      <c r="AO1546">
        <v>1</v>
      </c>
      <c r="AP1546">
        <v>0</v>
      </c>
      <c r="AT1546" s="2" t="str">
        <f>IF(AND(ISBLANK(AS1546),OR(NOT(ISBLANK(AU1546)),NOT(ISBLANK(AV1546)))),#N/A,
IF(ISBLANK(AS1546),"",
IF(AND(NOT(ISERROR(VLOOKUP(AS1546,MonsterTable!$A:$B,MATCH(MonsterTable!$B$1,MonsterTable!$A$1:$B$1,0),0))),OR(ISBLANK(AU1546),ISBLANK(AV1546))),#N/A,
IFERROR(VLOOKUP(AS1546,MonsterTable!$A:$B,MATCH(MonsterTable!$B$1,MonsterTable!$A$1:$B$1,0),0),
IF(OR(NOT(ISBLANK(AU1546)),ISBLANK(AV1546)),#N/A,
IF(AS1546="empty","empty",
VLOOKUP(AS1546,MonsterGroupTable!$A:$A,1,0)))))))</f>
        <v/>
      </c>
      <c r="BA1546" s="2" t="str">
        <f>IF(AND(ISBLANK(AZ1546),OR(NOT(ISBLANK(BB1546)),NOT(ISBLANK(BC1546)))),#N/A,
IF(ISBLANK(AZ1546),"",
IF(AND(NOT(ISERROR(VLOOKUP(AZ1546,MonsterTable!$A:$B,MATCH(MonsterTable!$B$1,MonsterTable!$A$1:$B$1,0),0))),OR(ISBLANK(BB1546),ISBLANK(BC1546))),#N/A,
IFERROR(VLOOKUP(AZ1546,MonsterTable!$A:$B,MATCH(MonsterTable!$B$1,MonsterTable!$A$1:$B$1,0),0),
IF(OR(NOT(ISBLANK(BB1546)),ISBLANK(BC1546)),#N/A,
IF(AZ1546="empty","empty",
VLOOKUP(AZ1546,MonsterGroupTable!$A:$A,1,0)))))))</f>
        <v/>
      </c>
      <c r="BH1546" s="2" t="str">
        <f>IF(AND(ISBLANK(BG1546),OR(NOT(ISBLANK(BI1546)),NOT(ISBLANK(BJ1546)))),#N/A,
IF(ISBLANK(BG1546),"",
IF(AND(NOT(ISERROR(VLOOKUP(BG1546,MonsterTable!$A:$B,MATCH(MonsterTable!$B$1,MonsterTable!$A$1:$B$1,0),0))),OR(ISBLANK(BI1546),ISBLANK(BJ1546))),#N/A,
IFERROR(VLOOKUP(BG1546,MonsterTable!$A:$B,MATCH(MonsterTable!$B$1,MonsterTable!$A$1:$B$1,0),0),
IF(OR(NOT(ISBLANK(BI1546)),ISBLANK(BJ1546)),#N/A,
IF(BG1546="empty","empty",
VLOOKUP(BG1546,MonsterGroupTable!$A:$A,1,0)))))))</f>
        <v/>
      </c>
      <c r="BO1546" s="2" t="str">
        <f>IF(AND(ISBLANK(BN1546),OR(NOT(ISBLANK(BP1546)),NOT(ISBLANK(BQ1546)))),#N/A,
IF(ISBLANK(BN1546),"",
IF(AND(NOT(ISERROR(VLOOKUP(BN1546,MonsterTable!$A:$B,MATCH(MonsterTable!$B$1,MonsterTable!$A$1:$B$1,0),0))),OR(ISBLANK(BP1546),ISBLANK(BQ1546))),#N/A,
IFERROR(VLOOKUP(BN1546,MonsterTable!$A:$B,MATCH(MonsterTable!$B$1,MonsterTable!$A$1:$B$1,0),0),
IF(OR(NOT(ISBLANK(BP1546)),ISBLANK(BQ1546)),#N/A,
IF(BN1546="empty","empty",
VLOOKUP(BN1546,MonsterGroupTable!$A:$A,1,0)))))))</f>
        <v/>
      </c>
      <c r="BV1546" s="2" t="str">
        <f>IF(AND(ISBLANK(BU1546),OR(NOT(ISBLANK(BW1546)),NOT(ISBLANK(BX1546)))),#N/A,
IF(ISBLANK(BU1546),"",
IF(AND(NOT(ISERROR(VLOOKUP(BU1546,MonsterTable!$A:$B,MATCH(MonsterTable!$B$1,MonsterTable!$A$1:$B$1,0),0))),OR(ISBLANK(BW1546),ISBLANK(BX1546))),#N/A,
IFERROR(VLOOKUP(BU1546,MonsterTable!$A:$B,MATCH(MonsterTable!$B$1,MonsterTable!$A$1:$B$1,0),0),
IF(OR(NOT(ISBLANK(BW1546)),ISBLANK(BX1546)),#N/A,
IF(BU1546="empty","empty",
VLOOKUP(BU1546,MonsterGroupTable!$A:$A,1,0)))))))</f>
        <v/>
      </c>
      <c r="CC1546" s="2" t="str">
        <f>IF(AND(ISBLANK(CB1546),OR(NOT(ISBLANK(CD1546)),NOT(ISBLANK(CE1546)))),#N/A,
IF(ISBLANK(CB1546),"",
IF(AND(NOT(ISERROR(VLOOKUP(CB1546,MonsterTable!$A:$B,MATCH(MonsterTable!$B$1,MonsterTable!$A$1:$B$1,0),0))),OR(ISBLANK(CD1546),ISBLANK(CE1546))),#N/A,
IFERROR(VLOOKUP(CB1546,MonsterTable!$A:$B,MATCH(MonsterTable!$B$1,MonsterTable!$A$1:$B$1,0),0),
IF(OR(NOT(ISBLANK(CD1546)),ISBLANK(CE1546)),#N/A,
IF(CB1546="empty","empty",
VLOOKUP(CB1546,MonsterGroupTable!$A:$A,1,0)))))))</f>
        <v/>
      </c>
      <c r="CJ1546" s="2" t="str">
        <f>IF(AND(ISBLANK(CI1546),OR(NOT(ISBLANK(CK1546)),NOT(ISBLANK(CL1546)))),#N/A,
IF(ISBLANK(CI1546),"",
IF(AND(NOT(ISERROR(VLOOKUP(CI1546,MonsterTable!$A:$B,MATCH(MonsterTable!$B$1,MonsterTable!$A$1:$B$1,0),0))),OR(ISBLANK(CK1546),ISBLANK(CL1546))),#N/A,
IFERROR(VLOOKUP(CI1546,MonsterTable!$A:$B,MATCH(MonsterTable!$B$1,MonsterTable!$A$1:$B$1,0),0),
IF(OR(NOT(ISBLANK(CK1546)),ISBLANK(CL1546)),#N/A,
IF(CI1546="empty","empty",
VLOOKUP(CI1546,MonsterGroupTable!$A:$A,1,0)))))))</f>
        <v/>
      </c>
    </row>
    <row r="1547" spans="1:88">
      <c r="A1547">
        <v>20513</v>
      </c>
      <c r="B1547">
        <f t="shared" si="51"/>
        <v>1.1000000000000001</v>
      </c>
      <c r="C1547">
        <f t="shared" si="51"/>
        <v>1.1000000000000001</v>
      </c>
      <c r="F1547">
        <v>1680</v>
      </c>
      <c r="G1547">
        <v>55923</v>
      </c>
      <c r="H1547">
        <v>0</v>
      </c>
      <c r="I1547">
        <v>0</v>
      </c>
      <c r="J1547">
        <v>0</v>
      </c>
      <c r="K1547" t="s">
        <v>28</v>
      </c>
      <c r="L1547" t="s">
        <v>243</v>
      </c>
      <c r="M1547" t="s">
        <v>79</v>
      </c>
      <c r="N1547" t="s">
        <v>80</v>
      </c>
      <c r="O1547">
        <v>0</v>
      </c>
      <c r="P1547">
        <v>-4.75</v>
      </c>
      <c r="Q1547">
        <v>-3.5</v>
      </c>
      <c r="R1547">
        <v>4.75</v>
      </c>
      <c r="S1547">
        <v>3</v>
      </c>
      <c r="T1547">
        <v>-13.5</v>
      </c>
      <c r="U1547">
        <v>2.5499999999999998</v>
      </c>
      <c r="V1547">
        <v>-6.75</v>
      </c>
      <c r="W1547" t="str">
        <f t="shared" si="52"/>
        <v>g112,5,empty,3,203,1,1,0</v>
      </c>
      <c r="X1547" s="1" t="s">
        <v>311</v>
      </c>
      <c r="Y1547" s="2" t="str">
        <f>IF(AND(ISBLANK(X1547),OR(NOT(ISBLANK(Z1547)),NOT(ISBLANK(AA1547)))),#N/A,
IF(ISBLANK(X1547),"",
IF(AND(NOT(ISERROR(VLOOKUP(X1547,MonsterTable!$A:$B,MATCH(MonsterTable!$B$1,MonsterTable!$A$1:$B$1,0),0))),OR(ISBLANK(Z1547),ISBLANK(AA1547))),#N/A,
IFERROR(VLOOKUP(X1547,MonsterTable!$A:$B,MATCH(MonsterTable!$B$1,MonsterTable!$A$1:$B$1,0),0),
IF(OR(NOT(ISBLANK(Z1547)),ISBLANK(AA1547)),#N/A,
IF(X1547="empty","empty",
VLOOKUP(X1547,MonsterGroupTable!$A:$A,1,0)))))))</f>
        <v>g112</v>
      </c>
      <c r="AA1547">
        <v>5</v>
      </c>
      <c r="AE1547" s="1" t="s">
        <v>446</v>
      </c>
      <c r="AF1547" s="2" t="str">
        <f>IF(AND(ISBLANK(AE1547),OR(NOT(ISBLANK(AG1547)),NOT(ISBLANK(AH1547)))),#N/A,
IF(ISBLANK(AE1547),"",
IF(AND(NOT(ISERROR(VLOOKUP(AE1547,MonsterTable!$A:$B,MATCH(MonsterTable!$B$1,MonsterTable!$A$1:$B$1,0),0))),OR(ISBLANK(AG1547),ISBLANK(AH1547))),#N/A,
IFERROR(VLOOKUP(AE1547,MonsterTable!$A:$B,MATCH(MonsterTable!$B$1,MonsterTable!$A$1:$B$1,0),0),
IF(OR(NOT(ISBLANK(AG1547)),ISBLANK(AH1547)),#N/A,
IF(AE1547="empty","empty",
VLOOKUP(AE1547,MonsterGroupTable!$A:$A,1,0)))))))</f>
        <v>empty</v>
      </c>
      <c r="AH1547">
        <v>3</v>
      </c>
      <c r="AL1547" s="1" t="s">
        <v>339</v>
      </c>
      <c r="AM1547" s="2">
        <f>IF(AND(ISBLANK(AL1547),OR(NOT(ISBLANK(AN1547)),NOT(ISBLANK(AO1547)))),#N/A,
IF(ISBLANK(AL1547),"",
IF(AND(NOT(ISERROR(VLOOKUP(AL1547,MonsterTable!$A:$B,MATCH(MonsterTable!$B$1,MonsterTable!$A$1:$B$1,0),0))),OR(ISBLANK(AN1547),ISBLANK(AO1547))),#N/A,
IFERROR(VLOOKUP(AL1547,MonsterTable!$A:$B,MATCH(MonsterTable!$B$1,MonsterTable!$A$1:$B$1,0),0),
IF(OR(NOT(ISBLANK(AN1547)),ISBLANK(AO1547)),#N/A,
IF(AL1547="empty","empty",
VLOOKUP(AL1547,MonsterGroupTable!$A:$A,1,0)))))))</f>
        <v>203</v>
      </c>
      <c r="AN1547">
        <v>1</v>
      </c>
      <c r="AO1547">
        <v>1</v>
      </c>
      <c r="AP1547">
        <v>0</v>
      </c>
      <c r="AT1547" s="2" t="str">
        <f>IF(AND(ISBLANK(AS1547),OR(NOT(ISBLANK(AU1547)),NOT(ISBLANK(AV1547)))),#N/A,
IF(ISBLANK(AS1547),"",
IF(AND(NOT(ISERROR(VLOOKUP(AS1547,MonsterTable!$A:$B,MATCH(MonsterTable!$B$1,MonsterTable!$A$1:$B$1,0),0))),OR(ISBLANK(AU1547),ISBLANK(AV1547))),#N/A,
IFERROR(VLOOKUP(AS1547,MonsterTable!$A:$B,MATCH(MonsterTable!$B$1,MonsterTable!$A$1:$B$1,0),0),
IF(OR(NOT(ISBLANK(AU1547)),ISBLANK(AV1547)),#N/A,
IF(AS1547="empty","empty",
VLOOKUP(AS1547,MonsterGroupTable!$A:$A,1,0)))))))</f>
        <v/>
      </c>
      <c r="BA1547" s="2" t="str">
        <f>IF(AND(ISBLANK(AZ1547),OR(NOT(ISBLANK(BB1547)),NOT(ISBLANK(BC1547)))),#N/A,
IF(ISBLANK(AZ1547),"",
IF(AND(NOT(ISERROR(VLOOKUP(AZ1547,MonsterTable!$A:$B,MATCH(MonsterTable!$B$1,MonsterTable!$A$1:$B$1,0),0))),OR(ISBLANK(BB1547),ISBLANK(BC1547))),#N/A,
IFERROR(VLOOKUP(AZ1547,MonsterTable!$A:$B,MATCH(MonsterTable!$B$1,MonsterTable!$A$1:$B$1,0),0),
IF(OR(NOT(ISBLANK(BB1547)),ISBLANK(BC1547)),#N/A,
IF(AZ1547="empty","empty",
VLOOKUP(AZ1547,MonsterGroupTable!$A:$A,1,0)))))))</f>
        <v/>
      </c>
      <c r="BH1547" s="2" t="str">
        <f>IF(AND(ISBLANK(BG1547),OR(NOT(ISBLANK(BI1547)),NOT(ISBLANK(BJ1547)))),#N/A,
IF(ISBLANK(BG1547),"",
IF(AND(NOT(ISERROR(VLOOKUP(BG1547,MonsterTable!$A:$B,MATCH(MonsterTable!$B$1,MonsterTable!$A$1:$B$1,0),0))),OR(ISBLANK(BI1547),ISBLANK(BJ1547))),#N/A,
IFERROR(VLOOKUP(BG1547,MonsterTable!$A:$B,MATCH(MonsterTable!$B$1,MonsterTable!$A$1:$B$1,0),0),
IF(OR(NOT(ISBLANK(BI1547)),ISBLANK(BJ1547)),#N/A,
IF(BG1547="empty","empty",
VLOOKUP(BG1547,MonsterGroupTable!$A:$A,1,0)))))))</f>
        <v/>
      </c>
      <c r="BO1547" s="2" t="str">
        <f>IF(AND(ISBLANK(BN1547),OR(NOT(ISBLANK(BP1547)),NOT(ISBLANK(BQ1547)))),#N/A,
IF(ISBLANK(BN1547),"",
IF(AND(NOT(ISERROR(VLOOKUP(BN1547,MonsterTable!$A:$B,MATCH(MonsterTable!$B$1,MonsterTable!$A$1:$B$1,0),0))),OR(ISBLANK(BP1547),ISBLANK(BQ1547))),#N/A,
IFERROR(VLOOKUP(BN1547,MonsterTable!$A:$B,MATCH(MonsterTable!$B$1,MonsterTable!$A$1:$B$1,0),0),
IF(OR(NOT(ISBLANK(BP1547)),ISBLANK(BQ1547)),#N/A,
IF(BN1547="empty","empty",
VLOOKUP(BN1547,MonsterGroupTable!$A:$A,1,0)))))))</f>
        <v/>
      </c>
      <c r="BV1547" s="2" t="str">
        <f>IF(AND(ISBLANK(BU1547),OR(NOT(ISBLANK(BW1547)),NOT(ISBLANK(BX1547)))),#N/A,
IF(ISBLANK(BU1547),"",
IF(AND(NOT(ISERROR(VLOOKUP(BU1547,MonsterTable!$A:$B,MATCH(MonsterTable!$B$1,MonsterTable!$A$1:$B$1,0),0))),OR(ISBLANK(BW1547),ISBLANK(BX1547))),#N/A,
IFERROR(VLOOKUP(BU1547,MonsterTable!$A:$B,MATCH(MonsterTable!$B$1,MonsterTable!$A$1:$B$1,0),0),
IF(OR(NOT(ISBLANK(BW1547)),ISBLANK(BX1547)),#N/A,
IF(BU1547="empty","empty",
VLOOKUP(BU1547,MonsterGroupTable!$A:$A,1,0)))))))</f>
        <v/>
      </c>
      <c r="CC1547" s="2" t="str">
        <f>IF(AND(ISBLANK(CB1547),OR(NOT(ISBLANK(CD1547)),NOT(ISBLANK(CE1547)))),#N/A,
IF(ISBLANK(CB1547),"",
IF(AND(NOT(ISERROR(VLOOKUP(CB1547,MonsterTable!$A:$B,MATCH(MonsterTable!$B$1,MonsterTable!$A$1:$B$1,0),0))),OR(ISBLANK(CD1547),ISBLANK(CE1547))),#N/A,
IFERROR(VLOOKUP(CB1547,MonsterTable!$A:$B,MATCH(MonsterTable!$B$1,MonsterTable!$A$1:$B$1,0),0),
IF(OR(NOT(ISBLANK(CD1547)),ISBLANK(CE1547)),#N/A,
IF(CB1547="empty","empty",
VLOOKUP(CB1547,MonsterGroupTable!$A:$A,1,0)))))))</f>
        <v/>
      </c>
      <c r="CJ1547" s="2" t="str">
        <f>IF(AND(ISBLANK(CI1547),OR(NOT(ISBLANK(CK1547)),NOT(ISBLANK(CL1547)))),#N/A,
IF(ISBLANK(CI1547),"",
IF(AND(NOT(ISERROR(VLOOKUP(CI1547,MonsterTable!$A:$B,MATCH(MonsterTable!$B$1,MonsterTable!$A$1:$B$1,0),0))),OR(ISBLANK(CK1547),ISBLANK(CL1547))),#N/A,
IFERROR(VLOOKUP(CI1547,MonsterTable!$A:$B,MATCH(MonsterTable!$B$1,MonsterTable!$A$1:$B$1,0),0),
IF(OR(NOT(ISBLANK(CK1547)),ISBLANK(CL1547)),#N/A,
IF(CI1547="empty","empty",
VLOOKUP(CI1547,MonsterGroupTable!$A:$A,1,0)))))))</f>
        <v/>
      </c>
    </row>
    <row r="1548" spans="1:88">
      <c r="A1548">
        <v>20514</v>
      </c>
      <c r="B1548">
        <f t="shared" si="51"/>
        <v>1.1000000000000001</v>
      </c>
      <c r="C1548">
        <f t="shared" si="51"/>
        <v>1.1000000000000001</v>
      </c>
      <c r="F1548">
        <v>1680</v>
      </c>
      <c r="G1548">
        <v>56175</v>
      </c>
      <c r="H1548">
        <v>0</v>
      </c>
      <c r="I1548">
        <v>0</v>
      </c>
      <c r="J1548">
        <v>0</v>
      </c>
      <c r="K1548" t="s">
        <v>28</v>
      </c>
      <c r="L1548" t="s">
        <v>243</v>
      </c>
      <c r="M1548" t="s">
        <v>79</v>
      </c>
      <c r="N1548" t="s">
        <v>80</v>
      </c>
      <c r="O1548">
        <v>0</v>
      </c>
      <c r="P1548">
        <v>-4.75</v>
      </c>
      <c r="Q1548">
        <v>-3.5</v>
      </c>
      <c r="R1548">
        <v>4.75</v>
      </c>
      <c r="S1548">
        <v>3</v>
      </c>
      <c r="T1548">
        <v>-13.5</v>
      </c>
      <c r="U1548">
        <v>2.5499999999999998</v>
      </c>
      <c r="V1548">
        <v>-6.75</v>
      </c>
      <c r="W1548" t="str">
        <f t="shared" si="52"/>
        <v>g112,5,empty,3,203,1,1,0</v>
      </c>
      <c r="X1548" s="1" t="s">
        <v>311</v>
      </c>
      <c r="Y1548" s="2" t="str">
        <f>IF(AND(ISBLANK(X1548),OR(NOT(ISBLANK(Z1548)),NOT(ISBLANK(AA1548)))),#N/A,
IF(ISBLANK(X1548),"",
IF(AND(NOT(ISERROR(VLOOKUP(X1548,MonsterTable!$A:$B,MATCH(MonsterTable!$B$1,MonsterTable!$A$1:$B$1,0),0))),OR(ISBLANK(Z1548),ISBLANK(AA1548))),#N/A,
IFERROR(VLOOKUP(X1548,MonsterTable!$A:$B,MATCH(MonsterTable!$B$1,MonsterTable!$A$1:$B$1,0),0),
IF(OR(NOT(ISBLANK(Z1548)),ISBLANK(AA1548)),#N/A,
IF(X1548="empty","empty",
VLOOKUP(X1548,MonsterGroupTable!$A:$A,1,0)))))))</f>
        <v>g112</v>
      </c>
      <c r="AA1548">
        <v>5</v>
      </c>
      <c r="AE1548" s="1" t="s">
        <v>446</v>
      </c>
      <c r="AF1548" s="2" t="str">
        <f>IF(AND(ISBLANK(AE1548),OR(NOT(ISBLANK(AG1548)),NOT(ISBLANK(AH1548)))),#N/A,
IF(ISBLANK(AE1548),"",
IF(AND(NOT(ISERROR(VLOOKUP(AE1548,MonsterTable!$A:$B,MATCH(MonsterTable!$B$1,MonsterTable!$A$1:$B$1,0),0))),OR(ISBLANK(AG1548),ISBLANK(AH1548))),#N/A,
IFERROR(VLOOKUP(AE1548,MonsterTable!$A:$B,MATCH(MonsterTable!$B$1,MonsterTable!$A$1:$B$1,0),0),
IF(OR(NOT(ISBLANK(AG1548)),ISBLANK(AH1548)),#N/A,
IF(AE1548="empty","empty",
VLOOKUP(AE1548,MonsterGroupTable!$A:$A,1,0)))))))</f>
        <v>empty</v>
      </c>
      <c r="AH1548">
        <v>3</v>
      </c>
      <c r="AL1548" s="1" t="s">
        <v>339</v>
      </c>
      <c r="AM1548" s="2">
        <f>IF(AND(ISBLANK(AL1548),OR(NOT(ISBLANK(AN1548)),NOT(ISBLANK(AO1548)))),#N/A,
IF(ISBLANK(AL1548),"",
IF(AND(NOT(ISERROR(VLOOKUP(AL1548,MonsterTable!$A:$B,MATCH(MonsterTable!$B$1,MonsterTable!$A$1:$B$1,0),0))),OR(ISBLANK(AN1548),ISBLANK(AO1548))),#N/A,
IFERROR(VLOOKUP(AL1548,MonsterTable!$A:$B,MATCH(MonsterTable!$B$1,MonsterTable!$A$1:$B$1,0),0),
IF(OR(NOT(ISBLANK(AN1548)),ISBLANK(AO1548)),#N/A,
IF(AL1548="empty","empty",
VLOOKUP(AL1548,MonsterGroupTable!$A:$A,1,0)))))))</f>
        <v>203</v>
      </c>
      <c r="AN1548">
        <v>1</v>
      </c>
      <c r="AO1548">
        <v>1</v>
      </c>
      <c r="AP1548">
        <v>0</v>
      </c>
      <c r="AT1548" s="2" t="str">
        <f>IF(AND(ISBLANK(AS1548),OR(NOT(ISBLANK(AU1548)),NOT(ISBLANK(AV1548)))),#N/A,
IF(ISBLANK(AS1548),"",
IF(AND(NOT(ISERROR(VLOOKUP(AS1548,MonsterTable!$A:$B,MATCH(MonsterTable!$B$1,MonsterTable!$A$1:$B$1,0),0))),OR(ISBLANK(AU1548),ISBLANK(AV1548))),#N/A,
IFERROR(VLOOKUP(AS1548,MonsterTable!$A:$B,MATCH(MonsterTable!$B$1,MonsterTable!$A$1:$B$1,0),0),
IF(OR(NOT(ISBLANK(AU1548)),ISBLANK(AV1548)),#N/A,
IF(AS1548="empty","empty",
VLOOKUP(AS1548,MonsterGroupTable!$A:$A,1,0)))))))</f>
        <v/>
      </c>
      <c r="BA1548" s="2" t="str">
        <f>IF(AND(ISBLANK(AZ1548),OR(NOT(ISBLANK(BB1548)),NOT(ISBLANK(BC1548)))),#N/A,
IF(ISBLANK(AZ1548),"",
IF(AND(NOT(ISERROR(VLOOKUP(AZ1548,MonsterTable!$A:$B,MATCH(MonsterTable!$B$1,MonsterTable!$A$1:$B$1,0),0))),OR(ISBLANK(BB1548),ISBLANK(BC1548))),#N/A,
IFERROR(VLOOKUP(AZ1548,MonsterTable!$A:$B,MATCH(MonsterTable!$B$1,MonsterTable!$A$1:$B$1,0),0),
IF(OR(NOT(ISBLANK(BB1548)),ISBLANK(BC1548)),#N/A,
IF(AZ1548="empty","empty",
VLOOKUP(AZ1548,MonsterGroupTable!$A:$A,1,0)))))))</f>
        <v/>
      </c>
      <c r="BH1548" s="2" t="str">
        <f>IF(AND(ISBLANK(BG1548),OR(NOT(ISBLANK(BI1548)),NOT(ISBLANK(BJ1548)))),#N/A,
IF(ISBLANK(BG1548),"",
IF(AND(NOT(ISERROR(VLOOKUP(BG1548,MonsterTable!$A:$B,MATCH(MonsterTable!$B$1,MonsterTable!$A$1:$B$1,0),0))),OR(ISBLANK(BI1548),ISBLANK(BJ1548))),#N/A,
IFERROR(VLOOKUP(BG1548,MonsterTable!$A:$B,MATCH(MonsterTable!$B$1,MonsterTable!$A$1:$B$1,0),0),
IF(OR(NOT(ISBLANK(BI1548)),ISBLANK(BJ1548)),#N/A,
IF(BG1548="empty","empty",
VLOOKUP(BG1548,MonsterGroupTable!$A:$A,1,0)))))))</f>
        <v/>
      </c>
      <c r="BO1548" s="2" t="str">
        <f>IF(AND(ISBLANK(BN1548),OR(NOT(ISBLANK(BP1548)),NOT(ISBLANK(BQ1548)))),#N/A,
IF(ISBLANK(BN1548),"",
IF(AND(NOT(ISERROR(VLOOKUP(BN1548,MonsterTable!$A:$B,MATCH(MonsterTable!$B$1,MonsterTable!$A$1:$B$1,0),0))),OR(ISBLANK(BP1548),ISBLANK(BQ1548))),#N/A,
IFERROR(VLOOKUP(BN1548,MonsterTable!$A:$B,MATCH(MonsterTable!$B$1,MonsterTable!$A$1:$B$1,0),0),
IF(OR(NOT(ISBLANK(BP1548)),ISBLANK(BQ1548)),#N/A,
IF(BN1548="empty","empty",
VLOOKUP(BN1548,MonsterGroupTable!$A:$A,1,0)))))))</f>
        <v/>
      </c>
      <c r="BV1548" s="2" t="str">
        <f>IF(AND(ISBLANK(BU1548),OR(NOT(ISBLANK(BW1548)),NOT(ISBLANK(BX1548)))),#N/A,
IF(ISBLANK(BU1548),"",
IF(AND(NOT(ISERROR(VLOOKUP(BU1548,MonsterTable!$A:$B,MATCH(MonsterTable!$B$1,MonsterTable!$A$1:$B$1,0),0))),OR(ISBLANK(BW1548),ISBLANK(BX1548))),#N/A,
IFERROR(VLOOKUP(BU1548,MonsterTable!$A:$B,MATCH(MonsterTable!$B$1,MonsterTable!$A$1:$B$1,0),0),
IF(OR(NOT(ISBLANK(BW1548)),ISBLANK(BX1548)),#N/A,
IF(BU1548="empty","empty",
VLOOKUP(BU1548,MonsterGroupTable!$A:$A,1,0)))))))</f>
        <v/>
      </c>
      <c r="CC1548" s="2" t="str">
        <f>IF(AND(ISBLANK(CB1548),OR(NOT(ISBLANK(CD1548)),NOT(ISBLANK(CE1548)))),#N/A,
IF(ISBLANK(CB1548),"",
IF(AND(NOT(ISERROR(VLOOKUP(CB1548,MonsterTable!$A:$B,MATCH(MonsterTable!$B$1,MonsterTable!$A$1:$B$1,0),0))),OR(ISBLANK(CD1548),ISBLANK(CE1548))),#N/A,
IFERROR(VLOOKUP(CB1548,MonsterTable!$A:$B,MATCH(MonsterTable!$B$1,MonsterTable!$A$1:$B$1,0),0),
IF(OR(NOT(ISBLANK(CD1548)),ISBLANK(CE1548)),#N/A,
IF(CB1548="empty","empty",
VLOOKUP(CB1548,MonsterGroupTable!$A:$A,1,0)))))))</f>
        <v/>
      </c>
      <c r="CJ1548" s="2" t="str">
        <f>IF(AND(ISBLANK(CI1548),OR(NOT(ISBLANK(CK1548)),NOT(ISBLANK(CL1548)))),#N/A,
IF(ISBLANK(CI1548),"",
IF(AND(NOT(ISERROR(VLOOKUP(CI1548,MonsterTable!$A:$B,MATCH(MonsterTable!$B$1,MonsterTable!$A$1:$B$1,0),0))),OR(ISBLANK(CK1548),ISBLANK(CL1548))),#N/A,
IFERROR(VLOOKUP(CI1548,MonsterTable!$A:$B,MATCH(MonsterTable!$B$1,MonsterTable!$A$1:$B$1,0),0),
IF(OR(NOT(ISBLANK(CK1548)),ISBLANK(CL1548)),#N/A,
IF(CI1548="empty","empty",
VLOOKUP(CI1548,MonsterGroupTable!$A:$A,1,0)))))))</f>
        <v/>
      </c>
    </row>
    <row r="1549" spans="1:88">
      <c r="A1549">
        <v>20515</v>
      </c>
      <c r="B1549">
        <f t="shared" si="51"/>
        <v>1.1000000000000001</v>
      </c>
      <c r="C1549">
        <f t="shared" si="51"/>
        <v>1.1000000000000001</v>
      </c>
      <c r="F1549">
        <v>1680</v>
      </c>
      <c r="G1549">
        <v>56427</v>
      </c>
      <c r="H1549">
        <v>0</v>
      </c>
      <c r="I1549">
        <v>0</v>
      </c>
      <c r="J1549">
        <v>0</v>
      </c>
      <c r="K1549" t="s">
        <v>28</v>
      </c>
      <c r="L1549" t="s">
        <v>243</v>
      </c>
      <c r="M1549" t="s">
        <v>79</v>
      </c>
      <c r="N1549" t="s">
        <v>80</v>
      </c>
      <c r="O1549">
        <v>0</v>
      </c>
      <c r="P1549">
        <v>-4.75</v>
      </c>
      <c r="Q1549">
        <v>-3.5</v>
      </c>
      <c r="R1549">
        <v>4.75</v>
      </c>
      <c r="S1549">
        <v>3</v>
      </c>
      <c r="T1549">
        <v>-13.5</v>
      </c>
      <c r="U1549">
        <v>2.5499999999999998</v>
      </c>
      <c r="V1549">
        <v>-6.75</v>
      </c>
      <c r="W1549" t="str">
        <f t="shared" si="52"/>
        <v>g112,5,empty,3,203,1,1,0</v>
      </c>
      <c r="X1549" s="1" t="s">
        <v>311</v>
      </c>
      <c r="Y1549" s="2" t="str">
        <f>IF(AND(ISBLANK(X1549),OR(NOT(ISBLANK(Z1549)),NOT(ISBLANK(AA1549)))),#N/A,
IF(ISBLANK(X1549),"",
IF(AND(NOT(ISERROR(VLOOKUP(X1549,MonsterTable!$A:$B,MATCH(MonsterTable!$B$1,MonsterTable!$A$1:$B$1,0),0))),OR(ISBLANK(Z1549),ISBLANK(AA1549))),#N/A,
IFERROR(VLOOKUP(X1549,MonsterTable!$A:$B,MATCH(MonsterTable!$B$1,MonsterTable!$A$1:$B$1,0),0),
IF(OR(NOT(ISBLANK(Z1549)),ISBLANK(AA1549)),#N/A,
IF(X1549="empty","empty",
VLOOKUP(X1549,MonsterGroupTable!$A:$A,1,0)))))))</f>
        <v>g112</v>
      </c>
      <c r="AA1549">
        <v>5</v>
      </c>
      <c r="AE1549" s="1" t="s">
        <v>446</v>
      </c>
      <c r="AF1549" s="2" t="str">
        <f>IF(AND(ISBLANK(AE1549),OR(NOT(ISBLANK(AG1549)),NOT(ISBLANK(AH1549)))),#N/A,
IF(ISBLANK(AE1549),"",
IF(AND(NOT(ISERROR(VLOOKUP(AE1549,MonsterTable!$A:$B,MATCH(MonsterTable!$B$1,MonsterTable!$A$1:$B$1,0),0))),OR(ISBLANK(AG1549),ISBLANK(AH1549))),#N/A,
IFERROR(VLOOKUP(AE1549,MonsterTable!$A:$B,MATCH(MonsterTable!$B$1,MonsterTable!$A$1:$B$1,0),0),
IF(OR(NOT(ISBLANK(AG1549)),ISBLANK(AH1549)),#N/A,
IF(AE1549="empty","empty",
VLOOKUP(AE1549,MonsterGroupTable!$A:$A,1,0)))))))</f>
        <v>empty</v>
      </c>
      <c r="AH1549">
        <v>3</v>
      </c>
      <c r="AL1549" s="1" t="s">
        <v>339</v>
      </c>
      <c r="AM1549" s="2">
        <f>IF(AND(ISBLANK(AL1549),OR(NOT(ISBLANK(AN1549)),NOT(ISBLANK(AO1549)))),#N/A,
IF(ISBLANK(AL1549),"",
IF(AND(NOT(ISERROR(VLOOKUP(AL1549,MonsterTable!$A:$B,MATCH(MonsterTable!$B$1,MonsterTable!$A$1:$B$1,0),0))),OR(ISBLANK(AN1549),ISBLANK(AO1549))),#N/A,
IFERROR(VLOOKUP(AL1549,MonsterTable!$A:$B,MATCH(MonsterTable!$B$1,MonsterTable!$A$1:$B$1,0),0),
IF(OR(NOT(ISBLANK(AN1549)),ISBLANK(AO1549)),#N/A,
IF(AL1549="empty","empty",
VLOOKUP(AL1549,MonsterGroupTable!$A:$A,1,0)))))))</f>
        <v>203</v>
      </c>
      <c r="AN1549">
        <v>1</v>
      </c>
      <c r="AO1549">
        <v>1</v>
      </c>
      <c r="AP1549">
        <v>0</v>
      </c>
      <c r="AT1549" s="2" t="str">
        <f>IF(AND(ISBLANK(AS1549),OR(NOT(ISBLANK(AU1549)),NOT(ISBLANK(AV1549)))),#N/A,
IF(ISBLANK(AS1549),"",
IF(AND(NOT(ISERROR(VLOOKUP(AS1549,MonsterTable!$A:$B,MATCH(MonsterTable!$B$1,MonsterTable!$A$1:$B$1,0),0))),OR(ISBLANK(AU1549),ISBLANK(AV1549))),#N/A,
IFERROR(VLOOKUP(AS1549,MonsterTable!$A:$B,MATCH(MonsterTable!$B$1,MonsterTable!$A$1:$B$1,0),0),
IF(OR(NOT(ISBLANK(AU1549)),ISBLANK(AV1549)),#N/A,
IF(AS1549="empty","empty",
VLOOKUP(AS1549,MonsterGroupTable!$A:$A,1,0)))))))</f>
        <v/>
      </c>
      <c r="BA1549" s="2" t="str">
        <f>IF(AND(ISBLANK(AZ1549),OR(NOT(ISBLANK(BB1549)),NOT(ISBLANK(BC1549)))),#N/A,
IF(ISBLANK(AZ1549),"",
IF(AND(NOT(ISERROR(VLOOKUP(AZ1549,MonsterTable!$A:$B,MATCH(MonsterTable!$B$1,MonsterTable!$A$1:$B$1,0),0))),OR(ISBLANK(BB1549),ISBLANK(BC1549))),#N/A,
IFERROR(VLOOKUP(AZ1549,MonsterTable!$A:$B,MATCH(MonsterTable!$B$1,MonsterTable!$A$1:$B$1,0),0),
IF(OR(NOT(ISBLANK(BB1549)),ISBLANK(BC1549)),#N/A,
IF(AZ1549="empty","empty",
VLOOKUP(AZ1549,MonsterGroupTable!$A:$A,1,0)))))))</f>
        <v/>
      </c>
      <c r="BH1549" s="2" t="str">
        <f>IF(AND(ISBLANK(BG1549),OR(NOT(ISBLANK(BI1549)),NOT(ISBLANK(BJ1549)))),#N/A,
IF(ISBLANK(BG1549),"",
IF(AND(NOT(ISERROR(VLOOKUP(BG1549,MonsterTable!$A:$B,MATCH(MonsterTable!$B$1,MonsterTable!$A$1:$B$1,0),0))),OR(ISBLANK(BI1549),ISBLANK(BJ1549))),#N/A,
IFERROR(VLOOKUP(BG1549,MonsterTable!$A:$B,MATCH(MonsterTable!$B$1,MonsterTable!$A$1:$B$1,0),0),
IF(OR(NOT(ISBLANK(BI1549)),ISBLANK(BJ1549)),#N/A,
IF(BG1549="empty","empty",
VLOOKUP(BG1549,MonsterGroupTable!$A:$A,1,0)))))))</f>
        <v/>
      </c>
      <c r="BO1549" s="2" t="str">
        <f>IF(AND(ISBLANK(BN1549),OR(NOT(ISBLANK(BP1549)),NOT(ISBLANK(BQ1549)))),#N/A,
IF(ISBLANK(BN1549),"",
IF(AND(NOT(ISERROR(VLOOKUP(BN1549,MonsterTable!$A:$B,MATCH(MonsterTable!$B$1,MonsterTable!$A$1:$B$1,0),0))),OR(ISBLANK(BP1549),ISBLANK(BQ1549))),#N/A,
IFERROR(VLOOKUP(BN1549,MonsterTable!$A:$B,MATCH(MonsterTable!$B$1,MonsterTable!$A$1:$B$1,0),0),
IF(OR(NOT(ISBLANK(BP1549)),ISBLANK(BQ1549)),#N/A,
IF(BN1549="empty","empty",
VLOOKUP(BN1549,MonsterGroupTable!$A:$A,1,0)))))))</f>
        <v/>
      </c>
      <c r="BV1549" s="2" t="str">
        <f>IF(AND(ISBLANK(BU1549),OR(NOT(ISBLANK(BW1549)),NOT(ISBLANK(BX1549)))),#N/A,
IF(ISBLANK(BU1549),"",
IF(AND(NOT(ISERROR(VLOOKUP(BU1549,MonsterTable!$A:$B,MATCH(MonsterTable!$B$1,MonsterTable!$A$1:$B$1,0),0))),OR(ISBLANK(BW1549),ISBLANK(BX1549))),#N/A,
IFERROR(VLOOKUP(BU1549,MonsterTable!$A:$B,MATCH(MonsterTable!$B$1,MonsterTable!$A$1:$B$1,0),0),
IF(OR(NOT(ISBLANK(BW1549)),ISBLANK(BX1549)),#N/A,
IF(BU1549="empty","empty",
VLOOKUP(BU1549,MonsterGroupTable!$A:$A,1,0)))))))</f>
        <v/>
      </c>
      <c r="CC1549" s="2" t="str">
        <f>IF(AND(ISBLANK(CB1549),OR(NOT(ISBLANK(CD1549)),NOT(ISBLANK(CE1549)))),#N/A,
IF(ISBLANK(CB1549),"",
IF(AND(NOT(ISERROR(VLOOKUP(CB1549,MonsterTable!$A:$B,MATCH(MonsterTable!$B$1,MonsterTable!$A$1:$B$1,0),0))),OR(ISBLANK(CD1549),ISBLANK(CE1549))),#N/A,
IFERROR(VLOOKUP(CB1549,MonsterTable!$A:$B,MATCH(MonsterTable!$B$1,MonsterTable!$A$1:$B$1,0),0),
IF(OR(NOT(ISBLANK(CD1549)),ISBLANK(CE1549)),#N/A,
IF(CB1549="empty","empty",
VLOOKUP(CB1549,MonsterGroupTable!$A:$A,1,0)))))))</f>
        <v/>
      </c>
      <c r="CJ1549" s="2" t="str">
        <f>IF(AND(ISBLANK(CI1549),OR(NOT(ISBLANK(CK1549)),NOT(ISBLANK(CL1549)))),#N/A,
IF(ISBLANK(CI1549),"",
IF(AND(NOT(ISERROR(VLOOKUP(CI1549,MonsterTable!$A:$B,MATCH(MonsterTable!$B$1,MonsterTable!$A$1:$B$1,0),0))),OR(ISBLANK(CK1549),ISBLANK(CL1549))),#N/A,
IFERROR(VLOOKUP(CI1549,MonsterTable!$A:$B,MATCH(MonsterTable!$B$1,MonsterTable!$A$1:$B$1,0),0),
IF(OR(NOT(ISBLANK(CK1549)),ISBLANK(CL1549)),#N/A,
IF(CI1549="empty","empty",
VLOOKUP(CI1549,MonsterGroupTable!$A:$A,1,0)))))))</f>
        <v/>
      </c>
    </row>
    <row r="1550" spans="1:88">
      <c r="A1550">
        <v>20516</v>
      </c>
      <c r="B1550">
        <f t="shared" si="51"/>
        <v>1.1000000000000001</v>
      </c>
      <c r="C1550">
        <f t="shared" si="51"/>
        <v>1.1000000000000001</v>
      </c>
      <c r="F1550">
        <v>1680</v>
      </c>
      <c r="G1550">
        <v>56679</v>
      </c>
      <c r="H1550">
        <v>0</v>
      </c>
      <c r="I1550">
        <v>0</v>
      </c>
      <c r="J1550">
        <v>0</v>
      </c>
      <c r="K1550" t="s">
        <v>28</v>
      </c>
      <c r="L1550" t="s">
        <v>243</v>
      </c>
      <c r="M1550" t="s">
        <v>79</v>
      </c>
      <c r="N1550" t="s">
        <v>80</v>
      </c>
      <c r="O1550">
        <v>0</v>
      </c>
      <c r="P1550">
        <v>-4.75</v>
      </c>
      <c r="Q1550">
        <v>-3.5</v>
      </c>
      <c r="R1550">
        <v>4.75</v>
      </c>
      <c r="S1550">
        <v>3</v>
      </c>
      <c r="T1550">
        <v>-13.5</v>
      </c>
      <c r="U1550">
        <v>2.5499999999999998</v>
      </c>
      <c r="V1550">
        <v>-6.75</v>
      </c>
      <c r="W1550" t="str">
        <f t="shared" si="52"/>
        <v>g112,5,empty,3,203,1,1,0</v>
      </c>
      <c r="X1550" s="1" t="s">
        <v>311</v>
      </c>
      <c r="Y1550" s="2" t="str">
        <f>IF(AND(ISBLANK(X1550),OR(NOT(ISBLANK(Z1550)),NOT(ISBLANK(AA1550)))),#N/A,
IF(ISBLANK(X1550),"",
IF(AND(NOT(ISERROR(VLOOKUP(X1550,MonsterTable!$A:$B,MATCH(MonsterTable!$B$1,MonsterTable!$A$1:$B$1,0),0))),OR(ISBLANK(Z1550),ISBLANK(AA1550))),#N/A,
IFERROR(VLOOKUP(X1550,MonsterTable!$A:$B,MATCH(MonsterTable!$B$1,MonsterTable!$A$1:$B$1,0),0),
IF(OR(NOT(ISBLANK(Z1550)),ISBLANK(AA1550)),#N/A,
IF(X1550="empty","empty",
VLOOKUP(X1550,MonsterGroupTable!$A:$A,1,0)))))))</f>
        <v>g112</v>
      </c>
      <c r="AA1550">
        <v>5</v>
      </c>
      <c r="AE1550" s="1" t="s">
        <v>446</v>
      </c>
      <c r="AF1550" s="2" t="str">
        <f>IF(AND(ISBLANK(AE1550),OR(NOT(ISBLANK(AG1550)),NOT(ISBLANK(AH1550)))),#N/A,
IF(ISBLANK(AE1550),"",
IF(AND(NOT(ISERROR(VLOOKUP(AE1550,MonsterTable!$A:$B,MATCH(MonsterTable!$B$1,MonsterTable!$A$1:$B$1,0),0))),OR(ISBLANK(AG1550),ISBLANK(AH1550))),#N/A,
IFERROR(VLOOKUP(AE1550,MonsterTable!$A:$B,MATCH(MonsterTable!$B$1,MonsterTable!$A$1:$B$1,0),0),
IF(OR(NOT(ISBLANK(AG1550)),ISBLANK(AH1550)),#N/A,
IF(AE1550="empty","empty",
VLOOKUP(AE1550,MonsterGroupTable!$A:$A,1,0)))))))</f>
        <v>empty</v>
      </c>
      <c r="AH1550">
        <v>3</v>
      </c>
      <c r="AL1550" s="1" t="s">
        <v>339</v>
      </c>
      <c r="AM1550" s="2">
        <f>IF(AND(ISBLANK(AL1550),OR(NOT(ISBLANK(AN1550)),NOT(ISBLANK(AO1550)))),#N/A,
IF(ISBLANK(AL1550),"",
IF(AND(NOT(ISERROR(VLOOKUP(AL1550,MonsterTable!$A:$B,MATCH(MonsterTable!$B$1,MonsterTable!$A$1:$B$1,0),0))),OR(ISBLANK(AN1550),ISBLANK(AO1550))),#N/A,
IFERROR(VLOOKUP(AL1550,MonsterTable!$A:$B,MATCH(MonsterTable!$B$1,MonsterTable!$A$1:$B$1,0),0),
IF(OR(NOT(ISBLANK(AN1550)),ISBLANK(AO1550)),#N/A,
IF(AL1550="empty","empty",
VLOOKUP(AL1550,MonsterGroupTable!$A:$A,1,0)))))))</f>
        <v>203</v>
      </c>
      <c r="AN1550">
        <v>1</v>
      </c>
      <c r="AO1550">
        <v>1</v>
      </c>
      <c r="AP1550">
        <v>0</v>
      </c>
      <c r="AT1550" s="2" t="str">
        <f>IF(AND(ISBLANK(AS1550),OR(NOT(ISBLANK(AU1550)),NOT(ISBLANK(AV1550)))),#N/A,
IF(ISBLANK(AS1550),"",
IF(AND(NOT(ISERROR(VLOOKUP(AS1550,MonsterTable!$A:$B,MATCH(MonsterTable!$B$1,MonsterTable!$A$1:$B$1,0),0))),OR(ISBLANK(AU1550),ISBLANK(AV1550))),#N/A,
IFERROR(VLOOKUP(AS1550,MonsterTable!$A:$B,MATCH(MonsterTable!$B$1,MonsterTable!$A$1:$B$1,0),0),
IF(OR(NOT(ISBLANK(AU1550)),ISBLANK(AV1550)),#N/A,
IF(AS1550="empty","empty",
VLOOKUP(AS1550,MonsterGroupTable!$A:$A,1,0)))))))</f>
        <v/>
      </c>
      <c r="BA1550" s="2" t="str">
        <f>IF(AND(ISBLANK(AZ1550),OR(NOT(ISBLANK(BB1550)),NOT(ISBLANK(BC1550)))),#N/A,
IF(ISBLANK(AZ1550),"",
IF(AND(NOT(ISERROR(VLOOKUP(AZ1550,MonsterTable!$A:$B,MATCH(MonsterTable!$B$1,MonsterTable!$A$1:$B$1,0),0))),OR(ISBLANK(BB1550),ISBLANK(BC1550))),#N/A,
IFERROR(VLOOKUP(AZ1550,MonsterTable!$A:$B,MATCH(MonsterTable!$B$1,MonsterTable!$A$1:$B$1,0),0),
IF(OR(NOT(ISBLANK(BB1550)),ISBLANK(BC1550)),#N/A,
IF(AZ1550="empty","empty",
VLOOKUP(AZ1550,MonsterGroupTable!$A:$A,1,0)))))))</f>
        <v/>
      </c>
      <c r="BH1550" s="2" t="str">
        <f>IF(AND(ISBLANK(BG1550),OR(NOT(ISBLANK(BI1550)),NOT(ISBLANK(BJ1550)))),#N/A,
IF(ISBLANK(BG1550),"",
IF(AND(NOT(ISERROR(VLOOKUP(BG1550,MonsterTable!$A:$B,MATCH(MonsterTable!$B$1,MonsterTable!$A$1:$B$1,0),0))),OR(ISBLANK(BI1550),ISBLANK(BJ1550))),#N/A,
IFERROR(VLOOKUP(BG1550,MonsterTable!$A:$B,MATCH(MonsterTable!$B$1,MonsterTable!$A$1:$B$1,0),0),
IF(OR(NOT(ISBLANK(BI1550)),ISBLANK(BJ1550)),#N/A,
IF(BG1550="empty","empty",
VLOOKUP(BG1550,MonsterGroupTable!$A:$A,1,0)))))))</f>
        <v/>
      </c>
      <c r="BO1550" s="2" t="str">
        <f>IF(AND(ISBLANK(BN1550),OR(NOT(ISBLANK(BP1550)),NOT(ISBLANK(BQ1550)))),#N/A,
IF(ISBLANK(BN1550),"",
IF(AND(NOT(ISERROR(VLOOKUP(BN1550,MonsterTable!$A:$B,MATCH(MonsterTable!$B$1,MonsterTable!$A$1:$B$1,0),0))),OR(ISBLANK(BP1550),ISBLANK(BQ1550))),#N/A,
IFERROR(VLOOKUP(BN1550,MonsterTable!$A:$B,MATCH(MonsterTable!$B$1,MonsterTable!$A$1:$B$1,0),0),
IF(OR(NOT(ISBLANK(BP1550)),ISBLANK(BQ1550)),#N/A,
IF(BN1550="empty","empty",
VLOOKUP(BN1550,MonsterGroupTable!$A:$A,1,0)))))))</f>
        <v/>
      </c>
      <c r="BV1550" s="2" t="str">
        <f>IF(AND(ISBLANK(BU1550),OR(NOT(ISBLANK(BW1550)),NOT(ISBLANK(BX1550)))),#N/A,
IF(ISBLANK(BU1550),"",
IF(AND(NOT(ISERROR(VLOOKUP(BU1550,MonsterTable!$A:$B,MATCH(MonsterTable!$B$1,MonsterTable!$A$1:$B$1,0),0))),OR(ISBLANK(BW1550),ISBLANK(BX1550))),#N/A,
IFERROR(VLOOKUP(BU1550,MonsterTable!$A:$B,MATCH(MonsterTable!$B$1,MonsterTable!$A$1:$B$1,0),0),
IF(OR(NOT(ISBLANK(BW1550)),ISBLANK(BX1550)),#N/A,
IF(BU1550="empty","empty",
VLOOKUP(BU1550,MonsterGroupTable!$A:$A,1,0)))))))</f>
        <v/>
      </c>
      <c r="CC1550" s="2" t="str">
        <f>IF(AND(ISBLANK(CB1550),OR(NOT(ISBLANK(CD1550)),NOT(ISBLANK(CE1550)))),#N/A,
IF(ISBLANK(CB1550),"",
IF(AND(NOT(ISERROR(VLOOKUP(CB1550,MonsterTable!$A:$B,MATCH(MonsterTable!$B$1,MonsterTable!$A$1:$B$1,0),0))),OR(ISBLANK(CD1550),ISBLANK(CE1550))),#N/A,
IFERROR(VLOOKUP(CB1550,MonsterTable!$A:$B,MATCH(MonsterTable!$B$1,MonsterTable!$A$1:$B$1,0),0),
IF(OR(NOT(ISBLANK(CD1550)),ISBLANK(CE1550)),#N/A,
IF(CB1550="empty","empty",
VLOOKUP(CB1550,MonsterGroupTable!$A:$A,1,0)))))))</f>
        <v/>
      </c>
      <c r="CJ1550" s="2" t="str">
        <f>IF(AND(ISBLANK(CI1550),OR(NOT(ISBLANK(CK1550)),NOT(ISBLANK(CL1550)))),#N/A,
IF(ISBLANK(CI1550),"",
IF(AND(NOT(ISERROR(VLOOKUP(CI1550,MonsterTable!$A:$B,MATCH(MonsterTable!$B$1,MonsterTable!$A$1:$B$1,0),0))),OR(ISBLANK(CK1550),ISBLANK(CL1550))),#N/A,
IFERROR(VLOOKUP(CI1550,MonsterTable!$A:$B,MATCH(MonsterTable!$B$1,MonsterTable!$A$1:$B$1,0),0),
IF(OR(NOT(ISBLANK(CK1550)),ISBLANK(CL1550)),#N/A,
IF(CI1550="empty","empty",
VLOOKUP(CI1550,MonsterGroupTable!$A:$A,1,0)))))))</f>
        <v/>
      </c>
    </row>
    <row r="1551" spans="1:88">
      <c r="A1551">
        <v>20517</v>
      </c>
      <c r="B1551">
        <f t="shared" si="51"/>
        <v>1.1000000000000001</v>
      </c>
      <c r="C1551">
        <f t="shared" si="51"/>
        <v>1.1000000000000001</v>
      </c>
      <c r="F1551">
        <v>1680</v>
      </c>
      <c r="G1551">
        <v>56931</v>
      </c>
      <c r="H1551">
        <v>0</v>
      </c>
      <c r="I1551">
        <v>0</v>
      </c>
      <c r="J1551">
        <v>0</v>
      </c>
      <c r="K1551" t="s">
        <v>28</v>
      </c>
      <c r="L1551" t="s">
        <v>243</v>
      </c>
      <c r="M1551" t="s">
        <v>79</v>
      </c>
      <c r="N1551" t="s">
        <v>80</v>
      </c>
      <c r="O1551">
        <v>0</v>
      </c>
      <c r="P1551">
        <v>-4.75</v>
      </c>
      <c r="Q1551">
        <v>-3.5</v>
      </c>
      <c r="R1551">
        <v>4.75</v>
      </c>
      <c r="S1551">
        <v>3</v>
      </c>
      <c r="T1551">
        <v>-13.5</v>
      </c>
      <c r="U1551">
        <v>2.5499999999999998</v>
      </c>
      <c r="V1551">
        <v>-6.75</v>
      </c>
      <c r="W1551" t="str">
        <f t="shared" si="52"/>
        <v>g112,5,empty,3,203,1,1,0</v>
      </c>
      <c r="X1551" s="1" t="s">
        <v>311</v>
      </c>
      <c r="Y1551" s="2" t="str">
        <f>IF(AND(ISBLANK(X1551),OR(NOT(ISBLANK(Z1551)),NOT(ISBLANK(AA1551)))),#N/A,
IF(ISBLANK(X1551),"",
IF(AND(NOT(ISERROR(VLOOKUP(X1551,MonsterTable!$A:$B,MATCH(MonsterTable!$B$1,MonsterTable!$A$1:$B$1,0),0))),OR(ISBLANK(Z1551),ISBLANK(AA1551))),#N/A,
IFERROR(VLOOKUP(X1551,MonsterTable!$A:$B,MATCH(MonsterTable!$B$1,MonsterTable!$A$1:$B$1,0),0),
IF(OR(NOT(ISBLANK(Z1551)),ISBLANK(AA1551)),#N/A,
IF(X1551="empty","empty",
VLOOKUP(X1551,MonsterGroupTable!$A:$A,1,0)))))))</f>
        <v>g112</v>
      </c>
      <c r="AA1551">
        <v>5</v>
      </c>
      <c r="AE1551" s="1" t="s">
        <v>446</v>
      </c>
      <c r="AF1551" s="2" t="str">
        <f>IF(AND(ISBLANK(AE1551),OR(NOT(ISBLANK(AG1551)),NOT(ISBLANK(AH1551)))),#N/A,
IF(ISBLANK(AE1551),"",
IF(AND(NOT(ISERROR(VLOOKUP(AE1551,MonsterTable!$A:$B,MATCH(MonsterTable!$B$1,MonsterTable!$A$1:$B$1,0),0))),OR(ISBLANK(AG1551),ISBLANK(AH1551))),#N/A,
IFERROR(VLOOKUP(AE1551,MonsterTable!$A:$B,MATCH(MonsterTable!$B$1,MonsterTable!$A$1:$B$1,0),0),
IF(OR(NOT(ISBLANK(AG1551)),ISBLANK(AH1551)),#N/A,
IF(AE1551="empty","empty",
VLOOKUP(AE1551,MonsterGroupTable!$A:$A,1,0)))))))</f>
        <v>empty</v>
      </c>
      <c r="AH1551">
        <v>3</v>
      </c>
      <c r="AL1551" s="1" t="s">
        <v>339</v>
      </c>
      <c r="AM1551" s="2">
        <f>IF(AND(ISBLANK(AL1551),OR(NOT(ISBLANK(AN1551)),NOT(ISBLANK(AO1551)))),#N/A,
IF(ISBLANK(AL1551),"",
IF(AND(NOT(ISERROR(VLOOKUP(AL1551,MonsterTable!$A:$B,MATCH(MonsterTable!$B$1,MonsterTable!$A$1:$B$1,0),0))),OR(ISBLANK(AN1551),ISBLANK(AO1551))),#N/A,
IFERROR(VLOOKUP(AL1551,MonsterTable!$A:$B,MATCH(MonsterTable!$B$1,MonsterTable!$A$1:$B$1,0),0),
IF(OR(NOT(ISBLANK(AN1551)),ISBLANK(AO1551)),#N/A,
IF(AL1551="empty","empty",
VLOOKUP(AL1551,MonsterGroupTable!$A:$A,1,0)))))))</f>
        <v>203</v>
      </c>
      <c r="AN1551">
        <v>1</v>
      </c>
      <c r="AO1551">
        <v>1</v>
      </c>
      <c r="AP1551">
        <v>0</v>
      </c>
      <c r="AT1551" s="2" t="str">
        <f>IF(AND(ISBLANK(AS1551),OR(NOT(ISBLANK(AU1551)),NOT(ISBLANK(AV1551)))),#N/A,
IF(ISBLANK(AS1551),"",
IF(AND(NOT(ISERROR(VLOOKUP(AS1551,MonsterTable!$A:$B,MATCH(MonsterTable!$B$1,MonsterTable!$A$1:$B$1,0),0))),OR(ISBLANK(AU1551),ISBLANK(AV1551))),#N/A,
IFERROR(VLOOKUP(AS1551,MonsterTable!$A:$B,MATCH(MonsterTable!$B$1,MonsterTable!$A$1:$B$1,0),0),
IF(OR(NOT(ISBLANK(AU1551)),ISBLANK(AV1551)),#N/A,
IF(AS1551="empty","empty",
VLOOKUP(AS1551,MonsterGroupTable!$A:$A,1,0)))))))</f>
        <v/>
      </c>
      <c r="BA1551" s="2" t="str">
        <f>IF(AND(ISBLANK(AZ1551),OR(NOT(ISBLANK(BB1551)),NOT(ISBLANK(BC1551)))),#N/A,
IF(ISBLANK(AZ1551),"",
IF(AND(NOT(ISERROR(VLOOKUP(AZ1551,MonsterTable!$A:$B,MATCH(MonsterTable!$B$1,MonsterTable!$A$1:$B$1,0),0))),OR(ISBLANK(BB1551),ISBLANK(BC1551))),#N/A,
IFERROR(VLOOKUP(AZ1551,MonsterTable!$A:$B,MATCH(MonsterTable!$B$1,MonsterTable!$A$1:$B$1,0),0),
IF(OR(NOT(ISBLANK(BB1551)),ISBLANK(BC1551)),#N/A,
IF(AZ1551="empty","empty",
VLOOKUP(AZ1551,MonsterGroupTable!$A:$A,1,0)))))))</f>
        <v/>
      </c>
      <c r="BH1551" s="2" t="str">
        <f>IF(AND(ISBLANK(BG1551),OR(NOT(ISBLANK(BI1551)),NOT(ISBLANK(BJ1551)))),#N/A,
IF(ISBLANK(BG1551),"",
IF(AND(NOT(ISERROR(VLOOKUP(BG1551,MonsterTable!$A:$B,MATCH(MonsterTable!$B$1,MonsterTable!$A$1:$B$1,0),0))),OR(ISBLANK(BI1551),ISBLANK(BJ1551))),#N/A,
IFERROR(VLOOKUP(BG1551,MonsterTable!$A:$B,MATCH(MonsterTable!$B$1,MonsterTable!$A$1:$B$1,0),0),
IF(OR(NOT(ISBLANK(BI1551)),ISBLANK(BJ1551)),#N/A,
IF(BG1551="empty","empty",
VLOOKUP(BG1551,MonsterGroupTable!$A:$A,1,0)))))))</f>
        <v/>
      </c>
      <c r="BO1551" s="2" t="str">
        <f>IF(AND(ISBLANK(BN1551),OR(NOT(ISBLANK(BP1551)),NOT(ISBLANK(BQ1551)))),#N/A,
IF(ISBLANK(BN1551),"",
IF(AND(NOT(ISERROR(VLOOKUP(BN1551,MonsterTable!$A:$B,MATCH(MonsterTable!$B$1,MonsterTable!$A$1:$B$1,0),0))),OR(ISBLANK(BP1551),ISBLANK(BQ1551))),#N/A,
IFERROR(VLOOKUP(BN1551,MonsterTable!$A:$B,MATCH(MonsterTable!$B$1,MonsterTable!$A$1:$B$1,0),0),
IF(OR(NOT(ISBLANK(BP1551)),ISBLANK(BQ1551)),#N/A,
IF(BN1551="empty","empty",
VLOOKUP(BN1551,MonsterGroupTable!$A:$A,1,0)))))))</f>
        <v/>
      </c>
      <c r="BV1551" s="2" t="str">
        <f>IF(AND(ISBLANK(BU1551),OR(NOT(ISBLANK(BW1551)),NOT(ISBLANK(BX1551)))),#N/A,
IF(ISBLANK(BU1551),"",
IF(AND(NOT(ISERROR(VLOOKUP(BU1551,MonsterTable!$A:$B,MATCH(MonsterTable!$B$1,MonsterTable!$A$1:$B$1,0),0))),OR(ISBLANK(BW1551),ISBLANK(BX1551))),#N/A,
IFERROR(VLOOKUP(BU1551,MonsterTable!$A:$B,MATCH(MonsterTable!$B$1,MonsterTable!$A$1:$B$1,0),0),
IF(OR(NOT(ISBLANK(BW1551)),ISBLANK(BX1551)),#N/A,
IF(BU1551="empty","empty",
VLOOKUP(BU1551,MonsterGroupTable!$A:$A,1,0)))))))</f>
        <v/>
      </c>
      <c r="CC1551" s="2" t="str">
        <f>IF(AND(ISBLANK(CB1551),OR(NOT(ISBLANK(CD1551)),NOT(ISBLANK(CE1551)))),#N/A,
IF(ISBLANK(CB1551),"",
IF(AND(NOT(ISERROR(VLOOKUP(CB1551,MonsterTable!$A:$B,MATCH(MonsterTable!$B$1,MonsterTable!$A$1:$B$1,0),0))),OR(ISBLANK(CD1551),ISBLANK(CE1551))),#N/A,
IFERROR(VLOOKUP(CB1551,MonsterTable!$A:$B,MATCH(MonsterTable!$B$1,MonsterTable!$A$1:$B$1,0),0),
IF(OR(NOT(ISBLANK(CD1551)),ISBLANK(CE1551)),#N/A,
IF(CB1551="empty","empty",
VLOOKUP(CB1551,MonsterGroupTable!$A:$A,1,0)))))))</f>
        <v/>
      </c>
      <c r="CJ1551" s="2" t="str">
        <f>IF(AND(ISBLANK(CI1551),OR(NOT(ISBLANK(CK1551)),NOT(ISBLANK(CL1551)))),#N/A,
IF(ISBLANK(CI1551),"",
IF(AND(NOT(ISERROR(VLOOKUP(CI1551,MonsterTable!$A:$B,MATCH(MonsterTable!$B$1,MonsterTable!$A$1:$B$1,0),0))),OR(ISBLANK(CK1551),ISBLANK(CL1551))),#N/A,
IFERROR(VLOOKUP(CI1551,MonsterTable!$A:$B,MATCH(MonsterTable!$B$1,MonsterTable!$A$1:$B$1,0),0),
IF(OR(NOT(ISBLANK(CK1551)),ISBLANK(CL1551)),#N/A,
IF(CI1551="empty","empty",
VLOOKUP(CI1551,MonsterGroupTable!$A:$A,1,0)))))))</f>
        <v/>
      </c>
    </row>
    <row r="1552" spans="1:88">
      <c r="A1552">
        <v>20518</v>
      </c>
      <c r="B1552">
        <f t="shared" si="51"/>
        <v>1.1000000000000001</v>
      </c>
      <c r="C1552">
        <f t="shared" si="51"/>
        <v>1.1000000000000001</v>
      </c>
      <c r="F1552">
        <v>1680</v>
      </c>
      <c r="G1552">
        <v>57183</v>
      </c>
      <c r="H1552">
        <v>0</v>
      </c>
      <c r="I1552">
        <v>0</v>
      </c>
      <c r="J1552">
        <v>0</v>
      </c>
      <c r="K1552" t="s">
        <v>28</v>
      </c>
      <c r="L1552" t="s">
        <v>243</v>
      </c>
      <c r="M1552" t="s">
        <v>79</v>
      </c>
      <c r="N1552" t="s">
        <v>80</v>
      </c>
      <c r="O1552">
        <v>0</v>
      </c>
      <c r="P1552">
        <v>-4.75</v>
      </c>
      <c r="Q1552">
        <v>-3.5</v>
      </c>
      <c r="R1552">
        <v>4.75</v>
      </c>
      <c r="S1552">
        <v>3</v>
      </c>
      <c r="T1552">
        <v>-13.5</v>
      </c>
      <c r="U1552">
        <v>2.5499999999999998</v>
      </c>
      <c r="V1552">
        <v>-6.75</v>
      </c>
      <c r="W1552" t="str">
        <f t="shared" si="52"/>
        <v>g112,5,empty,3,203,1,1,0</v>
      </c>
      <c r="X1552" s="1" t="s">
        <v>311</v>
      </c>
      <c r="Y1552" s="2" t="str">
        <f>IF(AND(ISBLANK(X1552),OR(NOT(ISBLANK(Z1552)),NOT(ISBLANK(AA1552)))),#N/A,
IF(ISBLANK(X1552),"",
IF(AND(NOT(ISERROR(VLOOKUP(X1552,MonsterTable!$A:$B,MATCH(MonsterTable!$B$1,MonsterTable!$A$1:$B$1,0),0))),OR(ISBLANK(Z1552),ISBLANK(AA1552))),#N/A,
IFERROR(VLOOKUP(X1552,MonsterTable!$A:$B,MATCH(MonsterTable!$B$1,MonsterTable!$A$1:$B$1,0),0),
IF(OR(NOT(ISBLANK(Z1552)),ISBLANK(AA1552)),#N/A,
IF(X1552="empty","empty",
VLOOKUP(X1552,MonsterGroupTable!$A:$A,1,0)))))))</f>
        <v>g112</v>
      </c>
      <c r="AA1552">
        <v>5</v>
      </c>
      <c r="AE1552" s="1" t="s">
        <v>446</v>
      </c>
      <c r="AF1552" s="2" t="str">
        <f>IF(AND(ISBLANK(AE1552),OR(NOT(ISBLANK(AG1552)),NOT(ISBLANK(AH1552)))),#N/A,
IF(ISBLANK(AE1552),"",
IF(AND(NOT(ISERROR(VLOOKUP(AE1552,MonsterTable!$A:$B,MATCH(MonsterTable!$B$1,MonsterTable!$A$1:$B$1,0),0))),OR(ISBLANK(AG1552),ISBLANK(AH1552))),#N/A,
IFERROR(VLOOKUP(AE1552,MonsterTable!$A:$B,MATCH(MonsterTable!$B$1,MonsterTable!$A$1:$B$1,0),0),
IF(OR(NOT(ISBLANK(AG1552)),ISBLANK(AH1552)),#N/A,
IF(AE1552="empty","empty",
VLOOKUP(AE1552,MonsterGroupTable!$A:$A,1,0)))))))</f>
        <v>empty</v>
      </c>
      <c r="AH1552">
        <v>3</v>
      </c>
      <c r="AL1552" s="1" t="s">
        <v>339</v>
      </c>
      <c r="AM1552" s="2">
        <f>IF(AND(ISBLANK(AL1552),OR(NOT(ISBLANK(AN1552)),NOT(ISBLANK(AO1552)))),#N/A,
IF(ISBLANK(AL1552),"",
IF(AND(NOT(ISERROR(VLOOKUP(AL1552,MonsterTable!$A:$B,MATCH(MonsterTable!$B$1,MonsterTable!$A$1:$B$1,0),0))),OR(ISBLANK(AN1552),ISBLANK(AO1552))),#N/A,
IFERROR(VLOOKUP(AL1552,MonsterTable!$A:$B,MATCH(MonsterTable!$B$1,MonsterTable!$A$1:$B$1,0),0),
IF(OR(NOT(ISBLANK(AN1552)),ISBLANK(AO1552)),#N/A,
IF(AL1552="empty","empty",
VLOOKUP(AL1552,MonsterGroupTable!$A:$A,1,0)))))))</f>
        <v>203</v>
      </c>
      <c r="AN1552">
        <v>1</v>
      </c>
      <c r="AO1552">
        <v>1</v>
      </c>
      <c r="AP1552">
        <v>0</v>
      </c>
      <c r="AT1552" s="2" t="str">
        <f>IF(AND(ISBLANK(AS1552),OR(NOT(ISBLANK(AU1552)),NOT(ISBLANK(AV1552)))),#N/A,
IF(ISBLANK(AS1552),"",
IF(AND(NOT(ISERROR(VLOOKUP(AS1552,MonsterTable!$A:$B,MATCH(MonsterTable!$B$1,MonsterTable!$A$1:$B$1,0),0))),OR(ISBLANK(AU1552),ISBLANK(AV1552))),#N/A,
IFERROR(VLOOKUP(AS1552,MonsterTable!$A:$B,MATCH(MonsterTable!$B$1,MonsterTable!$A$1:$B$1,0),0),
IF(OR(NOT(ISBLANK(AU1552)),ISBLANK(AV1552)),#N/A,
IF(AS1552="empty","empty",
VLOOKUP(AS1552,MonsterGroupTable!$A:$A,1,0)))))))</f>
        <v/>
      </c>
      <c r="BA1552" s="2" t="str">
        <f>IF(AND(ISBLANK(AZ1552),OR(NOT(ISBLANK(BB1552)),NOT(ISBLANK(BC1552)))),#N/A,
IF(ISBLANK(AZ1552),"",
IF(AND(NOT(ISERROR(VLOOKUP(AZ1552,MonsterTable!$A:$B,MATCH(MonsterTable!$B$1,MonsterTable!$A$1:$B$1,0),0))),OR(ISBLANK(BB1552),ISBLANK(BC1552))),#N/A,
IFERROR(VLOOKUP(AZ1552,MonsterTable!$A:$B,MATCH(MonsterTable!$B$1,MonsterTable!$A$1:$B$1,0),0),
IF(OR(NOT(ISBLANK(BB1552)),ISBLANK(BC1552)),#N/A,
IF(AZ1552="empty","empty",
VLOOKUP(AZ1552,MonsterGroupTable!$A:$A,1,0)))))))</f>
        <v/>
      </c>
      <c r="BH1552" s="2" t="str">
        <f>IF(AND(ISBLANK(BG1552),OR(NOT(ISBLANK(BI1552)),NOT(ISBLANK(BJ1552)))),#N/A,
IF(ISBLANK(BG1552),"",
IF(AND(NOT(ISERROR(VLOOKUP(BG1552,MonsterTable!$A:$B,MATCH(MonsterTable!$B$1,MonsterTable!$A$1:$B$1,0),0))),OR(ISBLANK(BI1552),ISBLANK(BJ1552))),#N/A,
IFERROR(VLOOKUP(BG1552,MonsterTable!$A:$B,MATCH(MonsterTable!$B$1,MonsterTable!$A$1:$B$1,0),0),
IF(OR(NOT(ISBLANK(BI1552)),ISBLANK(BJ1552)),#N/A,
IF(BG1552="empty","empty",
VLOOKUP(BG1552,MonsterGroupTable!$A:$A,1,0)))))))</f>
        <v/>
      </c>
      <c r="BO1552" s="2" t="str">
        <f>IF(AND(ISBLANK(BN1552),OR(NOT(ISBLANK(BP1552)),NOT(ISBLANK(BQ1552)))),#N/A,
IF(ISBLANK(BN1552),"",
IF(AND(NOT(ISERROR(VLOOKUP(BN1552,MonsterTable!$A:$B,MATCH(MonsterTable!$B$1,MonsterTable!$A$1:$B$1,0),0))),OR(ISBLANK(BP1552),ISBLANK(BQ1552))),#N/A,
IFERROR(VLOOKUP(BN1552,MonsterTable!$A:$B,MATCH(MonsterTable!$B$1,MonsterTable!$A$1:$B$1,0),0),
IF(OR(NOT(ISBLANK(BP1552)),ISBLANK(BQ1552)),#N/A,
IF(BN1552="empty","empty",
VLOOKUP(BN1552,MonsterGroupTable!$A:$A,1,0)))))))</f>
        <v/>
      </c>
      <c r="BV1552" s="2" t="str">
        <f>IF(AND(ISBLANK(BU1552),OR(NOT(ISBLANK(BW1552)),NOT(ISBLANK(BX1552)))),#N/A,
IF(ISBLANK(BU1552),"",
IF(AND(NOT(ISERROR(VLOOKUP(BU1552,MonsterTable!$A:$B,MATCH(MonsterTable!$B$1,MonsterTable!$A$1:$B$1,0),0))),OR(ISBLANK(BW1552),ISBLANK(BX1552))),#N/A,
IFERROR(VLOOKUP(BU1552,MonsterTable!$A:$B,MATCH(MonsterTable!$B$1,MonsterTable!$A$1:$B$1,0),0),
IF(OR(NOT(ISBLANK(BW1552)),ISBLANK(BX1552)),#N/A,
IF(BU1552="empty","empty",
VLOOKUP(BU1552,MonsterGroupTable!$A:$A,1,0)))))))</f>
        <v/>
      </c>
      <c r="CC1552" s="2" t="str">
        <f>IF(AND(ISBLANK(CB1552),OR(NOT(ISBLANK(CD1552)),NOT(ISBLANK(CE1552)))),#N/A,
IF(ISBLANK(CB1552),"",
IF(AND(NOT(ISERROR(VLOOKUP(CB1552,MonsterTable!$A:$B,MATCH(MonsterTable!$B$1,MonsterTable!$A$1:$B$1,0),0))),OR(ISBLANK(CD1552),ISBLANK(CE1552))),#N/A,
IFERROR(VLOOKUP(CB1552,MonsterTable!$A:$B,MATCH(MonsterTable!$B$1,MonsterTable!$A$1:$B$1,0),0),
IF(OR(NOT(ISBLANK(CD1552)),ISBLANK(CE1552)),#N/A,
IF(CB1552="empty","empty",
VLOOKUP(CB1552,MonsterGroupTable!$A:$A,1,0)))))))</f>
        <v/>
      </c>
      <c r="CJ1552" s="2" t="str">
        <f>IF(AND(ISBLANK(CI1552),OR(NOT(ISBLANK(CK1552)),NOT(ISBLANK(CL1552)))),#N/A,
IF(ISBLANK(CI1552),"",
IF(AND(NOT(ISERROR(VLOOKUP(CI1552,MonsterTable!$A:$B,MATCH(MonsterTable!$B$1,MonsterTable!$A$1:$B$1,0),0))),OR(ISBLANK(CK1552),ISBLANK(CL1552))),#N/A,
IFERROR(VLOOKUP(CI1552,MonsterTable!$A:$B,MATCH(MonsterTable!$B$1,MonsterTable!$A$1:$B$1,0),0),
IF(OR(NOT(ISBLANK(CK1552)),ISBLANK(CL1552)),#N/A,
IF(CI1552="empty","empty",
VLOOKUP(CI1552,MonsterGroupTable!$A:$A,1,0)))))))</f>
        <v/>
      </c>
    </row>
    <row r="1553" spans="1:88">
      <c r="A1553">
        <v>20519</v>
      </c>
      <c r="B1553">
        <f t="shared" si="51"/>
        <v>1.1000000000000001</v>
      </c>
      <c r="C1553">
        <f t="shared" si="51"/>
        <v>1.1000000000000001</v>
      </c>
      <c r="F1553">
        <v>1680</v>
      </c>
      <c r="G1553">
        <v>57435</v>
      </c>
      <c r="H1553">
        <v>0</v>
      </c>
      <c r="I1553">
        <v>0</v>
      </c>
      <c r="J1553">
        <v>0</v>
      </c>
      <c r="K1553" t="s">
        <v>28</v>
      </c>
      <c r="L1553" t="s">
        <v>243</v>
      </c>
      <c r="M1553" t="s">
        <v>79</v>
      </c>
      <c r="N1553" t="s">
        <v>80</v>
      </c>
      <c r="O1553">
        <v>0</v>
      </c>
      <c r="P1553">
        <v>-4.75</v>
      </c>
      <c r="Q1553">
        <v>-3.5</v>
      </c>
      <c r="R1553">
        <v>4.75</v>
      </c>
      <c r="S1553">
        <v>3</v>
      </c>
      <c r="T1553">
        <v>-13.5</v>
      </c>
      <c r="U1553">
        <v>2.5499999999999998</v>
      </c>
      <c r="V1553">
        <v>-6.75</v>
      </c>
      <c r="W1553" t="str">
        <f t="shared" si="52"/>
        <v>g112,5,empty,3,203,1,1,0</v>
      </c>
      <c r="X1553" s="1" t="s">
        <v>311</v>
      </c>
      <c r="Y1553" s="2" t="str">
        <f>IF(AND(ISBLANK(X1553),OR(NOT(ISBLANK(Z1553)),NOT(ISBLANK(AA1553)))),#N/A,
IF(ISBLANK(X1553),"",
IF(AND(NOT(ISERROR(VLOOKUP(X1553,MonsterTable!$A:$B,MATCH(MonsterTable!$B$1,MonsterTable!$A$1:$B$1,0),0))),OR(ISBLANK(Z1553),ISBLANK(AA1553))),#N/A,
IFERROR(VLOOKUP(X1553,MonsterTable!$A:$B,MATCH(MonsterTable!$B$1,MonsterTable!$A$1:$B$1,0),0),
IF(OR(NOT(ISBLANK(Z1553)),ISBLANK(AA1553)),#N/A,
IF(X1553="empty","empty",
VLOOKUP(X1553,MonsterGroupTable!$A:$A,1,0)))))))</f>
        <v>g112</v>
      </c>
      <c r="AA1553">
        <v>5</v>
      </c>
      <c r="AE1553" s="1" t="s">
        <v>446</v>
      </c>
      <c r="AF1553" s="2" t="str">
        <f>IF(AND(ISBLANK(AE1553),OR(NOT(ISBLANK(AG1553)),NOT(ISBLANK(AH1553)))),#N/A,
IF(ISBLANK(AE1553),"",
IF(AND(NOT(ISERROR(VLOOKUP(AE1553,MonsterTable!$A:$B,MATCH(MonsterTable!$B$1,MonsterTable!$A$1:$B$1,0),0))),OR(ISBLANK(AG1553),ISBLANK(AH1553))),#N/A,
IFERROR(VLOOKUP(AE1553,MonsterTable!$A:$B,MATCH(MonsterTable!$B$1,MonsterTable!$A$1:$B$1,0),0),
IF(OR(NOT(ISBLANK(AG1553)),ISBLANK(AH1553)),#N/A,
IF(AE1553="empty","empty",
VLOOKUP(AE1553,MonsterGroupTable!$A:$A,1,0)))))))</f>
        <v>empty</v>
      </c>
      <c r="AH1553">
        <v>3</v>
      </c>
      <c r="AL1553" s="1" t="s">
        <v>339</v>
      </c>
      <c r="AM1553" s="2">
        <f>IF(AND(ISBLANK(AL1553),OR(NOT(ISBLANK(AN1553)),NOT(ISBLANK(AO1553)))),#N/A,
IF(ISBLANK(AL1553),"",
IF(AND(NOT(ISERROR(VLOOKUP(AL1553,MonsterTable!$A:$B,MATCH(MonsterTable!$B$1,MonsterTable!$A$1:$B$1,0),0))),OR(ISBLANK(AN1553),ISBLANK(AO1553))),#N/A,
IFERROR(VLOOKUP(AL1553,MonsterTable!$A:$B,MATCH(MonsterTable!$B$1,MonsterTable!$A$1:$B$1,0),0),
IF(OR(NOT(ISBLANK(AN1553)),ISBLANK(AO1553)),#N/A,
IF(AL1553="empty","empty",
VLOOKUP(AL1553,MonsterGroupTable!$A:$A,1,0)))))))</f>
        <v>203</v>
      </c>
      <c r="AN1553">
        <v>1</v>
      </c>
      <c r="AO1553">
        <v>1</v>
      </c>
      <c r="AP1553">
        <v>0</v>
      </c>
      <c r="AT1553" s="2" t="str">
        <f>IF(AND(ISBLANK(AS1553),OR(NOT(ISBLANK(AU1553)),NOT(ISBLANK(AV1553)))),#N/A,
IF(ISBLANK(AS1553),"",
IF(AND(NOT(ISERROR(VLOOKUP(AS1553,MonsterTable!$A:$B,MATCH(MonsterTable!$B$1,MonsterTable!$A$1:$B$1,0),0))),OR(ISBLANK(AU1553),ISBLANK(AV1553))),#N/A,
IFERROR(VLOOKUP(AS1553,MonsterTable!$A:$B,MATCH(MonsterTable!$B$1,MonsterTable!$A$1:$B$1,0),0),
IF(OR(NOT(ISBLANK(AU1553)),ISBLANK(AV1553)),#N/A,
IF(AS1553="empty","empty",
VLOOKUP(AS1553,MonsterGroupTable!$A:$A,1,0)))))))</f>
        <v/>
      </c>
      <c r="BA1553" s="2" t="str">
        <f>IF(AND(ISBLANK(AZ1553),OR(NOT(ISBLANK(BB1553)),NOT(ISBLANK(BC1553)))),#N/A,
IF(ISBLANK(AZ1553),"",
IF(AND(NOT(ISERROR(VLOOKUP(AZ1553,MonsterTable!$A:$B,MATCH(MonsterTable!$B$1,MonsterTable!$A$1:$B$1,0),0))),OR(ISBLANK(BB1553),ISBLANK(BC1553))),#N/A,
IFERROR(VLOOKUP(AZ1553,MonsterTable!$A:$B,MATCH(MonsterTable!$B$1,MonsterTable!$A$1:$B$1,0),0),
IF(OR(NOT(ISBLANK(BB1553)),ISBLANK(BC1553)),#N/A,
IF(AZ1553="empty","empty",
VLOOKUP(AZ1553,MonsterGroupTable!$A:$A,1,0)))))))</f>
        <v/>
      </c>
      <c r="BH1553" s="2" t="str">
        <f>IF(AND(ISBLANK(BG1553),OR(NOT(ISBLANK(BI1553)),NOT(ISBLANK(BJ1553)))),#N/A,
IF(ISBLANK(BG1553),"",
IF(AND(NOT(ISERROR(VLOOKUP(BG1553,MonsterTable!$A:$B,MATCH(MonsterTable!$B$1,MonsterTable!$A$1:$B$1,0),0))),OR(ISBLANK(BI1553),ISBLANK(BJ1553))),#N/A,
IFERROR(VLOOKUP(BG1553,MonsterTable!$A:$B,MATCH(MonsterTable!$B$1,MonsterTable!$A$1:$B$1,0),0),
IF(OR(NOT(ISBLANK(BI1553)),ISBLANK(BJ1553)),#N/A,
IF(BG1553="empty","empty",
VLOOKUP(BG1553,MonsterGroupTable!$A:$A,1,0)))))))</f>
        <v/>
      </c>
      <c r="BO1553" s="2" t="str">
        <f>IF(AND(ISBLANK(BN1553),OR(NOT(ISBLANK(BP1553)),NOT(ISBLANK(BQ1553)))),#N/A,
IF(ISBLANK(BN1553),"",
IF(AND(NOT(ISERROR(VLOOKUP(BN1553,MonsterTable!$A:$B,MATCH(MonsterTable!$B$1,MonsterTable!$A$1:$B$1,0),0))),OR(ISBLANK(BP1553),ISBLANK(BQ1553))),#N/A,
IFERROR(VLOOKUP(BN1553,MonsterTable!$A:$B,MATCH(MonsterTable!$B$1,MonsterTable!$A$1:$B$1,0),0),
IF(OR(NOT(ISBLANK(BP1553)),ISBLANK(BQ1553)),#N/A,
IF(BN1553="empty","empty",
VLOOKUP(BN1553,MonsterGroupTable!$A:$A,1,0)))))))</f>
        <v/>
      </c>
      <c r="BV1553" s="2" t="str">
        <f>IF(AND(ISBLANK(BU1553),OR(NOT(ISBLANK(BW1553)),NOT(ISBLANK(BX1553)))),#N/A,
IF(ISBLANK(BU1553),"",
IF(AND(NOT(ISERROR(VLOOKUP(BU1553,MonsterTable!$A:$B,MATCH(MonsterTable!$B$1,MonsterTable!$A$1:$B$1,0),0))),OR(ISBLANK(BW1553),ISBLANK(BX1553))),#N/A,
IFERROR(VLOOKUP(BU1553,MonsterTable!$A:$B,MATCH(MonsterTable!$B$1,MonsterTable!$A$1:$B$1,0),0),
IF(OR(NOT(ISBLANK(BW1553)),ISBLANK(BX1553)),#N/A,
IF(BU1553="empty","empty",
VLOOKUP(BU1553,MonsterGroupTable!$A:$A,1,0)))))))</f>
        <v/>
      </c>
      <c r="CC1553" s="2" t="str">
        <f>IF(AND(ISBLANK(CB1553),OR(NOT(ISBLANK(CD1553)),NOT(ISBLANK(CE1553)))),#N/A,
IF(ISBLANK(CB1553),"",
IF(AND(NOT(ISERROR(VLOOKUP(CB1553,MonsterTable!$A:$B,MATCH(MonsterTable!$B$1,MonsterTable!$A$1:$B$1,0),0))),OR(ISBLANK(CD1553),ISBLANK(CE1553))),#N/A,
IFERROR(VLOOKUP(CB1553,MonsterTable!$A:$B,MATCH(MonsterTable!$B$1,MonsterTable!$A$1:$B$1,0),0),
IF(OR(NOT(ISBLANK(CD1553)),ISBLANK(CE1553)),#N/A,
IF(CB1553="empty","empty",
VLOOKUP(CB1553,MonsterGroupTable!$A:$A,1,0)))))))</f>
        <v/>
      </c>
      <c r="CJ1553" s="2" t="str">
        <f>IF(AND(ISBLANK(CI1553),OR(NOT(ISBLANK(CK1553)),NOT(ISBLANK(CL1553)))),#N/A,
IF(ISBLANK(CI1553),"",
IF(AND(NOT(ISERROR(VLOOKUP(CI1553,MonsterTable!$A:$B,MATCH(MonsterTable!$B$1,MonsterTable!$A$1:$B$1,0),0))),OR(ISBLANK(CK1553),ISBLANK(CL1553))),#N/A,
IFERROR(VLOOKUP(CI1553,MonsterTable!$A:$B,MATCH(MonsterTable!$B$1,MonsterTable!$A$1:$B$1,0),0),
IF(OR(NOT(ISBLANK(CK1553)),ISBLANK(CL1553)),#N/A,
IF(CI1553="empty","empty",
VLOOKUP(CI1553,MonsterGroupTable!$A:$A,1,0)))))))</f>
        <v/>
      </c>
    </row>
    <row r="1554" spans="1:88">
      <c r="A1554">
        <v>20520</v>
      </c>
      <c r="B1554">
        <f t="shared" ref="B1554:C1617" si="53">IF(MOD(A1554,10)=0,1.2,1.1)</f>
        <v>1.2</v>
      </c>
      <c r="C1554">
        <f t="shared" si="53"/>
        <v>1.1000000000000001</v>
      </c>
      <c r="F1554">
        <v>1680</v>
      </c>
      <c r="G1554">
        <v>57687</v>
      </c>
      <c r="H1554">
        <v>0</v>
      </c>
      <c r="I1554">
        <v>0</v>
      </c>
      <c r="J1554">
        <v>0</v>
      </c>
      <c r="K1554" t="s">
        <v>28</v>
      </c>
      <c r="L1554" t="s">
        <v>243</v>
      </c>
      <c r="M1554" t="s">
        <v>79</v>
      </c>
      <c r="N1554" t="s">
        <v>80</v>
      </c>
      <c r="O1554">
        <v>0</v>
      </c>
      <c r="P1554">
        <v>-4.75</v>
      </c>
      <c r="Q1554">
        <v>-3.5</v>
      </c>
      <c r="R1554">
        <v>4.75</v>
      </c>
      <c r="S1554">
        <v>3</v>
      </c>
      <c r="T1554">
        <v>-13.5</v>
      </c>
      <c r="U1554">
        <v>2.5499999999999998</v>
      </c>
      <c r="V1554">
        <v>-6.75</v>
      </c>
      <c r="W1554" t="str">
        <f t="shared" ref="W1554:W1617" si="54">Y1554&amp;IF(ISBLANK(Z1554),"",","&amp;Z1554)&amp;IF(ISBLANK(AA1554),"",","&amp;AA1554)&amp;IF(ISBLANK(AB1554),"",","&amp;AB1554)&amp;IF(ISBLANK(AC1554),"",","&amp;AC1554)&amp;IF(ISBLANK(AD1554),"",","&amp;AD1554)
&amp;IF(LEN(AF1554)=0,"",","&amp;AF1554)&amp;IF(ISBLANK(AG1554),"",","&amp;AG1554)&amp;IF(ISBLANK(AH1554),"",","&amp;AH1554)&amp;IF(ISBLANK(AI1554),"",","&amp;AI1554)&amp;IF(ISBLANK(AJ1554),"",","&amp;AJ1554)&amp;IF(ISBLANK(AK1554),"",","&amp;AK1554)
&amp;IF(LEN(AM1554)=0,"",","&amp;AM1554)&amp;IF(ISBLANK(AN1554),"",","&amp;AN1554)&amp;IF(ISBLANK(AO1554),"",","&amp;AO1554)&amp;IF(ISBLANK(AP1554),"",","&amp;AP1554)&amp;IF(ISBLANK(AQ1554),"",","&amp;AQ1554)&amp;IF(ISBLANK(AR1554),"",","&amp;AR1554)
&amp;IF(LEN(AT1554)=0,"",","&amp;AT1554)&amp;IF(ISBLANK(AU1554),"",","&amp;AU1554)&amp;IF(ISBLANK(AV1554),"",","&amp;AV1554)&amp;IF(ISBLANK(AW1554),"",","&amp;AW1554)&amp;IF(ISBLANK(AX1554),"",","&amp;AX1554)&amp;IF(ISBLANK(AY1554),"",","&amp;AY1554)
&amp;IF(LEN(BA1554)=0,"",","&amp;BA1554)&amp;IF(ISBLANK(BB1554),"",","&amp;BB1554)&amp;IF(ISBLANK(BC1554),"",","&amp;BC1554)&amp;IF(ISBLANK(BD1554),"",","&amp;BD1554)&amp;IF(ISBLANK(BE1554),"",","&amp;BE1554)&amp;IF(ISBLANK(BF1554),"",","&amp;BF1554)
&amp;IF(LEN(BH1554)=0,"",","&amp;BH1554)&amp;IF(ISBLANK(BI1554),"",","&amp;BI1554)&amp;IF(ISBLANK(BJ1554),"",","&amp;BJ1554)&amp;IF(ISBLANK(BK1554),"",","&amp;BK1554)&amp;IF(ISBLANK(BL1554),"",","&amp;BL1554)&amp;IF(ISBLANK(BM1554),"",","&amp;BM1554)
&amp;IF(LEN(BO1554)=0,"",","&amp;BO1554)&amp;IF(ISBLANK(BP1554),"",","&amp;BP1554)&amp;IF(ISBLANK(BQ1554),"",","&amp;BQ1554)&amp;IF(ISBLANK(BR1554),"",","&amp;BR1554)&amp;IF(ISBLANK(BS1554),"",","&amp;BS1554)&amp;IF(ISBLANK(BT1554),"",","&amp;BT1554)
&amp;IF(LEN(BV1554)=0,"",","&amp;BV1554)&amp;IF(ISBLANK(BW1554),"",","&amp;BW1554)&amp;IF(ISBLANK(BX1554),"",","&amp;BX1554)&amp;IF(ISBLANK(BY1554),"",","&amp;BY1554)&amp;IF(ISBLANK(BZ1554),"",","&amp;BZ1554)&amp;IF(ISBLANK(CA1554),"",","&amp;CA1554)
&amp;IF(LEN(CC1554)=0,"",","&amp;CC1554)&amp;IF(ISBLANK(CD1554),"",","&amp;CD1554)&amp;IF(ISBLANK(CE1554),"",","&amp;CE1554)&amp;IF(ISBLANK(CF1554),"",","&amp;CF1554)&amp;IF(ISBLANK(CG1554),"",","&amp;CG1554)&amp;IF(ISBLANK(CH1554),"",","&amp;CH1554)
&amp;IF(LEN(CJ1554)=0,"",","&amp;CJ1554)&amp;IF(ISBLANK(CK1554),"",","&amp;CK1554)&amp;IF(ISBLANK(CL1554),"",","&amp;CL1554)&amp;IF(ISBLANK(CM1554),"",","&amp;CM1554)&amp;IF(ISBLANK(CN1554),"",","&amp;CN1554)&amp;IF(ISBLANK(CO1554),"",","&amp;CO1554)</f>
        <v>g112,5,empty,3,203,1,1,0</v>
      </c>
      <c r="X1554" s="1" t="s">
        <v>311</v>
      </c>
      <c r="Y1554" s="2" t="str">
        <f>IF(AND(ISBLANK(X1554),OR(NOT(ISBLANK(Z1554)),NOT(ISBLANK(AA1554)))),#N/A,
IF(ISBLANK(X1554),"",
IF(AND(NOT(ISERROR(VLOOKUP(X1554,MonsterTable!$A:$B,MATCH(MonsterTable!$B$1,MonsterTable!$A$1:$B$1,0),0))),OR(ISBLANK(Z1554),ISBLANK(AA1554))),#N/A,
IFERROR(VLOOKUP(X1554,MonsterTable!$A:$B,MATCH(MonsterTable!$B$1,MonsterTable!$A$1:$B$1,0),0),
IF(OR(NOT(ISBLANK(Z1554)),ISBLANK(AA1554)),#N/A,
IF(X1554="empty","empty",
VLOOKUP(X1554,MonsterGroupTable!$A:$A,1,0)))))))</f>
        <v>g112</v>
      </c>
      <c r="AA1554">
        <v>5</v>
      </c>
      <c r="AE1554" s="1" t="s">
        <v>446</v>
      </c>
      <c r="AF1554" s="2" t="str">
        <f>IF(AND(ISBLANK(AE1554),OR(NOT(ISBLANK(AG1554)),NOT(ISBLANK(AH1554)))),#N/A,
IF(ISBLANK(AE1554),"",
IF(AND(NOT(ISERROR(VLOOKUP(AE1554,MonsterTable!$A:$B,MATCH(MonsterTable!$B$1,MonsterTable!$A$1:$B$1,0),0))),OR(ISBLANK(AG1554),ISBLANK(AH1554))),#N/A,
IFERROR(VLOOKUP(AE1554,MonsterTable!$A:$B,MATCH(MonsterTable!$B$1,MonsterTable!$A$1:$B$1,0),0),
IF(OR(NOT(ISBLANK(AG1554)),ISBLANK(AH1554)),#N/A,
IF(AE1554="empty","empty",
VLOOKUP(AE1554,MonsterGroupTable!$A:$A,1,0)))))))</f>
        <v>empty</v>
      </c>
      <c r="AH1554">
        <v>3</v>
      </c>
      <c r="AL1554" s="1" t="s">
        <v>339</v>
      </c>
      <c r="AM1554" s="2">
        <f>IF(AND(ISBLANK(AL1554),OR(NOT(ISBLANK(AN1554)),NOT(ISBLANK(AO1554)))),#N/A,
IF(ISBLANK(AL1554),"",
IF(AND(NOT(ISERROR(VLOOKUP(AL1554,MonsterTable!$A:$B,MATCH(MonsterTable!$B$1,MonsterTable!$A$1:$B$1,0),0))),OR(ISBLANK(AN1554),ISBLANK(AO1554))),#N/A,
IFERROR(VLOOKUP(AL1554,MonsterTable!$A:$B,MATCH(MonsterTable!$B$1,MonsterTable!$A$1:$B$1,0),0),
IF(OR(NOT(ISBLANK(AN1554)),ISBLANK(AO1554)),#N/A,
IF(AL1554="empty","empty",
VLOOKUP(AL1554,MonsterGroupTable!$A:$A,1,0)))))))</f>
        <v>203</v>
      </c>
      <c r="AN1554">
        <v>1</v>
      </c>
      <c r="AO1554">
        <v>1</v>
      </c>
      <c r="AP1554">
        <v>0</v>
      </c>
      <c r="AT1554" s="2" t="str">
        <f>IF(AND(ISBLANK(AS1554),OR(NOT(ISBLANK(AU1554)),NOT(ISBLANK(AV1554)))),#N/A,
IF(ISBLANK(AS1554),"",
IF(AND(NOT(ISERROR(VLOOKUP(AS1554,MonsterTable!$A:$B,MATCH(MonsterTable!$B$1,MonsterTable!$A$1:$B$1,0),0))),OR(ISBLANK(AU1554),ISBLANK(AV1554))),#N/A,
IFERROR(VLOOKUP(AS1554,MonsterTable!$A:$B,MATCH(MonsterTable!$B$1,MonsterTable!$A$1:$B$1,0),0),
IF(OR(NOT(ISBLANK(AU1554)),ISBLANK(AV1554)),#N/A,
IF(AS1554="empty","empty",
VLOOKUP(AS1554,MonsterGroupTable!$A:$A,1,0)))))))</f>
        <v/>
      </c>
      <c r="BA1554" s="2" t="str">
        <f>IF(AND(ISBLANK(AZ1554),OR(NOT(ISBLANK(BB1554)),NOT(ISBLANK(BC1554)))),#N/A,
IF(ISBLANK(AZ1554),"",
IF(AND(NOT(ISERROR(VLOOKUP(AZ1554,MonsterTable!$A:$B,MATCH(MonsterTable!$B$1,MonsterTable!$A$1:$B$1,0),0))),OR(ISBLANK(BB1554),ISBLANK(BC1554))),#N/A,
IFERROR(VLOOKUP(AZ1554,MonsterTable!$A:$B,MATCH(MonsterTable!$B$1,MonsterTable!$A$1:$B$1,0),0),
IF(OR(NOT(ISBLANK(BB1554)),ISBLANK(BC1554)),#N/A,
IF(AZ1554="empty","empty",
VLOOKUP(AZ1554,MonsterGroupTable!$A:$A,1,0)))))))</f>
        <v/>
      </c>
      <c r="BH1554" s="2" t="str">
        <f>IF(AND(ISBLANK(BG1554),OR(NOT(ISBLANK(BI1554)),NOT(ISBLANK(BJ1554)))),#N/A,
IF(ISBLANK(BG1554),"",
IF(AND(NOT(ISERROR(VLOOKUP(BG1554,MonsterTable!$A:$B,MATCH(MonsterTable!$B$1,MonsterTable!$A$1:$B$1,0),0))),OR(ISBLANK(BI1554),ISBLANK(BJ1554))),#N/A,
IFERROR(VLOOKUP(BG1554,MonsterTable!$A:$B,MATCH(MonsterTable!$B$1,MonsterTable!$A$1:$B$1,0),0),
IF(OR(NOT(ISBLANK(BI1554)),ISBLANK(BJ1554)),#N/A,
IF(BG1554="empty","empty",
VLOOKUP(BG1554,MonsterGroupTable!$A:$A,1,0)))))))</f>
        <v/>
      </c>
      <c r="BO1554" s="2" t="str">
        <f>IF(AND(ISBLANK(BN1554),OR(NOT(ISBLANK(BP1554)),NOT(ISBLANK(BQ1554)))),#N/A,
IF(ISBLANK(BN1554),"",
IF(AND(NOT(ISERROR(VLOOKUP(BN1554,MonsterTable!$A:$B,MATCH(MonsterTable!$B$1,MonsterTable!$A$1:$B$1,0),0))),OR(ISBLANK(BP1554),ISBLANK(BQ1554))),#N/A,
IFERROR(VLOOKUP(BN1554,MonsterTable!$A:$B,MATCH(MonsterTable!$B$1,MonsterTable!$A$1:$B$1,0),0),
IF(OR(NOT(ISBLANK(BP1554)),ISBLANK(BQ1554)),#N/A,
IF(BN1554="empty","empty",
VLOOKUP(BN1554,MonsterGroupTable!$A:$A,1,0)))))))</f>
        <v/>
      </c>
      <c r="BV1554" s="2" t="str">
        <f>IF(AND(ISBLANK(BU1554),OR(NOT(ISBLANK(BW1554)),NOT(ISBLANK(BX1554)))),#N/A,
IF(ISBLANK(BU1554),"",
IF(AND(NOT(ISERROR(VLOOKUP(BU1554,MonsterTable!$A:$B,MATCH(MonsterTable!$B$1,MonsterTable!$A$1:$B$1,0),0))),OR(ISBLANK(BW1554),ISBLANK(BX1554))),#N/A,
IFERROR(VLOOKUP(BU1554,MonsterTable!$A:$B,MATCH(MonsterTable!$B$1,MonsterTable!$A$1:$B$1,0),0),
IF(OR(NOT(ISBLANK(BW1554)),ISBLANK(BX1554)),#N/A,
IF(BU1554="empty","empty",
VLOOKUP(BU1554,MonsterGroupTable!$A:$A,1,0)))))))</f>
        <v/>
      </c>
      <c r="CC1554" s="2" t="str">
        <f>IF(AND(ISBLANK(CB1554),OR(NOT(ISBLANK(CD1554)),NOT(ISBLANK(CE1554)))),#N/A,
IF(ISBLANK(CB1554),"",
IF(AND(NOT(ISERROR(VLOOKUP(CB1554,MonsterTable!$A:$B,MATCH(MonsterTable!$B$1,MonsterTable!$A$1:$B$1,0),0))),OR(ISBLANK(CD1554),ISBLANK(CE1554))),#N/A,
IFERROR(VLOOKUP(CB1554,MonsterTable!$A:$B,MATCH(MonsterTable!$B$1,MonsterTable!$A$1:$B$1,0),0),
IF(OR(NOT(ISBLANK(CD1554)),ISBLANK(CE1554)),#N/A,
IF(CB1554="empty","empty",
VLOOKUP(CB1554,MonsterGroupTable!$A:$A,1,0)))))))</f>
        <v/>
      </c>
      <c r="CJ1554" s="2" t="str">
        <f>IF(AND(ISBLANK(CI1554),OR(NOT(ISBLANK(CK1554)),NOT(ISBLANK(CL1554)))),#N/A,
IF(ISBLANK(CI1554),"",
IF(AND(NOT(ISERROR(VLOOKUP(CI1554,MonsterTable!$A:$B,MATCH(MonsterTable!$B$1,MonsterTable!$A$1:$B$1,0),0))),OR(ISBLANK(CK1554),ISBLANK(CL1554))),#N/A,
IFERROR(VLOOKUP(CI1554,MonsterTable!$A:$B,MATCH(MonsterTable!$B$1,MonsterTable!$A$1:$B$1,0),0),
IF(OR(NOT(ISBLANK(CK1554)),ISBLANK(CL1554)),#N/A,
IF(CI1554="empty","empty",
VLOOKUP(CI1554,MonsterGroupTable!$A:$A,1,0)))))))</f>
        <v/>
      </c>
    </row>
    <row r="1555" spans="1:88">
      <c r="A1555">
        <v>20521</v>
      </c>
      <c r="B1555">
        <f t="shared" si="53"/>
        <v>1.1000000000000001</v>
      </c>
      <c r="C1555">
        <f t="shared" si="53"/>
        <v>1.1000000000000001</v>
      </c>
      <c r="F1555">
        <v>1680</v>
      </c>
      <c r="G1555">
        <v>57939</v>
      </c>
      <c r="H1555">
        <v>0</v>
      </c>
      <c r="I1555">
        <v>0</v>
      </c>
      <c r="J1555">
        <v>0</v>
      </c>
      <c r="K1555" t="s">
        <v>28</v>
      </c>
      <c r="L1555" t="s">
        <v>245</v>
      </c>
      <c r="M1555" t="s">
        <v>79</v>
      </c>
      <c r="N1555" t="s">
        <v>80</v>
      </c>
      <c r="O1555">
        <v>0</v>
      </c>
      <c r="P1555">
        <v>-4.75</v>
      </c>
      <c r="Q1555">
        <v>-3.5</v>
      </c>
      <c r="R1555">
        <v>4.75</v>
      </c>
      <c r="S1555">
        <v>3</v>
      </c>
      <c r="T1555">
        <v>-13.5</v>
      </c>
      <c r="U1555">
        <v>2.5499999999999998</v>
      </c>
      <c r="V1555">
        <v>-6.75</v>
      </c>
      <c r="W1555" t="str">
        <f t="shared" si="54"/>
        <v>g113,5,empty,3,204,1,1,0</v>
      </c>
      <c r="X1555" s="1" t="s">
        <v>312</v>
      </c>
      <c r="Y1555" s="2" t="str">
        <f>IF(AND(ISBLANK(X1555),OR(NOT(ISBLANK(Z1555)),NOT(ISBLANK(AA1555)))),#N/A,
IF(ISBLANK(X1555),"",
IF(AND(NOT(ISERROR(VLOOKUP(X1555,MonsterTable!$A:$B,MATCH(MonsterTable!$B$1,MonsterTable!$A$1:$B$1,0),0))),OR(ISBLANK(Z1555),ISBLANK(AA1555))),#N/A,
IFERROR(VLOOKUP(X1555,MonsterTable!$A:$B,MATCH(MonsterTable!$B$1,MonsterTable!$A$1:$B$1,0),0),
IF(OR(NOT(ISBLANK(Z1555)),ISBLANK(AA1555)),#N/A,
IF(X1555="empty","empty",
VLOOKUP(X1555,MonsterGroupTable!$A:$A,1,0)))))))</f>
        <v>g113</v>
      </c>
      <c r="AA1555">
        <v>5</v>
      </c>
      <c r="AE1555" s="1" t="s">
        <v>446</v>
      </c>
      <c r="AF1555" s="2" t="str">
        <f>IF(AND(ISBLANK(AE1555),OR(NOT(ISBLANK(AG1555)),NOT(ISBLANK(AH1555)))),#N/A,
IF(ISBLANK(AE1555),"",
IF(AND(NOT(ISERROR(VLOOKUP(AE1555,MonsterTable!$A:$B,MATCH(MonsterTable!$B$1,MonsterTable!$A$1:$B$1,0),0))),OR(ISBLANK(AG1555),ISBLANK(AH1555))),#N/A,
IFERROR(VLOOKUP(AE1555,MonsterTable!$A:$B,MATCH(MonsterTable!$B$1,MonsterTable!$A$1:$B$1,0),0),
IF(OR(NOT(ISBLANK(AG1555)),ISBLANK(AH1555)),#N/A,
IF(AE1555="empty","empty",
VLOOKUP(AE1555,MonsterGroupTable!$A:$A,1,0)))))))</f>
        <v>empty</v>
      </c>
      <c r="AH1555">
        <v>3</v>
      </c>
      <c r="AL1555" s="1" t="s">
        <v>340</v>
      </c>
      <c r="AM1555" s="2">
        <f>IF(AND(ISBLANK(AL1555),OR(NOT(ISBLANK(AN1555)),NOT(ISBLANK(AO1555)))),#N/A,
IF(ISBLANK(AL1555),"",
IF(AND(NOT(ISERROR(VLOOKUP(AL1555,MonsterTable!$A:$B,MATCH(MonsterTable!$B$1,MonsterTable!$A$1:$B$1,0),0))),OR(ISBLANK(AN1555),ISBLANK(AO1555))),#N/A,
IFERROR(VLOOKUP(AL1555,MonsterTable!$A:$B,MATCH(MonsterTable!$B$1,MonsterTable!$A$1:$B$1,0),0),
IF(OR(NOT(ISBLANK(AN1555)),ISBLANK(AO1555)),#N/A,
IF(AL1555="empty","empty",
VLOOKUP(AL1555,MonsterGroupTable!$A:$A,1,0)))))))</f>
        <v>204</v>
      </c>
      <c r="AN1555">
        <v>1</v>
      </c>
      <c r="AO1555">
        <v>1</v>
      </c>
      <c r="AP1555">
        <v>0</v>
      </c>
      <c r="AT1555" s="2" t="str">
        <f>IF(AND(ISBLANK(AS1555),OR(NOT(ISBLANK(AU1555)),NOT(ISBLANK(AV1555)))),#N/A,
IF(ISBLANK(AS1555),"",
IF(AND(NOT(ISERROR(VLOOKUP(AS1555,MonsterTable!$A:$B,MATCH(MonsterTable!$B$1,MonsterTable!$A$1:$B$1,0),0))),OR(ISBLANK(AU1555),ISBLANK(AV1555))),#N/A,
IFERROR(VLOOKUP(AS1555,MonsterTable!$A:$B,MATCH(MonsterTable!$B$1,MonsterTable!$A$1:$B$1,0),0),
IF(OR(NOT(ISBLANK(AU1555)),ISBLANK(AV1555)),#N/A,
IF(AS1555="empty","empty",
VLOOKUP(AS1555,MonsterGroupTable!$A:$A,1,0)))))))</f>
        <v/>
      </c>
      <c r="BA1555" s="2" t="str">
        <f>IF(AND(ISBLANK(AZ1555),OR(NOT(ISBLANK(BB1555)),NOT(ISBLANK(BC1555)))),#N/A,
IF(ISBLANK(AZ1555),"",
IF(AND(NOT(ISERROR(VLOOKUP(AZ1555,MonsterTable!$A:$B,MATCH(MonsterTable!$B$1,MonsterTable!$A$1:$B$1,0),0))),OR(ISBLANK(BB1555),ISBLANK(BC1555))),#N/A,
IFERROR(VLOOKUP(AZ1555,MonsterTable!$A:$B,MATCH(MonsterTable!$B$1,MonsterTable!$A$1:$B$1,0),0),
IF(OR(NOT(ISBLANK(BB1555)),ISBLANK(BC1555)),#N/A,
IF(AZ1555="empty","empty",
VLOOKUP(AZ1555,MonsterGroupTable!$A:$A,1,0)))))))</f>
        <v/>
      </c>
      <c r="BH1555" s="2" t="str">
        <f>IF(AND(ISBLANK(BG1555),OR(NOT(ISBLANK(BI1555)),NOT(ISBLANK(BJ1555)))),#N/A,
IF(ISBLANK(BG1555),"",
IF(AND(NOT(ISERROR(VLOOKUP(BG1555,MonsterTable!$A:$B,MATCH(MonsterTable!$B$1,MonsterTable!$A$1:$B$1,0),0))),OR(ISBLANK(BI1555),ISBLANK(BJ1555))),#N/A,
IFERROR(VLOOKUP(BG1555,MonsterTable!$A:$B,MATCH(MonsterTable!$B$1,MonsterTable!$A$1:$B$1,0),0),
IF(OR(NOT(ISBLANK(BI1555)),ISBLANK(BJ1555)),#N/A,
IF(BG1555="empty","empty",
VLOOKUP(BG1555,MonsterGroupTable!$A:$A,1,0)))))))</f>
        <v/>
      </c>
      <c r="BO1555" s="2" t="str">
        <f>IF(AND(ISBLANK(BN1555),OR(NOT(ISBLANK(BP1555)),NOT(ISBLANK(BQ1555)))),#N/A,
IF(ISBLANK(BN1555),"",
IF(AND(NOT(ISERROR(VLOOKUP(BN1555,MonsterTable!$A:$B,MATCH(MonsterTable!$B$1,MonsterTable!$A$1:$B$1,0),0))),OR(ISBLANK(BP1555),ISBLANK(BQ1555))),#N/A,
IFERROR(VLOOKUP(BN1555,MonsterTable!$A:$B,MATCH(MonsterTable!$B$1,MonsterTable!$A$1:$B$1,0),0),
IF(OR(NOT(ISBLANK(BP1555)),ISBLANK(BQ1555)),#N/A,
IF(BN1555="empty","empty",
VLOOKUP(BN1555,MonsterGroupTable!$A:$A,1,0)))))))</f>
        <v/>
      </c>
      <c r="BV1555" s="2" t="str">
        <f>IF(AND(ISBLANK(BU1555),OR(NOT(ISBLANK(BW1555)),NOT(ISBLANK(BX1555)))),#N/A,
IF(ISBLANK(BU1555),"",
IF(AND(NOT(ISERROR(VLOOKUP(BU1555,MonsterTable!$A:$B,MATCH(MonsterTable!$B$1,MonsterTable!$A$1:$B$1,0),0))),OR(ISBLANK(BW1555),ISBLANK(BX1555))),#N/A,
IFERROR(VLOOKUP(BU1555,MonsterTable!$A:$B,MATCH(MonsterTable!$B$1,MonsterTable!$A$1:$B$1,0),0),
IF(OR(NOT(ISBLANK(BW1555)),ISBLANK(BX1555)),#N/A,
IF(BU1555="empty","empty",
VLOOKUP(BU1555,MonsterGroupTable!$A:$A,1,0)))))))</f>
        <v/>
      </c>
      <c r="CC1555" s="2" t="str">
        <f>IF(AND(ISBLANK(CB1555),OR(NOT(ISBLANK(CD1555)),NOT(ISBLANK(CE1555)))),#N/A,
IF(ISBLANK(CB1555),"",
IF(AND(NOT(ISERROR(VLOOKUP(CB1555,MonsterTable!$A:$B,MATCH(MonsterTable!$B$1,MonsterTable!$A$1:$B$1,0),0))),OR(ISBLANK(CD1555),ISBLANK(CE1555))),#N/A,
IFERROR(VLOOKUP(CB1555,MonsterTable!$A:$B,MATCH(MonsterTable!$B$1,MonsterTable!$A$1:$B$1,0),0),
IF(OR(NOT(ISBLANK(CD1555)),ISBLANK(CE1555)),#N/A,
IF(CB1555="empty","empty",
VLOOKUP(CB1555,MonsterGroupTable!$A:$A,1,0)))))))</f>
        <v/>
      </c>
      <c r="CJ1555" s="2" t="str">
        <f>IF(AND(ISBLANK(CI1555),OR(NOT(ISBLANK(CK1555)),NOT(ISBLANK(CL1555)))),#N/A,
IF(ISBLANK(CI1555),"",
IF(AND(NOT(ISERROR(VLOOKUP(CI1555,MonsterTable!$A:$B,MATCH(MonsterTable!$B$1,MonsterTable!$A$1:$B$1,0),0))),OR(ISBLANK(CK1555),ISBLANK(CL1555))),#N/A,
IFERROR(VLOOKUP(CI1555,MonsterTable!$A:$B,MATCH(MonsterTable!$B$1,MonsterTable!$A$1:$B$1,0),0),
IF(OR(NOT(ISBLANK(CK1555)),ISBLANK(CL1555)),#N/A,
IF(CI1555="empty","empty",
VLOOKUP(CI1555,MonsterGroupTable!$A:$A,1,0)))))))</f>
        <v/>
      </c>
    </row>
    <row r="1556" spans="1:88">
      <c r="A1556">
        <v>20522</v>
      </c>
      <c r="B1556">
        <f t="shared" si="53"/>
        <v>1.1000000000000001</v>
      </c>
      <c r="C1556">
        <f t="shared" si="53"/>
        <v>1.1000000000000001</v>
      </c>
      <c r="F1556">
        <v>1680</v>
      </c>
      <c r="G1556">
        <v>58191</v>
      </c>
      <c r="H1556">
        <v>0</v>
      </c>
      <c r="I1556">
        <v>0</v>
      </c>
      <c r="J1556">
        <v>0</v>
      </c>
      <c r="K1556" t="s">
        <v>28</v>
      </c>
      <c r="L1556" t="s">
        <v>245</v>
      </c>
      <c r="M1556" t="s">
        <v>79</v>
      </c>
      <c r="N1556" t="s">
        <v>80</v>
      </c>
      <c r="O1556">
        <v>0</v>
      </c>
      <c r="P1556">
        <v>-4.75</v>
      </c>
      <c r="Q1556">
        <v>-3.5</v>
      </c>
      <c r="R1556">
        <v>4.75</v>
      </c>
      <c r="S1556">
        <v>3</v>
      </c>
      <c r="T1556">
        <v>-13.5</v>
      </c>
      <c r="U1556">
        <v>2.5499999999999998</v>
      </c>
      <c r="V1556">
        <v>-6.75</v>
      </c>
      <c r="W1556" t="str">
        <f t="shared" si="54"/>
        <v>g113,5,empty,3,204,1,1,0</v>
      </c>
      <c r="X1556" s="1" t="s">
        <v>312</v>
      </c>
      <c r="Y1556" s="2" t="str">
        <f>IF(AND(ISBLANK(X1556),OR(NOT(ISBLANK(Z1556)),NOT(ISBLANK(AA1556)))),#N/A,
IF(ISBLANK(X1556),"",
IF(AND(NOT(ISERROR(VLOOKUP(X1556,MonsterTable!$A:$B,MATCH(MonsterTable!$B$1,MonsterTable!$A$1:$B$1,0),0))),OR(ISBLANK(Z1556),ISBLANK(AA1556))),#N/A,
IFERROR(VLOOKUP(X1556,MonsterTable!$A:$B,MATCH(MonsterTable!$B$1,MonsterTable!$A$1:$B$1,0),0),
IF(OR(NOT(ISBLANK(Z1556)),ISBLANK(AA1556)),#N/A,
IF(X1556="empty","empty",
VLOOKUP(X1556,MonsterGroupTable!$A:$A,1,0)))))))</f>
        <v>g113</v>
      </c>
      <c r="AA1556">
        <v>5</v>
      </c>
      <c r="AE1556" s="1" t="s">
        <v>446</v>
      </c>
      <c r="AF1556" s="2" t="str">
        <f>IF(AND(ISBLANK(AE1556),OR(NOT(ISBLANK(AG1556)),NOT(ISBLANK(AH1556)))),#N/A,
IF(ISBLANK(AE1556),"",
IF(AND(NOT(ISERROR(VLOOKUP(AE1556,MonsterTable!$A:$B,MATCH(MonsterTable!$B$1,MonsterTable!$A$1:$B$1,0),0))),OR(ISBLANK(AG1556),ISBLANK(AH1556))),#N/A,
IFERROR(VLOOKUP(AE1556,MonsterTable!$A:$B,MATCH(MonsterTable!$B$1,MonsterTable!$A$1:$B$1,0),0),
IF(OR(NOT(ISBLANK(AG1556)),ISBLANK(AH1556)),#N/A,
IF(AE1556="empty","empty",
VLOOKUP(AE1556,MonsterGroupTable!$A:$A,1,0)))))))</f>
        <v>empty</v>
      </c>
      <c r="AH1556">
        <v>3</v>
      </c>
      <c r="AL1556" s="1" t="s">
        <v>340</v>
      </c>
      <c r="AM1556" s="2">
        <f>IF(AND(ISBLANK(AL1556),OR(NOT(ISBLANK(AN1556)),NOT(ISBLANK(AO1556)))),#N/A,
IF(ISBLANK(AL1556),"",
IF(AND(NOT(ISERROR(VLOOKUP(AL1556,MonsterTable!$A:$B,MATCH(MonsterTable!$B$1,MonsterTable!$A$1:$B$1,0),0))),OR(ISBLANK(AN1556),ISBLANK(AO1556))),#N/A,
IFERROR(VLOOKUP(AL1556,MonsterTable!$A:$B,MATCH(MonsterTable!$B$1,MonsterTable!$A$1:$B$1,0),0),
IF(OR(NOT(ISBLANK(AN1556)),ISBLANK(AO1556)),#N/A,
IF(AL1556="empty","empty",
VLOOKUP(AL1556,MonsterGroupTable!$A:$A,1,0)))))))</f>
        <v>204</v>
      </c>
      <c r="AN1556">
        <v>1</v>
      </c>
      <c r="AO1556">
        <v>1</v>
      </c>
      <c r="AP1556">
        <v>0</v>
      </c>
      <c r="AT1556" s="2" t="str">
        <f>IF(AND(ISBLANK(AS1556),OR(NOT(ISBLANK(AU1556)),NOT(ISBLANK(AV1556)))),#N/A,
IF(ISBLANK(AS1556),"",
IF(AND(NOT(ISERROR(VLOOKUP(AS1556,MonsterTable!$A:$B,MATCH(MonsterTable!$B$1,MonsterTable!$A$1:$B$1,0),0))),OR(ISBLANK(AU1556),ISBLANK(AV1556))),#N/A,
IFERROR(VLOOKUP(AS1556,MonsterTable!$A:$B,MATCH(MonsterTable!$B$1,MonsterTable!$A$1:$B$1,0),0),
IF(OR(NOT(ISBLANK(AU1556)),ISBLANK(AV1556)),#N/A,
IF(AS1556="empty","empty",
VLOOKUP(AS1556,MonsterGroupTable!$A:$A,1,0)))))))</f>
        <v/>
      </c>
      <c r="BA1556" s="2" t="str">
        <f>IF(AND(ISBLANK(AZ1556),OR(NOT(ISBLANK(BB1556)),NOT(ISBLANK(BC1556)))),#N/A,
IF(ISBLANK(AZ1556),"",
IF(AND(NOT(ISERROR(VLOOKUP(AZ1556,MonsterTable!$A:$B,MATCH(MonsterTable!$B$1,MonsterTable!$A$1:$B$1,0),0))),OR(ISBLANK(BB1556),ISBLANK(BC1556))),#N/A,
IFERROR(VLOOKUP(AZ1556,MonsterTable!$A:$B,MATCH(MonsterTable!$B$1,MonsterTable!$A$1:$B$1,0),0),
IF(OR(NOT(ISBLANK(BB1556)),ISBLANK(BC1556)),#N/A,
IF(AZ1556="empty","empty",
VLOOKUP(AZ1556,MonsterGroupTable!$A:$A,1,0)))))))</f>
        <v/>
      </c>
      <c r="BH1556" s="2" t="str">
        <f>IF(AND(ISBLANK(BG1556),OR(NOT(ISBLANK(BI1556)),NOT(ISBLANK(BJ1556)))),#N/A,
IF(ISBLANK(BG1556),"",
IF(AND(NOT(ISERROR(VLOOKUP(BG1556,MonsterTable!$A:$B,MATCH(MonsterTable!$B$1,MonsterTable!$A$1:$B$1,0),0))),OR(ISBLANK(BI1556),ISBLANK(BJ1556))),#N/A,
IFERROR(VLOOKUP(BG1556,MonsterTable!$A:$B,MATCH(MonsterTable!$B$1,MonsterTable!$A$1:$B$1,0),0),
IF(OR(NOT(ISBLANK(BI1556)),ISBLANK(BJ1556)),#N/A,
IF(BG1556="empty","empty",
VLOOKUP(BG1556,MonsterGroupTable!$A:$A,1,0)))))))</f>
        <v/>
      </c>
      <c r="BO1556" s="2" t="str">
        <f>IF(AND(ISBLANK(BN1556),OR(NOT(ISBLANK(BP1556)),NOT(ISBLANK(BQ1556)))),#N/A,
IF(ISBLANK(BN1556),"",
IF(AND(NOT(ISERROR(VLOOKUP(BN1556,MonsterTable!$A:$B,MATCH(MonsterTable!$B$1,MonsterTable!$A$1:$B$1,0),0))),OR(ISBLANK(BP1556),ISBLANK(BQ1556))),#N/A,
IFERROR(VLOOKUP(BN1556,MonsterTable!$A:$B,MATCH(MonsterTable!$B$1,MonsterTable!$A$1:$B$1,0),0),
IF(OR(NOT(ISBLANK(BP1556)),ISBLANK(BQ1556)),#N/A,
IF(BN1556="empty","empty",
VLOOKUP(BN1556,MonsterGroupTable!$A:$A,1,0)))))))</f>
        <v/>
      </c>
      <c r="BV1556" s="2" t="str">
        <f>IF(AND(ISBLANK(BU1556),OR(NOT(ISBLANK(BW1556)),NOT(ISBLANK(BX1556)))),#N/A,
IF(ISBLANK(BU1556),"",
IF(AND(NOT(ISERROR(VLOOKUP(BU1556,MonsterTable!$A:$B,MATCH(MonsterTable!$B$1,MonsterTable!$A$1:$B$1,0),0))),OR(ISBLANK(BW1556),ISBLANK(BX1556))),#N/A,
IFERROR(VLOOKUP(BU1556,MonsterTable!$A:$B,MATCH(MonsterTable!$B$1,MonsterTable!$A$1:$B$1,0),0),
IF(OR(NOT(ISBLANK(BW1556)),ISBLANK(BX1556)),#N/A,
IF(BU1556="empty","empty",
VLOOKUP(BU1556,MonsterGroupTable!$A:$A,1,0)))))))</f>
        <v/>
      </c>
      <c r="CC1556" s="2" t="str">
        <f>IF(AND(ISBLANK(CB1556),OR(NOT(ISBLANK(CD1556)),NOT(ISBLANK(CE1556)))),#N/A,
IF(ISBLANK(CB1556),"",
IF(AND(NOT(ISERROR(VLOOKUP(CB1556,MonsterTable!$A:$B,MATCH(MonsterTable!$B$1,MonsterTable!$A$1:$B$1,0),0))),OR(ISBLANK(CD1556),ISBLANK(CE1556))),#N/A,
IFERROR(VLOOKUP(CB1556,MonsterTable!$A:$B,MATCH(MonsterTable!$B$1,MonsterTable!$A$1:$B$1,0),0),
IF(OR(NOT(ISBLANK(CD1556)),ISBLANK(CE1556)),#N/A,
IF(CB1556="empty","empty",
VLOOKUP(CB1556,MonsterGroupTable!$A:$A,1,0)))))))</f>
        <v/>
      </c>
      <c r="CJ1556" s="2" t="str">
        <f>IF(AND(ISBLANK(CI1556),OR(NOT(ISBLANK(CK1556)),NOT(ISBLANK(CL1556)))),#N/A,
IF(ISBLANK(CI1556),"",
IF(AND(NOT(ISERROR(VLOOKUP(CI1556,MonsterTable!$A:$B,MATCH(MonsterTable!$B$1,MonsterTable!$A$1:$B$1,0),0))),OR(ISBLANK(CK1556),ISBLANK(CL1556))),#N/A,
IFERROR(VLOOKUP(CI1556,MonsterTable!$A:$B,MATCH(MonsterTable!$B$1,MonsterTable!$A$1:$B$1,0),0),
IF(OR(NOT(ISBLANK(CK1556)),ISBLANK(CL1556)),#N/A,
IF(CI1556="empty","empty",
VLOOKUP(CI1556,MonsterGroupTable!$A:$A,1,0)))))))</f>
        <v/>
      </c>
    </row>
    <row r="1557" spans="1:88">
      <c r="A1557">
        <v>20523</v>
      </c>
      <c r="B1557">
        <f t="shared" si="53"/>
        <v>1.1000000000000001</v>
      </c>
      <c r="C1557">
        <f t="shared" si="53"/>
        <v>1.1000000000000001</v>
      </c>
      <c r="F1557">
        <v>1680</v>
      </c>
      <c r="G1557">
        <v>58443</v>
      </c>
      <c r="H1557">
        <v>0</v>
      </c>
      <c r="I1557">
        <v>0</v>
      </c>
      <c r="J1557">
        <v>0</v>
      </c>
      <c r="K1557" t="s">
        <v>28</v>
      </c>
      <c r="L1557" t="s">
        <v>245</v>
      </c>
      <c r="M1557" t="s">
        <v>79</v>
      </c>
      <c r="N1557" t="s">
        <v>80</v>
      </c>
      <c r="O1557">
        <v>0</v>
      </c>
      <c r="P1557">
        <v>-4.75</v>
      </c>
      <c r="Q1557">
        <v>-3.5</v>
      </c>
      <c r="R1557">
        <v>4.75</v>
      </c>
      <c r="S1557">
        <v>3</v>
      </c>
      <c r="T1557">
        <v>-13.5</v>
      </c>
      <c r="U1557">
        <v>2.5499999999999998</v>
      </c>
      <c r="V1557">
        <v>-6.75</v>
      </c>
      <c r="W1557" t="str">
        <f t="shared" si="54"/>
        <v>g113,5,empty,3,204,1,1,0</v>
      </c>
      <c r="X1557" s="1" t="s">
        <v>312</v>
      </c>
      <c r="Y1557" s="2" t="str">
        <f>IF(AND(ISBLANK(X1557),OR(NOT(ISBLANK(Z1557)),NOT(ISBLANK(AA1557)))),#N/A,
IF(ISBLANK(X1557),"",
IF(AND(NOT(ISERROR(VLOOKUP(X1557,MonsterTable!$A:$B,MATCH(MonsterTable!$B$1,MonsterTable!$A$1:$B$1,0),0))),OR(ISBLANK(Z1557),ISBLANK(AA1557))),#N/A,
IFERROR(VLOOKUP(X1557,MonsterTable!$A:$B,MATCH(MonsterTable!$B$1,MonsterTable!$A$1:$B$1,0),0),
IF(OR(NOT(ISBLANK(Z1557)),ISBLANK(AA1557)),#N/A,
IF(X1557="empty","empty",
VLOOKUP(X1557,MonsterGroupTable!$A:$A,1,0)))))))</f>
        <v>g113</v>
      </c>
      <c r="AA1557">
        <v>5</v>
      </c>
      <c r="AE1557" s="1" t="s">
        <v>446</v>
      </c>
      <c r="AF1557" s="2" t="str">
        <f>IF(AND(ISBLANK(AE1557),OR(NOT(ISBLANK(AG1557)),NOT(ISBLANK(AH1557)))),#N/A,
IF(ISBLANK(AE1557),"",
IF(AND(NOT(ISERROR(VLOOKUP(AE1557,MonsterTable!$A:$B,MATCH(MonsterTable!$B$1,MonsterTable!$A$1:$B$1,0),0))),OR(ISBLANK(AG1557),ISBLANK(AH1557))),#N/A,
IFERROR(VLOOKUP(AE1557,MonsterTable!$A:$B,MATCH(MonsterTable!$B$1,MonsterTable!$A$1:$B$1,0),0),
IF(OR(NOT(ISBLANK(AG1557)),ISBLANK(AH1557)),#N/A,
IF(AE1557="empty","empty",
VLOOKUP(AE1557,MonsterGroupTable!$A:$A,1,0)))))))</f>
        <v>empty</v>
      </c>
      <c r="AH1557">
        <v>3</v>
      </c>
      <c r="AL1557" s="1" t="s">
        <v>340</v>
      </c>
      <c r="AM1557" s="2">
        <f>IF(AND(ISBLANK(AL1557),OR(NOT(ISBLANK(AN1557)),NOT(ISBLANK(AO1557)))),#N/A,
IF(ISBLANK(AL1557),"",
IF(AND(NOT(ISERROR(VLOOKUP(AL1557,MonsterTable!$A:$B,MATCH(MonsterTable!$B$1,MonsterTable!$A$1:$B$1,0),0))),OR(ISBLANK(AN1557),ISBLANK(AO1557))),#N/A,
IFERROR(VLOOKUP(AL1557,MonsterTable!$A:$B,MATCH(MonsterTable!$B$1,MonsterTable!$A$1:$B$1,0),0),
IF(OR(NOT(ISBLANK(AN1557)),ISBLANK(AO1557)),#N/A,
IF(AL1557="empty","empty",
VLOOKUP(AL1557,MonsterGroupTable!$A:$A,1,0)))))))</f>
        <v>204</v>
      </c>
      <c r="AN1557">
        <v>1</v>
      </c>
      <c r="AO1557">
        <v>1</v>
      </c>
      <c r="AP1557">
        <v>0</v>
      </c>
      <c r="AT1557" s="2" t="str">
        <f>IF(AND(ISBLANK(AS1557),OR(NOT(ISBLANK(AU1557)),NOT(ISBLANK(AV1557)))),#N/A,
IF(ISBLANK(AS1557),"",
IF(AND(NOT(ISERROR(VLOOKUP(AS1557,MonsterTable!$A:$B,MATCH(MonsterTable!$B$1,MonsterTable!$A$1:$B$1,0),0))),OR(ISBLANK(AU1557),ISBLANK(AV1557))),#N/A,
IFERROR(VLOOKUP(AS1557,MonsterTable!$A:$B,MATCH(MonsterTable!$B$1,MonsterTable!$A$1:$B$1,0),0),
IF(OR(NOT(ISBLANK(AU1557)),ISBLANK(AV1557)),#N/A,
IF(AS1557="empty","empty",
VLOOKUP(AS1557,MonsterGroupTable!$A:$A,1,0)))))))</f>
        <v/>
      </c>
      <c r="BA1557" s="2" t="str">
        <f>IF(AND(ISBLANK(AZ1557),OR(NOT(ISBLANK(BB1557)),NOT(ISBLANK(BC1557)))),#N/A,
IF(ISBLANK(AZ1557),"",
IF(AND(NOT(ISERROR(VLOOKUP(AZ1557,MonsterTable!$A:$B,MATCH(MonsterTable!$B$1,MonsterTable!$A$1:$B$1,0),0))),OR(ISBLANK(BB1557),ISBLANK(BC1557))),#N/A,
IFERROR(VLOOKUP(AZ1557,MonsterTable!$A:$B,MATCH(MonsterTable!$B$1,MonsterTable!$A$1:$B$1,0),0),
IF(OR(NOT(ISBLANK(BB1557)),ISBLANK(BC1557)),#N/A,
IF(AZ1557="empty","empty",
VLOOKUP(AZ1557,MonsterGroupTable!$A:$A,1,0)))))))</f>
        <v/>
      </c>
      <c r="BH1557" s="2" t="str">
        <f>IF(AND(ISBLANK(BG1557),OR(NOT(ISBLANK(BI1557)),NOT(ISBLANK(BJ1557)))),#N/A,
IF(ISBLANK(BG1557),"",
IF(AND(NOT(ISERROR(VLOOKUP(BG1557,MonsterTable!$A:$B,MATCH(MonsterTable!$B$1,MonsterTable!$A$1:$B$1,0),0))),OR(ISBLANK(BI1557),ISBLANK(BJ1557))),#N/A,
IFERROR(VLOOKUP(BG1557,MonsterTable!$A:$B,MATCH(MonsterTable!$B$1,MonsterTable!$A$1:$B$1,0),0),
IF(OR(NOT(ISBLANK(BI1557)),ISBLANK(BJ1557)),#N/A,
IF(BG1557="empty","empty",
VLOOKUP(BG1557,MonsterGroupTable!$A:$A,1,0)))))))</f>
        <v/>
      </c>
      <c r="BO1557" s="2" t="str">
        <f>IF(AND(ISBLANK(BN1557),OR(NOT(ISBLANK(BP1557)),NOT(ISBLANK(BQ1557)))),#N/A,
IF(ISBLANK(BN1557),"",
IF(AND(NOT(ISERROR(VLOOKUP(BN1557,MonsterTable!$A:$B,MATCH(MonsterTable!$B$1,MonsterTable!$A$1:$B$1,0),0))),OR(ISBLANK(BP1557),ISBLANK(BQ1557))),#N/A,
IFERROR(VLOOKUP(BN1557,MonsterTable!$A:$B,MATCH(MonsterTable!$B$1,MonsterTable!$A$1:$B$1,0),0),
IF(OR(NOT(ISBLANK(BP1557)),ISBLANK(BQ1557)),#N/A,
IF(BN1557="empty","empty",
VLOOKUP(BN1557,MonsterGroupTable!$A:$A,1,0)))))))</f>
        <v/>
      </c>
      <c r="BV1557" s="2" t="str">
        <f>IF(AND(ISBLANK(BU1557),OR(NOT(ISBLANK(BW1557)),NOT(ISBLANK(BX1557)))),#N/A,
IF(ISBLANK(BU1557),"",
IF(AND(NOT(ISERROR(VLOOKUP(BU1557,MonsterTable!$A:$B,MATCH(MonsterTable!$B$1,MonsterTable!$A$1:$B$1,0),0))),OR(ISBLANK(BW1557),ISBLANK(BX1557))),#N/A,
IFERROR(VLOOKUP(BU1557,MonsterTable!$A:$B,MATCH(MonsterTable!$B$1,MonsterTable!$A$1:$B$1,0),0),
IF(OR(NOT(ISBLANK(BW1557)),ISBLANK(BX1557)),#N/A,
IF(BU1557="empty","empty",
VLOOKUP(BU1557,MonsterGroupTable!$A:$A,1,0)))))))</f>
        <v/>
      </c>
      <c r="CC1557" s="2" t="str">
        <f>IF(AND(ISBLANK(CB1557),OR(NOT(ISBLANK(CD1557)),NOT(ISBLANK(CE1557)))),#N/A,
IF(ISBLANK(CB1557),"",
IF(AND(NOT(ISERROR(VLOOKUP(CB1557,MonsterTable!$A:$B,MATCH(MonsterTable!$B$1,MonsterTable!$A$1:$B$1,0),0))),OR(ISBLANK(CD1557),ISBLANK(CE1557))),#N/A,
IFERROR(VLOOKUP(CB1557,MonsterTable!$A:$B,MATCH(MonsterTable!$B$1,MonsterTable!$A$1:$B$1,0),0),
IF(OR(NOT(ISBLANK(CD1557)),ISBLANK(CE1557)),#N/A,
IF(CB1557="empty","empty",
VLOOKUP(CB1557,MonsterGroupTable!$A:$A,1,0)))))))</f>
        <v/>
      </c>
      <c r="CJ1557" s="2" t="str">
        <f>IF(AND(ISBLANK(CI1557),OR(NOT(ISBLANK(CK1557)),NOT(ISBLANK(CL1557)))),#N/A,
IF(ISBLANK(CI1557),"",
IF(AND(NOT(ISERROR(VLOOKUP(CI1557,MonsterTable!$A:$B,MATCH(MonsterTable!$B$1,MonsterTable!$A$1:$B$1,0),0))),OR(ISBLANK(CK1557),ISBLANK(CL1557))),#N/A,
IFERROR(VLOOKUP(CI1557,MonsterTable!$A:$B,MATCH(MonsterTable!$B$1,MonsterTable!$A$1:$B$1,0),0),
IF(OR(NOT(ISBLANK(CK1557)),ISBLANK(CL1557)),#N/A,
IF(CI1557="empty","empty",
VLOOKUP(CI1557,MonsterGroupTable!$A:$A,1,0)))))))</f>
        <v/>
      </c>
    </row>
    <row r="1558" spans="1:88">
      <c r="A1558">
        <v>20524</v>
      </c>
      <c r="B1558">
        <f t="shared" si="53"/>
        <v>1.1000000000000001</v>
      </c>
      <c r="C1558">
        <f t="shared" si="53"/>
        <v>1.1000000000000001</v>
      </c>
      <c r="F1558">
        <v>1680</v>
      </c>
      <c r="G1558">
        <v>58695</v>
      </c>
      <c r="H1558">
        <v>0</v>
      </c>
      <c r="I1558">
        <v>0</v>
      </c>
      <c r="J1558">
        <v>0</v>
      </c>
      <c r="K1558" t="s">
        <v>28</v>
      </c>
      <c r="L1558" t="s">
        <v>245</v>
      </c>
      <c r="M1558" t="s">
        <v>79</v>
      </c>
      <c r="N1558" t="s">
        <v>80</v>
      </c>
      <c r="O1558">
        <v>0</v>
      </c>
      <c r="P1558">
        <v>-4.75</v>
      </c>
      <c r="Q1558">
        <v>-3.5</v>
      </c>
      <c r="R1558">
        <v>4.75</v>
      </c>
      <c r="S1558">
        <v>3</v>
      </c>
      <c r="T1558">
        <v>-13.5</v>
      </c>
      <c r="U1558">
        <v>2.5499999999999998</v>
      </c>
      <c r="V1558">
        <v>-6.75</v>
      </c>
      <c r="W1558" t="str">
        <f t="shared" si="54"/>
        <v>g113,5,empty,3,204,1,1,0</v>
      </c>
      <c r="X1558" s="1" t="s">
        <v>312</v>
      </c>
      <c r="Y1558" s="2" t="str">
        <f>IF(AND(ISBLANK(X1558),OR(NOT(ISBLANK(Z1558)),NOT(ISBLANK(AA1558)))),#N/A,
IF(ISBLANK(X1558),"",
IF(AND(NOT(ISERROR(VLOOKUP(X1558,MonsterTable!$A:$B,MATCH(MonsterTable!$B$1,MonsterTable!$A$1:$B$1,0),0))),OR(ISBLANK(Z1558),ISBLANK(AA1558))),#N/A,
IFERROR(VLOOKUP(X1558,MonsterTable!$A:$B,MATCH(MonsterTable!$B$1,MonsterTable!$A$1:$B$1,0),0),
IF(OR(NOT(ISBLANK(Z1558)),ISBLANK(AA1558)),#N/A,
IF(X1558="empty","empty",
VLOOKUP(X1558,MonsterGroupTable!$A:$A,1,0)))))))</f>
        <v>g113</v>
      </c>
      <c r="AA1558">
        <v>5</v>
      </c>
      <c r="AE1558" s="1" t="s">
        <v>446</v>
      </c>
      <c r="AF1558" s="2" t="str">
        <f>IF(AND(ISBLANK(AE1558),OR(NOT(ISBLANK(AG1558)),NOT(ISBLANK(AH1558)))),#N/A,
IF(ISBLANK(AE1558),"",
IF(AND(NOT(ISERROR(VLOOKUP(AE1558,MonsterTable!$A:$B,MATCH(MonsterTable!$B$1,MonsterTable!$A$1:$B$1,0),0))),OR(ISBLANK(AG1558),ISBLANK(AH1558))),#N/A,
IFERROR(VLOOKUP(AE1558,MonsterTable!$A:$B,MATCH(MonsterTable!$B$1,MonsterTable!$A$1:$B$1,0),0),
IF(OR(NOT(ISBLANK(AG1558)),ISBLANK(AH1558)),#N/A,
IF(AE1558="empty","empty",
VLOOKUP(AE1558,MonsterGroupTable!$A:$A,1,0)))))))</f>
        <v>empty</v>
      </c>
      <c r="AH1558">
        <v>3</v>
      </c>
      <c r="AL1558" s="1" t="s">
        <v>340</v>
      </c>
      <c r="AM1558" s="2">
        <f>IF(AND(ISBLANK(AL1558),OR(NOT(ISBLANK(AN1558)),NOT(ISBLANK(AO1558)))),#N/A,
IF(ISBLANK(AL1558),"",
IF(AND(NOT(ISERROR(VLOOKUP(AL1558,MonsterTable!$A:$B,MATCH(MonsterTable!$B$1,MonsterTable!$A$1:$B$1,0),0))),OR(ISBLANK(AN1558),ISBLANK(AO1558))),#N/A,
IFERROR(VLOOKUP(AL1558,MonsterTable!$A:$B,MATCH(MonsterTable!$B$1,MonsterTable!$A$1:$B$1,0),0),
IF(OR(NOT(ISBLANK(AN1558)),ISBLANK(AO1558)),#N/A,
IF(AL1558="empty","empty",
VLOOKUP(AL1558,MonsterGroupTable!$A:$A,1,0)))))))</f>
        <v>204</v>
      </c>
      <c r="AN1558">
        <v>1</v>
      </c>
      <c r="AO1558">
        <v>1</v>
      </c>
      <c r="AP1558">
        <v>0</v>
      </c>
      <c r="AT1558" s="2" t="str">
        <f>IF(AND(ISBLANK(AS1558),OR(NOT(ISBLANK(AU1558)),NOT(ISBLANK(AV1558)))),#N/A,
IF(ISBLANK(AS1558),"",
IF(AND(NOT(ISERROR(VLOOKUP(AS1558,MonsterTable!$A:$B,MATCH(MonsterTable!$B$1,MonsterTable!$A$1:$B$1,0),0))),OR(ISBLANK(AU1558),ISBLANK(AV1558))),#N/A,
IFERROR(VLOOKUP(AS1558,MonsterTable!$A:$B,MATCH(MonsterTable!$B$1,MonsterTable!$A$1:$B$1,0),0),
IF(OR(NOT(ISBLANK(AU1558)),ISBLANK(AV1558)),#N/A,
IF(AS1558="empty","empty",
VLOOKUP(AS1558,MonsterGroupTable!$A:$A,1,0)))))))</f>
        <v/>
      </c>
      <c r="BA1558" s="2" t="str">
        <f>IF(AND(ISBLANK(AZ1558),OR(NOT(ISBLANK(BB1558)),NOT(ISBLANK(BC1558)))),#N/A,
IF(ISBLANK(AZ1558),"",
IF(AND(NOT(ISERROR(VLOOKUP(AZ1558,MonsterTable!$A:$B,MATCH(MonsterTable!$B$1,MonsterTable!$A$1:$B$1,0),0))),OR(ISBLANK(BB1558),ISBLANK(BC1558))),#N/A,
IFERROR(VLOOKUP(AZ1558,MonsterTable!$A:$B,MATCH(MonsterTable!$B$1,MonsterTable!$A$1:$B$1,0),0),
IF(OR(NOT(ISBLANK(BB1558)),ISBLANK(BC1558)),#N/A,
IF(AZ1558="empty","empty",
VLOOKUP(AZ1558,MonsterGroupTable!$A:$A,1,0)))))))</f>
        <v/>
      </c>
      <c r="BH1558" s="2" t="str">
        <f>IF(AND(ISBLANK(BG1558),OR(NOT(ISBLANK(BI1558)),NOT(ISBLANK(BJ1558)))),#N/A,
IF(ISBLANK(BG1558),"",
IF(AND(NOT(ISERROR(VLOOKUP(BG1558,MonsterTable!$A:$B,MATCH(MonsterTable!$B$1,MonsterTable!$A$1:$B$1,0),0))),OR(ISBLANK(BI1558),ISBLANK(BJ1558))),#N/A,
IFERROR(VLOOKUP(BG1558,MonsterTable!$A:$B,MATCH(MonsterTable!$B$1,MonsterTable!$A$1:$B$1,0),0),
IF(OR(NOT(ISBLANK(BI1558)),ISBLANK(BJ1558)),#N/A,
IF(BG1558="empty","empty",
VLOOKUP(BG1558,MonsterGroupTable!$A:$A,1,0)))))))</f>
        <v/>
      </c>
      <c r="BO1558" s="2" t="str">
        <f>IF(AND(ISBLANK(BN1558),OR(NOT(ISBLANK(BP1558)),NOT(ISBLANK(BQ1558)))),#N/A,
IF(ISBLANK(BN1558),"",
IF(AND(NOT(ISERROR(VLOOKUP(BN1558,MonsterTable!$A:$B,MATCH(MonsterTable!$B$1,MonsterTable!$A$1:$B$1,0),0))),OR(ISBLANK(BP1558),ISBLANK(BQ1558))),#N/A,
IFERROR(VLOOKUP(BN1558,MonsterTable!$A:$B,MATCH(MonsterTable!$B$1,MonsterTable!$A$1:$B$1,0),0),
IF(OR(NOT(ISBLANK(BP1558)),ISBLANK(BQ1558)),#N/A,
IF(BN1558="empty","empty",
VLOOKUP(BN1558,MonsterGroupTable!$A:$A,1,0)))))))</f>
        <v/>
      </c>
      <c r="BV1558" s="2" t="str">
        <f>IF(AND(ISBLANK(BU1558),OR(NOT(ISBLANK(BW1558)),NOT(ISBLANK(BX1558)))),#N/A,
IF(ISBLANK(BU1558),"",
IF(AND(NOT(ISERROR(VLOOKUP(BU1558,MonsterTable!$A:$B,MATCH(MonsterTable!$B$1,MonsterTable!$A$1:$B$1,0),0))),OR(ISBLANK(BW1558),ISBLANK(BX1558))),#N/A,
IFERROR(VLOOKUP(BU1558,MonsterTable!$A:$B,MATCH(MonsterTable!$B$1,MonsterTable!$A$1:$B$1,0),0),
IF(OR(NOT(ISBLANK(BW1558)),ISBLANK(BX1558)),#N/A,
IF(BU1558="empty","empty",
VLOOKUP(BU1558,MonsterGroupTable!$A:$A,1,0)))))))</f>
        <v/>
      </c>
      <c r="CC1558" s="2" t="str">
        <f>IF(AND(ISBLANK(CB1558),OR(NOT(ISBLANK(CD1558)),NOT(ISBLANK(CE1558)))),#N/A,
IF(ISBLANK(CB1558),"",
IF(AND(NOT(ISERROR(VLOOKUP(CB1558,MonsterTable!$A:$B,MATCH(MonsterTable!$B$1,MonsterTable!$A$1:$B$1,0),0))),OR(ISBLANK(CD1558),ISBLANK(CE1558))),#N/A,
IFERROR(VLOOKUP(CB1558,MonsterTable!$A:$B,MATCH(MonsterTable!$B$1,MonsterTable!$A$1:$B$1,0),0),
IF(OR(NOT(ISBLANK(CD1558)),ISBLANK(CE1558)),#N/A,
IF(CB1558="empty","empty",
VLOOKUP(CB1558,MonsterGroupTable!$A:$A,1,0)))))))</f>
        <v/>
      </c>
      <c r="CJ1558" s="2" t="str">
        <f>IF(AND(ISBLANK(CI1558),OR(NOT(ISBLANK(CK1558)),NOT(ISBLANK(CL1558)))),#N/A,
IF(ISBLANK(CI1558),"",
IF(AND(NOT(ISERROR(VLOOKUP(CI1558,MonsterTable!$A:$B,MATCH(MonsterTable!$B$1,MonsterTable!$A$1:$B$1,0),0))),OR(ISBLANK(CK1558),ISBLANK(CL1558))),#N/A,
IFERROR(VLOOKUP(CI1558,MonsterTable!$A:$B,MATCH(MonsterTable!$B$1,MonsterTable!$A$1:$B$1,0),0),
IF(OR(NOT(ISBLANK(CK1558)),ISBLANK(CL1558)),#N/A,
IF(CI1558="empty","empty",
VLOOKUP(CI1558,MonsterGroupTable!$A:$A,1,0)))))))</f>
        <v/>
      </c>
    </row>
    <row r="1559" spans="1:88">
      <c r="A1559">
        <v>20525</v>
      </c>
      <c r="B1559">
        <f t="shared" si="53"/>
        <v>1.1000000000000001</v>
      </c>
      <c r="C1559">
        <f t="shared" si="53"/>
        <v>1.1000000000000001</v>
      </c>
      <c r="F1559">
        <v>1680</v>
      </c>
      <c r="G1559">
        <v>58947</v>
      </c>
      <c r="H1559">
        <v>0</v>
      </c>
      <c r="I1559">
        <v>0</v>
      </c>
      <c r="J1559">
        <v>0</v>
      </c>
      <c r="K1559" t="s">
        <v>28</v>
      </c>
      <c r="L1559" t="s">
        <v>245</v>
      </c>
      <c r="M1559" t="s">
        <v>79</v>
      </c>
      <c r="N1559" t="s">
        <v>80</v>
      </c>
      <c r="O1559">
        <v>0</v>
      </c>
      <c r="P1559">
        <v>-4.75</v>
      </c>
      <c r="Q1559">
        <v>-3.5</v>
      </c>
      <c r="R1559">
        <v>4.75</v>
      </c>
      <c r="S1559">
        <v>3</v>
      </c>
      <c r="T1559">
        <v>-13.5</v>
      </c>
      <c r="U1559">
        <v>2.5499999999999998</v>
      </c>
      <c r="V1559">
        <v>-6.75</v>
      </c>
      <c r="W1559" t="str">
        <f t="shared" si="54"/>
        <v>g113,5,empty,3,204,1,1,0</v>
      </c>
      <c r="X1559" s="1" t="s">
        <v>312</v>
      </c>
      <c r="Y1559" s="2" t="str">
        <f>IF(AND(ISBLANK(X1559),OR(NOT(ISBLANK(Z1559)),NOT(ISBLANK(AA1559)))),#N/A,
IF(ISBLANK(X1559),"",
IF(AND(NOT(ISERROR(VLOOKUP(X1559,MonsterTable!$A:$B,MATCH(MonsterTable!$B$1,MonsterTable!$A$1:$B$1,0),0))),OR(ISBLANK(Z1559),ISBLANK(AA1559))),#N/A,
IFERROR(VLOOKUP(X1559,MonsterTable!$A:$B,MATCH(MonsterTable!$B$1,MonsterTable!$A$1:$B$1,0),0),
IF(OR(NOT(ISBLANK(Z1559)),ISBLANK(AA1559)),#N/A,
IF(X1559="empty","empty",
VLOOKUP(X1559,MonsterGroupTable!$A:$A,1,0)))))))</f>
        <v>g113</v>
      </c>
      <c r="AA1559">
        <v>5</v>
      </c>
      <c r="AE1559" s="1" t="s">
        <v>446</v>
      </c>
      <c r="AF1559" s="2" t="str">
        <f>IF(AND(ISBLANK(AE1559),OR(NOT(ISBLANK(AG1559)),NOT(ISBLANK(AH1559)))),#N/A,
IF(ISBLANK(AE1559),"",
IF(AND(NOT(ISERROR(VLOOKUP(AE1559,MonsterTable!$A:$B,MATCH(MonsterTable!$B$1,MonsterTable!$A$1:$B$1,0),0))),OR(ISBLANK(AG1559),ISBLANK(AH1559))),#N/A,
IFERROR(VLOOKUP(AE1559,MonsterTable!$A:$B,MATCH(MonsterTable!$B$1,MonsterTable!$A$1:$B$1,0),0),
IF(OR(NOT(ISBLANK(AG1559)),ISBLANK(AH1559)),#N/A,
IF(AE1559="empty","empty",
VLOOKUP(AE1559,MonsterGroupTable!$A:$A,1,0)))))))</f>
        <v>empty</v>
      </c>
      <c r="AH1559">
        <v>3</v>
      </c>
      <c r="AL1559" s="1" t="s">
        <v>340</v>
      </c>
      <c r="AM1559" s="2">
        <f>IF(AND(ISBLANK(AL1559),OR(NOT(ISBLANK(AN1559)),NOT(ISBLANK(AO1559)))),#N/A,
IF(ISBLANK(AL1559),"",
IF(AND(NOT(ISERROR(VLOOKUP(AL1559,MonsterTable!$A:$B,MATCH(MonsterTable!$B$1,MonsterTable!$A$1:$B$1,0),0))),OR(ISBLANK(AN1559),ISBLANK(AO1559))),#N/A,
IFERROR(VLOOKUP(AL1559,MonsterTable!$A:$B,MATCH(MonsterTable!$B$1,MonsterTable!$A$1:$B$1,0),0),
IF(OR(NOT(ISBLANK(AN1559)),ISBLANK(AO1559)),#N/A,
IF(AL1559="empty","empty",
VLOOKUP(AL1559,MonsterGroupTable!$A:$A,1,0)))))))</f>
        <v>204</v>
      </c>
      <c r="AN1559">
        <v>1</v>
      </c>
      <c r="AO1559">
        <v>1</v>
      </c>
      <c r="AP1559">
        <v>0</v>
      </c>
      <c r="AT1559" s="2" t="str">
        <f>IF(AND(ISBLANK(AS1559),OR(NOT(ISBLANK(AU1559)),NOT(ISBLANK(AV1559)))),#N/A,
IF(ISBLANK(AS1559),"",
IF(AND(NOT(ISERROR(VLOOKUP(AS1559,MonsterTable!$A:$B,MATCH(MonsterTable!$B$1,MonsterTable!$A$1:$B$1,0),0))),OR(ISBLANK(AU1559),ISBLANK(AV1559))),#N/A,
IFERROR(VLOOKUP(AS1559,MonsterTable!$A:$B,MATCH(MonsterTable!$B$1,MonsterTable!$A$1:$B$1,0),0),
IF(OR(NOT(ISBLANK(AU1559)),ISBLANK(AV1559)),#N/A,
IF(AS1559="empty","empty",
VLOOKUP(AS1559,MonsterGroupTable!$A:$A,1,0)))))))</f>
        <v/>
      </c>
      <c r="BA1559" s="2" t="str">
        <f>IF(AND(ISBLANK(AZ1559),OR(NOT(ISBLANK(BB1559)),NOT(ISBLANK(BC1559)))),#N/A,
IF(ISBLANK(AZ1559),"",
IF(AND(NOT(ISERROR(VLOOKUP(AZ1559,MonsterTable!$A:$B,MATCH(MonsterTable!$B$1,MonsterTable!$A$1:$B$1,0),0))),OR(ISBLANK(BB1559),ISBLANK(BC1559))),#N/A,
IFERROR(VLOOKUP(AZ1559,MonsterTable!$A:$B,MATCH(MonsterTable!$B$1,MonsterTable!$A$1:$B$1,0),0),
IF(OR(NOT(ISBLANK(BB1559)),ISBLANK(BC1559)),#N/A,
IF(AZ1559="empty","empty",
VLOOKUP(AZ1559,MonsterGroupTable!$A:$A,1,0)))))))</f>
        <v/>
      </c>
      <c r="BH1559" s="2" t="str">
        <f>IF(AND(ISBLANK(BG1559),OR(NOT(ISBLANK(BI1559)),NOT(ISBLANK(BJ1559)))),#N/A,
IF(ISBLANK(BG1559),"",
IF(AND(NOT(ISERROR(VLOOKUP(BG1559,MonsterTable!$A:$B,MATCH(MonsterTable!$B$1,MonsterTable!$A$1:$B$1,0),0))),OR(ISBLANK(BI1559),ISBLANK(BJ1559))),#N/A,
IFERROR(VLOOKUP(BG1559,MonsterTable!$A:$B,MATCH(MonsterTable!$B$1,MonsterTable!$A$1:$B$1,0),0),
IF(OR(NOT(ISBLANK(BI1559)),ISBLANK(BJ1559)),#N/A,
IF(BG1559="empty","empty",
VLOOKUP(BG1559,MonsterGroupTable!$A:$A,1,0)))))))</f>
        <v/>
      </c>
      <c r="BO1559" s="2" t="str">
        <f>IF(AND(ISBLANK(BN1559),OR(NOT(ISBLANK(BP1559)),NOT(ISBLANK(BQ1559)))),#N/A,
IF(ISBLANK(BN1559),"",
IF(AND(NOT(ISERROR(VLOOKUP(BN1559,MonsterTable!$A:$B,MATCH(MonsterTable!$B$1,MonsterTable!$A$1:$B$1,0),0))),OR(ISBLANK(BP1559),ISBLANK(BQ1559))),#N/A,
IFERROR(VLOOKUP(BN1559,MonsterTable!$A:$B,MATCH(MonsterTable!$B$1,MonsterTable!$A$1:$B$1,0),0),
IF(OR(NOT(ISBLANK(BP1559)),ISBLANK(BQ1559)),#N/A,
IF(BN1559="empty","empty",
VLOOKUP(BN1559,MonsterGroupTable!$A:$A,1,0)))))))</f>
        <v/>
      </c>
      <c r="BV1559" s="2" t="str">
        <f>IF(AND(ISBLANK(BU1559),OR(NOT(ISBLANK(BW1559)),NOT(ISBLANK(BX1559)))),#N/A,
IF(ISBLANK(BU1559),"",
IF(AND(NOT(ISERROR(VLOOKUP(BU1559,MonsterTable!$A:$B,MATCH(MonsterTable!$B$1,MonsterTable!$A$1:$B$1,0),0))),OR(ISBLANK(BW1559),ISBLANK(BX1559))),#N/A,
IFERROR(VLOOKUP(BU1559,MonsterTable!$A:$B,MATCH(MonsterTable!$B$1,MonsterTable!$A$1:$B$1,0),0),
IF(OR(NOT(ISBLANK(BW1559)),ISBLANK(BX1559)),#N/A,
IF(BU1559="empty","empty",
VLOOKUP(BU1559,MonsterGroupTable!$A:$A,1,0)))))))</f>
        <v/>
      </c>
      <c r="CC1559" s="2" t="str">
        <f>IF(AND(ISBLANK(CB1559),OR(NOT(ISBLANK(CD1559)),NOT(ISBLANK(CE1559)))),#N/A,
IF(ISBLANK(CB1559),"",
IF(AND(NOT(ISERROR(VLOOKUP(CB1559,MonsterTable!$A:$B,MATCH(MonsterTable!$B$1,MonsterTable!$A$1:$B$1,0),0))),OR(ISBLANK(CD1559),ISBLANK(CE1559))),#N/A,
IFERROR(VLOOKUP(CB1559,MonsterTable!$A:$B,MATCH(MonsterTable!$B$1,MonsterTable!$A$1:$B$1,0),0),
IF(OR(NOT(ISBLANK(CD1559)),ISBLANK(CE1559)),#N/A,
IF(CB1559="empty","empty",
VLOOKUP(CB1559,MonsterGroupTable!$A:$A,1,0)))))))</f>
        <v/>
      </c>
      <c r="CJ1559" s="2" t="str">
        <f>IF(AND(ISBLANK(CI1559),OR(NOT(ISBLANK(CK1559)),NOT(ISBLANK(CL1559)))),#N/A,
IF(ISBLANK(CI1559),"",
IF(AND(NOT(ISERROR(VLOOKUP(CI1559,MonsterTable!$A:$B,MATCH(MonsterTable!$B$1,MonsterTable!$A$1:$B$1,0),0))),OR(ISBLANK(CK1559),ISBLANK(CL1559))),#N/A,
IFERROR(VLOOKUP(CI1559,MonsterTable!$A:$B,MATCH(MonsterTable!$B$1,MonsterTable!$A$1:$B$1,0),0),
IF(OR(NOT(ISBLANK(CK1559)),ISBLANK(CL1559)),#N/A,
IF(CI1559="empty","empty",
VLOOKUP(CI1559,MonsterGroupTable!$A:$A,1,0)))))))</f>
        <v/>
      </c>
    </row>
    <row r="1560" spans="1:88">
      <c r="A1560">
        <v>20526</v>
      </c>
      <c r="B1560">
        <f t="shared" si="53"/>
        <v>1.1000000000000001</v>
      </c>
      <c r="C1560">
        <f t="shared" si="53"/>
        <v>1.1000000000000001</v>
      </c>
      <c r="F1560">
        <v>1760</v>
      </c>
      <c r="G1560">
        <v>59199</v>
      </c>
      <c r="H1560">
        <v>0</v>
      </c>
      <c r="I1560">
        <v>0</v>
      </c>
      <c r="J1560">
        <v>0</v>
      </c>
      <c r="K1560" t="s">
        <v>28</v>
      </c>
      <c r="L1560" t="s">
        <v>245</v>
      </c>
      <c r="M1560" t="s">
        <v>79</v>
      </c>
      <c r="N1560" t="s">
        <v>80</v>
      </c>
      <c r="O1560">
        <v>0</v>
      </c>
      <c r="P1560">
        <v>-4.75</v>
      </c>
      <c r="Q1560">
        <v>-3.5</v>
      </c>
      <c r="R1560">
        <v>4.75</v>
      </c>
      <c r="S1560">
        <v>3</v>
      </c>
      <c r="T1560">
        <v>-13.5</v>
      </c>
      <c r="U1560">
        <v>2.5499999999999998</v>
      </c>
      <c r="V1560">
        <v>-6.75</v>
      </c>
      <c r="W1560" t="str">
        <f t="shared" si="54"/>
        <v>g113,5,empty,3,204,1,1,0</v>
      </c>
      <c r="X1560" s="1" t="s">
        <v>312</v>
      </c>
      <c r="Y1560" s="2" t="str">
        <f>IF(AND(ISBLANK(X1560),OR(NOT(ISBLANK(Z1560)),NOT(ISBLANK(AA1560)))),#N/A,
IF(ISBLANK(X1560),"",
IF(AND(NOT(ISERROR(VLOOKUP(X1560,MonsterTable!$A:$B,MATCH(MonsterTable!$B$1,MonsterTable!$A$1:$B$1,0),0))),OR(ISBLANK(Z1560),ISBLANK(AA1560))),#N/A,
IFERROR(VLOOKUP(X1560,MonsterTable!$A:$B,MATCH(MonsterTable!$B$1,MonsterTable!$A$1:$B$1,0),0),
IF(OR(NOT(ISBLANK(Z1560)),ISBLANK(AA1560)),#N/A,
IF(X1560="empty","empty",
VLOOKUP(X1560,MonsterGroupTable!$A:$A,1,0)))))))</f>
        <v>g113</v>
      </c>
      <c r="AA1560">
        <v>5</v>
      </c>
      <c r="AE1560" s="1" t="s">
        <v>446</v>
      </c>
      <c r="AF1560" s="2" t="str">
        <f>IF(AND(ISBLANK(AE1560),OR(NOT(ISBLANK(AG1560)),NOT(ISBLANK(AH1560)))),#N/A,
IF(ISBLANK(AE1560),"",
IF(AND(NOT(ISERROR(VLOOKUP(AE1560,MonsterTable!$A:$B,MATCH(MonsterTable!$B$1,MonsterTable!$A$1:$B$1,0),0))),OR(ISBLANK(AG1560),ISBLANK(AH1560))),#N/A,
IFERROR(VLOOKUP(AE1560,MonsterTable!$A:$B,MATCH(MonsterTable!$B$1,MonsterTable!$A$1:$B$1,0),0),
IF(OR(NOT(ISBLANK(AG1560)),ISBLANK(AH1560)),#N/A,
IF(AE1560="empty","empty",
VLOOKUP(AE1560,MonsterGroupTable!$A:$A,1,0)))))))</f>
        <v>empty</v>
      </c>
      <c r="AH1560">
        <v>3</v>
      </c>
      <c r="AL1560" s="1" t="s">
        <v>340</v>
      </c>
      <c r="AM1560" s="2">
        <f>IF(AND(ISBLANK(AL1560),OR(NOT(ISBLANK(AN1560)),NOT(ISBLANK(AO1560)))),#N/A,
IF(ISBLANK(AL1560),"",
IF(AND(NOT(ISERROR(VLOOKUP(AL1560,MonsterTable!$A:$B,MATCH(MonsterTable!$B$1,MonsterTable!$A$1:$B$1,0),0))),OR(ISBLANK(AN1560),ISBLANK(AO1560))),#N/A,
IFERROR(VLOOKUP(AL1560,MonsterTable!$A:$B,MATCH(MonsterTable!$B$1,MonsterTable!$A$1:$B$1,0),0),
IF(OR(NOT(ISBLANK(AN1560)),ISBLANK(AO1560)),#N/A,
IF(AL1560="empty","empty",
VLOOKUP(AL1560,MonsterGroupTable!$A:$A,1,0)))))))</f>
        <v>204</v>
      </c>
      <c r="AN1560">
        <v>1</v>
      </c>
      <c r="AO1560">
        <v>1</v>
      </c>
      <c r="AP1560">
        <v>0</v>
      </c>
      <c r="AT1560" s="2" t="str">
        <f>IF(AND(ISBLANK(AS1560),OR(NOT(ISBLANK(AU1560)),NOT(ISBLANK(AV1560)))),#N/A,
IF(ISBLANK(AS1560),"",
IF(AND(NOT(ISERROR(VLOOKUP(AS1560,MonsterTable!$A:$B,MATCH(MonsterTable!$B$1,MonsterTable!$A$1:$B$1,0),0))),OR(ISBLANK(AU1560),ISBLANK(AV1560))),#N/A,
IFERROR(VLOOKUP(AS1560,MonsterTable!$A:$B,MATCH(MonsterTable!$B$1,MonsterTable!$A$1:$B$1,0),0),
IF(OR(NOT(ISBLANK(AU1560)),ISBLANK(AV1560)),#N/A,
IF(AS1560="empty","empty",
VLOOKUP(AS1560,MonsterGroupTable!$A:$A,1,0)))))))</f>
        <v/>
      </c>
      <c r="BA1560" s="2" t="str">
        <f>IF(AND(ISBLANK(AZ1560),OR(NOT(ISBLANK(BB1560)),NOT(ISBLANK(BC1560)))),#N/A,
IF(ISBLANK(AZ1560),"",
IF(AND(NOT(ISERROR(VLOOKUP(AZ1560,MonsterTable!$A:$B,MATCH(MonsterTable!$B$1,MonsterTable!$A$1:$B$1,0),0))),OR(ISBLANK(BB1560),ISBLANK(BC1560))),#N/A,
IFERROR(VLOOKUP(AZ1560,MonsterTable!$A:$B,MATCH(MonsterTable!$B$1,MonsterTable!$A$1:$B$1,0),0),
IF(OR(NOT(ISBLANK(BB1560)),ISBLANK(BC1560)),#N/A,
IF(AZ1560="empty","empty",
VLOOKUP(AZ1560,MonsterGroupTable!$A:$A,1,0)))))))</f>
        <v/>
      </c>
      <c r="BH1560" s="2" t="str">
        <f>IF(AND(ISBLANK(BG1560),OR(NOT(ISBLANK(BI1560)),NOT(ISBLANK(BJ1560)))),#N/A,
IF(ISBLANK(BG1560),"",
IF(AND(NOT(ISERROR(VLOOKUP(BG1560,MonsterTable!$A:$B,MATCH(MonsterTable!$B$1,MonsterTable!$A$1:$B$1,0),0))),OR(ISBLANK(BI1560),ISBLANK(BJ1560))),#N/A,
IFERROR(VLOOKUP(BG1560,MonsterTable!$A:$B,MATCH(MonsterTable!$B$1,MonsterTable!$A$1:$B$1,0),0),
IF(OR(NOT(ISBLANK(BI1560)),ISBLANK(BJ1560)),#N/A,
IF(BG1560="empty","empty",
VLOOKUP(BG1560,MonsterGroupTable!$A:$A,1,0)))))))</f>
        <v/>
      </c>
      <c r="BO1560" s="2" t="str">
        <f>IF(AND(ISBLANK(BN1560),OR(NOT(ISBLANK(BP1560)),NOT(ISBLANK(BQ1560)))),#N/A,
IF(ISBLANK(BN1560),"",
IF(AND(NOT(ISERROR(VLOOKUP(BN1560,MonsterTable!$A:$B,MATCH(MonsterTable!$B$1,MonsterTable!$A$1:$B$1,0),0))),OR(ISBLANK(BP1560),ISBLANK(BQ1560))),#N/A,
IFERROR(VLOOKUP(BN1560,MonsterTable!$A:$B,MATCH(MonsterTable!$B$1,MonsterTable!$A$1:$B$1,0),0),
IF(OR(NOT(ISBLANK(BP1560)),ISBLANK(BQ1560)),#N/A,
IF(BN1560="empty","empty",
VLOOKUP(BN1560,MonsterGroupTable!$A:$A,1,0)))))))</f>
        <v/>
      </c>
      <c r="BV1560" s="2" t="str">
        <f>IF(AND(ISBLANK(BU1560),OR(NOT(ISBLANK(BW1560)),NOT(ISBLANK(BX1560)))),#N/A,
IF(ISBLANK(BU1560),"",
IF(AND(NOT(ISERROR(VLOOKUP(BU1560,MonsterTable!$A:$B,MATCH(MonsterTable!$B$1,MonsterTable!$A$1:$B$1,0),0))),OR(ISBLANK(BW1560),ISBLANK(BX1560))),#N/A,
IFERROR(VLOOKUP(BU1560,MonsterTable!$A:$B,MATCH(MonsterTable!$B$1,MonsterTable!$A$1:$B$1,0),0),
IF(OR(NOT(ISBLANK(BW1560)),ISBLANK(BX1560)),#N/A,
IF(BU1560="empty","empty",
VLOOKUP(BU1560,MonsterGroupTable!$A:$A,1,0)))))))</f>
        <v/>
      </c>
      <c r="CC1560" s="2" t="str">
        <f>IF(AND(ISBLANK(CB1560),OR(NOT(ISBLANK(CD1560)),NOT(ISBLANK(CE1560)))),#N/A,
IF(ISBLANK(CB1560),"",
IF(AND(NOT(ISERROR(VLOOKUP(CB1560,MonsterTable!$A:$B,MATCH(MonsterTable!$B$1,MonsterTable!$A$1:$B$1,0),0))),OR(ISBLANK(CD1560),ISBLANK(CE1560))),#N/A,
IFERROR(VLOOKUP(CB1560,MonsterTable!$A:$B,MATCH(MonsterTable!$B$1,MonsterTable!$A$1:$B$1,0),0),
IF(OR(NOT(ISBLANK(CD1560)),ISBLANK(CE1560)),#N/A,
IF(CB1560="empty","empty",
VLOOKUP(CB1560,MonsterGroupTable!$A:$A,1,0)))))))</f>
        <v/>
      </c>
      <c r="CJ1560" s="2" t="str">
        <f>IF(AND(ISBLANK(CI1560),OR(NOT(ISBLANK(CK1560)),NOT(ISBLANK(CL1560)))),#N/A,
IF(ISBLANK(CI1560),"",
IF(AND(NOT(ISERROR(VLOOKUP(CI1560,MonsterTable!$A:$B,MATCH(MonsterTable!$B$1,MonsterTable!$A$1:$B$1,0),0))),OR(ISBLANK(CK1560),ISBLANK(CL1560))),#N/A,
IFERROR(VLOOKUP(CI1560,MonsterTable!$A:$B,MATCH(MonsterTable!$B$1,MonsterTable!$A$1:$B$1,0),0),
IF(OR(NOT(ISBLANK(CK1560)),ISBLANK(CL1560)),#N/A,
IF(CI1560="empty","empty",
VLOOKUP(CI1560,MonsterGroupTable!$A:$A,1,0)))))))</f>
        <v/>
      </c>
    </row>
    <row r="1561" spans="1:88">
      <c r="A1561">
        <v>20527</v>
      </c>
      <c r="B1561">
        <f t="shared" si="53"/>
        <v>1.1000000000000001</v>
      </c>
      <c r="C1561">
        <f t="shared" si="53"/>
        <v>1.1000000000000001</v>
      </c>
      <c r="F1561">
        <v>1840</v>
      </c>
      <c r="G1561">
        <v>59451</v>
      </c>
      <c r="H1561">
        <v>0</v>
      </c>
      <c r="I1561">
        <v>0</v>
      </c>
      <c r="J1561">
        <v>0</v>
      </c>
      <c r="K1561" t="s">
        <v>28</v>
      </c>
      <c r="L1561" t="s">
        <v>245</v>
      </c>
      <c r="M1561" t="s">
        <v>79</v>
      </c>
      <c r="N1561" t="s">
        <v>80</v>
      </c>
      <c r="O1561">
        <v>0</v>
      </c>
      <c r="P1561">
        <v>-4.75</v>
      </c>
      <c r="Q1561">
        <v>-3.5</v>
      </c>
      <c r="R1561">
        <v>4.75</v>
      </c>
      <c r="S1561">
        <v>3</v>
      </c>
      <c r="T1561">
        <v>-13.5</v>
      </c>
      <c r="U1561">
        <v>2.5499999999999998</v>
      </c>
      <c r="V1561">
        <v>-6.75</v>
      </c>
      <c r="W1561" t="str">
        <f t="shared" si="54"/>
        <v>g113,5,empty,3,204,1,1,0</v>
      </c>
      <c r="X1561" s="1" t="s">
        <v>312</v>
      </c>
      <c r="Y1561" s="2" t="str">
        <f>IF(AND(ISBLANK(X1561),OR(NOT(ISBLANK(Z1561)),NOT(ISBLANK(AA1561)))),#N/A,
IF(ISBLANK(X1561),"",
IF(AND(NOT(ISERROR(VLOOKUP(X1561,MonsterTable!$A:$B,MATCH(MonsterTable!$B$1,MonsterTable!$A$1:$B$1,0),0))),OR(ISBLANK(Z1561),ISBLANK(AA1561))),#N/A,
IFERROR(VLOOKUP(X1561,MonsterTable!$A:$B,MATCH(MonsterTable!$B$1,MonsterTable!$A$1:$B$1,0),0),
IF(OR(NOT(ISBLANK(Z1561)),ISBLANK(AA1561)),#N/A,
IF(X1561="empty","empty",
VLOOKUP(X1561,MonsterGroupTable!$A:$A,1,0)))))))</f>
        <v>g113</v>
      </c>
      <c r="AA1561">
        <v>5</v>
      </c>
      <c r="AE1561" s="1" t="s">
        <v>446</v>
      </c>
      <c r="AF1561" s="2" t="str">
        <f>IF(AND(ISBLANK(AE1561),OR(NOT(ISBLANK(AG1561)),NOT(ISBLANK(AH1561)))),#N/A,
IF(ISBLANK(AE1561),"",
IF(AND(NOT(ISERROR(VLOOKUP(AE1561,MonsterTable!$A:$B,MATCH(MonsterTable!$B$1,MonsterTable!$A$1:$B$1,0),0))),OR(ISBLANK(AG1561),ISBLANK(AH1561))),#N/A,
IFERROR(VLOOKUP(AE1561,MonsterTable!$A:$B,MATCH(MonsterTable!$B$1,MonsterTable!$A$1:$B$1,0),0),
IF(OR(NOT(ISBLANK(AG1561)),ISBLANK(AH1561)),#N/A,
IF(AE1561="empty","empty",
VLOOKUP(AE1561,MonsterGroupTable!$A:$A,1,0)))))))</f>
        <v>empty</v>
      </c>
      <c r="AH1561">
        <v>3</v>
      </c>
      <c r="AL1561" s="1" t="s">
        <v>340</v>
      </c>
      <c r="AM1561" s="2">
        <f>IF(AND(ISBLANK(AL1561),OR(NOT(ISBLANK(AN1561)),NOT(ISBLANK(AO1561)))),#N/A,
IF(ISBLANK(AL1561),"",
IF(AND(NOT(ISERROR(VLOOKUP(AL1561,MonsterTable!$A:$B,MATCH(MonsterTable!$B$1,MonsterTable!$A$1:$B$1,0),0))),OR(ISBLANK(AN1561),ISBLANK(AO1561))),#N/A,
IFERROR(VLOOKUP(AL1561,MonsterTable!$A:$B,MATCH(MonsterTable!$B$1,MonsterTable!$A$1:$B$1,0),0),
IF(OR(NOT(ISBLANK(AN1561)),ISBLANK(AO1561)),#N/A,
IF(AL1561="empty","empty",
VLOOKUP(AL1561,MonsterGroupTable!$A:$A,1,0)))))))</f>
        <v>204</v>
      </c>
      <c r="AN1561">
        <v>1</v>
      </c>
      <c r="AO1561">
        <v>1</v>
      </c>
      <c r="AP1561">
        <v>0</v>
      </c>
      <c r="AT1561" s="2" t="str">
        <f>IF(AND(ISBLANK(AS1561),OR(NOT(ISBLANK(AU1561)),NOT(ISBLANK(AV1561)))),#N/A,
IF(ISBLANK(AS1561),"",
IF(AND(NOT(ISERROR(VLOOKUP(AS1561,MonsterTable!$A:$B,MATCH(MonsterTable!$B$1,MonsterTable!$A$1:$B$1,0),0))),OR(ISBLANK(AU1561),ISBLANK(AV1561))),#N/A,
IFERROR(VLOOKUP(AS1561,MonsterTable!$A:$B,MATCH(MonsterTable!$B$1,MonsterTable!$A$1:$B$1,0),0),
IF(OR(NOT(ISBLANK(AU1561)),ISBLANK(AV1561)),#N/A,
IF(AS1561="empty","empty",
VLOOKUP(AS1561,MonsterGroupTable!$A:$A,1,0)))))))</f>
        <v/>
      </c>
      <c r="BA1561" s="2" t="str">
        <f>IF(AND(ISBLANK(AZ1561),OR(NOT(ISBLANK(BB1561)),NOT(ISBLANK(BC1561)))),#N/A,
IF(ISBLANK(AZ1561),"",
IF(AND(NOT(ISERROR(VLOOKUP(AZ1561,MonsterTable!$A:$B,MATCH(MonsterTable!$B$1,MonsterTable!$A$1:$B$1,0),0))),OR(ISBLANK(BB1561),ISBLANK(BC1561))),#N/A,
IFERROR(VLOOKUP(AZ1561,MonsterTable!$A:$B,MATCH(MonsterTable!$B$1,MonsterTable!$A$1:$B$1,0),0),
IF(OR(NOT(ISBLANK(BB1561)),ISBLANK(BC1561)),#N/A,
IF(AZ1561="empty","empty",
VLOOKUP(AZ1561,MonsterGroupTable!$A:$A,1,0)))))))</f>
        <v/>
      </c>
      <c r="BH1561" s="2" t="str">
        <f>IF(AND(ISBLANK(BG1561),OR(NOT(ISBLANK(BI1561)),NOT(ISBLANK(BJ1561)))),#N/A,
IF(ISBLANK(BG1561),"",
IF(AND(NOT(ISERROR(VLOOKUP(BG1561,MonsterTable!$A:$B,MATCH(MonsterTable!$B$1,MonsterTable!$A$1:$B$1,0),0))),OR(ISBLANK(BI1561),ISBLANK(BJ1561))),#N/A,
IFERROR(VLOOKUP(BG1561,MonsterTable!$A:$B,MATCH(MonsterTable!$B$1,MonsterTable!$A$1:$B$1,0),0),
IF(OR(NOT(ISBLANK(BI1561)),ISBLANK(BJ1561)),#N/A,
IF(BG1561="empty","empty",
VLOOKUP(BG1561,MonsterGroupTable!$A:$A,1,0)))))))</f>
        <v/>
      </c>
      <c r="BO1561" s="2" t="str">
        <f>IF(AND(ISBLANK(BN1561),OR(NOT(ISBLANK(BP1561)),NOT(ISBLANK(BQ1561)))),#N/A,
IF(ISBLANK(BN1561),"",
IF(AND(NOT(ISERROR(VLOOKUP(BN1561,MonsterTable!$A:$B,MATCH(MonsterTable!$B$1,MonsterTable!$A$1:$B$1,0),0))),OR(ISBLANK(BP1561),ISBLANK(BQ1561))),#N/A,
IFERROR(VLOOKUP(BN1561,MonsterTable!$A:$B,MATCH(MonsterTable!$B$1,MonsterTable!$A$1:$B$1,0),0),
IF(OR(NOT(ISBLANK(BP1561)),ISBLANK(BQ1561)),#N/A,
IF(BN1561="empty","empty",
VLOOKUP(BN1561,MonsterGroupTable!$A:$A,1,0)))))))</f>
        <v/>
      </c>
      <c r="BV1561" s="2" t="str">
        <f>IF(AND(ISBLANK(BU1561),OR(NOT(ISBLANK(BW1561)),NOT(ISBLANK(BX1561)))),#N/A,
IF(ISBLANK(BU1561),"",
IF(AND(NOT(ISERROR(VLOOKUP(BU1561,MonsterTable!$A:$B,MATCH(MonsterTable!$B$1,MonsterTable!$A$1:$B$1,0),0))),OR(ISBLANK(BW1561),ISBLANK(BX1561))),#N/A,
IFERROR(VLOOKUP(BU1561,MonsterTable!$A:$B,MATCH(MonsterTable!$B$1,MonsterTable!$A$1:$B$1,0),0),
IF(OR(NOT(ISBLANK(BW1561)),ISBLANK(BX1561)),#N/A,
IF(BU1561="empty","empty",
VLOOKUP(BU1561,MonsterGroupTable!$A:$A,1,0)))))))</f>
        <v/>
      </c>
      <c r="CC1561" s="2" t="str">
        <f>IF(AND(ISBLANK(CB1561),OR(NOT(ISBLANK(CD1561)),NOT(ISBLANK(CE1561)))),#N/A,
IF(ISBLANK(CB1561),"",
IF(AND(NOT(ISERROR(VLOOKUP(CB1561,MonsterTable!$A:$B,MATCH(MonsterTable!$B$1,MonsterTable!$A$1:$B$1,0),0))),OR(ISBLANK(CD1561),ISBLANK(CE1561))),#N/A,
IFERROR(VLOOKUP(CB1561,MonsterTable!$A:$B,MATCH(MonsterTable!$B$1,MonsterTable!$A$1:$B$1,0),0),
IF(OR(NOT(ISBLANK(CD1561)),ISBLANK(CE1561)),#N/A,
IF(CB1561="empty","empty",
VLOOKUP(CB1561,MonsterGroupTable!$A:$A,1,0)))))))</f>
        <v/>
      </c>
      <c r="CJ1561" s="2" t="str">
        <f>IF(AND(ISBLANK(CI1561),OR(NOT(ISBLANK(CK1561)),NOT(ISBLANK(CL1561)))),#N/A,
IF(ISBLANK(CI1561),"",
IF(AND(NOT(ISERROR(VLOOKUP(CI1561,MonsterTable!$A:$B,MATCH(MonsterTable!$B$1,MonsterTable!$A$1:$B$1,0),0))),OR(ISBLANK(CK1561),ISBLANK(CL1561))),#N/A,
IFERROR(VLOOKUP(CI1561,MonsterTable!$A:$B,MATCH(MonsterTable!$B$1,MonsterTable!$A$1:$B$1,0),0),
IF(OR(NOT(ISBLANK(CK1561)),ISBLANK(CL1561)),#N/A,
IF(CI1561="empty","empty",
VLOOKUP(CI1561,MonsterGroupTable!$A:$A,1,0)))))))</f>
        <v/>
      </c>
    </row>
    <row r="1562" spans="1:88">
      <c r="A1562">
        <v>20528</v>
      </c>
      <c r="B1562">
        <f t="shared" si="53"/>
        <v>1.1000000000000001</v>
      </c>
      <c r="C1562">
        <f t="shared" si="53"/>
        <v>1.1000000000000001</v>
      </c>
      <c r="F1562">
        <v>1920</v>
      </c>
      <c r="G1562">
        <v>59703</v>
      </c>
      <c r="H1562">
        <v>0</v>
      </c>
      <c r="I1562">
        <v>0</v>
      </c>
      <c r="J1562">
        <v>0</v>
      </c>
      <c r="K1562" t="s">
        <v>28</v>
      </c>
      <c r="L1562" t="s">
        <v>245</v>
      </c>
      <c r="M1562" t="s">
        <v>79</v>
      </c>
      <c r="N1562" t="s">
        <v>80</v>
      </c>
      <c r="O1562">
        <v>0</v>
      </c>
      <c r="P1562">
        <v>-4.75</v>
      </c>
      <c r="Q1562">
        <v>-3.5</v>
      </c>
      <c r="R1562">
        <v>4.75</v>
      </c>
      <c r="S1562">
        <v>3</v>
      </c>
      <c r="T1562">
        <v>-13.5</v>
      </c>
      <c r="U1562">
        <v>2.5499999999999998</v>
      </c>
      <c r="V1562">
        <v>-6.75</v>
      </c>
      <c r="W1562" t="str">
        <f t="shared" si="54"/>
        <v>g113,5,empty,3,204,1,1,0</v>
      </c>
      <c r="X1562" s="1" t="s">
        <v>312</v>
      </c>
      <c r="Y1562" s="2" t="str">
        <f>IF(AND(ISBLANK(X1562),OR(NOT(ISBLANK(Z1562)),NOT(ISBLANK(AA1562)))),#N/A,
IF(ISBLANK(X1562),"",
IF(AND(NOT(ISERROR(VLOOKUP(X1562,MonsterTable!$A:$B,MATCH(MonsterTable!$B$1,MonsterTable!$A$1:$B$1,0),0))),OR(ISBLANK(Z1562),ISBLANK(AA1562))),#N/A,
IFERROR(VLOOKUP(X1562,MonsterTable!$A:$B,MATCH(MonsterTable!$B$1,MonsterTable!$A$1:$B$1,0),0),
IF(OR(NOT(ISBLANK(Z1562)),ISBLANK(AA1562)),#N/A,
IF(X1562="empty","empty",
VLOOKUP(X1562,MonsterGroupTable!$A:$A,1,0)))))))</f>
        <v>g113</v>
      </c>
      <c r="AA1562">
        <v>5</v>
      </c>
      <c r="AE1562" s="1" t="s">
        <v>446</v>
      </c>
      <c r="AF1562" s="2" t="str">
        <f>IF(AND(ISBLANK(AE1562),OR(NOT(ISBLANK(AG1562)),NOT(ISBLANK(AH1562)))),#N/A,
IF(ISBLANK(AE1562),"",
IF(AND(NOT(ISERROR(VLOOKUP(AE1562,MonsterTable!$A:$B,MATCH(MonsterTable!$B$1,MonsterTable!$A$1:$B$1,0),0))),OR(ISBLANK(AG1562),ISBLANK(AH1562))),#N/A,
IFERROR(VLOOKUP(AE1562,MonsterTable!$A:$B,MATCH(MonsterTable!$B$1,MonsterTable!$A$1:$B$1,0),0),
IF(OR(NOT(ISBLANK(AG1562)),ISBLANK(AH1562)),#N/A,
IF(AE1562="empty","empty",
VLOOKUP(AE1562,MonsterGroupTable!$A:$A,1,0)))))))</f>
        <v>empty</v>
      </c>
      <c r="AH1562">
        <v>3</v>
      </c>
      <c r="AL1562" s="1" t="s">
        <v>340</v>
      </c>
      <c r="AM1562" s="2">
        <f>IF(AND(ISBLANK(AL1562),OR(NOT(ISBLANK(AN1562)),NOT(ISBLANK(AO1562)))),#N/A,
IF(ISBLANK(AL1562),"",
IF(AND(NOT(ISERROR(VLOOKUP(AL1562,MonsterTable!$A:$B,MATCH(MonsterTable!$B$1,MonsterTable!$A$1:$B$1,0),0))),OR(ISBLANK(AN1562),ISBLANK(AO1562))),#N/A,
IFERROR(VLOOKUP(AL1562,MonsterTable!$A:$B,MATCH(MonsterTable!$B$1,MonsterTable!$A$1:$B$1,0),0),
IF(OR(NOT(ISBLANK(AN1562)),ISBLANK(AO1562)),#N/A,
IF(AL1562="empty","empty",
VLOOKUP(AL1562,MonsterGroupTable!$A:$A,1,0)))))))</f>
        <v>204</v>
      </c>
      <c r="AN1562">
        <v>1</v>
      </c>
      <c r="AO1562">
        <v>1</v>
      </c>
      <c r="AP1562">
        <v>0</v>
      </c>
      <c r="AT1562" s="2" t="str">
        <f>IF(AND(ISBLANK(AS1562),OR(NOT(ISBLANK(AU1562)),NOT(ISBLANK(AV1562)))),#N/A,
IF(ISBLANK(AS1562),"",
IF(AND(NOT(ISERROR(VLOOKUP(AS1562,MonsterTable!$A:$B,MATCH(MonsterTable!$B$1,MonsterTable!$A$1:$B$1,0),0))),OR(ISBLANK(AU1562),ISBLANK(AV1562))),#N/A,
IFERROR(VLOOKUP(AS1562,MonsterTable!$A:$B,MATCH(MonsterTable!$B$1,MonsterTable!$A$1:$B$1,0),0),
IF(OR(NOT(ISBLANK(AU1562)),ISBLANK(AV1562)),#N/A,
IF(AS1562="empty","empty",
VLOOKUP(AS1562,MonsterGroupTable!$A:$A,1,0)))))))</f>
        <v/>
      </c>
      <c r="BA1562" s="2" t="str">
        <f>IF(AND(ISBLANK(AZ1562),OR(NOT(ISBLANK(BB1562)),NOT(ISBLANK(BC1562)))),#N/A,
IF(ISBLANK(AZ1562),"",
IF(AND(NOT(ISERROR(VLOOKUP(AZ1562,MonsterTable!$A:$B,MATCH(MonsterTable!$B$1,MonsterTable!$A$1:$B$1,0),0))),OR(ISBLANK(BB1562),ISBLANK(BC1562))),#N/A,
IFERROR(VLOOKUP(AZ1562,MonsterTable!$A:$B,MATCH(MonsterTable!$B$1,MonsterTable!$A$1:$B$1,0),0),
IF(OR(NOT(ISBLANK(BB1562)),ISBLANK(BC1562)),#N/A,
IF(AZ1562="empty","empty",
VLOOKUP(AZ1562,MonsterGroupTable!$A:$A,1,0)))))))</f>
        <v/>
      </c>
      <c r="BH1562" s="2" t="str">
        <f>IF(AND(ISBLANK(BG1562),OR(NOT(ISBLANK(BI1562)),NOT(ISBLANK(BJ1562)))),#N/A,
IF(ISBLANK(BG1562),"",
IF(AND(NOT(ISERROR(VLOOKUP(BG1562,MonsterTable!$A:$B,MATCH(MonsterTable!$B$1,MonsterTable!$A$1:$B$1,0),0))),OR(ISBLANK(BI1562),ISBLANK(BJ1562))),#N/A,
IFERROR(VLOOKUP(BG1562,MonsterTable!$A:$B,MATCH(MonsterTable!$B$1,MonsterTable!$A$1:$B$1,0),0),
IF(OR(NOT(ISBLANK(BI1562)),ISBLANK(BJ1562)),#N/A,
IF(BG1562="empty","empty",
VLOOKUP(BG1562,MonsterGroupTable!$A:$A,1,0)))))))</f>
        <v/>
      </c>
      <c r="BO1562" s="2" t="str">
        <f>IF(AND(ISBLANK(BN1562),OR(NOT(ISBLANK(BP1562)),NOT(ISBLANK(BQ1562)))),#N/A,
IF(ISBLANK(BN1562),"",
IF(AND(NOT(ISERROR(VLOOKUP(BN1562,MonsterTable!$A:$B,MATCH(MonsterTable!$B$1,MonsterTable!$A$1:$B$1,0),0))),OR(ISBLANK(BP1562),ISBLANK(BQ1562))),#N/A,
IFERROR(VLOOKUP(BN1562,MonsterTable!$A:$B,MATCH(MonsterTable!$B$1,MonsterTable!$A$1:$B$1,0),0),
IF(OR(NOT(ISBLANK(BP1562)),ISBLANK(BQ1562)),#N/A,
IF(BN1562="empty","empty",
VLOOKUP(BN1562,MonsterGroupTable!$A:$A,1,0)))))))</f>
        <v/>
      </c>
      <c r="BV1562" s="2" t="str">
        <f>IF(AND(ISBLANK(BU1562),OR(NOT(ISBLANK(BW1562)),NOT(ISBLANK(BX1562)))),#N/A,
IF(ISBLANK(BU1562),"",
IF(AND(NOT(ISERROR(VLOOKUP(BU1562,MonsterTable!$A:$B,MATCH(MonsterTable!$B$1,MonsterTable!$A$1:$B$1,0),0))),OR(ISBLANK(BW1562),ISBLANK(BX1562))),#N/A,
IFERROR(VLOOKUP(BU1562,MonsterTable!$A:$B,MATCH(MonsterTable!$B$1,MonsterTable!$A$1:$B$1,0),0),
IF(OR(NOT(ISBLANK(BW1562)),ISBLANK(BX1562)),#N/A,
IF(BU1562="empty","empty",
VLOOKUP(BU1562,MonsterGroupTable!$A:$A,1,0)))))))</f>
        <v/>
      </c>
      <c r="CC1562" s="2" t="str">
        <f>IF(AND(ISBLANK(CB1562),OR(NOT(ISBLANK(CD1562)),NOT(ISBLANK(CE1562)))),#N/A,
IF(ISBLANK(CB1562),"",
IF(AND(NOT(ISERROR(VLOOKUP(CB1562,MonsterTable!$A:$B,MATCH(MonsterTable!$B$1,MonsterTable!$A$1:$B$1,0),0))),OR(ISBLANK(CD1562),ISBLANK(CE1562))),#N/A,
IFERROR(VLOOKUP(CB1562,MonsterTable!$A:$B,MATCH(MonsterTable!$B$1,MonsterTable!$A$1:$B$1,0),0),
IF(OR(NOT(ISBLANK(CD1562)),ISBLANK(CE1562)),#N/A,
IF(CB1562="empty","empty",
VLOOKUP(CB1562,MonsterGroupTable!$A:$A,1,0)))))))</f>
        <v/>
      </c>
      <c r="CJ1562" s="2" t="str">
        <f>IF(AND(ISBLANK(CI1562),OR(NOT(ISBLANK(CK1562)),NOT(ISBLANK(CL1562)))),#N/A,
IF(ISBLANK(CI1562),"",
IF(AND(NOT(ISERROR(VLOOKUP(CI1562,MonsterTable!$A:$B,MATCH(MonsterTable!$B$1,MonsterTable!$A$1:$B$1,0),0))),OR(ISBLANK(CK1562),ISBLANK(CL1562))),#N/A,
IFERROR(VLOOKUP(CI1562,MonsterTable!$A:$B,MATCH(MonsterTable!$B$1,MonsterTable!$A$1:$B$1,0),0),
IF(OR(NOT(ISBLANK(CK1562)),ISBLANK(CL1562)),#N/A,
IF(CI1562="empty","empty",
VLOOKUP(CI1562,MonsterGroupTable!$A:$A,1,0)))))))</f>
        <v/>
      </c>
    </row>
    <row r="1563" spans="1:88">
      <c r="A1563">
        <v>20529</v>
      </c>
      <c r="B1563">
        <f t="shared" si="53"/>
        <v>1.1000000000000001</v>
      </c>
      <c r="C1563">
        <f t="shared" si="53"/>
        <v>1.1000000000000001</v>
      </c>
      <c r="F1563">
        <v>2000</v>
      </c>
      <c r="G1563">
        <v>59955</v>
      </c>
      <c r="H1563">
        <v>0</v>
      </c>
      <c r="I1563">
        <v>0</v>
      </c>
      <c r="J1563">
        <v>0</v>
      </c>
      <c r="K1563" t="s">
        <v>28</v>
      </c>
      <c r="L1563" t="s">
        <v>245</v>
      </c>
      <c r="M1563" t="s">
        <v>79</v>
      </c>
      <c r="N1563" t="s">
        <v>80</v>
      </c>
      <c r="O1563">
        <v>0</v>
      </c>
      <c r="P1563">
        <v>-4.75</v>
      </c>
      <c r="Q1563">
        <v>-3.5</v>
      </c>
      <c r="R1563">
        <v>4.75</v>
      </c>
      <c r="S1563">
        <v>3</v>
      </c>
      <c r="T1563">
        <v>-13.5</v>
      </c>
      <c r="U1563">
        <v>2.5499999999999998</v>
      </c>
      <c r="V1563">
        <v>-6.75</v>
      </c>
      <c r="W1563" t="str">
        <f t="shared" si="54"/>
        <v>g113,5,empty,3,204,1,1,0</v>
      </c>
      <c r="X1563" s="1" t="s">
        <v>312</v>
      </c>
      <c r="Y1563" s="2" t="str">
        <f>IF(AND(ISBLANK(X1563),OR(NOT(ISBLANK(Z1563)),NOT(ISBLANK(AA1563)))),#N/A,
IF(ISBLANK(X1563),"",
IF(AND(NOT(ISERROR(VLOOKUP(X1563,MonsterTable!$A:$B,MATCH(MonsterTable!$B$1,MonsterTable!$A$1:$B$1,0),0))),OR(ISBLANK(Z1563),ISBLANK(AA1563))),#N/A,
IFERROR(VLOOKUP(X1563,MonsterTable!$A:$B,MATCH(MonsterTable!$B$1,MonsterTable!$A$1:$B$1,0),0),
IF(OR(NOT(ISBLANK(Z1563)),ISBLANK(AA1563)),#N/A,
IF(X1563="empty","empty",
VLOOKUP(X1563,MonsterGroupTable!$A:$A,1,0)))))))</f>
        <v>g113</v>
      </c>
      <c r="AA1563">
        <v>5</v>
      </c>
      <c r="AE1563" s="1" t="s">
        <v>446</v>
      </c>
      <c r="AF1563" s="2" t="str">
        <f>IF(AND(ISBLANK(AE1563),OR(NOT(ISBLANK(AG1563)),NOT(ISBLANK(AH1563)))),#N/A,
IF(ISBLANK(AE1563),"",
IF(AND(NOT(ISERROR(VLOOKUP(AE1563,MonsterTable!$A:$B,MATCH(MonsterTable!$B$1,MonsterTable!$A$1:$B$1,0),0))),OR(ISBLANK(AG1563),ISBLANK(AH1563))),#N/A,
IFERROR(VLOOKUP(AE1563,MonsterTable!$A:$B,MATCH(MonsterTable!$B$1,MonsterTable!$A$1:$B$1,0),0),
IF(OR(NOT(ISBLANK(AG1563)),ISBLANK(AH1563)),#N/A,
IF(AE1563="empty","empty",
VLOOKUP(AE1563,MonsterGroupTable!$A:$A,1,0)))))))</f>
        <v>empty</v>
      </c>
      <c r="AH1563">
        <v>3</v>
      </c>
      <c r="AL1563" s="1" t="s">
        <v>340</v>
      </c>
      <c r="AM1563" s="2">
        <f>IF(AND(ISBLANK(AL1563),OR(NOT(ISBLANK(AN1563)),NOT(ISBLANK(AO1563)))),#N/A,
IF(ISBLANK(AL1563),"",
IF(AND(NOT(ISERROR(VLOOKUP(AL1563,MonsterTable!$A:$B,MATCH(MonsterTable!$B$1,MonsterTable!$A$1:$B$1,0),0))),OR(ISBLANK(AN1563),ISBLANK(AO1563))),#N/A,
IFERROR(VLOOKUP(AL1563,MonsterTable!$A:$B,MATCH(MonsterTable!$B$1,MonsterTable!$A$1:$B$1,0),0),
IF(OR(NOT(ISBLANK(AN1563)),ISBLANK(AO1563)),#N/A,
IF(AL1563="empty","empty",
VLOOKUP(AL1563,MonsterGroupTable!$A:$A,1,0)))))))</f>
        <v>204</v>
      </c>
      <c r="AN1563">
        <v>1</v>
      </c>
      <c r="AO1563">
        <v>1</v>
      </c>
      <c r="AP1563">
        <v>0</v>
      </c>
      <c r="AT1563" s="2" t="str">
        <f>IF(AND(ISBLANK(AS1563),OR(NOT(ISBLANK(AU1563)),NOT(ISBLANK(AV1563)))),#N/A,
IF(ISBLANK(AS1563),"",
IF(AND(NOT(ISERROR(VLOOKUP(AS1563,MonsterTable!$A:$B,MATCH(MonsterTable!$B$1,MonsterTable!$A$1:$B$1,0),0))),OR(ISBLANK(AU1563),ISBLANK(AV1563))),#N/A,
IFERROR(VLOOKUP(AS1563,MonsterTable!$A:$B,MATCH(MonsterTable!$B$1,MonsterTable!$A$1:$B$1,0),0),
IF(OR(NOT(ISBLANK(AU1563)),ISBLANK(AV1563)),#N/A,
IF(AS1563="empty","empty",
VLOOKUP(AS1563,MonsterGroupTable!$A:$A,1,0)))))))</f>
        <v/>
      </c>
      <c r="BA1563" s="2" t="str">
        <f>IF(AND(ISBLANK(AZ1563),OR(NOT(ISBLANK(BB1563)),NOT(ISBLANK(BC1563)))),#N/A,
IF(ISBLANK(AZ1563),"",
IF(AND(NOT(ISERROR(VLOOKUP(AZ1563,MonsterTable!$A:$B,MATCH(MonsterTable!$B$1,MonsterTable!$A$1:$B$1,0),0))),OR(ISBLANK(BB1563),ISBLANK(BC1563))),#N/A,
IFERROR(VLOOKUP(AZ1563,MonsterTable!$A:$B,MATCH(MonsterTable!$B$1,MonsterTable!$A$1:$B$1,0),0),
IF(OR(NOT(ISBLANK(BB1563)),ISBLANK(BC1563)),#N/A,
IF(AZ1563="empty","empty",
VLOOKUP(AZ1563,MonsterGroupTable!$A:$A,1,0)))))))</f>
        <v/>
      </c>
      <c r="BH1563" s="2" t="str">
        <f>IF(AND(ISBLANK(BG1563),OR(NOT(ISBLANK(BI1563)),NOT(ISBLANK(BJ1563)))),#N/A,
IF(ISBLANK(BG1563),"",
IF(AND(NOT(ISERROR(VLOOKUP(BG1563,MonsterTable!$A:$B,MATCH(MonsterTable!$B$1,MonsterTable!$A$1:$B$1,0),0))),OR(ISBLANK(BI1563),ISBLANK(BJ1563))),#N/A,
IFERROR(VLOOKUP(BG1563,MonsterTable!$A:$B,MATCH(MonsterTable!$B$1,MonsterTable!$A$1:$B$1,0),0),
IF(OR(NOT(ISBLANK(BI1563)),ISBLANK(BJ1563)),#N/A,
IF(BG1563="empty","empty",
VLOOKUP(BG1563,MonsterGroupTable!$A:$A,1,0)))))))</f>
        <v/>
      </c>
      <c r="BO1563" s="2" t="str">
        <f>IF(AND(ISBLANK(BN1563),OR(NOT(ISBLANK(BP1563)),NOT(ISBLANK(BQ1563)))),#N/A,
IF(ISBLANK(BN1563),"",
IF(AND(NOT(ISERROR(VLOOKUP(BN1563,MonsterTable!$A:$B,MATCH(MonsterTable!$B$1,MonsterTable!$A$1:$B$1,0),0))),OR(ISBLANK(BP1563),ISBLANK(BQ1563))),#N/A,
IFERROR(VLOOKUP(BN1563,MonsterTable!$A:$B,MATCH(MonsterTable!$B$1,MonsterTable!$A$1:$B$1,0),0),
IF(OR(NOT(ISBLANK(BP1563)),ISBLANK(BQ1563)),#N/A,
IF(BN1563="empty","empty",
VLOOKUP(BN1563,MonsterGroupTable!$A:$A,1,0)))))))</f>
        <v/>
      </c>
      <c r="BV1563" s="2" t="str">
        <f>IF(AND(ISBLANK(BU1563),OR(NOT(ISBLANK(BW1563)),NOT(ISBLANK(BX1563)))),#N/A,
IF(ISBLANK(BU1563),"",
IF(AND(NOT(ISERROR(VLOOKUP(BU1563,MonsterTable!$A:$B,MATCH(MonsterTable!$B$1,MonsterTable!$A$1:$B$1,0),0))),OR(ISBLANK(BW1563),ISBLANK(BX1563))),#N/A,
IFERROR(VLOOKUP(BU1563,MonsterTable!$A:$B,MATCH(MonsterTable!$B$1,MonsterTable!$A$1:$B$1,0),0),
IF(OR(NOT(ISBLANK(BW1563)),ISBLANK(BX1563)),#N/A,
IF(BU1563="empty","empty",
VLOOKUP(BU1563,MonsterGroupTable!$A:$A,1,0)))))))</f>
        <v/>
      </c>
      <c r="CC1563" s="2" t="str">
        <f>IF(AND(ISBLANK(CB1563),OR(NOT(ISBLANK(CD1563)),NOT(ISBLANK(CE1563)))),#N/A,
IF(ISBLANK(CB1563),"",
IF(AND(NOT(ISERROR(VLOOKUP(CB1563,MonsterTable!$A:$B,MATCH(MonsterTable!$B$1,MonsterTable!$A$1:$B$1,0),0))),OR(ISBLANK(CD1563),ISBLANK(CE1563))),#N/A,
IFERROR(VLOOKUP(CB1563,MonsterTable!$A:$B,MATCH(MonsterTable!$B$1,MonsterTable!$A$1:$B$1,0),0),
IF(OR(NOT(ISBLANK(CD1563)),ISBLANK(CE1563)),#N/A,
IF(CB1563="empty","empty",
VLOOKUP(CB1563,MonsterGroupTable!$A:$A,1,0)))))))</f>
        <v/>
      </c>
      <c r="CJ1563" s="2" t="str">
        <f>IF(AND(ISBLANK(CI1563),OR(NOT(ISBLANK(CK1563)),NOT(ISBLANK(CL1563)))),#N/A,
IF(ISBLANK(CI1563),"",
IF(AND(NOT(ISERROR(VLOOKUP(CI1563,MonsterTable!$A:$B,MATCH(MonsterTable!$B$1,MonsterTable!$A$1:$B$1,0),0))),OR(ISBLANK(CK1563),ISBLANK(CL1563))),#N/A,
IFERROR(VLOOKUP(CI1563,MonsterTable!$A:$B,MATCH(MonsterTable!$B$1,MonsterTable!$A$1:$B$1,0),0),
IF(OR(NOT(ISBLANK(CK1563)),ISBLANK(CL1563)),#N/A,
IF(CI1563="empty","empty",
VLOOKUP(CI1563,MonsterGroupTable!$A:$A,1,0)))))))</f>
        <v/>
      </c>
    </row>
    <row r="1564" spans="1:88">
      <c r="A1564">
        <v>20530</v>
      </c>
      <c r="B1564">
        <f t="shared" si="53"/>
        <v>1.2</v>
      </c>
      <c r="C1564">
        <f t="shared" si="53"/>
        <v>1.1000000000000001</v>
      </c>
      <c r="F1564">
        <v>2080</v>
      </c>
      <c r="G1564">
        <v>60207</v>
      </c>
      <c r="H1564">
        <v>0</v>
      </c>
      <c r="I1564">
        <v>0</v>
      </c>
      <c r="J1564">
        <v>0</v>
      </c>
      <c r="K1564" t="s">
        <v>28</v>
      </c>
      <c r="L1564" t="s">
        <v>245</v>
      </c>
      <c r="M1564" t="s">
        <v>79</v>
      </c>
      <c r="N1564" t="s">
        <v>80</v>
      </c>
      <c r="O1564">
        <v>0</v>
      </c>
      <c r="P1564">
        <v>-4.75</v>
      </c>
      <c r="Q1564">
        <v>-3.5</v>
      </c>
      <c r="R1564">
        <v>4.75</v>
      </c>
      <c r="S1564">
        <v>3</v>
      </c>
      <c r="T1564">
        <v>-13.5</v>
      </c>
      <c r="U1564">
        <v>2.5499999999999998</v>
      </c>
      <c r="V1564">
        <v>-6.75</v>
      </c>
      <c r="W1564" t="str">
        <f t="shared" si="54"/>
        <v>g113,5,empty,3,204,1,1,0</v>
      </c>
      <c r="X1564" s="1" t="s">
        <v>312</v>
      </c>
      <c r="Y1564" s="2" t="str">
        <f>IF(AND(ISBLANK(X1564),OR(NOT(ISBLANK(Z1564)),NOT(ISBLANK(AA1564)))),#N/A,
IF(ISBLANK(X1564),"",
IF(AND(NOT(ISERROR(VLOOKUP(X1564,MonsterTable!$A:$B,MATCH(MonsterTable!$B$1,MonsterTable!$A$1:$B$1,0),0))),OR(ISBLANK(Z1564),ISBLANK(AA1564))),#N/A,
IFERROR(VLOOKUP(X1564,MonsterTable!$A:$B,MATCH(MonsterTable!$B$1,MonsterTable!$A$1:$B$1,0),0),
IF(OR(NOT(ISBLANK(Z1564)),ISBLANK(AA1564)),#N/A,
IF(X1564="empty","empty",
VLOOKUP(X1564,MonsterGroupTable!$A:$A,1,0)))))))</f>
        <v>g113</v>
      </c>
      <c r="AA1564">
        <v>5</v>
      </c>
      <c r="AE1564" s="1" t="s">
        <v>446</v>
      </c>
      <c r="AF1564" s="2" t="str">
        <f>IF(AND(ISBLANK(AE1564),OR(NOT(ISBLANK(AG1564)),NOT(ISBLANK(AH1564)))),#N/A,
IF(ISBLANK(AE1564),"",
IF(AND(NOT(ISERROR(VLOOKUP(AE1564,MonsterTable!$A:$B,MATCH(MonsterTable!$B$1,MonsterTable!$A$1:$B$1,0),0))),OR(ISBLANK(AG1564),ISBLANK(AH1564))),#N/A,
IFERROR(VLOOKUP(AE1564,MonsterTable!$A:$B,MATCH(MonsterTable!$B$1,MonsterTable!$A$1:$B$1,0),0),
IF(OR(NOT(ISBLANK(AG1564)),ISBLANK(AH1564)),#N/A,
IF(AE1564="empty","empty",
VLOOKUP(AE1564,MonsterGroupTable!$A:$A,1,0)))))))</f>
        <v>empty</v>
      </c>
      <c r="AH1564">
        <v>3</v>
      </c>
      <c r="AL1564" s="1" t="s">
        <v>340</v>
      </c>
      <c r="AM1564" s="2">
        <f>IF(AND(ISBLANK(AL1564),OR(NOT(ISBLANK(AN1564)),NOT(ISBLANK(AO1564)))),#N/A,
IF(ISBLANK(AL1564),"",
IF(AND(NOT(ISERROR(VLOOKUP(AL1564,MonsterTable!$A:$B,MATCH(MonsterTable!$B$1,MonsterTable!$A$1:$B$1,0),0))),OR(ISBLANK(AN1564),ISBLANK(AO1564))),#N/A,
IFERROR(VLOOKUP(AL1564,MonsterTable!$A:$B,MATCH(MonsterTable!$B$1,MonsterTable!$A$1:$B$1,0),0),
IF(OR(NOT(ISBLANK(AN1564)),ISBLANK(AO1564)),#N/A,
IF(AL1564="empty","empty",
VLOOKUP(AL1564,MonsterGroupTable!$A:$A,1,0)))))))</f>
        <v>204</v>
      </c>
      <c r="AN1564">
        <v>1</v>
      </c>
      <c r="AO1564">
        <v>1</v>
      </c>
      <c r="AP1564">
        <v>0</v>
      </c>
      <c r="AT1564" s="2" t="str">
        <f>IF(AND(ISBLANK(AS1564),OR(NOT(ISBLANK(AU1564)),NOT(ISBLANK(AV1564)))),#N/A,
IF(ISBLANK(AS1564),"",
IF(AND(NOT(ISERROR(VLOOKUP(AS1564,MonsterTable!$A:$B,MATCH(MonsterTable!$B$1,MonsterTable!$A$1:$B$1,0),0))),OR(ISBLANK(AU1564),ISBLANK(AV1564))),#N/A,
IFERROR(VLOOKUP(AS1564,MonsterTable!$A:$B,MATCH(MonsterTable!$B$1,MonsterTable!$A$1:$B$1,0),0),
IF(OR(NOT(ISBLANK(AU1564)),ISBLANK(AV1564)),#N/A,
IF(AS1564="empty","empty",
VLOOKUP(AS1564,MonsterGroupTable!$A:$A,1,0)))))))</f>
        <v/>
      </c>
      <c r="BA1564" s="2" t="str">
        <f>IF(AND(ISBLANK(AZ1564),OR(NOT(ISBLANK(BB1564)),NOT(ISBLANK(BC1564)))),#N/A,
IF(ISBLANK(AZ1564),"",
IF(AND(NOT(ISERROR(VLOOKUP(AZ1564,MonsterTable!$A:$B,MATCH(MonsterTable!$B$1,MonsterTable!$A$1:$B$1,0),0))),OR(ISBLANK(BB1564),ISBLANK(BC1564))),#N/A,
IFERROR(VLOOKUP(AZ1564,MonsterTable!$A:$B,MATCH(MonsterTable!$B$1,MonsterTable!$A$1:$B$1,0),0),
IF(OR(NOT(ISBLANK(BB1564)),ISBLANK(BC1564)),#N/A,
IF(AZ1564="empty","empty",
VLOOKUP(AZ1564,MonsterGroupTable!$A:$A,1,0)))))))</f>
        <v/>
      </c>
      <c r="BH1564" s="2" t="str">
        <f>IF(AND(ISBLANK(BG1564),OR(NOT(ISBLANK(BI1564)),NOT(ISBLANK(BJ1564)))),#N/A,
IF(ISBLANK(BG1564),"",
IF(AND(NOT(ISERROR(VLOOKUP(BG1564,MonsterTable!$A:$B,MATCH(MonsterTable!$B$1,MonsterTable!$A$1:$B$1,0),0))),OR(ISBLANK(BI1564),ISBLANK(BJ1564))),#N/A,
IFERROR(VLOOKUP(BG1564,MonsterTable!$A:$B,MATCH(MonsterTable!$B$1,MonsterTable!$A$1:$B$1,0),0),
IF(OR(NOT(ISBLANK(BI1564)),ISBLANK(BJ1564)),#N/A,
IF(BG1564="empty","empty",
VLOOKUP(BG1564,MonsterGroupTable!$A:$A,1,0)))))))</f>
        <v/>
      </c>
      <c r="BO1564" s="2" t="str">
        <f>IF(AND(ISBLANK(BN1564),OR(NOT(ISBLANK(BP1564)),NOT(ISBLANK(BQ1564)))),#N/A,
IF(ISBLANK(BN1564),"",
IF(AND(NOT(ISERROR(VLOOKUP(BN1564,MonsterTable!$A:$B,MATCH(MonsterTable!$B$1,MonsterTable!$A$1:$B$1,0),0))),OR(ISBLANK(BP1564),ISBLANK(BQ1564))),#N/A,
IFERROR(VLOOKUP(BN1564,MonsterTable!$A:$B,MATCH(MonsterTable!$B$1,MonsterTable!$A$1:$B$1,0),0),
IF(OR(NOT(ISBLANK(BP1564)),ISBLANK(BQ1564)),#N/A,
IF(BN1564="empty","empty",
VLOOKUP(BN1564,MonsterGroupTable!$A:$A,1,0)))))))</f>
        <v/>
      </c>
      <c r="BV1564" s="2" t="str">
        <f>IF(AND(ISBLANK(BU1564),OR(NOT(ISBLANK(BW1564)),NOT(ISBLANK(BX1564)))),#N/A,
IF(ISBLANK(BU1564),"",
IF(AND(NOT(ISERROR(VLOOKUP(BU1564,MonsterTable!$A:$B,MATCH(MonsterTable!$B$1,MonsterTable!$A$1:$B$1,0),0))),OR(ISBLANK(BW1564),ISBLANK(BX1564))),#N/A,
IFERROR(VLOOKUP(BU1564,MonsterTable!$A:$B,MATCH(MonsterTable!$B$1,MonsterTable!$A$1:$B$1,0),0),
IF(OR(NOT(ISBLANK(BW1564)),ISBLANK(BX1564)),#N/A,
IF(BU1564="empty","empty",
VLOOKUP(BU1564,MonsterGroupTable!$A:$A,1,0)))))))</f>
        <v/>
      </c>
      <c r="CC1564" s="2" t="str">
        <f>IF(AND(ISBLANK(CB1564),OR(NOT(ISBLANK(CD1564)),NOT(ISBLANK(CE1564)))),#N/A,
IF(ISBLANK(CB1564),"",
IF(AND(NOT(ISERROR(VLOOKUP(CB1564,MonsterTable!$A:$B,MATCH(MonsterTable!$B$1,MonsterTable!$A$1:$B$1,0),0))),OR(ISBLANK(CD1564),ISBLANK(CE1564))),#N/A,
IFERROR(VLOOKUP(CB1564,MonsterTable!$A:$B,MATCH(MonsterTable!$B$1,MonsterTable!$A$1:$B$1,0),0),
IF(OR(NOT(ISBLANK(CD1564)),ISBLANK(CE1564)),#N/A,
IF(CB1564="empty","empty",
VLOOKUP(CB1564,MonsterGroupTable!$A:$A,1,0)))))))</f>
        <v/>
      </c>
      <c r="CJ1564" s="2" t="str">
        <f>IF(AND(ISBLANK(CI1564),OR(NOT(ISBLANK(CK1564)),NOT(ISBLANK(CL1564)))),#N/A,
IF(ISBLANK(CI1564),"",
IF(AND(NOT(ISERROR(VLOOKUP(CI1564,MonsterTable!$A:$B,MATCH(MonsterTable!$B$1,MonsterTable!$A$1:$B$1,0),0))),OR(ISBLANK(CK1564),ISBLANK(CL1564))),#N/A,
IFERROR(VLOOKUP(CI1564,MonsterTable!$A:$B,MATCH(MonsterTable!$B$1,MonsterTable!$A$1:$B$1,0),0),
IF(OR(NOT(ISBLANK(CK1564)),ISBLANK(CL1564)),#N/A,
IF(CI1564="empty","empty",
VLOOKUP(CI1564,MonsterGroupTable!$A:$A,1,0)))))))</f>
        <v/>
      </c>
    </row>
    <row r="1565" spans="1:88">
      <c r="A1565">
        <v>20531</v>
      </c>
      <c r="B1565">
        <f t="shared" si="53"/>
        <v>1.1000000000000001</v>
      </c>
      <c r="C1565">
        <f t="shared" si="53"/>
        <v>1.1000000000000001</v>
      </c>
      <c r="F1565">
        <v>2160</v>
      </c>
      <c r="G1565">
        <v>60459</v>
      </c>
      <c r="H1565">
        <v>0</v>
      </c>
      <c r="I1565">
        <v>0</v>
      </c>
      <c r="J1565">
        <v>0</v>
      </c>
      <c r="K1565" t="s">
        <v>28</v>
      </c>
      <c r="L1565" t="s">
        <v>247</v>
      </c>
      <c r="M1565" t="s">
        <v>79</v>
      </c>
      <c r="N1565" t="s">
        <v>80</v>
      </c>
      <c r="O1565">
        <v>0</v>
      </c>
      <c r="P1565">
        <v>-4.75</v>
      </c>
      <c r="Q1565">
        <v>-3.5</v>
      </c>
      <c r="R1565">
        <v>4.75</v>
      </c>
      <c r="S1565">
        <v>3</v>
      </c>
      <c r="T1565">
        <v>-13.5</v>
      </c>
      <c r="U1565">
        <v>2.5499999999999998</v>
      </c>
      <c r="V1565">
        <v>-6.75</v>
      </c>
      <c r="W1565" t="str">
        <f t="shared" si="54"/>
        <v>g114,5,empty,3,201,1,1,0</v>
      </c>
      <c r="X1565" s="1" t="s">
        <v>313</v>
      </c>
      <c r="Y1565" s="2" t="str">
        <f>IF(AND(ISBLANK(X1565),OR(NOT(ISBLANK(Z1565)),NOT(ISBLANK(AA1565)))),#N/A,
IF(ISBLANK(X1565),"",
IF(AND(NOT(ISERROR(VLOOKUP(X1565,MonsterTable!$A:$B,MATCH(MonsterTable!$B$1,MonsterTable!$A$1:$B$1,0),0))),OR(ISBLANK(Z1565),ISBLANK(AA1565))),#N/A,
IFERROR(VLOOKUP(X1565,MonsterTable!$A:$B,MATCH(MonsterTable!$B$1,MonsterTable!$A$1:$B$1,0),0),
IF(OR(NOT(ISBLANK(Z1565)),ISBLANK(AA1565)),#N/A,
IF(X1565="empty","empty",
VLOOKUP(X1565,MonsterGroupTable!$A:$A,1,0)))))))</f>
        <v>g114</v>
      </c>
      <c r="AA1565">
        <v>5</v>
      </c>
      <c r="AE1565" s="1" t="s">
        <v>446</v>
      </c>
      <c r="AF1565" s="2" t="str">
        <f>IF(AND(ISBLANK(AE1565),OR(NOT(ISBLANK(AG1565)),NOT(ISBLANK(AH1565)))),#N/A,
IF(ISBLANK(AE1565),"",
IF(AND(NOT(ISERROR(VLOOKUP(AE1565,MonsterTable!$A:$B,MATCH(MonsterTable!$B$1,MonsterTable!$A$1:$B$1,0),0))),OR(ISBLANK(AG1565),ISBLANK(AH1565))),#N/A,
IFERROR(VLOOKUP(AE1565,MonsterTable!$A:$B,MATCH(MonsterTable!$B$1,MonsterTable!$A$1:$B$1,0),0),
IF(OR(NOT(ISBLANK(AG1565)),ISBLANK(AH1565)),#N/A,
IF(AE1565="empty","empty",
VLOOKUP(AE1565,MonsterGroupTable!$A:$A,1,0)))))))</f>
        <v>empty</v>
      </c>
      <c r="AH1565">
        <v>3</v>
      </c>
      <c r="AL1565" s="1" t="s">
        <v>242</v>
      </c>
      <c r="AM1565" s="2">
        <f>IF(AND(ISBLANK(AL1565),OR(NOT(ISBLANK(AN1565)),NOT(ISBLANK(AO1565)))),#N/A,
IF(ISBLANK(AL1565),"",
IF(AND(NOT(ISERROR(VLOOKUP(AL1565,MonsterTable!$A:$B,MATCH(MonsterTable!$B$1,MonsterTable!$A$1:$B$1,0),0))),OR(ISBLANK(AN1565),ISBLANK(AO1565))),#N/A,
IFERROR(VLOOKUP(AL1565,MonsterTable!$A:$B,MATCH(MonsterTable!$B$1,MonsterTable!$A$1:$B$1,0),0),
IF(OR(NOT(ISBLANK(AN1565)),ISBLANK(AO1565)),#N/A,
IF(AL1565="empty","empty",
VLOOKUP(AL1565,MonsterGroupTable!$A:$A,1,0)))))))</f>
        <v>201</v>
      </c>
      <c r="AN1565">
        <v>1</v>
      </c>
      <c r="AO1565">
        <v>1</v>
      </c>
      <c r="AP1565">
        <v>0</v>
      </c>
      <c r="AT1565" s="2" t="str">
        <f>IF(AND(ISBLANK(AS1565),OR(NOT(ISBLANK(AU1565)),NOT(ISBLANK(AV1565)))),#N/A,
IF(ISBLANK(AS1565),"",
IF(AND(NOT(ISERROR(VLOOKUP(AS1565,MonsterTable!$A:$B,MATCH(MonsterTable!$B$1,MonsterTable!$A$1:$B$1,0),0))),OR(ISBLANK(AU1565),ISBLANK(AV1565))),#N/A,
IFERROR(VLOOKUP(AS1565,MonsterTable!$A:$B,MATCH(MonsterTable!$B$1,MonsterTable!$A$1:$B$1,0),0),
IF(OR(NOT(ISBLANK(AU1565)),ISBLANK(AV1565)),#N/A,
IF(AS1565="empty","empty",
VLOOKUP(AS1565,MonsterGroupTable!$A:$A,1,0)))))))</f>
        <v/>
      </c>
      <c r="BA1565" s="2" t="str">
        <f>IF(AND(ISBLANK(AZ1565),OR(NOT(ISBLANK(BB1565)),NOT(ISBLANK(BC1565)))),#N/A,
IF(ISBLANK(AZ1565),"",
IF(AND(NOT(ISERROR(VLOOKUP(AZ1565,MonsterTable!$A:$B,MATCH(MonsterTable!$B$1,MonsterTable!$A$1:$B$1,0),0))),OR(ISBLANK(BB1565),ISBLANK(BC1565))),#N/A,
IFERROR(VLOOKUP(AZ1565,MonsterTable!$A:$B,MATCH(MonsterTable!$B$1,MonsterTable!$A$1:$B$1,0),0),
IF(OR(NOT(ISBLANK(BB1565)),ISBLANK(BC1565)),#N/A,
IF(AZ1565="empty","empty",
VLOOKUP(AZ1565,MonsterGroupTable!$A:$A,1,0)))))))</f>
        <v/>
      </c>
      <c r="BH1565" s="2" t="str">
        <f>IF(AND(ISBLANK(BG1565),OR(NOT(ISBLANK(BI1565)),NOT(ISBLANK(BJ1565)))),#N/A,
IF(ISBLANK(BG1565),"",
IF(AND(NOT(ISERROR(VLOOKUP(BG1565,MonsterTable!$A:$B,MATCH(MonsterTable!$B$1,MonsterTable!$A$1:$B$1,0),0))),OR(ISBLANK(BI1565),ISBLANK(BJ1565))),#N/A,
IFERROR(VLOOKUP(BG1565,MonsterTable!$A:$B,MATCH(MonsterTable!$B$1,MonsterTable!$A$1:$B$1,0),0),
IF(OR(NOT(ISBLANK(BI1565)),ISBLANK(BJ1565)),#N/A,
IF(BG1565="empty","empty",
VLOOKUP(BG1565,MonsterGroupTable!$A:$A,1,0)))))))</f>
        <v/>
      </c>
      <c r="BO1565" s="2" t="str">
        <f>IF(AND(ISBLANK(BN1565),OR(NOT(ISBLANK(BP1565)),NOT(ISBLANK(BQ1565)))),#N/A,
IF(ISBLANK(BN1565),"",
IF(AND(NOT(ISERROR(VLOOKUP(BN1565,MonsterTable!$A:$B,MATCH(MonsterTable!$B$1,MonsterTable!$A$1:$B$1,0),0))),OR(ISBLANK(BP1565),ISBLANK(BQ1565))),#N/A,
IFERROR(VLOOKUP(BN1565,MonsterTable!$A:$B,MATCH(MonsterTable!$B$1,MonsterTable!$A$1:$B$1,0),0),
IF(OR(NOT(ISBLANK(BP1565)),ISBLANK(BQ1565)),#N/A,
IF(BN1565="empty","empty",
VLOOKUP(BN1565,MonsterGroupTable!$A:$A,1,0)))))))</f>
        <v/>
      </c>
      <c r="BV1565" s="2" t="str">
        <f>IF(AND(ISBLANK(BU1565),OR(NOT(ISBLANK(BW1565)),NOT(ISBLANK(BX1565)))),#N/A,
IF(ISBLANK(BU1565),"",
IF(AND(NOT(ISERROR(VLOOKUP(BU1565,MonsterTable!$A:$B,MATCH(MonsterTable!$B$1,MonsterTable!$A$1:$B$1,0),0))),OR(ISBLANK(BW1565),ISBLANK(BX1565))),#N/A,
IFERROR(VLOOKUP(BU1565,MonsterTable!$A:$B,MATCH(MonsterTable!$B$1,MonsterTable!$A$1:$B$1,0),0),
IF(OR(NOT(ISBLANK(BW1565)),ISBLANK(BX1565)),#N/A,
IF(BU1565="empty","empty",
VLOOKUP(BU1565,MonsterGroupTable!$A:$A,1,0)))))))</f>
        <v/>
      </c>
      <c r="CC1565" s="2" t="str">
        <f>IF(AND(ISBLANK(CB1565),OR(NOT(ISBLANK(CD1565)),NOT(ISBLANK(CE1565)))),#N/A,
IF(ISBLANK(CB1565),"",
IF(AND(NOT(ISERROR(VLOOKUP(CB1565,MonsterTable!$A:$B,MATCH(MonsterTable!$B$1,MonsterTable!$A$1:$B$1,0),0))),OR(ISBLANK(CD1565),ISBLANK(CE1565))),#N/A,
IFERROR(VLOOKUP(CB1565,MonsterTable!$A:$B,MATCH(MonsterTable!$B$1,MonsterTable!$A$1:$B$1,0),0),
IF(OR(NOT(ISBLANK(CD1565)),ISBLANK(CE1565)),#N/A,
IF(CB1565="empty","empty",
VLOOKUP(CB1565,MonsterGroupTable!$A:$A,1,0)))))))</f>
        <v/>
      </c>
      <c r="CJ1565" s="2" t="str">
        <f>IF(AND(ISBLANK(CI1565),OR(NOT(ISBLANK(CK1565)),NOT(ISBLANK(CL1565)))),#N/A,
IF(ISBLANK(CI1565),"",
IF(AND(NOT(ISERROR(VLOOKUP(CI1565,MonsterTable!$A:$B,MATCH(MonsterTable!$B$1,MonsterTable!$A$1:$B$1,0),0))),OR(ISBLANK(CK1565),ISBLANK(CL1565))),#N/A,
IFERROR(VLOOKUP(CI1565,MonsterTable!$A:$B,MATCH(MonsterTable!$B$1,MonsterTable!$A$1:$B$1,0),0),
IF(OR(NOT(ISBLANK(CK1565)),ISBLANK(CL1565)),#N/A,
IF(CI1565="empty","empty",
VLOOKUP(CI1565,MonsterGroupTable!$A:$A,1,0)))))))</f>
        <v/>
      </c>
    </row>
    <row r="1566" spans="1:88">
      <c r="A1566">
        <v>20532</v>
      </c>
      <c r="B1566">
        <f t="shared" si="53"/>
        <v>1.1000000000000001</v>
      </c>
      <c r="C1566">
        <f t="shared" si="53"/>
        <v>1.1000000000000001</v>
      </c>
      <c r="F1566">
        <v>2160</v>
      </c>
      <c r="G1566">
        <v>60783</v>
      </c>
      <c r="H1566">
        <v>0</v>
      </c>
      <c r="I1566">
        <v>0</v>
      </c>
      <c r="J1566">
        <v>0</v>
      </c>
      <c r="K1566" t="s">
        <v>28</v>
      </c>
      <c r="L1566" t="s">
        <v>247</v>
      </c>
      <c r="M1566" t="s">
        <v>79</v>
      </c>
      <c r="N1566" t="s">
        <v>80</v>
      </c>
      <c r="O1566">
        <v>0</v>
      </c>
      <c r="P1566">
        <v>-4.75</v>
      </c>
      <c r="Q1566">
        <v>-3.5</v>
      </c>
      <c r="R1566">
        <v>4.75</v>
      </c>
      <c r="S1566">
        <v>3</v>
      </c>
      <c r="T1566">
        <v>-13.5</v>
      </c>
      <c r="U1566">
        <v>2.5499999999999998</v>
      </c>
      <c r="V1566">
        <v>-6.75</v>
      </c>
      <c r="W1566" t="str">
        <f t="shared" si="54"/>
        <v>g114,5,empty,3,201,1,1,0</v>
      </c>
      <c r="X1566" s="1" t="s">
        <v>313</v>
      </c>
      <c r="Y1566" s="2" t="str">
        <f>IF(AND(ISBLANK(X1566),OR(NOT(ISBLANK(Z1566)),NOT(ISBLANK(AA1566)))),#N/A,
IF(ISBLANK(X1566),"",
IF(AND(NOT(ISERROR(VLOOKUP(X1566,MonsterTable!$A:$B,MATCH(MonsterTable!$B$1,MonsterTable!$A$1:$B$1,0),0))),OR(ISBLANK(Z1566),ISBLANK(AA1566))),#N/A,
IFERROR(VLOOKUP(X1566,MonsterTable!$A:$B,MATCH(MonsterTable!$B$1,MonsterTable!$A$1:$B$1,0),0),
IF(OR(NOT(ISBLANK(Z1566)),ISBLANK(AA1566)),#N/A,
IF(X1566="empty","empty",
VLOOKUP(X1566,MonsterGroupTable!$A:$A,1,0)))))))</f>
        <v>g114</v>
      </c>
      <c r="AA1566">
        <v>5</v>
      </c>
      <c r="AE1566" s="1" t="s">
        <v>446</v>
      </c>
      <c r="AF1566" s="2" t="str">
        <f>IF(AND(ISBLANK(AE1566),OR(NOT(ISBLANK(AG1566)),NOT(ISBLANK(AH1566)))),#N/A,
IF(ISBLANK(AE1566),"",
IF(AND(NOT(ISERROR(VLOOKUP(AE1566,MonsterTable!$A:$B,MATCH(MonsterTable!$B$1,MonsterTable!$A$1:$B$1,0),0))),OR(ISBLANK(AG1566),ISBLANK(AH1566))),#N/A,
IFERROR(VLOOKUP(AE1566,MonsterTable!$A:$B,MATCH(MonsterTable!$B$1,MonsterTable!$A$1:$B$1,0),0),
IF(OR(NOT(ISBLANK(AG1566)),ISBLANK(AH1566)),#N/A,
IF(AE1566="empty","empty",
VLOOKUP(AE1566,MonsterGroupTable!$A:$A,1,0)))))))</f>
        <v>empty</v>
      </c>
      <c r="AH1566">
        <v>3</v>
      </c>
      <c r="AL1566" s="1" t="s">
        <v>242</v>
      </c>
      <c r="AM1566" s="2">
        <f>IF(AND(ISBLANK(AL1566),OR(NOT(ISBLANK(AN1566)),NOT(ISBLANK(AO1566)))),#N/A,
IF(ISBLANK(AL1566),"",
IF(AND(NOT(ISERROR(VLOOKUP(AL1566,MonsterTable!$A:$B,MATCH(MonsterTable!$B$1,MonsterTable!$A$1:$B$1,0),0))),OR(ISBLANK(AN1566),ISBLANK(AO1566))),#N/A,
IFERROR(VLOOKUP(AL1566,MonsterTable!$A:$B,MATCH(MonsterTable!$B$1,MonsterTable!$A$1:$B$1,0),0),
IF(OR(NOT(ISBLANK(AN1566)),ISBLANK(AO1566)),#N/A,
IF(AL1566="empty","empty",
VLOOKUP(AL1566,MonsterGroupTable!$A:$A,1,0)))))))</f>
        <v>201</v>
      </c>
      <c r="AN1566">
        <v>1</v>
      </c>
      <c r="AO1566">
        <v>1</v>
      </c>
      <c r="AP1566">
        <v>0</v>
      </c>
      <c r="AT1566" s="2" t="str">
        <f>IF(AND(ISBLANK(AS1566),OR(NOT(ISBLANK(AU1566)),NOT(ISBLANK(AV1566)))),#N/A,
IF(ISBLANK(AS1566),"",
IF(AND(NOT(ISERROR(VLOOKUP(AS1566,MonsterTable!$A:$B,MATCH(MonsterTable!$B$1,MonsterTable!$A$1:$B$1,0),0))),OR(ISBLANK(AU1566),ISBLANK(AV1566))),#N/A,
IFERROR(VLOOKUP(AS1566,MonsterTable!$A:$B,MATCH(MonsterTable!$B$1,MonsterTable!$A$1:$B$1,0),0),
IF(OR(NOT(ISBLANK(AU1566)),ISBLANK(AV1566)),#N/A,
IF(AS1566="empty","empty",
VLOOKUP(AS1566,MonsterGroupTable!$A:$A,1,0)))))))</f>
        <v/>
      </c>
      <c r="BA1566" s="2" t="str">
        <f>IF(AND(ISBLANK(AZ1566),OR(NOT(ISBLANK(BB1566)),NOT(ISBLANK(BC1566)))),#N/A,
IF(ISBLANK(AZ1566),"",
IF(AND(NOT(ISERROR(VLOOKUP(AZ1566,MonsterTable!$A:$B,MATCH(MonsterTable!$B$1,MonsterTable!$A$1:$B$1,0),0))),OR(ISBLANK(BB1566),ISBLANK(BC1566))),#N/A,
IFERROR(VLOOKUP(AZ1566,MonsterTable!$A:$B,MATCH(MonsterTable!$B$1,MonsterTable!$A$1:$B$1,0),0),
IF(OR(NOT(ISBLANK(BB1566)),ISBLANK(BC1566)),#N/A,
IF(AZ1566="empty","empty",
VLOOKUP(AZ1566,MonsterGroupTable!$A:$A,1,0)))))))</f>
        <v/>
      </c>
      <c r="BH1566" s="2" t="str">
        <f>IF(AND(ISBLANK(BG1566),OR(NOT(ISBLANK(BI1566)),NOT(ISBLANK(BJ1566)))),#N/A,
IF(ISBLANK(BG1566),"",
IF(AND(NOT(ISERROR(VLOOKUP(BG1566,MonsterTable!$A:$B,MATCH(MonsterTable!$B$1,MonsterTable!$A$1:$B$1,0),0))),OR(ISBLANK(BI1566),ISBLANK(BJ1566))),#N/A,
IFERROR(VLOOKUP(BG1566,MonsterTable!$A:$B,MATCH(MonsterTable!$B$1,MonsterTable!$A$1:$B$1,0),0),
IF(OR(NOT(ISBLANK(BI1566)),ISBLANK(BJ1566)),#N/A,
IF(BG1566="empty","empty",
VLOOKUP(BG1566,MonsterGroupTable!$A:$A,1,0)))))))</f>
        <v/>
      </c>
      <c r="BO1566" s="2" t="str">
        <f>IF(AND(ISBLANK(BN1566),OR(NOT(ISBLANK(BP1566)),NOT(ISBLANK(BQ1566)))),#N/A,
IF(ISBLANK(BN1566),"",
IF(AND(NOT(ISERROR(VLOOKUP(BN1566,MonsterTable!$A:$B,MATCH(MonsterTable!$B$1,MonsterTable!$A$1:$B$1,0),0))),OR(ISBLANK(BP1566),ISBLANK(BQ1566))),#N/A,
IFERROR(VLOOKUP(BN1566,MonsterTable!$A:$B,MATCH(MonsterTable!$B$1,MonsterTable!$A$1:$B$1,0),0),
IF(OR(NOT(ISBLANK(BP1566)),ISBLANK(BQ1566)),#N/A,
IF(BN1566="empty","empty",
VLOOKUP(BN1566,MonsterGroupTable!$A:$A,1,0)))))))</f>
        <v/>
      </c>
      <c r="BV1566" s="2" t="str">
        <f>IF(AND(ISBLANK(BU1566),OR(NOT(ISBLANK(BW1566)),NOT(ISBLANK(BX1566)))),#N/A,
IF(ISBLANK(BU1566),"",
IF(AND(NOT(ISERROR(VLOOKUP(BU1566,MonsterTable!$A:$B,MATCH(MonsterTable!$B$1,MonsterTable!$A$1:$B$1,0),0))),OR(ISBLANK(BW1566),ISBLANK(BX1566))),#N/A,
IFERROR(VLOOKUP(BU1566,MonsterTable!$A:$B,MATCH(MonsterTable!$B$1,MonsterTable!$A$1:$B$1,0),0),
IF(OR(NOT(ISBLANK(BW1566)),ISBLANK(BX1566)),#N/A,
IF(BU1566="empty","empty",
VLOOKUP(BU1566,MonsterGroupTable!$A:$A,1,0)))))))</f>
        <v/>
      </c>
      <c r="CC1566" s="2" t="str">
        <f>IF(AND(ISBLANK(CB1566),OR(NOT(ISBLANK(CD1566)),NOT(ISBLANK(CE1566)))),#N/A,
IF(ISBLANK(CB1566),"",
IF(AND(NOT(ISERROR(VLOOKUP(CB1566,MonsterTable!$A:$B,MATCH(MonsterTable!$B$1,MonsterTable!$A$1:$B$1,0),0))),OR(ISBLANK(CD1566),ISBLANK(CE1566))),#N/A,
IFERROR(VLOOKUP(CB1566,MonsterTable!$A:$B,MATCH(MonsterTable!$B$1,MonsterTable!$A$1:$B$1,0),0),
IF(OR(NOT(ISBLANK(CD1566)),ISBLANK(CE1566)),#N/A,
IF(CB1566="empty","empty",
VLOOKUP(CB1566,MonsterGroupTable!$A:$A,1,0)))))))</f>
        <v/>
      </c>
      <c r="CJ1566" s="2" t="str">
        <f>IF(AND(ISBLANK(CI1566),OR(NOT(ISBLANK(CK1566)),NOT(ISBLANK(CL1566)))),#N/A,
IF(ISBLANK(CI1566),"",
IF(AND(NOT(ISERROR(VLOOKUP(CI1566,MonsterTable!$A:$B,MATCH(MonsterTable!$B$1,MonsterTable!$A$1:$B$1,0),0))),OR(ISBLANK(CK1566),ISBLANK(CL1566))),#N/A,
IFERROR(VLOOKUP(CI1566,MonsterTable!$A:$B,MATCH(MonsterTable!$B$1,MonsterTable!$A$1:$B$1,0),0),
IF(OR(NOT(ISBLANK(CK1566)),ISBLANK(CL1566)),#N/A,
IF(CI1566="empty","empty",
VLOOKUP(CI1566,MonsterGroupTable!$A:$A,1,0)))))))</f>
        <v/>
      </c>
    </row>
    <row r="1567" spans="1:88">
      <c r="A1567">
        <v>20533</v>
      </c>
      <c r="B1567">
        <f t="shared" si="53"/>
        <v>1.1000000000000001</v>
      </c>
      <c r="C1567">
        <f t="shared" si="53"/>
        <v>1.1000000000000001</v>
      </c>
      <c r="F1567">
        <v>2160</v>
      </c>
      <c r="G1567">
        <v>61107</v>
      </c>
      <c r="H1567">
        <v>0</v>
      </c>
      <c r="I1567">
        <v>0</v>
      </c>
      <c r="J1567">
        <v>0</v>
      </c>
      <c r="K1567" t="s">
        <v>28</v>
      </c>
      <c r="L1567" t="s">
        <v>247</v>
      </c>
      <c r="M1567" t="s">
        <v>79</v>
      </c>
      <c r="N1567" t="s">
        <v>80</v>
      </c>
      <c r="O1567">
        <v>0</v>
      </c>
      <c r="P1567">
        <v>-4.75</v>
      </c>
      <c r="Q1567">
        <v>-3.5</v>
      </c>
      <c r="R1567">
        <v>4.75</v>
      </c>
      <c r="S1567">
        <v>3</v>
      </c>
      <c r="T1567">
        <v>-13.5</v>
      </c>
      <c r="U1567">
        <v>2.5499999999999998</v>
      </c>
      <c r="V1567">
        <v>-6.75</v>
      </c>
      <c r="W1567" t="str">
        <f t="shared" si="54"/>
        <v>g114,5,empty,3,201,1,1,0</v>
      </c>
      <c r="X1567" s="1" t="s">
        <v>313</v>
      </c>
      <c r="Y1567" s="2" t="str">
        <f>IF(AND(ISBLANK(X1567),OR(NOT(ISBLANK(Z1567)),NOT(ISBLANK(AA1567)))),#N/A,
IF(ISBLANK(X1567),"",
IF(AND(NOT(ISERROR(VLOOKUP(X1567,MonsterTable!$A:$B,MATCH(MonsterTable!$B$1,MonsterTable!$A$1:$B$1,0),0))),OR(ISBLANK(Z1567),ISBLANK(AA1567))),#N/A,
IFERROR(VLOOKUP(X1567,MonsterTable!$A:$B,MATCH(MonsterTable!$B$1,MonsterTable!$A$1:$B$1,0),0),
IF(OR(NOT(ISBLANK(Z1567)),ISBLANK(AA1567)),#N/A,
IF(X1567="empty","empty",
VLOOKUP(X1567,MonsterGroupTable!$A:$A,1,0)))))))</f>
        <v>g114</v>
      </c>
      <c r="AA1567">
        <v>5</v>
      </c>
      <c r="AE1567" s="1" t="s">
        <v>446</v>
      </c>
      <c r="AF1567" s="2" t="str">
        <f>IF(AND(ISBLANK(AE1567),OR(NOT(ISBLANK(AG1567)),NOT(ISBLANK(AH1567)))),#N/A,
IF(ISBLANK(AE1567),"",
IF(AND(NOT(ISERROR(VLOOKUP(AE1567,MonsterTable!$A:$B,MATCH(MonsterTable!$B$1,MonsterTable!$A$1:$B$1,0),0))),OR(ISBLANK(AG1567),ISBLANK(AH1567))),#N/A,
IFERROR(VLOOKUP(AE1567,MonsterTable!$A:$B,MATCH(MonsterTable!$B$1,MonsterTable!$A$1:$B$1,0),0),
IF(OR(NOT(ISBLANK(AG1567)),ISBLANK(AH1567)),#N/A,
IF(AE1567="empty","empty",
VLOOKUP(AE1567,MonsterGroupTable!$A:$A,1,0)))))))</f>
        <v>empty</v>
      </c>
      <c r="AH1567">
        <v>3</v>
      </c>
      <c r="AL1567" s="1" t="s">
        <v>242</v>
      </c>
      <c r="AM1567" s="2">
        <f>IF(AND(ISBLANK(AL1567),OR(NOT(ISBLANK(AN1567)),NOT(ISBLANK(AO1567)))),#N/A,
IF(ISBLANK(AL1567),"",
IF(AND(NOT(ISERROR(VLOOKUP(AL1567,MonsterTable!$A:$B,MATCH(MonsterTable!$B$1,MonsterTable!$A$1:$B$1,0),0))),OR(ISBLANK(AN1567),ISBLANK(AO1567))),#N/A,
IFERROR(VLOOKUP(AL1567,MonsterTable!$A:$B,MATCH(MonsterTable!$B$1,MonsterTable!$A$1:$B$1,0),0),
IF(OR(NOT(ISBLANK(AN1567)),ISBLANK(AO1567)),#N/A,
IF(AL1567="empty","empty",
VLOOKUP(AL1567,MonsterGroupTable!$A:$A,1,0)))))))</f>
        <v>201</v>
      </c>
      <c r="AN1567">
        <v>1</v>
      </c>
      <c r="AO1567">
        <v>1</v>
      </c>
      <c r="AP1567">
        <v>0</v>
      </c>
      <c r="AT1567" s="2" t="str">
        <f>IF(AND(ISBLANK(AS1567),OR(NOT(ISBLANK(AU1567)),NOT(ISBLANK(AV1567)))),#N/A,
IF(ISBLANK(AS1567),"",
IF(AND(NOT(ISERROR(VLOOKUP(AS1567,MonsterTable!$A:$B,MATCH(MonsterTable!$B$1,MonsterTable!$A$1:$B$1,0),0))),OR(ISBLANK(AU1567),ISBLANK(AV1567))),#N/A,
IFERROR(VLOOKUP(AS1567,MonsterTable!$A:$B,MATCH(MonsterTable!$B$1,MonsterTable!$A$1:$B$1,0),0),
IF(OR(NOT(ISBLANK(AU1567)),ISBLANK(AV1567)),#N/A,
IF(AS1567="empty","empty",
VLOOKUP(AS1567,MonsterGroupTable!$A:$A,1,0)))))))</f>
        <v/>
      </c>
      <c r="BA1567" s="2" t="str">
        <f>IF(AND(ISBLANK(AZ1567),OR(NOT(ISBLANK(BB1567)),NOT(ISBLANK(BC1567)))),#N/A,
IF(ISBLANK(AZ1567),"",
IF(AND(NOT(ISERROR(VLOOKUP(AZ1567,MonsterTable!$A:$B,MATCH(MonsterTable!$B$1,MonsterTable!$A$1:$B$1,0),0))),OR(ISBLANK(BB1567),ISBLANK(BC1567))),#N/A,
IFERROR(VLOOKUP(AZ1567,MonsterTable!$A:$B,MATCH(MonsterTable!$B$1,MonsterTable!$A$1:$B$1,0),0),
IF(OR(NOT(ISBLANK(BB1567)),ISBLANK(BC1567)),#N/A,
IF(AZ1567="empty","empty",
VLOOKUP(AZ1567,MonsterGroupTable!$A:$A,1,0)))))))</f>
        <v/>
      </c>
      <c r="BH1567" s="2" t="str">
        <f>IF(AND(ISBLANK(BG1567),OR(NOT(ISBLANK(BI1567)),NOT(ISBLANK(BJ1567)))),#N/A,
IF(ISBLANK(BG1567),"",
IF(AND(NOT(ISERROR(VLOOKUP(BG1567,MonsterTable!$A:$B,MATCH(MonsterTable!$B$1,MonsterTable!$A$1:$B$1,0),0))),OR(ISBLANK(BI1567),ISBLANK(BJ1567))),#N/A,
IFERROR(VLOOKUP(BG1567,MonsterTable!$A:$B,MATCH(MonsterTable!$B$1,MonsterTable!$A$1:$B$1,0),0),
IF(OR(NOT(ISBLANK(BI1567)),ISBLANK(BJ1567)),#N/A,
IF(BG1567="empty","empty",
VLOOKUP(BG1567,MonsterGroupTable!$A:$A,1,0)))))))</f>
        <v/>
      </c>
      <c r="BO1567" s="2" t="str">
        <f>IF(AND(ISBLANK(BN1567),OR(NOT(ISBLANK(BP1567)),NOT(ISBLANK(BQ1567)))),#N/A,
IF(ISBLANK(BN1567),"",
IF(AND(NOT(ISERROR(VLOOKUP(BN1567,MonsterTable!$A:$B,MATCH(MonsterTable!$B$1,MonsterTable!$A$1:$B$1,0),0))),OR(ISBLANK(BP1567),ISBLANK(BQ1567))),#N/A,
IFERROR(VLOOKUP(BN1567,MonsterTable!$A:$B,MATCH(MonsterTable!$B$1,MonsterTable!$A$1:$B$1,0),0),
IF(OR(NOT(ISBLANK(BP1567)),ISBLANK(BQ1567)),#N/A,
IF(BN1567="empty","empty",
VLOOKUP(BN1567,MonsterGroupTable!$A:$A,1,0)))))))</f>
        <v/>
      </c>
      <c r="BV1567" s="2" t="str">
        <f>IF(AND(ISBLANK(BU1567),OR(NOT(ISBLANK(BW1567)),NOT(ISBLANK(BX1567)))),#N/A,
IF(ISBLANK(BU1567),"",
IF(AND(NOT(ISERROR(VLOOKUP(BU1567,MonsterTable!$A:$B,MATCH(MonsterTable!$B$1,MonsterTable!$A$1:$B$1,0),0))),OR(ISBLANK(BW1567),ISBLANK(BX1567))),#N/A,
IFERROR(VLOOKUP(BU1567,MonsterTable!$A:$B,MATCH(MonsterTable!$B$1,MonsterTable!$A$1:$B$1,0),0),
IF(OR(NOT(ISBLANK(BW1567)),ISBLANK(BX1567)),#N/A,
IF(BU1567="empty","empty",
VLOOKUP(BU1567,MonsterGroupTable!$A:$A,1,0)))))))</f>
        <v/>
      </c>
      <c r="CC1567" s="2" t="str">
        <f>IF(AND(ISBLANK(CB1567),OR(NOT(ISBLANK(CD1567)),NOT(ISBLANK(CE1567)))),#N/A,
IF(ISBLANK(CB1567),"",
IF(AND(NOT(ISERROR(VLOOKUP(CB1567,MonsterTable!$A:$B,MATCH(MonsterTable!$B$1,MonsterTable!$A$1:$B$1,0),0))),OR(ISBLANK(CD1567),ISBLANK(CE1567))),#N/A,
IFERROR(VLOOKUP(CB1567,MonsterTable!$A:$B,MATCH(MonsterTable!$B$1,MonsterTable!$A$1:$B$1,0),0),
IF(OR(NOT(ISBLANK(CD1567)),ISBLANK(CE1567)),#N/A,
IF(CB1567="empty","empty",
VLOOKUP(CB1567,MonsterGroupTable!$A:$A,1,0)))))))</f>
        <v/>
      </c>
      <c r="CJ1567" s="2" t="str">
        <f>IF(AND(ISBLANK(CI1567),OR(NOT(ISBLANK(CK1567)),NOT(ISBLANK(CL1567)))),#N/A,
IF(ISBLANK(CI1567),"",
IF(AND(NOT(ISERROR(VLOOKUP(CI1567,MonsterTable!$A:$B,MATCH(MonsterTable!$B$1,MonsterTable!$A$1:$B$1,0),0))),OR(ISBLANK(CK1567),ISBLANK(CL1567))),#N/A,
IFERROR(VLOOKUP(CI1567,MonsterTable!$A:$B,MATCH(MonsterTable!$B$1,MonsterTable!$A$1:$B$1,0),0),
IF(OR(NOT(ISBLANK(CK1567)),ISBLANK(CL1567)),#N/A,
IF(CI1567="empty","empty",
VLOOKUP(CI1567,MonsterGroupTable!$A:$A,1,0)))))))</f>
        <v/>
      </c>
    </row>
    <row r="1568" spans="1:88">
      <c r="A1568">
        <v>20534</v>
      </c>
      <c r="B1568">
        <f t="shared" si="53"/>
        <v>1.1000000000000001</v>
      </c>
      <c r="C1568">
        <f t="shared" si="53"/>
        <v>1.1000000000000001</v>
      </c>
      <c r="F1568">
        <v>2160</v>
      </c>
      <c r="G1568">
        <v>61431</v>
      </c>
      <c r="H1568">
        <v>0</v>
      </c>
      <c r="I1568">
        <v>0</v>
      </c>
      <c r="J1568">
        <v>0</v>
      </c>
      <c r="K1568" t="s">
        <v>28</v>
      </c>
      <c r="L1568" t="s">
        <v>247</v>
      </c>
      <c r="M1568" t="s">
        <v>79</v>
      </c>
      <c r="N1568" t="s">
        <v>80</v>
      </c>
      <c r="O1568">
        <v>0</v>
      </c>
      <c r="P1568">
        <v>-4.75</v>
      </c>
      <c r="Q1568">
        <v>-3.5</v>
      </c>
      <c r="R1568">
        <v>4.75</v>
      </c>
      <c r="S1568">
        <v>3</v>
      </c>
      <c r="T1568">
        <v>-13.5</v>
      </c>
      <c r="U1568">
        <v>2.5499999999999998</v>
      </c>
      <c r="V1568">
        <v>-6.75</v>
      </c>
      <c r="W1568" t="str">
        <f t="shared" si="54"/>
        <v>g114,5,empty,3,201,1,1,0</v>
      </c>
      <c r="X1568" s="1" t="s">
        <v>313</v>
      </c>
      <c r="Y1568" s="2" t="str">
        <f>IF(AND(ISBLANK(X1568),OR(NOT(ISBLANK(Z1568)),NOT(ISBLANK(AA1568)))),#N/A,
IF(ISBLANK(X1568),"",
IF(AND(NOT(ISERROR(VLOOKUP(X1568,MonsterTable!$A:$B,MATCH(MonsterTable!$B$1,MonsterTable!$A$1:$B$1,0),0))),OR(ISBLANK(Z1568),ISBLANK(AA1568))),#N/A,
IFERROR(VLOOKUP(X1568,MonsterTable!$A:$B,MATCH(MonsterTable!$B$1,MonsterTable!$A$1:$B$1,0),0),
IF(OR(NOT(ISBLANK(Z1568)),ISBLANK(AA1568)),#N/A,
IF(X1568="empty","empty",
VLOOKUP(X1568,MonsterGroupTable!$A:$A,1,0)))))))</f>
        <v>g114</v>
      </c>
      <c r="AA1568">
        <v>5</v>
      </c>
      <c r="AE1568" s="1" t="s">
        <v>446</v>
      </c>
      <c r="AF1568" s="2" t="str">
        <f>IF(AND(ISBLANK(AE1568),OR(NOT(ISBLANK(AG1568)),NOT(ISBLANK(AH1568)))),#N/A,
IF(ISBLANK(AE1568),"",
IF(AND(NOT(ISERROR(VLOOKUP(AE1568,MonsterTable!$A:$B,MATCH(MonsterTable!$B$1,MonsterTable!$A$1:$B$1,0),0))),OR(ISBLANK(AG1568),ISBLANK(AH1568))),#N/A,
IFERROR(VLOOKUP(AE1568,MonsterTable!$A:$B,MATCH(MonsterTable!$B$1,MonsterTable!$A$1:$B$1,0),0),
IF(OR(NOT(ISBLANK(AG1568)),ISBLANK(AH1568)),#N/A,
IF(AE1568="empty","empty",
VLOOKUP(AE1568,MonsterGroupTable!$A:$A,1,0)))))))</f>
        <v>empty</v>
      </c>
      <c r="AH1568">
        <v>3</v>
      </c>
      <c r="AL1568" s="1" t="s">
        <v>242</v>
      </c>
      <c r="AM1568" s="2">
        <f>IF(AND(ISBLANK(AL1568),OR(NOT(ISBLANK(AN1568)),NOT(ISBLANK(AO1568)))),#N/A,
IF(ISBLANK(AL1568),"",
IF(AND(NOT(ISERROR(VLOOKUP(AL1568,MonsterTable!$A:$B,MATCH(MonsterTable!$B$1,MonsterTable!$A$1:$B$1,0),0))),OR(ISBLANK(AN1568),ISBLANK(AO1568))),#N/A,
IFERROR(VLOOKUP(AL1568,MonsterTable!$A:$B,MATCH(MonsterTable!$B$1,MonsterTable!$A$1:$B$1,0),0),
IF(OR(NOT(ISBLANK(AN1568)),ISBLANK(AO1568)),#N/A,
IF(AL1568="empty","empty",
VLOOKUP(AL1568,MonsterGroupTable!$A:$A,1,0)))))))</f>
        <v>201</v>
      </c>
      <c r="AN1568">
        <v>1</v>
      </c>
      <c r="AO1568">
        <v>1</v>
      </c>
      <c r="AP1568">
        <v>0</v>
      </c>
      <c r="AT1568" s="2" t="str">
        <f>IF(AND(ISBLANK(AS1568),OR(NOT(ISBLANK(AU1568)),NOT(ISBLANK(AV1568)))),#N/A,
IF(ISBLANK(AS1568),"",
IF(AND(NOT(ISERROR(VLOOKUP(AS1568,MonsterTable!$A:$B,MATCH(MonsterTable!$B$1,MonsterTable!$A$1:$B$1,0),0))),OR(ISBLANK(AU1568),ISBLANK(AV1568))),#N/A,
IFERROR(VLOOKUP(AS1568,MonsterTable!$A:$B,MATCH(MonsterTable!$B$1,MonsterTable!$A$1:$B$1,0),0),
IF(OR(NOT(ISBLANK(AU1568)),ISBLANK(AV1568)),#N/A,
IF(AS1568="empty","empty",
VLOOKUP(AS1568,MonsterGroupTable!$A:$A,1,0)))))))</f>
        <v/>
      </c>
      <c r="BA1568" s="2" t="str">
        <f>IF(AND(ISBLANK(AZ1568),OR(NOT(ISBLANK(BB1568)),NOT(ISBLANK(BC1568)))),#N/A,
IF(ISBLANK(AZ1568),"",
IF(AND(NOT(ISERROR(VLOOKUP(AZ1568,MonsterTable!$A:$B,MATCH(MonsterTable!$B$1,MonsterTable!$A$1:$B$1,0),0))),OR(ISBLANK(BB1568),ISBLANK(BC1568))),#N/A,
IFERROR(VLOOKUP(AZ1568,MonsterTable!$A:$B,MATCH(MonsterTable!$B$1,MonsterTable!$A$1:$B$1,0),0),
IF(OR(NOT(ISBLANK(BB1568)),ISBLANK(BC1568)),#N/A,
IF(AZ1568="empty","empty",
VLOOKUP(AZ1568,MonsterGroupTable!$A:$A,1,0)))))))</f>
        <v/>
      </c>
      <c r="BH1568" s="2" t="str">
        <f>IF(AND(ISBLANK(BG1568),OR(NOT(ISBLANK(BI1568)),NOT(ISBLANK(BJ1568)))),#N/A,
IF(ISBLANK(BG1568),"",
IF(AND(NOT(ISERROR(VLOOKUP(BG1568,MonsterTable!$A:$B,MATCH(MonsterTable!$B$1,MonsterTable!$A$1:$B$1,0),0))),OR(ISBLANK(BI1568),ISBLANK(BJ1568))),#N/A,
IFERROR(VLOOKUP(BG1568,MonsterTable!$A:$B,MATCH(MonsterTable!$B$1,MonsterTable!$A$1:$B$1,0),0),
IF(OR(NOT(ISBLANK(BI1568)),ISBLANK(BJ1568)),#N/A,
IF(BG1568="empty","empty",
VLOOKUP(BG1568,MonsterGroupTable!$A:$A,1,0)))))))</f>
        <v/>
      </c>
      <c r="BO1568" s="2" t="str">
        <f>IF(AND(ISBLANK(BN1568),OR(NOT(ISBLANK(BP1568)),NOT(ISBLANK(BQ1568)))),#N/A,
IF(ISBLANK(BN1568),"",
IF(AND(NOT(ISERROR(VLOOKUP(BN1568,MonsterTable!$A:$B,MATCH(MonsterTable!$B$1,MonsterTable!$A$1:$B$1,0),0))),OR(ISBLANK(BP1568),ISBLANK(BQ1568))),#N/A,
IFERROR(VLOOKUP(BN1568,MonsterTable!$A:$B,MATCH(MonsterTable!$B$1,MonsterTable!$A$1:$B$1,0),0),
IF(OR(NOT(ISBLANK(BP1568)),ISBLANK(BQ1568)),#N/A,
IF(BN1568="empty","empty",
VLOOKUP(BN1568,MonsterGroupTable!$A:$A,1,0)))))))</f>
        <v/>
      </c>
      <c r="BV1568" s="2" t="str">
        <f>IF(AND(ISBLANK(BU1568),OR(NOT(ISBLANK(BW1568)),NOT(ISBLANK(BX1568)))),#N/A,
IF(ISBLANK(BU1568),"",
IF(AND(NOT(ISERROR(VLOOKUP(BU1568,MonsterTable!$A:$B,MATCH(MonsterTable!$B$1,MonsterTable!$A$1:$B$1,0),0))),OR(ISBLANK(BW1568),ISBLANK(BX1568))),#N/A,
IFERROR(VLOOKUP(BU1568,MonsterTable!$A:$B,MATCH(MonsterTable!$B$1,MonsterTable!$A$1:$B$1,0),0),
IF(OR(NOT(ISBLANK(BW1568)),ISBLANK(BX1568)),#N/A,
IF(BU1568="empty","empty",
VLOOKUP(BU1568,MonsterGroupTable!$A:$A,1,0)))))))</f>
        <v/>
      </c>
      <c r="CC1568" s="2" t="str">
        <f>IF(AND(ISBLANK(CB1568),OR(NOT(ISBLANK(CD1568)),NOT(ISBLANK(CE1568)))),#N/A,
IF(ISBLANK(CB1568),"",
IF(AND(NOT(ISERROR(VLOOKUP(CB1568,MonsterTable!$A:$B,MATCH(MonsterTable!$B$1,MonsterTable!$A$1:$B$1,0),0))),OR(ISBLANK(CD1568),ISBLANK(CE1568))),#N/A,
IFERROR(VLOOKUP(CB1568,MonsterTable!$A:$B,MATCH(MonsterTable!$B$1,MonsterTable!$A$1:$B$1,0),0),
IF(OR(NOT(ISBLANK(CD1568)),ISBLANK(CE1568)),#N/A,
IF(CB1568="empty","empty",
VLOOKUP(CB1568,MonsterGroupTable!$A:$A,1,0)))))))</f>
        <v/>
      </c>
      <c r="CJ1568" s="2" t="str">
        <f>IF(AND(ISBLANK(CI1568),OR(NOT(ISBLANK(CK1568)),NOT(ISBLANK(CL1568)))),#N/A,
IF(ISBLANK(CI1568),"",
IF(AND(NOT(ISERROR(VLOOKUP(CI1568,MonsterTable!$A:$B,MATCH(MonsterTable!$B$1,MonsterTable!$A$1:$B$1,0),0))),OR(ISBLANK(CK1568),ISBLANK(CL1568))),#N/A,
IFERROR(VLOOKUP(CI1568,MonsterTable!$A:$B,MATCH(MonsterTable!$B$1,MonsterTable!$A$1:$B$1,0),0),
IF(OR(NOT(ISBLANK(CK1568)),ISBLANK(CL1568)),#N/A,
IF(CI1568="empty","empty",
VLOOKUP(CI1568,MonsterGroupTable!$A:$A,1,0)))))))</f>
        <v/>
      </c>
    </row>
    <row r="1569" spans="1:88">
      <c r="A1569">
        <v>20535</v>
      </c>
      <c r="B1569">
        <f t="shared" si="53"/>
        <v>1.1000000000000001</v>
      </c>
      <c r="C1569">
        <f t="shared" si="53"/>
        <v>1.1000000000000001</v>
      </c>
      <c r="F1569">
        <v>2160</v>
      </c>
      <c r="G1569">
        <v>61755</v>
      </c>
      <c r="H1569">
        <v>0</v>
      </c>
      <c r="I1569">
        <v>0</v>
      </c>
      <c r="J1569">
        <v>0</v>
      </c>
      <c r="K1569" t="s">
        <v>28</v>
      </c>
      <c r="L1569" t="s">
        <v>247</v>
      </c>
      <c r="M1569" t="s">
        <v>79</v>
      </c>
      <c r="N1569" t="s">
        <v>80</v>
      </c>
      <c r="O1569">
        <v>0</v>
      </c>
      <c r="P1569">
        <v>-4.75</v>
      </c>
      <c r="Q1569">
        <v>-3.5</v>
      </c>
      <c r="R1569">
        <v>4.75</v>
      </c>
      <c r="S1569">
        <v>3</v>
      </c>
      <c r="T1569">
        <v>-13.5</v>
      </c>
      <c r="U1569">
        <v>2.5499999999999998</v>
      </c>
      <c r="V1569">
        <v>-6.75</v>
      </c>
      <c r="W1569" t="str">
        <f t="shared" si="54"/>
        <v>g114,5,empty,3,201,1,1,0</v>
      </c>
      <c r="X1569" s="1" t="s">
        <v>313</v>
      </c>
      <c r="Y1569" s="2" t="str">
        <f>IF(AND(ISBLANK(X1569),OR(NOT(ISBLANK(Z1569)),NOT(ISBLANK(AA1569)))),#N/A,
IF(ISBLANK(X1569),"",
IF(AND(NOT(ISERROR(VLOOKUP(X1569,MonsterTable!$A:$B,MATCH(MonsterTable!$B$1,MonsterTable!$A$1:$B$1,0),0))),OR(ISBLANK(Z1569),ISBLANK(AA1569))),#N/A,
IFERROR(VLOOKUP(X1569,MonsterTable!$A:$B,MATCH(MonsterTable!$B$1,MonsterTable!$A$1:$B$1,0),0),
IF(OR(NOT(ISBLANK(Z1569)),ISBLANK(AA1569)),#N/A,
IF(X1569="empty","empty",
VLOOKUP(X1569,MonsterGroupTable!$A:$A,1,0)))))))</f>
        <v>g114</v>
      </c>
      <c r="AA1569">
        <v>5</v>
      </c>
      <c r="AE1569" s="1" t="s">
        <v>446</v>
      </c>
      <c r="AF1569" s="2" t="str">
        <f>IF(AND(ISBLANK(AE1569),OR(NOT(ISBLANK(AG1569)),NOT(ISBLANK(AH1569)))),#N/A,
IF(ISBLANK(AE1569),"",
IF(AND(NOT(ISERROR(VLOOKUP(AE1569,MonsterTable!$A:$B,MATCH(MonsterTable!$B$1,MonsterTable!$A$1:$B$1,0),0))),OR(ISBLANK(AG1569),ISBLANK(AH1569))),#N/A,
IFERROR(VLOOKUP(AE1569,MonsterTable!$A:$B,MATCH(MonsterTable!$B$1,MonsterTable!$A$1:$B$1,0),0),
IF(OR(NOT(ISBLANK(AG1569)),ISBLANK(AH1569)),#N/A,
IF(AE1569="empty","empty",
VLOOKUP(AE1569,MonsterGroupTable!$A:$A,1,0)))))))</f>
        <v>empty</v>
      </c>
      <c r="AH1569">
        <v>3</v>
      </c>
      <c r="AL1569" s="1" t="s">
        <v>242</v>
      </c>
      <c r="AM1569" s="2">
        <f>IF(AND(ISBLANK(AL1569),OR(NOT(ISBLANK(AN1569)),NOT(ISBLANK(AO1569)))),#N/A,
IF(ISBLANK(AL1569),"",
IF(AND(NOT(ISERROR(VLOOKUP(AL1569,MonsterTable!$A:$B,MATCH(MonsterTable!$B$1,MonsterTable!$A$1:$B$1,0),0))),OR(ISBLANK(AN1569),ISBLANK(AO1569))),#N/A,
IFERROR(VLOOKUP(AL1569,MonsterTable!$A:$B,MATCH(MonsterTable!$B$1,MonsterTable!$A$1:$B$1,0),0),
IF(OR(NOT(ISBLANK(AN1569)),ISBLANK(AO1569)),#N/A,
IF(AL1569="empty","empty",
VLOOKUP(AL1569,MonsterGroupTable!$A:$A,1,0)))))))</f>
        <v>201</v>
      </c>
      <c r="AN1569">
        <v>1</v>
      </c>
      <c r="AO1569">
        <v>1</v>
      </c>
      <c r="AP1569">
        <v>0</v>
      </c>
      <c r="AT1569" s="2" t="str">
        <f>IF(AND(ISBLANK(AS1569),OR(NOT(ISBLANK(AU1569)),NOT(ISBLANK(AV1569)))),#N/A,
IF(ISBLANK(AS1569),"",
IF(AND(NOT(ISERROR(VLOOKUP(AS1569,MonsterTable!$A:$B,MATCH(MonsterTable!$B$1,MonsterTable!$A$1:$B$1,0),0))),OR(ISBLANK(AU1569),ISBLANK(AV1569))),#N/A,
IFERROR(VLOOKUP(AS1569,MonsterTable!$A:$B,MATCH(MonsterTable!$B$1,MonsterTable!$A$1:$B$1,0),0),
IF(OR(NOT(ISBLANK(AU1569)),ISBLANK(AV1569)),#N/A,
IF(AS1569="empty","empty",
VLOOKUP(AS1569,MonsterGroupTable!$A:$A,1,0)))))))</f>
        <v/>
      </c>
      <c r="BA1569" s="2" t="str">
        <f>IF(AND(ISBLANK(AZ1569),OR(NOT(ISBLANK(BB1569)),NOT(ISBLANK(BC1569)))),#N/A,
IF(ISBLANK(AZ1569),"",
IF(AND(NOT(ISERROR(VLOOKUP(AZ1569,MonsterTable!$A:$B,MATCH(MonsterTable!$B$1,MonsterTable!$A$1:$B$1,0),0))),OR(ISBLANK(BB1569),ISBLANK(BC1569))),#N/A,
IFERROR(VLOOKUP(AZ1569,MonsterTable!$A:$B,MATCH(MonsterTable!$B$1,MonsterTable!$A$1:$B$1,0),0),
IF(OR(NOT(ISBLANK(BB1569)),ISBLANK(BC1569)),#N/A,
IF(AZ1569="empty","empty",
VLOOKUP(AZ1569,MonsterGroupTable!$A:$A,1,0)))))))</f>
        <v/>
      </c>
      <c r="BH1569" s="2" t="str">
        <f>IF(AND(ISBLANK(BG1569),OR(NOT(ISBLANK(BI1569)),NOT(ISBLANK(BJ1569)))),#N/A,
IF(ISBLANK(BG1569),"",
IF(AND(NOT(ISERROR(VLOOKUP(BG1569,MonsterTable!$A:$B,MATCH(MonsterTable!$B$1,MonsterTable!$A$1:$B$1,0),0))),OR(ISBLANK(BI1569),ISBLANK(BJ1569))),#N/A,
IFERROR(VLOOKUP(BG1569,MonsterTable!$A:$B,MATCH(MonsterTable!$B$1,MonsterTable!$A$1:$B$1,0),0),
IF(OR(NOT(ISBLANK(BI1569)),ISBLANK(BJ1569)),#N/A,
IF(BG1569="empty","empty",
VLOOKUP(BG1569,MonsterGroupTable!$A:$A,1,0)))))))</f>
        <v/>
      </c>
      <c r="BO1569" s="2" t="str">
        <f>IF(AND(ISBLANK(BN1569),OR(NOT(ISBLANK(BP1569)),NOT(ISBLANK(BQ1569)))),#N/A,
IF(ISBLANK(BN1569),"",
IF(AND(NOT(ISERROR(VLOOKUP(BN1569,MonsterTable!$A:$B,MATCH(MonsterTable!$B$1,MonsterTable!$A$1:$B$1,0),0))),OR(ISBLANK(BP1569),ISBLANK(BQ1569))),#N/A,
IFERROR(VLOOKUP(BN1569,MonsterTable!$A:$B,MATCH(MonsterTable!$B$1,MonsterTable!$A$1:$B$1,0),0),
IF(OR(NOT(ISBLANK(BP1569)),ISBLANK(BQ1569)),#N/A,
IF(BN1569="empty","empty",
VLOOKUP(BN1569,MonsterGroupTable!$A:$A,1,0)))))))</f>
        <v/>
      </c>
      <c r="BV1569" s="2" t="str">
        <f>IF(AND(ISBLANK(BU1569),OR(NOT(ISBLANK(BW1569)),NOT(ISBLANK(BX1569)))),#N/A,
IF(ISBLANK(BU1569),"",
IF(AND(NOT(ISERROR(VLOOKUP(BU1569,MonsterTable!$A:$B,MATCH(MonsterTable!$B$1,MonsterTable!$A$1:$B$1,0),0))),OR(ISBLANK(BW1569),ISBLANK(BX1569))),#N/A,
IFERROR(VLOOKUP(BU1569,MonsterTable!$A:$B,MATCH(MonsterTable!$B$1,MonsterTable!$A$1:$B$1,0),0),
IF(OR(NOT(ISBLANK(BW1569)),ISBLANK(BX1569)),#N/A,
IF(BU1569="empty","empty",
VLOOKUP(BU1569,MonsterGroupTable!$A:$A,1,0)))))))</f>
        <v/>
      </c>
      <c r="CC1569" s="2" t="str">
        <f>IF(AND(ISBLANK(CB1569),OR(NOT(ISBLANK(CD1569)),NOT(ISBLANK(CE1569)))),#N/A,
IF(ISBLANK(CB1569),"",
IF(AND(NOT(ISERROR(VLOOKUP(CB1569,MonsterTable!$A:$B,MATCH(MonsterTable!$B$1,MonsterTable!$A$1:$B$1,0),0))),OR(ISBLANK(CD1569),ISBLANK(CE1569))),#N/A,
IFERROR(VLOOKUP(CB1569,MonsterTable!$A:$B,MATCH(MonsterTable!$B$1,MonsterTable!$A$1:$B$1,0),0),
IF(OR(NOT(ISBLANK(CD1569)),ISBLANK(CE1569)),#N/A,
IF(CB1569="empty","empty",
VLOOKUP(CB1569,MonsterGroupTable!$A:$A,1,0)))))))</f>
        <v/>
      </c>
      <c r="CJ1569" s="2" t="str">
        <f>IF(AND(ISBLANK(CI1569),OR(NOT(ISBLANK(CK1569)),NOT(ISBLANK(CL1569)))),#N/A,
IF(ISBLANK(CI1569),"",
IF(AND(NOT(ISERROR(VLOOKUP(CI1569,MonsterTable!$A:$B,MATCH(MonsterTable!$B$1,MonsterTable!$A$1:$B$1,0),0))),OR(ISBLANK(CK1569),ISBLANK(CL1569))),#N/A,
IFERROR(VLOOKUP(CI1569,MonsterTable!$A:$B,MATCH(MonsterTable!$B$1,MonsterTable!$A$1:$B$1,0),0),
IF(OR(NOT(ISBLANK(CK1569)),ISBLANK(CL1569)),#N/A,
IF(CI1569="empty","empty",
VLOOKUP(CI1569,MonsterGroupTable!$A:$A,1,0)))))))</f>
        <v/>
      </c>
    </row>
    <row r="1570" spans="1:88">
      <c r="A1570">
        <v>20536</v>
      </c>
      <c r="B1570">
        <f t="shared" si="53"/>
        <v>1.1000000000000001</v>
      </c>
      <c r="C1570">
        <f t="shared" si="53"/>
        <v>1.1000000000000001</v>
      </c>
      <c r="F1570">
        <v>2160</v>
      </c>
      <c r="G1570">
        <v>62079</v>
      </c>
      <c r="H1570">
        <v>0</v>
      </c>
      <c r="I1570">
        <v>0</v>
      </c>
      <c r="J1570">
        <v>0</v>
      </c>
      <c r="K1570" t="s">
        <v>28</v>
      </c>
      <c r="L1570" t="s">
        <v>247</v>
      </c>
      <c r="M1570" t="s">
        <v>79</v>
      </c>
      <c r="N1570" t="s">
        <v>80</v>
      </c>
      <c r="O1570">
        <v>0</v>
      </c>
      <c r="P1570">
        <v>-4.75</v>
      </c>
      <c r="Q1570">
        <v>-3.5</v>
      </c>
      <c r="R1570">
        <v>4.75</v>
      </c>
      <c r="S1570">
        <v>3</v>
      </c>
      <c r="T1570">
        <v>-13.5</v>
      </c>
      <c r="U1570">
        <v>2.5499999999999998</v>
      </c>
      <c r="V1570">
        <v>-6.75</v>
      </c>
      <c r="W1570" t="str">
        <f t="shared" si="54"/>
        <v>g114,5,empty,3,201,1,1,0</v>
      </c>
      <c r="X1570" s="1" t="s">
        <v>313</v>
      </c>
      <c r="Y1570" s="2" t="str">
        <f>IF(AND(ISBLANK(X1570),OR(NOT(ISBLANK(Z1570)),NOT(ISBLANK(AA1570)))),#N/A,
IF(ISBLANK(X1570),"",
IF(AND(NOT(ISERROR(VLOOKUP(X1570,MonsterTable!$A:$B,MATCH(MonsterTable!$B$1,MonsterTable!$A$1:$B$1,0),0))),OR(ISBLANK(Z1570),ISBLANK(AA1570))),#N/A,
IFERROR(VLOOKUP(X1570,MonsterTable!$A:$B,MATCH(MonsterTable!$B$1,MonsterTable!$A$1:$B$1,0),0),
IF(OR(NOT(ISBLANK(Z1570)),ISBLANK(AA1570)),#N/A,
IF(X1570="empty","empty",
VLOOKUP(X1570,MonsterGroupTable!$A:$A,1,0)))))))</f>
        <v>g114</v>
      </c>
      <c r="AA1570">
        <v>5</v>
      </c>
      <c r="AE1570" s="1" t="s">
        <v>446</v>
      </c>
      <c r="AF1570" s="2" t="str">
        <f>IF(AND(ISBLANK(AE1570),OR(NOT(ISBLANK(AG1570)),NOT(ISBLANK(AH1570)))),#N/A,
IF(ISBLANK(AE1570),"",
IF(AND(NOT(ISERROR(VLOOKUP(AE1570,MonsterTable!$A:$B,MATCH(MonsterTable!$B$1,MonsterTable!$A$1:$B$1,0),0))),OR(ISBLANK(AG1570),ISBLANK(AH1570))),#N/A,
IFERROR(VLOOKUP(AE1570,MonsterTable!$A:$B,MATCH(MonsterTable!$B$1,MonsterTable!$A$1:$B$1,0),0),
IF(OR(NOT(ISBLANK(AG1570)),ISBLANK(AH1570)),#N/A,
IF(AE1570="empty","empty",
VLOOKUP(AE1570,MonsterGroupTable!$A:$A,1,0)))))))</f>
        <v>empty</v>
      </c>
      <c r="AH1570">
        <v>3</v>
      </c>
      <c r="AL1570" s="1" t="s">
        <v>242</v>
      </c>
      <c r="AM1570" s="2">
        <f>IF(AND(ISBLANK(AL1570),OR(NOT(ISBLANK(AN1570)),NOT(ISBLANK(AO1570)))),#N/A,
IF(ISBLANK(AL1570),"",
IF(AND(NOT(ISERROR(VLOOKUP(AL1570,MonsterTable!$A:$B,MATCH(MonsterTable!$B$1,MonsterTable!$A$1:$B$1,0),0))),OR(ISBLANK(AN1570),ISBLANK(AO1570))),#N/A,
IFERROR(VLOOKUP(AL1570,MonsterTable!$A:$B,MATCH(MonsterTable!$B$1,MonsterTable!$A$1:$B$1,0),0),
IF(OR(NOT(ISBLANK(AN1570)),ISBLANK(AO1570)),#N/A,
IF(AL1570="empty","empty",
VLOOKUP(AL1570,MonsterGroupTable!$A:$A,1,0)))))))</f>
        <v>201</v>
      </c>
      <c r="AN1570">
        <v>1</v>
      </c>
      <c r="AO1570">
        <v>1</v>
      </c>
      <c r="AP1570">
        <v>0</v>
      </c>
      <c r="AT1570" s="2" t="str">
        <f>IF(AND(ISBLANK(AS1570),OR(NOT(ISBLANK(AU1570)),NOT(ISBLANK(AV1570)))),#N/A,
IF(ISBLANK(AS1570),"",
IF(AND(NOT(ISERROR(VLOOKUP(AS1570,MonsterTable!$A:$B,MATCH(MonsterTable!$B$1,MonsterTable!$A$1:$B$1,0),0))),OR(ISBLANK(AU1570),ISBLANK(AV1570))),#N/A,
IFERROR(VLOOKUP(AS1570,MonsterTable!$A:$B,MATCH(MonsterTable!$B$1,MonsterTable!$A$1:$B$1,0),0),
IF(OR(NOT(ISBLANK(AU1570)),ISBLANK(AV1570)),#N/A,
IF(AS1570="empty","empty",
VLOOKUP(AS1570,MonsterGroupTable!$A:$A,1,0)))))))</f>
        <v/>
      </c>
      <c r="BA1570" s="2" t="str">
        <f>IF(AND(ISBLANK(AZ1570),OR(NOT(ISBLANK(BB1570)),NOT(ISBLANK(BC1570)))),#N/A,
IF(ISBLANK(AZ1570),"",
IF(AND(NOT(ISERROR(VLOOKUP(AZ1570,MonsterTable!$A:$B,MATCH(MonsterTable!$B$1,MonsterTable!$A$1:$B$1,0),0))),OR(ISBLANK(BB1570),ISBLANK(BC1570))),#N/A,
IFERROR(VLOOKUP(AZ1570,MonsterTable!$A:$B,MATCH(MonsterTable!$B$1,MonsterTable!$A$1:$B$1,0),0),
IF(OR(NOT(ISBLANK(BB1570)),ISBLANK(BC1570)),#N/A,
IF(AZ1570="empty","empty",
VLOOKUP(AZ1570,MonsterGroupTable!$A:$A,1,0)))))))</f>
        <v/>
      </c>
      <c r="BH1570" s="2" t="str">
        <f>IF(AND(ISBLANK(BG1570),OR(NOT(ISBLANK(BI1570)),NOT(ISBLANK(BJ1570)))),#N/A,
IF(ISBLANK(BG1570),"",
IF(AND(NOT(ISERROR(VLOOKUP(BG1570,MonsterTable!$A:$B,MATCH(MonsterTable!$B$1,MonsterTable!$A$1:$B$1,0),0))),OR(ISBLANK(BI1570),ISBLANK(BJ1570))),#N/A,
IFERROR(VLOOKUP(BG1570,MonsterTable!$A:$B,MATCH(MonsterTable!$B$1,MonsterTable!$A$1:$B$1,0),0),
IF(OR(NOT(ISBLANK(BI1570)),ISBLANK(BJ1570)),#N/A,
IF(BG1570="empty","empty",
VLOOKUP(BG1570,MonsterGroupTable!$A:$A,1,0)))))))</f>
        <v/>
      </c>
      <c r="BO1570" s="2" t="str">
        <f>IF(AND(ISBLANK(BN1570),OR(NOT(ISBLANK(BP1570)),NOT(ISBLANK(BQ1570)))),#N/A,
IF(ISBLANK(BN1570),"",
IF(AND(NOT(ISERROR(VLOOKUP(BN1570,MonsterTable!$A:$B,MATCH(MonsterTable!$B$1,MonsterTable!$A$1:$B$1,0),0))),OR(ISBLANK(BP1570),ISBLANK(BQ1570))),#N/A,
IFERROR(VLOOKUP(BN1570,MonsterTable!$A:$B,MATCH(MonsterTable!$B$1,MonsterTable!$A$1:$B$1,0),0),
IF(OR(NOT(ISBLANK(BP1570)),ISBLANK(BQ1570)),#N/A,
IF(BN1570="empty","empty",
VLOOKUP(BN1570,MonsterGroupTable!$A:$A,1,0)))))))</f>
        <v/>
      </c>
      <c r="BV1570" s="2" t="str">
        <f>IF(AND(ISBLANK(BU1570),OR(NOT(ISBLANK(BW1570)),NOT(ISBLANK(BX1570)))),#N/A,
IF(ISBLANK(BU1570),"",
IF(AND(NOT(ISERROR(VLOOKUP(BU1570,MonsterTable!$A:$B,MATCH(MonsterTable!$B$1,MonsterTable!$A$1:$B$1,0),0))),OR(ISBLANK(BW1570),ISBLANK(BX1570))),#N/A,
IFERROR(VLOOKUP(BU1570,MonsterTable!$A:$B,MATCH(MonsterTable!$B$1,MonsterTable!$A$1:$B$1,0),0),
IF(OR(NOT(ISBLANK(BW1570)),ISBLANK(BX1570)),#N/A,
IF(BU1570="empty","empty",
VLOOKUP(BU1570,MonsterGroupTable!$A:$A,1,0)))))))</f>
        <v/>
      </c>
      <c r="CC1570" s="2" t="str">
        <f>IF(AND(ISBLANK(CB1570),OR(NOT(ISBLANK(CD1570)),NOT(ISBLANK(CE1570)))),#N/A,
IF(ISBLANK(CB1570),"",
IF(AND(NOT(ISERROR(VLOOKUP(CB1570,MonsterTable!$A:$B,MATCH(MonsterTable!$B$1,MonsterTable!$A$1:$B$1,0),0))),OR(ISBLANK(CD1570),ISBLANK(CE1570))),#N/A,
IFERROR(VLOOKUP(CB1570,MonsterTable!$A:$B,MATCH(MonsterTable!$B$1,MonsterTable!$A$1:$B$1,0),0),
IF(OR(NOT(ISBLANK(CD1570)),ISBLANK(CE1570)),#N/A,
IF(CB1570="empty","empty",
VLOOKUP(CB1570,MonsterGroupTable!$A:$A,1,0)))))))</f>
        <v/>
      </c>
      <c r="CJ1570" s="2" t="str">
        <f>IF(AND(ISBLANK(CI1570),OR(NOT(ISBLANK(CK1570)),NOT(ISBLANK(CL1570)))),#N/A,
IF(ISBLANK(CI1570),"",
IF(AND(NOT(ISERROR(VLOOKUP(CI1570,MonsterTable!$A:$B,MATCH(MonsterTable!$B$1,MonsterTable!$A$1:$B$1,0),0))),OR(ISBLANK(CK1570),ISBLANK(CL1570))),#N/A,
IFERROR(VLOOKUP(CI1570,MonsterTable!$A:$B,MATCH(MonsterTable!$B$1,MonsterTable!$A$1:$B$1,0),0),
IF(OR(NOT(ISBLANK(CK1570)),ISBLANK(CL1570)),#N/A,
IF(CI1570="empty","empty",
VLOOKUP(CI1570,MonsterGroupTable!$A:$A,1,0)))))))</f>
        <v/>
      </c>
    </row>
    <row r="1571" spans="1:88">
      <c r="A1571">
        <v>20537</v>
      </c>
      <c r="B1571">
        <f t="shared" si="53"/>
        <v>1.1000000000000001</v>
      </c>
      <c r="C1571">
        <f t="shared" si="53"/>
        <v>1.1000000000000001</v>
      </c>
      <c r="F1571">
        <v>2160</v>
      </c>
      <c r="G1571">
        <v>62403</v>
      </c>
      <c r="H1571">
        <v>0</v>
      </c>
      <c r="I1571">
        <v>0</v>
      </c>
      <c r="J1571">
        <v>0</v>
      </c>
      <c r="K1571" t="s">
        <v>28</v>
      </c>
      <c r="L1571" t="s">
        <v>247</v>
      </c>
      <c r="M1571" t="s">
        <v>79</v>
      </c>
      <c r="N1571" t="s">
        <v>80</v>
      </c>
      <c r="O1571">
        <v>0</v>
      </c>
      <c r="P1571">
        <v>-4.75</v>
      </c>
      <c r="Q1571">
        <v>-3.5</v>
      </c>
      <c r="R1571">
        <v>4.75</v>
      </c>
      <c r="S1571">
        <v>3</v>
      </c>
      <c r="T1571">
        <v>-13.5</v>
      </c>
      <c r="U1571">
        <v>2.5499999999999998</v>
      </c>
      <c r="V1571">
        <v>-6.75</v>
      </c>
      <c r="W1571" t="str">
        <f t="shared" si="54"/>
        <v>g114,5,empty,3,201,1,1,0</v>
      </c>
      <c r="X1571" s="1" t="s">
        <v>313</v>
      </c>
      <c r="Y1571" s="2" t="str">
        <f>IF(AND(ISBLANK(X1571),OR(NOT(ISBLANK(Z1571)),NOT(ISBLANK(AA1571)))),#N/A,
IF(ISBLANK(X1571),"",
IF(AND(NOT(ISERROR(VLOOKUP(X1571,MonsterTable!$A:$B,MATCH(MonsterTable!$B$1,MonsterTable!$A$1:$B$1,0),0))),OR(ISBLANK(Z1571),ISBLANK(AA1571))),#N/A,
IFERROR(VLOOKUP(X1571,MonsterTable!$A:$B,MATCH(MonsterTable!$B$1,MonsterTable!$A$1:$B$1,0),0),
IF(OR(NOT(ISBLANK(Z1571)),ISBLANK(AA1571)),#N/A,
IF(X1571="empty","empty",
VLOOKUP(X1571,MonsterGroupTable!$A:$A,1,0)))))))</f>
        <v>g114</v>
      </c>
      <c r="AA1571">
        <v>5</v>
      </c>
      <c r="AE1571" s="1" t="s">
        <v>446</v>
      </c>
      <c r="AF1571" s="2" t="str">
        <f>IF(AND(ISBLANK(AE1571),OR(NOT(ISBLANK(AG1571)),NOT(ISBLANK(AH1571)))),#N/A,
IF(ISBLANK(AE1571),"",
IF(AND(NOT(ISERROR(VLOOKUP(AE1571,MonsterTable!$A:$B,MATCH(MonsterTable!$B$1,MonsterTable!$A$1:$B$1,0),0))),OR(ISBLANK(AG1571),ISBLANK(AH1571))),#N/A,
IFERROR(VLOOKUP(AE1571,MonsterTable!$A:$B,MATCH(MonsterTable!$B$1,MonsterTable!$A$1:$B$1,0),0),
IF(OR(NOT(ISBLANK(AG1571)),ISBLANK(AH1571)),#N/A,
IF(AE1571="empty","empty",
VLOOKUP(AE1571,MonsterGroupTable!$A:$A,1,0)))))))</f>
        <v>empty</v>
      </c>
      <c r="AH1571">
        <v>3</v>
      </c>
      <c r="AL1571" s="1" t="s">
        <v>242</v>
      </c>
      <c r="AM1571" s="2">
        <f>IF(AND(ISBLANK(AL1571),OR(NOT(ISBLANK(AN1571)),NOT(ISBLANK(AO1571)))),#N/A,
IF(ISBLANK(AL1571),"",
IF(AND(NOT(ISERROR(VLOOKUP(AL1571,MonsterTable!$A:$B,MATCH(MonsterTable!$B$1,MonsterTable!$A$1:$B$1,0),0))),OR(ISBLANK(AN1571),ISBLANK(AO1571))),#N/A,
IFERROR(VLOOKUP(AL1571,MonsterTable!$A:$B,MATCH(MonsterTable!$B$1,MonsterTable!$A$1:$B$1,0),0),
IF(OR(NOT(ISBLANK(AN1571)),ISBLANK(AO1571)),#N/A,
IF(AL1571="empty","empty",
VLOOKUP(AL1571,MonsterGroupTable!$A:$A,1,0)))))))</f>
        <v>201</v>
      </c>
      <c r="AN1571">
        <v>1</v>
      </c>
      <c r="AO1571">
        <v>1</v>
      </c>
      <c r="AP1571">
        <v>0</v>
      </c>
      <c r="AT1571" s="2" t="str">
        <f>IF(AND(ISBLANK(AS1571),OR(NOT(ISBLANK(AU1571)),NOT(ISBLANK(AV1571)))),#N/A,
IF(ISBLANK(AS1571),"",
IF(AND(NOT(ISERROR(VLOOKUP(AS1571,MonsterTable!$A:$B,MATCH(MonsterTable!$B$1,MonsterTable!$A$1:$B$1,0),0))),OR(ISBLANK(AU1571),ISBLANK(AV1571))),#N/A,
IFERROR(VLOOKUP(AS1571,MonsterTable!$A:$B,MATCH(MonsterTable!$B$1,MonsterTable!$A$1:$B$1,0),0),
IF(OR(NOT(ISBLANK(AU1571)),ISBLANK(AV1571)),#N/A,
IF(AS1571="empty","empty",
VLOOKUP(AS1571,MonsterGroupTable!$A:$A,1,0)))))))</f>
        <v/>
      </c>
      <c r="BA1571" s="2" t="str">
        <f>IF(AND(ISBLANK(AZ1571),OR(NOT(ISBLANK(BB1571)),NOT(ISBLANK(BC1571)))),#N/A,
IF(ISBLANK(AZ1571),"",
IF(AND(NOT(ISERROR(VLOOKUP(AZ1571,MonsterTable!$A:$B,MATCH(MonsterTable!$B$1,MonsterTable!$A$1:$B$1,0),0))),OR(ISBLANK(BB1571),ISBLANK(BC1571))),#N/A,
IFERROR(VLOOKUP(AZ1571,MonsterTable!$A:$B,MATCH(MonsterTable!$B$1,MonsterTable!$A$1:$B$1,0),0),
IF(OR(NOT(ISBLANK(BB1571)),ISBLANK(BC1571)),#N/A,
IF(AZ1571="empty","empty",
VLOOKUP(AZ1571,MonsterGroupTable!$A:$A,1,0)))))))</f>
        <v/>
      </c>
      <c r="BH1571" s="2" t="str">
        <f>IF(AND(ISBLANK(BG1571),OR(NOT(ISBLANK(BI1571)),NOT(ISBLANK(BJ1571)))),#N/A,
IF(ISBLANK(BG1571),"",
IF(AND(NOT(ISERROR(VLOOKUP(BG1571,MonsterTable!$A:$B,MATCH(MonsterTable!$B$1,MonsterTable!$A$1:$B$1,0),0))),OR(ISBLANK(BI1571),ISBLANK(BJ1571))),#N/A,
IFERROR(VLOOKUP(BG1571,MonsterTable!$A:$B,MATCH(MonsterTable!$B$1,MonsterTable!$A$1:$B$1,0),0),
IF(OR(NOT(ISBLANK(BI1571)),ISBLANK(BJ1571)),#N/A,
IF(BG1571="empty","empty",
VLOOKUP(BG1571,MonsterGroupTable!$A:$A,1,0)))))))</f>
        <v/>
      </c>
      <c r="BO1571" s="2" t="str">
        <f>IF(AND(ISBLANK(BN1571),OR(NOT(ISBLANK(BP1571)),NOT(ISBLANK(BQ1571)))),#N/A,
IF(ISBLANK(BN1571),"",
IF(AND(NOT(ISERROR(VLOOKUP(BN1571,MonsterTable!$A:$B,MATCH(MonsterTable!$B$1,MonsterTable!$A$1:$B$1,0),0))),OR(ISBLANK(BP1571),ISBLANK(BQ1571))),#N/A,
IFERROR(VLOOKUP(BN1571,MonsterTable!$A:$B,MATCH(MonsterTable!$B$1,MonsterTable!$A$1:$B$1,0),0),
IF(OR(NOT(ISBLANK(BP1571)),ISBLANK(BQ1571)),#N/A,
IF(BN1571="empty","empty",
VLOOKUP(BN1571,MonsterGroupTable!$A:$A,1,0)))))))</f>
        <v/>
      </c>
      <c r="BV1571" s="2" t="str">
        <f>IF(AND(ISBLANK(BU1571),OR(NOT(ISBLANK(BW1571)),NOT(ISBLANK(BX1571)))),#N/A,
IF(ISBLANK(BU1571),"",
IF(AND(NOT(ISERROR(VLOOKUP(BU1571,MonsterTable!$A:$B,MATCH(MonsterTable!$B$1,MonsterTable!$A$1:$B$1,0),0))),OR(ISBLANK(BW1571),ISBLANK(BX1571))),#N/A,
IFERROR(VLOOKUP(BU1571,MonsterTable!$A:$B,MATCH(MonsterTable!$B$1,MonsterTable!$A$1:$B$1,0),0),
IF(OR(NOT(ISBLANK(BW1571)),ISBLANK(BX1571)),#N/A,
IF(BU1571="empty","empty",
VLOOKUP(BU1571,MonsterGroupTable!$A:$A,1,0)))))))</f>
        <v/>
      </c>
      <c r="CC1571" s="2" t="str">
        <f>IF(AND(ISBLANK(CB1571),OR(NOT(ISBLANK(CD1571)),NOT(ISBLANK(CE1571)))),#N/A,
IF(ISBLANK(CB1571),"",
IF(AND(NOT(ISERROR(VLOOKUP(CB1571,MonsterTable!$A:$B,MATCH(MonsterTable!$B$1,MonsterTable!$A$1:$B$1,0),0))),OR(ISBLANK(CD1571),ISBLANK(CE1571))),#N/A,
IFERROR(VLOOKUP(CB1571,MonsterTable!$A:$B,MATCH(MonsterTable!$B$1,MonsterTable!$A$1:$B$1,0),0),
IF(OR(NOT(ISBLANK(CD1571)),ISBLANK(CE1571)),#N/A,
IF(CB1571="empty","empty",
VLOOKUP(CB1571,MonsterGroupTable!$A:$A,1,0)))))))</f>
        <v/>
      </c>
      <c r="CJ1571" s="2" t="str">
        <f>IF(AND(ISBLANK(CI1571),OR(NOT(ISBLANK(CK1571)),NOT(ISBLANK(CL1571)))),#N/A,
IF(ISBLANK(CI1571),"",
IF(AND(NOT(ISERROR(VLOOKUP(CI1571,MonsterTable!$A:$B,MATCH(MonsterTable!$B$1,MonsterTable!$A$1:$B$1,0),0))),OR(ISBLANK(CK1571),ISBLANK(CL1571))),#N/A,
IFERROR(VLOOKUP(CI1571,MonsterTable!$A:$B,MATCH(MonsterTable!$B$1,MonsterTable!$A$1:$B$1,0),0),
IF(OR(NOT(ISBLANK(CK1571)),ISBLANK(CL1571)),#N/A,
IF(CI1571="empty","empty",
VLOOKUP(CI1571,MonsterGroupTable!$A:$A,1,0)))))))</f>
        <v/>
      </c>
    </row>
    <row r="1572" spans="1:88">
      <c r="A1572">
        <v>20538</v>
      </c>
      <c r="B1572">
        <f t="shared" si="53"/>
        <v>1.1000000000000001</v>
      </c>
      <c r="C1572">
        <f t="shared" si="53"/>
        <v>1.1000000000000001</v>
      </c>
      <c r="F1572">
        <v>2160</v>
      </c>
      <c r="G1572">
        <v>62727</v>
      </c>
      <c r="H1572">
        <v>0</v>
      </c>
      <c r="I1572">
        <v>0</v>
      </c>
      <c r="J1572">
        <v>0</v>
      </c>
      <c r="K1572" t="s">
        <v>28</v>
      </c>
      <c r="L1572" t="s">
        <v>247</v>
      </c>
      <c r="M1572" t="s">
        <v>79</v>
      </c>
      <c r="N1572" t="s">
        <v>80</v>
      </c>
      <c r="O1572">
        <v>0</v>
      </c>
      <c r="P1572">
        <v>-4.75</v>
      </c>
      <c r="Q1572">
        <v>-3.5</v>
      </c>
      <c r="R1572">
        <v>4.75</v>
      </c>
      <c r="S1572">
        <v>3</v>
      </c>
      <c r="T1572">
        <v>-13.5</v>
      </c>
      <c r="U1572">
        <v>2.5499999999999998</v>
      </c>
      <c r="V1572">
        <v>-6.75</v>
      </c>
      <c r="W1572" t="str">
        <f t="shared" si="54"/>
        <v>g114,5,empty,3,201,1,1,0</v>
      </c>
      <c r="X1572" s="1" t="s">
        <v>313</v>
      </c>
      <c r="Y1572" s="2" t="str">
        <f>IF(AND(ISBLANK(X1572),OR(NOT(ISBLANK(Z1572)),NOT(ISBLANK(AA1572)))),#N/A,
IF(ISBLANK(X1572),"",
IF(AND(NOT(ISERROR(VLOOKUP(X1572,MonsterTable!$A:$B,MATCH(MonsterTable!$B$1,MonsterTable!$A$1:$B$1,0),0))),OR(ISBLANK(Z1572),ISBLANK(AA1572))),#N/A,
IFERROR(VLOOKUP(X1572,MonsterTable!$A:$B,MATCH(MonsterTable!$B$1,MonsterTable!$A$1:$B$1,0),0),
IF(OR(NOT(ISBLANK(Z1572)),ISBLANK(AA1572)),#N/A,
IF(X1572="empty","empty",
VLOOKUP(X1572,MonsterGroupTable!$A:$A,1,0)))))))</f>
        <v>g114</v>
      </c>
      <c r="AA1572">
        <v>5</v>
      </c>
      <c r="AE1572" s="1" t="s">
        <v>446</v>
      </c>
      <c r="AF1572" s="2" t="str">
        <f>IF(AND(ISBLANK(AE1572),OR(NOT(ISBLANK(AG1572)),NOT(ISBLANK(AH1572)))),#N/A,
IF(ISBLANK(AE1572),"",
IF(AND(NOT(ISERROR(VLOOKUP(AE1572,MonsterTable!$A:$B,MATCH(MonsterTable!$B$1,MonsterTable!$A$1:$B$1,0),0))),OR(ISBLANK(AG1572),ISBLANK(AH1572))),#N/A,
IFERROR(VLOOKUP(AE1572,MonsterTable!$A:$B,MATCH(MonsterTable!$B$1,MonsterTable!$A$1:$B$1,0),0),
IF(OR(NOT(ISBLANK(AG1572)),ISBLANK(AH1572)),#N/A,
IF(AE1572="empty","empty",
VLOOKUP(AE1572,MonsterGroupTable!$A:$A,1,0)))))))</f>
        <v>empty</v>
      </c>
      <c r="AH1572">
        <v>3</v>
      </c>
      <c r="AL1572" s="1" t="s">
        <v>242</v>
      </c>
      <c r="AM1572" s="2">
        <f>IF(AND(ISBLANK(AL1572),OR(NOT(ISBLANK(AN1572)),NOT(ISBLANK(AO1572)))),#N/A,
IF(ISBLANK(AL1572),"",
IF(AND(NOT(ISERROR(VLOOKUP(AL1572,MonsterTable!$A:$B,MATCH(MonsterTable!$B$1,MonsterTable!$A$1:$B$1,0),0))),OR(ISBLANK(AN1572),ISBLANK(AO1572))),#N/A,
IFERROR(VLOOKUP(AL1572,MonsterTable!$A:$B,MATCH(MonsterTable!$B$1,MonsterTable!$A$1:$B$1,0),0),
IF(OR(NOT(ISBLANK(AN1572)),ISBLANK(AO1572)),#N/A,
IF(AL1572="empty","empty",
VLOOKUP(AL1572,MonsterGroupTable!$A:$A,1,0)))))))</f>
        <v>201</v>
      </c>
      <c r="AN1572">
        <v>1</v>
      </c>
      <c r="AO1572">
        <v>1</v>
      </c>
      <c r="AP1572">
        <v>0</v>
      </c>
      <c r="AT1572" s="2" t="str">
        <f>IF(AND(ISBLANK(AS1572),OR(NOT(ISBLANK(AU1572)),NOT(ISBLANK(AV1572)))),#N/A,
IF(ISBLANK(AS1572),"",
IF(AND(NOT(ISERROR(VLOOKUP(AS1572,MonsterTable!$A:$B,MATCH(MonsterTable!$B$1,MonsterTable!$A$1:$B$1,0),0))),OR(ISBLANK(AU1572),ISBLANK(AV1572))),#N/A,
IFERROR(VLOOKUP(AS1572,MonsterTable!$A:$B,MATCH(MonsterTable!$B$1,MonsterTable!$A$1:$B$1,0),0),
IF(OR(NOT(ISBLANK(AU1572)),ISBLANK(AV1572)),#N/A,
IF(AS1572="empty","empty",
VLOOKUP(AS1572,MonsterGroupTable!$A:$A,1,0)))))))</f>
        <v/>
      </c>
      <c r="BA1572" s="2" t="str">
        <f>IF(AND(ISBLANK(AZ1572),OR(NOT(ISBLANK(BB1572)),NOT(ISBLANK(BC1572)))),#N/A,
IF(ISBLANK(AZ1572),"",
IF(AND(NOT(ISERROR(VLOOKUP(AZ1572,MonsterTable!$A:$B,MATCH(MonsterTable!$B$1,MonsterTable!$A$1:$B$1,0),0))),OR(ISBLANK(BB1572),ISBLANK(BC1572))),#N/A,
IFERROR(VLOOKUP(AZ1572,MonsterTable!$A:$B,MATCH(MonsterTable!$B$1,MonsterTable!$A$1:$B$1,0),0),
IF(OR(NOT(ISBLANK(BB1572)),ISBLANK(BC1572)),#N/A,
IF(AZ1572="empty","empty",
VLOOKUP(AZ1572,MonsterGroupTable!$A:$A,1,0)))))))</f>
        <v/>
      </c>
      <c r="BH1572" s="2" t="str">
        <f>IF(AND(ISBLANK(BG1572),OR(NOT(ISBLANK(BI1572)),NOT(ISBLANK(BJ1572)))),#N/A,
IF(ISBLANK(BG1572),"",
IF(AND(NOT(ISERROR(VLOOKUP(BG1572,MonsterTable!$A:$B,MATCH(MonsterTable!$B$1,MonsterTable!$A$1:$B$1,0),0))),OR(ISBLANK(BI1572),ISBLANK(BJ1572))),#N/A,
IFERROR(VLOOKUP(BG1572,MonsterTable!$A:$B,MATCH(MonsterTable!$B$1,MonsterTable!$A$1:$B$1,0),0),
IF(OR(NOT(ISBLANK(BI1572)),ISBLANK(BJ1572)),#N/A,
IF(BG1572="empty","empty",
VLOOKUP(BG1572,MonsterGroupTable!$A:$A,1,0)))))))</f>
        <v/>
      </c>
      <c r="BO1572" s="2" t="str">
        <f>IF(AND(ISBLANK(BN1572),OR(NOT(ISBLANK(BP1572)),NOT(ISBLANK(BQ1572)))),#N/A,
IF(ISBLANK(BN1572),"",
IF(AND(NOT(ISERROR(VLOOKUP(BN1572,MonsterTable!$A:$B,MATCH(MonsterTable!$B$1,MonsterTable!$A$1:$B$1,0),0))),OR(ISBLANK(BP1572),ISBLANK(BQ1572))),#N/A,
IFERROR(VLOOKUP(BN1572,MonsterTable!$A:$B,MATCH(MonsterTable!$B$1,MonsterTable!$A$1:$B$1,0),0),
IF(OR(NOT(ISBLANK(BP1572)),ISBLANK(BQ1572)),#N/A,
IF(BN1572="empty","empty",
VLOOKUP(BN1572,MonsterGroupTable!$A:$A,1,0)))))))</f>
        <v/>
      </c>
      <c r="BV1572" s="2" t="str">
        <f>IF(AND(ISBLANK(BU1572),OR(NOT(ISBLANK(BW1572)),NOT(ISBLANK(BX1572)))),#N/A,
IF(ISBLANK(BU1572),"",
IF(AND(NOT(ISERROR(VLOOKUP(BU1572,MonsterTable!$A:$B,MATCH(MonsterTable!$B$1,MonsterTable!$A$1:$B$1,0),0))),OR(ISBLANK(BW1572),ISBLANK(BX1572))),#N/A,
IFERROR(VLOOKUP(BU1572,MonsterTable!$A:$B,MATCH(MonsterTable!$B$1,MonsterTable!$A$1:$B$1,0),0),
IF(OR(NOT(ISBLANK(BW1572)),ISBLANK(BX1572)),#N/A,
IF(BU1572="empty","empty",
VLOOKUP(BU1572,MonsterGroupTable!$A:$A,1,0)))))))</f>
        <v/>
      </c>
      <c r="CC1572" s="2" t="str">
        <f>IF(AND(ISBLANK(CB1572),OR(NOT(ISBLANK(CD1572)),NOT(ISBLANK(CE1572)))),#N/A,
IF(ISBLANK(CB1572),"",
IF(AND(NOT(ISERROR(VLOOKUP(CB1572,MonsterTable!$A:$B,MATCH(MonsterTable!$B$1,MonsterTable!$A$1:$B$1,0),0))),OR(ISBLANK(CD1572),ISBLANK(CE1572))),#N/A,
IFERROR(VLOOKUP(CB1572,MonsterTable!$A:$B,MATCH(MonsterTable!$B$1,MonsterTable!$A$1:$B$1,0),0),
IF(OR(NOT(ISBLANK(CD1572)),ISBLANK(CE1572)),#N/A,
IF(CB1572="empty","empty",
VLOOKUP(CB1572,MonsterGroupTable!$A:$A,1,0)))))))</f>
        <v/>
      </c>
      <c r="CJ1572" s="2" t="str">
        <f>IF(AND(ISBLANK(CI1572),OR(NOT(ISBLANK(CK1572)),NOT(ISBLANK(CL1572)))),#N/A,
IF(ISBLANK(CI1572),"",
IF(AND(NOT(ISERROR(VLOOKUP(CI1572,MonsterTable!$A:$B,MATCH(MonsterTable!$B$1,MonsterTable!$A$1:$B$1,0),0))),OR(ISBLANK(CK1572),ISBLANK(CL1572))),#N/A,
IFERROR(VLOOKUP(CI1572,MonsterTable!$A:$B,MATCH(MonsterTable!$B$1,MonsterTable!$A$1:$B$1,0),0),
IF(OR(NOT(ISBLANK(CK1572)),ISBLANK(CL1572)),#N/A,
IF(CI1572="empty","empty",
VLOOKUP(CI1572,MonsterGroupTable!$A:$A,1,0)))))))</f>
        <v/>
      </c>
    </row>
    <row r="1573" spans="1:88">
      <c r="A1573">
        <v>20539</v>
      </c>
      <c r="B1573">
        <f t="shared" si="53"/>
        <v>1.1000000000000001</v>
      </c>
      <c r="C1573">
        <f t="shared" si="53"/>
        <v>1.1000000000000001</v>
      </c>
      <c r="F1573">
        <v>2160</v>
      </c>
      <c r="G1573">
        <v>63051</v>
      </c>
      <c r="H1573">
        <v>0</v>
      </c>
      <c r="I1573">
        <v>0</v>
      </c>
      <c r="J1573">
        <v>0</v>
      </c>
      <c r="K1573" t="s">
        <v>28</v>
      </c>
      <c r="L1573" t="s">
        <v>247</v>
      </c>
      <c r="M1573" t="s">
        <v>79</v>
      </c>
      <c r="N1573" t="s">
        <v>80</v>
      </c>
      <c r="O1573">
        <v>0</v>
      </c>
      <c r="P1573">
        <v>-4.75</v>
      </c>
      <c r="Q1573">
        <v>-3.5</v>
      </c>
      <c r="R1573">
        <v>4.75</v>
      </c>
      <c r="S1573">
        <v>3</v>
      </c>
      <c r="T1573">
        <v>-13.5</v>
      </c>
      <c r="U1573">
        <v>2.5499999999999998</v>
      </c>
      <c r="V1573">
        <v>-6.75</v>
      </c>
      <c r="W1573" t="str">
        <f t="shared" si="54"/>
        <v>g114,5,empty,3,201,1,1,0</v>
      </c>
      <c r="X1573" s="1" t="s">
        <v>313</v>
      </c>
      <c r="Y1573" s="2" t="str">
        <f>IF(AND(ISBLANK(X1573),OR(NOT(ISBLANK(Z1573)),NOT(ISBLANK(AA1573)))),#N/A,
IF(ISBLANK(X1573),"",
IF(AND(NOT(ISERROR(VLOOKUP(X1573,MonsterTable!$A:$B,MATCH(MonsterTable!$B$1,MonsterTable!$A$1:$B$1,0),0))),OR(ISBLANK(Z1573),ISBLANK(AA1573))),#N/A,
IFERROR(VLOOKUP(X1573,MonsterTable!$A:$B,MATCH(MonsterTable!$B$1,MonsterTable!$A$1:$B$1,0),0),
IF(OR(NOT(ISBLANK(Z1573)),ISBLANK(AA1573)),#N/A,
IF(X1573="empty","empty",
VLOOKUP(X1573,MonsterGroupTable!$A:$A,1,0)))))))</f>
        <v>g114</v>
      </c>
      <c r="AA1573">
        <v>5</v>
      </c>
      <c r="AE1573" s="1" t="s">
        <v>446</v>
      </c>
      <c r="AF1573" s="2" t="str">
        <f>IF(AND(ISBLANK(AE1573),OR(NOT(ISBLANK(AG1573)),NOT(ISBLANK(AH1573)))),#N/A,
IF(ISBLANK(AE1573),"",
IF(AND(NOT(ISERROR(VLOOKUP(AE1573,MonsterTable!$A:$B,MATCH(MonsterTable!$B$1,MonsterTable!$A$1:$B$1,0),0))),OR(ISBLANK(AG1573),ISBLANK(AH1573))),#N/A,
IFERROR(VLOOKUP(AE1573,MonsterTable!$A:$B,MATCH(MonsterTable!$B$1,MonsterTable!$A$1:$B$1,0),0),
IF(OR(NOT(ISBLANK(AG1573)),ISBLANK(AH1573)),#N/A,
IF(AE1573="empty","empty",
VLOOKUP(AE1573,MonsterGroupTable!$A:$A,1,0)))))))</f>
        <v>empty</v>
      </c>
      <c r="AH1573">
        <v>3</v>
      </c>
      <c r="AL1573" s="1" t="s">
        <v>242</v>
      </c>
      <c r="AM1573" s="2">
        <f>IF(AND(ISBLANK(AL1573),OR(NOT(ISBLANK(AN1573)),NOT(ISBLANK(AO1573)))),#N/A,
IF(ISBLANK(AL1573),"",
IF(AND(NOT(ISERROR(VLOOKUP(AL1573,MonsterTable!$A:$B,MATCH(MonsterTable!$B$1,MonsterTable!$A$1:$B$1,0),0))),OR(ISBLANK(AN1573),ISBLANK(AO1573))),#N/A,
IFERROR(VLOOKUP(AL1573,MonsterTable!$A:$B,MATCH(MonsterTable!$B$1,MonsterTable!$A$1:$B$1,0),0),
IF(OR(NOT(ISBLANK(AN1573)),ISBLANK(AO1573)),#N/A,
IF(AL1573="empty","empty",
VLOOKUP(AL1573,MonsterGroupTable!$A:$A,1,0)))))))</f>
        <v>201</v>
      </c>
      <c r="AN1573">
        <v>1</v>
      </c>
      <c r="AO1573">
        <v>1</v>
      </c>
      <c r="AP1573">
        <v>0</v>
      </c>
      <c r="AT1573" s="2" t="str">
        <f>IF(AND(ISBLANK(AS1573),OR(NOT(ISBLANK(AU1573)),NOT(ISBLANK(AV1573)))),#N/A,
IF(ISBLANK(AS1573),"",
IF(AND(NOT(ISERROR(VLOOKUP(AS1573,MonsterTable!$A:$B,MATCH(MonsterTable!$B$1,MonsterTable!$A$1:$B$1,0),0))),OR(ISBLANK(AU1573),ISBLANK(AV1573))),#N/A,
IFERROR(VLOOKUP(AS1573,MonsterTable!$A:$B,MATCH(MonsterTable!$B$1,MonsterTable!$A$1:$B$1,0),0),
IF(OR(NOT(ISBLANK(AU1573)),ISBLANK(AV1573)),#N/A,
IF(AS1573="empty","empty",
VLOOKUP(AS1573,MonsterGroupTable!$A:$A,1,0)))))))</f>
        <v/>
      </c>
      <c r="BA1573" s="2" t="str">
        <f>IF(AND(ISBLANK(AZ1573),OR(NOT(ISBLANK(BB1573)),NOT(ISBLANK(BC1573)))),#N/A,
IF(ISBLANK(AZ1573),"",
IF(AND(NOT(ISERROR(VLOOKUP(AZ1573,MonsterTable!$A:$B,MATCH(MonsterTable!$B$1,MonsterTable!$A$1:$B$1,0),0))),OR(ISBLANK(BB1573),ISBLANK(BC1573))),#N/A,
IFERROR(VLOOKUP(AZ1573,MonsterTable!$A:$B,MATCH(MonsterTable!$B$1,MonsterTable!$A$1:$B$1,0),0),
IF(OR(NOT(ISBLANK(BB1573)),ISBLANK(BC1573)),#N/A,
IF(AZ1573="empty","empty",
VLOOKUP(AZ1573,MonsterGroupTable!$A:$A,1,0)))))))</f>
        <v/>
      </c>
      <c r="BH1573" s="2" t="str">
        <f>IF(AND(ISBLANK(BG1573),OR(NOT(ISBLANK(BI1573)),NOT(ISBLANK(BJ1573)))),#N/A,
IF(ISBLANK(BG1573),"",
IF(AND(NOT(ISERROR(VLOOKUP(BG1573,MonsterTable!$A:$B,MATCH(MonsterTable!$B$1,MonsterTable!$A$1:$B$1,0),0))),OR(ISBLANK(BI1573),ISBLANK(BJ1573))),#N/A,
IFERROR(VLOOKUP(BG1573,MonsterTable!$A:$B,MATCH(MonsterTable!$B$1,MonsterTable!$A$1:$B$1,0),0),
IF(OR(NOT(ISBLANK(BI1573)),ISBLANK(BJ1573)),#N/A,
IF(BG1573="empty","empty",
VLOOKUP(BG1573,MonsterGroupTable!$A:$A,1,0)))))))</f>
        <v/>
      </c>
      <c r="BO1573" s="2" t="str">
        <f>IF(AND(ISBLANK(BN1573),OR(NOT(ISBLANK(BP1573)),NOT(ISBLANK(BQ1573)))),#N/A,
IF(ISBLANK(BN1573),"",
IF(AND(NOT(ISERROR(VLOOKUP(BN1573,MonsterTable!$A:$B,MATCH(MonsterTable!$B$1,MonsterTable!$A$1:$B$1,0),0))),OR(ISBLANK(BP1573),ISBLANK(BQ1573))),#N/A,
IFERROR(VLOOKUP(BN1573,MonsterTable!$A:$B,MATCH(MonsterTable!$B$1,MonsterTable!$A$1:$B$1,0),0),
IF(OR(NOT(ISBLANK(BP1573)),ISBLANK(BQ1573)),#N/A,
IF(BN1573="empty","empty",
VLOOKUP(BN1573,MonsterGroupTable!$A:$A,1,0)))))))</f>
        <v/>
      </c>
      <c r="BV1573" s="2" t="str">
        <f>IF(AND(ISBLANK(BU1573),OR(NOT(ISBLANK(BW1573)),NOT(ISBLANK(BX1573)))),#N/A,
IF(ISBLANK(BU1573),"",
IF(AND(NOT(ISERROR(VLOOKUP(BU1573,MonsterTable!$A:$B,MATCH(MonsterTable!$B$1,MonsterTable!$A$1:$B$1,0),0))),OR(ISBLANK(BW1573),ISBLANK(BX1573))),#N/A,
IFERROR(VLOOKUP(BU1573,MonsterTable!$A:$B,MATCH(MonsterTable!$B$1,MonsterTable!$A$1:$B$1,0),0),
IF(OR(NOT(ISBLANK(BW1573)),ISBLANK(BX1573)),#N/A,
IF(BU1573="empty","empty",
VLOOKUP(BU1573,MonsterGroupTable!$A:$A,1,0)))))))</f>
        <v/>
      </c>
      <c r="CC1573" s="2" t="str">
        <f>IF(AND(ISBLANK(CB1573),OR(NOT(ISBLANK(CD1573)),NOT(ISBLANK(CE1573)))),#N/A,
IF(ISBLANK(CB1573),"",
IF(AND(NOT(ISERROR(VLOOKUP(CB1573,MonsterTable!$A:$B,MATCH(MonsterTable!$B$1,MonsterTable!$A$1:$B$1,0),0))),OR(ISBLANK(CD1573),ISBLANK(CE1573))),#N/A,
IFERROR(VLOOKUP(CB1573,MonsterTable!$A:$B,MATCH(MonsterTable!$B$1,MonsterTable!$A$1:$B$1,0),0),
IF(OR(NOT(ISBLANK(CD1573)),ISBLANK(CE1573)),#N/A,
IF(CB1573="empty","empty",
VLOOKUP(CB1573,MonsterGroupTable!$A:$A,1,0)))))))</f>
        <v/>
      </c>
      <c r="CJ1573" s="2" t="str">
        <f>IF(AND(ISBLANK(CI1573),OR(NOT(ISBLANK(CK1573)),NOT(ISBLANK(CL1573)))),#N/A,
IF(ISBLANK(CI1573),"",
IF(AND(NOT(ISERROR(VLOOKUP(CI1573,MonsterTable!$A:$B,MATCH(MonsterTable!$B$1,MonsterTable!$A$1:$B$1,0),0))),OR(ISBLANK(CK1573),ISBLANK(CL1573))),#N/A,
IFERROR(VLOOKUP(CI1573,MonsterTable!$A:$B,MATCH(MonsterTable!$B$1,MonsterTable!$A$1:$B$1,0),0),
IF(OR(NOT(ISBLANK(CK1573)),ISBLANK(CL1573)),#N/A,
IF(CI1573="empty","empty",
VLOOKUP(CI1573,MonsterGroupTable!$A:$A,1,0)))))))</f>
        <v/>
      </c>
    </row>
    <row r="1574" spans="1:88">
      <c r="A1574">
        <v>20540</v>
      </c>
      <c r="B1574">
        <f t="shared" si="53"/>
        <v>1.2</v>
      </c>
      <c r="C1574">
        <f t="shared" si="53"/>
        <v>1.1000000000000001</v>
      </c>
      <c r="F1574">
        <v>2160</v>
      </c>
      <c r="G1574">
        <v>63375</v>
      </c>
      <c r="H1574">
        <v>0</v>
      </c>
      <c r="I1574">
        <v>0</v>
      </c>
      <c r="J1574">
        <v>0</v>
      </c>
      <c r="K1574" t="s">
        <v>28</v>
      </c>
      <c r="L1574" t="s">
        <v>247</v>
      </c>
      <c r="M1574" t="s">
        <v>79</v>
      </c>
      <c r="N1574" t="s">
        <v>80</v>
      </c>
      <c r="O1574">
        <v>0</v>
      </c>
      <c r="P1574">
        <v>-4.75</v>
      </c>
      <c r="Q1574">
        <v>-3.5</v>
      </c>
      <c r="R1574">
        <v>4.75</v>
      </c>
      <c r="S1574">
        <v>3</v>
      </c>
      <c r="T1574">
        <v>-13.5</v>
      </c>
      <c r="U1574">
        <v>2.5499999999999998</v>
      </c>
      <c r="V1574">
        <v>-6.75</v>
      </c>
      <c r="W1574" t="str">
        <f t="shared" si="54"/>
        <v>g114,5,empty,3,201,1,1,0</v>
      </c>
      <c r="X1574" s="1" t="s">
        <v>313</v>
      </c>
      <c r="Y1574" s="2" t="str">
        <f>IF(AND(ISBLANK(X1574),OR(NOT(ISBLANK(Z1574)),NOT(ISBLANK(AA1574)))),#N/A,
IF(ISBLANK(X1574),"",
IF(AND(NOT(ISERROR(VLOOKUP(X1574,MonsterTable!$A:$B,MATCH(MonsterTable!$B$1,MonsterTable!$A$1:$B$1,0),0))),OR(ISBLANK(Z1574),ISBLANK(AA1574))),#N/A,
IFERROR(VLOOKUP(X1574,MonsterTable!$A:$B,MATCH(MonsterTable!$B$1,MonsterTable!$A$1:$B$1,0),0),
IF(OR(NOT(ISBLANK(Z1574)),ISBLANK(AA1574)),#N/A,
IF(X1574="empty","empty",
VLOOKUP(X1574,MonsterGroupTable!$A:$A,1,0)))))))</f>
        <v>g114</v>
      </c>
      <c r="AA1574">
        <v>5</v>
      </c>
      <c r="AE1574" s="1" t="s">
        <v>446</v>
      </c>
      <c r="AF1574" s="2" t="str">
        <f>IF(AND(ISBLANK(AE1574),OR(NOT(ISBLANK(AG1574)),NOT(ISBLANK(AH1574)))),#N/A,
IF(ISBLANK(AE1574),"",
IF(AND(NOT(ISERROR(VLOOKUP(AE1574,MonsterTable!$A:$B,MATCH(MonsterTable!$B$1,MonsterTable!$A$1:$B$1,0),0))),OR(ISBLANK(AG1574),ISBLANK(AH1574))),#N/A,
IFERROR(VLOOKUP(AE1574,MonsterTable!$A:$B,MATCH(MonsterTable!$B$1,MonsterTable!$A$1:$B$1,0),0),
IF(OR(NOT(ISBLANK(AG1574)),ISBLANK(AH1574)),#N/A,
IF(AE1574="empty","empty",
VLOOKUP(AE1574,MonsterGroupTable!$A:$A,1,0)))))))</f>
        <v>empty</v>
      </c>
      <c r="AH1574">
        <v>3</v>
      </c>
      <c r="AL1574" s="1" t="s">
        <v>242</v>
      </c>
      <c r="AM1574" s="2">
        <f>IF(AND(ISBLANK(AL1574),OR(NOT(ISBLANK(AN1574)),NOT(ISBLANK(AO1574)))),#N/A,
IF(ISBLANK(AL1574),"",
IF(AND(NOT(ISERROR(VLOOKUP(AL1574,MonsterTable!$A:$B,MATCH(MonsterTable!$B$1,MonsterTable!$A$1:$B$1,0),0))),OR(ISBLANK(AN1574),ISBLANK(AO1574))),#N/A,
IFERROR(VLOOKUP(AL1574,MonsterTable!$A:$B,MATCH(MonsterTable!$B$1,MonsterTable!$A$1:$B$1,0),0),
IF(OR(NOT(ISBLANK(AN1574)),ISBLANK(AO1574)),#N/A,
IF(AL1574="empty","empty",
VLOOKUP(AL1574,MonsterGroupTable!$A:$A,1,0)))))))</f>
        <v>201</v>
      </c>
      <c r="AN1574">
        <v>1</v>
      </c>
      <c r="AO1574">
        <v>1</v>
      </c>
      <c r="AP1574">
        <v>0</v>
      </c>
      <c r="AT1574" s="2" t="str">
        <f>IF(AND(ISBLANK(AS1574),OR(NOT(ISBLANK(AU1574)),NOT(ISBLANK(AV1574)))),#N/A,
IF(ISBLANK(AS1574),"",
IF(AND(NOT(ISERROR(VLOOKUP(AS1574,MonsterTable!$A:$B,MATCH(MonsterTable!$B$1,MonsterTable!$A$1:$B$1,0),0))),OR(ISBLANK(AU1574),ISBLANK(AV1574))),#N/A,
IFERROR(VLOOKUP(AS1574,MonsterTable!$A:$B,MATCH(MonsterTable!$B$1,MonsterTable!$A$1:$B$1,0),0),
IF(OR(NOT(ISBLANK(AU1574)),ISBLANK(AV1574)),#N/A,
IF(AS1574="empty","empty",
VLOOKUP(AS1574,MonsterGroupTable!$A:$A,1,0)))))))</f>
        <v/>
      </c>
      <c r="BA1574" s="2" t="str">
        <f>IF(AND(ISBLANK(AZ1574),OR(NOT(ISBLANK(BB1574)),NOT(ISBLANK(BC1574)))),#N/A,
IF(ISBLANK(AZ1574),"",
IF(AND(NOT(ISERROR(VLOOKUP(AZ1574,MonsterTable!$A:$B,MATCH(MonsterTable!$B$1,MonsterTable!$A$1:$B$1,0),0))),OR(ISBLANK(BB1574),ISBLANK(BC1574))),#N/A,
IFERROR(VLOOKUP(AZ1574,MonsterTable!$A:$B,MATCH(MonsterTable!$B$1,MonsterTable!$A$1:$B$1,0),0),
IF(OR(NOT(ISBLANK(BB1574)),ISBLANK(BC1574)),#N/A,
IF(AZ1574="empty","empty",
VLOOKUP(AZ1574,MonsterGroupTable!$A:$A,1,0)))))))</f>
        <v/>
      </c>
      <c r="BH1574" s="2" t="str">
        <f>IF(AND(ISBLANK(BG1574),OR(NOT(ISBLANK(BI1574)),NOT(ISBLANK(BJ1574)))),#N/A,
IF(ISBLANK(BG1574),"",
IF(AND(NOT(ISERROR(VLOOKUP(BG1574,MonsterTable!$A:$B,MATCH(MonsterTable!$B$1,MonsterTable!$A$1:$B$1,0),0))),OR(ISBLANK(BI1574),ISBLANK(BJ1574))),#N/A,
IFERROR(VLOOKUP(BG1574,MonsterTable!$A:$B,MATCH(MonsterTable!$B$1,MonsterTable!$A$1:$B$1,0),0),
IF(OR(NOT(ISBLANK(BI1574)),ISBLANK(BJ1574)),#N/A,
IF(BG1574="empty","empty",
VLOOKUP(BG1574,MonsterGroupTable!$A:$A,1,0)))))))</f>
        <v/>
      </c>
      <c r="BO1574" s="2" t="str">
        <f>IF(AND(ISBLANK(BN1574),OR(NOT(ISBLANK(BP1574)),NOT(ISBLANK(BQ1574)))),#N/A,
IF(ISBLANK(BN1574),"",
IF(AND(NOT(ISERROR(VLOOKUP(BN1574,MonsterTable!$A:$B,MATCH(MonsterTable!$B$1,MonsterTable!$A$1:$B$1,0),0))),OR(ISBLANK(BP1574),ISBLANK(BQ1574))),#N/A,
IFERROR(VLOOKUP(BN1574,MonsterTable!$A:$B,MATCH(MonsterTable!$B$1,MonsterTable!$A$1:$B$1,0),0),
IF(OR(NOT(ISBLANK(BP1574)),ISBLANK(BQ1574)),#N/A,
IF(BN1574="empty","empty",
VLOOKUP(BN1574,MonsterGroupTable!$A:$A,1,0)))))))</f>
        <v/>
      </c>
      <c r="BV1574" s="2" t="str">
        <f>IF(AND(ISBLANK(BU1574),OR(NOT(ISBLANK(BW1574)),NOT(ISBLANK(BX1574)))),#N/A,
IF(ISBLANK(BU1574),"",
IF(AND(NOT(ISERROR(VLOOKUP(BU1574,MonsterTable!$A:$B,MATCH(MonsterTable!$B$1,MonsterTable!$A$1:$B$1,0),0))),OR(ISBLANK(BW1574),ISBLANK(BX1574))),#N/A,
IFERROR(VLOOKUP(BU1574,MonsterTable!$A:$B,MATCH(MonsterTable!$B$1,MonsterTable!$A$1:$B$1,0),0),
IF(OR(NOT(ISBLANK(BW1574)),ISBLANK(BX1574)),#N/A,
IF(BU1574="empty","empty",
VLOOKUP(BU1574,MonsterGroupTable!$A:$A,1,0)))))))</f>
        <v/>
      </c>
      <c r="CC1574" s="2" t="str">
        <f>IF(AND(ISBLANK(CB1574),OR(NOT(ISBLANK(CD1574)),NOT(ISBLANK(CE1574)))),#N/A,
IF(ISBLANK(CB1574),"",
IF(AND(NOT(ISERROR(VLOOKUP(CB1574,MonsterTable!$A:$B,MATCH(MonsterTable!$B$1,MonsterTable!$A$1:$B$1,0),0))),OR(ISBLANK(CD1574),ISBLANK(CE1574))),#N/A,
IFERROR(VLOOKUP(CB1574,MonsterTable!$A:$B,MATCH(MonsterTable!$B$1,MonsterTable!$A$1:$B$1,0),0),
IF(OR(NOT(ISBLANK(CD1574)),ISBLANK(CE1574)),#N/A,
IF(CB1574="empty","empty",
VLOOKUP(CB1574,MonsterGroupTable!$A:$A,1,0)))))))</f>
        <v/>
      </c>
      <c r="CJ1574" s="2" t="str">
        <f>IF(AND(ISBLANK(CI1574),OR(NOT(ISBLANK(CK1574)),NOT(ISBLANK(CL1574)))),#N/A,
IF(ISBLANK(CI1574),"",
IF(AND(NOT(ISERROR(VLOOKUP(CI1574,MonsterTable!$A:$B,MATCH(MonsterTable!$B$1,MonsterTable!$A$1:$B$1,0),0))),OR(ISBLANK(CK1574),ISBLANK(CL1574))),#N/A,
IFERROR(VLOOKUP(CI1574,MonsterTable!$A:$B,MATCH(MonsterTable!$B$1,MonsterTable!$A$1:$B$1,0),0),
IF(OR(NOT(ISBLANK(CK1574)),ISBLANK(CL1574)),#N/A,
IF(CI1574="empty","empty",
VLOOKUP(CI1574,MonsterGroupTable!$A:$A,1,0)))))))</f>
        <v/>
      </c>
    </row>
    <row r="1575" spans="1:88">
      <c r="A1575">
        <v>20541</v>
      </c>
      <c r="B1575">
        <f t="shared" si="53"/>
        <v>1.1000000000000001</v>
      </c>
      <c r="C1575">
        <f t="shared" si="53"/>
        <v>1.1000000000000001</v>
      </c>
      <c r="F1575">
        <v>2160</v>
      </c>
      <c r="G1575">
        <v>63699</v>
      </c>
      <c r="H1575">
        <v>0</v>
      </c>
      <c r="I1575">
        <v>0</v>
      </c>
      <c r="J1575">
        <v>0</v>
      </c>
      <c r="K1575" t="s">
        <v>28</v>
      </c>
      <c r="L1575" t="s">
        <v>249</v>
      </c>
      <c r="M1575" t="s">
        <v>79</v>
      </c>
      <c r="N1575" t="s">
        <v>80</v>
      </c>
      <c r="O1575">
        <v>0</v>
      </c>
      <c r="P1575">
        <v>-4.75</v>
      </c>
      <c r="Q1575">
        <v>-3.5</v>
      </c>
      <c r="R1575">
        <v>4.75</v>
      </c>
      <c r="S1575">
        <v>3</v>
      </c>
      <c r="T1575">
        <v>-13.5</v>
      </c>
      <c r="U1575">
        <v>2.5499999999999998</v>
      </c>
      <c r="V1575">
        <v>-6.75</v>
      </c>
      <c r="W1575" t="str">
        <f t="shared" si="54"/>
        <v>g115,5,empty,3,205,1,1,0</v>
      </c>
      <c r="X1575" s="1" t="s">
        <v>314</v>
      </c>
      <c r="Y1575" s="2" t="str">
        <f>IF(AND(ISBLANK(X1575),OR(NOT(ISBLANK(Z1575)),NOT(ISBLANK(AA1575)))),#N/A,
IF(ISBLANK(X1575),"",
IF(AND(NOT(ISERROR(VLOOKUP(X1575,MonsterTable!$A:$B,MATCH(MonsterTable!$B$1,MonsterTable!$A$1:$B$1,0),0))),OR(ISBLANK(Z1575),ISBLANK(AA1575))),#N/A,
IFERROR(VLOOKUP(X1575,MonsterTable!$A:$B,MATCH(MonsterTable!$B$1,MonsterTable!$A$1:$B$1,0),0),
IF(OR(NOT(ISBLANK(Z1575)),ISBLANK(AA1575)),#N/A,
IF(X1575="empty","empty",
VLOOKUP(X1575,MonsterGroupTable!$A:$A,1,0)))))))</f>
        <v>g115</v>
      </c>
      <c r="AA1575">
        <v>5</v>
      </c>
      <c r="AE1575" s="1" t="s">
        <v>446</v>
      </c>
      <c r="AF1575" s="2" t="str">
        <f>IF(AND(ISBLANK(AE1575),OR(NOT(ISBLANK(AG1575)),NOT(ISBLANK(AH1575)))),#N/A,
IF(ISBLANK(AE1575),"",
IF(AND(NOT(ISERROR(VLOOKUP(AE1575,MonsterTable!$A:$B,MATCH(MonsterTable!$B$1,MonsterTable!$A$1:$B$1,0),0))),OR(ISBLANK(AG1575),ISBLANK(AH1575))),#N/A,
IFERROR(VLOOKUP(AE1575,MonsterTable!$A:$B,MATCH(MonsterTable!$B$1,MonsterTable!$A$1:$B$1,0),0),
IF(OR(NOT(ISBLANK(AG1575)),ISBLANK(AH1575)),#N/A,
IF(AE1575="empty","empty",
VLOOKUP(AE1575,MonsterGroupTable!$A:$A,1,0)))))))</f>
        <v>empty</v>
      </c>
      <c r="AH1575">
        <v>3</v>
      </c>
      <c r="AL1575" s="1" t="s">
        <v>341</v>
      </c>
      <c r="AM1575" s="2">
        <f>IF(AND(ISBLANK(AL1575),OR(NOT(ISBLANK(AN1575)),NOT(ISBLANK(AO1575)))),#N/A,
IF(ISBLANK(AL1575),"",
IF(AND(NOT(ISERROR(VLOOKUP(AL1575,MonsterTable!$A:$B,MATCH(MonsterTable!$B$1,MonsterTable!$A$1:$B$1,0),0))),OR(ISBLANK(AN1575),ISBLANK(AO1575))),#N/A,
IFERROR(VLOOKUP(AL1575,MonsterTable!$A:$B,MATCH(MonsterTable!$B$1,MonsterTable!$A$1:$B$1,0),0),
IF(OR(NOT(ISBLANK(AN1575)),ISBLANK(AO1575)),#N/A,
IF(AL1575="empty","empty",
VLOOKUP(AL1575,MonsterGroupTable!$A:$A,1,0)))))))</f>
        <v>205</v>
      </c>
      <c r="AN1575">
        <v>1</v>
      </c>
      <c r="AO1575">
        <v>1</v>
      </c>
      <c r="AP1575">
        <v>0</v>
      </c>
      <c r="AT1575" s="2" t="str">
        <f>IF(AND(ISBLANK(AS1575),OR(NOT(ISBLANK(AU1575)),NOT(ISBLANK(AV1575)))),#N/A,
IF(ISBLANK(AS1575),"",
IF(AND(NOT(ISERROR(VLOOKUP(AS1575,MonsterTable!$A:$B,MATCH(MonsterTable!$B$1,MonsterTable!$A$1:$B$1,0),0))),OR(ISBLANK(AU1575),ISBLANK(AV1575))),#N/A,
IFERROR(VLOOKUP(AS1575,MonsterTable!$A:$B,MATCH(MonsterTable!$B$1,MonsterTable!$A$1:$B$1,0),0),
IF(OR(NOT(ISBLANK(AU1575)),ISBLANK(AV1575)),#N/A,
IF(AS1575="empty","empty",
VLOOKUP(AS1575,MonsterGroupTable!$A:$A,1,0)))))))</f>
        <v/>
      </c>
      <c r="BA1575" s="2" t="str">
        <f>IF(AND(ISBLANK(AZ1575),OR(NOT(ISBLANK(BB1575)),NOT(ISBLANK(BC1575)))),#N/A,
IF(ISBLANK(AZ1575),"",
IF(AND(NOT(ISERROR(VLOOKUP(AZ1575,MonsterTable!$A:$B,MATCH(MonsterTable!$B$1,MonsterTable!$A$1:$B$1,0),0))),OR(ISBLANK(BB1575),ISBLANK(BC1575))),#N/A,
IFERROR(VLOOKUP(AZ1575,MonsterTable!$A:$B,MATCH(MonsterTable!$B$1,MonsterTable!$A$1:$B$1,0),0),
IF(OR(NOT(ISBLANK(BB1575)),ISBLANK(BC1575)),#N/A,
IF(AZ1575="empty","empty",
VLOOKUP(AZ1575,MonsterGroupTable!$A:$A,1,0)))))))</f>
        <v/>
      </c>
      <c r="BH1575" s="2" t="str">
        <f>IF(AND(ISBLANK(BG1575),OR(NOT(ISBLANK(BI1575)),NOT(ISBLANK(BJ1575)))),#N/A,
IF(ISBLANK(BG1575),"",
IF(AND(NOT(ISERROR(VLOOKUP(BG1575,MonsterTable!$A:$B,MATCH(MonsterTable!$B$1,MonsterTable!$A$1:$B$1,0),0))),OR(ISBLANK(BI1575),ISBLANK(BJ1575))),#N/A,
IFERROR(VLOOKUP(BG1575,MonsterTable!$A:$B,MATCH(MonsterTable!$B$1,MonsterTable!$A$1:$B$1,0),0),
IF(OR(NOT(ISBLANK(BI1575)),ISBLANK(BJ1575)),#N/A,
IF(BG1575="empty","empty",
VLOOKUP(BG1575,MonsterGroupTable!$A:$A,1,0)))))))</f>
        <v/>
      </c>
      <c r="BO1575" s="2" t="str">
        <f>IF(AND(ISBLANK(BN1575),OR(NOT(ISBLANK(BP1575)),NOT(ISBLANK(BQ1575)))),#N/A,
IF(ISBLANK(BN1575),"",
IF(AND(NOT(ISERROR(VLOOKUP(BN1575,MonsterTable!$A:$B,MATCH(MonsterTable!$B$1,MonsterTable!$A$1:$B$1,0),0))),OR(ISBLANK(BP1575),ISBLANK(BQ1575))),#N/A,
IFERROR(VLOOKUP(BN1575,MonsterTable!$A:$B,MATCH(MonsterTable!$B$1,MonsterTable!$A$1:$B$1,0),0),
IF(OR(NOT(ISBLANK(BP1575)),ISBLANK(BQ1575)),#N/A,
IF(BN1575="empty","empty",
VLOOKUP(BN1575,MonsterGroupTable!$A:$A,1,0)))))))</f>
        <v/>
      </c>
      <c r="BV1575" s="2" t="str">
        <f>IF(AND(ISBLANK(BU1575),OR(NOT(ISBLANK(BW1575)),NOT(ISBLANK(BX1575)))),#N/A,
IF(ISBLANK(BU1575),"",
IF(AND(NOT(ISERROR(VLOOKUP(BU1575,MonsterTable!$A:$B,MATCH(MonsterTable!$B$1,MonsterTable!$A$1:$B$1,0),0))),OR(ISBLANK(BW1575),ISBLANK(BX1575))),#N/A,
IFERROR(VLOOKUP(BU1575,MonsterTable!$A:$B,MATCH(MonsterTable!$B$1,MonsterTable!$A$1:$B$1,0),0),
IF(OR(NOT(ISBLANK(BW1575)),ISBLANK(BX1575)),#N/A,
IF(BU1575="empty","empty",
VLOOKUP(BU1575,MonsterGroupTable!$A:$A,1,0)))))))</f>
        <v/>
      </c>
      <c r="CC1575" s="2" t="str">
        <f>IF(AND(ISBLANK(CB1575),OR(NOT(ISBLANK(CD1575)),NOT(ISBLANK(CE1575)))),#N/A,
IF(ISBLANK(CB1575),"",
IF(AND(NOT(ISERROR(VLOOKUP(CB1575,MonsterTable!$A:$B,MATCH(MonsterTable!$B$1,MonsterTable!$A$1:$B$1,0),0))),OR(ISBLANK(CD1575),ISBLANK(CE1575))),#N/A,
IFERROR(VLOOKUP(CB1575,MonsterTable!$A:$B,MATCH(MonsterTable!$B$1,MonsterTable!$A$1:$B$1,0),0),
IF(OR(NOT(ISBLANK(CD1575)),ISBLANK(CE1575)),#N/A,
IF(CB1575="empty","empty",
VLOOKUP(CB1575,MonsterGroupTable!$A:$A,1,0)))))))</f>
        <v/>
      </c>
      <c r="CJ1575" s="2" t="str">
        <f>IF(AND(ISBLANK(CI1575),OR(NOT(ISBLANK(CK1575)),NOT(ISBLANK(CL1575)))),#N/A,
IF(ISBLANK(CI1575),"",
IF(AND(NOT(ISERROR(VLOOKUP(CI1575,MonsterTable!$A:$B,MATCH(MonsterTable!$B$1,MonsterTable!$A$1:$B$1,0),0))),OR(ISBLANK(CK1575),ISBLANK(CL1575))),#N/A,
IFERROR(VLOOKUP(CI1575,MonsterTable!$A:$B,MATCH(MonsterTable!$B$1,MonsterTable!$A$1:$B$1,0),0),
IF(OR(NOT(ISBLANK(CK1575)),ISBLANK(CL1575)),#N/A,
IF(CI1575="empty","empty",
VLOOKUP(CI1575,MonsterGroupTable!$A:$A,1,0)))))))</f>
        <v/>
      </c>
    </row>
    <row r="1576" spans="1:88">
      <c r="A1576">
        <v>20542</v>
      </c>
      <c r="B1576">
        <f t="shared" si="53"/>
        <v>1.1000000000000001</v>
      </c>
      <c r="C1576">
        <f t="shared" si="53"/>
        <v>1.1000000000000001</v>
      </c>
      <c r="F1576">
        <v>2160</v>
      </c>
      <c r="G1576">
        <v>64023</v>
      </c>
      <c r="H1576">
        <v>0</v>
      </c>
      <c r="I1576">
        <v>0</v>
      </c>
      <c r="J1576">
        <v>0</v>
      </c>
      <c r="K1576" t="s">
        <v>28</v>
      </c>
      <c r="L1576" t="s">
        <v>249</v>
      </c>
      <c r="M1576" t="s">
        <v>79</v>
      </c>
      <c r="N1576" t="s">
        <v>80</v>
      </c>
      <c r="O1576">
        <v>0</v>
      </c>
      <c r="P1576">
        <v>-4.75</v>
      </c>
      <c r="Q1576">
        <v>-3.5</v>
      </c>
      <c r="R1576">
        <v>4.75</v>
      </c>
      <c r="S1576">
        <v>3</v>
      </c>
      <c r="T1576">
        <v>-13.5</v>
      </c>
      <c r="U1576">
        <v>2.5499999999999998</v>
      </c>
      <c r="V1576">
        <v>-6.75</v>
      </c>
      <c r="W1576" t="str">
        <f t="shared" si="54"/>
        <v>g115,5,empty,3,205,1,1,0</v>
      </c>
      <c r="X1576" s="1" t="s">
        <v>314</v>
      </c>
      <c r="Y1576" s="2" t="str">
        <f>IF(AND(ISBLANK(X1576),OR(NOT(ISBLANK(Z1576)),NOT(ISBLANK(AA1576)))),#N/A,
IF(ISBLANK(X1576),"",
IF(AND(NOT(ISERROR(VLOOKUP(X1576,MonsterTable!$A:$B,MATCH(MonsterTable!$B$1,MonsterTable!$A$1:$B$1,0),0))),OR(ISBLANK(Z1576),ISBLANK(AA1576))),#N/A,
IFERROR(VLOOKUP(X1576,MonsterTable!$A:$B,MATCH(MonsterTable!$B$1,MonsterTable!$A$1:$B$1,0),0),
IF(OR(NOT(ISBLANK(Z1576)),ISBLANK(AA1576)),#N/A,
IF(X1576="empty","empty",
VLOOKUP(X1576,MonsterGroupTable!$A:$A,1,0)))))))</f>
        <v>g115</v>
      </c>
      <c r="AA1576">
        <v>5</v>
      </c>
      <c r="AE1576" s="1" t="s">
        <v>446</v>
      </c>
      <c r="AF1576" s="2" t="str">
        <f>IF(AND(ISBLANK(AE1576),OR(NOT(ISBLANK(AG1576)),NOT(ISBLANK(AH1576)))),#N/A,
IF(ISBLANK(AE1576),"",
IF(AND(NOT(ISERROR(VLOOKUP(AE1576,MonsterTable!$A:$B,MATCH(MonsterTable!$B$1,MonsterTable!$A$1:$B$1,0),0))),OR(ISBLANK(AG1576),ISBLANK(AH1576))),#N/A,
IFERROR(VLOOKUP(AE1576,MonsterTable!$A:$B,MATCH(MonsterTable!$B$1,MonsterTable!$A$1:$B$1,0),0),
IF(OR(NOT(ISBLANK(AG1576)),ISBLANK(AH1576)),#N/A,
IF(AE1576="empty","empty",
VLOOKUP(AE1576,MonsterGroupTable!$A:$A,1,0)))))))</f>
        <v>empty</v>
      </c>
      <c r="AH1576">
        <v>3</v>
      </c>
      <c r="AL1576" s="1" t="s">
        <v>341</v>
      </c>
      <c r="AM1576" s="2">
        <f>IF(AND(ISBLANK(AL1576),OR(NOT(ISBLANK(AN1576)),NOT(ISBLANK(AO1576)))),#N/A,
IF(ISBLANK(AL1576),"",
IF(AND(NOT(ISERROR(VLOOKUP(AL1576,MonsterTable!$A:$B,MATCH(MonsterTable!$B$1,MonsterTable!$A$1:$B$1,0),0))),OR(ISBLANK(AN1576),ISBLANK(AO1576))),#N/A,
IFERROR(VLOOKUP(AL1576,MonsterTable!$A:$B,MATCH(MonsterTable!$B$1,MonsterTable!$A$1:$B$1,0),0),
IF(OR(NOT(ISBLANK(AN1576)),ISBLANK(AO1576)),#N/A,
IF(AL1576="empty","empty",
VLOOKUP(AL1576,MonsterGroupTable!$A:$A,1,0)))))))</f>
        <v>205</v>
      </c>
      <c r="AN1576">
        <v>1</v>
      </c>
      <c r="AO1576">
        <v>1</v>
      </c>
      <c r="AP1576">
        <v>0</v>
      </c>
      <c r="AT1576" s="2" t="str">
        <f>IF(AND(ISBLANK(AS1576),OR(NOT(ISBLANK(AU1576)),NOT(ISBLANK(AV1576)))),#N/A,
IF(ISBLANK(AS1576),"",
IF(AND(NOT(ISERROR(VLOOKUP(AS1576,MonsterTable!$A:$B,MATCH(MonsterTable!$B$1,MonsterTable!$A$1:$B$1,0),0))),OR(ISBLANK(AU1576),ISBLANK(AV1576))),#N/A,
IFERROR(VLOOKUP(AS1576,MonsterTable!$A:$B,MATCH(MonsterTable!$B$1,MonsterTable!$A$1:$B$1,0),0),
IF(OR(NOT(ISBLANK(AU1576)),ISBLANK(AV1576)),#N/A,
IF(AS1576="empty","empty",
VLOOKUP(AS1576,MonsterGroupTable!$A:$A,1,0)))))))</f>
        <v/>
      </c>
      <c r="BA1576" s="2" t="str">
        <f>IF(AND(ISBLANK(AZ1576),OR(NOT(ISBLANK(BB1576)),NOT(ISBLANK(BC1576)))),#N/A,
IF(ISBLANK(AZ1576),"",
IF(AND(NOT(ISERROR(VLOOKUP(AZ1576,MonsterTable!$A:$B,MATCH(MonsterTable!$B$1,MonsterTable!$A$1:$B$1,0),0))),OR(ISBLANK(BB1576),ISBLANK(BC1576))),#N/A,
IFERROR(VLOOKUP(AZ1576,MonsterTable!$A:$B,MATCH(MonsterTable!$B$1,MonsterTable!$A$1:$B$1,0),0),
IF(OR(NOT(ISBLANK(BB1576)),ISBLANK(BC1576)),#N/A,
IF(AZ1576="empty","empty",
VLOOKUP(AZ1576,MonsterGroupTable!$A:$A,1,0)))))))</f>
        <v/>
      </c>
      <c r="BH1576" s="2" t="str">
        <f>IF(AND(ISBLANK(BG1576),OR(NOT(ISBLANK(BI1576)),NOT(ISBLANK(BJ1576)))),#N/A,
IF(ISBLANK(BG1576),"",
IF(AND(NOT(ISERROR(VLOOKUP(BG1576,MonsterTable!$A:$B,MATCH(MonsterTable!$B$1,MonsterTable!$A$1:$B$1,0),0))),OR(ISBLANK(BI1576),ISBLANK(BJ1576))),#N/A,
IFERROR(VLOOKUP(BG1576,MonsterTable!$A:$B,MATCH(MonsterTable!$B$1,MonsterTable!$A$1:$B$1,0),0),
IF(OR(NOT(ISBLANK(BI1576)),ISBLANK(BJ1576)),#N/A,
IF(BG1576="empty","empty",
VLOOKUP(BG1576,MonsterGroupTable!$A:$A,1,0)))))))</f>
        <v/>
      </c>
      <c r="BO1576" s="2" t="str">
        <f>IF(AND(ISBLANK(BN1576),OR(NOT(ISBLANK(BP1576)),NOT(ISBLANK(BQ1576)))),#N/A,
IF(ISBLANK(BN1576),"",
IF(AND(NOT(ISERROR(VLOOKUP(BN1576,MonsterTable!$A:$B,MATCH(MonsterTable!$B$1,MonsterTable!$A$1:$B$1,0),0))),OR(ISBLANK(BP1576),ISBLANK(BQ1576))),#N/A,
IFERROR(VLOOKUP(BN1576,MonsterTable!$A:$B,MATCH(MonsterTable!$B$1,MonsterTable!$A$1:$B$1,0),0),
IF(OR(NOT(ISBLANK(BP1576)),ISBLANK(BQ1576)),#N/A,
IF(BN1576="empty","empty",
VLOOKUP(BN1576,MonsterGroupTable!$A:$A,1,0)))))))</f>
        <v/>
      </c>
      <c r="BV1576" s="2" t="str">
        <f>IF(AND(ISBLANK(BU1576),OR(NOT(ISBLANK(BW1576)),NOT(ISBLANK(BX1576)))),#N/A,
IF(ISBLANK(BU1576),"",
IF(AND(NOT(ISERROR(VLOOKUP(BU1576,MonsterTable!$A:$B,MATCH(MonsterTable!$B$1,MonsterTable!$A$1:$B$1,0),0))),OR(ISBLANK(BW1576),ISBLANK(BX1576))),#N/A,
IFERROR(VLOOKUP(BU1576,MonsterTable!$A:$B,MATCH(MonsterTable!$B$1,MonsterTable!$A$1:$B$1,0),0),
IF(OR(NOT(ISBLANK(BW1576)),ISBLANK(BX1576)),#N/A,
IF(BU1576="empty","empty",
VLOOKUP(BU1576,MonsterGroupTable!$A:$A,1,0)))))))</f>
        <v/>
      </c>
      <c r="CC1576" s="2" t="str">
        <f>IF(AND(ISBLANK(CB1576),OR(NOT(ISBLANK(CD1576)),NOT(ISBLANK(CE1576)))),#N/A,
IF(ISBLANK(CB1576),"",
IF(AND(NOT(ISERROR(VLOOKUP(CB1576,MonsterTable!$A:$B,MATCH(MonsterTable!$B$1,MonsterTable!$A$1:$B$1,0),0))),OR(ISBLANK(CD1576),ISBLANK(CE1576))),#N/A,
IFERROR(VLOOKUP(CB1576,MonsterTable!$A:$B,MATCH(MonsterTable!$B$1,MonsterTable!$A$1:$B$1,0),0),
IF(OR(NOT(ISBLANK(CD1576)),ISBLANK(CE1576)),#N/A,
IF(CB1576="empty","empty",
VLOOKUP(CB1576,MonsterGroupTable!$A:$A,1,0)))))))</f>
        <v/>
      </c>
      <c r="CJ1576" s="2" t="str">
        <f>IF(AND(ISBLANK(CI1576),OR(NOT(ISBLANK(CK1576)),NOT(ISBLANK(CL1576)))),#N/A,
IF(ISBLANK(CI1576),"",
IF(AND(NOT(ISERROR(VLOOKUP(CI1576,MonsterTable!$A:$B,MATCH(MonsterTable!$B$1,MonsterTable!$A$1:$B$1,0),0))),OR(ISBLANK(CK1576),ISBLANK(CL1576))),#N/A,
IFERROR(VLOOKUP(CI1576,MonsterTable!$A:$B,MATCH(MonsterTable!$B$1,MonsterTable!$A$1:$B$1,0),0),
IF(OR(NOT(ISBLANK(CK1576)),ISBLANK(CL1576)),#N/A,
IF(CI1576="empty","empty",
VLOOKUP(CI1576,MonsterGroupTable!$A:$A,1,0)))))))</f>
        <v/>
      </c>
    </row>
    <row r="1577" spans="1:88">
      <c r="A1577">
        <v>20543</v>
      </c>
      <c r="B1577">
        <f t="shared" si="53"/>
        <v>1.1000000000000001</v>
      </c>
      <c r="C1577">
        <f t="shared" si="53"/>
        <v>1.1000000000000001</v>
      </c>
      <c r="F1577">
        <v>2160</v>
      </c>
      <c r="G1577">
        <v>64347</v>
      </c>
      <c r="H1577">
        <v>0</v>
      </c>
      <c r="I1577">
        <v>0</v>
      </c>
      <c r="J1577">
        <v>0</v>
      </c>
      <c r="K1577" t="s">
        <v>28</v>
      </c>
      <c r="L1577" t="s">
        <v>249</v>
      </c>
      <c r="M1577" t="s">
        <v>79</v>
      </c>
      <c r="N1577" t="s">
        <v>80</v>
      </c>
      <c r="O1577">
        <v>0</v>
      </c>
      <c r="P1577">
        <v>-4.75</v>
      </c>
      <c r="Q1577">
        <v>-3.5</v>
      </c>
      <c r="R1577">
        <v>4.75</v>
      </c>
      <c r="S1577">
        <v>3</v>
      </c>
      <c r="T1577">
        <v>-13.5</v>
      </c>
      <c r="U1577">
        <v>2.5499999999999998</v>
      </c>
      <c r="V1577">
        <v>-6.75</v>
      </c>
      <c r="W1577" t="str">
        <f t="shared" si="54"/>
        <v>g115,5,empty,3,205,1,1,0</v>
      </c>
      <c r="X1577" s="1" t="s">
        <v>314</v>
      </c>
      <c r="Y1577" s="2" t="str">
        <f>IF(AND(ISBLANK(X1577),OR(NOT(ISBLANK(Z1577)),NOT(ISBLANK(AA1577)))),#N/A,
IF(ISBLANK(X1577),"",
IF(AND(NOT(ISERROR(VLOOKUP(X1577,MonsterTable!$A:$B,MATCH(MonsterTable!$B$1,MonsterTable!$A$1:$B$1,0),0))),OR(ISBLANK(Z1577),ISBLANK(AA1577))),#N/A,
IFERROR(VLOOKUP(X1577,MonsterTable!$A:$B,MATCH(MonsterTable!$B$1,MonsterTable!$A$1:$B$1,0),0),
IF(OR(NOT(ISBLANK(Z1577)),ISBLANK(AA1577)),#N/A,
IF(X1577="empty","empty",
VLOOKUP(X1577,MonsterGroupTable!$A:$A,1,0)))))))</f>
        <v>g115</v>
      </c>
      <c r="AA1577">
        <v>5</v>
      </c>
      <c r="AE1577" s="1" t="s">
        <v>446</v>
      </c>
      <c r="AF1577" s="2" t="str">
        <f>IF(AND(ISBLANK(AE1577),OR(NOT(ISBLANK(AG1577)),NOT(ISBLANK(AH1577)))),#N/A,
IF(ISBLANK(AE1577),"",
IF(AND(NOT(ISERROR(VLOOKUP(AE1577,MonsterTable!$A:$B,MATCH(MonsterTable!$B$1,MonsterTable!$A$1:$B$1,0),0))),OR(ISBLANK(AG1577),ISBLANK(AH1577))),#N/A,
IFERROR(VLOOKUP(AE1577,MonsterTable!$A:$B,MATCH(MonsterTable!$B$1,MonsterTable!$A$1:$B$1,0),0),
IF(OR(NOT(ISBLANK(AG1577)),ISBLANK(AH1577)),#N/A,
IF(AE1577="empty","empty",
VLOOKUP(AE1577,MonsterGroupTable!$A:$A,1,0)))))))</f>
        <v>empty</v>
      </c>
      <c r="AH1577">
        <v>3</v>
      </c>
      <c r="AL1577" s="1" t="s">
        <v>341</v>
      </c>
      <c r="AM1577" s="2">
        <f>IF(AND(ISBLANK(AL1577),OR(NOT(ISBLANK(AN1577)),NOT(ISBLANK(AO1577)))),#N/A,
IF(ISBLANK(AL1577),"",
IF(AND(NOT(ISERROR(VLOOKUP(AL1577,MonsterTable!$A:$B,MATCH(MonsterTable!$B$1,MonsterTable!$A$1:$B$1,0),0))),OR(ISBLANK(AN1577),ISBLANK(AO1577))),#N/A,
IFERROR(VLOOKUP(AL1577,MonsterTable!$A:$B,MATCH(MonsterTable!$B$1,MonsterTable!$A$1:$B$1,0),0),
IF(OR(NOT(ISBLANK(AN1577)),ISBLANK(AO1577)),#N/A,
IF(AL1577="empty","empty",
VLOOKUP(AL1577,MonsterGroupTable!$A:$A,1,0)))))))</f>
        <v>205</v>
      </c>
      <c r="AN1577">
        <v>1</v>
      </c>
      <c r="AO1577">
        <v>1</v>
      </c>
      <c r="AP1577">
        <v>0</v>
      </c>
      <c r="AT1577" s="2" t="str">
        <f>IF(AND(ISBLANK(AS1577),OR(NOT(ISBLANK(AU1577)),NOT(ISBLANK(AV1577)))),#N/A,
IF(ISBLANK(AS1577),"",
IF(AND(NOT(ISERROR(VLOOKUP(AS1577,MonsterTable!$A:$B,MATCH(MonsterTable!$B$1,MonsterTable!$A$1:$B$1,0),0))),OR(ISBLANK(AU1577),ISBLANK(AV1577))),#N/A,
IFERROR(VLOOKUP(AS1577,MonsterTable!$A:$B,MATCH(MonsterTable!$B$1,MonsterTable!$A$1:$B$1,0),0),
IF(OR(NOT(ISBLANK(AU1577)),ISBLANK(AV1577)),#N/A,
IF(AS1577="empty","empty",
VLOOKUP(AS1577,MonsterGroupTable!$A:$A,1,0)))))))</f>
        <v/>
      </c>
      <c r="BA1577" s="2" t="str">
        <f>IF(AND(ISBLANK(AZ1577),OR(NOT(ISBLANK(BB1577)),NOT(ISBLANK(BC1577)))),#N/A,
IF(ISBLANK(AZ1577),"",
IF(AND(NOT(ISERROR(VLOOKUP(AZ1577,MonsterTable!$A:$B,MATCH(MonsterTable!$B$1,MonsterTable!$A$1:$B$1,0),0))),OR(ISBLANK(BB1577),ISBLANK(BC1577))),#N/A,
IFERROR(VLOOKUP(AZ1577,MonsterTable!$A:$B,MATCH(MonsterTable!$B$1,MonsterTable!$A$1:$B$1,0),0),
IF(OR(NOT(ISBLANK(BB1577)),ISBLANK(BC1577)),#N/A,
IF(AZ1577="empty","empty",
VLOOKUP(AZ1577,MonsterGroupTable!$A:$A,1,0)))))))</f>
        <v/>
      </c>
      <c r="BH1577" s="2" t="str">
        <f>IF(AND(ISBLANK(BG1577),OR(NOT(ISBLANK(BI1577)),NOT(ISBLANK(BJ1577)))),#N/A,
IF(ISBLANK(BG1577),"",
IF(AND(NOT(ISERROR(VLOOKUP(BG1577,MonsterTable!$A:$B,MATCH(MonsterTable!$B$1,MonsterTable!$A$1:$B$1,0),0))),OR(ISBLANK(BI1577),ISBLANK(BJ1577))),#N/A,
IFERROR(VLOOKUP(BG1577,MonsterTable!$A:$B,MATCH(MonsterTable!$B$1,MonsterTable!$A$1:$B$1,0),0),
IF(OR(NOT(ISBLANK(BI1577)),ISBLANK(BJ1577)),#N/A,
IF(BG1577="empty","empty",
VLOOKUP(BG1577,MonsterGroupTable!$A:$A,1,0)))))))</f>
        <v/>
      </c>
      <c r="BO1577" s="2" t="str">
        <f>IF(AND(ISBLANK(BN1577),OR(NOT(ISBLANK(BP1577)),NOT(ISBLANK(BQ1577)))),#N/A,
IF(ISBLANK(BN1577),"",
IF(AND(NOT(ISERROR(VLOOKUP(BN1577,MonsterTable!$A:$B,MATCH(MonsterTable!$B$1,MonsterTable!$A$1:$B$1,0),0))),OR(ISBLANK(BP1577),ISBLANK(BQ1577))),#N/A,
IFERROR(VLOOKUP(BN1577,MonsterTable!$A:$B,MATCH(MonsterTable!$B$1,MonsterTable!$A$1:$B$1,0),0),
IF(OR(NOT(ISBLANK(BP1577)),ISBLANK(BQ1577)),#N/A,
IF(BN1577="empty","empty",
VLOOKUP(BN1577,MonsterGroupTable!$A:$A,1,0)))))))</f>
        <v/>
      </c>
      <c r="BV1577" s="2" t="str">
        <f>IF(AND(ISBLANK(BU1577),OR(NOT(ISBLANK(BW1577)),NOT(ISBLANK(BX1577)))),#N/A,
IF(ISBLANK(BU1577),"",
IF(AND(NOT(ISERROR(VLOOKUP(BU1577,MonsterTable!$A:$B,MATCH(MonsterTable!$B$1,MonsterTable!$A$1:$B$1,0),0))),OR(ISBLANK(BW1577),ISBLANK(BX1577))),#N/A,
IFERROR(VLOOKUP(BU1577,MonsterTable!$A:$B,MATCH(MonsterTable!$B$1,MonsterTable!$A$1:$B$1,0),0),
IF(OR(NOT(ISBLANK(BW1577)),ISBLANK(BX1577)),#N/A,
IF(BU1577="empty","empty",
VLOOKUP(BU1577,MonsterGroupTable!$A:$A,1,0)))))))</f>
        <v/>
      </c>
      <c r="CC1577" s="2" t="str">
        <f>IF(AND(ISBLANK(CB1577),OR(NOT(ISBLANK(CD1577)),NOT(ISBLANK(CE1577)))),#N/A,
IF(ISBLANK(CB1577),"",
IF(AND(NOT(ISERROR(VLOOKUP(CB1577,MonsterTable!$A:$B,MATCH(MonsterTable!$B$1,MonsterTable!$A$1:$B$1,0),0))),OR(ISBLANK(CD1577),ISBLANK(CE1577))),#N/A,
IFERROR(VLOOKUP(CB1577,MonsterTable!$A:$B,MATCH(MonsterTable!$B$1,MonsterTable!$A$1:$B$1,0),0),
IF(OR(NOT(ISBLANK(CD1577)),ISBLANK(CE1577)),#N/A,
IF(CB1577="empty","empty",
VLOOKUP(CB1577,MonsterGroupTable!$A:$A,1,0)))))))</f>
        <v/>
      </c>
      <c r="CJ1577" s="2" t="str">
        <f>IF(AND(ISBLANK(CI1577),OR(NOT(ISBLANK(CK1577)),NOT(ISBLANK(CL1577)))),#N/A,
IF(ISBLANK(CI1577),"",
IF(AND(NOT(ISERROR(VLOOKUP(CI1577,MonsterTable!$A:$B,MATCH(MonsterTable!$B$1,MonsterTable!$A$1:$B$1,0),0))),OR(ISBLANK(CK1577),ISBLANK(CL1577))),#N/A,
IFERROR(VLOOKUP(CI1577,MonsterTable!$A:$B,MATCH(MonsterTable!$B$1,MonsterTable!$A$1:$B$1,0),0),
IF(OR(NOT(ISBLANK(CK1577)),ISBLANK(CL1577)),#N/A,
IF(CI1577="empty","empty",
VLOOKUP(CI1577,MonsterGroupTable!$A:$A,1,0)))))))</f>
        <v/>
      </c>
    </row>
    <row r="1578" spans="1:88">
      <c r="A1578">
        <v>20544</v>
      </c>
      <c r="B1578">
        <f t="shared" si="53"/>
        <v>1.1000000000000001</v>
      </c>
      <c r="C1578">
        <f t="shared" si="53"/>
        <v>1.1000000000000001</v>
      </c>
      <c r="F1578">
        <v>2160</v>
      </c>
      <c r="G1578">
        <v>64671</v>
      </c>
      <c r="H1578">
        <v>0</v>
      </c>
      <c r="I1578">
        <v>0</v>
      </c>
      <c r="J1578">
        <v>0</v>
      </c>
      <c r="K1578" t="s">
        <v>28</v>
      </c>
      <c r="L1578" t="s">
        <v>249</v>
      </c>
      <c r="M1578" t="s">
        <v>79</v>
      </c>
      <c r="N1578" t="s">
        <v>80</v>
      </c>
      <c r="O1578">
        <v>0</v>
      </c>
      <c r="P1578">
        <v>-4.75</v>
      </c>
      <c r="Q1578">
        <v>-3.5</v>
      </c>
      <c r="R1578">
        <v>4.75</v>
      </c>
      <c r="S1578">
        <v>3</v>
      </c>
      <c r="T1578">
        <v>-13.5</v>
      </c>
      <c r="U1578">
        <v>2.5499999999999998</v>
      </c>
      <c r="V1578">
        <v>-6.75</v>
      </c>
      <c r="W1578" t="str">
        <f t="shared" si="54"/>
        <v>g115,5,empty,3,205,1,1,0</v>
      </c>
      <c r="X1578" s="1" t="s">
        <v>314</v>
      </c>
      <c r="Y1578" s="2" t="str">
        <f>IF(AND(ISBLANK(X1578),OR(NOT(ISBLANK(Z1578)),NOT(ISBLANK(AA1578)))),#N/A,
IF(ISBLANK(X1578),"",
IF(AND(NOT(ISERROR(VLOOKUP(X1578,MonsterTable!$A:$B,MATCH(MonsterTable!$B$1,MonsterTable!$A$1:$B$1,0),0))),OR(ISBLANK(Z1578),ISBLANK(AA1578))),#N/A,
IFERROR(VLOOKUP(X1578,MonsterTable!$A:$B,MATCH(MonsterTable!$B$1,MonsterTable!$A$1:$B$1,0),0),
IF(OR(NOT(ISBLANK(Z1578)),ISBLANK(AA1578)),#N/A,
IF(X1578="empty","empty",
VLOOKUP(X1578,MonsterGroupTable!$A:$A,1,0)))))))</f>
        <v>g115</v>
      </c>
      <c r="AA1578">
        <v>5</v>
      </c>
      <c r="AE1578" s="1" t="s">
        <v>446</v>
      </c>
      <c r="AF1578" s="2" t="str">
        <f>IF(AND(ISBLANK(AE1578),OR(NOT(ISBLANK(AG1578)),NOT(ISBLANK(AH1578)))),#N/A,
IF(ISBLANK(AE1578),"",
IF(AND(NOT(ISERROR(VLOOKUP(AE1578,MonsterTable!$A:$B,MATCH(MonsterTable!$B$1,MonsterTable!$A$1:$B$1,0),0))),OR(ISBLANK(AG1578),ISBLANK(AH1578))),#N/A,
IFERROR(VLOOKUP(AE1578,MonsterTable!$A:$B,MATCH(MonsterTable!$B$1,MonsterTable!$A$1:$B$1,0),0),
IF(OR(NOT(ISBLANK(AG1578)),ISBLANK(AH1578)),#N/A,
IF(AE1578="empty","empty",
VLOOKUP(AE1578,MonsterGroupTable!$A:$A,1,0)))))))</f>
        <v>empty</v>
      </c>
      <c r="AH1578">
        <v>3</v>
      </c>
      <c r="AL1578" s="1" t="s">
        <v>341</v>
      </c>
      <c r="AM1578" s="2">
        <f>IF(AND(ISBLANK(AL1578),OR(NOT(ISBLANK(AN1578)),NOT(ISBLANK(AO1578)))),#N/A,
IF(ISBLANK(AL1578),"",
IF(AND(NOT(ISERROR(VLOOKUP(AL1578,MonsterTable!$A:$B,MATCH(MonsterTable!$B$1,MonsterTable!$A$1:$B$1,0),0))),OR(ISBLANK(AN1578),ISBLANK(AO1578))),#N/A,
IFERROR(VLOOKUP(AL1578,MonsterTable!$A:$B,MATCH(MonsterTable!$B$1,MonsterTable!$A$1:$B$1,0),0),
IF(OR(NOT(ISBLANK(AN1578)),ISBLANK(AO1578)),#N/A,
IF(AL1578="empty","empty",
VLOOKUP(AL1578,MonsterGroupTable!$A:$A,1,0)))))))</f>
        <v>205</v>
      </c>
      <c r="AN1578">
        <v>1</v>
      </c>
      <c r="AO1578">
        <v>1</v>
      </c>
      <c r="AP1578">
        <v>0</v>
      </c>
      <c r="AT1578" s="2" t="str">
        <f>IF(AND(ISBLANK(AS1578),OR(NOT(ISBLANK(AU1578)),NOT(ISBLANK(AV1578)))),#N/A,
IF(ISBLANK(AS1578),"",
IF(AND(NOT(ISERROR(VLOOKUP(AS1578,MonsterTable!$A:$B,MATCH(MonsterTable!$B$1,MonsterTable!$A$1:$B$1,0),0))),OR(ISBLANK(AU1578),ISBLANK(AV1578))),#N/A,
IFERROR(VLOOKUP(AS1578,MonsterTable!$A:$B,MATCH(MonsterTable!$B$1,MonsterTable!$A$1:$B$1,0),0),
IF(OR(NOT(ISBLANK(AU1578)),ISBLANK(AV1578)),#N/A,
IF(AS1578="empty","empty",
VLOOKUP(AS1578,MonsterGroupTable!$A:$A,1,0)))))))</f>
        <v/>
      </c>
      <c r="BA1578" s="2" t="str">
        <f>IF(AND(ISBLANK(AZ1578),OR(NOT(ISBLANK(BB1578)),NOT(ISBLANK(BC1578)))),#N/A,
IF(ISBLANK(AZ1578),"",
IF(AND(NOT(ISERROR(VLOOKUP(AZ1578,MonsterTable!$A:$B,MATCH(MonsterTable!$B$1,MonsterTable!$A$1:$B$1,0),0))),OR(ISBLANK(BB1578),ISBLANK(BC1578))),#N/A,
IFERROR(VLOOKUP(AZ1578,MonsterTable!$A:$B,MATCH(MonsterTable!$B$1,MonsterTable!$A$1:$B$1,0),0),
IF(OR(NOT(ISBLANK(BB1578)),ISBLANK(BC1578)),#N/A,
IF(AZ1578="empty","empty",
VLOOKUP(AZ1578,MonsterGroupTable!$A:$A,1,0)))))))</f>
        <v/>
      </c>
      <c r="BH1578" s="2" t="str">
        <f>IF(AND(ISBLANK(BG1578),OR(NOT(ISBLANK(BI1578)),NOT(ISBLANK(BJ1578)))),#N/A,
IF(ISBLANK(BG1578),"",
IF(AND(NOT(ISERROR(VLOOKUP(BG1578,MonsterTable!$A:$B,MATCH(MonsterTable!$B$1,MonsterTable!$A$1:$B$1,0),0))),OR(ISBLANK(BI1578),ISBLANK(BJ1578))),#N/A,
IFERROR(VLOOKUP(BG1578,MonsterTable!$A:$B,MATCH(MonsterTable!$B$1,MonsterTable!$A$1:$B$1,0),0),
IF(OR(NOT(ISBLANK(BI1578)),ISBLANK(BJ1578)),#N/A,
IF(BG1578="empty","empty",
VLOOKUP(BG1578,MonsterGroupTable!$A:$A,1,0)))))))</f>
        <v/>
      </c>
      <c r="BO1578" s="2" t="str">
        <f>IF(AND(ISBLANK(BN1578),OR(NOT(ISBLANK(BP1578)),NOT(ISBLANK(BQ1578)))),#N/A,
IF(ISBLANK(BN1578),"",
IF(AND(NOT(ISERROR(VLOOKUP(BN1578,MonsterTable!$A:$B,MATCH(MonsterTable!$B$1,MonsterTable!$A$1:$B$1,0),0))),OR(ISBLANK(BP1578),ISBLANK(BQ1578))),#N/A,
IFERROR(VLOOKUP(BN1578,MonsterTable!$A:$B,MATCH(MonsterTable!$B$1,MonsterTable!$A$1:$B$1,0),0),
IF(OR(NOT(ISBLANK(BP1578)),ISBLANK(BQ1578)),#N/A,
IF(BN1578="empty","empty",
VLOOKUP(BN1578,MonsterGroupTable!$A:$A,1,0)))))))</f>
        <v/>
      </c>
      <c r="BV1578" s="2" t="str">
        <f>IF(AND(ISBLANK(BU1578),OR(NOT(ISBLANK(BW1578)),NOT(ISBLANK(BX1578)))),#N/A,
IF(ISBLANK(BU1578),"",
IF(AND(NOT(ISERROR(VLOOKUP(BU1578,MonsterTable!$A:$B,MATCH(MonsterTable!$B$1,MonsterTable!$A$1:$B$1,0),0))),OR(ISBLANK(BW1578),ISBLANK(BX1578))),#N/A,
IFERROR(VLOOKUP(BU1578,MonsterTable!$A:$B,MATCH(MonsterTable!$B$1,MonsterTable!$A$1:$B$1,0),0),
IF(OR(NOT(ISBLANK(BW1578)),ISBLANK(BX1578)),#N/A,
IF(BU1578="empty","empty",
VLOOKUP(BU1578,MonsterGroupTable!$A:$A,1,0)))))))</f>
        <v/>
      </c>
      <c r="CC1578" s="2" t="str">
        <f>IF(AND(ISBLANK(CB1578),OR(NOT(ISBLANK(CD1578)),NOT(ISBLANK(CE1578)))),#N/A,
IF(ISBLANK(CB1578),"",
IF(AND(NOT(ISERROR(VLOOKUP(CB1578,MonsterTable!$A:$B,MATCH(MonsterTable!$B$1,MonsterTable!$A$1:$B$1,0),0))),OR(ISBLANK(CD1578),ISBLANK(CE1578))),#N/A,
IFERROR(VLOOKUP(CB1578,MonsterTable!$A:$B,MATCH(MonsterTable!$B$1,MonsterTable!$A$1:$B$1,0),0),
IF(OR(NOT(ISBLANK(CD1578)),ISBLANK(CE1578)),#N/A,
IF(CB1578="empty","empty",
VLOOKUP(CB1578,MonsterGroupTable!$A:$A,1,0)))))))</f>
        <v/>
      </c>
      <c r="CJ1578" s="2" t="str">
        <f>IF(AND(ISBLANK(CI1578),OR(NOT(ISBLANK(CK1578)),NOT(ISBLANK(CL1578)))),#N/A,
IF(ISBLANK(CI1578),"",
IF(AND(NOT(ISERROR(VLOOKUP(CI1578,MonsterTable!$A:$B,MATCH(MonsterTable!$B$1,MonsterTable!$A$1:$B$1,0),0))),OR(ISBLANK(CK1578),ISBLANK(CL1578))),#N/A,
IFERROR(VLOOKUP(CI1578,MonsterTable!$A:$B,MATCH(MonsterTable!$B$1,MonsterTable!$A$1:$B$1,0),0),
IF(OR(NOT(ISBLANK(CK1578)),ISBLANK(CL1578)),#N/A,
IF(CI1578="empty","empty",
VLOOKUP(CI1578,MonsterGroupTable!$A:$A,1,0)))))))</f>
        <v/>
      </c>
    </row>
    <row r="1579" spans="1:88">
      <c r="A1579">
        <v>20545</v>
      </c>
      <c r="B1579">
        <f t="shared" si="53"/>
        <v>1.1000000000000001</v>
      </c>
      <c r="C1579">
        <f t="shared" si="53"/>
        <v>1.1000000000000001</v>
      </c>
      <c r="F1579">
        <v>2160</v>
      </c>
      <c r="G1579">
        <v>64995</v>
      </c>
      <c r="H1579">
        <v>0</v>
      </c>
      <c r="I1579">
        <v>0</v>
      </c>
      <c r="J1579">
        <v>0</v>
      </c>
      <c r="K1579" t="s">
        <v>28</v>
      </c>
      <c r="L1579" t="s">
        <v>249</v>
      </c>
      <c r="M1579" t="s">
        <v>79</v>
      </c>
      <c r="N1579" t="s">
        <v>80</v>
      </c>
      <c r="O1579">
        <v>0</v>
      </c>
      <c r="P1579">
        <v>-4.75</v>
      </c>
      <c r="Q1579">
        <v>-3.5</v>
      </c>
      <c r="R1579">
        <v>4.75</v>
      </c>
      <c r="S1579">
        <v>3</v>
      </c>
      <c r="T1579">
        <v>-13.5</v>
      </c>
      <c r="U1579">
        <v>2.5499999999999998</v>
      </c>
      <c r="V1579">
        <v>-6.75</v>
      </c>
      <c r="W1579" t="str">
        <f t="shared" si="54"/>
        <v>g115,5,empty,3,205,1,1,0</v>
      </c>
      <c r="X1579" s="1" t="s">
        <v>314</v>
      </c>
      <c r="Y1579" s="2" t="str">
        <f>IF(AND(ISBLANK(X1579),OR(NOT(ISBLANK(Z1579)),NOT(ISBLANK(AA1579)))),#N/A,
IF(ISBLANK(X1579),"",
IF(AND(NOT(ISERROR(VLOOKUP(X1579,MonsterTable!$A:$B,MATCH(MonsterTable!$B$1,MonsterTable!$A$1:$B$1,0),0))),OR(ISBLANK(Z1579),ISBLANK(AA1579))),#N/A,
IFERROR(VLOOKUP(X1579,MonsterTable!$A:$B,MATCH(MonsterTable!$B$1,MonsterTable!$A$1:$B$1,0),0),
IF(OR(NOT(ISBLANK(Z1579)),ISBLANK(AA1579)),#N/A,
IF(X1579="empty","empty",
VLOOKUP(X1579,MonsterGroupTable!$A:$A,1,0)))))))</f>
        <v>g115</v>
      </c>
      <c r="AA1579">
        <v>5</v>
      </c>
      <c r="AE1579" s="1" t="s">
        <v>446</v>
      </c>
      <c r="AF1579" s="2" t="str">
        <f>IF(AND(ISBLANK(AE1579),OR(NOT(ISBLANK(AG1579)),NOT(ISBLANK(AH1579)))),#N/A,
IF(ISBLANK(AE1579),"",
IF(AND(NOT(ISERROR(VLOOKUP(AE1579,MonsterTable!$A:$B,MATCH(MonsterTable!$B$1,MonsterTable!$A$1:$B$1,0),0))),OR(ISBLANK(AG1579),ISBLANK(AH1579))),#N/A,
IFERROR(VLOOKUP(AE1579,MonsterTable!$A:$B,MATCH(MonsterTable!$B$1,MonsterTable!$A$1:$B$1,0),0),
IF(OR(NOT(ISBLANK(AG1579)),ISBLANK(AH1579)),#N/A,
IF(AE1579="empty","empty",
VLOOKUP(AE1579,MonsterGroupTable!$A:$A,1,0)))))))</f>
        <v>empty</v>
      </c>
      <c r="AH1579">
        <v>3</v>
      </c>
      <c r="AL1579" s="1" t="s">
        <v>341</v>
      </c>
      <c r="AM1579" s="2">
        <f>IF(AND(ISBLANK(AL1579),OR(NOT(ISBLANK(AN1579)),NOT(ISBLANK(AO1579)))),#N/A,
IF(ISBLANK(AL1579),"",
IF(AND(NOT(ISERROR(VLOOKUP(AL1579,MonsterTable!$A:$B,MATCH(MonsterTable!$B$1,MonsterTable!$A$1:$B$1,0),0))),OR(ISBLANK(AN1579),ISBLANK(AO1579))),#N/A,
IFERROR(VLOOKUP(AL1579,MonsterTable!$A:$B,MATCH(MonsterTable!$B$1,MonsterTable!$A$1:$B$1,0),0),
IF(OR(NOT(ISBLANK(AN1579)),ISBLANK(AO1579)),#N/A,
IF(AL1579="empty","empty",
VLOOKUP(AL1579,MonsterGroupTable!$A:$A,1,0)))))))</f>
        <v>205</v>
      </c>
      <c r="AN1579">
        <v>1</v>
      </c>
      <c r="AO1579">
        <v>1</v>
      </c>
      <c r="AP1579">
        <v>0</v>
      </c>
      <c r="AT1579" s="2" t="str">
        <f>IF(AND(ISBLANK(AS1579),OR(NOT(ISBLANK(AU1579)),NOT(ISBLANK(AV1579)))),#N/A,
IF(ISBLANK(AS1579),"",
IF(AND(NOT(ISERROR(VLOOKUP(AS1579,MonsterTable!$A:$B,MATCH(MonsterTable!$B$1,MonsterTable!$A$1:$B$1,0),0))),OR(ISBLANK(AU1579),ISBLANK(AV1579))),#N/A,
IFERROR(VLOOKUP(AS1579,MonsterTable!$A:$B,MATCH(MonsterTable!$B$1,MonsterTable!$A$1:$B$1,0),0),
IF(OR(NOT(ISBLANK(AU1579)),ISBLANK(AV1579)),#N/A,
IF(AS1579="empty","empty",
VLOOKUP(AS1579,MonsterGroupTable!$A:$A,1,0)))))))</f>
        <v/>
      </c>
      <c r="BA1579" s="2" t="str">
        <f>IF(AND(ISBLANK(AZ1579),OR(NOT(ISBLANK(BB1579)),NOT(ISBLANK(BC1579)))),#N/A,
IF(ISBLANK(AZ1579),"",
IF(AND(NOT(ISERROR(VLOOKUP(AZ1579,MonsterTable!$A:$B,MATCH(MonsterTable!$B$1,MonsterTable!$A$1:$B$1,0),0))),OR(ISBLANK(BB1579),ISBLANK(BC1579))),#N/A,
IFERROR(VLOOKUP(AZ1579,MonsterTable!$A:$B,MATCH(MonsterTable!$B$1,MonsterTable!$A$1:$B$1,0),0),
IF(OR(NOT(ISBLANK(BB1579)),ISBLANK(BC1579)),#N/A,
IF(AZ1579="empty","empty",
VLOOKUP(AZ1579,MonsterGroupTable!$A:$A,1,0)))))))</f>
        <v/>
      </c>
      <c r="BH1579" s="2" t="str">
        <f>IF(AND(ISBLANK(BG1579),OR(NOT(ISBLANK(BI1579)),NOT(ISBLANK(BJ1579)))),#N/A,
IF(ISBLANK(BG1579),"",
IF(AND(NOT(ISERROR(VLOOKUP(BG1579,MonsterTable!$A:$B,MATCH(MonsterTable!$B$1,MonsterTable!$A$1:$B$1,0),0))),OR(ISBLANK(BI1579),ISBLANK(BJ1579))),#N/A,
IFERROR(VLOOKUP(BG1579,MonsterTable!$A:$B,MATCH(MonsterTable!$B$1,MonsterTable!$A$1:$B$1,0),0),
IF(OR(NOT(ISBLANK(BI1579)),ISBLANK(BJ1579)),#N/A,
IF(BG1579="empty","empty",
VLOOKUP(BG1579,MonsterGroupTable!$A:$A,1,0)))))))</f>
        <v/>
      </c>
      <c r="BO1579" s="2" t="str">
        <f>IF(AND(ISBLANK(BN1579),OR(NOT(ISBLANK(BP1579)),NOT(ISBLANK(BQ1579)))),#N/A,
IF(ISBLANK(BN1579),"",
IF(AND(NOT(ISERROR(VLOOKUP(BN1579,MonsterTable!$A:$B,MATCH(MonsterTable!$B$1,MonsterTable!$A$1:$B$1,0),0))),OR(ISBLANK(BP1579),ISBLANK(BQ1579))),#N/A,
IFERROR(VLOOKUP(BN1579,MonsterTable!$A:$B,MATCH(MonsterTable!$B$1,MonsterTable!$A$1:$B$1,0),0),
IF(OR(NOT(ISBLANK(BP1579)),ISBLANK(BQ1579)),#N/A,
IF(BN1579="empty","empty",
VLOOKUP(BN1579,MonsterGroupTable!$A:$A,1,0)))))))</f>
        <v/>
      </c>
      <c r="BV1579" s="2" t="str">
        <f>IF(AND(ISBLANK(BU1579),OR(NOT(ISBLANK(BW1579)),NOT(ISBLANK(BX1579)))),#N/A,
IF(ISBLANK(BU1579),"",
IF(AND(NOT(ISERROR(VLOOKUP(BU1579,MonsterTable!$A:$B,MATCH(MonsterTable!$B$1,MonsterTable!$A$1:$B$1,0),0))),OR(ISBLANK(BW1579),ISBLANK(BX1579))),#N/A,
IFERROR(VLOOKUP(BU1579,MonsterTable!$A:$B,MATCH(MonsterTable!$B$1,MonsterTable!$A$1:$B$1,0),0),
IF(OR(NOT(ISBLANK(BW1579)),ISBLANK(BX1579)),#N/A,
IF(BU1579="empty","empty",
VLOOKUP(BU1579,MonsterGroupTable!$A:$A,1,0)))))))</f>
        <v/>
      </c>
      <c r="CC1579" s="2" t="str">
        <f>IF(AND(ISBLANK(CB1579),OR(NOT(ISBLANK(CD1579)),NOT(ISBLANK(CE1579)))),#N/A,
IF(ISBLANK(CB1579),"",
IF(AND(NOT(ISERROR(VLOOKUP(CB1579,MonsterTable!$A:$B,MATCH(MonsterTable!$B$1,MonsterTable!$A$1:$B$1,0),0))),OR(ISBLANK(CD1579),ISBLANK(CE1579))),#N/A,
IFERROR(VLOOKUP(CB1579,MonsterTable!$A:$B,MATCH(MonsterTable!$B$1,MonsterTable!$A$1:$B$1,0),0),
IF(OR(NOT(ISBLANK(CD1579)),ISBLANK(CE1579)),#N/A,
IF(CB1579="empty","empty",
VLOOKUP(CB1579,MonsterGroupTable!$A:$A,1,0)))))))</f>
        <v/>
      </c>
      <c r="CJ1579" s="2" t="str">
        <f>IF(AND(ISBLANK(CI1579),OR(NOT(ISBLANK(CK1579)),NOT(ISBLANK(CL1579)))),#N/A,
IF(ISBLANK(CI1579),"",
IF(AND(NOT(ISERROR(VLOOKUP(CI1579,MonsterTable!$A:$B,MATCH(MonsterTable!$B$1,MonsterTable!$A$1:$B$1,0),0))),OR(ISBLANK(CK1579),ISBLANK(CL1579))),#N/A,
IFERROR(VLOOKUP(CI1579,MonsterTable!$A:$B,MATCH(MonsterTable!$B$1,MonsterTable!$A$1:$B$1,0),0),
IF(OR(NOT(ISBLANK(CK1579)),ISBLANK(CL1579)),#N/A,
IF(CI1579="empty","empty",
VLOOKUP(CI1579,MonsterGroupTable!$A:$A,1,0)))))))</f>
        <v/>
      </c>
    </row>
    <row r="1580" spans="1:88">
      <c r="A1580">
        <v>20546</v>
      </c>
      <c r="B1580">
        <f t="shared" si="53"/>
        <v>1.1000000000000001</v>
      </c>
      <c r="C1580">
        <f t="shared" si="53"/>
        <v>1.1000000000000001</v>
      </c>
      <c r="F1580">
        <v>2160</v>
      </c>
      <c r="G1580">
        <v>65319</v>
      </c>
      <c r="H1580">
        <v>0</v>
      </c>
      <c r="I1580">
        <v>0</v>
      </c>
      <c r="J1580">
        <v>0</v>
      </c>
      <c r="K1580" t="s">
        <v>28</v>
      </c>
      <c r="L1580" t="s">
        <v>249</v>
      </c>
      <c r="M1580" t="s">
        <v>79</v>
      </c>
      <c r="N1580" t="s">
        <v>80</v>
      </c>
      <c r="O1580">
        <v>0</v>
      </c>
      <c r="P1580">
        <v>-4.75</v>
      </c>
      <c r="Q1580">
        <v>-3.5</v>
      </c>
      <c r="R1580">
        <v>4.75</v>
      </c>
      <c r="S1580">
        <v>3</v>
      </c>
      <c r="T1580">
        <v>-13.5</v>
      </c>
      <c r="U1580">
        <v>2.5499999999999998</v>
      </c>
      <c r="V1580">
        <v>-6.75</v>
      </c>
      <c r="W1580" t="str">
        <f t="shared" si="54"/>
        <v>g115,5,empty,3,205,1,1,0</v>
      </c>
      <c r="X1580" s="1" t="s">
        <v>314</v>
      </c>
      <c r="Y1580" s="2" t="str">
        <f>IF(AND(ISBLANK(X1580),OR(NOT(ISBLANK(Z1580)),NOT(ISBLANK(AA1580)))),#N/A,
IF(ISBLANK(X1580),"",
IF(AND(NOT(ISERROR(VLOOKUP(X1580,MonsterTable!$A:$B,MATCH(MonsterTable!$B$1,MonsterTable!$A$1:$B$1,0),0))),OR(ISBLANK(Z1580),ISBLANK(AA1580))),#N/A,
IFERROR(VLOOKUP(X1580,MonsterTable!$A:$B,MATCH(MonsterTable!$B$1,MonsterTable!$A$1:$B$1,0),0),
IF(OR(NOT(ISBLANK(Z1580)),ISBLANK(AA1580)),#N/A,
IF(X1580="empty","empty",
VLOOKUP(X1580,MonsterGroupTable!$A:$A,1,0)))))))</f>
        <v>g115</v>
      </c>
      <c r="AA1580">
        <v>5</v>
      </c>
      <c r="AE1580" s="1" t="s">
        <v>446</v>
      </c>
      <c r="AF1580" s="2" t="str">
        <f>IF(AND(ISBLANK(AE1580),OR(NOT(ISBLANK(AG1580)),NOT(ISBLANK(AH1580)))),#N/A,
IF(ISBLANK(AE1580),"",
IF(AND(NOT(ISERROR(VLOOKUP(AE1580,MonsterTable!$A:$B,MATCH(MonsterTable!$B$1,MonsterTable!$A$1:$B$1,0),0))),OR(ISBLANK(AG1580),ISBLANK(AH1580))),#N/A,
IFERROR(VLOOKUP(AE1580,MonsterTable!$A:$B,MATCH(MonsterTable!$B$1,MonsterTable!$A$1:$B$1,0),0),
IF(OR(NOT(ISBLANK(AG1580)),ISBLANK(AH1580)),#N/A,
IF(AE1580="empty","empty",
VLOOKUP(AE1580,MonsterGroupTable!$A:$A,1,0)))))))</f>
        <v>empty</v>
      </c>
      <c r="AH1580">
        <v>3</v>
      </c>
      <c r="AL1580" s="1" t="s">
        <v>341</v>
      </c>
      <c r="AM1580" s="2">
        <f>IF(AND(ISBLANK(AL1580),OR(NOT(ISBLANK(AN1580)),NOT(ISBLANK(AO1580)))),#N/A,
IF(ISBLANK(AL1580),"",
IF(AND(NOT(ISERROR(VLOOKUP(AL1580,MonsterTable!$A:$B,MATCH(MonsterTable!$B$1,MonsterTable!$A$1:$B$1,0),0))),OR(ISBLANK(AN1580),ISBLANK(AO1580))),#N/A,
IFERROR(VLOOKUP(AL1580,MonsterTable!$A:$B,MATCH(MonsterTable!$B$1,MonsterTable!$A$1:$B$1,0),0),
IF(OR(NOT(ISBLANK(AN1580)),ISBLANK(AO1580)),#N/A,
IF(AL1580="empty","empty",
VLOOKUP(AL1580,MonsterGroupTable!$A:$A,1,0)))))))</f>
        <v>205</v>
      </c>
      <c r="AN1580">
        <v>1</v>
      </c>
      <c r="AO1580">
        <v>1</v>
      </c>
      <c r="AP1580">
        <v>0</v>
      </c>
      <c r="AT1580" s="2" t="str">
        <f>IF(AND(ISBLANK(AS1580),OR(NOT(ISBLANK(AU1580)),NOT(ISBLANK(AV1580)))),#N/A,
IF(ISBLANK(AS1580),"",
IF(AND(NOT(ISERROR(VLOOKUP(AS1580,MonsterTable!$A:$B,MATCH(MonsterTable!$B$1,MonsterTable!$A$1:$B$1,0),0))),OR(ISBLANK(AU1580),ISBLANK(AV1580))),#N/A,
IFERROR(VLOOKUP(AS1580,MonsterTable!$A:$B,MATCH(MonsterTable!$B$1,MonsterTable!$A$1:$B$1,0),0),
IF(OR(NOT(ISBLANK(AU1580)),ISBLANK(AV1580)),#N/A,
IF(AS1580="empty","empty",
VLOOKUP(AS1580,MonsterGroupTable!$A:$A,1,0)))))))</f>
        <v/>
      </c>
      <c r="BA1580" s="2" t="str">
        <f>IF(AND(ISBLANK(AZ1580),OR(NOT(ISBLANK(BB1580)),NOT(ISBLANK(BC1580)))),#N/A,
IF(ISBLANK(AZ1580),"",
IF(AND(NOT(ISERROR(VLOOKUP(AZ1580,MonsterTable!$A:$B,MATCH(MonsterTable!$B$1,MonsterTable!$A$1:$B$1,0),0))),OR(ISBLANK(BB1580),ISBLANK(BC1580))),#N/A,
IFERROR(VLOOKUP(AZ1580,MonsterTable!$A:$B,MATCH(MonsterTable!$B$1,MonsterTable!$A$1:$B$1,0),0),
IF(OR(NOT(ISBLANK(BB1580)),ISBLANK(BC1580)),#N/A,
IF(AZ1580="empty","empty",
VLOOKUP(AZ1580,MonsterGroupTable!$A:$A,1,0)))))))</f>
        <v/>
      </c>
      <c r="BH1580" s="2" t="str">
        <f>IF(AND(ISBLANK(BG1580),OR(NOT(ISBLANK(BI1580)),NOT(ISBLANK(BJ1580)))),#N/A,
IF(ISBLANK(BG1580),"",
IF(AND(NOT(ISERROR(VLOOKUP(BG1580,MonsterTable!$A:$B,MATCH(MonsterTable!$B$1,MonsterTable!$A$1:$B$1,0),0))),OR(ISBLANK(BI1580),ISBLANK(BJ1580))),#N/A,
IFERROR(VLOOKUP(BG1580,MonsterTable!$A:$B,MATCH(MonsterTable!$B$1,MonsterTable!$A$1:$B$1,0),0),
IF(OR(NOT(ISBLANK(BI1580)),ISBLANK(BJ1580)),#N/A,
IF(BG1580="empty","empty",
VLOOKUP(BG1580,MonsterGroupTable!$A:$A,1,0)))))))</f>
        <v/>
      </c>
      <c r="BO1580" s="2" t="str">
        <f>IF(AND(ISBLANK(BN1580),OR(NOT(ISBLANK(BP1580)),NOT(ISBLANK(BQ1580)))),#N/A,
IF(ISBLANK(BN1580),"",
IF(AND(NOT(ISERROR(VLOOKUP(BN1580,MonsterTable!$A:$B,MATCH(MonsterTable!$B$1,MonsterTable!$A$1:$B$1,0),0))),OR(ISBLANK(BP1580),ISBLANK(BQ1580))),#N/A,
IFERROR(VLOOKUP(BN1580,MonsterTable!$A:$B,MATCH(MonsterTable!$B$1,MonsterTable!$A$1:$B$1,0),0),
IF(OR(NOT(ISBLANK(BP1580)),ISBLANK(BQ1580)),#N/A,
IF(BN1580="empty","empty",
VLOOKUP(BN1580,MonsterGroupTable!$A:$A,1,0)))))))</f>
        <v/>
      </c>
      <c r="BV1580" s="2" t="str">
        <f>IF(AND(ISBLANK(BU1580),OR(NOT(ISBLANK(BW1580)),NOT(ISBLANK(BX1580)))),#N/A,
IF(ISBLANK(BU1580),"",
IF(AND(NOT(ISERROR(VLOOKUP(BU1580,MonsterTable!$A:$B,MATCH(MonsterTable!$B$1,MonsterTable!$A$1:$B$1,0),0))),OR(ISBLANK(BW1580),ISBLANK(BX1580))),#N/A,
IFERROR(VLOOKUP(BU1580,MonsterTable!$A:$B,MATCH(MonsterTable!$B$1,MonsterTable!$A$1:$B$1,0),0),
IF(OR(NOT(ISBLANK(BW1580)),ISBLANK(BX1580)),#N/A,
IF(BU1580="empty","empty",
VLOOKUP(BU1580,MonsterGroupTable!$A:$A,1,0)))))))</f>
        <v/>
      </c>
      <c r="CC1580" s="2" t="str">
        <f>IF(AND(ISBLANK(CB1580),OR(NOT(ISBLANK(CD1580)),NOT(ISBLANK(CE1580)))),#N/A,
IF(ISBLANK(CB1580),"",
IF(AND(NOT(ISERROR(VLOOKUP(CB1580,MonsterTable!$A:$B,MATCH(MonsterTable!$B$1,MonsterTable!$A$1:$B$1,0),0))),OR(ISBLANK(CD1580),ISBLANK(CE1580))),#N/A,
IFERROR(VLOOKUP(CB1580,MonsterTable!$A:$B,MATCH(MonsterTable!$B$1,MonsterTable!$A$1:$B$1,0),0),
IF(OR(NOT(ISBLANK(CD1580)),ISBLANK(CE1580)),#N/A,
IF(CB1580="empty","empty",
VLOOKUP(CB1580,MonsterGroupTable!$A:$A,1,0)))))))</f>
        <v/>
      </c>
      <c r="CJ1580" s="2" t="str">
        <f>IF(AND(ISBLANK(CI1580),OR(NOT(ISBLANK(CK1580)),NOT(ISBLANK(CL1580)))),#N/A,
IF(ISBLANK(CI1580),"",
IF(AND(NOT(ISERROR(VLOOKUP(CI1580,MonsterTable!$A:$B,MATCH(MonsterTable!$B$1,MonsterTable!$A$1:$B$1,0),0))),OR(ISBLANK(CK1580),ISBLANK(CL1580))),#N/A,
IFERROR(VLOOKUP(CI1580,MonsterTable!$A:$B,MATCH(MonsterTable!$B$1,MonsterTable!$A$1:$B$1,0),0),
IF(OR(NOT(ISBLANK(CK1580)),ISBLANK(CL1580)),#N/A,
IF(CI1580="empty","empty",
VLOOKUP(CI1580,MonsterGroupTable!$A:$A,1,0)))))))</f>
        <v/>
      </c>
    </row>
    <row r="1581" spans="1:88">
      <c r="A1581">
        <v>20547</v>
      </c>
      <c r="B1581">
        <f t="shared" si="53"/>
        <v>1.1000000000000001</v>
      </c>
      <c r="C1581">
        <f t="shared" si="53"/>
        <v>1.1000000000000001</v>
      </c>
      <c r="F1581">
        <v>2160</v>
      </c>
      <c r="G1581">
        <v>65643</v>
      </c>
      <c r="H1581">
        <v>0</v>
      </c>
      <c r="I1581">
        <v>0</v>
      </c>
      <c r="J1581">
        <v>0</v>
      </c>
      <c r="K1581" t="s">
        <v>28</v>
      </c>
      <c r="L1581" t="s">
        <v>249</v>
      </c>
      <c r="M1581" t="s">
        <v>79</v>
      </c>
      <c r="N1581" t="s">
        <v>80</v>
      </c>
      <c r="O1581">
        <v>0</v>
      </c>
      <c r="P1581">
        <v>-4.75</v>
      </c>
      <c r="Q1581">
        <v>-3.5</v>
      </c>
      <c r="R1581">
        <v>4.75</v>
      </c>
      <c r="S1581">
        <v>3</v>
      </c>
      <c r="T1581">
        <v>-13.5</v>
      </c>
      <c r="U1581">
        <v>2.5499999999999998</v>
      </c>
      <c r="V1581">
        <v>-6.75</v>
      </c>
      <c r="W1581" t="str">
        <f t="shared" si="54"/>
        <v>g115,5,empty,3,205,1,1,0</v>
      </c>
      <c r="X1581" s="1" t="s">
        <v>314</v>
      </c>
      <c r="Y1581" s="2" t="str">
        <f>IF(AND(ISBLANK(X1581),OR(NOT(ISBLANK(Z1581)),NOT(ISBLANK(AA1581)))),#N/A,
IF(ISBLANK(X1581),"",
IF(AND(NOT(ISERROR(VLOOKUP(X1581,MonsterTable!$A:$B,MATCH(MonsterTable!$B$1,MonsterTable!$A$1:$B$1,0),0))),OR(ISBLANK(Z1581),ISBLANK(AA1581))),#N/A,
IFERROR(VLOOKUP(X1581,MonsterTable!$A:$B,MATCH(MonsterTable!$B$1,MonsterTable!$A$1:$B$1,0),0),
IF(OR(NOT(ISBLANK(Z1581)),ISBLANK(AA1581)),#N/A,
IF(X1581="empty","empty",
VLOOKUP(X1581,MonsterGroupTable!$A:$A,1,0)))))))</f>
        <v>g115</v>
      </c>
      <c r="AA1581">
        <v>5</v>
      </c>
      <c r="AE1581" s="1" t="s">
        <v>446</v>
      </c>
      <c r="AF1581" s="2" t="str">
        <f>IF(AND(ISBLANK(AE1581),OR(NOT(ISBLANK(AG1581)),NOT(ISBLANK(AH1581)))),#N/A,
IF(ISBLANK(AE1581),"",
IF(AND(NOT(ISERROR(VLOOKUP(AE1581,MonsterTable!$A:$B,MATCH(MonsterTable!$B$1,MonsterTable!$A$1:$B$1,0),0))),OR(ISBLANK(AG1581),ISBLANK(AH1581))),#N/A,
IFERROR(VLOOKUP(AE1581,MonsterTable!$A:$B,MATCH(MonsterTable!$B$1,MonsterTable!$A$1:$B$1,0),0),
IF(OR(NOT(ISBLANK(AG1581)),ISBLANK(AH1581)),#N/A,
IF(AE1581="empty","empty",
VLOOKUP(AE1581,MonsterGroupTable!$A:$A,1,0)))))))</f>
        <v>empty</v>
      </c>
      <c r="AH1581">
        <v>3</v>
      </c>
      <c r="AL1581" s="1" t="s">
        <v>341</v>
      </c>
      <c r="AM1581" s="2">
        <f>IF(AND(ISBLANK(AL1581),OR(NOT(ISBLANK(AN1581)),NOT(ISBLANK(AO1581)))),#N/A,
IF(ISBLANK(AL1581),"",
IF(AND(NOT(ISERROR(VLOOKUP(AL1581,MonsterTable!$A:$B,MATCH(MonsterTable!$B$1,MonsterTable!$A$1:$B$1,0),0))),OR(ISBLANK(AN1581),ISBLANK(AO1581))),#N/A,
IFERROR(VLOOKUP(AL1581,MonsterTable!$A:$B,MATCH(MonsterTable!$B$1,MonsterTable!$A$1:$B$1,0),0),
IF(OR(NOT(ISBLANK(AN1581)),ISBLANK(AO1581)),#N/A,
IF(AL1581="empty","empty",
VLOOKUP(AL1581,MonsterGroupTable!$A:$A,1,0)))))))</f>
        <v>205</v>
      </c>
      <c r="AN1581">
        <v>1</v>
      </c>
      <c r="AO1581">
        <v>1</v>
      </c>
      <c r="AP1581">
        <v>0</v>
      </c>
      <c r="AT1581" s="2" t="str">
        <f>IF(AND(ISBLANK(AS1581),OR(NOT(ISBLANK(AU1581)),NOT(ISBLANK(AV1581)))),#N/A,
IF(ISBLANK(AS1581),"",
IF(AND(NOT(ISERROR(VLOOKUP(AS1581,MonsterTable!$A:$B,MATCH(MonsterTable!$B$1,MonsterTable!$A$1:$B$1,0),0))),OR(ISBLANK(AU1581),ISBLANK(AV1581))),#N/A,
IFERROR(VLOOKUP(AS1581,MonsterTable!$A:$B,MATCH(MonsterTable!$B$1,MonsterTable!$A$1:$B$1,0),0),
IF(OR(NOT(ISBLANK(AU1581)),ISBLANK(AV1581)),#N/A,
IF(AS1581="empty","empty",
VLOOKUP(AS1581,MonsterGroupTable!$A:$A,1,0)))))))</f>
        <v/>
      </c>
      <c r="BA1581" s="2" t="str">
        <f>IF(AND(ISBLANK(AZ1581),OR(NOT(ISBLANK(BB1581)),NOT(ISBLANK(BC1581)))),#N/A,
IF(ISBLANK(AZ1581),"",
IF(AND(NOT(ISERROR(VLOOKUP(AZ1581,MonsterTable!$A:$B,MATCH(MonsterTable!$B$1,MonsterTable!$A$1:$B$1,0),0))),OR(ISBLANK(BB1581),ISBLANK(BC1581))),#N/A,
IFERROR(VLOOKUP(AZ1581,MonsterTable!$A:$B,MATCH(MonsterTable!$B$1,MonsterTable!$A$1:$B$1,0),0),
IF(OR(NOT(ISBLANK(BB1581)),ISBLANK(BC1581)),#N/A,
IF(AZ1581="empty","empty",
VLOOKUP(AZ1581,MonsterGroupTable!$A:$A,1,0)))))))</f>
        <v/>
      </c>
      <c r="BH1581" s="2" t="str">
        <f>IF(AND(ISBLANK(BG1581),OR(NOT(ISBLANK(BI1581)),NOT(ISBLANK(BJ1581)))),#N/A,
IF(ISBLANK(BG1581),"",
IF(AND(NOT(ISERROR(VLOOKUP(BG1581,MonsterTable!$A:$B,MATCH(MonsterTable!$B$1,MonsterTable!$A$1:$B$1,0),0))),OR(ISBLANK(BI1581),ISBLANK(BJ1581))),#N/A,
IFERROR(VLOOKUP(BG1581,MonsterTable!$A:$B,MATCH(MonsterTable!$B$1,MonsterTable!$A$1:$B$1,0),0),
IF(OR(NOT(ISBLANK(BI1581)),ISBLANK(BJ1581)),#N/A,
IF(BG1581="empty","empty",
VLOOKUP(BG1581,MonsterGroupTable!$A:$A,1,0)))))))</f>
        <v/>
      </c>
      <c r="BO1581" s="2" t="str">
        <f>IF(AND(ISBLANK(BN1581),OR(NOT(ISBLANK(BP1581)),NOT(ISBLANK(BQ1581)))),#N/A,
IF(ISBLANK(BN1581),"",
IF(AND(NOT(ISERROR(VLOOKUP(BN1581,MonsterTable!$A:$B,MATCH(MonsterTable!$B$1,MonsterTable!$A$1:$B$1,0),0))),OR(ISBLANK(BP1581),ISBLANK(BQ1581))),#N/A,
IFERROR(VLOOKUP(BN1581,MonsterTable!$A:$B,MATCH(MonsterTable!$B$1,MonsterTable!$A$1:$B$1,0),0),
IF(OR(NOT(ISBLANK(BP1581)),ISBLANK(BQ1581)),#N/A,
IF(BN1581="empty","empty",
VLOOKUP(BN1581,MonsterGroupTable!$A:$A,1,0)))))))</f>
        <v/>
      </c>
      <c r="BV1581" s="2" t="str">
        <f>IF(AND(ISBLANK(BU1581),OR(NOT(ISBLANK(BW1581)),NOT(ISBLANK(BX1581)))),#N/A,
IF(ISBLANK(BU1581),"",
IF(AND(NOT(ISERROR(VLOOKUP(BU1581,MonsterTable!$A:$B,MATCH(MonsterTable!$B$1,MonsterTable!$A$1:$B$1,0),0))),OR(ISBLANK(BW1581),ISBLANK(BX1581))),#N/A,
IFERROR(VLOOKUP(BU1581,MonsterTable!$A:$B,MATCH(MonsterTable!$B$1,MonsterTable!$A$1:$B$1,0),0),
IF(OR(NOT(ISBLANK(BW1581)),ISBLANK(BX1581)),#N/A,
IF(BU1581="empty","empty",
VLOOKUP(BU1581,MonsterGroupTable!$A:$A,1,0)))))))</f>
        <v/>
      </c>
      <c r="CC1581" s="2" t="str">
        <f>IF(AND(ISBLANK(CB1581),OR(NOT(ISBLANK(CD1581)),NOT(ISBLANK(CE1581)))),#N/A,
IF(ISBLANK(CB1581),"",
IF(AND(NOT(ISERROR(VLOOKUP(CB1581,MonsterTable!$A:$B,MATCH(MonsterTable!$B$1,MonsterTable!$A$1:$B$1,0),0))),OR(ISBLANK(CD1581),ISBLANK(CE1581))),#N/A,
IFERROR(VLOOKUP(CB1581,MonsterTable!$A:$B,MATCH(MonsterTable!$B$1,MonsterTable!$A$1:$B$1,0),0),
IF(OR(NOT(ISBLANK(CD1581)),ISBLANK(CE1581)),#N/A,
IF(CB1581="empty","empty",
VLOOKUP(CB1581,MonsterGroupTable!$A:$A,1,0)))))))</f>
        <v/>
      </c>
      <c r="CJ1581" s="2" t="str">
        <f>IF(AND(ISBLANK(CI1581),OR(NOT(ISBLANK(CK1581)),NOT(ISBLANK(CL1581)))),#N/A,
IF(ISBLANK(CI1581),"",
IF(AND(NOT(ISERROR(VLOOKUP(CI1581,MonsterTable!$A:$B,MATCH(MonsterTable!$B$1,MonsterTable!$A$1:$B$1,0),0))),OR(ISBLANK(CK1581),ISBLANK(CL1581))),#N/A,
IFERROR(VLOOKUP(CI1581,MonsterTable!$A:$B,MATCH(MonsterTable!$B$1,MonsterTable!$A$1:$B$1,0),0),
IF(OR(NOT(ISBLANK(CK1581)),ISBLANK(CL1581)),#N/A,
IF(CI1581="empty","empty",
VLOOKUP(CI1581,MonsterGroupTable!$A:$A,1,0)))))))</f>
        <v/>
      </c>
    </row>
    <row r="1582" spans="1:88">
      <c r="A1582">
        <v>20548</v>
      </c>
      <c r="B1582">
        <f t="shared" si="53"/>
        <v>1.1000000000000001</v>
      </c>
      <c r="C1582">
        <f t="shared" si="53"/>
        <v>1.1000000000000001</v>
      </c>
      <c r="F1582">
        <v>2160</v>
      </c>
      <c r="G1582">
        <v>65967</v>
      </c>
      <c r="H1582">
        <v>0</v>
      </c>
      <c r="I1582">
        <v>0</v>
      </c>
      <c r="J1582">
        <v>0</v>
      </c>
      <c r="K1582" t="s">
        <v>28</v>
      </c>
      <c r="L1582" t="s">
        <v>249</v>
      </c>
      <c r="M1582" t="s">
        <v>79</v>
      </c>
      <c r="N1582" t="s">
        <v>80</v>
      </c>
      <c r="O1582">
        <v>0</v>
      </c>
      <c r="P1582">
        <v>-4.75</v>
      </c>
      <c r="Q1582">
        <v>-3.5</v>
      </c>
      <c r="R1582">
        <v>4.75</v>
      </c>
      <c r="S1582">
        <v>3</v>
      </c>
      <c r="T1582">
        <v>-13.5</v>
      </c>
      <c r="U1582">
        <v>2.5499999999999998</v>
      </c>
      <c r="V1582">
        <v>-6.75</v>
      </c>
      <c r="W1582" t="str">
        <f t="shared" si="54"/>
        <v>g115,5,empty,3,205,1,1,0</v>
      </c>
      <c r="X1582" s="1" t="s">
        <v>314</v>
      </c>
      <c r="Y1582" s="2" t="str">
        <f>IF(AND(ISBLANK(X1582),OR(NOT(ISBLANK(Z1582)),NOT(ISBLANK(AA1582)))),#N/A,
IF(ISBLANK(X1582),"",
IF(AND(NOT(ISERROR(VLOOKUP(X1582,MonsterTable!$A:$B,MATCH(MonsterTable!$B$1,MonsterTable!$A$1:$B$1,0),0))),OR(ISBLANK(Z1582),ISBLANK(AA1582))),#N/A,
IFERROR(VLOOKUP(X1582,MonsterTable!$A:$B,MATCH(MonsterTable!$B$1,MonsterTable!$A$1:$B$1,0),0),
IF(OR(NOT(ISBLANK(Z1582)),ISBLANK(AA1582)),#N/A,
IF(X1582="empty","empty",
VLOOKUP(X1582,MonsterGroupTable!$A:$A,1,0)))))))</f>
        <v>g115</v>
      </c>
      <c r="AA1582">
        <v>5</v>
      </c>
      <c r="AE1582" s="1" t="s">
        <v>446</v>
      </c>
      <c r="AF1582" s="2" t="str">
        <f>IF(AND(ISBLANK(AE1582),OR(NOT(ISBLANK(AG1582)),NOT(ISBLANK(AH1582)))),#N/A,
IF(ISBLANK(AE1582),"",
IF(AND(NOT(ISERROR(VLOOKUP(AE1582,MonsterTable!$A:$B,MATCH(MonsterTable!$B$1,MonsterTable!$A$1:$B$1,0),0))),OR(ISBLANK(AG1582),ISBLANK(AH1582))),#N/A,
IFERROR(VLOOKUP(AE1582,MonsterTable!$A:$B,MATCH(MonsterTable!$B$1,MonsterTable!$A$1:$B$1,0),0),
IF(OR(NOT(ISBLANK(AG1582)),ISBLANK(AH1582)),#N/A,
IF(AE1582="empty","empty",
VLOOKUP(AE1582,MonsterGroupTable!$A:$A,1,0)))))))</f>
        <v>empty</v>
      </c>
      <c r="AH1582">
        <v>3</v>
      </c>
      <c r="AL1582" s="1" t="s">
        <v>341</v>
      </c>
      <c r="AM1582" s="2">
        <f>IF(AND(ISBLANK(AL1582),OR(NOT(ISBLANK(AN1582)),NOT(ISBLANK(AO1582)))),#N/A,
IF(ISBLANK(AL1582),"",
IF(AND(NOT(ISERROR(VLOOKUP(AL1582,MonsterTable!$A:$B,MATCH(MonsterTable!$B$1,MonsterTable!$A$1:$B$1,0),0))),OR(ISBLANK(AN1582),ISBLANK(AO1582))),#N/A,
IFERROR(VLOOKUP(AL1582,MonsterTable!$A:$B,MATCH(MonsterTable!$B$1,MonsterTable!$A$1:$B$1,0),0),
IF(OR(NOT(ISBLANK(AN1582)),ISBLANK(AO1582)),#N/A,
IF(AL1582="empty","empty",
VLOOKUP(AL1582,MonsterGroupTable!$A:$A,1,0)))))))</f>
        <v>205</v>
      </c>
      <c r="AN1582">
        <v>1</v>
      </c>
      <c r="AO1582">
        <v>1</v>
      </c>
      <c r="AP1582">
        <v>0</v>
      </c>
      <c r="AT1582" s="2" t="str">
        <f>IF(AND(ISBLANK(AS1582),OR(NOT(ISBLANK(AU1582)),NOT(ISBLANK(AV1582)))),#N/A,
IF(ISBLANK(AS1582),"",
IF(AND(NOT(ISERROR(VLOOKUP(AS1582,MonsterTable!$A:$B,MATCH(MonsterTable!$B$1,MonsterTable!$A$1:$B$1,0),0))),OR(ISBLANK(AU1582),ISBLANK(AV1582))),#N/A,
IFERROR(VLOOKUP(AS1582,MonsterTable!$A:$B,MATCH(MonsterTable!$B$1,MonsterTable!$A$1:$B$1,0),0),
IF(OR(NOT(ISBLANK(AU1582)),ISBLANK(AV1582)),#N/A,
IF(AS1582="empty","empty",
VLOOKUP(AS1582,MonsterGroupTable!$A:$A,1,0)))))))</f>
        <v/>
      </c>
      <c r="BA1582" s="2" t="str">
        <f>IF(AND(ISBLANK(AZ1582),OR(NOT(ISBLANK(BB1582)),NOT(ISBLANK(BC1582)))),#N/A,
IF(ISBLANK(AZ1582),"",
IF(AND(NOT(ISERROR(VLOOKUP(AZ1582,MonsterTable!$A:$B,MATCH(MonsterTable!$B$1,MonsterTable!$A$1:$B$1,0),0))),OR(ISBLANK(BB1582),ISBLANK(BC1582))),#N/A,
IFERROR(VLOOKUP(AZ1582,MonsterTable!$A:$B,MATCH(MonsterTable!$B$1,MonsterTable!$A$1:$B$1,0),0),
IF(OR(NOT(ISBLANK(BB1582)),ISBLANK(BC1582)),#N/A,
IF(AZ1582="empty","empty",
VLOOKUP(AZ1582,MonsterGroupTable!$A:$A,1,0)))))))</f>
        <v/>
      </c>
      <c r="BH1582" s="2" t="str">
        <f>IF(AND(ISBLANK(BG1582),OR(NOT(ISBLANK(BI1582)),NOT(ISBLANK(BJ1582)))),#N/A,
IF(ISBLANK(BG1582),"",
IF(AND(NOT(ISERROR(VLOOKUP(BG1582,MonsterTable!$A:$B,MATCH(MonsterTable!$B$1,MonsterTable!$A$1:$B$1,0),0))),OR(ISBLANK(BI1582),ISBLANK(BJ1582))),#N/A,
IFERROR(VLOOKUP(BG1582,MonsterTable!$A:$B,MATCH(MonsterTable!$B$1,MonsterTable!$A$1:$B$1,0),0),
IF(OR(NOT(ISBLANK(BI1582)),ISBLANK(BJ1582)),#N/A,
IF(BG1582="empty","empty",
VLOOKUP(BG1582,MonsterGroupTable!$A:$A,1,0)))))))</f>
        <v/>
      </c>
      <c r="BO1582" s="2" t="str">
        <f>IF(AND(ISBLANK(BN1582),OR(NOT(ISBLANK(BP1582)),NOT(ISBLANK(BQ1582)))),#N/A,
IF(ISBLANK(BN1582),"",
IF(AND(NOT(ISERROR(VLOOKUP(BN1582,MonsterTable!$A:$B,MATCH(MonsterTable!$B$1,MonsterTable!$A$1:$B$1,0),0))),OR(ISBLANK(BP1582),ISBLANK(BQ1582))),#N/A,
IFERROR(VLOOKUP(BN1582,MonsterTable!$A:$B,MATCH(MonsterTable!$B$1,MonsterTable!$A$1:$B$1,0),0),
IF(OR(NOT(ISBLANK(BP1582)),ISBLANK(BQ1582)),#N/A,
IF(BN1582="empty","empty",
VLOOKUP(BN1582,MonsterGroupTable!$A:$A,1,0)))))))</f>
        <v/>
      </c>
      <c r="BV1582" s="2" t="str">
        <f>IF(AND(ISBLANK(BU1582),OR(NOT(ISBLANK(BW1582)),NOT(ISBLANK(BX1582)))),#N/A,
IF(ISBLANK(BU1582),"",
IF(AND(NOT(ISERROR(VLOOKUP(BU1582,MonsterTable!$A:$B,MATCH(MonsterTable!$B$1,MonsterTable!$A$1:$B$1,0),0))),OR(ISBLANK(BW1582),ISBLANK(BX1582))),#N/A,
IFERROR(VLOOKUP(BU1582,MonsterTable!$A:$B,MATCH(MonsterTable!$B$1,MonsterTable!$A$1:$B$1,0),0),
IF(OR(NOT(ISBLANK(BW1582)),ISBLANK(BX1582)),#N/A,
IF(BU1582="empty","empty",
VLOOKUP(BU1582,MonsterGroupTable!$A:$A,1,0)))))))</f>
        <v/>
      </c>
      <c r="CC1582" s="2" t="str">
        <f>IF(AND(ISBLANK(CB1582),OR(NOT(ISBLANK(CD1582)),NOT(ISBLANK(CE1582)))),#N/A,
IF(ISBLANK(CB1582),"",
IF(AND(NOT(ISERROR(VLOOKUP(CB1582,MonsterTable!$A:$B,MATCH(MonsterTable!$B$1,MonsterTable!$A$1:$B$1,0),0))),OR(ISBLANK(CD1582),ISBLANK(CE1582))),#N/A,
IFERROR(VLOOKUP(CB1582,MonsterTable!$A:$B,MATCH(MonsterTable!$B$1,MonsterTable!$A$1:$B$1,0),0),
IF(OR(NOT(ISBLANK(CD1582)),ISBLANK(CE1582)),#N/A,
IF(CB1582="empty","empty",
VLOOKUP(CB1582,MonsterGroupTable!$A:$A,1,0)))))))</f>
        <v/>
      </c>
      <c r="CJ1582" s="2" t="str">
        <f>IF(AND(ISBLANK(CI1582),OR(NOT(ISBLANK(CK1582)),NOT(ISBLANK(CL1582)))),#N/A,
IF(ISBLANK(CI1582),"",
IF(AND(NOT(ISERROR(VLOOKUP(CI1582,MonsterTable!$A:$B,MATCH(MonsterTable!$B$1,MonsterTable!$A$1:$B$1,0),0))),OR(ISBLANK(CK1582),ISBLANK(CL1582))),#N/A,
IFERROR(VLOOKUP(CI1582,MonsterTable!$A:$B,MATCH(MonsterTable!$B$1,MonsterTable!$A$1:$B$1,0),0),
IF(OR(NOT(ISBLANK(CK1582)),ISBLANK(CL1582)),#N/A,
IF(CI1582="empty","empty",
VLOOKUP(CI1582,MonsterGroupTable!$A:$A,1,0)))))))</f>
        <v/>
      </c>
    </row>
    <row r="1583" spans="1:88">
      <c r="A1583">
        <v>20549</v>
      </c>
      <c r="B1583">
        <f t="shared" si="53"/>
        <v>1.1000000000000001</v>
      </c>
      <c r="C1583">
        <f t="shared" si="53"/>
        <v>1.1000000000000001</v>
      </c>
      <c r="F1583">
        <v>2160</v>
      </c>
      <c r="G1583">
        <v>66291</v>
      </c>
      <c r="H1583">
        <v>0</v>
      </c>
      <c r="I1583">
        <v>0</v>
      </c>
      <c r="J1583">
        <v>0</v>
      </c>
      <c r="K1583" t="s">
        <v>28</v>
      </c>
      <c r="L1583" t="s">
        <v>249</v>
      </c>
      <c r="M1583" t="s">
        <v>79</v>
      </c>
      <c r="N1583" t="s">
        <v>80</v>
      </c>
      <c r="O1583">
        <v>0</v>
      </c>
      <c r="P1583">
        <v>-4.75</v>
      </c>
      <c r="Q1583">
        <v>-3.5</v>
      </c>
      <c r="R1583">
        <v>4.75</v>
      </c>
      <c r="S1583">
        <v>3</v>
      </c>
      <c r="T1583">
        <v>-13.5</v>
      </c>
      <c r="U1583">
        <v>2.5499999999999998</v>
      </c>
      <c r="V1583">
        <v>-6.75</v>
      </c>
      <c r="W1583" t="str">
        <f t="shared" si="54"/>
        <v>g115,5,empty,3,205,1,1,0</v>
      </c>
      <c r="X1583" s="1" t="s">
        <v>314</v>
      </c>
      <c r="Y1583" s="2" t="str">
        <f>IF(AND(ISBLANK(X1583),OR(NOT(ISBLANK(Z1583)),NOT(ISBLANK(AA1583)))),#N/A,
IF(ISBLANK(X1583),"",
IF(AND(NOT(ISERROR(VLOOKUP(X1583,MonsterTable!$A:$B,MATCH(MonsterTable!$B$1,MonsterTable!$A$1:$B$1,0),0))),OR(ISBLANK(Z1583),ISBLANK(AA1583))),#N/A,
IFERROR(VLOOKUP(X1583,MonsterTable!$A:$B,MATCH(MonsterTable!$B$1,MonsterTable!$A$1:$B$1,0),0),
IF(OR(NOT(ISBLANK(Z1583)),ISBLANK(AA1583)),#N/A,
IF(X1583="empty","empty",
VLOOKUP(X1583,MonsterGroupTable!$A:$A,1,0)))))))</f>
        <v>g115</v>
      </c>
      <c r="AA1583">
        <v>5</v>
      </c>
      <c r="AE1583" s="1" t="s">
        <v>446</v>
      </c>
      <c r="AF1583" s="2" t="str">
        <f>IF(AND(ISBLANK(AE1583),OR(NOT(ISBLANK(AG1583)),NOT(ISBLANK(AH1583)))),#N/A,
IF(ISBLANK(AE1583),"",
IF(AND(NOT(ISERROR(VLOOKUP(AE1583,MonsterTable!$A:$B,MATCH(MonsterTable!$B$1,MonsterTable!$A$1:$B$1,0),0))),OR(ISBLANK(AG1583),ISBLANK(AH1583))),#N/A,
IFERROR(VLOOKUP(AE1583,MonsterTable!$A:$B,MATCH(MonsterTable!$B$1,MonsterTable!$A$1:$B$1,0),0),
IF(OR(NOT(ISBLANK(AG1583)),ISBLANK(AH1583)),#N/A,
IF(AE1583="empty","empty",
VLOOKUP(AE1583,MonsterGroupTable!$A:$A,1,0)))))))</f>
        <v>empty</v>
      </c>
      <c r="AH1583">
        <v>3</v>
      </c>
      <c r="AL1583" s="1" t="s">
        <v>341</v>
      </c>
      <c r="AM1583" s="2">
        <f>IF(AND(ISBLANK(AL1583),OR(NOT(ISBLANK(AN1583)),NOT(ISBLANK(AO1583)))),#N/A,
IF(ISBLANK(AL1583),"",
IF(AND(NOT(ISERROR(VLOOKUP(AL1583,MonsterTable!$A:$B,MATCH(MonsterTable!$B$1,MonsterTable!$A$1:$B$1,0),0))),OR(ISBLANK(AN1583),ISBLANK(AO1583))),#N/A,
IFERROR(VLOOKUP(AL1583,MonsterTable!$A:$B,MATCH(MonsterTable!$B$1,MonsterTable!$A$1:$B$1,0),0),
IF(OR(NOT(ISBLANK(AN1583)),ISBLANK(AO1583)),#N/A,
IF(AL1583="empty","empty",
VLOOKUP(AL1583,MonsterGroupTable!$A:$A,1,0)))))))</f>
        <v>205</v>
      </c>
      <c r="AN1583">
        <v>1</v>
      </c>
      <c r="AO1583">
        <v>1</v>
      </c>
      <c r="AP1583">
        <v>0</v>
      </c>
      <c r="AT1583" s="2" t="str">
        <f>IF(AND(ISBLANK(AS1583),OR(NOT(ISBLANK(AU1583)),NOT(ISBLANK(AV1583)))),#N/A,
IF(ISBLANK(AS1583),"",
IF(AND(NOT(ISERROR(VLOOKUP(AS1583,MonsterTable!$A:$B,MATCH(MonsterTable!$B$1,MonsterTable!$A$1:$B$1,0),0))),OR(ISBLANK(AU1583),ISBLANK(AV1583))),#N/A,
IFERROR(VLOOKUP(AS1583,MonsterTable!$A:$B,MATCH(MonsterTable!$B$1,MonsterTable!$A$1:$B$1,0),0),
IF(OR(NOT(ISBLANK(AU1583)),ISBLANK(AV1583)),#N/A,
IF(AS1583="empty","empty",
VLOOKUP(AS1583,MonsterGroupTable!$A:$A,1,0)))))))</f>
        <v/>
      </c>
      <c r="BA1583" s="2" t="str">
        <f>IF(AND(ISBLANK(AZ1583),OR(NOT(ISBLANK(BB1583)),NOT(ISBLANK(BC1583)))),#N/A,
IF(ISBLANK(AZ1583),"",
IF(AND(NOT(ISERROR(VLOOKUP(AZ1583,MonsterTable!$A:$B,MATCH(MonsterTable!$B$1,MonsterTable!$A$1:$B$1,0),0))),OR(ISBLANK(BB1583),ISBLANK(BC1583))),#N/A,
IFERROR(VLOOKUP(AZ1583,MonsterTable!$A:$B,MATCH(MonsterTable!$B$1,MonsterTable!$A$1:$B$1,0),0),
IF(OR(NOT(ISBLANK(BB1583)),ISBLANK(BC1583)),#N/A,
IF(AZ1583="empty","empty",
VLOOKUP(AZ1583,MonsterGroupTable!$A:$A,1,0)))))))</f>
        <v/>
      </c>
      <c r="BH1583" s="2" t="str">
        <f>IF(AND(ISBLANK(BG1583),OR(NOT(ISBLANK(BI1583)),NOT(ISBLANK(BJ1583)))),#N/A,
IF(ISBLANK(BG1583),"",
IF(AND(NOT(ISERROR(VLOOKUP(BG1583,MonsterTable!$A:$B,MATCH(MonsterTable!$B$1,MonsterTable!$A$1:$B$1,0),0))),OR(ISBLANK(BI1583),ISBLANK(BJ1583))),#N/A,
IFERROR(VLOOKUP(BG1583,MonsterTable!$A:$B,MATCH(MonsterTable!$B$1,MonsterTable!$A$1:$B$1,0),0),
IF(OR(NOT(ISBLANK(BI1583)),ISBLANK(BJ1583)),#N/A,
IF(BG1583="empty","empty",
VLOOKUP(BG1583,MonsterGroupTable!$A:$A,1,0)))))))</f>
        <v/>
      </c>
      <c r="BO1583" s="2" t="str">
        <f>IF(AND(ISBLANK(BN1583),OR(NOT(ISBLANK(BP1583)),NOT(ISBLANK(BQ1583)))),#N/A,
IF(ISBLANK(BN1583),"",
IF(AND(NOT(ISERROR(VLOOKUP(BN1583,MonsterTable!$A:$B,MATCH(MonsterTable!$B$1,MonsterTable!$A$1:$B$1,0),0))),OR(ISBLANK(BP1583),ISBLANK(BQ1583))),#N/A,
IFERROR(VLOOKUP(BN1583,MonsterTable!$A:$B,MATCH(MonsterTable!$B$1,MonsterTable!$A$1:$B$1,0),0),
IF(OR(NOT(ISBLANK(BP1583)),ISBLANK(BQ1583)),#N/A,
IF(BN1583="empty","empty",
VLOOKUP(BN1583,MonsterGroupTable!$A:$A,1,0)))))))</f>
        <v/>
      </c>
      <c r="BV1583" s="2" t="str">
        <f>IF(AND(ISBLANK(BU1583),OR(NOT(ISBLANK(BW1583)),NOT(ISBLANK(BX1583)))),#N/A,
IF(ISBLANK(BU1583),"",
IF(AND(NOT(ISERROR(VLOOKUP(BU1583,MonsterTable!$A:$B,MATCH(MonsterTable!$B$1,MonsterTable!$A$1:$B$1,0),0))),OR(ISBLANK(BW1583),ISBLANK(BX1583))),#N/A,
IFERROR(VLOOKUP(BU1583,MonsterTable!$A:$B,MATCH(MonsterTable!$B$1,MonsterTable!$A$1:$B$1,0),0),
IF(OR(NOT(ISBLANK(BW1583)),ISBLANK(BX1583)),#N/A,
IF(BU1583="empty","empty",
VLOOKUP(BU1583,MonsterGroupTable!$A:$A,1,0)))))))</f>
        <v/>
      </c>
      <c r="CC1583" s="2" t="str">
        <f>IF(AND(ISBLANK(CB1583),OR(NOT(ISBLANK(CD1583)),NOT(ISBLANK(CE1583)))),#N/A,
IF(ISBLANK(CB1583),"",
IF(AND(NOT(ISERROR(VLOOKUP(CB1583,MonsterTable!$A:$B,MATCH(MonsterTable!$B$1,MonsterTable!$A$1:$B$1,0),0))),OR(ISBLANK(CD1583),ISBLANK(CE1583))),#N/A,
IFERROR(VLOOKUP(CB1583,MonsterTable!$A:$B,MATCH(MonsterTable!$B$1,MonsterTable!$A$1:$B$1,0),0),
IF(OR(NOT(ISBLANK(CD1583)),ISBLANK(CE1583)),#N/A,
IF(CB1583="empty","empty",
VLOOKUP(CB1583,MonsterGroupTable!$A:$A,1,0)))))))</f>
        <v/>
      </c>
      <c r="CJ1583" s="2" t="str">
        <f>IF(AND(ISBLANK(CI1583),OR(NOT(ISBLANK(CK1583)),NOT(ISBLANK(CL1583)))),#N/A,
IF(ISBLANK(CI1583),"",
IF(AND(NOT(ISERROR(VLOOKUP(CI1583,MonsterTable!$A:$B,MATCH(MonsterTable!$B$1,MonsterTable!$A$1:$B$1,0),0))),OR(ISBLANK(CK1583),ISBLANK(CL1583))),#N/A,
IFERROR(VLOOKUP(CI1583,MonsterTable!$A:$B,MATCH(MonsterTable!$B$1,MonsterTable!$A$1:$B$1,0),0),
IF(OR(NOT(ISBLANK(CK1583)),ISBLANK(CL1583)),#N/A,
IF(CI1583="empty","empty",
VLOOKUP(CI1583,MonsterGroupTable!$A:$A,1,0)))))))</f>
        <v/>
      </c>
    </row>
    <row r="1584" spans="1:88">
      <c r="A1584">
        <v>20550</v>
      </c>
      <c r="B1584">
        <f t="shared" si="53"/>
        <v>1.2</v>
      </c>
      <c r="C1584">
        <f t="shared" si="53"/>
        <v>1.1000000000000001</v>
      </c>
      <c r="F1584">
        <v>2160</v>
      </c>
      <c r="G1584">
        <v>67011</v>
      </c>
      <c r="H1584">
        <v>0</v>
      </c>
      <c r="I1584">
        <v>0</v>
      </c>
      <c r="J1584">
        <v>0</v>
      </c>
      <c r="K1584" t="s">
        <v>28</v>
      </c>
      <c r="L1584" t="s">
        <v>249</v>
      </c>
      <c r="M1584" t="s">
        <v>79</v>
      </c>
      <c r="N1584" t="s">
        <v>80</v>
      </c>
      <c r="O1584">
        <v>0</v>
      </c>
      <c r="P1584">
        <v>-4.75</v>
      </c>
      <c r="Q1584">
        <v>-3.5</v>
      </c>
      <c r="R1584">
        <v>4.75</v>
      </c>
      <c r="S1584">
        <v>3</v>
      </c>
      <c r="T1584">
        <v>-13.5</v>
      </c>
      <c r="U1584">
        <v>2.5499999999999998</v>
      </c>
      <c r="V1584">
        <v>-6.75</v>
      </c>
      <c r="W1584" t="str">
        <f t="shared" si="54"/>
        <v>g115,5,empty,3,205,1,1,0</v>
      </c>
      <c r="X1584" s="1" t="s">
        <v>314</v>
      </c>
      <c r="Y1584" s="2" t="str">
        <f>IF(AND(ISBLANK(X1584),OR(NOT(ISBLANK(Z1584)),NOT(ISBLANK(AA1584)))),#N/A,
IF(ISBLANK(X1584),"",
IF(AND(NOT(ISERROR(VLOOKUP(X1584,MonsterTable!$A:$B,MATCH(MonsterTable!$B$1,MonsterTable!$A$1:$B$1,0),0))),OR(ISBLANK(Z1584),ISBLANK(AA1584))),#N/A,
IFERROR(VLOOKUP(X1584,MonsterTable!$A:$B,MATCH(MonsterTable!$B$1,MonsterTable!$A$1:$B$1,0),0),
IF(OR(NOT(ISBLANK(Z1584)),ISBLANK(AA1584)),#N/A,
IF(X1584="empty","empty",
VLOOKUP(X1584,MonsterGroupTable!$A:$A,1,0)))))))</f>
        <v>g115</v>
      </c>
      <c r="AA1584">
        <v>5</v>
      </c>
      <c r="AE1584" s="1" t="s">
        <v>446</v>
      </c>
      <c r="AF1584" s="2" t="str">
        <f>IF(AND(ISBLANK(AE1584),OR(NOT(ISBLANK(AG1584)),NOT(ISBLANK(AH1584)))),#N/A,
IF(ISBLANK(AE1584),"",
IF(AND(NOT(ISERROR(VLOOKUP(AE1584,MonsterTable!$A:$B,MATCH(MonsterTable!$B$1,MonsterTable!$A$1:$B$1,0),0))),OR(ISBLANK(AG1584),ISBLANK(AH1584))),#N/A,
IFERROR(VLOOKUP(AE1584,MonsterTable!$A:$B,MATCH(MonsterTable!$B$1,MonsterTable!$A$1:$B$1,0),0),
IF(OR(NOT(ISBLANK(AG1584)),ISBLANK(AH1584)),#N/A,
IF(AE1584="empty","empty",
VLOOKUP(AE1584,MonsterGroupTable!$A:$A,1,0)))))))</f>
        <v>empty</v>
      </c>
      <c r="AH1584">
        <v>3</v>
      </c>
      <c r="AL1584" s="1" t="s">
        <v>341</v>
      </c>
      <c r="AM1584" s="2">
        <f>IF(AND(ISBLANK(AL1584),OR(NOT(ISBLANK(AN1584)),NOT(ISBLANK(AO1584)))),#N/A,
IF(ISBLANK(AL1584),"",
IF(AND(NOT(ISERROR(VLOOKUP(AL1584,MonsterTable!$A:$B,MATCH(MonsterTable!$B$1,MonsterTable!$A$1:$B$1,0),0))),OR(ISBLANK(AN1584),ISBLANK(AO1584))),#N/A,
IFERROR(VLOOKUP(AL1584,MonsterTable!$A:$B,MATCH(MonsterTable!$B$1,MonsterTable!$A$1:$B$1,0),0),
IF(OR(NOT(ISBLANK(AN1584)),ISBLANK(AO1584)),#N/A,
IF(AL1584="empty","empty",
VLOOKUP(AL1584,MonsterGroupTable!$A:$A,1,0)))))))</f>
        <v>205</v>
      </c>
      <c r="AN1584">
        <v>1</v>
      </c>
      <c r="AO1584">
        <v>1</v>
      </c>
      <c r="AP1584">
        <v>0</v>
      </c>
      <c r="AT1584" s="2" t="str">
        <f>IF(AND(ISBLANK(AS1584),OR(NOT(ISBLANK(AU1584)),NOT(ISBLANK(AV1584)))),#N/A,
IF(ISBLANK(AS1584),"",
IF(AND(NOT(ISERROR(VLOOKUP(AS1584,MonsterTable!$A:$B,MATCH(MonsterTable!$B$1,MonsterTable!$A$1:$B$1,0),0))),OR(ISBLANK(AU1584),ISBLANK(AV1584))),#N/A,
IFERROR(VLOOKUP(AS1584,MonsterTable!$A:$B,MATCH(MonsterTable!$B$1,MonsterTable!$A$1:$B$1,0),0),
IF(OR(NOT(ISBLANK(AU1584)),ISBLANK(AV1584)),#N/A,
IF(AS1584="empty","empty",
VLOOKUP(AS1584,MonsterGroupTable!$A:$A,1,0)))))))</f>
        <v/>
      </c>
      <c r="BA1584" s="2" t="str">
        <f>IF(AND(ISBLANK(AZ1584),OR(NOT(ISBLANK(BB1584)),NOT(ISBLANK(BC1584)))),#N/A,
IF(ISBLANK(AZ1584),"",
IF(AND(NOT(ISERROR(VLOOKUP(AZ1584,MonsterTable!$A:$B,MATCH(MonsterTable!$B$1,MonsterTable!$A$1:$B$1,0),0))),OR(ISBLANK(BB1584),ISBLANK(BC1584))),#N/A,
IFERROR(VLOOKUP(AZ1584,MonsterTable!$A:$B,MATCH(MonsterTable!$B$1,MonsterTable!$A$1:$B$1,0),0),
IF(OR(NOT(ISBLANK(BB1584)),ISBLANK(BC1584)),#N/A,
IF(AZ1584="empty","empty",
VLOOKUP(AZ1584,MonsterGroupTable!$A:$A,1,0)))))))</f>
        <v/>
      </c>
      <c r="BH1584" s="2" t="str">
        <f>IF(AND(ISBLANK(BG1584),OR(NOT(ISBLANK(BI1584)),NOT(ISBLANK(BJ1584)))),#N/A,
IF(ISBLANK(BG1584),"",
IF(AND(NOT(ISERROR(VLOOKUP(BG1584,MonsterTable!$A:$B,MATCH(MonsterTable!$B$1,MonsterTable!$A$1:$B$1,0),0))),OR(ISBLANK(BI1584),ISBLANK(BJ1584))),#N/A,
IFERROR(VLOOKUP(BG1584,MonsterTable!$A:$B,MATCH(MonsterTable!$B$1,MonsterTable!$A$1:$B$1,0),0),
IF(OR(NOT(ISBLANK(BI1584)),ISBLANK(BJ1584)),#N/A,
IF(BG1584="empty","empty",
VLOOKUP(BG1584,MonsterGroupTable!$A:$A,1,0)))))))</f>
        <v/>
      </c>
      <c r="BO1584" s="2" t="str">
        <f>IF(AND(ISBLANK(BN1584),OR(NOT(ISBLANK(BP1584)),NOT(ISBLANK(BQ1584)))),#N/A,
IF(ISBLANK(BN1584),"",
IF(AND(NOT(ISERROR(VLOOKUP(BN1584,MonsterTable!$A:$B,MATCH(MonsterTable!$B$1,MonsterTable!$A$1:$B$1,0),0))),OR(ISBLANK(BP1584),ISBLANK(BQ1584))),#N/A,
IFERROR(VLOOKUP(BN1584,MonsterTable!$A:$B,MATCH(MonsterTable!$B$1,MonsterTable!$A$1:$B$1,0),0),
IF(OR(NOT(ISBLANK(BP1584)),ISBLANK(BQ1584)),#N/A,
IF(BN1584="empty","empty",
VLOOKUP(BN1584,MonsterGroupTable!$A:$A,1,0)))))))</f>
        <v/>
      </c>
      <c r="BV1584" s="2" t="str">
        <f>IF(AND(ISBLANK(BU1584),OR(NOT(ISBLANK(BW1584)),NOT(ISBLANK(BX1584)))),#N/A,
IF(ISBLANK(BU1584),"",
IF(AND(NOT(ISERROR(VLOOKUP(BU1584,MonsterTable!$A:$B,MATCH(MonsterTable!$B$1,MonsterTable!$A$1:$B$1,0),0))),OR(ISBLANK(BW1584),ISBLANK(BX1584))),#N/A,
IFERROR(VLOOKUP(BU1584,MonsterTable!$A:$B,MATCH(MonsterTable!$B$1,MonsterTable!$A$1:$B$1,0),0),
IF(OR(NOT(ISBLANK(BW1584)),ISBLANK(BX1584)),#N/A,
IF(BU1584="empty","empty",
VLOOKUP(BU1584,MonsterGroupTable!$A:$A,1,0)))))))</f>
        <v/>
      </c>
      <c r="CC1584" s="2" t="str">
        <f>IF(AND(ISBLANK(CB1584),OR(NOT(ISBLANK(CD1584)),NOT(ISBLANK(CE1584)))),#N/A,
IF(ISBLANK(CB1584),"",
IF(AND(NOT(ISERROR(VLOOKUP(CB1584,MonsterTable!$A:$B,MATCH(MonsterTable!$B$1,MonsterTable!$A$1:$B$1,0),0))),OR(ISBLANK(CD1584),ISBLANK(CE1584))),#N/A,
IFERROR(VLOOKUP(CB1584,MonsterTable!$A:$B,MATCH(MonsterTable!$B$1,MonsterTable!$A$1:$B$1,0),0),
IF(OR(NOT(ISBLANK(CD1584)),ISBLANK(CE1584)),#N/A,
IF(CB1584="empty","empty",
VLOOKUP(CB1584,MonsterGroupTable!$A:$A,1,0)))))))</f>
        <v/>
      </c>
      <c r="CJ1584" s="2" t="str">
        <f>IF(AND(ISBLANK(CI1584),OR(NOT(ISBLANK(CK1584)),NOT(ISBLANK(CL1584)))),#N/A,
IF(ISBLANK(CI1584),"",
IF(AND(NOT(ISERROR(VLOOKUP(CI1584,MonsterTable!$A:$B,MATCH(MonsterTable!$B$1,MonsterTable!$A$1:$B$1,0),0))),OR(ISBLANK(CK1584),ISBLANK(CL1584))),#N/A,
IFERROR(VLOOKUP(CI1584,MonsterTable!$A:$B,MATCH(MonsterTable!$B$1,MonsterTable!$A$1:$B$1,0),0),
IF(OR(NOT(ISBLANK(CK1584)),ISBLANK(CL1584)),#N/A,
IF(CI1584="empty","empty",
VLOOKUP(CI1584,MonsterGroupTable!$A:$A,1,0)))))))</f>
        <v/>
      </c>
    </row>
    <row r="1585" spans="1:88">
      <c r="A1585">
        <v>20551</v>
      </c>
      <c r="B1585">
        <f t="shared" si="53"/>
        <v>1.1000000000000001</v>
      </c>
      <c r="C1585">
        <f t="shared" si="53"/>
        <v>1.1000000000000001</v>
      </c>
      <c r="F1585">
        <v>2160</v>
      </c>
      <c r="G1585">
        <v>67335</v>
      </c>
      <c r="H1585">
        <v>0</v>
      </c>
      <c r="I1585">
        <v>0</v>
      </c>
      <c r="J1585">
        <v>0</v>
      </c>
      <c r="K1585" t="s">
        <v>28</v>
      </c>
      <c r="L1585" t="s">
        <v>251</v>
      </c>
      <c r="M1585" t="s">
        <v>79</v>
      </c>
      <c r="N1585" t="s">
        <v>80</v>
      </c>
      <c r="O1585">
        <v>0</v>
      </c>
      <c r="P1585">
        <v>-4.75</v>
      </c>
      <c r="Q1585">
        <v>-3.5</v>
      </c>
      <c r="R1585">
        <v>4.75</v>
      </c>
      <c r="S1585">
        <v>3</v>
      </c>
      <c r="T1585">
        <v>-13.5</v>
      </c>
      <c r="U1585">
        <v>2.5499999999999998</v>
      </c>
      <c r="V1585">
        <v>-6.75</v>
      </c>
      <c r="W1585" t="str">
        <f t="shared" si="54"/>
        <v>g116,5,empty,3,201,1,1,0</v>
      </c>
      <c r="X1585" s="1" t="s">
        <v>315</v>
      </c>
      <c r="Y1585" s="2" t="str">
        <f>IF(AND(ISBLANK(X1585),OR(NOT(ISBLANK(Z1585)),NOT(ISBLANK(AA1585)))),#N/A,
IF(ISBLANK(X1585),"",
IF(AND(NOT(ISERROR(VLOOKUP(X1585,MonsterTable!$A:$B,MATCH(MonsterTable!$B$1,MonsterTable!$A$1:$B$1,0),0))),OR(ISBLANK(Z1585),ISBLANK(AA1585))),#N/A,
IFERROR(VLOOKUP(X1585,MonsterTable!$A:$B,MATCH(MonsterTable!$B$1,MonsterTable!$A$1:$B$1,0),0),
IF(OR(NOT(ISBLANK(Z1585)),ISBLANK(AA1585)),#N/A,
IF(X1585="empty","empty",
VLOOKUP(X1585,MonsterGroupTable!$A:$A,1,0)))))))</f>
        <v>g116</v>
      </c>
      <c r="AA1585">
        <v>5</v>
      </c>
      <c r="AE1585" s="1" t="s">
        <v>446</v>
      </c>
      <c r="AF1585" s="2" t="str">
        <f>IF(AND(ISBLANK(AE1585),OR(NOT(ISBLANK(AG1585)),NOT(ISBLANK(AH1585)))),#N/A,
IF(ISBLANK(AE1585),"",
IF(AND(NOT(ISERROR(VLOOKUP(AE1585,MonsterTable!$A:$B,MATCH(MonsterTable!$B$1,MonsterTable!$A$1:$B$1,0),0))),OR(ISBLANK(AG1585),ISBLANK(AH1585))),#N/A,
IFERROR(VLOOKUP(AE1585,MonsterTable!$A:$B,MATCH(MonsterTable!$B$1,MonsterTable!$A$1:$B$1,0),0),
IF(OR(NOT(ISBLANK(AG1585)),ISBLANK(AH1585)),#N/A,
IF(AE1585="empty","empty",
VLOOKUP(AE1585,MonsterGroupTable!$A:$A,1,0)))))))</f>
        <v>empty</v>
      </c>
      <c r="AH1585">
        <v>3</v>
      </c>
      <c r="AL1585" s="1" t="s">
        <v>242</v>
      </c>
      <c r="AM1585" s="2">
        <f>IF(AND(ISBLANK(AL1585),OR(NOT(ISBLANK(AN1585)),NOT(ISBLANK(AO1585)))),#N/A,
IF(ISBLANK(AL1585),"",
IF(AND(NOT(ISERROR(VLOOKUP(AL1585,MonsterTable!$A:$B,MATCH(MonsterTable!$B$1,MonsterTable!$A$1:$B$1,0),0))),OR(ISBLANK(AN1585),ISBLANK(AO1585))),#N/A,
IFERROR(VLOOKUP(AL1585,MonsterTable!$A:$B,MATCH(MonsterTable!$B$1,MonsterTable!$A$1:$B$1,0),0),
IF(OR(NOT(ISBLANK(AN1585)),ISBLANK(AO1585)),#N/A,
IF(AL1585="empty","empty",
VLOOKUP(AL1585,MonsterGroupTable!$A:$A,1,0)))))))</f>
        <v>201</v>
      </c>
      <c r="AN1585">
        <v>1</v>
      </c>
      <c r="AO1585">
        <v>1</v>
      </c>
      <c r="AP1585">
        <v>0</v>
      </c>
      <c r="AT1585" s="2" t="str">
        <f>IF(AND(ISBLANK(AS1585),OR(NOT(ISBLANK(AU1585)),NOT(ISBLANK(AV1585)))),#N/A,
IF(ISBLANK(AS1585),"",
IF(AND(NOT(ISERROR(VLOOKUP(AS1585,MonsterTable!$A:$B,MATCH(MonsterTable!$B$1,MonsterTable!$A$1:$B$1,0),0))),OR(ISBLANK(AU1585),ISBLANK(AV1585))),#N/A,
IFERROR(VLOOKUP(AS1585,MonsterTable!$A:$B,MATCH(MonsterTable!$B$1,MonsterTable!$A$1:$B$1,0),0),
IF(OR(NOT(ISBLANK(AU1585)),ISBLANK(AV1585)),#N/A,
IF(AS1585="empty","empty",
VLOOKUP(AS1585,MonsterGroupTable!$A:$A,1,0)))))))</f>
        <v/>
      </c>
      <c r="BA1585" s="2" t="str">
        <f>IF(AND(ISBLANK(AZ1585),OR(NOT(ISBLANK(BB1585)),NOT(ISBLANK(BC1585)))),#N/A,
IF(ISBLANK(AZ1585),"",
IF(AND(NOT(ISERROR(VLOOKUP(AZ1585,MonsterTable!$A:$B,MATCH(MonsterTable!$B$1,MonsterTable!$A$1:$B$1,0),0))),OR(ISBLANK(BB1585),ISBLANK(BC1585))),#N/A,
IFERROR(VLOOKUP(AZ1585,MonsterTable!$A:$B,MATCH(MonsterTable!$B$1,MonsterTable!$A$1:$B$1,0),0),
IF(OR(NOT(ISBLANK(BB1585)),ISBLANK(BC1585)),#N/A,
IF(AZ1585="empty","empty",
VLOOKUP(AZ1585,MonsterGroupTable!$A:$A,1,0)))))))</f>
        <v/>
      </c>
      <c r="BH1585" s="2" t="str">
        <f>IF(AND(ISBLANK(BG1585),OR(NOT(ISBLANK(BI1585)),NOT(ISBLANK(BJ1585)))),#N/A,
IF(ISBLANK(BG1585),"",
IF(AND(NOT(ISERROR(VLOOKUP(BG1585,MonsterTable!$A:$B,MATCH(MonsterTable!$B$1,MonsterTable!$A$1:$B$1,0),0))),OR(ISBLANK(BI1585),ISBLANK(BJ1585))),#N/A,
IFERROR(VLOOKUP(BG1585,MonsterTable!$A:$B,MATCH(MonsterTable!$B$1,MonsterTable!$A$1:$B$1,0),0),
IF(OR(NOT(ISBLANK(BI1585)),ISBLANK(BJ1585)),#N/A,
IF(BG1585="empty","empty",
VLOOKUP(BG1585,MonsterGroupTable!$A:$A,1,0)))))))</f>
        <v/>
      </c>
      <c r="BO1585" s="2" t="str">
        <f>IF(AND(ISBLANK(BN1585),OR(NOT(ISBLANK(BP1585)),NOT(ISBLANK(BQ1585)))),#N/A,
IF(ISBLANK(BN1585),"",
IF(AND(NOT(ISERROR(VLOOKUP(BN1585,MonsterTable!$A:$B,MATCH(MonsterTable!$B$1,MonsterTable!$A$1:$B$1,0),0))),OR(ISBLANK(BP1585),ISBLANK(BQ1585))),#N/A,
IFERROR(VLOOKUP(BN1585,MonsterTable!$A:$B,MATCH(MonsterTable!$B$1,MonsterTable!$A$1:$B$1,0),0),
IF(OR(NOT(ISBLANK(BP1585)),ISBLANK(BQ1585)),#N/A,
IF(BN1585="empty","empty",
VLOOKUP(BN1585,MonsterGroupTable!$A:$A,1,0)))))))</f>
        <v/>
      </c>
      <c r="BV1585" s="2" t="str">
        <f>IF(AND(ISBLANK(BU1585),OR(NOT(ISBLANK(BW1585)),NOT(ISBLANK(BX1585)))),#N/A,
IF(ISBLANK(BU1585),"",
IF(AND(NOT(ISERROR(VLOOKUP(BU1585,MonsterTable!$A:$B,MATCH(MonsterTable!$B$1,MonsterTable!$A$1:$B$1,0),0))),OR(ISBLANK(BW1585),ISBLANK(BX1585))),#N/A,
IFERROR(VLOOKUP(BU1585,MonsterTable!$A:$B,MATCH(MonsterTable!$B$1,MonsterTable!$A$1:$B$1,0),0),
IF(OR(NOT(ISBLANK(BW1585)),ISBLANK(BX1585)),#N/A,
IF(BU1585="empty","empty",
VLOOKUP(BU1585,MonsterGroupTable!$A:$A,1,0)))))))</f>
        <v/>
      </c>
      <c r="CC1585" s="2" t="str">
        <f>IF(AND(ISBLANK(CB1585),OR(NOT(ISBLANK(CD1585)),NOT(ISBLANK(CE1585)))),#N/A,
IF(ISBLANK(CB1585),"",
IF(AND(NOT(ISERROR(VLOOKUP(CB1585,MonsterTable!$A:$B,MATCH(MonsterTable!$B$1,MonsterTable!$A$1:$B$1,0),0))),OR(ISBLANK(CD1585),ISBLANK(CE1585))),#N/A,
IFERROR(VLOOKUP(CB1585,MonsterTable!$A:$B,MATCH(MonsterTable!$B$1,MonsterTable!$A$1:$B$1,0),0),
IF(OR(NOT(ISBLANK(CD1585)),ISBLANK(CE1585)),#N/A,
IF(CB1585="empty","empty",
VLOOKUP(CB1585,MonsterGroupTable!$A:$A,1,0)))))))</f>
        <v/>
      </c>
      <c r="CJ1585" s="2" t="str">
        <f>IF(AND(ISBLANK(CI1585),OR(NOT(ISBLANK(CK1585)),NOT(ISBLANK(CL1585)))),#N/A,
IF(ISBLANK(CI1585),"",
IF(AND(NOT(ISERROR(VLOOKUP(CI1585,MonsterTable!$A:$B,MATCH(MonsterTable!$B$1,MonsterTable!$A$1:$B$1,0),0))),OR(ISBLANK(CK1585),ISBLANK(CL1585))),#N/A,
IFERROR(VLOOKUP(CI1585,MonsterTable!$A:$B,MATCH(MonsterTable!$B$1,MonsterTable!$A$1:$B$1,0),0),
IF(OR(NOT(ISBLANK(CK1585)),ISBLANK(CL1585)),#N/A,
IF(CI1585="empty","empty",
VLOOKUP(CI1585,MonsterGroupTable!$A:$A,1,0)))))))</f>
        <v/>
      </c>
    </row>
    <row r="1586" spans="1:88">
      <c r="A1586">
        <v>20552</v>
      </c>
      <c r="B1586">
        <f t="shared" si="53"/>
        <v>1.1000000000000001</v>
      </c>
      <c r="C1586">
        <f t="shared" si="53"/>
        <v>1.1000000000000001</v>
      </c>
      <c r="F1586">
        <v>2160</v>
      </c>
      <c r="G1586">
        <v>67659</v>
      </c>
      <c r="H1586">
        <v>0</v>
      </c>
      <c r="I1586">
        <v>0</v>
      </c>
      <c r="J1586">
        <v>0</v>
      </c>
      <c r="K1586" t="s">
        <v>28</v>
      </c>
      <c r="L1586" t="s">
        <v>251</v>
      </c>
      <c r="M1586" t="s">
        <v>79</v>
      </c>
      <c r="N1586" t="s">
        <v>80</v>
      </c>
      <c r="O1586">
        <v>0</v>
      </c>
      <c r="P1586">
        <v>-4.75</v>
      </c>
      <c r="Q1586">
        <v>-3.5</v>
      </c>
      <c r="R1586">
        <v>4.75</v>
      </c>
      <c r="S1586">
        <v>3</v>
      </c>
      <c r="T1586">
        <v>-13.5</v>
      </c>
      <c r="U1586">
        <v>2.5499999999999998</v>
      </c>
      <c r="V1586">
        <v>-6.75</v>
      </c>
      <c r="W1586" t="str">
        <f t="shared" si="54"/>
        <v>g116,5,empty,3,201,1,1,0</v>
      </c>
      <c r="X1586" s="1" t="s">
        <v>315</v>
      </c>
      <c r="Y1586" s="2" t="str">
        <f>IF(AND(ISBLANK(X1586),OR(NOT(ISBLANK(Z1586)),NOT(ISBLANK(AA1586)))),#N/A,
IF(ISBLANK(X1586),"",
IF(AND(NOT(ISERROR(VLOOKUP(X1586,MonsterTable!$A:$B,MATCH(MonsterTable!$B$1,MonsterTable!$A$1:$B$1,0),0))),OR(ISBLANK(Z1586),ISBLANK(AA1586))),#N/A,
IFERROR(VLOOKUP(X1586,MonsterTable!$A:$B,MATCH(MonsterTable!$B$1,MonsterTable!$A$1:$B$1,0),0),
IF(OR(NOT(ISBLANK(Z1586)),ISBLANK(AA1586)),#N/A,
IF(X1586="empty","empty",
VLOOKUP(X1586,MonsterGroupTable!$A:$A,1,0)))))))</f>
        <v>g116</v>
      </c>
      <c r="AA1586">
        <v>5</v>
      </c>
      <c r="AE1586" s="1" t="s">
        <v>446</v>
      </c>
      <c r="AF1586" s="2" t="str">
        <f>IF(AND(ISBLANK(AE1586),OR(NOT(ISBLANK(AG1586)),NOT(ISBLANK(AH1586)))),#N/A,
IF(ISBLANK(AE1586),"",
IF(AND(NOT(ISERROR(VLOOKUP(AE1586,MonsterTable!$A:$B,MATCH(MonsterTable!$B$1,MonsterTable!$A$1:$B$1,0),0))),OR(ISBLANK(AG1586),ISBLANK(AH1586))),#N/A,
IFERROR(VLOOKUP(AE1586,MonsterTable!$A:$B,MATCH(MonsterTable!$B$1,MonsterTable!$A$1:$B$1,0),0),
IF(OR(NOT(ISBLANK(AG1586)),ISBLANK(AH1586)),#N/A,
IF(AE1586="empty","empty",
VLOOKUP(AE1586,MonsterGroupTable!$A:$A,1,0)))))))</f>
        <v>empty</v>
      </c>
      <c r="AH1586">
        <v>3</v>
      </c>
      <c r="AL1586" s="1" t="s">
        <v>242</v>
      </c>
      <c r="AM1586" s="2">
        <f>IF(AND(ISBLANK(AL1586),OR(NOT(ISBLANK(AN1586)),NOT(ISBLANK(AO1586)))),#N/A,
IF(ISBLANK(AL1586),"",
IF(AND(NOT(ISERROR(VLOOKUP(AL1586,MonsterTable!$A:$B,MATCH(MonsterTable!$B$1,MonsterTable!$A$1:$B$1,0),0))),OR(ISBLANK(AN1586),ISBLANK(AO1586))),#N/A,
IFERROR(VLOOKUP(AL1586,MonsterTable!$A:$B,MATCH(MonsterTable!$B$1,MonsterTable!$A$1:$B$1,0),0),
IF(OR(NOT(ISBLANK(AN1586)),ISBLANK(AO1586)),#N/A,
IF(AL1586="empty","empty",
VLOOKUP(AL1586,MonsterGroupTable!$A:$A,1,0)))))))</f>
        <v>201</v>
      </c>
      <c r="AN1586">
        <v>1</v>
      </c>
      <c r="AO1586">
        <v>1</v>
      </c>
      <c r="AP1586">
        <v>0</v>
      </c>
      <c r="AT1586" s="2" t="str">
        <f>IF(AND(ISBLANK(AS1586),OR(NOT(ISBLANK(AU1586)),NOT(ISBLANK(AV1586)))),#N/A,
IF(ISBLANK(AS1586),"",
IF(AND(NOT(ISERROR(VLOOKUP(AS1586,MonsterTable!$A:$B,MATCH(MonsterTable!$B$1,MonsterTable!$A$1:$B$1,0),0))),OR(ISBLANK(AU1586),ISBLANK(AV1586))),#N/A,
IFERROR(VLOOKUP(AS1586,MonsterTable!$A:$B,MATCH(MonsterTable!$B$1,MonsterTable!$A$1:$B$1,0),0),
IF(OR(NOT(ISBLANK(AU1586)),ISBLANK(AV1586)),#N/A,
IF(AS1586="empty","empty",
VLOOKUP(AS1586,MonsterGroupTable!$A:$A,1,0)))))))</f>
        <v/>
      </c>
      <c r="BA1586" s="2" t="str">
        <f>IF(AND(ISBLANK(AZ1586),OR(NOT(ISBLANK(BB1586)),NOT(ISBLANK(BC1586)))),#N/A,
IF(ISBLANK(AZ1586),"",
IF(AND(NOT(ISERROR(VLOOKUP(AZ1586,MonsterTable!$A:$B,MATCH(MonsterTable!$B$1,MonsterTable!$A$1:$B$1,0),0))),OR(ISBLANK(BB1586),ISBLANK(BC1586))),#N/A,
IFERROR(VLOOKUP(AZ1586,MonsterTable!$A:$B,MATCH(MonsterTable!$B$1,MonsterTable!$A$1:$B$1,0),0),
IF(OR(NOT(ISBLANK(BB1586)),ISBLANK(BC1586)),#N/A,
IF(AZ1586="empty","empty",
VLOOKUP(AZ1586,MonsterGroupTable!$A:$A,1,0)))))))</f>
        <v/>
      </c>
      <c r="BH1586" s="2" t="str">
        <f>IF(AND(ISBLANK(BG1586),OR(NOT(ISBLANK(BI1586)),NOT(ISBLANK(BJ1586)))),#N/A,
IF(ISBLANK(BG1586),"",
IF(AND(NOT(ISERROR(VLOOKUP(BG1586,MonsterTable!$A:$B,MATCH(MonsterTable!$B$1,MonsterTable!$A$1:$B$1,0),0))),OR(ISBLANK(BI1586),ISBLANK(BJ1586))),#N/A,
IFERROR(VLOOKUP(BG1586,MonsterTable!$A:$B,MATCH(MonsterTable!$B$1,MonsterTable!$A$1:$B$1,0),0),
IF(OR(NOT(ISBLANK(BI1586)),ISBLANK(BJ1586)),#N/A,
IF(BG1586="empty","empty",
VLOOKUP(BG1586,MonsterGroupTable!$A:$A,1,0)))))))</f>
        <v/>
      </c>
      <c r="BO1586" s="2" t="str">
        <f>IF(AND(ISBLANK(BN1586),OR(NOT(ISBLANK(BP1586)),NOT(ISBLANK(BQ1586)))),#N/A,
IF(ISBLANK(BN1586),"",
IF(AND(NOT(ISERROR(VLOOKUP(BN1586,MonsterTable!$A:$B,MATCH(MonsterTable!$B$1,MonsterTable!$A$1:$B$1,0),0))),OR(ISBLANK(BP1586),ISBLANK(BQ1586))),#N/A,
IFERROR(VLOOKUP(BN1586,MonsterTable!$A:$B,MATCH(MonsterTable!$B$1,MonsterTable!$A$1:$B$1,0),0),
IF(OR(NOT(ISBLANK(BP1586)),ISBLANK(BQ1586)),#N/A,
IF(BN1586="empty","empty",
VLOOKUP(BN1586,MonsterGroupTable!$A:$A,1,0)))))))</f>
        <v/>
      </c>
      <c r="BV1586" s="2" t="str">
        <f>IF(AND(ISBLANK(BU1586),OR(NOT(ISBLANK(BW1586)),NOT(ISBLANK(BX1586)))),#N/A,
IF(ISBLANK(BU1586),"",
IF(AND(NOT(ISERROR(VLOOKUP(BU1586,MonsterTable!$A:$B,MATCH(MonsterTable!$B$1,MonsterTable!$A$1:$B$1,0),0))),OR(ISBLANK(BW1586),ISBLANK(BX1586))),#N/A,
IFERROR(VLOOKUP(BU1586,MonsterTable!$A:$B,MATCH(MonsterTable!$B$1,MonsterTable!$A$1:$B$1,0),0),
IF(OR(NOT(ISBLANK(BW1586)),ISBLANK(BX1586)),#N/A,
IF(BU1586="empty","empty",
VLOOKUP(BU1586,MonsterGroupTable!$A:$A,1,0)))))))</f>
        <v/>
      </c>
      <c r="CC1586" s="2" t="str">
        <f>IF(AND(ISBLANK(CB1586),OR(NOT(ISBLANK(CD1586)),NOT(ISBLANK(CE1586)))),#N/A,
IF(ISBLANK(CB1586),"",
IF(AND(NOT(ISERROR(VLOOKUP(CB1586,MonsterTable!$A:$B,MATCH(MonsterTable!$B$1,MonsterTable!$A$1:$B$1,0),0))),OR(ISBLANK(CD1586),ISBLANK(CE1586))),#N/A,
IFERROR(VLOOKUP(CB1586,MonsterTable!$A:$B,MATCH(MonsterTable!$B$1,MonsterTable!$A$1:$B$1,0),0),
IF(OR(NOT(ISBLANK(CD1586)),ISBLANK(CE1586)),#N/A,
IF(CB1586="empty","empty",
VLOOKUP(CB1586,MonsterGroupTable!$A:$A,1,0)))))))</f>
        <v/>
      </c>
      <c r="CJ1586" s="2" t="str">
        <f>IF(AND(ISBLANK(CI1586),OR(NOT(ISBLANK(CK1586)),NOT(ISBLANK(CL1586)))),#N/A,
IF(ISBLANK(CI1586),"",
IF(AND(NOT(ISERROR(VLOOKUP(CI1586,MonsterTable!$A:$B,MATCH(MonsterTable!$B$1,MonsterTable!$A$1:$B$1,0),0))),OR(ISBLANK(CK1586),ISBLANK(CL1586))),#N/A,
IFERROR(VLOOKUP(CI1586,MonsterTable!$A:$B,MATCH(MonsterTable!$B$1,MonsterTable!$A$1:$B$1,0),0),
IF(OR(NOT(ISBLANK(CK1586)),ISBLANK(CL1586)),#N/A,
IF(CI1586="empty","empty",
VLOOKUP(CI1586,MonsterGroupTable!$A:$A,1,0)))))))</f>
        <v/>
      </c>
    </row>
    <row r="1587" spans="1:88">
      <c r="A1587">
        <v>20553</v>
      </c>
      <c r="B1587">
        <f t="shared" si="53"/>
        <v>1.1000000000000001</v>
      </c>
      <c r="C1587">
        <f t="shared" si="53"/>
        <v>1.1000000000000001</v>
      </c>
      <c r="F1587">
        <v>2160</v>
      </c>
      <c r="G1587">
        <v>67983</v>
      </c>
      <c r="H1587">
        <v>0</v>
      </c>
      <c r="I1587">
        <v>0</v>
      </c>
      <c r="J1587">
        <v>0</v>
      </c>
      <c r="K1587" t="s">
        <v>28</v>
      </c>
      <c r="L1587" t="s">
        <v>251</v>
      </c>
      <c r="M1587" t="s">
        <v>79</v>
      </c>
      <c r="N1587" t="s">
        <v>80</v>
      </c>
      <c r="O1587">
        <v>0</v>
      </c>
      <c r="P1587">
        <v>-4.75</v>
      </c>
      <c r="Q1587">
        <v>-3.5</v>
      </c>
      <c r="R1587">
        <v>4.75</v>
      </c>
      <c r="S1587">
        <v>3</v>
      </c>
      <c r="T1587">
        <v>-13.5</v>
      </c>
      <c r="U1587">
        <v>2.5499999999999998</v>
      </c>
      <c r="V1587">
        <v>-6.75</v>
      </c>
      <c r="W1587" t="str">
        <f t="shared" si="54"/>
        <v>g116,5,empty,3,201,1,1,0</v>
      </c>
      <c r="X1587" s="1" t="s">
        <v>315</v>
      </c>
      <c r="Y1587" s="2" t="str">
        <f>IF(AND(ISBLANK(X1587),OR(NOT(ISBLANK(Z1587)),NOT(ISBLANK(AA1587)))),#N/A,
IF(ISBLANK(X1587),"",
IF(AND(NOT(ISERROR(VLOOKUP(X1587,MonsterTable!$A:$B,MATCH(MonsterTable!$B$1,MonsterTable!$A$1:$B$1,0),0))),OR(ISBLANK(Z1587),ISBLANK(AA1587))),#N/A,
IFERROR(VLOOKUP(X1587,MonsterTable!$A:$B,MATCH(MonsterTable!$B$1,MonsterTable!$A$1:$B$1,0),0),
IF(OR(NOT(ISBLANK(Z1587)),ISBLANK(AA1587)),#N/A,
IF(X1587="empty","empty",
VLOOKUP(X1587,MonsterGroupTable!$A:$A,1,0)))))))</f>
        <v>g116</v>
      </c>
      <c r="AA1587">
        <v>5</v>
      </c>
      <c r="AE1587" s="1" t="s">
        <v>446</v>
      </c>
      <c r="AF1587" s="2" t="str">
        <f>IF(AND(ISBLANK(AE1587),OR(NOT(ISBLANK(AG1587)),NOT(ISBLANK(AH1587)))),#N/A,
IF(ISBLANK(AE1587),"",
IF(AND(NOT(ISERROR(VLOOKUP(AE1587,MonsterTable!$A:$B,MATCH(MonsterTable!$B$1,MonsterTable!$A$1:$B$1,0),0))),OR(ISBLANK(AG1587),ISBLANK(AH1587))),#N/A,
IFERROR(VLOOKUP(AE1587,MonsterTable!$A:$B,MATCH(MonsterTable!$B$1,MonsterTable!$A$1:$B$1,0),0),
IF(OR(NOT(ISBLANK(AG1587)),ISBLANK(AH1587)),#N/A,
IF(AE1587="empty","empty",
VLOOKUP(AE1587,MonsterGroupTable!$A:$A,1,0)))))))</f>
        <v>empty</v>
      </c>
      <c r="AH1587">
        <v>3</v>
      </c>
      <c r="AL1587" s="1" t="s">
        <v>242</v>
      </c>
      <c r="AM1587" s="2">
        <f>IF(AND(ISBLANK(AL1587),OR(NOT(ISBLANK(AN1587)),NOT(ISBLANK(AO1587)))),#N/A,
IF(ISBLANK(AL1587),"",
IF(AND(NOT(ISERROR(VLOOKUP(AL1587,MonsterTable!$A:$B,MATCH(MonsterTable!$B$1,MonsterTable!$A$1:$B$1,0),0))),OR(ISBLANK(AN1587),ISBLANK(AO1587))),#N/A,
IFERROR(VLOOKUP(AL1587,MonsterTable!$A:$B,MATCH(MonsterTable!$B$1,MonsterTable!$A$1:$B$1,0),0),
IF(OR(NOT(ISBLANK(AN1587)),ISBLANK(AO1587)),#N/A,
IF(AL1587="empty","empty",
VLOOKUP(AL1587,MonsterGroupTable!$A:$A,1,0)))))))</f>
        <v>201</v>
      </c>
      <c r="AN1587">
        <v>1</v>
      </c>
      <c r="AO1587">
        <v>1</v>
      </c>
      <c r="AP1587">
        <v>0</v>
      </c>
      <c r="AT1587" s="2" t="str">
        <f>IF(AND(ISBLANK(AS1587),OR(NOT(ISBLANK(AU1587)),NOT(ISBLANK(AV1587)))),#N/A,
IF(ISBLANK(AS1587),"",
IF(AND(NOT(ISERROR(VLOOKUP(AS1587,MonsterTable!$A:$B,MATCH(MonsterTable!$B$1,MonsterTable!$A$1:$B$1,0),0))),OR(ISBLANK(AU1587),ISBLANK(AV1587))),#N/A,
IFERROR(VLOOKUP(AS1587,MonsterTable!$A:$B,MATCH(MonsterTable!$B$1,MonsterTable!$A$1:$B$1,0),0),
IF(OR(NOT(ISBLANK(AU1587)),ISBLANK(AV1587)),#N/A,
IF(AS1587="empty","empty",
VLOOKUP(AS1587,MonsterGroupTable!$A:$A,1,0)))))))</f>
        <v/>
      </c>
      <c r="BA1587" s="2" t="str">
        <f>IF(AND(ISBLANK(AZ1587),OR(NOT(ISBLANK(BB1587)),NOT(ISBLANK(BC1587)))),#N/A,
IF(ISBLANK(AZ1587),"",
IF(AND(NOT(ISERROR(VLOOKUP(AZ1587,MonsterTable!$A:$B,MATCH(MonsterTable!$B$1,MonsterTable!$A$1:$B$1,0),0))),OR(ISBLANK(BB1587),ISBLANK(BC1587))),#N/A,
IFERROR(VLOOKUP(AZ1587,MonsterTable!$A:$B,MATCH(MonsterTable!$B$1,MonsterTable!$A$1:$B$1,0),0),
IF(OR(NOT(ISBLANK(BB1587)),ISBLANK(BC1587)),#N/A,
IF(AZ1587="empty","empty",
VLOOKUP(AZ1587,MonsterGroupTable!$A:$A,1,0)))))))</f>
        <v/>
      </c>
      <c r="BH1587" s="2" t="str">
        <f>IF(AND(ISBLANK(BG1587),OR(NOT(ISBLANK(BI1587)),NOT(ISBLANK(BJ1587)))),#N/A,
IF(ISBLANK(BG1587),"",
IF(AND(NOT(ISERROR(VLOOKUP(BG1587,MonsterTable!$A:$B,MATCH(MonsterTable!$B$1,MonsterTable!$A$1:$B$1,0),0))),OR(ISBLANK(BI1587),ISBLANK(BJ1587))),#N/A,
IFERROR(VLOOKUP(BG1587,MonsterTable!$A:$B,MATCH(MonsterTable!$B$1,MonsterTable!$A$1:$B$1,0),0),
IF(OR(NOT(ISBLANK(BI1587)),ISBLANK(BJ1587)),#N/A,
IF(BG1587="empty","empty",
VLOOKUP(BG1587,MonsterGroupTable!$A:$A,1,0)))))))</f>
        <v/>
      </c>
      <c r="BO1587" s="2" t="str">
        <f>IF(AND(ISBLANK(BN1587),OR(NOT(ISBLANK(BP1587)),NOT(ISBLANK(BQ1587)))),#N/A,
IF(ISBLANK(BN1587),"",
IF(AND(NOT(ISERROR(VLOOKUP(BN1587,MonsterTable!$A:$B,MATCH(MonsterTable!$B$1,MonsterTable!$A$1:$B$1,0),0))),OR(ISBLANK(BP1587),ISBLANK(BQ1587))),#N/A,
IFERROR(VLOOKUP(BN1587,MonsterTable!$A:$B,MATCH(MonsterTable!$B$1,MonsterTable!$A$1:$B$1,0),0),
IF(OR(NOT(ISBLANK(BP1587)),ISBLANK(BQ1587)),#N/A,
IF(BN1587="empty","empty",
VLOOKUP(BN1587,MonsterGroupTable!$A:$A,1,0)))))))</f>
        <v/>
      </c>
      <c r="BV1587" s="2" t="str">
        <f>IF(AND(ISBLANK(BU1587),OR(NOT(ISBLANK(BW1587)),NOT(ISBLANK(BX1587)))),#N/A,
IF(ISBLANK(BU1587),"",
IF(AND(NOT(ISERROR(VLOOKUP(BU1587,MonsterTable!$A:$B,MATCH(MonsterTable!$B$1,MonsterTable!$A$1:$B$1,0),0))),OR(ISBLANK(BW1587),ISBLANK(BX1587))),#N/A,
IFERROR(VLOOKUP(BU1587,MonsterTable!$A:$B,MATCH(MonsterTable!$B$1,MonsterTable!$A$1:$B$1,0),0),
IF(OR(NOT(ISBLANK(BW1587)),ISBLANK(BX1587)),#N/A,
IF(BU1587="empty","empty",
VLOOKUP(BU1587,MonsterGroupTable!$A:$A,1,0)))))))</f>
        <v/>
      </c>
      <c r="CC1587" s="2" t="str">
        <f>IF(AND(ISBLANK(CB1587),OR(NOT(ISBLANK(CD1587)),NOT(ISBLANK(CE1587)))),#N/A,
IF(ISBLANK(CB1587),"",
IF(AND(NOT(ISERROR(VLOOKUP(CB1587,MonsterTable!$A:$B,MATCH(MonsterTable!$B$1,MonsterTable!$A$1:$B$1,0),0))),OR(ISBLANK(CD1587),ISBLANK(CE1587))),#N/A,
IFERROR(VLOOKUP(CB1587,MonsterTable!$A:$B,MATCH(MonsterTable!$B$1,MonsterTable!$A$1:$B$1,0),0),
IF(OR(NOT(ISBLANK(CD1587)),ISBLANK(CE1587)),#N/A,
IF(CB1587="empty","empty",
VLOOKUP(CB1587,MonsterGroupTable!$A:$A,1,0)))))))</f>
        <v/>
      </c>
      <c r="CJ1587" s="2" t="str">
        <f>IF(AND(ISBLANK(CI1587),OR(NOT(ISBLANK(CK1587)),NOT(ISBLANK(CL1587)))),#N/A,
IF(ISBLANK(CI1587),"",
IF(AND(NOT(ISERROR(VLOOKUP(CI1587,MonsterTable!$A:$B,MATCH(MonsterTable!$B$1,MonsterTable!$A$1:$B$1,0),0))),OR(ISBLANK(CK1587),ISBLANK(CL1587))),#N/A,
IFERROR(VLOOKUP(CI1587,MonsterTable!$A:$B,MATCH(MonsterTable!$B$1,MonsterTable!$A$1:$B$1,0),0),
IF(OR(NOT(ISBLANK(CK1587)),ISBLANK(CL1587)),#N/A,
IF(CI1587="empty","empty",
VLOOKUP(CI1587,MonsterGroupTable!$A:$A,1,0)))))))</f>
        <v/>
      </c>
    </row>
    <row r="1588" spans="1:88">
      <c r="A1588">
        <v>20554</v>
      </c>
      <c r="B1588">
        <f t="shared" si="53"/>
        <v>1.1000000000000001</v>
      </c>
      <c r="C1588">
        <f t="shared" si="53"/>
        <v>1.1000000000000001</v>
      </c>
      <c r="F1588">
        <v>2160</v>
      </c>
      <c r="G1588">
        <v>68307</v>
      </c>
      <c r="H1588">
        <v>0</v>
      </c>
      <c r="I1588">
        <v>0</v>
      </c>
      <c r="J1588">
        <v>0</v>
      </c>
      <c r="K1588" t="s">
        <v>28</v>
      </c>
      <c r="L1588" t="s">
        <v>251</v>
      </c>
      <c r="M1588" t="s">
        <v>79</v>
      </c>
      <c r="N1588" t="s">
        <v>80</v>
      </c>
      <c r="O1588">
        <v>0</v>
      </c>
      <c r="P1588">
        <v>-4.75</v>
      </c>
      <c r="Q1588">
        <v>-3.5</v>
      </c>
      <c r="R1588">
        <v>4.75</v>
      </c>
      <c r="S1588">
        <v>3</v>
      </c>
      <c r="T1588">
        <v>-13.5</v>
      </c>
      <c r="U1588">
        <v>2.5499999999999998</v>
      </c>
      <c r="V1588">
        <v>-6.75</v>
      </c>
      <c r="W1588" t="str">
        <f t="shared" si="54"/>
        <v>g116,5,empty,3,201,1,1,0</v>
      </c>
      <c r="X1588" s="1" t="s">
        <v>315</v>
      </c>
      <c r="Y1588" s="2" t="str">
        <f>IF(AND(ISBLANK(X1588),OR(NOT(ISBLANK(Z1588)),NOT(ISBLANK(AA1588)))),#N/A,
IF(ISBLANK(X1588),"",
IF(AND(NOT(ISERROR(VLOOKUP(X1588,MonsterTable!$A:$B,MATCH(MonsterTable!$B$1,MonsterTable!$A$1:$B$1,0),0))),OR(ISBLANK(Z1588),ISBLANK(AA1588))),#N/A,
IFERROR(VLOOKUP(X1588,MonsterTable!$A:$B,MATCH(MonsterTable!$B$1,MonsterTable!$A$1:$B$1,0),0),
IF(OR(NOT(ISBLANK(Z1588)),ISBLANK(AA1588)),#N/A,
IF(X1588="empty","empty",
VLOOKUP(X1588,MonsterGroupTable!$A:$A,1,0)))))))</f>
        <v>g116</v>
      </c>
      <c r="AA1588">
        <v>5</v>
      </c>
      <c r="AE1588" s="1" t="s">
        <v>446</v>
      </c>
      <c r="AF1588" s="2" t="str">
        <f>IF(AND(ISBLANK(AE1588),OR(NOT(ISBLANK(AG1588)),NOT(ISBLANK(AH1588)))),#N/A,
IF(ISBLANK(AE1588),"",
IF(AND(NOT(ISERROR(VLOOKUP(AE1588,MonsterTable!$A:$B,MATCH(MonsterTable!$B$1,MonsterTable!$A$1:$B$1,0),0))),OR(ISBLANK(AG1588),ISBLANK(AH1588))),#N/A,
IFERROR(VLOOKUP(AE1588,MonsterTable!$A:$B,MATCH(MonsterTable!$B$1,MonsterTable!$A$1:$B$1,0),0),
IF(OR(NOT(ISBLANK(AG1588)),ISBLANK(AH1588)),#N/A,
IF(AE1588="empty","empty",
VLOOKUP(AE1588,MonsterGroupTable!$A:$A,1,0)))))))</f>
        <v>empty</v>
      </c>
      <c r="AH1588">
        <v>3</v>
      </c>
      <c r="AL1588" s="1" t="s">
        <v>242</v>
      </c>
      <c r="AM1588" s="2">
        <f>IF(AND(ISBLANK(AL1588),OR(NOT(ISBLANK(AN1588)),NOT(ISBLANK(AO1588)))),#N/A,
IF(ISBLANK(AL1588),"",
IF(AND(NOT(ISERROR(VLOOKUP(AL1588,MonsterTable!$A:$B,MATCH(MonsterTable!$B$1,MonsterTable!$A$1:$B$1,0),0))),OR(ISBLANK(AN1588),ISBLANK(AO1588))),#N/A,
IFERROR(VLOOKUP(AL1588,MonsterTable!$A:$B,MATCH(MonsterTable!$B$1,MonsterTable!$A$1:$B$1,0),0),
IF(OR(NOT(ISBLANK(AN1588)),ISBLANK(AO1588)),#N/A,
IF(AL1588="empty","empty",
VLOOKUP(AL1588,MonsterGroupTable!$A:$A,1,0)))))))</f>
        <v>201</v>
      </c>
      <c r="AN1588">
        <v>1</v>
      </c>
      <c r="AO1588">
        <v>1</v>
      </c>
      <c r="AP1588">
        <v>0</v>
      </c>
      <c r="AT1588" s="2" t="str">
        <f>IF(AND(ISBLANK(AS1588),OR(NOT(ISBLANK(AU1588)),NOT(ISBLANK(AV1588)))),#N/A,
IF(ISBLANK(AS1588),"",
IF(AND(NOT(ISERROR(VLOOKUP(AS1588,MonsterTable!$A:$B,MATCH(MonsterTable!$B$1,MonsterTable!$A$1:$B$1,0),0))),OR(ISBLANK(AU1588),ISBLANK(AV1588))),#N/A,
IFERROR(VLOOKUP(AS1588,MonsterTable!$A:$B,MATCH(MonsterTable!$B$1,MonsterTable!$A$1:$B$1,0),0),
IF(OR(NOT(ISBLANK(AU1588)),ISBLANK(AV1588)),#N/A,
IF(AS1588="empty","empty",
VLOOKUP(AS1588,MonsterGroupTable!$A:$A,1,0)))))))</f>
        <v/>
      </c>
      <c r="BA1588" s="2" t="str">
        <f>IF(AND(ISBLANK(AZ1588),OR(NOT(ISBLANK(BB1588)),NOT(ISBLANK(BC1588)))),#N/A,
IF(ISBLANK(AZ1588),"",
IF(AND(NOT(ISERROR(VLOOKUP(AZ1588,MonsterTable!$A:$B,MATCH(MonsterTable!$B$1,MonsterTable!$A$1:$B$1,0),0))),OR(ISBLANK(BB1588),ISBLANK(BC1588))),#N/A,
IFERROR(VLOOKUP(AZ1588,MonsterTable!$A:$B,MATCH(MonsterTable!$B$1,MonsterTable!$A$1:$B$1,0),0),
IF(OR(NOT(ISBLANK(BB1588)),ISBLANK(BC1588)),#N/A,
IF(AZ1588="empty","empty",
VLOOKUP(AZ1588,MonsterGroupTable!$A:$A,1,0)))))))</f>
        <v/>
      </c>
      <c r="BH1588" s="2" t="str">
        <f>IF(AND(ISBLANK(BG1588),OR(NOT(ISBLANK(BI1588)),NOT(ISBLANK(BJ1588)))),#N/A,
IF(ISBLANK(BG1588),"",
IF(AND(NOT(ISERROR(VLOOKUP(BG1588,MonsterTable!$A:$B,MATCH(MonsterTable!$B$1,MonsterTable!$A$1:$B$1,0),0))),OR(ISBLANK(BI1588),ISBLANK(BJ1588))),#N/A,
IFERROR(VLOOKUP(BG1588,MonsterTable!$A:$B,MATCH(MonsterTable!$B$1,MonsterTable!$A$1:$B$1,0),0),
IF(OR(NOT(ISBLANK(BI1588)),ISBLANK(BJ1588)),#N/A,
IF(BG1588="empty","empty",
VLOOKUP(BG1588,MonsterGroupTable!$A:$A,1,0)))))))</f>
        <v/>
      </c>
      <c r="BO1588" s="2" t="str">
        <f>IF(AND(ISBLANK(BN1588),OR(NOT(ISBLANK(BP1588)),NOT(ISBLANK(BQ1588)))),#N/A,
IF(ISBLANK(BN1588),"",
IF(AND(NOT(ISERROR(VLOOKUP(BN1588,MonsterTable!$A:$B,MATCH(MonsterTable!$B$1,MonsterTable!$A$1:$B$1,0),0))),OR(ISBLANK(BP1588),ISBLANK(BQ1588))),#N/A,
IFERROR(VLOOKUP(BN1588,MonsterTable!$A:$B,MATCH(MonsterTable!$B$1,MonsterTable!$A$1:$B$1,0),0),
IF(OR(NOT(ISBLANK(BP1588)),ISBLANK(BQ1588)),#N/A,
IF(BN1588="empty","empty",
VLOOKUP(BN1588,MonsterGroupTable!$A:$A,1,0)))))))</f>
        <v/>
      </c>
      <c r="BV1588" s="2" t="str">
        <f>IF(AND(ISBLANK(BU1588),OR(NOT(ISBLANK(BW1588)),NOT(ISBLANK(BX1588)))),#N/A,
IF(ISBLANK(BU1588),"",
IF(AND(NOT(ISERROR(VLOOKUP(BU1588,MonsterTable!$A:$B,MATCH(MonsterTable!$B$1,MonsterTable!$A$1:$B$1,0),0))),OR(ISBLANK(BW1588),ISBLANK(BX1588))),#N/A,
IFERROR(VLOOKUP(BU1588,MonsterTable!$A:$B,MATCH(MonsterTable!$B$1,MonsterTable!$A$1:$B$1,0),0),
IF(OR(NOT(ISBLANK(BW1588)),ISBLANK(BX1588)),#N/A,
IF(BU1588="empty","empty",
VLOOKUP(BU1588,MonsterGroupTable!$A:$A,1,0)))))))</f>
        <v/>
      </c>
      <c r="CC1588" s="2" t="str">
        <f>IF(AND(ISBLANK(CB1588),OR(NOT(ISBLANK(CD1588)),NOT(ISBLANK(CE1588)))),#N/A,
IF(ISBLANK(CB1588),"",
IF(AND(NOT(ISERROR(VLOOKUP(CB1588,MonsterTable!$A:$B,MATCH(MonsterTable!$B$1,MonsterTable!$A$1:$B$1,0),0))),OR(ISBLANK(CD1588),ISBLANK(CE1588))),#N/A,
IFERROR(VLOOKUP(CB1588,MonsterTable!$A:$B,MATCH(MonsterTable!$B$1,MonsterTable!$A$1:$B$1,0),0),
IF(OR(NOT(ISBLANK(CD1588)),ISBLANK(CE1588)),#N/A,
IF(CB1588="empty","empty",
VLOOKUP(CB1588,MonsterGroupTable!$A:$A,1,0)))))))</f>
        <v/>
      </c>
      <c r="CJ1588" s="2" t="str">
        <f>IF(AND(ISBLANK(CI1588),OR(NOT(ISBLANK(CK1588)),NOT(ISBLANK(CL1588)))),#N/A,
IF(ISBLANK(CI1588),"",
IF(AND(NOT(ISERROR(VLOOKUP(CI1588,MonsterTable!$A:$B,MATCH(MonsterTable!$B$1,MonsterTable!$A$1:$B$1,0),0))),OR(ISBLANK(CK1588),ISBLANK(CL1588))),#N/A,
IFERROR(VLOOKUP(CI1588,MonsterTable!$A:$B,MATCH(MonsterTable!$B$1,MonsterTable!$A$1:$B$1,0),0),
IF(OR(NOT(ISBLANK(CK1588)),ISBLANK(CL1588)),#N/A,
IF(CI1588="empty","empty",
VLOOKUP(CI1588,MonsterGroupTable!$A:$A,1,0)))))))</f>
        <v/>
      </c>
    </row>
    <row r="1589" spans="1:88">
      <c r="A1589">
        <v>20555</v>
      </c>
      <c r="B1589">
        <f t="shared" si="53"/>
        <v>1.1000000000000001</v>
      </c>
      <c r="C1589">
        <f t="shared" si="53"/>
        <v>1.1000000000000001</v>
      </c>
      <c r="F1589">
        <v>2160</v>
      </c>
      <c r="G1589">
        <v>68631</v>
      </c>
      <c r="H1589">
        <v>0</v>
      </c>
      <c r="I1589">
        <v>0</v>
      </c>
      <c r="J1589">
        <v>0</v>
      </c>
      <c r="K1589" t="s">
        <v>28</v>
      </c>
      <c r="L1589" t="s">
        <v>251</v>
      </c>
      <c r="M1589" t="s">
        <v>79</v>
      </c>
      <c r="N1589" t="s">
        <v>80</v>
      </c>
      <c r="O1589">
        <v>0</v>
      </c>
      <c r="P1589">
        <v>-4.75</v>
      </c>
      <c r="Q1589">
        <v>-3.5</v>
      </c>
      <c r="R1589">
        <v>4.75</v>
      </c>
      <c r="S1589">
        <v>3</v>
      </c>
      <c r="T1589">
        <v>-13.5</v>
      </c>
      <c r="U1589">
        <v>2.5499999999999998</v>
      </c>
      <c r="V1589">
        <v>-6.75</v>
      </c>
      <c r="W1589" t="str">
        <f t="shared" si="54"/>
        <v>g116,5,empty,3,201,1,1,0</v>
      </c>
      <c r="X1589" s="1" t="s">
        <v>315</v>
      </c>
      <c r="Y1589" s="2" t="str">
        <f>IF(AND(ISBLANK(X1589),OR(NOT(ISBLANK(Z1589)),NOT(ISBLANK(AA1589)))),#N/A,
IF(ISBLANK(X1589),"",
IF(AND(NOT(ISERROR(VLOOKUP(X1589,MonsterTable!$A:$B,MATCH(MonsterTable!$B$1,MonsterTable!$A$1:$B$1,0),0))),OR(ISBLANK(Z1589),ISBLANK(AA1589))),#N/A,
IFERROR(VLOOKUP(X1589,MonsterTable!$A:$B,MATCH(MonsterTable!$B$1,MonsterTable!$A$1:$B$1,0),0),
IF(OR(NOT(ISBLANK(Z1589)),ISBLANK(AA1589)),#N/A,
IF(X1589="empty","empty",
VLOOKUP(X1589,MonsterGroupTable!$A:$A,1,0)))))))</f>
        <v>g116</v>
      </c>
      <c r="AA1589">
        <v>5</v>
      </c>
      <c r="AE1589" s="1" t="s">
        <v>446</v>
      </c>
      <c r="AF1589" s="2" t="str">
        <f>IF(AND(ISBLANK(AE1589),OR(NOT(ISBLANK(AG1589)),NOT(ISBLANK(AH1589)))),#N/A,
IF(ISBLANK(AE1589),"",
IF(AND(NOT(ISERROR(VLOOKUP(AE1589,MonsterTable!$A:$B,MATCH(MonsterTable!$B$1,MonsterTable!$A$1:$B$1,0),0))),OR(ISBLANK(AG1589),ISBLANK(AH1589))),#N/A,
IFERROR(VLOOKUP(AE1589,MonsterTable!$A:$B,MATCH(MonsterTable!$B$1,MonsterTable!$A$1:$B$1,0),0),
IF(OR(NOT(ISBLANK(AG1589)),ISBLANK(AH1589)),#N/A,
IF(AE1589="empty","empty",
VLOOKUP(AE1589,MonsterGroupTable!$A:$A,1,0)))))))</f>
        <v>empty</v>
      </c>
      <c r="AH1589">
        <v>3</v>
      </c>
      <c r="AL1589" s="1" t="s">
        <v>242</v>
      </c>
      <c r="AM1589" s="2">
        <f>IF(AND(ISBLANK(AL1589),OR(NOT(ISBLANK(AN1589)),NOT(ISBLANK(AO1589)))),#N/A,
IF(ISBLANK(AL1589),"",
IF(AND(NOT(ISERROR(VLOOKUP(AL1589,MonsterTable!$A:$B,MATCH(MonsterTable!$B$1,MonsterTable!$A$1:$B$1,0),0))),OR(ISBLANK(AN1589),ISBLANK(AO1589))),#N/A,
IFERROR(VLOOKUP(AL1589,MonsterTable!$A:$B,MATCH(MonsterTable!$B$1,MonsterTable!$A$1:$B$1,0),0),
IF(OR(NOT(ISBLANK(AN1589)),ISBLANK(AO1589)),#N/A,
IF(AL1589="empty","empty",
VLOOKUP(AL1589,MonsterGroupTable!$A:$A,1,0)))))))</f>
        <v>201</v>
      </c>
      <c r="AN1589">
        <v>1</v>
      </c>
      <c r="AO1589">
        <v>1</v>
      </c>
      <c r="AP1589">
        <v>0</v>
      </c>
      <c r="AT1589" s="2" t="str">
        <f>IF(AND(ISBLANK(AS1589),OR(NOT(ISBLANK(AU1589)),NOT(ISBLANK(AV1589)))),#N/A,
IF(ISBLANK(AS1589),"",
IF(AND(NOT(ISERROR(VLOOKUP(AS1589,MonsterTable!$A:$B,MATCH(MonsterTable!$B$1,MonsterTable!$A$1:$B$1,0),0))),OR(ISBLANK(AU1589),ISBLANK(AV1589))),#N/A,
IFERROR(VLOOKUP(AS1589,MonsterTable!$A:$B,MATCH(MonsterTable!$B$1,MonsterTable!$A$1:$B$1,0),0),
IF(OR(NOT(ISBLANK(AU1589)),ISBLANK(AV1589)),#N/A,
IF(AS1589="empty","empty",
VLOOKUP(AS1589,MonsterGroupTable!$A:$A,1,0)))))))</f>
        <v/>
      </c>
      <c r="BA1589" s="2" t="str">
        <f>IF(AND(ISBLANK(AZ1589),OR(NOT(ISBLANK(BB1589)),NOT(ISBLANK(BC1589)))),#N/A,
IF(ISBLANK(AZ1589),"",
IF(AND(NOT(ISERROR(VLOOKUP(AZ1589,MonsterTable!$A:$B,MATCH(MonsterTable!$B$1,MonsterTable!$A$1:$B$1,0),0))),OR(ISBLANK(BB1589),ISBLANK(BC1589))),#N/A,
IFERROR(VLOOKUP(AZ1589,MonsterTable!$A:$B,MATCH(MonsterTable!$B$1,MonsterTable!$A$1:$B$1,0),0),
IF(OR(NOT(ISBLANK(BB1589)),ISBLANK(BC1589)),#N/A,
IF(AZ1589="empty","empty",
VLOOKUP(AZ1589,MonsterGroupTable!$A:$A,1,0)))))))</f>
        <v/>
      </c>
      <c r="BH1589" s="2" t="str">
        <f>IF(AND(ISBLANK(BG1589),OR(NOT(ISBLANK(BI1589)),NOT(ISBLANK(BJ1589)))),#N/A,
IF(ISBLANK(BG1589),"",
IF(AND(NOT(ISERROR(VLOOKUP(BG1589,MonsterTable!$A:$B,MATCH(MonsterTable!$B$1,MonsterTable!$A$1:$B$1,0),0))),OR(ISBLANK(BI1589),ISBLANK(BJ1589))),#N/A,
IFERROR(VLOOKUP(BG1589,MonsterTable!$A:$B,MATCH(MonsterTable!$B$1,MonsterTable!$A$1:$B$1,0),0),
IF(OR(NOT(ISBLANK(BI1589)),ISBLANK(BJ1589)),#N/A,
IF(BG1589="empty","empty",
VLOOKUP(BG1589,MonsterGroupTable!$A:$A,1,0)))))))</f>
        <v/>
      </c>
      <c r="BO1589" s="2" t="str">
        <f>IF(AND(ISBLANK(BN1589),OR(NOT(ISBLANK(BP1589)),NOT(ISBLANK(BQ1589)))),#N/A,
IF(ISBLANK(BN1589),"",
IF(AND(NOT(ISERROR(VLOOKUP(BN1589,MonsterTable!$A:$B,MATCH(MonsterTable!$B$1,MonsterTable!$A$1:$B$1,0),0))),OR(ISBLANK(BP1589),ISBLANK(BQ1589))),#N/A,
IFERROR(VLOOKUP(BN1589,MonsterTable!$A:$B,MATCH(MonsterTable!$B$1,MonsterTable!$A$1:$B$1,0),0),
IF(OR(NOT(ISBLANK(BP1589)),ISBLANK(BQ1589)),#N/A,
IF(BN1589="empty","empty",
VLOOKUP(BN1589,MonsterGroupTable!$A:$A,1,0)))))))</f>
        <v/>
      </c>
      <c r="BV1589" s="2" t="str">
        <f>IF(AND(ISBLANK(BU1589),OR(NOT(ISBLANK(BW1589)),NOT(ISBLANK(BX1589)))),#N/A,
IF(ISBLANK(BU1589),"",
IF(AND(NOT(ISERROR(VLOOKUP(BU1589,MonsterTable!$A:$B,MATCH(MonsterTable!$B$1,MonsterTable!$A$1:$B$1,0),0))),OR(ISBLANK(BW1589),ISBLANK(BX1589))),#N/A,
IFERROR(VLOOKUP(BU1589,MonsterTable!$A:$B,MATCH(MonsterTable!$B$1,MonsterTable!$A$1:$B$1,0),0),
IF(OR(NOT(ISBLANK(BW1589)),ISBLANK(BX1589)),#N/A,
IF(BU1589="empty","empty",
VLOOKUP(BU1589,MonsterGroupTable!$A:$A,1,0)))))))</f>
        <v/>
      </c>
      <c r="CC1589" s="2" t="str">
        <f>IF(AND(ISBLANK(CB1589),OR(NOT(ISBLANK(CD1589)),NOT(ISBLANK(CE1589)))),#N/A,
IF(ISBLANK(CB1589),"",
IF(AND(NOT(ISERROR(VLOOKUP(CB1589,MonsterTable!$A:$B,MATCH(MonsterTable!$B$1,MonsterTable!$A$1:$B$1,0),0))),OR(ISBLANK(CD1589),ISBLANK(CE1589))),#N/A,
IFERROR(VLOOKUP(CB1589,MonsterTable!$A:$B,MATCH(MonsterTable!$B$1,MonsterTable!$A$1:$B$1,0),0),
IF(OR(NOT(ISBLANK(CD1589)),ISBLANK(CE1589)),#N/A,
IF(CB1589="empty","empty",
VLOOKUP(CB1589,MonsterGroupTable!$A:$A,1,0)))))))</f>
        <v/>
      </c>
      <c r="CJ1589" s="2" t="str">
        <f>IF(AND(ISBLANK(CI1589),OR(NOT(ISBLANK(CK1589)),NOT(ISBLANK(CL1589)))),#N/A,
IF(ISBLANK(CI1589),"",
IF(AND(NOT(ISERROR(VLOOKUP(CI1589,MonsterTable!$A:$B,MATCH(MonsterTable!$B$1,MonsterTable!$A$1:$B$1,0),0))),OR(ISBLANK(CK1589),ISBLANK(CL1589))),#N/A,
IFERROR(VLOOKUP(CI1589,MonsterTable!$A:$B,MATCH(MonsterTable!$B$1,MonsterTable!$A$1:$B$1,0),0),
IF(OR(NOT(ISBLANK(CK1589)),ISBLANK(CL1589)),#N/A,
IF(CI1589="empty","empty",
VLOOKUP(CI1589,MonsterGroupTable!$A:$A,1,0)))))))</f>
        <v/>
      </c>
    </row>
    <row r="1590" spans="1:88">
      <c r="A1590">
        <v>20556</v>
      </c>
      <c r="B1590">
        <f t="shared" si="53"/>
        <v>1.1000000000000001</v>
      </c>
      <c r="C1590">
        <f t="shared" si="53"/>
        <v>1.1000000000000001</v>
      </c>
      <c r="F1590">
        <v>2160</v>
      </c>
      <c r="G1590">
        <v>68955</v>
      </c>
      <c r="H1590">
        <v>0</v>
      </c>
      <c r="I1590">
        <v>0</v>
      </c>
      <c r="J1590">
        <v>0</v>
      </c>
      <c r="K1590" t="s">
        <v>28</v>
      </c>
      <c r="L1590" t="s">
        <v>251</v>
      </c>
      <c r="M1590" t="s">
        <v>79</v>
      </c>
      <c r="N1590" t="s">
        <v>80</v>
      </c>
      <c r="O1590">
        <v>0</v>
      </c>
      <c r="P1590">
        <v>-4.75</v>
      </c>
      <c r="Q1590">
        <v>-3.5</v>
      </c>
      <c r="R1590">
        <v>4.75</v>
      </c>
      <c r="S1590">
        <v>3</v>
      </c>
      <c r="T1590">
        <v>-13.5</v>
      </c>
      <c r="U1590">
        <v>2.5499999999999998</v>
      </c>
      <c r="V1590">
        <v>-6.75</v>
      </c>
      <c r="W1590" t="str">
        <f t="shared" si="54"/>
        <v>g116,5,empty,3,201,1,1,0</v>
      </c>
      <c r="X1590" s="1" t="s">
        <v>315</v>
      </c>
      <c r="Y1590" s="2" t="str">
        <f>IF(AND(ISBLANK(X1590),OR(NOT(ISBLANK(Z1590)),NOT(ISBLANK(AA1590)))),#N/A,
IF(ISBLANK(X1590),"",
IF(AND(NOT(ISERROR(VLOOKUP(X1590,MonsterTable!$A:$B,MATCH(MonsterTable!$B$1,MonsterTable!$A$1:$B$1,0),0))),OR(ISBLANK(Z1590),ISBLANK(AA1590))),#N/A,
IFERROR(VLOOKUP(X1590,MonsterTable!$A:$B,MATCH(MonsterTable!$B$1,MonsterTable!$A$1:$B$1,0),0),
IF(OR(NOT(ISBLANK(Z1590)),ISBLANK(AA1590)),#N/A,
IF(X1590="empty","empty",
VLOOKUP(X1590,MonsterGroupTable!$A:$A,1,0)))))))</f>
        <v>g116</v>
      </c>
      <c r="AA1590">
        <v>5</v>
      </c>
      <c r="AE1590" s="1" t="s">
        <v>446</v>
      </c>
      <c r="AF1590" s="2" t="str">
        <f>IF(AND(ISBLANK(AE1590),OR(NOT(ISBLANK(AG1590)),NOT(ISBLANK(AH1590)))),#N/A,
IF(ISBLANK(AE1590),"",
IF(AND(NOT(ISERROR(VLOOKUP(AE1590,MonsterTable!$A:$B,MATCH(MonsterTable!$B$1,MonsterTable!$A$1:$B$1,0),0))),OR(ISBLANK(AG1590),ISBLANK(AH1590))),#N/A,
IFERROR(VLOOKUP(AE1590,MonsterTable!$A:$B,MATCH(MonsterTable!$B$1,MonsterTable!$A$1:$B$1,0),0),
IF(OR(NOT(ISBLANK(AG1590)),ISBLANK(AH1590)),#N/A,
IF(AE1590="empty","empty",
VLOOKUP(AE1590,MonsterGroupTable!$A:$A,1,0)))))))</f>
        <v>empty</v>
      </c>
      <c r="AH1590">
        <v>3</v>
      </c>
      <c r="AL1590" s="1" t="s">
        <v>242</v>
      </c>
      <c r="AM1590" s="2">
        <f>IF(AND(ISBLANK(AL1590),OR(NOT(ISBLANK(AN1590)),NOT(ISBLANK(AO1590)))),#N/A,
IF(ISBLANK(AL1590),"",
IF(AND(NOT(ISERROR(VLOOKUP(AL1590,MonsterTable!$A:$B,MATCH(MonsterTable!$B$1,MonsterTable!$A$1:$B$1,0),0))),OR(ISBLANK(AN1590),ISBLANK(AO1590))),#N/A,
IFERROR(VLOOKUP(AL1590,MonsterTable!$A:$B,MATCH(MonsterTable!$B$1,MonsterTable!$A$1:$B$1,0),0),
IF(OR(NOT(ISBLANK(AN1590)),ISBLANK(AO1590)),#N/A,
IF(AL1590="empty","empty",
VLOOKUP(AL1590,MonsterGroupTable!$A:$A,1,0)))))))</f>
        <v>201</v>
      </c>
      <c r="AN1590">
        <v>1</v>
      </c>
      <c r="AO1590">
        <v>1</v>
      </c>
      <c r="AP1590">
        <v>0</v>
      </c>
      <c r="AT1590" s="2" t="str">
        <f>IF(AND(ISBLANK(AS1590),OR(NOT(ISBLANK(AU1590)),NOT(ISBLANK(AV1590)))),#N/A,
IF(ISBLANK(AS1590),"",
IF(AND(NOT(ISERROR(VLOOKUP(AS1590,MonsterTable!$A:$B,MATCH(MonsterTable!$B$1,MonsterTable!$A$1:$B$1,0),0))),OR(ISBLANK(AU1590),ISBLANK(AV1590))),#N/A,
IFERROR(VLOOKUP(AS1590,MonsterTable!$A:$B,MATCH(MonsterTable!$B$1,MonsterTable!$A$1:$B$1,0),0),
IF(OR(NOT(ISBLANK(AU1590)),ISBLANK(AV1590)),#N/A,
IF(AS1590="empty","empty",
VLOOKUP(AS1590,MonsterGroupTable!$A:$A,1,0)))))))</f>
        <v/>
      </c>
      <c r="BA1590" s="2" t="str">
        <f>IF(AND(ISBLANK(AZ1590),OR(NOT(ISBLANK(BB1590)),NOT(ISBLANK(BC1590)))),#N/A,
IF(ISBLANK(AZ1590),"",
IF(AND(NOT(ISERROR(VLOOKUP(AZ1590,MonsterTable!$A:$B,MATCH(MonsterTable!$B$1,MonsterTable!$A$1:$B$1,0),0))),OR(ISBLANK(BB1590),ISBLANK(BC1590))),#N/A,
IFERROR(VLOOKUP(AZ1590,MonsterTable!$A:$B,MATCH(MonsterTable!$B$1,MonsterTable!$A$1:$B$1,0),0),
IF(OR(NOT(ISBLANK(BB1590)),ISBLANK(BC1590)),#N/A,
IF(AZ1590="empty","empty",
VLOOKUP(AZ1590,MonsterGroupTable!$A:$A,1,0)))))))</f>
        <v/>
      </c>
      <c r="BH1590" s="2" t="str">
        <f>IF(AND(ISBLANK(BG1590),OR(NOT(ISBLANK(BI1590)),NOT(ISBLANK(BJ1590)))),#N/A,
IF(ISBLANK(BG1590),"",
IF(AND(NOT(ISERROR(VLOOKUP(BG1590,MonsterTable!$A:$B,MATCH(MonsterTable!$B$1,MonsterTable!$A$1:$B$1,0),0))),OR(ISBLANK(BI1590),ISBLANK(BJ1590))),#N/A,
IFERROR(VLOOKUP(BG1590,MonsterTable!$A:$B,MATCH(MonsterTable!$B$1,MonsterTable!$A$1:$B$1,0),0),
IF(OR(NOT(ISBLANK(BI1590)),ISBLANK(BJ1590)),#N/A,
IF(BG1590="empty","empty",
VLOOKUP(BG1590,MonsterGroupTable!$A:$A,1,0)))))))</f>
        <v/>
      </c>
      <c r="BO1590" s="2" t="str">
        <f>IF(AND(ISBLANK(BN1590),OR(NOT(ISBLANK(BP1590)),NOT(ISBLANK(BQ1590)))),#N/A,
IF(ISBLANK(BN1590),"",
IF(AND(NOT(ISERROR(VLOOKUP(BN1590,MonsterTable!$A:$B,MATCH(MonsterTable!$B$1,MonsterTable!$A$1:$B$1,0),0))),OR(ISBLANK(BP1590),ISBLANK(BQ1590))),#N/A,
IFERROR(VLOOKUP(BN1590,MonsterTable!$A:$B,MATCH(MonsterTable!$B$1,MonsterTable!$A$1:$B$1,0),0),
IF(OR(NOT(ISBLANK(BP1590)),ISBLANK(BQ1590)),#N/A,
IF(BN1590="empty","empty",
VLOOKUP(BN1590,MonsterGroupTable!$A:$A,1,0)))))))</f>
        <v/>
      </c>
      <c r="BV1590" s="2" t="str">
        <f>IF(AND(ISBLANK(BU1590),OR(NOT(ISBLANK(BW1590)),NOT(ISBLANK(BX1590)))),#N/A,
IF(ISBLANK(BU1590),"",
IF(AND(NOT(ISERROR(VLOOKUP(BU1590,MonsterTable!$A:$B,MATCH(MonsterTable!$B$1,MonsterTable!$A$1:$B$1,0),0))),OR(ISBLANK(BW1590),ISBLANK(BX1590))),#N/A,
IFERROR(VLOOKUP(BU1590,MonsterTable!$A:$B,MATCH(MonsterTable!$B$1,MonsterTable!$A$1:$B$1,0),0),
IF(OR(NOT(ISBLANK(BW1590)),ISBLANK(BX1590)),#N/A,
IF(BU1590="empty","empty",
VLOOKUP(BU1590,MonsterGroupTable!$A:$A,1,0)))))))</f>
        <v/>
      </c>
      <c r="CC1590" s="2" t="str">
        <f>IF(AND(ISBLANK(CB1590),OR(NOT(ISBLANK(CD1590)),NOT(ISBLANK(CE1590)))),#N/A,
IF(ISBLANK(CB1590),"",
IF(AND(NOT(ISERROR(VLOOKUP(CB1590,MonsterTable!$A:$B,MATCH(MonsterTable!$B$1,MonsterTable!$A$1:$B$1,0),0))),OR(ISBLANK(CD1590),ISBLANK(CE1590))),#N/A,
IFERROR(VLOOKUP(CB1590,MonsterTable!$A:$B,MATCH(MonsterTable!$B$1,MonsterTable!$A$1:$B$1,0),0),
IF(OR(NOT(ISBLANK(CD1590)),ISBLANK(CE1590)),#N/A,
IF(CB1590="empty","empty",
VLOOKUP(CB1590,MonsterGroupTable!$A:$A,1,0)))))))</f>
        <v/>
      </c>
      <c r="CJ1590" s="2" t="str">
        <f>IF(AND(ISBLANK(CI1590),OR(NOT(ISBLANK(CK1590)),NOT(ISBLANK(CL1590)))),#N/A,
IF(ISBLANK(CI1590),"",
IF(AND(NOT(ISERROR(VLOOKUP(CI1590,MonsterTable!$A:$B,MATCH(MonsterTable!$B$1,MonsterTable!$A$1:$B$1,0),0))),OR(ISBLANK(CK1590),ISBLANK(CL1590))),#N/A,
IFERROR(VLOOKUP(CI1590,MonsterTable!$A:$B,MATCH(MonsterTable!$B$1,MonsterTable!$A$1:$B$1,0),0),
IF(OR(NOT(ISBLANK(CK1590)),ISBLANK(CL1590)),#N/A,
IF(CI1590="empty","empty",
VLOOKUP(CI1590,MonsterGroupTable!$A:$A,1,0)))))))</f>
        <v/>
      </c>
    </row>
    <row r="1591" spans="1:88">
      <c r="A1591">
        <v>20557</v>
      </c>
      <c r="B1591">
        <f t="shared" si="53"/>
        <v>1.1000000000000001</v>
      </c>
      <c r="C1591">
        <f t="shared" si="53"/>
        <v>1.1000000000000001</v>
      </c>
      <c r="F1591">
        <v>2160</v>
      </c>
      <c r="G1591">
        <v>69279</v>
      </c>
      <c r="H1591">
        <v>0</v>
      </c>
      <c r="I1591">
        <v>0</v>
      </c>
      <c r="J1591">
        <v>0</v>
      </c>
      <c r="K1591" t="s">
        <v>28</v>
      </c>
      <c r="L1591" t="s">
        <v>251</v>
      </c>
      <c r="M1591" t="s">
        <v>79</v>
      </c>
      <c r="N1591" t="s">
        <v>80</v>
      </c>
      <c r="O1591">
        <v>0</v>
      </c>
      <c r="P1591">
        <v>-4.75</v>
      </c>
      <c r="Q1591">
        <v>-3.5</v>
      </c>
      <c r="R1591">
        <v>4.75</v>
      </c>
      <c r="S1591">
        <v>3</v>
      </c>
      <c r="T1591">
        <v>-13.5</v>
      </c>
      <c r="U1591">
        <v>2.5499999999999998</v>
      </c>
      <c r="V1591">
        <v>-6.75</v>
      </c>
      <c r="W1591" t="str">
        <f t="shared" si="54"/>
        <v>g116,5,empty,3,201,1,1,0</v>
      </c>
      <c r="X1591" s="1" t="s">
        <v>315</v>
      </c>
      <c r="Y1591" s="2" t="str">
        <f>IF(AND(ISBLANK(X1591),OR(NOT(ISBLANK(Z1591)),NOT(ISBLANK(AA1591)))),#N/A,
IF(ISBLANK(X1591),"",
IF(AND(NOT(ISERROR(VLOOKUP(X1591,MonsterTable!$A:$B,MATCH(MonsterTable!$B$1,MonsterTable!$A$1:$B$1,0),0))),OR(ISBLANK(Z1591),ISBLANK(AA1591))),#N/A,
IFERROR(VLOOKUP(X1591,MonsterTable!$A:$B,MATCH(MonsterTable!$B$1,MonsterTable!$A$1:$B$1,0),0),
IF(OR(NOT(ISBLANK(Z1591)),ISBLANK(AA1591)),#N/A,
IF(X1591="empty","empty",
VLOOKUP(X1591,MonsterGroupTable!$A:$A,1,0)))))))</f>
        <v>g116</v>
      </c>
      <c r="AA1591">
        <v>5</v>
      </c>
      <c r="AE1591" s="1" t="s">
        <v>446</v>
      </c>
      <c r="AF1591" s="2" t="str">
        <f>IF(AND(ISBLANK(AE1591),OR(NOT(ISBLANK(AG1591)),NOT(ISBLANK(AH1591)))),#N/A,
IF(ISBLANK(AE1591),"",
IF(AND(NOT(ISERROR(VLOOKUP(AE1591,MonsterTable!$A:$B,MATCH(MonsterTable!$B$1,MonsterTable!$A$1:$B$1,0),0))),OR(ISBLANK(AG1591),ISBLANK(AH1591))),#N/A,
IFERROR(VLOOKUP(AE1591,MonsterTable!$A:$B,MATCH(MonsterTable!$B$1,MonsterTable!$A$1:$B$1,0),0),
IF(OR(NOT(ISBLANK(AG1591)),ISBLANK(AH1591)),#N/A,
IF(AE1591="empty","empty",
VLOOKUP(AE1591,MonsterGroupTable!$A:$A,1,0)))))))</f>
        <v>empty</v>
      </c>
      <c r="AH1591">
        <v>3</v>
      </c>
      <c r="AL1591" s="1" t="s">
        <v>242</v>
      </c>
      <c r="AM1591" s="2">
        <f>IF(AND(ISBLANK(AL1591),OR(NOT(ISBLANK(AN1591)),NOT(ISBLANK(AO1591)))),#N/A,
IF(ISBLANK(AL1591),"",
IF(AND(NOT(ISERROR(VLOOKUP(AL1591,MonsterTable!$A:$B,MATCH(MonsterTable!$B$1,MonsterTable!$A$1:$B$1,0),0))),OR(ISBLANK(AN1591),ISBLANK(AO1591))),#N/A,
IFERROR(VLOOKUP(AL1591,MonsterTable!$A:$B,MATCH(MonsterTable!$B$1,MonsterTable!$A$1:$B$1,0),0),
IF(OR(NOT(ISBLANK(AN1591)),ISBLANK(AO1591)),#N/A,
IF(AL1591="empty","empty",
VLOOKUP(AL1591,MonsterGroupTable!$A:$A,1,0)))))))</f>
        <v>201</v>
      </c>
      <c r="AN1591">
        <v>1</v>
      </c>
      <c r="AO1591">
        <v>1</v>
      </c>
      <c r="AP1591">
        <v>0</v>
      </c>
      <c r="AT1591" s="2" t="str">
        <f>IF(AND(ISBLANK(AS1591),OR(NOT(ISBLANK(AU1591)),NOT(ISBLANK(AV1591)))),#N/A,
IF(ISBLANK(AS1591),"",
IF(AND(NOT(ISERROR(VLOOKUP(AS1591,MonsterTable!$A:$B,MATCH(MonsterTable!$B$1,MonsterTable!$A$1:$B$1,0),0))),OR(ISBLANK(AU1591),ISBLANK(AV1591))),#N/A,
IFERROR(VLOOKUP(AS1591,MonsterTable!$A:$B,MATCH(MonsterTable!$B$1,MonsterTable!$A$1:$B$1,0),0),
IF(OR(NOT(ISBLANK(AU1591)),ISBLANK(AV1591)),#N/A,
IF(AS1591="empty","empty",
VLOOKUP(AS1591,MonsterGroupTable!$A:$A,1,0)))))))</f>
        <v/>
      </c>
      <c r="BA1591" s="2" t="str">
        <f>IF(AND(ISBLANK(AZ1591),OR(NOT(ISBLANK(BB1591)),NOT(ISBLANK(BC1591)))),#N/A,
IF(ISBLANK(AZ1591),"",
IF(AND(NOT(ISERROR(VLOOKUP(AZ1591,MonsterTable!$A:$B,MATCH(MonsterTable!$B$1,MonsterTable!$A$1:$B$1,0),0))),OR(ISBLANK(BB1591),ISBLANK(BC1591))),#N/A,
IFERROR(VLOOKUP(AZ1591,MonsterTable!$A:$B,MATCH(MonsterTable!$B$1,MonsterTable!$A$1:$B$1,0),0),
IF(OR(NOT(ISBLANK(BB1591)),ISBLANK(BC1591)),#N/A,
IF(AZ1591="empty","empty",
VLOOKUP(AZ1591,MonsterGroupTable!$A:$A,1,0)))))))</f>
        <v/>
      </c>
      <c r="BH1591" s="2" t="str">
        <f>IF(AND(ISBLANK(BG1591),OR(NOT(ISBLANK(BI1591)),NOT(ISBLANK(BJ1591)))),#N/A,
IF(ISBLANK(BG1591),"",
IF(AND(NOT(ISERROR(VLOOKUP(BG1591,MonsterTable!$A:$B,MATCH(MonsterTable!$B$1,MonsterTable!$A$1:$B$1,0),0))),OR(ISBLANK(BI1591),ISBLANK(BJ1591))),#N/A,
IFERROR(VLOOKUP(BG1591,MonsterTable!$A:$B,MATCH(MonsterTable!$B$1,MonsterTable!$A$1:$B$1,0),0),
IF(OR(NOT(ISBLANK(BI1591)),ISBLANK(BJ1591)),#N/A,
IF(BG1591="empty","empty",
VLOOKUP(BG1591,MonsterGroupTable!$A:$A,1,0)))))))</f>
        <v/>
      </c>
      <c r="BO1591" s="2" t="str">
        <f>IF(AND(ISBLANK(BN1591),OR(NOT(ISBLANK(BP1591)),NOT(ISBLANK(BQ1591)))),#N/A,
IF(ISBLANK(BN1591),"",
IF(AND(NOT(ISERROR(VLOOKUP(BN1591,MonsterTable!$A:$B,MATCH(MonsterTable!$B$1,MonsterTable!$A$1:$B$1,0),0))),OR(ISBLANK(BP1591),ISBLANK(BQ1591))),#N/A,
IFERROR(VLOOKUP(BN1591,MonsterTable!$A:$B,MATCH(MonsterTable!$B$1,MonsterTable!$A$1:$B$1,0),0),
IF(OR(NOT(ISBLANK(BP1591)),ISBLANK(BQ1591)),#N/A,
IF(BN1591="empty","empty",
VLOOKUP(BN1591,MonsterGroupTable!$A:$A,1,0)))))))</f>
        <v/>
      </c>
      <c r="BV1591" s="2" t="str">
        <f>IF(AND(ISBLANK(BU1591),OR(NOT(ISBLANK(BW1591)),NOT(ISBLANK(BX1591)))),#N/A,
IF(ISBLANK(BU1591),"",
IF(AND(NOT(ISERROR(VLOOKUP(BU1591,MonsterTable!$A:$B,MATCH(MonsterTable!$B$1,MonsterTable!$A$1:$B$1,0),0))),OR(ISBLANK(BW1591),ISBLANK(BX1591))),#N/A,
IFERROR(VLOOKUP(BU1591,MonsterTable!$A:$B,MATCH(MonsterTable!$B$1,MonsterTable!$A$1:$B$1,0),0),
IF(OR(NOT(ISBLANK(BW1591)),ISBLANK(BX1591)),#N/A,
IF(BU1591="empty","empty",
VLOOKUP(BU1591,MonsterGroupTable!$A:$A,1,0)))))))</f>
        <v/>
      </c>
      <c r="CC1591" s="2" t="str">
        <f>IF(AND(ISBLANK(CB1591),OR(NOT(ISBLANK(CD1591)),NOT(ISBLANK(CE1591)))),#N/A,
IF(ISBLANK(CB1591),"",
IF(AND(NOT(ISERROR(VLOOKUP(CB1591,MonsterTable!$A:$B,MATCH(MonsterTable!$B$1,MonsterTable!$A$1:$B$1,0),0))),OR(ISBLANK(CD1591),ISBLANK(CE1591))),#N/A,
IFERROR(VLOOKUP(CB1591,MonsterTable!$A:$B,MATCH(MonsterTable!$B$1,MonsterTable!$A$1:$B$1,0),0),
IF(OR(NOT(ISBLANK(CD1591)),ISBLANK(CE1591)),#N/A,
IF(CB1591="empty","empty",
VLOOKUP(CB1591,MonsterGroupTable!$A:$A,1,0)))))))</f>
        <v/>
      </c>
      <c r="CJ1591" s="2" t="str">
        <f>IF(AND(ISBLANK(CI1591),OR(NOT(ISBLANK(CK1591)),NOT(ISBLANK(CL1591)))),#N/A,
IF(ISBLANK(CI1591),"",
IF(AND(NOT(ISERROR(VLOOKUP(CI1591,MonsterTable!$A:$B,MATCH(MonsterTable!$B$1,MonsterTable!$A$1:$B$1,0),0))),OR(ISBLANK(CK1591),ISBLANK(CL1591))),#N/A,
IFERROR(VLOOKUP(CI1591,MonsterTable!$A:$B,MATCH(MonsterTable!$B$1,MonsterTable!$A$1:$B$1,0),0),
IF(OR(NOT(ISBLANK(CK1591)),ISBLANK(CL1591)),#N/A,
IF(CI1591="empty","empty",
VLOOKUP(CI1591,MonsterGroupTable!$A:$A,1,0)))))))</f>
        <v/>
      </c>
    </row>
    <row r="1592" spans="1:88">
      <c r="A1592">
        <v>20558</v>
      </c>
      <c r="B1592">
        <f t="shared" si="53"/>
        <v>1.1000000000000001</v>
      </c>
      <c r="C1592">
        <f t="shared" si="53"/>
        <v>1.1000000000000001</v>
      </c>
      <c r="F1592">
        <v>2160</v>
      </c>
      <c r="G1592">
        <v>69603</v>
      </c>
      <c r="H1592">
        <v>0</v>
      </c>
      <c r="I1592">
        <v>0</v>
      </c>
      <c r="J1592">
        <v>0</v>
      </c>
      <c r="K1592" t="s">
        <v>28</v>
      </c>
      <c r="L1592" t="s">
        <v>251</v>
      </c>
      <c r="M1592" t="s">
        <v>79</v>
      </c>
      <c r="N1592" t="s">
        <v>80</v>
      </c>
      <c r="O1592">
        <v>0</v>
      </c>
      <c r="P1592">
        <v>-4.75</v>
      </c>
      <c r="Q1592">
        <v>-3.5</v>
      </c>
      <c r="R1592">
        <v>4.75</v>
      </c>
      <c r="S1592">
        <v>3</v>
      </c>
      <c r="T1592">
        <v>-13.5</v>
      </c>
      <c r="U1592">
        <v>2.5499999999999998</v>
      </c>
      <c r="V1592">
        <v>-6.75</v>
      </c>
      <c r="W1592" t="str">
        <f t="shared" si="54"/>
        <v>g116,5,empty,3,201,1,1,0</v>
      </c>
      <c r="X1592" s="1" t="s">
        <v>315</v>
      </c>
      <c r="Y1592" s="2" t="str">
        <f>IF(AND(ISBLANK(X1592),OR(NOT(ISBLANK(Z1592)),NOT(ISBLANK(AA1592)))),#N/A,
IF(ISBLANK(X1592),"",
IF(AND(NOT(ISERROR(VLOOKUP(X1592,MonsterTable!$A:$B,MATCH(MonsterTable!$B$1,MonsterTable!$A$1:$B$1,0),0))),OR(ISBLANK(Z1592),ISBLANK(AA1592))),#N/A,
IFERROR(VLOOKUP(X1592,MonsterTable!$A:$B,MATCH(MonsterTable!$B$1,MonsterTable!$A$1:$B$1,0),0),
IF(OR(NOT(ISBLANK(Z1592)),ISBLANK(AA1592)),#N/A,
IF(X1592="empty","empty",
VLOOKUP(X1592,MonsterGroupTable!$A:$A,1,0)))))))</f>
        <v>g116</v>
      </c>
      <c r="AA1592">
        <v>5</v>
      </c>
      <c r="AE1592" s="1" t="s">
        <v>446</v>
      </c>
      <c r="AF1592" s="2" t="str">
        <f>IF(AND(ISBLANK(AE1592),OR(NOT(ISBLANK(AG1592)),NOT(ISBLANK(AH1592)))),#N/A,
IF(ISBLANK(AE1592),"",
IF(AND(NOT(ISERROR(VLOOKUP(AE1592,MonsterTable!$A:$B,MATCH(MonsterTable!$B$1,MonsterTable!$A$1:$B$1,0),0))),OR(ISBLANK(AG1592),ISBLANK(AH1592))),#N/A,
IFERROR(VLOOKUP(AE1592,MonsterTable!$A:$B,MATCH(MonsterTable!$B$1,MonsterTable!$A$1:$B$1,0),0),
IF(OR(NOT(ISBLANK(AG1592)),ISBLANK(AH1592)),#N/A,
IF(AE1592="empty","empty",
VLOOKUP(AE1592,MonsterGroupTable!$A:$A,1,0)))))))</f>
        <v>empty</v>
      </c>
      <c r="AH1592">
        <v>3</v>
      </c>
      <c r="AL1592" s="1" t="s">
        <v>242</v>
      </c>
      <c r="AM1592" s="2">
        <f>IF(AND(ISBLANK(AL1592),OR(NOT(ISBLANK(AN1592)),NOT(ISBLANK(AO1592)))),#N/A,
IF(ISBLANK(AL1592),"",
IF(AND(NOT(ISERROR(VLOOKUP(AL1592,MonsterTable!$A:$B,MATCH(MonsterTable!$B$1,MonsterTable!$A$1:$B$1,0),0))),OR(ISBLANK(AN1592),ISBLANK(AO1592))),#N/A,
IFERROR(VLOOKUP(AL1592,MonsterTable!$A:$B,MATCH(MonsterTable!$B$1,MonsterTable!$A$1:$B$1,0),0),
IF(OR(NOT(ISBLANK(AN1592)),ISBLANK(AO1592)),#N/A,
IF(AL1592="empty","empty",
VLOOKUP(AL1592,MonsterGroupTable!$A:$A,1,0)))))))</f>
        <v>201</v>
      </c>
      <c r="AN1592">
        <v>1</v>
      </c>
      <c r="AO1592">
        <v>1</v>
      </c>
      <c r="AP1592">
        <v>0</v>
      </c>
      <c r="AT1592" s="2" t="str">
        <f>IF(AND(ISBLANK(AS1592),OR(NOT(ISBLANK(AU1592)),NOT(ISBLANK(AV1592)))),#N/A,
IF(ISBLANK(AS1592),"",
IF(AND(NOT(ISERROR(VLOOKUP(AS1592,MonsterTable!$A:$B,MATCH(MonsterTable!$B$1,MonsterTable!$A$1:$B$1,0),0))),OR(ISBLANK(AU1592),ISBLANK(AV1592))),#N/A,
IFERROR(VLOOKUP(AS1592,MonsterTable!$A:$B,MATCH(MonsterTable!$B$1,MonsterTable!$A$1:$B$1,0),0),
IF(OR(NOT(ISBLANK(AU1592)),ISBLANK(AV1592)),#N/A,
IF(AS1592="empty","empty",
VLOOKUP(AS1592,MonsterGroupTable!$A:$A,1,0)))))))</f>
        <v/>
      </c>
      <c r="BA1592" s="2" t="str">
        <f>IF(AND(ISBLANK(AZ1592),OR(NOT(ISBLANK(BB1592)),NOT(ISBLANK(BC1592)))),#N/A,
IF(ISBLANK(AZ1592),"",
IF(AND(NOT(ISERROR(VLOOKUP(AZ1592,MonsterTable!$A:$B,MATCH(MonsterTable!$B$1,MonsterTable!$A$1:$B$1,0),0))),OR(ISBLANK(BB1592),ISBLANK(BC1592))),#N/A,
IFERROR(VLOOKUP(AZ1592,MonsterTable!$A:$B,MATCH(MonsterTable!$B$1,MonsterTable!$A$1:$B$1,0),0),
IF(OR(NOT(ISBLANK(BB1592)),ISBLANK(BC1592)),#N/A,
IF(AZ1592="empty","empty",
VLOOKUP(AZ1592,MonsterGroupTable!$A:$A,1,0)))))))</f>
        <v/>
      </c>
      <c r="BH1592" s="2" t="str">
        <f>IF(AND(ISBLANK(BG1592),OR(NOT(ISBLANK(BI1592)),NOT(ISBLANK(BJ1592)))),#N/A,
IF(ISBLANK(BG1592),"",
IF(AND(NOT(ISERROR(VLOOKUP(BG1592,MonsterTable!$A:$B,MATCH(MonsterTable!$B$1,MonsterTable!$A$1:$B$1,0),0))),OR(ISBLANK(BI1592),ISBLANK(BJ1592))),#N/A,
IFERROR(VLOOKUP(BG1592,MonsterTable!$A:$B,MATCH(MonsterTable!$B$1,MonsterTable!$A$1:$B$1,0),0),
IF(OR(NOT(ISBLANK(BI1592)),ISBLANK(BJ1592)),#N/A,
IF(BG1592="empty","empty",
VLOOKUP(BG1592,MonsterGroupTable!$A:$A,1,0)))))))</f>
        <v/>
      </c>
      <c r="BO1592" s="2" t="str">
        <f>IF(AND(ISBLANK(BN1592),OR(NOT(ISBLANK(BP1592)),NOT(ISBLANK(BQ1592)))),#N/A,
IF(ISBLANK(BN1592),"",
IF(AND(NOT(ISERROR(VLOOKUP(BN1592,MonsterTable!$A:$B,MATCH(MonsterTable!$B$1,MonsterTable!$A$1:$B$1,0),0))),OR(ISBLANK(BP1592),ISBLANK(BQ1592))),#N/A,
IFERROR(VLOOKUP(BN1592,MonsterTable!$A:$B,MATCH(MonsterTable!$B$1,MonsterTable!$A$1:$B$1,0),0),
IF(OR(NOT(ISBLANK(BP1592)),ISBLANK(BQ1592)),#N/A,
IF(BN1592="empty","empty",
VLOOKUP(BN1592,MonsterGroupTable!$A:$A,1,0)))))))</f>
        <v/>
      </c>
      <c r="BV1592" s="2" t="str">
        <f>IF(AND(ISBLANK(BU1592),OR(NOT(ISBLANK(BW1592)),NOT(ISBLANK(BX1592)))),#N/A,
IF(ISBLANK(BU1592),"",
IF(AND(NOT(ISERROR(VLOOKUP(BU1592,MonsterTable!$A:$B,MATCH(MonsterTable!$B$1,MonsterTable!$A$1:$B$1,0),0))),OR(ISBLANK(BW1592),ISBLANK(BX1592))),#N/A,
IFERROR(VLOOKUP(BU1592,MonsterTable!$A:$B,MATCH(MonsterTable!$B$1,MonsterTable!$A$1:$B$1,0),0),
IF(OR(NOT(ISBLANK(BW1592)),ISBLANK(BX1592)),#N/A,
IF(BU1592="empty","empty",
VLOOKUP(BU1592,MonsterGroupTable!$A:$A,1,0)))))))</f>
        <v/>
      </c>
      <c r="CC1592" s="2" t="str">
        <f>IF(AND(ISBLANK(CB1592),OR(NOT(ISBLANK(CD1592)),NOT(ISBLANK(CE1592)))),#N/A,
IF(ISBLANK(CB1592),"",
IF(AND(NOT(ISERROR(VLOOKUP(CB1592,MonsterTable!$A:$B,MATCH(MonsterTable!$B$1,MonsterTable!$A$1:$B$1,0),0))),OR(ISBLANK(CD1592),ISBLANK(CE1592))),#N/A,
IFERROR(VLOOKUP(CB1592,MonsterTable!$A:$B,MATCH(MonsterTable!$B$1,MonsterTable!$A$1:$B$1,0),0),
IF(OR(NOT(ISBLANK(CD1592)),ISBLANK(CE1592)),#N/A,
IF(CB1592="empty","empty",
VLOOKUP(CB1592,MonsterGroupTable!$A:$A,1,0)))))))</f>
        <v/>
      </c>
      <c r="CJ1592" s="2" t="str">
        <f>IF(AND(ISBLANK(CI1592),OR(NOT(ISBLANK(CK1592)),NOT(ISBLANK(CL1592)))),#N/A,
IF(ISBLANK(CI1592),"",
IF(AND(NOT(ISERROR(VLOOKUP(CI1592,MonsterTable!$A:$B,MATCH(MonsterTable!$B$1,MonsterTable!$A$1:$B$1,0),0))),OR(ISBLANK(CK1592),ISBLANK(CL1592))),#N/A,
IFERROR(VLOOKUP(CI1592,MonsterTable!$A:$B,MATCH(MonsterTable!$B$1,MonsterTable!$A$1:$B$1,0),0),
IF(OR(NOT(ISBLANK(CK1592)),ISBLANK(CL1592)),#N/A,
IF(CI1592="empty","empty",
VLOOKUP(CI1592,MonsterGroupTable!$A:$A,1,0)))))))</f>
        <v/>
      </c>
    </row>
    <row r="1593" spans="1:88">
      <c r="A1593">
        <v>20559</v>
      </c>
      <c r="B1593">
        <f t="shared" si="53"/>
        <v>1.1000000000000001</v>
      </c>
      <c r="C1593">
        <f t="shared" si="53"/>
        <v>1.1000000000000001</v>
      </c>
      <c r="F1593">
        <v>2160</v>
      </c>
      <c r="G1593">
        <v>69927</v>
      </c>
      <c r="H1593">
        <v>0</v>
      </c>
      <c r="I1593">
        <v>0</v>
      </c>
      <c r="J1593">
        <v>0</v>
      </c>
      <c r="K1593" t="s">
        <v>28</v>
      </c>
      <c r="L1593" t="s">
        <v>251</v>
      </c>
      <c r="M1593" t="s">
        <v>79</v>
      </c>
      <c r="N1593" t="s">
        <v>80</v>
      </c>
      <c r="O1593">
        <v>0</v>
      </c>
      <c r="P1593">
        <v>-4.75</v>
      </c>
      <c r="Q1593">
        <v>-3.5</v>
      </c>
      <c r="R1593">
        <v>4.75</v>
      </c>
      <c r="S1593">
        <v>3</v>
      </c>
      <c r="T1593">
        <v>-13.5</v>
      </c>
      <c r="U1593">
        <v>2.5499999999999998</v>
      </c>
      <c r="V1593">
        <v>-6.75</v>
      </c>
      <c r="W1593" t="str">
        <f t="shared" si="54"/>
        <v>g116,5,empty,3,201,1,1,0</v>
      </c>
      <c r="X1593" s="1" t="s">
        <v>315</v>
      </c>
      <c r="Y1593" s="2" t="str">
        <f>IF(AND(ISBLANK(X1593),OR(NOT(ISBLANK(Z1593)),NOT(ISBLANK(AA1593)))),#N/A,
IF(ISBLANK(X1593),"",
IF(AND(NOT(ISERROR(VLOOKUP(X1593,MonsterTable!$A:$B,MATCH(MonsterTable!$B$1,MonsterTable!$A$1:$B$1,0),0))),OR(ISBLANK(Z1593),ISBLANK(AA1593))),#N/A,
IFERROR(VLOOKUP(X1593,MonsterTable!$A:$B,MATCH(MonsterTable!$B$1,MonsterTable!$A$1:$B$1,0),0),
IF(OR(NOT(ISBLANK(Z1593)),ISBLANK(AA1593)),#N/A,
IF(X1593="empty","empty",
VLOOKUP(X1593,MonsterGroupTable!$A:$A,1,0)))))))</f>
        <v>g116</v>
      </c>
      <c r="AA1593">
        <v>5</v>
      </c>
      <c r="AE1593" s="1" t="s">
        <v>446</v>
      </c>
      <c r="AF1593" s="2" t="str">
        <f>IF(AND(ISBLANK(AE1593),OR(NOT(ISBLANK(AG1593)),NOT(ISBLANK(AH1593)))),#N/A,
IF(ISBLANK(AE1593),"",
IF(AND(NOT(ISERROR(VLOOKUP(AE1593,MonsterTable!$A:$B,MATCH(MonsterTable!$B$1,MonsterTable!$A$1:$B$1,0),0))),OR(ISBLANK(AG1593),ISBLANK(AH1593))),#N/A,
IFERROR(VLOOKUP(AE1593,MonsterTable!$A:$B,MATCH(MonsterTable!$B$1,MonsterTable!$A$1:$B$1,0),0),
IF(OR(NOT(ISBLANK(AG1593)),ISBLANK(AH1593)),#N/A,
IF(AE1593="empty","empty",
VLOOKUP(AE1593,MonsterGroupTable!$A:$A,1,0)))))))</f>
        <v>empty</v>
      </c>
      <c r="AH1593">
        <v>3</v>
      </c>
      <c r="AL1593" s="1" t="s">
        <v>242</v>
      </c>
      <c r="AM1593" s="2">
        <f>IF(AND(ISBLANK(AL1593),OR(NOT(ISBLANK(AN1593)),NOT(ISBLANK(AO1593)))),#N/A,
IF(ISBLANK(AL1593),"",
IF(AND(NOT(ISERROR(VLOOKUP(AL1593,MonsterTable!$A:$B,MATCH(MonsterTable!$B$1,MonsterTable!$A$1:$B$1,0),0))),OR(ISBLANK(AN1593),ISBLANK(AO1593))),#N/A,
IFERROR(VLOOKUP(AL1593,MonsterTable!$A:$B,MATCH(MonsterTable!$B$1,MonsterTable!$A$1:$B$1,0),0),
IF(OR(NOT(ISBLANK(AN1593)),ISBLANK(AO1593)),#N/A,
IF(AL1593="empty","empty",
VLOOKUP(AL1593,MonsterGroupTable!$A:$A,1,0)))))))</f>
        <v>201</v>
      </c>
      <c r="AN1593">
        <v>1</v>
      </c>
      <c r="AO1593">
        <v>1</v>
      </c>
      <c r="AP1593">
        <v>0</v>
      </c>
      <c r="AT1593" s="2" t="str">
        <f>IF(AND(ISBLANK(AS1593),OR(NOT(ISBLANK(AU1593)),NOT(ISBLANK(AV1593)))),#N/A,
IF(ISBLANK(AS1593),"",
IF(AND(NOT(ISERROR(VLOOKUP(AS1593,MonsterTable!$A:$B,MATCH(MonsterTable!$B$1,MonsterTable!$A$1:$B$1,0),0))),OR(ISBLANK(AU1593),ISBLANK(AV1593))),#N/A,
IFERROR(VLOOKUP(AS1593,MonsterTable!$A:$B,MATCH(MonsterTable!$B$1,MonsterTable!$A$1:$B$1,0),0),
IF(OR(NOT(ISBLANK(AU1593)),ISBLANK(AV1593)),#N/A,
IF(AS1593="empty","empty",
VLOOKUP(AS1593,MonsterGroupTable!$A:$A,1,0)))))))</f>
        <v/>
      </c>
      <c r="BA1593" s="2" t="str">
        <f>IF(AND(ISBLANK(AZ1593),OR(NOT(ISBLANK(BB1593)),NOT(ISBLANK(BC1593)))),#N/A,
IF(ISBLANK(AZ1593),"",
IF(AND(NOT(ISERROR(VLOOKUP(AZ1593,MonsterTable!$A:$B,MATCH(MonsterTable!$B$1,MonsterTable!$A$1:$B$1,0),0))),OR(ISBLANK(BB1593),ISBLANK(BC1593))),#N/A,
IFERROR(VLOOKUP(AZ1593,MonsterTable!$A:$B,MATCH(MonsterTable!$B$1,MonsterTable!$A$1:$B$1,0),0),
IF(OR(NOT(ISBLANK(BB1593)),ISBLANK(BC1593)),#N/A,
IF(AZ1593="empty","empty",
VLOOKUP(AZ1593,MonsterGroupTable!$A:$A,1,0)))))))</f>
        <v/>
      </c>
      <c r="BH1593" s="2" t="str">
        <f>IF(AND(ISBLANK(BG1593),OR(NOT(ISBLANK(BI1593)),NOT(ISBLANK(BJ1593)))),#N/A,
IF(ISBLANK(BG1593),"",
IF(AND(NOT(ISERROR(VLOOKUP(BG1593,MonsterTable!$A:$B,MATCH(MonsterTable!$B$1,MonsterTable!$A$1:$B$1,0),0))),OR(ISBLANK(BI1593),ISBLANK(BJ1593))),#N/A,
IFERROR(VLOOKUP(BG1593,MonsterTable!$A:$B,MATCH(MonsterTable!$B$1,MonsterTable!$A$1:$B$1,0),0),
IF(OR(NOT(ISBLANK(BI1593)),ISBLANK(BJ1593)),#N/A,
IF(BG1593="empty","empty",
VLOOKUP(BG1593,MonsterGroupTable!$A:$A,1,0)))))))</f>
        <v/>
      </c>
      <c r="BO1593" s="2" t="str">
        <f>IF(AND(ISBLANK(BN1593),OR(NOT(ISBLANK(BP1593)),NOT(ISBLANK(BQ1593)))),#N/A,
IF(ISBLANK(BN1593),"",
IF(AND(NOT(ISERROR(VLOOKUP(BN1593,MonsterTable!$A:$B,MATCH(MonsterTable!$B$1,MonsterTable!$A$1:$B$1,0),0))),OR(ISBLANK(BP1593),ISBLANK(BQ1593))),#N/A,
IFERROR(VLOOKUP(BN1593,MonsterTable!$A:$B,MATCH(MonsterTable!$B$1,MonsterTable!$A$1:$B$1,0),0),
IF(OR(NOT(ISBLANK(BP1593)),ISBLANK(BQ1593)),#N/A,
IF(BN1593="empty","empty",
VLOOKUP(BN1593,MonsterGroupTable!$A:$A,1,0)))))))</f>
        <v/>
      </c>
      <c r="BV1593" s="2" t="str">
        <f>IF(AND(ISBLANK(BU1593),OR(NOT(ISBLANK(BW1593)),NOT(ISBLANK(BX1593)))),#N/A,
IF(ISBLANK(BU1593),"",
IF(AND(NOT(ISERROR(VLOOKUP(BU1593,MonsterTable!$A:$B,MATCH(MonsterTable!$B$1,MonsterTable!$A$1:$B$1,0),0))),OR(ISBLANK(BW1593),ISBLANK(BX1593))),#N/A,
IFERROR(VLOOKUP(BU1593,MonsterTable!$A:$B,MATCH(MonsterTable!$B$1,MonsterTable!$A$1:$B$1,0),0),
IF(OR(NOT(ISBLANK(BW1593)),ISBLANK(BX1593)),#N/A,
IF(BU1593="empty","empty",
VLOOKUP(BU1593,MonsterGroupTable!$A:$A,1,0)))))))</f>
        <v/>
      </c>
      <c r="CC1593" s="2" t="str">
        <f>IF(AND(ISBLANK(CB1593),OR(NOT(ISBLANK(CD1593)),NOT(ISBLANK(CE1593)))),#N/A,
IF(ISBLANK(CB1593),"",
IF(AND(NOT(ISERROR(VLOOKUP(CB1593,MonsterTable!$A:$B,MATCH(MonsterTable!$B$1,MonsterTable!$A$1:$B$1,0),0))),OR(ISBLANK(CD1593),ISBLANK(CE1593))),#N/A,
IFERROR(VLOOKUP(CB1593,MonsterTable!$A:$B,MATCH(MonsterTable!$B$1,MonsterTable!$A$1:$B$1,0),0),
IF(OR(NOT(ISBLANK(CD1593)),ISBLANK(CE1593)),#N/A,
IF(CB1593="empty","empty",
VLOOKUP(CB1593,MonsterGroupTable!$A:$A,1,0)))))))</f>
        <v/>
      </c>
      <c r="CJ1593" s="2" t="str">
        <f>IF(AND(ISBLANK(CI1593),OR(NOT(ISBLANK(CK1593)),NOT(ISBLANK(CL1593)))),#N/A,
IF(ISBLANK(CI1593),"",
IF(AND(NOT(ISERROR(VLOOKUP(CI1593,MonsterTable!$A:$B,MATCH(MonsterTable!$B$1,MonsterTable!$A$1:$B$1,0),0))),OR(ISBLANK(CK1593),ISBLANK(CL1593))),#N/A,
IFERROR(VLOOKUP(CI1593,MonsterTable!$A:$B,MATCH(MonsterTable!$B$1,MonsterTable!$A$1:$B$1,0),0),
IF(OR(NOT(ISBLANK(CK1593)),ISBLANK(CL1593)),#N/A,
IF(CI1593="empty","empty",
VLOOKUP(CI1593,MonsterGroupTable!$A:$A,1,0)))))))</f>
        <v/>
      </c>
    </row>
    <row r="1594" spans="1:88">
      <c r="A1594">
        <v>20560</v>
      </c>
      <c r="B1594">
        <f t="shared" si="53"/>
        <v>1.2</v>
      </c>
      <c r="C1594">
        <f t="shared" si="53"/>
        <v>1.1000000000000001</v>
      </c>
      <c r="F1594">
        <v>2160</v>
      </c>
      <c r="G1594">
        <v>70251</v>
      </c>
      <c r="H1594">
        <v>0</v>
      </c>
      <c r="I1594">
        <v>0</v>
      </c>
      <c r="J1594">
        <v>0</v>
      </c>
      <c r="K1594" t="s">
        <v>28</v>
      </c>
      <c r="L1594" t="s">
        <v>251</v>
      </c>
      <c r="M1594" t="s">
        <v>79</v>
      </c>
      <c r="N1594" t="s">
        <v>80</v>
      </c>
      <c r="O1594">
        <v>0</v>
      </c>
      <c r="P1594">
        <v>-4.75</v>
      </c>
      <c r="Q1594">
        <v>-3.5</v>
      </c>
      <c r="R1594">
        <v>4.75</v>
      </c>
      <c r="S1594">
        <v>3</v>
      </c>
      <c r="T1594">
        <v>-13.5</v>
      </c>
      <c r="U1594">
        <v>2.5499999999999998</v>
      </c>
      <c r="V1594">
        <v>-6.75</v>
      </c>
      <c r="W1594" t="str">
        <f t="shared" si="54"/>
        <v>g116,5,empty,3,201,1,1,0</v>
      </c>
      <c r="X1594" s="1" t="s">
        <v>315</v>
      </c>
      <c r="Y1594" s="2" t="str">
        <f>IF(AND(ISBLANK(X1594),OR(NOT(ISBLANK(Z1594)),NOT(ISBLANK(AA1594)))),#N/A,
IF(ISBLANK(X1594),"",
IF(AND(NOT(ISERROR(VLOOKUP(X1594,MonsterTable!$A:$B,MATCH(MonsterTable!$B$1,MonsterTable!$A$1:$B$1,0),0))),OR(ISBLANK(Z1594),ISBLANK(AA1594))),#N/A,
IFERROR(VLOOKUP(X1594,MonsterTable!$A:$B,MATCH(MonsterTable!$B$1,MonsterTable!$A$1:$B$1,0),0),
IF(OR(NOT(ISBLANK(Z1594)),ISBLANK(AA1594)),#N/A,
IF(X1594="empty","empty",
VLOOKUP(X1594,MonsterGroupTable!$A:$A,1,0)))))))</f>
        <v>g116</v>
      </c>
      <c r="AA1594">
        <v>5</v>
      </c>
      <c r="AE1594" s="1" t="s">
        <v>446</v>
      </c>
      <c r="AF1594" s="2" t="str">
        <f>IF(AND(ISBLANK(AE1594),OR(NOT(ISBLANK(AG1594)),NOT(ISBLANK(AH1594)))),#N/A,
IF(ISBLANK(AE1594),"",
IF(AND(NOT(ISERROR(VLOOKUP(AE1594,MonsterTable!$A:$B,MATCH(MonsterTable!$B$1,MonsterTable!$A$1:$B$1,0),0))),OR(ISBLANK(AG1594),ISBLANK(AH1594))),#N/A,
IFERROR(VLOOKUP(AE1594,MonsterTable!$A:$B,MATCH(MonsterTable!$B$1,MonsterTable!$A$1:$B$1,0),0),
IF(OR(NOT(ISBLANK(AG1594)),ISBLANK(AH1594)),#N/A,
IF(AE1594="empty","empty",
VLOOKUP(AE1594,MonsterGroupTable!$A:$A,1,0)))))))</f>
        <v>empty</v>
      </c>
      <c r="AH1594">
        <v>3</v>
      </c>
      <c r="AL1594" s="1" t="s">
        <v>242</v>
      </c>
      <c r="AM1594" s="2">
        <f>IF(AND(ISBLANK(AL1594),OR(NOT(ISBLANK(AN1594)),NOT(ISBLANK(AO1594)))),#N/A,
IF(ISBLANK(AL1594),"",
IF(AND(NOT(ISERROR(VLOOKUP(AL1594,MonsterTable!$A:$B,MATCH(MonsterTable!$B$1,MonsterTable!$A$1:$B$1,0),0))),OR(ISBLANK(AN1594),ISBLANK(AO1594))),#N/A,
IFERROR(VLOOKUP(AL1594,MonsterTable!$A:$B,MATCH(MonsterTable!$B$1,MonsterTable!$A$1:$B$1,0),0),
IF(OR(NOT(ISBLANK(AN1594)),ISBLANK(AO1594)),#N/A,
IF(AL1594="empty","empty",
VLOOKUP(AL1594,MonsterGroupTable!$A:$A,1,0)))))))</f>
        <v>201</v>
      </c>
      <c r="AN1594">
        <v>1</v>
      </c>
      <c r="AO1594">
        <v>1</v>
      </c>
      <c r="AP1594">
        <v>0</v>
      </c>
      <c r="AT1594" s="2" t="str">
        <f>IF(AND(ISBLANK(AS1594),OR(NOT(ISBLANK(AU1594)),NOT(ISBLANK(AV1594)))),#N/A,
IF(ISBLANK(AS1594),"",
IF(AND(NOT(ISERROR(VLOOKUP(AS1594,MonsterTable!$A:$B,MATCH(MonsterTable!$B$1,MonsterTable!$A$1:$B$1,0),0))),OR(ISBLANK(AU1594),ISBLANK(AV1594))),#N/A,
IFERROR(VLOOKUP(AS1594,MonsterTable!$A:$B,MATCH(MonsterTable!$B$1,MonsterTable!$A$1:$B$1,0),0),
IF(OR(NOT(ISBLANK(AU1594)),ISBLANK(AV1594)),#N/A,
IF(AS1594="empty","empty",
VLOOKUP(AS1594,MonsterGroupTable!$A:$A,1,0)))))))</f>
        <v/>
      </c>
      <c r="BA1594" s="2" t="str">
        <f>IF(AND(ISBLANK(AZ1594),OR(NOT(ISBLANK(BB1594)),NOT(ISBLANK(BC1594)))),#N/A,
IF(ISBLANK(AZ1594),"",
IF(AND(NOT(ISERROR(VLOOKUP(AZ1594,MonsterTable!$A:$B,MATCH(MonsterTable!$B$1,MonsterTable!$A$1:$B$1,0),0))),OR(ISBLANK(BB1594),ISBLANK(BC1594))),#N/A,
IFERROR(VLOOKUP(AZ1594,MonsterTable!$A:$B,MATCH(MonsterTable!$B$1,MonsterTable!$A$1:$B$1,0),0),
IF(OR(NOT(ISBLANK(BB1594)),ISBLANK(BC1594)),#N/A,
IF(AZ1594="empty","empty",
VLOOKUP(AZ1594,MonsterGroupTable!$A:$A,1,0)))))))</f>
        <v/>
      </c>
      <c r="BH1594" s="2" t="str">
        <f>IF(AND(ISBLANK(BG1594),OR(NOT(ISBLANK(BI1594)),NOT(ISBLANK(BJ1594)))),#N/A,
IF(ISBLANK(BG1594),"",
IF(AND(NOT(ISERROR(VLOOKUP(BG1594,MonsterTable!$A:$B,MATCH(MonsterTable!$B$1,MonsterTable!$A$1:$B$1,0),0))),OR(ISBLANK(BI1594),ISBLANK(BJ1594))),#N/A,
IFERROR(VLOOKUP(BG1594,MonsterTable!$A:$B,MATCH(MonsterTable!$B$1,MonsterTable!$A$1:$B$1,0),0),
IF(OR(NOT(ISBLANK(BI1594)),ISBLANK(BJ1594)),#N/A,
IF(BG1594="empty","empty",
VLOOKUP(BG1594,MonsterGroupTable!$A:$A,1,0)))))))</f>
        <v/>
      </c>
      <c r="BO1594" s="2" t="str">
        <f>IF(AND(ISBLANK(BN1594),OR(NOT(ISBLANK(BP1594)),NOT(ISBLANK(BQ1594)))),#N/A,
IF(ISBLANK(BN1594),"",
IF(AND(NOT(ISERROR(VLOOKUP(BN1594,MonsterTable!$A:$B,MATCH(MonsterTable!$B$1,MonsterTable!$A$1:$B$1,0),0))),OR(ISBLANK(BP1594),ISBLANK(BQ1594))),#N/A,
IFERROR(VLOOKUP(BN1594,MonsterTable!$A:$B,MATCH(MonsterTable!$B$1,MonsterTable!$A$1:$B$1,0),0),
IF(OR(NOT(ISBLANK(BP1594)),ISBLANK(BQ1594)),#N/A,
IF(BN1594="empty","empty",
VLOOKUP(BN1594,MonsterGroupTable!$A:$A,1,0)))))))</f>
        <v/>
      </c>
      <c r="BV1594" s="2" t="str">
        <f>IF(AND(ISBLANK(BU1594),OR(NOT(ISBLANK(BW1594)),NOT(ISBLANK(BX1594)))),#N/A,
IF(ISBLANK(BU1594),"",
IF(AND(NOT(ISERROR(VLOOKUP(BU1594,MonsterTable!$A:$B,MATCH(MonsterTable!$B$1,MonsterTable!$A$1:$B$1,0),0))),OR(ISBLANK(BW1594),ISBLANK(BX1594))),#N/A,
IFERROR(VLOOKUP(BU1594,MonsterTable!$A:$B,MATCH(MonsterTable!$B$1,MonsterTable!$A$1:$B$1,0),0),
IF(OR(NOT(ISBLANK(BW1594)),ISBLANK(BX1594)),#N/A,
IF(BU1594="empty","empty",
VLOOKUP(BU1594,MonsterGroupTable!$A:$A,1,0)))))))</f>
        <v/>
      </c>
      <c r="CC1594" s="2" t="str">
        <f>IF(AND(ISBLANK(CB1594),OR(NOT(ISBLANK(CD1594)),NOT(ISBLANK(CE1594)))),#N/A,
IF(ISBLANK(CB1594),"",
IF(AND(NOT(ISERROR(VLOOKUP(CB1594,MonsterTable!$A:$B,MATCH(MonsterTable!$B$1,MonsterTable!$A$1:$B$1,0),0))),OR(ISBLANK(CD1594),ISBLANK(CE1594))),#N/A,
IFERROR(VLOOKUP(CB1594,MonsterTable!$A:$B,MATCH(MonsterTable!$B$1,MonsterTable!$A$1:$B$1,0),0),
IF(OR(NOT(ISBLANK(CD1594)),ISBLANK(CE1594)),#N/A,
IF(CB1594="empty","empty",
VLOOKUP(CB1594,MonsterGroupTable!$A:$A,1,0)))))))</f>
        <v/>
      </c>
      <c r="CJ1594" s="2" t="str">
        <f>IF(AND(ISBLANK(CI1594),OR(NOT(ISBLANK(CK1594)),NOT(ISBLANK(CL1594)))),#N/A,
IF(ISBLANK(CI1594),"",
IF(AND(NOT(ISERROR(VLOOKUP(CI1594,MonsterTable!$A:$B,MATCH(MonsterTable!$B$1,MonsterTable!$A$1:$B$1,0),0))),OR(ISBLANK(CK1594),ISBLANK(CL1594))),#N/A,
IFERROR(VLOOKUP(CI1594,MonsterTable!$A:$B,MATCH(MonsterTable!$B$1,MonsterTable!$A$1:$B$1,0),0),
IF(OR(NOT(ISBLANK(CK1594)),ISBLANK(CL1594)),#N/A,
IF(CI1594="empty","empty",
VLOOKUP(CI1594,MonsterGroupTable!$A:$A,1,0)))))))</f>
        <v/>
      </c>
    </row>
    <row r="1595" spans="1:88">
      <c r="A1595">
        <v>20561</v>
      </c>
      <c r="B1595">
        <f t="shared" si="53"/>
        <v>1.1000000000000001</v>
      </c>
      <c r="C1595">
        <f t="shared" si="53"/>
        <v>1.1000000000000001</v>
      </c>
      <c r="F1595">
        <v>2160</v>
      </c>
      <c r="G1595">
        <v>70575</v>
      </c>
      <c r="H1595">
        <v>0</v>
      </c>
      <c r="I1595">
        <v>0</v>
      </c>
      <c r="J1595">
        <v>0</v>
      </c>
      <c r="K1595" t="s">
        <v>28</v>
      </c>
      <c r="L1595" t="s">
        <v>253</v>
      </c>
      <c r="M1595" t="s">
        <v>79</v>
      </c>
      <c r="N1595" t="s">
        <v>80</v>
      </c>
      <c r="O1595">
        <v>0</v>
      </c>
      <c r="P1595">
        <v>-4.75</v>
      </c>
      <c r="Q1595">
        <v>-3.5</v>
      </c>
      <c r="R1595">
        <v>4.75</v>
      </c>
      <c r="S1595">
        <v>3</v>
      </c>
      <c r="T1595">
        <v>-13.5</v>
      </c>
      <c r="U1595">
        <v>2.5499999999999998</v>
      </c>
      <c r="V1595">
        <v>-6.75</v>
      </c>
      <c r="W1595" t="str">
        <f t="shared" si="54"/>
        <v>g117,5,empty,3,202,1,1,0</v>
      </c>
      <c r="X1595" s="1" t="s">
        <v>316</v>
      </c>
      <c r="Y1595" s="2" t="str">
        <f>IF(AND(ISBLANK(X1595),OR(NOT(ISBLANK(Z1595)),NOT(ISBLANK(AA1595)))),#N/A,
IF(ISBLANK(X1595),"",
IF(AND(NOT(ISERROR(VLOOKUP(X1595,MonsterTable!$A:$B,MATCH(MonsterTable!$B$1,MonsterTable!$A$1:$B$1,0),0))),OR(ISBLANK(Z1595),ISBLANK(AA1595))),#N/A,
IFERROR(VLOOKUP(X1595,MonsterTable!$A:$B,MATCH(MonsterTable!$B$1,MonsterTable!$A$1:$B$1,0),0),
IF(OR(NOT(ISBLANK(Z1595)),ISBLANK(AA1595)),#N/A,
IF(X1595="empty","empty",
VLOOKUP(X1595,MonsterGroupTable!$A:$A,1,0)))))))</f>
        <v>g117</v>
      </c>
      <c r="AA1595">
        <v>5</v>
      </c>
      <c r="AE1595" s="1" t="s">
        <v>446</v>
      </c>
      <c r="AF1595" s="2" t="str">
        <f>IF(AND(ISBLANK(AE1595),OR(NOT(ISBLANK(AG1595)),NOT(ISBLANK(AH1595)))),#N/A,
IF(ISBLANK(AE1595),"",
IF(AND(NOT(ISERROR(VLOOKUP(AE1595,MonsterTable!$A:$B,MATCH(MonsterTable!$B$1,MonsterTable!$A$1:$B$1,0),0))),OR(ISBLANK(AG1595),ISBLANK(AH1595))),#N/A,
IFERROR(VLOOKUP(AE1595,MonsterTable!$A:$B,MATCH(MonsterTable!$B$1,MonsterTable!$A$1:$B$1,0),0),
IF(OR(NOT(ISBLANK(AG1595)),ISBLANK(AH1595)),#N/A,
IF(AE1595="empty","empty",
VLOOKUP(AE1595,MonsterGroupTable!$A:$A,1,0)))))))</f>
        <v>empty</v>
      </c>
      <c r="AH1595">
        <v>3</v>
      </c>
      <c r="AL1595" s="1" t="s">
        <v>338</v>
      </c>
      <c r="AM1595" s="2">
        <f>IF(AND(ISBLANK(AL1595),OR(NOT(ISBLANK(AN1595)),NOT(ISBLANK(AO1595)))),#N/A,
IF(ISBLANK(AL1595),"",
IF(AND(NOT(ISERROR(VLOOKUP(AL1595,MonsterTable!$A:$B,MATCH(MonsterTable!$B$1,MonsterTable!$A$1:$B$1,0),0))),OR(ISBLANK(AN1595),ISBLANK(AO1595))),#N/A,
IFERROR(VLOOKUP(AL1595,MonsterTable!$A:$B,MATCH(MonsterTable!$B$1,MonsterTable!$A$1:$B$1,0),0),
IF(OR(NOT(ISBLANK(AN1595)),ISBLANK(AO1595)),#N/A,
IF(AL1595="empty","empty",
VLOOKUP(AL1595,MonsterGroupTable!$A:$A,1,0)))))))</f>
        <v>202</v>
      </c>
      <c r="AN1595">
        <v>1</v>
      </c>
      <c r="AO1595">
        <v>1</v>
      </c>
      <c r="AP1595">
        <v>0</v>
      </c>
      <c r="AT1595" s="2" t="str">
        <f>IF(AND(ISBLANK(AS1595),OR(NOT(ISBLANK(AU1595)),NOT(ISBLANK(AV1595)))),#N/A,
IF(ISBLANK(AS1595),"",
IF(AND(NOT(ISERROR(VLOOKUP(AS1595,MonsterTable!$A:$B,MATCH(MonsterTable!$B$1,MonsterTable!$A$1:$B$1,0),0))),OR(ISBLANK(AU1595),ISBLANK(AV1595))),#N/A,
IFERROR(VLOOKUP(AS1595,MonsterTable!$A:$B,MATCH(MonsterTable!$B$1,MonsterTable!$A$1:$B$1,0),0),
IF(OR(NOT(ISBLANK(AU1595)),ISBLANK(AV1595)),#N/A,
IF(AS1595="empty","empty",
VLOOKUP(AS1595,MonsterGroupTable!$A:$A,1,0)))))))</f>
        <v/>
      </c>
      <c r="BA1595" s="2" t="str">
        <f>IF(AND(ISBLANK(AZ1595),OR(NOT(ISBLANK(BB1595)),NOT(ISBLANK(BC1595)))),#N/A,
IF(ISBLANK(AZ1595),"",
IF(AND(NOT(ISERROR(VLOOKUP(AZ1595,MonsterTable!$A:$B,MATCH(MonsterTable!$B$1,MonsterTable!$A$1:$B$1,0),0))),OR(ISBLANK(BB1595),ISBLANK(BC1595))),#N/A,
IFERROR(VLOOKUP(AZ1595,MonsterTable!$A:$B,MATCH(MonsterTable!$B$1,MonsterTable!$A$1:$B$1,0),0),
IF(OR(NOT(ISBLANK(BB1595)),ISBLANK(BC1595)),#N/A,
IF(AZ1595="empty","empty",
VLOOKUP(AZ1595,MonsterGroupTable!$A:$A,1,0)))))))</f>
        <v/>
      </c>
      <c r="BH1595" s="2" t="str">
        <f>IF(AND(ISBLANK(BG1595),OR(NOT(ISBLANK(BI1595)),NOT(ISBLANK(BJ1595)))),#N/A,
IF(ISBLANK(BG1595),"",
IF(AND(NOT(ISERROR(VLOOKUP(BG1595,MonsterTable!$A:$B,MATCH(MonsterTable!$B$1,MonsterTable!$A$1:$B$1,0),0))),OR(ISBLANK(BI1595),ISBLANK(BJ1595))),#N/A,
IFERROR(VLOOKUP(BG1595,MonsterTable!$A:$B,MATCH(MonsterTable!$B$1,MonsterTable!$A$1:$B$1,0),0),
IF(OR(NOT(ISBLANK(BI1595)),ISBLANK(BJ1595)),#N/A,
IF(BG1595="empty","empty",
VLOOKUP(BG1595,MonsterGroupTable!$A:$A,1,0)))))))</f>
        <v/>
      </c>
      <c r="BO1595" s="2" t="str">
        <f>IF(AND(ISBLANK(BN1595),OR(NOT(ISBLANK(BP1595)),NOT(ISBLANK(BQ1595)))),#N/A,
IF(ISBLANK(BN1595),"",
IF(AND(NOT(ISERROR(VLOOKUP(BN1595,MonsterTable!$A:$B,MATCH(MonsterTable!$B$1,MonsterTable!$A$1:$B$1,0),0))),OR(ISBLANK(BP1595),ISBLANK(BQ1595))),#N/A,
IFERROR(VLOOKUP(BN1595,MonsterTable!$A:$B,MATCH(MonsterTable!$B$1,MonsterTable!$A$1:$B$1,0),0),
IF(OR(NOT(ISBLANK(BP1595)),ISBLANK(BQ1595)),#N/A,
IF(BN1595="empty","empty",
VLOOKUP(BN1595,MonsterGroupTable!$A:$A,1,0)))))))</f>
        <v/>
      </c>
      <c r="BV1595" s="2" t="str">
        <f>IF(AND(ISBLANK(BU1595),OR(NOT(ISBLANK(BW1595)),NOT(ISBLANK(BX1595)))),#N/A,
IF(ISBLANK(BU1595),"",
IF(AND(NOT(ISERROR(VLOOKUP(BU1595,MonsterTable!$A:$B,MATCH(MonsterTable!$B$1,MonsterTable!$A$1:$B$1,0),0))),OR(ISBLANK(BW1595),ISBLANK(BX1595))),#N/A,
IFERROR(VLOOKUP(BU1595,MonsterTable!$A:$B,MATCH(MonsterTable!$B$1,MonsterTable!$A$1:$B$1,0),0),
IF(OR(NOT(ISBLANK(BW1595)),ISBLANK(BX1595)),#N/A,
IF(BU1595="empty","empty",
VLOOKUP(BU1595,MonsterGroupTable!$A:$A,1,0)))))))</f>
        <v/>
      </c>
      <c r="CC1595" s="2" t="str">
        <f>IF(AND(ISBLANK(CB1595),OR(NOT(ISBLANK(CD1595)),NOT(ISBLANK(CE1595)))),#N/A,
IF(ISBLANK(CB1595),"",
IF(AND(NOT(ISERROR(VLOOKUP(CB1595,MonsterTable!$A:$B,MATCH(MonsterTable!$B$1,MonsterTable!$A$1:$B$1,0),0))),OR(ISBLANK(CD1595),ISBLANK(CE1595))),#N/A,
IFERROR(VLOOKUP(CB1595,MonsterTable!$A:$B,MATCH(MonsterTable!$B$1,MonsterTable!$A$1:$B$1,0),0),
IF(OR(NOT(ISBLANK(CD1595)),ISBLANK(CE1595)),#N/A,
IF(CB1595="empty","empty",
VLOOKUP(CB1595,MonsterGroupTable!$A:$A,1,0)))))))</f>
        <v/>
      </c>
      <c r="CJ1595" s="2" t="str">
        <f>IF(AND(ISBLANK(CI1595),OR(NOT(ISBLANK(CK1595)),NOT(ISBLANK(CL1595)))),#N/A,
IF(ISBLANK(CI1595),"",
IF(AND(NOT(ISERROR(VLOOKUP(CI1595,MonsterTable!$A:$B,MATCH(MonsterTable!$B$1,MonsterTable!$A$1:$B$1,0),0))),OR(ISBLANK(CK1595),ISBLANK(CL1595))),#N/A,
IFERROR(VLOOKUP(CI1595,MonsterTable!$A:$B,MATCH(MonsterTable!$B$1,MonsterTable!$A$1:$B$1,0),0),
IF(OR(NOT(ISBLANK(CK1595)),ISBLANK(CL1595)),#N/A,
IF(CI1595="empty","empty",
VLOOKUP(CI1595,MonsterGroupTable!$A:$A,1,0)))))))</f>
        <v/>
      </c>
    </row>
    <row r="1596" spans="1:88">
      <c r="A1596">
        <v>20562</v>
      </c>
      <c r="B1596">
        <f t="shared" si="53"/>
        <v>1.1000000000000001</v>
      </c>
      <c r="C1596">
        <f t="shared" si="53"/>
        <v>1.1000000000000001</v>
      </c>
      <c r="F1596">
        <v>2160</v>
      </c>
      <c r="G1596">
        <v>70899</v>
      </c>
      <c r="H1596">
        <v>0</v>
      </c>
      <c r="I1596">
        <v>0</v>
      </c>
      <c r="J1596">
        <v>0</v>
      </c>
      <c r="K1596" t="s">
        <v>28</v>
      </c>
      <c r="L1596" t="s">
        <v>253</v>
      </c>
      <c r="M1596" t="s">
        <v>79</v>
      </c>
      <c r="N1596" t="s">
        <v>80</v>
      </c>
      <c r="O1596">
        <v>0</v>
      </c>
      <c r="P1596">
        <v>-4.75</v>
      </c>
      <c r="Q1596">
        <v>-3.5</v>
      </c>
      <c r="R1596">
        <v>4.75</v>
      </c>
      <c r="S1596">
        <v>3</v>
      </c>
      <c r="T1596">
        <v>-13.5</v>
      </c>
      <c r="U1596">
        <v>2.5499999999999998</v>
      </c>
      <c r="V1596">
        <v>-6.75</v>
      </c>
      <c r="W1596" t="str">
        <f t="shared" si="54"/>
        <v>g117,5,empty,3,202,1,1,0</v>
      </c>
      <c r="X1596" s="1" t="s">
        <v>316</v>
      </c>
      <c r="Y1596" s="2" t="str">
        <f>IF(AND(ISBLANK(X1596),OR(NOT(ISBLANK(Z1596)),NOT(ISBLANK(AA1596)))),#N/A,
IF(ISBLANK(X1596),"",
IF(AND(NOT(ISERROR(VLOOKUP(X1596,MonsterTable!$A:$B,MATCH(MonsterTable!$B$1,MonsterTable!$A$1:$B$1,0),0))),OR(ISBLANK(Z1596),ISBLANK(AA1596))),#N/A,
IFERROR(VLOOKUP(X1596,MonsterTable!$A:$B,MATCH(MonsterTable!$B$1,MonsterTable!$A$1:$B$1,0),0),
IF(OR(NOT(ISBLANK(Z1596)),ISBLANK(AA1596)),#N/A,
IF(X1596="empty","empty",
VLOOKUP(X1596,MonsterGroupTable!$A:$A,1,0)))))))</f>
        <v>g117</v>
      </c>
      <c r="AA1596">
        <v>5</v>
      </c>
      <c r="AE1596" s="1" t="s">
        <v>446</v>
      </c>
      <c r="AF1596" s="2" t="str">
        <f>IF(AND(ISBLANK(AE1596),OR(NOT(ISBLANK(AG1596)),NOT(ISBLANK(AH1596)))),#N/A,
IF(ISBLANK(AE1596),"",
IF(AND(NOT(ISERROR(VLOOKUP(AE1596,MonsterTable!$A:$B,MATCH(MonsterTable!$B$1,MonsterTable!$A$1:$B$1,0),0))),OR(ISBLANK(AG1596),ISBLANK(AH1596))),#N/A,
IFERROR(VLOOKUP(AE1596,MonsterTable!$A:$B,MATCH(MonsterTable!$B$1,MonsterTable!$A$1:$B$1,0),0),
IF(OR(NOT(ISBLANK(AG1596)),ISBLANK(AH1596)),#N/A,
IF(AE1596="empty","empty",
VLOOKUP(AE1596,MonsterGroupTable!$A:$A,1,0)))))))</f>
        <v>empty</v>
      </c>
      <c r="AH1596">
        <v>3</v>
      </c>
      <c r="AL1596" s="1" t="s">
        <v>338</v>
      </c>
      <c r="AM1596" s="2">
        <f>IF(AND(ISBLANK(AL1596),OR(NOT(ISBLANK(AN1596)),NOT(ISBLANK(AO1596)))),#N/A,
IF(ISBLANK(AL1596),"",
IF(AND(NOT(ISERROR(VLOOKUP(AL1596,MonsterTable!$A:$B,MATCH(MonsterTable!$B$1,MonsterTable!$A$1:$B$1,0),0))),OR(ISBLANK(AN1596),ISBLANK(AO1596))),#N/A,
IFERROR(VLOOKUP(AL1596,MonsterTable!$A:$B,MATCH(MonsterTable!$B$1,MonsterTable!$A$1:$B$1,0),0),
IF(OR(NOT(ISBLANK(AN1596)),ISBLANK(AO1596)),#N/A,
IF(AL1596="empty","empty",
VLOOKUP(AL1596,MonsterGroupTable!$A:$A,1,0)))))))</f>
        <v>202</v>
      </c>
      <c r="AN1596">
        <v>1</v>
      </c>
      <c r="AO1596">
        <v>1</v>
      </c>
      <c r="AP1596">
        <v>0</v>
      </c>
      <c r="AT1596" s="2" t="str">
        <f>IF(AND(ISBLANK(AS1596),OR(NOT(ISBLANK(AU1596)),NOT(ISBLANK(AV1596)))),#N/A,
IF(ISBLANK(AS1596),"",
IF(AND(NOT(ISERROR(VLOOKUP(AS1596,MonsterTable!$A:$B,MATCH(MonsterTable!$B$1,MonsterTable!$A$1:$B$1,0),0))),OR(ISBLANK(AU1596),ISBLANK(AV1596))),#N/A,
IFERROR(VLOOKUP(AS1596,MonsterTable!$A:$B,MATCH(MonsterTable!$B$1,MonsterTable!$A$1:$B$1,0),0),
IF(OR(NOT(ISBLANK(AU1596)),ISBLANK(AV1596)),#N/A,
IF(AS1596="empty","empty",
VLOOKUP(AS1596,MonsterGroupTable!$A:$A,1,0)))))))</f>
        <v/>
      </c>
      <c r="BA1596" s="2" t="str">
        <f>IF(AND(ISBLANK(AZ1596),OR(NOT(ISBLANK(BB1596)),NOT(ISBLANK(BC1596)))),#N/A,
IF(ISBLANK(AZ1596),"",
IF(AND(NOT(ISERROR(VLOOKUP(AZ1596,MonsterTable!$A:$B,MATCH(MonsterTable!$B$1,MonsterTable!$A$1:$B$1,0),0))),OR(ISBLANK(BB1596),ISBLANK(BC1596))),#N/A,
IFERROR(VLOOKUP(AZ1596,MonsterTable!$A:$B,MATCH(MonsterTable!$B$1,MonsterTable!$A$1:$B$1,0),0),
IF(OR(NOT(ISBLANK(BB1596)),ISBLANK(BC1596)),#N/A,
IF(AZ1596="empty","empty",
VLOOKUP(AZ1596,MonsterGroupTable!$A:$A,1,0)))))))</f>
        <v/>
      </c>
      <c r="BH1596" s="2" t="str">
        <f>IF(AND(ISBLANK(BG1596),OR(NOT(ISBLANK(BI1596)),NOT(ISBLANK(BJ1596)))),#N/A,
IF(ISBLANK(BG1596),"",
IF(AND(NOT(ISERROR(VLOOKUP(BG1596,MonsterTable!$A:$B,MATCH(MonsterTable!$B$1,MonsterTable!$A$1:$B$1,0),0))),OR(ISBLANK(BI1596),ISBLANK(BJ1596))),#N/A,
IFERROR(VLOOKUP(BG1596,MonsterTable!$A:$B,MATCH(MonsterTable!$B$1,MonsterTable!$A$1:$B$1,0),0),
IF(OR(NOT(ISBLANK(BI1596)),ISBLANK(BJ1596)),#N/A,
IF(BG1596="empty","empty",
VLOOKUP(BG1596,MonsterGroupTable!$A:$A,1,0)))))))</f>
        <v/>
      </c>
      <c r="BO1596" s="2" t="str">
        <f>IF(AND(ISBLANK(BN1596),OR(NOT(ISBLANK(BP1596)),NOT(ISBLANK(BQ1596)))),#N/A,
IF(ISBLANK(BN1596),"",
IF(AND(NOT(ISERROR(VLOOKUP(BN1596,MonsterTable!$A:$B,MATCH(MonsterTable!$B$1,MonsterTable!$A$1:$B$1,0),0))),OR(ISBLANK(BP1596),ISBLANK(BQ1596))),#N/A,
IFERROR(VLOOKUP(BN1596,MonsterTable!$A:$B,MATCH(MonsterTable!$B$1,MonsterTable!$A$1:$B$1,0),0),
IF(OR(NOT(ISBLANK(BP1596)),ISBLANK(BQ1596)),#N/A,
IF(BN1596="empty","empty",
VLOOKUP(BN1596,MonsterGroupTable!$A:$A,1,0)))))))</f>
        <v/>
      </c>
      <c r="BV1596" s="2" t="str">
        <f>IF(AND(ISBLANK(BU1596),OR(NOT(ISBLANK(BW1596)),NOT(ISBLANK(BX1596)))),#N/A,
IF(ISBLANK(BU1596),"",
IF(AND(NOT(ISERROR(VLOOKUP(BU1596,MonsterTable!$A:$B,MATCH(MonsterTable!$B$1,MonsterTable!$A$1:$B$1,0),0))),OR(ISBLANK(BW1596),ISBLANK(BX1596))),#N/A,
IFERROR(VLOOKUP(BU1596,MonsterTable!$A:$B,MATCH(MonsterTable!$B$1,MonsterTable!$A$1:$B$1,0),0),
IF(OR(NOT(ISBLANK(BW1596)),ISBLANK(BX1596)),#N/A,
IF(BU1596="empty","empty",
VLOOKUP(BU1596,MonsterGroupTable!$A:$A,1,0)))))))</f>
        <v/>
      </c>
      <c r="CC1596" s="2" t="str">
        <f>IF(AND(ISBLANK(CB1596),OR(NOT(ISBLANK(CD1596)),NOT(ISBLANK(CE1596)))),#N/A,
IF(ISBLANK(CB1596),"",
IF(AND(NOT(ISERROR(VLOOKUP(CB1596,MonsterTable!$A:$B,MATCH(MonsterTable!$B$1,MonsterTable!$A$1:$B$1,0),0))),OR(ISBLANK(CD1596),ISBLANK(CE1596))),#N/A,
IFERROR(VLOOKUP(CB1596,MonsterTable!$A:$B,MATCH(MonsterTable!$B$1,MonsterTable!$A$1:$B$1,0),0),
IF(OR(NOT(ISBLANK(CD1596)),ISBLANK(CE1596)),#N/A,
IF(CB1596="empty","empty",
VLOOKUP(CB1596,MonsterGroupTable!$A:$A,1,0)))))))</f>
        <v/>
      </c>
      <c r="CJ1596" s="2" t="str">
        <f>IF(AND(ISBLANK(CI1596),OR(NOT(ISBLANK(CK1596)),NOT(ISBLANK(CL1596)))),#N/A,
IF(ISBLANK(CI1596),"",
IF(AND(NOT(ISERROR(VLOOKUP(CI1596,MonsterTable!$A:$B,MATCH(MonsterTable!$B$1,MonsterTable!$A$1:$B$1,0),0))),OR(ISBLANK(CK1596),ISBLANK(CL1596))),#N/A,
IFERROR(VLOOKUP(CI1596,MonsterTable!$A:$B,MATCH(MonsterTable!$B$1,MonsterTable!$A$1:$B$1,0),0),
IF(OR(NOT(ISBLANK(CK1596)),ISBLANK(CL1596)),#N/A,
IF(CI1596="empty","empty",
VLOOKUP(CI1596,MonsterGroupTable!$A:$A,1,0)))))))</f>
        <v/>
      </c>
    </row>
    <row r="1597" spans="1:88">
      <c r="A1597">
        <v>20563</v>
      </c>
      <c r="B1597">
        <f t="shared" si="53"/>
        <v>1.1000000000000001</v>
      </c>
      <c r="C1597">
        <f t="shared" si="53"/>
        <v>1.1000000000000001</v>
      </c>
      <c r="F1597">
        <v>2160</v>
      </c>
      <c r="G1597">
        <v>71223</v>
      </c>
      <c r="H1597">
        <v>0</v>
      </c>
      <c r="I1597">
        <v>0</v>
      </c>
      <c r="J1597">
        <v>0</v>
      </c>
      <c r="K1597" t="s">
        <v>28</v>
      </c>
      <c r="L1597" t="s">
        <v>253</v>
      </c>
      <c r="M1597" t="s">
        <v>79</v>
      </c>
      <c r="N1597" t="s">
        <v>80</v>
      </c>
      <c r="O1597">
        <v>0</v>
      </c>
      <c r="P1597">
        <v>-4.75</v>
      </c>
      <c r="Q1597">
        <v>-3.5</v>
      </c>
      <c r="R1597">
        <v>4.75</v>
      </c>
      <c r="S1597">
        <v>3</v>
      </c>
      <c r="T1597">
        <v>-13.5</v>
      </c>
      <c r="U1597">
        <v>2.5499999999999998</v>
      </c>
      <c r="V1597">
        <v>-6.75</v>
      </c>
      <c r="W1597" t="str">
        <f t="shared" si="54"/>
        <v>g117,5,empty,3,202,1,1,0</v>
      </c>
      <c r="X1597" s="1" t="s">
        <v>316</v>
      </c>
      <c r="Y1597" s="2" t="str">
        <f>IF(AND(ISBLANK(X1597),OR(NOT(ISBLANK(Z1597)),NOT(ISBLANK(AA1597)))),#N/A,
IF(ISBLANK(X1597),"",
IF(AND(NOT(ISERROR(VLOOKUP(X1597,MonsterTable!$A:$B,MATCH(MonsterTable!$B$1,MonsterTable!$A$1:$B$1,0),0))),OR(ISBLANK(Z1597),ISBLANK(AA1597))),#N/A,
IFERROR(VLOOKUP(X1597,MonsterTable!$A:$B,MATCH(MonsterTable!$B$1,MonsterTable!$A$1:$B$1,0),0),
IF(OR(NOT(ISBLANK(Z1597)),ISBLANK(AA1597)),#N/A,
IF(X1597="empty","empty",
VLOOKUP(X1597,MonsterGroupTable!$A:$A,1,0)))))))</f>
        <v>g117</v>
      </c>
      <c r="AA1597">
        <v>5</v>
      </c>
      <c r="AE1597" s="1" t="s">
        <v>446</v>
      </c>
      <c r="AF1597" s="2" t="str">
        <f>IF(AND(ISBLANK(AE1597),OR(NOT(ISBLANK(AG1597)),NOT(ISBLANK(AH1597)))),#N/A,
IF(ISBLANK(AE1597),"",
IF(AND(NOT(ISERROR(VLOOKUP(AE1597,MonsterTable!$A:$B,MATCH(MonsterTable!$B$1,MonsterTable!$A$1:$B$1,0),0))),OR(ISBLANK(AG1597),ISBLANK(AH1597))),#N/A,
IFERROR(VLOOKUP(AE1597,MonsterTable!$A:$B,MATCH(MonsterTable!$B$1,MonsterTable!$A$1:$B$1,0),0),
IF(OR(NOT(ISBLANK(AG1597)),ISBLANK(AH1597)),#N/A,
IF(AE1597="empty","empty",
VLOOKUP(AE1597,MonsterGroupTable!$A:$A,1,0)))))))</f>
        <v>empty</v>
      </c>
      <c r="AH1597">
        <v>3</v>
      </c>
      <c r="AL1597" s="1" t="s">
        <v>338</v>
      </c>
      <c r="AM1597" s="2">
        <f>IF(AND(ISBLANK(AL1597),OR(NOT(ISBLANK(AN1597)),NOT(ISBLANK(AO1597)))),#N/A,
IF(ISBLANK(AL1597),"",
IF(AND(NOT(ISERROR(VLOOKUP(AL1597,MonsterTable!$A:$B,MATCH(MonsterTable!$B$1,MonsterTable!$A$1:$B$1,0),0))),OR(ISBLANK(AN1597),ISBLANK(AO1597))),#N/A,
IFERROR(VLOOKUP(AL1597,MonsterTable!$A:$B,MATCH(MonsterTable!$B$1,MonsterTable!$A$1:$B$1,0),0),
IF(OR(NOT(ISBLANK(AN1597)),ISBLANK(AO1597)),#N/A,
IF(AL1597="empty","empty",
VLOOKUP(AL1597,MonsterGroupTable!$A:$A,1,0)))))))</f>
        <v>202</v>
      </c>
      <c r="AN1597">
        <v>1</v>
      </c>
      <c r="AO1597">
        <v>1</v>
      </c>
      <c r="AP1597">
        <v>0</v>
      </c>
      <c r="AT1597" s="2" t="str">
        <f>IF(AND(ISBLANK(AS1597),OR(NOT(ISBLANK(AU1597)),NOT(ISBLANK(AV1597)))),#N/A,
IF(ISBLANK(AS1597),"",
IF(AND(NOT(ISERROR(VLOOKUP(AS1597,MonsterTable!$A:$B,MATCH(MonsterTable!$B$1,MonsterTable!$A$1:$B$1,0),0))),OR(ISBLANK(AU1597),ISBLANK(AV1597))),#N/A,
IFERROR(VLOOKUP(AS1597,MonsterTable!$A:$B,MATCH(MonsterTable!$B$1,MonsterTable!$A$1:$B$1,0),0),
IF(OR(NOT(ISBLANK(AU1597)),ISBLANK(AV1597)),#N/A,
IF(AS1597="empty","empty",
VLOOKUP(AS1597,MonsterGroupTable!$A:$A,1,0)))))))</f>
        <v/>
      </c>
      <c r="BA1597" s="2" t="str">
        <f>IF(AND(ISBLANK(AZ1597),OR(NOT(ISBLANK(BB1597)),NOT(ISBLANK(BC1597)))),#N/A,
IF(ISBLANK(AZ1597),"",
IF(AND(NOT(ISERROR(VLOOKUP(AZ1597,MonsterTable!$A:$B,MATCH(MonsterTable!$B$1,MonsterTable!$A$1:$B$1,0),0))),OR(ISBLANK(BB1597),ISBLANK(BC1597))),#N/A,
IFERROR(VLOOKUP(AZ1597,MonsterTable!$A:$B,MATCH(MonsterTable!$B$1,MonsterTable!$A$1:$B$1,0),0),
IF(OR(NOT(ISBLANK(BB1597)),ISBLANK(BC1597)),#N/A,
IF(AZ1597="empty","empty",
VLOOKUP(AZ1597,MonsterGroupTable!$A:$A,1,0)))))))</f>
        <v/>
      </c>
      <c r="BH1597" s="2" t="str">
        <f>IF(AND(ISBLANK(BG1597),OR(NOT(ISBLANK(BI1597)),NOT(ISBLANK(BJ1597)))),#N/A,
IF(ISBLANK(BG1597),"",
IF(AND(NOT(ISERROR(VLOOKUP(BG1597,MonsterTable!$A:$B,MATCH(MonsterTable!$B$1,MonsterTable!$A$1:$B$1,0),0))),OR(ISBLANK(BI1597),ISBLANK(BJ1597))),#N/A,
IFERROR(VLOOKUP(BG1597,MonsterTable!$A:$B,MATCH(MonsterTable!$B$1,MonsterTable!$A$1:$B$1,0),0),
IF(OR(NOT(ISBLANK(BI1597)),ISBLANK(BJ1597)),#N/A,
IF(BG1597="empty","empty",
VLOOKUP(BG1597,MonsterGroupTable!$A:$A,1,0)))))))</f>
        <v/>
      </c>
      <c r="BO1597" s="2" t="str">
        <f>IF(AND(ISBLANK(BN1597),OR(NOT(ISBLANK(BP1597)),NOT(ISBLANK(BQ1597)))),#N/A,
IF(ISBLANK(BN1597),"",
IF(AND(NOT(ISERROR(VLOOKUP(BN1597,MonsterTable!$A:$B,MATCH(MonsterTable!$B$1,MonsterTable!$A$1:$B$1,0),0))),OR(ISBLANK(BP1597),ISBLANK(BQ1597))),#N/A,
IFERROR(VLOOKUP(BN1597,MonsterTable!$A:$B,MATCH(MonsterTable!$B$1,MonsterTable!$A$1:$B$1,0),0),
IF(OR(NOT(ISBLANK(BP1597)),ISBLANK(BQ1597)),#N/A,
IF(BN1597="empty","empty",
VLOOKUP(BN1597,MonsterGroupTable!$A:$A,1,0)))))))</f>
        <v/>
      </c>
      <c r="BV1597" s="2" t="str">
        <f>IF(AND(ISBLANK(BU1597),OR(NOT(ISBLANK(BW1597)),NOT(ISBLANK(BX1597)))),#N/A,
IF(ISBLANK(BU1597),"",
IF(AND(NOT(ISERROR(VLOOKUP(BU1597,MonsterTable!$A:$B,MATCH(MonsterTable!$B$1,MonsterTable!$A$1:$B$1,0),0))),OR(ISBLANK(BW1597),ISBLANK(BX1597))),#N/A,
IFERROR(VLOOKUP(BU1597,MonsterTable!$A:$B,MATCH(MonsterTable!$B$1,MonsterTable!$A$1:$B$1,0),0),
IF(OR(NOT(ISBLANK(BW1597)),ISBLANK(BX1597)),#N/A,
IF(BU1597="empty","empty",
VLOOKUP(BU1597,MonsterGroupTable!$A:$A,1,0)))))))</f>
        <v/>
      </c>
      <c r="CC1597" s="2" t="str">
        <f>IF(AND(ISBLANK(CB1597),OR(NOT(ISBLANK(CD1597)),NOT(ISBLANK(CE1597)))),#N/A,
IF(ISBLANK(CB1597),"",
IF(AND(NOT(ISERROR(VLOOKUP(CB1597,MonsterTable!$A:$B,MATCH(MonsterTable!$B$1,MonsterTable!$A$1:$B$1,0),0))),OR(ISBLANK(CD1597),ISBLANK(CE1597))),#N/A,
IFERROR(VLOOKUP(CB1597,MonsterTable!$A:$B,MATCH(MonsterTable!$B$1,MonsterTable!$A$1:$B$1,0),0),
IF(OR(NOT(ISBLANK(CD1597)),ISBLANK(CE1597)),#N/A,
IF(CB1597="empty","empty",
VLOOKUP(CB1597,MonsterGroupTable!$A:$A,1,0)))))))</f>
        <v/>
      </c>
      <c r="CJ1597" s="2" t="str">
        <f>IF(AND(ISBLANK(CI1597),OR(NOT(ISBLANK(CK1597)),NOT(ISBLANK(CL1597)))),#N/A,
IF(ISBLANK(CI1597),"",
IF(AND(NOT(ISERROR(VLOOKUP(CI1597,MonsterTable!$A:$B,MATCH(MonsterTable!$B$1,MonsterTable!$A$1:$B$1,0),0))),OR(ISBLANK(CK1597),ISBLANK(CL1597))),#N/A,
IFERROR(VLOOKUP(CI1597,MonsterTable!$A:$B,MATCH(MonsterTable!$B$1,MonsterTable!$A$1:$B$1,0),0),
IF(OR(NOT(ISBLANK(CK1597)),ISBLANK(CL1597)),#N/A,
IF(CI1597="empty","empty",
VLOOKUP(CI1597,MonsterGroupTable!$A:$A,1,0)))))))</f>
        <v/>
      </c>
    </row>
    <row r="1598" spans="1:88">
      <c r="A1598">
        <v>20564</v>
      </c>
      <c r="B1598">
        <f t="shared" si="53"/>
        <v>1.1000000000000001</v>
      </c>
      <c r="C1598">
        <f t="shared" si="53"/>
        <v>1.1000000000000001</v>
      </c>
      <c r="F1598">
        <v>2160</v>
      </c>
      <c r="G1598">
        <v>71547</v>
      </c>
      <c r="H1598">
        <v>0</v>
      </c>
      <c r="I1598">
        <v>0</v>
      </c>
      <c r="J1598">
        <v>0</v>
      </c>
      <c r="K1598" t="s">
        <v>28</v>
      </c>
      <c r="L1598" t="s">
        <v>253</v>
      </c>
      <c r="M1598" t="s">
        <v>79</v>
      </c>
      <c r="N1598" t="s">
        <v>80</v>
      </c>
      <c r="O1598">
        <v>0</v>
      </c>
      <c r="P1598">
        <v>-4.75</v>
      </c>
      <c r="Q1598">
        <v>-3.5</v>
      </c>
      <c r="R1598">
        <v>4.75</v>
      </c>
      <c r="S1598">
        <v>3</v>
      </c>
      <c r="T1598">
        <v>-13.5</v>
      </c>
      <c r="U1598">
        <v>2.5499999999999998</v>
      </c>
      <c r="V1598">
        <v>-6.75</v>
      </c>
      <c r="W1598" t="str">
        <f t="shared" si="54"/>
        <v>g117,5,empty,3,202,1,1,0</v>
      </c>
      <c r="X1598" s="1" t="s">
        <v>316</v>
      </c>
      <c r="Y1598" s="2" t="str">
        <f>IF(AND(ISBLANK(X1598),OR(NOT(ISBLANK(Z1598)),NOT(ISBLANK(AA1598)))),#N/A,
IF(ISBLANK(X1598),"",
IF(AND(NOT(ISERROR(VLOOKUP(X1598,MonsterTable!$A:$B,MATCH(MonsterTable!$B$1,MonsterTable!$A$1:$B$1,0),0))),OR(ISBLANK(Z1598),ISBLANK(AA1598))),#N/A,
IFERROR(VLOOKUP(X1598,MonsterTable!$A:$B,MATCH(MonsterTable!$B$1,MonsterTable!$A$1:$B$1,0),0),
IF(OR(NOT(ISBLANK(Z1598)),ISBLANK(AA1598)),#N/A,
IF(X1598="empty","empty",
VLOOKUP(X1598,MonsterGroupTable!$A:$A,1,0)))))))</f>
        <v>g117</v>
      </c>
      <c r="AA1598">
        <v>5</v>
      </c>
      <c r="AE1598" s="1" t="s">
        <v>446</v>
      </c>
      <c r="AF1598" s="2" t="str">
        <f>IF(AND(ISBLANK(AE1598),OR(NOT(ISBLANK(AG1598)),NOT(ISBLANK(AH1598)))),#N/A,
IF(ISBLANK(AE1598),"",
IF(AND(NOT(ISERROR(VLOOKUP(AE1598,MonsterTable!$A:$B,MATCH(MonsterTable!$B$1,MonsterTable!$A$1:$B$1,0),0))),OR(ISBLANK(AG1598),ISBLANK(AH1598))),#N/A,
IFERROR(VLOOKUP(AE1598,MonsterTable!$A:$B,MATCH(MonsterTable!$B$1,MonsterTable!$A$1:$B$1,0),0),
IF(OR(NOT(ISBLANK(AG1598)),ISBLANK(AH1598)),#N/A,
IF(AE1598="empty","empty",
VLOOKUP(AE1598,MonsterGroupTable!$A:$A,1,0)))))))</f>
        <v>empty</v>
      </c>
      <c r="AH1598">
        <v>3</v>
      </c>
      <c r="AL1598" s="1" t="s">
        <v>338</v>
      </c>
      <c r="AM1598" s="2">
        <f>IF(AND(ISBLANK(AL1598),OR(NOT(ISBLANK(AN1598)),NOT(ISBLANK(AO1598)))),#N/A,
IF(ISBLANK(AL1598),"",
IF(AND(NOT(ISERROR(VLOOKUP(AL1598,MonsterTable!$A:$B,MATCH(MonsterTable!$B$1,MonsterTable!$A$1:$B$1,0),0))),OR(ISBLANK(AN1598),ISBLANK(AO1598))),#N/A,
IFERROR(VLOOKUP(AL1598,MonsterTable!$A:$B,MATCH(MonsterTable!$B$1,MonsterTable!$A$1:$B$1,0),0),
IF(OR(NOT(ISBLANK(AN1598)),ISBLANK(AO1598)),#N/A,
IF(AL1598="empty","empty",
VLOOKUP(AL1598,MonsterGroupTable!$A:$A,1,0)))))))</f>
        <v>202</v>
      </c>
      <c r="AN1598">
        <v>1</v>
      </c>
      <c r="AO1598">
        <v>1</v>
      </c>
      <c r="AP1598">
        <v>0</v>
      </c>
      <c r="AT1598" s="2" t="str">
        <f>IF(AND(ISBLANK(AS1598),OR(NOT(ISBLANK(AU1598)),NOT(ISBLANK(AV1598)))),#N/A,
IF(ISBLANK(AS1598),"",
IF(AND(NOT(ISERROR(VLOOKUP(AS1598,MonsterTable!$A:$B,MATCH(MonsterTable!$B$1,MonsterTable!$A$1:$B$1,0),0))),OR(ISBLANK(AU1598),ISBLANK(AV1598))),#N/A,
IFERROR(VLOOKUP(AS1598,MonsterTable!$A:$B,MATCH(MonsterTable!$B$1,MonsterTable!$A$1:$B$1,0),0),
IF(OR(NOT(ISBLANK(AU1598)),ISBLANK(AV1598)),#N/A,
IF(AS1598="empty","empty",
VLOOKUP(AS1598,MonsterGroupTable!$A:$A,1,0)))))))</f>
        <v/>
      </c>
      <c r="BA1598" s="2" t="str">
        <f>IF(AND(ISBLANK(AZ1598),OR(NOT(ISBLANK(BB1598)),NOT(ISBLANK(BC1598)))),#N/A,
IF(ISBLANK(AZ1598),"",
IF(AND(NOT(ISERROR(VLOOKUP(AZ1598,MonsterTable!$A:$B,MATCH(MonsterTable!$B$1,MonsterTable!$A$1:$B$1,0),0))),OR(ISBLANK(BB1598),ISBLANK(BC1598))),#N/A,
IFERROR(VLOOKUP(AZ1598,MonsterTable!$A:$B,MATCH(MonsterTable!$B$1,MonsterTable!$A$1:$B$1,0),0),
IF(OR(NOT(ISBLANK(BB1598)),ISBLANK(BC1598)),#N/A,
IF(AZ1598="empty","empty",
VLOOKUP(AZ1598,MonsterGroupTable!$A:$A,1,0)))))))</f>
        <v/>
      </c>
      <c r="BH1598" s="2" t="str">
        <f>IF(AND(ISBLANK(BG1598),OR(NOT(ISBLANK(BI1598)),NOT(ISBLANK(BJ1598)))),#N/A,
IF(ISBLANK(BG1598),"",
IF(AND(NOT(ISERROR(VLOOKUP(BG1598,MonsterTable!$A:$B,MATCH(MonsterTable!$B$1,MonsterTable!$A$1:$B$1,0),0))),OR(ISBLANK(BI1598),ISBLANK(BJ1598))),#N/A,
IFERROR(VLOOKUP(BG1598,MonsterTable!$A:$B,MATCH(MonsterTable!$B$1,MonsterTable!$A$1:$B$1,0),0),
IF(OR(NOT(ISBLANK(BI1598)),ISBLANK(BJ1598)),#N/A,
IF(BG1598="empty","empty",
VLOOKUP(BG1598,MonsterGroupTable!$A:$A,1,0)))))))</f>
        <v/>
      </c>
      <c r="BO1598" s="2" t="str">
        <f>IF(AND(ISBLANK(BN1598),OR(NOT(ISBLANK(BP1598)),NOT(ISBLANK(BQ1598)))),#N/A,
IF(ISBLANK(BN1598),"",
IF(AND(NOT(ISERROR(VLOOKUP(BN1598,MonsterTable!$A:$B,MATCH(MonsterTable!$B$1,MonsterTable!$A$1:$B$1,0),0))),OR(ISBLANK(BP1598),ISBLANK(BQ1598))),#N/A,
IFERROR(VLOOKUP(BN1598,MonsterTable!$A:$B,MATCH(MonsterTable!$B$1,MonsterTable!$A$1:$B$1,0),0),
IF(OR(NOT(ISBLANK(BP1598)),ISBLANK(BQ1598)),#N/A,
IF(BN1598="empty","empty",
VLOOKUP(BN1598,MonsterGroupTable!$A:$A,1,0)))))))</f>
        <v/>
      </c>
      <c r="BV1598" s="2" t="str">
        <f>IF(AND(ISBLANK(BU1598),OR(NOT(ISBLANK(BW1598)),NOT(ISBLANK(BX1598)))),#N/A,
IF(ISBLANK(BU1598),"",
IF(AND(NOT(ISERROR(VLOOKUP(BU1598,MonsterTable!$A:$B,MATCH(MonsterTable!$B$1,MonsterTable!$A$1:$B$1,0),0))),OR(ISBLANK(BW1598),ISBLANK(BX1598))),#N/A,
IFERROR(VLOOKUP(BU1598,MonsterTable!$A:$B,MATCH(MonsterTable!$B$1,MonsterTable!$A$1:$B$1,0),0),
IF(OR(NOT(ISBLANK(BW1598)),ISBLANK(BX1598)),#N/A,
IF(BU1598="empty","empty",
VLOOKUP(BU1598,MonsterGroupTable!$A:$A,1,0)))))))</f>
        <v/>
      </c>
      <c r="CC1598" s="2" t="str">
        <f>IF(AND(ISBLANK(CB1598),OR(NOT(ISBLANK(CD1598)),NOT(ISBLANK(CE1598)))),#N/A,
IF(ISBLANK(CB1598),"",
IF(AND(NOT(ISERROR(VLOOKUP(CB1598,MonsterTable!$A:$B,MATCH(MonsterTable!$B$1,MonsterTable!$A$1:$B$1,0),0))),OR(ISBLANK(CD1598),ISBLANK(CE1598))),#N/A,
IFERROR(VLOOKUP(CB1598,MonsterTable!$A:$B,MATCH(MonsterTable!$B$1,MonsterTable!$A$1:$B$1,0),0),
IF(OR(NOT(ISBLANK(CD1598)),ISBLANK(CE1598)),#N/A,
IF(CB1598="empty","empty",
VLOOKUP(CB1598,MonsterGroupTable!$A:$A,1,0)))))))</f>
        <v/>
      </c>
      <c r="CJ1598" s="2" t="str">
        <f>IF(AND(ISBLANK(CI1598),OR(NOT(ISBLANK(CK1598)),NOT(ISBLANK(CL1598)))),#N/A,
IF(ISBLANK(CI1598),"",
IF(AND(NOT(ISERROR(VLOOKUP(CI1598,MonsterTable!$A:$B,MATCH(MonsterTable!$B$1,MonsterTable!$A$1:$B$1,0),0))),OR(ISBLANK(CK1598),ISBLANK(CL1598))),#N/A,
IFERROR(VLOOKUP(CI1598,MonsterTable!$A:$B,MATCH(MonsterTable!$B$1,MonsterTable!$A$1:$B$1,0),0),
IF(OR(NOT(ISBLANK(CK1598)),ISBLANK(CL1598)),#N/A,
IF(CI1598="empty","empty",
VLOOKUP(CI1598,MonsterGroupTable!$A:$A,1,0)))))))</f>
        <v/>
      </c>
    </row>
    <row r="1599" spans="1:88">
      <c r="A1599">
        <v>20565</v>
      </c>
      <c r="B1599">
        <f t="shared" si="53"/>
        <v>1.1000000000000001</v>
      </c>
      <c r="C1599">
        <f t="shared" si="53"/>
        <v>1.1000000000000001</v>
      </c>
      <c r="F1599">
        <v>2160</v>
      </c>
      <c r="G1599">
        <v>71871</v>
      </c>
      <c r="H1599">
        <v>0</v>
      </c>
      <c r="I1599">
        <v>0</v>
      </c>
      <c r="J1599">
        <v>0</v>
      </c>
      <c r="K1599" t="s">
        <v>28</v>
      </c>
      <c r="L1599" t="s">
        <v>253</v>
      </c>
      <c r="M1599" t="s">
        <v>79</v>
      </c>
      <c r="N1599" t="s">
        <v>80</v>
      </c>
      <c r="O1599">
        <v>0</v>
      </c>
      <c r="P1599">
        <v>-4.75</v>
      </c>
      <c r="Q1599">
        <v>-3.5</v>
      </c>
      <c r="R1599">
        <v>4.75</v>
      </c>
      <c r="S1599">
        <v>3</v>
      </c>
      <c r="T1599">
        <v>-13.5</v>
      </c>
      <c r="U1599">
        <v>2.5499999999999998</v>
      </c>
      <c r="V1599">
        <v>-6.75</v>
      </c>
      <c r="W1599" t="str">
        <f t="shared" si="54"/>
        <v>g117,5,empty,3,202,1,1,0</v>
      </c>
      <c r="X1599" s="1" t="s">
        <v>316</v>
      </c>
      <c r="Y1599" s="2" t="str">
        <f>IF(AND(ISBLANK(X1599),OR(NOT(ISBLANK(Z1599)),NOT(ISBLANK(AA1599)))),#N/A,
IF(ISBLANK(X1599),"",
IF(AND(NOT(ISERROR(VLOOKUP(X1599,MonsterTable!$A:$B,MATCH(MonsterTable!$B$1,MonsterTable!$A$1:$B$1,0),0))),OR(ISBLANK(Z1599),ISBLANK(AA1599))),#N/A,
IFERROR(VLOOKUP(X1599,MonsterTable!$A:$B,MATCH(MonsterTable!$B$1,MonsterTable!$A$1:$B$1,0),0),
IF(OR(NOT(ISBLANK(Z1599)),ISBLANK(AA1599)),#N/A,
IF(X1599="empty","empty",
VLOOKUP(X1599,MonsterGroupTable!$A:$A,1,0)))))))</f>
        <v>g117</v>
      </c>
      <c r="AA1599">
        <v>5</v>
      </c>
      <c r="AE1599" s="1" t="s">
        <v>446</v>
      </c>
      <c r="AF1599" s="2" t="str">
        <f>IF(AND(ISBLANK(AE1599),OR(NOT(ISBLANK(AG1599)),NOT(ISBLANK(AH1599)))),#N/A,
IF(ISBLANK(AE1599),"",
IF(AND(NOT(ISERROR(VLOOKUP(AE1599,MonsterTable!$A:$B,MATCH(MonsterTable!$B$1,MonsterTable!$A$1:$B$1,0),0))),OR(ISBLANK(AG1599),ISBLANK(AH1599))),#N/A,
IFERROR(VLOOKUP(AE1599,MonsterTable!$A:$B,MATCH(MonsterTable!$B$1,MonsterTable!$A$1:$B$1,0),0),
IF(OR(NOT(ISBLANK(AG1599)),ISBLANK(AH1599)),#N/A,
IF(AE1599="empty","empty",
VLOOKUP(AE1599,MonsterGroupTable!$A:$A,1,0)))))))</f>
        <v>empty</v>
      </c>
      <c r="AH1599">
        <v>3</v>
      </c>
      <c r="AL1599" s="1" t="s">
        <v>338</v>
      </c>
      <c r="AM1599" s="2">
        <f>IF(AND(ISBLANK(AL1599),OR(NOT(ISBLANK(AN1599)),NOT(ISBLANK(AO1599)))),#N/A,
IF(ISBLANK(AL1599),"",
IF(AND(NOT(ISERROR(VLOOKUP(AL1599,MonsterTable!$A:$B,MATCH(MonsterTable!$B$1,MonsterTable!$A$1:$B$1,0),0))),OR(ISBLANK(AN1599),ISBLANK(AO1599))),#N/A,
IFERROR(VLOOKUP(AL1599,MonsterTable!$A:$B,MATCH(MonsterTable!$B$1,MonsterTable!$A$1:$B$1,0),0),
IF(OR(NOT(ISBLANK(AN1599)),ISBLANK(AO1599)),#N/A,
IF(AL1599="empty","empty",
VLOOKUP(AL1599,MonsterGroupTable!$A:$A,1,0)))))))</f>
        <v>202</v>
      </c>
      <c r="AN1599">
        <v>1</v>
      </c>
      <c r="AO1599">
        <v>1</v>
      </c>
      <c r="AP1599">
        <v>0</v>
      </c>
      <c r="AT1599" s="2" t="str">
        <f>IF(AND(ISBLANK(AS1599),OR(NOT(ISBLANK(AU1599)),NOT(ISBLANK(AV1599)))),#N/A,
IF(ISBLANK(AS1599),"",
IF(AND(NOT(ISERROR(VLOOKUP(AS1599,MonsterTable!$A:$B,MATCH(MonsterTable!$B$1,MonsterTable!$A$1:$B$1,0),0))),OR(ISBLANK(AU1599),ISBLANK(AV1599))),#N/A,
IFERROR(VLOOKUP(AS1599,MonsterTable!$A:$B,MATCH(MonsterTable!$B$1,MonsterTable!$A$1:$B$1,0),0),
IF(OR(NOT(ISBLANK(AU1599)),ISBLANK(AV1599)),#N/A,
IF(AS1599="empty","empty",
VLOOKUP(AS1599,MonsterGroupTable!$A:$A,1,0)))))))</f>
        <v/>
      </c>
      <c r="BA1599" s="2" t="str">
        <f>IF(AND(ISBLANK(AZ1599),OR(NOT(ISBLANK(BB1599)),NOT(ISBLANK(BC1599)))),#N/A,
IF(ISBLANK(AZ1599),"",
IF(AND(NOT(ISERROR(VLOOKUP(AZ1599,MonsterTable!$A:$B,MATCH(MonsterTable!$B$1,MonsterTable!$A$1:$B$1,0),0))),OR(ISBLANK(BB1599),ISBLANK(BC1599))),#N/A,
IFERROR(VLOOKUP(AZ1599,MonsterTable!$A:$B,MATCH(MonsterTable!$B$1,MonsterTable!$A$1:$B$1,0),0),
IF(OR(NOT(ISBLANK(BB1599)),ISBLANK(BC1599)),#N/A,
IF(AZ1599="empty","empty",
VLOOKUP(AZ1599,MonsterGroupTable!$A:$A,1,0)))))))</f>
        <v/>
      </c>
      <c r="BH1599" s="2" t="str">
        <f>IF(AND(ISBLANK(BG1599),OR(NOT(ISBLANK(BI1599)),NOT(ISBLANK(BJ1599)))),#N/A,
IF(ISBLANK(BG1599),"",
IF(AND(NOT(ISERROR(VLOOKUP(BG1599,MonsterTable!$A:$B,MATCH(MonsterTable!$B$1,MonsterTable!$A$1:$B$1,0),0))),OR(ISBLANK(BI1599),ISBLANK(BJ1599))),#N/A,
IFERROR(VLOOKUP(BG1599,MonsterTable!$A:$B,MATCH(MonsterTable!$B$1,MonsterTable!$A$1:$B$1,0),0),
IF(OR(NOT(ISBLANK(BI1599)),ISBLANK(BJ1599)),#N/A,
IF(BG1599="empty","empty",
VLOOKUP(BG1599,MonsterGroupTable!$A:$A,1,0)))))))</f>
        <v/>
      </c>
      <c r="BO1599" s="2" t="str">
        <f>IF(AND(ISBLANK(BN1599),OR(NOT(ISBLANK(BP1599)),NOT(ISBLANK(BQ1599)))),#N/A,
IF(ISBLANK(BN1599),"",
IF(AND(NOT(ISERROR(VLOOKUP(BN1599,MonsterTable!$A:$B,MATCH(MonsterTable!$B$1,MonsterTable!$A$1:$B$1,0),0))),OR(ISBLANK(BP1599),ISBLANK(BQ1599))),#N/A,
IFERROR(VLOOKUP(BN1599,MonsterTable!$A:$B,MATCH(MonsterTable!$B$1,MonsterTable!$A$1:$B$1,0),0),
IF(OR(NOT(ISBLANK(BP1599)),ISBLANK(BQ1599)),#N/A,
IF(BN1599="empty","empty",
VLOOKUP(BN1599,MonsterGroupTable!$A:$A,1,0)))))))</f>
        <v/>
      </c>
      <c r="BV1599" s="2" t="str">
        <f>IF(AND(ISBLANK(BU1599),OR(NOT(ISBLANK(BW1599)),NOT(ISBLANK(BX1599)))),#N/A,
IF(ISBLANK(BU1599),"",
IF(AND(NOT(ISERROR(VLOOKUP(BU1599,MonsterTable!$A:$B,MATCH(MonsterTable!$B$1,MonsterTable!$A$1:$B$1,0),0))),OR(ISBLANK(BW1599),ISBLANK(BX1599))),#N/A,
IFERROR(VLOOKUP(BU1599,MonsterTable!$A:$B,MATCH(MonsterTable!$B$1,MonsterTable!$A$1:$B$1,0),0),
IF(OR(NOT(ISBLANK(BW1599)),ISBLANK(BX1599)),#N/A,
IF(BU1599="empty","empty",
VLOOKUP(BU1599,MonsterGroupTable!$A:$A,1,0)))))))</f>
        <v/>
      </c>
      <c r="CC1599" s="2" t="str">
        <f>IF(AND(ISBLANK(CB1599),OR(NOT(ISBLANK(CD1599)),NOT(ISBLANK(CE1599)))),#N/A,
IF(ISBLANK(CB1599),"",
IF(AND(NOT(ISERROR(VLOOKUP(CB1599,MonsterTable!$A:$B,MATCH(MonsterTable!$B$1,MonsterTable!$A$1:$B$1,0),0))),OR(ISBLANK(CD1599),ISBLANK(CE1599))),#N/A,
IFERROR(VLOOKUP(CB1599,MonsterTable!$A:$B,MATCH(MonsterTable!$B$1,MonsterTable!$A$1:$B$1,0),0),
IF(OR(NOT(ISBLANK(CD1599)),ISBLANK(CE1599)),#N/A,
IF(CB1599="empty","empty",
VLOOKUP(CB1599,MonsterGroupTable!$A:$A,1,0)))))))</f>
        <v/>
      </c>
      <c r="CJ1599" s="2" t="str">
        <f>IF(AND(ISBLANK(CI1599),OR(NOT(ISBLANK(CK1599)),NOT(ISBLANK(CL1599)))),#N/A,
IF(ISBLANK(CI1599),"",
IF(AND(NOT(ISERROR(VLOOKUP(CI1599,MonsterTable!$A:$B,MATCH(MonsterTable!$B$1,MonsterTable!$A$1:$B$1,0),0))),OR(ISBLANK(CK1599),ISBLANK(CL1599))),#N/A,
IFERROR(VLOOKUP(CI1599,MonsterTable!$A:$B,MATCH(MonsterTable!$B$1,MonsterTable!$A$1:$B$1,0),0),
IF(OR(NOT(ISBLANK(CK1599)),ISBLANK(CL1599)),#N/A,
IF(CI1599="empty","empty",
VLOOKUP(CI1599,MonsterGroupTable!$A:$A,1,0)))))))</f>
        <v/>
      </c>
    </row>
    <row r="1600" spans="1:88">
      <c r="A1600">
        <v>20566</v>
      </c>
      <c r="B1600">
        <f t="shared" si="53"/>
        <v>1.1000000000000001</v>
      </c>
      <c r="C1600">
        <f t="shared" si="53"/>
        <v>1.1000000000000001</v>
      </c>
      <c r="F1600">
        <v>2160</v>
      </c>
      <c r="G1600">
        <v>72195</v>
      </c>
      <c r="H1600">
        <v>0</v>
      </c>
      <c r="I1600">
        <v>0</v>
      </c>
      <c r="J1600">
        <v>0</v>
      </c>
      <c r="K1600" t="s">
        <v>28</v>
      </c>
      <c r="L1600" t="s">
        <v>253</v>
      </c>
      <c r="M1600" t="s">
        <v>79</v>
      </c>
      <c r="N1600" t="s">
        <v>80</v>
      </c>
      <c r="O1600">
        <v>0</v>
      </c>
      <c r="P1600">
        <v>-4.75</v>
      </c>
      <c r="Q1600">
        <v>-3.5</v>
      </c>
      <c r="R1600">
        <v>4.75</v>
      </c>
      <c r="S1600">
        <v>3</v>
      </c>
      <c r="T1600">
        <v>-13.5</v>
      </c>
      <c r="U1600">
        <v>2.5499999999999998</v>
      </c>
      <c r="V1600">
        <v>-6.75</v>
      </c>
      <c r="W1600" t="str">
        <f t="shared" si="54"/>
        <v>g117,5,empty,3,202,1,1,0</v>
      </c>
      <c r="X1600" s="1" t="s">
        <v>316</v>
      </c>
      <c r="Y1600" s="2" t="str">
        <f>IF(AND(ISBLANK(X1600),OR(NOT(ISBLANK(Z1600)),NOT(ISBLANK(AA1600)))),#N/A,
IF(ISBLANK(X1600),"",
IF(AND(NOT(ISERROR(VLOOKUP(X1600,MonsterTable!$A:$B,MATCH(MonsterTable!$B$1,MonsterTable!$A$1:$B$1,0),0))),OR(ISBLANK(Z1600),ISBLANK(AA1600))),#N/A,
IFERROR(VLOOKUP(X1600,MonsterTable!$A:$B,MATCH(MonsterTable!$B$1,MonsterTable!$A$1:$B$1,0),0),
IF(OR(NOT(ISBLANK(Z1600)),ISBLANK(AA1600)),#N/A,
IF(X1600="empty","empty",
VLOOKUP(X1600,MonsterGroupTable!$A:$A,1,0)))))))</f>
        <v>g117</v>
      </c>
      <c r="AA1600">
        <v>5</v>
      </c>
      <c r="AE1600" s="1" t="s">
        <v>446</v>
      </c>
      <c r="AF1600" s="2" t="str">
        <f>IF(AND(ISBLANK(AE1600),OR(NOT(ISBLANK(AG1600)),NOT(ISBLANK(AH1600)))),#N/A,
IF(ISBLANK(AE1600),"",
IF(AND(NOT(ISERROR(VLOOKUP(AE1600,MonsterTable!$A:$B,MATCH(MonsterTable!$B$1,MonsterTable!$A$1:$B$1,0),0))),OR(ISBLANK(AG1600),ISBLANK(AH1600))),#N/A,
IFERROR(VLOOKUP(AE1600,MonsterTable!$A:$B,MATCH(MonsterTable!$B$1,MonsterTable!$A$1:$B$1,0),0),
IF(OR(NOT(ISBLANK(AG1600)),ISBLANK(AH1600)),#N/A,
IF(AE1600="empty","empty",
VLOOKUP(AE1600,MonsterGroupTable!$A:$A,1,0)))))))</f>
        <v>empty</v>
      </c>
      <c r="AH1600">
        <v>3</v>
      </c>
      <c r="AL1600" s="1" t="s">
        <v>338</v>
      </c>
      <c r="AM1600" s="2">
        <f>IF(AND(ISBLANK(AL1600),OR(NOT(ISBLANK(AN1600)),NOT(ISBLANK(AO1600)))),#N/A,
IF(ISBLANK(AL1600),"",
IF(AND(NOT(ISERROR(VLOOKUP(AL1600,MonsterTable!$A:$B,MATCH(MonsterTable!$B$1,MonsterTable!$A$1:$B$1,0),0))),OR(ISBLANK(AN1600),ISBLANK(AO1600))),#N/A,
IFERROR(VLOOKUP(AL1600,MonsterTable!$A:$B,MATCH(MonsterTable!$B$1,MonsterTable!$A$1:$B$1,0),0),
IF(OR(NOT(ISBLANK(AN1600)),ISBLANK(AO1600)),#N/A,
IF(AL1600="empty","empty",
VLOOKUP(AL1600,MonsterGroupTable!$A:$A,1,0)))))))</f>
        <v>202</v>
      </c>
      <c r="AN1600">
        <v>1</v>
      </c>
      <c r="AO1600">
        <v>1</v>
      </c>
      <c r="AP1600">
        <v>0</v>
      </c>
      <c r="AT1600" s="2" t="str">
        <f>IF(AND(ISBLANK(AS1600),OR(NOT(ISBLANK(AU1600)),NOT(ISBLANK(AV1600)))),#N/A,
IF(ISBLANK(AS1600),"",
IF(AND(NOT(ISERROR(VLOOKUP(AS1600,MonsterTable!$A:$B,MATCH(MonsterTable!$B$1,MonsterTable!$A$1:$B$1,0),0))),OR(ISBLANK(AU1600),ISBLANK(AV1600))),#N/A,
IFERROR(VLOOKUP(AS1600,MonsterTable!$A:$B,MATCH(MonsterTable!$B$1,MonsterTable!$A$1:$B$1,0),0),
IF(OR(NOT(ISBLANK(AU1600)),ISBLANK(AV1600)),#N/A,
IF(AS1600="empty","empty",
VLOOKUP(AS1600,MonsterGroupTable!$A:$A,1,0)))))))</f>
        <v/>
      </c>
      <c r="BA1600" s="2" t="str">
        <f>IF(AND(ISBLANK(AZ1600),OR(NOT(ISBLANK(BB1600)),NOT(ISBLANK(BC1600)))),#N/A,
IF(ISBLANK(AZ1600),"",
IF(AND(NOT(ISERROR(VLOOKUP(AZ1600,MonsterTable!$A:$B,MATCH(MonsterTable!$B$1,MonsterTable!$A$1:$B$1,0),0))),OR(ISBLANK(BB1600),ISBLANK(BC1600))),#N/A,
IFERROR(VLOOKUP(AZ1600,MonsterTable!$A:$B,MATCH(MonsterTable!$B$1,MonsterTable!$A$1:$B$1,0),0),
IF(OR(NOT(ISBLANK(BB1600)),ISBLANK(BC1600)),#N/A,
IF(AZ1600="empty","empty",
VLOOKUP(AZ1600,MonsterGroupTable!$A:$A,1,0)))))))</f>
        <v/>
      </c>
      <c r="BH1600" s="2" t="str">
        <f>IF(AND(ISBLANK(BG1600),OR(NOT(ISBLANK(BI1600)),NOT(ISBLANK(BJ1600)))),#N/A,
IF(ISBLANK(BG1600),"",
IF(AND(NOT(ISERROR(VLOOKUP(BG1600,MonsterTable!$A:$B,MATCH(MonsterTable!$B$1,MonsterTable!$A$1:$B$1,0),0))),OR(ISBLANK(BI1600),ISBLANK(BJ1600))),#N/A,
IFERROR(VLOOKUP(BG1600,MonsterTable!$A:$B,MATCH(MonsterTable!$B$1,MonsterTable!$A$1:$B$1,0),0),
IF(OR(NOT(ISBLANK(BI1600)),ISBLANK(BJ1600)),#N/A,
IF(BG1600="empty","empty",
VLOOKUP(BG1600,MonsterGroupTable!$A:$A,1,0)))))))</f>
        <v/>
      </c>
      <c r="BO1600" s="2" t="str">
        <f>IF(AND(ISBLANK(BN1600),OR(NOT(ISBLANK(BP1600)),NOT(ISBLANK(BQ1600)))),#N/A,
IF(ISBLANK(BN1600),"",
IF(AND(NOT(ISERROR(VLOOKUP(BN1600,MonsterTable!$A:$B,MATCH(MonsterTable!$B$1,MonsterTable!$A$1:$B$1,0),0))),OR(ISBLANK(BP1600),ISBLANK(BQ1600))),#N/A,
IFERROR(VLOOKUP(BN1600,MonsterTable!$A:$B,MATCH(MonsterTable!$B$1,MonsterTable!$A$1:$B$1,0),0),
IF(OR(NOT(ISBLANK(BP1600)),ISBLANK(BQ1600)),#N/A,
IF(BN1600="empty","empty",
VLOOKUP(BN1600,MonsterGroupTable!$A:$A,1,0)))))))</f>
        <v/>
      </c>
      <c r="BV1600" s="2" t="str">
        <f>IF(AND(ISBLANK(BU1600),OR(NOT(ISBLANK(BW1600)),NOT(ISBLANK(BX1600)))),#N/A,
IF(ISBLANK(BU1600),"",
IF(AND(NOT(ISERROR(VLOOKUP(BU1600,MonsterTable!$A:$B,MATCH(MonsterTable!$B$1,MonsterTable!$A$1:$B$1,0),0))),OR(ISBLANK(BW1600),ISBLANK(BX1600))),#N/A,
IFERROR(VLOOKUP(BU1600,MonsterTable!$A:$B,MATCH(MonsterTable!$B$1,MonsterTable!$A$1:$B$1,0),0),
IF(OR(NOT(ISBLANK(BW1600)),ISBLANK(BX1600)),#N/A,
IF(BU1600="empty","empty",
VLOOKUP(BU1600,MonsterGroupTable!$A:$A,1,0)))))))</f>
        <v/>
      </c>
      <c r="CC1600" s="2" t="str">
        <f>IF(AND(ISBLANK(CB1600),OR(NOT(ISBLANK(CD1600)),NOT(ISBLANK(CE1600)))),#N/A,
IF(ISBLANK(CB1600),"",
IF(AND(NOT(ISERROR(VLOOKUP(CB1600,MonsterTable!$A:$B,MATCH(MonsterTable!$B$1,MonsterTable!$A$1:$B$1,0),0))),OR(ISBLANK(CD1600),ISBLANK(CE1600))),#N/A,
IFERROR(VLOOKUP(CB1600,MonsterTable!$A:$B,MATCH(MonsterTable!$B$1,MonsterTable!$A$1:$B$1,0),0),
IF(OR(NOT(ISBLANK(CD1600)),ISBLANK(CE1600)),#N/A,
IF(CB1600="empty","empty",
VLOOKUP(CB1600,MonsterGroupTable!$A:$A,1,0)))))))</f>
        <v/>
      </c>
      <c r="CJ1600" s="2" t="str">
        <f>IF(AND(ISBLANK(CI1600),OR(NOT(ISBLANK(CK1600)),NOT(ISBLANK(CL1600)))),#N/A,
IF(ISBLANK(CI1600),"",
IF(AND(NOT(ISERROR(VLOOKUP(CI1600,MonsterTable!$A:$B,MATCH(MonsterTable!$B$1,MonsterTable!$A$1:$B$1,0),0))),OR(ISBLANK(CK1600),ISBLANK(CL1600))),#N/A,
IFERROR(VLOOKUP(CI1600,MonsterTable!$A:$B,MATCH(MonsterTable!$B$1,MonsterTable!$A$1:$B$1,0),0),
IF(OR(NOT(ISBLANK(CK1600)),ISBLANK(CL1600)),#N/A,
IF(CI1600="empty","empty",
VLOOKUP(CI1600,MonsterGroupTable!$A:$A,1,0)))))))</f>
        <v/>
      </c>
    </row>
    <row r="1601" spans="1:88">
      <c r="A1601">
        <v>20567</v>
      </c>
      <c r="B1601">
        <f t="shared" si="53"/>
        <v>1.1000000000000001</v>
      </c>
      <c r="C1601">
        <f t="shared" si="53"/>
        <v>1.1000000000000001</v>
      </c>
      <c r="F1601">
        <v>2160</v>
      </c>
      <c r="G1601">
        <v>72519</v>
      </c>
      <c r="H1601">
        <v>0</v>
      </c>
      <c r="I1601">
        <v>0</v>
      </c>
      <c r="J1601">
        <v>0</v>
      </c>
      <c r="K1601" t="s">
        <v>28</v>
      </c>
      <c r="L1601" t="s">
        <v>253</v>
      </c>
      <c r="M1601" t="s">
        <v>79</v>
      </c>
      <c r="N1601" t="s">
        <v>80</v>
      </c>
      <c r="O1601">
        <v>0</v>
      </c>
      <c r="P1601">
        <v>-4.75</v>
      </c>
      <c r="Q1601">
        <v>-3.5</v>
      </c>
      <c r="R1601">
        <v>4.75</v>
      </c>
      <c r="S1601">
        <v>3</v>
      </c>
      <c r="T1601">
        <v>-13.5</v>
      </c>
      <c r="U1601">
        <v>2.5499999999999998</v>
      </c>
      <c r="V1601">
        <v>-6.75</v>
      </c>
      <c r="W1601" t="str">
        <f t="shared" si="54"/>
        <v>g117,5,empty,3,202,1,1,0</v>
      </c>
      <c r="X1601" s="1" t="s">
        <v>316</v>
      </c>
      <c r="Y1601" s="2" t="str">
        <f>IF(AND(ISBLANK(X1601),OR(NOT(ISBLANK(Z1601)),NOT(ISBLANK(AA1601)))),#N/A,
IF(ISBLANK(X1601),"",
IF(AND(NOT(ISERROR(VLOOKUP(X1601,MonsterTable!$A:$B,MATCH(MonsterTable!$B$1,MonsterTable!$A$1:$B$1,0),0))),OR(ISBLANK(Z1601),ISBLANK(AA1601))),#N/A,
IFERROR(VLOOKUP(X1601,MonsterTable!$A:$B,MATCH(MonsterTable!$B$1,MonsterTable!$A$1:$B$1,0),0),
IF(OR(NOT(ISBLANK(Z1601)),ISBLANK(AA1601)),#N/A,
IF(X1601="empty","empty",
VLOOKUP(X1601,MonsterGroupTable!$A:$A,1,0)))))))</f>
        <v>g117</v>
      </c>
      <c r="AA1601">
        <v>5</v>
      </c>
      <c r="AE1601" s="1" t="s">
        <v>446</v>
      </c>
      <c r="AF1601" s="2" t="str">
        <f>IF(AND(ISBLANK(AE1601),OR(NOT(ISBLANK(AG1601)),NOT(ISBLANK(AH1601)))),#N/A,
IF(ISBLANK(AE1601),"",
IF(AND(NOT(ISERROR(VLOOKUP(AE1601,MonsterTable!$A:$B,MATCH(MonsterTable!$B$1,MonsterTable!$A$1:$B$1,0),0))),OR(ISBLANK(AG1601),ISBLANK(AH1601))),#N/A,
IFERROR(VLOOKUP(AE1601,MonsterTable!$A:$B,MATCH(MonsterTable!$B$1,MonsterTable!$A$1:$B$1,0),0),
IF(OR(NOT(ISBLANK(AG1601)),ISBLANK(AH1601)),#N/A,
IF(AE1601="empty","empty",
VLOOKUP(AE1601,MonsterGroupTable!$A:$A,1,0)))))))</f>
        <v>empty</v>
      </c>
      <c r="AH1601">
        <v>3</v>
      </c>
      <c r="AL1601" s="1" t="s">
        <v>338</v>
      </c>
      <c r="AM1601" s="2">
        <f>IF(AND(ISBLANK(AL1601),OR(NOT(ISBLANK(AN1601)),NOT(ISBLANK(AO1601)))),#N/A,
IF(ISBLANK(AL1601),"",
IF(AND(NOT(ISERROR(VLOOKUP(AL1601,MonsterTable!$A:$B,MATCH(MonsterTable!$B$1,MonsterTable!$A$1:$B$1,0),0))),OR(ISBLANK(AN1601),ISBLANK(AO1601))),#N/A,
IFERROR(VLOOKUP(AL1601,MonsterTable!$A:$B,MATCH(MonsterTable!$B$1,MonsterTable!$A$1:$B$1,0),0),
IF(OR(NOT(ISBLANK(AN1601)),ISBLANK(AO1601)),#N/A,
IF(AL1601="empty","empty",
VLOOKUP(AL1601,MonsterGroupTable!$A:$A,1,0)))))))</f>
        <v>202</v>
      </c>
      <c r="AN1601">
        <v>1</v>
      </c>
      <c r="AO1601">
        <v>1</v>
      </c>
      <c r="AP1601">
        <v>0</v>
      </c>
      <c r="AT1601" s="2" t="str">
        <f>IF(AND(ISBLANK(AS1601),OR(NOT(ISBLANK(AU1601)),NOT(ISBLANK(AV1601)))),#N/A,
IF(ISBLANK(AS1601),"",
IF(AND(NOT(ISERROR(VLOOKUP(AS1601,MonsterTable!$A:$B,MATCH(MonsterTable!$B$1,MonsterTable!$A$1:$B$1,0),0))),OR(ISBLANK(AU1601),ISBLANK(AV1601))),#N/A,
IFERROR(VLOOKUP(AS1601,MonsterTable!$A:$B,MATCH(MonsterTable!$B$1,MonsterTable!$A$1:$B$1,0),0),
IF(OR(NOT(ISBLANK(AU1601)),ISBLANK(AV1601)),#N/A,
IF(AS1601="empty","empty",
VLOOKUP(AS1601,MonsterGroupTable!$A:$A,1,0)))))))</f>
        <v/>
      </c>
      <c r="BA1601" s="2" t="str">
        <f>IF(AND(ISBLANK(AZ1601),OR(NOT(ISBLANK(BB1601)),NOT(ISBLANK(BC1601)))),#N/A,
IF(ISBLANK(AZ1601),"",
IF(AND(NOT(ISERROR(VLOOKUP(AZ1601,MonsterTable!$A:$B,MATCH(MonsterTable!$B$1,MonsterTable!$A$1:$B$1,0),0))),OR(ISBLANK(BB1601),ISBLANK(BC1601))),#N/A,
IFERROR(VLOOKUP(AZ1601,MonsterTable!$A:$B,MATCH(MonsterTable!$B$1,MonsterTable!$A$1:$B$1,0),0),
IF(OR(NOT(ISBLANK(BB1601)),ISBLANK(BC1601)),#N/A,
IF(AZ1601="empty","empty",
VLOOKUP(AZ1601,MonsterGroupTable!$A:$A,1,0)))))))</f>
        <v/>
      </c>
      <c r="BH1601" s="2" t="str">
        <f>IF(AND(ISBLANK(BG1601),OR(NOT(ISBLANK(BI1601)),NOT(ISBLANK(BJ1601)))),#N/A,
IF(ISBLANK(BG1601),"",
IF(AND(NOT(ISERROR(VLOOKUP(BG1601,MonsterTable!$A:$B,MATCH(MonsterTable!$B$1,MonsterTable!$A$1:$B$1,0),0))),OR(ISBLANK(BI1601),ISBLANK(BJ1601))),#N/A,
IFERROR(VLOOKUP(BG1601,MonsterTable!$A:$B,MATCH(MonsterTable!$B$1,MonsterTable!$A$1:$B$1,0),0),
IF(OR(NOT(ISBLANK(BI1601)),ISBLANK(BJ1601)),#N/A,
IF(BG1601="empty","empty",
VLOOKUP(BG1601,MonsterGroupTable!$A:$A,1,0)))))))</f>
        <v/>
      </c>
      <c r="BO1601" s="2" t="str">
        <f>IF(AND(ISBLANK(BN1601),OR(NOT(ISBLANK(BP1601)),NOT(ISBLANK(BQ1601)))),#N/A,
IF(ISBLANK(BN1601),"",
IF(AND(NOT(ISERROR(VLOOKUP(BN1601,MonsterTable!$A:$B,MATCH(MonsterTable!$B$1,MonsterTable!$A$1:$B$1,0),0))),OR(ISBLANK(BP1601),ISBLANK(BQ1601))),#N/A,
IFERROR(VLOOKUP(BN1601,MonsterTable!$A:$B,MATCH(MonsterTable!$B$1,MonsterTable!$A$1:$B$1,0),0),
IF(OR(NOT(ISBLANK(BP1601)),ISBLANK(BQ1601)),#N/A,
IF(BN1601="empty","empty",
VLOOKUP(BN1601,MonsterGroupTable!$A:$A,1,0)))))))</f>
        <v/>
      </c>
      <c r="BV1601" s="2" t="str">
        <f>IF(AND(ISBLANK(BU1601),OR(NOT(ISBLANK(BW1601)),NOT(ISBLANK(BX1601)))),#N/A,
IF(ISBLANK(BU1601),"",
IF(AND(NOT(ISERROR(VLOOKUP(BU1601,MonsterTable!$A:$B,MATCH(MonsterTable!$B$1,MonsterTable!$A$1:$B$1,0),0))),OR(ISBLANK(BW1601),ISBLANK(BX1601))),#N/A,
IFERROR(VLOOKUP(BU1601,MonsterTable!$A:$B,MATCH(MonsterTable!$B$1,MonsterTable!$A$1:$B$1,0),0),
IF(OR(NOT(ISBLANK(BW1601)),ISBLANK(BX1601)),#N/A,
IF(BU1601="empty","empty",
VLOOKUP(BU1601,MonsterGroupTable!$A:$A,1,0)))))))</f>
        <v/>
      </c>
      <c r="CC1601" s="2" t="str">
        <f>IF(AND(ISBLANK(CB1601),OR(NOT(ISBLANK(CD1601)),NOT(ISBLANK(CE1601)))),#N/A,
IF(ISBLANK(CB1601),"",
IF(AND(NOT(ISERROR(VLOOKUP(CB1601,MonsterTable!$A:$B,MATCH(MonsterTable!$B$1,MonsterTable!$A$1:$B$1,0),0))),OR(ISBLANK(CD1601),ISBLANK(CE1601))),#N/A,
IFERROR(VLOOKUP(CB1601,MonsterTable!$A:$B,MATCH(MonsterTable!$B$1,MonsterTable!$A$1:$B$1,0),0),
IF(OR(NOT(ISBLANK(CD1601)),ISBLANK(CE1601)),#N/A,
IF(CB1601="empty","empty",
VLOOKUP(CB1601,MonsterGroupTable!$A:$A,1,0)))))))</f>
        <v/>
      </c>
      <c r="CJ1601" s="2" t="str">
        <f>IF(AND(ISBLANK(CI1601),OR(NOT(ISBLANK(CK1601)),NOT(ISBLANK(CL1601)))),#N/A,
IF(ISBLANK(CI1601),"",
IF(AND(NOT(ISERROR(VLOOKUP(CI1601,MonsterTable!$A:$B,MATCH(MonsterTable!$B$1,MonsterTable!$A$1:$B$1,0),0))),OR(ISBLANK(CK1601),ISBLANK(CL1601))),#N/A,
IFERROR(VLOOKUP(CI1601,MonsterTable!$A:$B,MATCH(MonsterTable!$B$1,MonsterTable!$A$1:$B$1,0),0),
IF(OR(NOT(ISBLANK(CK1601)),ISBLANK(CL1601)),#N/A,
IF(CI1601="empty","empty",
VLOOKUP(CI1601,MonsterGroupTable!$A:$A,1,0)))))))</f>
        <v/>
      </c>
    </row>
    <row r="1602" spans="1:88">
      <c r="A1602">
        <v>20568</v>
      </c>
      <c r="B1602">
        <f t="shared" si="53"/>
        <v>1.1000000000000001</v>
      </c>
      <c r="C1602">
        <f t="shared" si="53"/>
        <v>1.1000000000000001</v>
      </c>
      <c r="F1602">
        <v>2160</v>
      </c>
      <c r="G1602">
        <v>72843</v>
      </c>
      <c r="H1602">
        <v>0</v>
      </c>
      <c r="I1602">
        <v>0</v>
      </c>
      <c r="J1602">
        <v>0</v>
      </c>
      <c r="K1602" t="s">
        <v>28</v>
      </c>
      <c r="L1602" t="s">
        <v>253</v>
      </c>
      <c r="M1602" t="s">
        <v>79</v>
      </c>
      <c r="N1602" t="s">
        <v>80</v>
      </c>
      <c r="O1602">
        <v>0</v>
      </c>
      <c r="P1602">
        <v>-4.75</v>
      </c>
      <c r="Q1602">
        <v>-3.5</v>
      </c>
      <c r="R1602">
        <v>4.75</v>
      </c>
      <c r="S1602">
        <v>3</v>
      </c>
      <c r="T1602">
        <v>-13.5</v>
      </c>
      <c r="U1602">
        <v>2.5499999999999998</v>
      </c>
      <c r="V1602">
        <v>-6.75</v>
      </c>
      <c r="W1602" t="str">
        <f t="shared" si="54"/>
        <v>g117,5,empty,3,202,1,1,0</v>
      </c>
      <c r="X1602" s="1" t="s">
        <v>316</v>
      </c>
      <c r="Y1602" s="2" t="str">
        <f>IF(AND(ISBLANK(X1602),OR(NOT(ISBLANK(Z1602)),NOT(ISBLANK(AA1602)))),#N/A,
IF(ISBLANK(X1602),"",
IF(AND(NOT(ISERROR(VLOOKUP(X1602,MonsterTable!$A:$B,MATCH(MonsterTable!$B$1,MonsterTable!$A$1:$B$1,0),0))),OR(ISBLANK(Z1602),ISBLANK(AA1602))),#N/A,
IFERROR(VLOOKUP(X1602,MonsterTable!$A:$B,MATCH(MonsterTable!$B$1,MonsterTable!$A$1:$B$1,0),0),
IF(OR(NOT(ISBLANK(Z1602)),ISBLANK(AA1602)),#N/A,
IF(X1602="empty","empty",
VLOOKUP(X1602,MonsterGroupTable!$A:$A,1,0)))))))</f>
        <v>g117</v>
      </c>
      <c r="AA1602">
        <v>5</v>
      </c>
      <c r="AE1602" s="1" t="s">
        <v>446</v>
      </c>
      <c r="AF1602" s="2" t="str">
        <f>IF(AND(ISBLANK(AE1602),OR(NOT(ISBLANK(AG1602)),NOT(ISBLANK(AH1602)))),#N/A,
IF(ISBLANK(AE1602),"",
IF(AND(NOT(ISERROR(VLOOKUP(AE1602,MonsterTable!$A:$B,MATCH(MonsterTable!$B$1,MonsterTable!$A$1:$B$1,0),0))),OR(ISBLANK(AG1602),ISBLANK(AH1602))),#N/A,
IFERROR(VLOOKUP(AE1602,MonsterTable!$A:$B,MATCH(MonsterTable!$B$1,MonsterTable!$A$1:$B$1,0),0),
IF(OR(NOT(ISBLANK(AG1602)),ISBLANK(AH1602)),#N/A,
IF(AE1602="empty","empty",
VLOOKUP(AE1602,MonsterGroupTable!$A:$A,1,0)))))))</f>
        <v>empty</v>
      </c>
      <c r="AH1602">
        <v>3</v>
      </c>
      <c r="AL1602" s="1" t="s">
        <v>338</v>
      </c>
      <c r="AM1602" s="2">
        <f>IF(AND(ISBLANK(AL1602),OR(NOT(ISBLANK(AN1602)),NOT(ISBLANK(AO1602)))),#N/A,
IF(ISBLANK(AL1602),"",
IF(AND(NOT(ISERROR(VLOOKUP(AL1602,MonsterTable!$A:$B,MATCH(MonsterTable!$B$1,MonsterTable!$A$1:$B$1,0),0))),OR(ISBLANK(AN1602),ISBLANK(AO1602))),#N/A,
IFERROR(VLOOKUP(AL1602,MonsterTable!$A:$B,MATCH(MonsterTable!$B$1,MonsterTable!$A$1:$B$1,0),0),
IF(OR(NOT(ISBLANK(AN1602)),ISBLANK(AO1602)),#N/A,
IF(AL1602="empty","empty",
VLOOKUP(AL1602,MonsterGroupTable!$A:$A,1,0)))))))</f>
        <v>202</v>
      </c>
      <c r="AN1602">
        <v>1</v>
      </c>
      <c r="AO1602">
        <v>1</v>
      </c>
      <c r="AP1602">
        <v>0</v>
      </c>
      <c r="AT1602" s="2" t="str">
        <f>IF(AND(ISBLANK(AS1602),OR(NOT(ISBLANK(AU1602)),NOT(ISBLANK(AV1602)))),#N/A,
IF(ISBLANK(AS1602),"",
IF(AND(NOT(ISERROR(VLOOKUP(AS1602,MonsterTable!$A:$B,MATCH(MonsterTable!$B$1,MonsterTable!$A$1:$B$1,0),0))),OR(ISBLANK(AU1602),ISBLANK(AV1602))),#N/A,
IFERROR(VLOOKUP(AS1602,MonsterTable!$A:$B,MATCH(MonsterTable!$B$1,MonsterTable!$A$1:$B$1,0),0),
IF(OR(NOT(ISBLANK(AU1602)),ISBLANK(AV1602)),#N/A,
IF(AS1602="empty","empty",
VLOOKUP(AS1602,MonsterGroupTable!$A:$A,1,0)))))))</f>
        <v/>
      </c>
      <c r="BA1602" s="2" t="str">
        <f>IF(AND(ISBLANK(AZ1602),OR(NOT(ISBLANK(BB1602)),NOT(ISBLANK(BC1602)))),#N/A,
IF(ISBLANK(AZ1602),"",
IF(AND(NOT(ISERROR(VLOOKUP(AZ1602,MonsterTable!$A:$B,MATCH(MonsterTable!$B$1,MonsterTable!$A$1:$B$1,0),0))),OR(ISBLANK(BB1602),ISBLANK(BC1602))),#N/A,
IFERROR(VLOOKUP(AZ1602,MonsterTable!$A:$B,MATCH(MonsterTable!$B$1,MonsterTable!$A$1:$B$1,0),0),
IF(OR(NOT(ISBLANK(BB1602)),ISBLANK(BC1602)),#N/A,
IF(AZ1602="empty","empty",
VLOOKUP(AZ1602,MonsterGroupTable!$A:$A,1,0)))))))</f>
        <v/>
      </c>
      <c r="BH1602" s="2" t="str">
        <f>IF(AND(ISBLANK(BG1602),OR(NOT(ISBLANK(BI1602)),NOT(ISBLANK(BJ1602)))),#N/A,
IF(ISBLANK(BG1602),"",
IF(AND(NOT(ISERROR(VLOOKUP(BG1602,MonsterTable!$A:$B,MATCH(MonsterTable!$B$1,MonsterTable!$A$1:$B$1,0),0))),OR(ISBLANK(BI1602),ISBLANK(BJ1602))),#N/A,
IFERROR(VLOOKUP(BG1602,MonsterTable!$A:$B,MATCH(MonsterTable!$B$1,MonsterTable!$A$1:$B$1,0),0),
IF(OR(NOT(ISBLANK(BI1602)),ISBLANK(BJ1602)),#N/A,
IF(BG1602="empty","empty",
VLOOKUP(BG1602,MonsterGroupTable!$A:$A,1,0)))))))</f>
        <v/>
      </c>
      <c r="BO1602" s="2" t="str">
        <f>IF(AND(ISBLANK(BN1602),OR(NOT(ISBLANK(BP1602)),NOT(ISBLANK(BQ1602)))),#N/A,
IF(ISBLANK(BN1602),"",
IF(AND(NOT(ISERROR(VLOOKUP(BN1602,MonsterTable!$A:$B,MATCH(MonsterTable!$B$1,MonsterTable!$A$1:$B$1,0),0))),OR(ISBLANK(BP1602),ISBLANK(BQ1602))),#N/A,
IFERROR(VLOOKUP(BN1602,MonsterTable!$A:$B,MATCH(MonsterTable!$B$1,MonsterTable!$A$1:$B$1,0),0),
IF(OR(NOT(ISBLANK(BP1602)),ISBLANK(BQ1602)),#N/A,
IF(BN1602="empty","empty",
VLOOKUP(BN1602,MonsterGroupTable!$A:$A,1,0)))))))</f>
        <v/>
      </c>
      <c r="BV1602" s="2" t="str">
        <f>IF(AND(ISBLANK(BU1602),OR(NOT(ISBLANK(BW1602)),NOT(ISBLANK(BX1602)))),#N/A,
IF(ISBLANK(BU1602),"",
IF(AND(NOT(ISERROR(VLOOKUP(BU1602,MonsterTable!$A:$B,MATCH(MonsterTable!$B$1,MonsterTable!$A$1:$B$1,0),0))),OR(ISBLANK(BW1602),ISBLANK(BX1602))),#N/A,
IFERROR(VLOOKUP(BU1602,MonsterTable!$A:$B,MATCH(MonsterTable!$B$1,MonsterTable!$A$1:$B$1,0),0),
IF(OR(NOT(ISBLANK(BW1602)),ISBLANK(BX1602)),#N/A,
IF(BU1602="empty","empty",
VLOOKUP(BU1602,MonsterGroupTable!$A:$A,1,0)))))))</f>
        <v/>
      </c>
      <c r="CC1602" s="2" t="str">
        <f>IF(AND(ISBLANK(CB1602),OR(NOT(ISBLANK(CD1602)),NOT(ISBLANK(CE1602)))),#N/A,
IF(ISBLANK(CB1602),"",
IF(AND(NOT(ISERROR(VLOOKUP(CB1602,MonsterTable!$A:$B,MATCH(MonsterTable!$B$1,MonsterTable!$A$1:$B$1,0),0))),OR(ISBLANK(CD1602),ISBLANK(CE1602))),#N/A,
IFERROR(VLOOKUP(CB1602,MonsterTable!$A:$B,MATCH(MonsterTable!$B$1,MonsterTable!$A$1:$B$1,0),0),
IF(OR(NOT(ISBLANK(CD1602)),ISBLANK(CE1602)),#N/A,
IF(CB1602="empty","empty",
VLOOKUP(CB1602,MonsterGroupTable!$A:$A,1,0)))))))</f>
        <v/>
      </c>
      <c r="CJ1602" s="2" t="str">
        <f>IF(AND(ISBLANK(CI1602),OR(NOT(ISBLANK(CK1602)),NOT(ISBLANK(CL1602)))),#N/A,
IF(ISBLANK(CI1602),"",
IF(AND(NOT(ISERROR(VLOOKUP(CI1602,MonsterTable!$A:$B,MATCH(MonsterTable!$B$1,MonsterTable!$A$1:$B$1,0),0))),OR(ISBLANK(CK1602),ISBLANK(CL1602))),#N/A,
IFERROR(VLOOKUP(CI1602,MonsterTable!$A:$B,MATCH(MonsterTable!$B$1,MonsterTable!$A$1:$B$1,0),0),
IF(OR(NOT(ISBLANK(CK1602)),ISBLANK(CL1602)),#N/A,
IF(CI1602="empty","empty",
VLOOKUP(CI1602,MonsterGroupTable!$A:$A,1,0)))))))</f>
        <v/>
      </c>
    </row>
    <row r="1603" spans="1:88">
      <c r="A1603">
        <v>20569</v>
      </c>
      <c r="B1603">
        <f t="shared" si="53"/>
        <v>1.1000000000000001</v>
      </c>
      <c r="C1603">
        <f t="shared" si="53"/>
        <v>1.1000000000000001</v>
      </c>
      <c r="F1603">
        <v>2160</v>
      </c>
      <c r="G1603">
        <v>73167</v>
      </c>
      <c r="H1603">
        <v>0</v>
      </c>
      <c r="I1603">
        <v>0</v>
      </c>
      <c r="J1603">
        <v>0</v>
      </c>
      <c r="K1603" t="s">
        <v>28</v>
      </c>
      <c r="L1603" t="s">
        <v>253</v>
      </c>
      <c r="M1603" t="s">
        <v>79</v>
      </c>
      <c r="N1603" t="s">
        <v>80</v>
      </c>
      <c r="O1603">
        <v>0</v>
      </c>
      <c r="P1603">
        <v>-4.75</v>
      </c>
      <c r="Q1603">
        <v>-3.5</v>
      </c>
      <c r="R1603">
        <v>4.75</v>
      </c>
      <c r="S1603">
        <v>3</v>
      </c>
      <c r="T1603">
        <v>-13.5</v>
      </c>
      <c r="U1603">
        <v>2.5499999999999998</v>
      </c>
      <c r="V1603">
        <v>-6.75</v>
      </c>
      <c r="W1603" t="str">
        <f t="shared" si="54"/>
        <v>g117,5,empty,3,202,1,1,0</v>
      </c>
      <c r="X1603" s="1" t="s">
        <v>316</v>
      </c>
      <c r="Y1603" s="2" t="str">
        <f>IF(AND(ISBLANK(X1603),OR(NOT(ISBLANK(Z1603)),NOT(ISBLANK(AA1603)))),#N/A,
IF(ISBLANK(X1603),"",
IF(AND(NOT(ISERROR(VLOOKUP(X1603,MonsterTable!$A:$B,MATCH(MonsterTable!$B$1,MonsterTable!$A$1:$B$1,0),0))),OR(ISBLANK(Z1603),ISBLANK(AA1603))),#N/A,
IFERROR(VLOOKUP(X1603,MonsterTable!$A:$B,MATCH(MonsterTable!$B$1,MonsterTable!$A$1:$B$1,0),0),
IF(OR(NOT(ISBLANK(Z1603)),ISBLANK(AA1603)),#N/A,
IF(X1603="empty","empty",
VLOOKUP(X1603,MonsterGroupTable!$A:$A,1,0)))))))</f>
        <v>g117</v>
      </c>
      <c r="AA1603">
        <v>5</v>
      </c>
      <c r="AE1603" s="1" t="s">
        <v>446</v>
      </c>
      <c r="AF1603" s="2" t="str">
        <f>IF(AND(ISBLANK(AE1603),OR(NOT(ISBLANK(AG1603)),NOT(ISBLANK(AH1603)))),#N/A,
IF(ISBLANK(AE1603),"",
IF(AND(NOT(ISERROR(VLOOKUP(AE1603,MonsterTable!$A:$B,MATCH(MonsterTable!$B$1,MonsterTable!$A$1:$B$1,0),0))),OR(ISBLANK(AG1603),ISBLANK(AH1603))),#N/A,
IFERROR(VLOOKUP(AE1603,MonsterTable!$A:$B,MATCH(MonsterTable!$B$1,MonsterTable!$A$1:$B$1,0),0),
IF(OR(NOT(ISBLANK(AG1603)),ISBLANK(AH1603)),#N/A,
IF(AE1603="empty","empty",
VLOOKUP(AE1603,MonsterGroupTable!$A:$A,1,0)))))))</f>
        <v>empty</v>
      </c>
      <c r="AH1603">
        <v>3</v>
      </c>
      <c r="AL1603" s="1" t="s">
        <v>338</v>
      </c>
      <c r="AM1603" s="2">
        <f>IF(AND(ISBLANK(AL1603),OR(NOT(ISBLANK(AN1603)),NOT(ISBLANK(AO1603)))),#N/A,
IF(ISBLANK(AL1603),"",
IF(AND(NOT(ISERROR(VLOOKUP(AL1603,MonsterTable!$A:$B,MATCH(MonsterTable!$B$1,MonsterTable!$A$1:$B$1,0),0))),OR(ISBLANK(AN1603),ISBLANK(AO1603))),#N/A,
IFERROR(VLOOKUP(AL1603,MonsterTable!$A:$B,MATCH(MonsterTable!$B$1,MonsterTable!$A$1:$B$1,0),0),
IF(OR(NOT(ISBLANK(AN1603)),ISBLANK(AO1603)),#N/A,
IF(AL1603="empty","empty",
VLOOKUP(AL1603,MonsterGroupTable!$A:$A,1,0)))))))</f>
        <v>202</v>
      </c>
      <c r="AN1603">
        <v>1</v>
      </c>
      <c r="AO1603">
        <v>1</v>
      </c>
      <c r="AP1603">
        <v>0</v>
      </c>
      <c r="AT1603" s="2" t="str">
        <f>IF(AND(ISBLANK(AS1603),OR(NOT(ISBLANK(AU1603)),NOT(ISBLANK(AV1603)))),#N/A,
IF(ISBLANK(AS1603),"",
IF(AND(NOT(ISERROR(VLOOKUP(AS1603,MonsterTable!$A:$B,MATCH(MonsterTable!$B$1,MonsterTable!$A$1:$B$1,0),0))),OR(ISBLANK(AU1603),ISBLANK(AV1603))),#N/A,
IFERROR(VLOOKUP(AS1603,MonsterTable!$A:$B,MATCH(MonsterTable!$B$1,MonsterTable!$A$1:$B$1,0),0),
IF(OR(NOT(ISBLANK(AU1603)),ISBLANK(AV1603)),#N/A,
IF(AS1603="empty","empty",
VLOOKUP(AS1603,MonsterGroupTable!$A:$A,1,0)))))))</f>
        <v/>
      </c>
      <c r="BA1603" s="2" t="str">
        <f>IF(AND(ISBLANK(AZ1603),OR(NOT(ISBLANK(BB1603)),NOT(ISBLANK(BC1603)))),#N/A,
IF(ISBLANK(AZ1603),"",
IF(AND(NOT(ISERROR(VLOOKUP(AZ1603,MonsterTable!$A:$B,MATCH(MonsterTable!$B$1,MonsterTable!$A$1:$B$1,0),0))),OR(ISBLANK(BB1603),ISBLANK(BC1603))),#N/A,
IFERROR(VLOOKUP(AZ1603,MonsterTable!$A:$B,MATCH(MonsterTable!$B$1,MonsterTable!$A$1:$B$1,0),0),
IF(OR(NOT(ISBLANK(BB1603)),ISBLANK(BC1603)),#N/A,
IF(AZ1603="empty","empty",
VLOOKUP(AZ1603,MonsterGroupTable!$A:$A,1,0)))))))</f>
        <v/>
      </c>
      <c r="BH1603" s="2" t="str">
        <f>IF(AND(ISBLANK(BG1603),OR(NOT(ISBLANK(BI1603)),NOT(ISBLANK(BJ1603)))),#N/A,
IF(ISBLANK(BG1603),"",
IF(AND(NOT(ISERROR(VLOOKUP(BG1603,MonsterTable!$A:$B,MATCH(MonsterTable!$B$1,MonsterTable!$A$1:$B$1,0),0))),OR(ISBLANK(BI1603),ISBLANK(BJ1603))),#N/A,
IFERROR(VLOOKUP(BG1603,MonsterTable!$A:$B,MATCH(MonsterTable!$B$1,MonsterTable!$A$1:$B$1,0),0),
IF(OR(NOT(ISBLANK(BI1603)),ISBLANK(BJ1603)),#N/A,
IF(BG1603="empty","empty",
VLOOKUP(BG1603,MonsterGroupTable!$A:$A,1,0)))))))</f>
        <v/>
      </c>
      <c r="BO1603" s="2" t="str">
        <f>IF(AND(ISBLANK(BN1603),OR(NOT(ISBLANK(BP1603)),NOT(ISBLANK(BQ1603)))),#N/A,
IF(ISBLANK(BN1603),"",
IF(AND(NOT(ISERROR(VLOOKUP(BN1603,MonsterTable!$A:$B,MATCH(MonsterTable!$B$1,MonsterTable!$A$1:$B$1,0),0))),OR(ISBLANK(BP1603),ISBLANK(BQ1603))),#N/A,
IFERROR(VLOOKUP(BN1603,MonsterTable!$A:$B,MATCH(MonsterTable!$B$1,MonsterTable!$A$1:$B$1,0),0),
IF(OR(NOT(ISBLANK(BP1603)),ISBLANK(BQ1603)),#N/A,
IF(BN1603="empty","empty",
VLOOKUP(BN1603,MonsterGroupTable!$A:$A,1,0)))))))</f>
        <v/>
      </c>
      <c r="BV1603" s="2" t="str">
        <f>IF(AND(ISBLANK(BU1603),OR(NOT(ISBLANK(BW1603)),NOT(ISBLANK(BX1603)))),#N/A,
IF(ISBLANK(BU1603),"",
IF(AND(NOT(ISERROR(VLOOKUP(BU1603,MonsterTable!$A:$B,MATCH(MonsterTable!$B$1,MonsterTable!$A$1:$B$1,0),0))),OR(ISBLANK(BW1603),ISBLANK(BX1603))),#N/A,
IFERROR(VLOOKUP(BU1603,MonsterTable!$A:$B,MATCH(MonsterTable!$B$1,MonsterTable!$A$1:$B$1,0),0),
IF(OR(NOT(ISBLANK(BW1603)),ISBLANK(BX1603)),#N/A,
IF(BU1603="empty","empty",
VLOOKUP(BU1603,MonsterGroupTable!$A:$A,1,0)))))))</f>
        <v/>
      </c>
      <c r="CC1603" s="2" t="str">
        <f>IF(AND(ISBLANK(CB1603),OR(NOT(ISBLANK(CD1603)),NOT(ISBLANK(CE1603)))),#N/A,
IF(ISBLANK(CB1603),"",
IF(AND(NOT(ISERROR(VLOOKUP(CB1603,MonsterTable!$A:$B,MATCH(MonsterTable!$B$1,MonsterTable!$A$1:$B$1,0),0))),OR(ISBLANK(CD1603),ISBLANK(CE1603))),#N/A,
IFERROR(VLOOKUP(CB1603,MonsterTable!$A:$B,MATCH(MonsterTable!$B$1,MonsterTable!$A$1:$B$1,0),0),
IF(OR(NOT(ISBLANK(CD1603)),ISBLANK(CE1603)),#N/A,
IF(CB1603="empty","empty",
VLOOKUP(CB1603,MonsterGroupTable!$A:$A,1,0)))))))</f>
        <v/>
      </c>
      <c r="CJ1603" s="2" t="str">
        <f>IF(AND(ISBLANK(CI1603),OR(NOT(ISBLANK(CK1603)),NOT(ISBLANK(CL1603)))),#N/A,
IF(ISBLANK(CI1603),"",
IF(AND(NOT(ISERROR(VLOOKUP(CI1603,MonsterTable!$A:$B,MATCH(MonsterTable!$B$1,MonsterTable!$A$1:$B$1,0),0))),OR(ISBLANK(CK1603),ISBLANK(CL1603))),#N/A,
IFERROR(VLOOKUP(CI1603,MonsterTable!$A:$B,MATCH(MonsterTable!$B$1,MonsterTable!$A$1:$B$1,0),0),
IF(OR(NOT(ISBLANK(CK1603)),ISBLANK(CL1603)),#N/A,
IF(CI1603="empty","empty",
VLOOKUP(CI1603,MonsterGroupTable!$A:$A,1,0)))))))</f>
        <v/>
      </c>
    </row>
    <row r="1604" spans="1:88">
      <c r="A1604">
        <v>20570</v>
      </c>
      <c r="B1604">
        <f t="shared" si="53"/>
        <v>1.2</v>
      </c>
      <c r="C1604">
        <f t="shared" si="53"/>
        <v>1.1000000000000001</v>
      </c>
      <c r="F1604">
        <v>2160</v>
      </c>
      <c r="G1604">
        <v>73491</v>
      </c>
      <c r="H1604">
        <v>0</v>
      </c>
      <c r="I1604">
        <v>0</v>
      </c>
      <c r="J1604">
        <v>0</v>
      </c>
      <c r="K1604" t="s">
        <v>28</v>
      </c>
      <c r="L1604" t="s">
        <v>253</v>
      </c>
      <c r="M1604" t="s">
        <v>79</v>
      </c>
      <c r="N1604" t="s">
        <v>80</v>
      </c>
      <c r="O1604">
        <v>0</v>
      </c>
      <c r="P1604">
        <v>-4.75</v>
      </c>
      <c r="Q1604">
        <v>-3.5</v>
      </c>
      <c r="R1604">
        <v>4.75</v>
      </c>
      <c r="S1604">
        <v>3</v>
      </c>
      <c r="T1604">
        <v>-13.5</v>
      </c>
      <c r="U1604">
        <v>2.5499999999999998</v>
      </c>
      <c r="V1604">
        <v>-6.75</v>
      </c>
      <c r="W1604" t="str">
        <f t="shared" si="54"/>
        <v>g117,5,empty,3,202,1,1,0</v>
      </c>
      <c r="X1604" s="1" t="s">
        <v>316</v>
      </c>
      <c r="Y1604" s="2" t="str">
        <f>IF(AND(ISBLANK(X1604),OR(NOT(ISBLANK(Z1604)),NOT(ISBLANK(AA1604)))),#N/A,
IF(ISBLANK(X1604),"",
IF(AND(NOT(ISERROR(VLOOKUP(X1604,MonsterTable!$A:$B,MATCH(MonsterTable!$B$1,MonsterTable!$A$1:$B$1,0),0))),OR(ISBLANK(Z1604),ISBLANK(AA1604))),#N/A,
IFERROR(VLOOKUP(X1604,MonsterTable!$A:$B,MATCH(MonsterTable!$B$1,MonsterTable!$A$1:$B$1,0),0),
IF(OR(NOT(ISBLANK(Z1604)),ISBLANK(AA1604)),#N/A,
IF(X1604="empty","empty",
VLOOKUP(X1604,MonsterGroupTable!$A:$A,1,0)))))))</f>
        <v>g117</v>
      </c>
      <c r="AA1604">
        <v>5</v>
      </c>
      <c r="AE1604" s="1" t="s">
        <v>446</v>
      </c>
      <c r="AF1604" s="2" t="str">
        <f>IF(AND(ISBLANK(AE1604),OR(NOT(ISBLANK(AG1604)),NOT(ISBLANK(AH1604)))),#N/A,
IF(ISBLANK(AE1604),"",
IF(AND(NOT(ISERROR(VLOOKUP(AE1604,MonsterTable!$A:$B,MATCH(MonsterTable!$B$1,MonsterTable!$A$1:$B$1,0),0))),OR(ISBLANK(AG1604),ISBLANK(AH1604))),#N/A,
IFERROR(VLOOKUP(AE1604,MonsterTable!$A:$B,MATCH(MonsterTable!$B$1,MonsterTable!$A$1:$B$1,0),0),
IF(OR(NOT(ISBLANK(AG1604)),ISBLANK(AH1604)),#N/A,
IF(AE1604="empty","empty",
VLOOKUP(AE1604,MonsterGroupTable!$A:$A,1,0)))))))</f>
        <v>empty</v>
      </c>
      <c r="AH1604">
        <v>3</v>
      </c>
      <c r="AL1604" s="1" t="s">
        <v>338</v>
      </c>
      <c r="AM1604" s="2">
        <f>IF(AND(ISBLANK(AL1604),OR(NOT(ISBLANK(AN1604)),NOT(ISBLANK(AO1604)))),#N/A,
IF(ISBLANK(AL1604),"",
IF(AND(NOT(ISERROR(VLOOKUP(AL1604,MonsterTable!$A:$B,MATCH(MonsterTable!$B$1,MonsterTable!$A$1:$B$1,0),0))),OR(ISBLANK(AN1604),ISBLANK(AO1604))),#N/A,
IFERROR(VLOOKUP(AL1604,MonsterTable!$A:$B,MATCH(MonsterTable!$B$1,MonsterTable!$A$1:$B$1,0),0),
IF(OR(NOT(ISBLANK(AN1604)),ISBLANK(AO1604)),#N/A,
IF(AL1604="empty","empty",
VLOOKUP(AL1604,MonsterGroupTable!$A:$A,1,0)))))))</f>
        <v>202</v>
      </c>
      <c r="AN1604">
        <v>1</v>
      </c>
      <c r="AO1604">
        <v>1</v>
      </c>
      <c r="AP1604">
        <v>0</v>
      </c>
      <c r="AT1604" s="2" t="str">
        <f>IF(AND(ISBLANK(AS1604),OR(NOT(ISBLANK(AU1604)),NOT(ISBLANK(AV1604)))),#N/A,
IF(ISBLANK(AS1604),"",
IF(AND(NOT(ISERROR(VLOOKUP(AS1604,MonsterTable!$A:$B,MATCH(MonsterTable!$B$1,MonsterTable!$A$1:$B$1,0),0))),OR(ISBLANK(AU1604),ISBLANK(AV1604))),#N/A,
IFERROR(VLOOKUP(AS1604,MonsterTable!$A:$B,MATCH(MonsterTable!$B$1,MonsterTable!$A$1:$B$1,0),0),
IF(OR(NOT(ISBLANK(AU1604)),ISBLANK(AV1604)),#N/A,
IF(AS1604="empty","empty",
VLOOKUP(AS1604,MonsterGroupTable!$A:$A,1,0)))))))</f>
        <v/>
      </c>
      <c r="BA1604" s="2" t="str">
        <f>IF(AND(ISBLANK(AZ1604),OR(NOT(ISBLANK(BB1604)),NOT(ISBLANK(BC1604)))),#N/A,
IF(ISBLANK(AZ1604),"",
IF(AND(NOT(ISERROR(VLOOKUP(AZ1604,MonsterTable!$A:$B,MATCH(MonsterTable!$B$1,MonsterTable!$A$1:$B$1,0),0))),OR(ISBLANK(BB1604),ISBLANK(BC1604))),#N/A,
IFERROR(VLOOKUP(AZ1604,MonsterTable!$A:$B,MATCH(MonsterTable!$B$1,MonsterTable!$A$1:$B$1,0),0),
IF(OR(NOT(ISBLANK(BB1604)),ISBLANK(BC1604)),#N/A,
IF(AZ1604="empty","empty",
VLOOKUP(AZ1604,MonsterGroupTable!$A:$A,1,0)))))))</f>
        <v/>
      </c>
      <c r="BH1604" s="2" t="str">
        <f>IF(AND(ISBLANK(BG1604),OR(NOT(ISBLANK(BI1604)),NOT(ISBLANK(BJ1604)))),#N/A,
IF(ISBLANK(BG1604),"",
IF(AND(NOT(ISERROR(VLOOKUP(BG1604,MonsterTable!$A:$B,MATCH(MonsterTable!$B$1,MonsterTable!$A$1:$B$1,0),0))),OR(ISBLANK(BI1604),ISBLANK(BJ1604))),#N/A,
IFERROR(VLOOKUP(BG1604,MonsterTable!$A:$B,MATCH(MonsterTable!$B$1,MonsterTable!$A$1:$B$1,0),0),
IF(OR(NOT(ISBLANK(BI1604)),ISBLANK(BJ1604)),#N/A,
IF(BG1604="empty","empty",
VLOOKUP(BG1604,MonsterGroupTable!$A:$A,1,0)))))))</f>
        <v/>
      </c>
      <c r="BO1604" s="2" t="str">
        <f>IF(AND(ISBLANK(BN1604),OR(NOT(ISBLANK(BP1604)),NOT(ISBLANK(BQ1604)))),#N/A,
IF(ISBLANK(BN1604),"",
IF(AND(NOT(ISERROR(VLOOKUP(BN1604,MonsterTable!$A:$B,MATCH(MonsterTable!$B$1,MonsterTable!$A$1:$B$1,0),0))),OR(ISBLANK(BP1604),ISBLANK(BQ1604))),#N/A,
IFERROR(VLOOKUP(BN1604,MonsterTable!$A:$B,MATCH(MonsterTable!$B$1,MonsterTable!$A$1:$B$1,0),0),
IF(OR(NOT(ISBLANK(BP1604)),ISBLANK(BQ1604)),#N/A,
IF(BN1604="empty","empty",
VLOOKUP(BN1604,MonsterGroupTable!$A:$A,1,0)))))))</f>
        <v/>
      </c>
      <c r="BV1604" s="2" t="str">
        <f>IF(AND(ISBLANK(BU1604),OR(NOT(ISBLANK(BW1604)),NOT(ISBLANK(BX1604)))),#N/A,
IF(ISBLANK(BU1604),"",
IF(AND(NOT(ISERROR(VLOOKUP(BU1604,MonsterTable!$A:$B,MATCH(MonsterTable!$B$1,MonsterTable!$A$1:$B$1,0),0))),OR(ISBLANK(BW1604),ISBLANK(BX1604))),#N/A,
IFERROR(VLOOKUP(BU1604,MonsterTable!$A:$B,MATCH(MonsterTable!$B$1,MonsterTable!$A$1:$B$1,0),0),
IF(OR(NOT(ISBLANK(BW1604)),ISBLANK(BX1604)),#N/A,
IF(BU1604="empty","empty",
VLOOKUP(BU1604,MonsterGroupTable!$A:$A,1,0)))))))</f>
        <v/>
      </c>
      <c r="CC1604" s="2" t="str">
        <f>IF(AND(ISBLANK(CB1604),OR(NOT(ISBLANK(CD1604)),NOT(ISBLANK(CE1604)))),#N/A,
IF(ISBLANK(CB1604),"",
IF(AND(NOT(ISERROR(VLOOKUP(CB1604,MonsterTable!$A:$B,MATCH(MonsterTable!$B$1,MonsterTable!$A$1:$B$1,0),0))),OR(ISBLANK(CD1604),ISBLANK(CE1604))),#N/A,
IFERROR(VLOOKUP(CB1604,MonsterTable!$A:$B,MATCH(MonsterTable!$B$1,MonsterTable!$A$1:$B$1,0),0),
IF(OR(NOT(ISBLANK(CD1604)),ISBLANK(CE1604)),#N/A,
IF(CB1604="empty","empty",
VLOOKUP(CB1604,MonsterGroupTable!$A:$A,1,0)))))))</f>
        <v/>
      </c>
      <c r="CJ1604" s="2" t="str">
        <f>IF(AND(ISBLANK(CI1604),OR(NOT(ISBLANK(CK1604)),NOT(ISBLANK(CL1604)))),#N/A,
IF(ISBLANK(CI1604),"",
IF(AND(NOT(ISERROR(VLOOKUP(CI1604,MonsterTable!$A:$B,MATCH(MonsterTable!$B$1,MonsterTable!$A$1:$B$1,0),0))),OR(ISBLANK(CK1604),ISBLANK(CL1604))),#N/A,
IFERROR(VLOOKUP(CI1604,MonsterTable!$A:$B,MATCH(MonsterTable!$B$1,MonsterTable!$A$1:$B$1,0),0),
IF(OR(NOT(ISBLANK(CK1604)),ISBLANK(CL1604)),#N/A,
IF(CI1604="empty","empty",
VLOOKUP(CI1604,MonsterGroupTable!$A:$A,1,0)))))))</f>
        <v/>
      </c>
    </row>
    <row r="1605" spans="1:88">
      <c r="A1605">
        <v>20571</v>
      </c>
      <c r="B1605">
        <f t="shared" si="53"/>
        <v>1.1000000000000001</v>
      </c>
      <c r="C1605">
        <f t="shared" si="53"/>
        <v>1.1000000000000001</v>
      </c>
      <c r="F1605">
        <v>2160</v>
      </c>
      <c r="G1605">
        <v>73815</v>
      </c>
      <c r="H1605">
        <v>0</v>
      </c>
      <c r="I1605">
        <v>0</v>
      </c>
      <c r="J1605">
        <v>0</v>
      </c>
      <c r="K1605" t="s">
        <v>28</v>
      </c>
      <c r="L1605" t="s">
        <v>254</v>
      </c>
      <c r="M1605" t="s">
        <v>79</v>
      </c>
      <c r="N1605" t="s">
        <v>80</v>
      </c>
      <c r="O1605">
        <v>0</v>
      </c>
      <c r="P1605">
        <v>-4.75</v>
      </c>
      <c r="Q1605">
        <v>-3.5</v>
      </c>
      <c r="R1605">
        <v>4.75</v>
      </c>
      <c r="S1605">
        <v>3</v>
      </c>
      <c r="T1605">
        <v>-13.5</v>
      </c>
      <c r="U1605">
        <v>2.5499999999999998</v>
      </c>
      <c r="V1605">
        <v>-6.75</v>
      </c>
      <c r="W1605" t="str">
        <f t="shared" si="54"/>
        <v>g118,5,empty,3,203,1,1,0</v>
      </c>
      <c r="X1605" s="1" t="s">
        <v>317</v>
      </c>
      <c r="Y1605" s="2" t="str">
        <f>IF(AND(ISBLANK(X1605),OR(NOT(ISBLANK(Z1605)),NOT(ISBLANK(AA1605)))),#N/A,
IF(ISBLANK(X1605),"",
IF(AND(NOT(ISERROR(VLOOKUP(X1605,MonsterTable!$A:$B,MATCH(MonsterTable!$B$1,MonsterTable!$A$1:$B$1,0),0))),OR(ISBLANK(Z1605),ISBLANK(AA1605))),#N/A,
IFERROR(VLOOKUP(X1605,MonsterTable!$A:$B,MATCH(MonsterTable!$B$1,MonsterTable!$A$1:$B$1,0),0),
IF(OR(NOT(ISBLANK(Z1605)),ISBLANK(AA1605)),#N/A,
IF(X1605="empty","empty",
VLOOKUP(X1605,MonsterGroupTable!$A:$A,1,0)))))))</f>
        <v>g118</v>
      </c>
      <c r="AA1605">
        <v>5</v>
      </c>
      <c r="AE1605" s="1" t="s">
        <v>446</v>
      </c>
      <c r="AF1605" s="2" t="str">
        <f>IF(AND(ISBLANK(AE1605),OR(NOT(ISBLANK(AG1605)),NOT(ISBLANK(AH1605)))),#N/A,
IF(ISBLANK(AE1605),"",
IF(AND(NOT(ISERROR(VLOOKUP(AE1605,MonsterTable!$A:$B,MATCH(MonsterTable!$B$1,MonsterTable!$A$1:$B$1,0),0))),OR(ISBLANK(AG1605),ISBLANK(AH1605))),#N/A,
IFERROR(VLOOKUP(AE1605,MonsterTable!$A:$B,MATCH(MonsterTable!$B$1,MonsterTable!$A$1:$B$1,0),0),
IF(OR(NOT(ISBLANK(AG1605)),ISBLANK(AH1605)),#N/A,
IF(AE1605="empty","empty",
VLOOKUP(AE1605,MonsterGroupTable!$A:$A,1,0)))))))</f>
        <v>empty</v>
      </c>
      <c r="AH1605">
        <v>3</v>
      </c>
      <c r="AL1605" s="1" t="s">
        <v>339</v>
      </c>
      <c r="AM1605" s="2">
        <f>IF(AND(ISBLANK(AL1605),OR(NOT(ISBLANK(AN1605)),NOT(ISBLANK(AO1605)))),#N/A,
IF(ISBLANK(AL1605),"",
IF(AND(NOT(ISERROR(VLOOKUP(AL1605,MonsterTable!$A:$B,MATCH(MonsterTable!$B$1,MonsterTable!$A$1:$B$1,0),0))),OR(ISBLANK(AN1605),ISBLANK(AO1605))),#N/A,
IFERROR(VLOOKUP(AL1605,MonsterTable!$A:$B,MATCH(MonsterTable!$B$1,MonsterTable!$A$1:$B$1,0),0),
IF(OR(NOT(ISBLANK(AN1605)),ISBLANK(AO1605)),#N/A,
IF(AL1605="empty","empty",
VLOOKUP(AL1605,MonsterGroupTable!$A:$A,1,0)))))))</f>
        <v>203</v>
      </c>
      <c r="AN1605">
        <v>1</v>
      </c>
      <c r="AO1605">
        <v>1</v>
      </c>
      <c r="AP1605">
        <v>0</v>
      </c>
      <c r="AT1605" s="2" t="str">
        <f>IF(AND(ISBLANK(AS1605),OR(NOT(ISBLANK(AU1605)),NOT(ISBLANK(AV1605)))),#N/A,
IF(ISBLANK(AS1605),"",
IF(AND(NOT(ISERROR(VLOOKUP(AS1605,MonsterTable!$A:$B,MATCH(MonsterTable!$B$1,MonsterTable!$A$1:$B$1,0),0))),OR(ISBLANK(AU1605),ISBLANK(AV1605))),#N/A,
IFERROR(VLOOKUP(AS1605,MonsterTable!$A:$B,MATCH(MonsterTable!$B$1,MonsterTable!$A$1:$B$1,0),0),
IF(OR(NOT(ISBLANK(AU1605)),ISBLANK(AV1605)),#N/A,
IF(AS1605="empty","empty",
VLOOKUP(AS1605,MonsterGroupTable!$A:$A,1,0)))))))</f>
        <v/>
      </c>
      <c r="BA1605" s="2" t="str">
        <f>IF(AND(ISBLANK(AZ1605),OR(NOT(ISBLANK(BB1605)),NOT(ISBLANK(BC1605)))),#N/A,
IF(ISBLANK(AZ1605),"",
IF(AND(NOT(ISERROR(VLOOKUP(AZ1605,MonsterTable!$A:$B,MATCH(MonsterTable!$B$1,MonsterTable!$A$1:$B$1,0),0))),OR(ISBLANK(BB1605),ISBLANK(BC1605))),#N/A,
IFERROR(VLOOKUP(AZ1605,MonsterTable!$A:$B,MATCH(MonsterTable!$B$1,MonsterTable!$A$1:$B$1,0),0),
IF(OR(NOT(ISBLANK(BB1605)),ISBLANK(BC1605)),#N/A,
IF(AZ1605="empty","empty",
VLOOKUP(AZ1605,MonsterGroupTable!$A:$A,1,0)))))))</f>
        <v/>
      </c>
      <c r="BH1605" s="2" t="str">
        <f>IF(AND(ISBLANK(BG1605),OR(NOT(ISBLANK(BI1605)),NOT(ISBLANK(BJ1605)))),#N/A,
IF(ISBLANK(BG1605),"",
IF(AND(NOT(ISERROR(VLOOKUP(BG1605,MonsterTable!$A:$B,MATCH(MonsterTable!$B$1,MonsterTable!$A$1:$B$1,0),0))),OR(ISBLANK(BI1605),ISBLANK(BJ1605))),#N/A,
IFERROR(VLOOKUP(BG1605,MonsterTable!$A:$B,MATCH(MonsterTable!$B$1,MonsterTable!$A$1:$B$1,0),0),
IF(OR(NOT(ISBLANK(BI1605)),ISBLANK(BJ1605)),#N/A,
IF(BG1605="empty","empty",
VLOOKUP(BG1605,MonsterGroupTable!$A:$A,1,0)))))))</f>
        <v/>
      </c>
      <c r="BO1605" s="2" t="str">
        <f>IF(AND(ISBLANK(BN1605),OR(NOT(ISBLANK(BP1605)),NOT(ISBLANK(BQ1605)))),#N/A,
IF(ISBLANK(BN1605),"",
IF(AND(NOT(ISERROR(VLOOKUP(BN1605,MonsterTable!$A:$B,MATCH(MonsterTable!$B$1,MonsterTable!$A$1:$B$1,0),0))),OR(ISBLANK(BP1605),ISBLANK(BQ1605))),#N/A,
IFERROR(VLOOKUP(BN1605,MonsterTable!$A:$B,MATCH(MonsterTable!$B$1,MonsterTable!$A$1:$B$1,0),0),
IF(OR(NOT(ISBLANK(BP1605)),ISBLANK(BQ1605)),#N/A,
IF(BN1605="empty","empty",
VLOOKUP(BN1605,MonsterGroupTable!$A:$A,1,0)))))))</f>
        <v/>
      </c>
      <c r="BV1605" s="2" t="str">
        <f>IF(AND(ISBLANK(BU1605),OR(NOT(ISBLANK(BW1605)),NOT(ISBLANK(BX1605)))),#N/A,
IF(ISBLANK(BU1605),"",
IF(AND(NOT(ISERROR(VLOOKUP(BU1605,MonsterTable!$A:$B,MATCH(MonsterTable!$B$1,MonsterTable!$A$1:$B$1,0),0))),OR(ISBLANK(BW1605),ISBLANK(BX1605))),#N/A,
IFERROR(VLOOKUP(BU1605,MonsterTable!$A:$B,MATCH(MonsterTable!$B$1,MonsterTable!$A$1:$B$1,0),0),
IF(OR(NOT(ISBLANK(BW1605)),ISBLANK(BX1605)),#N/A,
IF(BU1605="empty","empty",
VLOOKUP(BU1605,MonsterGroupTable!$A:$A,1,0)))))))</f>
        <v/>
      </c>
      <c r="CC1605" s="2" t="str">
        <f>IF(AND(ISBLANK(CB1605),OR(NOT(ISBLANK(CD1605)),NOT(ISBLANK(CE1605)))),#N/A,
IF(ISBLANK(CB1605),"",
IF(AND(NOT(ISERROR(VLOOKUP(CB1605,MonsterTable!$A:$B,MATCH(MonsterTable!$B$1,MonsterTable!$A$1:$B$1,0),0))),OR(ISBLANK(CD1605),ISBLANK(CE1605))),#N/A,
IFERROR(VLOOKUP(CB1605,MonsterTable!$A:$B,MATCH(MonsterTable!$B$1,MonsterTable!$A$1:$B$1,0),0),
IF(OR(NOT(ISBLANK(CD1605)),ISBLANK(CE1605)),#N/A,
IF(CB1605="empty","empty",
VLOOKUP(CB1605,MonsterGroupTable!$A:$A,1,0)))))))</f>
        <v/>
      </c>
      <c r="CJ1605" s="2" t="str">
        <f>IF(AND(ISBLANK(CI1605),OR(NOT(ISBLANK(CK1605)),NOT(ISBLANK(CL1605)))),#N/A,
IF(ISBLANK(CI1605),"",
IF(AND(NOT(ISERROR(VLOOKUP(CI1605,MonsterTable!$A:$B,MATCH(MonsterTable!$B$1,MonsterTable!$A$1:$B$1,0),0))),OR(ISBLANK(CK1605),ISBLANK(CL1605))),#N/A,
IFERROR(VLOOKUP(CI1605,MonsterTable!$A:$B,MATCH(MonsterTable!$B$1,MonsterTable!$A$1:$B$1,0),0),
IF(OR(NOT(ISBLANK(CK1605)),ISBLANK(CL1605)),#N/A,
IF(CI1605="empty","empty",
VLOOKUP(CI1605,MonsterGroupTable!$A:$A,1,0)))))))</f>
        <v/>
      </c>
    </row>
    <row r="1606" spans="1:88">
      <c r="A1606">
        <v>20572</v>
      </c>
      <c r="B1606">
        <f t="shared" si="53"/>
        <v>1.1000000000000001</v>
      </c>
      <c r="C1606">
        <f t="shared" si="53"/>
        <v>1.1000000000000001</v>
      </c>
      <c r="F1606">
        <v>2160</v>
      </c>
      <c r="G1606">
        <v>74139</v>
      </c>
      <c r="H1606">
        <v>0</v>
      </c>
      <c r="I1606">
        <v>0</v>
      </c>
      <c r="J1606">
        <v>0</v>
      </c>
      <c r="K1606" t="s">
        <v>28</v>
      </c>
      <c r="L1606" t="s">
        <v>254</v>
      </c>
      <c r="M1606" t="s">
        <v>79</v>
      </c>
      <c r="N1606" t="s">
        <v>80</v>
      </c>
      <c r="O1606">
        <v>0</v>
      </c>
      <c r="P1606">
        <v>-4.75</v>
      </c>
      <c r="Q1606">
        <v>-3.5</v>
      </c>
      <c r="R1606">
        <v>4.75</v>
      </c>
      <c r="S1606">
        <v>3</v>
      </c>
      <c r="T1606">
        <v>-13.5</v>
      </c>
      <c r="U1606">
        <v>2.5499999999999998</v>
      </c>
      <c r="V1606">
        <v>-6.75</v>
      </c>
      <c r="W1606" t="str">
        <f t="shared" si="54"/>
        <v>g118,5,empty,3,203,1,1,0</v>
      </c>
      <c r="X1606" s="1" t="s">
        <v>317</v>
      </c>
      <c r="Y1606" s="2" t="str">
        <f>IF(AND(ISBLANK(X1606),OR(NOT(ISBLANK(Z1606)),NOT(ISBLANK(AA1606)))),#N/A,
IF(ISBLANK(X1606),"",
IF(AND(NOT(ISERROR(VLOOKUP(X1606,MonsterTable!$A:$B,MATCH(MonsterTable!$B$1,MonsterTable!$A$1:$B$1,0),0))),OR(ISBLANK(Z1606),ISBLANK(AA1606))),#N/A,
IFERROR(VLOOKUP(X1606,MonsterTable!$A:$B,MATCH(MonsterTable!$B$1,MonsterTable!$A$1:$B$1,0),0),
IF(OR(NOT(ISBLANK(Z1606)),ISBLANK(AA1606)),#N/A,
IF(X1606="empty","empty",
VLOOKUP(X1606,MonsterGroupTable!$A:$A,1,0)))))))</f>
        <v>g118</v>
      </c>
      <c r="AA1606">
        <v>5</v>
      </c>
      <c r="AE1606" s="1" t="s">
        <v>446</v>
      </c>
      <c r="AF1606" s="2" t="str">
        <f>IF(AND(ISBLANK(AE1606),OR(NOT(ISBLANK(AG1606)),NOT(ISBLANK(AH1606)))),#N/A,
IF(ISBLANK(AE1606),"",
IF(AND(NOT(ISERROR(VLOOKUP(AE1606,MonsterTable!$A:$B,MATCH(MonsterTable!$B$1,MonsterTable!$A$1:$B$1,0),0))),OR(ISBLANK(AG1606),ISBLANK(AH1606))),#N/A,
IFERROR(VLOOKUP(AE1606,MonsterTable!$A:$B,MATCH(MonsterTable!$B$1,MonsterTable!$A$1:$B$1,0),0),
IF(OR(NOT(ISBLANK(AG1606)),ISBLANK(AH1606)),#N/A,
IF(AE1606="empty","empty",
VLOOKUP(AE1606,MonsterGroupTable!$A:$A,1,0)))))))</f>
        <v>empty</v>
      </c>
      <c r="AH1606">
        <v>3</v>
      </c>
      <c r="AL1606" s="1" t="s">
        <v>339</v>
      </c>
      <c r="AM1606" s="2">
        <f>IF(AND(ISBLANK(AL1606),OR(NOT(ISBLANK(AN1606)),NOT(ISBLANK(AO1606)))),#N/A,
IF(ISBLANK(AL1606),"",
IF(AND(NOT(ISERROR(VLOOKUP(AL1606,MonsterTable!$A:$B,MATCH(MonsterTable!$B$1,MonsterTable!$A$1:$B$1,0),0))),OR(ISBLANK(AN1606),ISBLANK(AO1606))),#N/A,
IFERROR(VLOOKUP(AL1606,MonsterTable!$A:$B,MATCH(MonsterTable!$B$1,MonsterTable!$A$1:$B$1,0),0),
IF(OR(NOT(ISBLANK(AN1606)),ISBLANK(AO1606)),#N/A,
IF(AL1606="empty","empty",
VLOOKUP(AL1606,MonsterGroupTable!$A:$A,1,0)))))))</f>
        <v>203</v>
      </c>
      <c r="AN1606">
        <v>1</v>
      </c>
      <c r="AO1606">
        <v>1</v>
      </c>
      <c r="AP1606">
        <v>0</v>
      </c>
      <c r="AT1606" s="2" t="str">
        <f>IF(AND(ISBLANK(AS1606),OR(NOT(ISBLANK(AU1606)),NOT(ISBLANK(AV1606)))),#N/A,
IF(ISBLANK(AS1606),"",
IF(AND(NOT(ISERROR(VLOOKUP(AS1606,MonsterTable!$A:$B,MATCH(MonsterTable!$B$1,MonsterTable!$A$1:$B$1,0),0))),OR(ISBLANK(AU1606),ISBLANK(AV1606))),#N/A,
IFERROR(VLOOKUP(AS1606,MonsterTable!$A:$B,MATCH(MonsterTable!$B$1,MonsterTable!$A$1:$B$1,0),0),
IF(OR(NOT(ISBLANK(AU1606)),ISBLANK(AV1606)),#N/A,
IF(AS1606="empty","empty",
VLOOKUP(AS1606,MonsterGroupTable!$A:$A,1,0)))))))</f>
        <v/>
      </c>
      <c r="BA1606" s="2" t="str">
        <f>IF(AND(ISBLANK(AZ1606),OR(NOT(ISBLANK(BB1606)),NOT(ISBLANK(BC1606)))),#N/A,
IF(ISBLANK(AZ1606),"",
IF(AND(NOT(ISERROR(VLOOKUP(AZ1606,MonsterTable!$A:$B,MATCH(MonsterTable!$B$1,MonsterTable!$A$1:$B$1,0),0))),OR(ISBLANK(BB1606),ISBLANK(BC1606))),#N/A,
IFERROR(VLOOKUP(AZ1606,MonsterTable!$A:$B,MATCH(MonsterTable!$B$1,MonsterTable!$A$1:$B$1,0),0),
IF(OR(NOT(ISBLANK(BB1606)),ISBLANK(BC1606)),#N/A,
IF(AZ1606="empty","empty",
VLOOKUP(AZ1606,MonsterGroupTable!$A:$A,1,0)))))))</f>
        <v/>
      </c>
      <c r="BH1606" s="2" t="str">
        <f>IF(AND(ISBLANK(BG1606),OR(NOT(ISBLANK(BI1606)),NOT(ISBLANK(BJ1606)))),#N/A,
IF(ISBLANK(BG1606),"",
IF(AND(NOT(ISERROR(VLOOKUP(BG1606,MonsterTable!$A:$B,MATCH(MonsterTable!$B$1,MonsterTable!$A$1:$B$1,0),0))),OR(ISBLANK(BI1606),ISBLANK(BJ1606))),#N/A,
IFERROR(VLOOKUP(BG1606,MonsterTable!$A:$B,MATCH(MonsterTable!$B$1,MonsterTable!$A$1:$B$1,0),0),
IF(OR(NOT(ISBLANK(BI1606)),ISBLANK(BJ1606)),#N/A,
IF(BG1606="empty","empty",
VLOOKUP(BG1606,MonsterGroupTable!$A:$A,1,0)))))))</f>
        <v/>
      </c>
      <c r="BO1606" s="2" t="str">
        <f>IF(AND(ISBLANK(BN1606),OR(NOT(ISBLANK(BP1606)),NOT(ISBLANK(BQ1606)))),#N/A,
IF(ISBLANK(BN1606),"",
IF(AND(NOT(ISERROR(VLOOKUP(BN1606,MonsterTable!$A:$B,MATCH(MonsterTable!$B$1,MonsterTable!$A$1:$B$1,0),0))),OR(ISBLANK(BP1606),ISBLANK(BQ1606))),#N/A,
IFERROR(VLOOKUP(BN1606,MonsterTable!$A:$B,MATCH(MonsterTable!$B$1,MonsterTable!$A$1:$B$1,0),0),
IF(OR(NOT(ISBLANK(BP1606)),ISBLANK(BQ1606)),#N/A,
IF(BN1606="empty","empty",
VLOOKUP(BN1606,MonsterGroupTable!$A:$A,1,0)))))))</f>
        <v/>
      </c>
      <c r="BV1606" s="2" t="str">
        <f>IF(AND(ISBLANK(BU1606),OR(NOT(ISBLANK(BW1606)),NOT(ISBLANK(BX1606)))),#N/A,
IF(ISBLANK(BU1606),"",
IF(AND(NOT(ISERROR(VLOOKUP(BU1606,MonsterTable!$A:$B,MATCH(MonsterTable!$B$1,MonsterTable!$A$1:$B$1,0),0))),OR(ISBLANK(BW1606),ISBLANK(BX1606))),#N/A,
IFERROR(VLOOKUP(BU1606,MonsterTable!$A:$B,MATCH(MonsterTable!$B$1,MonsterTable!$A$1:$B$1,0),0),
IF(OR(NOT(ISBLANK(BW1606)),ISBLANK(BX1606)),#N/A,
IF(BU1606="empty","empty",
VLOOKUP(BU1606,MonsterGroupTable!$A:$A,1,0)))))))</f>
        <v/>
      </c>
      <c r="CC1606" s="2" t="str">
        <f>IF(AND(ISBLANK(CB1606),OR(NOT(ISBLANK(CD1606)),NOT(ISBLANK(CE1606)))),#N/A,
IF(ISBLANK(CB1606),"",
IF(AND(NOT(ISERROR(VLOOKUP(CB1606,MonsterTable!$A:$B,MATCH(MonsterTable!$B$1,MonsterTable!$A$1:$B$1,0),0))),OR(ISBLANK(CD1606),ISBLANK(CE1606))),#N/A,
IFERROR(VLOOKUP(CB1606,MonsterTable!$A:$B,MATCH(MonsterTable!$B$1,MonsterTable!$A$1:$B$1,0),0),
IF(OR(NOT(ISBLANK(CD1606)),ISBLANK(CE1606)),#N/A,
IF(CB1606="empty","empty",
VLOOKUP(CB1606,MonsterGroupTable!$A:$A,1,0)))))))</f>
        <v/>
      </c>
      <c r="CJ1606" s="2" t="str">
        <f>IF(AND(ISBLANK(CI1606),OR(NOT(ISBLANK(CK1606)),NOT(ISBLANK(CL1606)))),#N/A,
IF(ISBLANK(CI1606),"",
IF(AND(NOT(ISERROR(VLOOKUP(CI1606,MonsterTable!$A:$B,MATCH(MonsterTable!$B$1,MonsterTable!$A$1:$B$1,0),0))),OR(ISBLANK(CK1606),ISBLANK(CL1606))),#N/A,
IFERROR(VLOOKUP(CI1606,MonsterTable!$A:$B,MATCH(MonsterTable!$B$1,MonsterTable!$A$1:$B$1,0),0),
IF(OR(NOT(ISBLANK(CK1606)),ISBLANK(CL1606)),#N/A,
IF(CI1606="empty","empty",
VLOOKUP(CI1606,MonsterGroupTable!$A:$A,1,0)))))))</f>
        <v/>
      </c>
    </row>
    <row r="1607" spans="1:88">
      <c r="A1607">
        <v>20573</v>
      </c>
      <c r="B1607">
        <f t="shared" si="53"/>
        <v>1.1000000000000001</v>
      </c>
      <c r="C1607">
        <f t="shared" si="53"/>
        <v>1.1000000000000001</v>
      </c>
      <c r="F1607">
        <v>2160</v>
      </c>
      <c r="G1607">
        <v>74463</v>
      </c>
      <c r="H1607">
        <v>0</v>
      </c>
      <c r="I1607">
        <v>0</v>
      </c>
      <c r="J1607">
        <v>0</v>
      </c>
      <c r="K1607" t="s">
        <v>28</v>
      </c>
      <c r="L1607" t="s">
        <v>254</v>
      </c>
      <c r="M1607" t="s">
        <v>79</v>
      </c>
      <c r="N1607" t="s">
        <v>80</v>
      </c>
      <c r="O1607">
        <v>0</v>
      </c>
      <c r="P1607">
        <v>-4.75</v>
      </c>
      <c r="Q1607">
        <v>-3.5</v>
      </c>
      <c r="R1607">
        <v>4.75</v>
      </c>
      <c r="S1607">
        <v>3</v>
      </c>
      <c r="T1607">
        <v>-13.5</v>
      </c>
      <c r="U1607">
        <v>2.5499999999999998</v>
      </c>
      <c r="V1607">
        <v>-6.75</v>
      </c>
      <c r="W1607" t="str">
        <f t="shared" si="54"/>
        <v>g118,5,empty,3,203,1,1,0</v>
      </c>
      <c r="X1607" s="1" t="s">
        <v>317</v>
      </c>
      <c r="Y1607" s="2" t="str">
        <f>IF(AND(ISBLANK(X1607),OR(NOT(ISBLANK(Z1607)),NOT(ISBLANK(AA1607)))),#N/A,
IF(ISBLANK(X1607),"",
IF(AND(NOT(ISERROR(VLOOKUP(X1607,MonsterTable!$A:$B,MATCH(MonsterTable!$B$1,MonsterTable!$A$1:$B$1,0),0))),OR(ISBLANK(Z1607),ISBLANK(AA1607))),#N/A,
IFERROR(VLOOKUP(X1607,MonsterTable!$A:$B,MATCH(MonsterTable!$B$1,MonsterTable!$A$1:$B$1,0),0),
IF(OR(NOT(ISBLANK(Z1607)),ISBLANK(AA1607)),#N/A,
IF(X1607="empty","empty",
VLOOKUP(X1607,MonsterGroupTable!$A:$A,1,0)))))))</f>
        <v>g118</v>
      </c>
      <c r="AA1607">
        <v>5</v>
      </c>
      <c r="AE1607" s="1" t="s">
        <v>446</v>
      </c>
      <c r="AF1607" s="2" t="str">
        <f>IF(AND(ISBLANK(AE1607),OR(NOT(ISBLANK(AG1607)),NOT(ISBLANK(AH1607)))),#N/A,
IF(ISBLANK(AE1607),"",
IF(AND(NOT(ISERROR(VLOOKUP(AE1607,MonsterTable!$A:$B,MATCH(MonsterTable!$B$1,MonsterTable!$A$1:$B$1,0),0))),OR(ISBLANK(AG1607),ISBLANK(AH1607))),#N/A,
IFERROR(VLOOKUP(AE1607,MonsterTable!$A:$B,MATCH(MonsterTable!$B$1,MonsterTable!$A$1:$B$1,0),0),
IF(OR(NOT(ISBLANK(AG1607)),ISBLANK(AH1607)),#N/A,
IF(AE1607="empty","empty",
VLOOKUP(AE1607,MonsterGroupTable!$A:$A,1,0)))))))</f>
        <v>empty</v>
      </c>
      <c r="AH1607">
        <v>3</v>
      </c>
      <c r="AL1607" s="1" t="s">
        <v>339</v>
      </c>
      <c r="AM1607" s="2">
        <f>IF(AND(ISBLANK(AL1607),OR(NOT(ISBLANK(AN1607)),NOT(ISBLANK(AO1607)))),#N/A,
IF(ISBLANK(AL1607),"",
IF(AND(NOT(ISERROR(VLOOKUP(AL1607,MonsterTable!$A:$B,MATCH(MonsterTable!$B$1,MonsterTable!$A$1:$B$1,0),0))),OR(ISBLANK(AN1607),ISBLANK(AO1607))),#N/A,
IFERROR(VLOOKUP(AL1607,MonsterTable!$A:$B,MATCH(MonsterTable!$B$1,MonsterTable!$A$1:$B$1,0),0),
IF(OR(NOT(ISBLANK(AN1607)),ISBLANK(AO1607)),#N/A,
IF(AL1607="empty","empty",
VLOOKUP(AL1607,MonsterGroupTable!$A:$A,1,0)))))))</f>
        <v>203</v>
      </c>
      <c r="AN1607">
        <v>1</v>
      </c>
      <c r="AO1607">
        <v>1</v>
      </c>
      <c r="AP1607">
        <v>0</v>
      </c>
      <c r="AT1607" s="2" t="str">
        <f>IF(AND(ISBLANK(AS1607),OR(NOT(ISBLANK(AU1607)),NOT(ISBLANK(AV1607)))),#N/A,
IF(ISBLANK(AS1607),"",
IF(AND(NOT(ISERROR(VLOOKUP(AS1607,MonsterTable!$A:$B,MATCH(MonsterTable!$B$1,MonsterTable!$A$1:$B$1,0),0))),OR(ISBLANK(AU1607),ISBLANK(AV1607))),#N/A,
IFERROR(VLOOKUP(AS1607,MonsterTable!$A:$B,MATCH(MonsterTable!$B$1,MonsterTable!$A$1:$B$1,0),0),
IF(OR(NOT(ISBLANK(AU1607)),ISBLANK(AV1607)),#N/A,
IF(AS1607="empty","empty",
VLOOKUP(AS1607,MonsterGroupTable!$A:$A,1,0)))))))</f>
        <v/>
      </c>
      <c r="BA1607" s="2" t="str">
        <f>IF(AND(ISBLANK(AZ1607),OR(NOT(ISBLANK(BB1607)),NOT(ISBLANK(BC1607)))),#N/A,
IF(ISBLANK(AZ1607),"",
IF(AND(NOT(ISERROR(VLOOKUP(AZ1607,MonsterTable!$A:$B,MATCH(MonsterTable!$B$1,MonsterTable!$A$1:$B$1,0),0))),OR(ISBLANK(BB1607),ISBLANK(BC1607))),#N/A,
IFERROR(VLOOKUP(AZ1607,MonsterTable!$A:$B,MATCH(MonsterTable!$B$1,MonsterTable!$A$1:$B$1,0),0),
IF(OR(NOT(ISBLANK(BB1607)),ISBLANK(BC1607)),#N/A,
IF(AZ1607="empty","empty",
VLOOKUP(AZ1607,MonsterGroupTable!$A:$A,1,0)))))))</f>
        <v/>
      </c>
      <c r="BH1607" s="2" t="str">
        <f>IF(AND(ISBLANK(BG1607),OR(NOT(ISBLANK(BI1607)),NOT(ISBLANK(BJ1607)))),#N/A,
IF(ISBLANK(BG1607),"",
IF(AND(NOT(ISERROR(VLOOKUP(BG1607,MonsterTable!$A:$B,MATCH(MonsterTable!$B$1,MonsterTable!$A$1:$B$1,0),0))),OR(ISBLANK(BI1607),ISBLANK(BJ1607))),#N/A,
IFERROR(VLOOKUP(BG1607,MonsterTable!$A:$B,MATCH(MonsterTable!$B$1,MonsterTable!$A$1:$B$1,0),0),
IF(OR(NOT(ISBLANK(BI1607)),ISBLANK(BJ1607)),#N/A,
IF(BG1607="empty","empty",
VLOOKUP(BG1607,MonsterGroupTable!$A:$A,1,0)))))))</f>
        <v/>
      </c>
      <c r="BO1607" s="2" t="str">
        <f>IF(AND(ISBLANK(BN1607),OR(NOT(ISBLANK(BP1607)),NOT(ISBLANK(BQ1607)))),#N/A,
IF(ISBLANK(BN1607),"",
IF(AND(NOT(ISERROR(VLOOKUP(BN1607,MonsterTable!$A:$B,MATCH(MonsterTable!$B$1,MonsterTable!$A$1:$B$1,0),0))),OR(ISBLANK(BP1607),ISBLANK(BQ1607))),#N/A,
IFERROR(VLOOKUP(BN1607,MonsterTable!$A:$B,MATCH(MonsterTable!$B$1,MonsterTable!$A$1:$B$1,0),0),
IF(OR(NOT(ISBLANK(BP1607)),ISBLANK(BQ1607)),#N/A,
IF(BN1607="empty","empty",
VLOOKUP(BN1607,MonsterGroupTable!$A:$A,1,0)))))))</f>
        <v/>
      </c>
      <c r="BV1607" s="2" t="str">
        <f>IF(AND(ISBLANK(BU1607),OR(NOT(ISBLANK(BW1607)),NOT(ISBLANK(BX1607)))),#N/A,
IF(ISBLANK(BU1607),"",
IF(AND(NOT(ISERROR(VLOOKUP(BU1607,MonsterTable!$A:$B,MATCH(MonsterTable!$B$1,MonsterTable!$A$1:$B$1,0),0))),OR(ISBLANK(BW1607),ISBLANK(BX1607))),#N/A,
IFERROR(VLOOKUP(BU1607,MonsterTable!$A:$B,MATCH(MonsterTable!$B$1,MonsterTable!$A$1:$B$1,0),0),
IF(OR(NOT(ISBLANK(BW1607)),ISBLANK(BX1607)),#N/A,
IF(BU1607="empty","empty",
VLOOKUP(BU1607,MonsterGroupTable!$A:$A,1,0)))))))</f>
        <v/>
      </c>
      <c r="CC1607" s="2" t="str">
        <f>IF(AND(ISBLANK(CB1607),OR(NOT(ISBLANK(CD1607)),NOT(ISBLANK(CE1607)))),#N/A,
IF(ISBLANK(CB1607),"",
IF(AND(NOT(ISERROR(VLOOKUP(CB1607,MonsterTable!$A:$B,MATCH(MonsterTable!$B$1,MonsterTable!$A$1:$B$1,0),0))),OR(ISBLANK(CD1607),ISBLANK(CE1607))),#N/A,
IFERROR(VLOOKUP(CB1607,MonsterTable!$A:$B,MATCH(MonsterTable!$B$1,MonsterTable!$A$1:$B$1,0),0),
IF(OR(NOT(ISBLANK(CD1607)),ISBLANK(CE1607)),#N/A,
IF(CB1607="empty","empty",
VLOOKUP(CB1607,MonsterGroupTable!$A:$A,1,0)))))))</f>
        <v/>
      </c>
      <c r="CJ1607" s="2" t="str">
        <f>IF(AND(ISBLANK(CI1607),OR(NOT(ISBLANK(CK1607)),NOT(ISBLANK(CL1607)))),#N/A,
IF(ISBLANK(CI1607),"",
IF(AND(NOT(ISERROR(VLOOKUP(CI1607,MonsterTable!$A:$B,MATCH(MonsterTable!$B$1,MonsterTable!$A$1:$B$1,0),0))),OR(ISBLANK(CK1607),ISBLANK(CL1607))),#N/A,
IFERROR(VLOOKUP(CI1607,MonsterTable!$A:$B,MATCH(MonsterTable!$B$1,MonsterTable!$A$1:$B$1,0),0),
IF(OR(NOT(ISBLANK(CK1607)),ISBLANK(CL1607)),#N/A,
IF(CI1607="empty","empty",
VLOOKUP(CI1607,MonsterGroupTable!$A:$A,1,0)))))))</f>
        <v/>
      </c>
    </row>
    <row r="1608" spans="1:88">
      <c r="A1608">
        <v>20574</v>
      </c>
      <c r="B1608">
        <f t="shared" si="53"/>
        <v>1.1000000000000001</v>
      </c>
      <c r="C1608">
        <f t="shared" si="53"/>
        <v>1.1000000000000001</v>
      </c>
      <c r="F1608">
        <v>2160</v>
      </c>
      <c r="G1608">
        <v>74787</v>
      </c>
      <c r="H1608">
        <v>0</v>
      </c>
      <c r="I1608">
        <v>0</v>
      </c>
      <c r="J1608">
        <v>0</v>
      </c>
      <c r="K1608" t="s">
        <v>28</v>
      </c>
      <c r="L1608" t="s">
        <v>254</v>
      </c>
      <c r="M1608" t="s">
        <v>79</v>
      </c>
      <c r="N1608" t="s">
        <v>80</v>
      </c>
      <c r="O1608">
        <v>0</v>
      </c>
      <c r="P1608">
        <v>-4.75</v>
      </c>
      <c r="Q1608">
        <v>-3.5</v>
      </c>
      <c r="R1608">
        <v>4.75</v>
      </c>
      <c r="S1608">
        <v>3</v>
      </c>
      <c r="T1608">
        <v>-13.5</v>
      </c>
      <c r="U1608">
        <v>2.5499999999999998</v>
      </c>
      <c r="V1608">
        <v>-6.75</v>
      </c>
      <c r="W1608" t="str">
        <f t="shared" si="54"/>
        <v>g118,5,empty,3,203,1,1,0</v>
      </c>
      <c r="X1608" s="1" t="s">
        <v>317</v>
      </c>
      <c r="Y1608" s="2" t="str">
        <f>IF(AND(ISBLANK(X1608),OR(NOT(ISBLANK(Z1608)),NOT(ISBLANK(AA1608)))),#N/A,
IF(ISBLANK(X1608),"",
IF(AND(NOT(ISERROR(VLOOKUP(X1608,MonsterTable!$A:$B,MATCH(MonsterTable!$B$1,MonsterTable!$A$1:$B$1,0),0))),OR(ISBLANK(Z1608),ISBLANK(AA1608))),#N/A,
IFERROR(VLOOKUP(X1608,MonsterTable!$A:$B,MATCH(MonsterTable!$B$1,MonsterTable!$A$1:$B$1,0),0),
IF(OR(NOT(ISBLANK(Z1608)),ISBLANK(AA1608)),#N/A,
IF(X1608="empty","empty",
VLOOKUP(X1608,MonsterGroupTable!$A:$A,1,0)))))))</f>
        <v>g118</v>
      </c>
      <c r="AA1608">
        <v>5</v>
      </c>
      <c r="AE1608" s="1" t="s">
        <v>446</v>
      </c>
      <c r="AF1608" s="2" t="str">
        <f>IF(AND(ISBLANK(AE1608),OR(NOT(ISBLANK(AG1608)),NOT(ISBLANK(AH1608)))),#N/A,
IF(ISBLANK(AE1608),"",
IF(AND(NOT(ISERROR(VLOOKUP(AE1608,MonsterTable!$A:$B,MATCH(MonsterTable!$B$1,MonsterTable!$A$1:$B$1,0),0))),OR(ISBLANK(AG1608),ISBLANK(AH1608))),#N/A,
IFERROR(VLOOKUP(AE1608,MonsterTable!$A:$B,MATCH(MonsterTable!$B$1,MonsterTable!$A$1:$B$1,0),0),
IF(OR(NOT(ISBLANK(AG1608)),ISBLANK(AH1608)),#N/A,
IF(AE1608="empty","empty",
VLOOKUP(AE1608,MonsterGroupTable!$A:$A,1,0)))))))</f>
        <v>empty</v>
      </c>
      <c r="AH1608">
        <v>3</v>
      </c>
      <c r="AL1608" s="1" t="s">
        <v>339</v>
      </c>
      <c r="AM1608" s="2">
        <f>IF(AND(ISBLANK(AL1608),OR(NOT(ISBLANK(AN1608)),NOT(ISBLANK(AO1608)))),#N/A,
IF(ISBLANK(AL1608),"",
IF(AND(NOT(ISERROR(VLOOKUP(AL1608,MonsterTable!$A:$B,MATCH(MonsterTable!$B$1,MonsterTable!$A$1:$B$1,0),0))),OR(ISBLANK(AN1608),ISBLANK(AO1608))),#N/A,
IFERROR(VLOOKUP(AL1608,MonsterTable!$A:$B,MATCH(MonsterTable!$B$1,MonsterTable!$A$1:$B$1,0),0),
IF(OR(NOT(ISBLANK(AN1608)),ISBLANK(AO1608)),#N/A,
IF(AL1608="empty","empty",
VLOOKUP(AL1608,MonsterGroupTable!$A:$A,1,0)))))))</f>
        <v>203</v>
      </c>
      <c r="AN1608">
        <v>1</v>
      </c>
      <c r="AO1608">
        <v>1</v>
      </c>
      <c r="AP1608">
        <v>0</v>
      </c>
      <c r="AT1608" s="2" t="str">
        <f>IF(AND(ISBLANK(AS1608),OR(NOT(ISBLANK(AU1608)),NOT(ISBLANK(AV1608)))),#N/A,
IF(ISBLANK(AS1608),"",
IF(AND(NOT(ISERROR(VLOOKUP(AS1608,MonsterTable!$A:$B,MATCH(MonsterTable!$B$1,MonsterTable!$A$1:$B$1,0),0))),OR(ISBLANK(AU1608),ISBLANK(AV1608))),#N/A,
IFERROR(VLOOKUP(AS1608,MonsterTable!$A:$B,MATCH(MonsterTable!$B$1,MonsterTable!$A$1:$B$1,0),0),
IF(OR(NOT(ISBLANK(AU1608)),ISBLANK(AV1608)),#N/A,
IF(AS1608="empty","empty",
VLOOKUP(AS1608,MonsterGroupTable!$A:$A,1,0)))))))</f>
        <v/>
      </c>
      <c r="BA1608" s="2" t="str">
        <f>IF(AND(ISBLANK(AZ1608),OR(NOT(ISBLANK(BB1608)),NOT(ISBLANK(BC1608)))),#N/A,
IF(ISBLANK(AZ1608),"",
IF(AND(NOT(ISERROR(VLOOKUP(AZ1608,MonsterTable!$A:$B,MATCH(MonsterTable!$B$1,MonsterTable!$A$1:$B$1,0),0))),OR(ISBLANK(BB1608),ISBLANK(BC1608))),#N/A,
IFERROR(VLOOKUP(AZ1608,MonsterTable!$A:$B,MATCH(MonsterTable!$B$1,MonsterTable!$A$1:$B$1,0),0),
IF(OR(NOT(ISBLANK(BB1608)),ISBLANK(BC1608)),#N/A,
IF(AZ1608="empty","empty",
VLOOKUP(AZ1608,MonsterGroupTable!$A:$A,1,0)))))))</f>
        <v/>
      </c>
      <c r="BH1608" s="2" t="str">
        <f>IF(AND(ISBLANK(BG1608),OR(NOT(ISBLANK(BI1608)),NOT(ISBLANK(BJ1608)))),#N/A,
IF(ISBLANK(BG1608),"",
IF(AND(NOT(ISERROR(VLOOKUP(BG1608,MonsterTable!$A:$B,MATCH(MonsterTable!$B$1,MonsterTable!$A$1:$B$1,0),0))),OR(ISBLANK(BI1608),ISBLANK(BJ1608))),#N/A,
IFERROR(VLOOKUP(BG1608,MonsterTable!$A:$B,MATCH(MonsterTable!$B$1,MonsterTable!$A$1:$B$1,0),0),
IF(OR(NOT(ISBLANK(BI1608)),ISBLANK(BJ1608)),#N/A,
IF(BG1608="empty","empty",
VLOOKUP(BG1608,MonsterGroupTable!$A:$A,1,0)))))))</f>
        <v/>
      </c>
      <c r="BO1608" s="2" t="str">
        <f>IF(AND(ISBLANK(BN1608),OR(NOT(ISBLANK(BP1608)),NOT(ISBLANK(BQ1608)))),#N/A,
IF(ISBLANK(BN1608),"",
IF(AND(NOT(ISERROR(VLOOKUP(BN1608,MonsterTable!$A:$B,MATCH(MonsterTable!$B$1,MonsterTable!$A$1:$B$1,0),0))),OR(ISBLANK(BP1608),ISBLANK(BQ1608))),#N/A,
IFERROR(VLOOKUP(BN1608,MonsterTable!$A:$B,MATCH(MonsterTable!$B$1,MonsterTable!$A$1:$B$1,0),0),
IF(OR(NOT(ISBLANK(BP1608)),ISBLANK(BQ1608)),#N/A,
IF(BN1608="empty","empty",
VLOOKUP(BN1608,MonsterGroupTable!$A:$A,1,0)))))))</f>
        <v/>
      </c>
      <c r="BV1608" s="2" t="str">
        <f>IF(AND(ISBLANK(BU1608),OR(NOT(ISBLANK(BW1608)),NOT(ISBLANK(BX1608)))),#N/A,
IF(ISBLANK(BU1608),"",
IF(AND(NOT(ISERROR(VLOOKUP(BU1608,MonsterTable!$A:$B,MATCH(MonsterTable!$B$1,MonsterTable!$A$1:$B$1,0),0))),OR(ISBLANK(BW1608),ISBLANK(BX1608))),#N/A,
IFERROR(VLOOKUP(BU1608,MonsterTable!$A:$B,MATCH(MonsterTable!$B$1,MonsterTable!$A$1:$B$1,0),0),
IF(OR(NOT(ISBLANK(BW1608)),ISBLANK(BX1608)),#N/A,
IF(BU1608="empty","empty",
VLOOKUP(BU1608,MonsterGroupTable!$A:$A,1,0)))))))</f>
        <v/>
      </c>
      <c r="CC1608" s="2" t="str">
        <f>IF(AND(ISBLANK(CB1608),OR(NOT(ISBLANK(CD1608)),NOT(ISBLANK(CE1608)))),#N/A,
IF(ISBLANK(CB1608),"",
IF(AND(NOT(ISERROR(VLOOKUP(CB1608,MonsterTable!$A:$B,MATCH(MonsterTable!$B$1,MonsterTable!$A$1:$B$1,0),0))),OR(ISBLANK(CD1608),ISBLANK(CE1608))),#N/A,
IFERROR(VLOOKUP(CB1608,MonsterTable!$A:$B,MATCH(MonsterTable!$B$1,MonsterTable!$A$1:$B$1,0),0),
IF(OR(NOT(ISBLANK(CD1608)),ISBLANK(CE1608)),#N/A,
IF(CB1608="empty","empty",
VLOOKUP(CB1608,MonsterGroupTable!$A:$A,1,0)))))))</f>
        <v/>
      </c>
      <c r="CJ1608" s="2" t="str">
        <f>IF(AND(ISBLANK(CI1608),OR(NOT(ISBLANK(CK1608)),NOT(ISBLANK(CL1608)))),#N/A,
IF(ISBLANK(CI1608),"",
IF(AND(NOT(ISERROR(VLOOKUP(CI1608,MonsterTable!$A:$B,MATCH(MonsterTable!$B$1,MonsterTable!$A$1:$B$1,0),0))),OR(ISBLANK(CK1608),ISBLANK(CL1608))),#N/A,
IFERROR(VLOOKUP(CI1608,MonsterTable!$A:$B,MATCH(MonsterTable!$B$1,MonsterTable!$A$1:$B$1,0),0),
IF(OR(NOT(ISBLANK(CK1608)),ISBLANK(CL1608)),#N/A,
IF(CI1608="empty","empty",
VLOOKUP(CI1608,MonsterGroupTable!$A:$A,1,0)))))))</f>
        <v/>
      </c>
    </row>
    <row r="1609" spans="1:88">
      <c r="A1609">
        <v>20575</v>
      </c>
      <c r="B1609">
        <f t="shared" si="53"/>
        <v>1.1000000000000001</v>
      </c>
      <c r="C1609">
        <f t="shared" si="53"/>
        <v>1.1000000000000001</v>
      </c>
      <c r="F1609">
        <v>2160</v>
      </c>
      <c r="G1609">
        <v>75111</v>
      </c>
      <c r="H1609">
        <v>0</v>
      </c>
      <c r="I1609">
        <v>0</v>
      </c>
      <c r="J1609">
        <v>0</v>
      </c>
      <c r="K1609" t="s">
        <v>28</v>
      </c>
      <c r="L1609" t="s">
        <v>254</v>
      </c>
      <c r="M1609" t="s">
        <v>79</v>
      </c>
      <c r="N1609" t="s">
        <v>80</v>
      </c>
      <c r="O1609">
        <v>0</v>
      </c>
      <c r="P1609">
        <v>-4.75</v>
      </c>
      <c r="Q1609">
        <v>-3.5</v>
      </c>
      <c r="R1609">
        <v>4.75</v>
      </c>
      <c r="S1609">
        <v>3</v>
      </c>
      <c r="T1609">
        <v>-13.5</v>
      </c>
      <c r="U1609">
        <v>2.5499999999999998</v>
      </c>
      <c r="V1609">
        <v>-6.75</v>
      </c>
      <c r="W1609" t="str">
        <f t="shared" si="54"/>
        <v>g118,5,empty,3,203,1,1,0</v>
      </c>
      <c r="X1609" s="1" t="s">
        <v>317</v>
      </c>
      <c r="Y1609" s="2" t="str">
        <f>IF(AND(ISBLANK(X1609),OR(NOT(ISBLANK(Z1609)),NOT(ISBLANK(AA1609)))),#N/A,
IF(ISBLANK(X1609),"",
IF(AND(NOT(ISERROR(VLOOKUP(X1609,MonsterTable!$A:$B,MATCH(MonsterTable!$B$1,MonsterTable!$A$1:$B$1,0),0))),OR(ISBLANK(Z1609),ISBLANK(AA1609))),#N/A,
IFERROR(VLOOKUP(X1609,MonsterTable!$A:$B,MATCH(MonsterTable!$B$1,MonsterTable!$A$1:$B$1,0),0),
IF(OR(NOT(ISBLANK(Z1609)),ISBLANK(AA1609)),#N/A,
IF(X1609="empty","empty",
VLOOKUP(X1609,MonsterGroupTable!$A:$A,1,0)))))))</f>
        <v>g118</v>
      </c>
      <c r="AA1609">
        <v>5</v>
      </c>
      <c r="AE1609" s="1" t="s">
        <v>446</v>
      </c>
      <c r="AF1609" s="2" t="str">
        <f>IF(AND(ISBLANK(AE1609),OR(NOT(ISBLANK(AG1609)),NOT(ISBLANK(AH1609)))),#N/A,
IF(ISBLANK(AE1609),"",
IF(AND(NOT(ISERROR(VLOOKUP(AE1609,MonsterTable!$A:$B,MATCH(MonsterTable!$B$1,MonsterTable!$A$1:$B$1,0),0))),OR(ISBLANK(AG1609),ISBLANK(AH1609))),#N/A,
IFERROR(VLOOKUP(AE1609,MonsterTable!$A:$B,MATCH(MonsterTable!$B$1,MonsterTable!$A$1:$B$1,0),0),
IF(OR(NOT(ISBLANK(AG1609)),ISBLANK(AH1609)),#N/A,
IF(AE1609="empty","empty",
VLOOKUP(AE1609,MonsterGroupTable!$A:$A,1,0)))))))</f>
        <v>empty</v>
      </c>
      <c r="AH1609">
        <v>3</v>
      </c>
      <c r="AL1609" s="1" t="s">
        <v>339</v>
      </c>
      <c r="AM1609" s="2">
        <f>IF(AND(ISBLANK(AL1609),OR(NOT(ISBLANK(AN1609)),NOT(ISBLANK(AO1609)))),#N/A,
IF(ISBLANK(AL1609),"",
IF(AND(NOT(ISERROR(VLOOKUP(AL1609,MonsterTable!$A:$B,MATCH(MonsterTable!$B$1,MonsterTable!$A$1:$B$1,0),0))),OR(ISBLANK(AN1609),ISBLANK(AO1609))),#N/A,
IFERROR(VLOOKUP(AL1609,MonsterTable!$A:$B,MATCH(MonsterTable!$B$1,MonsterTable!$A$1:$B$1,0),0),
IF(OR(NOT(ISBLANK(AN1609)),ISBLANK(AO1609)),#N/A,
IF(AL1609="empty","empty",
VLOOKUP(AL1609,MonsterGroupTable!$A:$A,1,0)))))))</f>
        <v>203</v>
      </c>
      <c r="AN1609">
        <v>1</v>
      </c>
      <c r="AO1609">
        <v>1</v>
      </c>
      <c r="AP1609">
        <v>0</v>
      </c>
      <c r="AT1609" s="2" t="str">
        <f>IF(AND(ISBLANK(AS1609),OR(NOT(ISBLANK(AU1609)),NOT(ISBLANK(AV1609)))),#N/A,
IF(ISBLANK(AS1609),"",
IF(AND(NOT(ISERROR(VLOOKUP(AS1609,MonsterTable!$A:$B,MATCH(MonsterTable!$B$1,MonsterTable!$A$1:$B$1,0),0))),OR(ISBLANK(AU1609),ISBLANK(AV1609))),#N/A,
IFERROR(VLOOKUP(AS1609,MonsterTable!$A:$B,MATCH(MonsterTable!$B$1,MonsterTable!$A$1:$B$1,0),0),
IF(OR(NOT(ISBLANK(AU1609)),ISBLANK(AV1609)),#N/A,
IF(AS1609="empty","empty",
VLOOKUP(AS1609,MonsterGroupTable!$A:$A,1,0)))))))</f>
        <v/>
      </c>
      <c r="BA1609" s="2" t="str">
        <f>IF(AND(ISBLANK(AZ1609),OR(NOT(ISBLANK(BB1609)),NOT(ISBLANK(BC1609)))),#N/A,
IF(ISBLANK(AZ1609),"",
IF(AND(NOT(ISERROR(VLOOKUP(AZ1609,MonsterTable!$A:$B,MATCH(MonsterTable!$B$1,MonsterTable!$A$1:$B$1,0),0))),OR(ISBLANK(BB1609),ISBLANK(BC1609))),#N/A,
IFERROR(VLOOKUP(AZ1609,MonsterTable!$A:$B,MATCH(MonsterTable!$B$1,MonsterTable!$A$1:$B$1,0),0),
IF(OR(NOT(ISBLANK(BB1609)),ISBLANK(BC1609)),#N/A,
IF(AZ1609="empty","empty",
VLOOKUP(AZ1609,MonsterGroupTable!$A:$A,1,0)))))))</f>
        <v/>
      </c>
      <c r="BH1609" s="2" t="str">
        <f>IF(AND(ISBLANK(BG1609),OR(NOT(ISBLANK(BI1609)),NOT(ISBLANK(BJ1609)))),#N/A,
IF(ISBLANK(BG1609),"",
IF(AND(NOT(ISERROR(VLOOKUP(BG1609,MonsterTable!$A:$B,MATCH(MonsterTable!$B$1,MonsterTable!$A$1:$B$1,0),0))),OR(ISBLANK(BI1609),ISBLANK(BJ1609))),#N/A,
IFERROR(VLOOKUP(BG1609,MonsterTable!$A:$B,MATCH(MonsterTable!$B$1,MonsterTable!$A$1:$B$1,0),0),
IF(OR(NOT(ISBLANK(BI1609)),ISBLANK(BJ1609)),#N/A,
IF(BG1609="empty","empty",
VLOOKUP(BG1609,MonsterGroupTable!$A:$A,1,0)))))))</f>
        <v/>
      </c>
      <c r="BO1609" s="2" t="str">
        <f>IF(AND(ISBLANK(BN1609),OR(NOT(ISBLANK(BP1609)),NOT(ISBLANK(BQ1609)))),#N/A,
IF(ISBLANK(BN1609),"",
IF(AND(NOT(ISERROR(VLOOKUP(BN1609,MonsterTable!$A:$B,MATCH(MonsterTable!$B$1,MonsterTable!$A$1:$B$1,0),0))),OR(ISBLANK(BP1609),ISBLANK(BQ1609))),#N/A,
IFERROR(VLOOKUP(BN1609,MonsterTable!$A:$B,MATCH(MonsterTable!$B$1,MonsterTable!$A$1:$B$1,0),0),
IF(OR(NOT(ISBLANK(BP1609)),ISBLANK(BQ1609)),#N/A,
IF(BN1609="empty","empty",
VLOOKUP(BN1609,MonsterGroupTable!$A:$A,1,0)))))))</f>
        <v/>
      </c>
      <c r="BV1609" s="2" t="str">
        <f>IF(AND(ISBLANK(BU1609),OR(NOT(ISBLANK(BW1609)),NOT(ISBLANK(BX1609)))),#N/A,
IF(ISBLANK(BU1609),"",
IF(AND(NOT(ISERROR(VLOOKUP(BU1609,MonsterTable!$A:$B,MATCH(MonsterTable!$B$1,MonsterTable!$A$1:$B$1,0),0))),OR(ISBLANK(BW1609),ISBLANK(BX1609))),#N/A,
IFERROR(VLOOKUP(BU1609,MonsterTable!$A:$B,MATCH(MonsterTable!$B$1,MonsterTable!$A$1:$B$1,0),0),
IF(OR(NOT(ISBLANK(BW1609)),ISBLANK(BX1609)),#N/A,
IF(BU1609="empty","empty",
VLOOKUP(BU1609,MonsterGroupTable!$A:$A,1,0)))))))</f>
        <v/>
      </c>
      <c r="CC1609" s="2" t="str">
        <f>IF(AND(ISBLANK(CB1609),OR(NOT(ISBLANK(CD1609)),NOT(ISBLANK(CE1609)))),#N/A,
IF(ISBLANK(CB1609),"",
IF(AND(NOT(ISERROR(VLOOKUP(CB1609,MonsterTable!$A:$B,MATCH(MonsterTable!$B$1,MonsterTable!$A$1:$B$1,0),0))),OR(ISBLANK(CD1609),ISBLANK(CE1609))),#N/A,
IFERROR(VLOOKUP(CB1609,MonsterTable!$A:$B,MATCH(MonsterTable!$B$1,MonsterTable!$A$1:$B$1,0),0),
IF(OR(NOT(ISBLANK(CD1609)),ISBLANK(CE1609)),#N/A,
IF(CB1609="empty","empty",
VLOOKUP(CB1609,MonsterGroupTable!$A:$A,1,0)))))))</f>
        <v/>
      </c>
      <c r="CJ1609" s="2" t="str">
        <f>IF(AND(ISBLANK(CI1609),OR(NOT(ISBLANK(CK1609)),NOT(ISBLANK(CL1609)))),#N/A,
IF(ISBLANK(CI1609),"",
IF(AND(NOT(ISERROR(VLOOKUP(CI1609,MonsterTable!$A:$B,MATCH(MonsterTable!$B$1,MonsterTable!$A$1:$B$1,0),0))),OR(ISBLANK(CK1609),ISBLANK(CL1609))),#N/A,
IFERROR(VLOOKUP(CI1609,MonsterTable!$A:$B,MATCH(MonsterTable!$B$1,MonsterTable!$A$1:$B$1,0),0),
IF(OR(NOT(ISBLANK(CK1609)),ISBLANK(CL1609)),#N/A,
IF(CI1609="empty","empty",
VLOOKUP(CI1609,MonsterGroupTable!$A:$A,1,0)))))))</f>
        <v/>
      </c>
    </row>
    <row r="1610" spans="1:88">
      <c r="A1610">
        <v>20576</v>
      </c>
      <c r="B1610">
        <f t="shared" si="53"/>
        <v>1.1000000000000001</v>
      </c>
      <c r="C1610">
        <f t="shared" si="53"/>
        <v>1.1000000000000001</v>
      </c>
      <c r="F1610">
        <v>2160</v>
      </c>
      <c r="G1610">
        <v>75435</v>
      </c>
      <c r="H1610">
        <v>0</v>
      </c>
      <c r="I1610">
        <v>0</v>
      </c>
      <c r="J1610">
        <v>0</v>
      </c>
      <c r="K1610" t="s">
        <v>28</v>
      </c>
      <c r="L1610" t="s">
        <v>254</v>
      </c>
      <c r="M1610" t="s">
        <v>79</v>
      </c>
      <c r="N1610" t="s">
        <v>80</v>
      </c>
      <c r="O1610">
        <v>0</v>
      </c>
      <c r="P1610">
        <v>-4.75</v>
      </c>
      <c r="Q1610">
        <v>-3.5</v>
      </c>
      <c r="R1610">
        <v>4.75</v>
      </c>
      <c r="S1610">
        <v>3</v>
      </c>
      <c r="T1610">
        <v>-13.5</v>
      </c>
      <c r="U1610">
        <v>2.5499999999999998</v>
      </c>
      <c r="V1610">
        <v>-6.75</v>
      </c>
      <c r="W1610" t="str">
        <f t="shared" si="54"/>
        <v>g118,5,empty,3,203,1,1,0</v>
      </c>
      <c r="X1610" s="1" t="s">
        <v>317</v>
      </c>
      <c r="Y1610" s="2" t="str">
        <f>IF(AND(ISBLANK(X1610),OR(NOT(ISBLANK(Z1610)),NOT(ISBLANK(AA1610)))),#N/A,
IF(ISBLANK(X1610),"",
IF(AND(NOT(ISERROR(VLOOKUP(X1610,MonsterTable!$A:$B,MATCH(MonsterTable!$B$1,MonsterTable!$A$1:$B$1,0),0))),OR(ISBLANK(Z1610),ISBLANK(AA1610))),#N/A,
IFERROR(VLOOKUP(X1610,MonsterTable!$A:$B,MATCH(MonsterTable!$B$1,MonsterTable!$A$1:$B$1,0),0),
IF(OR(NOT(ISBLANK(Z1610)),ISBLANK(AA1610)),#N/A,
IF(X1610="empty","empty",
VLOOKUP(X1610,MonsterGroupTable!$A:$A,1,0)))))))</f>
        <v>g118</v>
      </c>
      <c r="AA1610">
        <v>5</v>
      </c>
      <c r="AE1610" s="1" t="s">
        <v>446</v>
      </c>
      <c r="AF1610" s="2" t="str">
        <f>IF(AND(ISBLANK(AE1610),OR(NOT(ISBLANK(AG1610)),NOT(ISBLANK(AH1610)))),#N/A,
IF(ISBLANK(AE1610),"",
IF(AND(NOT(ISERROR(VLOOKUP(AE1610,MonsterTable!$A:$B,MATCH(MonsterTable!$B$1,MonsterTable!$A$1:$B$1,0),0))),OR(ISBLANK(AG1610),ISBLANK(AH1610))),#N/A,
IFERROR(VLOOKUP(AE1610,MonsterTable!$A:$B,MATCH(MonsterTable!$B$1,MonsterTable!$A$1:$B$1,0),0),
IF(OR(NOT(ISBLANK(AG1610)),ISBLANK(AH1610)),#N/A,
IF(AE1610="empty","empty",
VLOOKUP(AE1610,MonsterGroupTable!$A:$A,1,0)))))))</f>
        <v>empty</v>
      </c>
      <c r="AH1610">
        <v>3</v>
      </c>
      <c r="AL1610" s="1" t="s">
        <v>339</v>
      </c>
      <c r="AM1610" s="2">
        <f>IF(AND(ISBLANK(AL1610),OR(NOT(ISBLANK(AN1610)),NOT(ISBLANK(AO1610)))),#N/A,
IF(ISBLANK(AL1610),"",
IF(AND(NOT(ISERROR(VLOOKUP(AL1610,MonsterTable!$A:$B,MATCH(MonsterTable!$B$1,MonsterTable!$A$1:$B$1,0),0))),OR(ISBLANK(AN1610),ISBLANK(AO1610))),#N/A,
IFERROR(VLOOKUP(AL1610,MonsterTable!$A:$B,MATCH(MonsterTable!$B$1,MonsterTable!$A$1:$B$1,0),0),
IF(OR(NOT(ISBLANK(AN1610)),ISBLANK(AO1610)),#N/A,
IF(AL1610="empty","empty",
VLOOKUP(AL1610,MonsterGroupTable!$A:$A,1,0)))))))</f>
        <v>203</v>
      </c>
      <c r="AN1610">
        <v>1</v>
      </c>
      <c r="AO1610">
        <v>1</v>
      </c>
      <c r="AP1610">
        <v>0</v>
      </c>
      <c r="AT1610" s="2" t="str">
        <f>IF(AND(ISBLANK(AS1610),OR(NOT(ISBLANK(AU1610)),NOT(ISBLANK(AV1610)))),#N/A,
IF(ISBLANK(AS1610),"",
IF(AND(NOT(ISERROR(VLOOKUP(AS1610,MonsterTable!$A:$B,MATCH(MonsterTable!$B$1,MonsterTable!$A$1:$B$1,0),0))),OR(ISBLANK(AU1610),ISBLANK(AV1610))),#N/A,
IFERROR(VLOOKUP(AS1610,MonsterTable!$A:$B,MATCH(MonsterTable!$B$1,MonsterTable!$A$1:$B$1,0),0),
IF(OR(NOT(ISBLANK(AU1610)),ISBLANK(AV1610)),#N/A,
IF(AS1610="empty","empty",
VLOOKUP(AS1610,MonsterGroupTable!$A:$A,1,0)))))))</f>
        <v/>
      </c>
      <c r="BA1610" s="2" t="str">
        <f>IF(AND(ISBLANK(AZ1610),OR(NOT(ISBLANK(BB1610)),NOT(ISBLANK(BC1610)))),#N/A,
IF(ISBLANK(AZ1610),"",
IF(AND(NOT(ISERROR(VLOOKUP(AZ1610,MonsterTable!$A:$B,MATCH(MonsterTable!$B$1,MonsterTable!$A$1:$B$1,0),0))),OR(ISBLANK(BB1610),ISBLANK(BC1610))),#N/A,
IFERROR(VLOOKUP(AZ1610,MonsterTable!$A:$B,MATCH(MonsterTable!$B$1,MonsterTable!$A$1:$B$1,0),0),
IF(OR(NOT(ISBLANK(BB1610)),ISBLANK(BC1610)),#N/A,
IF(AZ1610="empty","empty",
VLOOKUP(AZ1610,MonsterGroupTable!$A:$A,1,0)))))))</f>
        <v/>
      </c>
      <c r="BH1610" s="2" t="str">
        <f>IF(AND(ISBLANK(BG1610),OR(NOT(ISBLANK(BI1610)),NOT(ISBLANK(BJ1610)))),#N/A,
IF(ISBLANK(BG1610),"",
IF(AND(NOT(ISERROR(VLOOKUP(BG1610,MonsterTable!$A:$B,MATCH(MonsterTable!$B$1,MonsterTable!$A$1:$B$1,0),0))),OR(ISBLANK(BI1610),ISBLANK(BJ1610))),#N/A,
IFERROR(VLOOKUP(BG1610,MonsterTable!$A:$B,MATCH(MonsterTable!$B$1,MonsterTable!$A$1:$B$1,0),0),
IF(OR(NOT(ISBLANK(BI1610)),ISBLANK(BJ1610)),#N/A,
IF(BG1610="empty","empty",
VLOOKUP(BG1610,MonsterGroupTable!$A:$A,1,0)))))))</f>
        <v/>
      </c>
      <c r="BO1610" s="2" t="str">
        <f>IF(AND(ISBLANK(BN1610),OR(NOT(ISBLANK(BP1610)),NOT(ISBLANK(BQ1610)))),#N/A,
IF(ISBLANK(BN1610),"",
IF(AND(NOT(ISERROR(VLOOKUP(BN1610,MonsterTable!$A:$B,MATCH(MonsterTable!$B$1,MonsterTable!$A$1:$B$1,0),0))),OR(ISBLANK(BP1610),ISBLANK(BQ1610))),#N/A,
IFERROR(VLOOKUP(BN1610,MonsterTable!$A:$B,MATCH(MonsterTable!$B$1,MonsterTable!$A$1:$B$1,0),0),
IF(OR(NOT(ISBLANK(BP1610)),ISBLANK(BQ1610)),#N/A,
IF(BN1610="empty","empty",
VLOOKUP(BN1610,MonsterGroupTable!$A:$A,1,0)))))))</f>
        <v/>
      </c>
      <c r="BV1610" s="2" t="str">
        <f>IF(AND(ISBLANK(BU1610),OR(NOT(ISBLANK(BW1610)),NOT(ISBLANK(BX1610)))),#N/A,
IF(ISBLANK(BU1610),"",
IF(AND(NOT(ISERROR(VLOOKUP(BU1610,MonsterTable!$A:$B,MATCH(MonsterTable!$B$1,MonsterTable!$A$1:$B$1,0),0))),OR(ISBLANK(BW1610),ISBLANK(BX1610))),#N/A,
IFERROR(VLOOKUP(BU1610,MonsterTable!$A:$B,MATCH(MonsterTable!$B$1,MonsterTable!$A$1:$B$1,0),0),
IF(OR(NOT(ISBLANK(BW1610)),ISBLANK(BX1610)),#N/A,
IF(BU1610="empty","empty",
VLOOKUP(BU1610,MonsterGroupTable!$A:$A,1,0)))))))</f>
        <v/>
      </c>
      <c r="CC1610" s="2" t="str">
        <f>IF(AND(ISBLANK(CB1610),OR(NOT(ISBLANK(CD1610)),NOT(ISBLANK(CE1610)))),#N/A,
IF(ISBLANK(CB1610),"",
IF(AND(NOT(ISERROR(VLOOKUP(CB1610,MonsterTable!$A:$B,MATCH(MonsterTable!$B$1,MonsterTable!$A$1:$B$1,0),0))),OR(ISBLANK(CD1610),ISBLANK(CE1610))),#N/A,
IFERROR(VLOOKUP(CB1610,MonsterTable!$A:$B,MATCH(MonsterTable!$B$1,MonsterTable!$A$1:$B$1,0),0),
IF(OR(NOT(ISBLANK(CD1610)),ISBLANK(CE1610)),#N/A,
IF(CB1610="empty","empty",
VLOOKUP(CB1610,MonsterGroupTable!$A:$A,1,0)))))))</f>
        <v/>
      </c>
      <c r="CJ1610" s="2" t="str">
        <f>IF(AND(ISBLANK(CI1610),OR(NOT(ISBLANK(CK1610)),NOT(ISBLANK(CL1610)))),#N/A,
IF(ISBLANK(CI1610),"",
IF(AND(NOT(ISERROR(VLOOKUP(CI1610,MonsterTable!$A:$B,MATCH(MonsterTable!$B$1,MonsterTable!$A$1:$B$1,0),0))),OR(ISBLANK(CK1610),ISBLANK(CL1610))),#N/A,
IFERROR(VLOOKUP(CI1610,MonsterTable!$A:$B,MATCH(MonsterTable!$B$1,MonsterTable!$A$1:$B$1,0),0),
IF(OR(NOT(ISBLANK(CK1610)),ISBLANK(CL1610)),#N/A,
IF(CI1610="empty","empty",
VLOOKUP(CI1610,MonsterGroupTable!$A:$A,1,0)))))))</f>
        <v/>
      </c>
    </row>
    <row r="1611" spans="1:88">
      <c r="A1611">
        <v>20577</v>
      </c>
      <c r="B1611">
        <f t="shared" si="53"/>
        <v>1.1000000000000001</v>
      </c>
      <c r="C1611">
        <f t="shared" si="53"/>
        <v>1.1000000000000001</v>
      </c>
      <c r="F1611">
        <v>2160</v>
      </c>
      <c r="G1611">
        <v>75759</v>
      </c>
      <c r="H1611">
        <v>0</v>
      </c>
      <c r="I1611">
        <v>0</v>
      </c>
      <c r="J1611">
        <v>0</v>
      </c>
      <c r="K1611" t="s">
        <v>28</v>
      </c>
      <c r="L1611" t="s">
        <v>254</v>
      </c>
      <c r="M1611" t="s">
        <v>79</v>
      </c>
      <c r="N1611" t="s">
        <v>80</v>
      </c>
      <c r="O1611">
        <v>0</v>
      </c>
      <c r="P1611">
        <v>-4.75</v>
      </c>
      <c r="Q1611">
        <v>-3.5</v>
      </c>
      <c r="R1611">
        <v>4.75</v>
      </c>
      <c r="S1611">
        <v>3</v>
      </c>
      <c r="T1611">
        <v>-13.5</v>
      </c>
      <c r="U1611">
        <v>2.5499999999999998</v>
      </c>
      <c r="V1611">
        <v>-6.75</v>
      </c>
      <c r="W1611" t="str">
        <f t="shared" si="54"/>
        <v>g118,5,empty,3,203,1,1,0</v>
      </c>
      <c r="X1611" s="1" t="s">
        <v>317</v>
      </c>
      <c r="Y1611" s="2" t="str">
        <f>IF(AND(ISBLANK(X1611),OR(NOT(ISBLANK(Z1611)),NOT(ISBLANK(AA1611)))),#N/A,
IF(ISBLANK(X1611),"",
IF(AND(NOT(ISERROR(VLOOKUP(X1611,MonsterTable!$A:$B,MATCH(MonsterTable!$B$1,MonsterTable!$A$1:$B$1,0),0))),OR(ISBLANK(Z1611),ISBLANK(AA1611))),#N/A,
IFERROR(VLOOKUP(X1611,MonsterTable!$A:$B,MATCH(MonsterTable!$B$1,MonsterTable!$A$1:$B$1,0),0),
IF(OR(NOT(ISBLANK(Z1611)),ISBLANK(AA1611)),#N/A,
IF(X1611="empty","empty",
VLOOKUP(X1611,MonsterGroupTable!$A:$A,1,0)))))))</f>
        <v>g118</v>
      </c>
      <c r="AA1611">
        <v>5</v>
      </c>
      <c r="AE1611" s="1" t="s">
        <v>446</v>
      </c>
      <c r="AF1611" s="2" t="str">
        <f>IF(AND(ISBLANK(AE1611),OR(NOT(ISBLANK(AG1611)),NOT(ISBLANK(AH1611)))),#N/A,
IF(ISBLANK(AE1611),"",
IF(AND(NOT(ISERROR(VLOOKUP(AE1611,MonsterTable!$A:$B,MATCH(MonsterTable!$B$1,MonsterTable!$A$1:$B$1,0),0))),OR(ISBLANK(AG1611),ISBLANK(AH1611))),#N/A,
IFERROR(VLOOKUP(AE1611,MonsterTable!$A:$B,MATCH(MonsterTable!$B$1,MonsterTable!$A$1:$B$1,0),0),
IF(OR(NOT(ISBLANK(AG1611)),ISBLANK(AH1611)),#N/A,
IF(AE1611="empty","empty",
VLOOKUP(AE1611,MonsterGroupTable!$A:$A,1,0)))))))</f>
        <v>empty</v>
      </c>
      <c r="AH1611">
        <v>3</v>
      </c>
      <c r="AL1611" s="1" t="s">
        <v>339</v>
      </c>
      <c r="AM1611" s="2">
        <f>IF(AND(ISBLANK(AL1611),OR(NOT(ISBLANK(AN1611)),NOT(ISBLANK(AO1611)))),#N/A,
IF(ISBLANK(AL1611),"",
IF(AND(NOT(ISERROR(VLOOKUP(AL1611,MonsterTable!$A:$B,MATCH(MonsterTable!$B$1,MonsterTable!$A$1:$B$1,0),0))),OR(ISBLANK(AN1611),ISBLANK(AO1611))),#N/A,
IFERROR(VLOOKUP(AL1611,MonsterTable!$A:$B,MATCH(MonsterTable!$B$1,MonsterTable!$A$1:$B$1,0),0),
IF(OR(NOT(ISBLANK(AN1611)),ISBLANK(AO1611)),#N/A,
IF(AL1611="empty","empty",
VLOOKUP(AL1611,MonsterGroupTable!$A:$A,1,0)))))))</f>
        <v>203</v>
      </c>
      <c r="AN1611">
        <v>1</v>
      </c>
      <c r="AO1611">
        <v>1</v>
      </c>
      <c r="AP1611">
        <v>0</v>
      </c>
      <c r="AT1611" s="2" t="str">
        <f>IF(AND(ISBLANK(AS1611),OR(NOT(ISBLANK(AU1611)),NOT(ISBLANK(AV1611)))),#N/A,
IF(ISBLANK(AS1611),"",
IF(AND(NOT(ISERROR(VLOOKUP(AS1611,MonsterTable!$A:$B,MATCH(MonsterTable!$B$1,MonsterTable!$A$1:$B$1,0),0))),OR(ISBLANK(AU1611),ISBLANK(AV1611))),#N/A,
IFERROR(VLOOKUP(AS1611,MonsterTable!$A:$B,MATCH(MonsterTable!$B$1,MonsterTable!$A$1:$B$1,0),0),
IF(OR(NOT(ISBLANK(AU1611)),ISBLANK(AV1611)),#N/A,
IF(AS1611="empty","empty",
VLOOKUP(AS1611,MonsterGroupTable!$A:$A,1,0)))))))</f>
        <v/>
      </c>
      <c r="BA1611" s="2" t="str">
        <f>IF(AND(ISBLANK(AZ1611),OR(NOT(ISBLANK(BB1611)),NOT(ISBLANK(BC1611)))),#N/A,
IF(ISBLANK(AZ1611),"",
IF(AND(NOT(ISERROR(VLOOKUP(AZ1611,MonsterTable!$A:$B,MATCH(MonsterTable!$B$1,MonsterTable!$A$1:$B$1,0),0))),OR(ISBLANK(BB1611),ISBLANK(BC1611))),#N/A,
IFERROR(VLOOKUP(AZ1611,MonsterTable!$A:$B,MATCH(MonsterTable!$B$1,MonsterTable!$A$1:$B$1,0),0),
IF(OR(NOT(ISBLANK(BB1611)),ISBLANK(BC1611)),#N/A,
IF(AZ1611="empty","empty",
VLOOKUP(AZ1611,MonsterGroupTable!$A:$A,1,0)))))))</f>
        <v/>
      </c>
      <c r="BH1611" s="2" t="str">
        <f>IF(AND(ISBLANK(BG1611),OR(NOT(ISBLANK(BI1611)),NOT(ISBLANK(BJ1611)))),#N/A,
IF(ISBLANK(BG1611),"",
IF(AND(NOT(ISERROR(VLOOKUP(BG1611,MonsterTable!$A:$B,MATCH(MonsterTable!$B$1,MonsterTable!$A$1:$B$1,0),0))),OR(ISBLANK(BI1611),ISBLANK(BJ1611))),#N/A,
IFERROR(VLOOKUP(BG1611,MonsterTable!$A:$B,MATCH(MonsterTable!$B$1,MonsterTable!$A$1:$B$1,0),0),
IF(OR(NOT(ISBLANK(BI1611)),ISBLANK(BJ1611)),#N/A,
IF(BG1611="empty","empty",
VLOOKUP(BG1611,MonsterGroupTable!$A:$A,1,0)))))))</f>
        <v/>
      </c>
      <c r="BO1611" s="2" t="str">
        <f>IF(AND(ISBLANK(BN1611),OR(NOT(ISBLANK(BP1611)),NOT(ISBLANK(BQ1611)))),#N/A,
IF(ISBLANK(BN1611),"",
IF(AND(NOT(ISERROR(VLOOKUP(BN1611,MonsterTable!$A:$B,MATCH(MonsterTable!$B$1,MonsterTable!$A$1:$B$1,0),0))),OR(ISBLANK(BP1611),ISBLANK(BQ1611))),#N/A,
IFERROR(VLOOKUP(BN1611,MonsterTable!$A:$B,MATCH(MonsterTable!$B$1,MonsterTable!$A$1:$B$1,0),0),
IF(OR(NOT(ISBLANK(BP1611)),ISBLANK(BQ1611)),#N/A,
IF(BN1611="empty","empty",
VLOOKUP(BN1611,MonsterGroupTable!$A:$A,1,0)))))))</f>
        <v/>
      </c>
      <c r="BV1611" s="2" t="str">
        <f>IF(AND(ISBLANK(BU1611),OR(NOT(ISBLANK(BW1611)),NOT(ISBLANK(BX1611)))),#N/A,
IF(ISBLANK(BU1611),"",
IF(AND(NOT(ISERROR(VLOOKUP(BU1611,MonsterTable!$A:$B,MATCH(MonsterTable!$B$1,MonsterTable!$A$1:$B$1,0),0))),OR(ISBLANK(BW1611),ISBLANK(BX1611))),#N/A,
IFERROR(VLOOKUP(BU1611,MonsterTable!$A:$B,MATCH(MonsterTable!$B$1,MonsterTable!$A$1:$B$1,0),0),
IF(OR(NOT(ISBLANK(BW1611)),ISBLANK(BX1611)),#N/A,
IF(BU1611="empty","empty",
VLOOKUP(BU1611,MonsterGroupTable!$A:$A,1,0)))))))</f>
        <v/>
      </c>
      <c r="CC1611" s="2" t="str">
        <f>IF(AND(ISBLANK(CB1611),OR(NOT(ISBLANK(CD1611)),NOT(ISBLANK(CE1611)))),#N/A,
IF(ISBLANK(CB1611),"",
IF(AND(NOT(ISERROR(VLOOKUP(CB1611,MonsterTable!$A:$B,MATCH(MonsterTable!$B$1,MonsterTable!$A$1:$B$1,0),0))),OR(ISBLANK(CD1611),ISBLANK(CE1611))),#N/A,
IFERROR(VLOOKUP(CB1611,MonsterTable!$A:$B,MATCH(MonsterTable!$B$1,MonsterTable!$A$1:$B$1,0),0),
IF(OR(NOT(ISBLANK(CD1611)),ISBLANK(CE1611)),#N/A,
IF(CB1611="empty","empty",
VLOOKUP(CB1611,MonsterGroupTable!$A:$A,1,0)))))))</f>
        <v/>
      </c>
      <c r="CJ1611" s="2" t="str">
        <f>IF(AND(ISBLANK(CI1611),OR(NOT(ISBLANK(CK1611)),NOT(ISBLANK(CL1611)))),#N/A,
IF(ISBLANK(CI1611),"",
IF(AND(NOT(ISERROR(VLOOKUP(CI1611,MonsterTable!$A:$B,MATCH(MonsterTable!$B$1,MonsterTable!$A$1:$B$1,0),0))),OR(ISBLANK(CK1611),ISBLANK(CL1611))),#N/A,
IFERROR(VLOOKUP(CI1611,MonsterTable!$A:$B,MATCH(MonsterTable!$B$1,MonsterTable!$A$1:$B$1,0),0),
IF(OR(NOT(ISBLANK(CK1611)),ISBLANK(CL1611)),#N/A,
IF(CI1611="empty","empty",
VLOOKUP(CI1611,MonsterGroupTable!$A:$A,1,0)))))))</f>
        <v/>
      </c>
    </row>
    <row r="1612" spans="1:88">
      <c r="A1612">
        <v>20578</v>
      </c>
      <c r="B1612">
        <f t="shared" si="53"/>
        <v>1.1000000000000001</v>
      </c>
      <c r="C1612">
        <f t="shared" si="53"/>
        <v>1.1000000000000001</v>
      </c>
      <c r="F1612">
        <v>2160</v>
      </c>
      <c r="G1612">
        <v>76083</v>
      </c>
      <c r="H1612">
        <v>0</v>
      </c>
      <c r="I1612">
        <v>0</v>
      </c>
      <c r="J1612">
        <v>0</v>
      </c>
      <c r="K1612" t="s">
        <v>28</v>
      </c>
      <c r="L1612" t="s">
        <v>254</v>
      </c>
      <c r="M1612" t="s">
        <v>79</v>
      </c>
      <c r="N1612" t="s">
        <v>80</v>
      </c>
      <c r="O1612">
        <v>0</v>
      </c>
      <c r="P1612">
        <v>-4.75</v>
      </c>
      <c r="Q1612">
        <v>-3.5</v>
      </c>
      <c r="R1612">
        <v>4.75</v>
      </c>
      <c r="S1612">
        <v>3</v>
      </c>
      <c r="T1612">
        <v>-13.5</v>
      </c>
      <c r="U1612">
        <v>2.5499999999999998</v>
      </c>
      <c r="V1612">
        <v>-6.75</v>
      </c>
      <c r="W1612" t="str">
        <f t="shared" si="54"/>
        <v>g118,5,empty,3,203,1,1,0</v>
      </c>
      <c r="X1612" s="1" t="s">
        <v>317</v>
      </c>
      <c r="Y1612" s="2" t="str">
        <f>IF(AND(ISBLANK(X1612),OR(NOT(ISBLANK(Z1612)),NOT(ISBLANK(AA1612)))),#N/A,
IF(ISBLANK(X1612),"",
IF(AND(NOT(ISERROR(VLOOKUP(X1612,MonsterTable!$A:$B,MATCH(MonsterTable!$B$1,MonsterTable!$A$1:$B$1,0),0))),OR(ISBLANK(Z1612),ISBLANK(AA1612))),#N/A,
IFERROR(VLOOKUP(X1612,MonsterTable!$A:$B,MATCH(MonsterTable!$B$1,MonsterTable!$A$1:$B$1,0),0),
IF(OR(NOT(ISBLANK(Z1612)),ISBLANK(AA1612)),#N/A,
IF(X1612="empty","empty",
VLOOKUP(X1612,MonsterGroupTable!$A:$A,1,0)))))))</f>
        <v>g118</v>
      </c>
      <c r="AA1612">
        <v>5</v>
      </c>
      <c r="AE1612" s="1" t="s">
        <v>446</v>
      </c>
      <c r="AF1612" s="2" t="str">
        <f>IF(AND(ISBLANK(AE1612),OR(NOT(ISBLANK(AG1612)),NOT(ISBLANK(AH1612)))),#N/A,
IF(ISBLANK(AE1612),"",
IF(AND(NOT(ISERROR(VLOOKUP(AE1612,MonsterTable!$A:$B,MATCH(MonsterTable!$B$1,MonsterTable!$A$1:$B$1,0),0))),OR(ISBLANK(AG1612),ISBLANK(AH1612))),#N/A,
IFERROR(VLOOKUP(AE1612,MonsterTable!$A:$B,MATCH(MonsterTable!$B$1,MonsterTable!$A$1:$B$1,0),0),
IF(OR(NOT(ISBLANK(AG1612)),ISBLANK(AH1612)),#N/A,
IF(AE1612="empty","empty",
VLOOKUP(AE1612,MonsterGroupTable!$A:$A,1,0)))))))</f>
        <v>empty</v>
      </c>
      <c r="AH1612">
        <v>3</v>
      </c>
      <c r="AL1612" s="1" t="s">
        <v>339</v>
      </c>
      <c r="AM1612" s="2">
        <f>IF(AND(ISBLANK(AL1612),OR(NOT(ISBLANK(AN1612)),NOT(ISBLANK(AO1612)))),#N/A,
IF(ISBLANK(AL1612),"",
IF(AND(NOT(ISERROR(VLOOKUP(AL1612,MonsterTable!$A:$B,MATCH(MonsterTable!$B$1,MonsterTable!$A$1:$B$1,0),0))),OR(ISBLANK(AN1612),ISBLANK(AO1612))),#N/A,
IFERROR(VLOOKUP(AL1612,MonsterTable!$A:$B,MATCH(MonsterTable!$B$1,MonsterTable!$A$1:$B$1,0),0),
IF(OR(NOT(ISBLANK(AN1612)),ISBLANK(AO1612)),#N/A,
IF(AL1612="empty","empty",
VLOOKUP(AL1612,MonsterGroupTable!$A:$A,1,0)))))))</f>
        <v>203</v>
      </c>
      <c r="AN1612">
        <v>1</v>
      </c>
      <c r="AO1612">
        <v>1</v>
      </c>
      <c r="AP1612">
        <v>0</v>
      </c>
      <c r="AT1612" s="2" t="str">
        <f>IF(AND(ISBLANK(AS1612),OR(NOT(ISBLANK(AU1612)),NOT(ISBLANK(AV1612)))),#N/A,
IF(ISBLANK(AS1612),"",
IF(AND(NOT(ISERROR(VLOOKUP(AS1612,MonsterTable!$A:$B,MATCH(MonsterTable!$B$1,MonsterTable!$A$1:$B$1,0),0))),OR(ISBLANK(AU1612),ISBLANK(AV1612))),#N/A,
IFERROR(VLOOKUP(AS1612,MonsterTable!$A:$B,MATCH(MonsterTable!$B$1,MonsterTable!$A$1:$B$1,0),0),
IF(OR(NOT(ISBLANK(AU1612)),ISBLANK(AV1612)),#N/A,
IF(AS1612="empty","empty",
VLOOKUP(AS1612,MonsterGroupTable!$A:$A,1,0)))))))</f>
        <v/>
      </c>
      <c r="BA1612" s="2" t="str">
        <f>IF(AND(ISBLANK(AZ1612),OR(NOT(ISBLANK(BB1612)),NOT(ISBLANK(BC1612)))),#N/A,
IF(ISBLANK(AZ1612),"",
IF(AND(NOT(ISERROR(VLOOKUP(AZ1612,MonsterTable!$A:$B,MATCH(MonsterTable!$B$1,MonsterTable!$A$1:$B$1,0),0))),OR(ISBLANK(BB1612),ISBLANK(BC1612))),#N/A,
IFERROR(VLOOKUP(AZ1612,MonsterTable!$A:$B,MATCH(MonsterTable!$B$1,MonsterTable!$A$1:$B$1,0),0),
IF(OR(NOT(ISBLANK(BB1612)),ISBLANK(BC1612)),#N/A,
IF(AZ1612="empty","empty",
VLOOKUP(AZ1612,MonsterGroupTable!$A:$A,1,0)))))))</f>
        <v/>
      </c>
      <c r="BH1612" s="2" t="str">
        <f>IF(AND(ISBLANK(BG1612),OR(NOT(ISBLANK(BI1612)),NOT(ISBLANK(BJ1612)))),#N/A,
IF(ISBLANK(BG1612),"",
IF(AND(NOT(ISERROR(VLOOKUP(BG1612,MonsterTable!$A:$B,MATCH(MonsterTable!$B$1,MonsterTable!$A$1:$B$1,0),0))),OR(ISBLANK(BI1612),ISBLANK(BJ1612))),#N/A,
IFERROR(VLOOKUP(BG1612,MonsterTable!$A:$B,MATCH(MonsterTable!$B$1,MonsterTable!$A$1:$B$1,0),0),
IF(OR(NOT(ISBLANK(BI1612)),ISBLANK(BJ1612)),#N/A,
IF(BG1612="empty","empty",
VLOOKUP(BG1612,MonsterGroupTable!$A:$A,1,0)))))))</f>
        <v/>
      </c>
      <c r="BO1612" s="2" t="str">
        <f>IF(AND(ISBLANK(BN1612),OR(NOT(ISBLANK(BP1612)),NOT(ISBLANK(BQ1612)))),#N/A,
IF(ISBLANK(BN1612),"",
IF(AND(NOT(ISERROR(VLOOKUP(BN1612,MonsterTable!$A:$B,MATCH(MonsterTable!$B$1,MonsterTable!$A$1:$B$1,0),0))),OR(ISBLANK(BP1612),ISBLANK(BQ1612))),#N/A,
IFERROR(VLOOKUP(BN1612,MonsterTable!$A:$B,MATCH(MonsterTable!$B$1,MonsterTable!$A$1:$B$1,0),0),
IF(OR(NOT(ISBLANK(BP1612)),ISBLANK(BQ1612)),#N/A,
IF(BN1612="empty","empty",
VLOOKUP(BN1612,MonsterGroupTable!$A:$A,1,0)))))))</f>
        <v/>
      </c>
      <c r="BV1612" s="2" t="str">
        <f>IF(AND(ISBLANK(BU1612),OR(NOT(ISBLANK(BW1612)),NOT(ISBLANK(BX1612)))),#N/A,
IF(ISBLANK(BU1612),"",
IF(AND(NOT(ISERROR(VLOOKUP(BU1612,MonsterTable!$A:$B,MATCH(MonsterTable!$B$1,MonsterTable!$A$1:$B$1,0),0))),OR(ISBLANK(BW1612),ISBLANK(BX1612))),#N/A,
IFERROR(VLOOKUP(BU1612,MonsterTable!$A:$B,MATCH(MonsterTable!$B$1,MonsterTable!$A$1:$B$1,0),0),
IF(OR(NOT(ISBLANK(BW1612)),ISBLANK(BX1612)),#N/A,
IF(BU1612="empty","empty",
VLOOKUP(BU1612,MonsterGroupTable!$A:$A,1,0)))))))</f>
        <v/>
      </c>
      <c r="CC1612" s="2" t="str">
        <f>IF(AND(ISBLANK(CB1612),OR(NOT(ISBLANK(CD1612)),NOT(ISBLANK(CE1612)))),#N/A,
IF(ISBLANK(CB1612),"",
IF(AND(NOT(ISERROR(VLOOKUP(CB1612,MonsterTable!$A:$B,MATCH(MonsterTable!$B$1,MonsterTable!$A$1:$B$1,0),0))),OR(ISBLANK(CD1612),ISBLANK(CE1612))),#N/A,
IFERROR(VLOOKUP(CB1612,MonsterTable!$A:$B,MATCH(MonsterTable!$B$1,MonsterTable!$A$1:$B$1,0),0),
IF(OR(NOT(ISBLANK(CD1612)),ISBLANK(CE1612)),#N/A,
IF(CB1612="empty","empty",
VLOOKUP(CB1612,MonsterGroupTable!$A:$A,1,0)))))))</f>
        <v/>
      </c>
      <c r="CJ1612" s="2" t="str">
        <f>IF(AND(ISBLANK(CI1612),OR(NOT(ISBLANK(CK1612)),NOT(ISBLANK(CL1612)))),#N/A,
IF(ISBLANK(CI1612),"",
IF(AND(NOT(ISERROR(VLOOKUP(CI1612,MonsterTable!$A:$B,MATCH(MonsterTable!$B$1,MonsterTable!$A$1:$B$1,0),0))),OR(ISBLANK(CK1612),ISBLANK(CL1612))),#N/A,
IFERROR(VLOOKUP(CI1612,MonsterTable!$A:$B,MATCH(MonsterTable!$B$1,MonsterTable!$A$1:$B$1,0),0),
IF(OR(NOT(ISBLANK(CK1612)),ISBLANK(CL1612)),#N/A,
IF(CI1612="empty","empty",
VLOOKUP(CI1612,MonsterGroupTable!$A:$A,1,0)))))))</f>
        <v/>
      </c>
    </row>
    <row r="1613" spans="1:88">
      <c r="A1613">
        <v>20579</v>
      </c>
      <c r="B1613">
        <f t="shared" si="53"/>
        <v>1.1000000000000001</v>
      </c>
      <c r="C1613">
        <f t="shared" si="53"/>
        <v>1.1000000000000001</v>
      </c>
      <c r="F1613">
        <v>2160</v>
      </c>
      <c r="G1613">
        <v>76407</v>
      </c>
      <c r="H1613">
        <v>0</v>
      </c>
      <c r="I1613">
        <v>0</v>
      </c>
      <c r="J1613">
        <v>0</v>
      </c>
      <c r="K1613" t="s">
        <v>28</v>
      </c>
      <c r="L1613" t="s">
        <v>254</v>
      </c>
      <c r="M1613" t="s">
        <v>79</v>
      </c>
      <c r="N1613" t="s">
        <v>80</v>
      </c>
      <c r="O1613">
        <v>0</v>
      </c>
      <c r="P1613">
        <v>-4.75</v>
      </c>
      <c r="Q1613">
        <v>-3.5</v>
      </c>
      <c r="R1613">
        <v>4.75</v>
      </c>
      <c r="S1613">
        <v>3</v>
      </c>
      <c r="T1613">
        <v>-13.5</v>
      </c>
      <c r="U1613">
        <v>2.5499999999999998</v>
      </c>
      <c r="V1613">
        <v>-6.75</v>
      </c>
      <c r="W1613" t="str">
        <f t="shared" si="54"/>
        <v>g118,5,empty,3,203,1,1,0</v>
      </c>
      <c r="X1613" s="1" t="s">
        <v>317</v>
      </c>
      <c r="Y1613" s="2" t="str">
        <f>IF(AND(ISBLANK(X1613),OR(NOT(ISBLANK(Z1613)),NOT(ISBLANK(AA1613)))),#N/A,
IF(ISBLANK(X1613),"",
IF(AND(NOT(ISERROR(VLOOKUP(X1613,MonsterTable!$A:$B,MATCH(MonsterTable!$B$1,MonsterTable!$A$1:$B$1,0),0))),OR(ISBLANK(Z1613),ISBLANK(AA1613))),#N/A,
IFERROR(VLOOKUP(X1613,MonsterTable!$A:$B,MATCH(MonsterTable!$B$1,MonsterTable!$A$1:$B$1,0),0),
IF(OR(NOT(ISBLANK(Z1613)),ISBLANK(AA1613)),#N/A,
IF(X1613="empty","empty",
VLOOKUP(X1613,MonsterGroupTable!$A:$A,1,0)))))))</f>
        <v>g118</v>
      </c>
      <c r="AA1613">
        <v>5</v>
      </c>
      <c r="AE1613" s="1" t="s">
        <v>446</v>
      </c>
      <c r="AF1613" s="2" t="str">
        <f>IF(AND(ISBLANK(AE1613),OR(NOT(ISBLANK(AG1613)),NOT(ISBLANK(AH1613)))),#N/A,
IF(ISBLANK(AE1613),"",
IF(AND(NOT(ISERROR(VLOOKUP(AE1613,MonsterTable!$A:$B,MATCH(MonsterTable!$B$1,MonsterTable!$A$1:$B$1,0),0))),OR(ISBLANK(AG1613),ISBLANK(AH1613))),#N/A,
IFERROR(VLOOKUP(AE1613,MonsterTable!$A:$B,MATCH(MonsterTable!$B$1,MonsterTable!$A$1:$B$1,0),0),
IF(OR(NOT(ISBLANK(AG1613)),ISBLANK(AH1613)),#N/A,
IF(AE1613="empty","empty",
VLOOKUP(AE1613,MonsterGroupTable!$A:$A,1,0)))))))</f>
        <v>empty</v>
      </c>
      <c r="AH1613">
        <v>3</v>
      </c>
      <c r="AL1613" s="1" t="s">
        <v>339</v>
      </c>
      <c r="AM1613" s="2">
        <f>IF(AND(ISBLANK(AL1613),OR(NOT(ISBLANK(AN1613)),NOT(ISBLANK(AO1613)))),#N/A,
IF(ISBLANK(AL1613),"",
IF(AND(NOT(ISERROR(VLOOKUP(AL1613,MonsterTable!$A:$B,MATCH(MonsterTable!$B$1,MonsterTable!$A$1:$B$1,0),0))),OR(ISBLANK(AN1613),ISBLANK(AO1613))),#N/A,
IFERROR(VLOOKUP(AL1613,MonsterTable!$A:$B,MATCH(MonsterTable!$B$1,MonsterTable!$A$1:$B$1,0),0),
IF(OR(NOT(ISBLANK(AN1613)),ISBLANK(AO1613)),#N/A,
IF(AL1613="empty","empty",
VLOOKUP(AL1613,MonsterGroupTable!$A:$A,1,0)))))))</f>
        <v>203</v>
      </c>
      <c r="AN1613">
        <v>1</v>
      </c>
      <c r="AO1613">
        <v>1</v>
      </c>
      <c r="AP1613">
        <v>0</v>
      </c>
      <c r="AT1613" s="2" t="str">
        <f>IF(AND(ISBLANK(AS1613),OR(NOT(ISBLANK(AU1613)),NOT(ISBLANK(AV1613)))),#N/A,
IF(ISBLANK(AS1613),"",
IF(AND(NOT(ISERROR(VLOOKUP(AS1613,MonsterTable!$A:$B,MATCH(MonsterTable!$B$1,MonsterTable!$A$1:$B$1,0),0))),OR(ISBLANK(AU1613),ISBLANK(AV1613))),#N/A,
IFERROR(VLOOKUP(AS1613,MonsterTable!$A:$B,MATCH(MonsterTable!$B$1,MonsterTable!$A$1:$B$1,0),0),
IF(OR(NOT(ISBLANK(AU1613)),ISBLANK(AV1613)),#N/A,
IF(AS1613="empty","empty",
VLOOKUP(AS1613,MonsterGroupTable!$A:$A,1,0)))))))</f>
        <v/>
      </c>
      <c r="BA1613" s="2" t="str">
        <f>IF(AND(ISBLANK(AZ1613),OR(NOT(ISBLANK(BB1613)),NOT(ISBLANK(BC1613)))),#N/A,
IF(ISBLANK(AZ1613),"",
IF(AND(NOT(ISERROR(VLOOKUP(AZ1613,MonsterTable!$A:$B,MATCH(MonsterTable!$B$1,MonsterTable!$A$1:$B$1,0),0))),OR(ISBLANK(BB1613),ISBLANK(BC1613))),#N/A,
IFERROR(VLOOKUP(AZ1613,MonsterTable!$A:$B,MATCH(MonsterTable!$B$1,MonsterTable!$A$1:$B$1,0),0),
IF(OR(NOT(ISBLANK(BB1613)),ISBLANK(BC1613)),#N/A,
IF(AZ1613="empty","empty",
VLOOKUP(AZ1613,MonsterGroupTable!$A:$A,1,0)))))))</f>
        <v/>
      </c>
      <c r="BH1613" s="2" t="str">
        <f>IF(AND(ISBLANK(BG1613),OR(NOT(ISBLANK(BI1613)),NOT(ISBLANK(BJ1613)))),#N/A,
IF(ISBLANK(BG1613),"",
IF(AND(NOT(ISERROR(VLOOKUP(BG1613,MonsterTable!$A:$B,MATCH(MonsterTable!$B$1,MonsterTable!$A$1:$B$1,0),0))),OR(ISBLANK(BI1613),ISBLANK(BJ1613))),#N/A,
IFERROR(VLOOKUP(BG1613,MonsterTable!$A:$B,MATCH(MonsterTable!$B$1,MonsterTable!$A$1:$B$1,0),0),
IF(OR(NOT(ISBLANK(BI1613)),ISBLANK(BJ1613)),#N/A,
IF(BG1613="empty","empty",
VLOOKUP(BG1613,MonsterGroupTable!$A:$A,1,0)))))))</f>
        <v/>
      </c>
      <c r="BO1613" s="2" t="str">
        <f>IF(AND(ISBLANK(BN1613),OR(NOT(ISBLANK(BP1613)),NOT(ISBLANK(BQ1613)))),#N/A,
IF(ISBLANK(BN1613),"",
IF(AND(NOT(ISERROR(VLOOKUP(BN1613,MonsterTable!$A:$B,MATCH(MonsterTable!$B$1,MonsterTable!$A$1:$B$1,0),0))),OR(ISBLANK(BP1613),ISBLANK(BQ1613))),#N/A,
IFERROR(VLOOKUP(BN1613,MonsterTable!$A:$B,MATCH(MonsterTable!$B$1,MonsterTable!$A$1:$B$1,0),0),
IF(OR(NOT(ISBLANK(BP1613)),ISBLANK(BQ1613)),#N/A,
IF(BN1613="empty","empty",
VLOOKUP(BN1613,MonsterGroupTable!$A:$A,1,0)))))))</f>
        <v/>
      </c>
      <c r="BV1613" s="2" t="str">
        <f>IF(AND(ISBLANK(BU1613),OR(NOT(ISBLANK(BW1613)),NOT(ISBLANK(BX1613)))),#N/A,
IF(ISBLANK(BU1613),"",
IF(AND(NOT(ISERROR(VLOOKUP(BU1613,MonsterTable!$A:$B,MATCH(MonsterTable!$B$1,MonsterTable!$A$1:$B$1,0),0))),OR(ISBLANK(BW1613),ISBLANK(BX1613))),#N/A,
IFERROR(VLOOKUP(BU1613,MonsterTable!$A:$B,MATCH(MonsterTable!$B$1,MonsterTable!$A$1:$B$1,0),0),
IF(OR(NOT(ISBLANK(BW1613)),ISBLANK(BX1613)),#N/A,
IF(BU1613="empty","empty",
VLOOKUP(BU1613,MonsterGroupTable!$A:$A,1,0)))))))</f>
        <v/>
      </c>
      <c r="CC1613" s="2" t="str">
        <f>IF(AND(ISBLANK(CB1613),OR(NOT(ISBLANK(CD1613)),NOT(ISBLANK(CE1613)))),#N/A,
IF(ISBLANK(CB1613),"",
IF(AND(NOT(ISERROR(VLOOKUP(CB1613,MonsterTable!$A:$B,MATCH(MonsterTable!$B$1,MonsterTable!$A$1:$B$1,0),0))),OR(ISBLANK(CD1613),ISBLANK(CE1613))),#N/A,
IFERROR(VLOOKUP(CB1613,MonsterTable!$A:$B,MATCH(MonsterTable!$B$1,MonsterTable!$A$1:$B$1,0),0),
IF(OR(NOT(ISBLANK(CD1613)),ISBLANK(CE1613)),#N/A,
IF(CB1613="empty","empty",
VLOOKUP(CB1613,MonsterGroupTable!$A:$A,1,0)))))))</f>
        <v/>
      </c>
      <c r="CJ1613" s="2" t="str">
        <f>IF(AND(ISBLANK(CI1613),OR(NOT(ISBLANK(CK1613)),NOT(ISBLANK(CL1613)))),#N/A,
IF(ISBLANK(CI1613),"",
IF(AND(NOT(ISERROR(VLOOKUP(CI1613,MonsterTable!$A:$B,MATCH(MonsterTable!$B$1,MonsterTable!$A$1:$B$1,0),0))),OR(ISBLANK(CK1613),ISBLANK(CL1613))),#N/A,
IFERROR(VLOOKUP(CI1613,MonsterTable!$A:$B,MATCH(MonsterTable!$B$1,MonsterTable!$A$1:$B$1,0),0),
IF(OR(NOT(ISBLANK(CK1613)),ISBLANK(CL1613)),#N/A,
IF(CI1613="empty","empty",
VLOOKUP(CI1613,MonsterGroupTable!$A:$A,1,0)))))))</f>
        <v/>
      </c>
    </row>
    <row r="1614" spans="1:88">
      <c r="A1614">
        <v>20580</v>
      </c>
      <c r="B1614">
        <f t="shared" si="53"/>
        <v>1.2</v>
      </c>
      <c r="C1614">
        <f t="shared" si="53"/>
        <v>1.1000000000000001</v>
      </c>
      <c r="F1614">
        <v>2160</v>
      </c>
      <c r="G1614">
        <v>76731</v>
      </c>
      <c r="H1614">
        <v>0</v>
      </c>
      <c r="I1614">
        <v>0</v>
      </c>
      <c r="J1614">
        <v>0</v>
      </c>
      <c r="K1614" t="s">
        <v>28</v>
      </c>
      <c r="L1614" t="s">
        <v>254</v>
      </c>
      <c r="M1614" t="s">
        <v>79</v>
      </c>
      <c r="N1614" t="s">
        <v>80</v>
      </c>
      <c r="O1614">
        <v>0</v>
      </c>
      <c r="P1614">
        <v>-4.75</v>
      </c>
      <c r="Q1614">
        <v>-3.5</v>
      </c>
      <c r="R1614">
        <v>4.75</v>
      </c>
      <c r="S1614">
        <v>3</v>
      </c>
      <c r="T1614">
        <v>-13.5</v>
      </c>
      <c r="U1614">
        <v>2.5499999999999998</v>
      </c>
      <c r="V1614">
        <v>-6.75</v>
      </c>
      <c r="W1614" t="str">
        <f t="shared" si="54"/>
        <v>g118,5,empty,3,203,1,1,0</v>
      </c>
      <c r="X1614" s="1" t="s">
        <v>317</v>
      </c>
      <c r="Y1614" s="2" t="str">
        <f>IF(AND(ISBLANK(X1614),OR(NOT(ISBLANK(Z1614)),NOT(ISBLANK(AA1614)))),#N/A,
IF(ISBLANK(X1614),"",
IF(AND(NOT(ISERROR(VLOOKUP(X1614,MonsterTable!$A:$B,MATCH(MonsterTable!$B$1,MonsterTable!$A$1:$B$1,0),0))),OR(ISBLANK(Z1614),ISBLANK(AA1614))),#N/A,
IFERROR(VLOOKUP(X1614,MonsterTable!$A:$B,MATCH(MonsterTable!$B$1,MonsterTable!$A$1:$B$1,0),0),
IF(OR(NOT(ISBLANK(Z1614)),ISBLANK(AA1614)),#N/A,
IF(X1614="empty","empty",
VLOOKUP(X1614,MonsterGroupTable!$A:$A,1,0)))))))</f>
        <v>g118</v>
      </c>
      <c r="AA1614">
        <v>5</v>
      </c>
      <c r="AE1614" s="1" t="s">
        <v>446</v>
      </c>
      <c r="AF1614" s="2" t="str">
        <f>IF(AND(ISBLANK(AE1614),OR(NOT(ISBLANK(AG1614)),NOT(ISBLANK(AH1614)))),#N/A,
IF(ISBLANK(AE1614),"",
IF(AND(NOT(ISERROR(VLOOKUP(AE1614,MonsterTable!$A:$B,MATCH(MonsterTable!$B$1,MonsterTable!$A$1:$B$1,0),0))),OR(ISBLANK(AG1614),ISBLANK(AH1614))),#N/A,
IFERROR(VLOOKUP(AE1614,MonsterTable!$A:$B,MATCH(MonsterTable!$B$1,MonsterTable!$A$1:$B$1,0),0),
IF(OR(NOT(ISBLANK(AG1614)),ISBLANK(AH1614)),#N/A,
IF(AE1614="empty","empty",
VLOOKUP(AE1614,MonsterGroupTable!$A:$A,1,0)))))))</f>
        <v>empty</v>
      </c>
      <c r="AH1614">
        <v>3</v>
      </c>
      <c r="AL1614" s="1" t="s">
        <v>339</v>
      </c>
      <c r="AM1614" s="2">
        <f>IF(AND(ISBLANK(AL1614),OR(NOT(ISBLANK(AN1614)),NOT(ISBLANK(AO1614)))),#N/A,
IF(ISBLANK(AL1614),"",
IF(AND(NOT(ISERROR(VLOOKUP(AL1614,MonsterTable!$A:$B,MATCH(MonsterTable!$B$1,MonsterTable!$A$1:$B$1,0),0))),OR(ISBLANK(AN1614),ISBLANK(AO1614))),#N/A,
IFERROR(VLOOKUP(AL1614,MonsterTable!$A:$B,MATCH(MonsterTable!$B$1,MonsterTable!$A$1:$B$1,0),0),
IF(OR(NOT(ISBLANK(AN1614)),ISBLANK(AO1614)),#N/A,
IF(AL1614="empty","empty",
VLOOKUP(AL1614,MonsterGroupTable!$A:$A,1,0)))))))</f>
        <v>203</v>
      </c>
      <c r="AN1614">
        <v>1</v>
      </c>
      <c r="AO1614">
        <v>1</v>
      </c>
      <c r="AP1614">
        <v>0</v>
      </c>
      <c r="AT1614" s="2" t="str">
        <f>IF(AND(ISBLANK(AS1614),OR(NOT(ISBLANK(AU1614)),NOT(ISBLANK(AV1614)))),#N/A,
IF(ISBLANK(AS1614),"",
IF(AND(NOT(ISERROR(VLOOKUP(AS1614,MonsterTable!$A:$B,MATCH(MonsterTable!$B$1,MonsterTable!$A$1:$B$1,0),0))),OR(ISBLANK(AU1614),ISBLANK(AV1614))),#N/A,
IFERROR(VLOOKUP(AS1614,MonsterTable!$A:$B,MATCH(MonsterTable!$B$1,MonsterTable!$A$1:$B$1,0),0),
IF(OR(NOT(ISBLANK(AU1614)),ISBLANK(AV1614)),#N/A,
IF(AS1614="empty","empty",
VLOOKUP(AS1614,MonsterGroupTable!$A:$A,1,0)))))))</f>
        <v/>
      </c>
      <c r="BA1614" s="2" t="str">
        <f>IF(AND(ISBLANK(AZ1614),OR(NOT(ISBLANK(BB1614)),NOT(ISBLANK(BC1614)))),#N/A,
IF(ISBLANK(AZ1614),"",
IF(AND(NOT(ISERROR(VLOOKUP(AZ1614,MonsterTable!$A:$B,MATCH(MonsterTable!$B$1,MonsterTable!$A$1:$B$1,0),0))),OR(ISBLANK(BB1614),ISBLANK(BC1614))),#N/A,
IFERROR(VLOOKUP(AZ1614,MonsterTable!$A:$B,MATCH(MonsterTable!$B$1,MonsterTable!$A$1:$B$1,0),0),
IF(OR(NOT(ISBLANK(BB1614)),ISBLANK(BC1614)),#N/A,
IF(AZ1614="empty","empty",
VLOOKUP(AZ1614,MonsterGroupTable!$A:$A,1,0)))))))</f>
        <v/>
      </c>
      <c r="BH1614" s="2" t="str">
        <f>IF(AND(ISBLANK(BG1614),OR(NOT(ISBLANK(BI1614)),NOT(ISBLANK(BJ1614)))),#N/A,
IF(ISBLANK(BG1614),"",
IF(AND(NOT(ISERROR(VLOOKUP(BG1614,MonsterTable!$A:$B,MATCH(MonsterTable!$B$1,MonsterTable!$A$1:$B$1,0),0))),OR(ISBLANK(BI1614),ISBLANK(BJ1614))),#N/A,
IFERROR(VLOOKUP(BG1614,MonsterTable!$A:$B,MATCH(MonsterTable!$B$1,MonsterTable!$A$1:$B$1,0),0),
IF(OR(NOT(ISBLANK(BI1614)),ISBLANK(BJ1614)),#N/A,
IF(BG1614="empty","empty",
VLOOKUP(BG1614,MonsterGroupTable!$A:$A,1,0)))))))</f>
        <v/>
      </c>
      <c r="BO1614" s="2" t="str">
        <f>IF(AND(ISBLANK(BN1614),OR(NOT(ISBLANK(BP1614)),NOT(ISBLANK(BQ1614)))),#N/A,
IF(ISBLANK(BN1614),"",
IF(AND(NOT(ISERROR(VLOOKUP(BN1614,MonsterTable!$A:$B,MATCH(MonsterTable!$B$1,MonsterTable!$A$1:$B$1,0),0))),OR(ISBLANK(BP1614),ISBLANK(BQ1614))),#N/A,
IFERROR(VLOOKUP(BN1614,MonsterTable!$A:$B,MATCH(MonsterTable!$B$1,MonsterTable!$A$1:$B$1,0),0),
IF(OR(NOT(ISBLANK(BP1614)),ISBLANK(BQ1614)),#N/A,
IF(BN1614="empty","empty",
VLOOKUP(BN1614,MonsterGroupTable!$A:$A,1,0)))))))</f>
        <v/>
      </c>
      <c r="BV1614" s="2" t="str">
        <f>IF(AND(ISBLANK(BU1614),OR(NOT(ISBLANK(BW1614)),NOT(ISBLANK(BX1614)))),#N/A,
IF(ISBLANK(BU1614),"",
IF(AND(NOT(ISERROR(VLOOKUP(BU1614,MonsterTable!$A:$B,MATCH(MonsterTable!$B$1,MonsterTable!$A$1:$B$1,0),0))),OR(ISBLANK(BW1614),ISBLANK(BX1614))),#N/A,
IFERROR(VLOOKUP(BU1614,MonsterTable!$A:$B,MATCH(MonsterTable!$B$1,MonsterTable!$A$1:$B$1,0),0),
IF(OR(NOT(ISBLANK(BW1614)),ISBLANK(BX1614)),#N/A,
IF(BU1614="empty","empty",
VLOOKUP(BU1614,MonsterGroupTable!$A:$A,1,0)))))))</f>
        <v/>
      </c>
      <c r="CC1614" s="2" t="str">
        <f>IF(AND(ISBLANK(CB1614),OR(NOT(ISBLANK(CD1614)),NOT(ISBLANK(CE1614)))),#N/A,
IF(ISBLANK(CB1614),"",
IF(AND(NOT(ISERROR(VLOOKUP(CB1614,MonsterTable!$A:$B,MATCH(MonsterTable!$B$1,MonsterTable!$A$1:$B$1,0),0))),OR(ISBLANK(CD1614),ISBLANK(CE1614))),#N/A,
IFERROR(VLOOKUP(CB1614,MonsterTable!$A:$B,MATCH(MonsterTable!$B$1,MonsterTable!$A$1:$B$1,0),0),
IF(OR(NOT(ISBLANK(CD1614)),ISBLANK(CE1614)),#N/A,
IF(CB1614="empty","empty",
VLOOKUP(CB1614,MonsterGroupTable!$A:$A,1,0)))))))</f>
        <v/>
      </c>
      <c r="CJ1614" s="2" t="str">
        <f>IF(AND(ISBLANK(CI1614),OR(NOT(ISBLANK(CK1614)),NOT(ISBLANK(CL1614)))),#N/A,
IF(ISBLANK(CI1614),"",
IF(AND(NOT(ISERROR(VLOOKUP(CI1614,MonsterTable!$A:$B,MATCH(MonsterTable!$B$1,MonsterTable!$A$1:$B$1,0),0))),OR(ISBLANK(CK1614),ISBLANK(CL1614))),#N/A,
IFERROR(VLOOKUP(CI1614,MonsterTable!$A:$B,MATCH(MonsterTable!$B$1,MonsterTable!$A$1:$B$1,0),0),
IF(OR(NOT(ISBLANK(CK1614)),ISBLANK(CL1614)),#N/A,
IF(CI1614="empty","empty",
VLOOKUP(CI1614,MonsterGroupTable!$A:$A,1,0)))))))</f>
        <v/>
      </c>
    </row>
    <row r="1615" spans="1:88">
      <c r="A1615">
        <v>20581</v>
      </c>
      <c r="B1615">
        <f t="shared" si="53"/>
        <v>1.1000000000000001</v>
      </c>
      <c r="C1615">
        <f t="shared" si="53"/>
        <v>1.1000000000000001</v>
      </c>
      <c r="F1615">
        <v>2160</v>
      </c>
      <c r="G1615">
        <v>77055</v>
      </c>
      <c r="H1615">
        <v>0</v>
      </c>
      <c r="I1615">
        <v>0</v>
      </c>
      <c r="J1615">
        <v>0</v>
      </c>
      <c r="K1615" t="s">
        <v>28</v>
      </c>
      <c r="L1615" t="s">
        <v>255</v>
      </c>
      <c r="M1615" t="s">
        <v>79</v>
      </c>
      <c r="N1615" t="s">
        <v>80</v>
      </c>
      <c r="O1615">
        <v>0</v>
      </c>
      <c r="P1615">
        <v>-4.75</v>
      </c>
      <c r="Q1615">
        <v>-3.5</v>
      </c>
      <c r="R1615">
        <v>4.75</v>
      </c>
      <c r="S1615">
        <v>3</v>
      </c>
      <c r="T1615">
        <v>-13.5</v>
      </c>
      <c r="U1615">
        <v>2.5499999999999998</v>
      </c>
      <c r="V1615">
        <v>-6.75</v>
      </c>
      <c r="W1615" t="str">
        <f t="shared" si="54"/>
        <v>g119,5,empty,3,204,1,1,0</v>
      </c>
      <c r="X1615" s="1" t="s">
        <v>318</v>
      </c>
      <c r="Y1615" s="2" t="str">
        <f>IF(AND(ISBLANK(X1615),OR(NOT(ISBLANK(Z1615)),NOT(ISBLANK(AA1615)))),#N/A,
IF(ISBLANK(X1615),"",
IF(AND(NOT(ISERROR(VLOOKUP(X1615,MonsterTable!$A:$B,MATCH(MonsterTable!$B$1,MonsterTable!$A$1:$B$1,0),0))),OR(ISBLANK(Z1615),ISBLANK(AA1615))),#N/A,
IFERROR(VLOOKUP(X1615,MonsterTable!$A:$B,MATCH(MonsterTable!$B$1,MonsterTable!$A$1:$B$1,0),0),
IF(OR(NOT(ISBLANK(Z1615)),ISBLANK(AA1615)),#N/A,
IF(X1615="empty","empty",
VLOOKUP(X1615,MonsterGroupTable!$A:$A,1,0)))))))</f>
        <v>g119</v>
      </c>
      <c r="AA1615">
        <v>5</v>
      </c>
      <c r="AE1615" s="1" t="s">
        <v>446</v>
      </c>
      <c r="AF1615" s="2" t="str">
        <f>IF(AND(ISBLANK(AE1615),OR(NOT(ISBLANK(AG1615)),NOT(ISBLANK(AH1615)))),#N/A,
IF(ISBLANK(AE1615),"",
IF(AND(NOT(ISERROR(VLOOKUP(AE1615,MonsterTable!$A:$B,MATCH(MonsterTable!$B$1,MonsterTable!$A$1:$B$1,0),0))),OR(ISBLANK(AG1615),ISBLANK(AH1615))),#N/A,
IFERROR(VLOOKUP(AE1615,MonsterTable!$A:$B,MATCH(MonsterTable!$B$1,MonsterTable!$A$1:$B$1,0),0),
IF(OR(NOT(ISBLANK(AG1615)),ISBLANK(AH1615)),#N/A,
IF(AE1615="empty","empty",
VLOOKUP(AE1615,MonsterGroupTable!$A:$A,1,0)))))))</f>
        <v>empty</v>
      </c>
      <c r="AH1615">
        <v>3</v>
      </c>
      <c r="AL1615" s="1" t="s">
        <v>340</v>
      </c>
      <c r="AM1615" s="2">
        <f>IF(AND(ISBLANK(AL1615),OR(NOT(ISBLANK(AN1615)),NOT(ISBLANK(AO1615)))),#N/A,
IF(ISBLANK(AL1615),"",
IF(AND(NOT(ISERROR(VLOOKUP(AL1615,MonsterTable!$A:$B,MATCH(MonsterTable!$B$1,MonsterTable!$A$1:$B$1,0),0))),OR(ISBLANK(AN1615),ISBLANK(AO1615))),#N/A,
IFERROR(VLOOKUP(AL1615,MonsterTable!$A:$B,MATCH(MonsterTable!$B$1,MonsterTable!$A$1:$B$1,0),0),
IF(OR(NOT(ISBLANK(AN1615)),ISBLANK(AO1615)),#N/A,
IF(AL1615="empty","empty",
VLOOKUP(AL1615,MonsterGroupTable!$A:$A,1,0)))))))</f>
        <v>204</v>
      </c>
      <c r="AN1615">
        <v>1</v>
      </c>
      <c r="AO1615">
        <v>1</v>
      </c>
      <c r="AP1615">
        <v>0</v>
      </c>
      <c r="AT1615" s="2" t="str">
        <f>IF(AND(ISBLANK(AS1615),OR(NOT(ISBLANK(AU1615)),NOT(ISBLANK(AV1615)))),#N/A,
IF(ISBLANK(AS1615),"",
IF(AND(NOT(ISERROR(VLOOKUP(AS1615,MonsterTable!$A:$B,MATCH(MonsterTable!$B$1,MonsterTable!$A$1:$B$1,0),0))),OR(ISBLANK(AU1615),ISBLANK(AV1615))),#N/A,
IFERROR(VLOOKUP(AS1615,MonsterTable!$A:$B,MATCH(MonsterTable!$B$1,MonsterTable!$A$1:$B$1,0),0),
IF(OR(NOT(ISBLANK(AU1615)),ISBLANK(AV1615)),#N/A,
IF(AS1615="empty","empty",
VLOOKUP(AS1615,MonsterGroupTable!$A:$A,1,0)))))))</f>
        <v/>
      </c>
      <c r="BA1615" s="2" t="str">
        <f>IF(AND(ISBLANK(AZ1615),OR(NOT(ISBLANK(BB1615)),NOT(ISBLANK(BC1615)))),#N/A,
IF(ISBLANK(AZ1615),"",
IF(AND(NOT(ISERROR(VLOOKUP(AZ1615,MonsterTable!$A:$B,MATCH(MonsterTable!$B$1,MonsterTable!$A$1:$B$1,0),0))),OR(ISBLANK(BB1615),ISBLANK(BC1615))),#N/A,
IFERROR(VLOOKUP(AZ1615,MonsterTable!$A:$B,MATCH(MonsterTable!$B$1,MonsterTable!$A$1:$B$1,0),0),
IF(OR(NOT(ISBLANK(BB1615)),ISBLANK(BC1615)),#N/A,
IF(AZ1615="empty","empty",
VLOOKUP(AZ1615,MonsterGroupTable!$A:$A,1,0)))))))</f>
        <v/>
      </c>
      <c r="BH1615" s="2" t="str">
        <f>IF(AND(ISBLANK(BG1615),OR(NOT(ISBLANK(BI1615)),NOT(ISBLANK(BJ1615)))),#N/A,
IF(ISBLANK(BG1615),"",
IF(AND(NOT(ISERROR(VLOOKUP(BG1615,MonsterTable!$A:$B,MATCH(MonsterTable!$B$1,MonsterTable!$A$1:$B$1,0),0))),OR(ISBLANK(BI1615),ISBLANK(BJ1615))),#N/A,
IFERROR(VLOOKUP(BG1615,MonsterTable!$A:$B,MATCH(MonsterTable!$B$1,MonsterTable!$A$1:$B$1,0),0),
IF(OR(NOT(ISBLANK(BI1615)),ISBLANK(BJ1615)),#N/A,
IF(BG1615="empty","empty",
VLOOKUP(BG1615,MonsterGroupTable!$A:$A,1,0)))))))</f>
        <v/>
      </c>
      <c r="BO1615" s="2" t="str">
        <f>IF(AND(ISBLANK(BN1615),OR(NOT(ISBLANK(BP1615)),NOT(ISBLANK(BQ1615)))),#N/A,
IF(ISBLANK(BN1615),"",
IF(AND(NOT(ISERROR(VLOOKUP(BN1615,MonsterTable!$A:$B,MATCH(MonsterTable!$B$1,MonsterTable!$A$1:$B$1,0),0))),OR(ISBLANK(BP1615),ISBLANK(BQ1615))),#N/A,
IFERROR(VLOOKUP(BN1615,MonsterTable!$A:$B,MATCH(MonsterTable!$B$1,MonsterTable!$A$1:$B$1,0),0),
IF(OR(NOT(ISBLANK(BP1615)),ISBLANK(BQ1615)),#N/A,
IF(BN1615="empty","empty",
VLOOKUP(BN1615,MonsterGroupTable!$A:$A,1,0)))))))</f>
        <v/>
      </c>
      <c r="BV1615" s="2" t="str">
        <f>IF(AND(ISBLANK(BU1615),OR(NOT(ISBLANK(BW1615)),NOT(ISBLANK(BX1615)))),#N/A,
IF(ISBLANK(BU1615),"",
IF(AND(NOT(ISERROR(VLOOKUP(BU1615,MonsterTable!$A:$B,MATCH(MonsterTable!$B$1,MonsterTable!$A$1:$B$1,0),0))),OR(ISBLANK(BW1615),ISBLANK(BX1615))),#N/A,
IFERROR(VLOOKUP(BU1615,MonsterTable!$A:$B,MATCH(MonsterTable!$B$1,MonsterTable!$A$1:$B$1,0),0),
IF(OR(NOT(ISBLANK(BW1615)),ISBLANK(BX1615)),#N/A,
IF(BU1615="empty","empty",
VLOOKUP(BU1615,MonsterGroupTable!$A:$A,1,0)))))))</f>
        <v/>
      </c>
      <c r="CC1615" s="2" t="str">
        <f>IF(AND(ISBLANK(CB1615),OR(NOT(ISBLANK(CD1615)),NOT(ISBLANK(CE1615)))),#N/A,
IF(ISBLANK(CB1615),"",
IF(AND(NOT(ISERROR(VLOOKUP(CB1615,MonsterTable!$A:$B,MATCH(MonsterTable!$B$1,MonsterTable!$A$1:$B$1,0),0))),OR(ISBLANK(CD1615),ISBLANK(CE1615))),#N/A,
IFERROR(VLOOKUP(CB1615,MonsterTable!$A:$B,MATCH(MonsterTable!$B$1,MonsterTable!$A$1:$B$1,0),0),
IF(OR(NOT(ISBLANK(CD1615)),ISBLANK(CE1615)),#N/A,
IF(CB1615="empty","empty",
VLOOKUP(CB1615,MonsterGroupTable!$A:$A,1,0)))))))</f>
        <v/>
      </c>
      <c r="CJ1615" s="2" t="str">
        <f>IF(AND(ISBLANK(CI1615),OR(NOT(ISBLANK(CK1615)),NOT(ISBLANK(CL1615)))),#N/A,
IF(ISBLANK(CI1615),"",
IF(AND(NOT(ISERROR(VLOOKUP(CI1615,MonsterTable!$A:$B,MATCH(MonsterTable!$B$1,MonsterTable!$A$1:$B$1,0),0))),OR(ISBLANK(CK1615),ISBLANK(CL1615))),#N/A,
IFERROR(VLOOKUP(CI1615,MonsterTable!$A:$B,MATCH(MonsterTable!$B$1,MonsterTable!$A$1:$B$1,0),0),
IF(OR(NOT(ISBLANK(CK1615)),ISBLANK(CL1615)),#N/A,
IF(CI1615="empty","empty",
VLOOKUP(CI1615,MonsterGroupTable!$A:$A,1,0)))))))</f>
        <v/>
      </c>
    </row>
    <row r="1616" spans="1:88">
      <c r="A1616">
        <v>20582</v>
      </c>
      <c r="B1616">
        <f t="shared" si="53"/>
        <v>1.1000000000000001</v>
      </c>
      <c r="C1616">
        <f t="shared" si="53"/>
        <v>1.1000000000000001</v>
      </c>
      <c r="F1616">
        <v>2160</v>
      </c>
      <c r="G1616">
        <v>77379</v>
      </c>
      <c r="H1616">
        <v>0</v>
      </c>
      <c r="I1616">
        <v>0</v>
      </c>
      <c r="J1616">
        <v>0</v>
      </c>
      <c r="K1616" t="s">
        <v>28</v>
      </c>
      <c r="L1616" t="s">
        <v>255</v>
      </c>
      <c r="M1616" t="s">
        <v>79</v>
      </c>
      <c r="N1616" t="s">
        <v>80</v>
      </c>
      <c r="O1616">
        <v>0</v>
      </c>
      <c r="P1616">
        <v>-4.75</v>
      </c>
      <c r="Q1616">
        <v>-3.5</v>
      </c>
      <c r="R1616">
        <v>4.75</v>
      </c>
      <c r="S1616">
        <v>3</v>
      </c>
      <c r="T1616">
        <v>-13.5</v>
      </c>
      <c r="U1616">
        <v>2.5499999999999998</v>
      </c>
      <c r="V1616">
        <v>-6.75</v>
      </c>
      <c r="W1616" t="str">
        <f t="shared" si="54"/>
        <v>g119,5,empty,3,204,1,1,0</v>
      </c>
      <c r="X1616" s="1" t="s">
        <v>318</v>
      </c>
      <c r="Y1616" s="2" t="str">
        <f>IF(AND(ISBLANK(X1616),OR(NOT(ISBLANK(Z1616)),NOT(ISBLANK(AA1616)))),#N/A,
IF(ISBLANK(X1616),"",
IF(AND(NOT(ISERROR(VLOOKUP(X1616,MonsterTable!$A:$B,MATCH(MonsterTable!$B$1,MonsterTable!$A$1:$B$1,0),0))),OR(ISBLANK(Z1616),ISBLANK(AA1616))),#N/A,
IFERROR(VLOOKUP(X1616,MonsterTable!$A:$B,MATCH(MonsterTable!$B$1,MonsterTable!$A$1:$B$1,0),0),
IF(OR(NOT(ISBLANK(Z1616)),ISBLANK(AA1616)),#N/A,
IF(X1616="empty","empty",
VLOOKUP(X1616,MonsterGroupTable!$A:$A,1,0)))))))</f>
        <v>g119</v>
      </c>
      <c r="AA1616">
        <v>5</v>
      </c>
      <c r="AE1616" s="1" t="s">
        <v>446</v>
      </c>
      <c r="AF1616" s="2" t="str">
        <f>IF(AND(ISBLANK(AE1616),OR(NOT(ISBLANK(AG1616)),NOT(ISBLANK(AH1616)))),#N/A,
IF(ISBLANK(AE1616),"",
IF(AND(NOT(ISERROR(VLOOKUP(AE1616,MonsterTable!$A:$B,MATCH(MonsterTable!$B$1,MonsterTable!$A$1:$B$1,0),0))),OR(ISBLANK(AG1616),ISBLANK(AH1616))),#N/A,
IFERROR(VLOOKUP(AE1616,MonsterTable!$A:$B,MATCH(MonsterTable!$B$1,MonsterTable!$A$1:$B$1,0),0),
IF(OR(NOT(ISBLANK(AG1616)),ISBLANK(AH1616)),#N/A,
IF(AE1616="empty","empty",
VLOOKUP(AE1616,MonsterGroupTable!$A:$A,1,0)))))))</f>
        <v>empty</v>
      </c>
      <c r="AH1616">
        <v>3</v>
      </c>
      <c r="AL1616" s="1" t="s">
        <v>340</v>
      </c>
      <c r="AM1616" s="2">
        <f>IF(AND(ISBLANK(AL1616),OR(NOT(ISBLANK(AN1616)),NOT(ISBLANK(AO1616)))),#N/A,
IF(ISBLANK(AL1616),"",
IF(AND(NOT(ISERROR(VLOOKUP(AL1616,MonsterTable!$A:$B,MATCH(MonsterTable!$B$1,MonsterTable!$A$1:$B$1,0),0))),OR(ISBLANK(AN1616),ISBLANK(AO1616))),#N/A,
IFERROR(VLOOKUP(AL1616,MonsterTable!$A:$B,MATCH(MonsterTable!$B$1,MonsterTable!$A$1:$B$1,0),0),
IF(OR(NOT(ISBLANK(AN1616)),ISBLANK(AO1616)),#N/A,
IF(AL1616="empty","empty",
VLOOKUP(AL1616,MonsterGroupTable!$A:$A,1,0)))))))</f>
        <v>204</v>
      </c>
      <c r="AN1616">
        <v>1</v>
      </c>
      <c r="AO1616">
        <v>1</v>
      </c>
      <c r="AP1616">
        <v>0</v>
      </c>
      <c r="AT1616" s="2" t="str">
        <f>IF(AND(ISBLANK(AS1616),OR(NOT(ISBLANK(AU1616)),NOT(ISBLANK(AV1616)))),#N/A,
IF(ISBLANK(AS1616),"",
IF(AND(NOT(ISERROR(VLOOKUP(AS1616,MonsterTable!$A:$B,MATCH(MonsterTable!$B$1,MonsterTable!$A$1:$B$1,0),0))),OR(ISBLANK(AU1616),ISBLANK(AV1616))),#N/A,
IFERROR(VLOOKUP(AS1616,MonsterTable!$A:$B,MATCH(MonsterTable!$B$1,MonsterTable!$A$1:$B$1,0),0),
IF(OR(NOT(ISBLANK(AU1616)),ISBLANK(AV1616)),#N/A,
IF(AS1616="empty","empty",
VLOOKUP(AS1616,MonsterGroupTable!$A:$A,1,0)))))))</f>
        <v/>
      </c>
      <c r="BA1616" s="2" t="str">
        <f>IF(AND(ISBLANK(AZ1616),OR(NOT(ISBLANK(BB1616)),NOT(ISBLANK(BC1616)))),#N/A,
IF(ISBLANK(AZ1616),"",
IF(AND(NOT(ISERROR(VLOOKUP(AZ1616,MonsterTable!$A:$B,MATCH(MonsterTable!$B$1,MonsterTable!$A$1:$B$1,0),0))),OR(ISBLANK(BB1616),ISBLANK(BC1616))),#N/A,
IFERROR(VLOOKUP(AZ1616,MonsterTable!$A:$B,MATCH(MonsterTable!$B$1,MonsterTable!$A$1:$B$1,0),0),
IF(OR(NOT(ISBLANK(BB1616)),ISBLANK(BC1616)),#N/A,
IF(AZ1616="empty","empty",
VLOOKUP(AZ1616,MonsterGroupTable!$A:$A,1,0)))))))</f>
        <v/>
      </c>
      <c r="BH1616" s="2" t="str">
        <f>IF(AND(ISBLANK(BG1616),OR(NOT(ISBLANK(BI1616)),NOT(ISBLANK(BJ1616)))),#N/A,
IF(ISBLANK(BG1616),"",
IF(AND(NOT(ISERROR(VLOOKUP(BG1616,MonsterTable!$A:$B,MATCH(MonsterTable!$B$1,MonsterTable!$A$1:$B$1,0),0))),OR(ISBLANK(BI1616),ISBLANK(BJ1616))),#N/A,
IFERROR(VLOOKUP(BG1616,MonsterTable!$A:$B,MATCH(MonsterTable!$B$1,MonsterTable!$A$1:$B$1,0),0),
IF(OR(NOT(ISBLANK(BI1616)),ISBLANK(BJ1616)),#N/A,
IF(BG1616="empty","empty",
VLOOKUP(BG1616,MonsterGroupTable!$A:$A,1,0)))))))</f>
        <v/>
      </c>
      <c r="BO1616" s="2" t="str">
        <f>IF(AND(ISBLANK(BN1616),OR(NOT(ISBLANK(BP1616)),NOT(ISBLANK(BQ1616)))),#N/A,
IF(ISBLANK(BN1616),"",
IF(AND(NOT(ISERROR(VLOOKUP(BN1616,MonsterTable!$A:$B,MATCH(MonsterTable!$B$1,MonsterTable!$A$1:$B$1,0),0))),OR(ISBLANK(BP1616),ISBLANK(BQ1616))),#N/A,
IFERROR(VLOOKUP(BN1616,MonsterTable!$A:$B,MATCH(MonsterTable!$B$1,MonsterTable!$A$1:$B$1,0),0),
IF(OR(NOT(ISBLANK(BP1616)),ISBLANK(BQ1616)),#N/A,
IF(BN1616="empty","empty",
VLOOKUP(BN1616,MonsterGroupTable!$A:$A,1,0)))))))</f>
        <v/>
      </c>
      <c r="BV1616" s="2" t="str">
        <f>IF(AND(ISBLANK(BU1616),OR(NOT(ISBLANK(BW1616)),NOT(ISBLANK(BX1616)))),#N/A,
IF(ISBLANK(BU1616),"",
IF(AND(NOT(ISERROR(VLOOKUP(BU1616,MonsterTable!$A:$B,MATCH(MonsterTable!$B$1,MonsterTable!$A$1:$B$1,0),0))),OR(ISBLANK(BW1616),ISBLANK(BX1616))),#N/A,
IFERROR(VLOOKUP(BU1616,MonsterTable!$A:$B,MATCH(MonsterTable!$B$1,MonsterTable!$A$1:$B$1,0),0),
IF(OR(NOT(ISBLANK(BW1616)),ISBLANK(BX1616)),#N/A,
IF(BU1616="empty","empty",
VLOOKUP(BU1616,MonsterGroupTable!$A:$A,1,0)))))))</f>
        <v/>
      </c>
      <c r="CC1616" s="2" t="str">
        <f>IF(AND(ISBLANK(CB1616),OR(NOT(ISBLANK(CD1616)),NOT(ISBLANK(CE1616)))),#N/A,
IF(ISBLANK(CB1616),"",
IF(AND(NOT(ISERROR(VLOOKUP(CB1616,MonsterTable!$A:$B,MATCH(MonsterTable!$B$1,MonsterTable!$A$1:$B$1,0),0))),OR(ISBLANK(CD1616),ISBLANK(CE1616))),#N/A,
IFERROR(VLOOKUP(CB1616,MonsterTable!$A:$B,MATCH(MonsterTable!$B$1,MonsterTable!$A$1:$B$1,0),0),
IF(OR(NOT(ISBLANK(CD1616)),ISBLANK(CE1616)),#N/A,
IF(CB1616="empty","empty",
VLOOKUP(CB1616,MonsterGroupTable!$A:$A,1,0)))))))</f>
        <v/>
      </c>
      <c r="CJ1616" s="2" t="str">
        <f>IF(AND(ISBLANK(CI1616),OR(NOT(ISBLANK(CK1616)),NOT(ISBLANK(CL1616)))),#N/A,
IF(ISBLANK(CI1616),"",
IF(AND(NOT(ISERROR(VLOOKUP(CI1616,MonsterTable!$A:$B,MATCH(MonsterTable!$B$1,MonsterTable!$A$1:$B$1,0),0))),OR(ISBLANK(CK1616),ISBLANK(CL1616))),#N/A,
IFERROR(VLOOKUP(CI1616,MonsterTable!$A:$B,MATCH(MonsterTable!$B$1,MonsterTable!$A$1:$B$1,0),0),
IF(OR(NOT(ISBLANK(CK1616)),ISBLANK(CL1616)),#N/A,
IF(CI1616="empty","empty",
VLOOKUP(CI1616,MonsterGroupTable!$A:$A,1,0)))))))</f>
        <v/>
      </c>
    </row>
    <row r="1617" spans="1:88">
      <c r="A1617">
        <v>20583</v>
      </c>
      <c r="B1617">
        <f t="shared" si="53"/>
        <v>1.1000000000000001</v>
      </c>
      <c r="C1617">
        <f t="shared" si="53"/>
        <v>1.1000000000000001</v>
      </c>
      <c r="F1617">
        <v>2160</v>
      </c>
      <c r="G1617">
        <v>77703</v>
      </c>
      <c r="H1617">
        <v>0</v>
      </c>
      <c r="I1617">
        <v>0</v>
      </c>
      <c r="J1617">
        <v>0</v>
      </c>
      <c r="K1617" t="s">
        <v>28</v>
      </c>
      <c r="L1617" t="s">
        <v>255</v>
      </c>
      <c r="M1617" t="s">
        <v>79</v>
      </c>
      <c r="N1617" t="s">
        <v>80</v>
      </c>
      <c r="O1617">
        <v>0</v>
      </c>
      <c r="P1617">
        <v>-4.75</v>
      </c>
      <c r="Q1617">
        <v>-3.5</v>
      </c>
      <c r="R1617">
        <v>4.75</v>
      </c>
      <c r="S1617">
        <v>3</v>
      </c>
      <c r="T1617">
        <v>-13.5</v>
      </c>
      <c r="U1617">
        <v>2.5499999999999998</v>
      </c>
      <c r="V1617">
        <v>-6.75</v>
      </c>
      <c r="W1617" t="str">
        <f t="shared" si="54"/>
        <v>g119,5,empty,3,204,1,1,0</v>
      </c>
      <c r="X1617" s="1" t="s">
        <v>318</v>
      </c>
      <c r="Y1617" s="2" t="str">
        <f>IF(AND(ISBLANK(X1617),OR(NOT(ISBLANK(Z1617)),NOT(ISBLANK(AA1617)))),#N/A,
IF(ISBLANK(X1617),"",
IF(AND(NOT(ISERROR(VLOOKUP(X1617,MonsterTable!$A:$B,MATCH(MonsterTable!$B$1,MonsterTable!$A$1:$B$1,0),0))),OR(ISBLANK(Z1617),ISBLANK(AA1617))),#N/A,
IFERROR(VLOOKUP(X1617,MonsterTable!$A:$B,MATCH(MonsterTable!$B$1,MonsterTable!$A$1:$B$1,0),0),
IF(OR(NOT(ISBLANK(Z1617)),ISBLANK(AA1617)),#N/A,
IF(X1617="empty","empty",
VLOOKUP(X1617,MonsterGroupTable!$A:$A,1,0)))))))</f>
        <v>g119</v>
      </c>
      <c r="AA1617">
        <v>5</v>
      </c>
      <c r="AE1617" s="1" t="s">
        <v>446</v>
      </c>
      <c r="AF1617" s="2" t="str">
        <f>IF(AND(ISBLANK(AE1617),OR(NOT(ISBLANK(AG1617)),NOT(ISBLANK(AH1617)))),#N/A,
IF(ISBLANK(AE1617),"",
IF(AND(NOT(ISERROR(VLOOKUP(AE1617,MonsterTable!$A:$B,MATCH(MonsterTable!$B$1,MonsterTable!$A$1:$B$1,0),0))),OR(ISBLANK(AG1617),ISBLANK(AH1617))),#N/A,
IFERROR(VLOOKUP(AE1617,MonsterTable!$A:$B,MATCH(MonsterTable!$B$1,MonsterTable!$A$1:$B$1,0),0),
IF(OR(NOT(ISBLANK(AG1617)),ISBLANK(AH1617)),#N/A,
IF(AE1617="empty","empty",
VLOOKUP(AE1617,MonsterGroupTable!$A:$A,1,0)))))))</f>
        <v>empty</v>
      </c>
      <c r="AH1617">
        <v>3</v>
      </c>
      <c r="AL1617" s="1" t="s">
        <v>340</v>
      </c>
      <c r="AM1617" s="2">
        <f>IF(AND(ISBLANK(AL1617),OR(NOT(ISBLANK(AN1617)),NOT(ISBLANK(AO1617)))),#N/A,
IF(ISBLANK(AL1617),"",
IF(AND(NOT(ISERROR(VLOOKUP(AL1617,MonsterTable!$A:$B,MATCH(MonsterTable!$B$1,MonsterTable!$A$1:$B$1,0),0))),OR(ISBLANK(AN1617),ISBLANK(AO1617))),#N/A,
IFERROR(VLOOKUP(AL1617,MonsterTable!$A:$B,MATCH(MonsterTable!$B$1,MonsterTable!$A$1:$B$1,0),0),
IF(OR(NOT(ISBLANK(AN1617)),ISBLANK(AO1617)),#N/A,
IF(AL1617="empty","empty",
VLOOKUP(AL1617,MonsterGroupTable!$A:$A,1,0)))))))</f>
        <v>204</v>
      </c>
      <c r="AN1617">
        <v>1</v>
      </c>
      <c r="AO1617">
        <v>1</v>
      </c>
      <c r="AP1617">
        <v>0</v>
      </c>
      <c r="AT1617" s="2" t="str">
        <f>IF(AND(ISBLANK(AS1617),OR(NOT(ISBLANK(AU1617)),NOT(ISBLANK(AV1617)))),#N/A,
IF(ISBLANK(AS1617),"",
IF(AND(NOT(ISERROR(VLOOKUP(AS1617,MonsterTable!$A:$B,MATCH(MonsterTable!$B$1,MonsterTable!$A$1:$B$1,0),0))),OR(ISBLANK(AU1617),ISBLANK(AV1617))),#N/A,
IFERROR(VLOOKUP(AS1617,MonsterTable!$A:$B,MATCH(MonsterTable!$B$1,MonsterTable!$A$1:$B$1,0),0),
IF(OR(NOT(ISBLANK(AU1617)),ISBLANK(AV1617)),#N/A,
IF(AS1617="empty","empty",
VLOOKUP(AS1617,MonsterGroupTable!$A:$A,1,0)))))))</f>
        <v/>
      </c>
      <c r="BA1617" s="2" t="str">
        <f>IF(AND(ISBLANK(AZ1617),OR(NOT(ISBLANK(BB1617)),NOT(ISBLANK(BC1617)))),#N/A,
IF(ISBLANK(AZ1617),"",
IF(AND(NOT(ISERROR(VLOOKUP(AZ1617,MonsterTable!$A:$B,MATCH(MonsterTable!$B$1,MonsterTable!$A$1:$B$1,0),0))),OR(ISBLANK(BB1617),ISBLANK(BC1617))),#N/A,
IFERROR(VLOOKUP(AZ1617,MonsterTable!$A:$B,MATCH(MonsterTable!$B$1,MonsterTable!$A$1:$B$1,0),0),
IF(OR(NOT(ISBLANK(BB1617)),ISBLANK(BC1617)),#N/A,
IF(AZ1617="empty","empty",
VLOOKUP(AZ1617,MonsterGroupTable!$A:$A,1,0)))))))</f>
        <v/>
      </c>
      <c r="BH1617" s="2" t="str">
        <f>IF(AND(ISBLANK(BG1617),OR(NOT(ISBLANK(BI1617)),NOT(ISBLANK(BJ1617)))),#N/A,
IF(ISBLANK(BG1617),"",
IF(AND(NOT(ISERROR(VLOOKUP(BG1617,MonsterTable!$A:$B,MATCH(MonsterTable!$B$1,MonsterTable!$A$1:$B$1,0),0))),OR(ISBLANK(BI1617),ISBLANK(BJ1617))),#N/A,
IFERROR(VLOOKUP(BG1617,MonsterTable!$A:$B,MATCH(MonsterTable!$B$1,MonsterTable!$A$1:$B$1,0),0),
IF(OR(NOT(ISBLANK(BI1617)),ISBLANK(BJ1617)),#N/A,
IF(BG1617="empty","empty",
VLOOKUP(BG1617,MonsterGroupTable!$A:$A,1,0)))))))</f>
        <v/>
      </c>
      <c r="BO1617" s="2" t="str">
        <f>IF(AND(ISBLANK(BN1617),OR(NOT(ISBLANK(BP1617)),NOT(ISBLANK(BQ1617)))),#N/A,
IF(ISBLANK(BN1617),"",
IF(AND(NOT(ISERROR(VLOOKUP(BN1617,MonsterTable!$A:$B,MATCH(MonsterTable!$B$1,MonsterTable!$A$1:$B$1,0),0))),OR(ISBLANK(BP1617),ISBLANK(BQ1617))),#N/A,
IFERROR(VLOOKUP(BN1617,MonsterTable!$A:$B,MATCH(MonsterTable!$B$1,MonsterTable!$A$1:$B$1,0),0),
IF(OR(NOT(ISBLANK(BP1617)),ISBLANK(BQ1617)),#N/A,
IF(BN1617="empty","empty",
VLOOKUP(BN1617,MonsterGroupTable!$A:$A,1,0)))))))</f>
        <v/>
      </c>
      <c r="BV1617" s="2" t="str">
        <f>IF(AND(ISBLANK(BU1617),OR(NOT(ISBLANK(BW1617)),NOT(ISBLANK(BX1617)))),#N/A,
IF(ISBLANK(BU1617),"",
IF(AND(NOT(ISERROR(VLOOKUP(BU1617,MonsterTable!$A:$B,MATCH(MonsterTable!$B$1,MonsterTable!$A$1:$B$1,0),0))),OR(ISBLANK(BW1617),ISBLANK(BX1617))),#N/A,
IFERROR(VLOOKUP(BU1617,MonsterTable!$A:$B,MATCH(MonsterTable!$B$1,MonsterTable!$A$1:$B$1,0),0),
IF(OR(NOT(ISBLANK(BW1617)),ISBLANK(BX1617)),#N/A,
IF(BU1617="empty","empty",
VLOOKUP(BU1617,MonsterGroupTable!$A:$A,1,0)))))))</f>
        <v/>
      </c>
      <c r="CC1617" s="2" t="str">
        <f>IF(AND(ISBLANK(CB1617),OR(NOT(ISBLANK(CD1617)),NOT(ISBLANK(CE1617)))),#N/A,
IF(ISBLANK(CB1617),"",
IF(AND(NOT(ISERROR(VLOOKUP(CB1617,MonsterTable!$A:$B,MATCH(MonsterTable!$B$1,MonsterTable!$A$1:$B$1,0),0))),OR(ISBLANK(CD1617),ISBLANK(CE1617))),#N/A,
IFERROR(VLOOKUP(CB1617,MonsterTable!$A:$B,MATCH(MonsterTable!$B$1,MonsterTable!$A$1:$B$1,0),0),
IF(OR(NOT(ISBLANK(CD1617)),ISBLANK(CE1617)),#N/A,
IF(CB1617="empty","empty",
VLOOKUP(CB1617,MonsterGroupTable!$A:$A,1,0)))))))</f>
        <v/>
      </c>
      <c r="CJ1617" s="2" t="str">
        <f>IF(AND(ISBLANK(CI1617),OR(NOT(ISBLANK(CK1617)),NOT(ISBLANK(CL1617)))),#N/A,
IF(ISBLANK(CI1617),"",
IF(AND(NOT(ISERROR(VLOOKUP(CI1617,MonsterTable!$A:$B,MATCH(MonsterTable!$B$1,MonsterTable!$A$1:$B$1,0),0))),OR(ISBLANK(CK1617),ISBLANK(CL1617))),#N/A,
IFERROR(VLOOKUP(CI1617,MonsterTable!$A:$B,MATCH(MonsterTable!$B$1,MonsterTable!$A$1:$B$1,0),0),
IF(OR(NOT(ISBLANK(CK1617)),ISBLANK(CL1617)),#N/A,
IF(CI1617="empty","empty",
VLOOKUP(CI1617,MonsterGroupTable!$A:$A,1,0)))))))</f>
        <v/>
      </c>
    </row>
    <row r="1618" spans="1:88">
      <c r="A1618">
        <v>20584</v>
      </c>
      <c r="B1618">
        <f t="shared" ref="B1618:C1681" si="55">IF(MOD(A1618,10)=0,1.2,1.1)</f>
        <v>1.1000000000000001</v>
      </c>
      <c r="C1618">
        <f t="shared" si="55"/>
        <v>1.1000000000000001</v>
      </c>
      <c r="F1618">
        <v>2160</v>
      </c>
      <c r="G1618">
        <v>78027</v>
      </c>
      <c r="H1618">
        <v>0</v>
      </c>
      <c r="I1618">
        <v>0</v>
      </c>
      <c r="J1618">
        <v>0</v>
      </c>
      <c r="K1618" t="s">
        <v>28</v>
      </c>
      <c r="L1618" t="s">
        <v>255</v>
      </c>
      <c r="M1618" t="s">
        <v>79</v>
      </c>
      <c r="N1618" t="s">
        <v>80</v>
      </c>
      <c r="O1618">
        <v>0</v>
      </c>
      <c r="P1618">
        <v>-4.75</v>
      </c>
      <c r="Q1618">
        <v>-3.5</v>
      </c>
      <c r="R1618">
        <v>4.75</v>
      </c>
      <c r="S1618">
        <v>3</v>
      </c>
      <c r="T1618">
        <v>-13.5</v>
      </c>
      <c r="U1618">
        <v>2.5499999999999998</v>
      </c>
      <c r="V1618">
        <v>-6.75</v>
      </c>
      <c r="W1618" t="str">
        <f t="shared" ref="W1618:W1681" si="56">Y1618&amp;IF(ISBLANK(Z1618),"",","&amp;Z1618)&amp;IF(ISBLANK(AA1618),"",","&amp;AA1618)&amp;IF(ISBLANK(AB1618),"",","&amp;AB1618)&amp;IF(ISBLANK(AC1618),"",","&amp;AC1618)&amp;IF(ISBLANK(AD1618),"",","&amp;AD1618)
&amp;IF(LEN(AF1618)=0,"",","&amp;AF1618)&amp;IF(ISBLANK(AG1618),"",","&amp;AG1618)&amp;IF(ISBLANK(AH1618),"",","&amp;AH1618)&amp;IF(ISBLANK(AI1618),"",","&amp;AI1618)&amp;IF(ISBLANK(AJ1618),"",","&amp;AJ1618)&amp;IF(ISBLANK(AK1618),"",","&amp;AK1618)
&amp;IF(LEN(AM1618)=0,"",","&amp;AM1618)&amp;IF(ISBLANK(AN1618),"",","&amp;AN1618)&amp;IF(ISBLANK(AO1618),"",","&amp;AO1618)&amp;IF(ISBLANK(AP1618),"",","&amp;AP1618)&amp;IF(ISBLANK(AQ1618),"",","&amp;AQ1618)&amp;IF(ISBLANK(AR1618),"",","&amp;AR1618)
&amp;IF(LEN(AT1618)=0,"",","&amp;AT1618)&amp;IF(ISBLANK(AU1618),"",","&amp;AU1618)&amp;IF(ISBLANK(AV1618),"",","&amp;AV1618)&amp;IF(ISBLANK(AW1618),"",","&amp;AW1618)&amp;IF(ISBLANK(AX1618),"",","&amp;AX1618)&amp;IF(ISBLANK(AY1618),"",","&amp;AY1618)
&amp;IF(LEN(BA1618)=0,"",","&amp;BA1618)&amp;IF(ISBLANK(BB1618),"",","&amp;BB1618)&amp;IF(ISBLANK(BC1618),"",","&amp;BC1618)&amp;IF(ISBLANK(BD1618),"",","&amp;BD1618)&amp;IF(ISBLANK(BE1618),"",","&amp;BE1618)&amp;IF(ISBLANK(BF1618),"",","&amp;BF1618)
&amp;IF(LEN(BH1618)=0,"",","&amp;BH1618)&amp;IF(ISBLANK(BI1618),"",","&amp;BI1618)&amp;IF(ISBLANK(BJ1618),"",","&amp;BJ1618)&amp;IF(ISBLANK(BK1618),"",","&amp;BK1618)&amp;IF(ISBLANK(BL1618),"",","&amp;BL1618)&amp;IF(ISBLANK(BM1618),"",","&amp;BM1618)
&amp;IF(LEN(BO1618)=0,"",","&amp;BO1618)&amp;IF(ISBLANK(BP1618),"",","&amp;BP1618)&amp;IF(ISBLANK(BQ1618),"",","&amp;BQ1618)&amp;IF(ISBLANK(BR1618),"",","&amp;BR1618)&amp;IF(ISBLANK(BS1618),"",","&amp;BS1618)&amp;IF(ISBLANK(BT1618),"",","&amp;BT1618)
&amp;IF(LEN(BV1618)=0,"",","&amp;BV1618)&amp;IF(ISBLANK(BW1618),"",","&amp;BW1618)&amp;IF(ISBLANK(BX1618),"",","&amp;BX1618)&amp;IF(ISBLANK(BY1618),"",","&amp;BY1618)&amp;IF(ISBLANK(BZ1618),"",","&amp;BZ1618)&amp;IF(ISBLANK(CA1618),"",","&amp;CA1618)
&amp;IF(LEN(CC1618)=0,"",","&amp;CC1618)&amp;IF(ISBLANK(CD1618),"",","&amp;CD1618)&amp;IF(ISBLANK(CE1618),"",","&amp;CE1618)&amp;IF(ISBLANK(CF1618),"",","&amp;CF1618)&amp;IF(ISBLANK(CG1618),"",","&amp;CG1618)&amp;IF(ISBLANK(CH1618),"",","&amp;CH1618)
&amp;IF(LEN(CJ1618)=0,"",","&amp;CJ1618)&amp;IF(ISBLANK(CK1618),"",","&amp;CK1618)&amp;IF(ISBLANK(CL1618),"",","&amp;CL1618)&amp;IF(ISBLANK(CM1618),"",","&amp;CM1618)&amp;IF(ISBLANK(CN1618),"",","&amp;CN1618)&amp;IF(ISBLANK(CO1618),"",","&amp;CO1618)</f>
        <v>g119,5,empty,3,204,1,1,0</v>
      </c>
      <c r="X1618" s="1" t="s">
        <v>318</v>
      </c>
      <c r="Y1618" s="2" t="str">
        <f>IF(AND(ISBLANK(X1618),OR(NOT(ISBLANK(Z1618)),NOT(ISBLANK(AA1618)))),#N/A,
IF(ISBLANK(X1618),"",
IF(AND(NOT(ISERROR(VLOOKUP(X1618,MonsterTable!$A:$B,MATCH(MonsterTable!$B$1,MonsterTable!$A$1:$B$1,0),0))),OR(ISBLANK(Z1618),ISBLANK(AA1618))),#N/A,
IFERROR(VLOOKUP(X1618,MonsterTable!$A:$B,MATCH(MonsterTable!$B$1,MonsterTable!$A$1:$B$1,0),0),
IF(OR(NOT(ISBLANK(Z1618)),ISBLANK(AA1618)),#N/A,
IF(X1618="empty","empty",
VLOOKUP(X1618,MonsterGroupTable!$A:$A,1,0)))))))</f>
        <v>g119</v>
      </c>
      <c r="AA1618">
        <v>5</v>
      </c>
      <c r="AE1618" s="1" t="s">
        <v>446</v>
      </c>
      <c r="AF1618" s="2" t="str">
        <f>IF(AND(ISBLANK(AE1618),OR(NOT(ISBLANK(AG1618)),NOT(ISBLANK(AH1618)))),#N/A,
IF(ISBLANK(AE1618),"",
IF(AND(NOT(ISERROR(VLOOKUP(AE1618,MonsterTable!$A:$B,MATCH(MonsterTable!$B$1,MonsterTable!$A$1:$B$1,0),0))),OR(ISBLANK(AG1618),ISBLANK(AH1618))),#N/A,
IFERROR(VLOOKUP(AE1618,MonsterTable!$A:$B,MATCH(MonsterTable!$B$1,MonsterTable!$A$1:$B$1,0),0),
IF(OR(NOT(ISBLANK(AG1618)),ISBLANK(AH1618)),#N/A,
IF(AE1618="empty","empty",
VLOOKUP(AE1618,MonsterGroupTable!$A:$A,1,0)))))))</f>
        <v>empty</v>
      </c>
      <c r="AH1618">
        <v>3</v>
      </c>
      <c r="AL1618" s="1" t="s">
        <v>340</v>
      </c>
      <c r="AM1618" s="2">
        <f>IF(AND(ISBLANK(AL1618),OR(NOT(ISBLANK(AN1618)),NOT(ISBLANK(AO1618)))),#N/A,
IF(ISBLANK(AL1618),"",
IF(AND(NOT(ISERROR(VLOOKUP(AL1618,MonsterTable!$A:$B,MATCH(MonsterTable!$B$1,MonsterTable!$A$1:$B$1,0),0))),OR(ISBLANK(AN1618),ISBLANK(AO1618))),#N/A,
IFERROR(VLOOKUP(AL1618,MonsterTable!$A:$B,MATCH(MonsterTable!$B$1,MonsterTable!$A$1:$B$1,0),0),
IF(OR(NOT(ISBLANK(AN1618)),ISBLANK(AO1618)),#N/A,
IF(AL1618="empty","empty",
VLOOKUP(AL1618,MonsterGroupTable!$A:$A,1,0)))))))</f>
        <v>204</v>
      </c>
      <c r="AN1618">
        <v>1</v>
      </c>
      <c r="AO1618">
        <v>1</v>
      </c>
      <c r="AP1618">
        <v>0</v>
      </c>
      <c r="AT1618" s="2" t="str">
        <f>IF(AND(ISBLANK(AS1618),OR(NOT(ISBLANK(AU1618)),NOT(ISBLANK(AV1618)))),#N/A,
IF(ISBLANK(AS1618),"",
IF(AND(NOT(ISERROR(VLOOKUP(AS1618,MonsterTable!$A:$B,MATCH(MonsterTable!$B$1,MonsterTable!$A$1:$B$1,0),0))),OR(ISBLANK(AU1618),ISBLANK(AV1618))),#N/A,
IFERROR(VLOOKUP(AS1618,MonsterTable!$A:$B,MATCH(MonsterTable!$B$1,MonsterTable!$A$1:$B$1,0),0),
IF(OR(NOT(ISBLANK(AU1618)),ISBLANK(AV1618)),#N/A,
IF(AS1618="empty","empty",
VLOOKUP(AS1618,MonsterGroupTable!$A:$A,1,0)))))))</f>
        <v/>
      </c>
      <c r="BA1618" s="2" t="str">
        <f>IF(AND(ISBLANK(AZ1618),OR(NOT(ISBLANK(BB1618)),NOT(ISBLANK(BC1618)))),#N/A,
IF(ISBLANK(AZ1618),"",
IF(AND(NOT(ISERROR(VLOOKUP(AZ1618,MonsterTable!$A:$B,MATCH(MonsterTable!$B$1,MonsterTable!$A$1:$B$1,0),0))),OR(ISBLANK(BB1618),ISBLANK(BC1618))),#N/A,
IFERROR(VLOOKUP(AZ1618,MonsterTable!$A:$B,MATCH(MonsterTable!$B$1,MonsterTable!$A$1:$B$1,0),0),
IF(OR(NOT(ISBLANK(BB1618)),ISBLANK(BC1618)),#N/A,
IF(AZ1618="empty","empty",
VLOOKUP(AZ1618,MonsterGroupTable!$A:$A,1,0)))))))</f>
        <v/>
      </c>
      <c r="BH1618" s="2" t="str">
        <f>IF(AND(ISBLANK(BG1618),OR(NOT(ISBLANK(BI1618)),NOT(ISBLANK(BJ1618)))),#N/A,
IF(ISBLANK(BG1618),"",
IF(AND(NOT(ISERROR(VLOOKUP(BG1618,MonsterTable!$A:$B,MATCH(MonsterTable!$B$1,MonsterTable!$A$1:$B$1,0),0))),OR(ISBLANK(BI1618),ISBLANK(BJ1618))),#N/A,
IFERROR(VLOOKUP(BG1618,MonsterTable!$A:$B,MATCH(MonsterTable!$B$1,MonsterTable!$A$1:$B$1,0),0),
IF(OR(NOT(ISBLANK(BI1618)),ISBLANK(BJ1618)),#N/A,
IF(BG1618="empty","empty",
VLOOKUP(BG1618,MonsterGroupTable!$A:$A,1,0)))))))</f>
        <v/>
      </c>
      <c r="BO1618" s="2" t="str">
        <f>IF(AND(ISBLANK(BN1618),OR(NOT(ISBLANK(BP1618)),NOT(ISBLANK(BQ1618)))),#N/A,
IF(ISBLANK(BN1618),"",
IF(AND(NOT(ISERROR(VLOOKUP(BN1618,MonsterTable!$A:$B,MATCH(MonsterTable!$B$1,MonsterTable!$A$1:$B$1,0),0))),OR(ISBLANK(BP1618),ISBLANK(BQ1618))),#N/A,
IFERROR(VLOOKUP(BN1618,MonsterTable!$A:$B,MATCH(MonsterTable!$B$1,MonsterTable!$A$1:$B$1,0),0),
IF(OR(NOT(ISBLANK(BP1618)),ISBLANK(BQ1618)),#N/A,
IF(BN1618="empty","empty",
VLOOKUP(BN1618,MonsterGroupTable!$A:$A,1,0)))))))</f>
        <v/>
      </c>
      <c r="BV1618" s="2" t="str">
        <f>IF(AND(ISBLANK(BU1618),OR(NOT(ISBLANK(BW1618)),NOT(ISBLANK(BX1618)))),#N/A,
IF(ISBLANK(BU1618),"",
IF(AND(NOT(ISERROR(VLOOKUP(BU1618,MonsterTable!$A:$B,MATCH(MonsterTable!$B$1,MonsterTable!$A$1:$B$1,0),0))),OR(ISBLANK(BW1618),ISBLANK(BX1618))),#N/A,
IFERROR(VLOOKUP(BU1618,MonsterTable!$A:$B,MATCH(MonsterTable!$B$1,MonsterTable!$A$1:$B$1,0),0),
IF(OR(NOT(ISBLANK(BW1618)),ISBLANK(BX1618)),#N/A,
IF(BU1618="empty","empty",
VLOOKUP(BU1618,MonsterGroupTable!$A:$A,1,0)))))))</f>
        <v/>
      </c>
      <c r="CC1618" s="2" t="str">
        <f>IF(AND(ISBLANK(CB1618),OR(NOT(ISBLANK(CD1618)),NOT(ISBLANK(CE1618)))),#N/A,
IF(ISBLANK(CB1618),"",
IF(AND(NOT(ISERROR(VLOOKUP(CB1618,MonsterTable!$A:$B,MATCH(MonsterTable!$B$1,MonsterTable!$A$1:$B$1,0),0))),OR(ISBLANK(CD1618),ISBLANK(CE1618))),#N/A,
IFERROR(VLOOKUP(CB1618,MonsterTable!$A:$B,MATCH(MonsterTable!$B$1,MonsterTable!$A$1:$B$1,0),0),
IF(OR(NOT(ISBLANK(CD1618)),ISBLANK(CE1618)),#N/A,
IF(CB1618="empty","empty",
VLOOKUP(CB1618,MonsterGroupTable!$A:$A,1,0)))))))</f>
        <v/>
      </c>
      <c r="CJ1618" s="2" t="str">
        <f>IF(AND(ISBLANK(CI1618),OR(NOT(ISBLANK(CK1618)),NOT(ISBLANK(CL1618)))),#N/A,
IF(ISBLANK(CI1618),"",
IF(AND(NOT(ISERROR(VLOOKUP(CI1618,MonsterTable!$A:$B,MATCH(MonsterTable!$B$1,MonsterTable!$A$1:$B$1,0),0))),OR(ISBLANK(CK1618),ISBLANK(CL1618))),#N/A,
IFERROR(VLOOKUP(CI1618,MonsterTable!$A:$B,MATCH(MonsterTable!$B$1,MonsterTable!$A$1:$B$1,0),0),
IF(OR(NOT(ISBLANK(CK1618)),ISBLANK(CL1618)),#N/A,
IF(CI1618="empty","empty",
VLOOKUP(CI1618,MonsterGroupTable!$A:$A,1,0)))))))</f>
        <v/>
      </c>
    </row>
    <row r="1619" spans="1:88">
      <c r="A1619">
        <v>20585</v>
      </c>
      <c r="B1619">
        <f t="shared" si="55"/>
        <v>1.1000000000000001</v>
      </c>
      <c r="C1619">
        <f t="shared" si="55"/>
        <v>1.1000000000000001</v>
      </c>
      <c r="F1619">
        <v>2160</v>
      </c>
      <c r="G1619">
        <v>78351</v>
      </c>
      <c r="H1619">
        <v>0</v>
      </c>
      <c r="I1619">
        <v>0</v>
      </c>
      <c r="J1619">
        <v>0</v>
      </c>
      <c r="K1619" t="s">
        <v>28</v>
      </c>
      <c r="L1619" t="s">
        <v>255</v>
      </c>
      <c r="M1619" t="s">
        <v>79</v>
      </c>
      <c r="N1619" t="s">
        <v>80</v>
      </c>
      <c r="O1619">
        <v>0</v>
      </c>
      <c r="P1619">
        <v>-4.75</v>
      </c>
      <c r="Q1619">
        <v>-3.5</v>
      </c>
      <c r="R1619">
        <v>4.75</v>
      </c>
      <c r="S1619">
        <v>3</v>
      </c>
      <c r="T1619">
        <v>-13.5</v>
      </c>
      <c r="U1619">
        <v>2.5499999999999998</v>
      </c>
      <c r="V1619">
        <v>-6.75</v>
      </c>
      <c r="W1619" t="str">
        <f t="shared" si="56"/>
        <v>g119,5,empty,3,204,1,1,0</v>
      </c>
      <c r="X1619" s="1" t="s">
        <v>318</v>
      </c>
      <c r="Y1619" s="2" t="str">
        <f>IF(AND(ISBLANK(X1619),OR(NOT(ISBLANK(Z1619)),NOT(ISBLANK(AA1619)))),#N/A,
IF(ISBLANK(X1619),"",
IF(AND(NOT(ISERROR(VLOOKUP(X1619,MonsterTable!$A:$B,MATCH(MonsterTable!$B$1,MonsterTable!$A$1:$B$1,0),0))),OR(ISBLANK(Z1619),ISBLANK(AA1619))),#N/A,
IFERROR(VLOOKUP(X1619,MonsterTable!$A:$B,MATCH(MonsterTable!$B$1,MonsterTable!$A$1:$B$1,0),0),
IF(OR(NOT(ISBLANK(Z1619)),ISBLANK(AA1619)),#N/A,
IF(X1619="empty","empty",
VLOOKUP(X1619,MonsterGroupTable!$A:$A,1,0)))))))</f>
        <v>g119</v>
      </c>
      <c r="AA1619">
        <v>5</v>
      </c>
      <c r="AE1619" s="1" t="s">
        <v>446</v>
      </c>
      <c r="AF1619" s="2" t="str">
        <f>IF(AND(ISBLANK(AE1619),OR(NOT(ISBLANK(AG1619)),NOT(ISBLANK(AH1619)))),#N/A,
IF(ISBLANK(AE1619),"",
IF(AND(NOT(ISERROR(VLOOKUP(AE1619,MonsterTable!$A:$B,MATCH(MonsterTable!$B$1,MonsterTable!$A$1:$B$1,0),0))),OR(ISBLANK(AG1619),ISBLANK(AH1619))),#N/A,
IFERROR(VLOOKUP(AE1619,MonsterTable!$A:$B,MATCH(MonsterTable!$B$1,MonsterTable!$A$1:$B$1,0),0),
IF(OR(NOT(ISBLANK(AG1619)),ISBLANK(AH1619)),#N/A,
IF(AE1619="empty","empty",
VLOOKUP(AE1619,MonsterGroupTable!$A:$A,1,0)))))))</f>
        <v>empty</v>
      </c>
      <c r="AH1619">
        <v>3</v>
      </c>
      <c r="AL1619" s="1" t="s">
        <v>340</v>
      </c>
      <c r="AM1619" s="2">
        <f>IF(AND(ISBLANK(AL1619),OR(NOT(ISBLANK(AN1619)),NOT(ISBLANK(AO1619)))),#N/A,
IF(ISBLANK(AL1619),"",
IF(AND(NOT(ISERROR(VLOOKUP(AL1619,MonsterTable!$A:$B,MATCH(MonsterTable!$B$1,MonsterTable!$A$1:$B$1,0),0))),OR(ISBLANK(AN1619),ISBLANK(AO1619))),#N/A,
IFERROR(VLOOKUP(AL1619,MonsterTable!$A:$B,MATCH(MonsterTable!$B$1,MonsterTable!$A$1:$B$1,0),0),
IF(OR(NOT(ISBLANK(AN1619)),ISBLANK(AO1619)),#N/A,
IF(AL1619="empty","empty",
VLOOKUP(AL1619,MonsterGroupTable!$A:$A,1,0)))))))</f>
        <v>204</v>
      </c>
      <c r="AN1619">
        <v>1</v>
      </c>
      <c r="AO1619">
        <v>1</v>
      </c>
      <c r="AP1619">
        <v>0</v>
      </c>
      <c r="AT1619" s="2" t="str">
        <f>IF(AND(ISBLANK(AS1619),OR(NOT(ISBLANK(AU1619)),NOT(ISBLANK(AV1619)))),#N/A,
IF(ISBLANK(AS1619),"",
IF(AND(NOT(ISERROR(VLOOKUP(AS1619,MonsterTable!$A:$B,MATCH(MonsterTable!$B$1,MonsterTable!$A$1:$B$1,0),0))),OR(ISBLANK(AU1619),ISBLANK(AV1619))),#N/A,
IFERROR(VLOOKUP(AS1619,MonsterTable!$A:$B,MATCH(MonsterTable!$B$1,MonsterTable!$A$1:$B$1,0),0),
IF(OR(NOT(ISBLANK(AU1619)),ISBLANK(AV1619)),#N/A,
IF(AS1619="empty","empty",
VLOOKUP(AS1619,MonsterGroupTable!$A:$A,1,0)))))))</f>
        <v/>
      </c>
      <c r="BA1619" s="2" t="str">
        <f>IF(AND(ISBLANK(AZ1619),OR(NOT(ISBLANK(BB1619)),NOT(ISBLANK(BC1619)))),#N/A,
IF(ISBLANK(AZ1619),"",
IF(AND(NOT(ISERROR(VLOOKUP(AZ1619,MonsterTable!$A:$B,MATCH(MonsterTable!$B$1,MonsterTable!$A$1:$B$1,0),0))),OR(ISBLANK(BB1619),ISBLANK(BC1619))),#N/A,
IFERROR(VLOOKUP(AZ1619,MonsterTable!$A:$B,MATCH(MonsterTable!$B$1,MonsterTable!$A$1:$B$1,0),0),
IF(OR(NOT(ISBLANK(BB1619)),ISBLANK(BC1619)),#N/A,
IF(AZ1619="empty","empty",
VLOOKUP(AZ1619,MonsterGroupTable!$A:$A,1,0)))))))</f>
        <v/>
      </c>
      <c r="BH1619" s="2" t="str">
        <f>IF(AND(ISBLANK(BG1619),OR(NOT(ISBLANK(BI1619)),NOT(ISBLANK(BJ1619)))),#N/A,
IF(ISBLANK(BG1619),"",
IF(AND(NOT(ISERROR(VLOOKUP(BG1619,MonsterTable!$A:$B,MATCH(MonsterTable!$B$1,MonsterTable!$A$1:$B$1,0),0))),OR(ISBLANK(BI1619),ISBLANK(BJ1619))),#N/A,
IFERROR(VLOOKUP(BG1619,MonsterTable!$A:$B,MATCH(MonsterTable!$B$1,MonsterTable!$A$1:$B$1,0),0),
IF(OR(NOT(ISBLANK(BI1619)),ISBLANK(BJ1619)),#N/A,
IF(BG1619="empty","empty",
VLOOKUP(BG1619,MonsterGroupTable!$A:$A,1,0)))))))</f>
        <v/>
      </c>
      <c r="BO1619" s="2" t="str">
        <f>IF(AND(ISBLANK(BN1619),OR(NOT(ISBLANK(BP1619)),NOT(ISBLANK(BQ1619)))),#N/A,
IF(ISBLANK(BN1619),"",
IF(AND(NOT(ISERROR(VLOOKUP(BN1619,MonsterTable!$A:$B,MATCH(MonsterTable!$B$1,MonsterTable!$A$1:$B$1,0),0))),OR(ISBLANK(BP1619),ISBLANK(BQ1619))),#N/A,
IFERROR(VLOOKUP(BN1619,MonsterTable!$A:$B,MATCH(MonsterTable!$B$1,MonsterTable!$A$1:$B$1,0),0),
IF(OR(NOT(ISBLANK(BP1619)),ISBLANK(BQ1619)),#N/A,
IF(BN1619="empty","empty",
VLOOKUP(BN1619,MonsterGroupTable!$A:$A,1,0)))))))</f>
        <v/>
      </c>
      <c r="BV1619" s="2" t="str">
        <f>IF(AND(ISBLANK(BU1619),OR(NOT(ISBLANK(BW1619)),NOT(ISBLANK(BX1619)))),#N/A,
IF(ISBLANK(BU1619),"",
IF(AND(NOT(ISERROR(VLOOKUP(BU1619,MonsterTable!$A:$B,MATCH(MonsterTable!$B$1,MonsterTable!$A$1:$B$1,0),0))),OR(ISBLANK(BW1619),ISBLANK(BX1619))),#N/A,
IFERROR(VLOOKUP(BU1619,MonsterTable!$A:$B,MATCH(MonsterTable!$B$1,MonsterTable!$A$1:$B$1,0),0),
IF(OR(NOT(ISBLANK(BW1619)),ISBLANK(BX1619)),#N/A,
IF(BU1619="empty","empty",
VLOOKUP(BU1619,MonsterGroupTable!$A:$A,1,0)))))))</f>
        <v/>
      </c>
      <c r="CC1619" s="2" t="str">
        <f>IF(AND(ISBLANK(CB1619),OR(NOT(ISBLANK(CD1619)),NOT(ISBLANK(CE1619)))),#N/A,
IF(ISBLANK(CB1619),"",
IF(AND(NOT(ISERROR(VLOOKUP(CB1619,MonsterTable!$A:$B,MATCH(MonsterTable!$B$1,MonsterTable!$A$1:$B$1,0),0))),OR(ISBLANK(CD1619),ISBLANK(CE1619))),#N/A,
IFERROR(VLOOKUP(CB1619,MonsterTable!$A:$B,MATCH(MonsterTable!$B$1,MonsterTable!$A$1:$B$1,0),0),
IF(OR(NOT(ISBLANK(CD1619)),ISBLANK(CE1619)),#N/A,
IF(CB1619="empty","empty",
VLOOKUP(CB1619,MonsterGroupTable!$A:$A,1,0)))))))</f>
        <v/>
      </c>
      <c r="CJ1619" s="2" t="str">
        <f>IF(AND(ISBLANK(CI1619),OR(NOT(ISBLANK(CK1619)),NOT(ISBLANK(CL1619)))),#N/A,
IF(ISBLANK(CI1619),"",
IF(AND(NOT(ISERROR(VLOOKUP(CI1619,MonsterTable!$A:$B,MATCH(MonsterTable!$B$1,MonsterTable!$A$1:$B$1,0),0))),OR(ISBLANK(CK1619),ISBLANK(CL1619))),#N/A,
IFERROR(VLOOKUP(CI1619,MonsterTable!$A:$B,MATCH(MonsterTable!$B$1,MonsterTable!$A$1:$B$1,0),0),
IF(OR(NOT(ISBLANK(CK1619)),ISBLANK(CL1619)),#N/A,
IF(CI1619="empty","empty",
VLOOKUP(CI1619,MonsterGroupTable!$A:$A,1,0)))))))</f>
        <v/>
      </c>
    </row>
    <row r="1620" spans="1:88">
      <c r="A1620">
        <v>20586</v>
      </c>
      <c r="B1620">
        <f t="shared" si="55"/>
        <v>1.1000000000000001</v>
      </c>
      <c r="C1620">
        <f t="shared" si="55"/>
        <v>1.1000000000000001</v>
      </c>
      <c r="F1620">
        <v>2160</v>
      </c>
      <c r="G1620">
        <v>78675</v>
      </c>
      <c r="H1620">
        <v>0</v>
      </c>
      <c r="I1620">
        <v>0</v>
      </c>
      <c r="J1620">
        <v>0</v>
      </c>
      <c r="K1620" t="s">
        <v>28</v>
      </c>
      <c r="L1620" t="s">
        <v>255</v>
      </c>
      <c r="M1620" t="s">
        <v>79</v>
      </c>
      <c r="N1620" t="s">
        <v>80</v>
      </c>
      <c r="O1620">
        <v>0</v>
      </c>
      <c r="P1620">
        <v>-4.75</v>
      </c>
      <c r="Q1620">
        <v>-3.5</v>
      </c>
      <c r="R1620">
        <v>4.75</v>
      </c>
      <c r="S1620">
        <v>3</v>
      </c>
      <c r="T1620">
        <v>-13.5</v>
      </c>
      <c r="U1620">
        <v>2.5499999999999998</v>
      </c>
      <c r="V1620">
        <v>-6.75</v>
      </c>
      <c r="W1620" t="str">
        <f t="shared" si="56"/>
        <v>g119,5,empty,3,204,1,1,0</v>
      </c>
      <c r="X1620" s="1" t="s">
        <v>318</v>
      </c>
      <c r="Y1620" s="2" t="str">
        <f>IF(AND(ISBLANK(X1620),OR(NOT(ISBLANK(Z1620)),NOT(ISBLANK(AA1620)))),#N/A,
IF(ISBLANK(X1620),"",
IF(AND(NOT(ISERROR(VLOOKUP(X1620,MonsterTable!$A:$B,MATCH(MonsterTable!$B$1,MonsterTable!$A$1:$B$1,0),0))),OR(ISBLANK(Z1620),ISBLANK(AA1620))),#N/A,
IFERROR(VLOOKUP(X1620,MonsterTable!$A:$B,MATCH(MonsterTable!$B$1,MonsterTable!$A$1:$B$1,0),0),
IF(OR(NOT(ISBLANK(Z1620)),ISBLANK(AA1620)),#N/A,
IF(X1620="empty","empty",
VLOOKUP(X1620,MonsterGroupTable!$A:$A,1,0)))))))</f>
        <v>g119</v>
      </c>
      <c r="AA1620">
        <v>5</v>
      </c>
      <c r="AE1620" s="1" t="s">
        <v>446</v>
      </c>
      <c r="AF1620" s="2" t="str">
        <f>IF(AND(ISBLANK(AE1620),OR(NOT(ISBLANK(AG1620)),NOT(ISBLANK(AH1620)))),#N/A,
IF(ISBLANK(AE1620),"",
IF(AND(NOT(ISERROR(VLOOKUP(AE1620,MonsterTable!$A:$B,MATCH(MonsterTable!$B$1,MonsterTable!$A$1:$B$1,0),0))),OR(ISBLANK(AG1620),ISBLANK(AH1620))),#N/A,
IFERROR(VLOOKUP(AE1620,MonsterTable!$A:$B,MATCH(MonsterTable!$B$1,MonsterTable!$A$1:$B$1,0),0),
IF(OR(NOT(ISBLANK(AG1620)),ISBLANK(AH1620)),#N/A,
IF(AE1620="empty","empty",
VLOOKUP(AE1620,MonsterGroupTable!$A:$A,1,0)))))))</f>
        <v>empty</v>
      </c>
      <c r="AH1620">
        <v>3</v>
      </c>
      <c r="AL1620" s="1" t="s">
        <v>340</v>
      </c>
      <c r="AM1620" s="2">
        <f>IF(AND(ISBLANK(AL1620),OR(NOT(ISBLANK(AN1620)),NOT(ISBLANK(AO1620)))),#N/A,
IF(ISBLANK(AL1620),"",
IF(AND(NOT(ISERROR(VLOOKUP(AL1620,MonsterTable!$A:$B,MATCH(MonsterTable!$B$1,MonsterTable!$A$1:$B$1,0),0))),OR(ISBLANK(AN1620),ISBLANK(AO1620))),#N/A,
IFERROR(VLOOKUP(AL1620,MonsterTable!$A:$B,MATCH(MonsterTable!$B$1,MonsterTable!$A$1:$B$1,0),0),
IF(OR(NOT(ISBLANK(AN1620)),ISBLANK(AO1620)),#N/A,
IF(AL1620="empty","empty",
VLOOKUP(AL1620,MonsterGroupTable!$A:$A,1,0)))))))</f>
        <v>204</v>
      </c>
      <c r="AN1620">
        <v>1</v>
      </c>
      <c r="AO1620">
        <v>1</v>
      </c>
      <c r="AP1620">
        <v>0</v>
      </c>
      <c r="AT1620" s="2" t="str">
        <f>IF(AND(ISBLANK(AS1620),OR(NOT(ISBLANK(AU1620)),NOT(ISBLANK(AV1620)))),#N/A,
IF(ISBLANK(AS1620),"",
IF(AND(NOT(ISERROR(VLOOKUP(AS1620,MonsterTable!$A:$B,MATCH(MonsterTable!$B$1,MonsterTable!$A$1:$B$1,0),0))),OR(ISBLANK(AU1620),ISBLANK(AV1620))),#N/A,
IFERROR(VLOOKUP(AS1620,MonsterTable!$A:$B,MATCH(MonsterTable!$B$1,MonsterTable!$A$1:$B$1,0),0),
IF(OR(NOT(ISBLANK(AU1620)),ISBLANK(AV1620)),#N/A,
IF(AS1620="empty","empty",
VLOOKUP(AS1620,MonsterGroupTable!$A:$A,1,0)))))))</f>
        <v/>
      </c>
      <c r="BA1620" s="2" t="str">
        <f>IF(AND(ISBLANK(AZ1620),OR(NOT(ISBLANK(BB1620)),NOT(ISBLANK(BC1620)))),#N/A,
IF(ISBLANK(AZ1620),"",
IF(AND(NOT(ISERROR(VLOOKUP(AZ1620,MonsterTable!$A:$B,MATCH(MonsterTable!$B$1,MonsterTable!$A$1:$B$1,0),0))),OR(ISBLANK(BB1620),ISBLANK(BC1620))),#N/A,
IFERROR(VLOOKUP(AZ1620,MonsterTable!$A:$B,MATCH(MonsterTable!$B$1,MonsterTable!$A$1:$B$1,0),0),
IF(OR(NOT(ISBLANK(BB1620)),ISBLANK(BC1620)),#N/A,
IF(AZ1620="empty","empty",
VLOOKUP(AZ1620,MonsterGroupTable!$A:$A,1,0)))))))</f>
        <v/>
      </c>
      <c r="BH1620" s="2" t="str">
        <f>IF(AND(ISBLANK(BG1620),OR(NOT(ISBLANK(BI1620)),NOT(ISBLANK(BJ1620)))),#N/A,
IF(ISBLANK(BG1620),"",
IF(AND(NOT(ISERROR(VLOOKUP(BG1620,MonsterTable!$A:$B,MATCH(MonsterTable!$B$1,MonsterTable!$A$1:$B$1,0),0))),OR(ISBLANK(BI1620),ISBLANK(BJ1620))),#N/A,
IFERROR(VLOOKUP(BG1620,MonsterTable!$A:$B,MATCH(MonsterTable!$B$1,MonsterTable!$A$1:$B$1,0),0),
IF(OR(NOT(ISBLANK(BI1620)),ISBLANK(BJ1620)),#N/A,
IF(BG1620="empty","empty",
VLOOKUP(BG1620,MonsterGroupTable!$A:$A,1,0)))))))</f>
        <v/>
      </c>
      <c r="BO1620" s="2" t="str">
        <f>IF(AND(ISBLANK(BN1620),OR(NOT(ISBLANK(BP1620)),NOT(ISBLANK(BQ1620)))),#N/A,
IF(ISBLANK(BN1620),"",
IF(AND(NOT(ISERROR(VLOOKUP(BN1620,MonsterTable!$A:$B,MATCH(MonsterTable!$B$1,MonsterTable!$A$1:$B$1,0),0))),OR(ISBLANK(BP1620),ISBLANK(BQ1620))),#N/A,
IFERROR(VLOOKUP(BN1620,MonsterTable!$A:$B,MATCH(MonsterTable!$B$1,MonsterTable!$A$1:$B$1,0),0),
IF(OR(NOT(ISBLANK(BP1620)),ISBLANK(BQ1620)),#N/A,
IF(BN1620="empty","empty",
VLOOKUP(BN1620,MonsterGroupTable!$A:$A,1,0)))))))</f>
        <v/>
      </c>
      <c r="BV1620" s="2" t="str">
        <f>IF(AND(ISBLANK(BU1620),OR(NOT(ISBLANK(BW1620)),NOT(ISBLANK(BX1620)))),#N/A,
IF(ISBLANK(BU1620),"",
IF(AND(NOT(ISERROR(VLOOKUP(BU1620,MonsterTable!$A:$B,MATCH(MonsterTable!$B$1,MonsterTable!$A$1:$B$1,0),0))),OR(ISBLANK(BW1620),ISBLANK(BX1620))),#N/A,
IFERROR(VLOOKUP(BU1620,MonsterTable!$A:$B,MATCH(MonsterTable!$B$1,MonsterTable!$A$1:$B$1,0),0),
IF(OR(NOT(ISBLANK(BW1620)),ISBLANK(BX1620)),#N/A,
IF(BU1620="empty","empty",
VLOOKUP(BU1620,MonsterGroupTable!$A:$A,1,0)))))))</f>
        <v/>
      </c>
      <c r="CC1620" s="2" t="str">
        <f>IF(AND(ISBLANK(CB1620),OR(NOT(ISBLANK(CD1620)),NOT(ISBLANK(CE1620)))),#N/A,
IF(ISBLANK(CB1620),"",
IF(AND(NOT(ISERROR(VLOOKUP(CB1620,MonsterTable!$A:$B,MATCH(MonsterTable!$B$1,MonsterTable!$A$1:$B$1,0),0))),OR(ISBLANK(CD1620),ISBLANK(CE1620))),#N/A,
IFERROR(VLOOKUP(CB1620,MonsterTable!$A:$B,MATCH(MonsterTable!$B$1,MonsterTable!$A$1:$B$1,0),0),
IF(OR(NOT(ISBLANK(CD1620)),ISBLANK(CE1620)),#N/A,
IF(CB1620="empty","empty",
VLOOKUP(CB1620,MonsterGroupTable!$A:$A,1,0)))))))</f>
        <v/>
      </c>
      <c r="CJ1620" s="2" t="str">
        <f>IF(AND(ISBLANK(CI1620),OR(NOT(ISBLANK(CK1620)),NOT(ISBLANK(CL1620)))),#N/A,
IF(ISBLANK(CI1620),"",
IF(AND(NOT(ISERROR(VLOOKUP(CI1620,MonsterTable!$A:$B,MATCH(MonsterTable!$B$1,MonsterTable!$A$1:$B$1,0),0))),OR(ISBLANK(CK1620),ISBLANK(CL1620))),#N/A,
IFERROR(VLOOKUP(CI1620,MonsterTable!$A:$B,MATCH(MonsterTable!$B$1,MonsterTable!$A$1:$B$1,0),0),
IF(OR(NOT(ISBLANK(CK1620)),ISBLANK(CL1620)),#N/A,
IF(CI1620="empty","empty",
VLOOKUP(CI1620,MonsterGroupTable!$A:$A,1,0)))))))</f>
        <v/>
      </c>
    </row>
    <row r="1621" spans="1:88">
      <c r="A1621">
        <v>20587</v>
      </c>
      <c r="B1621">
        <f t="shared" si="55"/>
        <v>1.1000000000000001</v>
      </c>
      <c r="C1621">
        <f t="shared" si="55"/>
        <v>1.1000000000000001</v>
      </c>
      <c r="F1621">
        <v>2160</v>
      </c>
      <c r="G1621">
        <v>78999</v>
      </c>
      <c r="H1621">
        <v>0</v>
      </c>
      <c r="I1621">
        <v>0</v>
      </c>
      <c r="J1621">
        <v>0</v>
      </c>
      <c r="K1621" t="s">
        <v>28</v>
      </c>
      <c r="L1621" t="s">
        <v>255</v>
      </c>
      <c r="M1621" t="s">
        <v>79</v>
      </c>
      <c r="N1621" t="s">
        <v>80</v>
      </c>
      <c r="O1621">
        <v>0</v>
      </c>
      <c r="P1621">
        <v>-4.75</v>
      </c>
      <c r="Q1621">
        <v>-3.5</v>
      </c>
      <c r="R1621">
        <v>4.75</v>
      </c>
      <c r="S1621">
        <v>3</v>
      </c>
      <c r="T1621">
        <v>-13.5</v>
      </c>
      <c r="U1621">
        <v>2.5499999999999998</v>
      </c>
      <c r="V1621">
        <v>-6.75</v>
      </c>
      <c r="W1621" t="str">
        <f t="shared" si="56"/>
        <v>g119,5,empty,3,204,1,1,0</v>
      </c>
      <c r="X1621" s="1" t="s">
        <v>318</v>
      </c>
      <c r="Y1621" s="2" t="str">
        <f>IF(AND(ISBLANK(X1621),OR(NOT(ISBLANK(Z1621)),NOT(ISBLANK(AA1621)))),#N/A,
IF(ISBLANK(X1621),"",
IF(AND(NOT(ISERROR(VLOOKUP(X1621,MonsterTable!$A:$B,MATCH(MonsterTable!$B$1,MonsterTable!$A$1:$B$1,0),0))),OR(ISBLANK(Z1621),ISBLANK(AA1621))),#N/A,
IFERROR(VLOOKUP(X1621,MonsterTable!$A:$B,MATCH(MonsterTable!$B$1,MonsterTable!$A$1:$B$1,0),0),
IF(OR(NOT(ISBLANK(Z1621)),ISBLANK(AA1621)),#N/A,
IF(X1621="empty","empty",
VLOOKUP(X1621,MonsterGroupTable!$A:$A,1,0)))))))</f>
        <v>g119</v>
      </c>
      <c r="AA1621">
        <v>5</v>
      </c>
      <c r="AE1621" s="1" t="s">
        <v>446</v>
      </c>
      <c r="AF1621" s="2" t="str">
        <f>IF(AND(ISBLANK(AE1621),OR(NOT(ISBLANK(AG1621)),NOT(ISBLANK(AH1621)))),#N/A,
IF(ISBLANK(AE1621),"",
IF(AND(NOT(ISERROR(VLOOKUP(AE1621,MonsterTable!$A:$B,MATCH(MonsterTable!$B$1,MonsterTable!$A$1:$B$1,0),0))),OR(ISBLANK(AG1621),ISBLANK(AH1621))),#N/A,
IFERROR(VLOOKUP(AE1621,MonsterTable!$A:$B,MATCH(MonsterTable!$B$1,MonsterTable!$A$1:$B$1,0),0),
IF(OR(NOT(ISBLANK(AG1621)),ISBLANK(AH1621)),#N/A,
IF(AE1621="empty","empty",
VLOOKUP(AE1621,MonsterGroupTable!$A:$A,1,0)))))))</f>
        <v>empty</v>
      </c>
      <c r="AH1621">
        <v>3</v>
      </c>
      <c r="AL1621" s="1" t="s">
        <v>340</v>
      </c>
      <c r="AM1621" s="2">
        <f>IF(AND(ISBLANK(AL1621),OR(NOT(ISBLANK(AN1621)),NOT(ISBLANK(AO1621)))),#N/A,
IF(ISBLANK(AL1621),"",
IF(AND(NOT(ISERROR(VLOOKUP(AL1621,MonsterTable!$A:$B,MATCH(MonsterTable!$B$1,MonsterTable!$A$1:$B$1,0),0))),OR(ISBLANK(AN1621),ISBLANK(AO1621))),#N/A,
IFERROR(VLOOKUP(AL1621,MonsterTable!$A:$B,MATCH(MonsterTable!$B$1,MonsterTable!$A$1:$B$1,0),0),
IF(OR(NOT(ISBLANK(AN1621)),ISBLANK(AO1621)),#N/A,
IF(AL1621="empty","empty",
VLOOKUP(AL1621,MonsterGroupTable!$A:$A,1,0)))))))</f>
        <v>204</v>
      </c>
      <c r="AN1621">
        <v>1</v>
      </c>
      <c r="AO1621">
        <v>1</v>
      </c>
      <c r="AP1621">
        <v>0</v>
      </c>
      <c r="AT1621" s="2" t="str">
        <f>IF(AND(ISBLANK(AS1621),OR(NOT(ISBLANK(AU1621)),NOT(ISBLANK(AV1621)))),#N/A,
IF(ISBLANK(AS1621),"",
IF(AND(NOT(ISERROR(VLOOKUP(AS1621,MonsterTable!$A:$B,MATCH(MonsterTable!$B$1,MonsterTable!$A$1:$B$1,0),0))),OR(ISBLANK(AU1621),ISBLANK(AV1621))),#N/A,
IFERROR(VLOOKUP(AS1621,MonsterTable!$A:$B,MATCH(MonsterTable!$B$1,MonsterTable!$A$1:$B$1,0),0),
IF(OR(NOT(ISBLANK(AU1621)),ISBLANK(AV1621)),#N/A,
IF(AS1621="empty","empty",
VLOOKUP(AS1621,MonsterGroupTable!$A:$A,1,0)))))))</f>
        <v/>
      </c>
      <c r="BA1621" s="2" t="str">
        <f>IF(AND(ISBLANK(AZ1621),OR(NOT(ISBLANK(BB1621)),NOT(ISBLANK(BC1621)))),#N/A,
IF(ISBLANK(AZ1621),"",
IF(AND(NOT(ISERROR(VLOOKUP(AZ1621,MonsterTable!$A:$B,MATCH(MonsterTable!$B$1,MonsterTable!$A$1:$B$1,0),0))),OR(ISBLANK(BB1621),ISBLANK(BC1621))),#N/A,
IFERROR(VLOOKUP(AZ1621,MonsterTable!$A:$B,MATCH(MonsterTable!$B$1,MonsterTable!$A$1:$B$1,0),0),
IF(OR(NOT(ISBLANK(BB1621)),ISBLANK(BC1621)),#N/A,
IF(AZ1621="empty","empty",
VLOOKUP(AZ1621,MonsterGroupTable!$A:$A,1,0)))))))</f>
        <v/>
      </c>
      <c r="BH1621" s="2" t="str">
        <f>IF(AND(ISBLANK(BG1621),OR(NOT(ISBLANK(BI1621)),NOT(ISBLANK(BJ1621)))),#N/A,
IF(ISBLANK(BG1621),"",
IF(AND(NOT(ISERROR(VLOOKUP(BG1621,MonsterTable!$A:$B,MATCH(MonsterTable!$B$1,MonsterTable!$A$1:$B$1,0),0))),OR(ISBLANK(BI1621),ISBLANK(BJ1621))),#N/A,
IFERROR(VLOOKUP(BG1621,MonsterTable!$A:$B,MATCH(MonsterTable!$B$1,MonsterTable!$A$1:$B$1,0),0),
IF(OR(NOT(ISBLANK(BI1621)),ISBLANK(BJ1621)),#N/A,
IF(BG1621="empty","empty",
VLOOKUP(BG1621,MonsterGroupTable!$A:$A,1,0)))))))</f>
        <v/>
      </c>
      <c r="BO1621" s="2" t="str">
        <f>IF(AND(ISBLANK(BN1621),OR(NOT(ISBLANK(BP1621)),NOT(ISBLANK(BQ1621)))),#N/A,
IF(ISBLANK(BN1621),"",
IF(AND(NOT(ISERROR(VLOOKUP(BN1621,MonsterTable!$A:$B,MATCH(MonsterTable!$B$1,MonsterTable!$A$1:$B$1,0),0))),OR(ISBLANK(BP1621),ISBLANK(BQ1621))),#N/A,
IFERROR(VLOOKUP(BN1621,MonsterTable!$A:$B,MATCH(MonsterTable!$B$1,MonsterTable!$A$1:$B$1,0),0),
IF(OR(NOT(ISBLANK(BP1621)),ISBLANK(BQ1621)),#N/A,
IF(BN1621="empty","empty",
VLOOKUP(BN1621,MonsterGroupTable!$A:$A,1,0)))))))</f>
        <v/>
      </c>
      <c r="BV1621" s="2" t="str">
        <f>IF(AND(ISBLANK(BU1621),OR(NOT(ISBLANK(BW1621)),NOT(ISBLANK(BX1621)))),#N/A,
IF(ISBLANK(BU1621),"",
IF(AND(NOT(ISERROR(VLOOKUP(BU1621,MonsterTable!$A:$B,MATCH(MonsterTable!$B$1,MonsterTable!$A$1:$B$1,0),0))),OR(ISBLANK(BW1621),ISBLANK(BX1621))),#N/A,
IFERROR(VLOOKUP(BU1621,MonsterTable!$A:$B,MATCH(MonsterTable!$B$1,MonsterTable!$A$1:$B$1,0),0),
IF(OR(NOT(ISBLANK(BW1621)),ISBLANK(BX1621)),#N/A,
IF(BU1621="empty","empty",
VLOOKUP(BU1621,MonsterGroupTable!$A:$A,1,0)))))))</f>
        <v/>
      </c>
      <c r="CC1621" s="2" t="str">
        <f>IF(AND(ISBLANK(CB1621),OR(NOT(ISBLANK(CD1621)),NOT(ISBLANK(CE1621)))),#N/A,
IF(ISBLANK(CB1621),"",
IF(AND(NOT(ISERROR(VLOOKUP(CB1621,MonsterTable!$A:$B,MATCH(MonsterTable!$B$1,MonsterTable!$A$1:$B$1,0),0))),OR(ISBLANK(CD1621),ISBLANK(CE1621))),#N/A,
IFERROR(VLOOKUP(CB1621,MonsterTable!$A:$B,MATCH(MonsterTable!$B$1,MonsterTable!$A$1:$B$1,0),0),
IF(OR(NOT(ISBLANK(CD1621)),ISBLANK(CE1621)),#N/A,
IF(CB1621="empty","empty",
VLOOKUP(CB1621,MonsterGroupTable!$A:$A,1,0)))))))</f>
        <v/>
      </c>
      <c r="CJ1621" s="2" t="str">
        <f>IF(AND(ISBLANK(CI1621),OR(NOT(ISBLANK(CK1621)),NOT(ISBLANK(CL1621)))),#N/A,
IF(ISBLANK(CI1621),"",
IF(AND(NOT(ISERROR(VLOOKUP(CI1621,MonsterTable!$A:$B,MATCH(MonsterTable!$B$1,MonsterTable!$A$1:$B$1,0),0))),OR(ISBLANK(CK1621),ISBLANK(CL1621))),#N/A,
IFERROR(VLOOKUP(CI1621,MonsterTable!$A:$B,MATCH(MonsterTable!$B$1,MonsterTable!$A$1:$B$1,0),0),
IF(OR(NOT(ISBLANK(CK1621)),ISBLANK(CL1621)),#N/A,
IF(CI1621="empty","empty",
VLOOKUP(CI1621,MonsterGroupTable!$A:$A,1,0)))))))</f>
        <v/>
      </c>
    </row>
    <row r="1622" spans="1:88">
      <c r="A1622">
        <v>20588</v>
      </c>
      <c r="B1622">
        <f t="shared" si="55"/>
        <v>1.1000000000000001</v>
      </c>
      <c r="C1622">
        <f t="shared" si="55"/>
        <v>1.1000000000000001</v>
      </c>
      <c r="F1622">
        <v>2160</v>
      </c>
      <c r="G1622">
        <v>79323</v>
      </c>
      <c r="H1622">
        <v>0</v>
      </c>
      <c r="I1622">
        <v>0</v>
      </c>
      <c r="J1622">
        <v>0</v>
      </c>
      <c r="K1622" t="s">
        <v>28</v>
      </c>
      <c r="L1622" t="s">
        <v>255</v>
      </c>
      <c r="M1622" t="s">
        <v>79</v>
      </c>
      <c r="N1622" t="s">
        <v>80</v>
      </c>
      <c r="O1622">
        <v>0</v>
      </c>
      <c r="P1622">
        <v>-4.75</v>
      </c>
      <c r="Q1622">
        <v>-3.5</v>
      </c>
      <c r="R1622">
        <v>4.75</v>
      </c>
      <c r="S1622">
        <v>3</v>
      </c>
      <c r="T1622">
        <v>-13.5</v>
      </c>
      <c r="U1622">
        <v>2.5499999999999998</v>
      </c>
      <c r="V1622">
        <v>-6.75</v>
      </c>
      <c r="W1622" t="str">
        <f t="shared" si="56"/>
        <v>g119,5,empty,3,204,1,1,0</v>
      </c>
      <c r="X1622" s="1" t="s">
        <v>318</v>
      </c>
      <c r="Y1622" s="2" t="str">
        <f>IF(AND(ISBLANK(X1622),OR(NOT(ISBLANK(Z1622)),NOT(ISBLANK(AA1622)))),#N/A,
IF(ISBLANK(X1622),"",
IF(AND(NOT(ISERROR(VLOOKUP(X1622,MonsterTable!$A:$B,MATCH(MonsterTable!$B$1,MonsterTable!$A$1:$B$1,0),0))),OR(ISBLANK(Z1622),ISBLANK(AA1622))),#N/A,
IFERROR(VLOOKUP(X1622,MonsterTable!$A:$B,MATCH(MonsterTable!$B$1,MonsterTable!$A$1:$B$1,0),0),
IF(OR(NOT(ISBLANK(Z1622)),ISBLANK(AA1622)),#N/A,
IF(X1622="empty","empty",
VLOOKUP(X1622,MonsterGroupTable!$A:$A,1,0)))))))</f>
        <v>g119</v>
      </c>
      <c r="AA1622">
        <v>5</v>
      </c>
      <c r="AE1622" s="1" t="s">
        <v>446</v>
      </c>
      <c r="AF1622" s="2" t="str">
        <f>IF(AND(ISBLANK(AE1622),OR(NOT(ISBLANK(AG1622)),NOT(ISBLANK(AH1622)))),#N/A,
IF(ISBLANK(AE1622),"",
IF(AND(NOT(ISERROR(VLOOKUP(AE1622,MonsterTable!$A:$B,MATCH(MonsterTable!$B$1,MonsterTable!$A$1:$B$1,0),0))),OR(ISBLANK(AG1622),ISBLANK(AH1622))),#N/A,
IFERROR(VLOOKUP(AE1622,MonsterTable!$A:$B,MATCH(MonsterTable!$B$1,MonsterTable!$A$1:$B$1,0),0),
IF(OR(NOT(ISBLANK(AG1622)),ISBLANK(AH1622)),#N/A,
IF(AE1622="empty","empty",
VLOOKUP(AE1622,MonsterGroupTable!$A:$A,1,0)))))))</f>
        <v>empty</v>
      </c>
      <c r="AH1622">
        <v>3</v>
      </c>
      <c r="AL1622" s="1" t="s">
        <v>340</v>
      </c>
      <c r="AM1622" s="2">
        <f>IF(AND(ISBLANK(AL1622),OR(NOT(ISBLANK(AN1622)),NOT(ISBLANK(AO1622)))),#N/A,
IF(ISBLANK(AL1622),"",
IF(AND(NOT(ISERROR(VLOOKUP(AL1622,MonsterTable!$A:$B,MATCH(MonsterTable!$B$1,MonsterTable!$A$1:$B$1,0),0))),OR(ISBLANK(AN1622),ISBLANK(AO1622))),#N/A,
IFERROR(VLOOKUP(AL1622,MonsterTable!$A:$B,MATCH(MonsterTable!$B$1,MonsterTable!$A$1:$B$1,0),0),
IF(OR(NOT(ISBLANK(AN1622)),ISBLANK(AO1622)),#N/A,
IF(AL1622="empty","empty",
VLOOKUP(AL1622,MonsterGroupTable!$A:$A,1,0)))))))</f>
        <v>204</v>
      </c>
      <c r="AN1622">
        <v>1</v>
      </c>
      <c r="AO1622">
        <v>1</v>
      </c>
      <c r="AP1622">
        <v>0</v>
      </c>
      <c r="AT1622" s="2" t="str">
        <f>IF(AND(ISBLANK(AS1622),OR(NOT(ISBLANK(AU1622)),NOT(ISBLANK(AV1622)))),#N/A,
IF(ISBLANK(AS1622),"",
IF(AND(NOT(ISERROR(VLOOKUP(AS1622,MonsterTable!$A:$B,MATCH(MonsterTable!$B$1,MonsterTable!$A$1:$B$1,0),0))),OR(ISBLANK(AU1622),ISBLANK(AV1622))),#N/A,
IFERROR(VLOOKUP(AS1622,MonsterTable!$A:$B,MATCH(MonsterTable!$B$1,MonsterTable!$A$1:$B$1,0),0),
IF(OR(NOT(ISBLANK(AU1622)),ISBLANK(AV1622)),#N/A,
IF(AS1622="empty","empty",
VLOOKUP(AS1622,MonsterGroupTable!$A:$A,1,0)))))))</f>
        <v/>
      </c>
      <c r="BA1622" s="2" t="str">
        <f>IF(AND(ISBLANK(AZ1622),OR(NOT(ISBLANK(BB1622)),NOT(ISBLANK(BC1622)))),#N/A,
IF(ISBLANK(AZ1622),"",
IF(AND(NOT(ISERROR(VLOOKUP(AZ1622,MonsterTable!$A:$B,MATCH(MonsterTable!$B$1,MonsterTable!$A$1:$B$1,0),0))),OR(ISBLANK(BB1622),ISBLANK(BC1622))),#N/A,
IFERROR(VLOOKUP(AZ1622,MonsterTable!$A:$B,MATCH(MonsterTable!$B$1,MonsterTable!$A$1:$B$1,0),0),
IF(OR(NOT(ISBLANK(BB1622)),ISBLANK(BC1622)),#N/A,
IF(AZ1622="empty","empty",
VLOOKUP(AZ1622,MonsterGroupTable!$A:$A,1,0)))))))</f>
        <v/>
      </c>
      <c r="BH1622" s="2" t="str">
        <f>IF(AND(ISBLANK(BG1622),OR(NOT(ISBLANK(BI1622)),NOT(ISBLANK(BJ1622)))),#N/A,
IF(ISBLANK(BG1622),"",
IF(AND(NOT(ISERROR(VLOOKUP(BG1622,MonsterTable!$A:$B,MATCH(MonsterTable!$B$1,MonsterTable!$A$1:$B$1,0),0))),OR(ISBLANK(BI1622),ISBLANK(BJ1622))),#N/A,
IFERROR(VLOOKUP(BG1622,MonsterTable!$A:$B,MATCH(MonsterTable!$B$1,MonsterTable!$A$1:$B$1,0),0),
IF(OR(NOT(ISBLANK(BI1622)),ISBLANK(BJ1622)),#N/A,
IF(BG1622="empty","empty",
VLOOKUP(BG1622,MonsterGroupTable!$A:$A,1,0)))))))</f>
        <v/>
      </c>
      <c r="BO1622" s="2" t="str">
        <f>IF(AND(ISBLANK(BN1622),OR(NOT(ISBLANK(BP1622)),NOT(ISBLANK(BQ1622)))),#N/A,
IF(ISBLANK(BN1622),"",
IF(AND(NOT(ISERROR(VLOOKUP(BN1622,MonsterTable!$A:$B,MATCH(MonsterTable!$B$1,MonsterTable!$A$1:$B$1,0),0))),OR(ISBLANK(BP1622),ISBLANK(BQ1622))),#N/A,
IFERROR(VLOOKUP(BN1622,MonsterTable!$A:$B,MATCH(MonsterTable!$B$1,MonsterTable!$A$1:$B$1,0),0),
IF(OR(NOT(ISBLANK(BP1622)),ISBLANK(BQ1622)),#N/A,
IF(BN1622="empty","empty",
VLOOKUP(BN1622,MonsterGroupTable!$A:$A,1,0)))))))</f>
        <v/>
      </c>
      <c r="BV1622" s="2" t="str">
        <f>IF(AND(ISBLANK(BU1622),OR(NOT(ISBLANK(BW1622)),NOT(ISBLANK(BX1622)))),#N/A,
IF(ISBLANK(BU1622),"",
IF(AND(NOT(ISERROR(VLOOKUP(BU1622,MonsterTable!$A:$B,MATCH(MonsterTable!$B$1,MonsterTable!$A$1:$B$1,0),0))),OR(ISBLANK(BW1622),ISBLANK(BX1622))),#N/A,
IFERROR(VLOOKUP(BU1622,MonsterTable!$A:$B,MATCH(MonsterTable!$B$1,MonsterTable!$A$1:$B$1,0),0),
IF(OR(NOT(ISBLANK(BW1622)),ISBLANK(BX1622)),#N/A,
IF(BU1622="empty","empty",
VLOOKUP(BU1622,MonsterGroupTable!$A:$A,1,0)))))))</f>
        <v/>
      </c>
      <c r="CC1622" s="2" t="str">
        <f>IF(AND(ISBLANK(CB1622),OR(NOT(ISBLANK(CD1622)),NOT(ISBLANK(CE1622)))),#N/A,
IF(ISBLANK(CB1622),"",
IF(AND(NOT(ISERROR(VLOOKUP(CB1622,MonsterTable!$A:$B,MATCH(MonsterTable!$B$1,MonsterTable!$A$1:$B$1,0),0))),OR(ISBLANK(CD1622),ISBLANK(CE1622))),#N/A,
IFERROR(VLOOKUP(CB1622,MonsterTable!$A:$B,MATCH(MonsterTable!$B$1,MonsterTable!$A$1:$B$1,0),0),
IF(OR(NOT(ISBLANK(CD1622)),ISBLANK(CE1622)),#N/A,
IF(CB1622="empty","empty",
VLOOKUP(CB1622,MonsterGroupTable!$A:$A,1,0)))))))</f>
        <v/>
      </c>
      <c r="CJ1622" s="2" t="str">
        <f>IF(AND(ISBLANK(CI1622),OR(NOT(ISBLANK(CK1622)),NOT(ISBLANK(CL1622)))),#N/A,
IF(ISBLANK(CI1622),"",
IF(AND(NOT(ISERROR(VLOOKUP(CI1622,MonsterTable!$A:$B,MATCH(MonsterTable!$B$1,MonsterTable!$A$1:$B$1,0),0))),OR(ISBLANK(CK1622),ISBLANK(CL1622))),#N/A,
IFERROR(VLOOKUP(CI1622,MonsterTable!$A:$B,MATCH(MonsterTable!$B$1,MonsterTable!$A$1:$B$1,0),0),
IF(OR(NOT(ISBLANK(CK1622)),ISBLANK(CL1622)),#N/A,
IF(CI1622="empty","empty",
VLOOKUP(CI1622,MonsterGroupTable!$A:$A,1,0)))))))</f>
        <v/>
      </c>
    </row>
    <row r="1623" spans="1:88">
      <c r="A1623">
        <v>20589</v>
      </c>
      <c r="B1623">
        <f t="shared" si="55"/>
        <v>1.1000000000000001</v>
      </c>
      <c r="C1623">
        <f t="shared" si="55"/>
        <v>1.1000000000000001</v>
      </c>
      <c r="F1623">
        <v>2160</v>
      </c>
      <c r="G1623">
        <v>79647</v>
      </c>
      <c r="H1623">
        <v>0</v>
      </c>
      <c r="I1623">
        <v>0</v>
      </c>
      <c r="J1623">
        <v>0</v>
      </c>
      <c r="K1623" t="s">
        <v>28</v>
      </c>
      <c r="L1623" t="s">
        <v>255</v>
      </c>
      <c r="M1623" t="s">
        <v>79</v>
      </c>
      <c r="N1623" t="s">
        <v>80</v>
      </c>
      <c r="O1623">
        <v>0</v>
      </c>
      <c r="P1623">
        <v>-4.75</v>
      </c>
      <c r="Q1623">
        <v>-3.5</v>
      </c>
      <c r="R1623">
        <v>4.75</v>
      </c>
      <c r="S1623">
        <v>3</v>
      </c>
      <c r="T1623">
        <v>-13.5</v>
      </c>
      <c r="U1623">
        <v>2.5499999999999998</v>
      </c>
      <c r="V1623">
        <v>-6.75</v>
      </c>
      <c r="W1623" t="str">
        <f t="shared" si="56"/>
        <v>g119,5,empty,3,204,1,1,0</v>
      </c>
      <c r="X1623" s="1" t="s">
        <v>318</v>
      </c>
      <c r="Y1623" s="2" t="str">
        <f>IF(AND(ISBLANK(X1623),OR(NOT(ISBLANK(Z1623)),NOT(ISBLANK(AA1623)))),#N/A,
IF(ISBLANK(X1623),"",
IF(AND(NOT(ISERROR(VLOOKUP(X1623,MonsterTable!$A:$B,MATCH(MonsterTable!$B$1,MonsterTable!$A$1:$B$1,0),0))),OR(ISBLANK(Z1623),ISBLANK(AA1623))),#N/A,
IFERROR(VLOOKUP(X1623,MonsterTable!$A:$B,MATCH(MonsterTable!$B$1,MonsterTable!$A$1:$B$1,0),0),
IF(OR(NOT(ISBLANK(Z1623)),ISBLANK(AA1623)),#N/A,
IF(X1623="empty","empty",
VLOOKUP(X1623,MonsterGroupTable!$A:$A,1,0)))))))</f>
        <v>g119</v>
      </c>
      <c r="AA1623">
        <v>5</v>
      </c>
      <c r="AE1623" s="1" t="s">
        <v>446</v>
      </c>
      <c r="AF1623" s="2" t="str">
        <f>IF(AND(ISBLANK(AE1623),OR(NOT(ISBLANK(AG1623)),NOT(ISBLANK(AH1623)))),#N/A,
IF(ISBLANK(AE1623),"",
IF(AND(NOT(ISERROR(VLOOKUP(AE1623,MonsterTable!$A:$B,MATCH(MonsterTable!$B$1,MonsterTable!$A$1:$B$1,0),0))),OR(ISBLANK(AG1623),ISBLANK(AH1623))),#N/A,
IFERROR(VLOOKUP(AE1623,MonsterTable!$A:$B,MATCH(MonsterTable!$B$1,MonsterTable!$A$1:$B$1,0),0),
IF(OR(NOT(ISBLANK(AG1623)),ISBLANK(AH1623)),#N/A,
IF(AE1623="empty","empty",
VLOOKUP(AE1623,MonsterGroupTable!$A:$A,1,0)))))))</f>
        <v>empty</v>
      </c>
      <c r="AH1623">
        <v>3</v>
      </c>
      <c r="AL1623" s="1" t="s">
        <v>340</v>
      </c>
      <c r="AM1623" s="2">
        <f>IF(AND(ISBLANK(AL1623),OR(NOT(ISBLANK(AN1623)),NOT(ISBLANK(AO1623)))),#N/A,
IF(ISBLANK(AL1623),"",
IF(AND(NOT(ISERROR(VLOOKUP(AL1623,MonsterTable!$A:$B,MATCH(MonsterTable!$B$1,MonsterTable!$A$1:$B$1,0),0))),OR(ISBLANK(AN1623),ISBLANK(AO1623))),#N/A,
IFERROR(VLOOKUP(AL1623,MonsterTable!$A:$B,MATCH(MonsterTable!$B$1,MonsterTable!$A$1:$B$1,0),0),
IF(OR(NOT(ISBLANK(AN1623)),ISBLANK(AO1623)),#N/A,
IF(AL1623="empty","empty",
VLOOKUP(AL1623,MonsterGroupTable!$A:$A,1,0)))))))</f>
        <v>204</v>
      </c>
      <c r="AN1623">
        <v>1</v>
      </c>
      <c r="AO1623">
        <v>1</v>
      </c>
      <c r="AP1623">
        <v>0</v>
      </c>
      <c r="AT1623" s="2" t="str">
        <f>IF(AND(ISBLANK(AS1623),OR(NOT(ISBLANK(AU1623)),NOT(ISBLANK(AV1623)))),#N/A,
IF(ISBLANK(AS1623),"",
IF(AND(NOT(ISERROR(VLOOKUP(AS1623,MonsterTable!$A:$B,MATCH(MonsterTable!$B$1,MonsterTable!$A$1:$B$1,0),0))),OR(ISBLANK(AU1623),ISBLANK(AV1623))),#N/A,
IFERROR(VLOOKUP(AS1623,MonsterTable!$A:$B,MATCH(MonsterTable!$B$1,MonsterTable!$A$1:$B$1,0),0),
IF(OR(NOT(ISBLANK(AU1623)),ISBLANK(AV1623)),#N/A,
IF(AS1623="empty","empty",
VLOOKUP(AS1623,MonsterGroupTable!$A:$A,1,0)))))))</f>
        <v/>
      </c>
      <c r="BA1623" s="2" t="str">
        <f>IF(AND(ISBLANK(AZ1623),OR(NOT(ISBLANK(BB1623)),NOT(ISBLANK(BC1623)))),#N/A,
IF(ISBLANK(AZ1623),"",
IF(AND(NOT(ISERROR(VLOOKUP(AZ1623,MonsterTable!$A:$B,MATCH(MonsterTable!$B$1,MonsterTable!$A$1:$B$1,0),0))),OR(ISBLANK(BB1623),ISBLANK(BC1623))),#N/A,
IFERROR(VLOOKUP(AZ1623,MonsterTable!$A:$B,MATCH(MonsterTable!$B$1,MonsterTable!$A$1:$B$1,0),0),
IF(OR(NOT(ISBLANK(BB1623)),ISBLANK(BC1623)),#N/A,
IF(AZ1623="empty","empty",
VLOOKUP(AZ1623,MonsterGroupTable!$A:$A,1,0)))))))</f>
        <v/>
      </c>
      <c r="BH1623" s="2" t="str">
        <f>IF(AND(ISBLANK(BG1623),OR(NOT(ISBLANK(BI1623)),NOT(ISBLANK(BJ1623)))),#N/A,
IF(ISBLANK(BG1623),"",
IF(AND(NOT(ISERROR(VLOOKUP(BG1623,MonsterTable!$A:$B,MATCH(MonsterTable!$B$1,MonsterTable!$A$1:$B$1,0),0))),OR(ISBLANK(BI1623),ISBLANK(BJ1623))),#N/A,
IFERROR(VLOOKUP(BG1623,MonsterTable!$A:$B,MATCH(MonsterTable!$B$1,MonsterTable!$A$1:$B$1,0),0),
IF(OR(NOT(ISBLANK(BI1623)),ISBLANK(BJ1623)),#N/A,
IF(BG1623="empty","empty",
VLOOKUP(BG1623,MonsterGroupTable!$A:$A,1,0)))))))</f>
        <v/>
      </c>
      <c r="BO1623" s="2" t="str">
        <f>IF(AND(ISBLANK(BN1623),OR(NOT(ISBLANK(BP1623)),NOT(ISBLANK(BQ1623)))),#N/A,
IF(ISBLANK(BN1623),"",
IF(AND(NOT(ISERROR(VLOOKUP(BN1623,MonsterTable!$A:$B,MATCH(MonsterTable!$B$1,MonsterTable!$A$1:$B$1,0),0))),OR(ISBLANK(BP1623),ISBLANK(BQ1623))),#N/A,
IFERROR(VLOOKUP(BN1623,MonsterTable!$A:$B,MATCH(MonsterTable!$B$1,MonsterTable!$A$1:$B$1,0),0),
IF(OR(NOT(ISBLANK(BP1623)),ISBLANK(BQ1623)),#N/A,
IF(BN1623="empty","empty",
VLOOKUP(BN1623,MonsterGroupTable!$A:$A,1,0)))))))</f>
        <v/>
      </c>
      <c r="BV1623" s="2" t="str">
        <f>IF(AND(ISBLANK(BU1623),OR(NOT(ISBLANK(BW1623)),NOT(ISBLANK(BX1623)))),#N/A,
IF(ISBLANK(BU1623),"",
IF(AND(NOT(ISERROR(VLOOKUP(BU1623,MonsterTable!$A:$B,MATCH(MonsterTable!$B$1,MonsterTable!$A$1:$B$1,0),0))),OR(ISBLANK(BW1623),ISBLANK(BX1623))),#N/A,
IFERROR(VLOOKUP(BU1623,MonsterTable!$A:$B,MATCH(MonsterTable!$B$1,MonsterTable!$A$1:$B$1,0),0),
IF(OR(NOT(ISBLANK(BW1623)),ISBLANK(BX1623)),#N/A,
IF(BU1623="empty","empty",
VLOOKUP(BU1623,MonsterGroupTable!$A:$A,1,0)))))))</f>
        <v/>
      </c>
      <c r="CC1623" s="2" t="str">
        <f>IF(AND(ISBLANK(CB1623),OR(NOT(ISBLANK(CD1623)),NOT(ISBLANK(CE1623)))),#N/A,
IF(ISBLANK(CB1623),"",
IF(AND(NOT(ISERROR(VLOOKUP(CB1623,MonsterTable!$A:$B,MATCH(MonsterTable!$B$1,MonsterTable!$A$1:$B$1,0),0))),OR(ISBLANK(CD1623),ISBLANK(CE1623))),#N/A,
IFERROR(VLOOKUP(CB1623,MonsterTable!$A:$B,MATCH(MonsterTable!$B$1,MonsterTable!$A$1:$B$1,0),0),
IF(OR(NOT(ISBLANK(CD1623)),ISBLANK(CE1623)),#N/A,
IF(CB1623="empty","empty",
VLOOKUP(CB1623,MonsterGroupTable!$A:$A,1,0)))))))</f>
        <v/>
      </c>
      <c r="CJ1623" s="2" t="str">
        <f>IF(AND(ISBLANK(CI1623),OR(NOT(ISBLANK(CK1623)),NOT(ISBLANK(CL1623)))),#N/A,
IF(ISBLANK(CI1623),"",
IF(AND(NOT(ISERROR(VLOOKUP(CI1623,MonsterTable!$A:$B,MATCH(MonsterTable!$B$1,MonsterTable!$A$1:$B$1,0),0))),OR(ISBLANK(CK1623),ISBLANK(CL1623))),#N/A,
IFERROR(VLOOKUP(CI1623,MonsterTable!$A:$B,MATCH(MonsterTable!$B$1,MonsterTable!$A$1:$B$1,0),0),
IF(OR(NOT(ISBLANK(CK1623)),ISBLANK(CL1623)),#N/A,
IF(CI1623="empty","empty",
VLOOKUP(CI1623,MonsterGroupTable!$A:$A,1,0)))))))</f>
        <v/>
      </c>
    </row>
    <row r="1624" spans="1:88">
      <c r="A1624">
        <v>20590</v>
      </c>
      <c r="B1624">
        <f t="shared" si="55"/>
        <v>1.2</v>
      </c>
      <c r="C1624">
        <f t="shared" si="55"/>
        <v>1.1000000000000001</v>
      </c>
      <c r="F1624">
        <v>2160</v>
      </c>
      <c r="G1624">
        <v>79971</v>
      </c>
      <c r="H1624">
        <v>0</v>
      </c>
      <c r="I1624">
        <v>0</v>
      </c>
      <c r="J1624">
        <v>0</v>
      </c>
      <c r="K1624" t="s">
        <v>28</v>
      </c>
      <c r="L1624" t="s">
        <v>255</v>
      </c>
      <c r="M1624" t="s">
        <v>79</v>
      </c>
      <c r="N1624" t="s">
        <v>80</v>
      </c>
      <c r="O1624">
        <v>0</v>
      </c>
      <c r="P1624">
        <v>-4.75</v>
      </c>
      <c r="Q1624">
        <v>-3.5</v>
      </c>
      <c r="R1624">
        <v>4.75</v>
      </c>
      <c r="S1624">
        <v>3</v>
      </c>
      <c r="T1624">
        <v>-13.5</v>
      </c>
      <c r="U1624">
        <v>2.5499999999999998</v>
      </c>
      <c r="V1624">
        <v>-6.75</v>
      </c>
      <c r="W1624" t="str">
        <f t="shared" si="56"/>
        <v>g119,5,empty,3,204,1,1,0</v>
      </c>
      <c r="X1624" s="1" t="s">
        <v>318</v>
      </c>
      <c r="Y1624" s="2" t="str">
        <f>IF(AND(ISBLANK(X1624),OR(NOT(ISBLANK(Z1624)),NOT(ISBLANK(AA1624)))),#N/A,
IF(ISBLANK(X1624),"",
IF(AND(NOT(ISERROR(VLOOKUP(X1624,MonsterTable!$A:$B,MATCH(MonsterTable!$B$1,MonsterTable!$A$1:$B$1,0),0))),OR(ISBLANK(Z1624),ISBLANK(AA1624))),#N/A,
IFERROR(VLOOKUP(X1624,MonsterTable!$A:$B,MATCH(MonsterTable!$B$1,MonsterTable!$A$1:$B$1,0),0),
IF(OR(NOT(ISBLANK(Z1624)),ISBLANK(AA1624)),#N/A,
IF(X1624="empty","empty",
VLOOKUP(X1624,MonsterGroupTable!$A:$A,1,0)))))))</f>
        <v>g119</v>
      </c>
      <c r="AA1624">
        <v>5</v>
      </c>
      <c r="AE1624" s="1" t="s">
        <v>446</v>
      </c>
      <c r="AF1624" s="2" t="str">
        <f>IF(AND(ISBLANK(AE1624),OR(NOT(ISBLANK(AG1624)),NOT(ISBLANK(AH1624)))),#N/A,
IF(ISBLANK(AE1624),"",
IF(AND(NOT(ISERROR(VLOOKUP(AE1624,MonsterTable!$A:$B,MATCH(MonsterTable!$B$1,MonsterTable!$A$1:$B$1,0),0))),OR(ISBLANK(AG1624),ISBLANK(AH1624))),#N/A,
IFERROR(VLOOKUP(AE1624,MonsterTable!$A:$B,MATCH(MonsterTable!$B$1,MonsterTable!$A$1:$B$1,0),0),
IF(OR(NOT(ISBLANK(AG1624)),ISBLANK(AH1624)),#N/A,
IF(AE1624="empty","empty",
VLOOKUP(AE1624,MonsterGroupTable!$A:$A,1,0)))))))</f>
        <v>empty</v>
      </c>
      <c r="AH1624">
        <v>3</v>
      </c>
      <c r="AL1624" s="1" t="s">
        <v>340</v>
      </c>
      <c r="AM1624" s="2">
        <f>IF(AND(ISBLANK(AL1624),OR(NOT(ISBLANK(AN1624)),NOT(ISBLANK(AO1624)))),#N/A,
IF(ISBLANK(AL1624),"",
IF(AND(NOT(ISERROR(VLOOKUP(AL1624,MonsterTable!$A:$B,MATCH(MonsterTable!$B$1,MonsterTable!$A$1:$B$1,0),0))),OR(ISBLANK(AN1624),ISBLANK(AO1624))),#N/A,
IFERROR(VLOOKUP(AL1624,MonsterTable!$A:$B,MATCH(MonsterTable!$B$1,MonsterTable!$A$1:$B$1,0),0),
IF(OR(NOT(ISBLANK(AN1624)),ISBLANK(AO1624)),#N/A,
IF(AL1624="empty","empty",
VLOOKUP(AL1624,MonsterGroupTable!$A:$A,1,0)))))))</f>
        <v>204</v>
      </c>
      <c r="AN1624">
        <v>1</v>
      </c>
      <c r="AO1624">
        <v>1</v>
      </c>
      <c r="AP1624">
        <v>0</v>
      </c>
      <c r="AT1624" s="2" t="str">
        <f>IF(AND(ISBLANK(AS1624),OR(NOT(ISBLANK(AU1624)),NOT(ISBLANK(AV1624)))),#N/A,
IF(ISBLANK(AS1624),"",
IF(AND(NOT(ISERROR(VLOOKUP(AS1624,MonsterTable!$A:$B,MATCH(MonsterTable!$B$1,MonsterTable!$A$1:$B$1,0),0))),OR(ISBLANK(AU1624),ISBLANK(AV1624))),#N/A,
IFERROR(VLOOKUP(AS1624,MonsterTable!$A:$B,MATCH(MonsterTable!$B$1,MonsterTable!$A$1:$B$1,0),0),
IF(OR(NOT(ISBLANK(AU1624)),ISBLANK(AV1624)),#N/A,
IF(AS1624="empty","empty",
VLOOKUP(AS1624,MonsterGroupTable!$A:$A,1,0)))))))</f>
        <v/>
      </c>
      <c r="BA1624" s="2" t="str">
        <f>IF(AND(ISBLANK(AZ1624),OR(NOT(ISBLANK(BB1624)),NOT(ISBLANK(BC1624)))),#N/A,
IF(ISBLANK(AZ1624),"",
IF(AND(NOT(ISERROR(VLOOKUP(AZ1624,MonsterTable!$A:$B,MATCH(MonsterTable!$B$1,MonsterTable!$A$1:$B$1,0),0))),OR(ISBLANK(BB1624),ISBLANK(BC1624))),#N/A,
IFERROR(VLOOKUP(AZ1624,MonsterTable!$A:$B,MATCH(MonsterTable!$B$1,MonsterTable!$A$1:$B$1,0),0),
IF(OR(NOT(ISBLANK(BB1624)),ISBLANK(BC1624)),#N/A,
IF(AZ1624="empty","empty",
VLOOKUP(AZ1624,MonsterGroupTable!$A:$A,1,0)))))))</f>
        <v/>
      </c>
      <c r="BH1624" s="2" t="str">
        <f>IF(AND(ISBLANK(BG1624),OR(NOT(ISBLANK(BI1624)),NOT(ISBLANK(BJ1624)))),#N/A,
IF(ISBLANK(BG1624),"",
IF(AND(NOT(ISERROR(VLOOKUP(BG1624,MonsterTable!$A:$B,MATCH(MonsterTable!$B$1,MonsterTable!$A$1:$B$1,0),0))),OR(ISBLANK(BI1624),ISBLANK(BJ1624))),#N/A,
IFERROR(VLOOKUP(BG1624,MonsterTable!$A:$B,MATCH(MonsterTable!$B$1,MonsterTable!$A$1:$B$1,0),0),
IF(OR(NOT(ISBLANK(BI1624)),ISBLANK(BJ1624)),#N/A,
IF(BG1624="empty","empty",
VLOOKUP(BG1624,MonsterGroupTable!$A:$A,1,0)))))))</f>
        <v/>
      </c>
      <c r="BO1624" s="2" t="str">
        <f>IF(AND(ISBLANK(BN1624),OR(NOT(ISBLANK(BP1624)),NOT(ISBLANK(BQ1624)))),#N/A,
IF(ISBLANK(BN1624),"",
IF(AND(NOT(ISERROR(VLOOKUP(BN1624,MonsterTable!$A:$B,MATCH(MonsterTable!$B$1,MonsterTable!$A$1:$B$1,0),0))),OR(ISBLANK(BP1624),ISBLANK(BQ1624))),#N/A,
IFERROR(VLOOKUP(BN1624,MonsterTable!$A:$B,MATCH(MonsterTable!$B$1,MonsterTable!$A$1:$B$1,0),0),
IF(OR(NOT(ISBLANK(BP1624)),ISBLANK(BQ1624)),#N/A,
IF(BN1624="empty","empty",
VLOOKUP(BN1624,MonsterGroupTable!$A:$A,1,0)))))))</f>
        <v/>
      </c>
      <c r="BV1624" s="2" t="str">
        <f>IF(AND(ISBLANK(BU1624),OR(NOT(ISBLANK(BW1624)),NOT(ISBLANK(BX1624)))),#N/A,
IF(ISBLANK(BU1624),"",
IF(AND(NOT(ISERROR(VLOOKUP(BU1624,MonsterTable!$A:$B,MATCH(MonsterTable!$B$1,MonsterTable!$A$1:$B$1,0),0))),OR(ISBLANK(BW1624),ISBLANK(BX1624))),#N/A,
IFERROR(VLOOKUP(BU1624,MonsterTable!$A:$B,MATCH(MonsterTable!$B$1,MonsterTable!$A$1:$B$1,0),0),
IF(OR(NOT(ISBLANK(BW1624)),ISBLANK(BX1624)),#N/A,
IF(BU1624="empty","empty",
VLOOKUP(BU1624,MonsterGroupTable!$A:$A,1,0)))))))</f>
        <v/>
      </c>
      <c r="CC1624" s="2" t="str">
        <f>IF(AND(ISBLANK(CB1624),OR(NOT(ISBLANK(CD1624)),NOT(ISBLANK(CE1624)))),#N/A,
IF(ISBLANK(CB1624),"",
IF(AND(NOT(ISERROR(VLOOKUP(CB1624,MonsterTable!$A:$B,MATCH(MonsterTable!$B$1,MonsterTable!$A$1:$B$1,0),0))),OR(ISBLANK(CD1624),ISBLANK(CE1624))),#N/A,
IFERROR(VLOOKUP(CB1624,MonsterTable!$A:$B,MATCH(MonsterTable!$B$1,MonsterTable!$A$1:$B$1,0),0),
IF(OR(NOT(ISBLANK(CD1624)),ISBLANK(CE1624)),#N/A,
IF(CB1624="empty","empty",
VLOOKUP(CB1624,MonsterGroupTable!$A:$A,1,0)))))))</f>
        <v/>
      </c>
      <c r="CJ1624" s="2" t="str">
        <f>IF(AND(ISBLANK(CI1624),OR(NOT(ISBLANK(CK1624)),NOT(ISBLANK(CL1624)))),#N/A,
IF(ISBLANK(CI1624),"",
IF(AND(NOT(ISERROR(VLOOKUP(CI1624,MonsterTable!$A:$B,MATCH(MonsterTable!$B$1,MonsterTable!$A$1:$B$1,0),0))),OR(ISBLANK(CK1624),ISBLANK(CL1624))),#N/A,
IFERROR(VLOOKUP(CI1624,MonsterTable!$A:$B,MATCH(MonsterTable!$B$1,MonsterTable!$A$1:$B$1,0),0),
IF(OR(NOT(ISBLANK(CK1624)),ISBLANK(CL1624)),#N/A,
IF(CI1624="empty","empty",
VLOOKUP(CI1624,MonsterGroupTable!$A:$A,1,0)))))))</f>
        <v/>
      </c>
    </row>
    <row r="1625" spans="1:88">
      <c r="A1625">
        <v>20591</v>
      </c>
      <c r="B1625">
        <f t="shared" si="55"/>
        <v>1.1000000000000001</v>
      </c>
      <c r="C1625">
        <f t="shared" si="55"/>
        <v>1.1000000000000001</v>
      </c>
      <c r="F1625">
        <v>2160</v>
      </c>
      <c r="G1625">
        <v>80295</v>
      </c>
      <c r="H1625">
        <v>0</v>
      </c>
      <c r="I1625">
        <v>0</v>
      </c>
      <c r="J1625">
        <v>0</v>
      </c>
      <c r="K1625" t="s">
        <v>28</v>
      </c>
      <c r="L1625" t="s">
        <v>256</v>
      </c>
      <c r="M1625" t="s">
        <v>79</v>
      </c>
      <c r="N1625" t="s">
        <v>80</v>
      </c>
      <c r="O1625">
        <v>0</v>
      </c>
      <c r="P1625">
        <v>-4.75</v>
      </c>
      <c r="Q1625">
        <v>-3.5</v>
      </c>
      <c r="R1625">
        <v>4.75</v>
      </c>
      <c r="S1625">
        <v>3</v>
      </c>
      <c r="T1625">
        <v>-13.5</v>
      </c>
      <c r="U1625">
        <v>2.5499999999999998</v>
      </c>
      <c r="V1625">
        <v>-6.75</v>
      </c>
      <c r="W1625" t="str">
        <f t="shared" si="56"/>
        <v>g120,5,empty,3,206,1,1,0</v>
      </c>
      <c r="X1625" s="1" t="s">
        <v>319</v>
      </c>
      <c r="Y1625" s="2" t="str">
        <f>IF(AND(ISBLANK(X1625),OR(NOT(ISBLANK(Z1625)),NOT(ISBLANK(AA1625)))),#N/A,
IF(ISBLANK(X1625),"",
IF(AND(NOT(ISERROR(VLOOKUP(X1625,MonsterTable!$A:$B,MATCH(MonsterTable!$B$1,MonsterTable!$A$1:$B$1,0),0))),OR(ISBLANK(Z1625),ISBLANK(AA1625))),#N/A,
IFERROR(VLOOKUP(X1625,MonsterTable!$A:$B,MATCH(MonsterTable!$B$1,MonsterTable!$A$1:$B$1,0),0),
IF(OR(NOT(ISBLANK(Z1625)),ISBLANK(AA1625)),#N/A,
IF(X1625="empty","empty",
VLOOKUP(X1625,MonsterGroupTable!$A:$A,1,0)))))))</f>
        <v>g120</v>
      </c>
      <c r="AA1625">
        <v>5</v>
      </c>
      <c r="AE1625" s="1" t="s">
        <v>446</v>
      </c>
      <c r="AF1625" s="2" t="str">
        <f>IF(AND(ISBLANK(AE1625),OR(NOT(ISBLANK(AG1625)),NOT(ISBLANK(AH1625)))),#N/A,
IF(ISBLANK(AE1625),"",
IF(AND(NOT(ISERROR(VLOOKUP(AE1625,MonsterTable!$A:$B,MATCH(MonsterTable!$B$1,MonsterTable!$A$1:$B$1,0),0))),OR(ISBLANK(AG1625),ISBLANK(AH1625))),#N/A,
IFERROR(VLOOKUP(AE1625,MonsterTable!$A:$B,MATCH(MonsterTable!$B$1,MonsterTable!$A$1:$B$1,0),0),
IF(OR(NOT(ISBLANK(AG1625)),ISBLANK(AH1625)),#N/A,
IF(AE1625="empty","empty",
VLOOKUP(AE1625,MonsterGroupTable!$A:$A,1,0)))))))</f>
        <v>empty</v>
      </c>
      <c r="AH1625">
        <v>3</v>
      </c>
      <c r="AL1625" s="1" t="s">
        <v>342</v>
      </c>
      <c r="AM1625" s="2">
        <f>IF(AND(ISBLANK(AL1625),OR(NOT(ISBLANK(AN1625)),NOT(ISBLANK(AO1625)))),#N/A,
IF(ISBLANK(AL1625),"",
IF(AND(NOT(ISERROR(VLOOKUP(AL1625,MonsterTable!$A:$B,MATCH(MonsterTable!$B$1,MonsterTable!$A$1:$B$1,0),0))),OR(ISBLANK(AN1625),ISBLANK(AO1625))),#N/A,
IFERROR(VLOOKUP(AL1625,MonsterTable!$A:$B,MATCH(MonsterTable!$B$1,MonsterTable!$A$1:$B$1,0),0),
IF(OR(NOT(ISBLANK(AN1625)),ISBLANK(AO1625)),#N/A,
IF(AL1625="empty","empty",
VLOOKUP(AL1625,MonsterGroupTable!$A:$A,1,0)))))))</f>
        <v>206</v>
      </c>
      <c r="AN1625">
        <v>1</v>
      </c>
      <c r="AO1625">
        <v>1</v>
      </c>
      <c r="AP1625">
        <v>0</v>
      </c>
      <c r="AT1625" s="2" t="str">
        <f>IF(AND(ISBLANK(AS1625),OR(NOT(ISBLANK(AU1625)),NOT(ISBLANK(AV1625)))),#N/A,
IF(ISBLANK(AS1625),"",
IF(AND(NOT(ISERROR(VLOOKUP(AS1625,MonsterTable!$A:$B,MATCH(MonsterTable!$B$1,MonsterTable!$A$1:$B$1,0),0))),OR(ISBLANK(AU1625),ISBLANK(AV1625))),#N/A,
IFERROR(VLOOKUP(AS1625,MonsterTable!$A:$B,MATCH(MonsterTable!$B$1,MonsterTable!$A$1:$B$1,0),0),
IF(OR(NOT(ISBLANK(AU1625)),ISBLANK(AV1625)),#N/A,
IF(AS1625="empty","empty",
VLOOKUP(AS1625,MonsterGroupTable!$A:$A,1,0)))))))</f>
        <v/>
      </c>
      <c r="BA1625" s="2" t="str">
        <f>IF(AND(ISBLANK(AZ1625),OR(NOT(ISBLANK(BB1625)),NOT(ISBLANK(BC1625)))),#N/A,
IF(ISBLANK(AZ1625),"",
IF(AND(NOT(ISERROR(VLOOKUP(AZ1625,MonsterTable!$A:$B,MATCH(MonsterTable!$B$1,MonsterTable!$A$1:$B$1,0),0))),OR(ISBLANK(BB1625),ISBLANK(BC1625))),#N/A,
IFERROR(VLOOKUP(AZ1625,MonsterTable!$A:$B,MATCH(MonsterTable!$B$1,MonsterTable!$A$1:$B$1,0),0),
IF(OR(NOT(ISBLANK(BB1625)),ISBLANK(BC1625)),#N/A,
IF(AZ1625="empty","empty",
VLOOKUP(AZ1625,MonsterGroupTable!$A:$A,1,0)))))))</f>
        <v/>
      </c>
      <c r="BH1625" s="2" t="str">
        <f>IF(AND(ISBLANK(BG1625),OR(NOT(ISBLANK(BI1625)),NOT(ISBLANK(BJ1625)))),#N/A,
IF(ISBLANK(BG1625),"",
IF(AND(NOT(ISERROR(VLOOKUP(BG1625,MonsterTable!$A:$B,MATCH(MonsterTable!$B$1,MonsterTable!$A$1:$B$1,0),0))),OR(ISBLANK(BI1625),ISBLANK(BJ1625))),#N/A,
IFERROR(VLOOKUP(BG1625,MonsterTable!$A:$B,MATCH(MonsterTable!$B$1,MonsterTable!$A$1:$B$1,0),0),
IF(OR(NOT(ISBLANK(BI1625)),ISBLANK(BJ1625)),#N/A,
IF(BG1625="empty","empty",
VLOOKUP(BG1625,MonsterGroupTable!$A:$A,1,0)))))))</f>
        <v/>
      </c>
      <c r="BO1625" s="2" t="str">
        <f>IF(AND(ISBLANK(BN1625),OR(NOT(ISBLANK(BP1625)),NOT(ISBLANK(BQ1625)))),#N/A,
IF(ISBLANK(BN1625),"",
IF(AND(NOT(ISERROR(VLOOKUP(BN1625,MonsterTable!$A:$B,MATCH(MonsterTable!$B$1,MonsterTable!$A$1:$B$1,0),0))),OR(ISBLANK(BP1625),ISBLANK(BQ1625))),#N/A,
IFERROR(VLOOKUP(BN1625,MonsterTable!$A:$B,MATCH(MonsterTable!$B$1,MonsterTable!$A$1:$B$1,0),0),
IF(OR(NOT(ISBLANK(BP1625)),ISBLANK(BQ1625)),#N/A,
IF(BN1625="empty","empty",
VLOOKUP(BN1625,MonsterGroupTable!$A:$A,1,0)))))))</f>
        <v/>
      </c>
      <c r="BV1625" s="2" t="str">
        <f>IF(AND(ISBLANK(BU1625),OR(NOT(ISBLANK(BW1625)),NOT(ISBLANK(BX1625)))),#N/A,
IF(ISBLANK(BU1625),"",
IF(AND(NOT(ISERROR(VLOOKUP(BU1625,MonsterTable!$A:$B,MATCH(MonsterTable!$B$1,MonsterTable!$A$1:$B$1,0),0))),OR(ISBLANK(BW1625),ISBLANK(BX1625))),#N/A,
IFERROR(VLOOKUP(BU1625,MonsterTable!$A:$B,MATCH(MonsterTable!$B$1,MonsterTable!$A$1:$B$1,0),0),
IF(OR(NOT(ISBLANK(BW1625)),ISBLANK(BX1625)),#N/A,
IF(BU1625="empty","empty",
VLOOKUP(BU1625,MonsterGroupTable!$A:$A,1,0)))))))</f>
        <v/>
      </c>
      <c r="CC1625" s="2" t="str">
        <f>IF(AND(ISBLANK(CB1625),OR(NOT(ISBLANK(CD1625)),NOT(ISBLANK(CE1625)))),#N/A,
IF(ISBLANK(CB1625),"",
IF(AND(NOT(ISERROR(VLOOKUP(CB1625,MonsterTable!$A:$B,MATCH(MonsterTable!$B$1,MonsterTable!$A$1:$B$1,0),0))),OR(ISBLANK(CD1625),ISBLANK(CE1625))),#N/A,
IFERROR(VLOOKUP(CB1625,MonsterTable!$A:$B,MATCH(MonsterTable!$B$1,MonsterTable!$A$1:$B$1,0),0),
IF(OR(NOT(ISBLANK(CD1625)),ISBLANK(CE1625)),#N/A,
IF(CB1625="empty","empty",
VLOOKUP(CB1625,MonsterGroupTable!$A:$A,1,0)))))))</f>
        <v/>
      </c>
      <c r="CJ1625" s="2" t="str">
        <f>IF(AND(ISBLANK(CI1625),OR(NOT(ISBLANK(CK1625)),NOT(ISBLANK(CL1625)))),#N/A,
IF(ISBLANK(CI1625),"",
IF(AND(NOT(ISERROR(VLOOKUP(CI1625,MonsterTable!$A:$B,MATCH(MonsterTable!$B$1,MonsterTable!$A$1:$B$1,0),0))),OR(ISBLANK(CK1625),ISBLANK(CL1625))),#N/A,
IFERROR(VLOOKUP(CI1625,MonsterTable!$A:$B,MATCH(MonsterTable!$B$1,MonsterTable!$A$1:$B$1,0),0),
IF(OR(NOT(ISBLANK(CK1625)),ISBLANK(CL1625)),#N/A,
IF(CI1625="empty","empty",
VLOOKUP(CI1625,MonsterGroupTable!$A:$A,1,0)))))))</f>
        <v/>
      </c>
    </row>
    <row r="1626" spans="1:88">
      <c r="A1626">
        <v>20592</v>
      </c>
      <c r="B1626">
        <f t="shared" si="55"/>
        <v>1.1000000000000001</v>
      </c>
      <c r="C1626">
        <f t="shared" si="55"/>
        <v>1.1000000000000001</v>
      </c>
      <c r="F1626">
        <v>2160</v>
      </c>
      <c r="G1626">
        <v>80619</v>
      </c>
      <c r="H1626">
        <v>0</v>
      </c>
      <c r="I1626">
        <v>0</v>
      </c>
      <c r="J1626">
        <v>0</v>
      </c>
      <c r="K1626" t="s">
        <v>28</v>
      </c>
      <c r="L1626" t="s">
        <v>256</v>
      </c>
      <c r="M1626" t="s">
        <v>79</v>
      </c>
      <c r="N1626" t="s">
        <v>80</v>
      </c>
      <c r="O1626">
        <v>0</v>
      </c>
      <c r="P1626">
        <v>-4.75</v>
      </c>
      <c r="Q1626">
        <v>-3.5</v>
      </c>
      <c r="R1626">
        <v>4.75</v>
      </c>
      <c r="S1626">
        <v>3</v>
      </c>
      <c r="T1626">
        <v>-13.5</v>
      </c>
      <c r="U1626">
        <v>2.5499999999999998</v>
      </c>
      <c r="V1626">
        <v>-6.75</v>
      </c>
      <c r="W1626" t="str">
        <f t="shared" si="56"/>
        <v>g120,5,empty,3,206,1,1,0</v>
      </c>
      <c r="X1626" s="1" t="s">
        <v>319</v>
      </c>
      <c r="Y1626" s="2" t="str">
        <f>IF(AND(ISBLANK(X1626),OR(NOT(ISBLANK(Z1626)),NOT(ISBLANK(AA1626)))),#N/A,
IF(ISBLANK(X1626),"",
IF(AND(NOT(ISERROR(VLOOKUP(X1626,MonsterTable!$A:$B,MATCH(MonsterTable!$B$1,MonsterTable!$A$1:$B$1,0),0))),OR(ISBLANK(Z1626),ISBLANK(AA1626))),#N/A,
IFERROR(VLOOKUP(X1626,MonsterTable!$A:$B,MATCH(MonsterTable!$B$1,MonsterTable!$A$1:$B$1,0),0),
IF(OR(NOT(ISBLANK(Z1626)),ISBLANK(AA1626)),#N/A,
IF(X1626="empty","empty",
VLOOKUP(X1626,MonsterGroupTable!$A:$A,1,0)))))))</f>
        <v>g120</v>
      </c>
      <c r="AA1626">
        <v>5</v>
      </c>
      <c r="AE1626" s="1" t="s">
        <v>446</v>
      </c>
      <c r="AF1626" s="2" t="str">
        <f>IF(AND(ISBLANK(AE1626),OR(NOT(ISBLANK(AG1626)),NOT(ISBLANK(AH1626)))),#N/A,
IF(ISBLANK(AE1626),"",
IF(AND(NOT(ISERROR(VLOOKUP(AE1626,MonsterTable!$A:$B,MATCH(MonsterTable!$B$1,MonsterTable!$A$1:$B$1,0),0))),OR(ISBLANK(AG1626),ISBLANK(AH1626))),#N/A,
IFERROR(VLOOKUP(AE1626,MonsterTable!$A:$B,MATCH(MonsterTable!$B$1,MonsterTable!$A$1:$B$1,0),0),
IF(OR(NOT(ISBLANK(AG1626)),ISBLANK(AH1626)),#N/A,
IF(AE1626="empty","empty",
VLOOKUP(AE1626,MonsterGroupTable!$A:$A,1,0)))))))</f>
        <v>empty</v>
      </c>
      <c r="AH1626">
        <v>3</v>
      </c>
      <c r="AL1626" s="1" t="s">
        <v>342</v>
      </c>
      <c r="AM1626" s="2">
        <f>IF(AND(ISBLANK(AL1626),OR(NOT(ISBLANK(AN1626)),NOT(ISBLANK(AO1626)))),#N/A,
IF(ISBLANK(AL1626),"",
IF(AND(NOT(ISERROR(VLOOKUP(AL1626,MonsterTable!$A:$B,MATCH(MonsterTable!$B$1,MonsterTable!$A$1:$B$1,0),0))),OR(ISBLANK(AN1626),ISBLANK(AO1626))),#N/A,
IFERROR(VLOOKUP(AL1626,MonsterTable!$A:$B,MATCH(MonsterTable!$B$1,MonsterTable!$A$1:$B$1,0),0),
IF(OR(NOT(ISBLANK(AN1626)),ISBLANK(AO1626)),#N/A,
IF(AL1626="empty","empty",
VLOOKUP(AL1626,MonsterGroupTable!$A:$A,1,0)))))))</f>
        <v>206</v>
      </c>
      <c r="AN1626">
        <v>1</v>
      </c>
      <c r="AO1626">
        <v>1</v>
      </c>
      <c r="AP1626">
        <v>0</v>
      </c>
      <c r="AT1626" s="2" t="str">
        <f>IF(AND(ISBLANK(AS1626),OR(NOT(ISBLANK(AU1626)),NOT(ISBLANK(AV1626)))),#N/A,
IF(ISBLANK(AS1626),"",
IF(AND(NOT(ISERROR(VLOOKUP(AS1626,MonsterTable!$A:$B,MATCH(MonsterTable!$B$1,MonsterTable!$A$1:$B$1,0),0))),OR(ISBLANK(AU1626),ISBLANK(AV1626))),#N/A,
IFERROR(VLOOKUP(AS1626,MonsterTable!$A:$B,MATCH(MonsterTable!$B$1,MonsterTable!$A$1:$B$1,0),0),
IF(OR(NOT(ISBLANK(AU1626)),ISBLANK(AV1626)),#N/A,
IF(AS1626="empty","empty",
VLOOKUP(AS1626,MonsterGroupTable!$A:$A,1,0)))))))</f>
        <v/>
      </c>
      <c r="BA1626" s="2" t="str">
        <f>IF(AND(ISBLANK(AZ1626),OR(NOT(ISBLANK(BB1626)),NOT(ISBLANK(BC1626)))),#N/A,
IF(ISBLANK(AZ1626),"",
IF(AND(NOT(ISERROR(VLOOKUP(AZ1626,MonsterTable!$A:$B,MATCH(MonsterTable!$B$1,MonsterTable!$A$1:$B$1,0),0))),OR(ISBLANK(BB1626),ISBLANK(BC1626))),#N/A,
IFERROR(VLOOKUP(AZ1626,MonsterTable!$A:$B,MATCH(MonsterTable!$B$1,MonsterTable!$A$1:$B$1,0),0),
IF(OR(NOT(ISBLANK(BB1626)),ISBLANK(BC1626)),#N/A,
IF(AZ1626="empty","empty",
VLOOKUP(AZ1626,MonsterGroupTable!$A:$A,1,0)))))))</f>
        <v/>
      </c>
      <c r="BH1626" s="2" t="str">
        <f>IF(AND(ISBLANK(BG1626),OR(NOT(ISBLANK(BI1626)),NOT(ISBLANK(BJ1626)))),#N/A,
IF(ISBLANK(BG1626),"",
IF(AND(NOT(ISERROR(VLOOKUP(BG1626,MonsterTable!$A:$B,MATCH(MonsterTable!$B$1,MonsterTable!$A$1:$B$1,0),0))),OR(ISBLANK(BI1626),ISBLANK(BJ1626))),#N/A,
IFERROR(VLOOKUP(BG1626,MonsterTable!$A:$B,MATCH(MonsterTable!$B$1,MonsterTable!$A$1:$B$1,0),0),
IF(OR(NOT(ISBLANK(BI1626)),ISBLANK(BJ1626)),#N/A,
IF(BG1626="empty","empty",
VLOOKUP(BG1626,MonsterGroupTable!$A:$A,1,0)))))))</f>
        <v/>
      </c>
      <c r="BO1626" s="2" t="str">
        <f>IF(AND(ISBLANK(BN1626),OR(NOT(ISBLANK(BP1626)),NOT(ISBLANK(BQ1626)))),#N/A,
IF(ISBLANK(BN1626),"",
IF(AND(NOT(ISERROR(VLOOKUP(BN1626,MonsterTable!$A:$B,MATCH(MonsterTable!$B$1,MonsterTable!$A$1:$B$1,0),0))),OR(ISBLANK(BP1626),ISBLANK(BQ1626))),#N/A,
IFERROR(VLOOKUP(BN1626,MonsterTable!$A:$B,MATCH(MonsterTable!$B$1,MonsterTable!$A$1:$B$1,0),0),
IF(OR(NOT(ISBLANK(BP1626)),ISBLANK(BQ1626)),#N/A,
IF(BN1626="empty","empty",
VLOOKUP(BN1626,MonsterGroupTable!$A:$A,1,0)))))))</f>
        <v/>
      </c>
      <c r="BV1626" s="2" t="str">
        <f>IF(AND(ISBLANK(BU1626),OR(NOT(ISBLANK(BW1626)),NOT(ISBLANK(BX1626)))),#N/A,
IF(ISBLANK(BU1626),"",
IF(AND(NOT(ISERROR(VLOOKUP(BU1626,MonsterTable!$A:$B,MATCH(MonsterTable!$B$1,MonsterTable!$A$1:$B$1,0),0))),OR(ISBLANK(BW1626),ISBLANK(BX1626))),#N/A,
IFERROR(VLOOKUP(BU1626,MonsterTable!$A:$B,MATCH(MonsterTable!$B$1,MonsterTable!$A$1:$B$1,0),0),
IF(OR(NOT(ISBLANK(BW1626)),ISBLANK(BX1626)),#N/A,
IF(BU1626="empty","empty",
VLOOKUP(BU1626,MonsterGroupTable!$A:$A,1,0)))))))</f>
        <v/>
      </c>
      <c r="CC1626" s="2" t="str">
        <f>IF(AND(ISBLANK(CB1626),OR(NOT(ISBLANK(CD1626)),NOT(ISBLANK(CE1626)))),#N/A,
IF(ISBLANK(CB1626),"",
IF(AND(NOT(ISERROR(VLOOKUP(CB1626,MonsterTable!$A:$B,MATCH(MonsterTable!$B$1,MonsterTable!$A$1:$B$1,0),0))),OR(ISBLANK(CD1626),ISBLANK(CE1626))),#N/A,
IFERROR(VLOOKUP(CB1626,MonsterTable!$A:$B,MATCH(MonsterTable!$B$1,MonsterTable!$A$1:$B$1,0),0),
IF(OR(NOT(ISBLANK(CD1626)),ISBLANK(CE1626)),#N/A,
IF(CB1626="empty","empty",
VLOOKUP(CB1626,MonsterGroupTable!$A:$A,1,0)))))))</f>
        <v/>
      </c>
      <c r="CJ1626" s="2" t="str">
        <f>IF(AND(ISBLANK(CI1626),OR(NOT(ISBLANK(CK1626)),NOT(ISBLANK(CL1626)))),#N/A,
IF(ISBLANK(CI1626),"",
IF(AND(NOT(ISERROR(VLOOKUP(CI1626,MonsterTable!$A:$B,MATCH(MonsterTable!$B$1,MonsterTable!$A$1:$B$1,0),0))),OR(ISBLANK(CK1626),ISBLANK(CL1626))),#N/A,
IFERROR(VLOOKUP(CI1626,MonsterTable!$A:$B,MATCH(MonsterTable!$B$1,MonsterTable!$A$1:$B$1,0),0),
IF(OR(NOT(ISBLANK(CK1626)),ISBLANK(CL1626)),#N/A,
IF(CI1626="empty","empty",
VLOOKUP(CI1626,MonsterGroupTable!$A:$A,1,0)))))))</f>
        <v/>
      </c>
    </row>
    <row r="1627" spans="1:88">
      <c r="A1627">
        <v>20593</v>
      </c>
      <c r="B1627">
        <f t="shared" si="55"/>
        <v>1.1000000000000001</v>
      </c>
      <c r="C1627">
        <f t="shared" si="55"/>
        <v>1.1000000000000001</v>
      </c>
      <c r="F1627">
        <v>2160</v>
      </c>
      <c r="G1627">
        <v>80943</v>
      </c>
      <c r="H1627">
        <v>0</v>
      </c>
      <c r="I1627">
        <v>0</v>
      </c>
      <c r="J1627">
        <v>0</v>
      </c>
      <c r="K1627" t="s">
        <v>28</v>
      </c>
      <c r="L1627" t="s">
        <v>256</v>
      </c>
      <c r="M1627" t="s">
        <v>79</v>
      </c>
      <c r="N1627" t="s">
        <v>80</v>
      </c>
      <c r="O1627">
        <v>0</v>
      </c>
      <c r="P1627">
        <v>-4.75</v>
      </c>
      <c r="Q1627">
        <v>-3.5</v>
      </c>
      <c r="R1627">
        <v>4.75</v>
      </c>
      <c r="S1627">
        <v>3</v>
      </c>
      <c r="T1627">
        <v>-13.5</v>
      </c>
      <c r="U1627">
        <v>2.5499999999999998</v>
      </c>
      <c r="V1627">
        <v>-6.75</v>
      </c>
      <c r="W1627" t="str">
        <f t="shared" si="56"/>
        <v>g120,5,empty,3,206,1,1,0</v>
      </c>
      <c r="X1627" s="1" t="s">
        <v>319</v>
      </c>
      <c r="Y1627" s="2" t="str">
        <f>IF(AND(ISBLANK(X1627),OR(NOT(ISBLANK(Z1627)),NOT(ISBLANK(AA1627)))),#N/A,
IF(ISBLANK(X1627),"",
IF(AND(NOT(ISERROR(VLOOKUP(X1627,MonsterTable!$A:$B,MATCH(MonsterTable!$B$1,MonsterTable!$A$1:$B$1,0),0))),OR(ISBLANK(Z1627),ISBLANK(AA1627))),#N/A,
IFERROR(VLOOKUP(X1627,MonsterTable!$A:$B,MATCH(MonsterTable!$B$1,MonsterTable!$A$1:$B$1,0),0),
IF(OR(NOT(ISBLANK(Z1627)),ISBLANK(AA1627)),#N/A,
IF(X1627="empty","empty",
VLOOKUP(X1627,MonsterGroupTable!$A:$A,1,0)))))))</f>
        <v>g120</v>
      </c>
      <c r="AA1627">
        <v>5</v>
      </c>
      <c r="AE1627" s="1" t="s">
        <v>446</v>
      </c>
      <c r="AF1627" s="2" t="str">
        <f>IF(AND(ISBLANK(AE1627),OR(NOT(ISBLANK(AG1627)),NOT(ISBLANK(AH1627)))),#N/A,
IF(ISBLANK(AE1627),"",
IF(AND(NOT(ISERROR(VLOOKUP(AE1627,MonsterTable!$A:$B,MATCH(MonsterTable!$B$1,MonsterTable!$A$1:$B$1,0),0))),OR(ISBLANK(AG1627),ISBLANK(AH1627))),#N/A,
IFERROR(VLOOKUP(AE1627,MonsterTable!$A:$B,MATCH(MonsterTable!$B$1,MonsterTable!$A$1:$B$1,0),0),
IF(OR(NOT(ISBLANK(AG1627)),ISBLANK(AH1627)),#N/A,
IF(AE1627="empty","empty",
VLOOKUP(AE1627,MonsterGroupTable!$A:$A,1,0)))))))</f>
        <v>empty</v>
      </c>
      <c r="AH1627">
        <v>3</v>
      </c>
      <c r="AL1627" s="1" t="s">
        <v>342</v>
      </c>
      <c r="AM1627" s="2">
        <f>IF(AND(ISBLANK(AL1627),OR(NOT(ISBLANK(AN1627)),NOT(ISBLANK(AO1627)))),#N/A,
IF(ISBLANK(AL1627),"",
IF(AND(NOT(ISERROR(VLOOKUP(AL1627,MonsterTable!$A:$B,MATCH(MonsterTable!$B$1,MonsterTable!$A$1:$B$1,0),0))),OR(ISBLANK(AN1627),ISBLANK(AO1627))),#N/A,
IFERROR(VLOOKUP(AL1627,MonsterTable!$A:$B,MATCH(MonsterTable!$B$1,MonsterTable!$A$1:$B$1,0),0),
IF(OR(NOT(ISBLANK(AN1627)),ISBLANK(AO1627)),#N/A,
IF(AL1627="empty","empty",
VLOOKUP(AL1627,MonsterGroupTable!$A:$A,1,0)))))))</f>
        <v>206</v>
      </c>
      <c r="AN1627">
        <v>1</v>
      </c>
      <c r="AO1627">
        <v>1</v>
      </c>
      <c r="AP1627">
        <v>0</v>
      </c>
      <c r="AT1627" s="2" t="str">
        <f>IF(AND(ISBLANK(AS1627),OR(NOT(ISBLANK(AU1627)),NOT(ISBLANK(AV1627)))),#N/A,
IF(ISBLANK(AS1627),"",
IF(AND(NOT(ISERROR(VLOOKUP(AS1627,MonsterTable!$A:$B,MATCH(MonsterTable!$B$1,MonsterTable!$A$1:$B$1,0),0))),OR(ISBLANK(AU1627),ISBLANK(AV1627))),#N/A,
IFERROR(VLOOKUP(AS1627,MonsterTable!$A:$B,MATCH(MonsterTable!$B$1,MonsterTable!$A$1:$B$1,0),0),
IF(OR(NOT(ISBLANK(AU1627)),ISBLANK(AV1627)),#N/A,
IF(AS1627="empty","empty",
VLOOKUP(AS1627,MonsterGroupTable!$A:$A,1,0)))))))</f>
        <v/>
      </c>
      <c r="BA1627" s="2" t="str">
        <f>IF(AND(ISBLANK(AZ1627),OR(NOT(ISBLANK(BB1627)),NOT(ISBLANK(BC1627)))),#N/A,
IF(ISBLANK(AZ1627),"",
IF(AND(NOT(ISERROR(VLOOKUP(AZ1627,MonsterTable!$A:$B,MATCH(MonsterTable!$B$1,MonsterTable!$A$1:$B$1,0),0))),OR(ISBLANK(BB1627),ISBLANK(BC1627))),#N/A,
IFERROR(VLOOKUP(AZ1627,MonsterTable!$A:$B,MATCH(MonsterTable!$B$1,MonsterTable!$A$1:$B$1,0),0),
IF(OR(NOT(ISBLANK(BB1627)),ISBLANK(BC1627)),#N/A,
IF(AZ1627="empty","empty",
VLOOKUP(AZ1627,MonsterGroupTable!$A:$A,1,0)))))))</f>
        <v/>
      </c>
      <c r="BH1627" s="2" t="str">
        <f>IF(AND(ISBLANK(BG1627),OR(NOT(ISBLANK(BI1627)),NOT(ISBLANK(BJ1627)))),#N/A,
IF(ISBLANK(BG1627),"",
IF(AND(NOT(ISERROR(VLOOKUP(BG1627,MonsterTable!$A:$B,MATCH(MonsterTable!$B$1,MonsterTable!$A$1:$B$1,0),0))),OR(ISBLANK(BI1627),ISBLANK(BJ1627))),#N/A,
IFERROR(VLOOKUP(BG1627,MonsterTable!$A:$B,MATCH(MonsterTable!$B$1,MonsterTable!$A$1:$B$1,0),0),
IF(OR(NOT(ISBLANK(BI1627)),ISBLANK(BJ1627)),#N/A,
IF(BG1627="empty","empty",
VLOOKUP(BG1627,MonsterGroupTable!$A:$A,1,0)))))))</f>
        <v/>
      </c>
      <c r="BO1627" s="2" t="str">
        <f>IF(AND(ISBLANK(BN1627),OR(NOT(ISBLANK(BP1627)),NOT(ISBLANK(BQ1627)))),#N/A,
IF(ISBLANK(BN1627),"",
IF(AND(NOT(ISERROR(VLOOKUP(BN1627,MonsterTable!$A:$B,MATCH(MonsterTable!$B$1,MonsterTable!$A$1:$B$1,0),0))),OR(ISBLANK(BP1627),ISBLANK(BQ1627))),#N/A,
IFERROR(VLOOKUP(BN1627,MonsterTable!$A:$B,MATCH(MonsterTable!$B$1,MonsterTable!$A$1:$B$1,0),0),
IF(OR(NOT(ISBLANK(BP1627)),ISBLANK(BQ1627)),#N/A,
IF(BN1627="empty","empty",
VLOOKUP(BN1627,MonsterGroupTable!$A:$A,1,0)))))))</f>
        <v/>
      </c>
      <c r="BV1627" s="2" t="str">
        <f>IF(AND(ISBLANK(BU1627),OR(NOT(ISBLANK(BW1627)),NOT(ISBLANK(BX1627)))),#N/A,
IF(ISBLANK(BU1627),"",
IF(AND(NOT(ISERROR(VLOOKUP(BU1627,MonsterTable!$A:$B,MATCH(MonsterTable!$B$1,MonsterTable!$A$1:$B$1,0),0))),OR(ISBLANK(BW1627),ISBLANK(BX1627))),#N/A,
IFERROR(VLOOKUP(BU1627,MonsterTable!$A:$B,MATCH(MonsterTable!$B$1,MonsterTable!$A$1:$B$1,0),0),
IF(OR(NOT(ISBLANK(BW1627)),ISBLANK(BX1627)),#N/A,
IF(BU1627="empty","empty",
VLOOKUP(BU1627,MonsterGroupTable!$A:$A,1,0)))))))</f>
        <v/>
      </c>
      <c r="CC1627" s="2" t="str">
        <f>IF(AND(ISBLANK(CB1627),OR(NOT(ISBLANK(CD1627)),NOT(ISBLANK(CE1627)))),#N/A,
IF(ISBLANK(CB1627),"",
IF(AND(NOT(ISERROR(VLOOKUP(CB1627,MonsterTable!$A:$B,MATCH(MonsterTable!$B$1,MonsterTable!$A$1:$B$1,0),0))),OR(ISBLANK(CD1627),ISBLANK(CE1627))),#N/A,
IFERROR(VLOOKUP(CB1627,MonsterTable!$A:$B,MATCH(MonsterTable!$B$1,MonsterTable!$A$1:$B$1,0),0),
IF(OR(NOT(ISBLANK(CD1627)),ISBLANK(CE1627)),#N/A,
IF(CB1627="empty","empty",
VLOOKUP(CB1627,MonsterGroupTable!$A:$A,1,0)))))))</f>
        <v/>
      </c>
      <c r="CJ1627" s="2" t="str">
        <f>IF(AND(ISBLANK(CI1627),OR(NOT(ISBLANK(CK1627)),NOT(ISBLANK(CL1627)))),#N/A,
IF(ISBLANK(CI1627),"",
IF(AND(NOT(ISERROR(VLOOKUP(CI1627,MonsterTable!$A:$B,MATCH(MonsterTable!$B$1,MonsterTable!$A$1:$B$1,0),0))),OR(ISBLANK(CK1627),ISBLANK(CL1627))),#N/A,
IFERROR(VLOOKUP(CI1627,MonsterTable!$A:$B,MATCH(MonsterTable!$B$1,MonsterTable!$A$1:$B$1,0),0),
IF(OR(NOT(ISBLANK(CK1627)),ISBLANK(CL1627)),#N/A,
IF(CI1627="empty","empty",
VLOOKUP(CI1627,MonsterGroupTable!$A:$A,1,0)))))))</f>
        <v/>
      </c>
    </row>
    <row r="1628" spans="1:88">
      <c r="A1628">
        <v>20594</v>
      </c>
      <c r="B1628">
        <f t="shared" si="55"/>
        <v>1.1000000000000001</v>
      </c>
      <c r="C1628">
        <f t="shared" si="55"/>
        <v>1.1000000000000001</v>
      </c>
      <c r="F1628">
        <v>2160</v>
      </c>
      <c r="G1628">
        <v>81267</v>
      </c>
      <c r="H1628">
        <v>0</v>
      </c>
      <c r="I1628">
        <v>0</v>
      </c>
      <c r="J1628">
        <v>0</v>
      </c>
      <c r="K1628" t="s">
        <v>28</v>
      </c>
      <c r="L1628" t="s">
        <v>256</v>
      </c>
      <c r="M1628" t="s">
        <v>79</v>
      </c>
      <c r="N1628" t="s">
        <v>80</v>
      </c>
      <c r="O1628">
        <v>0</v>
      </c>
      <c r="P1628">
        <v>-4.75</v>
      </c>
      <c r="Q1628">
        <v>-3.5</v>
      </c>
      <c r="R1628">
        <v>4.75</v>
      </c>
      <c r="S1628">
        <v>3</v>
      </c>
      <c r="T1628">
        <v>-13.5</v>
      </c>
      <c r="U1628">
        <v>2.5499999999999998</v>
      </c>
      <c r="V1628">
        <v>-6.75</v>
      </c>
      <c r="W1628" t="str">
        <f t="shared" si="56"/>
        <v>g120,5,empty,3,206,1,1,0</v>
      </c>
      <c r="X1628" s="1" t="s">
        <v>319</v>
      </c>
      <c r="Y1628" s="2" t="str">
        <f>IF(AND(ISBLANK(X1628),OR(NOT(ISBLANK(Z1628)),NOT(ISBLANK(AA1628)))),#N/A,
IF(ISBLANK(X1628),"",
IF(AND(NOT(ISERROR(VLOOKUP(X1628,MonsterTable!$A:$B,MATCH(MonsterTable!$B$1,MonsterTable!$A$1:$B$1,0),0))),OR(ISBLANK(Z1628),ISBLANK(AA1628))),#N/A,
IFERROR(VLOOKUP(X1628,MonsterTable!$A:$B,MATCH(MonsterTable!$B$1,MonsterTable!$A$1:$B$1,0),0),
IF(OR(NOT(ISBLANK(Z1628)),ISBLANK(AA1628)),#N/A,
IF(X1628="empty","empty",
VLOOKUP(X1628,MonsterGroupTable!$A:$A,1,0)))))))</f>
        <v>g120</v>
      </c>
      <c r="AA1628">
        <v>5</v>
      </c>
      <c r="AE1628" s="1" t="s">
        <v>446</v>
      </c>
      <c r="AF1628" s="2" t="str">
        <f>IF(AND(ISBLANK(AE1628),OR(NOT(ISBLANK(AG1628)),NOT(ISBLANK(AH1628)))),#N/A,
IF(ISBLANK(AE1628),"",
IF(AND(NOT(ISERROR(VLOOKUP(AE1628,MonsterTable!$A:$B,MATCH(MonsterTable!$B$1,MonsterTable!$A$1:$B$1,0),0))),OR(ISBLANK(AG1628),ISBLANK(AH1628))),#N/A,
IFERROR(VLOOKUP(AE1628,MonsterTable!$A:$B,MATCH(MonsterTable!$B$1,MonsterTable!$A$1:$B$1,0),0),
IF(OR(NOT(ISBLANK(AG1628)),ISBLANK(AH1628)),#N/A,
IF(AE1628="empty","empty",
VLOOKUP(AE1628,MonsterGroupTable!$A:$A,1,0)))))))</f>
        <v>empty</v>
      </c>
      <c r="AH1628">
        <v>3</v>
      </c>
      <c r="AL1628" s="1" t="s">
        <v>342</v>
      </c>
      <c r="AM1628" s="2">
        <f>IF(AND(ISBLANK(AL1628),OR(NOT(ISBLANK(AN1628)),NOT(ISBLANK(AO1628)))),#N/A,
IF(ISBLANK(AL1628),"",
IF(AND(NOT(ISERROR(VLOOKUP(AL1628,MonsterTable!$A:$B,MATCH(MonsterTable!$B$1,MonsterTable!$A$1:$B$1,0),0))),OR(ISBLANK(AN1628),ISBLANK(AO1628))),#N/A,
IFERROR(VLOOKUP(AL1628,MonsterTable!$A:$B,MATCH(MonsterTable!$B$1,MonsterTable!$A$1:$B$1,0),0),
IF(OR(NOT(ISBLANK(AN1628)),ISBLANK(AO1628)),#N/A,
IF(AL1628="empty","empty",
VLOOKUP(AL1628,MonsterGroupTable!$A:$A,1,0)))))))</f>
        <v>206</v>
      </c>
      <c r="AN1628">
        <v>1</v>
      </c>
      <c r="AO1628">
        <v>1</v>
      </c>
      <c r="AP1628">
        <v>0</v>
      </c>
      <c r="AT1628" s="2" t="str">
        <f>IF(AND(ISBLANK(AS1628),OR(NOT(ISBLANK(AU1628)),NOT(ISBLANK(AV1628)))),#N/A,
IF(ISBLANK(AS1628),"",
IF(AND(NOT(ISERROR(VLOOKUP(AS1628,MonsterTable!$A:$B,MATCH(MonsterTable!$B$1,MonsterTable!$A$1:$B$1,0),0))),OR(ISBLANK(AU1628),ISBLANK(AV1628))),#N/A,
IFERROR(VLOOKUP(AS1628,MonsterTable!$A:$B,MATCH(MonsterTable!$B$1,MonsterTable!$A$1:$B$1,0),0),
IF(OR(NOT(ISBLANK(AU1628)),ISBLANK(AV1628)),#N/A,
IF(AS1628="empty","empty",
VLOOKUP(AS1628,MonsterGroupTable!$A:$A,1,0)))))))</f>
        <v/>
      </c>
      <c r="BA1628" s="2" t="str">
        <f>IF(AND(ISBLANK(AZ1628),OR(NOT(ISBLANK(BB1628)),NOT(ISBLANK(BC1628)))),#N/A,
IF(ISBLANK(AZ1628),"",
IF(AND(NOT(ISERROR(VLOOKUP(AZ1628,MonsterTable!$A:$B,MATCH(MonsterTable!$B$1,MonsterTable!$A$1:$B$1,0),0))),OR(ISBLANK(BB1628),ISBLANK(BC1628))),#N/A,
IFERROR(VLOOKUP(AZ1628,MonsterTable!$A:$B,MATCH(MonsterTable!$B$1,MonsterTable!$A$1:$B$1,0),0),
IF(OR(NOT(ISBLANK(BB1628)),ISBLANK(BC1628)),#N/A,
IF(AZ1628="empty","empty",
VLOOKUP(AZ1628,MonsterGroupTable!$A:$A,1,0)))))))</f>
        <v/>
      </c>
      <c r="BH1628" s="2" t="str">
        <f>IF(AND(ISBLANK(BG1628),OR(NOT(ISBLANK(BI1628)),NOT(ISBLANK(BJ1628)))),#N/A,
IF(ISBLANK(BG1628),"",
IF(AND(NOT(ISERROR(VLOOKUP(BG1628,MonsterTable!$A:$B,MATCH(MonsterTable!$B$1,MonsterTable!$A$1:$B$1,0),0))),OR(ISBLANK(BI1628),ISBLANK(BJ1628))),#N/A,
IFERROR(VLOOKUP(BG1628,MonsterTable!$A:$B,MATCH(MonsterTable!$B$1,MonsterTable!$A$1:$B$1,0),0),
IF(OR(NOT(ISBLANK(BI1628)),ISBLANK(BJ1628)),#N/A,
IF(BG1628="empty","empty",
VLOOKUP(BG1628,MonsterGroupTable!$A:$A,1,0)))))))</f>
        <v/>
      </c>
      <c r="BO1628" s="2" t="str">
        <f>IF(AND(ISBLANK(BN1628),OR(NOT(ISBLANK(BP1628)),NOT(ISBLANK(BQ1628)))),#N/A,
IF(ISBLANK(BN1628),"",
IF(AND(NOT(ISERROR(VLOOKUP(BN1628,MonsterTable!$A:$B,MATCH(MonsterTable!$B$1,MonsterTable!$A$1:$B$1,0),0))),OR(ISBLANK(BP1628),ISBLANK(BQ1628))),#N/A,
IFERROR(VLOOKUP(BN1628,MonsterTable!$A:$B,MATCH(MonsterTable!$B$1,MonsterTable!$A$1:$B$1,0),0),
IF(OR(NOT(ISBLANK(BP1628)),ISBLANK(BQ1628)),#N/A,
IF(BN1628="empty","empty",
VLOOKUP(BN1628,MonsterGroupTable!$A:$A,1,0)))))))</f>
        <v/>
      </c>
      <c r="BV1628" s="2" t="str">
        <f>IF(AND(ISBLANK(BU1628),OR(NOT(ISBLANK(BW1628)),NOT(ISBLANK(BX1628)))),#N/A,
IF(ISBLANK(BU1628),"",
IF(AND(NOT(ISERROR(VLOOKUP(BU1628,MonsterTable!$A:$B,MATCH(MonsterTable!$B$1,MonsterTable!$A$1:$B$1,0),0))),OR(ISBLANK(BW1628),ISBLANK(BX1628))),#N/A,
IFERROR(VLOOKUP(BU1628,MonsterTable!$A:$B,MATCH(MonsterTable!$B$1,MonsterTable!$A$1:$B$1,0),0),
IF(OR(NOT(ISBLANK(BW1628)),ISBLANK(BX1628)),#N/A,
IF(BU1628="empty","empty",
VLOOKUP(BU1628,MonsterGroupTable!$A:$A,1,0)))))))</f>
        <v/>
      </c>
      <c r="CC1628" s="2" t="str">
        <f>IF(AND(ISBLANK(CB1628),OR(NOT(ISBLANK(CD1628)),NOT(ISBLANK(CE1628)))),#N/A,
IF(ISBLANK(CB1628),"",
IF(AND(NOT(ISERROR(VLOOKUP(CB1628,MonsterTable!$A:$B,MATCH(MonsterTable!$B$1,MonsterTable!$A$1:$B$1,0),0))),OR(ISBLANK(CD1628),ISBLANK(CE1628))),#N/A,
IFERROR(VLOOKUP(CB1628,MonsterTable!$A:$B,MATCH(MonsterTable!$B$1,MonsterTable!$A$1:$B$1,0),0),
IF(OR(NOT(ISBLANK(CD1628)),ISBLANK(CE1628)),#N/A,
IF(CB1628="empty","empty",
VLOOKUP(CB1628,MonsterGroupTable!$A:$A,1,0)))))))</f>
        <v/>
      </c>
      <c r="CJ1628" s="2" t="str">
        <f>IF(AND(ISBLANK(CI1628),OR(NOT(ISBLANK(CK1628)),NOT(ISBLANK(CL1628)))),#N/A,
IF(ISBLANK(CI1628),"",
IF(AND(NOT(ISERROR(VLOOKUP(CI1628,MonsterTable!$A:$B,MATCH(MonsterTable!$B$1,MonsterTable!$A$1:$B$1,0),0))),OR(ISBLANK(CK1628),ISBLANK(CL1628))),#N/A,
IFERROR(VLOOKUP(CI1628,MonsterTable!$A:$B,MATCH(MonsterTable!$B$1,MonsterTable!$A$1:$B$1,0),0),
IF(OR(NOT(ISBLANK(CK1628)),ISBLANK(CL1628)),#N/A,
IF(CI1628="empty","empty",
VLOOKUP(CI1628,MonsterGroupTable!$A:$A,1,0)))))))</f>
        <v/>
      </c>
    </row>
    <row r="1629" spans="1:88">
      <c r="A1629">
        <v>20595</v>
      </c>
      <c r="B1629">
        <f t="shared" si="55"/>
        <v>1.1000000000000001</v>
      </c>
      <c r="C1629">
        <f t="shared" si="55"/>
        <v>1.1000000000000001</v>
      </c>
      <c r="F1629">
        <v>2160</v>
      </c>
      <c r="G1629">
        <v>81591</v>
      </c>
      <c r="H1629">
        <v>0</v>
      </c>
      <c r="I1629">
        <v>0</v>
      </c>
      <c r="J1629">
        <v>0</v>
      </c>
      <c r="K1629" t="s">
        <v>28</v>
      </c>
      <c r="L1629" t="s">
        <v>256</v>
      </c>
      <c r="M1629" t="s">
        <v>79</v>
      </c>
      <c r="N1629" t="s">
        <v>80</v>
      </c>
      <c r="O1629">
        <v>0</v>
      </c>
      <c r="P1629">
        <v>-4.75</v>
      </c>
      <c r="Q1629">
        <v>-3.5</v>
      </c>
      <c r="R1629">
        <v>4.75</v>
      </c>
      <c r="S1629">
        <v>3</v>
      </c>
      <c r="T1629">
        <v>-13.5</v>
      </c>
      <c r="U1629">
        <v>2.5499999999999998</v>
      </c>
      <c r="V1629">
        <v>-6.75</v>
      </c>
      <c r="W1629" t="str">
        <f t="shared" si="56"/>
        <v>g120,5,empty,3,206,1,1,0</v>
      </c>
      <c r="X1629" s="1" t="s">
        <v>319</v>
      </c>
      <c r="Y1629" s="2" t="str">
        <f>IF(AND(ISBLANK(X1629),OR(NOT(ISBLANK(Z1629)),NOT(ISBLANK(AA1629)))),#N/A,
IF(ISBLANK(X1629),"",
IF(AND(NOT(ISERROR(VLOOKUP(X1629,MonsterTable!$A:$B,MATCH(MonsterTable!$B$1,MonsterTable!$A$1:$B$1,0),0))),OR(ISBLANK(Z1629),ISBLANK(AA1629))),#N/A,
IFERROR(VLOOKUP(X1629,MonsterTable!$A:$B,MATCH(MonsterTable!$B$1,MonsterTable!$A$1:$B$1,0),0),
IF(OR(NOT(ISBLANK(Z1629)),ISBLANK(AA1629)),#N/A,
IF(X1629="empty","empty",
VLOOKUP(X1629,MonsterGroupTable!$A:$A,1,0)))))))</f>
        <v>g120</v>
      </c>
      <c r="AA1629">
        <v>5</v>
      </c>
      <c r="AE1629" s="1" t="s">
        <v>446</v>
      </c>
      <c r="AF1629" s="2" t="str">
        <f>IF(AND(ISBLANK(AE1629),OR(NOT(ISBLANK(AG1629)),NOT(ISBLANK(AH1629)))),#N/A,
IF(ISBLANK(AE1629),"",
IF(AND(NOT(ISERROR(VLOOKUP(AE1629,MonsterTable!$A:$B,MATCH(MonsterTable!$B$1,MonsterTable!$A$1:$B$1,0),0))),OR(ISBLANK(AG1629),ISBLANK(AH1629))),#N/A,
IFERROR(VLOOKUP(AE1629,MonsterTable!$A:$B,MATCH(MonsterTable!$B$1,MonsterTable!$A$1:$B$1,0),0),
IF(OR(NOT(ISBLANK(AG1629)),ISBLANK(AH1629)),#N/A,
IF(AE1629="empty","empty",
VLOOKUP(AE1629,MonsterGroupTable!$A:$A,1,0)))))))</f>
        <v>empty</v>
      </c>
      <c r="AH1629">
        <v>3</v>
      </c>
      <c r="AL1629" s="1" t="s">
        <v>342</v>
      </c>
      <c r="AM1629" s="2">
        <f>IF(AND(ISBLANK(AL1629),OR(NOT(ISBLANK(AN1629)),NOT(ISBLANK(AO1629)))),#N/A,
IF(ISBLANK(AL1629),"",
IF(AND(NOT(ISERROR(VLOOKUP(AL1629,MonsterTable!$A:$B,MATCH(MonsterTable!$B$1,MonsterTable!$A$1:$B$1,0),0))),OR(ISBLANK(AN1629),ISBLANK(AO1629))),#N/A,
IFERROR(VLOOKUP(AL1629,MonsterTable!$A:$B,MATCH(MonsterTable!$B$1,MonsterTable!$A$1:$B$1,0),0),
IF(OR(NOT(ISBLANK(AN1629)),ISBLANK(AO1629)),#N/A,
IF(AL1629="empty","empty",
VLOOKUP(AL1629,MonsterGroupTable!$A:$A,1,0)))))))</f>
        <v>206</v>
      </c>
      <c r="AN1629">
        <v>1</v>
      </c>
      <c r="AO1629">
        <v>1</v>
      </c>
      <c r="AP1629">
        <v>0</v>
      </c>
      <c r="AT1629" s="2" t="str">
        <f>IF(AND(ISBLANK(AS1629),OR(NOT(ISBLANK(AU1629)),NOT(ISBLANK(AV1629)))),#N/A,
IF(ISBLANK(AS1629),"",
IF(AND(NOT(ISERROR(VLOOKUP(AS1629,MonsterTable!$A:$B,MATCH(MonsterTable!$B$1,MonsterTable!$A$1:$B$1,0),0))),OR(ISBLANK(AU1629),ISBLANK(AV1629))),#N/A,
IFERROR(VLOOKUP(AS1629,MonsterTable!$A:$B,MATCH(MonsterTable!$B$1,MonsterTable!$A$1:$B$1,0),0),
IF(OR(NOT(ISBLANK(AU1629)),ISBLANK(AV1629)),#N/A,
IF(AS1629="empty","empty",
VLOOKUP(AS1629,MonsterGroupTable!$A:$A,1,0)))))))</f>
        <v/>
      </c>
      <c r="BA1629" s="2" t="str">
        <f>IF(AND(ISBLANK(AZ1629),OR(NOT(ISBLANK(BB1629)),NOT(ISBLANK(BC1629)))),#N/A,
IF(ISBLANK(AZ1629),"",
IF(AND(NOT(ISERROR(VLOOKUP(AZ1629,MonsterTable!$A:$B,MATCH(MonsterTable!$B$1,MonsterTable!$A$1:$B$1,0),0))),OR(ISBLANK(BB1629),ISBLANK(BC1629))),#N/A,
IFERROR(VLOOKUP(AZ1629,MonsterTable!$A:$B,MATCH(MonsterTable!$B$1,MonsterTable!$A$1:$B$1,0),0),
IF(OR(NOT(ISBLANK(BB1629)),ISBLANK(BC1629)),#N/A,
IF(AZ1629="empty","empty",
VLOOKUP(AZ1629,MonsterGroupTable!$A:$A,1,0)))))))</f>
        <v/>
      </c>
      <c r="BH1629" s="2" t="str">
        <f>IF(AND(ISBLANK(BG1629),OR(NOT(ISBLANK(BI1629)),NOT(ISBLANK(BJ1629)))),#N/A,
IF(ISBLANK(BG1629),"",
IF(AND(NOT(ISERROR(VLOOKUP(BG1629,MonsterTable!$A:$B,MATCH(MonsterTable!$B$1,MonsterTable!$A$1:$B$1,0),0))),OR(ISBLANK(BI1629),ISBLANK(BJ1629))),#N/A,
IFERROR(VLOOKUP(BG1629,MonsterTable!$A:$B,MATCH(MonsterTable!$B$1,MonsterTable!$A$1:$B$1,0),0),
IF(OR(NOT(ISBLANK(BI1629)),ISBLANK(BJ1629)),#N/A,
IF(BG1629="empty","empty",
VLOOKUP(BG1629,MonsterGroupTable!$A:$A,1,0)))))))</f>
        <v/>
      </c>
      <c r="BO1629" s="2" t="str">
        <f>IF(AND(ISBLANK(BN1629),OR(NOT(ISBLANK(BP1629)),NOT(ISBLANK(BQ1629)))),#N/A,
IF(ISBLANK(BN1629),"",
IF(AND(NOT(ISERROR(VLOOKUP(BN1629,MonsterTable!$A:$B,MATCH(MonsterTable!$B$1,MonsterTable!$A$1:$B$1,0),0))),OR(ISBLANK(BP1629),ISBLANK(BQ1629))),#N/A,
IFERROR(VLOOKUP(BN1629,MonsterTable!$A:$B,MATCH(MonsterTable!$B$1,MonsterTable!$A$1:$B$1,0),0),
IF(OR(NOT(ISBLANK(BP1629)),ISBLANK(BQ1629)),#N/A,
IF(BN1629="empty","empty",
VLOOKUP(BN1629,MonsterGroupTable!$A:$A,1,0)))))))</f>
        <v/>
      </c>
      <c r="BV1629" s="2" t="str">
        <f>IF(AND(ISBLANK(BU1629),OR(NOT(ISBLANK(BW1629)),NOT(ISBLANK(BX1629)))),#N/A,
IF(ISBLANK(BU1629),"",
IF(AND(NOT(ISERROR(VLOOKUP(BU1629,MonsterTable!$A:$B,MATCH(MonsterTable!$B$1,MonsterTable!$A$1:$B$1,0),0))),OR(ISBLANK(BW1629),ISBLANK(BX1629))),#N/A,
IFERROR(VLOOKUP(BU1629,MonsterTable!$A:$B,MATCH(MonsterTable!$B$1,MonsterTable!$A$1:$B$1,0),0),
IF(OR(NOT(ISBLANK(BW1629)),ISBLANK(BX1629)),#N/A,
IF(BU1629="empty","empty",
VLOOKUP(BU1629,MonsterGroupTable!$A:$A,1,0)))))))</f>
        <v/>
      </c>
      <c r="CC1629" s="2" t="str">
        <f>IF(AND(ISBLANK(CB1629),OR(NOT(ISBLANK(CD1629)),NOT(ISBLANK(CE1629)))),#N/A,
IF(ISBLANK(CB1629),"",
IF(AND(NOT(ISERROR(VLOOKUP(CB1629,MonsterTable!$A:$B,MATCH(MonsterTable!$B$1,MonsterTable!$A$1:$B$1,0),0))),OR(ISBLANK(CD1629),ISBLANK(CE1629))),#N/A,
IFERROR(VLOOKUP(CB1629,MonsterTable!$A:$B,MATCH(MonsterTable!$B$1,MonsterTable!$A$1:$B$1,0),0),
IF(OR(NOT(ISBLANK(CD1629)),ISBLANK(CE1629)),#N/A,
IF(CB1629="empty","empty",
VLOOKUP(CB1629,MonsterGroupTable!$A:$A,1,0)))))))</f>
        <v/>
      </c>
      <c r="CJ1629" s="2" t="str">
        <f>IF(AND(ISBLANK(CI1629),OR(NOT(ISBLANK(CK1629)),NOT(ISBLANK(CL1629)))),#N/A,
IF(ISBLANK(CI1629),"",
IF(AND(NOT(ISERROR(VLOOKUP(CI1629,MonsterTable!$A:$B,MATCH(MonsterTable!$B$1,MonsterTable!$A$1:$B$1,0),0))),OR(ISBLANK(CK1629),ISBLANK(CL1629))),#N/A,
IFERROR(VLOOKUP(CI1629,MonsterTable!$A:$B,MATCH(MonsterTable!$B$1,MonsterTable!$A$1:$B$1,0),0),
IF(OR(NOT(ISBLANK(CK1629)),ISBLANK(CL1629)),#N/A,
IF(CI1629="empty","empty",
VLOOKUP(CI1629,MonsterGroupTable!$A:$A,1,0)))))))</f>
        <v/>
      </c>
    </row>
    <row r="1630" spans="1:88">
      <c r="A1630">
        <v>20596</v>
      </c>
      <c r="B1630">
        <f t="shared" si="55"/>
        <v>1.1000000000000001</v>
      </c>
      <c r="C1630">
        <f t="shared" si="55"/>
        <v>1.1000000000000001</v>
      </c>
      <c r="F1630">
        <v>2160</v>
      </c>
      <c r="G1630">
        <v>81915</v>
      </c>
      <c r="H1630">
        <v>0</v>
      </c>
      <c r="I1630">
        <v>0</v>
      </c>
      <c r="J1630">
        <v>0</v>
      </c>
      <c r="K1630" t="s">
        <v>28</v>
      </c>
      <c r="L1630" t="s">
        <v>256</v>
      </c>
      <c r="M1630" t="s">
        <v>79</v>
      </c>
      <c r="N1630" t="s">
        <v>80</v>
      </c>
      <c r="O1630">
        <v>0</v>
      </c>
      <c r="P1630">
        <v>-4.75</v>
      </c>
      <c r="Q1630">
        <v>-3.5</v>
      </c>
      <c r="R1630">
        <v>4.75</v>
      </c>
      <c r="S1630">
        <v>3</v>
      </c>
      <c r="T1630">
        <v>-13.5</v>
      </c>
      <c r="U1630">
        <v>2.5499999999999998</v>
      </c>
      <c r="V1630">
        <v>-6.75</v>
      </c>
      <c r="W1630" t="str">
        <f t="shared" si="56"/>
        <v>g120,5,empty,3,206,1,1,0</v>
      </c>
      <c r="X1630" s="1" t="s">
        <v>319</v>
      </c>
      <c r="Y1630" s="2" t="str">
        <f>IF(AND(ISBLANK(X1630),OR(NOT(ISBLANK(Z1630)),NOT(ISBLANK(AA1630)))),#N/A,
IF(ISBLANK(X1630),"",
IF(AND(NOT(ISERROR(VLOOKUP(X1630,MonsterTable!$A:$B,MATCH(MonsterTable!$B$1,MonsterTable!$A$1:$B$1,0),0))),OR(ISBLANK(Z1630),ISBLANK(AA1630))),#N/A,
IFERROR(VLOOKUP(X1630,MonsterTable!$A:$B,MATCH(MonsterTable!$B$1,MonsterTable!$A$1:$B$1,0),0),
IF(OR(NOT(ISBLANK(Z1630)),ISBLANK(AA1630)),#N/A,
IF(X1630="empty","empty",
VLOOKUP(X1630,MonsterGroupTable!$A:$A,1,0)))))))</f>
        <v>g120</v>
      </c>
      <c r="AA1630">
        <v>5</v>
      </c>
      <c r="AE1630" s="1" t="s">
        <v>446</v>
      </c>
      <c r="AF1630" s="2" t="str">
        <f>IF(AND(ISBLANK(AE1630),OR(NOT(ISBLANK(AG1630)),NOT(ISBLANK(AH1630)))),#N/A,
IF(ISBLANK(AE1630),"",
IF(AND(NOT(ISERROR(VLOOKUP(AE1630,MonsterTable!$A:$B,MATCH(MonsterTable!$B$1,MonsterTable!$A$1:$B$1,0),0))),OR(ISBLANK(AG1630),ISBLANK(AH1630))),#N/A,
IFERROR(VLOOKUP(AE1630,MonsterTable!$A:$B,MATCH(MonsterTable!$B$1,MonsterTable!$A$1:$B$1,0),0),
IF(OR(NOT(ISBLANK(AG1630)),ISBLANK(AH1630)),#N/A,
IF(AE1630="empty","empty",
VLOOKUP(AE1630,MonsterGroupTable!$A:$A,1,0)))))))</f>
        <v>empty</v>
      </c>
      <c r="AH1630">
        <v>3</v>
      </c>
      <c r="AL1630" s="1" t="s">
        <v>342</v>
      </c>
      <c r="AM1630" s="2">
        <f>IF(AND(ISBLANK(AL1630),OR(NOT(ISBLANK(AN1630)),NOT(ISBLANK(AO1630)))),#N/A,
IF(ISBLANK(AL1630),"",
IF(AND(NOT(ISERROR(VLOOKUP(AL1630,MonsterTable!$A:$B,MATCH(MonsterTable!$B$1,MonsterTable!$A$1:$B$1,0),0))),OR(ISBLANK(AN1630),ISBLANK(AO1630))),#N/A,
IFERROR(VLOOKUP(AL1630,MonsterTable!$A:$B,MATCH(MonsterTable!$B$1,MonsterTable!$A$1:$B$1,0),0),
IF(OR(NOT(ISBLANK(AN1630)),ISBLANK(AO1630)),#N/A,
IF(AL1630="empty","empty",
VLOOKUP(AL1630,MonsterGroupTable!$A:$A,1,0)))))))</f>
        <v>206</v>
      </c>
      <c r="AN1630">
        <v>1</v>
      </c>
      <c r="AO1630">
        <v>1</v>
      </c>
      <c r="AP1630">
        <v>0</v>
      </c>
      <c r="AT1630" s="2" t="str">
        <f>IF(AND(ISBLANK(AS1630),OR(NOT(ISBLANK(AU1630)),NOT(ISBLANK(AV1630)))),#N/A,
IF(ISBLANK(AS1630),"",
IF(AND(NOT(ISERROR(VLOOKUP(AS1630,MonsterTable!$A:$B,MATCH(MonsterTable!$B$1,MonsterTable!$A$1:$B$1,0),0))),OR(ISBLANK(AU1630),ISBLANK(AV1630))),#N/A,
IFERROR(VLOOKUP(AS1630,MonsterTable!$A:$B,MATCH(MonsterTable!$B$1,MonsterTable!$A$1:$B$1,0),0),
IF(OR(NOT(ISBLANK(AU1630)),ISBLANK(AV1630)),#N/A,
IF(AS1630="empty","empty",
VLOOKUP(AS1630,MonsterGroupTable!$A:$A,1,0)))))))</f>
        <v/>
      </c>
      <c r="BA1630" s="2" t="str">
        <f>IF(AND(ISBLANK(AZ1630),OR(NOT(ISBLANK(BB1630)),NOT(ISBLANK(BC1630)))),#N/A,
IF(ISBLANK(AZ1630),"",
IF(AND(NOT(ISERROR(VLOOKUP(AZ1630,MonsterTable!$A:$B,MATCH(MonsterTable!$B$1,MonsterTable!$A$1:$B$1,0),0))),OR(ISBLANK(BB1630),ISBLANK(BC1630))),#N/A,
IFERROR(VLOOKUP(AZ1630,MonsterTable!$A:$B,MATCH(MonsterTable!$B$1,MonsterTable!$A$1:$B$1,0),0),
IF(OR(NOT(ISBLANK(BB1630)),ISBLANK(BC1630)),#N/A,
IF(AZ1630="empty","empty",
VLOOKUP(AZ1630,MonsterGroupTable!$A:$A,1,0)))))))</f>
        <v/>
      </c>
      <c r="BH1630" s="2" t="str">
        <f>IF(AND(ISBLANK(BG1630),OR(NOT(ISBLANK(BI1630)),NOT(ISBLANK(BJ1630)))),#N/A,
IF(ISBLANK(BG1630),"",
IF(AND(NOT(ISERROR(VLOOKUP(BG1630,MonsterTable!$A:$B,MATCH(MonsterTable!$B$1,MonsterTable!$A$1:$B$1,0),0))),OR(ISBLANK(BI1630),ISBLANK(BJ1630))),#N/A,
IFERROR(VLOOKUP(BG1630,MonsterTable!$A:$B,MATCH(MonsterTable!$B$1,MonsterTable!$A$1:$B$1,0),0),
IF(OR(NOT(ISBLANK(BI1630)),ISBLANK(BJ1630)),#N/A,
IF(BG1630="empty","empty",
VLOOKUP(BG1630,MonsterGroupTable!$A:$A,1,0)))))))</f>
        <v/>
      </c>
      <c r="BO1630" s="2" t="str">
        <f>IF(AND(ISBLANK(BN1630),OR(NOT(ISBLANK(BP1630)),NOT(ISBLANK(BQ1630)))),#N/A,
IF(ISBLANK(BN1630),"",
IF(AND(NOT(ISERROR(VLOOKUP(BN1630,MonsterTable!$A:$B,MATCH(MonsterTable!$B$1,MonsterTable!$A$1:$B$1,0),0))),OR(ISBLANK(BP1630),ISBLANK(BQ1630))),#N/A,
IFERROR(VLOOKUP(BN1630,MonsterTable!$A:$B,MATCH(MonsterTable!$B$1,MonsterTable!$A$1:$B$1,0),0),
IF(OR(NOT(ISBLANK(BP1630)),ISBLANK(BQ1630)),#N/A,
IF(BN1630="empty","empty",
VLOOKUP(BN1630,MonsterGroupTable!$A:$A,1,0)))))))</f>
        <v/>
      </c>
      <c r="BV1630" s="2" t="str">
        <f>IF(AND(ISBLANK(BU1630),OR(NOT(ISBLANK(BW1630)),NOT(ISBLANK(BX1630)))),#N/A,
IF(ISBLANK(BU1630),"",
IF(AND(NOT(ISERROR(VLOOKUP(BU1630,MonsterTable!$A:$B,MATCH(MonsterTable!$B$1,MonsterTable!$A$1:$B$1,0),0))),OR(ISBLANK(BW1630),ISBLANK(BX1630))),#N/A,
IFERROR(VLOOKUP(BU1630,MonsterTable!$A:$B,MATCH(MonsterTable!$B$1,MonsterTable!$A$1:$B$1,0),0),
IF(OR(NOT(ISBLANK(BW1630)),ISBLANK(BX1630)),#N/A,
IF(BU1630="empty","empty",
VLOOKUP(BU1630,MonsterGroupTable!$A:$A,1,0)))))))</f>
        <v/>
      </c>
      <c r="CC1630" s="2" t="str">
        <f>IF(AND(ISBLANK(CB1630),OR(NOT(ISBLANK(CD1630)),NOT(ISBLANK(CE1630)))),#N/A,
IF(ISBLANK(CB1630),"",
IF(AND(NOT(ISERROR(VLOOKUP(CB1630,MonsterTable!$A:$B,MATCH(MonsterTable!$B$1,MonsterTable!$A$1:$B$1,0),0))),OR(ISBLANK(CD1630),ISBLANK(CE1630))),#N/A,
IFERROR(VLOOKUP(CB1630,MonsterTable!$A:$B,MATCH(MonsterTable!$B$1,MonsterTable!$A$1:$B$1,0),0),
IF(OR(NOT(ISBLANK(CD1630)),ISBLANK(CE1630)),#N/A,
IF(CB1630="empty","empty",
VLOOKUP(CB1630,MonsterGroupTable!$A:$A,1,0)))))))</f>
        <v/>
      </c>
      <c r="CJ1630" s="2" t="str">
        <f>IF(AND(ISBLANK(CI1630),OR(NOT(ISBLANK(CK1630)),NOT(ISBLANK(CL1630)))),#N/A,
IF(ISBLANK(CI1630),"",
IF(AND(NOT(ISERROR(VLOOKUP(CI1630,MonsterTable!$A:$B,MATCH(MonsterTable!$B$1,MonsterTable!$A$1:$B$1,0),0))),OR(ISBLANK(CK1630),ISBLANK(CL1630))),#N/A,
IFERROR(VLOOKUP(CI1630,MonsterTable!$A:$B,MATCH(MonsterTable!$B$1,MonsterTable!$A$1:$B$1,0),0),
IF(OR(NOT(ISBLANK(CK1630)),ISBLANK(CL1630)),#N/A,
IF(CI1630="empty","empty",
VLOOKUP(CI1630,MonsterGroupTable!$A:$A,1,0)))))))</f>
        <v/>
      </c>
    </row>
    <row r="1631" spans="1:88">
      <c r="A1631">
        <v>20597</v>
      </c>
      <c r="B1631">
        <f t="shared" si="55"/>
        <v>1.1000000000000001</v>
      </c>
      <c r="C1631">
        <f t="shared" si="55"/>
        <v>1.1000000000000001</v>
      </c>
      <c r="F1631">
        <v>2160</v>
      </c>
      <c r="G1631">
        <v>82239</v>
      </c>
      <c r="H1631">
        <v>0</v>
      </c>
      <c r="I1631">
        <v>0</v>
      </c>
      <c r="J1631">
        <v>0</v>
      </c>
      <c r="K1631" t="s">
        <v>28</v>
      </c>
      <c r="L1631" t="s">
        <v>256</v>
      </c>
      <c r="M1631" t="s">
        <v>79</v>
      </c>
      <c r="N1631" t="s">
        <v>80</v>
      </c>
      <c r="O1631">
        <v>0</v>
      </c>
      <c r="P1631">
        <v>-4.75</v>
      </c>
      <c r="Q1631">
        <v>-3.5</v>
      </c>
      <c r="R1631">
        <v>4.75</v>
      </c>
      <c r="S1631">
        <v>3</v>
      </c>
      <c r="T1631">
        <v>-13.5</v>
      </c>
      <c r="U1631">
        <v>2.5499999999999998</v>
      </c>
      <c r="V1631">
        <v>-6.75</v>
      </c>
      <c r="W1631" t="str">
        <f t="shared" si="56"/>
        <v>g120,5,empty,3,206,1,1,0</v>
      </c>
      <c r="X1631" s="1" t="s">
        <v>319</v>
      </c>
      <c r="Y1631" s="2" t="str">
        <f>IF(AND(ISBLANK(X1631),OR(NOT(ISBLANK(Z1631)),NOT(ISBLANK(AA1631)))),#N/A,
IF(ISBLANK(X1631),"",
IF(AND(NOT(ISERROR(VLOOKUP(X1631,MonsterTable!$A:$B,MATCH(MonsterTable!$B$1,MonsterTable!$A$1:$B$1,0),0))),OR(ISBLANK(Z1631),ISBLANK(AA1631))),#N/A,
IFERROR(VLOOKUP(X1631,MonsterTable!$A:$B,MATCH(MonsterTable!$B$1,MonsterTable!$A$1:$B$1,0),0),
IF(OR(NOT(ISBLANK(Z1631)),ISBLANK(AA1631)),#N/A,
IF(X1631="empty","empty",
VLOOKUP(X1631,MonsterGroupTable!$A:$A,1,0)))))))</f>
        <v>g120</v>
      </c>
      <c r="AA1631">
        <v>5</v>
      </c>
      <c r="AE1631" s="1" t="s">
        <v>446</v>
      </c>
      <c r="AF1631" s="2" t="str">
        <f>IF(AND(ISBLANK(AE1631),OR(NOT(ISBLANK(AG1631)),NOT(ISBLANK(AH1631)))),#N/A,
IF(ISBLANK(AE1631),"",
IF(AND(NOT(ISERROR(VLOOKUP(AE1631,MonsterTable!$A:$B,MATCH(MonsterTable!$B$1,MonsterTable!$A$1:$B$1,0),0))),OR(ISBLANK(AG1631),ISBLANK(AH1631))),#N/A,
IFERROR(VLOOKUP(AE1631,MonsterTable!$A:$B,MATCH(MonsterTable!$B$1,MonsterTable!$A$1:$B$1,0),0),
IF(OR(NOT(ISBLANK(AG1631)),ISBLANK(AH1631)),#N/A,
IF(AE1631="empty","empty",
VLOOKUP(AE1631,MonsterGroupTable!$A:$A,1,0)))))))</f>
        <v>empty</v>
      </c>
      <c r="AH1631">
        <v>3</v>
      </c>
      <c r="AL1631" s="1" t="s">
        <v>342</v>
      </c>
      <c r="AM1631" s="2">
        <f>IF(AND(ISBLANK(AL1631),OR(NOT(ISBLANK(AN1631)),NOT(ISBLANK(AO1631)))),#N/A,
IF(ISBLANK(AL1631),"",
IF(AND(NOT(ISERROR(VLOOKUP(AL1631,MonsterTable!$A:$B,MATCH(MonsterTable!$B$1,MonsterTable!$A$1:$B$1,0),0))),OR(ISBLANK(AN1631),ISBLANK(AO1631))),#N/A,
IFERROR(VLOOKUP(AL1631,MonsterTable!$A:$B,MATCH(MonsterTable!$B$1,MonsterTable!$A$1:$B$1,0),0),
IF(OR(NOT(ISBLANK(AN1631)),ISBLANK(AO1631)),#N/A,
IF(AL1631="empty","empty",
VLOOKUP(AL1631,MonsterGroupTable!$A:$A,1,0)))))))</f>
        <v>206</v>
      </c>
      <c r="AN1631">
        <v>1</v>
      </c>
      <c r="AO1631">
        <v>1</v>
      </c>
      <c r="AP1631">
        <v>0</v>
      </c>
      <c r="AT1631" s="2" t="str">
        <f>IF(AND(ISBLANK(AS1631),OR(NOT(ISBLANK(AU1631)),NOT(ISBLANK(AV1631)))),#N/A,
IF(ISBLANK(AS1631),"",
IF(AND(NOT(ISERROR(VLOOKUP(AS1631,MonsterTable!$A:$B,MATCH(MonsterTable!$B$1,MonsterTable!$A$1:$B$1,0),0))),OR(ISBLANK(AU1631),ISBLANK(AV1631))),#N/A,
IFERROR(VLOOKUP(AS1631,MonsterTable!$A:$B,MATCH(MonsterTable!$B$1,MonsterTable!$A$1:$B$1,0),0),
IF(OR(NOT(ISBLANK(AU1631)),ISBLANK(AV1631)),#N/A,
IF(AS1631="empty","empty",
VLOOKUP(AS1631,MonsterGroupTable!$A:$A,1,0)))))))</f>
        <v/>
      </c>
      <c r="BA1631" s="2" t="str">
        <f>IF(AND(ISBLANK(AZ1631),OR(NOT(ISBLANK(BB1631)),NOT(ISBLANK(BC1631)))),#N/A,
IF(ISBLANK(AZ1631),"",
IF(AND(NOT(ISERROR(VLOOKUP(AZ1631,MonsterTable!$A:$B,MATCH(MonsterTable!$B$1,MonsterTable!$A$1:$B$1,0),0))),OR(ISBLANK(BB1631),ISBLANK(BC1631))),#N/A,
IFERROR(VLOOKUP(AZ1631,MonsterTable!$A:$B,MATCH(MonsterTable!$B$1,MonsterTable!$A$1:$B$1,0),0),
IF(OR(NOT(ISBLANK(BB1631)),ISBLANK(BC1631)),#N/A,
IF(AZ1631="empty","empty",
VLOOKUP(AZ1631,MonsterGroupTable!$A:$A,1,0)))))))</f>
        <v/>
      </c>
      <c r="BH1631" s="2" t="str">
        <f>IF(AND(ISBLANK(BG1631),OR(NOT(ISBLANK(BI1631)),NOT(ISBLANK(BJ1631)))),#N/A,
IF(ISBLANK(BG1631),"",
IF(AND(NOT(ISERROR(VLOOKUP(BG1631,MonsterTable!$A:$B,MATCH(MonsterTable!$B$1,MonsterTable!$A$1:$B$1,0),0))),OR(ISBLANK(BI1631),ISBLANK(BJ1631))),#N/A,
IFERROR(VLOOKUP(BG1631,MonsterTable!$A:$B,MATCH(MonsterTable!$B$1,MonsterTable!$A$1:$B$1,0),0),
IF(OR(NOT(ISBLANK(BI1631)),ISBLANK(BJ1631)),#N/A,
IF(BG1631="empty","empty",
VLOOKUP(BG1631,MonsterGroupTable!$A:$A,1,0)))))))</f>
        <v/>
      </c>
      <c r="BO1631" s="2" t="str">
        <f>IF(AND(ISBLANK(BN1631),OR(NOT(ISBLANK(BP1631)),NOT(ISBLANK(BQ1631)))),#N/A,
IF(ISBLANK(BN1631),"",
IF(AND(NOT(ISERROR(VLOOKUP(BN1631,MonsterTable!$A:$B,MATCH(MonsterTable!$B$1,MonsterTable!$A$1:$B$1,0),0))),OR(ISBLANK(BP1631),ISBLANK(BQ1631))),#N/A,
IFERROR(VLOOKUP(BN1631,MonsterTable!$A:$B,MATCH(MonsterTable!$B$1,MonsterTable!$A$1:$B$1,0),0),
IF(OR(NOT(ISBLANK(BP1631)),ISBLANK(BQ1631)),#N/A,
IF(BN1631="empty","empty",
VLOOKUP(BN1631,MonsterGroupTable!$A:$A,1,0)))))))</f>
        <v/>
      </c>
      <c r="BV1631" s="2" t="str">
        <f>IF(AND(ISBLANK(BU1631),OR(NOT(ISBLANK(BW1631)),NOT(ISBLANK(BX1631)))),#N/A,
IF(ISBLANK(BU1631),"",
IF(AND(NOT(ISERROR(VLOOKUP(BU1631,MonsterTable!$A:$B,MATCH(MonsterTable!$B$1,MonsterTable!$A$1:$B$1,0),0))),OR(ISBLANK(BW1631),ISBLANK(BX1631))),#N/A,
IFERROR(VLOOKUP(BU1631,MonsterTable!$A:$B,MATCH(MonsterTable!$B$1,MonsterTable!$A$1:$B$1,0),0),
IF(OR(NOT(ISBLANK(BW1631)),ISBLANK(BX1631)),#N/A,
IF(BU1631="empty","empty",
VLOOKUP(BU1631,MonsterGroupTable!$A:$A,1,0)))))))</f>
        <v/>
      </c>
      <c r="CC1631" s="2" t="str">
        <f>IF(AND(ISBLANK(CB1631),OR(NOT(ISBLANK(CD1631)),NOT(ISBLANK(CE1631)))),#N/A,
IF(ISBLANK(CB1631),"",
IF(AND(NOT(ISERROR(VLOOKUP(CB1631,MonsterTable!$A:$B,MATCH(MonsterTable!$B$1,MonsterTable!$A$1:$B$1,0),0))),OR(ISBLANK(CD1631),ISBLANK(CE1631))),#N/A,
IFERROR(VLOOKUP(CB1631,MonsterTable!$A:$B,MATCH(MonsterTable!$B$1,MonsterTable!$A$1:$B$1,0),0),
IF(OR(NOT(ISBLANK(CD1631)),ISBLANK(CE1631)),#N/A,
IF(CB1631="empty","empty",
VLOOKUP(CB1631,MonsterGroupTable!$A:$A,1,0)))))))</f>
        <v/>
      </c>
      <c r="CJ1631" s="2" t="str">
        <f>IF(AND(ISBLANK(CI1631),OR(NOT(ISBLANK(CK1631)),NOT(ISBLANK(CL1631)))),#N/A,
IF(ISBLANK(CI1631),"",
IF(AND(NOT(ISERROR(VLOOKUP(CI1631,MonsterTable!$A:$B,MATCH(MonsterTable!$B$1,MonsterTable!$A$1:$B$1,0),0))),OR(ISBLANK(CK1631),ISBLANK(CL1631))),#N/A,
IFERROR(VLOOKUP(CI1631,MonsterTable!$A:$B,MATCH(MonsterTable!$B$1,MonsterTable!$A$1:$B$1,0),0),
IF(OR(NOT(ISBLANK(CK1631)),ISBLANK(CL1631)),#N/A,
IF(CI1631="empty","empty",
VLOOKUP(CI1631,MonsterGroupTable!$A:$A,1,0)))))))</f>
        <v/>
      </c>
    </row>
    <row r="1632" spans="1:88">
      <c r="A1632">
        <v>20598</v>
      </c>
      <c r="B1632">
        <f t="shared" si="55"/>
        <v>1.1000000000000001</v>
      </c>
      <c r="C1632">
        <f t="shared" si="55"/>
        <v>1.1000000000000001</v>
      </c>
      <c r="F1632">
        <v>2160</v>
      </c>
      <c r="G1632">
        <v>82563</v>
      </c>
      <c r="H1632">
        <v>0</v>
      </c>
      <c r="I1632">
        <v>0</v>
      </c>
      <c r="J1632">
        <v>0</v>
      </c>
      <c r="K1632" t="s">
        <v>28</v>
      </c>
      <c r="L1632" t="s">
        <v>256</v>
      </c>
      <c r="M1632" t="s">
        <v>79</v>
      </c>
      <c r="N1632" t="s">
        <v>80</v>
      </c>
      <c r="O1632">
        <v>0</v>
      </c>
      <c r="P1632">
        <v>-4.75</v>
      </c>
      <c r="Q1632">
        <v>-3.5</v>
      </c>
      <c r="R1632">
        <v>4.75</v>
      </c>
      <c r="S1632">
        <v>3</v>
      </c>
      <c r="T1632">
        <v>-13.5</v>
      </c>
      <c r="U1632">
        <v>2.5499999999999998</v>
      </c>
      <c r="V1632">
        <v>-6.75</v>
      </c>
      <c r="W1632" t="str">
        <f t="shared" si="56"/>
        <v>g120,5,empty,3,206,1,1,0</v>
      </c>
      <c r="X1632" s="1" t="s">
        <v>319</v>
      </c>
      <c r="Y1632" s="2" t="str">
        <f>IF(AND(ISBLANK(X1632),OR(NOT(ISBLANK(Z1632)),NOT(ISBLANK(AA1632)))),#N/A,
IF(ISBLANK(X1632),"",
IF(AND(NOT(ISERROR(VLOOKUP(X1632,MonsterTable!$A:$B,MATCH(MonsterTable!$B$1,MonsterTable!$A$1:$B$1,0),0))),OR(ISBLANK(Z1632),ISBLANK(AA1632))),#N/A,
IFERROR(VLOOKUP(X1632,MonsterTable!$A:$B,MATCH(MonsterTable!$B$1,MonsterTable!$A$1:$B$1,0),0),
IF(OR(NOT(ISBLANK(Z1632)),ISBLANK(AA1632)),#N/A,
IF(X1632="empty","empty",
VLOOKUP(X1632,MonsterGroupTable!$A:$A,1,0)))))))</f>
        <v>g120</v>
      </c>
      <c r="AA1632">
        <v>5</v>
      </c>
      <c r="AE1632" s="1" t="s">
        <v>446</v>
      </c>
      <c r="AF1632" s="2" t="str">
        <f>IF(AND(ISBLANK(AE1632),OR(NOT(ISBLANK(AG1632)),NOT(ISBLANK(AH1632)))),#N/A,
IF(ISBLANK(AE1632),"",
IF(AND(NOT(ISERROR(VLOOKUP(AE1632,MonsterTable!$A:$B,MATCH(MonsterTable!$B$1,MonsterTable!$A$1:$B$1,0),0))),OR(ISBLANK(AG1632),ISBLANK(AH1632))),#N/A,
IFERROR(VLOOKUP(AE1632,MonsterTable!$A:$B,MATCH(MonsterTable!$B$1,MonsterTable!$A$1:$B$1,0),0),
IF(OR(NOT(ISBLANK(AG1632)),ISBLANK(AH1632)),#N/A,
IF(AE1632="empty","empty",
VLOOKUP(AE1632,MonsterGroupTable!$A:$A,1,0)))))))</f>
        <v>empty</v>
      </c>
      <c r="AH1632">
        <v>3</v>
      </c>
      <c r="AL1632" s="1" t="s">
        <v>342</v>
      </c>
      <c r="AM1632" s="2">
        <f>IF(AND(ISBLANK(AL1632),OR(NOT(ISBLANK(AN1632)),NOT(ISBLANK(AO1632)))),#N/A,
IF(ISBLANK(AL1632),"",
IF(AND(NOT(ISERROR(VLOOKUP(AL1632,MonsterTable!$A:$B,MATCH(MonsterTable!$B$1,MonsterTable!$A$1:$B$1,0),0))),OR(ISBLANK(AN1632),ISBLANK(AO1632))),#N/A,
IFERROR(VLOOKUP(AL1632,MonsterTable!$A:$B,MATCH(MonsterTable!$B$1,MonsterTable!$A$1:$B$1,0),0),
IF(OR(NOT(ISBLANK(AN1632)),ISBLANK(AO1632)),#N/A,
IF(AL1632="empty","empty",
VLOOKUP(AL1632,MonsterGroupTable!$A:$A,1,0)))))))</f>
        <v>206</v>
      </c>
      <c r="AN1632">
        <v>1</v>
      </c>
      <c r="AO1632">
        <v>1</v>
      </c>
      <c r="AP1632">
        <v>0</v>
      </c>
      <c r="AT1632" s="2" t="str">
        <f>IF(AND(ISBLANK(AS1632),OR(NOT(ISBLANK(AU1632)),NOT(ISBLANK(AV1632)))),#N/A,
IF(ISBLANK(AS1632),"",
IF(AND(NOT(ISERROR(VLOOKUP(AS1632,MonsterTable!$A:$B,MATCH(MonsterTable!$B$1,MonsterTable!$A$1:$B$1,0),0))),OR(ISBLANK(AU1632),ISBLANK(AV1632))),#N/A,
IFERROR(VLOOKUP(AS1632,MonsterTable!$A:$B,MATCH(MonsterTable!$B$1,MonsterTable!$A$1:$B$1,0),0),
IF(OR(NOT(ISBLANK(AU1632)),ISBLANK(AV1632)),#N/A,
IF(AS1632="empty","empty",
VLOOKUP(AS1632,MonsterGroupTable!$A:$A,1,0)))))))</f>
        <v/>
      </c>
      <c r="BA1632" s="2" t="str">
        <f>IF(AND(ISBLANK(AZ1632),OR(NOT(ISBLANK(BB1632)),NOT(ISBLANK(BC1632)))),#N/A,
IF(ISBLANK(AZ1632),"",
IF(AND(NOT(ISERROR(VLOOKUP(AZ1632,MonsterTable!$A:$B,MATCH(MonsterTable!$B$1,MonsterTable!$A$1:$B$1,0),0))),OR(ISBLANK(BB1632),ISBLANK(BC1632))),#N/A,
IFERROR(VLOOKUP(AZ1632,MonsterTable!$A:$B,MATCH(MonsterTable!$B$1,MonsterTable!$A$1:$B$1,0),0),
IF(OR(NOT(ISBLANK(BB1632)),ISBLANK(BC1632)),#N/A,
IF(AZ1632="empty","empty",
VLOOKUP(AZ1632,MonsterGroupTable!$A:$A,1,0)))))))</f>
        <v/>
      </c>
      <c r="BH1632" s="2" t="str">
        <f>IF(AND(ISBLANK(BG1632),OR(NOT(ISBLANK(BI1632)),NOT(ISBLANK(BJ1632)))),#N/A,
IF(ISBLANK(BG1632),"",
IF(AND(NOT(ISERROR(VLOOKUP(BG1632,MonsterTable!$A:$B,MATCH(MonsterTable!$B$1,MonsterTable!$A$1:$B$1,0),0))),OR(ISBLANK(BI1632),ISBLANK(BJ1632))),#N/A,
IFERROR(VLOOKUP(BG1632,MonsterTable!$A:$B,MATCH(MonsterTable!$B$1,MonsterTable!$A$1:$B$1,0),0),
IF(OR(NOT(ISBLANK(BI1632)),ISBLANK(BJ1632)),#N/A,
IF(BG1632="empty","empty",
VLOOKUP(BG1632,MonsterGroupTable!$A:$A,1,0)))))))</f>
        <v/>
      </c>
      <c r="BO1632" s="2" t="str">
        <f>IF(AND(ISBLANK(BN1632),OR(NOT(ISBLANK(BP1632)),NOT(ISBLANK(BQ1632)))),#N/A,
IF(ISBLANK(BN1632),"",
IF(AND(NOT(ISERROR(VLOOKUP(BN1632,MonsterTable!$A:$B,MATCH(MonsterTable!$B$1,MonsterTable!$A$1:$B$1,0),0))),OR(ISBLANK(BP1632),ISBLANK(BQ1632))),#N/A,
IFERROR(VLOOKUP(BN1632,MonsterTable!$A:$B,MATCH(MonsterTable!$B$1,MonsterTable!$A$1:$B$1,0),0),
IF(OR(NOT(ISBLANK(BP1632)),ISBLANK(BQ1632)),#N/A,
IF(BN1632="empty","empty",
VLOOKUP(BN1632,MonsterGroupTable!$A:$A,1,0)))))))</f>
        <v/>
      </c>
      <c r="BV1632" s="2" t="str">
        <f>IF(AND(ISBLANK(BU1632),OR(NOT(ISBLANK(BW1632)),NOT(ISBLANK(BX1632)))),#N/A,
IF(ISBLANK(BU1632),"",
IF(AND(NOT(ISERROR(VLOOKUP(BU1632,MonsterTable!$A:$B,MATCH(MonsterTable!$B$1,MonsterTable!$A$1:$B$1,0),0))),OR(ISBLANK(BW1632),ISBLANK(BX1632))),#N/A,
IFERROR(VLOOKUP(BU1632,MonsterTable!$A:$B,MATCH(MonsterTable!$B$1,MonsterTable!$A$1:$B$1,0),0),
IF(OR(NOT(ISBLANK(BW1632)),ISBLANK(BX1632)),#N/A,
IF(BU1632="empty","empty",
VLOOKUP(BU1632,MonsterGroupTable!$A:$A,1,0)))))))</f>
        <v/>
      </c>
      <c r="CC1632" s="2" t="str">
        <f>IF(AND(ISBLANK(CB1632),OR(NOT(ISBLANK(CD1632)),NOT(ISBLANK(CE1632)))),#N/A,
IF(ISBLANK(CB1632),"",
IF(AND(NOT(ISERROR(VLOOKUP(CB1632,MonsterTable!$A:$B,MATCH(MonsterTable!$B$1,MonsterTable!$A$1:$B$1,0),0))),OR(ISBLANK(CD1632),ISBLANK(CE1632))),#N/A,
IFERROR(VLOOKUP(CB1632,MonsterTable!$A:$B,MATCH(MonsterTable!$B$1,MonsterTable!$A$1:$B$1,0),0),
IF(OR(NOT(ISBLANK(CD1632)),ISBLANK(CE1632)),#N/A,
IF(CB1632="empty","empty",
VLOOKUP(CB1632,MonsterGroupTable!$A:$A,1,0)))))))</f>
        <v/>
      </c>
      <c r="CJ1632" s="2" t="str">
        <f>IF(AND(ISBLANK(CI1632),OR(NOT(ISBLANK(CK1632)),NOT(ISBLANK(CL1632)))),#N/A,
IF(ISBLANK(CI1632),"",
IF(AND(NOT(ISERROR(VLOOKUP(CI1632,MonsterTable!$A:$B,MATCH(MonsterTable!$B$1,MonsterTable!$A$1:$B$1,0),0))),OR(ISBLANK(CK1632),ISBLANK(CL1632))),#N/A,
IFERROR(VLOOKUP(CI1632,MonsterTable!$A:$B,MATCH(MonsterTable!$B$1,MonsterTable!$A$1:$B$1,0),0),
IF(OR(NOT(ISBLANK(CK1632)),ISBLANK(CL1632)),#N/A,
IF(CI1632="empty","empty",
VLOOKUP(CI1632,MonsterGroupTable!$A:$A,1,0)))))))</f>
        <v/>
      </c>
    </row>
    <row r="1633" spans="1:88">
      <c r="A1633">
        <v>20599</v>
      </c>
      <c r="B1633">
        <f t="shared" si="55"/>
        <v>1.1000000000000001</v>
      </c>
      <c r="C1633">
        <f t="shared" si="55"/>
        <v>1.1000000000000001</v>
      </c>
      <c r="F1633">
        <v>2160</v>
      </c>
      <c r="G1633">
        <v>82887</v>
      </c>
      <c r="H1633">
        <v>0</v>
      </c>
      <c r="I1633">
        <v>0</v>
      </c>
      <c r="J1633">
        <v>0</v>
      </c>
      <c r="K1633" t="s">
        <v>28</v>
      </c>
      <c r="L1633" t="s">
        <v>256</v>
      </c>
      <c r="M1633" t="s">
        <v>79</v>
      </c>
      <c r="N1633" t="s">
        <v>80</v>
      </c>
      <c r="O1633">
        <v>0</v>
      </c>
      <c r="P1633">
        <v>-4.75</v>
      </c>
      <c r="Q1633">
        <v>-3.5</v>
      </c>
      <c r="R1633">
        <v>4.75</v>
      </c>
      <c r="S1633">
        <v>3</v>
      </c>
      <c r="T1633">
        <v>-13.5</v>
      </c>
      <c r="U1633">
        <v>2.5499999999999998</v>
      </c>
      <c r="V1633">
        <v>-6.75</v>
      </c>
      <c r="W1633" t="str">
        <f t="shared" si="56"/>
        <v>g120,5,empty,3,206,1,1,0</v>
      </c>
      <c r="X1633" s="1" t="s">
        <v>319</v>
      </c>
      <c r="Y1633" s="2" t="str">
        <f>IF(AND(ISBLANK(X1633),OR(NOT(ISBLANK(Z1633)),NOT(ISBLANK(AA1633)))),#N/A,
IF(ISBLANK(X1633),"",
IF(AND(NOT(ISERROR(VLOOKUP(X1633,MonsterTable!$A:$B,MATCH(MonsterTable!$B$1,MonsterTable!$A$1:$B$1,0),0))),OR(ISBLANK(Z1633),ISBLANK(AA1633))),#N/A,
IFERROR(VLOOKUP(X1633,MonsterTable!$A:$B,MATCH(MonsterTable!$B$1,MonsterTable!$A$1:$B$1,0),0),
IF(OR(NOT(ISBLANK(Z1633)),ISBLANK(AA1633)),#N/A,
IF(X1633="empty","empty",
VLOOKUP(X1633,MonsterGroupTable!$A:$A,1,0)))))))</f>
        <v>g120</v>
      </c>
      <c r="AA1633">
        <v>5</v>
      </c>
      <c r="AE1633" s="1" t="s">
        <v>446</v>
      </c>
      <c r="AF1633" s="2" t="str">
        <f>IF(AND(ISBLANK(AE1633),OR(NOT(ISBLANK(AG1633)),NOT(ISBLANK(AH1633)))),#N/A,
IF(ISBLANK(AE1633),"",
IF(AND(NOT(ISERROR(VLOOKUP(AE1633,MonsterTable!$A:$B,MATCH(MonsterTable!$B$1,MonsterTable!$A$1:$B$1,0),0))),OR(ISBLANK(AG1633),ISBLANK(AH1633))),#N/A,
IFERROR(VLOOKUP(AE1633,MonsterTable!$A:$B,MATCH(MonsterTable!$B$1,MonsterTable!$A$1:$B$1,0),0),
IF(OR(NOT(ISBLANK(AG1633)),ISBLANK(AH1633)),#N/A,
IF(AE1633="empty","empty",
VLOOKUP(AE1633,MonsterGroupTable!$A:$A,1,0)))))))</f>
        <v>empty</v>
      </c>
      <c r="AH1633">
        <v>3</v>
      </c>
      <c r="AL1633" s="1" t="s">
        <v>342</v>
      </c>
      <c r="AM1633" s="2">
        <f>IF(AND(ISBLANK(AL1633),OR(NOT(ISBLANK(AN1633)),NOT(ISBLANK(AO1633)))),#N/A,
IF(ISBLANK(AL1633),"",
IF(AND(NOT(ISERROR(VLOOKUP(AL1633,MonsterTable!$A:$B,MATCH(MonsterTable!$B$1,MonsterTable!$A$1:$B$1,0),0))),OR(ISBLANK(AN1633),ISBLANK(AO1633))),#N/A,
IFERROR(VLOOKUP(AL1633,MonsterTable!$A:$B,MATCH(MonsterTable!$B$1,MonsterTable!$A$1:$B$1,0),0),
IF(OR(NOT(ISBLANK(AN1633)),ISBLANK(AO1633)),#N/A,
IF(AL1633="empty","empty",
VLOOKUP(AL1633,MonsterGroupTable!$A:$A,1,0)))))))</f>
        <v>206</v>
      </c>
      <c r="AN1633">
        <v>1</v>
      </c>
      <c r="AO1633">
        <v>1</v>
      </c>
      <c r="AP1633">
        <v>0</v>
      </c>
      <c r="AT1633" s="2" t="str">
        <f>IF(AND(ISBLANK(AS1633),OR(NOT(ISBLANK(AU1633)),NOT(ISBLANK(AV1633)))),#N/A,
IF(ISBLANK(AS1633),"",
IF(AND(NOT(ISERROR(VLOOKUP(AS1633,MonsterTable!$A:$B,MATCH(MonsterTable!$B$1,MonsterTable!$A$1:$B$1,0),0))),OR(ISBLANK(AU1633),ISBLANK(AV1633))),#N/A,
IFERROR(VLOOKUP(AS1633,MonsterTable!$A:$B,MATCH(MonsterTable!$B$1,MonsterTable!$A$1:$B$1,0),0),
IF(OR(NOT(ISBLANK(AU1633)),ISBLANK(AV1633)),#N/A,
IF(AS1633="empty","empty",
VLOOKUP(AS1633,MonsterGroupTable!$A:$A,1,0)))))))</f>
        <v/>
      </c>
      <c r="BA1633" s="2" t="str">
        <f>IF(AND(ISBLANK(AZ1633),OR(NOT(ISBLANK(BB1633)),NOT(ISBLANK(BC1633)))),#N/A,
IF(ISBLANK(AZ1633),"",
IF(AND(NOT(ISERROR(VLOOKUP(AZ1633,MonsterTable!$A:$B,MATCH(MonsterTable!$B$1,MonsterTable!$A$1:$B$1,0),0))),OR(ISBLANK(BB1633),ISBLANK(BC1633))),#N/A,
IFERROR(VLOOKUP(AZ1633,MonsterTable!$A:$B,MATCH(MonsterTable!$B$1,MonsterTable!$A$1:$B$1,0),0),
IF(OR(NOT(ISBLANK(BB1633)),ISBLANK(BC1633)),#N/A,
IF(AZ1633="empty","empty",
VLOOKUP(AZ1633,MonsterGroupTable!$A:$A,1,0)))))))</f>
        <v/>
      </c>
      <c r="BH1633" s="2" t="str">
        <f>IF(AND(ISBLANK(BG1633),OR(NOT(ISBLANK(BI1633)),NOT(ISBLANK(BJ1633)))),#N/A,
IF(ISBLANK(BG1633),"",
IF(AND(NOT(ISERROR(VLOOKUP(BG1633,MonsterTable!$A:$B,MATCH(MonsterTable!$B$1,MonsterTable!$A$1:$B$1,0),0))),OR(ISBLANK(BI1633),ISBLANK(BJ1633))),#N/A,
IFERROR(VLOOKUP(BG1633,MonsterTable!$A:$B,MATCH(MonsterTable!$B$1,MonsterTable!$A$1:$B$1,0),0),
IF(OR(NOT(ISBLANK(BI1633)),ISBLANK(BJ1633)),#N/A,
IF(BG1633="empty","empty",
VLOOKUP(BG1633,MonsterGroupTable!$A:$A,1,0)))))))</f>
        <v/>
      </c>
      <c r="BO1633" s="2" t="str">
        <f>IF(AND(ISBLANK(BN1633),OR(NOT(ISBLANK(BP1633)),NOT(ISBLANK(BQ1633)))),#N/A,
IF(ISBLANK(BN1633),"",
IF(AND(NOT(ISERROR(VLOOKUP(BN1633,MonsterTable!$A:$B,MATCH(MonsterTable!$B$1,MonsterTable!$A$1:$B$1,0),0))),OR(ISBLANK(BP1633),ISBLANK(BQ1633))),#N/A,
IFERROR(VLOOKUP(BN1633,MonsterTable!$A:$B,MATCH(MonsterTable!$B$1,MonsterTable!$A$1:$B$1,0),0),
IF(OR(NOT(ISBLANK(BP1633)),ISBLANK(BQ1633)),#N/A,
IF(BN1633="empty","empty",
VLOOKUP(BN1633,MonsterGroupTable!$A:$A,1,0)))))))</f>
        <v/>
      </c>
      <c r="BV1633" s="2" t="str">
        <f>IF(AND(ISBLANK(BU1633),OR(NOT(ISBLANK(BW1633)),NOT(ISBLANK(BX1633)))),#N/A,
IF(ISBLANK(BU1633),"",
IF(AND(NOT(ISERROR(VLOOKUP(BU1633,MonsterTable!$A:$B,MATCH(MonsterTable!$B$1,MonsterTable!$A$1:$B$1,0),0))),OR(ISBLANK(BW1633),ISBLANK(BX1633))),#N/A,
IFERROR(VLOOKUP(BU1633,MonsterTable!$A:$B,MATCH(MonsterTable!$B$1,MonsterTable!$A$1:$B$1,0),0),
IF(OR(NOT(ISBLANK(BW1633)),ISBLANK(BX1633)),#N/A,
IF(BU1633="empty","empty",
VLOOKUP(BU1633,MonsterGroupTable!$A:$A,1,0)))))))</f>
        <v/>
      </c>
      <c r="CC1633" s="2" t="str">
        <f>IF(AND(ISBLANK(CB1633),OR(NOT(ISBLANK(CD1633)),NOT(ISBLANK(CE1633)))),#N/A,
IF(ISBLANK(CB1633),"",
IF(AND(NOT(ISERROR(VLOOKUP(CB1633,MonsterTable!$A:$B,MATCH(MonsterTable!$B$1,MonsterTable!$A$1:$B$1,0),0))),OR(ISBLANK(CD1633),ISBLANK(CE1633))),#N/A,
IFERROR(VLOOKUP(CB1633,MonsterTable!$A:$B,MATCH(MonsterTable!$B$1,MonsterTable!$A$1:$B$1,0),0),
IF(OR(NOT(ISBLANK(CD1633)),ISBLANK(CE1633)),#N/A,
IF(CB1633="empty","empty",
VLOOKUP(CB1633,MonsterGroupTable!$A:$A,1,0)))))))</f>
        <v/>
      </c>
      <c r="CJ1633" s="2" t="str">
        <f>IF(AND(ISBLANK(CI1633),OR(NOT(ISBLANK(CK1633)),NOT(ISBLANK(CL1633)))),#N/A,
IF(ISBLANK(CI1633),"",
IF(AND(NOT(ISERROR(VLOOKUP(CI1633,MonsterTable!$A:$B,MATCH(MonsterTable!$B$1,MonsterTable!$A$1:$B$1,0),0))),OR(ISBLANK(CK1633),ISBLANK(CL1633))),#N/A,
IFERROR(VLOOKUP(CI1633,MonsterTable!$A:$B,MATCH(MonsterTable!$B$1,MonsterTable!$A$1:$B$1,0),0),
IF(OR(NOT(ISBLANK(CK1633)),ISBLANK(CL1633)),#N/A,
IF(CI1633="empty","empty",
VLOOKUP(CI1633,MonsterGroupTable!$A:$A,1,0)))))))</f>
        <v/>
      </c>
    </row>
    <row r="1634" spans="1:88">
      <c r="A1634">
        <v>20600</v>
      </c>
      <c r="B1634">
        <f t="shared" si="55"/>
        <v>1.2</v>
      </c>
      <c r="C1634">
        <f t="shared" si="55"/>
        <v>1.1000000000000001</v>
      </c>
      <c r="F1634">
        <v>2160</v>
      </c>
      <c r="G1634">
        <v>83967</v>
      </c>
      <c r="H1634">
        <v>0</v>
      </c>
      <c r="I1634">
        <v>0</v>
      </c>
      <c r="J1634">
        <v>0</v>
      </c>
      <c r="K1634" t="s">
        <v>28</v>
      </c>
      <c r="L1634" t="s">
        <v>258</v>
      </c>
      <c r="M1634" t="s">
        <v>79</v>
      </c>
      <c r="N1634" t="s">
        <v>80</v>
      </c>
      <c r="O1634">
        <v>0</v>
      </c>
      <c r="P1634">
        <v>-4.75</v>
      </c>
      <c r="Q1634">
        <v>-3.5</v>
      </c>
      <c r="R1634">
        <v>4.75</v>
      </c>
      <c r="S1634">
        <v>3</v>
      </c>
      <c r="T1634">
        <v>-13.5</v>
      </c>
      <c r="U1634">
        <v>2.5499999999999998</v>
      </c>
      <c r="V1634">
        <v>-6.75</v>
      </c>
      <c r="W1634" t="str">
        <f t="shared" si="56"/>
        <v>g120,5,empty,3,206,1,1,0</v>
      </c>
      <c r="X1634" s="1" t="s">
        <v>319</v>
      </c>
      <c r="Y1634" s="2" t="str">
        <f>IF(AND(ISBLANK(X1634),OR(NOT(ISBLANK(Z1634)),NOT(ISBLANK(AA1634)))),#N/A,
IF(ISBLANK(X1634),"",
IF(AND(NOT(ISERROR(VLOOKUP(X1634,MonsterTable!$A:$B,MATCH(MonsterTable!$B$1,MonsterTable!$A$1:$B$1,0),0))),OR(ISBLANK(Z1634),ISBLANK(AA1634))),#N/A,
IFERROR(VLOOKUP(X1634,MonsterTable!$A:$B,MATCH(MonsterTable!$B$1,MonsterTable!$A$1:$B$1,0),0),
IF(OR(NOT(ISBLANK(Z1634)),ISBLANK(AA1634)),#N/A,
IF(X1634="empty","empty",
VLOOKUP(X1634,MonsterGroupTable!$A:$A,1,0)))))))</f>
        <v>g120</v>
      </c>
      <c r="AA1634">
        <v>5</v>
      </c>
      <c r="AE1634" s="1" t="s">
        <v>446</v>
      </c>
      <c r="AF1634" s="2" t="str">
        <f>IF(AND(ISBLANK(AE1634),OR(NOT(ISBLANK(AG1634)),NOT(ISBLANK(AH1634)))),#N/A,
IF(ISBLANK(AE1634),"",
IF(AND(NOT(ISERROR(VLOOKUP(AE1634,MonsterTable!$A:$B,MATCH(MonsterTable!$B$1,MonsterTable!$A$1:$B$1,0),0))),OR(ISBLANK(AG1634),ISBLANK(AH1634))),#N/A,
IFERROR(VLOOKUP(AE1634,MonsterTable!$A:$B,MATCH(MonsterTable!$B$1,MonsterTable!$A$1:$B$1,0),0),
IF(OR(NOT(ISBLANK(AG1634)),ISBLANK(AH1634)),#N/A,
IF(AE1634="empty","empty",
VLOOKUP(AE1634,MonsterGroupTable!$A:$A,1,0)))))))</f>
        <v>empty</v>
      </c>
      <c r="AH1634">
        <v>3</v>
      </c>
      <c r="AL1634" s="1" t="s">
        <v>342</v>
      </c>
      <c r="AM1634" s="2">
        <f>IF(AND(ISBLANK(AL1634),OR(NOT(ISBLANK(AN1634)),NOT(ISBLANK(AO1634)))),#N/A,
IF(ISBLANK(AL1634),"",
IF(AND(NOT(ISERROR(VLOOKUP(AL1634,MonsterTable!$A:$B,MATCH(MonsterTable!$B$1,MonsterTable!$A$1:$B$1,0),0))),OR(ISBLANK(AN1634),ISBLANK(AO1634))),#N/A,
IFERROR(VLOOKUP(AL1634,MonsterTable!$A:$B,MATCH(MonsterTable!$B$1,MonsterTable!$A$1:$B$1,0),0),
IF(OR(NOT(ISBLANK(AN1634)),ISBLANK(AO1634)),#N/A,
IF(AL1634="empty","empty",
VLOOKUP(AL1634,MonsterGroupTable!$A:$A,1,0)))))))</f>
        <v>206</v>
      </c>
      <c r="AN1634">
        <v>1</v>
      </c>
      <c r="AO1634">
        <v>1</v>
      </c>
      <c r="AP1634">
        <v>0</v>
      </c>
      <c r="AT1634" s="2" t="str">
        <f>IF(AND(ISBLANK(AS1634),OR(NOT(ISBLANK(AU1634)),NOT(ISBLANK(AV1634)))),#N/A,
IF(ISBLANK(AS1634),"",
IF(AND(NOT(ISERROR(VLOOKUP(AS1634,MonsterTable!$A:$B,MATCH(MonsterTable!$B$1,MonsterTable!$A$1:$B$1,0),0))),OR(ISBLANK(AU1634),ISBLANK(AV1634))),#N/A,
IFERROR(VLOOKUP(AS1634,MonsterTable!$A:$B,MATCH(MonsterTable!$B$1,MonsterTable!$A$1:$B$1,0),0),
IF(OR(NOT(ISBLANK(AU1634)),ISBLANK(AV1634)),#N/A,
IF(AS1634="empty","empty",
VLOOKUP(AS1634,MonsterGroupTable!$A:$A,1,0)))))))</f>
        <v/>
      </c>
      <c r="BA1634" s="2" t="str">
        <f>IF(AND(ISBLANK(AZ1634),OR(NOT(ISBLANK(BB1634)),NOT(ISBLANK(BC1634)))),#N/A,
IF(ISBLANK(AZ1634),"",
IF(AND(NOT(ISERROR(VLOOKUP(AZ1634,MonsterTable!$A:$B,MATCH(MonsterTable!$B$1,MonsterTable!$A$1:$B$1,0),0))),OR(ISBLANK(BB1634),ISBLANK(BC1634))),#N/A,
IFERROR(VLOOKUP(AZ1634,MonsterTable!$A:$B,MATCH(MonsterTable!$B$1,MonsterTable!$A$1:$B$1,0),0),
IF(OR(NOT(ISBLANK(BB1634)),ISBLANK(BC1634)),#N/A,
IF(AZ1634="empty","empty",
VLOOKUP(AZ1634,MonsterGroupTable!$A:$A,1,0)))))))</f>
        <v/>
      </c>
      <c r="BH1634" s="2" t="str">
        <f>IF(AND(ISBLANK(BG1634),OR(NOT(ISBLANK(BI1634)),NOT(ISBLANK(BJ1634)))),#N/A,
IF(ISBLANK(BG1634),"",
IF(AND(NOT(ISERROR(VLOOKUP(BG1634,MonsterTable!$A:$B,MATCH(MonsterTable!$B$1,MonsterTable!$A$1:$B$1,0),0))),OR(ISBLANK(BI1634),ISBLANK(BJ1634))),#N/A,
IFERROR(VLOOKUP(BG1634,MonsterTable!$A:$B,MATCH(MonsterTable!$B$1,MonsterTable!$A$1:$B$1,0),0),
IF(OR(NOT(ISBLANK(BI1634)),ISBLANK(BJ1634)),#N/A,
IF(BG1634="empty","empty",
VLOOKUP(BG1634,MonsterGroupTable!$A:$A,1,0)))))))</f>
        <v/>
      </c>
      <c r="BO1634" s="2" t="str">
        <f>IF(AND(ISBLANK(BN1634),OR(NOT(ISBLANK(BP1634)),NOT(ISBLANK(BQ1634)))),#N/A,
IF(ISBLANK(BN1634),"",
IF(AND(NOT(ISERROR(VLOOKUP(BN1634,MonsterTable!$A:$B,MATCH(MonsterTable!$B$1,MonsterTable!$A$1:$B$1,0),0))),OR(ISBLANK(BP1634),ISBLANK(BQ1634))),#N/A,
IFERROR(VLOOKUP(BN1634,MonsterTable!$A:$B,MATCH(MonsterTable!$B$1,MonsterTable!$A$1:$B$1,0),0),
IF(OR(NOT(ISBLANK(BP1634)),ISBLANK(BQ1634)),#N/A,
IF(BN1634="empty","empty",
VLOOKUP(BN1634,MonsterGroupTable!$A:$A,1,0)))))))</f>
        <v/>
      </c>
      <c r="BV1634" s="2" t="str">
        <f>IF(AND(ISBLANK(BU1634),OR(NOT(ISBLANK(BW1634)),NOT(ISBLANK(BX1634)))),#N/A,
IF(ISBLANK(BU1634),"",
IF(AND(NOT(ISERROR(VLOOKUP(BU1634,MonsterTable!$A:$B,MATCH(MonsterTable!$B$1,MonsterTable!$A$1:$B$1,0),0))),OR(ISBLANK(BW1634),ISBLANK(BX1634))),#N/A,
IFERROR(VLOOKUP(BU1634,MonsterTable!$A:$B,MATCH(MonsterTable!$B$1,MonsterTable!$A$1:$B$1,0),0),
IF(OR(NOT(ISBLANK(BW1634)),ISBLANK(BX1634)),#N/A,
IF(BU1634="empty","empty",
VLOOKUP(BU1634,MonsterGroupTable!$A:$A,1,0)))))))</f>
        <v/>
      </c>
      <c r="CC1634" s="2" t="str">
        <f>IF(AND(ISBLANK(CB1634),OR(NOT(ISBLANK(CD1634)),NOT(ISBLANK(CE1634)))),#N/A,
IF(ISBLANK(CB1634),"",
IF(AND(NOT(ISERROR(VLOOKUP(CB1634,MonsterTable!$A:$B,MATCH(MonsterTable!$B$1,MonsterTable!$A$1:$B$1,0),0))),OR(ISBLANK(CD1634),ISBLANK(CE1634))),#N/A,
IFERROR(VLOOKUP(CB1634,MonsterTable!$A:$B,MATCH(MonsterTable!$B$1,MonsterTable!$A$1:$B$1,0),0),
IF(OR(NOT(ISBLANK(CD1634)),ISBLANK(CE1634)),#N/A,
IF(CB1634="empty","empty",
VLOOKUP(CB1634,MonsterGroupTable!$A:$A,1,0)))))))</f>
        <v/>
      </c>
      <c r="CJ1634" s="2" t="str">
        <f>IF(AND(ISBLANK(CI1634),OR(NOT(ISBLANK(CK1634)),NOT(ISBLANK(CL1634)))),#N/A,
IF(ISBLANK(CI1634),"",
IF(AND(NOT(ISERROR(VLOOKUP(CI1634,MonsterTable!$A:$B,MATCH(MonsterTable!$B$1,MonsterTable!$A$1:$B$1,0),0))),OR(ISBLANK(CK1634),ISBLANK(CL1634))),#N/A,
IFERROR(VLOOKUP(CI1634,MonsterTable!$A:$B,MATCH(MonsterTable!$B$1,MonsterTable!$A$1:$B$1,0),0),
IF(OR(NOT(ISBLANK(CK1634)),ISBLANK(CL1634)),#N/A,
IF(CI1634="empty","empty",
VLOOKUP(CI1634,MonsterGroupTable!$A:$A,1,0)))))))</f>
        <v/>
      </c>
    </row>
    <row r="1635" spans="1:88">
      <c r="A1635">
        <v>20601</v>
      </c>
      <c r="B1635">
        <f t="shared" si="55"/>
        <v>1.1000000000000001</v>
      </c>
      <c r="C1635">
        <f t="shared" si="55"/>
        <v>1.1000000000000001</v>
      </c>
      <c r="F1635">
        <v>2250</v>
      </c>
      <c r="G1635">
        <v>84291</v>
      </c>
      <c r="H1635">
        <v>0</v>
      </c>
      <c r="I1635">
        <v>0</v>
      </c>
      <c r="J1635">
        <v>0</v>
      </c>
      <c r="K1635" t="s">
        <v>28</v>
      </c>
      <c r="L1635" t="s">
        <v>260</v>
      </c>
      <c r="M1635" t="s">
        <v>79</v>
      </c>
      <c r="N1635" t="s">
        <v>80</v>
      </c>
      <c r="O1635">
        <v>0</v>
      </c>
      <c r="P1635">
        <v>-4.75</v>
      </c>
      <c r="Q1635">
        <v>-3.5</v>
      </c>
      <c r="R1635">
        <v>4.75</v>
      </c>
      <c r="S1635">
        <v>3</v>
      </c>
      <c r="T1635">
        <v>-13.5</v>
      </c>
      <c r="U1635">
        <v>2.5499999999999998</v>
      </c>
      <c r="V1635">
        <v>-6.75</v>
      </c>
      <c r="W1635" t="str">
        <f t="shared" si="56"/>
        <v>g101,5,empty,3,202,1,1,0</v>
      </c>
      <c r="X1635" s="1" t="s">
        <v>445</v>
      </c>
      <c r="Y1635" s="2" t="str">
        <f>IF(AND(ISBLANK(X1635),OR(NOT(ISBLANK(Z1635)),NOT(ISBLANK(AA1635)))),#N/A,
IF(ISBLANK(X1635),"",
IF(AND(NOT(ISERROR(VLOOKUP(X1635,MonsterTable!$A:$B,MATCH(MonsterTable!$B$1,MonsterTable!$A$1:$B$1,0),0))),OR(ISBLANK(Z1635),ISBLANK(AA1635))),#N/A,
IFERROR(VLOOKUP(X1635,MonsterTable!$A:$B,MATCH(MonsterTable!$B$1,MonsterTable!$A$1:$B$1,0),0),
IF(OR(NOT(ISBLANK(Z1635)),ISBLANK(AA1635)),#N/A,
IF(X1635="empty","empty",
VLOOKUP(X1635,MonsterGroupTable!$A:$A,1,0)))))))</f>
        <v>g101</v>
      </c>
      <c r="AA1635">
        <v>5</v>
      </c>
      <c r="AE1635" s="1" t="s">
        <v>446</v>
      </c>
      <c r="AF1635" s="2" t="str">
        <f>IF(AND(ISBLANK(AE1635),OR(NOT(ISBLANK(AG1635)),NOT(ISBLANK(AH1635)))),#N/A,
IF(ISBLANK(AE1635),"",
IF(AND(NOT(ISERROR(VLOOKUP(AE1635,MonsterTable!$A:$B,MATCH(MonsterTable!$B$1,MonsterTable!$A$1:$B$1,0),0))),OR(ISBLANK(AG1635),ISBLANK(AH1635))),#N/A,
IFERROR(VLOOKUP(AE1635,MonsterTable!$A:$B,MATCH(MonsterTable!$B$1,MonsterTable!$A$1:$B$1,0),0),
IF(OR(NOT(ISBLANK(AG1635)),ISBLANK(AH1635)),#N/A,
IF(AE1635="empty","empty",
VLOOKUP(AE1635,MonsterGroupTable!$A:$A,1,0)))))))</f>
        <v>empty</v>
      </c>
      <c r="AH1635">
        <v>3</v>
      </c>
      <c r="AL1635" s="1" t="s">
        <v>338</v>
      </c>
      <c r="AM1635" s="2">
        <f>IF(AND(ISBLANK(AL1635),OR(NOT(ISBLANK(AN1635)),NOT(ISBLANK(AO1635)))),#N/A,
IF(ISBLANK(AL1635),"",
IF(AND(NOT(ISERROR(VLOOKUP(AL1635,MonsterTable!$A:$B,MATCH(MonsterTable!$B$1,MonsterTable!$A$1:$B$1,0),0))),OR(ISBLANK(AN1635),ISBLANK(AO1635))),#N/A,
IFERROR(VLOOKUP(AL1635,MonsterTable!$A:$B,MATCH(MonsterTable!$B$1,MonsterTable!$A$1:$B$1,0),0),
IF(OR(NOT(ISBLANK(AN1635)),ISBLANK(AO1635)),#N/A,
IF(AL1635="empty","empty",
VLOOKUP(AL1635,MonsterGroupTable!$A:$A,1,0)))))))</f>
        <v>202</v>
      </c>
      <c r="AN1635">
        <v>1</v>
      </c>
      <c r="AO1635">
        <v>1</v>
      </c>
      <c r="AP1635">
        <v>0</v>
      </c>
      <c r="AT1635" s="2" t="str">
        <f>IF(AND(ISBLANK(AS1635),OR(NOT(ISBLANK(AU1635)),NOT(ISBLANK(AV1635)))),#N/A,
IF(ISBLANK(AS1635),"",
IF(AND(NOT(ISERROR(VLOOKUP(AS1635,MonsterTable!$A:$B,MATCH(MonsterTable!$B$1,MonsterTable!$A$1:$B$1,0),0))),OR(ISBLANK(AU1635),ISBLANK(AV1635))),#N/A,
IFERROR(VLOOKUP(AS1635,MonsterTable!$A:$B,MATCH(MonsterTable!$B$1,MonsterTable!$A$1:$B$1,0),0),
IF(OR(NOT(ISBLANK(AU1635)),ISBLANK(AV1635)),#N/A,
IF(AS1635="empty","empty",
VLOOKUP(AS1635,MonsterGroupTable!$A:$A,1,0)))))))</f>
        <v/>
      </c>
      <c r="BA1635" s="2" t="str">
        <f>IF(AND(ISBLANK(AZ1635),OR(NOT(ISBLANK(BB1635)),NOT(ISBLANK(BC1635)))),#N/A,
IF(ISBLANK(AZ1635),"",
IF(AND(NOT(ISERROR(VLOOKUP(AZ1635,MonsterTable!$A:$B,MATCH(MonsterTable!$B$1,MonsterTable!$A$1:$B$1,0),0))),OR(ISBLANK(BB1635),ISBLANK(BC1635))),#N/A,
IFERROR(VLOOKUP(AZ1635,MonsterTable!$A:$B,MATCH(MonsterTable!$B$1,MonsterTable!$A$1:$B$1,0),0),
IF(OR(NOT(ISBLANK(BB1635)),ISBLANK(BC1635)),#N/A,
IF(AZ1635="empty","empty",
VLOOKUP(AZ1635,MonsterGroupTable!$A:$A,1,0)))))))</f>
        <v/>
      </c>
      <c r="BH1635" s="2" t="str">
        <f>IF(AND(ISBLANK(BG1635),OR(NOT(ISBLANK(BI1635)),NOT(ISBLANK(BJ1635)))),#N/A,
IF(ISBLANK(BG1635),"",
IF(AND(NOT(ISERROR(VLOOKUP(BG1635,MonsterTable!$A:$B,MATCH(MonsterTable!$B$1,MonsterTable!$A$1:$B$1,0),0))),OR(ISBLANK(BI1635),ISBLANK(BJ1635))),#N/A,
IFERROR(VLOOKUP(BG1635,MonsterTable!$A:$B,MATCH(MonsterTable!$B$1,MonsterTable!$A$1:$B$1,0),0),
IF(OR(NOT(ISBLANK(BI1635)),ISBLANK(BJ1635)),#N/A,
IF(BG1635="empty","empty",
VLOOKUP(BG1635,MonsterGroupTable!$A:$A,1,0)))))))</f>
        <v/>
      </c>
      <c r="BO1635" s="2" t="str">
        <f>IF(AND(ISBLANK(BN1635),OR(NOT(ISBLANK(BP1635)),NOT(ISBLANK(BQ1635)))),#N/A,
IF(ISBLANK(BN1635),"",
IF(AND(NOT(ISERROR(VLOOKUP(BN1635,MonsterTable!$A:$B,MATCH(MonsterTable!$B$1,MonsterTable!$A$1:$B$1,0),0))),OR(ISBLANK(BP1635),ISBLANK(BQ1635))),#N/A,
IFERROR(VLOOKUP(BN1635,MonsterTable!$A:$B,MATCH(MonsterTable!$B$1,MonsterTable!$A$1:$B$1,0),0),
IF(OR(NOT(ISBLANK(BP1635)),ISBLANK(BQ1635)),#N/A,
IF(BN1635="empty","empty",
VLOOKUP(BN1635,MonsterGroupTable!$A:$A,1,0)))))))</f>
        <v/>
      </c>
      <c r="BV1635" s="2" t="str">
        <f>IF(AND(ISBLANK(BU1635),OR(NOT(ISBLANK(BW1635)),NOT(ISBLANK(BX1635)))),#N/A,
IF(ISBLANK(BU1635),"",
IF(AND(NOT(ISERROR(VLOOKUP(BU1635,MonsterTable!$A:$B,MATCH(MonsterTable!$B$1,MonsterTable!$A$1:$B$1,0),0))),OR(ISBLANK(BW1635),ISBLANK(BX1635))),#N/A,
IFERROR(VLOOKUP(BU1635,MonsterTable!$A:$B,MATCH(MonsterTable!$B$1,MonsterTable!$A$1:$B$1,0),0),
IF(OR(NOT(ISBLANK(BW1635)),ISBLANK(BX1635)),#N/A,
IF(BU1635="empty","empty",
VLOOKUP(BU1635,MonsterGroupTable!$A:$A,1,0)))))))</f>
        <v/>
      </c>
      <c r="CC1635" s="2" t="str">
        <f>IF(AND(ISBLANK(CB1635),OR(NOT(ISBLANK(CD1635)),NOT(ISBLANK(CE1635)))),#N/A,
IF(ISBLANK(CB1635),"",
IF(AND(NOT(ISERROR(VLOOKUP(CB1635,MonsterTable!$A:$B,MATCH(MonsterTable!$B$1,MonsterTable!$A$1:$B$1,0),0))),OR(ISBLANK(CD1635),ISBLANK(CE1635))),#N/A,
IFERROR(VLOOKUP(CB1635,MonsterTable!$A:$B,MATCH(MonsterTable!$B$1,MonsterTable!$A$1:$B$1,0),0),
IF(OR(NOT(ISBLANK(CD1635)),ISBLANK(CE1635)),#N/A,
IF(CB1635="empty","empty",
VLOOKUP(CB1635,MonsterGroupTable!$A:$A,1,0)))))))</f>
        <v/>
      </c>
      <c r="CJ1635" s="2" t="str">
        <f>IF(AND(ISBLANK(CI1635),OR(NOT(ISBLANK(CK1635)),NOT(ISBLANK(CL1635)))),#N/A,
IF(ISBLANK(CI1635),"",
IF(AND(NOT(ISERROR(VLOOKUP(CI1635,MonsterTable!$A:$B,MATCH(MonsterTable!$B$1,MonsterTable!$A$1:$B$1,0),0))),OR(ISBLANK(CK1635),ISBLANK(CL1635))),#N/A,
IFERROR(VLOOKUP(CI1635,MonsterTable!$A:$B,MATCH(MonsterTable!$B$1,MonsterTable!$A$1:$B$1,0),0),
IF(OR(NOT(ISBLANK(CK1635)),ISBLANK(CL1635)),#N/A,
IF(CI1635="empty","empty",
VLOOKUP(CI1635,MonsterGroupTable!$A:$A,1,0)))))))</f>
        <v/>
      </c>
    </row>
    <row r="1636" spans="1:88">
      <c r="A1636">
        <v>20602</v>
      </c>
      <c r="B1636">
        <f t="shared" si="55"/>
        <v>1.1000000000000001</v>
      </c>
      <c r="C1636">
        <f t="shared" si="55"/>
        <v>1.1000000000000001</v>
      </c>
      <c r="F1636">
        <v>2340</v>
      </c>
      <c r="G1636">
        <v>84615</v>
      </c>
      <c r="H1636">
        <v>0</v>
      </c>
      <c r="I1636">
        <v>0</v>
      </c>
      <c r="J1636">
        <v>0</v>
      </c>
      <c r="K1636" t="s">
        <v>28</v>
      </c>
      <c r="L1636" t="s">
        <v>260</v>
      </c>
      <c r="M1636" t="s">
        <v>79</v>
      </c>
      <c r="N1636" t="s">
        <v>80</v>
      </c>
      <c r="O1636">
        <v>0</v>
      </c>
      <c r="P1636">
        <v>-4.75</v>
      </c>
      <c r="Q1636">
        <v>-3.5</v>
      </c>
      <c r="R1636">
        <v>4.75</v>
      </c>
      <c r="S1636">
        <v>3</v>
      </c>
      <c r="T1636">
        <v>-13.5</v>
      </c>
      <c r="U1636">
        <v>2.5499999999999998</v>
      </c>
      <c r="V1636">
        <v>-6.75</v>
      </c>
      <c r="W1636" t="str">
        <f t="shared" si="56"/>
        <v>g101,5,empty,3,202,1,1,0</v>
      </c>
      <c r="X1636" s="1" t="s">
        <v>445</v>
      </c>
      <c r="Y1636" s="2" t="str">
        <f>IF(AND(ISBLANK(X1636),OR(NOT(ISBLANK(Z1636)),NOT(ISBLANK(AA1636)))),#N/A,
IF(ISBLANK(X1636),"",
IF(AND(NOT(ISERROR(VLOOKUP(X1636,MonsterTable!$A:$B,MATCH(MonsterTable!$B$1,MonsterTable!$A$1:$B$1,0),0))),OR(ISBLANK(Z1636),ISBLANK(AA1636))),#N/A,
IFERROR(VLOOKUP(X1636,MonsterTable!$A:$B,MATCH(MonsterTable!$B$1,MonsterTable!$A$1:$B$1,0),0),
IF(OR(NOT(ISBLANK(Z1636)),ISBLANK(AA1636)),#N/A,
IF(X1636="empty","empty",
VLOOKUP(X1636,MonsterGroupTable!$A:$A,1,0)))))))</f>
        <v>g101</v>
      </c>
      <c r="AA1636">
        <v>5</v>
      </c>
      <c r="AE1636" s="1" t="s">
        <v>446</v>
      </c>
      <c r="AF1636" s="2" t="str">
        <f>IF(AND(ISBLANK(AE1636),OR(NOT(ISBLANK(AG1636)),NOT(ISBLANK(AH1636)))),#N/A,
IF(ISBLANK(AE1636),"",
IF(AND(NOT(ISERROR(VLOOKUP(AE1636,MonsterTable!$A:$B,MATCH(MonsterTable!$B$1,MonsterTable!$A$1:$B$1,0),0))),OR(ISBLANK(AG1636),ISBLANK(AH1636))),#N/A,
IFERROR(VLOOKUP(AE1636,MonsterTable!$A:$B,MATCH(MonsterTable!$B$1,MonsterTable!$A$1:$B$1,0),0),
IF(OR(NOT(ISBLANK(AG1636)),ISBLANK(AH1636)),#N/A,
IF(AE1636="empty","empty",
VLOOKUP(AE1636,MonsterGroupTable!$A:$A,1,0)))))))</f>
        <v>empty</v>
      </c>
      <c r="AH1636">
        <v>3</v>
      </c>
      <c r="AL1636" s="1" t="s">
        <v>338</v>
      </c>
      <c r="AM1636" s="2">
        <f>IF(AND(ISBLANK(AL1636),OR(NOT(ISBLANK(AN1636)),NOT(ISBLANK(AO1636)))),#N/A,
IF(ISBLANK(AL1636),"",
IF(AND(NOT(ISERROR(VLOOKUP(AL1636,MonsterTable!$A:$B,MATCH(MonsterTable!$B$1,MonsterTable!$A$1:$B$1,0),0))),OR(ISBLANK(AN1636),ISBLANK(AO1636))),#N/A,
IFERROR(VLOOKUP(AL1636,MonsterTable!$A:$B,MATCH(MonsterTable!$B$1,MonsterTable!$A$1:$B$1,0),0),
IF(OR(NOT(ISBLANK(AN1636)),ISBLANK(AO1636)),#N/A,
IF(AL1636="empty","empty",
VLOOKUP(AL1636,MonsterGroupTable!$A:$A,1,0)))))))</f>
        <v>202</v>
      </c>
      <c r="AN1636">
        <v>1</v>
      </c>
      <c r="AO1636">
        <v>1</v>
      </c>
      <c r="AP1636">
        <v>0</v>
      </c>
      <c r="AT1636" s="2" t="str">
        <f>IF(AND(ISBLANK(AS1636),OR(NOT(ISBLANK(AU1636)),NOT(ISBLANK(AV1636)))),#N/A,
IF(ISBLANK(AS1636),"",
IF(AND(NOT(ISERROR(VLOOKUP(AS1636,MonsterTable!$A:$B,MATCH(MonsterTable!$B$1,MonsterTable!$A$1:$B$1,0),0))),OR(ISBLANK(AU1636),ISBLANK(AV1636))),#N/A,
IFERROR(VLOOKUP(AS1636,MonsterTable!$A:$B,MATCH(MonsterTable!$B$1,MonsterTable!$A$1:$B$1,0),0),
IF(OR(NOT(ISBLANK(AU1636)),ISBLANK(AV1636)),#N/A,
IF(AS1636="empty","empty",
VLOOKUP(AS1636,MonsterGroupTable!$A:$A,1,0)))))))</f>
        <v/>
      </c>
      <c r="BA1636" s="2" t="str">
        <f>IF(AND(ISBLANK(AZ1636),OR(NOT(ISBLANK(BB1636)),NOT(ISBLANK(BC1636)))),#N/A,
IF(ISBLANK(AZ1636),"",
IF(AND(NOT(ISERROR(VLOOKUP(AZ1636,MonsterTable!$A:$B,MATCH(MonsterTable!$B$1,MonsterTable!$A$1:$B$1,0),0))),OR(ISBLANK(BB1636),ISBLANK(BC1636))),#N/A,
IFERROR(VLOOKUP(AZ1636,MonsterTable!$A:$B,MATCH(MonsterTable!$B$1,MonsterTable!$A$1:$B$1,0),0),
IF(OR(NOT(ISBLANK(BB1636)),ISBLANK(BC1636)),#N/A,
IF(AZ1636="empty","empty",
VLOOKUP(AZ1636,MonsterGroupTable!$A:$A,1,0)))))))</f>
        <v/>
      </c>
      <c r="BH1636" s="2" t="str">
        <f>IF(AND(ISBLANK(BG1636),OR(NOT(ISBLANK(BI1636)),NOT(ISBLANK(BJ1636)))),#N/A,
IF(ISBLANK(BG1636),"",
IF(AND(NOT(ISERROR(VLOOKUP(BG1636,MonsterTable!$A:$B,MATCH(MonsterTable!$B$1,MonsterTable!$A$1:$B$1,0),0))),OR(ISBLANK(BI1636),ISBLANK(BJ1636))),#N/A,
IFERROR(VLOOKUP(BG1636,MonsterTable!$A:$B,MATCH(MonsterTable!$B$1,MonsterTable!$A$1:$B$1,0),0),
IF(OR(NOT(ISBLANK(BI1636)),ISBLANK(BJ1636)),#N/A,
IF(BG1636="empty","empty",
VLOOKUP(BG1636,MonsterGroupTable!$A:$A,1,0)))))))</f>
        <v/>
      </c>
      <c r="BO1636" s="2" t="str">
        <f>IF(AND(ISBLANK(BN1636),OR(NOT(ISBLANK(BP1636)),NOT(ISBLANK(BQ1636)))),#N/A,
IF(ISBLANK(BN1636),"",
IF(AND(NOT(ISERROR(VLOOKUP(BN1636,MonsterTable!$A:$B,MATCH(MonsterTable!$B$1,MonsterTable!$A$1:$B$1,0),0))),OR(ISBLANK(BP1636),ISBLANK(BQ1636))),#N/A,
IFERROR(VLOOKUP(BN1636,MonsterTable!$A:$B,MATCH(MonsterTable!$B$1,MonsterTable!$A$1:$B$1,0),0),
IF(OR(NOT(ISBLANK(BP1636)),ISBLANK(BQ1636)),#N/A,
IF(BN1636="empty","empty",
VLOOKUP(BN1636,MonsterGroupTable!$A:$A,1,0)))))))</f>
        <v/>
      </c>
      <c r="BV1636" s="2" t="str">
        <f>IF(AND(ISBLANK(BU1636),OR(NOT(ISBLANK(BW1636)),NOT(ISBLANK(BX1636)))),#N/A,
IF(ISBLANK(BU1636),"",
IF(AND(NOT(ISERROR(VLOOKUP(BU1636,MonsterTable!$A:$B,MATCH(MonsterTable!$B$1,MonsterTable!$A$1:$B$1,0),0))),OR(ISBLANK(BW1636),ISBLANK(BX1636))),#N/A,
IFERROR(VLOOKUP(BU1636,MonsterTable!$A:$B,MATCH(MonsterTable!$B$1,MonsterTable!$A$1:$B$1,0),0),
IF(OR(NOT(ISBLANK(BW1636)),ISBLANK(BX1636)),#N/A,
IF(BU1636="empty","empty",
VLOOKUP(BU1636,MonsterGroupTable!$A:$A,1,0)))))))</f>
        <v/>
      </c>
      <c r="CC1636" s="2" t="str">
        <f>IF(AND(ISBLANK(CB1636),OR(NOT(ISBLANK(CD1636)),NOT(ISBLANK(CE1636)))),#N/A,
IF(ISBLANK(CB1636),"",
IF(AND(NOT(ISERROR(VLOOKUP(CB1636,MonsterTable!$A:$B,MATCH(MonsterTable!$B$1,MonsterTable!$A$1:$B$1,0),0))),OR(ISBLANK(CD1636),ISBLANK(CE1636))),#N/A,
IFERROR(VLOOKUP(CB1636,MonsterTable!$A:$B,MATCH(MonsterTable!$B$1,MonsterTable!$A$1:$B$1,0),0),
IF(OR(NOT(ISBLANK(CD1636)),ISBLANK(CE1636)),#N/A,
IF(CB1636="empty","empty",
VLOOKUP(CB1636,MonsterGroupTable!$A:$A,1,0)))))))</f>
        <v/>
      </c>
      <c r="CJ1636" s="2" t="str">
        <f>IF(AND(ISBLANK(CI1636),OR(NOT(ISBLANK(CK1636)),NOT(ISBLANK(CL1636)))),#N/A,
IF(ISBLANK(CI1636),"",
IF(AND(NOT(ISERROR(VLOOKUP(CI1636,MonsterTable!$A:$B,MATCH(MonsterTable!$B$1,MonsterTable!$A$1:$B$1,0),0))),OR(ISBLANK(CK1636),ISBLANK(CL1636))),#N/A,
IFERROR(VLOOKUP(CI1636,MonsterTable!$A:$B,MATCH(MonsterTable!$B$1,MonsterTable!$A$1:$B$1,0),0),
IF(OR(NOT(ISBLANK(CK1636)),ISBLANK(CL1636)),#N/A,
IF(CI1636="empty","empty",
VLOOKUP(CI1636,MonsterGroupTable!$A:$A,1,0)))))))</f>
        <v/>
      </c>
    </row>
    <row r="1637" spans="1:88">
      <c r="A1637">
        <v>20603</v>
      </c>
      <c r="B1637">
        <f t="shared" si="55"/>
        <v>1.1000000000000001</v>
      </c>
      <c r="C1637">
        <f t="shared" si="55"/>
        <v>1.1000000000000001</v>
      </c>
      <c r="F1637">
        <v>2430</v>
      </c>
      <c r="G1637">
        <v>84939</v>
      </c>
      <c r="H1637">
        <v>0</v>
      </c>
      <c r="I1637">
        <v>0</v>
      </c>
      <c r="J1637">
        <v>0</v>
      </c>
      <c r="K1637" t="s">
        <v>28</v>
      </c>
      <c r="L1637" t="s">
        <v>260</v>
      </c>
      <c r="M1637" t="s">
        <v>79</v>
      </c>
      <c r="N1637" t="s">
        <v>80</v>
      </c>
      <c r="O1637">
        <v>0</v>
      </c>
      <c r="P1637">
        <v>-4.75</v>
      </c>
      <c r="Q1637">
        <v>-3.5</v>
      </c>
      <c r="R1637">
        <v>4.75</v>
      </c>
      <c r="S1637">
        <v>3</v>
      </c>
      <c r="T1637">
        <v>-13.5</v>
      </c>
      <c r="U1637">
        <v>2.5499999999999998</v>
      </c>
      <c r="V1637">
        <v>-6.75</v>
      </c>
      <c r="W1637" t="str">
        <f t="shared" si="56"/>
        <v>g101,5,empty,3,202,1,1,0</v>
      </c>
      <c r="X1637" s="1" t="s">
        <v>445</v>
      </c>
      <c r="Y1637" s="2" t="str">
        <f>IF(AND(ISBLANK(X1637),OR(NOT(ISBLANK(Z1637)),NOT(ISBLANK(AA1637)))),#N/A,
IF(ISBLANK(X1637),"",
IF(AND(NOT(ISERROR(VLOOKUP(X1637,MonsterTable!$A:$B,MATCH(MonsterTable!$B$1,MonsterTable!$A$1:$B$1,0),0))),OR(ISBLANK(Z1637),ISBLANK(AA1637))),#N/A,
IFERROR(VLOOKUP(X1637,MonsterTable!$A:$B,MATCH(MonsterTable!$B$1,MonsterTable!$A$1:$B$1,0),0),
IF(OR(NOT(ISBLANK(Z1637)),ISBLANK(AA1637)),#N/A,
IF(X1637="empty","empty",
VLOOKUP(X1637,MonsterGroupTable!$A:$A,1,0)))))))</f>
        <v>g101</v>
      </c>
      <c r="AA1637">
        <v>5</v>
      </c>
      <c r="AE1637" s="1" t="s">
        <v>446</v>
      </c>
      <c r="AF1637" s="2" t="str">
        <f>IF(AND(ISBLANK(AE1637),OR(NOT(ISBLANK(AG1637)),NOT(ISBLANK(AH1637)))),#N/A,
IF(ISBLANK(AE1637),"",
IF(AND(NOT(ISERROR(VLOOKUP(AE1637,MonsterTable!$A:$B,MATCH(MonsterTable!$B$1,MonsterTable!$A$1:$B$1,0),0))),OR(ISBLANK(AG1637),ISBLANK(AH1637))),#N/A,
IFERROR(VLOOKUP(AE1637,MonsterTable!$A:$B,MATCH(MonsterTable!$B$1,MonsterTable!$A$1:$B$1,0),0),
IF(OR(NOT(ISBLANK(AG1637)),ISBLANK(AH1637)),#N/A,
IF(AE1637="empty","empty",
VLOOKUP(AE1637,MonsterGroupTable!$A:$A,1,0)))))))</f>
        <v>empty</v>
      </c>
      <c r="AH1637">
        <v>3</v>
      </c>
      <c r="AL1637" s="1" t="s">
        <v>338</v>
      </c>
      <c r="AM1637" s="2">
        <f>IF(AND(ISBLANK(AL1637),OR(NOT(ISBLANK(AN1637)),NOT(ISBLANK(AO1637)))),#N/A,
IF(ISBLANK(AL1637),"",
IF(AND(NOT(ISERROR(VLOOKUP(AL1637,MonsterTable!$A:$B,MATCH(MonsterTable!$B$1,MonsterTable!$A$1:$B$1,0),0))),OR(ISBLANK(AN1637),ISBLANK(AO1637))),#N/A,
IFERROR(VLOOKUP(AL1637,MonsterTable!$A:$B,MATCH(MonsterTable!$B$1,MonsterTable!$A$1:$B$1,0),0),
IF(OR(NOT(ISBLANK(AN1637)),ISBLANK(AO1637)),#N/A,
IF(AL1637="empty","empty",
VLOOKUP(AL1637,MonsterGroupTable!$A:$A,1,0)))))))</f>
        <v>202</v>
      </c>
      <c r="AN1637">
        <v>1</v>
      </c>
      <c r="AO1637">
        <v>1</v>
      </c>
      <c r="AP1637">
        <v>0</v>
      </c>
      <c r="AT1637" s="2" t="str">
        <f>IF(AND(ISBLANK(AS1637),OR(NOT(ISBLANK(AU1637)),NOT(ISBLANK(AV1637)))),#N/A,
IF(ISBLANK(AS1637),"",
IF(AND(NOT(ISERROR(VLOOKUP(AS1637,MonsterTable!$A:$B,MATCH(MonsterTable!$B$1,MonsterTable!$A$1:$B$1,0),0))),OR(ISBLANK(AU1637),ISBLANK(AV1637))),#N/A,
IFERROR(VLOOKUP(AS1637,MonsterTable!$A:$B,MATCH(MonsterTable!$B$1,MonsterTable!$A$1:$B$1,0),0),
IF(OR(NOT(ISBLANK(AU1637)),ISBLANK(AV1637)),#N/A,
IF(AS1637="empty","empty",
VLOOKUP(AS1637,MonsterGroupTable!$A:$A,1,0)))))))</f>
        <v/>
      </c>
      <c r="BA1637" s="2" t="str">
        <f>IF(AND(ISBLANK(AZ1637),OR(NOT(ISBLANK(BB1637)),NOT(ISBLANK(BC1637)))),#N/A,
IF(ISBLANK(AZ1637),"",
IF(AND(NOT(ISERROR(VLOOKUP(AZ1637,MonsterTable!$A:$B,MATCH(MonsterTable!$B$1,MonsterTable!$A$1:$B$1,0),0))),OR(ISBLANK(BB1637),ISBLANK(BC1637))),#N/A,
IFERROR(VLOOKUP(AZ1637,MonsterTable!$A:$B,MATCH(MonsterTable!$B$1,MonsterTable!$A$1:$B$1,0),0),
IF(OR(NOT(ISBLANK(BB1637)),ISBLANK(BC1637)),#N/A,
IF(AZ1637="empty","empty",
VLOOKUP(AZ1637,MonsterGroupTable!$A:$A,1,0)))))))</f>
        <v/>
      </c>
      <c r="BH1637" s="2" t="str">
        <f>IF(AND(ISBLANK(BG1637),OR(NOT(ISBLANK(BI1637)),NOT(ISBLANK(BJ1637)))),#N/A,
IF(ISBLANK(BG1637),"",
IF(AND(NOT(ISERROR(VLOOKUP(BG1637,MonsterTable!$A:$B,MATCH(MonsterTable!$B$1,MonsterTable!$A$1:$B$1,0),0))),OR(ISBLANK(BI1637),ISBLANK(BJ1637))),#N/A,
IFERROR(VLOOKUP(BG1637,MonsterTable!$A:$B,MATCH(MonsterTable!$B$1,MonsterTable!$A$1:$B$1,0),0),
IF(OR(NOT(ISBLANK(BI1637)),ISBLANK(BJ1637)),#N/A,
IF(BG1637="empty","empty",
VLOOKUP(BG1637,MonsterGroupTable!$A:$A,1,0)))))))</f>
        <v/>
      </c>
      <c r="BO1637" s="2" t="str">
        <f>IF(AND(ISBLANK(BN1637),OR(NOT(ISBLANK(BP1637)),NOT(ISBLANK(BQ1637)))),#N/A,
IF(ISBLANK(BN1637),"",
IF(AND(NOT(ISERROR(VLOOKUP(BN1637,MonsterTable!$A:$B,MATCH(MonsterTable!$B$1,MonsterTable!$A$1:$B$1,0),0))),OR(ISBLANK(BP1637),ISBLANK(BQ1637))),#N/A,
IFERROR(VLOOKUP(BN1637,MonsterTable!$A:$B,MATCH(MonsterTable!$B$1,MonsterTable!$A$1:$B$1,0),0),
IF(OR(NOT(ISBLANK(BP1637)),ISBLANK(BQ1637)),#N/A,
IF(BN1637="empty","empty",
VLOOKUP(BN1637,MonsterGroupTable!$A:$A,1,0)))))))</f>
        <v/>
      </c>
      <c r="BV1637" s="2" t="str">
        <f>IF(AND(ISBLANK(BU1637),OR(NOT(ISBLANK(BW1637)),NOT(ISBLANK(BX1637)))),#N/A,
IF(ISBLANK(BU1637),"",
IF(AND(NOT(ISERROR(VLOOKUP(BU1637,MonsterTable!$A:$B,MATCH(MonsterTable!$B$1,MonsterTable!$A$1:$B$1,0),0))),OR(ISBLANK(BW1637),ISBLANK(BX1637))),#N/A,
IFERROR(VLOOKUP(BU1637,MonsterTable!$A:$B,MATCH(MonsterTable!$B$1,MonsterTable!$A$1:$B$1,0),0),
IF(OR(NOT(ISBLANK(BW1637)),ISBLANK(BX1637)),#N/A,
IF(BU1637="empty","empty",
VLOOKUP(BU1637,MonsterGroupTable!$A:$A,1,0)))))))</f>
        <v/>
      </c>
      <c r="CC1637" s="2" t="str">
        <f>IF(AND(ISBLANK(CB1637),OR(NOT(ISBLANK(CD1637)),NOT(ISBLANK(CE1637)))),#N/A,
IF(ISBLANK(CB1637),"",
IF(AND(NOT(ISERROR(VLOOKUP(CB1637,MonsterTable!$A:$B,MATCH(MonsterTable!$B$1,MonsterTable!$A$1:$B$1,0),0))),OR(ISBLANK(CD1637),ISBLANK(CE1637))),#N/A,
IFERROR(VLOOKUP(CB1637,MonsterTable!$A:$B,MATCH(MonsterTable!$B$1,MonsterTable!$A$1:$B$1,0),0),
IF(OR(NOT(ISBLANK(CD1637)),ISBLANK(CE1637)),#N/A,
IF(CB1637="empty","empty",
VLOOKUP(CB1637,MonsterGroupTable!$A:$A,1,0)))))))</f>
        <v/>
      </c>
      <c r="CJ1637" s="2" t="str">
        <f>IF(AND(ISBLANK(CI1637),OR(NOT(ISBLANK(CK1637)),NOT(ISBLANK(CL1637)))),#N/A,
IF(ISBLANK(CI1637),"",
IF(AND(NOT(ISERROR(VLOOKUP(CI1637,MonsterTable!$A:$B,MATCH(MonsterTable!$B$1,MonsterTable!$A$1:$B$1,0),0))),OR(ISBLANK(CK1637),ISBLANK(CL1637))),#N/A,
IFERROR(VLOOKUP(CI1637,MonsterTable!$A:$B,MATCH(MonsterTable!$B$1,MonsterTable!$A$1:$B$1,0),0),
IF(OR(NOT(ISBLANK(CK1637)),ISBLANK(CL1637)),#N/A,
IF(CI1637="empty","empty",
VLOOKUP(CI1637,MonsterGroupTable!$A:$A,1,0)))))))</f>
        <v/>
      </c>
    </row>
    <row r="1638" spans="1:88">
      <c r="A1638">
        <v>20604</v>
      </c>
      <c r="B1638">
        <f t="shared" si="55"/>
        <v>1.1000000000000001</v>
      </c>
      <c r="C1638">
        <f t="shared" si="55"/>
        <v>1.1000000000000001</v>
      </c>
      <c r="F1638">
        <v>2520</v>
      </c>
      <c r="G1638">
        <v>85263</v>
      </c>
      <c r="H1638">
        <v>0</v>
      </c>
      <c r="I1638">
        <v>0</v>
      </c>
      <c r="J1638">
        <v>0</v>
      </c>
      <c r="K1638" t="s">
        <v>28</v>
      </c>
      <c r="L1638" t="s">
        <v>260</v>
      </c>
      <c r="M1638" t="s">
        <v>79</v>
      </c>
      <c r="N1638" t="s">
        <v>80</v>
      </c>
      <c r="O1638">
        <v>0</v>
      </c>
      <c r="P1638">
        <v>-4.75</v>
      </c>
      <c r="Q1638">
        <v>-3.5</v>
      </c>
      <c r="R1638">
        <v>4.75</v>
      </c>
      <c r="S1638">
        <v>3</v>
      </c>
      <c r="T1638">
        <v>-13.5</v>
      </c>
      <c r="U1638">
        <v>2.5499999999999998</v>
      </c>
      <c r="V1638">
        <v>-6.75</v>
      </c>
      <c r="W1638" t="str">
        <f t="shared" si="56"/>
        <v>g101,5,empty,3,202,1,1,0</v>
      </c>
      <c r="X1638" s="1" t="s">
        <v>445</v>
      </c>
      <c r="Y1638" s="2" t="str">
        <f>IF(AND(ISBLANK(X1638),OR(NOT(ISBLANK(Z1638)),NOT(ISBLANK(AA1638)))),#N/A,
IF(ISBLANK(X1638),"",
IF(AND(NOT(ISERROR(VLOOKUP(X1638,MonsterTable!$A:$B,MATCH(MonsterTable!$B$1,MonsterTable!$A$1:$B$1,0),0))),OR(ISBLANK(Z1638),ISBLANK(AA1638))),#N/A,
IFERROR(VLOOKUP(X1638,MonsterTable!$A:$B,MATCH(MonsterTable!$B$1,MonsterTable!$A$1:$B$1,0),0),
IF(OR(NOT(ISBLANK(Z1638)),ISBLANK(AA1638)),#N/A,
IF(X1638="empty","empty",
VLOOKUP(X1638,MonsterGroupTable!$A:$A,1,0)))))))</f>
        <v>g101</v>
      </c>
      <c r="AA1638">
        <v>5</v>
      </c>
      <c r="AE1638" s="1" t="s">
        <v>446</v>
      </c>
      <c r="AF1638" s="2" t="str">
        <f>IF(AND(ISBLANK(AE1638),OR(NOT(ISBLANK(AG1638)),NOT(ISBLANK(AH1638)))),#N/A,
IF(ISBLANK(AE1638),"",
IF(AND(NOT(ISERROR(VLOOKUP(AE1638,MonsterTable!$A:$B,MATCH(MonsterTable!$B$1,MonsterTable!$A$1:$B$1,0),0))),OR(ISBLANK(AG1638),ISBLANK(AH1638))),#N/A,
IFERROR(VLOOKUP(AE1638,MonsterTable!$A:$B,MATCH(MonsterTable!$B$1,MonsterTable!$A$1:$B$1,0),0),
IF(OR(NOT(ISBLANK(AG1638)),ISBLANK(AH1638)),#N/A,
IF(AE1638="empty","empty",
VLOOKUP(AE1638,MonsterGroupTable!$A:$A,1,0)))))))</f>
        <v>empty</v>
      </c>
      <c r="AH1638">
        <v>3</v>
      </c>
      <c r="AL1638" s="1" t="s">
        <v>338</v>
      </c>
      <c r="AM1638" s="2">
        <f>IF(AND(ISBLANK(AL1638),OR(NOT(ISBLANK(AN1638)),NOT(ISBLANK(AO1638)))),#N/A,
IF(ISBLANK(AL1638),"",
IF(AND(NOT(ISERROR(VLOOKUP(AL1638,MonsterTable!$A:$B,MATCH(MonsterTable!$B$1,MonsterTable!$A$1:$B$1,0),0))),OR(ISBLANK(AN1638),ISBLANK(AO1638))),#N/A,
IFERROR(VLOOKUP(AL1638,MonsterTable!$A:$B,MATCH(MonsterTable!$B$1,MonsterTable!$A$1:$B$1,0),0),
IF(OR(NOT(ISBLANK(AN1638)),ISBLANK(AO1638)),#N/A,
IF(AL1638="empty","empty",
VLOOKUP(AL1638,MonsterGroupTable!$A:$A,1,0)))))))</f>
        <v>202</v>
      </c>
      <c r="AN1638">
        <v>1</v>
      </c>
      <c r="AO1638">
        <v>1</v>
      </c>
      <c r="AP1638">
        <v>0</v>
      </c>
      <c r="AT1638" s="2" t="str">
        <f>IF(AND(ISBLANK(AS1638),OR(NOT(ISBLANK(AU1638)),NOT(ISBLANK(AV1638)))),#N/A,
IF(ISBLANK(AS1638),"",
IF(AND(NOT(ISERROR(VLOOKUP(AS1638,MonsterTable!$A:$B,MATCH(MonsterTable!$B$1,MonsterTable!$A$1:$B$1,0),0))),OR(ISBLANK(AU1638),ISBLANK(AV1638))),#N/A,
IFERROR(VLOOKUP(AS1638,MonsterTable!$A:$B,MATCH(MonsterTable!$B$1,MonsterTable!$A$1:$B$1,0),0),
IF(OR(NOT(ISBLANK(AU1638)),ISBLANK(AV1638)),#N/A,
IF(AS1638="empty","empty",
VLOOKUP(AS1638,MonsterGroupTable!$A:$A,1,0)))))))</f>
        <v/>
      </c>
      <c r="BA1638" s="2" t="str">
        <f>IF(AND(ISBLANK(AZ1638),OR(NOT(ISBLANK(BB1638)),NOT(ISBLANK(BC1638)))),#N/A,
IF(ISBLANK(AZ1638),"",
IF(AND(NOT(ISERROR(VLOOKUP(AZ1638,MonsterTable!$A:$B,MATCH(MonsterTable!$B$1,MonsterTable!$A$1:$B$1,0),0))),OR(ISBLANK(BB1638),ISBLANK(BC1638))),#N/A,
IFERROR(VLOOKUP(AZ1638,MonsterTable!$A:$B,MATCH(MonsterTable!$B$1,MonsterTable!$A$1:$B$1,0),0),
IF(OR(NOT(ISBLANK(BB1638)),ISBLANK(BC1638)),#N/A,
IF(AZ1638="empty","empty",
VLOOKUP(AZ1638,MonsterGroupTable!$A:$A,1,0)))))))</f>
        <v/>
      </c>
      <c r="BH1638" s="2" t="str">
        <f>IF(AND(ISBLANK(BG1638),OR(NOT(ISBLANK(BI1638)),NOT(ISBLANK(BJ1638)))),#N/A,
IF(ISBLANK(BG1638),"",
IF(AND(NOT(ISERROR(VLOOKUP(BG1638,MonsterTable!$A:$B,MATCH(MonsterTable!$B$1,MonsterTable!$A$1:$B$1,0),0))),OR(ISBLANK(BI1638),ISBLANK(BJ1638))),#N/A,
IFERROR(VLOOKUP(BG1638,MonsterTable!$A:$B,MATCH(MonsterTable!$B$1,MonsterTable!$A$1:$B$1,0),0),
IF(OR(NOT(ISBLANK(BI1638)),ISBLANK(BJ1638)),#N/A,
IF(BG1638="empty","empty",
VLOOKUP(BG1638,MonsterGroupTable!$A:$A,1,0)))))))</f>
        <v/>
      </c>
      <c r="BO1638" s="2" t="str">
        <f>IF(AND(ISBLANK(BN1638),OR(NOT(ISBLANK(BP1638)),NOT(ISBLANK(BQ1638)))),#N/A,
IF(ISBLANK(BN1638),"",
IF(AND(NOT(ISERROR(VLOOKUP(BN1638,MonsterTable!$A:$B,MATCH(MonsterTable!$B$1,MonsterTable!$A$1:$B$1,0),0))),OR(ISBLANK(BP1638),ISBLANK(BQ1638))),#N/A,
IFERROR(VLOOKUP(BN1638,MonsterTable!$A:$B,MATCH(MonsterTable!$B$1,MonsterTable!$A$1:$B$1,0),0),
IF(OR(NOT(ISBLANK(BP1638)),ISBLANK(BQ1638)),#N/A,
IF(BN1638="empty","empty",
VLOOKUP(BN1638,MonsterGroupTable!$A:$A,1,0)))))))</f>
        <v/>
      </c>
      <c r="BV1638" s="2" t="str">
        <f>IF(AND(ISBLANK(BU1638),OR(NOT(ISBLANK(BW1638)),NOT(ISBLANK(BX1638)))),#N/A,
IF(ISBLANK(BU1638),"",
IF(AND(NOT(ISERROR(VLOOKUP(BU1638,MonsterTable!$A:$B,MATCH(MonsterTable!$B$1,MonsterTable!$A$1:$B$1,0),0))),OR(ISBLANK(BW1638),ISBLANK(BX1638))),#N/A,
IFERROR(VLOOKUP(BU1638,MonsterTable!$A:$B,MATCH(MonsterTable!$B$1,MonsterTable!$A$1:$B$1,0),0),
IF(OR(NOT(ISBLANK(BW1638)),ISBLANK(BX1638)),#N/A,
IF(BU1638="empty","empty",
VLOOKUP(BU1638,MonsterGroupTable!$A:$A,1,0)))))))</f>
        <v/>
      </c>
      <c r="CC1638" s="2" t="str">
        <f>IF(AND(ISBLANK(CB1638),OR(NOT(ISBLANK(CD1638)),NOT(ISBLANK(CE1638)))),#N/A,
IF(ISBLANK(CB1638),"",
IF(AND(NOT(ISERROR(VLOOKUP(CB1638,MonsterTable!$A:$B,MATCH(MonsterTable!$B$1,MonsterTable!$A$1:$B$1,0),0))),OR(ISBLANK(CD1638),ISBLANK(CE1638))),#N/A,
IFERROR(VLOOKUP(CB1638,MonsterTable!$A:$B,MATCH(MonsterTable!$B$1,MonsterTable!$A$1:$B$1,0),0),
IF(OR(NOT(ISBLANK(CD1638)),ISBLANK(CE1638)),#N/A,
IF(CB1638="empty","empty",
VLOOKUP(CB1638,MonsterGroupTable!$A:$A,1,0)))))))</f>
        <v/>
      </c>
      <c r="CJ1638" s="2" t="str">
        <f>IF(AND(ISBLANK(CI1638),OR(NOT(ISBLANK(CK1638)),NOT(ISBLANK(CL1638)))),#N/A,
IF(ISBLANK(CI1638),"",
IF(AND(NOT(ISERROR(VLOOKUP(CI1638,MonsterTable!$A:$B,MATCH(MonsterTable!$B$1,MonsterTable!$A$1:$B$1,0),0))),OR(ISBLANK(CK1638),ISBLANK(CL1638))),#N/A,
IFERROR(VLOOKUP(CI1638,MonsterTable!$A:$B,MATCH(MonsterTable!$B$1,MonsterTable!$A$1:$B$1,0),0),
IF(OR(NOT(ISBLANK(CK1638)),ISBLANK(CL1638)),#N/A,
IF(CI1638="empty","empty",
VLOOKUP(CI1638,MonsterGroupTable!$A:$A,1,0)))))))</f>
        <v/>
      </c>
    </row>
    <row r="1639" spans="1:88">
      <c r="A1639">
        <v>20605</v>
      </c>
      <c r="B1639">
        <f t="shared" si="55"/>
        <v>1.1000000000000001</v>
      </c>
      <c r="C1639">
        <f t="shared" si="55"/>
        <v>1.1000000000000001</v>
      </c>
      <c r="F1639">
        <v>2610</v>
      </c>
      <c r="G1639">
        <v>85587</v>
      </c>
      <c r="H1639">
        <v>0</v>
      </c>
      <c r="I1639">
        <v>0</v>
      </c>
      <c r="J1639">
        <v>0</v>
      </c>
      <c r="K1639" t="s">
        <v>28</v>
      </c>
      <c r="L1639" t="s">
        <v>260</v>
      </c>
      <c r="M1639" t="s">
        <v>79</v>
      </c>
      <c r="N1639" t="s">
        <v>80</v>
      </c>
      <c r="O1639">
        <v>0</v>
      </c>
      <c r="P1639">
        <v>-4.75</v>
      </c>
      <c r="Q1639">
        <v>-3.5</v>
      </c>
      <c r="R1639">
        <v>4.75</v>
      </c>
      <c r="S1639">
        <v>3</v>
      </c>
      <c r="T1639">
        <v>-13.5</v>
      </c>
      <c r="U1639">
        <v>2.5499999999999998</v>
      </c>
      <c r="V1639">
        <v>-6.75</v>
      </c>
      <c r="W1639" t="str">
        <f t="shared" si="56"/>
        <v>g101,5,empty,3,202,1,1,0</v>
      </c>
      <c r="X1639" s="1" t="s">
        <v>445</v>
      </c>
      <c r="Y1639" s="2" t="str">
        <f>IF(AND(ISBLANK(X1639),OR(NOT(ISBLANK(Z1639)),NOT(ISBLANK(AA1639)))),#N/A,
IF(ISBLANK(X1639),"",
IF(AND(NOT(ISERROR(VLOOKUP(X1639,MonsterTable!$A:$B,MATCH(MonsterTable!$B$1,MonsterTable!$A$1:$B$1,0),0))),OR(ISBLANK(Z1639),ISBLANK(AA1639))),#N/A,
IFERROR(VLOOKUP(X1639,MonsterTable!$A:$B,MATCH(MonsterTable!$B$1,MonsterTable!$A$1:$B$1,0),0),
IF(OR(NOT(ISBLANK(Z1639)),ISBLANK(AA1639)),#N/A,
IF(X1639="empty","empty",
VLOOKUP(X1639,MonsterGroupTable!$A:$A,1,0)))))))</f>
        <v>g101</v>
      </c>
      <c r="AA1639">
        <v>5</v>
      </c>
      <c r="AE1639" s="1" t="s">
        <v>446</v>
      </c>
      <c r="AF1639" s="2" t="str">
        <f>IF(AND(ISBLANK(AE1639),OR(NOT(ISBLANK(AG1639)),NOT(ISBLANK(AH1639)))),#N/A,
IF(ISBLANK(AE1639),"",
IF(AND(NOT(ISERROR(VLOOKUP(AE1639,MonsterTable!$A:$B,MATCH(MonsterTable!$B$1,MonsterTable!$A$1:$B$1,0),0))),OR(ISBLANK(AG1639),ISBLANK(AH1639))),#N/A,
IFERROR(VLOOKUP(AE1639,MonsterTable!$A:$B,MATCH(MonsterTable!$B$1,MonsterTable!$A$1:$B$1,0),0),
IF(OR(NOT(ISBLANK(AG1639)),ISBLANK(AH1639)),#N/A,
IF(AE1639="empty","empty",
VLOOKUP(AE1639,MonsterGroupTable!$A:$A,1,0)))))))</f>
        <v>empty</v>
      </c>
      <c r="AH1639">
        <v>3</v>
      </c>
      <c r="AL1639" s="1" t="s">
        <v>338</v>
      </c>
      <c r="AM1639" s="2">
        <f>IF(AND(ISBLANK(AL1639),OR(NOT(ISBLANK(AN1639)),NOT(ISBLANK(AO1639)))),#N/A,
IF(ISBLANK(AL1639),"",
IF(AND(NOT(ISERROR(VLOOKUP(AL1639,MonsterTable!$A:$B,MATCH(MonsterTable!$B$1,MonsterTable!$A$1:$B$1,0),0))),OR(ISBLANK(AN1639),ISBLANK(AO1639))),#N/A,
IFERROR(VLOOKUP(AL1639,MonsterTable!$A:$B,MATCH(MonsterTable!$B$1,MonsterTable!$A$1:$B$1,0),0),
IF(OR(NOT(ISBLANK(AN1639)),ISBLANK(AO1639)),#N/A,
IF(AL1639="empty","empty",
VLOOKUP(AL1639,MonsterGroupTable!$A:$A,1,0)))))))</f>
        <v>202</v>
      </c>
      <c r="AN1639">
        <v>1</v>
      </c>
      <c r="AO1639">
        <v>1</v>
      </c>
      <c r="AP1639">
        <v>0</v>
      </c>
      <c r="AT1639" s="2" t="str">
        <f>IF(AND(ISBLANK(AS1639),OR(NOT(ISBLANK(AU1639)),NOT(ISBLANK(AV1639)))),#N/A,
IF(ISBLANK(AS1639),"",
IF(AND(NOT(ISERROR(VLOOKUP(AS1639,MonsterTable!$A:$B,MATCH(MonsterTable!$B$1,MonsterTable!$A$1:$B$1,0),0))),OR(ISBLANK(AU1639),ISBLANK(AV1639))),#N/A,
IFERROR(VLOOKUP(AS1639,MonsterTable!$A:$B,MATCH(MonsterTable!$B$1,MonsterTable!$A$1:$B$1,0),0),
IF(OR(NOT(ISBLANK(AU1639)),ISBLANK(AV1639)),#N/A,
IF(AS1639="empty","empty",
VLOOKUP(AS1639,MonsterGroupTable!$A:$A,1,0)))))))</f>
        <v/>
      </c>
      <c r="BA1639" s="2" t="str">
        <f>IF(AND(ISBLANK(AZ1639),OR(NOT(ISBLANK(BB1639)),NOT(ISBLANK(BC1639)))),#N/A,
IF(ISBLANK(AZ1639),"",
IF(AND(NOT(ISERROR(VLOOKUP(AZ1639,MonsterTable!$A:$B,MATCH(MonsterTable!$B$1,MonsterTable!$A$1:$B$1,0),0))),OR(ISBLANK(BB1639),ISBLANK(BC1639))),#N/A,
IFERROR(VLOOKUP(AZ1639,MonsterTable!$A:$B,MATCH(MonsterTable!$B$1,MonsterTable!$A$1:$B$1,0),0),
IF(OR(NOT(ISBLANK(BB1639)),ISBLANK(BC1639)),#N/A,
IF(AZ1639="empty","empty",
VLOOKUP(AZ1639,MonsterGroupTable!$A:$A,1,0)))))))</f>
        <v/>
      </c>
      <c r="BH1639" s="2" t="str">
        <f>IF(AND(ISBLANK(BG1639),OR(NOT(ISBLANK(BI1639)),NOT(ISBLANK(BJ1639)))),#N/A,
IF(ISBLANK(BG1639),"",
IF(AND(NOT(ISERROR(VLOOKUP(BG1639,MonsterTable!$A:$B,MATCH(MonsterTable!$B$1,MonsterTable!$A$1:$B$1,0),0))),OR(ISBLANK(BI1639),ISBLANK(BJ1639))),#N/A,
IFERROR(VLOOKUP(BG1639,MonsterTable!$A:$B,MATCH(MonsterTable!$B$1,MonsterTable!$A$1:$B$1,0),0),
IF(OR(NOT(ISBLANK(BI1639)),ISBLANK(BJ1639)),#N/A,
IF(BG1639="empty","empty",
VLOOKUP(BG1639,MonsterGroupTable!$A:$A,1,0)))))))</f>
        <v/>
      </c>
      <c r="BO1639" s="2" t="str">
        <f>IF(AND(ISBLANK(BN1639),OR(NOT(ISBLANK(BP1639)),NOT(ISBLANK(BQ1639)))),#N/A,
IF(ISBLANK(BN1639),"",
IF(AND(NOT(ISERROR(VLOOKUP(BN1639,MonsterTable!$A:$B,MATCH(MonsterTable!$B$1,MonsterTable!$A$1:$B$1,0),0))),OR(ISBLANK(BP1639),ISBLANK(BQ1639))),#N/A,
IFERROR(VLOOKUP(BN1639,MonsterTable!$A:$B,MATCH(MonsterTable!$B$1,MonsterTable!$A$1:$B$1,0),0),
IF(OR(NOT(ISBLANK(BP1639)),ISBLANK(BQ1639)),#N/A,
IF(BN1639="empty","empty",
VLOOKUP(BN1639,MonsterGroupTable!$A:$A,1,0)))))))</f>
        <v/>
      </c>
      <c r="BV1639" s="2" t="str">
        <f>IF(AND(ISBLANK(BU1639),OR(NOT(ISBLANK(BW1639)),NOT(ISBLANK(BX1639)))),#N/A,
IF(ISBLANK(BU1639),"",
IF(AND(NOT(ISERROR(VLOOKUP(BU1639,MonsterTable!$A:$B,MATCH(MonsterTable!$B$1,MonsterTable!$A$1:$B$1,0),0))),OR(ISBLANK(BW1639),ISBLANK(BX1639))),#N/A,
IFERROR(VLOOKUP(BU1639,MonsterTable!$A:$B,MATCH(MonsterTable!$B$1,MonsterTable!$A$1:$B$1,0),0),
IF(OR(NOT(ISBLANK(BW1639)),ISBLANK(BX1639)),#N/A,
IF(BU1639="empty","empty",
VLOOKUP(BU1639,MonsterGroupTable!$A:$A,1,0)))))))</f>
        <v/>
      </c>
      <c r="CC1639" s="2" t="str">
        <f>IF(AND(ISBLANK(CB1639),OR(NOT(ISBLANK(CD1639)),NOT(ISBLANK(CE1639)))),#N/A,
IF(ISBLANK(CB1639),"",
IF(AND(NOT(ISERROR(VLOOKUP(CB1639,MonsterTable!$A:$B,MATCH(MonsterTable!$B$1,MonsterTable!$A$1:$B$1,0),0))),OR(ISBLANK(CD1639),ISBLANK(CE1639))),#N/A,
IFERROR(VLOOKUP(CB1639,MonsterTable!$A:$B,MATCH(MonsterTable!$B$1,MonsterTable!$A$1:$B$1,0),0),
IF(OR(NOT(ISBLANK(CD1639)),ISBLANK(CE1639)),#N/A,
IF(CB1639="empty","empty",
VLOOKUP(CB1639,MonsterGroupTable!$A:$A,1,0)))))))</f>
        <v/>
      </c>
      <c r="CJ1639" s="2" t="str">
        <f>IF(AND(ISBLANK(CI1639),OR(NOT(ISBLANK(CK1639)),NOT(ISBLANK(CL1639)))),#N/A,
IF(ISBLANK(CI1639),"",
IF(AND(NOT(ISERROR(VLOOKUP(CI1639,MonsterTable!$A:$B,MATCH(MonsterTable!$B$1,MonsterTable!$A$1:$B$1,0),0))),OR(ISBLANK(CK1639),ISBLANK(CL1639))),#N/A,
IFERROR(VLOOKUP(CI1639,MonsterTable!$A:$B,MATCH(MonsterTable!$B$1,MonsterTable!$A$1:$B$1,0),0),
IF(OR(NOT(ISBLANK(CK1639)),ISBLANK(CL1639)),#N/A,
IF(CI1639="empty","empty",
VLOOKUP(CI1639,MonsterGroupTable!$A:$A,1,0)))))))</f>
        <v/>
      </c>
    </row>
    <row r="1640" spans="1:88">
      <c r="A1640">
        <v>20606</v>
      </c>
      <c r="B1640">
        <f t="shared" si="55"/>
        <v>1.1000000000000001</v>
      </c>
      <c r="C1640">
        <f t="shared" si="55"/>
        <v>1.1000000000000001</v>
      </c>
      <c r="F1640">
        <v>2700</v>
      </c>
      <c r="G1640">
        <v>85911</v>
      </c>
      <c r="H1640">
        <v>0</v>
      </c>
      <c r="I1640">
        <v>0</v>
      </c>
      <c r="J1640">
        <v>0</v>
      </c>
      <c r="K1640" t="s">
        <v>28</v>
      </c>
      <c r="L1640" t="s">
        <v>260</v>
      </c>
      <c r="M1640" t="s">
        <v>79</v>
      </c>
      <c r="N1640" t="s">
        <v>80</v>
      </c>
      <c r="O1640">
        <v>0</v>
      </c>
      <c r="P1640">
        <v>-4.75</v>
      </c>
      <c r="Q1640">
        <v>-3.5</v>
      </c>
      <c r="R1640">
        <v>4.75</v>
      </c>
      <c r="S1640">
        <v>3</v>
      </c>
      <c r="T1640">
        <v>-13.5</v>
      </c>
      <c r="U1640">
        <v>2.5499999999999998</v>
      </c>
      <c r="V1640">
        <v>-6.75</v>
      </c>
      <c r="W1640" t="str">
        <f t="shared" si="56"/>
        <v>g101,5,empty,3,202,1,1,0</v>
      </c>
      <c r="X1640" s="1" t="s">
        <v>445</v>
      </c>
      <c r="Y1640" s="2" t="str">
        <f>IF(AND(ISBLANK(X1640),OR(NOT(ISBLANK(Z1640)),NOT(ISBLANK(AA1640)))),#N/A,
IF(ISBLANK(X1640),"",
IF(AND(NOT(ISERROR(VLOOKUP(X1640,MonsterTable!$A:$B,MATCH(MonsterTable!$B$1,MonsterTable!$A$1:$B$1,0),0))),OR(ISBLANK(Z1640),ISBLANK(AA1640))),#N/A,
IFERROR(VLOOKUP(X1640,MonsterTable!$A:$B,MATCH(MonsterTable!$B$1,MonsterTable!$A$1:$B$1,0),0),
IF(OR(NOT(ISBLANK(Z1640)),ISBLANK(AA1640)),#N/A,
IF(X1640="empty","empty",
VLOOKUP(X1640,MonsterGroupTable!$A:$A,1,0)))))))</f>
        <v>g101</v>
      </c>
      <c r="AA1640">
        <v>5</v>
      </c>
      <c r="AE1640" s="1" t="s">
        <v>446</v>
      </c>
      <c r="AF1640" s="2" t="str">
        <f>IF(AND(ISBLANK(AE1640),OR(NOT(ISBLANK(AG1640)),NOT(ISBLANK(AH1640)))),#N/A,
IF(ISBLANK(AE1640),"",
IF(AND(NOT(ISERROR(VLOOKUP(AE1640,MonsterTable!$A:$B,MATCH(MonsterTable!$B$1,MonsterTable!$A$1:$B$1,0),0))),OR(ISBLANK(AG1640),ISBLANK(AH1640))),#N/A,
IFERROR(VLOOKUP(AE1640,MonsterTable!$A:$B,MATCH(MonsterTable!$B$1,MonsterTable!$A$1:$B$1,0),0),
IF(OR(NOT(ISBLANK(AG1640)),ISBLANK(AH1640)),#N/A,
IF(AE1640="empty","empty",
VLOOKUP(AE1640,MonsterGroupTable!$A:$A,1,0)))))))</f>
        <v>empty</v>
      </c>
      <c r="AH1640">
        <v>3</v>
      </c>
      <c r="AL1640" s="1" t="s">
        <v>338</v>
      </c>
      <c r="AM1640" s="2">
        <f>IF(AND(ISBLANK(AL1640),OR(NOT(ISBLANK(AN1640)),NOT(ISBLANK(AO1640)))),#N/A,
IF(ISBLANK(AL1640),"",
IF(AND(NOT(ISERROR(VLOOKUP(AL1640,MonsterTable!$A:$B,MATCH(MonsterTable!$B$1,MonsterTable!$A$1:$B$1,0),0))),OR(ISBLANK(AN1640),ISBLANK(AO1640))),#N/A,
IFERROR(VLOOKUP(AL1640,MonsterTable!$A:$B,MATCH(MonsterTable!$B$1,MonsterTable!$A$1:$B$1,0),0),
IF(OR(NOT(ISBLANK(AN1640)),ISBLANK(AO1640)),#N/A,
IF(AL1640="empty","empty",
VLOOKUP(AL1640,MonsterGroupTable!$A:$A,1,0)))))))</f>
        <v>202</v>
      </c>
      <c r="AN1640">
        <v>1</v>
      </c>
      <c r="AO1640">
        <v>1</v>
      </c>
      <c r="AP1640">
        <v>0</v>
      </c>
      <c r="AT1640" s="2" t="str">
        <f>IF(AND(ISBLANK(AS1640),OR(NOT(ISBLANK(AU1640)),NOT(ISBLANK(AV1640)))),#N/A,
IF(ISBLANK(AS1640),"",
IF(AND(NOT(ISERROR(VLOOKUP(AS1640,MonsterTable!$A:$B,MATCH(MonsterTable!$B$1,MonsterTable!$A$1:$B$1,0),0))),OR(ISBLANK(AU1640),ISBLANK(AV1640))),#N/A,
IFERROR(VLOOKUP(AS1640,MonsterTable!$A:$B,MATCH(MonsterTable!$B$1,MonsterTable!$A$1:$B$1,0),0),
IF(OR(NOT(ISBLANK(AU1640)),ISBLANK(AV1640)),#N/A,
IF(AS1640="empty","empty",
VLOOKUP(AS1640,MonsterGroupTable!$A:$A,1,0)))))))</f>
        <v/>
      </c>
      <c r="BA1640" s="2" t="str">
        <f>IF(AND(ISBLANK(AZ1640),OR(NOT(ISBLANK(BB1640)),NOT(ISBLANK(BC1640)))),#N/A,
IF(ISBLANK(AZ1640),"",
IF(AND(NOT(ISERROR(VLOOKUP(AZ1640,MonsterTable!$A:$B,MATCH(MonsterTable!$B$1,MonsterTable!$A$1:$B$1,0),0))),OR(ISBLANK(BB1640),ISBLANK(BC1640))),#N/A,
IFERROR(VLOOKUP(AZ1640,MonsterTable!$A:$B,MATCH(MonsterTable!$B$1,MonsterTable!$A$1:$B$1,0),0),
IF(OR(NOT(ISBLANK(BB1640)),ISBLANK(BC1640)),#N/A,
IF(AZ1640="empty","empty",
VLOOKUP(AZ1640,MonsterGroupTable!$A:$A,1,0)))))))</f>
        <v/>
      </c>
      <c r="BH1640" s="2" t="str">
        <f>IF(AND(ISBLANK(BG1640),OR(NOT(ISBLANK(BI1640)),NOT(ISBLANK(BJ1640)))),#N/A,
IF(ISBLANK(BG1640),"",
IF(AND(NOT(ISERROR(VLOOKUP(BG1640,MonsterTable!$A:$B,MATCH(MonsterTable!$B$1,MonsterTable!$A$1:$B$1,0),0))),OR(ISBLANK(BI1640),ISBLANK(BJ1640))),#N/A,
IFERROR(VLOOKUP(BG1640,MonsterTable!$A:$B,MATCH(MonsterTable!$B$1,MonsterTable!$A$1:$B$1,0),0),
IF(OR(NOT(ISBLANK(BI1640)),ISBLANK(BJ1640)),#N/A,
IF(BG1640="empty","empty",
VLOOKUP(BG1640,MonsterGroupTable!$A:$A,1,0)))))))</f>
        <v/>
      </c>
      <c r="BO1640" s="2" t="str">
        <f>IF(AND(ISBLANK(BN1640),OR(NOT(ISBLANK(BP1640)),NOT(ISBLANK(BQ1640)))),#N/A,
IF(ISBLANK(BN1640),"",
IF(AND(NOT(ISERROR(VLOOKUP(BN1640,MonsterTable!$A:$B,MATCH(MonsterTable!$B$1,MonsterTable!$A$1:$B$1,0),0))),OR(ISBLANK(BP1640),ISBLANK(BQ1640))),#N/A,
IFERROR(VLOOKUP(BN1640,MonsterTable!$A:$B,MATCH(MonsterTable!$B$1,MonsterTable!$A$1:$B$1,0),0),
IF(OR(NOT(ISBLANK(BP1640)),ISBLANK(BQ1640)),#N/A,
IF(BN1640="empty","empty",
VLOOKUP(BN1640,MonsterGroupTable!$A:$A,1,0)))))))</f>
        <v/>
      </c>
      <c r="BV1640" s="2" t="str">
        <f>IF(AND(ISBLANK(BU1640),OR(NOT(ISBLANK(BW1640)),NOT(ISBLANK(BX1640)))),#N/A,
IF(ISBLANK(BU1640),"",
IF(AND(NOT(ISERROR(VLOOKUP(BU1640,MonsterTable!$A:$B,MATCH(MonsterTable!$B$1,MonsterTable!$A$1:$B$1,0),0))),OR(ISBLANK(BW1640),ISBLANK(BX1640))),#N/A,
IFERROR(VLOOKUP(BU1640,MonsterTable!$A:$B,MATCH(MonsterTable!$B$1,MonsterTable!$A$1:$B$1,0),0),
IF(OR(NOT(ISBLANK(BW1640)),ISBLANK(BX1640)),#N/A,
IF(BU1640="empty","empty",
VLOOKUP(BU1640,MonsterGroupTable!$A:$A,1,0)))))))</f>
        <v/>
      </c>
      <c r="CC1640" s="2" t="str">
        <f>IF(AND(ISBLANK(CB1640),OR(NOT(ISBLANK(CD1640)),NOT(ISBLANK(CE1640)))),#N/A,
IF(ISBLANK(CB1640),"",
IF(AND(NOT(ISERROR(VLOOKUP(CB1640,MonsterTable!$A:$B,MATCH(MonsterTable!$B$1,MonsterTable!$A$1:$B$1,0),0))),OR(ISBLANK(CD1640),ISBLANK(CE1640))),#N/A,
IFERROR(VLOOKUP(CB1640,MonsterTable!$A:$B,MATCH(MonsterTable!$B$1,MonsterTable!$A$1:$B$1,0),0),
IF(OR(NOT(ISBLANK(CD1640)),ISBLANK(CE1640)),#N/A,
IF(CB1640="empty","empty",
VLOOKUP(CB1640,MonsterGroupTable!$A:$A,1,0)))))))</f>
        <v/>
      </c>
      <c r="CJ1640" s="2" t="str">
        <f>IF(AND(ISBLANK(CI1640),OR(NOT(ISBLANK(CK1640)),NOT(ISBLANK(CL1640)))),#N/A,
IF(ISBLANK(CI1640),"",
IF(AND(NOT(ISERROR(VLOOKUP(CI1640,MonsterTable!$A:$B,MATCH(MonsterTable!$B$1,MonsterTable!$A$1:$B$1,0),0))),OR(ISBLANK(CK1640),ISBLANK(CL1640))),#N/A,
IFERROR(VLOOKUP(CI1640,MonsterTable!$A:$B,MATCH(MonsterTable!$B$1,MonsterTable!$A$1:$B$1,0),0),
IF(OR(NOT(ISBLANK(CK1640)),ISBLANK(CL1640)),#N/A,
IF(CI1640="empty","empty",
VLOOKUP(CI1640,MonsterGroupTable!$A:$A,1,0)))))))</f>
        <v/>
      </c>
    </row>
    <row r="1641" spans="1:88">
      <c r="A1641">
        <v>20607</v>
      </c>
      <c r="B1641">
        <f t="shared" si="55"/>
        <v>1.1000000000000001</v>
      </c>
      <c r="C1641">
        <f t="shared" si="55"/>
        <v>1.1000000000000001</v>
      </c>
      <c r="F1641">
        <v>2700</v>
      </c>
      <c r="G1641">
        <v>86316</v>
      </c>
      <c r="H1641">
        <v>0</v>
      </c>
      <c r="I1641">
        <v>0</v>
      </c>
      <c r="J1641">
        <v>0</v>
      </c>
      <c r="K1641" t="s">
        <v>28</v>
      </c>
      <c r="L1641" t="s">
        <v>260</v>
      </c>
      <c r="M1641" t="s">
        <v>79</v>
      </c>
      <c r="N1641" t="s">
        <v>80</v>
      </c>
      <c r="O1641">
        <v>0</v>
      </c>
      <c r="P1641">
        <v>-4.75</v>
      </c>
      <c r="Q1641">
        <v>-3.5</v>
      </c>
      <c r="R1641">
        <v>4.75</v>
      </c>
      <c r="S1641">
        <v>3</v>
      </c>
      <c r="T1641">
        <v>-13.5</v>
      </c>
      <c r="U1641">
        <v>2.5499999999999998</v>
      </c>
      <c r="V1641">
        <v>-6.75</v>
      </c>
      <c r="W1641" t="str">
        <f t="shared" si="56"/>
        <v>g101,5,empty,3,202,1,1,0</v>
      </c>
      <c r="X1641" s="1" t="s">
        <v>445</v>
      </c>
      <c r="Y1641" s="2" t="str">
        <f>IF(AND(ISBLANK(X1641),OR(NOT(ISBLANK(Z1641)),NOT(ISBLANK(AA1641)))),#N/A,
IF(ISBLANK(X1641),"",
IF(AND(NOT(ISERROR(VLOOKUP(X1641,MonsterTable!$A:$B,MATCH(MonsterTable!$B$1,MonsterTable!$A$1:$B$1,0),0))),OR(ISBLANK(Z1641),ISBLANK(AA1641))),#N/A,
IFERROR(VLOOKUP(X1641,MonsterTable!$A:$B,MATCH(MonsterTable!$B$1,MonsterTable!$A$1:$B$1,0),0),
IF(OR(NOT(ISBLANK(Z1641)),ISBLANK(AA1641)),#N/A,
IF(X1641="empty","empty",
VLOOKUP(X1641,MonsterGroupTable!$A:$A,1,0)))))))</f>
        <v>g101</v>
      </c>
      <c r="AA1641">
        <v>5</v>
      </c>
      <c r="AE1641" s="1" t="s">
        <v>446</v>
      </c>
      <c r="AF1641" s="2" t="str">
        <f>IF(AND(ISBLANK(AE1641),OR(NOT(ISBLANK(AG1641)),NOT(ISBLANK(AH1641)))),#N/A,
IF(ISBLANK(AE1641),"",
IF(AND(NOT(ISERROR(VLOOKUP(AE1641,MonsterTable!$A:$B,MATCH(MonsterTable!$B$1,MonsterTable!$A$1:$B$1,0),0))),OR(ISBLANK(AG1641),ISBLANK(AH1641))),#N/A,
IFERROR(VLOOKUP(AE1641,MonsterTable!$A:$B,MATCH(MonsterTable!$B$1,MonsterTable!$A$1:$B$1,0),0),
IF(OR(NOT(ISBLANK(AG1641)),ISBLANK(AH1641)),#N/A,
IF(AE1641="empty","empty",
VLOOKUP(AE1641,MonsterGroupTable!$A:$A,1,0)))))))</f>
        <v>empty</v>
      </c>
      <c r="AH1641">
        <v>3</v>
      </c>
      <c r="AL1641" s="1" t="s">
        <v>338</v>
      </c>
      <c r="AM1641" s="2">
        <f>IF(AND(ISBLANK(AL1641),OR(NOT(ISBLANK(AN1641)),NOT(ISBLANK(AO1641)))),#N/A,
IF(ISBLANK(AL1641),"",
IF(AND(NOT(ISERROR(VLOOKUP(AL1641,MonsterTable!$A:$B,MATCH(MonsterTable!$B$1,MonsterTable!$A$1:$B$1,0),0))),OR(ISBLANK(AN1641),ISBLANK(AO1641))),#N/A,
IFERROR(VLOOKUP(AL1641,MonsterTable!$A:$B,MATCH(MonsterTable!$B$1,MonsterTable!$A$1:$B$1,0),0),
IF(OR(NOT(ISBLANK(AN1641)),ISBLANK(AO1641)),#N/A,
IF(AL1641="empty","empty",
VLOOKUP(AL1641,MonsterGroupTable!$A:$A,1,0)))))))</f>
        <v>202</v>
      </c>
      <c r="AN1641">
        <v>1</v>
      </c>
      <c r="AO1641">
        <v>1</v>
      </c>
      <c r="AP1641">
        <v>0</v>
      </c>
      <c r="AT1641" s="2" t="str">
        <f>IF(AND(ISBLANK(AS1641),OR(NOT(ISBLANK(AU1641)),NOT(ISBLANK(AV1641)))),#N/A,
IF(ISBLANK(AS1641),"",
IF(AND(NOT(ISERROR(VLOOKUP(AS1641,MonsterTable!$A:$B,MATCH(MonsterTable!$B$1,MonsterTable!$A$1:$B$1,0),0))),OR(ISBLANK(AU1641),ISBLANK(AV1641))),#N/A,
IFERROR(VLOOKUP(AS1641,MonsterTable!$A:$B,MATCH(MonsterTable!$B$1,MonsterTable!$A$1:$B$1,0),0),
IF(OR(NOT(ISBLANK(AU1641)),ISBLANK(AV1641)),#N/A,
IF(AS1641="empty","empty",
VLOOKUP(AS1641,MonsterGroupTable!$A:$A,1,0)))))))</f>
        <v/>
      </c>
      <c r="BA1641" s="2" t="str">
        <f>IF(AND(ISBLANK(AZ1641),OR(NOT(ISBLANK(BB1641)),NOT(ISBLANK(BC1641)))),#N/A,
IF(ISBLANK(AZ1641),"",
IF(AND(NOT(ISERROR(VLOOKUP(AZ1641,MonsterTable!$A:$B,MATCH(MonsterTable!$B$1,MonsterTable!$A$1:$B$1,0),0))),OR(ISBLANK(BB1641),ISBLANK(BC1641))),#N/A,
IFERROR(VLOOKUP(AZ1641,MonsterTable!$A:$B,MATCH(MonsterTable!$B$1,MonsterTable!$A$1:$B$1,0),0),
IF(OR(NOT(ISBLANK(BB1641)),ISBLANK(BC1641)),#N/A,
IF(AZ1641="empty","empty",
VLOOKUP(AZ1641,MonsterGroupTable!$A:$A,1,0)))))))</f>
        <v/>
      </c>
      <c r="BH1641" s="2" t="str">
        <f>IF(AND(ISBLANK(BG1641),OR(NOT(ISBLANK(BI1641)),NOT(ISBLANK(BJ1641)))),#N/A,
IF(ISBLANK(BG1641),"",
IF(AND(NOT(ISERROR(VLOOKUP(BG1641,MonsterTable!$A:$B,MATCH(MonsterTable!$B$1,MonsterTable!$A$1:$B$1,0),0))),OR(ISBLANK(BI1641),ISBLANK(BJ1641))),#N/A,
IFERROR(VLOOKUP(BG1641,MonsterTable!$A:$B,MATCH(MonsterTable!$B$1,MonsterTable!$A$1:$B$1,0),0),
IF(OR(NOT(ISBLANK(BI1641)),ISBLANK(BJ1641)),#N/A,
IF(BG1641="empty","empty",
VLOOKUP(BG1641,MonsterGroupTable!$A:$A,1,0)))))))</f>
        <v/>
      </c>
      <c r="BO1641" s="2" t="str">
        <f>IF(AND(ISBLANK(BN1641),OR(NOT(ISBLANK(BP1641)),NOT(ISBLANK(BQ1641)))),#N/A,
IF(ISBLANK(BN1641),"",
IF(AND(NOT(ISERROR(VLOOKUP(BN1641,MonsterTable!$A:$B,MATCH(MonsterTable!$B$1,MonsterTable!$A$1:$B$1,0),0))),OR(ISBLANK(BP1641),ISBLANK(BQ1641))),#N/A,
IFERROR(VLOOKUP(BN1641,MonsterTable!$A:$B,MATCH(MonsterTable!$B$1,MonsterTable!$A$1:$B$1,0),0),
IF(OR(NOT(ISBLANK(BP1641)),ISBLANK(BQ1641)),#N/A,
IF(BN1641="empty","empty",
VLOOKUP(BN1641,MonsterGroupTable!$A:$A,1,0)))))))</f>
        <v/>
      </c>
      <c r="BV1641" s="2" t="str">
        <f>IF(AND(ISBLANK(BU1641),OR(NOT(ISBLANK(BW1641)),NOT(ISBLANK(BX1641)))),#N/A,
IF(ISBLANK(BU1641),"",
IF(AND(NOT(ISERROR(VLOOKUP(BU1641,MonsterTable!$A:$B,MATCH(MonsterTable!$B$1,MonsterTable!$A$1:$B$1,0),0))),OR(ISBLANK(BW1641),ISBLANK(BX1641))),#N/A,
IFERROR(VLOOKUP(BU1641,MonsterTable!$A:$B,MATCH(MonsterTable!$B$1,MonsterTable!$A$1:$B$1,0),0),
IF(OR(NOT(ISBLANK(BW1641)),ISBLANK(BX1641)),#N/A,
IF(BU1641="empty","empty",
VLOOKUP(BU1641,MonsterGroupTable!$A:$A,1,0)))))))</f>
        <v/>
      </c>
      <c r="CC1641" s="2" t="str">
        <f>IF(AND(ISBLANK(CB1641),OR(NOT(ISBLANK(CD1641)),NOT(ISBLANK(CE1641)))),#N/A,
IF(ISBLANK(CB1641),"",
IF(AND(NOT(ISERROR(VLOOKUP(CB1641,MonsterTable!$A:$B,MATCH(MonsterTable!$B$1,MonsterTable!$A$1:$B$1,0),0))),OR(ISBLANK(CD1641),ISBLANK(CE1641))),#N/A,
IFERROR(VLOOKUP(CB1641,MonsterTable!$A:$B,MATCH(MonsterTable!$B$1,MonsterTable!$A$1:$B$1,0),0),
IF(OR(NOT(ISBLANK(CD1641)),ISBLANK(CE1641)),#N/A,
IF(CB1641="empty","empty",
VLOOKUP(CB1641,MonsterGroupTable!$A:$A,1,0)))))))</f>
        <v/>
      </c>
      <c r="CJ1641" s="2" t="str">
        <f>IF(AND(ISBLANK(CI1641),OR(NOT(ISBLANK(CK1641)),NOT(ISBLANK(CL1641)))),#N/A,
IF(ISBLANK(CI1641),"",
IF(AND(NOT(ISERROR(VLOOKUP(CI1641,MonsterTable!$A:$B,MATCH(MonsterTable!$B$1,MonsterTable!$A$1:$B$1,0),0))),OR(ISBLANK(CK1641),ISBLANK(CL1641))),#N/A,
IFERROR(VLOOKUP(CI1641,MonsterTable!$A:$B,MATCH(MonsterTable!$B$1,MonsterTable!$A$1:$B$1,0),0),
IF(OR(NOT(ISBLANK(CK1641)),ISBLANK(CL1641)),#N/A,
IF(CI1641="empty","empty",
VLOOKUP(CI1641,MonsterGroupTable!$A:$A,1,0)))))))</f>
        <v/>
      </c>
    </row>
    <row r="1642" spans="1:88">
      <c r="A1642">
        <v>20608</v>
      </c>
      <c r="B1642">
        <f t="shared" si="55"/>
        <v>1.1000000000000001</v>
      </c>
      <c r="C1642">
        <f t="shared" si="55"/>
        <v>1.1000000000000001</v>
      </c>
      <c r="F1642">
        <v>2700</v>
      </c>
      <c r="G1642">
        <v>86721</v>
      </c>
      <c r="H1642">
        <v>0</v>
      </c>
      <c r="I1642">
        <v>0</v>
      </c>
      <c r="J1642">
        <v>0</v>
      </c>
      <c r="K1642" t="s">
        <v>28</v>
      </c>
      <c r="L1642" t="s">
        <v>260</v>
      </c>
      <c r="M1642" t="s">
        <v>79</v>
      </c>
      <c r="N1642" t="s">
        <v>80</v>
      </c>
      <c r="O1642">
        <v>0</v>
      </c>
      <c r="P1642">
        <v>-4.75</v>
      </c>
      <c r="Q1642">
        <v>-3.5</v>
      </c>
      <c r="R1642">
        <v>4.75</v>
      </c>
      <c r="S1642">
        <v>3</v>
      </c>
      <c r="T1642">
        <v>-13.5</v>
      </c>
      <c r="U1642">
        <v>2.5499999999999998</v>
      </c>
      <c r="V1642">
        <v>-6.75</v>
      </c>
      <c r="W1642" t="str">
        <f t="shared" si="56"/>
        <v>g101,5,empty,3,202,1,1,0</v>
      </c>
      <c r="X1642" s="1" t="s">
        <v>445</v>
      </c>
      <c r="Y1642" s="2" t="str">
        <f>IF(AND(ISBLANK(X1642),OR(NOT(ISBLANK(Z1642)),NOT(ISBLANK(AA1642)))),#N/A,
IF(ISBLANK(X1642),"",
IF(AND(NOT(ISERROR(VLOOKUP(X1642,MonsterTable!$A:$B,MATCH(MonsterTable!$B$1,MonsterTable!$A$1:$B$1,0),0))),OR(ISBLANK(Z1642),ISBLANK(AA1642))),#N/A,
IFERROR(VLOOKUP(X1642,MonsterTable!$A:$B,MATCH(MonsterTable!$B$1,MonsterTable!$A$1:$B$1,0),0),
IF(OR(NOT(ISBLANK(Z1642)),ISBLANK(AA1642)),#N/A,
IF(X1642="empty","empty",
VLOOKUP(X1642,MonsterGroupTable!$A:$A,1,0)))))))</f>
        <v>g101</v>
      </c>
      <c r="AA1642">
        <v>5</v>
      </c>
      <c r="AE1642" s="1" t="s">
        <v>446</v>
      </c>
      <c r="AF1642" s="2" t="str">
        <f>IF(AND(ISBLANK(AE1642),OR(NOT(ISBLANK(AG1642)),NOT(ISBLANK(AH1642)))),#N/A,
IF(ISBLANK(AE1642),"",
IF(AND(NOT(ISERROR(VLOOKUP(AE1642,MonsterTable!$A:$B,MATCH(MonsterTable!$B$1,MonsterTable!$A$1:$B$1,0),0))),OR(ISBLANK(AG1642),ISBLANK(AH1642))),#N/A,
IFERROR(VLOOKUP(AE1642,MonsterTable!$A:$B,MATCH(MonsterTable!$B$1,MonsterTable!$A$1:$B$1,0),0),
IF(OR(NOT(ISBLANK(AG1642)),ISBLANK(AH1642)),#N/A,
IF(AE1642="empty","empty",
VLOOKUP(AE1642,MonsterGroupTable!$A:$A,1,0)))))))</f>
        <v>empty</v>
      </c>
      <c r="AH1642">
        <v>3</v>
      </c>
      <c r="AL1642" s="1" t="s">
        <v>338</v>
      </c>
      <c r="AM1642" s="2">
        <f>IF(AND(ISBLANK(AL1642),OR(NOT(ISBLANK(AN1642)),NOT(ISBLANK(AO1642)))),#N/A,
IF(ISBLANK(AL1642),"",
IF(AND(NOT(ISERROR(VLOOKUP(AL1642,MonsterTable!$A:$B,MATCH(MonsterTable!$B$1,MonsterTable!$A$1:$B$1,0),0))),OR(ISBLANK(AN1642),ISBLANK(AO1642))),#N/A,
IFERROR(VLOOKUP(AL1642,MonsterTable!$A:$B,MATCH(MonsterTable!$B$1,MonsterTable!$A$1:$B$1,0),0),
IF(OR(NOT(ISBLANK(AN1642)),ISBLANK(AO1642)),#N/A,
IF(AL1642="empty","empty",
VLOOKUP(AL1642,MonsterGroupTable!$A:$A,1,0)))))))</f>
        <v>202</v>
      </c>
      <c r="AN1642">
        <v>1</v>
      </c>
      <c r="AO1642">
        <v>1</v>
      </c>
      <c r="AP1642">
        <v>0</v>
      </c>
      <c r="AT1642" s="2" t="str">
        <f>IF(AND(ISBLANK(AS1642),OR(NOT(ISBLANK(AU1642)),NOT(ISBLANK(AV1642)))),#N/A,
IF(ISBLANK(AS1642),"",
IF(AND(NOT(ISERROR(VLOOKUP(AS1642,MonsterTable!$A:$B,MATCH(MonsterTable!$B$1,MonsterTable!$A$1:$B$1,0),0))),OR(ISBLANK(AU1642),ISBLANK(AV1642))),#N/A,
IFERROR(VLOOKUP(AS1642,MonsterTable!$A:$B,MATCH(MonsterTable!$B$1,MonsterTable!$A$1:$B$1,0),0),
IF(OR(NOT(ISBLANK(AU1642)),ISBLANK(AV1642)),#N/A,
IF(AS1642="empty","empty",
VLOOKUP(AS1642,MonsterGroupTable!$A:$A,1,0)))))))</f>
        <v/>
      </c>
      <c r="BA1642" s="2" t="str">
        <f>IF(AND(ISBLANK(AZ1642),OR(NOT(ISBLANK(BB1642)),NOT(ISBLANK(BC1642)))),#N/A,
IF(ISBLANK(AZ1642),"",
IF(AND(NOT(ISERROR(VLOOKUP(AZ1642,MonsterTable!$A:$B,MATCH(MonsterTable!$B$1,MonsterTable!$A$1:$B$1,0),0))),OR(ISBLANK(BB1642),ISBLANK(BC1642))),#N/A,
IFERROR(VLOOKUP(AZ1642,MonsterTable!$A:$B,MATCH(MonsterTable!$B$1,MonsterTable!$A$1:$B$1,0),0),
IF(OR(NOT(ISBLANK(BB1642)),ISBLANK(BC1642)),#N/A,
IF(AZ1642="empty","empty",
VLOOKUP(AZ1642,MonsterGroupTable!$A:$A,1,0)))))))</f>
        <v/>
      </c>
      <c r="BH1642" s="2" t="str">
        <f>IF(AND(ISBLANK(BG1642),OR(NOT(ISBLANK(BI1642)),NOT(ISBLANK(BJ1642)))),#N/A,
IF(ISBLANK(BG1642),"",
IF(AND(NOT(ISERROR(VLOOKUP(BG1642,MonsterTable!$A:$B,MATCH(MonsterTable!$B$1,MonsterTable!$A$1:$B$1,0),0))),OR(ISBLANK(BI1642),ISBLANK(BJ1642))),#N/A,
IFERROR(VLOOKUP(BG1642,MonsterTable!$A:$B,MATCH(MonsterTable!$B$1,MonsterTable!$A$1:$B$1,0),0),
IF(OR(NOT(ISBLANK(BI1642)),ISBLANK(BJ1642)),#N/A,
IF(BG1642="empty","empty",
VLOOKUP(BG1642,MonsterGroupTable!$A:$A,1,0)))))))</f>
        <v/>
      </c>
      <c r="BO1642" s="2" t="str">
        <f>IF(AND(ISBLANK(BN1642),OR(NOT(ISBLANK(BP1642)),NOT(ISBLANK(BQ1642)))),#N/A,
IF(ISBLANK(BN1642),"",
IF(AND(NOT(ISERROR(VLOOKUP(BN1642,MonsterTable!$A:$B,MATCH(MonsterTable!$B$1,MonsterTable!$A$1:$B$1,0),0))),OR(ISBLANK(BP1642),ISBLANK(BQ1642))),#N/A,
IFERROR(VLOOKUP(BN1642,MonsterTable!$A:$B,MATCH(MonsterTable!$B$1,MonsterTable!$A$1:$B$1,0),0),
IF(OR(NOT(ISBLANK(BP1642)),ISBLANK(BQ1642)),#N/A,
IF(BN1642="empty","empty",
VLOOKUP(BN1642,MonsterGroupTable!$A:$A,1,0)))))))</f>
        <v/>
      </c>
      <c r="BV1642" s="2" t="str">
        <f>IF(AND(ISBLANK(BU1642),OR(NOT(ISBLANK(BW1642)),NOT(ISBLANK(BX1642)))),#N/A,
IF(ISBLANK(BU1642),"",
IF(AND(NOT(ISERROR(VLOOKUP(BU1642,MonsterTable!$A:$B,MATCH(MonsterTable!$B$1,MonsterTable!$A$1:$B$1,0),0))),OR(ISBLANK(BW1642),ISBLANK(BX1642))),#N/A,
IFERROR(VLOOKUP(BU1642,MonsterTable!$A:$B,MATCH(MonsterTable!$B$1,MonsterTable!$A$1:$B$1,0),0),
IF(OR(NOT(ISBLANK(BW1642)),ISBLANK(BX1642)),#N/A,
IF(BU1642="empty","empty",
VLOOKUP(BU1642,MonsterGroupTable!$A:$A,1,0)))))))</f>
        <v/>
      </c>
      <c r="CC1642" s="2" t="str">
        <f>IF(AND(ISBLANK(CB1642),OR(NOT(ISBLANK(CD1642)),NOT(ISBLANK(CE1642)))),#N/A,
IF(ISBLANK(CB1642),"",
IF(AND(NOT(ISERROR(VLOOKUP(CB1642,MonsterTable!$A:$B,MATCH(MonsterTable!$B$1,MonsterTable!$A$1:$B$1,0),0))),OR(ISBLANK(CD1642),ISBLANK(CE1642))),#N/A,
IFERROR(VLOOKUP(CB1642,MonsterTable!$A:$B,MATCH(MonsterTable!$B$1,MonsterTable!$A$1:$B$1,0),0),
IF(OR(NOT(ISBLANK(CD1642)),ISBLANK(CE1642)),#N/A,
IF(CB1642="empty","empty",
VLOOKUP(CB1642,MonsterGroupTable!$A:$A,1,0)))))))</f>
        <v/>
      </c>
      <c r="CJ1642" s="2" t="str">
        <f>IF(AND(ISBLANK(CI1642),OR(NOT(ISBLANK(CK1642)),NOT(ISBLANK(CL1642)))),#N/A,
IF(ISBLANK(CI1642),"",
IF(AND(NOT(ISERROR(VLOOKUP(CI1642,MonsterTable!$A:$B,MATCH(MonsterTable!$B$1,MonsterTable!$A$1:$B$1,0),0))),OR(ISBLANK(CK1642),ISBLANK(CL1642))),#N/A,
IFERROR(VLOOKUP(CI1642,MonsterTable!$A:$B,MATCH(MonsterTable!$B$1,MonsterTable!$A$1:$B$1,0),0),
IF(OR(NOT(ISBLANK(CK1642)),ISBLANK(CL1642)),#N/A,
IF(CI1642="empty","empty",
VLOOKUP(CI1642,MonsterGroupTable!$A:$A,1,0)))))))</f>
        <v/>
      </c>
    </row>
    <row r="1643" spans="1:88">
      <c r="A1643">
        <v>20609</v>
      </c>
      <c r="B1643">
        <f t="shared" si="55"/>
        <v>1.1000000000000001</v>
      </c>
      <c r="C1643">
        <f t="shared" si="55"/>
        <v>1.1000000000000001</v>
      </c>
      <c r="F1643">
        <v>2700</v>
      </c>
      <c r="G1643">
        <v>87126</v>
      </c>
      <c r="H1643">
        <v>0</v>
      </c>
      <c r="I1643">
        <v>0</v>
      </c>
      <c r="J1643">
        <v>0</v>
      </c>
      <c r="K1643" t="s">
        <v>28</v>
      </c>
      <c r="L1643" t="s">
        <v>260</v>
      </c>
      <c r="M1643" t="s">
        <v>79</v>
      </c>
      <c r="N1643" t="s">
        <v>80</v>
      </c>
      <c r="O1643">
        <v>0</v>
      </c>
      <c r="P1643">
        <v>-4.75</v>
      </c>
      <c r="Q1643">
        <v>-3.5</v>
      </c>
      <c r="R1643">
        <v>4.75</v>
      </c>
      <c r="S1643">
        <v>3</v>
      </c>
      <c r="T1643">
        <v>-13.5</v>
      </c>
      <c r="U1643">
        <v>2.5499999999999998</v>
      </c>
      <c r="V1643">
        <v>-6.75</v>
      </c>
      <c r="W1643" t="str">
        <f t="shared" si="56"/>
        <v>g101,5,empty,3,202,1,1,0</v>
      </c>
      <c r="X1643" s="1" t="s">
        <v>445</v>
      </c>
      <c r="Y1643" s="2" t="str">
        <f>IF(AND(ISBLANK(X1643),OR(NOT(ISBLANK(Z1643)),NOT(ISBLANK(AA1643)))),#N/A,
IF(ISBLANK(X1643),"",
IF(AND(NOT(ISERROR(VLOOKUP(X1643,MonsterTable!$A:$B,MATCH(MonsterTable!$B$1,MonsterTable!$A$1:$B$1,0),0))),OR(ISBLANK(Z1643),ISBLANK(AA1643))),#N/A,
IFERROR(VLOOKUP(X1643,MonsterTable!$A:$B,MATCH(MonsterTable!$B$1,MonsterTable!$A$1:$B$1,0),0),
IF(OR(NOT(ISBLANK(Z1643)),ISBLANK(AA1643)),#N/A,
IF(X1643="empty","empty",
VLOOKUP(X1643,MonsterGroupTable!$A:$A,1,0)))))))</f>
        <v>g101</v>
      </c>
      <c r="AA1643">
        <v>5</v>
      </c>
      <c r="AE1643" s="1" t="s">
        <v>446</v>
      </c>
      <c r="AF1643" s="2" t="str">
        <f>IF(AND(ISBLANK(AE1643),OR(NOT(ISBLANK(AG1643)),NOT(ISBLANK(AH1643)))),#N/A,
IF(ISBLANK(AE1643),"",
IF(AND(NOT(ISERROR(VLOOKUP(AE1643,MonsterTable!$A:$B,MATCH(MonsterTable!$B$1,MonsterTable!$A$1:$B$1,0),0))),OR(ISBLANK(AG1643),ISBLANK(AH1643))),#N/A,
IFERROR(VLOOKUP(AE1643,MonsterTable!$A:$B,MATCH(MonsterTable!$B$1,MonsterTable!$A$1:$B$1,0),0),
IF(OR(NOT(ISBLANK(AG1643)),ISBLANK(AH1643)),#N/A,
IF(AE1643="empty","empty",
VLOOKUP(AE1643,MonsterGroupTable!$A:$A,1,0)))))))</f>
        <v>empty</v>
      </c>
      <c r="AH1643">
        <v>3</v>
      </c>
      <c r="AL1643" s="1" t="s">
        <v>338</v>
      </c>
      <c r="AM1643" s="2">
        <f>IF(AND(ISBLANK(AL1643),OR(NOT(ISBLANK(AN1643)),NOT(ISBLANK(AO1643)))),#N/A,
IF(ISBLANK(AL1643),"",
IF(AND(NOT(ISERROR(VLOOKUP(AL1643,MonsterTable!$A:$B,MATCH(MonsterTable!$B$1,MonsterTable!$A$1:$B$1,0),0))),OR(ISBLANK(AN1643),ISBLANK(AO1643))),#N/A,
IFERROR(VLOOKUP(AL1643,MonsterTable!$A:$B,MATCH(MonsterTable!$B$1,MonsterTable!$A$1:$B$1,0),0),
IF(OR(NOT(ISBLANK(AN1643)),ISBLANK(AO1643)),#N/A,
IF(AL1643="empty","empty",
VLOOKUP(AL1643,MonsterGroupTable!$A:$A,1,0)))))))</f>
        <v>202</v>
      </c>
      <c r="AN1643">
        <v>1</v>
      </c>
      <c r="AO1643">
        <v>1</v>
      </c>
      <c r="AP1643">
        <v>0</v>
      </c>
      <c r="AT1643" s="2" t="str">
        <f>IF(AND(ISBLANK(AS1643),OR(NOT(ISBLANK(AU1643)),NOT(ISBLANK(AV1643)))),#N/A,
IF(ISBLANK(AS1643),"",
IF(AND(NOT(ISERROR(VLOOKUP(AS1643,MonsterTable!$A:$B,MATCH(MonsterTable!$B$1,MonsterTable!$A$1:$B$1,0),0))),OR(ISBLANK(AU1643),ISBLANK(AV1643))),#N/A,
IFERROR(VLOOKUP(AS1643,MonsterTable!$A:$B,MATCH(MonsterTable!$B$1,MonsterTable!$A$1:$B$1,0),0),
IF(OR(NOT(ISBLANK(AU1643)),ISBLANK(AV1643)),#N/A,
IF(AS1643="empty","empty",
VLOOKUP(AS1643,MonsterGroupTable!$A:$A,1,0)))))))</f>
        <v/>
      </c>
      <c r="BA1643" s="2" t="str">
        <f>IF(AND(ISBLANK(AZ1643),OR(NOT(ISBLANK(BB1643)),NOT(ISBLANK(BC1643)))),#N/A,
IF(ISBLANK(AZ1643),"",
IF(AND(NOT(ISERROR(VLOOKUP(AZ1643,MonsterTable!$A:$B,MATCH(MonsterTable!$B$1,MonsterTable!$A$1:$B$1,0),0))),OR(ISBLANK(BB1643),ISBLANK(BC1643))),#N/A,
IFERROR(VLOOKUP(AZ1643,MonsterTable!$A:$B,MATCH(MonsterTable!$B$1,MonsterTable!$A$1:$B$1,0),0),
IF(OR(NOT(ISBLANK(BB1643)),ISBLANK(BC1643)),#N/A,
IF(AZ1643="empty","empty",
VLOOKUP(AZ1643,MonsterGroupTable!$A:$A,1,0)))))))</f>
        <v/>
      </c>
      <c r="BH1643" s="2" t="str">
        <f>IF(AND(ISBLANK(BG1643),OR(NOT(ISBLANK(BI1643)),NOT(ISBLANK(BJ1643)))),#N/A,
IF(ISBLANK(BG1643),"",
IF(AND(NOT(ISERROR(VLOOKUP(BG1643,MonsterTable!$A:$B,MATCH(MonsterTable!$B$1,MonsterTable!$A$1:$B$1,0),0))),OR(ISBLANK(BI1643),ISBLANK(BJ1643))),#N/A,
IFERROR(VLOOKUP(BG1643,MonsterTable!$A:$B,MATCH(MonsterTable!$B$1,MonsterTable!$A$1:$B$1,0),0),
IF(OR(NOT(ISBLANK(BI1643)),ISBLANK(BJ1643)),#N/A,
IF(BG1643="empty","empty",
VLOOKUP(BG1643,MonsterGroupTable!$A:$A,1,0)))))))</f>
        <v/>
      </c>
      <c r="BO1643" s="2" t="str">
        <f>IF(AND(ISBLANK(BN1643),OR(NOT(ISBLANK(BP1643)),NOT(ISBLANK(BQ1643)))),#N/A,
IF(ISBLANK(BN1643),"",
IF(AND(NOT(ISERROR(VLOOKUP(BN1643,MonsterTable!$A:$B,MATCH(MonsterTable!$B$1,MonsterTable!$A$1:$B$1,0),0))),OR(ISBLANK(BP1643),ISBLANK(BQ1643))),#N/A,
IFERROR(VLOOKUP(BN1643,MonsterTable!$A:$B,MATCH(MonsterTable!$B$1,MonsterTable!$A$1:$B$1,0),0),
IF(OR(NOT(ISBLANK(BP1643)),ISBLANK(BQ1643)),#N/A,
IF(BN1643="empty","empty",
VLOOKUP(BN1643,MonsterGroupTable!$A:$A,1,0)))))))</f>
        <v/>
      </c>
      <c r="BV1643" s="2" t="str">
        <f>IF(AND(ISBLANK(BU1643),OR(NOT(ISBLANK(BW1643)),NOT(ISBLANK(BX1643)))),#N/A,
IF(ISBLANK(BU1643),"",
IF(AND(NOT(ISERROR(VLOOKUP(BU1643,MonsterTable!$A:$B,MATCH(MonsterTable!$B$1,MonsterTable!$A$1:$B$1,0),0))),OR(ISBLANK(BW1643),ISBLANK(BX1643))),#N/A,
IFERROR(VLOOKUP(BU1643,MonsterTable!$A:$B,MATCH(MonsterTable!$B$1,MonsterTable!$A$1:$B$1,0),0),
IF(OR(NOT(ISBLANK(BW1643)),ISBLANK(BX1643)),#N/A,
IF(BU1643="empty","empty",
VLOOKUP(BU1643,MonsterGroupTable!$A:$A,1,0)))))))</f>
        <v/>
      </c>
      <c r="CC1643" s="2" t="str">
        <f>IF(AND(ISBLANK(CB1643),OR(NOT(ISBLANK(CD1643)),NOT(ISBLANK(CE1643)))),#N/A,
IF(ISBLANK(CB1643),"",
IF(AND(NOT(ISERROR(VLOOKUP(CB1643,MonsterTable!$A:$B,MATCH(MonsterTable!$B$1,MonsterTable!$A$1:$B$1,0),0))),OR(ISBLANK(CD1643),ISBLANK(CE1643))),#N/A,
IFERROR(VLOOKUP(CB1643,MonsterTable!$A:$B,MATCH(MonsterTable!$B$1,MonsterTable!$A$1:$B$1,0),0),
IF(OR(NOT(ISBLANK(CD1643)),ISBLANK(CE1643)),#N/A,
IF(CB1643="empty","empty",
VLOOKUP(CB1643,MonsterGroupTable!$A:$A,1,0)))))))</f>
        <v/>
      </c>
      <c r="CJ1643" s="2" t="str">
        <f>IF(AND(ISBLANK(CI1643),OR(NOT(ISBLANK(CK1643)),NOT(ISBLANK(CL1643)))),#N/A,
IF(ISBLANK(CI1643),"",
IF(AND(NOT(ISERROR(VLOOKUP(CI1643,MonsterTable!$A:$B,MATCH(MonsterTable!$B$1,MonsterTable!$A$1:$B$1,0),0))),OR(ISBLANK(CK1643),ISBLANK(CL1643))),#N/A,
IFERROR(VLOOKUP(CI1643,MonsterTable!$A:$B,MATCH(MonsterTable!$B$1,MonsterTable!$A$1:$B$1,0),0),
IF(OR(NOT(ISBLANK(CK1643)),ISBLANK(CL1643)),#N/A,
IF(CI1643="empty","empty",
VLOOKUP(CI1643,MonsterGroupTable!$A:$A,1,0)))))))</f>
        <v/>
      </c>
    </row>
    <row r="1644" spans="1:88">
      <c r="A1644">
        <v>20610</v>
      </c>
      <c r="B1644">
        <f t="shared" si="55"/>
        <v>1.2</v>
      </c>
      <c r="C1644">
        <f t="shared" si="55"/>
        <v>1.1000000000000001</v>
      </c>
      <c r="F1644">
        <v>2700</v>
      </c>
      <c r="G1644">
        <v>87531</v>
      </c>
      <c r="H1644">
        <v>0</v>
      </c>
      <c r="I1644">
        <v>0</v>
      </c>
      <c r="J1644">
        <v>0</v>
      </c>
      <c r="K1644" t="s">
        <v>28</v>
      </c>
      <c r="L1644" t="s">
        <v>260</v>
      </c>
      <c r="M1644" t="s">
        <v>79</v>
      </c>
      <c r="N1644" t="s">
        <v>80</v>
      </c>
      <c r="O1644">
        <v>0</v>
      </c>
      <c r="P1644">
        <v>-4.75</v>
      </c>
      <c r="Q1644">
        <v>-3.5</v>
      </c>
      <c r="R1644">
        <v>4.75</v>
      </c>
      <c r="S1644">
        <v>3</v>
      </c>
      <c r="T1644">
        <v>-13.5</v>
      </c>
      <c r="U1644">
        <v>2.5499999999999998</v>
      </c>
      <c r="V1644">
        <v>-6.75</v>
      </c>
      <c r="W1644" t="str">
        <f t="shared" si="56"/>
        <v>g101,5,empty,3,202,1,1,0</v>
      </c>
      <c r="X1644" s="1" t="s">
        <v>445</v>
      </c>
      <c r="Y1644" s="2" t="str">
        <f>IF(AND(ISBLANK(X1644),OR(NOT(ISBLANK(Z1644)),NOT(ISBLANK(AA1644)))),#N/A,
IF(ISBLANK(X1644),"",
IF(AND(NOT(ISERROR(VLOOKUP(X1644,MonsterTable!$A:$B,MATCH(MonsterTable!$B$1,MonsterTable!$A$1:$B$1,0),0))),OR(ISBLANK(Z1644),ISBLANK(AA1644))),#N/A,
IFERROR(VLOOKUP(X1644,MonsterTable!$A:$B,MATCH(MonsterTable!$B$1,MonsterTable!$A$1:$B$1,0),0),
IF(OR(NOT(ISBLANK(Z1644)),ISBLANK(AA1644)),#N/A,
IF(X1644="empty","empty",
VLOOKUP(X1644,MonsterGroupTable!$A:$A,1,0)))))))</f>
        <v>g101</v>
      </c>
      <c r="AA1644">
        <v>5</v>
      </c>
      <c r="AE1644" s="1" t="s">
        <v>446</v>
      </c>
      <c r="AF1644" s="2" t="str">
        <f>IF(AND(ISBLANK(AE1644),OR(NOT(ISBLANK(AG1644)),NOT(ISBLANK(AH1644)))),#N/A,
IF(ISBLANK(AE1644),"",
IF(AND(NOT(ISERROR(VLOOKUP(AE1644,MonsterTable!$A:$B,MATCH(MonsterTable!$B$1,MonsterTable!$A$1:$B$1,0),0))),OR(ISBLANK(AG1644),ISBLANK(AH1644))),#N/A,
IFERROR(VLOOKUP(AE1644,MonsterTable!$A:$B,MATCH(MonsterTable!$B$1,MonsterTable!$A$1:$B$1,0),0),
IF(OR(NOT(ISBLANK(AG1644)),ISBLANK(AH1644)),#N/A,
IF(AE1644="empty","empty",
VLOOKUP(AE1644,MonsterGroupTable!$A:$A,1,0)))))))</f>
        <v>empty</v>
      </c>
      <c r="AH1644">
        <v>3</v>
      </c>
      <c r="AL1644" s="1" t="s">
        <v>338</v>
      </c>
      <c r="AM1644" s="2">
        <f>IF(AND(ISBLANK(AL1644),OR(NOT(ISBLANK(AN1644)),NOT(ISBLANK(AO1644)))),#N/A,
IF(ISBLANK(AL1644),"",
IF(AND(NOT(ISERROR(VLOOKUP(AL1644,MonsterTable!$A:$B,MATCH(MonsterTable!$B$1,MonsterTable!$A$1:$B$1,0),0))),OR(ISBLANK(AN1644),ISBLANK(AO1644))),#N/A,
IFERROR(VLOOKUP(AL1644,MonsterTable!$A:$B,MATCH(MonsterTable!$B$1,MonsterTable!$A$1:$B$1,0),0),
IF(OR(NOT(ISBLANK(AN1644)),ISBLANK(AO1644)),#N/A,
IF(AL1644="empty","empty",
VLOOKUP(AL1644,MonsterGroupTable!$A:$A,1,0)))))))</f>
        <v>202</v>
      </c>
      <c r="AN1644">
        <v>1</v>
      </c>
      <c r="AO1644">
        <v>1</v>
      </c>
      <c r="AP1644">
        <v>0</v>
      </c>
      <c r="AT1644" s="2" t="str">
        <f>IF(AND(ISBLANK(AS1644),OR(NOT(ISBLANK(AU1644)),NOT(ISBLANK(AV1644)))),#N/A,
IF(ISBLANK(AS1644),"",
IF(AND(NOT(ISERROR(VLOOKUP(AS1644,MonsterTable!$A:$B,MATCH(MonsterTable!$B$1,MonsterTable!$A$1:$B$1,0),0))),OR(ISBLANK(AU1644),ISBLANK(AV1644))),#N/A,
IFERROR(VLOOKUP(AS1644,MonsterTable!$A:$B,MATCH(MonsterTable!$B$1,MonsterTable!$A$1:$B$1,0),0),
IF(OR(NOT(ISBLANK(AU1644)),ISBLANK(AV1644)),#N/A,
IF(AS1644="empty","empty",
VLOOKUP(AS1644,MonsterGroupTable!$A:$A,1,0)))))))</f>
        <v/>
      </c>
      <c r="BA1644" s="2" t="str">
        <f>IF(AND(ISBLANK(AZ1644),OR(NOT(ISBLANK(BB1644)),NOT(ISBLANK(BC1644)))),#N/A,
IF(ISBLANK(AZ1644),"",
IF(AND(NOT(ISERROR(VLOOKUP(AZ1644,MonsterTable!$A:$B,MATCH(MonsterTable!$B$1,MonsterTable!$A$1:$B$1,0),0))),OR(ISBLANK(BB1644),ISBLANK(BC1644))),#N/A,
IFERROR(VLOOKUP(AZ1644,MonsterTable!$A:$B,MATCH(MonsterTable!$B$1,MonsterTable!$A$1:$B$1,0),0),
IF(OR(NOT(ISBLANK(BB1644)),ISBLANK(BC1644)),#N/A,
IF(AZ1644="empty","empty",
VLOOKUP(AZ1644,MonsterGroupTable!$A:$A,1,0)))))))</f>
        <v/>
      </c>
      <c r="BH1644" s="2" t="str">
        <f>IF(AND(ISBLANK(BG1644),OR(NOT(ISBLANK(BI1644)),NOT(ISBLANK(BJ1644)))),#N/A,
IF(ISBLANK(BG1644),"",
IF(AND(NOT(ISERROR(VLOOKUP(BG1644,MonsterTable!$A:$B,MATCH(MonsterTable!$B$1,MonsterTable!$A$1:$B$1,0),0))),OR(ISBLANK(BI1644),ISBLANK(BJ1644))),#N/A,
IFERROR(VLOOKUP(BG1644,MonsterTable!$A:$B,MATCH(MonsterTable!$B$1,MonsterTable!$A$1:$B$1,0),0),
IF(OR(NOT(ISBLANK(BI1644)),ISBLANK(BJ1644)),#N/A,
IF(BG1644="empty","empty",
VLOOKUP(BG1644,MonsterGroupTable!$A:$A,1,0)))))))</f>
        <v/>
      </c>
      <c r="BO1644" s="2" t="str">
        <f>IF(AND(ISBLANK(BN1644),OR(NOT(ISBLANK(BP1644)),NOT(ISBLANK(BQ1644)))),#N/A,
IF(ISBLANK(BN1644),"",
IF(AND(NOT(ISERROR(VLOOKUP(BN1644,MonsterTable!$A:$B,MATCH(MonsterTable!$B$1,MonsterTable!$A$1:$B$1,0),0))),OR(ISBLANK(BP1644),ISBLANK(BQ1644))),#N/A,
IFERROR(VLOOKUP(BN1644,MonsterTable!$A:$B,MATCH(MonsterTable!$B$1,MonsterTable!$A$1:$B$1,0),0),
IF(OR(NOT(ISBLANK(BP1644)),ISBLANK(BQ1644)),#N/A,
IF(BN1644="empty","empty",
VLOOKUP(BN1644,MonsterGroupTable!$A:$A,1,0)))))))</f>
        <v/>
      </c>
      <c r="BV1644" s="2" t="str">
        <f>IF(AND(ISBLANK(BU1644),OR(NOT(ISBLANK(BW1644)),NOT(ISBLANK(BX1644)))),#N/A,
IF(ISBLANK(BU1644),"",
IF(AND(NOT(ISERROR(VLOOKUP(BU1644,MonsterTable!$A:$B,MATCH(MonsterTable!$B$1,MonsterTable!$A$1:$B$1,0),0))),OR(ISBLANK(BW1644),ISBLANK(BX1644))),#N/A,
IFERROR(VLOOKUP(BU1644,MonsterTable!$A:$B,MATCH(MonsterTable!$B$1,MonsterTable!$A$1:$B$1,0),0),
IF(OR(NOT(ISBLANK(BW1644)),ISBLANK(BX1644)),#N/A,
IF(BU1644="empty","empty",
VLOOKUP(BU1644,MonsterGroupTable!$A:$A,1,0)))))))</f>
        <v/>
      </c>
      <c r="CC1644" s="2" t="str">
        <f>IF(AND(ISBLANK(CB1644),OR(NOT(ISBLANK(CD1644)),NOT(ISBLANK(CE1644)))),#N/A,
IF(ISBLANK(CB1644),"",
IF(AND(NOT(ISERROR(VLOOKUP(CB1644,MonsterTable!$A:$B,MATCH(MonsterTable!$B$1,MonsterTable!$A$1:$B$1,0),0))),OR(ISBLANK(CD1644),ISBLANK(CE1644))),#N/A,
IFERROR(VLOOKUP(CB1644,MonsterTable!$A:$B,MATCH(MonsterTable!$B$1,MonsterTable!$A$1:$B$1,0),0),
IF(OR(NOT(ISBLANK(CD1644)),ISBLANK(CE1644)),#N/A,
IF(CB1644="empty","empty",
VLOOKUP(CB1644,MonsterGroupTable!$A:$A,1,0)))))))</f>
        <v/>
      </c>
      <c r="CJ1644" s="2" t="str">
        <f>IF(AND(ISBLANK(CI1644),OR(NOT(ISBLANK(CK1644)),NOT(ISBLANK(CL1644)))),#N/A,
IF(ISBLANK(CI1644),"",
IF(AND(NOT(ISERROR(VLOOKUP(CI1644,MonsterTable!$A:$B,MATCH(MonsterTable!$B$1,MonsterTable!$A$1:$B$1,0),0))),OR(ISBLANK(CK1644),ISBLANK(CL1644))),#N/A,
IFERROR(VLOOKUP(CI1644,MonsterTable!$A:$B,MATCH(MonsterTable!$B$1,MonsterTable!$A$1:$B$1,0),0),
IF(OR(NOT(ISBLANK(CK1644)),ISBLANK(CL1644)),#N/A,
IF(CI1644="empty","empty",
VLOOKUP(CI1644,MonsterGroupTable!$A:$A,1,0)))))))</f>
        <v/>
      </c>
    </row>
    <row r="1645" spans="1:88">
      <c r="A1645">
        <v>20611</v>
      </c>
      <c r="B1645">
        <f t="shared" si="55"/>
        <v>1.1000000000000001</v>
      </c>
      <c r="C1645">
        <f t="shared" si="55"/>
        <v>1.1000000000000001</v>
      </c>
      <c r="F1645">
        <v>2700</v>
      </c>
      <c r="G1645">
        <v>87936</v>
      </c>
      <c r="H1645">
        <v>0</v>
      </c>
      <c r="I1645">
        <v>0</v>
      </c>
      <c r="J1645">
        <v>0</v>
      </c>
      <c r="K1645" t="s">
        <v>28</v>
      </c>
      <c r="L1645" t="s">
        <v>243</v>
      </c>
      <c r="M1645" t="s">
        <v>79</v>
      </c>
      <c r="N1645" t="s">
        <v>80</v>
      </c>
      <c r="O1645">
        <v>0</v>
      </c>
      <c r="P1645">
        <v>-4.75</v>
      </c>
      <c r="Q1645">
        <v>-3.5</v>
      </c>
      <c r="R1645">
        <v>4.75</v>
      </c>
      <c r="S1645">
        <v>3</v>
      </c>
      <c r="T1645">
        <v>-13.5</v>
      </c>
      <c r="U1645">
        <v>2.5499999999999998</v>
      </c>
      <c r="V1645">
        <v>-6.75</v>
      </c>
      <c r="W1645" t="str">
        <f t="shared" si="56"/>
        <v>g102,5,empty,3,201,1,1,0</v>
      </c>
      <c r="X1645" s="1" t="s">
        <v>447</v>
      </c>
      <c r="Y1645" s="2" t="str">
        <f>IF(AND(ISBLANK(X1645),OR(NOT(ISBLANK(Z1645)),NOT(ISBLANK(AA1645)))),#N/A,
IF(ISBLANK(X1645),"",
IF(AND(NOT(ISERROR(VLOOKUP(X1645,MonsterTable!$A:$B,MATCH(MonsterTable!$B$1,MonsterTable!$A$1:$B$1,0),0))),OR(ISBLANK(Z1645),ISBLANK(AA1645))),#N/A,
IFERROR(VLOOKUP(X1645,MonsterTable!$A:$B,MATCH(MonsterTable!$B$1,MonsterTable!$A$1:$B$1,0),0),
IF(OR(NOT(ISBLANK(Z1645)),ISBLANK(AA1645)),#N/A,
IF(X1645="empty","empty",
VLOOKUP(X1645,MonsterGroupTable!$A:$A,1,0)))))))</f>
        <v>g102</v>
      </c>
      <c r="AA1645">
        <v>5</v>
      </c>
      <c r="AE1645" s="1" t="s">
        <v>446</v>
      </c>
      <c r="AF1645" s="2" t="str">
        <f>IF(AND(ISBLANK(AE1645),OR(NOT(ISBLANK(AG1645)),NOT(ISBLANK(AH1645)))),#N/A,
IF(ISBLANK(AE1645),"",
IF(AND(NOT(ISERROR(VLOOKUP(AE1645,MonsterTable!$A:$B,MATCH(MonsterTable!$B$1,MonsterTable!$A$1:$B$1,0),0))),OR(ISBLANK(AG1645),ISBLANK(AH1645))),#N/A,
IFERROR(VLOOKUP(AE1645,MonsterTable!$A:$B,MATCH(MonsterTable!$B$1,MonsterTable!$A$1:$B$1,0),0),
IF(OR(NOT(ISBLANK(AG1645)),ISBLANK(AH1645)),#N/A,
IF(AE1645="empty","empty",
VLOOKUP(AE1645,MonsterGroupTable!$A:$A,1,0)))))))</f>
        <v>empty</v>
      </c>
      <c r="AH1645">
        <v>3</v>
      </c>
      <c r="AL1645" s="1" t="s">
        <v>242</v>
      </c>
      <c r="AM1645" s="2">
        <f>IF(AND(ISBLANK(AL1645),OR(NOT(ISBLANK(AN1645)),NOT(ISBLANK(AO1645)))),#N/A,
IF(ISBLANK(AL1645),"",
IF(AND(NOT(ISERROR(VLOOKUP(AL1645,MonsterTable!$A:$B,MATCH(MonsterTable!$B$1,MonsterTable!$A$1:$B$1,0),0))),OR(ISBLANK(AN1645),ISBLANK(AO1645))),#N/A,
IFERROR(VLOOKUP(AL1645,MonsterTable!$A:$B,MATCH(MonsterTable!$B$1,MonsterTable!$A$1:$B$1,0),0),
IF(OR(NOT(ISBLANK(AN1645)),ISBLANK(AO1645)),#N/A,
IF(AL1645="empty","empty",
VLOOKUP(AL1645,MonsterGroupTable!$A:$A,1,0)))))))</f>
        <v>201</v>
      </c>
      <c r="AN1645">
        <v>1</v>
      </c>
      <c r="AO1645">
        <v>1</v>
      </c>
      <c r="AP1645">
        <v>0</v>
      </c>
      <c r="AT1645" s="2" t="str">
        <f>IF(AND(ISBLANK(AS1645),OR(NOT(ISBLANK(AU1645)),NOT(ISBLANK(AV1645)))),#N/A,
IF(ISBLANK(AS1645),"",
IF(AND(NOT(ISERROR(VLOOKUP(AS1645,MonsterTable!$A:$B,MATCH(MonsterTable!$B$1,MonsterTable!$A$1:$B$1,0),0))),OR(ISBLANK(AU1645),ISBLANK(AV1645))),#N/A,
IFERROR(VLOOKUP(AS1645,MonsterTable!$A:$B,MATCH(MonsterTable!$B$1,MonsterTable!$A$1:$B$1,0),0),
IF(OR(NOT(ISBLANK(AU1645)),ISBLANK(AV1645)),#N/A,
IF(AS1645="empty","empty",
VLOOKUP(AS1645,MonsterGroupTable!$A:$A,1,0)))))))</f>
        <v/>
      </c>
      <c r="BA1645" s="2" t="str">
        <f>IF(AND(ISBLANK(AZ1645),OR(NOT(ISBLANK(BB1645)),NOT(ISBLANK(BC1645)))),#N/A,
IF(ISBLANK(AZ1645),"",
IF(AND(NOT(ISERROR(VLOOKUP(AZ1645,MonsterTable!$A:$B,MATCH(MonsterTable!$B$1,MonsterTable!$A$1:$B$1,0),0))),OR(ISBLANK(BB1645),ISBLANK(BC1645))),#N/A,
IFERROR(VLOOKUP(AZ1645,MonsterTable!$A:$B,MATCH(MonsterTable!$B$1,MonsterTable!$A$1:$B$1,0),0),
IF(OR(NOT(ISBLANK(BB1645)),ISBLANK(BC1645)),#N/A,
IF(AZ1645="empty","empty",
VLOOKUP(AZ1645,MonsterGroupTable!$A:$A,1,0)))))))</f>
        <v/>
      </c>
      <c r="BH1645" s="2" t="str">
        <f>IF(AND(ISBLANK(BG1645),OR(NOT(ISBLANK(BI1645)),NOT(ISBLANK(BJ1645)))),#N/A,
IF(ISBLANK(BG1645),"",
IF(AND(NOT(ISERROR(VLOOKUP(BG1645,MonsterTable!$A:$B,MATCH(MonsterTable!$B$1,MonsterTable!$A$1:$B$1,0),0))),OR(ISBLANK(BI1645),ISBLANK(BJ1645))),#N/A,
IFERROR(VLOOKUP(BG1645,MonsterTable!$A:$B,MATCH(MonsterTable!$B$1,MonsterTable!$A$1:$B$1,0),0),
IF(OR(NOT(ISBLANK(BI1645)),ISBLANK(BJ1645)),#N/A,
IF(BG1645="empty","empty",
VLOOKUP(BG1645,MonsterGroupTable!$A:$A,1,0)))))))</f>
        <v/>
      </c>
      <c r="BO1645" s="2" t="str">
        <f>IF(AND(ISBLANK(BN1645),OR(NOT(ISBLANK(BP1645)),NOT(ISBLANK(BQ1645)))),#N/A,
IF(ISBLANK(BN1645),"",
IF(AND(NOT(ISERROR(VLOOKUP(BN1645,MonsterTable!$A:$B,MATCH(MonsterTable!$B$1,MonsterTable!$A$1:$B$1,0),0))),OR(ISBLANK(BP1645),ISBLANK(BQ1645))),#N/A,
IFERROR(VLOOKUP(BN1645,MonsterTable!$A:$B,MATCH(MonsterTable!$B$1,MonsterTable!$A$1:$B$1,0),0),
IF(OR(NOT(ISBLANK(BP1645)),ISBLANK(BQ1645)),#N/A,
IF(BN1645="empty","empty",
VLOOKUP(BN1645,MonsterGroupTable!$A:$A,1,0)))))))</f>
        <v/>
      </c>
      <c r="BV1645" s="2" t="str">
        <f>IF(AND(ISBLANK(BU1645),OR(NOT(ISBLANK(BW1645)),NOT(ISBLANK(BX1645)))),#N/A,
IF(ISBLANK(BU1645),"",
IF(AND(NOT(ISERROR(VLOOKUP(BU1645,MonsterTable!$A:$B,MATCH(MonsterTable!$B$1,MonsterTable!$A$1:$B$1,0),0))),OR(ISBLANK(BW1645),ISBLANK(BX1645))),#N/A,
IFERROR(VLOOKUP(BU1645,MonsterTable!$A:$B,MATCH(MonsterTable!$B$1,MonsterTable!$A$1:$B$1,0),0),
IF(OR(NOT(ISBLANK(BW1645)),ISBLANK(BX1645)),#N/A,
IF(BU1645="empty","empty",
VLOOKUP(BU1645,MonsterGroupTable!$A:$A,1,0)))))))</f>
        <v/>
      </c>
      <c r="CC1645" s="2" t="str">
        <f>IF(AND(ISBLANK(CB1645),OR(NOT(ISBLANK(CD1645)),NOT(ISBLANK(CE1645)))),#N/A,
IF(ISBLANK(CB1645),"",
IF(AND(NOT(ISERROR(VLOOKUP(CB1645,MonsterTable!$A:$B,MATCH(MonsterTable!$B$1,MonsterTable!$A$1:$B$1,0),0))),OR(ISBLANK(CD1645),ISBLANK(CE1645))),#N/A,
IFERROR(VLOOKUP(CB1645,MonsterTable!$A:$B,MATCH(MonsterTable!$B$1,MonsterTable!$A$1:$B$1,0),0),
IF(OR(NOT(ISBLANK(CD1645)),ISBLANK(CE1645)),#N/A,
IF(CB1645="empty","empty",
VLOOKUP(CB1645,MonsterGroupTable!$A:$A,1,0)))))))</f>
        <v/>
      </c>
      <c r="CJ1645" s="2" t="str">
        <f>IF(AND(ISBLANK(CI1645),OR(NOT(ISBLANK(CK1645)),NOT(ISBLANK(CL1645)))),#N/A,
IF(ISBLANK(CI1645),"",
IF(AND(NOT(ISERROR(VLOOKUP(CI1645,MonsterTable!$A:$B,MATCH(MonsterTable!$B$1,MonsterTable!$A$1:$B$1,0),0))),OR(ISBLANK(CK1645),ISBLANK(CL1645))),#N/A,
IFERROR(VLOOKUP(CI1645,MonsterTable!$A:$B,MATCH(MonsterTable!$B$1,MonsterTable!$A$1:$B$1,0),0),
IF(OR(NOT(ISBLANK(CK1645)),ISBLANK(CL1645)),#N/A,
IF(CI1645="empty","empty",
VLOOKUP(CI1645,MonsterGroupTable!$A:$A,1,0)))))))</f>
        <v/>
      </c>
    </row>
    <row r="1646" spans="1:88">
      <c r="A1646">
        <v>20612</v>
      </c>
      <c r="B1646">
        <f t="shared" si="55"/>
        <v>1.1000000000000001</v>
      </c>
      <c r="C1646">
        <f t="shared" si="55"/>
        <v>1.1000000000000001</v>
      </c>
      <c r="F1646">
        <v>2700</v>
      </c>
      <c r="G1646">
        <v>88341</v>
      </c>
      <c r="H1646">
        <v>0</v>
      </c>
      <c r="I1646">
        <v>0</v>
      </c>
      <c r="J1646">
        <v>0</v>
      </c>
      <c r="K1646" t="s">
        <v>28</v>
      </c>
      <c r="L1646" t="s">
        <v>243</v>
      </c>
      <c r="M1646" t="s">
        <v>79</v>
      </c>
      <c r="N1646" t="s">
        <v>80</v>
      </c>
      <c r="O1646">
        <v>0</v>
      </c>
      <c r="P1646">
        <v>-4.75</v>
      </c>
      <c r="Q1646">
        <v>-3.5</v>
      </c>
      <c r="R1646">
        <v>4.75</v>
      </c>
      <c r="S1646">
        <v>3</v>
      </c>
      <c r="T1646">
        <v>-13.5</v>
      </c>
      <c r="U1646">
        <v>2.5499999999999998</v>
      </c>
      <c r="V1646">
        <v>-6.75</v>
      </c>
      <c r="W1646" t="str">
        <f t="shared" si="56"/>
        <v>g102,5,empty,3,201,1,1,0</v>
      </c>
      <c r="X1646" s="1" t="s">
        <v>447</v>
      </c>
      <c r="Y1646" s="2" t="str">
        <f>IF(AND(ISBLANK(X1646),OR(NOT(ISBLANK(Z1646)),NOT(ISBLANK(AA1646)))),#N/A,
IF(ISBLANK(X1646),"",
IF(AND(NOT(ISERROR(VLOOKUP(X1646,MonsterTable!$A:$B,MATCH(MonsterTable!$B$1,MonsterTable!$A$1:$B$1,0),0))),OR(ISBLANK(Z1646),ISBLANK(AA1646))),#N/A,
IFERROR(VLOOKUP(X1646,MonsterTable!$A:$B,MATCH(MonsterTable!$B$1,MonsterTable!$A$1:$B$1,0),0),
IF(OR(NOT(ISBLANK(Z1646)),ISBLANK(AA1646)),#N/A,
IF(X1646="empty","empty",
VLOOKUP(X1646,MonsterGroupTable!$A:$A,1,0)))))))</f>
        <v>g102</v>
      </c>
      <c r="AA1646">
        <v>5</v>
      </c>
      <c r="AE1646" s="1" t="s">
        <v>446</v>
      </c>
      <c r="AF1646" s="2" t="str">
        <f>IF(AND(ISBLANK(AE1646),OR(NOT(ISBLANK(AG1646)),NOT(ISBLANK(AH1646)))),#N/A,
IF(ISBLANK(AE1646),"",
IF(AND(NOT(ISERROR(VLOOKUP(AE1646,MonsterTable!$A:$B,MATCH(MonsterTable!$B$1,MonsterTable!$A$1:$B$1,0),0))),OR(ISBLANK(AG1646),ISBLANK(AH1646))),#N/A,
IFERROR(VLOOKUP(AE1646,MonsterTable!$A:$B,MATCH(MonsterTable!$B$1,MonsterTable!$A$1:$B$1,0),0),
IF(OR(NOT(ISBLANK(AG1646)),ISBLANK(AH1646)),#N/A,
IF(AE1646="empty","empty",
VLOOKUP(AE1646,MonsterGroupTable!$A:$A,1,0)))))))</f>
        <v>empty</v>
      </c>
      <c r="AH1646">
        <v>3</v>
      </c>
      <c r="AL1646" s="1" t="s">
        <v>242</v>
      </c>
      <c r="AM1646" s="2">
        <f>IF(AND(ISBLANK(AL1646),OR(NOT(ISBLANK(AN1646)),NOT(ISBLANK(AO1646)))),#N/A,
IF(ISBLANK(AL1646),"",
IF(AND(NOT(ISERROR(VLOOKUP(AL1646,MonsterTable!$A:$B,MATCH(MonsterTable!$B$1,MonsterTable!$A$1:$B$1,0),0))),OR(ISBLANK(AN1646),ISBLANK(AO1646))),#N/A,
IFERROR(VLOOKUP(AL1646,MonsterTable!$A:$B,MATCH(MonsterTable!$B$1,MonsterTable!$A$1:$B$1,0),0),
IF(OR(NOT(ISBLANK(AN1646)),ISBLANK(AO1646)),#N/A,
IF(AL1646="empty","empty",
VLOOKUP(AL1646,MonsterGroupTable!$A:$A,1,0)))))))</f>
        <v>201</v>
      </c>
      <c r="AN1646">
        <v>1</v>
      </c>
      <c r="AO1646">
        <v>1</v>
      </c>
      <c r="AP1646">
        <v>0</v>
      </c>
      <c r="AT1646" s="2" t="str">
        <f>IF(AND(ISBLANK(AS1646),OR(NOT(ISBLANK(AU1646)),NOT(ISBLANK(AV1646)))),#N/A,
IF(ISBLANK(AS1646),"",
IF(AND(NOT(ISERROR(VLOOKUP(AS1646,MonsterTable!$A:$B,MATCH(MonsterTable!$B$1,MonsterTable!$A$1:$B$1,0),0))),OR(ISBLANK(AU1646),ISBLANK(AV1646))),#N/A,
IFERROR(VLOOKUP(AS1646,MonsterTable!$A:$B,MATCH(MonsterTable!$B$1,MonsterTable!$A$1:$B$1,0),0),
IF(OR(NOT(ISBLANK(AU1646)),ISBLANK(AV1646)),#N/A,
IF(AS1646="empty","empty",
VLOOKUP(AS1646,MonsterGroupTable!$A:$A,1,0)))))))</f>
        <v/>
      </c>
      <c r="BA1646" s="2" t="str">
        <f>IF(AND(ISBLANK(AZ1646),OR(NOT(ISBLANK(BB1646)),NOT(ISBLANK(BC1646)))),#N/A,
IF(ISBLANK(AZ1646),"",
IF(AND(NOT(ISERROR(VLOOKUP(AZ1646,MonsterTable!$A:$B,MATCH(MonsterTable!$B$1,MonsterTable!$A$1:$B$1,0),0))),OR(ISBLANK(BB1646),ISBLANK(BC1646))),#N/A,
IFERROR(VLOOKUP(AZ1646,MonsterTable!$A:$B,MATCH(MonsterTable!$B$1,MonsterTable!$A$1:$B$1,0),0),
IF(OR(NOT(ISBLANK(BB1646)),ISBLANK(BC1646)),#N/A,
IF(AZ1646="empty","empty",
VLOOKUP(AZ1646,MonsterGroupTable!$A:$A,1,0)))))))</f>
        <v/>
      </c>
      <c r="BH1646" s="2" t="str">
        <f>IF(AND(ISBLANK(BG1646),OR(NOT(ISBLANK(BI1646)),NOT(ISBLANK(BJ1646)))),#N/A,
IF(ISBLANK(BG1646),"",
IF(AND(NOT(ISERROR(VLOOKUP(BG1646,MonsterTable!$A:$B,MATCH(MonsterTable!$B$1,MonsterTable!$A$1:$B$1,0),0))),OR(ISBLANK(BI1646),ISBLANK(BJ1646))),#N/A,
IFERROR(VLOOKUP(BG1646,MonsterTable!$A:$B,MATCH(MonsterTable!$B$1,MonsterTable!$A$1:$B$1,0),0),
IF(OR(NOT(ISBLANK(BI1646)),ISBLANK(BJ1646)),#N/A,
IF(BG1646="empty","empty",
VLOOKUP(BG1646,MonsterGroupTable!$A:$A,1,0)))))))</f>
        <v/>
      </c>
      <c r="BO1646" s="2" t="str">
        <f>IF(AND(ISBLANK(BN1646),OR(NOT(ISBLANK(BP1646)),NOT(ISBLANK(BQ1646)))),#N/A,
IF(ISBLANK(BN1646),"",
IF(AND(NOT(ISERROR(VLOOKUP(BN1646,MonsterTable!$A:$B,MATCH(MonsterTable!$B$1,MonsterTable!$A$1:$B$1,0),0))),OR(ISBLANK(BP1646),ISBLANK(BQ1646))),#N/A,
IFERROR(VLOOKUP(BN1646,MonsterTable!$A:$B,MATCH(MonsterTable!$B$1,MonsterTable!$A$1:$B$1,0),0),
IF(OR(NOT(ISBLANK(BP1646)),ISBLANK(BQ1646)),#N/A,
IF(BN1646="empty","empty",
VLOOKUP(BN1646,MonsterGroupTable!$A:$A,1,0)))))))</f>
        <v/>
      </c>
      <c r="BV1646" s="2" t="str">
        <f>IF(AND(ISBLANK(BU1646),OR(NOT(ISBLANK(BW1646)),NOT(ISBLANK(BX1646)))),#N/A,
IF(ISBLANK(BU1646),"",
IF(AND(NOT(ISERROR(VLOOKUP(BU1646,MonsterTable!$A:$B,MATCH(MonsterTable!$B$1,MonsterTable!$A$1:$B$1,0),0))),OR(ISBLANK(BW1646),ISBLANK(BX1646))),#N/A,
IFERROR(VLOOKUP(BU1646,MonsterTable!$A:$B,MATCH(MonsterTable!$B$1,MonsterTable!$A$1:$B$1,0),0),
IF(OR(NOT(ISBLANK(BW1646)),ISBLANK(BX1646)),#N/A,
IF(BU1646="empty","empty",
VLOOKUP(BU1646,MonsterGroupTable!$A:$A,1,0)))))))</f>
        <v/>
      </c>
      <c r="CC1646" s="2" t="str">
        <f>IF(AND(ISBLANK(CB1646),OR(NOT(ISBLANK(CD1646)),NOT(ISBLANK(CE1646)))),#N/A,
IF(ISBLANK(CB1646),"",
IF(AND(NOT(ISERROR(VLOOKUP(CB1646,MonsterTable!$A:$B,MATCH(MonsterTable!$B$1,MonsterTable!$A$1:$B$1,0),0))),OR(ISBLANK(CD1646),ISBLANK(CE1646))),#N/A,
IFERROR(VLOOKUP(CB1646,MonsterTable!$A:$B,MATCH(MonsterTable!$B$1,MonsterTable!$A$1:$B$1,0),0),
IF(OR(NOT(ISBLANK(CD1646)),ISBLANK(CE1646)),#N/A,
IF(CB1646="empty","empty",
VLOOKUP(CB1646,MonsterGroupTable!$A:$A,1,0)))))))</f>
        <v/>
      </c>
      <c r="CJ1646" s="2" t="str">
        <f>IF(AND(ISBLANK(CI1646),OR(NOT(ISBLANK(CK1646)),NOT(ISBLANK(CL1646)))),#N/A,
IF(ISBLANK(CI1646),"",
IF(AND(NOT(ISERROR(VLOOKUP(CI1646,MonsterTable!$A:$B,MATCH(MonsterTable!$B$1,MonsterTable!$A$1:$B$1,0),0))),OR(ISBLANK(CK1646),ISBLANK(CL1646))),#N/A,
IFERROR(VLOOKUP(CI1646,MonsterTable!$A:$B,MATCH(MonsterTable!$B$1,MonsterTable!$A$1:$B$1,0),0),
IF(OR(NOT(ISBLANK(CK1646)),ISBLANK(CL1646)),#N/A,
IF(CI1646="empty","empty",
VLOOKUP(CI1646,MonsterGroupTable!$A:$A,1,0)))))))</f>
        <v/>
      </c>
    </row>
    <row r="1647" spans="1:88">
      <c r="A1647">
        <v>20613</v>
      </c>
      <c r="B1647">
        <f t="shared" si="55"/>
        <v>1.1000000000000001</v>
      </c>
      <c r="C1647">
        <f t="shared" si="55"/>
        <v>1.1000000000000001</v>
      </c>
      <c r="F1647">
        <v>2700</v>
      </c>
      <c r="G1647">
        <v>88746</v>
      </c>
      <c r="H1647">
        <v>0</v>
      </c>
      <c r="I1647">
        <v>0</v>
      </c>
      <c r="J1647">
        <v>0</v>
      </c>
      <c r="K1647" t="s">
        <v>28</v>
      </c>
      <c r="L1647" t="s">
        <v>243</v>
      </c>
      <c r="M1647" t="s">
        <v>79</v>
      </c>
      <c r="N1647" t="s">
        <v>80</v>
      </c>
      <c r="O1647">
        <v>0</v>
      </c>
      <c r="P1647">
        <v>-4.75</v>
      </c>
      <c r="Q1647">
        <v>-3.5</v>
      </c>
      <c r="R1647">
        <v>4.75</v>
      </c>
      <c r="S1647">
        <v>3</v>
      </c>
      <c r="T1647">
        <v>-13.5</v>
      </c>
      <c r="U1647">
        <v>2.5499999999999998</v>
      </c>
      <c r="V1647">
        <v>-6.75</v>
      </c>
      <c r="W1647" t="str">
        <f t="shared" si="56"/>
        <v>g102,5,empty,3,201,1,1,0</v>
      </c>
      <c r="X1647" s="1" t="s">
        <v>447</v>
      </c>
      <c r="Y1647" s="2" t="str">
        <f>IF(AND(ISBLANK(X1647),OR(NOT(ISBLANK(Z1647)),NOT(ISBLANK(AA1647)))),#N/A,
IF(ISBLANK(X1647),"",
IF(AND(NOT(ISERROR(VLOOKUP(X1647,MonsterTable!$A:$B,MATCH(MonsterTable!$B$1,MonsterTable!$A$1:$B$1,0),0))),OR(ISBLANK(Z1647),ISBLANK(AA1647))),#N/A,
IFERROR(VLOOKUP(X1647,MonsterTable!$A:$B,MATCH(MonsterTable!$B$1,MonsterTable!$A$1:$B$1,0),0),
IF(OR(NOT(ISBLANK(Z1647)),ISBLANK(AA1647)),#N/A,
IF(X1647="empty","empty",
VLOOKUP(X1647,MonsterGroupTable!$A:$A,1,0)))))))</f>
        <v>g102</v>
      </c>
      <c r="AA1647">
        <v>5</v>
      </c>
      <c r="AE1647" s="1" t="s">
        <v>446</v>
      </c>
      <c r="AF1647" s="2" t="str">
        <f>IF(AND(ISBLANK(AE1647),OR(NOT(ISBLANK(AG1647)),NOT(ISBLANK(AH1647)))),#N/A,
IF(ISBLANK(AE1647),"",
IF(AND(NOT(ISERROR(VLOOKUP(AE1647,MonsterTable!$A:$B,MATCH(MonsterTable!$B$1,MonsterTable!$A$1:$B$1,0),0))),OR(ISBLANK(AG1647),ISBLANK(AH1647))),#N/A,
IFERROR(VLOOKUP(AE1647,MonsterTable!$A:$B,MATCH(MonsterTable!$B$1,MonsterTable!$A$1:$B$1,0),0),
IF(OR(NOT(ISBLANK(AG1647)),ISBLANK(AH1647)),#N/A,
IF(AE1647="empty","empty",
VLOOKUP(AE1647,MonsterGroupTable!$A:$A,1,0)))))))</f>
        <v>empty</v>
      </c>
      <c r="AH1647">
        <v>3</v>
      </c>
      <c r="AL1647" s="1" t="s">
        <v>242</v>
      </c>
      <c r="AM1647" s="2">
        <f>IF(AND(ISBLANK(AL1647),OR(NOT(ISBLANK(AN1647)),NOT(ISBLANK(AO1647)))),#N/A,
IF(ISBLANK(AL1647),"",
IF(AND(NOT(ISERROR(VLOOKUP(AL1647,MonsterTable!$A:$B,MATCH(MonsterTable!$B$1,MonsterTable!$A$1:$B$1,0),0))),OR(ISBLANK(AN1647),ISBLANK(AO1647))),#N/A,
IFERROR(VLOOKUP(AL1647,MonsterTable!$A:$B,MATCH(MonsterTable!$B$1,MonsterTable!$A$1:$B$1,0),0),
IF(OR(NOT(ISBLANK(AN1647)),ISBLANK(AO1647)),#N/A,
IF(AL1647="empty","empty",
VLOOKUP(AL1647,MonsterGroupTable!$A:$A,1,0)))))))</f>
        <v>201</v>
      </c>
      <c r="AN1647">
        <v>1</v>
      </c>
      <c r="AO1647">
        <v>1</v>
      </c>
      <c r="AP1647">
        <v>0</v>
      </c>
      <c r="AT1647" s="2" t="str">
        <f>IF(AND(ISBLANK(AS1647),OR(NOT(ISBLANK(AU1647)),NOT(ISBLANK(AV1647)))),#N/A,
IF(ISBLANK(AS1647),"",
IF(AND(NOT(ISERROR(VLOOKUP(AS1647,MonsterTable!$A:$B,MATCH(MonsterTable!$B$1,MonsterTable!$A$1:$B$1,0),0))),OR(ISBLANK(AU1647),ISBLANK(AV1647))),#N/A,
IFERROR(VLOOKUP(AS1647,MonsterTable!$A:$B,MATCH(MonsterTable!$B$1,MonsterTable!$A$1:$B$1,0),0),
IF(OR(NOT(ISBLANK(AU1647)),ISBLANK(AV1647)),#N/A,
IF(AS1647="empty","empty",
VLOOKUP(AS1647,MonsterGroupTable!$A:$A,1,0)))))))</f>
        <v/>
      </c>
      <c r="BA1647" s="2" t="str">
        <f>IF(AND(ISBLANK(AZ1647),OR(NOT(ISBLANK(BB1647)),NOT(ISBLANK(BC1647)))),#N/A,
IF(ISBLANK(AZ1647),"",
IF(AND(NOT(ISERROR(VLOOKUP(AZ1647,MonsterTable!$A:$B,MATCH(MonsterTable!$B$1,MonsterTable!$A$1:$B$1,0),0))),OR(ISBLANK(BB1647),ISBLANK(BC1647))),#N/A,
IFERROR(VLOOKUP(AZ1647,MonsterTable!$A:$B,MATCH(MonsterTable!$B$1,MonsterTable!$A$1:$B$1,0),0),
IF(OR(NOT(ISBLANK(BB1647)),ISBLANK(BC1647)),#N/A,
IF(AZ1647="empty","empty",
VLOOKUP(AZ1647,MonsterGroupTable!$A:$A,1,0)))))))</f>
        <v/>
      </c>
      <c r="BH1647" s="2" t="str">
        <f>IF(AND(ISBLANK(BG1647),OR(NOT(ISBLANK(BI1647)),NOT(ISBLANK(BJ1647)))),#N/A,
IF(ISBLANK(BG1647),"",
IF(AND(NOT(ISERROR(VLOOKUP(BG1647,MonsterTable!$A:$B,MATCH(MonsterTable!$B$1,MonsterTable!$A$1:$B$1,0),0))),OR(ISBLANK(BI1647),ISBLANK(BJ1647))),#N/A,
IFERROR(VLOOKUP(BG1647,MonsterTable!$A:$B,MATCH(MonsterTable!$B$1,MonsterTable!$A$1:$B$1,0),0),
IF(OR(NOT(ISBLANK(BI1647)),ISBLANK(BJ1647)),#N/A,
IF(BG1647="empty","empty",
VLOOKUP(BG1647,MonsterGroupTable!$A:$A,1,0)))))))</f>
        <v/>
      </c>
      <c r="BO1647" s="2" t="str">
        <f>IF(AND(ISBLANK(BN1647),OR(NOT(ISBLANK(BP1647)),NOT(ISBLANK(BQ1647)))),#N/A,
IF(ISBLANK(BN1647),"",
IF(AND(NOT(ISERROR(VLOOKUP(BN1647,MonsterTable!$A:$B,MATCH(MonsterTable!$B$1,MonsterTable!$A$1:$B$1,0),0))),OR(ISBLANK(BP1647),ISBLANK(BQ1647))),#N/A,
IFERROR(VLOOKUP(BN1647,MonsterTable!$A:$B,MATCH(MonsterTable!$B$1,MonsterTable!$A$1:$B$1,0),0),
IF(OR(NOT(ISBLANK(BP1647)),ISBLANK(BQ1647)),#N/A,
IF(BN1647="empty","empty",
VLOOKUP(BN1647,MonsterGroupTable!$A:$A,1,0)))))))</f>
        <v/>
      </c>
      <c r="BV1647" s="2" t="str">
        <f>IF(AND(ISBLANK(BU1647),OR(NOT(ISBLANK(BW1647)),NOT(ISBLANK(BX1647)))),#N/A,
IF(ISBLANK(BU1647),"",
IF(AND(NOT(ISERROR(VLOOKUP(BU1647,MonsterTable!$A:$B,MATCH(MonsterTable!$B$1,MonsterTable!$A$1:$B$1,0),0))),OR(ISBLANK(BW1647),ISBLANK(BX1647))),#N/A,
IFERROR(VLOOKUP(BU1647,MonsterTable!$A:$B,MATCH(MonsterTable!$B$1,MonsterTable!$A$1:$B$1,0),0),
IF(OR(NOT(ISBLANK(BW1647)),ISBLANK(BX1647)),#N/A,
IF(BU1647="empty","empty",
VLOOKUP(BU1647,MonsterGroupTable!$A:$A,1,0)))))))</f>
        <v/>
      </c>
      <c r="CC1647" s="2" t="str">
        <f>IF(AND(ISBLANK(CB1647),OR(NOT(ISBLANK(CD1647)),NOT(ISBLANK(CE1647)))),#N/A,
IF(ISBLANK(CB1647),"",
IF(AND(NOT(ISERROR(VLOOKUP(CB1647,MonsterTable!$A:$B,MATCH(MonsterTable!$B$1,MonsterTable!$A$1:$B$1,0),0))),OR(ISBLANK(CD1647),ISBLANK(CE1647))),#N/A,
IFERROR(VLOOKUP(CB1647,MonsterTable!$A:$B,MATCH(MonsterTable!$B$1,MonsterTable!$A$1:$B$1,0),0),
IF(OR(NOT(ISBLANK(CD1647)),ISBLANK(CE1647)),#N/A,
IF(CB1647="empty","empty",
VLOOKUP(CB1647,MonsterGroupTable!$A:$A,1,0)))))))</f>
        <v/>
      </c>
      <c r="CJ1647" s="2" t="str">
        <f>IF(AND(ISBLANK(CI1647),OR(NOT(ISBLANK(CK1647)),NOT(ISBLANK(CL1647)))),#N/A,
IF(ISBLANK(CI1647),"",
IF(AND(NOT(ISERROR(VLOOKUP(CI1647,MonsterTable!$A:$B,MATCH(MonsterTable!$B$1,MonsterTable!$A$1:$B$1,0),0))),OR(ISBLANK(CK1647),ISBLANK(CL1647))),#N/A,
IFERROR(VLOOKUP(CI1647,MonsterTable!$A:$B,MATCH(MonsterTable!$B$1,MonsterTable!$A$1:$B$1,0),0),
IF(OR(NOT(ISBLANK(CK1647)),ISBLANK(CL1647)),#N/A,
IF(CI1647="empty","empty",
VLOOKUP(CI1647,MonsterGroupTable!$A:$A,1,0)))))))</f>
        <v/>
      </c>
    </row>
    <row r="1648" spans="1:88">
      <c r="A1648">
        <v>20614</v>
      </c>
      <c r="B1648">
        <f t="shared" si="55"/>
        <v>1.1000000000000001</v>
      </c>
      <c r="C1648">
        <f t="shared" si="55"/>
        <v>1.1000000000000001</v>
      </c>
      <c r="F1648">
        <v>2700</v>
      </c>
      <c r="G1648">
        <v>89151</v>
      </c>
      <c r="H1648">
        <v>0</v>
      </c>
      <c r="I1648">
        <v>0</v>
      </c>
      <c r="J1648">
        <v>0</v>
      </c>
      <c r="K1648" t="s">
        <v>28</v>
      </c>
      <c r="L1648" t="s">
        <v>243</v>
      </c>
      <c r="M1648" t="s">
        <v>79</v>
      </c>
      <c r="N1648" t="s">
        <v>80</v>
      </c>
      <c r="O1648">
        <v>0</v>
      </c>
      <c r="P1648">
        <v>-4.75</v>
      </c>
      <c r="Q1648">
        <v>-3.5</v>
      </c>
      <c r="R1648">
        <v>4.75</v>
      </c>
      <c r="S1648">
        <v>3</v>
      </c>
      <c r="T1648">
        <v>-13.5</v>
      </c>
      <c r="U1648">
        <v>2.5499999999999998</v>
      </c>
      <c r="V1648">
        <v>-6.75</v>
      </c>
      <c r="W1648" t="str">
        <f t="shared" si="56"/>
        <v>g102,5,empty,3,201,1,1,0</v>
      </c>
      <c r="X1648" s="1" t="s">
        <v>447</v>
      </c>
      <c r="Y1648" s="2" t="str">
        <f>IF(AND(ISBLANK(X1648),OR(NOT(ISBLANK(Z1648)),NOT(ISBLANK(AA1648)))),#N/A,
IF(ISBLANK(X1648),"",
IF(AND(NOT(ISERROR(VLOOKUP(X1648,MonsterTable!$A:$B,MATCH(MonsterTable!$B$1,MonsterTable!$A$1:$B$1,0),0))),OR(ISBLANK(Z1648),ISBLANK(AA1648))),#N/A,
IFERROR(VLOOKUP(X1648,MonsterTable!$A:$B,MATCH(MonsterTable!$B$1,MonsterTable!$A$1:$B$1,0),0),
IF(OR(NOT(ISBLANK(Z1648)),ISBLANK(AA1648)),#N/A,
IF(X1648="empty","empty",
VLOOKUP(X1648,MonsterGroupTable!$A:$A,1,0)))))))</f>
        <v>g102</v>
      </c>
      <c r="AA1648">
        <v>5</v>
      </c>
      <c r="AE1648" s="1" t="s">
        <v>446</v>
      </c>
      <c r="AF1648" s="2" t="str">
        <f>IF(AND(ISBLANK(AE1648),OR(NOT(ISBLANK(AG1648)),NOT(ISBLANK(AH1648)))),#N/A,
IF(ISBLANK(AE1648),"",
IF(AND(NOT(ISERROR(VLOOKUP(AE1648,MonsterTable!$A:$B,MATCH(MonsterTable!$B$1,MonsterTable!$A$1:$B$1,0),0))),OR(ISBLANK(AG1648),ISBLANK(AH1648))),#N/A,
IFERROR(VLOOKUP(AE1648,MonsterTable!$A:$B,MATCH(MonsterTable!$B$1,MonsterTable!$A$1:$B$1,0),0),
IF(OR(NOT(ISBLANK(AG1648)),ISBLANK(AH1648)),#N/A,
IF(AE1648="empty","empty",
VLOOKUP(AE1648,MonsterGroupTable!$A:$A,1,0)))))))</f>
        <v>empty</v>
      </c>
      <c r="AH1648">
        <v>3</v>
      </c>
      <c r="AL1648" s="1" t="s">
        <v>242</v>
      </c>
      <c r="AM1648" s="2">
        <f>IF(AND(ISBLANK(AL1648),OR(NOT(ISBLANK(AN1648)),NOT(ISBLANK(AO1648)))),#N/A,
IF(ISBLANK(AL1648),"",
IF(AND(NOT(ISERROR(VLOOKUP(AL1648,MonsterTable!$A:$B,MATCH(MonsterTable!$B$1,MonsterTable!$A$1:$B$1,0),0))),OR(ISBLANK(AN1648),ISBLANK(AO1648))),#N/A,
IFERROR(VLOOKUP(AL1648,MonsterTable!$A:$B,MATCH(MonsterTable!$B$1,MonsterTable!$A$1:$B$1,0),0),
IF(OR(NOT(ISBLANK(AN1648)),ISBLANK(AO1648)),#N/A,
IF(AL1648="empty","empty",
VLOOKUP(AL1648,MonsterGroupTable!$A:$A,1,0)))))))</f>
        <v>201</v>
      </c>
      <c r="AN1648">
        <v>1</v>
      </c>
      <c r="AO1648">
        <v>1</v>
      </c>
      <c r="AP1648">
        <v>0</v>
      </c>
      <c r="AT1648" s="2" t="str">
        <f>IF(AND(ISBLANK(AS1648),OR(NOT(ISBLANK(AU1648)),NOT(ISBLANK(AV1648)))),#N/A,
IF(ISBLANK(AS1648),"",
IF(AND(NOT(ISERROR(VLOOKUP(AS1648,MonsterTable!$A:$B,MATCH(MonsterTable!$B$1,MonsterTable!$A$1:$B$1,0),0))),OR(ISBLANK(AU1648),ISBLANK(AV1648))),#N/A,
IFERROR(VLOOKUP(AS1648,MonsterTable!$A:$B,MATCH(MonsterTable!$B$1,MonsterTable!$A$1:$B$1,0),0),
IF(OR(NOT(ISBLANK(AU1648)),ISBLANK(AV1648)),#N/A,
IF(AS1648="empty","empty",
VLOOKUP(AS1648,MonsterGroupTable!$A:$A,1,0)))))))</f>
        <v/>
      </c>
      <c r="BA1648" s="2" t="str">
        <f>IF(AND(ISBLANK(AZ1648),OR(NOT(ISBLANK(BB1648)),NOT(ISBLANK(BC1648)))),#N/A,
IF(ISBLANK(AZ1648),"",
IF(AND(NOT(ISERROR(VLOOKUP(AZ1648,MonsterTable!$A:$B,MATCH(MonsterTable!$B$1,MonsterTable!$A$1:$B$1,0),0))),OR(ISBLANK(BB1648),ISBLANK(BC1648))),#N/A,
IFERROR(VLOOKUP(AZ1648,MonsterTable!$A:$B,MATCH(MonsterTable!$B$1,MonsterTable!$A$1:$B$1,0),0),
IF(OR(NOT(ISBLANK(BB1648)),ISBLANK(BC1648)),#N/A,
IF(AZ1648="empty","empty",
VLOOKUP(AZ1648,MonsterGroupTable!$A:$A,1,0)))))))</f>
        <v/>
      </c>
      <c r="BH1648" s="2" t="str">
        <f>IF(AND(ISBLANK(BG1648),OR(NOT(ISBLANK(BI1648)),NOT(ISBLANK(BJ1648)))),#N/A,
IF(ISBLANK(BG1648),"",
IF(AND(NOT(ISERROR(VLOOKUP(BG1648,MonsterTable!$A:$B,MATCH(MonsterTable!$B$1,MonsterTable!$A$1:$B$1,0),0))),OR(ISBLANK(BI1648),ISBLANK(BJ1648))),#N/A,
IFERROR(VLOOKUP(BG1648,MonsterTable!$A:$B,MATCH(MonsterTable!$B$1,MonsterTable!$A$1:$B$1,0),0),
IF(OR(NOT(ISBLANK(BI1648)),ISBLANK(BJ1648)),#N/A,
IF(BG1648="empty","empty",
VLOOKUP(BG1648,MonsterGroupTable!$A:$A,1,0)))))))</f>
        <v/>
      </c>
      <c r="BO1648" s="2" t="str">
        <f>IF(AND(ISBLANK(BN1648),OR(NOT(ISBLANK(BP1648)),NOT(ISBLANK(BQ1648)))),#N/A,
IF(ISBLANK(BN1648),"",
IF(AND(NOT(ISERROR(VLOOKUP(BN1648,MonsterTable!$A:$B,MATCH(MonsterTable!$B$1,MonsterTable!$A$1:$B$1,0),0))),OR(ISBLANK(BP1648),ISBLANK(BQ1648))),#N/A,
IFERROR(VLOOKUP(BN1648,MonsterTable!$A:$B,MATCH(MonsterTable!$B$1,MonsterTable!$A$1:$B$1,0),0),
IF(OR(NOT(ISBLANK(BP1648)),ISBLANK(BQ1648)),#N/A,
IF(BN1648="empty","empty",
VLOOKUP(BN1648,MonsterGroupTable!$A:$A,1,0)))))))</f>
        <v/>
      </c>
      <c r="BV1648" s="2" t="str">
        <f>IF(AND(ISBLANK(BU1648),OR(NOT(ISBLANK(BW1648)),NOT(ISBLANK(BX1648)))),#N/A,
IF(ISBLANK(BU1648),"",
IF(AND(NOT(ISERROR(VLOOKUP(BU1648,MonsterTable!$A:$B,MATCH(MonsterTable!$B$1,MonsterTable!$A$1:$B$1,0),0))),OR(ISBLANK(BW1648),ISBLANK(BX1648))),#N/A,
IFERROR(VLOOKUP(BU1648,MonsterTable!$A:$B,MATCH(MonsterTable!$B$1,MonsterTable!$A$1:$B$1,0),0),
IF(OR(NOT(ISBLANK(BW1648)),ISBLANK(BX1648)),#N/A,
IF(BU1648="empty","empty",
VLOOKUP(BU1648,MonsterGroupTable!$A:$A,1,0)))))))</f>
        <v/>
      </c>
      <c r="CC1648" s="2" t="str">
        <f>IF(AND(ISBLANK(CB1648),OR(NOT(ISBLANK(CD1648)),NOT(ISBLANK(CE1648)))),#N/A,
IF(ISBLANK(CB1648),"",
IF(AND(NOT(ISERROR(VLOOKUP(CB1648,MonsterTable!$A:$B,MATCH(MonsterTable!$B$1,MonsterTable!$A$1:$B$1,0),0))),OR(ISBLANK(CD1648),ISBLANK(CE1648))),#N/A,
IFERROR(VLOOKUP(CB1648,MonsterTable!$A:$B,MATCH(MonsterTable!$B$1,MonsterTable!$A$1:$B$1,0),0),
IF(OR(NOT(ISBLANK(CD1648)),ISBLANK(CE1648)),#N/A,
IF(CB1648="empty","empty",
VLOOKUP(CB1648,MonsterGroupTable!$A:$A,1,0)))))))</f>
        <v/>
      </c>
      <c r="CJ1648" s="2" t="str">
        <f>IF(AND(ISBLANK(CI1648),OR(NOT(ISBLANK(CK1648)),NOT(ISBLANK(CL1648)))),#N/A,
IF(ISBLANK(CI1648),"",
IF(AND(NOT(ISERROR(VLOOKUP(CI1648,MonsterTable!$A:$B,MATCH(MonsterTable!$B$1,MonsterTable!$A$1:$B$1,0),0))),OR(ISBLANK(CK1648),ISBLANK(CL1648))),#N/A,
IFERROR(VLOOKUP(CI1648,MonsterTable!$A:$B,MATCH(MonsterTable!$B$1,MonsterTable!$A$1:$B$1,0),0),
IF(OR(NOT(ISBLANK(CK1648)),ISBLANK(CL1648)),#N/A,
IF(CI1648="empty","empty",
VLOOKUP(CI1648,MonsterGroupTable!$A:$A,1,0)))))))</f>
        <v/>
      </c>
    </row>
    <row r="1649" spans="1:88">
      <c r="A1649">
        <v>20615</v>
      </c>
      <c r="B1649">
        <f t="shared" si="55"/>
        <v>1.1000000000000001</v>
      </c>
      <c r="C1649">
        <f t="shared" si="55"/>
        <v>1.1000000000000001</v>
      </c>
      <c r="F1649">
        <v>2700</v>
      </c>
      <c r="G1649">
        <v>89556</v>
      </c>
      <c r="H1649">
        <v>0</v>
      </c>
      <c r="I1649">
        <v>0</v>
      </c>
      <c r="J1649">
        <v>0</v>
      </c>
      <c r="K1649" t="s">
        <v>28</v>
      </c>
      <c r="L1649" t="s">
        <v>243</v>
      </c>
      <c r="M1649" t="s">
        <v>79</v>
      </c>
      <c r="N1649" t="s">
        <v>80</v>
      </c>
      <c r="O1649">
        <v>0</v>
      </c>
      <c r="P1649">
        <v>-4.75</v>
      </c>
      <c r="Q1649">
        <v>-3.5</v>
      </c>
      <c r="R1649">
        <v>4.75</v>
      </c>
      <c r="S1649">
        <v>3</v>
      </c>
      <c r="T1649">
        <v>-13.5</v>
      </c>
      <c r="U1649">
        <v>2.5499999999999998</v>
      </c>
      <c r="V1649">
        <v>-6.75</v>
      </c>
      <c r="W1649" t="str">
        <f t="shared" si="56"/>
        <v>g102,5,empty,3,201,1,1,0</v>
      </c>
      <c r="X1649" s="1" t="s">
        <v>447</v>
      </c>
      <c r="Y1649" s="2" t="str">
        <f>IF(AND(ISBLANK(X1649),OR(NOT(ISBLANK(Z1649)),NOT(ISBLANK(AA1649)))),#N/A,
IF(ISBLANK(X1649),"",
IF(AND(NOT(ISERROR(VLOOKUP(X1649,MonsterTable!$A:$B,MATCH(MonsterTable!$B$1,MonsterTable!$A$1:$B$1,0),0))),OR(ISBLANK(Z1649),ISBLANK(AA1649))),#N/A,
IFERROR(VLOOKUP(X1649,MonsterTable!$A:$B,MATCH(MonsterTable!$B$1,MonsterTable!$A$1:$B$1,0),0),
IF(OR(NOT(ISBLANK(Z1649)),ISBLANK(AA1649)),#N/A,
IF(X1649="empty","empty",
VLOOKUP(X1649,MonsterGroupTable!$A:$A,1,0)))))))</f>
        <v>g102</v>
      </c>
      <c r="AA1649">
        <v>5</v>
      </c>
      <c r="AE1649" s="1" t="s">
        <v>446</v>
      </c>
      <c r="AF1649" s="2" t="str">
        <f>IF(AND(ISBLANK(AE1649),OR(NOT(ISBLANK(AG1649)),NOT(ISBLANK(AH1649)))),#N/A,
IF(ISBLANK(AE1649),"",
IF(AND(NOT(ISERROR(VLOOKUP(AE1649,MonsterTable!$A:$B,MATCH(MonsterTable!$B$1,MonsterTable!$A$1:$B$1,0),0))),OR(ISBLANK(AG1649),ISBLANK(AH1649))),#N/A,
IFERROR(VLOOKUP(AE1649,MonsterTable!$A:$B,MATCH(MonsterTable!$B$1,MonsterTable!$A$1:$B$1,0),0),
IF(OR(NOT(ISBLANK(AG1649)),ISBLANK(AH1649)),#N/A,
IF(AE1649="empty","empty",
VLOOKUP(AE1649,MonsterGroupTable!$A:$A,1,0)))))))</f>
        <v>empty</v>
      </c>
      <c r="AH1649">
        <v>3</v>
      </c>
      <c r="AL1649" s="1" t="s">
        <v>242</v>
      </c>
      <c r="AM1649" s="2">
        <f>IF(AND(ISBLANK(AL1649),OR(NOT(ISBLANK(AN1649)),NOT(ISBLANK(AO1649)))),#N/A,
IF(ISBLANK(AL1649),"",
IF(AND(NOT(ISERROR(VLOOKUP(AL1649,MonsterTable!$A:$B,MATCH(MonsterTable!$B$1,MonsterTable!$A$1:$B$1,0),0))),OR(ISBLANK(AN1649),ISBLANK(AO1649))),#N/A,
IFERROR(VLOOKUP(AL1649,MonsterTable!$A:$B,MATCH(MonsterTable!$B$1,MonsterTable!$A$1:$B$1,0),0),
IF(OR(NOT(ISBLANK(AN1649)),ISBLANK(AO1649)),#N/A,
IF(AL1649="empty","empty",
VLOOKUP(AL1649,MonsterGroupTable!$A:$A,1,0)))))))</f>
        <v>201</v>
      </c>
      <c r="AN1649">
        <v>1</v>
      </c>
      <c r="AO1649">
        <v>1</v>
      </c>
      <c r="AP1649">
        <v>0</v>
      </c>
      <c r="AT1649" s="2" t="str">
        <f>IF(AND(ISBLANK(AS1649),OR(NOT(ISBLANK(AU1649)),NOT(ISBLANK(AV1649)))),#N/A,
IF(ISBLANK(AS1649),"",
IF(AND(NOT(ISERROR(VLOOKUP(AS1649,MonsterTable!$A:$B,MATCH(MonsterTable!$B$1,MonsterTable!$A$1:$B$1,0),0))),OR(ISBLANK(AU1649),ISBLANK(AV1649))),#N/A,
IFERROR(VLOOKUP(AS1649,MonsterTable!$A:$B,MATCH(MonsterTable!$B$1,MonsterTable!$A$1:$B$1,0),0),
IF(OR(NOT(ISBLANK(AU1649)),ISBLANK(AV1649)),#N/A,
IF(AS1649="empty","empty",
VLOOKUP(AS1649,MonsterGroupTable!$A:$A,1,0)))))))</f>
        <v/>
      </c>
      <c r="BA1649" s="2" t="str">
        <f>IF(AND(ISBLANK(AZ1649),OR(NOT(ISBLANK(BB1649)),NOT(ISBLANK(BC1649)))),#N/A,
IF(ISBLANK(AZ1649),"",
IF(AND(NOT(ISERROR(VLOOKUP(AZ1649,MonsterTable!$A:$B,MATCH(MonsterTable!$B$1,MonsterTable!$A$1:$B$1,0),0))),OR(ISBLANK(BB1649),ISBLANK(BC1649))),#N/A,
IFERROR(VLOOKUP(AZ1649,MonsterTable!$A:$B,MATCH(MonsterTable!$B$1,MonsterTable!$A$1:$B$1,0),0),
IF(OR(NOT(ISBLANK(BB1649)),ISBLANK(BC1649)),#N/A,
IF(AZ1649="empty","empty",
VLOOKUP(AZ1649,MonsterGroupTable!$A:$A,1,0)))))))</f>
        <v/>
      </c>
      <c r="BH1649" s="2" t="str">
        <f>IF(AND(ISBLANK(BG1649),OR(NOT(ISBLANK(BI1649)),NOT(ISBLANK(BJ1649)))),#N/A,
IF(ISBLANK(BG1649),"",
IF(AND(NOT(ISERROR(VLOOKUP(BG1649,MonsterTable!$A:$B,MATCH(MonsterTable!$B$1,MonsterTable!$A$1:$B$1,0),0))),OR(ISBLANK(BI1649),ISBLANK(BJ1649))),#N/A,
IFERROR(VLOOKUP(BG1649,MonsterTable!$A:$B,MATCH(MonsterTable!$B$1,MonsterTable!$A$1:$B$1,0),0),
IF(OR(NOT(ISBLANK(BI1649)),ISBLANK(BJ1649)),#N/A,
IF(BG1649="empty","empty",
VLOOKUP(BG1649,MonsterGroupTable!$A:$A,1,0)))))))</f>
        <v/>
      </c>
      <c r="BO1649" s="2" t="str">
        <f>IF(AND(ISBLANK(BN1649),OR(NOT(ISBLANK(BP1649)),NOT(ISBLANK(BQ1649)))),#N/A,
IF(ISBLANK(BN1649),"",
IF(AND(NOT(ISERROR(VLOOKUP(BN1649,MonsterTable!$A:$B,MATCH(MonsterTable!$B$1,MonsterTable!$A$1:$B$1,0),0))),OR(ISBLANK(BP1649),ISBLANK(BQ1649))),#N/A,
IFERROR(VLOOKUP(BN1649,MonsterTable!$A:$B,MATCH(MonsterTable!$B$1,MonsterTable!$A$1:$B$1,0),0),
IF(OR(NOT(ISBLANK(BP1649)),ISBLANK(BQ1649)),#N/A,
IF(BN1649="empty","empty",
VLOOKUP(BN1649,MonsterGroupTable!$A:$A,1,0)))))))</f>
        <v/>
      </c>
      <c r="BV1649" s="2" t="str">
        <f>IF(AND(ISBLANK(BU1649),OR(NOT(ISBLANK(BW1649)),NOT(ISBLANK(BX1649)))),#N/A,
IF(ISBLANK(BU1649),"",
IF(AND(NOT(ISERROR(VLOOKUP(BU1649,MonsterTable!$A:$B,MATCH(MonsterTable!$B$1,MonsterTable!$A$1:$B$1,0),0))),OR(ISBLANK(BW1649),ISBLANK(BX1649))),#N/A,
IFERROR(VLOOKUP(BU1649,MonsterTable!$A:$B,MATCH(MonsterTable!$B$1,MonsterTable!$A$1:$B$1,0),0),
IF(OR(NOT(ISBLANK(BW1649)),ISBLANK(BX1649)),#N/A,
IF(BU1649="empty","empty",
VLOOKUP(BU1649,MonsterGroupTable!$A:$A,1,0)))))))</f>
        <v/>
      </c>
      <c r="CC1649" s="2" t="str">
        <f>IF(AND(ISBLANK(CB1649),OR(NOT(ISBLANK(CD1649)),NOT(ISBLANK(CE1649)))),#N/A,
IF(ISBLANK(CB1649),"",
IF(AND(NOT(ISERROR(VLOOKUP(CB1649,MonsterTable!$A:$B,MATCH(MonsterTable!$B$1,MonsterTable!$A$1:$B$1,0),0))),OR(ISBLANK(CD1649),ISBLANK(CE1649))),#N/A,
IFERROR(VLOOKUP(CB1649,MonsterTable!$A:$B,MATCH(MonsterTable!$B$1,MonsterTable!$A$1:$B$1,0),0),
IF(OR(NOT(ISBLANK(CD1649)),ISBLANK(CE1649)),#N/A,
IF(CB1649="empty","empty",
VLOOKUP(CB1649,MonsterGroupTable!$A:$A,1,0)))))))</f>
        <v/>
      </c>
      <c r="CJ1649" s="2" t="str">
        <f>IF(AND(ISBLANK(CI1649),OR(NOT(ISBLANK(CK1649)),NOT(ISBLANK(CL1649)))),#N/A,
IF(ISBLANK(CI1649),"",
IF(AND(NOT(ISERROR(VLOOKUP(CI1649,MonsterTable!$A:$B,MATCH(MonsterTable!$B$1,MonsterTable!$A$1:$B$1,0),0))),OR(ISBLANK(CK1649),ISBLANK(CL1649))),#N/A,
IFERROR(VLOOKUP(CI1649,MonsterTable!$A:$B,MATCH(MonsterTable!$B$1,MonsterTable!$A$1:$B$1,0),0),
IF(OR(NOT(ISBLANK(CK1649)),ISBLANK(CL1649)),#N/A,
IF(CI1649="empty","empty",
VLOOKUP(CI1649,MonsterGroupTable!$A:$A,1,0)))))))</f>
        <v/>
      </c>
    </row>
    <row r="1650" spans="1:88">
      <c r="A1650">
        <v>20616</v>
      </c>
      <c r="B1650">
        <f t="shared" si="55"/>
        <v>1.1000000000000001</v>
      </c>
      <c r="C1650">
        <f t="shared" si="55"/>
        <v>1.1000000000000001</v>
      </c>
      <c r="F1650">
        <v>2700</v>
      </c>
      <c r="G1650">
        <v>89961</v>
      </c>
      <c r="H1650">
        <v>0</v>
      </c>
      <c r="I1650">
        <v>0</v>
      </c>
      <c r="J1650">
        <v>0</v>
      </c>
      <c r="K1650" t="s">
        <v>28</v>
      </c>
      <c r="L1650" t="s">
        <v>243</v>
      </c>
      <c r="M1650" t="s">
        <v>79</v>
      </c>
      <c r="N1650" t="s">
        <v>80</v>
      </c>
      <c r="O1650">
        <v>0</v>
      </c>
      <c r="P1650">
        <v>-4.75</v>
      </c>
      <c r="Q1650">
        <v>-3.5</v>
      </c>
      <c r="R1650">
        <v>4.75</v>
      </c>
      <c r="S1650">
        <v>3</v>
      </c>
      <c r="T1650">
        <v>-13.5</v>
      </c>
      <c r="U1650">
        <v>2.5499999999999998</v>
      </c>
      <c r="V1650">
        <v>-6.75</v>
      </c>
      <c r="W1650" t="str">
        <f t="shared" si="56"/>
        <v>g102,5,empty,3,201,1,1,0</v>
      </c>
      <c r="X1650" s="1" t="s">
        <v>447</v>
      </c>
      <c r="Y1650" s="2" t="str">
        <f>IF(AND(ISBLANK(X1650),OR(NOT(ISBLANK(Z1650)),NOT(ISBLANK(AA1650)))),#N/A,
IF(ISBLANK(X1650),"",
IF(AND(NOT(ISERROR(VLOOKUP(X1650,MonsterTable!$A:$B,MATCH(MonsterTable!$B$1,MonsterTable!$A$1:$B$1,0),0))),OR(ISBLANK(Z1650),ISBLANK(AA1650))),#N/A,
IFERROR(VLOOKUP(X1650,MonsterTable!$A:$B,MATCH(MonsterTable!$B$1,MonsterTable!$A$1:$B$1,0),0),
IF(OR(NOT(ISBLANK(Z1650)),ISBLANK(AA1650)),#N/A,
IF(X1650="empty","empty",
VLOOKUP(X1650,MonsterGroupTable!$A:$A,1,0)))))))</f>
        <v>g102</v>
      </c>
      <c r="AA1650">
        <v>5</v>
      </c>
      <c r="AE1650" s="1" t="s">
        <v>446</v>
      </c>
      <c r="AF1650" s="2" t="str">
        <f>IF(AND(ISBLANK(AE1650),OR(NOT(ISBLANK(AG1650)),NOT(ISBLANK(AH1650)))),#N/A,
IF(ISBLANK(AE1650),"",
IF(AND(NOT(ISERROR(VLOOKUP(AE1650,MonsterTable!$A:$B,MATCH(MonsterTable!$B$1,MonsterTable!$A$1:$B$1,0),0))),OR(ISBLANK(AG1650),ISBLANK(AH1650))),#N/A,
IFERROR(VLOOKUP(AE1650,MonsterTable!$A:$B,MATCH(MonsterTable!$B$1,MonsterTable!$A$1:$B$1,0),0),
IF(OR(NOT(ISBLANK(AG1650)),ISBLANK(AH1650)),#N/A,
IF(AE1650="empty","empty",
VLOOKUP(AE1650,MonsterGroupTable!$A:$A,1,0)))))))</f>
        <v>empty</v>
      </c>
      <c r="AH1650">
        <v>3</v>
      </c>
      <c r="AL1650" s="1" t="s">
        <v>242</v>
      </c>
      <c r="AM1650" s="2">
        <f>IF(AND(ISBLANK(AL1650),OR(NOT(ISBLANK(AN1650)),NOT(ISBLANK(AO1650)))),#N/A,
IF(ISBLANK(AL1650),"",
IF(AND(NOT(ISERROR(VLOOKUP(AL1650,MonsterTable!$A:$B,MATCH(MonsterTable!$B$1,MonsterTable!$A$1:$B$1,0),0))),OR(ISBLANK(AN1650),ISBLANK(AO1650))),#N/A,
IFERROR(VLOOKUP(AL1650,MonsterTable!$A:$B,MATCH(MonsterTable!$B$1,MonsterTable!$A$1:$B$1,0),0),
IF(OR(NOT(ISBLANK(AN1650)),ISBLANK(AO1650)),#N/A,
IF(AL1650="empty","empty",
VLOOKUP(AL1650,MonsterGroupTable!$A:$A,1,0)))))))</f>
        <v>201</v>
      </c>
      <c r="AN1650">
        <v>1</v>
      </c>
      <c r="AO1650">
        <v>1</v>
      </c>
      <c r="AP1650">
        <v>0</v>
      </c>
      <c r="AT1650" s="2" t="str">
        <f>IF(AND(ISBLANK(AS1650),OR(NOT(ISBLANK(AU1650)),NOT(ISBLANK(AV1650)))),#N/A,
IF(ISBLANK(AS1650),"",
IF(AND(NOT(ISERROR(VLOOKUP(AS1650,MonsterTable!$A:$B,MATCH(MonsterTable!$B$1,MonsterTable!$A$1:$B$1,0),0))),OR(ISBLANK(AU1650),ISBLANK(AV1650))),#N/A,
IFERROR(VLOOKUP(AS1650,MonsterTable!$A:$B,MATCH(MonsterTable!$B$1,MonsterTable!$A$1:$B$1,0),0),
IF(OR(NOT(ISBLANK(AU1650)),ISBLANK(AV1650)),#N/A,
IF(AS1650="empty","empty",
VLOOKUP(AS1650,MonsterGroupTable!$A:$A,1,0)))))))</f>
        <v/>
      </c>
      <c r="BA1650" s="2" t="str">
        <f>IF(AND(ISBLANK(AZ1650),OR(NOT(ISBLANK(BB1650)),NOT(ISBLANK(BC1650)))),#N/A,
IF(ISBLANK(AZ1650),"",
IF(AND(NOT(ISERROR(VLOOKUP(AZ1650,MonsterTable!$A:$B,MATCH(MonsterTable!$B$1,MonsterTable!$A$1:$B$1,0),0))),OR(ISBLANK(BB1650),ISBLANK(BC1650))),#N/A,
IFERROR(VLOOKUP(AZ1650,MonsterTable!$A:$B,MATCH(MonsterTable!$B$1,MonsterTable!$A$1:$B$1,0),0),
IF(OR(NOT(ISBLANK(BB1650)),ISBLANK(BC1650)),#N/A,
IF(AZ1650="empty","empty",
VLOOKUP(AZ1650,MonsterGroupTable!$A:$A,1,0)))))))</f>
        <v/>
      </c>
      <c r="BH1650" s="2" t="str">
        <f>IF(AND(ISBLANK(BG1650),OR(NOT(ISBLANK(BI1650)),NOT(ISBLANK(BJ1650)))),#N/A,
IF(ISBLANK(BG1650),"",
IF(AND(NOT(ISERROR(VLOOKUP(BG1650,MonsterTable!$A:$B,MATCH(MonsterTable!$B$1,MonsterTable!$A$1:$B$1,0),0))),OR(ISBLANK(BI1650),ISBLANK(BJ1650))),#N/A,
IFERROR(VLOOKUP(BG1650,MonsterTable!$A:$B,MATCH(MonsterTable!$B$1,MonsterTable!$A$1:$B$1,0),0),
IF(OR(NOT(ISBLANK(BI1650)),ISBLANK(BJ1650)),#N/A,
IF(BG1650="empty","empty",
VLOOKUP(BG1650,MonsterGroupTable!$A:$A,1,0)))))))</f>
        <v/>
      </c>
      <c r="BO1650" s="2" t="str">
        <f>IF(AND(ISBLANK(BN1650),OR(NOT(ISBLANK(BP1650)),NOT(ISBLANK(BQ1650)))),#N/A,
IF(ISBLANK(BN1650),"",
IF(AND(NOT(ISERROR(VLOOKUP(BN1650,MonsterTable!$A:$B,MATCH(MonsterTable!$B$1,MonsterTable!$A$1:$B$1,0),0))),OR(ISBLANK(BP1650),ISBLANK(BQ1650))),#N/A,
IFERROR(VLOOKUP(BN1650,MonsterTable!$A:$B,MATCH(MonsterTable!$B$1,MonsterTable!$A$1:$B$1,0),0),
IF(OR(NOT(ISBLANK(BP1650)),ISBLANK(BQ1650)),#N/A,
IF(BN1650="empty","empty",
VLOOKUP(BN1650,MonsterGroupTable!$A:$A,1,0)))))))</f>
        <v/>
      </c>
      <c r="BV1650" s="2" t="str">
        <f>IF(AND(ISBLANK(BU1650),OR(NOT(ISBLANK(BW1650)),NOT(ISBLANK(BX1650)))),#N/A,
IF(ISBLANK(BU1650),"",
IF(AND(NOT(ISERROR(VLOOKUP(BU1650,MonsterTable!$A:$B,MATCH(MonsterTable!$B$1,MonsterTable!$A$1:$B$1,0),0))),OR(ISBLANK(BW1650),ISBLANK(BX1650))),#N/A,
IFERROR(VLOOKUP(BU1650,MonsterTable!$A:$B,MATCH(MonsterTable!$B$1,MonsterTable!$A$1:$B$1,0),0),
IF(OR(NOT(ISBLANK(BW1650)),ISBLANK(BX1650)),#N/A,
IF(BU1650="empty","empty",
VLOOKUP(BU1650,MonsterGroupTable!$A:$A,1,0)))))))</f>
        <v/>
      </c>
      <c r="CC1650" s="2" t="str">
        <f>IF(AND(ISBLANK(CB1650),OR(NOT(ISBLANK(CD1650)),NOT(ISBLANK(CE1650)))),#N/A,
IF(ISBLANK(CB1650),"",
IF(AND(NOT(ISERROR(VLOOKUP(CB1650,MonsterTable!$A:$B,MATCH(MonsterTable!$B$1,MonsterTable!$A$1:$B$1,0),0))),OR(ISBLANK(CD1650),ISBLANK(CE1650))),#N/A,
IFERROR(VLOOKUP(CB1650,MonsterTable!$A:$B,MATCH(MonsterTable!$B$1,MonsterTable!$A$1:$B$1,0),0),
IF(OR(NOT(ISBLANK(CD1650)),ISBLANK(CE1650)),#N/A,
IF(CB1650="empty","empty",
VLOOKUP(CB1650,MonsterGroupTable!$A:$A,1,0)))))))</f>
        <v/>
      </c>
      <c r="CJ1650" s="2" t="str">
        <f>IF(AND(ISBLANK(CI1650),OR(NOT(ISBLANK(CK1650)),NOT(ISBLANK(CL1650)))),#N/A,
IF(ISBLANK(CI1650),"",
IF(AND(NOT(ISERROR(VLOOKUP(CI1650,MonsterTable!$A:$B,MATCH(MonsterTable!$B$1,MonsterTable!$A$1:$B$1,0),0))),OR(ISBLANK(CK1650),ISBLANK(CL1650))),#N/A,
IFERROR(VLOOKUP(CI1650,MonsterTable!$A:$B,MATCH(MonsterTable!$B$1,MonsterTable!$A$1:$B$1,0),0),
IF(OR(NOT(ISBLANK(CK1650)),ISBLANK(CL1650)),#N/A,
IF(CI1650="empty","empty",
VLOOKUP(CI1650,MonsterGroupTable!$A:$A,1,0)))))))</f>
        <v/>
      </c>
    </row>
    <row r="1651" spans="1:88">
      <c r="A1651">
        <v>20617</v>
      </c>
      <c r="B1651">
        <f t="shared" si="55"/>
        <v>1.1000000000000001</v>
      </c>
      <c r="C1651">
        <f t="shared" si="55"/>
        <v>1.1000000000000001</v>
      </c>
      <c r="F1651">
        <v>2700</v>
      </c>
      <c r="G1651">
        <v>90366</v>
      </c>
      <c r="H1651">
        <v>0</v>
      </c>
      <c r="I1651">
        <v>0</v>
      </c>
      <c r="J1651">
        <v>0</v>
      </c>
      <c r="K1651" t="s">
        <v>28</v>
      </c>
      <c r="L1651" t="s">
        <v>243</v>
      </c>
      <c r="M1651" t="s">
        <v>79</v>
      </c>
      <c r="N1651" t="s">
        <v>80</v>
      </c>
      <c r="O1651">
        <v>0</v>
      </c>
      <c r="P1651">
        <v>-4.75</v>
      </c>
      <c r="Q1651">
        <v>-3.5</v>
      </c>
      <c r="R1651">
        <v>4.75</v>
      </c>
      <c r="S1651">
        <v>3</v>
      </c>
      <c r="T1651">
        <v>-13.5</v>
      </c>
      <c r="U1651">
        <v>2.5499999999999998</v>
      </c>
      <c r="V1651">
        <v>-6.75</v>
      </c>
      <c r="W1651" t="str">
        <f t="shared" si="56"/>
        <v>g102,5,empty,3,201,1,1,0</v>
      </c>
      <c r="X1651" s="1" t="s">
        <v>447</v>
      </c>
      <c r="Y1651" s="2" t="str">
        <f>IF(AND(ISBLANK(X1651),OR(NOT(ISBLANK(Z1651)),NOT(ISBLANK(AA1651)))),#N/A,
IF(ISBLANK(X1651),"",
IF(AND(NOT(ISERROR(VLOOKUP(X1651,MonsterTable!$A:$B,MATCH(MonsterTable!$B$1,MonsterTable!$A$1:$B$1,0),0))),OR(ISBLANK(Z1651),ISBLANK(AA1651))),#N/A,
IFERROR(VLOOKUP(X1651,MonsterTable!$A:$B,MATCH(MonsterTable!$B$1,MonsterTable!$A$1:$B$1,0),0),
IF(OR(NOT(ISBLANK(Z1651)),ISBLANK(AA1651)),#N/A,
IF(X1651="empty","empty",
VLOOKUP(X1651,MonsterGroupTable!$A:$A,1,0)))))))</f>
        <v>g102</v>
      </c>
      <c r="AA1651">
        <v>5</v>
      </c>
      <c r="AE1651" s="1" t="s">
        <v>446</v>
      </c>
      <c r="AF1651" s="2" t="str">
        <f>IF(AND(ISBLANK(AE1651),OR(NOT(ISBLANK(AG1651)),NOT(ISBLANK(AH1651)))),#N/A,
IF(ISBLANK(AE1651),"",
IF(AND(NOT(ISERROR(VLOOKUP(AE1651,MonsterTable!$A:$B,MATCH(MonsterTable!$B$1,MonsterTable!$A$1:$B$1,0),0))),OR(ISBLANK(AG1651),ISBLANK(AH1651))),#N/A,
IFERROR(VLOOKUP(AE1651,MonsterTable!$A:$B,MATCH(MonsterTable!$B$1,MonsterTable!$A$1:$B$1,0),0),
IF(OR(NOT(ISBLANK(AG1651)),ISBLANK(AH1651)),#N/A,
IF(AE1651="empty","empty",
VLOOKUP(AE1651,MonsterGroupTable!$A:$A,1,0)))))))</f>
        <v>empty</v>
      </c>
      <c r="AH1651">
        <v>3</v>
      </c>
      <c r="AL1651" s="1" t="s">
        <v>242</v>
      </c>
      <c r="AM1651" s="2">
        <f>IF(AND(ISBLANK(AL1651),OR(NOT(ISBLANK(AN1651)),NOT(ISBLANK(AO1651)))),#N/A,
IF(ISBLANK(AL1651),"",
IF(AND(NOT(ISERROR(VLOOKUP(AL1651,MonsterTable!$A:$B,MATCH(MonsterTable!$B$1,MonsterTable!$A$1:$B$1,0),0))),OR(ISBLANK(AN1651),ISBLANK(AO1651))),#N/A,
IFERROR(VLOOKUP(AL1651,MonsterTable!$A:$B,MATCH(MonsterTable!$B$1,MonsterTable!$A$1:$B$1,0),0),
IF(OR(NOT(ISBLANK(AN1651)),ISBLANK(AO1651)),#N/A,
IF(AL1651="empty","empty",
VLOOKUP(AL1651,MonsterGroupTable!$A:$A,1,0)))))))</f>
        <v>201</v>
      </c>
      <c r="AN1651">
        <v>1</v>
      </c>
      <c r="AO1651">
        <v>1</v>
      </c>
      <c r="AP1651">
        <v>0</v>
      </c>
      <c r="AT1651" s="2" t="str">
        <f>IF(AND(ISBLANK(AS1651),OR(NOT(ISBLANK(AU1651)),NOT(ISBLANK(AV1651)))),#N/A,
IF(ISBLANK(AS1651),"",
IF(AND(NOT(ISERROR(VLOOKUP(AS1651,MonsterTable!$A:$B,MATCH(MonsterTable!$B$1,MonsterTable!$A$1:$B$1,0),0))),OR(ISBLANK(AU1651),ISBLANK(AV1651))),#N/A,
IFERROR(VLOOKUP(AS1651,MonsterTable!$A:$B,MATCH(MonsterTable!$B$1,MonsterTable!$A$1:$B$1,0),0),
IF(OR(NOT(ISBLANK(AU1651)),ISBLANK(AV1651)),#N/A,
IF(AS1651="empty","empty",
VLOOKUP(AS1651,MonsterGroupTable!$A:$A,1,0)))))))</f>
        <v/>
      </c>
      <c r="BA1651" s="2" t="str">
        <f>IF(AND(ISBLANK(AZ1651),OR(NOT(ISBLANK(BB1651)),NOT(ISBLANK(BC1651)))),#N/A,
IF(ISBLANK(AZ1651),"",
IF(AND(NOT(ISERROR(VLOOKUP(AZ1651,MonsterTable!$A:$B,MATCH(MonsterTable!$B$1,MonsterTable!$A$1:$B$1,0),0))),OR(ISBLANK(BB1651),ISBLANK(BC1651))),#N/A,
IFERROR(VLOOKUP(AZ1651,MonsterTable!$A:$B,MATCH(MonsterTable!$B$1,MonsterTable!$A$1:$B$1,0),0),
IF(OR(NOT(ISBLANK(BB1651)),ISBLANK(BC1651)),#N/A,
IF(AZ1651="empty","empty",
VLOOKUP(AZ1651,MonsterGroupTable!$A:$A,1,0)))))))</f>
        <v/>
      </c>
      <c r="BH1651" s="2" t="str">
        <f>IF(AND(ISBLANK(BG1651),OR(NOT(ISBLANK(BI1651)),NOT(ISBLANK(BJ1651)))),#N/A,
IF(ISBLANK(BG1651),"",
IF(AND(NOT(ISERROR(VLOOKUP(BG1651,MonsterTable!$A:$B,MATCH(MonsterTable!$B$1,MonsterTable!$A$1:$B$1,0),0))),OR(ISBLANK(BI1651),ISBLANK(BJ1651))),#N/A,
IFERROR(VLOOKUP(BG1651,MonsterTable!$A:$B,MATCH(MonsterTable!$B$1,MonsterTable!$A$1:$B$1,0),0),
IF(OR(NOT(ISBLANK(BI1651)),ISBLANK(BJ1651)),#N/A,
IF(BG1651="empty","empty",
VLOOKUP(BG1651,MonsterGroupTable!$A:$A,1,0)))))))</f>
        <v/>
      </c>
      <c r="BO1651" s="2" t="str">
        <f>IF(AND(ISBLANK(BN1651),OR(NOT(ISBLANK(BP1651)),NOT(ISBLANK(BQ1651)))),#N/A,
IF(ISBLANK(BN1651),"",
IF(AND(NOT(ISERROR(VLOOKUP(BN1651,MonsterTable!$A:$B,MATCH(MonsterTable!$B$1,MonsterTable!$A$1:$B$1,0),0))),OR(ISBLANK(BP1651),ISBLANK(BQ1651))),#N/A,
IFERROR(VLOOKUP(BN1651,MonsterTable!$A:$B,MATCH(MonsterTable!$B$1,MonsterTable!$A$1:$B$1,0),0),
IF(OR(NOT(ISBLANK(BP1651)),ISBLANK(BQ1651)),#N/A,
IF(BN1651="empty","empty",
VLOOKUP(BN1651,MonsterGroupTable!$A:$A,1,0)))))))</f>
        <v/>
      </c>
      <c r="BV1651" s="2" t="str">
        <f>IF(AND(ISBLANK(BU1651),OR(NOT(ISBLANK(BW1651)),NOT(ISBLANK(BX1651)))),#N/A,
IF(ISBLANK(BU1651),"",
IF(AND(NOT(ISERROR(VLOOKUP(BU1651,MonsterTable!$A:$B,MATCH(MonsterTable!$B$1,MonsterTable!$A$1:$B$1,0),0))),OR(ISBLANK(BW1651),ISBLANK(BX1651))),#N/A,
IFERROR(VLOOKUP(BU1651,MonsterTable!$A:$B,MATCH(MonsterTable!$B$1,MonsterTable!$A$1:$B$1,0),0),
IF(OR(NOT(ISBLANK(BW1651)),ISBLANK(BX1651)),#N/A,
IF(BU1651="empty","empty",
VLOOKUP(BU1651,MonsterGroupTable!$A:$A,1,0)))))))</f>
        <v/>
      </c>
      <c r="CC1651" s="2" t="str">
        <f>IF(AND(ISBLANK(CB1651),OR(NOT(ISBLANK(CD1651)),NOT(ISBLANK(CE1651)))),#N/A,
IF(ISBLANK(CB1651),"",
IF(AND(NOT(ISERROR(VLOOKUP(CB1651,MonsterTable!$A:$B,MATCH(MonsterTable!$B$1,MonsterTable!$A$1:$B$1,0),0))),OR(ISBLANK(CD1651),ISBLANK(CE1651))),#N/A,
IFERROR(VLOOKUP(CB1651,MonsterTable!$A:$B,MATCH(MonsterTable!$B$1,MonsterTable!$A$1:$B$1,0),0),
IF(OR(NOT(ISBLANK(CD1651)),ISBLANK(CE1651)),#N/A,
IF(CB1651="empty","empty",
VLOOKUP(CB1651,MonsterGroupTable!$A:$A,1,0)))))))</f>
        <v/>
      </c>
      <c r="CJ1651" s="2" t="str">
        <f>IF(AND(ISBLANK(CI1651),OR(NOT(ISBLANK(CK1651)),NOT(ISBLANK(CL1651)))),#N/A,
IF(ISBLANK(CI1651),"",
IF(AND(NOT(ISERROR(VLOOKUP(CI1651,MonsterTable!$A:$B,MATCH(MonsterTable!$B$1,MonsterTable!$A$1:$B$1,0),0))),OR(ISBLANK(CK1651),ISBLANK(CL1651))),#N/A,
IFERROR(VLOOKUP(CI1651,MonsterTable!$A:$B,MATCH(MonsterTable!$B$1,MonsterTable!$A$1:$B$1,0),0),
IF(OR(NOT(ISBLANK(CK1651)),ISBLANK(CL1651)),#N/A,
IF(CI1651="empty","empty",
VLOOKUP(CI1651,MonsterGroupTable!$A:$A,1,0)))))))</f>
        <v/>
      </c>
    </row>
    <row r="1652" spans="1:88">
      <c r="A1652">
        <v>20618</v>
      </c>
      <c r="B1652">
        <f t="shared" si="55"/>
        <v>1.1000000000000001</v>
      </c>
      <c r="C1652">
        <f t="shared" si="55"/>
        <v>1.1000000000000001</v>
      </c>
      <c r="F1652">
        <v>2700</v>
      </c>
      <c r="G1652">
        <v>90771</v>
      </c>
      <c r="H1652">
        <v>0</v>
      </c>
      <c r="I1652">
        <v>0</v>
      </c>
      <c r="J1652">
        <v>0</v>
      </c>
      <c r="K1652" t="s">
        <v>28</v>
      </c>
      <c r="L1652" t="s">
        <v>243</v>
      </c>
      <c r="M1652" t="s">
        <v>79</v>
      </c>
      <c r="N1652" t="s">
        <v>80</v>
      </c>
      <c r="O1652">
        <v>0</v>
      </c>
      <c r="P1652">
        <v>-4.75</v>
      </c>
      <c r="Q1652">
        <v>-3.5</v>
      </c>
      <c r="R1652">
        <v>4.75</v>
      </c>
      <c r="S1652">
        <v>3</v>
      </c>
      <c r="T1652">
        <v>-13.5</v>
      </c>
      <c r="U1652">
        <v>2.5499999999999998</v>
      </c>
      <c r="V1652">
        <v>-6.75</v>
      </c>
      <c r="W1652" t="str">
        <f t="shared" si="56"/>
        <v>g102,5,empty,3,201,1,1,0</v>
      </c>
      <c r="X1652" s="1" t="s">
        <v>447</v>
      </c>
      <c r="Y1652" s="2" t="str">
        <f>IF(AND(ISBLANK(X1652),OR(NOT(ISBLANK(Z1652)),NOT(ISBLANK(AA1652)))),#N/A,
IF(ISBLANK(X1652),"",
IF(AND(NOT(ISERROR(VLOOKUP(X1652,MonsterTable!$A:$B,MATCH(MonsterTable!$B$1,MonsterTable!$A$1:$B$1,0),0))),OR(ISBLANK(Z1652),ISBLANK(AA1652))),#N/A,
IFERROR(VLOOKUP(X1652,MonsterTable!$A:$B,MATCH(MonsterTable!$B$1,MonsterTable!$A$1:$B$1,0),0),
IF(OR(NOT(ISBLANK(Z1652)),ISBLANK(AA1652)),#N/A,
IF(X1652="empty","empty",
VLOOKUP(X1652,MonsterGroupTable!$A:$A,1,0)))))))</f>
        <v>g102</v>
      </c>
      <c r="AA1652">
        <v>5</v>
      </c>
      <c r="AE1652" s="1" t="s">
        <v>446</v>
      </c>
      <c r="AF1652" s="2" t="str">
        <f>IF(AND(ISBLANK(AE1652),OR(NOT(ISBLANK(AG1652)),NOT(ISBLANK(AH1652)))),#N/A,
IF(ISBLANK(AE1652),"",
IF(AND(NOT(ISERROR(VLOOKUP(AE1652,MonsterTable!$A:$B,MATCH(MonsterTable!$B$1,MonsterTable!$A$1:$B$1,0),0))),OR(ISBLANK(AG1652),ISBLANK(AH1652))),#N/A,
IFERROR(VLOOKUP(AE1652,MonsterTable!$A:$B,MATCH(MonsterTable!$B$1,MonsterTable!$A$1:$B$1,0),0),
IF(OR(NOT(ISBLANK(AG1652)),ISBLANK(AH1652)),#N/A,
IF(AE1652="empty","empty",
VLOOKUP(AE1652,MonsterGroupTable!$A:$A,1,0)))))))</f>
        <v>empty</v>
      </c>
      <c r="AH1652">
        <v>3</v>
      </c>
      <c r="AL1652" s="1" t="s">
        <v>242</v>
      </c>
      <c r="AM1652" s="2">
        <f>IF(AND(ISBLANK(AL1652),OR(NOT(ISBLANK(AN1652)),NOT(ISBLANK(AO1652)))),#N/A,
IF(ISBLANK(AL1652),"",
IF(AND(NOT(ISERROR(VLOOKUP(AL1652,MonsterTable!$A:$B,MATCH(MonsterTable!$B$1,MonsterTable!$A$1:$B$1,0),0))),OR(ISBLANK(AN1652),ISBLANK(AO1652))),#N/A,
IFERROR(VLOOKUP(AL1652,MonsterTable!$A:$B,MATCH(MonsterTable!$B$1,MonsterTable!$A$1:$B$1,0),0),
IF(OR(NOT(ISBLANK(AN1652)),ISBLANK(AO1652)),#N/A,
IF(AL1652="empty","empty",
VLOOKUP(AL1652,MonsterGroupTable!$A:$A,1,0)))))))</f>
        <v>201</v>
      </c>
      <c r="AN1652">
        <v>1</v>
      </c>
      <c r="AO1652">
        <v>1</v>
      </c>
      <c r="AP1652">
        <v>0</v>
      </c>
      <c r="AT1652" s="2" t="str">
        <f>IF(AND(ISBLANK(AS1652),OR(NOT(ISBLANK(AU1652)),NOT(ISBLANK(AV1652)))),#N/A,
IF(ISBLANK(AS1652),"",
IF(AND(NOT(ISERROR(VLOOKUP(AS1652,MonsterTable!$A:$B,MATCH(MonsterTable!$B$1,MonsterTable!$A$1:$B$1,0),0))),OR(ISBLANK(AU1652),ISBLANK(AV1652))),#N/A,
IFERROR(VLOOKUP(AS1652,MonsterTable!$A:$B,MATCH(MonsterTable!$B$1,MonsterTable!$A$1:$B$1,0),0),
IF(OR(NOT(ISBLANK(AU1652)),ISBLANK(AV1652)),#N/A,
IF(AS1652="empty","empty",
VLOOKUP(AS1652,MonsterGroupTable!$A:$A,1,0)))))))</f>
        <v/>
      </c>
      <c r="BA1652" s="2" t="str">
        <f>IF(AND(ISBLANK(AZ1652),OR(NOT(ISBLANK(BB1652)),NOT(ISBLANK(BC1652)))),#N/A,
IF(ISBLANK(AZ1652),"",
IF(AND(NOT(ISERROR(VLOOKUP(AZ1652,MonsterTable!$A:$B,MATCH(MonsterTable!$B$1,MonsterTable!$A$1:$B$1,0),0))),OR(ISBLANK(BB1652),ISBLANK(BC1652))),#N/A,
IFERROR(VLOOKUP(AZ1652,MonsterTable!$A:$B,MATCH(MonsterTable!$B$1,MonsterTable!$A$1:$B$1,0),0),
IF(OR(NOT(ISBLANK(BB1652)),ISBLANK(BC1652)),#N/A,
IF(AZ1652="empty","empty",
VLOOKUP(AZ1652,MonsterGroupTable!$A:$A,1,0)))))))</f>
        <v/>
      </c>
      <c r="BH1652" s="2" t="str">
        <f>IF(AND(ISBLANK(BG1652),OR(NOT(ISBLANK(BI1652)),NOT(ISBLANK(BJ1652)))),#N/A,
IF(ISBLANK(BG1652),"",
IF(AND(NOT(ISERROR(VLOOKUP(BG1652,MonsterTable!$A:$B,MATCH(MonsterTable!$B$1,MonsterTable!$A$1:$B$1,0),0))),OR(ISBLANK(BI1652),ISBLANK(BJ1652))),#N/A,
IFERROR(VLOOKUP(BG1652,MonsterTable!$A:$B,MATCH(MonsterTable!$B$1,MonsterTable!$A$1:$B$1,0),0),
IF(OR(NOT(ISBLANK(BI1652)),ISBLANK(BJ1652)),#N/A,
IF(BG1652="empty","empty",
VLOOKUP(BG1652,MonsterGroupTable!$A:$A,1,0)))))))</f>
        <v/>
      </c>
      <c r="BO1652" s="2" t="str">
        <f>IF(AND(ISBLANK(BN1652),OR(NOT(ISBLANK(BP1652)),NOT(ISBLANK(BQ1652)))),#N/A,
IF(ISBLANK(BN1652),"",
IF(AND(NOT(ISERROR(VLOOKUP(BN1652,MonsterTable!$A:$B,MATCH(MonsterTable!$B$1,MonsterTable!$A$1:$B$1,0),0))),OR(ISBLANK(BP1652),ISBLANK(BQ1652))),#N/A,
IFERROR(VLOOKUP(BN1652,MonsterTable!$A:$B,MATCH(MonsterTable!$B$1,MonsterTable!$A$1:$B$1,0),0),
IF(OR(NOT(ISBLANK(BP1652)),ISBLANK(BQ1652)),#N/A,
IF(BN1652="empty","empty",
VLOOKUP(BN1652,MonsterGroupTable!$A:$A,1,0)))))))</f>
        <v/>
      </c>
      <c r="BV1652" s="2" t="str">
        <f>IF(AND(ISBLANK(BU1652),OR(NOT(ISBLANK(BW1652)),NOT(ISBLANK(BX1652)))),#N/A,
IF(ISBLANK(BU1652),"",
IF(AND(NOT(ISERROR(VLOOKUP(BU1652,MonsterTable!$A:$B,MATCH(MonsterTable!$B$1,MonsterTable!$A$1:$B$1,0),0))),OR(ISBLANK(BW1652),ISBLANK(BX1652))),#N/A,
IFERROR(VLOOKUP(BU1652,MonsterTable!$A:$B,MATCH(MonsterTable!$B$1,MonsterTable!$A$1:$B$1,0),0),
IF(OR(NOT(ISBLANK(BW1652)),ISBLANK(BX1652)),#N/A,
IF(BU1652="empty","empty",
VLOOKUP(BU1652,MonsterGroupTable!$A:$A,1,0)))))))</f>
        <v/>
      </c>
      <c r="CC1652" s="2" t="str">
        <f>IF(AND(ISBLANK(CB1652),OR(NOT(ISBLANK(CD1652)),NOT(ISBLANK(CE1652)))),#N/A,
IF(ISBLANK(CB1652),"",
IF(AND(NOT(ISERROR(VLOOKUP(CB1652,MonsterTable!$A:$B,MATCH(MonsterTable!$B$1,MonsterTable!$A$1:$B$1,0),0))),OR(ISBLANK(CD1652),ISBLANK(CE1652))),#N/A,
IFERROR(VLOOKUP(CB1652,MonsterTable!$A:$B,MATCH(MonsterTable!$B$1,MonsterTable!$A$1:$B$1,0),0),
IF(OR(NOT(ISBLANK(CD1652)),ISBLANK(CE1652)),#N/A,
IF(CB1652="empty","empty",
VLOOKUP(CB1652,MonsterGroupTable!$A:$A,1,0)))))))</f>
        <v/>
      </c>
      <c r="CJ1652" s="2" t="str">
        <f>IF(AND(ISBLANK(CI1652),OR(NOT(ISBLANK(CK1652)),NOT(ISBLANK(CL1652)))),#N/A,
IF(ISBLANK(CI1652),"",
IF(AND(NOT(ISERROR(VLOOKUP(CI1652,MonsterTable!$A:$B,MATCH(MonsterTable!$B$1,MonsterTable!$A$1:$B$1,0),0))),OR(ISBLANK(CK1652),ISBLANK(CL1652))),#N/A,
IFERROR(VLOOKUP(CI1652,MonsterTable!$A:$B,MATCH(MonsterTable!$B$1,MonsterTable!$A$1:$B$1,0),0),
IF(OR(NOT(ISBLANK(CK1652)),ISBLANK(CL1652)),#N/A,
IF(CI1652="empty","empty",
VLOOKUP(CI1652,MonsterGroupTable!$A:$A,1,0)))))))</f>
        <v/>
      </c>
    </row>
    <row r="1653" spans="1:88">
      <c r="A1653">
        <v>20619</v>
      </c>
      <c r="B1653">
        <f t="shared" si="55"/>
        <v>1.1000000000000001</v>
      </c>
      <c r="C1653">
        <f t="shared" si="55"/>
        <v>1.1000000000000001</v>
      </c>
      <c r="F1653">
        <v>2700</v>
      </c>
      <c r="G1653">
        <v>91176</v>
      </c>
      <c r="H1653">
        <v>0</v>
      </c>
      <c r="I1653">
        <v>0</v>
      </c>
      <c r="J1653">
        <v>0</v>
      </c>
      <c r="K1653" t="s">
        <v>28</v>
      </c>
      <c r="L1653" t="s">
        <v>243</v>
      </c>
      <c r="M1653" t="s">
        <v>79</v>
      </c>
      <c r="N1653" t="s">
        <v>80</v>
      </c>
      <c r="O1653">
        <v>0</v>
      </c>
      <c r="P1653">
        <v>-4.75</v>
      </c>
      <c r="Q1653">
        <v>-3.5</v>
      </c>
      <c r="R1653">
        <v>4.75</v>
      </c>
      <c r="S1653">
        <v>3</v>
      </c>
      <c r="T1653">
        <v>-13.5</v>
      </c>
      <c r="U1653">
        <v>2.5499999999999998</v>
      </c>
      <c r="V1653">
        <v>-6.75</v>
      </c>
      <c r="W1653" t="str">
        <f t="shared" si="56"/>
        <v>g102,5,empty,3,201,1,1,0</v>
      </c>
      <c r="X1653" s="1" t="s">
        <v>447</v>
      </c>
      <c r="Y1653" s="2" t="str">
        <f>IF(AND(ISBLANK(X1653),OR(NOT(ISBLANK(Z1653)),NOT(ISBLANK(AA1653)))),#N/A,
IF(ISBLANK(X1653),"",
IF(AND(NOT(ISERROR(VLOOKUP(X1653,MonsterTable!$A:$B,MATCH(MonsterTable!$B$1,MonsterTable!$A$1:$B$1,0),0))),OR(ISBLANK(Z1653),ISBLANK(AA1653))),#N/A,
IFERROR(VLOOKUP(X1653,MonsterTable!$A:$B,MATCH(MonsterTable!$B$1,MonsterTable!$A$1:$B$1,0),0),
IF(OR(NOT(ISBLANK(Z1653)),ISBLANK(AA1653)),#N/A,
IF(X1653="empty","empty",
VLOOKUP(X1653,MonsterGroupTable!$A:$A,1,0)))))))</f>
        <v>g102</v>
      </c>
      <c r="AA1653">
        <v>5</v>
      </c>
      <c r="AE1653" s="1" t="s">
        <v>446</v>
      </c>
      <c r="AF1653" s="2" t="str">
        <f>IF(AND(ISBLANK(AE1653),OR(NOT(ISBLANK(AG1653)),NOT(ISBLANK(AH1653)))),#N/A,
IF(ISBLANK(AE1653),"",
IF(AND(NOT(ISERROR(VLOOKUP(AE1653,MonsterTable!$A:$B,MATCH(MonsterTable!$B$1,MonsterTable!$A$1:$B$1,0),0))),OR(ISBLANK(AG1653),ISBLANK(AH1653))),#N/A,
IFERROR(VLOOKUP(AE1653,MonsterTable!$A:$B,MATCH(MonsterTable!$B$1,MonsterTable!$A$1:$B$1,0),0),
IF(OR(NOT(ISBLANK(AG1653)),ISBLANK(AH1653)),#N/A,
IF(AE1653="empty","empty",
VLOOKUP(AE1653,MonsterGroupTable!$A:$A,1,0)))))))</f>
        <v>empty</v>
      </c>
      <c r="AH1653">
        <v>3</v>
      </c>
      <c r="AL1653" s="1" t="s">
        <v>242</v>
      </c>
      <c r="AM1653" s="2">
        <f>IF(AND(ISBLANK(AL1653),OR(NOT(ISBLANK(AN1653)),NOT(ISBLANK(AO1653)))),#N/A,
IF(ISBLANK(AL1653),"",
IF(AND(NOT(ISERROR(VLOOKUP(AL1653,MonsterTable!$A:$B,MATCH(MonsterTable!$B$1,MonsterTable!$A$1:$B$1,0),0))),OR(ISBLANK(AN1653),ISBLANK(AO1653))),#N/A,
IFERROR(VLOOKUP(AL1653,MonsterTable!$A:$B,MATCH(MonsterTable!$B$1,MonsterTable!$A$1:$B$1,0),0),
IF(OR(NOT(ISBLANK(AN1653)),ISBLANK(AO1653)),#N/A,
IF(AL1653="empty","empty",
VLOOKUP(AL1653,MonsterGroupTable!$A:$A,1,0)))))))</f>
        <v>201</v>
      </c>
      <c r="AN1653">
        <v>1</v>
      </c>
      <c r="AO1653">
        <v>1</v>
      </c>
      <c r="AP1653">
        <v>0</v>
      </c>
      <c r="AT1653" s="2" t="str">
        <f>IF(AND(ISBLANK(AS1653),OR(NOT(ISBLANK(AU1653)),NOT(ISBLANK(AV1653)))),#N/A,
IF(ISBLANK(AS1653),"",
IF(AND(NOT(ISERROR(VLOOKUP(AS1653,MonsterTable!$A:$B,MATCH(MonsterTable!$B$1,MonsterTable!$A$1:$B$1,0),0))),OR(ISBLANK(AU1653),ISBLANK(AV1653))),#N/A,
IFERROR(VLOOKUP(AS1653,MonsterTable!$A:$B,MATCH(MonsterTable!$B$1,MonsterTable!$A$1:$B$1,0),0),
IF(OR(NOT(ISBLANK(AU1653)),ISBLANK(AV1653)),#N/A,
IF(AS1653="empty","empty",
VLOOKUP(AS1653,MonsterGroupTable!$A:$A,1,0)))))))</f>
        <v/>
      </c>
      <c r="BA1653" s="2" t="str">
        <f>IF(AND(ISBLANK(AZ1653),OR(NOT(ISBLANK(BB1653)),NOT(ISBLANK(BC1653)))),#N/A,
IF(ISBLANK(AZ1653),"",
IF(AND(NOT(ISERROR(VLOOKUP(AZ1653,MonsterTable!$A:$B,MATCH(MonsterTable!$B$1,MonsterTable!$A$1:$B$1,0),0))),OR(ISBLANK(BB1653),ISBLANK(BC1653))),#N/A,
IFERROR(VLOOKUP(AZ1653,MonsterTable!$A:$B,MATCH(MonsterTable!$B$1,MonsterTable!$A$1:$B$1,0),0),
IF(OR(NOT(ISBLANK(BB1653)),ISBLANK(BC1653)),#N/A,
IF(AZ1653="empty","empty",
VLOOKUP(AZ1653,MonsterGroupTable!$A:$A,1,0)))))))</f>
        <v/>
      </c>
      <c r="BH1653" s="2" t="str">
        <f>IF(AND(ISBLANK(BG1653),OR(NOT(ISBLANK(BI1653)),NOT(ISBLANK(BJ1653)))),#N/A,
IF(ISBLANK(BG1653),"",
IF(AND(NOT(ISERROR(VLOOKUP(BG1653,MonsterTable!$A:$B,MATCH(MonsterTable!$B$1,MonsterTable!$A$1:$B$1,0),0))),OR(ISBLANK(BI1653),ISBLANK(BJ1653))),#N/A,
IFERROR(VLOOKUP(BG1653,MonsterTable!$A:$B,MATCH(MonsterTable!$B$1,MonsterTable!$A$1:$B$1,0),0),
IF(OR(NOT(ISBLANK(BI1653)),ISBLANK(BJ1653)),#N/A,
IF(BG1653="empty","empty",
VLOOKUP(BG1653,MonsterGroupTable!$A:$A,1,0)))))))</f>
        <v/>
      </c>
      <c r="BO1653" s="2" t="str">
        <f>IF(AND(ISBLANK(BN1653),OR(NOT(ISBLANK(BP1653)),NOT(ISBLANK(BQ1653)))),#N/A,
IF(ISBLANK(BN1653),"",
IF(AND(NOT(ISERROR(VLOOKUP(BN1653,MonsterTable!$A:$B,MATCH(MonsterTable!$B$1,MonsterTable!$A$1:$B$1,0),0))),OR(ISBLANK(BP1653),ISBLANK(BQ1653))),#N/A,
IFERROR(VLOOKUP(BN1653,MonsterTable!$A:$B,MATCH(MonsterTable!$B$1,MonsterTable!$A$1:$B$1,0),0),
IF(OR(NOT(ISBLANK(BP1653)),ISBLANK(BQ1653)),#N/A,
IF(BN1653="empty","empty",
VLOOKUP(BN1653,MonsterGroupTable!$A:$A,1,0)))))))</f>
        <v/>
      </c>
      <c r="BV1653" s="2" t="str">
        <f>IF(AND(ISBLANK(BU1653),OR(NOT(ISBLANK(BW1653)),NOT(ISBLANK(BX1653)))),#N/A,
IF(ISBLANK(BU1653),"",
IF(AND(NOT(ISERROR(VLOOKUP(BU1653,MonsterTable!$A:$B,MATCH(MonsterTable!$B$1,MonsterTable!$A$1:$B$1,0),0))),OR(ISBLANK(BW1653),ISBLANK(BX1653))),#N/A,
IFERROR(VLOOKUP(BU1653,MonsterTable!$A:$B,MATCH(MonsterTable!$B$1,MonsterTable!$A$1:$B$1,0),0),
IF(OR(NOT(ISBLANK(BW1653)),ISBLANK(BX1653)),#N/A,
IF(BU1653="empty","empty",
VLOOKUP(BU1653,MonsterGroupTable!$A:$A,1,0)))))))</f>
        <v/>
      </c>
      <c r="CC1653" s="2" t="str">
        <f>IF(AND(ISBLANK(CB1653),OR(NOT(ISBLANK(CD1653)),NOT(ISBLANK(CE1653)))),#N/A,
IF(ISBLANK(CB1653),"",
IF(AND(NOT(ISERROR(VLOOKUP(CB1653,MonsterTable!$A:$B,MATCH(MonsterTable!$B$1,MonsterTable!$A$1:$B$1,0),0))),OR(ISBLANK(CD1653),ISBLANK(CE1653))),#N/A,
IFERROR(VLOOKUP(CB1653,MonsterTable!$A:$B,MATCH(MonsterTable!$B$1,MonsterTable!$A$1:$B$1,0),0),
IF(OR(NOT(ISBLANK(CD1653)),ISBLANK(CE1653)),#N/A,
IF(CB1653="empty","empty",
VLOOKUP(CB1653,MonsterGroupTable!$A:$A,1,0)))))))</f>
        <v/>
      </c>
      <c r="CJ1653" s="2" t="str">
        <f>IF(AND(ISBLANK(CI1653),OR(NOT(ISBLANK(CK1653)),NOT(ISBLANK(CL1653)))),#N/A,
IF(ISBLANK(CI1653),"",
IF(AND(NOT(ISERROR(VLOOKUP(CI1653,MonsterTable!$A:$B,MATCH(MonsterTable!$B$1,MonsterTable!$A$1:$B$1,0),0))),OR(ISBLANK(CK1653),ISBLANK(CL1653))),#N/A,
IFERROR(VLOOKUP(CI1653,MonsterTable!$A:$B,MATCH(MonsterTable!$B$1,MonsterTable!$A$1:$B$1,0),0),
IF(OR(NOT(ISBLANK(CK1653)),ISBLANK(CL1653)),#N/A,
IF(CI1653="empty","empty",
VLOOKUP(CI1653,MonsterGroupTable!$A:$A,1,0)))))))</f>
        <v/>
      </c>
    </row>
    <row r="1654" spans="1:88">
      <c r="A1654">
        <v>20620</v>
      </c>
      <c r="B1654">
        <f t="shared" si="55"/>
        <v>1.2</v>
      </c>
      <c r="C1654">
        <f t="shared" si="55"/>
        <v>1.1000000000000001</v>
      </c>
      <c r="F1654">
        <v>2700</v>
      </c>
      <c r="G1654">
        <v>91581</v>
      </c>
      <c r="H1654">
        <v>0</v>
      </c>
      <c r="I1654">
        <v>0</v>
      </c>
      <c r="J1654">
        <v>0</v>
      </c>
      <c r="K1654" t="s">
        <v>28</v>
      </c>
      <c r="L1654" t="s">
        <v>243</v>
      </c>
      <c r="M1654" t="s">
        <v>79</v>
      </c>
      <c r="N1654" t="s">
        <v>80</v>
      </c>
      <c r="O1654">
        <v>0</v>
      </c>
      <c r="P1654">
        <v>-4.75</v>
      </c>
      <c r="Q1654">
        <v>-3.5</v>
      </c>
      <c r="R1654">
        <v>4.75</v>
      </c>
      <c r="S1654">
        <v>3</v>
      </c>
      <c r="T1654">
        <v>-13.5</v>
      </c>
      <c r="U1654">
        <v>2.5499999999999998</v>
      </c>
      <c r="V1654">
        <v>-6.75</v>
      </c>
      <c r="W1654" t="str">
        <f t="shared" si="56"/>
        <v>g102,5,empty,3,201,1,1,0</v>
      </c>
      <c r="X1654" s="1" t="s">
        <v>447</v>
      </c>
      <c r="Y1654" s="2" t="str">
        <f>IF(AND(ISBLANK(X1654),OR(NOT(ISBLANK(Z1654)),NOT(ISBLANK(AA1654)))),#N/A,
IF(ISBLANK(X1654),"",
IF(AND(NOT(ISERROR(VLOOKUP(X1654,MonsterTable!$A:$B,MATCH(MonsterTable!$B$1,MonsterTable!$A$1:$B$1,0),0))),OR(ISBLANK(Z1654),ISBLANK(AA1654))),#N/A,
IFERROR(VLOOKUP(X1654,MonsterTable!$A:$B,MATCH(MonsterTable!$B$1,MonsterTable!$A$1:$B$1,0),0),
IF(OR(NOT(ISBLANK(Z1654)),ISBLANK(AA1654)),#N/A,
IF(X1654="empty","empty",
VLOOKUP(X1654,MonsterGroupTable!$A:$A,1,0)))))))</f>
        <v>g102</v>
      </c>
      <c r="AA1654">
        <v>5</v>
      </c>
      <c r="AE1654" s="1" t="s">
        <v>446</v>
      </c>
      <c r="AF1654" s="2" t="str">
        <f>IF(AND(ISBLANK(AE1654),OR(NOT(ISBLANK(AG1654)),NOT(ISBLANK(AH1654)))),#N/A,
IF(ISBLANK(AE1654),"",
IF(AND(NOT(ISERROR(VLOOKUP(AE1654,MonsterTable!$A:$B,MATCH(MonsterTable!$B$1,MonsterTable!$A$1:$B$1,0),0))),OR(ISBLANK(AG1654),ISBLANK(AH1654))),#N/A,
IFERROR(VLOOKUP(AE1654,MonsterTable!$A:$B,MATCH(MonsterTable!$B$1,MonsterTable!$A$1:$B$1,0),0),
IF(OR(NOT(ISBLANK(AG1654)),ISBLANK(AH1654)),#N/A,
IF(AE1654="empty","empty",
VLOOKUP(AE1654,MonsterGroupTable!$A:$A,1,0)))))))</f>
        <v>empty</v>
      </c>
      <c r="AH1654">
        <v>3</v>
      </c>
      <c r="AL1654" s="1" t="s">
        <v>242</v>
      </c>
      <c r="AM1654" s="2">
        <f>IF(AND(ISBLANK(AL1654),OR(NOT(ISBLANK(AN1654)),NOT(ISBLANK(AO1654)))),#N/A,
IF(ISBLANK(AL1654),"",
IF(AND(NOT(ISERROR(VLOOKUP(AL1654,MonsterTable!$A:$B,MATCH(MonsterTable!$B$1,MonsterTable!$A$1:$B$1,0),0))),OR(ISBLANK(AN1654),ISBLANK(AO1654))),#N/A,
IFERROR(VLOOKUP(AL1654,MonsterTable!$A:$B,MATCH(MonsterTable!$B$1,MonsterTable!$A$1:$B$1,0),0),
IF(OR(NOT(ISBLANK(AN1654)),ISBLANK(AO1654)),#N/A,
IF(AL1654="empty","empty",
VLOOKUP(AL1654,MonsterGroupTable!$A:$A,1,0)))))))</f>
        <v>201</v>
      </c>
      <c r="AN1654">
        <v>1</v>
      </c>
      <c r="AO1654">
        <v>1</v>
      </c>
      <c r="AP1654">
        <v>0</v>
      </c>
      <c r="AT1654" s="2" t="str">
        <f>IF(AND(ISBLANK(AS1654),OR(NOT(ISBLANK(AU1654)),NOT(ISBLANK(AV1654)))),#N/A,
IF(ISBLANK(AS1654),"",
IF(AND(NOT(ISERROR(VLOOKUP(AS1654,MonsterTable!$A:$B,MATCH(MonsterTable!$B$1,MonsterTable!$A$1:$B$1,0),0))),OR(ISBLANK(AU1654),ISBLANK(AV1654))),#N/A,
IFERROR(VLOOKUP(AS1654,MonsterTable!$A:$B,MATCH(MonsterTable!$B$1,MonsterTable!$A$1:$B$1,0),0),
IF(OR(NOT(ISBLANK(AU1654)),ISBLANK(AV1654)),#N/A,
IF(AS1654="empty","empty",
VLOOKUP(AS1654,MonsterGroupTable!$A:$A,1,0)))))))</f>
        <v/>
      </c>
      <c r="BA1654" s="2" t="str">
        <f>IF(AND(ISBLANK(AZ1654),OR(NOT(ISBLANK(BB1654)),NOT(ISBLANK(BC1654)))),#N/A,
IF(ISBLANK(AZ1654),"",
IF(AND(NOT(ISERROR(VLOOKUP(AZ1654,MonsterTable!$A:$B,MATCH(MonsterTable!$B$1,MonsterTable!$A$1:$B$1,0),0))),OR(ISBLANK(BB1654),ISBLANK(BC1654))),#N/A,
IFERROR(VLOOKUP(AZ1654,MonsterTable!$A:$B,MATCH(MonsterTable!$B$1,MonsterTable!$A$1:$B$1,0),0),
IF(OR(NOT(ISBLANK(BB1654)),ISBLANK(BC1654)),#N/A,
IF(AZ1654="empty","empty",
VLOOKUP(AZ1654,MonsterGroupTable!$A:$A,1,0)))))))</f>
        <v/>
      </c>
      <c r="BH1654" s="2" t="str">
        <f>IF(AND(ISBLANK(BG1654),OR(NOT(ISBLANK(BI1654)),NOT(ISBLANK(BJ1654)))),#N/A,
IF(ISBLANK(BG1654),"",
IF(AND(NOT(ISERROR(VLOOKUP(BG1654,MonsterTable!$A:$B,MATCH(MonsterTable!$B$1,MonsterTable!$A$1:$B$1,0),0))),OR(ISBLANK(BI1654),ISBLANK(BJ1654))),#N/A,
IFERROR(VLOOKUP(BG1654,MonsterTable!$A:$B,MATCH(MonsterTable!$B$1,MonsterTable!$A$1:$B$1,0),0),
IF(OR(NOT(ISBLANK(BI1654)),ISBLANK(BJ1654)),#N/A,
IF(BG1654="empty","empty",
VLOOKUP(BG1654,MonsterGroupTable!$A:$A,1,0)))))))</f>
        <v/>
      </c>
      <c r="BO1654" s="2" t="str">
        <f>IF(AND(ISBLANK(BN1654),OR(NOT(ISBLANK(BP1654)),NOT(ISBLANK(BQ1654)))),#N/A,
IF(ISBLANK(BN1654),"",
IF(AND(NOT(ISERROR(VLOOKUP(BN1654,MonsterTable!$A:$B,MATCH(MonsterTable!$B$1,MonsterTable!$A$1:$B$1,0),0))),OR(ISBLANK(BP1654),ISBLANK(BQ1654))),#N/A,
IFERROR(VLOOKUP(BN1654,MonsterTable!$A:$B,MATCH(MonsterTable!$B$1,MonsterTable!$A$1:$B$1,0),0),
IF(OR(NOT(ISBLANK(BP1654)),ISBLANK(BQ1654)),#N/A,
IF(BN1654="empty","empty",
VLOOKUP(BN1654,MonsterGroupTable!$A:$A,1,0)))))))</f>
        <v/>
      </c>
      <c r="BV1654" s="2" t="str">
        <f>IF(AND(ISBLANK(BU1654),OR(NOT(ISBLANK(BW1654)),NOT(ISBLANK(BX1654)))),#N/A,
IF(ISBLANK(BU1654),"",
IF(AND(NOT(ISERROR(VLOOKUP(BU1654,MonsterTable!$A:$B,MATCH(MonsterTable!$B$1,MonsterTable!$A$1:$B$1,0),0))),OR(ISBLANK(BW1654),ISBLANK(BX1654))),#N/A,
IFERROR(VLOOKUP(BU1654,MonsterTable!$A:$B,MATCH(MonsterTable!$B$1,MonsterTable!$A$1:$B$1,0),0),
IF(OR(NOT(ISBLANK(BW1654)),ISBLANK(BX1654)),#N/A,
IF(BU1654="empty","empty",
VLOOKUP(BU1654,MonsterGroupTable!$A:$A,1,0)))))))</f>
        <v/>
      </c>
      <c r="CC1654" s="2" t="str">
        <f>IF(AND(ISBLANK(CB1654),OR(NOT(ISBLANK(CD1654)),NOT(ISBLANK(CE1654)))),#N/A,
IF(ISBLANK(CB1654),"",
IF(AND(NOT(ISERROR(VLOOKUP(CB1654,MonsterTable!$A:$B,MATCH(MonsterTable!$B$1,MonsterTable!$A$1:$B$1,0),0))),OR(ISBLANK(CD1654),ISBLANK(CE1654))),#N/A,
IFERROR(VLOOKUP(CB1654,MonsterTable!$A:$B,MATCH(MonsterTable!$B$1,MonsterTable!$A$1:$B$1,0),0),
IF(OR(NOT(ISBLANK(CD1654)),ISBLANK(CE1654)),#N/A,
IF(CB1654="empty","empty",
VLOOKUP(CB1654,MonsterGroupTable!$A:$A,1,0)))))))</f>
        <v/>
      </c>
      <c r="CJ1654" s="2" t="str">
        <f>IF(AND(ISBLANK(CI1654),OR(NOT(ISBLANK(CK1654)),NOT(ISBLANK(CL1654)))),#N/A,
IF(ISBLANK(CI1654),"",
IF(AND(NOT(ISERROR(VLOOKUP(CI1654,MonsterTable!$A:$B,MATCH(MonsterTable!$B$1,MonsterTable!$A$1:$B$1,0),0))),OR(ISBLANK(CK1654),ISBLANK(CL1654))),#N/A,
IFERROR(VLOOKUP(CI1654,MonsterTable!$A:$B,MATCH(MonsterTable!$B$1,MonsterTable!$A$1:$B$1,0),0),
IF(OR(NOT(ISBLANK(CK1654)),ISBLANK(CL1654)),#N/A,
IF(CI1654="empty","empty",
VLOOKUP(CI1654,MonsterGroupTable!$A:$A,1,0)))))))</f>
        <v/>
      </c>
    </row>
    <row r="1655" spans="1:88">
      <c r="A1655">
        <v>20621</v>
      </c>
      <c r="B1655">
        <f t="shared" si="55"/>
        <v>1.1000000000000001</v>
      </c>
      <c r="C1655">
        <f t="shared" si="55"/>
        <v>1.1000000000000001</v>
      </c>
      <c r="F1655">
        <v>2700</v>
      </c>
      <c r="G1655">
        <v>91986</v>
      </c>
      <c r="H1655">
        <v>0</v>
      </c>
      <c r="I1655">
        <v>0</v>
      </c>
      <c r="J1655">
        <v>0</v>
      </c>
      <c r="K1655" t="s">
        <v>28</v>
      </c>
      <c r="L1655" t="s">
        <v>245</v>
      </c>
      <c r="M1655" t="s">
        <v>79</v>
      </c>
      <c r="N1655" t="s">
        <v>80</v>
      </c>
      <c r="O1655">
        <v>0</v>
      </c>
      <c r="P1655">
        <v>-4.75</v>
      </c>
      <c r="Q1655">
        <v>-3.5</v>
      </c>
      <c r="R1655">
        <v>4.75</v>
      </c>
      <c r="S1655">
        <v>3</v>
      </c>
      <c r="T1655">
        <v>-13.5</v>
      </c>
      <c r="U1655">
        <v>2.5499999999999998</v>
      </c>
      <c r="V1655">
        <v>-6.75</v>
      </c>
      <c r="W1655" t="str">
        <f t="shared" si="56"/>
        <v>g103,5,empty,3,203,1,1,0</v>
      </c>
      <c r="X1655" s="1" t="s">
        <v>281</v>
      </c>
      <c r="Y1655" s="2" t="str">
        <f>IF(AND(ISBLANK(X1655),OR(NOT(ISBLANK(Z1655)),NOT(ISBLANK(AA1655)))),#N/A,
IF(ISBLANK(X1655),"",
IF(AND(NOT(ISERROR(VLOOKUP(X1655,MonsterTable!$A:$B,MATCH(MonsterTable!$B$1,MonsterTable!$A$1:$B$1,0),0))),OR(ISBLANK(Z1655),ISBLANK(AA1655))),#N/A,
IFERROR(VLOOKUP(X1655,MonsterTable!$A:$B,MATCH(MonsterTable!$B$1,MonsterTable!$A$1:$B$1,0),0),
IF(OR(NOT(ISBLANK(Z1655)),ISBLANK(AA1655)),#N/A,
IF(X1655="empty","empty",
VLOOKUP(X1655,MonsterGroupTable!$A:$A,1,0)))))))</f>
        <v>g103</v>
      </c>
      <c r="AA1655">
        <v>5</v>
      </c>
      <c r="AE1655" s="1" t="s">
        <v>446</v>
      </c>
      <c r="AF1655" s="2" t="str">
        <f>IF(AND(ISBLANK(AE1655),OR(NOT(ISBLANK(AG1655)),NOT(ISBLANK(AH1655)))),#N/A,
IF(ISBLANK(AE1655),"",
IF(AND(NOT(ISERROR(VLOOKUP(AE1655,MonsterTable!$A:$B,MATCH(MonsterTable!$B$1,MonsterTable!$A$1:$B$1,0),0))),OR(ISBLANK(AG1655),ISBLANK(AH1655))),#N/A,
IFERROR(VLOOKUP(AE1655,MonsterTable!$A:$B,MATCH(MonsterTable!$B$1,MonsterTable!$A$1:$B$1,0),0),
IF(OR(NOT(ISBLANK(AG1655)),ISBLANK(AH1655)),#N/A,
IF(AE1655="empty","empty",
VLOOKUP(AE1655,MonsterGroupTable!$A:$A,1,0)))))))</f>
        <v>empty</v>
      </c>
      <c r="AH1655">
        <v>3</v>
      </c>
      <c r="AL1655" s="1" t="s">
        <v>339</v>
      </c>
      <c r="AM1655" s="2">
        <f>IF(AND(ISBLANK(AL1655),OR(NOT(ISBLANK(AN1655)),NOT(ISBLANK(AO1655)))),#N/A,
IF(ISBLANK(AL1655),"",
IF(AND(NOT(ISERROR(VLOOKUP(AL1655,MonsterTable!$A:$B,MATCH(MonsterTable!$B$1,MonsterTable!$A$1:$B$1,0),0))),OR(ISBLANK(AN1655),ISBLANK(AO1655))),#N/A,
IFERROR(VLOOKUP(AL1655,MonsterTable!$A:$B,MATCH(MonsterTable!$B$1,MonsterTable!$A$1:$B$1,0),0),
IF(OR(NOT(ISBLANK(AN1655)),ISBLANK(AO1655)),#N/A,
IF(AL1655="empty","empty",
VLOOKUP(AL1655,MonsterGroupTable!$A:$A,1,0)))))))</f>
        <v>203</v>
      </c>
      <c r="AN1655">
        <v>1</v>
      </c>
      <c r="AO1655">
        <v>1</v>
      </c>
      <c r="AP1655">
        <v>0</v>
      </c>
      <c r="AT1655" s="2" t="str">
        <f>IF(AND(ISBLANK(AS1655),OR(NOT(ISBLANK(AU1655)),NOT(ISBLANK(AV1655)))),#N/A,
IF(ISBLANK(AS1655),"",
IF(AND(NOT(ISERROR(VLOOKUP(AS1655,MonsterTable!$A:$B,MATCH(MonsterTable!$B$1,MonsterTable!$A$1:$B$1,0),0))),OR(ISBLANK(AU1655),ISBLANK(AV1655))),#N/A,
IFERROR(VLOOKUP(AS1655,MonsterTable!$A:$B,MATCH(MonsterTable!$B$1,MonsterTable!$A$1:$B$1,0),0),
IF(OR(NOT(ISBLANK(AU1655)),ISBLANK(AV1655)),#N/A,
IF(AS1655="empty","empty",
VLOOKUP(AS1655,MonsterGroupTable!$A:$A,1,0)))))))</f>
        <v/>
      </c>
      <c r="BA1655" s="2" t="str">
        <f>IF(AND(ISBLANK(AZ1655),OR(NOT(ISBLANK(BB1655)),NOT(ISBLANK(BC1655)))),#N/A,
IF(ISBLANK(AZ1655),"",
IF(AND(NOT(ISERROR(VLOOKUP(AZ1655,MonsterTable!$A:$B,MATCH(MonsterTable!$B$1,MonsterTable!$A$1:$B$1,0),0))),OR(ISBLANK(BB1655),ISBLANK(BC1655))),#N/A,
IFERROR(VLOOKUP(AZ1655,MonsterTable!$A:$B,MATCH(MonsterTable!$B$1,MonsterTable!$A$1:$B$1,0),0),
IF(OR(NOT(ISBLANK(BB1655)),ISBLANK(BC1655)),#N/A,
IF(AZ1655="empty","empty",
VLOOKUP(AZ1655,MonsterGroupTable!$A:$A,1,0)))))))</f>
        <v/>
      </c>
      <c r="BH1655" s="2" t="str">
        <f>IF(AND(ISBLANK(BG1655),OR(NOT(ISBLANK(BI1655)),NOT(ISBLANK(BJ1655)))),#N/A,
IF(ISBLANK(BG1655),"",
IF(AND(NOT(ISERROR(VLOOKUP(BG1655,MonsterTable!$A:$B,MATCH(MonsterTable!$B$1,MonsterTable!$A$1:$B$1,0),0))),OR(ISBLANK(BI1655),ISBLANK(BJ1655))),#N/A,
IFERROR(VLOOKUP(BG1655,MonsterTable!$A:$B,MATCH(MonsterTable!$B$1,MonsterTable!$A$1:$B$1,0),0),
IF(OR(NOT(ISBLANK(BI1655)),ISBLANK(BJ1655)),#N/A,
IF(BG1655="empty","empty",
VLOOKUP(BG1655,MonsterGroupTable!$A:$A,1,0)))))))</f>
        <v/>
      </c>
      <c r="BO1655" s="2" t="str">
        <f>IF(AND(ISBLANK(BN1655),OR(NOT(ISBLANK(BP1655)),NOT(ISBLANK(BQ1655)))),#N/A,
IF(ISBLANK(BN1655),"",
IF(AND(NOT(ISERROR(VLOOKUP(BN1655,MonsterTable!$A:$B,MATCH(MonsterTable!$B$1,MonsterTable!$A$1:$B$1,0),0))),OR(ISBLANK(BP1655),ISBLANK(BQ1655))),#N/A,
IFERROR(VLOOKUP(BN1655,MonsterTable!$A:$B,MATCH(MonsterTable!$B$1,MonsterTable!$A$1:$B$1,0),0),
IF(OR(NOT(ISBLANK(BP1655)),ISBLANK(BQ1655)),#N/A,
IF(BN1655="empty","empty",
VLOOKUP(BN1655,MonsterGroupTable!$A:$A,1,0)))))))</f>
        <v/>
      </c>
      <c r="BV1655" s="2" t="str">
        <f>IF(AND(ISBLANK(BU1655),OR(NOT(ISBLANK(BW1655)),NOT(ISBLANK(BX1655)))),#N/A,
IF(ISBLANK(BU1655),"",
IF(AND(NOT(ISERROR(VLOOKUP(BU1655,MonsterTable!$A:$B,MATCH(MonsterTable!$B$1,MonsterTable!$A$1:$B$1,0),0))),OR(ISBLANK(BW1655),ISBLANK(BX1655))),#N/A,
IFERROR(VLOOKUP(BU1655,MonsterTable!$A:$B,MATCH(MonsterTable!$B$1,MonsterTable!$A$1:$B$1,0),0),
IF(OR(NOT(ISBLANK(BW1655)),ISBLANK(BX1655)),#N/A,
IF(BU1655="empty","empty",
VLOOKUP(BU1655,MonsterGroupTable!$A:$A,1,0)))))))</f>
        <v/>
      </c>
      <c r="CC1655" s="2" t="str">
        <f>IF(AND(ISBLANK(CB1655),OR(NOT(ISBLANK(CD1655)),NOT(ISBLANK(CE1655)))),#N/A,
IF(ISBLANK(CB1655),"",
IF(AND(NOT(ISERROR(VLOOKUP(CB1655,MonsterTable!$A:$B,MATCH(MonsterTable!$B$1,MonsterTable!$A$1:$B$1,0),0))),OR(ISBLANK(CD1655),ISBLANK(CE1655))),#N/A,
IFERROR(VLOOKUP(CB1655,MonsterTable!$A:$B,MATCH(MonsterTable!$B$1,MonsterTable!$A$1:$B$1,0),0),
IF(OR(NOT(ISBLANK(CD1655)),ISBLANK(CE1655)),#N/A,
IF(CB1655="empty","empty",
VLOOKUP(CB1655,MonsterGroupTable!$A:$A,1,0)))))))</f>
        <v/>
      </c>
      <c r="CJ1655" s="2" t="str">
        <f>IF(AND(ISBLANK(CI1655),OR(NOT(ISBLANK(CK1655)),NOT(ISBLANK(CL1655)))),#N/A,
IF(ISBLANK(CI1655),"",
IF(AND(NOT(ISERROR(VLOOKUP(CI1655,MonsterTable!$A:$B,MATCH(MonsterTable!$B$1,MonsterTable!$A$1:$B$1,0),0))),OR(ISBLANK(CK1655),ISBLANK(CL1655))),#N/A,
IFERROR(VLOOKUP(CI1655,MonsterTable!$A:$B,MATCH(MonsterTable!$B$1,MonsterTable!$A$1:$B$1,0),0),
IF(OR(NOT(ISBLANK(CK1655)),ISBLANK(CL1655)),#N/A,
IF(CI1655="empty","empty",
VLOOKUP(CI1655,MonsterGroupTable!$A:$A,1,0)))))))</f>
        <v/>
      </c>
    </row>
    <row r="1656" spans="1:88">
      <c r="A1656">
        <v>20622</v>
      </c>
      <c r="B1656">
        <f t="shared" si="55"/>
        <v>1.1000000000000001</v>
      </c>
      <c r="C1656">
        <f t="shared" si="55"/>
        <v>1.1000000000000001</v>
      </c>
      <c r="F1656">
        <v>2700</v>
      </c>
      <c r="G1656">
        <v>92391</v>
      </c>
      <c r="H1656">
        <v>0</v>
      </c>
      <c r="I1656">
        <v>0</v>
      </c>
      <c r="J1656">
        <v>0</v>
      </c>
      <c r="K1656" t="s">
        <v>28</v>
      </c>
      <c r="L1656" t="s">
        <v>245</v>
      </c>
      <c r="M1656" t="s">
        <v>79</v>
      </c>
      <c r="N1656" t="s">
        <v>80</v>
      </c>
      <c r="O1656">
        <v>0</v>
      </c>
      <c r="P1656">
        <v>-4.75</v>
      </c>
      <c r="Q1656">
        <v>-3.5</v>
      </c>
      <c r="R1656">
        <v>4.75</v>
      </c>
      <c r="S1656">
        <v>3</v>
      </c>
      <c r="T1656">
        <v>-13.5</v>
      </c>
      <c r="U1656">
        <v>2.5499999999999998</v>
      </c>
      <c r="V1656">
        <v>-6.75</v>
      </c>
      <c r="W1656" t="str">
        <f t="shared" si="56"/>
        <v>g103,5,empty,3,203,1,1,0</v>
      </c>
      <c r="X1656" s="1" t="s">
        <v>281</v>
      </c>
      <c r="Y1656" s="2" t="str">
        <f>IF(AND(ISBLANK(X1656),OR(NOT(ISBLANK(Z1656)),NOT(ISBLANK(AA1656)))),#N/A,
IF(ISBLANK(X1656),"",
IF(AND(NOT(ISERROR(VLOOKUP(X1656,MonsterTable!$A:$B,MATCH(MonsterTable!$B$1,MonsterTable!$A$1:$B$1,0),0))),OR(ISBLANK(Z1656),ISBLANK(AA1656))),#N/A,
IFERROR(VLOOKUP(X1656,MonsterTable!$A:$B,MATCH(MonsterTable!$B$1,MonsterTable!$A$1:$B$1,0),0),
IF(OR(NOT(ISBLANK(Z1656)),ISBLANK(AA1656)),#N/A,
IF(X1656="empty","empty",
VLOOKUP(X1656,MonsterGroupTable!$A:$A,1,0)))))))</f>
        <v>g103</v>
      </c>
      <c r="AA1656">
        <v>5</v>
      </c>
      <c r="AE1656" s="1" t="s">
        <v>446</v>
      </c>
      <c r="AF1656" s="2" t="str">
        <f>IF(AND(ISBLANK(AE1656),OR(NOT(ISBLANK(AG1656)),NOT(ISBLANK(AH1656)))),#N/A,
IF(ISBLANK(AE1656),"",
IF(AND(NOT(ISERROR(VLOOKUP(AE1656,MonsterTable!$A:$B,MATCH(MonsterTable!$B$1,MonsterTable!$A$1:$B$1,0),0))),OR(ISBLANK(AG1656),ISBLANK(AH1656))),#N/A,
IFERROR(VLOOKUP(AE1656,MonsterTable!$A:$B,MATCH(MonsterTable!$B$1,MonsterTable!$A$1:$B$1,0),0),
IF(OR(NOT(ISBLANK(AG1656)),ISBLANK(AH1656)),#N/A,
IF(AE1656="empty","empty",
VLOOKUP(AE1656,MonsterGroupTable!$A:$A,1,0)))))))</f>
        <v>empty</v>
      </c>
      <c r="AH1656">
        <v>3</v>
      </c>
      <c r="AL1656" s="1" t="s">
        <v>339</v>
      </c>
      <c r="AM1656" s="2">
        <f>IF(AND(ISBLANK(AL1656),OR(NOT(ISBLANK(AN1656)),NOT(ISBLANK(AO1656)))),#N/A,
IF(ISBLANK(AL1656),"",
IF(AND(NOT(ISERROR(VLOOKUP(AL1656,MonsterTable!$A:$B,MATCH(MonsterTable!$B$1,MonsterTable!$A$1:$B$1,0),0))),OR(ISBLANK(AN1656),ISBLANK(AO1656))),#N/A,
IFERROR(VLOOKUP(AL1656,MonsterTable!$A:$B,MATCH(MonsterTable!$B$1,MonsterTable!$A$1:$B$1,0),0),
IF(OR(NOT(ISBLANK(AN1656)),ISBLANK(AO1656)),#N/A,
IF(AL1656="empty","empty",
VLOOKUP(AL1656,MonsterGroupTable!$A:$A,1,0)))))))</f>
        <v>203</v>
      </c>
      <c r="AN1656">
        <v>1</v>
      </c>
      <c r="AO1656">
        <v>1</v>
      </c>
      <c r="AP1656">
        <v>0</v>
      </c>
      <c r="AT1656" s="2" t="str">
        <f>IF(AND(ISBLANK(AS1656),OR(NOT(ISBLANK(AU1656)),NOT(ISBLANK(AV1656)))),#N/A,
IF(ISBLANK(AS1656),"",
IF(AND(NOT(ISERROR(VLOOKUP(AS1656,MonsterTable!$A:$B,MATCH(MonsterTable!$B$1,MonsterTable!$A$1:$B$1,0),0))),OR(ISBLANK(AU1656),ISBLANK(AV1656))),#N/A,
IFERROR(VLOOKUP(AS1656,MonsterTable!$A:$B,MATCH(MonsterTable!$B$1,MonsterTable!$A$1:$B$1,0),0),
IF(OR(NOT(ISBLANK(AU1656)),ISBLANK(AV1656)),#N/A,
IF(AS1656="empty","empty",
VLOOKUP(AS1656,MonsterGroupTable!$A:$A,1,0)))))))</f>
        <v/>
      </c>
      <c r="BA1656" s="2" t="str">
        <f>IF(AND(ISBLANK(AZ1656),OR(NOT(ISBLANK(BB1656)),NOT(ISBLANK(BC1656)))),#N/A,
IF(ISBLANK(AZ1656),"",
IF(AND(NOT(ISERROR(VLOOKUP(AZ1656,MonsterTable!$A:$B,MATCH(MonsterTable!$B$1,MonsterTable!$A$1:$B$1,0),0))),OR(ISBLANK(BB1656),ISBLANK(BC1656))),#N/A,
IFERROR(VLOOKUP(AZ1656,MonsterTable!$A:$B,MATCH(MonsterTable!$B$1,MonsterTable!$A$1:$B$1,0),0),
IF(OR(NOT(ISBLANK(BB1656)),ISBLANK(BC1656)),#N/A,
IF(AZ1656="empty","empty",
VLOOKUP(AZ1656,MonsterGroupTable!$A:$A,1,0)))))))</f>
        <v/>
      </c>
      <c r="BH1656" s="2" t="str">
        <f>IF(AND(ISBLANK(BG1656),OR(NOT(ISBLANK(BI1656)),NOT(ISBLANK(BJ1656)))),#N/A,
IF(ISBLANK(BG1656),"",
IF(AND(NOT(ISERROR(VLOOKUP(BG1656,MonsterTable!$A:$B,MATCH(MonsterTable!$B$1,MonsterTable!$A$1:$B$1,0),0))),OR(ISBLANK(BI1656),ISBLANK(BJ1656))),#N/A,
IFERROR(VLOOKUP(BG1656,MonsterTable!$A:$B,MATCH(MonsterTable!$B$1,MonsterTable!$A$1:$B$1,0),0),
IF(OR(NOT(ISBLANK(BI1656)),ISBLANK(BJ1656)),#N/A,
IF(BG1656="empty","empty",
VLOOKUP(BG1656,MonsterGroupTable!$A:$A,1,0)))))))</f>
        <v/>
      </c>
      <c r="BO1656" s="2" t="str">
        <f>IF(AND(ISBLANK(BN1656),OR(NOT(ISBLANK(BP1656)),NOT(ISBLANK(BQ1656)))),#N/A,
IF(ISBLANK(BN1656),"",
IF(AND(NOT(ISERROR(VLOOKUP(BN1656,MonsterTable!$A:$B,MATCH(MonsterTable!$B$1,MonsterTable!$A$1:$B$1,0),0))),OR(ISBLANK(BP1656),ISBLANK(BQ1656))),#N/A,
IFERROR(VLOOKUP(BN1656,MonsterTable!$A:$B,MATCH(MonsterTable!$B$1,MonsterTable!$A$1:$B$1,0),0),
IF(OR(NOT(ISBLANK(BP1656)),ISBLANK(BQ1656)),#N/A,
IF(BN1656="empty","empty",
VLOOKUP(BN1656,MonsterGroupTable!$A:$A,1,0)))))))</f>
        <v/>
      </c>
      <c r="BV1656" s="2" t="str">
        <f>IF(AND(ISBLANK(BU1656),OR(NOT(ISBLANK(BW1656)),NOT(ISBLANK(BX1656)))),#N/A,
IF(ISBLANK(BU1656),"",
IF(AND(NOT(ISERROR(VLOOKUP(BU1656,MonsterTable!$A:$B,MATCH(MonsterTable!$B$1,MonsterTable!$A$1:$B$1,0),0))),OR(ISBLANK(BW1656),ISBLANK(BX1656))),#N/A,
IFERROR(VLOOKUP(BU1656,MonsterTable!$A:$B,MATCH(MonsterTable!$B$1,MonsterTable!$A$1:$B$1,0),0),
IF(OR(NOT(ISBLANK(BW1656)),ISBLANK(BX1656)),#N/A,
IF(BU1656="empty","empty",
VLOOKUP(BU1656,MonsterGroupTable!$A:$A,1,0)))))))</f>
        <v/>
      </c>
      <c r="CC1656" s="2" t="str">
        <f>IF(AND(ISBLANK(CB1656),OR(NOT(ISBLANK(CD1656)),NOT(ISBLANK(CE1656)))),#N/A,
IF(ISBLANK(CB1656),"",
IF(AND(NOT(ISERROR(VLOOKUP(CB1656,MonsterTable!$A:$B,MATCH(MonsterTable!$B$1,MonsterTable!$A$1:$B$1,0),0))),OR(ISBLANK(CD1656),ISBLANK(CE1656))),#N/A,
IFERROR(VLOOKUP(CB1656,MonsterTable!$A:$B,MATCH(MonsterTable!$B$1,MonsterTable!$A$1:$B$1,0),0),
IF(OR(NOT(ISBLANK(CD1656)),ISBLANK(CE1656)),#N/A,
IF(CB1656="empty","empty",
VLOOKUP(CB1656,MonsterGroupTable!$A:$A,1,0)))))))</f>
        <v/>
      </c>
      <c r="CJ1656" s="2" t="str">
        <f>IF(AND(ISBLANK(CI1656),OR(NOT(ISBLANK(CK1656)),NOT(ISBLANK(CL1656)))),#N/A,
IF(ISBLANK(CI1656),"",
IF(AND(NOT(ISERROR(VLOOKUP(CI1656,MonsterTable!$A:$B,MATCH(MonsterTable!$B$1,MonsterTable!$A$1:$B$1,0),0))),OR(ISBLANK(CK1656),ISBLANK(CL1656))),#N/A,
IFERROR(VLOOKUP(CI1656,MonsterTable!$A:$B,MATCH(MonsterTable!$B$1,MonsterTable!$A$1:$B$1,0),0),
IF(OR(NOT(ISBLANK(CK1656)),ISBLANK(CL1656)),#N/A,
IF(CI1656="empty","empty",
VLOOKUP(CI1656,MonsterGroupTable!$A:$A,1,0)))))))</f>
        <v/>
      </c>
    </row>
    <row r="1657" spans="1:88">
      <c r="A1657">
        <v>20623</v>
      </c>
      <c r="B1657">
        <f t="shared" si="55"/>
        <v>1.1000000000000001</v>
      </c>
      <c r="C1657">
        <f t="shared" si="55"/>
        <v>1.1000000000000001</v>
      </c>
      <c r="F1657">
        <v>2700</v>
      </c>
      <c r="G1657">
        <v>92796</v>
      </c>
      <c r="H1657">
        <v>0</v>
      </c>
      <c r="I1657">
        <v>0</v>
      </c>
      <c r="J1657">
        <v>0</v>
      </c>
      <c r="K1657" t="s">
        <v>28</v>
      </c>
      <c r="L1657" t="s">
        <v>245</v>
      </c>
      <c r="M1657" t="s">
        <v>79</v>
      </c>
      <c r="N1657" t="s">
        <v>80</v>
      </c>
      <c r="O1657">
        <v>0</v>
      </c>
      <c r="P1657">
        <v>-4.75</v>
      </c>
      <c r="Q1657">
        <v>-3.5</v>
      </c>
      <c r="R1657">
        <v>4.75</v>
      </c>
      <c r="S1657">
        <v>3</v>
      </c>
      <c r="T1657">
        <v>-13.5</v>
      </c>
      <c r="U1657">
        <v>2.5499999999999998</v>
      </c>
      <c r="V1657">
        <v>-6.75</v>
      </c>
      <c r="W1657" t="str">
        <f t="shared" si="56"/>
        <v>g103,5,empty,3,203,1,1,0</v>
      </c>
      <c r="X1657" s="1" t="s">
        <v>281</v>
      </c>
      <c r="Y1657" s="2" t="str">
        <f>IF(AND(ISBLANK(X1657),OR(NOT(ISBLANK(Z1657)),NOT(ISBLANK(AA1657)))),#N/A,
IF(ISBLANK(X1657),"",
IF(AND(NOT(ISERROR(VLOOKUP(X1657,MonsterTable!$A:$B,MATCH(MonsterTable!$B$1,MonsterTable!$A$1:$B$1,0),0))),OR(ISBLANK(Z1657),ISBLANK(AA1657))),#N/A,
IFERROR(VLOOKUP(X1657,MonsterTable!$A:$B,MATCH(MonsterTable!$B$1,MonsterTable!$A$1:$B$1,0),0),
IF(OR(NOT(ISBLANK(Z1657)),ISBLANK(AA1657)),#N/A,
IF(X1657="empty","empty",
VLOOKUP(X1657,MonsterGroupTable!$A:$A,1,0)))))))</f>
        <v>g103</v>
      </c>
      <c r="AA1657">
        <v>5</v>
      </c>
      <c r="AE1657" s="1" t="s">
        <v>446</v>
      </c>
      <c r="AF1657" s="2" t="str">
        <f>IF(AND(ISBLANK(AE1657),OR(NOT(ISBLANK(AG1657)),NOT(ISBLANK(AH1657)))),#N/A,
IF(ISBLANK(AE1657),"",
IF(AND(NOT(ISERROR(VLOOKUP(AE1657,MonsterTable!$A:$B,MATCH(MonsterTable!$B$1,MonsterTable!$A$1:$B$1,0),0))),OR(ISBLANK(AG1657),ISBLANK(AH1657))),#N/A,
IFERROR(VLOOKUP(AE1657,MonsterTable!$A:$B,MATCH(MonsterTable!$B$1,MonsterTable!$A$1:$B$1,0),0),
IF(OR(NOT(ISBLANK(AG1657)),ISBLANK(AH1657)),#N/A,
IF(AE1657="empty","empty",
VLOOKUP(AE1657,MonsterGroupTable!$A:$A,1,0)))))))</f>
        <v>empty</v>
      </c>
      <c r="AH1657">
        <v>3</v>
      </c>
      <c r="AL1657" s="1" t="s">
        <v>339</v>
      </c>
      <c r="AM1657" s="2">
        <f>IF(AND(ISBLANK(AL1657),OR(NOT(ISBLANK(AN1657)),NOT(ISBLANK(AO1657)))),#N/A,
IF(ISBLANK(AL1657),"",
IF(AND(NOT(ISERROR(VLOOKUP(AL1657,MonsterTable!$A:$B,MATCH(MonsterTable!$B$1,MonsterTable!$A$1:$B$1,0),0))),OR(ISBLANK(AN1657),ISBLANK(AO1657))),#N/A,
IFERROR(VLOOKUP(AL1657,MonsterTable!$A:$B,MATCH(MonsterTable!$B$1,MonsterTable!$A$1:$B$1,0),0),
IF(OR(NOT(ISBLANK(AN1657)),ISBLANK(AO1657)),#N/A,
IF(AL1657="empty","empty",
VLOOKUP(AL1657,MonsterGroupTable!$A:$A,1,0)))))))</f>
        <v>203</v>
      </c>
      <c r="AN1657">
        <v>1</v>
      </c>
      <c r="AO1657">
        <v>1</v>
      </c>
      <c r="AP1657">
        <v>0</v>
      </c>
      <c r="AT1657" s="2" t="str">
        <f>IF(AND(ISBLANK(AS1657),OR(NOT(ISBLANK(AU1657)),NOT(ISBLANK(AV1657)))),#N/A,
IF(ISBLANK(AS1657),"",
IF(AND(NOT(ISERROR(VLOOKUP(AS1657,MonsterTable!$A:$B,MATCH(MonsterTable!$B$1,MonsterTable!$A$1:$B$1,0),0))),OR(ISBLANK(AU1657),ISBLANK(AV1657))),#N/A,
IFERROR(VLOOKUP(AS1657,MonsterTable!$A:$B,MATCH(MonsterTable!$B$1,MonsterTable!$A$1:$B$1,0),0),
IF(OR(NOT(ISBLANK(AU1657)),ISBLANK(AV1657)),#N/A,
IF(AS1657="empty","empty",
VLOOKUP(AS1657,MonsterGroupTable!$A:$A,1,0)))))))</f>
        <v/>
      </c>
      <c r="BA1657" s="2" t="str">
        <f>IF(AND(ISBLANK(AZ1657),OR(NOT(ISBLANK(BB1657)),NOT(ISBLANK(BC1657)))),#N/A,
IF(ISBLANK(AZ1657),"",
IF(AND(NOT(ISERROR(VLOOKUP(AZ1657,MonsterTable!$A:$B,MATCH(MonsterTable!$B$1,MonsterTable!$A$1:$B$1,0),0))),OR(ISBLANK(BB1657),ISBLANK(BC1657))),#N/A,
IFERROR(VLOOKUP(AZ1657,MonsterTable!$A:$B,MATCH(MonsterTable!$B$1,MonsterTable!$A$1:$B$1,0),0),
IF(OR(NOT(ISBLANK(BB1657)),ISBLANK(BC1657)),#N/A,
IF(AZ1657="empty","empty",
VLOOKUP(AZ1657,MonsterGroupTable!$A:$A,1,0)))))))</f>
        <v/>
      </c>
      <c r="BH1657" s="2" t="str">
        <f>IF(AND(ISBLANK(BG1657),OR(NOT(ISBLANK(BI1657)),NOT(ISBLANK(BJ1657)))),#N/A,
IF(ISBLANK(BG1657),"",
IF(AND(NOT(ISERROR(VLOOKUP(BG1657,MonsterTable!$A:$B,MATCH(MonsterTable!$B$1,MonsterTable!$A$1:$B$1,0),0))),OR(ISBLANK(BI1657),ISBLANK(BJ1657))),#N/A,
IFERROR(VLOOKUP(BG1657,MonsterTable!$A:$B,MATCH(MonsterTable!$B$1,MonsterTable!$A$1:$B$1,0),0),
IF(OR(NOT(ISBLANK(BI1657)),ISBLANK(BJ1657)),#N/A,
IF(BG1657="empty","empty",
VLOOKUP(BG1657,MonsterGroupTable!$A:$A,1,0)))))))</f>
        <v/>
      </c>
      <c r="BO1657" s="2" t="str">
        <f>IF(AND(ISBLANK(BN1657),OR(NOT(ISBLANK(BP1657)),NOT(ISBLANK(BQ1657)))),#N/A,
IF(ISBLANK(BN1657),"",
IF(AND(NOT(ISERROR(VLOOKUP(BN1657,MonsterTable!$A:$B,MATCH(MonsterTable!$B$1,MonsterTable!$A$1:$B$1,0),0))),OR(ISBLANK(BP1657),ISBLANK(BQ1657))),#N/A,
IFERROR(VLOOKUP(BN1657,MonsterTable!$A:$B,MATCH(MonsterTable!$B$1,MonsterTable!$A$1:$B$1,0),0),
IF(OR(NOT(ISBLANK(BP1657)),ISBLANK(BQ1657)),#N/A,
IF(BN1657="empty","empty",
VLOOKUP(BN1657,MonsterGroupTable!$A:$A,1,0)))))))</f>
        <v/>
      </c>
      <c r="BV1657" s="2" t="str">
        <f>IF(AND(ISBLANK(BU1657),OR(NOT(ISBLANK(BW1657)),NOT(ISBLANK(BX1657)))),#N/A,
IF(ISBLANK(BU1657),"",
IF(AND(NOT(ISERROR(VLOOKUP(BU1657,MonsterTable!$A:$B,MATCH(MonsterTable!$B$1,MonsterTable!$A$1:$B$1,0),0))),OR(ISBLANK(BW1657),ISBLANK(BX1657))),#N/A,
IFERROR(VLOOKUP(BU1657,MonsterTable!$A:$B,MATCH(MonsterTable!$B$1,MonsterTable!$A$1:$B$1,0),0),
IF(OR(NOT(ISBLANK(BW1657)),ISBLANK(BX1657)),#N/A,
IF(BU1657="empty","empty",
VLOOKUP(BU1657,MonsterGroupTable!$A:$A,1,0)))))))</f>
        <v/>
      </c>
      <c r="CC1657" s="2" t="str">
        <f>IF(AND(ISBLANK(CB1657),OR(NOT(ISBLANK(CD1657)),NOT(ISBLANK(CE1657)))),#N/A,
IF(ISBLANK(CB1657),"",
IF(AND(NOT(ISERROR(VLOOKUP(CB1657,MonsterTable!$A:$B,MATCH(MonsterTable!$B$1,MonsterTable!$A$1:$B$1,0),0))),OR(ISBLANK(CD1657),ISBLANK(CE1657))),#N/A,
IFERROR(VLOOKUP(CB1657,MonsterTable!$A:$B,MATCH(MonsterTable!$B$1,MonsterTable!$A$1:$B$1,0),0),
IF(OR(NOT(ISBLANK(CD1657)),ISBLANK(CE1657)),#N/A,
IF(CB1657="empty","empty",
VLOOKUP(CB1657,MonsterGroupTable!$A:$A,1,0)))))))</f>
        <v/>
      </c>
      <c r="CJ1657" s="2" t="str">
        <f>IF(AND(ISBLANK(CI1657),OR(NOT(ISBLANK(CK1657)),NOT(ISBLANK(CL1657)))),#N/A,
IF(ISBLANK(CI1657),"",
IF(AND(NOT(ISERROR(VLOOKUP(CI1657,MonsterTable!$A:$B,MATCH(MonsterTable!$B$1,MonsterTable!$A$1:$B$1,0),0))),OR(ISBLANK(CK1657),ISBLANK(CL1657))),#N/A,
IFERROR(VLOOKUP(CI1657,MonsterTable!$A:$B,MATCH(MonsterTable!$B$1,MonsterTable!$A$1:$B$1,0),0),
IF(OR(NOT(ISBLANK(CK1657)),ISBLANK(CL1657)),#N/A,
IF(CI1657="empty","empty",
VLOOKUP(CI1657,MonsterGroupTable!$A:$A,1,0)))))))</f>
        <v/>
      </c>
    </row>
    <row r="1658" spans="1:88">
      <c r="A1658">
        <v>20624</v>
      </c>
      <c r="B1658">
        <f t="shared" si="55"/>
        <v>1.1000000000000001</v>
      </c>
      <c r="C1658">
        <f t="shared" si="55"/>
        <v>1.1000000000000001</v>
      </c>
      <c r="F1658">
        <v>2700</v>
      </c>
      <c r="G1658">
        <v>93201</v>
      </c>
      <c r="H1658">
        <v>0</v>
      </c>
      <c r="I1658">
        <v>0</v>
      </c>
      <c r="J1658">
        <v>0</v>
      </c>
      <c r="K1658" t="s">
        <v>28</v>
      </c>
      <c r="L1658" t="s">
        <v>245</v>
      </c>
      <c r="M1658" t="s">
        <v>79</v>
      </c>
      <c r="N1658" t="s">
        <v>80</v>
      </c>
      <c r="O1658">
        <v>0</v>
      </c>
      <c r="P1658">
        <v>-4.75</v>
      </c>
      <c r="Q1658">
        <v>-3.5</v>
      </c>
      <c r="R1658">
        <v>4.75</v>
      </c>
      <c r="S1658">
        <v>3</v>
      </c>
      <c r="T1658">
        <v>-13.5</v>
      </c>
      <c r="U1658">
        <v>2.5499999999999998</v>
      </c>
      <c r="V1658">
        <v>-6.75</v>
      </c>
      <c r="W1658" t="str">
        <f t="shared" si="56"/>
        <v>g103,5,empty,3,203,1,1,0</v>
      </c>
      <c r="X1658" s="1" t="s">
        <v>281</v>
      </c>
      <c r="Y1658" s="2" t="str">
        <f>IF(AND(ISBLANK(X1658),OR(NOT(ISBLANK(Z1658)),NOT(ISBLANK(AA1658)))),#N/A,
IF(ISBLANK(X1658),"",
IF(AND(NOT(ISERROR(VLOOKUP(X1658,MonsterTable!$A:$B,MATCH(MonsterTable!$B$1,MonsterTable!$A$1:$B$1,0),0))),OR(ISBLANK(Z1658),ISBLANK(AA1658))),#N/A,
IFERROR(VLOOKUP(X1658,MonsterTable!$A:$B,MATCH(MonsterTable!$B$1,MonsterTable!$A$1:$B$1,0),0),
IF(OR(NOT(ISBLANK(Z1658)),ISBLANK(AA1658)),#N/A,
IF(X1658="empty","empty",
VLOOKUP(X1658,MonsterGroupTable!$A:$A,1,0)))))))</f>
        <v>g103</v>
      </c>
      <c r="AA1658">
        <v>5</v>
      </c>
      <c r="AE1658" s="1" t="s">
        <v>446</v>
      </c>
      <c r="AF1658" s="2" t="str">
        <f>IF(AND(ISBLANK(AE1658),OR(NOT(ISBLANK(AG1658)),NOT(ISBLANK(AH1658)))),#N/A,
IF(ISBLANK(AE1658),"",
IF(AND(NOT(ISERROR(VLOOKUP(AE1658,MonsterTable!$A:$B,MATCH(MonsterTable!$B$1,MonsterTable!$A$1:$B$1,0),0))),OR(ISBLANK(AG1658),ISBLANK(AH1658))),#N/A,
IFERROR(VLOOKUP(AE1658,MonsterTable!$A:$B,MATCH(MonsterTable!$B$1,MonsterTable!$A$1:$B$1,0),0),
IF(OR(NOT(ISBLANK(AG1658)),ISBLANK(AH1658)),#N/A,
IF(AE1658="empty","empty",
VLOOKUP(AE1658,MonsterGroupTable!$A:$A,1,0)))))))</f>
        <v>empty</v>
      </c>
      <c r="AH1658">
        <v>3</v>
      </c>
      <c r="AL1658" s="1" t="s">
        <v>339</v>
      </c>
      <c r="AM1658" s="2">
        <f>IF(AND(ISBLANK(AL1658),OR(NOT(ISBLANK(AN1658)),NOT(ISBLANK(AO1658)))),#N/A,
IF(ISBLANK(AL1658),"",
IF(AND(NOT(ISERROR(VLOOKUP(AL1658,MonsterTable!$A:$B,MATCH(MonsterTable!$B$1,MonsterTable!$A$1:$B$1,0),0))),OR(ISBLANK(AN1658),ISBLANK(AO1658))),#N/A,
IFERROR(VLOOKUP(AL1658,MonsterTable!$A:$B,MATCH(MonsterTable!$B$1,MonsterTable!$A$1:$B$1,0),0),
IF(OR(NOT(ISBLANK(AN1658)),ISBLANK(AO1658)),#N/A,
IF(AL1658="empty","empty",
VLOOKUP(AL1658,MonsterGroupTable!$A:$A,1,0)))))))</f>
        <v>203</v>
      </c>
      <c r="AN1658">
        <v>1</v>
      </c>
      <c r="AO1658">
        <v>1</v>
      </c>
      <c r="AP1658">
        <v>0</v>
      </c>
      <c r="AT1658" s="2" t="str">
        <f>IF(AND(ISBLANK(AS1658),OR(NOT(ISBLANK(AU1658)),NOT(ISBLANK(AV1658)))),#N/A,
IF(ISBLANK(AS1658),"",
IF(AND(NOT(ISERROR(VLOOKUP(AS1658,MonsterTable!$A:$B,MATCH(MonsterTable!$B$1,MonsterTable!$A$1:$B$1,0),0))),OR(ISBLANK(AU1658),ISBLANK(AV1658))),#N/A,
IFERROR(VLOOKUP(AS1658,MonsterTable!$A:$B,MATCH(MonsterTable!$B$1,MonsterTable!$A$1:$B$1,0),0),
IF(OR(NOT(ISBLANK(AU1658)),ISBLANK(AV1658)),#N/A,
IF(AS1658="empty","empty",
VLOOKUP(AS1658,MonsterGroupTable!$A:$A,1,0)))))))</f>
        <v/>
      </c>
      <c r="BA1658" s="2" t="str">
        <f>IF(AND(ISBLANK(AZ1658),OR(NOT(ISBLANK(BB1658)),NOT(ISBLANK(BC1658)))),#N/A,
IF(ISBLANK(AZ1658),"",
IF(AND(NOT(ISERROR(VLOOKUP(AZ1658,MonsterTable!$A:$B,MATCH(MonsterTable!$B$1,MonsterTable!$A$1:$B$1,0),0))),OR(ISBLANK(BB1658),ISBLANK(BC1658))),#N/A,
IFERROR(VLOOKUP(AZ1658,MonsterTable!$A:$B,MATCH(MonsterTable!$B$1,MonsterTable!$A$1:$B$1,0),0),
IF(OR(NOT(ISBLANK(BB1658)),ISBLANK(BC1658)),#N/A,
IF(AZ1658="empty","empty",
VLOOKUP(AZ1658,MonsterGroupTable!$A:$A,1,0)))))))</f>
        <v/>
      </c>
      <c r="BH1658" s="2" t="str">
        <f>IF(AND(ISBLANK(BG1658),OR(NOT(ISBLANK(BI1658)),NOT(ISBLANK(BJ1658)))),#N/A,
IF(ISBLANK(BG1658),"",
IF(AND(NOT(ISERROR(VLOOKUP(BG1658,MonsterTable!$A:$B,MATCH(MonsterTable!$B$1,MonsterTable!$A$1:$B$1,0),0))),OR(ISBLANK(BI1658),ISBLANK(BJ1658))),#N/A,
IFERROR(VLOOKUP(BG1658,MonsterTable!$A:$B,MATCH(MonsterTable!$B$1,MonsterTable!$A$1:$B$1,0),0),
IF(OR(NOT(ISBLANK(BI1658)),ISBLANK(BJ1658)),#N/A,
IF(BG1658="empty","empty",
VLOOKUP(BG1658,MonsterGroupTable!$A:$A,1,0)))))))</f>
        <v/>
      </c>
      <c r="BO1658" s="2" t="str">
        <f>IF(AND(ISBLANK(BN1658),OR(NOT(ISBLANK(BP1658)),NOT(ISBLANK(BQ1658)))),#N/A,
IF(ISBLANK(BN1658),"",
IF(AND(NOT(ISERROR(VLOOKUP(BN1658,MonsterTable!$A:$B,MATCH(MonsterTable!$B$1,MonsterTable!$A$1:$B$1,0),0))),OR(ISBLANK(BP1658),ISBLANK(BQ1658))),#N/A,
IFERROR(VLOOKUP(BN1658,MonsterTable!$A:$B,MATCH(MonsterTable!$B$1,MonsterTable!$A$1:$B$1,0),0),
IF(OR(NOT(ISBLANK(BP1658)),ISBLANK(BQ1658)),#N/A,
IF(BN1658="empty","empty",
VLOOKUP(BN1658,MonsterGroupTable!$A:$A,1,0)))))))</f>
        <v/>
      </c>
      <c r="BV1658" s="2" t="str">
        <f>IF(AND(ISBLANK(BU1658),OR(NOT(ISBLANK(BW1658)),NOT(ISBLANK(BX1658)))),#N/A,
IF(ISBLANK(BU1658),"",
IF(AND(NOT(ISERROR(VLOOKUP(BU1658,MonsterTable!$A:$B,MATCH(MonsterTable!$B$1,MonsterTable!$A$1:$B$1,0),0))),OR(ISBLANK(BW1658),ISBLANK(BX1658))),#N/A,
IFERROR(VLOOKUP(BU1658,MonsterTable!$A:$B,MATCH(MonsterTable!$B$1,MonsterTable!$A$1:$B$1,0),0),
IF(OR(NOT(ISBLANK(BW1658)),ISBLANK(BX1658)),#N/A,
IF(BU1658="empty","empty",
VLOOKUP(BU1658,MonsterGroupTable!$A:$A,1,0)))))))</f>
        <v/>
      </c>
      <c r="CC1658" s="2" t="str">
        <f>IF(AND(ISBLANK(CB1658),OR(NOT(ISBLANK(CD1658)),NOT(ISBLANK(CE1658)))),#N/A,
IF(ISBLANK(CB1658),"",
IF(AND(NOT(ISERROR(VLOOKUP(CB1658,MonsterTable!$A:$B,MATCH(MonsterTable!$B$1,MonsterTable!$A$1:$B$1,0),0))),OR(ISBLANK(CD1658),ISBLANK(CE1658))),#N/A,
IFERROR(VLOOKUP(CB1658,MonsterTable!$A:$B,MATCH(MonsterTable!$B$1,MonsterTable!$A$1:$B$1,0),0),
IF(OR(NOT(ISBLANK(CD1658)),ISBLANK(CE1658)),#N/A,
IF(CB1658="empty","empty",
VLOOKUP(CB1658,MonsterGroupTable!$A:$A,1,0)))))))</f>
        <v/>
      </c>
      <c r="CJ1658" s="2" t="str">
        <f>IF(AND(ISBLANK(CI1658),OR(NOT(ISBLANK(CK1658)),NOT(ISBLANK(CL1658)))),#N/A,
IF(ISBLANK(CI1658),"",
IF(AND(NOT(ISERROR(VLOOKUP(CI1658,MonsterTable!$A:$B,MATCH(MonsterTable!$B$1,MonsterTable!$A$1:$B$1,0),0))),OR(ISBLANK(CK1658),ISBLANK(CL1658))),#N/A,
IFERROR(VLOOKUP(CI1658,MonsterTable!$A:$B,MATCH(MonsterTable!$B$1,MonsterTable!$A$1:$B$1,0),0),
IF(OR(NOT(ISBLANK(CK1658)),ISBLANK(CL1658)),#N/A,
IF(CI1658="empty","empty",
VLOOKUP(CI1658,MonsterGroupTable!$A:$A,1,0)))))))</f>
        <v/>
      </c>
    </row>
    <row r="1659" spans="1:88">
      <c r="A1659">
        <v>20625</v>
      </c>
      <c r="B1659">
        <f t="shared" si="55"/>
        <v>1.1000000000000001</v>
      </c>
      <c r="C1659">
        <f t="shared" si="55"/>
        <v>1.1000000000000001</v>
      </c>
      <c r="F1659">
        <v>2700</v>
      </c>
      <c r="G1659">
        <v>93606</v>
      </c>
      <c r="H1659">
        <v>0</v>
      </c>
      <c r="I1659">
        <v>0</v>
      </c>
      <c r="J1659">
        <v>0</v>
      </c>
      <c r="K1659" t="s">
        <v>28</v>
      </c>
      <c r="L1659" t="s">
        <v>245</v>
      </c>
      <c r="M1659" t="s">
        <v>79</v>
      </c>
      <c r="N1659" t="s">
        <v>80</v>
      </c>
      <c r="O1659">
        <v>0</v>
      </c>
      <c r="P1659">
        <v>-4.75</v>
      </c>
      <c r="Q1659">
        <v>-3.5</v>
      </c>
      <c r="R1659">
        <v>4.75</v>
      </c>
      <c r="S1659">
        <v>3</v>
      </c>
      <c r="T1659">
        <v>-13.5</v>
      </c>
      <c r="U1659">
        <v>2.5499999999999998</v>
      </c>
      <c r="V1659">
        <v>-6.75</v>
      </c>
      <c r="W1659" t="str">
        <f t="shared" si="56"/>
        <v>g103,5,empty,3,203,1,1,0</v>
      </c>
      <c r="X1659" s="1" t="s">
        <v>281</v>
      </c>
      <c r="Y1659" s="2" t="str">
        <f>IF(AND(ISBLANK(X1659),OR(NOT(ISBLANK(Z1659)),NOT(ISBLANK(AA1659)))),#N/A,
IF(ISBLANK(X1659),"",
IF(AND(NOT(ISERROR(VLOOKUP(X1659,MonsterTable!$A:$B,MATCH(MonsterTable!$B$1,MonsterTable!$A$1:$B$1,0),0))),OR(ISBLANK(Z1659),ISBLANK(AA1659))),#N/A,
IFERROR(VLOOKUP(X1659,MonsterTable!$A:$B,MATCH(MonsterTable!$B$1,MonsterTable!$A$1:$B$1,0),0),
IF(OR(NOT(ISBLANK(Z1659)),ISBLANK(AA1659)),#N/A,
IF(X1659="empty","empty",
VLOOKUP(X1659,MonsterGroupTable!$A:$A,1,0)))))))</f>
        <v>g103</v>
      </c>
      <c r="AA1659">
        <v>5</v>
      </c>
      <c r="AE1659" s="1" t="s">
        <v>446</v>
      </c>
      <c r="AF1659" s="2" t="str">
        <f>IF(AND(ISBLANK(AE1659),OR(NOT(ISBLANK(AG1659)),NOT(ISBLANK(AH1659)))),#N/A,
IF(ISBLANK(AE1659),"",
IF(AND(NOT(ISERROR(VLOOKUP(AE1659,MonsterTable!$A:$B,MATCH(MonsterTable!$B$1,MonsterTable!$A$1:$B$1,0),0))),OR(ISBLANK(AG1659),ISBLANK(AH1659))),#N/A,
IFERROR(VLOOKUP(AE1659,MonsterTable!$A:$B,MATCH(MonsterTable!$B$1,MonsterTable!$A$1:$B$1,0),0),
IF(OR(NOT(ISBLANK(AG1659)),ISBLANK(AH1659)),#N/A,
IF(AE1659="empty","empty",
VLOOKUP(AE1659,MonsterGroupTable!$A:$A,1,0)))))))</f>
        <v>empty</v>
      </c>
      <c r="AH1659">
        <v>3</v>
      </c>
      <c r="AL1659" s="1" t="s">
        <v>339</v>
      </c>
      <c r="AM1659" s="2">
        <f>IF(AND(ISBLANK(AL1659),OR(NOT(ISBLANK(AN1659)),NOT(ISBLANK(AO1659)))),#N/A,
IF(ISBLANK(AL1659),"",
IF(AND(NOT(ISERROR(VLOOKUP(AL1659,MonsterTable!$A:$B,MATCH(MonsterTable!$B$1,MonsterTable!$A$1:$B$1,0),0))),OR(ISBLANK(AN1659),ISBLANK(AO1659))),#N/A,
IFERROR(VLOOKUP(AL1659,MonsterTable!$A:$B,MATCH(MonsterTable!$B$1,MonsterTable!$A$1:$B$1,0),0),
IF(OR(NOT(ISBLANK(AN1659)),ISBLANK(AO1659)),#N/A,
IF(AL1659="empty","empty",
VLOOKUP(AL1659,MonsterGroupTable!$A:$A,1,0)))))))</f>
        <v>203</v>
      </c>
      <c r="AN1659">
        <v>1</v>
      </c>
      <c r="AO1659">
        <v>1</v>
      </c>
      <c r="AP1659">
        <v>0</v>
      </c>
      <c r="AT1659" s="2" t="str">
        <f>IF(AND(ISBLANK(AS1659),OR(NOT(ISBLANK(AU1659)),NOT(ISBLANK(AV1659)))),#N/A,
IF(ISBLANK(AS1659),"",
IF(AND(NOT(ISERROR(VLOOKUP(AS1659,MonsterTable!$A:$B,MATCH(MonsterTable!$B$1,MonsterTable!$A$1:$B$1,0),0))),OR(ISBLANK(AU1659),ISBLANK(AV1659))),#N/A,
IFERROR(VLOOKUP(AS1659,MonsterTable!$A:$B,MATCH(MonsterTable!$B$1,MonsterTable!$A$1:$B$1,0),0),
IF(OR(NOT(ISBLANK(AU1659)),ISBLANK(AV1659)),#N/A,
IF(AS1659="empty","empty",
VLOOKUP(AS1659,MonsterGroupTable!$A:$A,1,0)))))))</f>
        <v/>
      </c>
      <c r="BA1659" s="2" t="str">
        <f>IF(AND(ISBLANK(AZ1659),OR(NOT(ISBLANK(BB1659)),NOT(ISBLANK(BC1659)))),#N/A,
IF(ISBLANK(AZ1659),"",
IF(AND(NOT(ISERROR(VLOOKUP(AZ1659,MonsterTable!$A:$B,MATCH(MonsterTable!$B$1,MonsterTable!$A$1:$B$1,0),0))),OR(ISBLANK(BB1659),ISBLANK(BC1659))),#N/A,
IFERROR(VLOOKUP(AZ1659,MonsterTable!$A:$B,MATCH(MonsterTable!$B$1,MonsterTable!$A$1:$B$1,0),0),
IF(OR(NOT(ISBLANK(BB1659)),ISBLANK(BC1659)),#N/A,
IF(AZ1659="empty","empty",
VLOOKUP(AZ1659,MonsterGroupTable!$A:$A,1,0)))))))</f>
        <v/>
      </c>
      <c r="BH1659" s="2" t="str">
        <f>IF(AND(ISBLANK(BG1659),OR(NOT(ISBLANK(BI1659)),NOT(ISBLANK(BJ1659)))),#N/A,
IF(ISBLANK(BG1659),"",
IF(AND(NOT(ISERROR(VLOOKUP(BG1659,MonsterTable!$A:$B,MATCH(MonsterTable!$B$1,MonsterTable!$A$1:$B$1,0),0))),OR(ISBLANK(BI1659),ISBLANK(BJ1659))),#N/A,
IFERROR(VLOOKUP(BG1659,MonsterTable!$A:$B,MATCH(MonsterTable!$B$1,MonsterTable!$A$1:$B$1,0),0),
IF(OR(NOT(ISBLANK(BI1659)),ISBLANK(BJ1659)),#N/A,
IF(BG1659="empty","empty",
VLOOKUP(BG1659,MonsterGroupTable!$A:$A,1,0)))))))</f>
        <v/>
      </c>
      <c r="BO1659" s="2" t="str">
        <f>IF(AND(ISBLANK(BN1659),OR(NOT(ISBLANK(BP1659)),NOT(ISBLANK(BQ1659)))),#N/A,
IF(ISBLANK(BN1659),"",
IF(AND(NOT(ISERROR(VLOOKUP(BN1659,MonsterTable!$A:$B,MATCH(MonsterTable!$B$1,MonsterTable!$A$1:$B$1,0),0))),OR(ISBLANK(BP1659),ISBLANK(BQ1659))),#N/A,
IFERROR(VLOOKUP(BN1659,MonsterTable!$A:$B,MATCH(MonsterTable!$B$1,MonsterTable!$A$1:$B$1,0),0),
IF(OR(NOT(ISBLANK(BP1659)),ISBLANK(BQ1659)),#N/A,
IF(BN1659="empty","empty",
VLOOKUP(BN1659,MonsterGroupTable!$A:$A,1,0)))))))</f>
        <v/>
      </c>
      <c r="BV1659" s="2" t="str">
        <f>IF(AND(ISBLANK(BU1659),OR(NOT(ISBLANK(BW1659)),NOT(ISBLANK(BX1659)))),#N/A,
IF(ISBLANK(BU1659),"",
IF(AND(NOT(ISERROR(VLOOKUP(BU1659,MonsterTable!$A:$B,MATCH(MonsterTable!$B$1,MonsterTable!$A$1:$B$1,0),0))),OR(ISBLANK(BW1659),ISBLANK(BX1659))),#N/A,
IFERROR(VLOOKUP(BU1659,MonsterTable!$A:$B,MATCH(MonsterTable!$B$1,MonsterTable!$A$1:$B$1,0),0),
IF(OR(NOT(ISBLANK(BW1659)),ISBLANK(BX1659)),#N/A,
IF(BU1659="empty","empty",
VLOOKUP(BU1659,MonsterGroupTable!$A:$A,1,0)))))))</f>
        <v/>
      </c>
      <c r="CC1659" s="2" t="str">
        <f>IF(AND(ISBLANK(CB1659),OR(NOT(ISBLANK(CD1659)),NOT(ISBLANK(CE1659)))),#N/A,
IF(ISBLANK(CB1659),"",
IF(AND(NOT(ISERROR(VLOOKUP(CB1659,MonsterTable!$A:$B,MATCH(MonsterTable!$B$1,MonsterTable!$A$1:$B$1,0),0))),OR(ISBLANK(CD1659),ISBLANK(CE1659))),#N/A,
IFERROR(VLOOKUP(CB1659,MonsterTable!$A:$B,MATCH(MonsterTable!$B$1,MonsterTable!$A$1:$B$1,0),0),
IF(OR(NOT(ISBLANK(CD1659)),ISBLANK(CE1659)),#N/A,
IF(CB1659="empty","empty",
VLOOKUP(CB1659,MonsterGroupTable!$A:$A,1,0)))))))</f>
        <v/>
      </c>
      <c r="CJ1659" s="2" t="str">
        <f>IF(AND(ISBLANK(CI1659),OR(NOT(ISBLANK(CK1659)),NOT(ISBLANK(CL1659)))),#N/A,
IF(ISBLANK(CI1659),"",
IF(AND(NOT(ISERROR(VLOOKUP(CI1659,MonsterTable!$A:$B,MATCH(MonsterTable!$B$1,MonsterTable!$A$1:$B$1,0),0))),OR(ISBLANK(CK1659),ISBLANK(CL1659))),#N/A,
IFERROR(VLOOKUP(CI1659,MonsterTable!$A:$B,MATCH(MonsterTable!$B$1,MonsterTable!$A$1:$B$1,0),0),
IF(OR(NOT(ISBLANK(CK1659)),ISBLANK(CL1659)),#N/A,
IF(CI1659="empty","empty",
VLOOKUP(CI1659,MonsterGroupTable!$A:$A,1,0)))))))</f>
        <v/>
      </c>
    </row>
    <row r="1660" spans="1:88">
      <c r="A1660">
        <v>20626</v>
      </c>
      <c r="B1660">
        <f t="shared" si="55"/>
        <v>1.1000000000000001</v>
      </c>
      <c r="C1660">
        <f t="shared" si="55"/>
        <v>1.1000000000000001</v>
      </c>
      <c r="F1660">
        <v>2700</v>
      </c>
      <c r="G1660">
        <v>94011</v>
      </c>
      <c r="H1660">
        <v>0</v>
      </c>
      <c r="I1660">
        <v>0</v>
      </c>
      <c r="J1660">
        <v>0</v>
      </c>
      <c r="K1660" t="s">
        <v>28</v>
      </c>
      <c r="L1660" t="s">
        <v>245</v>
      </c>
      <c r="M1660" t="s">
        <v>79</v>
      </c>
      <c r="N1660" t="s">
        <v>80</v>
      </c>
      <c r="O1660">
        <v>0</v>
      </c>
      <c r="P1660">
        <v>-4.75</v>
      </c>
      <c r="Q1660">
        <v>-3.5</v>
      </c>
      <c r="R1660">
        <v>4.75</v>
      </c>
      <c r="S1660">
        <v>3</v>
      </c>
      <c r="T1660">
        <v>-13.5</v>
      </c>
      <c r="U1660">
        <v>2.5499999999999998</v>
      </c>
      <c r="V1660">
        <v>-6.75</v>
      </c>
      <c r="W1660" t="str">
        <f t="shared" si="56"/>
        <v>g103,5,empty,3,203,1,1,0</v>
      </c>
      <c r="X1660" s="1" t="s">
        <v>281</v>
      </c>
      <c r="Y1660" s="2" t="str">
        <f>IF(AND(ISBLANK(X1660),OR(NOT(ISBLANK(Z1660)),NOT(ISBLANK(AA1660)))),#N/A,
IF(ISBLANK(X1660),"",
IF(AND(NOT(ISERROR(VLOOKUP(X1660,MonsterTable!$A:$B,MATCH(MonsterTable!$B$1,MonsterTable!$A$1:$B$1,0),0))),OR(ISBLANK(Z1660),ISBLANK(AA1660))),#N/A,
IFERROR(VLOOKUP(X1660,MonsterTable!$A:$B,MATCH(MonsterTable!$B$1,MonsterTable!$A$1:$B$1,0),0),
IF(OR(NOT(ISBLANK(Z1660)),ISBLANK(AA1660)),#N/A,
IF(X1660="empty","empty",
VLOOKUP(X1660,MonsterGroupTable!$A:$A,1,0)))))))</f>
        <v>g103</v>
      </c>
      <c r="AA1660">
        <v>5</v>
      </c>
      <c r="AE1660" s="1" t="s">
        <v>446</v>
      </c>
      <c r="AF1660" s="2" t="str">
        <f>IF(AND(ISBLANK(AE1660),OR(NOT(ISBLANK(AG1660)),NOT(ISBLANK(AH1660)))),#N/A,
IF(ISBLANK(AE1660),"",
IF(AND(NOT(ISERROR(VLOOKUP(AE1660,MonsterTable!$A:$B,MATCH(MonsterTable!$B$1,MonsterTable!$A$1:$B$1,0),0))),OR(ISBLANK(AG1660),ISBLANK(AH1660))),#N/A,
IFERROR(VLOOKUP(AE1660,MonsterTable!$A:$B,MATCH(MonsterTable!$B$1,MonsterTable!$A$1:$B$1,0),0),
IF(OR(NOT(ISBLANK(AG1660)),ISBLANK(AH1660)),#N/A,
IF(AE1660="empty","empty",
VLOOKUP(AE1660,MonsterGroupTable!$A:$A,1,0)))))))</f>
        <v>empty</v>
      </c>
      <c r="AH1660">
        <v>3</v>
      </c>
      <c r="AL1660" s="1" t="s">
        <v>339</v>
      </c>
      <c r="AM1660" s="2">
        <f>IF(AND(ISBLANK(AL1660),OR(NOT(ISBLANK(AN1660)),NOT(ISBLANK(AO1660)))),#N/A,
IF(ISBLANK(AL1660),"",
IF(AND(NOT(ISERROR(VLOOKUP(AL1660,MonsterTable!$A:$B,MATCH(MonsterTable!$B$1,MonsterTable!$A$1:$B$1,0),0))),OR(ISBLANK(AN1660),ISBLANK(AO1660))),#N/A,
IFERROR(VLOOKUP(AL1660,MonsterTable!$A:$B,MATCH(MonsterTable!$B$1,MonsterTable!$A$1:$B$1,0),0),
IF(OR(NOT(ISBLANK(AN1660)),ISBLANK(AO1660)),#N/A,
IF(AL1660="empty","empty",
VLOOKUP(AL1660,MonsterGroupTable!$A:$A,1,0)))))))</f>
        <v>203</v>
      </c>
      <c r="AN1660">
        <v>1</v>
      </c>
      <c r="AO1660">
        <v>1</v>
      </c>
      <c r="AP1660">
        <v>0</v>
      </c>
      <c r="AT1660" s="2" t="str">
        <f>IF(AND(ISBLANK(AS1660),OR(NOT(ISBLANK(AU1660)),NOT(ISBLANK(AV1660)))),#N/A,
IF(ISBLANK(AS1660),"",
IF(AND(NOT(ISERROR(VLOOKUP(AS1660,MonsterTable!$A:$B,MATCH(MonsterTable!$B$1,MonsterTable!$A$1:$B$1,0),0))),OR(ISBLANK(AU1660),ISBLANK(AV1660))),#N/A,
IFERROR(VLOOKUP(AS1660,MonsterTable!$A:$B,MATCH(MonsterTable!$B$1,MonsterTable!$A$1:$B$1,0),0),
IF(OR(NOT(ISBLANK(AU1660)),ISBLANK(AV1660)),#N/A,
IF(AS1660="empty","empty",
VLOOKUP(AS1660,MonsterGroupTable!$A:$A,1,0)))))))</f>
        <v/>
      </c>
      <c r="BA1660" s="2" t="str">
        <f>IF(AND(ISBLANK(AZ1660),OR(NOT(ISBLANK(BB1660)),NOT(ISBLANK(BC1660)))),#N/A,
IF(ISBLANK(AZ1660),"",
IF(AND(NOT(ISERROR(VLOOKUP(AZ1660,MonsterTable!$A:$B,MATCH(MonsterTable!$B$1,MonsterTable!$A$1:$B$1,0),0))),OR(ISBLANK(BB1660),ISBLANK(BC1660))),#N/A,
IFERROR(VLOOKUP(AZ1660,MonsterTable!$A:$B,MATCH(MonsterTable!$B$1,MonsterTable!$A$1:$B$1,0),0),
IF(OR(NOT(ISBLANK(BB1660)),ISBLANK(BC1660)),#N/A,
IF(AZ1660="empty","empty",
VLOOKUP(AZ1660,MonsterGroupTable!$A:$A,1,0)))))))</f>
        <v/>
      </c>
      <c r="BH1660" s="2" t="str">
        <f>IF(AND(ISBLANK(BG1660),OR(NOT(ISBLANK(BI1660)),NOT(ISBLANK(BJ1660)))),#N/A,
IF(ISBLANK(BG1660),"",
IF(AND(NOT(ISERROR(VLOOKUP(BG1660,MonsterTable!$A:$B,MATCH(MonsterTable!$B$1,MonsterTable!$A$1:$B$1,0),0))),OR(ISBLANK(BI1660),ISBLANK(BJ1660))),#N/A,
IFERROR(VLOOKUP(BG1660,MonsterTable!$A:$B,MATCH(MonsterTable!$B$1,MonsterTable!$A$1:$B$1,0),0),
IF(OR(NOT(ISBLANK(BI1660)),ISBLANK(BJ1660)),#N/A,
IF(BG1660="empty","empty",
VLOOKUP(BG1660,MonsterGroupTable!$A:$A,1,0)))))))</f>
        <v/>
      </c>
      <c r="BO1660" s="2" t="str">
        <f>IF(AND(ISBLANK(BN1660),OR(NOT(ISBLANK(BP1660)),NOT(ISBLANK(BQ1660)))),#N/A,
IF(ISBLANK(BN1660),"",
IF(AND(NOT(ISERROR(VLOOKUP(BN1660,MonsterTable!$A:$B,MATCH(MonsterTable!$B$1,MonsterTable!$A$1:$B$1,0),0))),OR(ISBLANK(BP1660),ISBLANK(BQ1660))),#N/A,
IFERROR(VLOOKUP(BN1660,MonsterTable!$A:$B,MATCH(MonsterTable!$B$1,MonsterTable!$A$1:$B$1,0),0),
IF(OR(NOT(ISBLANK(BP1660)),ISBLANK(BQ1660)),#N/A,
IF(BN1660="empty","empty",
VLOOKUP(BN1660,MonsterGroupTable!$A:$A,1,0)))))))</f>
        <v/>
      </c>
      <c r="BV1660" s="2" t="str">
        <f>IF(AND(ISBLANK(BU1660),OR(NOT(ISBLANK(BW1660)),NOT(ISBLANK(BX1660)))),#N/A,
IF(ISBLANK(BU1660),"",
IF(AND(NOT(ISERROR(VLOOKUP(BU1660,MonsterTable!$A:$B,MATCH(MonsterTable!$B$1,MonsterTable!$A$1:$B$1,0),0))),OR(ISBLANK(BW1660),ISBLANK(BX1660))),#N/A,
IFERROR(VLOOKUP(BU1660,MonsterTable!$A:$B,MATCH(MonsterTable!$B$1,MonsterTable!$A$1:$B$1,0),0),
IF(OR(NOT(ISBLANK(BW1660)),ISBLANK(BX1660)),#N/A,
IF(BU1660="empty","empty",
VLOOKUP(BU1660,MonsterGroupTable!$A:$A,1,0)))))))</f>
        <v/>
      </c>
      <c r="CC1660" s="2" t="str">
        <f>IF(AND(ISBLANK(CB1660),OR(NOT(ISBLANK(CD1660)),NOT(ISBLANK(CE1660)))),#N/A,
IF(ISBLANK(CB1660),"",
IF(AND(NOT(ISERROR(VLOOKUP(CB1660,MonsterTable!$A:$B,MATCH(MonsterTable!$B$1,MonsterTable!$A$1:$B$1,0),0))),OR(ISBLANK(CD1660),ISBLANK(CE1660))),#N/A,
IFERROR(VLOOKUP(CB1660,MonsterTable!$A:$B,MATCH(MonsterTable!$B$1,MonsterTable!$A$1:$B$1,0),0),
IF(OR(NOT(ISBLANK(CD1660)),ISBLANK(CE1660)),#N/A,
IF(CB1660="empty","empty",
VLOOKUP(CB1660,MonsterGroupTable!$A:$A,1,0)))))))</f>
        <v/>
      </c>
      <c r="CJ1660" s="2" t="str">
        <f>IF(AND(ISBLANK(CI1660),OR(NOT(ISBLANK(CK1660)),NOT(ISBLANK(CL1660)))),#N/A,
IF(ISBLANK(CI1660),"",
IF(AND(NOT(ISERROR(VLOOKUP(CI1660,MonsterTable!$A:$B,MATCH(MonsterTable!$B$1,MonsterTable!$A$1:$B$1,0),0))),OR(ISBLANK(CK1660),ISBLANK(CL1660))),#N/A,
IFERROR(VLOOKUP(CI1660,MonsterTable!$A:$B,MATCH(MonsterTable!$B$1,MonsterTable!$A$1:$B$1,0),0),
IF(OR(NOT(ISBLANK(CK1660)),ISBLANK(CL1660)),#N/A,
IF(CI1660="empty","empty",
VLOOKUP(CI1660,MonsterGroupTable!$A:$A,1,0)))))))</f>
        <v/>
      </c>
    </row>
    <row r="1661" spans="1:88">
      <c r="A1661">
        <v>20627</v>
      </c>
      <c r="B1661">
        <f t="shared" si="55"/>
        <v>1.1000000000000001</v>
      </c>
      <c r="C1661">
        <f t="shared" si="55"/>
        <v>1.1000000000000001</v>
      </c>
      <c r="F1661">
        <v>2700</v>
      </c>
      <c r="G1661">
        <v>94416</v>
      </c>
      <c r="H1661">
        <v>0</v>
      </c>
      <c r="I1661">
        <v>0</v>
      </c>
      <c r="J1661">
        <v>0</v>
      </c>
      <c r="K1661" t="s">
        <v>28</v>
      </c>
      <c r="L1661" t="s">
        <v>245</v>
      </c>
      <c r="M1661" t="s">
        <v>79</v>
      </c>
      <c r="N1661" t="s">
        <v>80</v>
      </c>
      <c r="O1661">
        <v>0</v>
      </c>
      <c r="P1661">
        <v>-4.75</v>
      </c>
      <c r="Q1661">
        <v>-3.5</v>
      </c>
      <c r="R1661">
        <v>4.75</v>
      </c>
      <c r="S1661">
        <v>3</v>
      </c>
      <c r="T1661">
        <v>-13.5</v>
      </c>
      <c r="U1661">
        <v>2.5499999999999998</v>
      </c>
      <c r="V1661">
        <v>-6.75</v>
      </c>
      <c r="W1661" t="str">
        <f t="shared" si="56"/>
        <v>g103,5,empty,3,203,1,1,0</v>
      </c>
      <c r="X1661" s="1" t="s">
        <v>281</v>
      </c>
      <c r="Y1661" s="2" t="str">
        <f>IF(AND(ISBLANK(X1661),OR(NOT(ISBLANK(Z1661)),NOT(ISBLANK(AA1661)))),#N/A,
IF(ISBLANK(X1661),"",
IF(AND(NOT(ISERROR(VLOOKUP(X1661,MonsterTable!$A:$B,MATCH(MonsterTable!$B$1,MonsterTable!$A$1:$B$1,0),0))),OR(ISBLANK(Z1661),ISBLANK(AA1661))),#N/A,
IFERROR(VLOOKUP(X1661,MonsterTable!$A:$B,MATCH(MonsterTable!$B$1,MonsterTable!$A$1:$B$1,0),0),
IF(OR(NOT(ISBLANK(Z1661)),ISBLANK(AA1661)),#N/A,
IF(X1661="empty","empty",
VLOOKUP(X1661,MonsterGroupTable!$A:$A,1,0)))))))</f>
        <v>g103</v>
      </c>
      <c r="AA1661">
        <v>5</v>
      </c>
      <c r="AE1661" s="1" t="s">
        <v>446</v>
      </c>
      <c r="AF1661" s="2" t="str">
        <f>IF(AND(ISBLANK(AE1661),OR(NOT(ISBLANK(AG1661)),NOT(ISBLANK(AH1661)))),#N/A,
IF(ISBLANK(AE1661),"",
IF(AND(NOT(ISERROR(VLOOKUP(AE1661,MonsterTable!$A:$B,MATCH(MonsterTable!$B$1,MonsterTable!$A$1:$B$1,0),0))),OR(ISBLANK(AG1661),ISBLANK(AH1661))),#N/A,
IFERROR(VLOOKUP(AE1661,MonsterTable!$A:$B,MATCH(MonsterTable!$B$1,MonsterTable!$A$1:$B$1,0),0),
IF(OR(NOT(ISBLANK(AG1661)),ISBLANK(AH1661)),#N/A,
IF(AE1661="empty","empty",
VLOOKUP(AE1661,MonsterGroupTable!$A:$A,1,0)))))))</f>
        <v>empty</v>
      </c>
      <c r="AH1661">
        <v>3</v>
      </c>
      <c r="AL1661" s="1" t="s">
        <v>339</v>
      </c>
      <c r="AM1661" s="2">
        <f>IF(AND(ISBLANK(AL1661),OR(NOT(ISBLANK(AN1661)),NOT(ISBLANK(AO1661)))),#N/A,
IF(ISBLANK(AL1661),"",
IF(AND(NOT(ISERROR(VLOOKUP(AL1661,MonsterTable!$A:$B,MATCH(MonsterTable!$B$1,MonsterTable!$A$1:$B$1,0),0))),OR(ISBLANK(AN1661),ISBLANK(AO1661))),#N/A,
IFERROR(VLOOKUP(AL1661,MonsterTable!$A:$B,MATCH(MonsterTable!$B$1,MonsterTable!$A$1:$B$1,0),0),
IF(OR(NOT(ISBLANK(AN1661)),ISBLANK(AO1661)),#N/A,
IF(AL1661="empty","empty",
VLOOKUP(AL1661,MonsterGroupTable!$A:$A,1,0)))))))</f>
        <v>203</v>
      </c>
      <c r="AN1661">
        <v>1</v>
      </c>
      <c r="AO1661">
        <v>1</v>
      </c>
      <c r="AP1661">
        <v>0</v>
      </c>
      <c r="AT1661" s="2" t="str">
        <f>IF(AND(ISBLANK(AS1661),OR(NOT(ISBLANK(AU1661)),NOT(ISBLANK(AV1661)))),#N/A,
IF(ISBLANK(AS1661),"",
IF(AND(NOT(ISERROR(VLOOKUP(AS1661,MonsterTable!$A:$B,MATCH(MonsterTable!$B$1,MonsterTable!$A$1:$B$1,0),0))),OR(ISBLANK(AU1661),ISBLANK(AV1661))),#N/A,
IFERROR(VLOOKUP(AS1661,MonsterTable!$A:$B,MATCH(MonsterTable!$B$1,MonsterTable!$A$1:$B$1,0),0),
IF(OR(NOT(ISBLANK(AU1661)),ISBLANK(AV1661)),#N/A,
IF(AS1661="empty","empty",
VLOOKUP(AS1661,MonsterGroupTable!$A:$A,1,0)))))))</f>
        <v/>
      </c>
      <c r="BA1661" s="2" t="str">
        <f>IF(AND(ISBLANK(AZ1661),OR(NOT(ISBLANK(BB1661)),NOT(ISBLANK(BC1661)))),#N/A,
IF(ISBLANK(AZ1661),"",
IF(AND(NOT(ISERROR(VLOOKUP(AZ1661,MonsterTable!$A:$B,MATCH(MonsterTable!$B$1,MonsterTable!$A$1:$B$1,0),0))),OR(ISBLANK(BB1661),ISBLANK(BC1661))),#N/A,
IFERROR(VLOOKUP(AZ1661,MonsterTable!$A:$B,MATCH(MonsterTable!$B$1,MonsterTable!$A$1:$B$1,0),0),
IF(OR(NOT(ISBLANK(BB1661)),ISBLANK(BC1661)),#N/A,
IF(AZ1661="empty","empty",
VLOOKUP(AZ1661,MonsterGroupTable!$A:$A,1,0)))))))</f>
        <v/>
      </c>
      <c r="BH1661" s="2" t="str">
        <f>IF(AND(ISBLANK(BG1661),OR(NOT(ISBLANK(BI1661)),NOT(ISBLANK(BJ1661)))),#N/A,
IF(ISBLANK(BG1661),"",
IF(AND(NOT(ISERROR(VLOOKUP(BG1661,MonsterTable!$A:$B,MATCH(MonsterTable!$B$1,MonsterTable!$A$1:$B$1,0),0))),OR(ISBLANK(BI1661),ISBLANK(BJ1661))),#N/A,
IFERROR(VLOOKUP(BG1661,MonsterTable!$A:$B,MATCH(MonsterTable!$B$1,MonsterTable!$A$1:$B$1,0),0),
IF(OR(NOT(ISBLANK(BI1661)),ISBLANK(BJ1661)),#N/A,
IF(BG1661="empty","empty",
VLOOKUP(BG1661,MonsterGroupTable!$A:$A,1,0)))))))</f>
        <v/>
      </c>
      <c r="BO1661" s="2" t="str">
        <f>IF(AND(ISBLANK(BN1661),OR(NOT(ISBLANK(BP1661)),NOT(ISBLANK(BQ1661)))),#N/A,
IF(ISBLANK(BN1661),"",
IF(AND(NOT(ISERROR(VLOOKUP(BN1661,MonsterTable!$A:$B,MATCH(MonsterTable!$B$1,MonsterTable!$A$1:$B$1,0),0))),OR(ISBLANK(BP1661),ISBLANK(BQ1661))),#N/A,
IFERROR(VLOOKUP(BN1661,MonsterTable!$A:$B,MATCH(MonsterTable!$B$1,MonsterTable!$A$1:$B$1,0),0),
IF(OR(NOT(ISBLANK(BP1661)),ISBLANK(BQ1661)),#N/A,
IF(BN1661="empty","empty",
VLOOKUP(BN1661,MonsterGroupTable!$A:$A,1,0)))))))</f>
        <v/>
      </c>
      <c r="BV1661" s="2" t="str">
        <f>IF(AND(ISBLANK(BU1661),OR(NOT(ISBLANK(BW1661)),NOT(ISBLANK(BX1661)))),#N/A,
IF(ISBLANK(BU1661),"",
IF(AND(NOT(ISERROR(VLOOKUP(BU1661,MonsterTable!$A:$B,MATCH(MonsterTable!$B$1,MonsterTable!$A$1:$B$1,0),0))),OR(ISBLANK(BW1661),ISBLANK(BX1661))),#N/A,
IFERROR(VLOOKUP(BU1661,MonsterTable!$A:$B,MATCH(MonsterTable!$B$1,MonsterTable!$A$1:$B$1,0),0),
IF(OR(NOT(ISBLANK(BW1661)),ISBLANK(BX1661)),#N/A,
IF(BU1661="empty","empty",
VLOOKUP(BU1661,MonsterGroupTable!$A:$A,1,0)))))))</f>
        <v/>
      </c>
      <c r="CC1661" s="2" t="str">
        <f>IF(AND(ISBLANK(CB1661),OR(NOT(ISBLANK(CD1661)),NOT(ISBLANK(CE1661)))),#N/A,
IF(ISBLANK(CB1661),"",
IF(AND(NOT(ISERROR(VLOOKUP(CB1661,MonsterTable!$A:$B,MATCH(MonsterTable!$B$1,MonsterTable!$A$1:$B$1,0),0))),OR(ISBLANK(CD1661),ISBLANK(CE1661))),#N/A,
IFERROR(VLOOKUP(CB1661,MonsterTable!$A:$B,MATCH(MonsterTable!$B$1,MonsterTable!$A$1:$B$1,0),0),
IF(OR(NOT(ISBLANK(CD1661)),ISBLANK(CE1661)),#N/A,
IF(CB1661="empty","empty",
VLOOKUP(CB1661,MonsterGroupTable!$A:$A,1,0)))))))</f>
        <v/>
      </c>
      <c r="CJ1661" s="2" t="str">
        <f>IF(AND(ISBLANK(CI1661),OR(NOT(ISBLANK(CK1661)),NOT(ISBLANK(CL1661)))),#N/A,
IF(ISBLANK(CI1661),"",
IF(AND(NOT(ISERROR(VLOOKUP(CI1661,MonsterTable!$A:$B,MATCH(MonsterTable!$B$1,MonsterTable!$A$1:$B$1,0),0))),OR(ISBLANK(CK1661),ISBLANK(CL1661))),#N/A,
IFERROR(VLOOKUP(CI1661,MonsterTable!$A:$B,MATCH(MonsterTable!$B$1,MonsterTable!$A$1:$B$1,0),0),
IF(OR(NOT(ISBLANK(CK1661)),ISBLANK(CL1661)),#N/A,
IF(CI1661="empty","empty",
VLOOKUP(CI1661,MonsterGroupTable!$A:$A,1,0)))))))</f>
        <v/>
      </c>
    </row>
    <row r="1662" spans="1:88">
      <c r="A1662">
        <v>20628</v>
      </c>
      <c r="B1662">
        <f t="shared" si="55"/>
        <v>1.1000000000000001</v>
      </c>
      <c r="C1662">
        <f t="shared" si="55"/>
        <v>1.1000000000000001</v>
      </c>
      <c r="F1662">
        <v>2700</v>
      </c>
      <c r="G1662">
        <v>94821</v>
      </c>
      <c r="H1662">
        <v>0</v>
      </c>
      <c r="I1662">
        <v>0</v>
      </c>
      <c r="J1662">
        <v>0</v>
      </c>
      <c r="K1662" t="s">
        <v>28</v>
      </c>
      <c r="L1662" t="s">
        <v>245</v>
      </c>
      <c r="M1662" t="s">
        <v>79</v>
      </c>
      <c r="N1662" t="s">
        <v>80</v>
      </c>
      <c r="O1662">
        <v>0</v>
      </c>
      <c r="P1662">
        <v>-4.75</v>
      </c>
      <c r="Q1662">
        <v>-3.5</v>
      </c>
      <c r="R1662">
        <v>4.75</v>
      </c>
      <c r="S1662">
        <v>3</v>
      </c>
      <c r="T1662">
        <v>-13.5</v>
      </c>
      <c r="U1662">
        <v>2.5499999999999998</v>
      </c>
      <c r="V1662">
        <v>-6.75</v>
      </c>
      <c r="W1662" t="str">
        <f t="shared" si="56"/>
        <v>g103,5,empty,3,203,1,1,0</v>
      </c>
      <c r="X1662" s="1" t="s">
        <v>281</v>
      </c>
      <c r="Y1662" s="2" t="str">
        <f>IF(AND(ISBLANK(X1662),OR(NOT(ISBLANK(Z1662)),NOT(ISBLANK(AA1662)))),#N/A,
IF(ISBLANK(X1662),"",
IF(AND(NOT(ISERROR(VLOOKUP(X1662,MonsterTable!$A:$B,MATCH(MonsterTable!$B$1,MonsterTable!$A$1:$B$1,0),0))),OR(ISBLANK(Z1662),ISBLANK(AA1662))),#N/A,
IFERROR(VLOOKUP(X1662,MonsterTable!$A:$B,MATCH(MonsterTable!$B$1,MonsterTable!$A$1:$B$1,0),0),
IF(OR(NOT(ISBLANK(Z1662)),ISBLANK(AA1662)),#N/A,
IF(X1662="empty","empty",
VLOOKUP(X1662,MonsterGroupTable!$A:$A,1,0)))))))</f>
        <v>g103</v>
      </c>
      <c r="AA1662">
        <v>5</v>
      </c>
      <c r="AE1662" s="1" t="s">
        <v>446</v>
      </c>
      <c r="AF1662" s="2" t="str">
        <f>IF(AND(ISBLANK(AE1662),OR(NOT(ISBLANK(AG1662)),NOT(ISBLANK(AH1662)))),#N/A,
IF(ISBLANK(AE1662),"",
IF(AND(NOT(ISERROR(VLOOKUP(AE1662,MonsterTable!$A:$B,MATCH(MonsterTable!$B$1,MonsterTable!$A$1:$B$1,0),0))),OR(ISBLANK(AG1662),ISBLANK(AH1662))),#N/A,
IFERROR(VLOOKUP(AE1662,MonsterTable!$A:$B,MATCH(MonsterTable!$B$1,MonsterTable!$A$1:$B$1,0),0),
IF(OR(NOT(ISBLANK(AG1662)),ISBLANK(AH1662)),#N/A,
IF(AE1662="empty","empty",
VLOOKUP(AE1662,MonsterGroupTable!$A:$A,1,0)))))))</f>
        <v>empty</v>
      </c>
      <c r="AH1662">
        <v>3</v>
      </c>
      <c r="AL1662" s="1" t="s">
        <v>339</v>
      </c>
      <c r="AM1662" s="2">
        <f>IF(AND(ISBLANK(AL1662),OR(NOT(ISBLANK(AN1662)),NOT(ISBLANK(AO1662)))),#N/A,
IF(ISBLANK(AL1662),"",
IF(AND(NOT(ISERROR(VLOOKUP(AL1662,MonsterTable!$A:$B,MATCH(MonsterTable!$B$1,MonsterTable!$A$1:$B$1,0),0))),OR(ISBLANK(AN1662),ISBLANK(AO1662))),#N/A,
IFERROR(VLOOKUP(AL1662,MonsterTable!$A:$B,MATCH(MonsterTable!$B$1,MonsterTable!$A$1:$B$1,0),0),
IF(OR(NOT(ISBLANK(AN1662)),ISBLANK(AO1662)),#N/A,
IF(AL1662="empty","empty",
VLOOKUP(AL1662,MonsterGroupTable!$A:$A,1,0)))))))</f>
        <v>203</v>
      </c>
      <c r="AN1662">
        <v>1</v>
      </c>
      <c r="AO1662">
        <v>1</v>
      </c>
      <c r="AP1662">
        <v>0</v>
      </c>
      <c r="AT1662" s="2" t="str">
        <f>IF(AND(ISBLANK(AS1662),OR(NOT(ISBLANK(AU1662)),NOT(ISBLANK(AV1662)))),#N/A,
IF(ISBLANK(AS1662),"",
IF(AND(NOT(ISERROR(VLOOKUP(AS1662,MonsterTable!$A:$B,MATCH(MonsterTable!$B$1,MonsterTable!$A$1:$B$1,0),0))),OR(ISBLANK(AU1662),ISBLANK(AV1662))),#N/A,
IFERROR(VLOOKUP(AS1662,MonsterTable!$A:$B,MATCH(MonsterTable!$B$1,MonsterTable!$A$1:$B$1,0),0),
IF(OR(NOT(ISBLANK(AU1662)),ISBLANK(AV1662)),#N/A,
IF(AS1662="empty","empty",
VLOOKUP(AS1662,MonsterGroupTable!$A:$A,1,0)))))))</f>
        <v/>
      </c>
      <c r="BA1662" s="2" t="str">
        <f>IF(AND(ISBLANK(AZ1662),OR(NOT(ISBLANK(BB1662)),NOT(ISBLANK(BC1662)))),#N/A,
IF(ISBLANK(AZ1662),"",
IF(AND(NOT(ISERROR(VLOOKUP(AZ1662,MonsterTable!$A:$B,MATCH(MonsterTable!$B$1,MonsterTable!$A$1:$B$1,0),0))),OR(ISBLANK(BB1662),ISBLANK(BC1662))),#N/A,
IFERROR(VLOOKUP(AZ1662,MonsterTable!$A:$B,MATCH(MonsterTable!$B$1,MonsterTable!$A$1:$B$1,0),0),
IF(OR(NOT(ISBLANK(BB1662)),ISBLANK(BC1662)),#N/A,
IF(AZ1662="empty","empty",
VLOOKUP(AZ1662,MonsterGroupTable!$A:$A,1,0)))))))</f>
        <v/>
      </c>
      <c r="BH1662" s="2" t="str">
        <f>IF(AND(ISBLANK(BG1662),OR(NOT(ISBLANK(BI1662)),NOT(ISBLANK(BJ1662)))),#N/A,
IF(ISBLANK(BG1662),"",
IF(AND(NOT(ISERROR(VLOOKUP(BG1662,MonsterTable!$A:$B,MATCH(MonsterTable!$B$1,MonsterTable!$A$1:$B$1,0),0))),OR(ISBLANK(BI1662),ISBLANK(BJ1662))),#N/A,
IFERROR(VLOOKUP(BG1662,MonsterTable!$A:$B,MATCH(MonsterTable!$B$1,MonsterTable!$A$1:$B$1,0),0),
IF(OR(NOT(ISBLANK(BI1662)),ISBLANK(BJ1662)),#N/A,
IF(BG1662="empty","empty",
VLOOKUP(BG1662,MonsterGroupTable!$A:$A,1,0)))))))</f>
        <v/>
      </c>
      <c r="BO1662" s="2" t="str">
        <f>IF(AND(ISBLANK(BN1662),OR(NOT(ISBLANK(BP1662)),NOT(ISBLANK(BQ1662)))),#N/A,
IF(ISBLANK(BN1662),"",
IF(AND(NOT(ISERROR(VLOOKUP(BN1662,MonsterTable!$A:$B,MATCH(MonsterTable!$B$1,MonsterTable!$A$1:$B$1,0),0))),OR(ISBLANK(BP1662),ISBLANK(BQ1662))),#N/A,
IFERROR(VLOOKUP(BN1662,MonsterTable!$A:$B,MATCH(MonsterTable!$B$1,MonsterTable!$A$1:$B$1,0),0),
IF(OR(NOT(ISBLANK(BP1662)),ISBLANK(BQ1662)),#N/A,
IF(BN1662="empty","empty",
VLOOKUP(BN1662,MonsterGroupTable!$A:$A,1,0)))))))</f>
        <v/>
      </c>
      <c r="BV1662" s="2" t="str">
        <f>IF(AND(ISBLANK(BU1662),OR(NOT(ISBLANK(BW1662)),NOT(ISBLANK(BX1662)))),#N/A,
IF(ISBLANK(BU1662),"",
IF(AND(NOT(ISERROR(VLOOKUP(BU1662,MonsterTable!$A:$B,MATCH(MonsterTable!$B$1,MonsterTable!$A$1:$B$1,0),0))),OR(ISBLANK(BW1662),ISBLANK(BX1662))),#N/A,
IFERROR(VLOOKUP(BU1662,MonsterTable!$A:$B,MATCH(MonsterTable!$B$1,MonsterTable!$A$1:$B$1,0),0),
IF(OR(NOT(ISBLANK(BW1662)),ISBLANK(BX1662)),#N/A,
IF(BU1662="empty","empty",
VLOOKUP(BU1662,MonsterGroupTable!$A:$A,1,0)))))))</f>
        <v/>
      </c>
      <c r="CC1662" s="2" t="str">
        <f>IF(AND(ISBLANK(CB1662),OR(NOT(ISBLANK(CD1662)),NOT(ISBLANK(CE1662)))),#N/A,
IF(ISBLANK(CB1662),"",
IF(AND(NOT(ISERROR(VLOOKUP(CB1662,MonsterTable!$A:$B,MATCH(MonsterTable!$B$1,MonsterTable!$A$1:$B$1,0),0))),OR(ISBLANK(CD1662),ISBLANK(CE1662))),#N/A,
IFERROR(VLOOKUP(CB1662,MonsterTable!$A:$B,MATCH(MonsterTable!$B$1,MonsterTable!$A$1:$B$1,0),0),
IF(OR(NOT(ISBLANK(CD1662)),ISBLANK(CE1662)),#N/A,
IF(CB1662="empty","empty",
VLOOKUP(CB1662,MonsterGroupTable!$A:$A,1,0)))))))</f>
        <v/>
      </c>
      <c r="CJ1662" s="2" t="str">
        <f>IF(AND(ISBLANK(CI1662),OR(NOT(ISBLANK(CK1662)),NOT(ISBLANK(CL1662)))),#N/A,
IF(ISBLANK(CI1662),"",
IF(AND(NOT(ISERROR(VLOOKUP(CI1662,MonsterTable!$A:$B,MATCH(MonsterTable!$B$1,MonsterTable!$A$1:$B$1,0),0))),OR(ISBLANK(CK1662),ISBLANK(CL1662))),#N/A,
IFERROR(VLOOKUP(CI1662,MonsterTable!$A:$B,MATCH(MonsterTable!$B$1,MonsterTable!$A$1:$B$1,0),0),
IF(OR(NOT(ISBLANK(CK1662)),ISBLANK(CL1662)),#N/A,
IF(CI1662="empty","empty",
VLOOKUP(CI1662,MonsterGroupTable!$A:$A,1,0)))))))</f>
        <v/>
      </c>
    </row>
    <row r="1663" spans="1:88">
      <c r="A1663">
        <v>20629</v>
      </c>
      <c r="B1663">
        <f t="shared" si="55"/>
        <v>1.1000000000000001</v>
      </c>
      <c r="C1663">
        <f t="shared" si="55"/>
        <v>1.1000000000000001</v>
      </c>
      <c r="F1663">
        <v>2700</v>
      </c>
      <c r="G1663">
        <v>95226</v>
      </c>
      <c r="H1663">
        <v>0</v>
      </c>
      <c r="I1663">
        <v>0</v>
      </c>
      <c r="J1663">
        <v>0</v>
      </c>
      <c r="K1663" t="s">
        <v>28</v>
      </c>
      <c r="L1663" t="s">
        <v>245</v>
      </c>
      <c r="M1663" t="s">
        <v>79</v>
      </c>
      <c r="N1663" t="s">
        <v>80</v>
      </c>
      <c r="O1663">
        <v>0</v>
      </c>
      <c r="P1663">
        <v>-4.75</v>
      </c>
      <c r="Q1663">
        <v>-3.5</v>
      </c>
      <c r="R1663">
        <v>4.75</v>
      </c>
      <c r="S1663">
        <v>3</v>
      </c>
      <c r="T1663">
        <v>-13.5</v>
      </c>
      <c r="U1663">
        <v>2.5499999999999998</v>
      </c>
      <c r="V1663">
        <v>-6.75</v>
      </c>
      <c r="W1663" t="str">
        <f t="shared" si="56"/>
        <v>g103,5,empty,3,203,1,1,0</v>
      </c>
      <c r="X1663" s="1" t="s">
        <v>281</v>
      </c>
      <c r="Y1663" s="2" t="str">
        <f>IF(AND(ISBLANK(X1663),OR(NOT(ISBLANK(Z1663)),NOT(ISBLANK(AA1663)))),#N/A,
IF(ISBLANK(X1663),"",
IF(AND(NOT(ISERROR(VLOOKUP(X1663,MonsterTable!$A:$B,MATCH(MonsterTable!$B$1,MonsterTable!$A$1:$B$1,0),0))),OR(ISBLANK(Z1663),ISBLANK(AA1663))),#N/A,
IFERROR(VLOOKUP(X1663,MonsterTable!$A:$B,MATCH(MonsterTable!$B$1,MonsterTable!$A$1:$B$1,0),0),
IF(OR(NOT(ISBLANK(Z1663)),ISBLANK(AA1663)),#N/A,
IF(X1663="empty","empty",
VLOOKUP(X1663,MonsterGroupTable!$A:$A,1,0)))))))</f>
        <v>g103</v>
      </c>
      <c r="AA1663">
        <v>5</v>
      </c>
      <c r="AE1663" s="1" t="s">
        <v>446</v>
      </c>
      <c r="AF1663" s="2" t="str">
        <f>IF(AND(ISBLANK(AE1663),OR(NOT(ISBLANK(AG1663)),NOT(ISBLANK(AH1663)))),#N/A,
IF(ISBLANK(AE1663),"",
IF(AND(NOT(ISERROR(VLOOKUP(AE1663,MonsterTable!$A:$B,MATCH(MonsterTable!$B$1,MonsterTable!$A$1:$B$1,0),0))),OR(ISBLANK(AG1663),ISBLANK(AH1663))),#N/A,
IFERROR(VLOOKUP(AE1663,MonsterTable!$A:$B,MATCH(MonsterTable!$B$1,MonsterTable!$A$1:$B$1,0),0),
IF(OR(NOT(ISBLANK(AG1663)),ISBLANK(AH1663)),#N/A,
IF(AE1663="empty","empty",
VLOOKUP(AE1663,MonsterGroupTable!$A:$A,1,0)))))))</f>
        <v>empty</v>
      </c>
      <c r="AH1663">
        <v>3</v>
      </c>
      <c r="AL1663" s="1" t="s">
        <v>339</v>
      </c>
      <c r="AM1663" s="2">
        <f>IF(AND(ISBLANK(AL1663),OR(NOT(ISBLANK(AN1663)),NOT(ISBLANK(AO1663)))),#N/A,
IF(ISBLANK(AL1663),"",
IF(AND(NOT(ISERROR(VLOOKUP(AL1663,MonsterTable!$A:$B,MATCH(MonsterTable!$B$1,MonsterTable!$A$1:$B$1,0),0))),OR(ISBLANK(AN1663),ISBLANK(AO1663))),#N/A,
IFERROR(VLOOKUP(AL1663,MonsterTable!$A:$B,MATCH(MonsterTable!$B$1,MonsterTable!$A$1:$B$1,0),0),
IF(OR(NOT(ISBLANK(AN1663)),ISBLANK(AO1663)),#N/A,
IF(AL1663="empty","empty",
VLOOKUP(AL1663,MonsterGroupTable!$A:$A,1,0)))))))</f>
        <v>203</v>
      </c>
      <c r="AN1663">
        <v>1</v>
      </c>
      <c r="AO1663">
        <v>1</v>
      </c>
      <c r="AP1663">
        <v>0</v>
      </c>
      <c r="AT1663" s="2" t="str">
        <f>IF(AND(ISBLANK(AS1663),OR(NOT(ISBLANK(AU1663)),NOT(ISBLANK(AV1663)))),#N/A,
IF(ISBLANK(AS1663),"",
IF(AND(NOT(ISERROR(VLOOKUP(AS1663,MonsterTable!$A:$B,MATCH(MonsterTable!$B$1,MonsterTable!$A$1:$B$1,0),0))),OR(ISBLANK(AU1663),ISBLANK(AV1663))),#N/A,
IFERROR(VLOOKUP(AS1663,MonsterTable!$A:$B,MATCH(MonsterTable!$B$1,MonsterTable!$A$1:$B$1,0),0),
IF(OR(NOT(ISBLANK(AU1663)),ISBLANK(AV1663)),#N/A,
IF(AS1663="empty","empty",
VLOOKUP(AS1663,MonsterGroupTable!$A:$A,1,0)))))))</f>
        <v/>
      </c>
      <c r="BA1663" s="2" t="str">
        <f>IF(AND(ISBLANK(AZ1663),OR(NOT(ISBLANK(BB1663)),NOT(ISBLANK(BC1663)))),#N/A,
IF(ISBLANK(AZ1663),"",
IF(AND(NOT(ISERROR(VLOOKUP(AZ1663,MonsterTable!$A:$B,MATCH(MonsterTable!$B$1,MonsterTable!$A$1:$B$1,0),0))),OR(ISBLANK(BB1663),ISBLANK(BC1663))),#N/A,
IFERROR(VLOOKUP(AZ1663,MonsterTable!$A:$B,MATCH(MonsterTable!$B$1,MonsterTable!$A$1:$B$1,0),0),
IF(OR(NOT(ISBLANK(BB1663)),ISBLANK(BC1663)),#N/A,
IF(AZ1663="empty","empty",
VLOOKUP(AZ1663,MonsterGroupTable!$A:$A,1,0)))))))</f>
        <v/>
      </c>
      <c r="BH1663" s="2" t="str">
        <f>IF(AND(ISBLANK(BG1663),OR(NOT(ISBLANK(BI1663)),NOT(ISBLANK(BJ1663)))),#N/A,
IF(ISBLANK(BG1663),"",
IF(AND(NOT(ISERROR(VLOOKUP(BG1663,MonsterTable!$A:$B,MATCH(MonsterTable!$B$1,MonsterTable!$A$1:$B$1,0),0))),OR(ISBLANK(BI1663),ISBLANK(BJ1663))),#N/A,
IFERROR(VLOOKUP(BG1663,MonsterTable!$A:$B,MATCH(MonsterTable!$B$1,MonsterTable!$A$1:$B$1,0),0),
IF(OR(NOT(ISBLANK(BI1663)),ISBLANK(BJ1663)),#N/A,
IF(BG1663="empty","empty",
VLOOKUP(BG1663,MonsterGroupTable!$A:$A,1,0)))))))</f>
        <v/>
      </c>
      <c r="BO1663" s="2" t="str">
        <f>IF(AND(ISBLANK(BN1663),OR(NOT(ISBLANK(BP1663)),NOT(ISBLANK(BQ1663)))),#N/A,
IF(ISBLANK(BN1663),"",
IF(AND(NOT(ISERROR(VLOOKUP(BN1663,MonsterTable!$A:$B,MATCH(MonsterTable!$B$1,MonsterTable!$A$1:$B$1,0),0))),OR(ISBLANK(BP1663),ISBLANK(BQ1663))),#N/A,
IFERROR(VLOOKUP(BN1663,MonsterTable!$A:$B,MATCH(MonsterTable!$B$1,MonsterTable!$A$1:$B$1,0),0),
IF(OR(NOT(ISBLANK(BP1663)),ISBLANK(BQ1663)),#N/A,
IF(BN1663="empty","empty",
VLOOKUP(BN1663,MonsterGroupTable!$A:$A,1,0)))))))</f>
        <v/>
      </c>
      <c r="BV1663" s="2" t="str">
        <f>IF(AND(ISBLANK(BU1663),OR(NOT(ISBLANK(BW1663)),NOT(ISBLANK(BX1663)))),#N/A,
IF(ISBLANK(BU1663),"",
IF(AND(NOT(ISERROR(VLOOKUP(BU1663,MonsterTable!$A:$B,MATCH(MonsterTable!$B$1,MonsterTable!$A$1:$B$1,0),0))),OR(ISBLANK(BW1663),ISBLANK(BX1663))),#N/A,
IFERROR(VLOOKUP(BU1663,MonsterTable!$A:$B,MATCH(MonsterTable!$B$1,MonsterTable!$A$1:$B$1,0),0),
IF(OR(NOT(ISBLANK(BW1663)),ISBLANK(BX1663)),#N/A,
IF(BU1663="empty","empty",
VLOOKUP(BU1663,MonsterGroupTable!$A:$A,1,0)))))))</f>
        <v/>
      </c>
      <c r="CC1663" s="2" t="str">
        <f>IF(AND(ISBLANK(CB1663),OR(NOT(ISBLANK(CD1663)),NOT(ISBLANK(CE1663)))),#N/A,
IF(ISBLANK(CB1663),"",
IF(AND(NOT(ISERROR(VLOOKUP(CB1663,MonsterTable!$A:$B,MATCH(MonsterTable!$B$1,MonsterTable!$A$1:$B$1,0),0))),OR(ISBLANK(CD1663),ISBLANK(CE1663))),#N/A,
IFERROR(VLOOKUP(CB1663,MonsterTable!$A:$B,MATCH(MonsterTable!$B$1,MonsterTable!$A$1:$B$1,0),0),
IF(OR(NOT(ISBLANK(CD1663)),ISBLANK(CE1663)),#N/A,
IF(CB1663="empty","empty",
VLOOKUP(CB1663,MonsterGroupTable!$A:$A,1,0)))))))</f>
        <v/>
      </c>
      <c r="CJ1663" s="2" t="str">
        <f>IF(AND(ISBLANK(CI1663),OR(NOT(ISBLANK(CK1663)),NOT(ISBLANK(CL1663)))),#N/A,
IF(ISBLANK(CI1663),"",
IF(AND(NOT(ISERROR(VLOOKUP(CI1663,MonsterTable!$A:$B,MATCH(MonsterTable!$B$1,MonsterTable!$A$1:$B$1,0),0))),OR(ISBLANK(CK1663),ISBLANK(CL1663))),#N/A,
IFERROR(VLOOKUP(CI1663,MonsterTable!$A:$B,MATCH(MonsterTable!$B$1,MonsterTable!$A$1:$B$1,0),0),
IF(OR(NOT(ISBLANK(CK1663)),ISBLANK(CL1663)),#N/A,
IF(CI1663="empty","empty",
VLOOKUP(CI1663,MonsterGroupTable!$A:$A,1,0)))))))</f>
        <v/>
      </c>
    </row>
    <row r="1664" spans="1:88">
      <c r="A1664">
        <v>20630</v>
      </c>
      <c r="B1664">
        <f t="shared" si="55"/>
        <v>1.2</v>
      </c>
      <c r="C1664">
        <f t="shared" si="55"/>
        <v>1.1000000000000001</v>
      </c>
      <c r="F1664">
        <v>2700</v>
      </c>
      <c r="G1664">
        <v>95631</v>
      </c>
      <c r="H1664">
        <v>0</v>
      </c>
      <c r="I1664">
        <v>0</v>
      </c>
      <c r="J1664">
        <v>0</v>
      </c>
      <c r="K1664" t="s">
        <v>28</v>
      </c>
      <c r="L1664" t="s">
        <v>245</v>
      </c>
      <c r="M1664" t="s">
        <v>79</v>
      </c>
      <c r="N1664" t="s">
        <v>80</v>
      </c>
      <c r="O1664">
        <v>0</v>
      </c>
      <c r="P1664">
        <v>-4.75</v>
      </c>
      <c r="Q1664">
        <v>-3.5</v>
      </c>
      <c r="R1664">
        <v>4.75</v>
      </c>
      <c r="S1664">
        <v>3</v>
      </c>
      <c r="T1664">
        <v>-13.5</v>
      </c>
      <c r="U1664">
        <v>2.5499999999999998</v>
      </c>
      <c r="V1664">
        <v>-6.75</v>
      </c>
      <c r="W1664" t="str">
        <f t="shared" si="56"/>
        <v>g103,5,empty,3,203,1,1,0</v>
      </c>
      <c r="X1664" s="1" t="s">
        <v>281</v>
      </c>
      <c r="Y1664" s="2" t="str">
        <f>IF(AND(ISBLANK(X1664),OR(NOT(ISBLANK(Z1664)),NOT(ISBLANK(AA1664)))),#N/A,
IF(ISBLANK(X1664),"",
IF(AND(NOT(ISERROR(VLOOKUP(X1664,MonsterTable!$A:$B,MATCH(MonsterTable!$B$1,MonsterTable!$A$1:$B$1,0),0))),OR(ISBLANK(Z1664),ISBLANK(AA1664))),#N/A,
IFERROR(VLOOKUP(X1664,MonsterTable!$A:$B,MATCH(MonsterTable!$B$1,MonsterTable!$A$1:$B$1,0),0),
IF(OR(NOT(ISBLANK(Z1664)),ISBLANK(AA1664)),#N/A,
IF(X1664="empty","empty",
VLOOKUP(X1664,MonsterGroupTable!$A:$A,1,0)))))))</f>
        <v>g103</v>
      </c>
      <c r="AA1664">
        <v>5</v>
      </c>
      <c r="AE1664" s="1" t="s">
        <v>446</v>
      </c>
      <c r="AF1664" s="2" t="str">
        <f>IF(AND(ISBLANK(AE1664),OR(NOT(ISBLANK(AG1664)),NOT(ISBLANK(AH1664)))),#N/A,
IF(ISBLANK(AE1664),"",
IF(AND(NOT(ISERROR(VLOOKUP(AE1664,MonsterTable!$A:$B,MATCH(MonsterTable!$B$1,MonsterTable!$A$1:$B$1,0),0))),OR(ISBLANK(AG1664),ISBLANK(AH1664))),#N/A,
IFERROR(VLOOKUP(AE1664,MonsterTable!$A:$B,MATCH(MonsterTable!$B$1,MonsterTable!$A$1:$B$1,0),0),
IF(OR(NOT(ISBLANK(AG1664)),ISBLANK(AH1664)),#N/A,
IF(AE1664="empty","empty",
VLOOKUP(AE1664,MonsterGroupTable!$A:$A,1,0)))))))</f>
        <v>empty</v>
      </c>
      <c r="AH1664">
        <v>3</v>
      </c>
      <c r="AL1664" s="1" t="s">
        <v>339</v>
      </c>
      <c r="AM1664" s="2">
        <f>IF(AND(ISBLANK(AL1664),OR(NOT(ISBLANK(AN1664)),NOT(ISBLANK(AO1664)))),#N/A,
IF(ISBLANK(AL1664),"",
IF(AND(NOT(ISERROR(VLOOKUP(AL1664,MonsterTable!$A:$B,MATCH(MonsterTable!$B$1,MonsterTable!$A$1:$B$1,0),0))),OR(ISBLANK(AN1664),ISBLANK(AO1664))),#N/A,
IFERROR(VLOOKUP(AL1664,MonsterTable!$A:$B,MATCH(MonsterTable!$B$1,MonsterTable!$A$1:$B$1,0),0),
IF(OR(NOT(ISBLANK(AN1664)),ISBLANK(AO1664)),#N/A,
IF(AL1664="empty","empty",
VLOOKUP(AL1664,MonsterGroupTable!$A:$A,1,0)))))))</f>
        <v>203</v>
      </c>
      <c r="AN1664">
        <v>1</v>
      </c>
      <c r="AO1664">
        <v>1</v>
      </c>
      <c r="AP1664">
        <v>0</v>
      </c>
      <c r="AT1664" s="2" t="str">
        <f>IF(AND(ISBLANK(AS1664),OR(NOT(ISBLANK(AU1664)),NOT(ISBLANK(AV1664)))),#N/A,
IF(ISBLANK(AS1664),"",
IF(AND(NOT(ISERROR(VLOOKUP(AS1664,MonsterTable!$A:$B,MATCH(MonsterTable!$B$1,MonsterTable!$A$1:$B$1,0),0))),OR(ISBLANK(AU1664),ISBLANK(AV1664))),#N/A,
IFERROR(VLOOKUP(AS1664,MonsterTable!$A:$B,MATCH(MonsterTable!$B$1,MonsterTable!$A$1:$B$1,0),0),
IF(OR(NOT(ISBLANK(AU1664)),ISBLANK(AV1664)),#N/A,
IF(AS1664="empty","empty",
VLOOKUP(AS1664,MonsterGroupTable!$A:$A,1,0)))))))</f>
        <v/>
      </c>
      <c r="BA1664" s="2" t="str">
        <f>IF(AND(ISBLANK(AZ1664),OR(NOT(ISBLANK(BB1664)),NOT(ISBLANK(BC1664)))),#N/A,
IF(ISBLANK(AZ1664),"",
IF(AND(NOT(ISERROR(VLOOKUP(AZ1664,MonsterTable!$A:$B,MATCH(MonsterTable!$B$1,MonsterTable!$A$1:$B$1,0),0))),OR(ISBLANK(BB1664),ISBLANK(BC1664))),#N/A,
IFERROR(VLOOKUP(AZ1664,MonsterTable!$A:$B,MATCH(MonsterTable!$B$1,MonsterTable!$A$1:$B$1,0),0),
IF(OR(NOT(ISBLANK(BB1664)),ISBLANK(BC1664)),#N/A,
IF(AZ1664="empty","empty",
VLOOKUP(AZ1664,MonsterGroupTable!$A:$A,1,0)))))))</f>
        <v/>
      </c>
      <c r="BH1664" s="2" t="str">
        <f>IF(AND(ISBLANK(BG1664),OR(NOT(ISBLANK(BI1664)),NOT(ISBLANK(BJ1664)))),#N/A,
IF(ISBLANK(BG1664),"",
IF(AND(NOT(ISERROR(VLOOKUP(BG1664,MonsterTable!$A:$B,MATCH(MonsterTable!$B$1,MonsterTable!$A$1:$B$1,0),0))),OR(ISBLANK(BI1664),ISBLANK(BJ1664))),#N/A,
IFERROR(VLOOKUP(BG1664,MonsterTable!$A:$B,MATCH(MonsterTable!$B$1,MonsterTable!$A$1:$B$1,0),0),
IF(OR(NOT(ISBLANK(BI1664)),ISBLANK(BJ1664)),#N/A,
IF(BG1664="empty","empty",
VLOOKUP(BG1664,MonsterGroupTable!$A:$A,1,0)))))))</f>
        <v/>
      </c>
      <c r="BO1664" s="2" t="str">
        <f>IF(AND(ISBLANK(BN1664),OR(NOT(ISBLANK(BP1664)),NOT(ISBLANK(BQ1664)))),#N/A,
IF(ISBLANK(BN1664),"",
IF(AND(NOT(ISERROR(VLOOKUP(BN1664,MonsterTable!$A:$B,MATCH(MonsterTable!$B$1,MonsterTable!$A$1:$B$1,0),0))),OR(ISBLANK(BP1664),ISBLANK(BQ1664))),#N/A,
IFERROR(VLOOKUP(BN1664,MonsterTable!$A:$B,MATCH(MonsterTable!$B$1,MonsterTable!$A$1:$B$1,0),0),
IF(OR(NOT(ISBLANK(BP1664)),ISBLANK(BQ1664)),#N/A,
IF(BN1664="empty","empty",
VLOOKUP(BN1664,MonsterGroupTable!$A:$A,1,0)))))))</f>
        <v/>
      </c>
      <c r="BV1664" s="2" t="str">
        <f>IF(AND(ISBLANK(BU1664),OR(NOT(ISBLANK(BW1664)),NOT(ISBLANK(BX1664)))),#N/A,
IF(ISBLANK(BU1664),"",
IF(AND(NOT(ISERROR(VLOOKUP(BU1664,MonsterTable!$A:$B,MATCH(MonsterTable!$B$1,MonsterTable!$A$1:$B$1,0),0))),OR(ISBLANK(BW1664),ISBLANK(BX1664))),#N/A,
IFERROR(VLOOKUP(BU1664,MonsterTable!$A:$B,MATCH(MonsterTable!$B$1,MonsterTable!$A$1:$B$1,0),0),
IF(OR(NOT(ISBLANK(BW1664)),ISBLANK(BX1664)),#N/A,
IF(BU1664="empty","empty",
VLOOKUP(BU1664,MonsterGroupTable!$A:$A,1,0)))))))</f>
        <v/>
      </c>
      <c r="CC1664" s="2" t="str">
        <f>IF(AND(ISBLANK(CB1664),OR(NOT(ISBLANK(CD1664)),NOT(ISBLANK(CE1664)))),#N/A,
IF(ISBLANK(CB1664),"",
IF(AND(NOT(ISERROR(VLOOKUP(CB1664,MonsterTable!$A:$B,MATCH(MonsterTable!$B$1,MonsterTable!$A$1:$B$1,0),0))),OR(ISBLANK(CD1664),ISBLANK(CE1664))),#N/A,
IFERROR(VLOOKUP(CB1664,MonsterTable!$A:$B,MATCH(MonsterTable!$B$1,MonsterTable!$A$1:$B$1,0),0),
IF(OR(NOT(ISBLANK(CD1664)),ISBLANK(CE1664)),#N/A,
IF(CB1664="empty","empty",
VLOOKUP(CB1664,MonsterGroupTable!$A:$A,1,0)))))))</f>
        <v/>
      </c>
      <c r="CJ1664" s="2" t="str">
        <f>IF(AND(ISBLANK(CI1664),OR(NOT(ISBLANK(CK1664)),NOT(ISBLANK(CL1664)))),#N/A,
IF(ISBLANK(CI1664),"",
IF(AND(NOT(ISERROR(VLOOKUP(CI1664,MonsterTable!$A:$B,MATCH(MonsterTable!$B$1,MonsterTable!$A$1:$B$1,0),0))),OR(ISBLANK(CK1664),ISBLANK(CL1664))),#N/A,
IFERROR(VLOOKUP(CI1664,MonsterTable!$A:$B,MATCH(MonsterTable!$B$1,MonsterTable!$A$1:$B$1,0),0),
IF(OR(NOT(ISBLANK(CK1664)),ISBLANK(CL1664)),#N/A,
IF(CI1664="empty","empty",
VLOOKUP(CI1664,MonsterGroupTable!$A:$A,1,0)))))))</f>
        <v/>
      </c>
    </row>
    <row r="1665" spans="1:88">
      <c r="A1665">
        <v>20631</v>
      </c>
      <c r="B1665">
        <f t="shared" si="55"/>
        <v>1.1000000000000001</v>
      </c>
      <c r="C1665">
        <f t="shared" si="55"/>
        <v>1.1000000000000001</v>
      </c>
      <c r="F1665">
        <v>2700</v>
      </c>
      <c r="G1665">
        <v>96036</v>
      </c>
      <c r="H1665">
        <v>0</v>
      </c>
      <c r="I1665">
        <v>0</v>
      </c>
      <c r="J1665">
        <v>0</v>
      </c>
      <c r="K1665" t="s">
        <v>28</v>
      </c>
      <c r="L1665" t="s">
        <v>247</v>
      </c>
      <c r="M1665" t="s">
        <v>79</v>
      </c>
      <c r="N1665" t="s">
        <v>80</v>
      </c>
      <c r="O1665">
        <v>0</v>
      </c>
      <c r="P1665">
        <v>-4.75</v>
      </c>
      <c r="Q1665">
        <v>-3.5</v>
      </c>
      <c r="R1665">
        <v>4.75</v>
      </c>
      <c r="S1665">
        <v>3</v>
      </c>
      <c r="T1665">
        <v>-13.5</v>
      </c>
      <c r="U1665">
        <v>2.5499999999999998</v>
      </c>
      <c r="V1665">
        <v>-6.75</v>
      </c>
      <c r="W1665" t="str">
        <f t="shared" si="56"/>
        <v>g104,5,empty,3,204,1,1,0</v>
      </c>
      <c r="X1665" s="1" t="s">
        <v>282</v>
      </c>
      <c r="Y1665" s="2" t="str">
        <f>IF(AND(ISBLANK(X1665),OR(NOT(ISBLANK(Z1665)),NOT(ISBLANK(AA1665)))),#N/A,
IF(ISBLANK(X1665),"",
IF(AND(NOT(ISERROR(VLOOKUP(X1665,MonsterTable!$A:$B,MATCH(MonsterTable!$B$1,MonsterTable!$A$1:$B$1,0),0))),OR(ISBLANK(Z1665),ISBLANK(AA1665))),#N/A,
IFERROR(VLOOKUP(X1665,MonsterTable!$A:$B,MATCH(MonsterTable!$B$1,MonsterTable!$A$1:$B$1,0),0),
IF(OR(NOT(ISBLANK(Z1665)),ISBLANK(AA1665)),#N/A,
IF(X1665="empty","empty",
VLOOKUP(X1665,MonsterGroupTable!$A:$A,1,0)))))))</f>
        <v>g104</v>
      </c>
      <c r="AA1665">
        <v>5</v>
      </c>
      <c r="AE1665" s="1" t="s">
        <v>446</v>
      </c>
      <c r="AF1665" s="2" t="str">
        <f>IF(AND(ISBLANK(AE1665),OR(NOT(ISBLANK(AG1665)),NOT(ISBLANK(AH1665)))),#N/A,
IF(ISBLANK(AE1665),"",
IF(AND(NOT(ISERROR(VLOOKUP(AE1665,MonsterTable!$A:$B,MATCH(MonsterTable!$B$1,MonsterTable!$A$1:$B$1,0),0))),OR(ISBLANK(AG1665),ISBLANK(AH1665))),#N/A,
IFERROR(VLOOKUP(AE1665,MonsterTable!$A:$B,MATCH(MonsterTable!$B$1,MonsterTable!$A$1:$B$1,0),0),
IF(OR(NOT(ISBLANK(AG1665)),ISBLANK(AH1665)),#N/A,
IF(AE1665="empty","empty",
VLOOKUP(AE1665,MonsterGroupTable!$A:$A,1,0)))))))</f>
        <v>empty</v>
      </c>
      <c r="AH1665">
        <v>3</v>
      </c>
      <c r="AL1665" s="1" t="s">
        <v>340</v>
      </c>
      <c r="AM1665" s="2">
        <f>IF(AND(ISBLANK(AL1665),OR(NOT(ISBLANK(AN1665)),NOT(ISBLANK(AO1665)))),#N/A,
IF(ISBLANK(AL1665),"",
IF(AND(NOT(ISERROR(VLOOKUP(AL1665,MonsterTable!$A:$B,MATCH(MonsterTable!$B$1,MonsterTable!$A$1:$B$1,0),0))),OR(ISBLANK(AN1665),ISBLANK(AO1665))),#N/A,
IFERROR(VLOOKUP(AL1665,MonsterTable!$A:$B,MATCH(MonsterTable!$B$1,MonsterTable!$A$1:$B$1,0),0),
IF(OR(NOT(ISBLANK(AN1665)),ISBLANK(AO1665)),#N/A,
IF(AL1665="empty","empty",
VLOOKUP(AL1665,MonsterGroupTable!$A:$A,1,0)))))))</f>
        <v>204</v>
      </c>
      <c r="AN1665">
        <v>1</v>
      </c>
      <c r="AO1665">
        <v>1</v>
      </c>
      <c r="AP1665">
        <v>0</v>
      </c>
      <c r="AT1665" s="2" t="str">
        <f>IF(AND(ISBLANK(AS1665),OR(NOT(ISBLANK(AU1665)),NOT(ISBLANK(AV1665)))),#N/A,
IF(ISBLANK(AS1665),"",
IF(AND(NOT(ISERROR(VLOOKUP(AS1665,MonsterTable!$A:$B,MATCH(MonsterTable!$B$1,MonsterTable!$A$1:$B$1,0),0))),OR(ISBLANK(AU1665),ISBLANK(AV1665))),#N/A,
IFERROR(VLOOKUP(AS1665,MonsterTable!$A:$B,MATCH(MonsterTable!$B$1,MonsterTable!$A$1:$B$1,0),0),
IF(OR(NOT(ISBLANK(AU1665)),ISBLANK(AV1665)),#N/A,
IF(AS1665="empty","empty",
VLOOKUP(AS1665,MonsterGroupTable!$A:$A,1,0)))))))</f>
        <v/>
      </c>
      <c r="BA1665" s="2" t="str">
        <f>IF(AND(ISBLANK(AZ1665),OR(NOT(ISBLANK(BB1665)),NOT(ISBLANK(BC1665)))),#N/A,
IF(ISBLANK(AZ1665),"",
IF(AND(NOT(ISERROR(VLOOKUP(AZ1665,MonsterTable!$A:$B,MATCH(MonsterTable!$B$1,MonsterTable!$A$1:$B$1,0),0))),OR(ISBLANK(BB1665),ISBLANK(BC1665))),#N/A,
IFERROR(VLOOKUP(AZ1665,MonsterTable!$A:$B,MATCH(MonsterTable!$B$1,MonsterTable!$A$1:$B$1,0),0),
IF(OR(NOT(ISBLANK(BB1665)),ISBLANK(BC1665)),#N/A,
IF(AZ1665="empty","empty",
VLOOKUP(AZ1665,MonsterGroupTable!$A:$A,1,0)))))))</f>
        <v/>
      </c>
      <c r="BH1665" s="2" t="str">
        <f>IF(AND(ISBLANK(BG1665),OR(NOT(ISBLANK(BI1665)),NOT(ISBLANK(BJ1665)))),#N/A,
IF(ISBLANK(BG1665),"",
IF(AND(NOT(ISERROR(VLOOKUP(BG1665,MonsterTable!$A:$B,MATCH(MonsterTable!$B$1,MonsterTable!$A$1:$B$1,0),0))),OR(ISBLANK(BI1665),ISBLANK(BJ1665))),#N/A,
IFERROR(VLOOKUP(BG1665,MonsterTable!$A:$B,MATCH(MonsterTable!$B$1,MonsterTable!$A$1:$B$1,0),0),
IF(OR(NOT(ISBLANK(BI1665)),ISBLANK(BJ1665)),#N/A,
IF(BG1665="empty","empty",
VLOOKUP(BG1665,MonsterGroupTable!$A:$A,1,0)))))))</f>
        <v/>
      </c>
      <c r="BO1665" s="2" t="str">
        <f>IF(AND(ISBLANK(BN1665),OR(NOT(ISBLANK(BP1665)),NOT(ISBLANK(BQ1665)))),#N/A,
IF(ISBLANK(BN1665),"",
IF(AND(NOT(ISERROR(VLOOKUP(BN1665,MonsterTable!$A:$B,MATCH(MonsterTable!$B$1,MonsterTable!$A$1:$B$1,0),0))),OR(ISBLANK(BP1665),ISBLANK(BQ1665))),#N/A,
IFERROR(VLOOKUP(BN1665,MonsterTable!$A:$B,MATCH(MonsterTable!$B$1,MonsterTable!$A$1:$B$1,0),0),
IF(OR(NOT(ISBLANK(BP1665)),ISBLANK(BQ1665)),#N/A,
IF(BN1665="empty","empty",
VLOOKUP(BN1665,MonsterGroupTable!$A:$A,1,0)))))))</f>
        <v/>
      </c>
      <c r="BV1665" s="2" t="str">
        <f>IF(AND(ISBLANK(BU1665),OR(NOT(ISBLANK(BW1665)),NOT(ISBLANK(BX1665)))),#N/A,
IF(ISBLANK(BU1665),"",
IF(AND(NOT(ISERROR(VLOOKUP(BU1665,MonsterTable!$A:$B,MATCH(MonsterTable!$B$1,MonsterTable!$A$1:$B$1,0),0))),OR(ISBLANK(BW1665),ISBLANK(BX1665))),#N/A,
IFERROR(VLOOKUP(BU1665,MonsterTable!$A:$B,MATCH(MonsterTable!$B$1,MonsterTable!$A$1:$B$1,0),0),
IF(OR(NOT(ISBLANK(BW1665)),ISBLANK(BX1665)),#N/A,
IF(BU1665="empty","empty",
VLOOKUP(BU1665,MonsterGroupTable!$A:$A,1,0)))))))</f>
        <v/>
      </c>
      <c r="CC1665" s="2" t="str">
        <f>IF(AND(ISBLANK(CB1665),OR(NOT(ISBLANK(CD1665)),NOT(ISBLANK(CE1665)))),#N/A,
IF(ISBLANK(CB1665),"",
IF(AND(NOT(ISERROR(VLOOKUP(CB1665,MonsterTable!$A:$B,MATCH(MonsterTable!$B$1,MonsterTable!$A$1:$B$1,0),0))),OR(ISBLANK(CD1665),ISBLANK(CE1665))),#N/A,
IFERROR(VLOOKUP(CB1665,MonsterTable!$A:$B,MATCH(MonsterTable!$B$1,MonsterTable!$A$1:$B$1,0),0),
IF(OR(NOT(ISBLANK(CD1665)),ISBLANK(CE1665)),#N/A,
IF(CB1665="empty","empty",
VLOOKUP(CB1665,MonsterGroupTable!$A:$A,1,0)))))))</f>
        <v/>
      </c>
      <c r="CJ1665" s="2" t="str">
        <f>IF(AND(ISBLANK(CI1665),OR(NOT(ISBLANK(CK1665)),NOT(ISBLANK(CL1665)))),#N/A,
IF(ISBLANK(CI1665),"",
IF(AND(NOT(ISERROR(VLOOKUP(CI1665,MonsterTable!$A:$B,MATCH(MonsterTable!$B$1,MonsterTable!$A$1:$B$1,0),0))),OR(ISBLANK(CK1665),ISBLANK(CL1665))),#N/A,
IFERROR(VLOOKUP(CI1665,MonsterTable!$A:$B,MATCH(MonsterTable!$B$1,MonsterTable!$A$1:$B$1,0),0),
IF(OR(NOT(ISBLANK(CK1665)),ISBLANK(CL1665)),#N/A,
IF(CI1665="empty","empty",
VLOOKUP(CI1665,MonsterGroupTable!$A:$A,1,0)))))))</f>
        <v/>
      </c>
    </row>
    <row r="1666" spans="1:88">
      <c r="A1666">
        <v>20632</v>
      </c>
      <c r="B1666">
        <f t="shared" si="55"/>
        <v>1.1000000000000001</v>
      </c>
      <c r="C1666">
        <f t="shared" si="55"/>
        <v>1.1000000000000001</v>
      </c>
      <c r="F1666">
        <v>2700</v>
      </c>
      <c r="G1666">
        <v>96441</v>
      </c>
      <c r="H1666">
        <v>0</v>
      </c>
      <c r="I1666">
        <v>0</v>
      </c>
      <c r="J1666">
        <v>0</v>
      </c>
      <c r="K1666" t="s">
        <v>28</v>
      </c>
      <c r="L1666" t="s">
        <v>247</v>
      </c>
      <c r="M1666" t="s">
        <v>79</v>
      </c>
      <c r="N1666" t="s">
        <v>80</v>
      </c>
      <c r="O1666">
        <v>0</v>
      </c>
      <c r="P1666">
        <v>-4.75</v>
      </c>
      <c r="Q1666">
        <v>-3.5</v>
      </c>
      <c r="R1666">
        <v>4.75</v>
      </c>
      <c r="S1666">
        <v>3</v>
      </c>
      <c r="T1666">
        <v>-13.5</v>
      </c>
      <c r="U1666">
        <v>2.5499999999999998</v>
      </c>
      <c r="V1666">
        <v>-6.75</v>
      </c>
      <c r="W1666" t="str">
        <f t="shared" si="56"/>
        <v>g104,5,empty,3,204,1,1,0</v>
      </c>
      <c r="X1666" s="1" t="s">
        <v>282</v>
      </c>
      <c r="Y1666" s="2" t="str">
        <f>IF(AND(ISBLANK(X1666),OR(NOT(ISBLANK(Z1666)),NOT(ISBLANK(AA1666)))),#N/A,
IF(ISBLANK(X1666),"",
IF(AND(NOT(ISERROR(VLOOKUP(X1666,MonsterTable!$A:$B,MATCH(MonsterTable!$B$1,MonsterTable!$A$1:$B$1,0),0))),OR(ISBLANK(Z1666),ISBLANK(AA1666))),#N/A,
IFERROR(VLOOKUP(X1666,MonsterTable!$A:$B,MATCH(MonsterTable!$B$1,MonsterTable!$A$1:$B$1,0),0),
IF(OR(NOT(ISBLANK(Z1666)),ISBLANK(AA1666)),#N/A,
IF(X1666="empty","empty",
VLOOKUP(X1666,MonsterGroupTable!$A:$A,1,0)))))))</f>
        <v>g104</v>
      </c>
      <c r="AA1666">
        <v>5</v>
      </c>
      <c r="AE1666" s="1" t="s">
        <v>446</v>
      </c>
      <c r="AF1666" s="2" t="str">
        <f>IF(AND(ISBLANK(AE1666),OR(NOT(ISBLANK(AG1666)),NOT(ISBLANK(AH1666)))),#N/A,
IF(ISBLANK(AE1666),"",
IF(AND(NOT(ISERROR(VLOOKUP(AE1666,MonsterTable!$A:$B,MATCH(MonsterTable!$B$1,MonsterTable!$A$1:$B$1,0),0))),OR(ISBLANK(AG1666),ISBLANK(AH1666))),#N/A,
IFERROR(VLOOKUP(AE1666,MonsterTable!$A:$B,MATCH(MonsterTable!$B$1,MonsterTable!$A$1:$B$1,0),0),
IF(OR(NOT(ISBLANK(AG1666)),ISBLANK(AH1666)),#N/A,
IF(AE1666="empty","empty",
VLOOKUP(AE1666,MonsterGroupTable!$A:$A,1,0)))))))</f>
        <v>empty</v>
      </c>
      <c r="AH1666">
        <v>3</v>
      </c>
      <c r="AL1666" s="1" t="s">
        <v>340</v>
      </c>
      <c r="AM1666" s="2">
        <f>IF(AND(ISBLANK(AL1666),OR(NOT(ISBLANK(AN1666)),NOT(ISBLANK(AO1666)))),#N/A,
IF(ISBLANK(AL1666),"",
IF(AND(NOT(ISERROR(VLOOKUP(AL1666,MonsterTable!$A:$B,MATCH(MonsterTable!$B$1,MonsterTable!$A$1:$B$1,0),0))),OR(ISBLANK(AN1666),ISBLANK(AO1666))),#N/A,
IFERROR(VLOOKUP(AL1666,MonsterTable!$A:$B,MATCH(MonsterTable!$B$1,MonsterTable!$A$1:$B$1,0),0),
IF(OR(NOT(ISBLANK(AN1666)),ISBLANK(AO1666)),#N/A,
IF(AL1666="empty","empty",
VLOOKUP(AL1666,MonsterGroupTable!$A:$A,1,0)))))))</f>
        <v>204</v>
      </c>
      <c r="AN1666">
        <v>1</v>
      </c>
      <c r="AO1666">
        <v>1</v>
      </c>
      <c r="AP1666">
        <v>0</v>
      </c>
      <c r="AT1666" s="2" t="str">
        <f>IF(AND(ISBLANK(AS1666),OR(NOT(ISBLANK(AU1666)),NOT(ISBLANK(AV1666)))),#N/A,
IF(ISBLANK(AS1666),"",
IF(AND(NOT(ISERROR(VLOOKUP(AS1666,MonsterTable!$A:$B,MATCH(MonsterTable!$B$1,MonsterTable!$A$1:$B$1,0),0))),OR(ISBLANK(AU1666),ISBLANK(AV1666))),#N/A,
IFERROR(VLOOKUP(AS1666,MonsterTable!$A:$B,MATCH(MonsterTable!$B$1,MonsterTable!$A$1:$B$1,0),0),
IF(OR(NOT(ISBLANK(AU1666)),ISBLANK(AV1666)),#N/A,
IF(AS1666="empty","empty",
VLOOKUP(AS1666,MonsterGroupTable!$A:$A,1,0)))))))</f>
        <v/>
      </c>
      <c r="BA1666" s="2" t="str">
        <f>IF(AND(ISBLANK(AZ1666),OR(NOT(ISBLANK(BB1666)),NOT(ISBLANK(BC1666)))),#N/A,
IF(ISBLANK(AZ1666),"",
IF(AND(NOT(ISERROR(VLOOKUP(AZ1666,MonsterTable!$A:$B,MATCH(MonsterTable!$B$1,MonsterTable!$A$1:$B$1,0),0))),OR(ISBLANK(BB1666),ISBLANK(BC1666))),#N/A,
IFERROR(VLOOKUP(AZ1666,MonsterTable!$A:$B,MATCH(MonsterTable!$B$1,MonsterTable!$A$1:$B$1,0),0),
IF(OR(NOT(ISBLANK(BB1666)),ISBLANK(BC1666)),#N/A,
IF(AZ1666="empty","empty",
VLOOKUP(AZ1666,MonsterGroupTable!$A:$A,1,0)))))))</f>
        <v/>
      </c>
      <c r="BH1666" s="2" t="str">
        <f>IF(AND(ISBLANK(BG1666),OR(NOT(ISBLANK(BI1666)),NOT(ISBLANK(BJ1666)))),#N/A,
IF(ISBLANK(BG1666),"",
IF(AND(NOT(ISERROR(VLOOKUP(BG1666,MonsterTable!$A:$B,MATCH(MonsterTable!$B$1,MonsterTable!$A$1:$B$1,0),0))),OR(ISBLANK(BI1666),ISBLANK(BJ1666))),#N/A,
IFERROR(VLOOKUP(BG1666,MonsterTable!$A:$B,MATCH(MonsterTable!$B$1,MonsterTable!$A$1:$B$1,0),0),
IF(OR(NOT(ISBLANK(BI1666)),ISBLANK(BJ1666)),#N/A,
IF(BG1666="empty","empty",
VLOOKUP(BG1666,MonsterGroupTable!$A:$A,1,0)))))))</f>
        <v/>
      </c>
      <c r="BO1666" s="2" t="str">
        <f>IF(AND(ISBLANK(BN1666),OR(NOT(ISBLANK(BP1666)),NOT(ISBLANK(BQ1666)))),#N/A,
IF(ISBLANK(BN1666),"",
IF(AND(NOT(ISERROR(VLOOKUP(BN1666,MonsterTable!$A:$B,MATCH(MonsterTable!$B$1,MonsterTable!$A$1:$B$1,0),0))),OR(ISBLANK(BP1666),ISBLANK(BQ1666))),#N/A,
IFERROR(VLOOKUP(BN1666,MonsterTable!$A:$B,MATCH(MonsterTable!$B$1,MonsterTable!$A$1:$B$1,0),0),
IF(OR(NOT(ISBLANK(BP1666)),ISBLANK(BQ1666)),#N/A,
IF(BN1666="empty","empty",
VLOOKUP(BN1666,MonsterGroupTable!$A:$A,1,0)))))))</f>
        <v/>
      </c>
      <c r="BV1666" s="2" t="str">
        <f>IF(AND(ISBLANK(BU1666),OR(NOT(ISBLANK(BW1666)),NOT(ISBLANK(BX1666)))),#N/A,
IF(ISBLANK(BU1666),"",
IF(AND(NOT(ISERROR(VLOOKUP(BU1666,MonsterTable!$A:$B,MATCH(MonsterTable!$B$1,MonsterTable!$A$1:$B$1,0),0))),OR(ISBLANK(BW1666),ISBLANK(BX1666))),#N/A,
IFERROR(VLOOKUP(BU1666,MonsterTable!$A:$B,MATCH(MonsterTable!$B$1,MonsterTable!$A$1:$B$1,0),0),
IF(OR(NOT(ISBLANK(BW1666)),ISBLANK(BX1666)),#N/A,
IF(BU1666="empty","empty",
VLOOKUP(BU1666,MonsterGroupTable!$A:$A,1,0)))))))</f>
        <v/>
      </c>
      <c r="CC1666" s="2" t="str">
        <f>IF(AND(ISBLANK(CB1666),OR(NOT(ISBLANK(CD1666)),NOT(ISBLANK(CE1666)))),#N/A,
IF(ISBLANK(CB1666),"",
IF(AND(NOT(ISERROR(VLOOKUP(CB1666,MonsterTable!$A:$B,MATCH(MonsterTable!$B$1,MonsterTable!$A$1:$B$1,0),0))),OR(ISBLANK(CD1666),ISBLANK(CE1666))),#N/A,
IFERROR(VLOOKUP(CB1666,MonsterTable!$A:$B,MATCH(MonsterTable!$B$1,MonsterTable!$A$1:$B$1,0),0),
IF(OR(NOT(ISBLANK(CD1666)),ISBLANK(CE1666)),#N/A,
IF(CB1666="empty","empty",
VLOOKUP(CB1666,MonsterGroupTable!$A:$A,1,0)))))))</f>
        <v/>
      </c>
      <c r="CJ1666" s="2" t="str">
        <f>IF(AND(ISBLANK(CI1666),OR(NOT(ISBLANK(CK1666)),NOT(ISBLANK(CL1666)))),#N/A,
IF(ISBLANK(CI1666),"",
IF(AND(NOT(ISERROR(VLOOKUP(CI1666,MonsterTable!$A:$B,MATCH(MonsterTable!$B$1,MonsterTable!$A$1:$B$1,0),0))),OR(ISBLANK(CK1666),ISBLANK(CL1666))),#N/A,
IFERROR(VLOOKUP(CI1666,MonsterTable!$A:$B,MATCH(MonsterTable!$B$1,MonsterTable!$A$1:$B$1,0),0),
IF(OR(NOT(ISBLANK(CK1666)),ISBLANK(CL1666)),#N/A,
IF(CI1666="empty","empty",
VLOOKUP(CI1666,MonsterGroupTable!$A:$A,1,0)))))))</f>
        <v/>
      </c>
    </row>
    <row r="1667" spans="1:88">
      <c r="A1667">
        <v>20633</v>
      </c>
      <c r="B1667">
        <f t="shared" si="55"/>
        <v>1.1000000000000001</v>
      </c>
      <c r="C1667">
        <f t="shared" si="55"/>
        <v>1.1000000000000001</v>
      </c>
      <c r="F1667">
        <v>2700</v>
      </c>
      <c r="G1667">
        <v>96846</v>
      </c>
      <c r="H1667">
        <v>0</v>
      </c>
      <c r="I1667">
        <v>0</v>
      </c>
      <c r="J1667">
        <v>0</v>
      </c>
      <c r="K1667" t="s">
        <v>28</v>
      </c>
      <c r="L1667" t="s">
        <v>247</v>
      </c>
      <c r="M1667" t="s">
        <v>79</v>
      </c>
      <c r="N1667" t="s">
        <v>80</v>
      </c>
      <c r="O1667">
        <v>0</v>
      </c>
      <c r="P1667">
        <v>-4.75</v>
      </c>
      <c r="Q1667">
        <v>-3.5</v>
      </c>
      <c r="R1667">
        <v>4.75</v>
      </c>
      <c r="S1667">
        <v>3</v>
      </c>
      <c r="T1667">
        <v>-13.5</v>
      </c>
      <c r="U1667">
        <v>2.5499999999999998</v>
      </c>
      <c r="V1667">
        <v>-6.75</v>
      </c>
      <c r="W1667" t="str">
        <f t="shared" si="56"/>
        <v>g104,5,empty,3,204,1,1,0</v>
      </c>
      <c r="X1667" s="1" t="s">
        <v>282</v>
      </c>
      <c r="Y1667" s="2" t="str">
        <f>IF(AND(ISBLANK(X1667),OR(NOT(ISBLANK(Z1667)),NOT(ISBLANK(AA1667)))),#N/A,
IF(ISBLANK(X1667),"",
IF(AND(NOT(ISERROR(VLOOKUP(X1667,MonsterTable!$A:$B,MATCH(MonsterTable!$B$1,MonsterTable!$A$1:$B$1,0),0))),OR(ISBLANK(Z1667),ISBLANK(AA1667))),#N/A,
IFERROR(VLOOKUP(X1667,MonsterTable!$A:$B,MATCH(MonsterTable!$B$1,MonsterTable!$A$1:$B$1,0),0),
IF(OR(NOT(ISBLANK(Z1667)),ISBLANK(AA1667)),#N/A,
IF(X1667="empty","empty",
VLOOKUP(X1667,MonsterGroupTable!$A:$A,1,0)))))))</f>
        <v>g104</v>
      </c>
      <c r="AA1667">
        <v>5</v>
      </c>
      <c r="AE1667" s="1" t="s">
        <v>446</v>
      </c>
      <c r="AF1667" s="2" t="str">
        <f>IF(AND(ISBLANK(AE1667),OR(NOT(ISBLANK(AG1667)),NOT(ISBLANK(AH1667)))),#N/A,
IF(ISBLANK(AE1667),"",
IF(AND(NOT(ISERROR(VLOOKUP(AE1667,MonsterTable!$A:$B,MATCH(MonsterTable!$B$1,MonsterTable!$A$1:$B$1,0),0))),OR(ISBLANK(AG1667),ISBLANK(AH1667))),#N/A,
IFERROR(VLOOKUP(AE1667,MonsterTable!$A:$B,MATCH(MonsterTable!$B$1,MonsterTable!$A$1:$B$1,0),0),
IF(OR(NOT(ISBLANK(AG1667)),ISBLANK(AH1667)),#N/A,
IF(AE1667="empty","empty",
VLOOKUP(AE1667,MonsterGroupTable!$A:$A,1,0)))))))</f>
        <v>empty</v>
      </c>
      <c r="AH1667">
        <v>3</v>
      </c>
      <c r="AL1667" s="1" t="s">
        <v>340</v>
      </c>
      <c r="AM1667" s="2">
        <f>IF(AND(ISBLANK(AL1667),OR(NOT(ISBLANK(AN1667)),NOT(ISBLANK(AO1667)))),#N/A,
IF(ISBLANK(AL1667),"",
IF(AND(NOT(ISERROR(VLOOKUP(AL1667,MonsterTable!$A:$B,MATCH(MonsterTable!$B$1,MonsterTable!$A$1:$B$1,0),0))),OR(ISBLANK(AN1667),ISBLANK(AO1667))),#N/A,
IFERROR(VLOOKUP(AL1667,MonsterTable!$A:$B,MATCH(MonsterTable!$B$1,MonsterTable!$A$1:$B$1,0),0),
IF(OR(NOT(ISBLANK(AN1667)),ISBLANK(AO1667)),#N/A,
IF(AL1667="empty","empty",
VLOOKUP(AL1667,MonsterGroupTable!$A:$A,1,0)))))))</f>
        <v>204</v>
      </c>
      <c r="AN1667">
        <v>1</v>
      </c>
      <c r="AO1667">
        <v>1</v>
      </c>
      <c r="AP1667">
        <v>0</v>
      </c>
      <c r="AT1667" s="2" t="str">
        <f>IF(AND(ISBLANK(AS1667),OR(NOT(ISBLANK(AU1667)),NOT(ISBLANK(AV1667)))),#N/A,
IF(ISBLANK(AS1667),"",
IF(AND(NOT(ISERROR(VLOOKUP(AS1667,MonsterTable!$A:$B,MATCH(MonsterTable!$B$1,MonsterTable!$A$1:$B$1,0),0))),OR(ISBLANK(AU1667),ISBLANK(AV1667))),#N/A,
IFERROR(VLOOKUP(AS1667,MonsterTable!$A:$B,MATCH(MonsterTable!$B$1,MonsterTable!$A$1:$B$1,0),0),
IF(OR(NOT(ISBLANK(AU1667)),ISBLANK(AV1667)),#N/A,
IF(AS1667="empty","empty",
VLOOKUP(AS1667,MonsterGroupTable!$A:$A,1,0)))))))</f>
        <v/>
      </c>
      <c r="BA1667" s="2" t="str">
        <f>IF(AND(ISBLANK(AZ1667),OR(NOT(ISBLANK(BB1667)),NOT(ISBLANK(BC1667)))),#N/A,
IF(ISBLANK(AZ1667),"",
IF(AND(NOT(ISERROR(VLOOKUP(AZ1667,MonsterTable!$A:$B,MATCH(MonsterTable!$B$1,MonsterTable!$A$1:$B$1,0),0))),OR(ISBLANK(BB1667),ISBLANK(BC1667))),#N/A,
IFERROR(VLOOKUP(AZ1667,MonsterTable!$A:$B,MATCH(MonsterTable!$B$1,MonsterTable!$A$1:$B$1,0),0),
IF(OR(NOT(ISBLANK(BB1667)),ISBLANK(BC1667)),#N/A,
IF(AZ1667="empty","empty",
VLOOKUP(AZ1667,MonsterGroupTable!$A:$A,1,0)))))))</f>
        <v/>
      </c>
      <c r="BH1667" s="2" t="str">
        <f>IF(AND(ISBLANK(BG1667),OR(NOT(ISBLANK(BI1667)),NOT(ISBLANK(BJ1667)))),#N/A,
IF(ISBLANK(BG1667),"",
IF(AND(NOT(ISERROR(VLOOKUP(BG1667,MonsterTable!$A:$B,MATCH(MonsterTable!$B$1,MonsterTable!$A$1:$B$1,0),0))),OR(ISBLANK(BI1667),ISBLANK(BJ1667))),#N/A,
IFERROR(VLOOKUP(BG1667,MonsterTable!$A:$B,MATCH(MonsterTable!$B$1,MonsterTable!$A$1:$B$1,0),0),
IF(OR(NOT(ISBLANK(BI1667)),ISBLANK(BJ1667)),#N/A,
IF(BG1667="empty","empty",
VLOOKUP(BG1667,MonsterGroupTable!$A:$A,1,0)))))))</f>
        <v/>
      </c>
      <c r="BO1667" s="2" t="str">
        <f>IF(AND(ISBLANK(BN1667),OR(NOT(ISBLANK(BP1667)),NOT(ISBLANK(BQ1667)))),#N/A,
IF(ISBLANK(BN1667),"",
IF(AND(NOT(ISERROR(VLOOKUP(BN1667,MonsterTable!$A:$B,MATCH(MonsterTable!$B$1,MonsterTable!$A$1:$B$1,0),0))),OR(ISBLANK(BP1667),ISBLANK(BQ1667))),#N/A,
IFERROR(VLOOKUP(BN1667,MonsterTable!$A:$B,MATCH(MonsterTable!$B$1,MonsterTable!$A$1:$B$1,0),0),
IF(OR(NOT(ISBLANK(BP1667)),ISBLANK(BQ1667)),#N/A,
IF(BN1667="empty","empty",
VLOOKUP(BN1667,MonsterGroupTable!$A:$A,1,0)))))))</f>
        <v/>
      </c>
      <c r="BV1667" s="2" t="str">
        <f>IF(AND(ISBLANK(BU1667),OR(NOT(ISBLANK(BW1667)),NOT(ISBLANK(BX1667)))),#N/A,
IF(ISBLANK(BU1667),"",
IF(AND(NOT(ISERROR(VLOOKUP(BU1667,MonsterTable!$A:$B,MATCH(MonsterTable!$B$1,MonsterTable!$A$1:$B$1,0),0))),OR(ISBLANK(BW1667),ISBLANK(BX1667))),#N/A,
IFERROR(VLOOKUP(BU1667,MonsterTable!$A:$B,MATCH(MonsterTable!$B$1,MonsterTable!$A$1:$B$1,0),0),
IF(OR(NOT(ISBLANK(BW1667)),ISBLANK(BX1667)),#N/A,
IF(BU1667="empty","empty",
VLOOKUP(BU1667,MonsterGroupTable!$A:$A,1,0)))))))</f>
        <v/>
      </c>
      <c r="CC1667" s="2" t="str">
        <f>IF(AND(ISBLANK(CB1667),OR(NOT(ISBLANK(CD1667)),NOT(ISBLANK(CE1667)))),#N/A,
IF(ISBLANK(CB1667),"",
IF(AND(NOT(ISERROR(VLOOKUP(CB1667,MonsterTable!$A:$B,MATCH(MonsterTable!$B$1,MonsterTable!$A$1:$B$1,0),0))),OR(ISBLANK(CD1667),ISBLANK(CE1667))),#N/A,
IFERROR(VLOOKUP(CB1667,MonsterTable!$A:$B,MATCH(MonsterTable!$B$1,MonsterTable!$A$1:$B$1,0),0),
IF(OR(NOT(ISBLANK(CD1667)),ISBLANK(CE1667)),#N/A,
IF(CB1667="empty","empty",
VLOOKUP(CB1667,MonsterGroupTable!$A:$A,1,0)))))))</f>
        <v/>
      </c>
      <c r="CJ1667" s="2" t="str">
        <f>IF(AND(ISBLANK(CI1667),OR(NOT(ISBLANK(CK1667)),NOT(ISBLANK(CL1667)))),#N/A,
IF(ISBLANK(CI1667),"",
IF(AND(NOT(ISERROR(VLOOKUP(CI1667,MonsterTable!$A:$B,MATCH(MonsterTable!$B$1,MonsterTable!$A$1:$B$1,0),0))),OR(ISBLANK(CK1667),ISBLANK(CL1667))),#N/A,
IFERROR(VLOOKUP(CI1667,MonsterTable!$A:$B,MATCH(MonsterTable!$B$1,MonsterTable!$A$1:$B$1,0),0),
IF(OR(NOT(ISBLANK(CK1667)),ISBLANK(CL1667)),#N/A,
IF(CI1667="empty","empty",
VLOOKUP(CI1667,MonsterGroupTable!$A:$A,1,0)))))))</f>
        <v/>
      </c>
    </row>
    <row r="1668" spans="1:88">
      <c r="A1668">
        <v>20634</v>
      </c>
      <c r="B1668">
        <f t="shared" si="55"/>
        <v>1.1000000000000001</v>
      </c>
      <c r="C1668">
        <f t="shared" si="55"/>
        <v>1.1000000000000001</v>
      </c>
      <c r="F1668">
        <v>2700</v>
      </c>
      <c r="G1668">
        <v>97251</v>
      </c>
      <c r="H1668">
        <v>0</v>
      </c>
      <c r="I1668">
        <v>0</v>
      </c>
      <c r="J1668">
        <v>0</v>
      </c>
      <c r="K1668" t="s">
        <v>28</v>
      </c>
      <c r="L1668" t="s">
        <v>247</v>
      </c>
      <c r="M1668" t="s">
        <v>79</v>
      </c>
      <c r="N1668" t="s">
        <v>80</v>
      </c>
      <c r="O1668">
        <v>0</v>
      </c>
      <c r="P1668">
        <v>-4.75</v>
      </c>
      <c r="Q1668">
        <v>-3.5</v>
      </c>
      <c r="R1668">
        <v>4.75</v>
      </c>
      <c r="S1668">
        <v>3</v>
      </c>
      <c r="T1668">
        <v>-13.5</v>
      </c>
      <c r="U1668">
        <v>2.5499999999999998</v>
      </c>
      <c r="V1668">
        <v>-6.75</v>
      </c>
      <c r="W1668" t="str">
        <f t="shared" si="56"/>
        <v>g104,5,empty,3,204,1,1,0</v>
      </c>
      <c r="X1668" s="1" t="s">
        <v>282</v>
      </c>
      <c r="Y1668" s="2" t="str">
        <f>IF(AND(ISBLANK(X1668),OR(NOT(ISBLANK(Z1668)),NOT(ISBLANK(AA1668)))),#N/A,
IF(ISBLANK(X1668),"",
IF(AND(NOT(ISERROR(VLOOKUP(X1668,MonsterTable!$A:$B,MATCH(MonsterTable!$B$1,MonsterTable!$A$1:$B$1,0),0))),OR(ISBLANK(Z1668),ISBLANK(AA1668))),#N/A,
IFERROR(VLOOKUP(X1668,MonsterTable!$A:$B,MATCH(MonsterTable!$B$1,MonsterTable!$A$1:$B$1,0),0),
IF(OR(NOT(ISBLANK(Z1668)),ISBLANK(AA1668)),#N/A,
IF(X1668="empty","empty",
VLOOKUP(X1668,MonsterGroupTable!$A:$A,1,0)))))))</f>
        <v>g104</v>
      </c>
      <c r="AA1668">
        <v>5</v>
      </c>
      <c r="AE1668" s="1" t="s">
        <v>446</v>
      </c>
      <c r="AF1668" s="2" t="str">
        <f>IF(AND(ISBLANK(AE1668),OR(NOT(ISBLANK(AG1668)),NOT(ISBLANK(AH1668)))),#N/A,
IF(ISBLANK(AE1668),"",
IF(AND(NOT(ISERROR(VLOOKUP(AE1668,MonsterTable!$A:$B,MATCH(MonsterTable!$B$1,MonsterTable!$A$1:$B$1,0),0))),OR(ISBLANK(AG1668),ISBLANK(AH1668))),#N/A,
IFERROR(VLOOKUP(AE1668,MonsterTable!$A:$B,MATCH(MonsterTable!$B$1,MonsterTable!$A$1:$B$1,0),0),
IF(OR(NOT(ISBLANK(AG1668)),ISBLANK(AH1668)),#N/A,
IF(AE1668="empty","empty",
VLOOKUP(AE1668,MonsterGroupTable!$A:$A,1,0)))))))</f>
        <v>empty</v>
      </c>
      <c r="AH1668">
        <v>3</v>
      </c>
      <c r="AL1668" s="1" t="s">
        <v>340</v>
      </c>
      <c r="AM1668" s="2">
        <f>IF(AND(ISBLANK(AL1668),OR(NOT(ISBLANK(AN1668)),NOT(ISBLANK(AO1668)))),#N/A,
IF(ISBLANK(AL1668),"",
IF(AND(NOT(ISERROR(VLOOKUP(AL1668,MonsterTable!$A:$B,MATCH(MonsterTable!$B$1,MonsterTable!$A$1:$B$1,0),0))),OR(ISBLANK(AN1668),ISBLANK(AO1668))),#N/A,
IFERROR(VLOOKUP(AL1668,MonsterTable!$A:$B,MATCH(MonsterTable!$B$1,MonsterTable!$A$1:$B$1,0),0),
IF(OR(NOT(ISBLANK(AN1668)),ISBLANK(AO1668)),#N/A,
IF(AL1668="empty","empty",
VLOOKUP(AL1668,MonsterGroupTable!$A:$A,1,0)))))))</f>
        <v>204</v>
      </c>
      <c r="AN1668">
        <v>1</v>
      </c>
      <c r="AO1668">
        <v>1</v>
      </c>
      <c r="AP1668">
        <v>0</v>
      </c>
      <c r="AT1668" s="2" t="str">
        <f>IF(AND(ISBLANK(AS1668),OR(NOT(ISBLANK(AU1668)),NOT(ISBLANK(AV1668)))),#N/A,
IF(ISBLANK(AS1668),"",
IF(AND(NOT(ISERROR(VLOOKUP(AS1668,MonsterTable!$A:$B,MATCH(MonsterTable!$B$1,MonsterTable!$A$1:$B$1,0),0))),OR(ISBLANK(AU1668),ISBLANK(AV1668))),#N/A,
IFERROR(VLOOKUP(AS1668,MonsterTable!$A:$B,MATCH(MonsterTable!$B$1,MonsterTable!$A$1:$B$1,0),0),
IF(OR(NOT(ISBLANK(AU1668)),ISBLANK(AV1668)),#N/A,
IF(AS1668="empty","empty",
VLOOKUP(AS1668,MonsterGroupTable!$A:$A,1,0)))))))</f>
        <v/>
      </c>
      <c r="BA1668" s="2" t="str">
        <f>IF(AND(ISBLANK(AZ1668),OR(NOT(ISBLANK(BB1668)),NOT(ISBLANK(BC1668)))),#N/A,
IF(ISBLANK(AZ1668),"",
IF(AND(NOT(ISERROR(VLOOKUP(AZ1668,MonsterTable!$A:$B,MATCH(MonsterTable!$B$1,MonsterTable!$A$1:$B$1,0),0))),OR(ISBLANK(BB1668),ISBLANK(BC1668))),#N/A,
IFERROR(VLOOKUP(AZ1668,MonsterTable!$A:$B,MATCH(MonsterTable!$B$1,MonsterTable!$A$1:$B$1,0),0),
IF(OR(NOT(ISBLANK(BB1668)),ISBLANK(BC1668)),#N/A,
IF(AZ1668="empty","empty",
VLOOKUP(AZ1668,MonsterGroupTable!$A:$A,1,0)))))))</f>
        <v/>
      </c>
      <c r="BH1668" s="2" t="str">
        <f>IF(AND(ISBLANK(BG1668),OR(NOT(ISBLANK(BI1668)),NOT(ISBLANK(BJ1668)))),#N/A,
IF(ISBLANK(BG1668),"",
IF(AND(NOT(ISERROR(VLOOKUP(BG1668,MonsterTable!$A:$B,MATCH(MonsterTable!$B$1,MonsterTable!$A$1:$B$1,0),0))),OR(ISBLANK(BI1668),ISBLANK(BJ1668))),#N/A,
IFERROR(VLOOKUP(BG1668,MonsterTable!$A:$B,MATCH(MonsterTable!$B$1,MonsterTable!$A$1:$B$1,0),0),
IF(OR(NOT(ISBLANK(BI1668)),ISBLANK(BJ1668)),#N/A,
IF(BG1668="empty","empty",
VLOOKUP(BG1668,MonsterGroupTable!$A:$A,1,0)))))))</f>
        <v/>
      </c>
      <c r="BO1668" s="2" t="str">
        <f>IF(AND(ISBLANK(BN1668),OR(NOT(ISBLANK(BP1668)),NOT(ISBLANK(BQ1668)))),#N/A,
IF(ISBLANK(BN1668),"",
IF(AND(NOT(ISERROR(VLOOKUP(BN1668,MonsterTable!$A:$B,MATCH(MonsterTable!$B$1,MonsterTable!$A$1:$B$1,0),0))),OR(ISBLANK(BP1668),ISBLANK(BQ1668))),#N/A,
IFERROR(VLOOKUP(BN1668,MonsterTable!$A:$B,MATCH(MonsterTable!$B$1,MonsterTable!$A$1:$B$1,0),0),
IF(OR(NOT(ISBLANK(BP1668)),ISBLANK(BQ1668)),#N/A,
IF(BN1668="empty","empty",
VLOOKUP(BN1668,MonsterGroupTable!$A:$A,1,0)))))))</f>
        <v/>
      </c>
      <c r="BV1668" s="2" t="str">
        <f>IF(AND(ISBLANK(BU1668),OR(NOT(ISBLANK(BW1668)),NOT(ISBLANK(BX1668)))),#N/A,
IF(ISBLANK(BU1668),"",
IF(AND(NOT(ISERROR(VLOOKUP(BU1668,MonsterTable!$A:$B,MATCH(MonsterTable!$B$1,MonsterTable!$A$1:$B$1,0),0))),OR(ISBLANK(BW1668),ISBLANK(BX1668))),#N/A,
IFERROR(VLOOKUP(BU1668,MonsterTable!$A:$B,MATCH(MonsterTable!$B$1,MonsterTable!$A$1:$B$1,0),0),
IF(OR(NOT(ISBLANK(BW1668)),ISBLANK(BX1668)),#N/A,
IF(BU1668="empty","empty",
VLOOKUP(BU1668,MonsterGroupTable!$A:$A,1,0)))))))</f>
        <v/>
      </c>
      <c r="CC1668" s="2" t="str">
        <f>IF(AND(ISBLANK(CB1668),OR(NOT(ISBLANK(CD1668)),NOT(ISBLANK(CE1668)))),#N/A,
IF(ISBLANK(CB1668),"",
IF(AND(NOT(ISERROR(VLOOKUP(CB1668,MonsterTable!$A:$B,MATCH(MonsterTable!$B$1,MonsterTable!$A$1:$B$1,0),0))),OR(ISBLANK(CD1668),ISBLANK(CE1668))),#N/A,
IFERROR(VLOOKUP(CB1668,MonsterTable!$A:$B,MATCH(MonsterTable!$B$1,MonsterTable!$A$1:$B$1,0),0),
IF(OR(NOT(ISBLANK(CD1668)),ISBLANK(CE1668)),#N/A,
IF(CB1668="empty","empty",
VLOOKUP(CB1668,MonsterGroupTable!$A:$A,1,0)))))))</f>
        <v/>
      </c>
      <c r="CJ1668" s="2" t="str">
        <f>IF(AND(ISBLANK(CI1668),OR(NOT(ISBLANK(CK1668)),NOT(ISBLANK(CL1668)))),#N/A,
IF(ISBLANK(CI1668),"",
IF(AND(NOT(ISERROR(VLOOKUP(CI1668,MonsterTable!$A:$B,MATCH(MonsterTable!$B$1,MonsterTable!$A$1:$B$1,0),0))),OR(ISBLANK(CK1668),ISBLANK(CL1668))),#N/A,
IFERROR(VLOOKUP(CI1668,MonsterTable!$A:$B,MATCH(MonsterTable!$B$1,MonsterTable!$A$1:$B$1,0),0),
IF(OR(NOT(ISBLANK(CK1668)),ISBLANK(CL1668)),#N/A,
IF(CI1668="empty","empty",
VLOOKUP(CI1668,MonsterGroupTable!$A:$A,1,0)))))))</f>
        <v/>
      </c>
    </row>
    <row r="1669" spans="1:88">
      <c r="A1669">
        <v>20635</v>
      </c>
      <c r="B1669">
        <f t="shared" si="55"/>
        <v>1.1000000000000001</v>
      </c>
      <c r="C1669">
        <f t="shared" si="55"/>
        <v>1.1000000000000001</v>
      </c>
      <c r="F1669">
        <v>2700</v>
      </c>
      <c r="G1669">
        <v>97656</v>
      </c>
      <c r="H1669">
        <v>0</v>
      </c>
      <c r="I1669">
        <v>0</v>
      </c>
      <c r="J1669">
        <v>0</v>
      </c>
      <c r="K1669" t="s">
        <v>28</v>
      </c>
      <c r="L1669" t="s">
        <v>247</v>
      </c>
      <c r="M1669" t="s">
        <v>79</v>
      </c>
      <c r="N1669" t="s">
        <v>80</v>
      </c>
      <c r="O1669">
        <v>0</v>
      </c>
      <c r="P1669">
        <v>-4.75</v>
      </c>
      <c r="Q1669">
        <v>-3.5</v>
      </c>
      <c r="R1669">
        <v>4.75</v>
      </c>
      <c r="S1669">
        <v>3</v>
      </c>
      <c r="T1669">
        <v>-13.5</v>
      </c>
      <c r="U1669">
        <v>2.5499999999999998</v>
      </c>
      <c r="V1669">
        <v>-6.75</v>
      </c>
      <c r="W1669" t="str">
        <f t="shared" si="56"/>
        <v>g104,5,empty,3,204,1,1,0</v>
      </c>
      <c r="X1669" s="1" t="s">
        <v>282</v>
      </c>
      <c r="Y1669" s="2" t="str">
        <f>IF(AND(ISBLANK(X1669),OR(NOT(ISBLANK(Z1669)),NOT(ISBLANK(AA1669)))),#N/A,
IF(ISBLANK(X1669),"",
IF(AND(NOT(ISERROR(VLOOKUP(X1669,MonsterTable!$A:$B,MATCH(MonsterTable!$B$1,MonsterTable!$A$1:$B$1,0),0))),OR(ISBLANK(Z1669),ISBLANK(AA1669))),#N/A,
IFERROR(VLOOKUP(X1669,MonsterTable!$A:$B,MATCH(MonsterTable!$B$1,MonsterTable!$A$1:$B$1,0),0),
IF(OR(NOT(ISBLANK(Z1669)),ISBLANK(AA1669)),#N/A,
IF(X1669="empty","empty",
VLOOKUP(X1669,MonsterGroupTable!$A:$A,1,0)))))))</f>
        <v>g104</v>
      </c>
      <c r="AA1669">
        <v>5</v>
      </c>
      <c r="AE1669" s="1" t="s">
        <v>446</v>
      </c>
      <c r="AF1669" s="2" t="str">
        <f>IF(AND(ISBLANK(AE1669),OR(NOT(ISBLANK(AG1669)),NOT(ISBLANK(AH1669)))),#N/A,
IF(ISBLANK(AE1669),"",
IF(AND(NOT(ISERROR(VLOOKUP(AE1669,MonsterTable!$A:$B,MATCH(MonsterTable!$B$1,MonsterTable!$A$1:$B$1,0),0))),OR(ISBLANK(AG1669),ISBLANK(AH1669))),#N/A,
IFERROR(VLOOKUP(AE1669,MonsterTable!$A:$B,MATCH(MonsterTable!$B$1,MonsterTable!$A$1:$B$1,0),0),
IF(OR(NOT(ISBLANK(AG1669)),ISBLANK(AH1669)),#N/A,
IF(AE1669="empty","empty",
VLOOKUP(AE1669,MonsterGroupTable!$A:$A,1,0)))))))</f>
        <v>empty</v>
      </c>
      <c r="AH1669">
        <v>3</v>
      </c>
      <c r="AL1669" s="1" t="s">
        <v>340</v>
      </c>
      <c r="AM1669" s="2">
        <f>IF(AND(ISBLANK(AL1669),OR(NOT(ISBLANK(AN1669)),NOT(ISBLANK(AO1669)))),#N/A,
IF(ISBLANK(AL1669),"",
IF(AND(NOT(ISERROR(VLOOKUP(AL1669,MonsterTable!$A:$B,MATCH(MonsterTable!$B$1,MonsterTable!$A$1:$B$1,0),0))),OR(ISBLANK(AN1669),ISBLANK(AO1669))),#N/A,
IFERROR(VLOOKUP(AL1669,MonsterTable!$A:$B,MATCH(MonsterTable!$B$1,MonsterTable!$A$1:$B$1,0),0),
IF(OR(NOT(ISBLANK(AN1669)),ISBLANK(AO1669)),#N/A,
IF(AL1669="empty","empty",
VLOOKUP(AL1669,MonsterGroupTable!$A:$A,1,0)))))))</f>
        <v>204</v>
      </c>
      <c r="AN1669">
        <v>1</v>
      </c>
      <c r="AO1669">
        <v>1</v>
      </c>
      <c r="AP1669">
        <v>0</v>
      </c>
      <c r="AT1669" s="2" t="str">
        <f>IF(AND(ISBLANK(AS1669),OR(NOT(ISBLANK(AU1669)),NOT(ISBLANK(AV1669)))),#N/A,
IF(ISBLANK(AS1669),"",
IF(AND(NOT(ISERROR(VLOOKUP(AS1669,MonsterTable!$A:$B,MATCH(MonsterTable!$B$1,MonsterTable!$A$1:$B$1,0),0))),OR(ISBLANK(AU1669),ISBLANK(AV1669))),#N/A,
IFERROR(VLOOKUP(AS1669,MonsterTable!$A:$B,MATCH(MonsterTable!$B$1,MonsterTable!$A$1:$B$1,0),0),
IF(OR(NOT(ISBLANK(AU1669)),ISBLANK(AV1669)),#N/A,
IF(AS1669="empty","empty",
VLOOKUP(AS1669,MonsterGroupTable!$A:$A,1,0)))))))</f>
        <v/>
      </c>
      <c r="BA1669" s="2" t="str">
        <f>IF(AND(ISBLANK(AZ1669),OR(NOT(ISBLANK(BB1669)),NOT(ISBLANK(BC1669)))),#N/A,
IF(ISBLANK(AZ1669),"",
IF(AND(NOT(ISERROR(VLOOKUP(AZ1669,MonsterTable!$A:$B,MATCH(MonsterTable!$B$1,MonsterTable!$A$1:$B$1,0),0))),OR(ISBLANK(BB1669),ISBLANK(BC1669))),#N/A,
IFERROR(VLOOKUP(AZ1669,MonsterTable!$A:$B,MATCH(MonsterTable!$B$1,MonsterTable!$A$1:$B$1,0),0),
IF(OR(NOT(ISBLANK(BB1669)),ISBLANK(BC1669)),#N/A,
IF(AZ1669="empty","empty",
VLOOKUP(AZ1669,MonsterGroupTable!$A:$A,1,0)))))))</f>
        <v/>
      </c>
      <c r="BH1669" s="2" t="str">
        <f>IF(AND(ISBLANK(BG1669),OR(NOT(ISBLANK(BI1669)),NOT(ISBLANK(BJ1669)))),#N/A,
IF(ISBLANK(BG1669),"",
IF(AND(NOT(ISERROR(VLOOKUP(BG1669,MonsterTable!$A:$B,MATCH(MonsterTable!$B$1,MonsterTable!$A$1:$B$1,0),0))),OR(ISBLANK(BI1669),ISBLANK(BJ1669))),#N/A,
IFERROR(VLOOKUP(BG1669,MonsterTable!$A:$B,MATCH(MonsterTable!$B$1,MonsterTable!$A$1:$B$1,0),0),
IF(OR(NOT(ISBLANK(BI1669)),ISBLANK(BJ1669)),#N/A,
IF(BG1669="empty","empty",
VLOOKUP(BG1669,MonsterGroupTable!$A:$A,1,0)))))))</f>
        <v/>
      </c>
      <c r="BO1669" s="2" t="str">
        <f>IF(AND(ISBLANK(BN1669),OR(NOT(ISBLANK(BP1669)),NOT(ISBLANK(BQ1669)))),#N/A,
IF(ISBLANK(BN1669),"",
IF(AND(NOT(ISERROR(VLOOKUP(BN1669,MonsterTable!$A:$B,MATCH(MonsterTable!$B$1,MonsterTable!$A$1:$B$1,0),0))),OR(ISBLANK(BP1669),ISBLANK(BQ1669))),#N/A,
IFERROR(VLOOKUP(BN1669,MonsterTable!$A:$B,MATCH(MonsterTable!$B$1,MonsterTable!$A$1:$B$1,0),0),
IF(OR(NOT(ISBLANK(BP1669)),ISBLANK(BQ1669)),#N/A,
IF(BN1669="empty","empty",
VLOOKUP(BN1669,MonsterGroupTable!$A:$A,1,0)))))))</f>
        <v/>
      </c>
      <c r="BV1669" s="2" t="str">
        <f>IF(AND(ISBLANK(BU1669),OR(NOT(ISBLANK(BW1669)),NOT(ISBLANK(BX1669)))),#N/A,
IF(ISBLANK(BU1669),"",
IF(AND(NOT(ISERROR(VLOOKUP(BU1669,MonsterTable!$A:$B,MATCH(MonsterTable!$B$1,MonsterTable!$A$1:$B$1,0),0))),OR(ISBLANK(BW1669),ISBLANK(BX1669))),#N/A,
IFERROR(VLOOKUP(BU1669,MonsterTable!$A:$B,MATCH(MonsterTable!$B$1,MonsterTable!$A$1:$B$1,0),0),
IF(OR(NOT(ISBLANK(BW1669)),ISBLANK(BX1669)),#N/A,
IF(BU1669="empty","empty",
VLOOKUP(BU1669,MonsterGroupTable!$A:$A,1,0)))))))</f>
        <v/>
      </c>
      <c r="CC1669" s="2" t="str">
        <f>IF(AND(ISBLANK(CB1669),OR(NOT(ISBLANK(CD1669)),NOT(ISBLANK(CE1669)))),#N/A,
IF(ISBLANK(CB1669),"",
IF(AND(NOT(ISERROR(VLOOKUP(CB1669,MonsterTable!$A:$B,MATCH(MonsterTable!$B$1,MonsterTable!$A$1:$B$1,0),0))),OR(ISBLANK(CD1669),ISBLANK(CE1669))),#N/A,
IFERROR(VLOOKUP(CB1669,MonsterTable!$A:$B,MATCH(MonsterTable!$B$1,MonsterTable!$A$1:$B$1,0),0),
IF(OR(NOT(ISBLANK(CD1669)),ISBLANK(CE1669)),#N/A,
IF(CB1669="empty","empty",
VLOOKUP(CB1669,MonsterGroupTable!$A:$A,1,0)))))))</f>
        <v/>
      </c>
      <c r="CJ1669" s="2" t="str">
        <f>IF(AND(ISBLANK(CI1669),OR(NOT(ISBLANK(CK1669)),NOT(ISBLANK(CL1669)))),#N/A,
IF(ISBLANK(CI1669),"",
IF(AND(NOT(ISERROR(VLOOKUP(CI1669,MonsterTable!$A:$B,MATCH(MonsterTable!$B$1,MonsterTable!$A$1:$B$1,0),0))),OR(ISBLANK(CK1669),ISBLANK(CL1669))),#N/A,
IFERROR(VLOOKUP(CI1669,MonsterTable!$A:$B,MATCH(MonsterTable!$B$1,MonsterTable!$A$1:$B$1,0),0),
IF(OR(NOT(ISBLANK(CK1669)),ISBLANK(CL1669)),#N/A,
IF(CI1669="empty","empty",
VLOOKUP(CI1669,MonsterGroupTable!$A:$A,1,0)))))))</f>
        <v/>
      </c>
    </row>
    <row r="1670" spans="1:88">
      <c r="A1670">
        <v>20636</v>
      </c>
      <c r="B1670">
        <f t="shared" si="55"/>
        <v>1.1000000000000001</v>
      </c>
      <c r="C1670">
        <f t="shared" si="55"/>
        <v>1.1000000000000001</v>
      </c>
      <c r="F1670">
        <v>2700</v>
      </c>
      <c r="G1670">
        <v>98061</v>
      </c>
      <c r="H1670">
        <v>0</v>
      </c>
      <c r="I1670">
        <v>0</v>
      </c>
      <c r="J1670">
        <v>0</v>
      </c>
      <c r="K1670" t="s">
        <v>28</v>
      </c>
      <c r="L1670" t="s">
        <v>247</v>
      </c>
      <c r="M1670" t="s">
        <v>79</v>
      </c>
      <c r="N1670" t="s">
        <v>80</v>
      </c>
      <c r="O1670">
        <v>0</v>
      </c>
      <c r="P1670">
        <v>-4.75</v>
      </c>
      <c r="Q1670">
        <v>-3.5</v>
      </c>
      <c r="R1670">
        <v>4.75</v>
      </c>
      <c r="S1670">
        <v>3</v>
      </c>
      <c r="T1670">
        <v>-13.5</v>
      </c>
      <c r="U1670">
        <v>2.5499999999999998</v>
      </c>
      <c r="V1670">
        <v>-6.75</v>
      </c>
      <c r="W1670" t="str">
        <f t="shared" si="56"/>
        <v>g104,5,empty,3,204,1,1,0</v>
      </c>
      <c r="X1670" s="1" t="s">
        <v>282</v>
      </c>
      <c r="Y1670" s="2" t="str">
        <f>IF(AND(ISBLANK(X1670),OR(NOT(ISBLANK(Z1670)),NOT(ISBLANK(AA1670)))),#N/A,
IF(ISBLANK(X1670),"",
IF(AND(NOT(ISERROR(VLOOKUP(X1670,MonsterTable!$A:$B,MATCH(MonsterTable!$B$1,MonsterTable!$A$1:$B$1,0),0))),OR(ISBLANK(Z1670),ISBLANK(AA1670))),#N/A,
IFERROR(VLOOKUP(X1670,MonsterTable!$A:$B,MATCH(MonsterTable!$B$1,MonsterTable!$A$1:$B$1,0),0),
IF(OR(NOT(ISBLANK(Z1670)),ISBLANK(AA1670)),#N/A,
IF(X1670="empty","empty",
VLOOKUP(X1670,MonsterGroupTable!$A:$A,1,0)))))))</f>
        <v>g104</v>
      </c>
      <c r="AA1670">
        <v>5</v>
      </c>
      <c r="AE1670" s="1" t="s">
        <v>446</v>
      </c>
      <c r="AF1670" s="2" t="str">
        <f>IF(AND(ISBLANK(AE1670),OR(NOT(ISBLANK(AG1670)),NOT(ISBLANK(AH1670)))),#N/A,
IF(ISBLANK(AE1670),"",
IF(AND(NOT(ISERROR(VLOOKUP(AE1670,MonsterTable!$A:$B,MATCH(MonsterTable!$B$1,MonsterTable!$A$1:$B$1,0),0))),OR(ISBLANK(AG1670),ISBLANK(AH1670))),#N/A,
IFERROR(VLOOKUP(AE1670,MonsterTable!$A:$B,MATCH(MonsterTable!$B$1,MonsterTable!$A$1:$B$1,0),0),
IF(OR(NOT(ISBLANK(AG1670)),ISBLANK(AH1670)),#N/A,
IF(AE1670="empty","empty",
VLOOKUP(AE1670,MonsterGroupTable!$A:$A,1,0)))))))</f>
        <v>empty</v>
      </c>
      <c r="AH1670">
        <v>3</v>
      </c>
      <c r="AL1670" s="1" t="s">
        <v>340</v>
      </c>
      <c r="AM1670" s="2">
        <f>IF(AND(ISBLANK(AL1670),OR(NOT(ISBLANK(AN1670)),NOT(ISBLANK(AO1670)))),#N/A,
IF(ISBLANK(AL1670),"",
IF(AND(NOT(ISERROR(VLOOKUP(AL1670,MonsterTable!$A:$B,MATCH(MonsterTable!$B$1,MonsterTable!$A$1:$B$1,0),0))),OR(ISBLANK(AN1670),ISBLANK(AO1670))),#N/A,
IFERROR(VLOOKUP(AL1670,MonsterTable!$A:$B,MATCH(MonsterTable!$B$1,MonsterTable!$A$1:$B$1,0),0),
IF(OR(NOT(ISBLANK(AN1670)),ISBLANK(AO1670)),#N/A,
IF(AL1670="empty","empty",
VLOOKUP(AL1670,MonsterGroupTable!$A:$A,1,0)))))))</f>
        <v>204</v>
      </c>
      <c r="AN1670">
        <v>1</v>
      </c>
      <c r="AO1670">
        <v>1</v>
      </c>
      <c r="AP1670">
        <v>0</v>
      </c>
      <c r="AT1670" s="2" t="str">
        <f>IF(AND(ISBLANK(AS1670),OR(NOT(ISBLANK(AU1670)),NOT(ISBLANK(AV1670)))),#N/A,
IF(ISBLANK(AS1670),"",
IF(AND(NOT(ISERROR(VLOOKUP(AS1670,MonsterTable!$A:$B,MATCH(MonsterTable!$B$1,MonsterTable!$A$1:$B$1,0),0))),OR(ISBLANK(AU1670),ISBLANK(AV1670))),#N/A,
IFERROR(VLOOKUP(AS1670,MonsterTable!$A:$B,MATCH(MonsterTable!$B$1,MonsterTable!$A$1:$B$1,0),0),
IF(OR(NOT(ISBLANK(AU1670)),ISBLANK(AV1670)),#N/A,
IF(AS1670="empty","empty",
VLOOKUP(AS1670,MonsterGroupTable!$A:$A,1,0)))))))</f>
        <v/>
      </c>
      <c r="BA1670" s="2" t="str">
        <f>IF(AND(ISBLANK(AZ1670),OR(NOT(ISBLANK(BB1670)),NOT(ISBLANK(BC1670)))),#N/A,
IF(ISBLANK(AZ1670),"",
IF(AND(NOT(ISERROR(VLOOKUP(AZ1670,MonsterTable!$A:$B,MATCH(MonsterTable!$B$1,MonsterTable!$A$1:$B$1,0),0))),OR(ISBLANK(BB1670),ISBLANK(BC1670))),#N/A,
IFERROR(VLOOKUP(AZ1670,MonsterTable!$A:$B,MATCH(MonsterTable!$B$1,MonsterTable!$A$1:$B$1,0),0),
IF(OR(NOT(ISBLANK(BB1670)),ISBLANK(BC1670)),#N/A,
IF(AZ1670="empty","empty",
VLOOKUP(AZ1670,MonsterGroupTable!$A:$A,1,0)))))))</f>
        <v/>
      </c>
      <c r="BH1670" s="2" t="str">
        <f>IF(AND(ISBLANK(BG1670),OR(NOT(ISBLANK(BI1670)),NOT(ISBLANK(BJ1670)))),#N/A,
IF(ISBLANK(BG1670),"",
IF(AND(NOT(ISERROR(VLOOKUP(BG1670,MonsterTable!$A:$B,MATCH(MonsterTable!$B$1,MonsterTable!$A$1:$B$1,0),0))),OR(ISBLANK(BI1670),ISBLANK(BJ1670))),#N/A,
IFERROR(VLOOKUP(BG1670,MonsterTable!$A:$B,MATCH(MonsterTable!$B$1,MonsterTable!$A$1:$B$1,0),0),
IF(OR(NOT(ISBLANK(BI1670)),ISBLANK(BJ1670)),#N/A,
IF(BG1670="empty","empty",
VLOOKUP(BG1670,MonsterGroupTable!$A:$A,1,0)))))))</f>
        <v/>
      </c>
      <c r="BO1670" s="2" t="str">
        <f>IF(AND(ISBLANK(BN1670),OR(NOT(ISBLANK(BP1670)),NOT(ISBLANK(BQ1670)))),#N/A,
IF(ISBLANK(BN1670),"",
IF(AND(NOT(ISERROR(VLOOKUP(BN1670,MonsterTable!$A:$B,MATCH(MonsterTable!$B$1,MonsterTable!$A$1:$B$1,0),0))),OR(ISBLANK(BP1670),ISBLANK(BQ1670))),#N/A,
IFERROR(VLOOKUP(BN1670,MonsterTable!$A:$B,MATCH(MonsterTable!$B$1,MonsterTable!$A$1:$B$1,0),0),
IF(OR(NOT(ISBLANK(BP1670)),ISBLANK(BQ1670)),#N/A,
IF(BN1670="empty","empty",
VLOOKUP(BN1670,MonsterGroupTable!$A:$A,1,0)))))))</f>
        <v/>
      </c>
      <c r="BV1670" s="2" t="str">
        <f>IF(AND(ISBLANK(BU1670),OR(NOT(ISBLANK(BW1670)),NOT(ISBLANK(BX1670)))),#N/A,
IF(ISBLANK(BU1670),"",
IF(AND(NOT(ISERROR(VLOOKUP(BU1670,MonsterTable!$A:$B,MATCH(MonsterTable!$B$1,MonsterTable!$A$1:$B$1,0),0))),OR(ISBLANK(BW1670),ISBLANK(BX1670))),#N/A,
IFERROR(VLOOKUP(BU1670,MonsterTable!$A:$B,MATCH(MonsterTable!$B$1,MonsterTable!$A$1:$B$1,0),0),
IF(OR(NOT(ISBLANK(BW1670)),ISBLANK(BX1670)),#N/A,
IF(BU1670="empty","empty",
VLOOKUP(BU1670,MonsterGroupTable!$A:$A,1,0)))))))</f>
        <v/>
      </c>
      <c r="CC1670" s="2" t="str">
        <f>IF(AND(ISBLANK(CB1670),OR(NOT(ISBLANK(CD1670)),NOT(ISBLANK(CE1670)))),#N/A,
IF(ISBLANK(CB1670),"",
IF(AND(NOT(ISERROR(VLOOKUP(CB1670,MonsterTable!$A:$B,MATCH(MonsterTable!$B$1,MonsterTable!$A$1:$B$1,0),0))),OR(ISBLANK(CD1670),ISBLANK(CE1670))),#N/A,
IFERROR(VLOOKUP(CB1670,MonsterTable!$A:$B,MATCH(MonsterTable!$B$1,MonsterTable!$A$1:$B$1,0),0),
IF(OR(NOT(ISBLANK(CD1670)),ISBLANK(CE1670)),#N/A,
IF(CB1670="empty","empty",
VLOOKUP(CB1670,MonsterGroupTable!$A:$A,1,0)))))))</f>
        <v/>
      </c>
      <c r="CJ1670" s="2" t="str">
        <f>IF(AND(ISBLANK(CI1670),OR(NOT(ISBLANK(CK1670)),NOT(ISBLANK(CL1670)))),#N/A,
IF(ISBLANK(CI1670),"",
IF(AND(NOT(ISERROR(VLOOKUP(CI1670,MonsterTable!$A:$B,MATCH(MonsterTable!$B$1,MonsterTable!$A$1:$B$1,0),0))),OR(ISBLANK(CK1670),ISBLANK(CL1670))),#N/A,
IFERROR(VLOOKUP(CI1670,MonsterTable!$A:$B,MATCH(MonsterTable!$B$1,MonsterTable!$A$1:$B$1,0),0),
IF(OR(NOT(ISBLANK(CK1670)),ISBLANK(CL1670)),#N/A,
IF(CI1670="empty","empty",
VLOOKUP(CI1670,MonsterGroupTable!$A:$A,1,0)))))))</f>
        <v/>
      </c>
    </row>
    <row r="1671" spans="1:88">
      <c r="A1671">
        <v>20637</v>
      </c>
      <c r="B1671">
        <f t="shared" si="55"/>
        <v>1.1000000000000001</v>
      </c>
      <c r="C1671">
        <f t="shared" si="55"/>
        <v>1.1000000000000001</v>
      </c>
      <c r="F1671">
        <v>2700</v>
      </c>
      <c r="G1671">
        <v>98466</v>
      </c>
      <c r="H1671">
        <v>0</v>
      </c>
      <c r="I1671">
        <v>0</v>
      </c>
      <c r="J1671">
        <v>0</v>
      </c>
      <c r="K1671" t="s">
        <v>28</v>
      </c>
      <c r="L1671" t="s">
        <v>247</v>
      </c>
      <c r="M1671" t="s">
        <v>79</v>
      </c>
      <c r="N1671" t="s">
        <v>80</v>
      </c>
      <c r="O1671">
        <v>0</v>
      </c>
      <c r="P1671">
        <v>-4.75</v>
      </c>
      <c r="Q1671">
        <v>-3.5</v>
      </c>
      <c r="R1671">
        <v>4.75</v>
      </c>
      <c r="S1671">
        <v>3</v>
      </c>
      <c r="T1671">
        <v>-13.5</v>
      </c>
      <c r="U1671">
        <v>2.5499999999999998</v>
      </c>
      <c r="V1671">
        <v>-6.75</v>
      </c>
      <c r="W1671" t="str">
        <f t="shared" si="56"/>
        <v>g104,5,empty,3,204,1,1,0</v>
      </c>
      <c r="X1671" s="1" t="s">
        <v>282</v>
      </c>
      <c r="Y1671" s="2" t="str">
        <f>IF(AND(ISBLANK(X1671),OR(NOT(ISBLANK(Z1671)),NOT(ISBLANK(AA1671)))),#N/A,
IF(ISBLANK(X1671),"",
IF(AND(NOT(ISERROR(VLOOKUP(X1671,MonsterTable!$A:$B,MATCH(MonsterTable!$B$1,MonsterTable!$A$1:$B$1,0),0))),OR(ISBLANK(Z1671),ISBLANK(AA1671))),#N/A,
IFERROR(VLOOKUP(X1671,MonsterTable!$A:$B,MATCH(MonsterTable!$B$1,MonsterTable!$A$1:$B$1,0),0),
IF(OR(NOT(ISBLANK(Z1671)),ISBLANK(AA1671)),#N/A,
IF(X1671="empty","empty",
VLOOKUP(X1671,MonsterGroupTable!$A:$A,1,0)))))))</f>
        <v>g104</v>
      </c>
      <c r="AA1671">
        <v>5</v>
      </c>
      <c r="AE1671" s="1" t="s">
        <v>446</v>
      </c>
      <c r="AF1671" s="2" t="str">
        <f>IF(AND(ISBLANK(AE1671),OR(NOT(ISBLANK(AG1671)),NOT(ISBLANK(AH1671)))),#N/A,
IF(ISBLANK(AE1671),"",
IF(AND(NOT(ISERROR(VLOOKUP(AE1671,MonsterTable!$A:$B,MATCH(MonsterTable!$B$1,MonsterTable!$A$1:$B$1,0),0))),OR(ISBLANK(AG1671),ISBLANK(AH1671))),#N/A,
IFERROR(VLOOKUP(AE1671,MonsterTable!$A:$B,MATCH(MonsterTable!$B$1,MonsterTable!$A$1:$B$1,0),0),
IF(OR(NOT(ISBLANK(AG1671)),ISBLANK(AH1671)),#N/A,
IF(AE1671="empty","empty",
VLOOKUP(AE1671,MonsterGroupTable!$A:$A,1,0)))))))</f>
        <v>empty</v>
      </c>
      <c r="AH1671">
        <v>3</v>
      </c>
      <c r="AL1671" s="1" t="s">
        <v>340</v>
      </c>
      <c r="AM1671" s="2">
        <f>IF(AND(ISBLANK(AL1671),OR(NOT(ISBLANK(AN1671)),NOT(ISBLANK(AO1671)))),#N/A,
IF(ISBLANK(AL1671),"",
IF(AND(NOT(ISERROR(VLOOKUP(AL1671,MonsterTable!$A:$B,MATCH(MonsterTable!$B$1,MonsterTable!$A$1:$B$1,0),0))),OR(ISBLANK(AN1671),ISBLANK(AO1671))),#N/A,
IFERROR(VLOOKUP(AL1671,MonsterTable!$A:$B,MATCH(MonsterTable!$B$1,MonsterTable!$A$1:$B$1,0),0),
IF(OR(NOT(ISBLANK(AN1671)),ISBLANK(AO1671)),#N/A,
IF(AL1671="empty","empty",
VLOOKUP(AL1671,MonsterGroupTable!$A:$A,1,0)))))))</f>
        <v>204</v>
      </c>
      <c r="AN1671">
        <v>1</v>
      </c>
      <c r="AO1671">
        <v>1</v>
      </c>
      <c r="AP1671">
        <v>0</v>
      </c>
      <c r="AT1671" s="2" t="str">
        <f>IF(AND(ISBLANK(AS1671),OR(NOT(ISBLANK(AU1671)),NOT(ISBLANK(AV1671)))),#N/A,
IF(ISBLANK(AS1671),"",
IF(AND(NOT(ISERROR(VLOOKUP(AS1671,MonsterTable!$A:$B,MATCH(MonsterTable!$B$1,MonsterTable!$A$1:$B$1,0),0))),OR(ISBLANK(AU1671),ISBLANK(AV1671))),#N/A,
IFERROR(VLOOKUP(AS1671,MonsterTable!$A:$B,MATCH(MonsterTable!$B$1,MonsterTable!$A$1:$B$1,0),0),
IF(OR(NOT(ISBLANK(AU1671)),ISBLANK(AV1671)),#N/A,
IF(AS1671="empty","empty",
VLOOKUP(AS1671,MonsterGroupTable!$A:$A,1,0)))))))</f>
        <v/>
      </c>
      <c r="BA1671" s="2" t="str">
        <f>IF(AND(ISBLANK(AZ1671),OR(NOT(ISBLANK(BB1671)),NOT(ISBLANK(BC1671)))),#N/A,
IF(ISBLANK(AZ1671),"",
IF(AND(NOT(ISERROR(VLOOKUP(AZ1671,MonsterTable!$A:$B,MATCH(MonsterTable!$B$1,MonsterTable!$A$1:$B$1,0),0))),OR(ISBLANK(BB1671),ISBLANK(BC1671))),#N/A,
IFERROR(VLOOKUP(AZ1671,MonsterTable!$A:$B,MATCH(MonsterTable!$B$1,MonsterTable!$A$1:$B$1,0),0),
IF(OR(NOT(ISBLANK(BB1671)),ISBLANK(BC1671)),#N/A,
IF(AZ1671="empty","empty",
VLOOKUP(AZ1671,MonsterGroupTable!$A:$A,1,0)))))))</f>
        <v/>
      </c>
      <c r="BH1671" s="2" t="str">
        <f>IF(AND(ISBLANK(BG1671),OR(NOT(ISBLANK(BI1671)),NOT(ISBLANK(BJ1671)))),#N/A,
IF(ISBLANK(BG1671),"",
IF(AND(NOT(ISERROR(VLOOKUP(BG1671,MonsterTable!$A:$B,MATCH(MonsterTable!$B$1,MonsterTable!$A$1:$B$1,0),0))),OR(ISBLANK(BI1671),ISBLANK(BJ1671))),#N/A,
IFERROR(VLOOKUP(BG1671,MonsterTable!$A:$B,MATCH(MonsterTable!$B$1,MonsterTable!$A$1:$B$1,0),0),
IF(OR(NOT(ISBLANK(BI1671)),ISBLANK(BJ1671)),#N/A,
IF(BG1671="empty","empty",
VLOOKUP(BG1671,MonsterGroupTable!$A:$A,1,0)))))))</f>
        <v/>
      </c>
      <c r="BO1671" s="2" t="str">
        <f>IF(AND(ISBLANK(BN1671),OR(NOT(ISBLANK(BP1671)),NOT(ISBLANK(BQ1671)))),#N/A,
IF(ISBLANK(BN1671),"",
IF(AND(NOT(ISERROR(VLOOKUP(BN1671,MonsterTable!$A:$B,MATCH(MonsterTable!$B$1,MonsterTable!$A$1:$B$1,0),0))),OR(ISBLANK(BP1671),ISBLANK(BQ1671))),#N/A,
IFERROR(VLOOKUP(BN1671,MonsterTable!$A:$B,MATCH(MonsterTable!$B$1,MonsterTable!$A$1:$B$1,0),0),
IF(OR(NOT(ISBLANK(BP1671)),ISBLANK(BQ1671)),#N/A,
IF(BN1671="empty","empty",
VLOOKUP(BN1671,MonsterGroupTable!$A:$A,1,0)))))))</f>
        <v/>
      </c>
      <c r="BV1671" s="2" t="str">
        <f>IF(AND(ISBLANK(BU1671),OR(NOT(ISBLANK(BW1671)),NOT(ISBLANK(BX1671)))),#N/A,
IF(ISBLANK(BU1671),"",
IF(AND(NOT(ISERROR(VLOOKUP(BU1671,MonsterTable!$A:$B,MATCH(MonsterTable!$B$1,MonsterTable!$A$1:$B$1,0),0))),OR(ISBLANK(BW1671),ISBLANK(BX1671))),#N/A,
IFERROR(VLOOKUP(BU1671,MonsterTable!$A:$B,MATCH(MonsterTable!$B$1,MonsterTable!$A$1:$B$1,0),0),
IF(OR(NOT(ISBLANK(BW1671)),ISBLANK(BX1671)),#N/A,
IF(BU1671="empty","empty",
VLOOKUP(BU1671,MonsterGroupTable!$A:$A,1,0)))))))</f>
        <v/>
      </c>
      <c r="CC1671" s="2" t="str">
        <f>IF(AND(ISBLANK(CB1671),OR(NOT(ISBLANK(CD1671)),NOT(ISBLANK(CE1671)))),#N/A,
IF(ISBLANK(CB1671),"",
IF(AND(NOT(ISERROR(VLOOKUP(CB1671,MonsterTable!$A:$B,MATCH(MonsterTable!$B$1,MonsterTable!$A$1:$B$1,0),0))),OR(ISBLANK(CD1671),ISBLANK(CE1671))),#N/A,
IFERROR(VLOOKUP(CB1671,MonsterTable!$A:$B,MATCH(MonsterTable!$B$1,MonsterTable!$A$1:$B$1,0),0),
IF(OR(NOT(ISBLANK(CD1671)),ISBLANK(CE1671)),#N/A,
IF(CB1671="empty","empty",
VLOOKUP(CB1671,MonsterGroupTable!$A:$A,1,0)))))))</f>
        <v/>
      </c>
      <c r="CJ1671" s="2" t="str">
        <f>IF(AND(ISBLANK(CI1671),OR(NOT(ISBLANK(CK1671)),NOT(ISBLANK(CL1671)))),#N/A,
IF(ISBLANK(CI1671),"",
IF(AND(NOT(ISERROR(VLOOKUP(CI1671,MonsterTable!$A:$B,MATCH(MonsterTable!$B$1,MonsterTable!$A$1:$B$1,0),0))),OR(ISBLANK(CK1671),ISBLANK(CL1671))),#N/A,
IFERROR(VLOOKUP(CI1671,MonsterTable!$A:$B,MATCH(MonsterTable!$B$1,MonsterTable!$A$1:$B$1,0),0),
IF(OR(NOT(ISBLANK(CK1671)),ISBLANK(CL1671)),#N/A,
IF(CI1671="empty","empty",
VLOOKUP(CI1671,MonsterGroupTable!$A:$A,1,0)))))))</f>
        <v/>
      </c>
    </row>
    <row r="1672" spans="1:88">
      <c r="A1672">
        <v>20638</v>
      </c>
      <c r="B1672">
        <f t="shared" si="55"/>
        <v>1.1000000000000001</v>
      </c>
      <c r="C1672">
        <f t="shared" si="55"/>
        <v>1.1000000000000001</v>
      </c>
      <c r="F1672">
        <v>2700</v>
      </c>
      <c r="G1672">
        <v>98871</v>
      </c>
      <c r="H1672">
        <v>0</v>
      </c>
      <c r="I1672">
        <v>0</v>
      </c>
      <c r="J1672">
        <v>0</v>
      </c>
      <c r="K1672" t="s">
        <v>28</v>
      </c>
      <c r="L1672" t="s">
        <v>247</v>
      </c>
      <c r="M1672" t="s">
        <v>79</v>
      </c>
      <c r="N1672" t="s">
        <v>80</v>
      </c>
      <c r="O1672">
        <v>0</v>
      </c>
      <c r="P1672">
        <v>-4.75</v>
      </c>
      <c r="Q1672">
        <v>-3.5</v>
      </c>
      <c r="R1672">
        <v>4.75</v>
      </c>
      <c r="S1672">
        <v>3</v>
      </c>
      <c r="T1672">
        <v>-13.5</v>
      </c>
      <c r="U1672">
        <v>2.5499999999999998</v>
      </c>
      <c r="V1672">
        <v>-6.75</v>
      </c>
      <c r="W1672" t="str">
        <f t="shared" si="56"/>
        <v>g104,5,empty,3,204,1,1,0</v>
      </c>
      <c r="X1672" s="1" t="s">
        <v>282</v>
      </c>
      <c r="Y1672" s="2" t="str">
        <f>IF(AND(ISBLANK(X1672),OR(NOT(ISBLANK(Z1672)),NOT(ISBLANK(AA1672)))),#N/A,
IF(ISBLANK(X1672),"",
IF(AND(NOT(ISERROR(VLOOKUP(X1672,MonsterTable!$A:$B,MATCH(MonsterTable!$B$1,MonsterTable!$A$1:$B$1,0),0))),OR(ISBLANK(Z1672),ISBLANK(AA1672))),#N/A,
IFERROR(VLOOKUP(X1672,MonsterTable!$A:$B,MATCH(MonsterTable!$B$1,MonsterTable!$A$1:$B$1,0),0),
IF(OR(NOT(ISBLANK(Z1672)),ISBLANK(AA1672)),#N/A,
IF(X1672="empty","empty",
VLOOKUP(X1672,MonsterGroupTable!$A:$A,1,0)))))))</f>
        <v>g104</v>
      </c>
      <c r="AA1672">
        <v>5</v>
      </c>
      <c r="AE1672" s="1" t="s">
        <v>446</v>
      </c>
      <c r="AF1672" s="2" t="str">
        <f>IF(AND(ISBLANK(AE1672),OR(NOT(ISBLANK(AG1672)),NOT(ISBLANK(AH1672)))),#N/A,
IF(ISBLANK(AE1672),"",
IF(AND(NOT(ISERROR(VLOOKUP(AE1672,MonsterTable!$A:$B,MATCH(MonsterTable!$B$1,MonsterTable!$A$1:$B$1,0),0))),OR(ISBLANK(AG1672),ISBLANK(AH1672))),#N/A,
IFERROR(VLOOKUP(AE1672,MonsterTable!$A:$B,MATCH(MonsterTable!$B$1,MonsterTable!$A$1:$B$1,0),0),
IF(OR(NOT(ISBLANK(AG1672)),ISBLANK(AH1672)),#N/A,
IF(AE1672="empty","empty",
VLOOKUP(AE1672,MonsterGroupTable!$A:$A,1,0)))))))</f>
        <v>empty</v>
      </c>
      <c r="AH1672">
        <v>3</v>
      </c>
      <c r="AL1672" s="1" t="s">
        <v>340</v>
      </c>
      <c r="AM1672" s="2">
        <f>IF(AND(ISBLANK(AL1672),OR(NOT(ISBLANK(AN1672)),NOT(ISBLANK(AO1672)))),#N/A,
IF(ISBLANK(AL1672),"",
IF(AND(NOT(ISERROR(VLOOKUP(AL1672,MonsterTable!$A:$B,MATCH(MonsterTable!$B$1,MonsterTable!$A$1:$B$1,0),0))),OR(ISBLANK(AN1672),ISBLANK(AO1672))),#N/A,
IFERROR(VLOOKUP(AL1672,MonsterTable!$A:$B,MATCH(MonsterTable!$B$1,MonsterTable!$A$1:$B$1,0),0),
IF(OR(NOT(ISBLANK(AN1672)),ISBLANK(AO1672)),#N/A,
IF(AL1672="empty","empty",
VLOOKUP(AL1672,MonsterGroupTable!$A:$A,1,0)))))))</f>
        <v>204</v>
      </c>
      <c r="AN1672">
        <v>1</v>
      </c>
      <c r="AO1672">
        <v>1</v>
      </c>
      <c r="AP1672">
        <v>0</v>
      </c>
      <c r="AT1672" s="2" t="str">
        <f>IF(AND(ISBLANK(AS1672),OR(NOT(ISBLANK(AU1672)),NOT(ISBLANK(AV1672)))),#N/A,
IF(ISBLANK(AS1672),"",
IF(AND(NOT(ISERROR(VLOOKUP(AS1672,MonsterTable!$A:$B,MATCH(MonsterTable!$B$1,MonsterTable!$A$1:$B$1,0),0))),OR(ISBLANK(AU1672),ISBLANK(AV1672))),#N/A,
IFERROR(VLOOKUP(AS1672,MonsterTable!$A:$B,MATCH(MonsterTable!$B$1,MonsterTable!$A$1:$B$1,0),0),
IF(OR(NOT(ISBLANK(AU1672)),ISBLANK(AV1672)),#N/A,
IF(AS1672="empty","empty",
VLOOKUP(AS1672,MonsterGroupTable!$A:$A,1,0)))))))</f>
        <v/>
      </c>
      <c r="BA1672" s="2" t="str">
        <f>IF(AND(ISBLANK(AZ1672),OR(NOT(ISBLANK(BB1672)),NOT(ISBLANK(BC1672)))),#N/A,
IF(ISBLANK(AZ1672),"",
IF(AND(NOT(ISERROR(VLOOKUP(AZ1672,MonsterTable!$A:$B,MATCH(MonsterTable!$B$1,MonsterTable!$A$1:$B$1,0),0))),OR(ISBLANK(BB1672),ISBLANK(BC1672))),#N/A,
IFERROR(VLOOKUP(AZ1672,MonsterTable!$A:$B,MATCH(MonsterTable!$B$1,MonsterTable!$A$1:$B$1,0),0),
IF(OR(NOT(ISBLANK(BB1672)),ISBLANK(BC1672)),#N/A,
IF(AZ1672="empty","empty",
VLOOKUP(AZ1672,MonsterGroupTable!$A:$A,1,0)))))))</f>
        <v/>
      </c>
      <c r="BH1672" s="2" t="str">
        <f>IF(AND(ISBLANK(BG1672),OR(NOT(ISBLANK(BI1672)),NOT(ISBLANK(BJ1672)))),#N/A,
IF(ISBLANK(BG1672),"",
IF(AND(NOT(ISERROR(VLOOKUP(BG1672,MonsterTable!$A:$B,MATCH(MonsterTable!$B$1,MonsterTable!$A$1:$B$1,0),0))),OR(ISBLANK(BI1672),ISBLANK(BJ1672))),#N/A,
IFERROR(VLOOKUP(BG1672,MonsterTable!$A:$B,MATCH(MonsterTable!$B$1,MonsterTable!$A$1:$B$1,0),0),
IF(OR(NOT(ISBLANK(BI1672)),ISBLANK(BJ1672)),#N/A,
IF(BG1672="empty","empty",
VLOOKUP(BG1672,MonsterGroupTable!$A:$A,1,0)))))))</f>
        <v/>
      </c>
      <c r="BO1672" s="2" t="str">
        <f>IF(AND(ISBLANK(BN1672),OR(NOT(ISBLANK(BP1672)),NOT(ISBLANK(BQ1672)))),#N/A,
IF(ISBLANK(BN1672),"",
IF(AND(NOT(ISERROR(VLOOKUP(BN1672,MonsterTable!$A:$B,MATCH(MonsterTable!$B$1,MonsterTable!$A$1:$B$1,0),0))),OR(ISBLANK(BP1672),ISBLANK(BQ1672))),#N/A,
IFERROR(VLOOKUP(BN1672,MonsterTable!$A:$B,MATCH(MonsterTable!$B$1,MonsterTable!$A$1:$B$1,0),0),
IF(OR(NOT(ISBLANK(BP1672)),ISBLANK(BQ1672)),#N/A,
IF(BN1672="empty","empty",
VLOOKUP(BN1672,MonsterGroupTable!$A:$A,1,0)))))))</f>
        <v/>
      </c>
      <c r="BV1672" s="2" t="str">
        <f>IF(AND(ISBLANK(BU1672),OR(NOT(ISBLANK(BW1672)),NOT(ISBLANK(BX1672)))),#N/A,
IF(ISBLANK(BU1672),"",
IF(AND(NOT(ISERROR(VLOOKUP(BU1672,MonsterTable!$A:$B,MATCH(MonsterTable!$B$1,MonsterTable!$A$1:$B$1,0),0))),OR(ISBLANK(BW1672),ISBLANK(BX1672))),#N/A,
IFERROR(VLOOKUP(BU1672,MonsterTable!$A:$B,MATCH(MonsterTable!$B$1,MonsterTable!$A$1:$B$1,0),0),
IF(OR(NOT(ISBLANK(BW1672)),ISBLANK(BX1672)),#N/A,
IF(BU1672="empty","empty",
VLOOKUP(BU1672,MonsterGroupTable!$A:$A,1,0)))))))</f>
        <v/>
      </c>
      <c r="CC1672" s="2" t="str">
        <f>IF(AND(ISBLANK(CB1672),OR(NOT(ISBLANK(CD1672)),NOT(ISBLANK(CE1672)))),#N/A,
IF(ISBLANK(CB1672),"",
IF(AND(NOT(ISERROR(VLOOKUP(CB1672,MonsterTable!$A:$B,MATCH(MonsterTable!$B$1,MonsterTable!$A$1:$B$1,0),0))),OR(ISBLANK(CD1672),ISBLANK(CE1672))),#N/A,
IFERROR(VLOOKUP(CB1672,MonsterTable!$A:$B,MATCH(MonsterTable!$B$1,MonsterTable!$A$1:$B$1,0),0),
IF(OR(NOT(ISBLANK(CD1672)),ISBLANK(CE1672)),#N/A,
IF(CB1672="empty","empty",
VLOOKUP(CB1672,MonsterGroupTable!$A:$A,1,0)))))))</f>
        <v/>
      </c>
      <c r="CJ1672" s="2" t="str">
        <f>IF(AND(ISBLANK(CI1672),OR(NOT(ISBLANK(CK1672)),NOT(ISBLANK(CL1672)))),#N/A,
IF(ISBLANK(CI1672),"",
IF(AND(NOT(ISERROR(VLOOKUP(CI1672,MonsterTable!$A:$B,MATCH(MonsterTable!$B$1,MonsterTable!$A$1:$B$1,0),0))),OR(ISBLANK(CK1672),ISBLANK(CL1672))),#N/A,
IFERROR(VLOOKUP(CI1672,MonsterTable!$A:$B,MATCH(MonsterTable!$B$1,MonsterTable!$A$1:$B$1,0),0),
IF(OR(NOT(ISBLANK(CK1672)),ISBLANK(CL1672)),#N/A,
IF(CI1672="empty","empty",
VLOOKUP(CI1672,MonsterGroupTable!$A:$A,1,0)))))))</f>
        <v/>
      </c>
    </row>
    <row r="1673" spans="1:88">
      <c r="A1673">
        <v>20639</v>
      </c>
      <c r="B1673">
        <f t="shared" si="55"/>
        <v>1.1000000000000001</v>
      </c>
      <c r="C1673">
        <f t="shared" si="55"/>
        <v>1.1000000000000001</v>
      </c>
      <c r="F1673">
        <v>2700</v>
      </c>
      <c r="G1673">
        <v>99276</v>
      </c>
      <c r="H1673">
        <v>0</v>
      </c>
      <c r="I1673">
        <v>0</v>
      </c>
      <c r="J1673">
        <v>0</v>
      </c>
      <c r="K1673" t="s">
        <v>28</v>
      </c>
      <c r="L1673" t="s">
        <v>247</v>
      </c>
      <c r="M1673" t="s">
        <v>79</v>
      </c>
      <c r="N1673" t="s">
        <v>80</v>
      </c>
      <c r="O1673">
        <v>0</v>
      </c>
      <c r="P1673">
        <v>-4.75</v>
      </c>
      <c r="Q1673">
        <v>-3.5</v>
      </c>
      <c r="R1673">
        <v>4.75</v>
      </c>
      <c r="S1673">
        <v>3</v>
      </c>
      <c r="T1673">
        <v>-13.5</v>
      </c>
      <c r="U1673">
        <v>2.5499999999999998</v>
      </c>
      <c r="V1673">
        <v>-6.75</v>
      </c>
      <c r="W1673" t="str">
        <f t="shared" si="56"/>
        <v>g104,5,empty,3,204,1,1,0</v>
      </c>
      <c r="X1673" s="1" t="s">
        <v>282</v>
      </c>
      <c r="Y1673" s="2" t="str">
        <f>IF(AND(ISBLANK(X1673),OR(NOT(ISBLANK(Z1673)),NOT(ISBLANK(AA1673)))),#N/A,
IF(ISBLANK(X1673),"",
IF(AND(NOT(ISERROR(VLOOKUP(X1673,MonsterTable!$A:$B,MATCH(MonsterTable!$B$1,MonsterTable!$A$1:$B$1,0),0))),OR(ISBLANK(Z1673),ISBLANK(AA1673))),#N/A,
IFERROR(VLOOKUP(X1673,MonsterTable!$A:$B,MATCH(MonsterTable!$B$1,MonsterTable!$A$1:$B$1,0),0),
IF(OR(NOT(ISBLANK(Z1673)),ISBLANK(AA1673)),#N/A,
IF(X1673="empty","empty",
VLOOKUP(X1673,MonsterGroupTable!$A:$A,1,0)))))))</f>
        <v>g104</v>
      </c>
      <c r="AA1673">
        <v>5</v>
      </c>
      <c r="AE1673" s="1" t="s">
        <v>446</v>
      </c>
      <c r="AF1673" s="2" t="str">
        <f>IF(AND(ISBLANK(AE1673),OR(NOT(ISBLANK(AG1673)),NOT(ISBLANK(AH1673)))),#N/A,
IF(ISBLANK(AE1673),"",
IF(AND(NOT(ISERROR(VLOOKUP(AE1673,MonsterTable!$A:$B,MATCH(MonsterTable!$B$1,MonsterTable!$A$1:$B$1,0),0))),OR(ISBLANK(AG1673),ISBLANK(AH1673))),#N/A,
IFERROR(VLOOKUP(AE1673,MonsterTable!$A:$B,MATCH(MonsterTable!$B$1,MonsterTable!$A$1:$B$1,0),0),
IF(OR(NOT(ISBLANK(AG1673)),ISBLANK(AH1673)),#N/A,
IF(AE1673="empty","empty",
VLOOKUP(AE1673,MonsterGroupTable!$A:$A,1,0)))))))</f>
        <v>empty</v>
      </c>
      <c r="AH1673">
        <v>3</v>
      </c>
      <c r="AL1673" s="1" t="s">
        <v>340</v>
      </c>
      <c r="AM1673" s="2">
        <f>IF(AND(ISBLANK(AL1673),OR(NOT(ISBLANK(AN1673)),NOT(ISBLANK(AO1673)))),#N/A,
IF(ISBLANK(AL1673),"",
IF(AND(NOT(ISERROR(VLOOKUP(AL1673,MonsterTable!$A:$B,MATCH(MonsterTable!$B$1,MonsterTable!$A$1:$B$1,0),0))),OR(ISBLANK(AN1673),ISBLANK(AO1673))),#N/A,
IFERROR(VLOOKUP(AL1673,MonsterTable!$A:$B,MATCH(MonsterTable!$B$1,MonsterTable!$A$1:$B$1,0),0),
IF(OR(NOT(ISBLANK(AN1673)),ISBLANK(AO1673)),#N/A,
IF(AL1673="empty","empty",
VLOOKUP(AL1673,MonsterGroupTable!$A:$A,1,0)))))))</f>
        <v>204</v>
      </c>
      <c r="AN1673">
        <v>1</v>
      </c>
      <c r="AO1673">
        <v>1</v>
      </c>
      <c r="AP1673">
        <v>0</v>
      </c>
      <c r="AT1673" s="2" t="str">
        <f>IF(AND(ISBLANK(AS1673),OR(NOT(ISBLANK(AU1673)),NOT(ISBLANK(AV1673)))),#N/A,
IF(ISBLANK(AS1673),"",
IF(AND(NOT(ISERROR(VLOOKUP(AS1673,MonsterTable!$A:$B,MATCH(MonsterTable!$B$1,MonsterTable!$A$1:$B$1,0),0))),OR(ISBLANK(AU1673),ISBLANK(AV1673))),#N/A,
IFERROR(VLOOKUP(AS1673,MonsterTable!$A:$B,MATCH(MonsterTable!$B$1,MonsterTable!$A$1:$B$1,0),0),
IF(OR(NOT(ISBLANK(AU1673)),ISBLANK(AV1673)),#N/A,
IF(AS1673="empty","empty",
VLOOKUP(AS1673,MonsterGroupTable!$A:$A,1,0)))))))</f>
        <v/>
      </c>
      <c r="BA1673" s="2" t="str">
        <f>IF(AND(ISBLANK(AZ1673),OR(NOT(ISBLANK(BB1673)),NOT(ISBLANK(BC1673)))),#N/A,
IF(ISBLANK(AZ1673),"",
IF(AND(NOT(ISERROR(VLOOKUP(AZ1673,MonsterTable!$A:$B,MATCH(MonsterTable!$B$1,MonsterTable!$A$1:$B$1,0),0))),OR(ISBLANK(BB1673),ISBLANK(BC1673))),#N/A,
IFERROR(VLOOKUP(AZ1673,MonsterTable!$A:$B,MATCH(MonsterTable!$B$1,MonsterTable!$A$1:$B$1,0),0),
IF(OR(NOT(ISBLANK(BB1673)),ISBLANK(BC1673)),#N/A,
IF(AZ1673="empty","empty",
VLOOKUP(AZ1673,MonsterGroupTable!$A:$A,1,0)))))))</f>
        <v/>
      </c>
      <c r="BH1673" s="2" t="str">
        <f>IF(AND(ISBLANK(BG1673),OR(NOT(ISBLANK(BI1673)),NOT(ISBLANK(BJ1673)))),#N/A,
IF(ISBLANK(BG1673),"",
IF(AND(NOT(ISERROR(VLOOKUP(BG1673,MonsterTable!$A:$B,MATCH(MonsterTable!$B$1,MonsterTable!$A$1:$B$1,0),0))),OR(ISBLANK(BI1673),ISBLANK(BJ1673))),#N/A,
IFERROR(VLOOKUP(BG1673,MonsterTable!$A:$B,MATCH(MonsterTable!$B$1,MonsterTable!$A$1:$B$1,0),0),
IF(OR(NOT(ISBLANK(BI1673)),ISBLANK(BJ1673)),#N/A,
IF(BG1673="empty","empty",
VLOOKUP(BG1673,MonsterGroupTable!$A:$A,1,0)))))))</f>
        <v/>
      </c>
      <c r="BO1673" s="2" t="str">
        <f>IF(AND(ISBLANK(BN1673),OR(NOT(ISBLANK(BP1673)),NOT(ISBLANK(BQ1673)))),#N/A,
IF(ISBLANK(BN1673),"",
IF(AND(NOT(ISERROR(VLOOKUP(BN1673,MonsterTable!$A:$B,MATCH(MonsterTable!$B$1,MonsterTable!$A$1:$B$1,0),0))),OR(ISBLANK(BP1673),ISBLANK(BQ1673))),#N/A,
IFERROR(VLOOKUP(BN1673,MonsterTable!$A:$B,MATCH(MonsterTable!$B$1,MonsterTable!$A$1:$B$1,0),0),
IF(OR(NOT(ISBLANK(BP1673)),ISBLANK(BQ1673)),#N/A,
IF(BN1673="empty","empty",
VLOOKUP(BN1673,MonsterGroupTable!$A:$A,1,0)))))))</f>
        <v/>
      </c>
      <c r="BV1673" s="2" t="str">
        <f>IF(AND(ISBLANK(BU1673),OR(NOT(ISBLANK(BW1673)),NOT(ISBLANK(BX1673)))),#N/A,
IF(ISBLANK(BU1673),"",
IF(AND(NOT(ISERROR(VLOOKUP(BU1673,MonsterTable!$A:$B,MATCH(MonsterTable!$B$1,MonsterTable!$A$1:$B$1,0),0))),OR(ISBLANK(BW1673),ISBLANK(BX1673))),#N/A,
IFERROR(VLOOKUP(BU1673,MonsterTable!$A:$B,MATCH(MonsterTable!$B$1,MonsterTable!$A$1:$B$1,0),0),
IF(OR(NOT(ISBLANK(BW1673)),ISBLANK(BX1673)),#N/A,
IF(BU1673="empty","empty",
VLOOKUP(BU1673,MonsterGroupTable!$A:$A,1,0)))))))</f>
        <v/>
      </c>
      <c r="CC1673" s="2" t="str">
        <f>IF(AND(ISBLANK(CB1673),OR(NOT(ISBLANK(CD1673)),NOT(ISBLANK(CE1673)))),#N/A,
IF(ISBLANK(CB1673),"",
IF(AND(NOT(ISERROR(VLOOKUP(CB1673,MonsterTable!$A:$B,MATCH(MonsterTable!$B$1,MonsterTable!$A$1:$B$1,0),0))),OR(ISBLANK(CD1673),ISBLANK(CE1673))),#N/A,
IFERROR(VLOOKUP(CB1673,MonsterTable!$A:$B,MATCH(MonsterTable!$B$1,MonsterTable!$A$1:$B$1,0),0),
IF(OR(NOT(ISBLANK(CD1673)),ISBLANK(CE1673)),#N/A,
IF(CB1673="empty","empty",
VLOOKUP(CB1673,MonsterGroupTable!$A:$A,1,0)))))))</f>
        <v/>
      </c>
      <c r="CJ1673" s="2" t="str">
        <f>IF(AND(ISBLANK(CI1673),OR(NOT(ISBLANK(CK1673)),NOT(ISBLANK(CL1673)))),#N/A,
IF(ISBLANK(CI1673),"",
IF(AND(NOT(ISERROR(VLOOKUP(CI1673,MonsterTable!$A:$B,MATCH(MonsterTable!$B$1,MonsterTable!$A$1:$B$1,0),0))),OR(ISBLANK(CK1673),ISBLANK(CL1673))),#N/A,
IFERROR(VLOOKUP(CI1673,MonsterTable!$A:$B,MATCH(MonsterTable!$B$1,MonsterTable!$A$1:$B$1,0),0),
IF(OR(NOT(ISBLANK(CK1673)),ISBLANK(CL1673)),#N/A,
IF(CI1673="empty","empty",
VLOOKUP(CI1673,MonsterGroupTable!$A:$A,1,0)))))))</f>
        <v/>
      </c>
    </row>
    <row r="1674" spans="1:88">
      <c r="A1674">
        <v>20640</v>
      </c>
      <c r="B1674">
        <f t="shared" si="55"/>
        <v>1.2</v>
      </c>
      <c r="C1674">
        <f t="shared" si="55"/>
        <v>1.1000000000000001</v>
      </c>
      <c r="F1674">
        <v>2700</v>
      </c>
      <c r="G1674">
        <v>99681</v>
      </c>
      <c r="H1674">
        <v>0</v>
      </c>
      <c r="I1674">
        <v>0</v>
      </c>
      <c r="J1674">
        <v>0</v>
      </c>
      <c r="K1674" t="s">
        <v>28</v>
      </c>
      <c r="L1674" t="s">
        <v>247</v>
      </c>
      <c r="M1674" t="s">
        <v>79</v>
      </c>
      <c r="N1674" t="s">
        <v>80</v>
      </c>
      <c r="O1674">
        <v>0</v>
      </c>
      <c r="P1674">
        <v>-4.75</v>
      </c>
      <c r="Q1674">
        <v>-3.5</v>
      </c>
      <c r="R1674">
        <v>4.75</v>
      </c>
      <c r="S1674">
        <v>3</v>
      </c>
      <c r="T1674">
        <v>-13.5</v>
      </c>
      <c r="U1674">
        <v>2.5499999999999998</v>
      </c>
      <c r="V1674">
        <v>-6.75</v>
      </c>
      <c r="W1674" t="str">
        <f t="shared" si="56"/>
        <v>g104,5,empty,3,204,1,1,0</v>
      </c>
      <c r="X1674" s="1" t="s">
        <v>282</v>
      </c>
      <c r="Y1674" s="2" t="str">
        <f>IF(AND(ISBLANK(X1674),OR(NOT(ISBLANK(Z1674)),NOT(ISBLANK(AA1674)))),#N/A,
IF(ISBLANK(X1674),"",
IF(AND(NOT(ISERROR(VLOOKUP(X1674,MonsterTable!$A:$B,MATCH(MonsterTable!$B$1,MonsterTable!$A$1:$B$1,0),0))),OR(ISBLANK(Z1674),ISBLANK(AA1674))),#N/A,
IFERROR(VLOOKUP(X1674,MonsterTable!$A:$B,MATCH(MonsterTable!$B$1,MonsterTable!$A$1:$B$1,0),0),
IF(OR(NOT(ISBLANK(Z1674)),ISBLANK(AA1674)),#N/A,
IF(X1674="empty","empty",
VLOOKUP(X1674,MonsterGroupTable!$A:$A,1,0)))))))</f>
        <v>g104</v>
      </c>
      <c r="AA1674">
        <v>5</v>
      </c>
      <c r="AE1674" s="1" t="s">
        <v>446</v>
      </c>
      <c r="AF1674" s="2" t="str">
        <f>IF(AND(ISBLANK(AE1674),OR(NOT(ISBLANK(AG1674)),NOT(ISBLANK(AH1674)))),#N/A,
IF(ISBLANK(AE1674),"",
IF(AND(NOT(ISERROR(VLOOKUP(AE1674,MonsterTable!$A:$B,MATCH(MonsterTable!$B$1,MonsterTable!$A$1:$B$1,0),0))),OR(ISBLANK(AG1674),ISBLANK(AH1674))),#N/A,
IFERROR(VLOOKUP(AE1674,MonsterTable!$A:$B,MATCH(MonsterTable!$B$1,MonsterTable!$A$1:$B$1,0),0),
IF(OR(NOT(ISBLANK(AG1674)),ISBLANK(AH1674)),#N/A,
IF(AE1674="empty","empty",
VLOOKUP(AE1674,MonsterGroupTable!$A:$A,1,0)))))))</f>
        <v>empty</v>
      </c>
      <c r="AH1674">
        <v>3</v>
      </c>
      <c r="AL1674" s="1" t="s">
        <v>340</v>
      </c>
      <c r="AM1674" s="2">
        <f>IF(AND(ISBLANK(AL1674),OR(NOT(ISBLANK(AN1674)),NOT(ISBLANK(AO1674)))),#N/A,
IF(ISBLANK(AL1674),"",
IF(AND(NOT(ISERROR(VLOOKUP(AL1674,MonsterTable!$A:$B,MATCH(MonsterTable!$B$1,MonsterTable!$A$1:$B$1,0),0))),OR(ISBLANK(AN1674),ISBLANK(AO1674))),#N/A,
IFERROR(VLOOKUP(AL1674,MonsterTable!$A:$B,MATCH(MonsterTable!$B$1,MonsterTable!$A$1:$B$1,0),0),
IF(OR(NOT(ISBLANK(AN1674)),ISBLANK(AO1674)),#N/A,
IF(AL1674="empty","empty",
VLOOKUP(AL1674,MonsterGroupTable!$A:$A,1,0)))))))</f>
        <v>204</v>
      </c>
      <c r="AN1674">
        <v>1</v>
      </c>
      <c r="AO1674">
        <v>1</v>
      </c>
      <c r="AP1674">
        <v>0</v>
      </c>
      <c r="AT1674" s="2" t="str">
        <f>IF(AND(ISBLANK(AS1674),OR(NOT(ISBLANK(AU1674)),NOT(ISBLANK(AV1674)))),#N/A,
IF(ISBLANK(AS1674),"",
IF(AND(NOT(ISERROR(VLOOKUP(AS1674,MonsterTable!$A:$B,MATCH(MonsterTable!$B$1,MonsterTable!$A$1:$B$1,0),0))),OR(ISBLANK(AU1674),ISBLANK(AV1674))),#N/A,
IFERROR(VLOOKUP(AS1674,MonsterTable!$A:$B,MATCH(MonsterTable!$B$1,MonsterTable!$A$1:$B$1,0),0),
IF(OR(NOT(ISBLANK(AU1674)),ISBLANK(AV1674)),#N/A,
IF(AS1674="empty","empty",
VLOOKUP(AS1674,MonsterGroupTable!$A:$A,1,0)))))))</f>
        <v/>
      </c>
      <c r="BA1674" s="2" t="str">
        <f>IF(AND(ISBLANK(AZ1674),OR(NOT(ISBLANK(BB1674)),NOT(ISBLANK(BC1674)))),#N/A,
IF(ISBLANK(AZ1674),"",
IF(AND(NOT(ISERROR(VLOOKUP(AZ1674,MonsterTable!$A:$B,MATCH(MonsterTable!$B$1,MonsterTable!$A$1:$B$1,0),0))),OR(ISBLANK(BB1674),ISBLANK(BC1674))),#N/A,
IFERROR(VLOOKUP(AZ1674,MonsterTable!$A:$B,MATCH(MonsterTable!$B$1,MonsterTable!$A$1:$B$1,0),0),
IF(OR(NOT(ISBLANK(BB1674)),ISBLANK(BC1674)),#N/A,
IF(AZ1674="empty","empty",
VLOOKUP(AZ1674,MonsterGroupTable!$A:$A,1,0)))))))</f>
        <v/>
      </c>
      <c r="BH1674" s="2" t="str">
        <f>IF(AND(ISBLANK(BG1674),OR(NOT(ISBLANK(BI1674)),NOT(ISBLANK(BJ1674)))),#N/A,
IF(ISBLANK(BG1674),"",
IF(AND(NOT(ISERROR(VLOOKUP(BG1674,MonsterTable!$A:$B,MATCH(MonsterTable!$B$1,MonsterTable!$A$1:$B$1,0),0))),OR(ISBLANK(BI1674),ISBLANK(BJ1674))),#N/A,
IFERROR(VLOOKUP(BG1674,MonsterTable!$A:$B,MATCH(MonsterTable!$B$1,MonsterTable!$A$1:$B$1,0),0),
IF(OR(NOT(ISBLANK(BI1674)),ISBLANK(BJ1674)),#N/A,
IF(BG1674="empty","empty",
VLOOKUP(BG1674,MonsterGroupTable!$A:$A,1,0)))))))</f>
        <v/>
      </c>
      <c r="BO1674" s="2" t="str">
        <f>IF(AND(ISBLANK(BN1674),OR(NOT(ISBLANK(BP1674)),NOT(ISBLANK(BQ1674)))),#N/A,
IF(ISBLANK(BN1674),"",
IF(AND(NOT(ISERROR(VLOOKUP(BN1674,MonsterTable!$A:$B,MATCH(MonsterTable!$B$1,MonsterTable!$A$1:$B$1,0),0))),OR(ISBLANK(BP1674),ISBLANK(BQ1674))),#N/A,
IFERROR(VLOOKUP(BN1674,MonsterTable!$A:$B,MATCH(MonsterTable!$B$1,MonsterTable!$A$1:$B$1,0),0),
IF(OR(NOT(ISBLANK(BP1674)),ISBLANK(BQ1674)),#N/A,
IF(BN1674="empty","empty",
VLOOKUP(BN1674,MonsterGroupTable!$A:$A,1,0)))))))</f>
        <v/>
      </c>
      <c r="BV1674" s="2" t="str">
        <f>IF(AND(ISBLANK(BU1674),OR(NOT(ISBLANK(BW1674)),NOT(ISBLANK(BX1674)))),#N/A,
IF(ISBLANK(BU1674),"",
IF(AND(NOT(ISERROR(VLOOKUP(BU1674,MonsterTable!$A:$B,MATCH(MonsterTable!$B$1,MonsterTable!$A$1:$B$1,0),0))),OR(ISBLANK(BW1674),ISBLANK(BX1674))),#N/A,
IFERROR(VLOOKUP(BU1674,MonsterTable!$A:$B,MATCH(MonsterTable!$B$1,MonsterTable!$A$1:$B$1,0),0),
IF(OR(NOT(ISBLANK(BW1674)),ISBLANK(BX1674)),#N/A,
IF(BU1674="empty","empty",
VLOOKUP(BU1674,MonsterGroupTable!$A:$A,1,0)))))))</f>
        <v/>
      </c>
      <c r="CC1674" s="2" t="str">
        <f>IF(AND(ISBLANK(CB1674),OR(NOT(ISBLANK(CD1674)),NOT(ISBLANK(CE1674)))),#N/A,
IF(ISBLANK(CB1674),"",
IF(AND(NOT(ISERROR(VLOOKUP(CB1674,MonsterTable!$A:$B,MATCH(MonsterTable!$B$1,MonsterTable!$A$1:$B$1,0),0))),OR(ISBLANK(CD1674),ISBLANK(CE1674))),#N/A,
IFERROR(VLOOKUP(CB1674,MonsterTable!$A:$B,MATCH(MonsterTable!$B$1,MonsterTable!$A$1:$B$1,0),0),
IF(OR(NOT(ISBLANK(CD1674)),ISBLANK(CE1674)),#N/A,
IF(CB1674="empty","empty",
VLOOKUP(CB1674,MonsterGroupTable!$A:$A,1,0)))))))</f>
        <v/>
      </c>
      <c r="CJ1674" s="2" t="str">
        <f>IF(AND(ISBLANK(CI1674),OR(NOT(ISBLANK(CK1674)),NOT(ISBLANK(CL1674)))),#N/A,
IF(ISBLANK(CI1674),"",
IF(AND(NOT(ISERROR(VLOOKUP(CI1674,MonsterTable!$A:$B,MATCH(MonsterTable!$B$1,MonsterTable!$A$1:$B$1,0),0))),OR(ISBLANK(CK1674),ISBLANK(CL1674))),#N/A,
IFERROR(VLOOKUP(CI1674,MonsterTable!$A:$B,MATCH(MonsterTable!$B$1,MonsterTable!$A$1:$B$1,0),0),
IF(OR(NOT(ISBLANK(CK1674)),ISBLANK(CL1674)),#N/A,
IF(CI1674="empty","empty",
VLOOKUP(CI1674,MonsterGroupTable!$A:$A,1,0)))))))</f>
        <v/>
      </c>
    </row>
    <row r="1675" spans="1:88">
      <c r="A1675">
        <v>20641</v>
      </c>
      <c r="B1675">
        <f t="shared" si="55"/>
        <v>1.1000000000000001</v>
      </c>
      <c r="C1675">
        <f t="shared" si="55"/>
        <v>1.1000000000000001</v>
      </c>
      <c r="F1675">
        <v>2700</v>
      </c>
      <c r="G1675">
        <v>100086</v>
      </c>
      <c r="H1675">
        <v>0</v>
      </c>
      <c r="I1675">
        <v>0</v>
      </c>
      <c r="J1675">
        <v>0</v>
      </c>
      <c r="K1675" t="s">
        <v>28</v>
      </c>
      <c r="L1675" t="s">
        <v>249</v>
      </c>
      <c r="M1675" t="s">
        <v>79</v>
      </c>
      <c r="N1675" t="s">
        <v>80</v>
      </c>
      <c r="O1675">
        <v>0</v>
      </c>
      <c r="P1675">
        <v>-4.75</v>
      </c>
      <c r="Q1675">
        <v>-3.5</v>
      </c>
      <c r="R1675">
        <v>4.75</v>
      </c>
      <c r="S1675">
        <v>3</v>
      </c>
      <c r="T1675">
        <v>-13.5</v>
      </c>
      <c r="U1675">
        <v>2.5499999999999998</v>
      </c>
      <c r="V1675">
        <v>-6.75</v>
      </c>
      <c r="W1675" t="str">
        <f t="shared" si="56"/>
        <v>g105,5,empty,3,205,1,1,0</v>
      </c>
      <c r="X1675" s="1" t="s">
        <v>283</v>
      </c>
      <c r="Y1675" s="2" t="str">
        <f>IF(AND(ISBLANK(X1675),OR(NOT(ISBLANK(Z1675)),NOT(ISBLANK(AA1675)))),#N/A,
IF(ISBLANK(X1675),"",
IF(AND(NOT(ISERROR(VLOOKUP(X1675,MonsterTable!$A:$B,MATCH(MonsterTable!$B$1,MonsterTable!$A$1:$B$1,0),0))),OR(ISBLANK(Z1675),ISBLANK(AA1675))),#N/A,
IFERROR(VLOOKUP(X1675,MonsterTable!$A:$B,MATCH(MonsterTable!$B$1,MonsterTable!$A$1:$B$1,0),0),
IF(OR(NOT(ISBLANK(Z1675)),ISBLANK(AA1675)),#N/A,
IF(X1675="empty","empty",
VLOOKUP(X1675,MonsterGroupTable!$A:$A,1,0)))))))</f>
        <v>g105</v>
      </c>
      <c r="AA1675">
        <v>5</v>
      </c>
      <c r="AE1675" s="1" t="s">
        <v>446</v>
      </c>
      <c r="AF1675" s="2" t="str">
        <f>IF(AND(ISBLANK(AE1675),OR(NOT(ISBLANK(AG1675)),NOT(ISBLANK(AH1675)))),#N/A,
IF(ISBLANK(AE1675),"",
IF(AND(NOT(ISERROR(VLOOKUP(AE1675,MonsterTable!$A:$B,MATCH(MonsterTable!$B$1,MonsterTable!$A$1:$B$1,0),0))),OR(ISBLANK(AG1675),ISBLANK(AH1675))),#N/A,
IFERROR(VLOOKUP(AE1675,MonsterTable!$A:$B,MATCH(MonsterTable!$B$1,MonsterTable!$A$1:$B$1,0),0),
IF(OR(NOT(ISBLANK(AG1675)),ISBLANK(AH1675)),#N/A,
IF(AE1675="empty","empty",
VLOOKUP(AE1675,MonsterGroupTable!$A:$A,1,0)))))))</f>
        <v>empty</v>
      </c>
      <c r="AH1675">
        <v>3</v>
      </c>
      <c r="AL1675" s="1" t="s">
        <v>341</v>
      </c>
      <c r="AM1675" s="2">
        <f>IF(AND(ISBLANK(AL1675),OR(NOT(ISBLANK(AN1675)),NOT(ISBLANK(AO1675)))),#N/A,
IF(ISBLANK(AL1675),"",
IF(AND(NOT(ISERROR(VLOOKUP(AL1675,MonsterTable!$A:$B,MATCH(MonsterTable!$B$1,MonsterTable!$A$1:$B$1,0),0))),OR(ISBLANK(AN1675),ISBLANK(AO1675))),#N/A,
IFERROR(VLOOKUP(AL1675,MonsterTable!$A:$B,MATCH(MonsterTable!$B$1,MonsterTable!$A$1:$B$1,0),0),
IF(OR(NOT(ISBLANK(AN1675)),ISBLANK(AO1675)),#N/A,
IF(AL1675="empty","empty",
VLOOKUP(AL1675,MonsterGroupTable!$A:$A,1,0)))))))</f>
        <v>205</v>
      </c>
      <c r="AN1675">
        <v>1</v>
      </c>
      <c r="AO1675">
        <v>1</v>
      </c>
      <c r="AP1675">
        <v>0</v>
      </c>
      <c r="AT1675" s="2" t="str">
        <f>IF(AND(ISBLANK(AS1675),OR(NOT(ISBLANK(AU1675)),NOT(ISBLANK(AV1675)))),#N/A,
IF(ISBLANK(AS1675),"",
IF(AND(NOT(ISERROR(VLOOKUP(AS1675,MonsterTable!$A:$B,MATCH(MonsterTable!$B$1,MonsterTable!$A$1:$B$1,0),0))),OR(ISBLANK(AU1675),ISBLANK(AV1675))),#N/A,
IFERROR(VLOOKUP(AS1675,MonsterTable!$A:$B,MATCH(MonsterTable!$B$1,MonsterTable!$A$1:$B$1,0),0),
IF(OR(NOT(ISBLANK(AU1675)),ISBLANK(AV1675)),#N/A,
IF(AS1675="empty","empty",
VLOOKUP(AS1675,MonsterGroupTable!$A:$A,1,0)))))))</f>
        <v/>
      </c>
      <c r="BA1675" s="2" t="str">
        <f>IF(AND(ISBLANK(AZ1675),OR(NOT(ISBLANK(BB1675)),NOT(ISBLANK(BC1675)))),#N/A,
IF(ISBLANK(AZ1675),"",
IF(AND(NOT(ISERROR(VLOOKUP(AZ1675,MonsterTable!$A:$B,MATCH(MonsterTable!$B$1,MonsterTable!$A$1:$B$1,0),0))),OR(ISBLANK(BB1675),ISBLANK(BC1675))),#N/A,
IFERROR(VLOOKUP(AZ1675,MonsterTable!$A:$B,MATCH(MonsterTable!$B$1,MonsterTable!$A$1:$B$1,0),0),
IF(OR(NOT(ISBLANK(BB1675)),ISBLANK(BC1675)),#N/A,
IF(AZ1675="empty","empty",
VLOOKUP(AZ1675,MonsterGroupTable!$A:$A,1,0)))))))</f>
        <v/>
      </c>
      <c r="BH1675" s="2" t="str">
        <f>IF(AND(ISBLANK(BG1675),OR(NOT(ISBLANK(BI1675)),NOT(ISBLANK(BJ1675)))),#N/A,
IF(ISBLANK(BG1675),"",
IF(AND(NOT(ISERROR(VLOOKUP(BG1675,MonsterTable!$A:$B,MATCH(MonsterTable!$B$1,MonsterTable!$A$1:$B$1,0),0))),OR(ISBLANK(BI1675),ISBLANK(BJ1675))),#N/A,
IFERROR(VLOOKUP(BG1675,MonsterTable!$A:$B,MATCH(MonsterTable!$B$1,MonsterTable!$A$1:$B$1,0),0),
IF(OR(NOT(ISBLANK(BI1675)),ISBLANK(BJ1675)),#N/A,
IF(BG1675="empty","empty",
VLOOKUP(BG1675,MonsterGroupTable!$A:$A,1,0)))))))</f>
        <v/>
      </c>
      <c r="BO1675" s="2" t="str">
        <f>IF(AND(ISBLANK(BN1675),OR(NOT(ISBLANK(BP1675)),NOT(ISBLANK(BQ1675)))),#N/A,
IF(ISBLANK(BN1675),"",
IF(AND(NOT(ISERROR(VLOOKUP(BN1675,MonsterTable!$A:$B,MATCH(MonsterTable!$B$1,MonsterTable!$A$1:$B$1,0),0))),OR(ISBLANK(BP1675),ISBLANK(BQ1675))),#N/A,
IFERROR(VLOOKUP(BN1675,MonsterTable!$A:$B,MATCH(MonsterTable!$B$1,MonsterTable!$A$1:$B$1,0),0),
IF(OR(NOT(ISBLANK(BP1675)),ISBLANK(BQ1675)),#N/A,
IF(BN1675="empty","empty",
VLOOKUP(BN1675,MonsterGroupTable!$A:$A,1,0)))))))</f>
        <v/>
      </c>
      <c r="BV1675" s="2" t="str">
        <f>IF(AND(ISBLANK(BU1675),OR(NOT(ISBLANK(BW1675)),NOT(ISBLANK(BX1675)))),#N/A,
IF(ISBLANK(BU1675),"",
IF(AND(NOT(ISERROR(VLOOKUP(BU1675,MonsterTable!$A:$B,MATCH(MonsterTable!$B$1,MonsterTable!$A$1:$B$1,0),0))),OR(ISBLANK(BW1675),ISBLANK(BX1675))),#N/A,
IFERROR(VLOOKUP(BU1675,MonsterTable!$A:$B,MATCH(MonsterTable!$B$1,MonsterTable!$A$1:$B$1,0),0),
IF(OR(NOT(ISBLANK(BW1675)),ISBLANK(BX1675)),#N/A,
IF(BU1675="empty","empty",
VLOOKUP(BU1675,MonsterGroupTable!$A:$A,1,0)))))))</f>
        <v/>
      </c>
      <c r="CC1675" s="2" t="str">
        <f>IF(AND(ISBLANK(CB1675),OR(NOT(ISBLANK(CD1675)),NOT(ISBLANK(CE1675)))),#N/A,
IF(ISBLANK(CB1675),"",
IF(AND(NOT(ISERROR(VLOOKUP(CB1675,MonsterTable!$A:$B,MATCH(MonsterTable!$B$1,MonsterTable!$A$1:$B$1,0),0))),OR(ISBLANK(CD1675),ISBLANK(CE1675))),#N/A,
IFERROR(VLOOKUP(CB1675,MonsterTable!$A:$B,MATCH(MonsterTable!$B$1,MonsterTable!$A$1:$B$1,0),0),
IF(OR(NOT(ISBLANK(CD1675)),ISBLANK(CE1675)),#N/A,
IF(CB1675="empty","empty",
VLOOKUP(CB1675,MonsterGroupTable!$A:$A,1,0)))))))</f>
        <v/>
      </c>
      <c r="CJ1675" s="2" t="str">
        <f>IF(AND(ISBLANK(CI1675),OR(NOT(ISBLANK(CK1675)),NOT(ISBLANK(CL1675)))),#N/A,
IF(ISBLANK(CI1675),"",
IF(AND(NOT(ISERROR(VLOOKUP(CI1675,MonsterTable!$A:$B,MATCH(MonsterTable!$B$1,MonsterTable!$A$1:$B$1,0),0))),OR(ISBLANK(CK1675),ISBLANK(CL1675))),#N/A,
IFERROR(VLOOKUP(CI1675,MonsterTable!$A:$B,MATCH(MonsterTable!$B$1,MonsterTable!$A$1:$B$1,0),0),
IF(OR(NOT(ISBLANK(CK1675)),ISBLANK(CL1675)),#N/A,
IF(CI1675="empty","empty",
VLOOKUP(CI1675,MonsterGroupTable!$A:$A,1,0)))))))</f>
        <v/>
      </c>
    </row>
    <row r="1676" spans="1:88">
      <c r="A1676">
        <v>20642</v>
      </c>
      <c r="B1676">
        <f t="shared" si="55"/>
        <v>1.1000000000000001</v>
      </c>
      <c r="C1676">
        <f t="shared" si="55"/>
        <v>1.1000000000000001</v>
      </c>
      <c r="F1676">
        <v>2700</v>
      </c>
      <c r="G1676">
        <v>100491</v>
      </c>
      <c r="H1676">
        <v>0</v>
      </c>
      <c r="I1676">
        <v>0</v>
      </c>
      <c r="J1676">
        <v>0</v>
      </c>
      <c r="K1676" t="s">
        <v>28</v>
      </c>
      <c r="L1676" t="s">
        <v>249</v>
      </c>
      <c r="M1676" t="s">
        <v>79</v>
      </c>
      <c r="N1676" t="s">
        <v>80</v>
      </c>
      <c r="O1676">
        <v>0</v>
      </c>
      <c r="P1676">
        <v>-4.75</v>
      </c>
      <c r="Q1676">
        <v>-3.5</v>
      </c>
      <c r="R1676">
        <v>4.75</v>
      </c>
      <c r="S1676">
        <v>3</v>
      </c>
      <c r="T1676">
        <v>-13.5</v>
      </c>
      <c r="U1676">
        <v>2.5499999999999998</v>
      </c>
      <c r="V1676">
        <v>-6.75</v>
      </c>
      <c r="W1676" t="str">
        <f t="shared" si="56"/>
        <v>g105,5,empty,3,205,1,1,0</v>
      </c>
      <c r="X1676" s="1" t="s">
        <v>283</v>
      </c>
      <c r="Y1676" s="2" t="str">
        <f>IF(AND(ISBLANK(X1676),OR(NOT(ISBLANK(Z1676)),NOT(ISBLANK(AA1676)))),#N/A,
IF(ISBLANK(X1676),"",
IF(AND(NOT(ISERROR(VLOOKUP(X1676,MonsterTable!$A:$B,MATCH(MonsterTable!$B$1,MonsterTable!$A$1:$B$1,0),0))),OR(ISBLANK(Z1676),ISBLANK(AA1676))),#N/A,
IFERROR(VLOOKUP(X1676,MonsterTable!$A:$B,MATCH(MonsterTable!$B$1,MonsterTable!$A$1:$B$1,0),0),
IF(OR(NOT(ISBLANK(Z1676)),ISBLANK(AA1676)),#N/A,
IF(X1676="empty","empty",
VLOOKUP(X1676,MonsterGroupTable!$A:$A,1,0)))))))</f>
        <v>g105</v>
      </c>
      <c r="AA1676">
        <v>5</v>
      </c>
      <c r="AE1676" s="1" t="s">
        <v>446</v>
      </c>
      <c r="AF1676" s="2" t="str">
        <f>IF(AND(ISBLANK(AE1676),OR(NOT(ISBLANK(AG1676)),NOT(ISBLANK(AH1676)))),#N/A,
IF(ISBLANK(AE1676),"",
IF(AND(NOT(ISERROR(VLOOKUP(AE1676,MonsterTable!$A:$B,MATCH(MonsterTable!$B$1,MonsterTable!$A$1:$B$1,0),0))),OR(ISBLANK(AG1676),ISBLANK(AH1676))),#N/A,
IFERROR(VLOOKUP(AE1676,MonsterTable!$A:$B,MATCH(MonsterTable!$B$1,MonsterTable!$A$1:$B$1,0),0),
IF(OR(NOT(ISBLANK(AG1676)),ISBLANK(AH1676)),#N/A,
IF(AE1676="empty","empty",
VLOOKUP(AE1676,MonsterGroupTable!$A:$A,1,0)))))))</f>
        <v>empty</v>
      </c>
      <c r="AH1676">
        <v>3</v>
      </c>
      <c r="AL1676" s="1" t="s">
        <v>341</v>
      </c>
      <c r="AM1676" s="2">
        <f>IF(AND(ISBLANK(AL1676),OR(NOT(ISBLANK(AN1676)),NOT(ISBLANK(AO1676)))),#N/A,
IF(ISBLANK(AL1676),"",
IF(AND(NOT(ISERROR(VLOOKUP(AL1676,MonsterTable!$A:$B,MATCH(MonsterTable!$B$1,MonsterTable!$A$1:$B$1,0),0))),OR(ISBLANK(AN1676),ISBLANK(AO1676))),#N/A,
IFERROR(VLOOKUP(AL1676,MonsterTable!$A:$B,MATCH(MonsterTable!$B$1,MonsterTable!$A$1:$B$1,0),0),
IF(OR(NOT(ISBLANK(AN1676)),ISBLANK(AO1676)),#N/A,
IF(AL1676="empty","empty",
VLOOKUP(AL1676,MonsterGroupTable!$A:$A,1,0)))))))</f>
        <v>205</v>
      </c>
      <c r="AN1676">
        <v>1</v>
      </c>
      <c r="AO1676">
        <v>1</v>
      </c>
      <c r="AP1676">
        <v>0</v>
      </c>
      <c r="AT1676" s="2" t="str">
        <f>IF(AND(ISBLANK(AS1676),OR(NOT(ISBLANK(AU1676)),NOT(ISBLANK(AV1676)))),#N/A,
IF(ISBLANK(AS1676),"",
IF(AND(NOT(ISERROR(VLOOKUP(AS1676,MonsterTable!$A:$B,MATCH(MonsterTable!$B$1,MonsterTable!$A$1:$B$1,0),0))),OR(ISBLANK(AU1676),ISBLANK(AV1676))),#N/A,
IFERROR(VLOOKUP(AS1676,MonsterTable!$A:$B,MATCH(MonsterTable!$B$1,MonsterTable!$A$1:$B$1,0),0),
IF(OR(NOT(ISBLANK(AU1676)),ISBLANK(AV1676)),#N/A,
IF(AS1676="empty","empty",
VLOOKUP(AS1676,MonsterGroupTable!$A:$A,1,0)))))))</f>
        <v/>
      </c>
      <c r="BA1676" s="2" t="str">
        <f>IF(AND(ISBLANK(AZ1676),OR(NOT(ISBLANK(BB1676)),NOT(ISBLANK(BC1676)))),#N/A,
IF(ISBLANK(AZ1676),"",
IF(AND(NOT(ISERROR(VLOOKUP(AZ1676,MonsterTable!$A:$B,MATCH(MonsterTable!$B$1,MonsterTable!$A$1:$B$1,0),0))),OR(ISBLANK(BB1676),ISBLANK(BC1676))),#N/A,
IFERROR(VLOOKUP(AZ1676,MonsterTable!$A:$B,MATCH(MonsterTable!$B$1,MonsterTable!$A$1:$B$1,0),0),
IF(OR(NOT(ISBLANK(BB1676)),ISBLANK(BC1676)),#N/A,
IF(AZ1676="empty","empty",
VLOOKUP(AZ1676,MonsterGroupTable!$A:$A,1,0)))))))</f>
        <v/>
      </c>
      <c r="BH1676" s="2" t="str">
        <f>IF(AND(ISBLANK(BG1676),OR(NOT(ISBLANK(BI1676)),NOT(ISBLANK(BJ1676)))),#N/A,
IF(ISBLANK(BG1676),"",
IF(AND(NOT(ISERROR(VLOOKUP(BG1676,MonsterTable!$A:$B,MATCH(MonsterTable!$B$1,MonsterTable!$A$1:$B$1,0),0))),OR(ISBLANK(BI1676),ISBLANK(BJ1676))),#N/A,
IFERROR(VLOOKUP(BG1676,MonsterTable!$A:$B,MATCH(MonsterTable!$B$1,MonsterTable!$A$1:$B$1,0),0),
IF(OR(NOT(ISBLANK(BI1676)),ISBLANK(BJ1676)),#N/A,
IF(BG1676="empty","empty",
VLOOKUP(BG1676,MonsterGroupTable!$A:$A,1,0)))))))</f>
        <v/>
      </c>
      <c r="BO1676" s="2" t="str">
        <f>IF(AND(ISBLANK(BN1676),OR(NOT(ISBLANK(BP1676)),NOT(ISBLANK(BQ1676)))),#N/A,
IF(ISBLANK(BN1676),"",
IF(AND(NOT(ISERROR(VLOOKUP(BN1676,MonsterTable!$A:$B,MATCH(MonsterTable!$B$1,MonsterTable!$A$1:$B$1,0),0))),OR(ISBLANK(BP1676),ISBLANK(BQ1676))),#N/A,
IFERROR(VLOOKUP(BN1676,MonsterTable!$A:$B,MATCH(MonsterTable!$B$1,MonsterTable!$A$1:$B$1,0),0),
IF(OR(NOT(ISBLANK(BP1676)),ISBLANK(BQ1676)),#N/A,
IF(BN1676="empty","empty",
VLOOKUP(BN1676,MonsterGroupTable!$A:$A,1,0)))))))</f>
        <v/>
      </c>
      <c r="BV1676" s="2" t="str">
        <f>IF(AND(ISBLANK(BU1676),OR(NOT(ISBLANK(BW1676)),NOT(ISBLANK(BX1676)))),#N/A,
IF(ISBLANK(BU1676),"",
IF(AND(NOT(ISERROR(VLOOKUP(BU1676,MonsterTable!$A:$B,MATCH(MonsterTable!$B$1,MonsterTable!$A$1:$B$1,0),0))),OR(ISBLANK(BW1676),ISBLANK(BX1676))),#N/A,
IFERROR(VLOOKUP(BU1676,MonsterTable!$A:$B,MATCH(MonsterTable!$B$1,MonsterTable!$A$1:$B$1,0),0),
IF(OR(NOT(ISBLANK(BW1676)),ISBLANK(BX1676)),#N/A,
IF(BU1676="empty","empty",
VLOOKUP(BU1676,MonsterGroupTable!$A:$A,1,0)))))))</f>
        <v/>
      </c>
      <c r="CC1676" s="2" t="str">
        <f>IF(AND(ISBLANK(CB1676),OR(NOT(ISBLANK(CD1676)),NOT(ISBLANK(CE1676)))),#N/A,
IF(ISBLANK(CB1676),"",
IF(AND(NOT(ISERROR(VLOOKUP(CB1676,MonsterTable!$A:$B,MATCH(MonsterTable!$B$1,MonsterTable!$A$1:$B$1,0),0))),OR(ISBLANK(CD1676),ISBLANK(CE1676))),#N/A,
IFERROR(VLOOKUP(CB1676,MonsterTable!$A:$B,MATCH(MonsterTable!$B$1,MonsterTable!$A$1:$B$1,0),0),
IF(OR(NOT(ISBLANK(CD1676)),ISBLANK(CE1676)),#N/A,
IF(CB1676="empty","empty",
VLOOKUP(CB1676,MonsterGroupTable!$A:$A,1,0)))))))</f>
        <v/>
      </c>
      <c r="CJ1676" s="2" t="str">
        <f>IF(AND(ISBLANK(CI1676),OR(NOT(ISBLANK(CK1676)),NOT(ISBLANK(CL1676)))),#N/A,
IF(ISBLANK(CI1676),"",
IF(AND(NOT(ISERROR(VLOOKUP(CI1676,MonsterTable!$A:$B,MATCH(MonsterTable!$B$1,MonsterTable!$A$1:$B$1,0),0))),OR(ISBLANK(CK1676),ISBLANK(CL1676))),#N/A,
IFERROR(VLOOKUP(CI1676,MonsterTable!$A:$B,MATCH(MonsterTable!$B$1,MonsterTable!$A$1:$B$1,0),0),
IF(OR(NOT(ISBLANK(CK1676)),ISBLANK(CL1676)),#N/A,
IF(CI1676="empty","empty",
VLOOKUP(CI1676,MonsterGroupTable!$A:$A,1,0)))))))</f>
        <v/>
      </c>
    </row>
    <row r="1677" spans="1:88">
      <c r="A1677">
        <v>20643</v>
      </c>
      <c r="B1677">
        <f t="shared" si="55"/>
        <v>1.1000000000000001</v>
      </c>
      <c r="C1677">
        <f t="shared" si="55"/>
        <v>1.1000000000000001</v>
      </c>
      <c r="F1677">
        <v>2700</v>
      </c>
      <c r="G1677">
        <v>100896</v>
      </c>
      <c r="H1677">
        <v>0</v>
      </c>
      <c r="I1677">
        <v>0</v>
      </c>
      <c r="J1677">
        <v>0</v>
      </c>
      <c r="K1677" t="s">
        <v>28</v>
      </c>
      <c r="L1677" t="s">
        <v>249</v>
      </c>
      <c r="M1677" t="s">
        <v>79</v>
      </c>
      <c r="N1677" t="s">
        <v>80</v>
      </c>
      <c r="O1677">
        <v>0</v>
      </c>
      <c r="P1677">
        <v>-4.75</v>
      </c>
      <c r="Q1677">
        <v>-3.5</v>
      </c>
      <c r="R1677">
        <v>4.75</v>
      </c>
      <c r="S1677">
        <v>3</v>
      </c>
      <c r="T1677">
        <v>-13.5</v>
      </c>
      <c r="U1677">
        <v>2.5499999999999998</v>
      </c>
      <c r="V1677">
        <v>-6.75</v>
      </c>
      <c r="W1677" t="str">
        <f t="shared" si="56"/>
        <v>g105,5,empty,3,205,1,1,0</v>
      </c>
      <c r="X1677" s="1" t="s">
        <v>283</v>
      </c>
      <c r="Y1677" s="2" t="str">
        <f>IF(AND(ISBLANK(X1677),OR(NOT(ISBLANK(Z1677)),NOT(ISBLANK(AA1677)))),#N/A,
IF(ISBLANK(X1677),"",
IF(AND(NOT(ISERROR(VLOOKUP(X1677,MonsterTable!$A:$B,MATCH(MonsterTable!$B$1,MonsterTable!$A$1:$B$1,0),0))),OR(ISBLANK(Z1677),ISBLANK(AA1677))),#N/A,
IFERROR(VLOOKUP(X1677,MonsterTable!$A:$B,MATCH(MonsterTable!$B$1,MonsterTable!$A$1:$B$1,0),0),
IF(OR(NOT(ISBLANK(Z1677)),ISBLANK(AA1677)),#N/A,
IF(X1677="empty","empty",
VLOOKUP(X1677,MonsterGroupTable!$A:$A,1,0)))))))</f>
        <v>g105</v>
      </c>
      <c r="AA1677">
        <v>5</v>
      </c>
      <c r="AE1677" s="1" t="s">
        <v>446</v>
      </c>
      <c r="AF1677" s="2" t="str">
        <f>IF(AND(ISBLANK(AE1677),OR(NOT(ISBLANK(AG1677)),NOT(ISBLANK(AH1677)))),#N/A,
IF(ISBLANK(AE1677),"",
IF(AND(NOT(ISERROR(VLOOKUP(AE1677,MonsterTable!$A:$B,MATCH(MonsterTable!$B$1,MonsterTable!$A$1:$B$1,0),0))),OR(ISBLANK(AG1677),ISBLANK(AH1677))),#N/A,
IFERROR(VLOOKUP(AE1677,MonsterTable!$A:$B,MATCH(MonsterTable!$B$1,MonsterTable!$A$1:$B$1,0),0),
IF(OR(NOT(ISBLANK(AG1677)),ISBLANK(AH1677)),#N/A,
IF(AE1677="empty","empty",
VLOOKUP(AE1677,MonsterGroupTable!$A:$A,1,0)))))))</f>
        <v>empty</v>
      </c>
      <c r="AH1677">
        <v>3</v>
      </c>
      <c r="AL1677" s="1" t="s">
        <v>341</v>
      </c>
      <c r="AM1677" s="2">
        <f>IF(AND(ISBLANK(AL1677),OR(NOT(ISBLANK(AN1677)),NOT(ISBLANK(AO1677)))),#N/A,
IF(ISBLANK(AL1677),"",
IF(AND(NOT(ISERROR(VLOOKUP(AL1677,MonsterTable!$A:$B,MATCH(MonsterTable!$B$1,MonsterTable!$A$1:$B$1,0),0))),OR(ISBLANK(AN1677),ISBLANK(AO1677))),#N/A,
IFERROR(VLOOKUP(AL1677,MonsterTable!$A:$B,MATCH(MonsterTable!$B$1,MonsterTable!$A$1:$B$1,0),0),
IF(OR(NOT(ISBLANK(AN1677)),ISBLANK(AO1677)),#N/A,
IF(AL1677="empty","empty",
VLOOKUP(AL1677,MonsterGroupTable!$A:$A,1,0)))))))</f>
        <v>205</v>
      </c>
      <c r="AN1677">
        <v>1</v>
      </c>
      <c r="AO1677">
        <v>1</v>
      </c>
      <c r="AP1677">
        <v>0</v>
      </c>
      <c r="AT1677" s="2" t="str">
        <f>IF(AND(ISBLANK(AS1677),OR(NOT(ISBLANK(AU1677)),NOT(ISBLANK(AV1677)))),#N/A,
IF(ISBLANK(AS1677),"",
IF(AND(NOT(ISERROR(VLOOKUP(AS1677,MonsterTable!$A:$B,MATCH(MonsterTable!$B$1,MonsterTable!$A$1:$B$1,0),0))),OR(ISBLANK(AU1677),ISBLANK(AV1677))),#N/A,
IFERROR(VLOOKUP(AS1677,MonsterTable!$A:$B,MATCH(MonsterTable!$B$1,MonsterTable!$A$1:$B$1,0),0),
IF(OR(NOT(ISBLANK(AU1677)),ISBLANK(AV1677)),#N/A,
IF(AS1677="empty","empty",
VLOOKUP(AS1677,MonsterGroupTable!$A:$A,1,0)))))))</f>
        <v/>
      </c>
      <c r="BA1677" s="2" t="str">
        <f>IF(AND(ISBLANK(AZ1677),OR(NOT(ISBLANK(BB1677)),NOT(ISBLANK(BC1677)))),#N/A,
IF(ISBLANK(AZ1677),"",
IF(AND(NOT(ISERROR(VLOOKUP(AZ1677,MonsterTable!$A:$B,MATCH(MonsterTable!$B$1,MonsterTable!$A$1:$B$1,0),0))),OR(ISBLANK(BB1677),ISBLANK(BC1677))),#N/A,
IFERROR(VLOOKUP(AZ1677,MonsterTable!$A:$B,MATCH(MonsterTable!$B$1,MonsterTable!$A$1:$B$1,0),0),
IF(OR(NOT(ISBLANK(BB1677)),ISBLANK(BC1677)),#N/A,
IF(AZ1677="empty","empty",
VLOOKUP(AZ1677,MonsterGroupTable!$A:$A,1,0)))))))</f>
        <v/>
      </c>
      <c r="BH1677" s="2" t="str">
        <f>IF(AND(ISBLANK(BG1677),OR(NOT(ISBLANK(BI1677)),NOT(ISBLANK(BJ1677)))),#N/A,
IF(ISBLANK(BG1677),"",
IF(AND(NOT(ISERROR(VLOOKUP(BG1677,MonsterTable!$A:$B,MATCH(MonsterTable!$B$1,MonsterTable!$A$1:$B$1,0),0))),OR(ISBLANK(BI1677),ISBLANK(BJ1677))),#N/A,
IFERROR(VLOOKUP(BG1677,MonsterTable!$A:$B,MATCH(MonsterTable!$B$1,MonsterTable!$A$1:$B$1,0),0),
IF(OR(NOT(ISBLANK(BI1677)),ISBLANK(BJ1677)),#N/A,
IF(BG1677="empty","empty",
VLOOKUP(BG1677,MonsterGroupTable!$A:$A,1,0)))))))</f>
        <v/>
      </c>
      <c r="BO1677" s="2" t="str">
        <f>IF(AND(ISBLANK(BN1677),OR(NOT(ISBLANK(BP1677)),NOT(ISBLANK(BQ1677)))),#N/A,
IF(ISBLANK(BN1677),"",
IF(AND(NOT(ISERROR(VLOOKUP(BN1677,MonsterTable!$A:$B,MATCH(MonsterTable!$B$1,MonsterTable!$A$1:$B$1,0),0))),OR(ISBLANK(BP1677),ISBLANK(BQ1677))),#N/A,
IFERROR(VLOOKUP(BN1677,MonsterTable!$A:$B,MATCH(MonsterTable!$B$1,MonsterTable!$A$1:$B$1,0),0),
IF(OR(NOT(ISBLANK(BP1677)),ISBLANK(BQ1677)),#N/A,
IF(BN1677="empty","empty",
VLOOKUP(BN1677,MonsterGroupTable!$A:$A,1,0)))))))</f>
        <v/>
      </c>
      <c r="BV1677" s="2" t="str">
        <f>IF(AND(ISBLANK(BU1677),OR(NOT(ISBLANK(BW1677)),NOT(ISBLANK(BX1677)))),#N/A,
IF(ISBLANK(BU1677),"",
IF(AND(NOT(ISERROR(VLOOKUP(BU1677,MonsterTable!$A:$B,MATCH(MonsterTable!$B$1,MonsterTable!$A$1:$B$1,0),0))),OR(ISBLANK(BW1677),ISBLANK(BX1677))),#N/A,
IFERROR(VLOOKUP(BU1677,MonsterTable!$A:$B,MATCH(MonsterTable!$B$1,MonsterTable!$A$1:$B$1,0),0),
IF(OR(NOT(ISBLANK(BW1677)),ISBLANK(BX1677)),#N/A,
IF(BU1677="empty","empty",
VLOOKUP(BU1677,MonsterGroupTable!$A:$A,1,0)))))))</f>
        <v/>
      </c>
      <c r="CC1677" s="2" t="str">
        <f>IF(AND(ISBLANK(CB1677),OR(NOT(ISBLANK(CD1677)),NOT(ISBLANK(CE1677)))),#N/A,
IF(ISBLANK(CB1677),"",
IF(AND(NOT(ISERROR(VLOOKUP(CB1677,MonsterTable!$A:$B,MATCH(MonsterTable!$B$1,MonsterTable!$A$1:$B$1,0),0))),OR(ISBLANK(CD1677),ISBLANK(CE1677))),#N/A,
IFERROR(VLOOKUP(CB1677,MonsterTable!$A:$B,MATCH(MonsterTable!$B$1,MonsterTable!$A$1:$B$1,0),0),
IF(OR(NOT(ISBLANK(CD1677)),ISBLANK(CE1677)),#N/A,
IF(CB1677="empty","empty",
VLOOKUP(CB1677,MonsterGroupTable!$A:$A,1,0)))))))</f>
        <v/>
      </c>
      <c r="CJ1677" s="2" t="str">
        <f>IF(AND(ISBLANK(CI1677),OR(NOT(ISBLANK(CK1677)),NOT(ISBLANK(CL1677)))),#N/A,
IF(ISBLANK(CI1677),"",
IF(AND(NOT(ISERROR(VLOOKUP(CI1677,MonsterTable!$A:$B,MATCH(MonsterTable!$B$1,MonsterTable!$A$1:$B$1,0),0))),OR(ISBLANK(CK1677),ISBLANK(CL1677))),#N/A,
IFERROR(VLOOKUP(CI1677,MonsterTable!$A:$B,MATCH(MonsterTable!$B$1,MonsterTable!$A$1:$B$1,0),0),
IF(OR(NOT(ISBLANK(CK1677)),ISBLANK(CL1677)),#N/A,
IF(CI1677="empty","empty",
VLOOKUP(CI1677,MonsterGroupTable!$A:$A,1,0)))))))</f>
        <v/>
      </c>
    </row>
    <row r="1678" spans="1:88">
      <c r="A1678">
        <v>20644</v>
      </c>
      <c r="B1678">
        <f t="shared" si="55"/>
        <v>1.1000000000000001</v>
      </c>
      <c r="C1678">
        <f t="shared" si="55"/>
        <v>1.1000000000000001</v>
      </c>
      <c r="F1678">
        <v>2700</v>
      </c>
      <c r="G1678">
        <v>101301</v>
      </c>
      <c r="H1678">
        <v>0</v>
      </c>
      <c r="I1678">
        <v>0</v>
      </c>
      <c r="J1678">
        <v>0</v>
      </c>
      <c r="K1678" t="s">
        <v>28</v>
      </c>
      <c r="L1678" t="s">
        <v>249</v>
      </c>
      <c r="M1678" t="s">
        <v>79</v>
      </c>
      <c r="N1678" t="s">
        <v>80</v>
      </c>
      <c r="O1678">
        <v>0</v>
      </c>
      <c r="P1678">
        <v>-4.75</v>
      </c>
      <c r="Q1678">
        <v>-3.5</v>
      </c>
      <c r="R1678">
        <v>4.75</v>
      </c>
      <c r="S1678">
        <v>3</v>
      </c>
      <c r="T1678">
        <v>-13.5</v>
      </c>
      <c r="U1678">
        <v>2.5499999999999998</v>
      </c>
      <c r="V1678">
        <v>-6.75</v>
      </c>
      <c r="W1678" t="str">
        <f t="shared" si="56"/>
        <v>g105,5,empty,3,205,1,1,0</v>
      </c>
      <c r="X1678" s="1" t="s">
        <v>283</v>
      </c>
      <c r="Y1678" s="2" t="str">
        <f>IF(AND(ISBLANK(X1678),OR(NOT(ISBLANK(Z1678)),NOT(ISBLANK(AA1678)))),#N/A,
IF(ISBLANK(X1678),"",
IF(AND(NOT(ISERROR(VLOOKUP(X1678,MonsterTable!$A:$B,MATCH(MonsterTable!$B$1,MonsterTable!$A$1:$B$1,0),0))),OR(ISBLANK(Z1678),ISBLANK(AA1678))),#N/A,
IFERROR(VLOOKUP(X1678,MonsterTable!$A:$B,MATCH(MonsterTable!$B$1,MonsterTable!$A$1:$B$1,0),0),
IF(OR(NOT(ISBLANK(Z1678)),ISBLANK(AA1678)),#N/A,
IF(X1678="empty","empty",
VLOOKUP(X1678,MonsterGroupTable!$A:$A,1,0)))))))</f>
        <v>g105</v>
      </c>
      <c r="AA1678">
        <v>5</v>
      </c>
      <c r="AE1678" s="1" t="s">
        <v>446</v>
      </c>
      <c r="AF1678" s="2" t="str">
        <f>IF(AND(ISBLANK(AE1678),OR(NOT(ISBLANK(AG1678)),NOT(ISBLANK(AH1678)))),#N/A,
IF(ISBLANK(AE1678),"",
IF(AND(NOT(ISERROR(VLOOKUP(AE1678,MonsterTable!$A:$B,MATCH(MonsterTable!$B$1,MonsterTable!$A$1:$B$1,0),0))),OR(ISBLANK(AG1678),ISBLANK(AH1678))),#N/A,
IFERROR(VLOOKUP(AE1678,MonsterTable!$A:$B,MATCH(MonsterTable!$B$1,MonsterTable!$A$1:$B$1,0),0),
IF(OR(NOT(ISBLANK(AG1678)),ISBLANK(AH1678)),#N/A,
IF(AE1678="empty","empty",
VLOOKUP(AE1678,MonsterGroupTable!$A:$A,1,0)))))))</f>
        <v>empty</v>
      </c>
      <c r="AH1678">
        <v>3</v>
      </c>
      <c r="AL1678" s="1" t="s">
        <v>341</v>
      </c>
      <c r="AM1678" s="2">
        <f>IF(AND(ISBLANK(AL1678),OR(NOT(ISBLANK(AN1678)),NOT(ISBLANK(AO1678)))),#N/A,
IF(ISBLANK(AL1678),"",
IF(AND(NOT(ISERROR(VLOOKUP(AL1678,MonsterTable!$A:$B,MATCH(MonsterTable!$B$1,MonsterTable!$A$1:$B$1,0),0))),OR(ISBLANK(AN1678),ISBLANK(AO1678))),#N/A,
IFERROR(VLOOKUP(AL1678,MonsterTable!$A:$B,MATCH(MonsterTable!$B$1,MonsterTable!$A$1:$B$1,0),0),
IF(OR(NOT(ISBLANK(AN1678)),ISBLANK(AO1678)),#N/A,
IF(AL1678="empty","empty",
VLOOKUP(AL1678,MonsterGroupTable!$A:$A,1,0)))))))</f>
        <v>205</v>
      </c>
      <c r="AN1678">
        <v>1</v>
      </c>
      <c r="AO1678">
        <v>1</v>
      </c>
      <c r="AP1678">
        <v>0</v>
      </c>
      <c r="AT1678" s="2" t="str">
        <f>IF(AND(ISBLANK(AS1678),OR(NOT(ISBLANK(AU1678)),NOT(ISBLANK(AV1678)))),#N/A,
IF(ISBLANK(AS1678),"",
IF(AND(NOT(ISERROR(VLOOKUP(AS1678,MonsterTable!$A:$B,MATCH(MonsterTable!$B$1,MonsterTable!$A$1:$B$1,0),0))),OR(ISBLANK(AU1678),ISBLANK(AV1678))),#N/A,
IFERROR(VLOOKUP(AS1678,MonsterTable!$A:$B,MATCH(MonsterTable!$B$1,MonsterTable!$A$1:$B$1,0),0),
IF(OR(NOT(ISBLANK(AU1678)),ISBLANK(AV1678)),#N/A,
IF(AS1678="empty","empty",
VLOOKUP(AS1678,MonsterGroupTable!$A:$A,1,0)))))))</f>
        <v/>
      </c>
      <c r="BA1678" s="2" t="str">
        <f>IF(AND(ISBLANK(AZ1678),OR(NOT(ISBLANK(BB1678)),NOT(ISBLANK(BC1678)))),#N/A,
IF(ISBLANK(AZ1678),"",
IF(AND(NOT(ISERROR(VLOOKUP(AZ1678,MonsterTable!$A:$B,MATCH(MonsterTable!$B$1,MonsterTable!$A$1:$B$1,0),0))),OR(ISBLANK(BB1678),ISBLANK(BC1678))),#N/A,
IFERROR(VLOOKUP(AZ1678,MonsterTable!$A:$B,MATCH(MonsterTable!$B$1,MonsterTable!$A$1:$B$1,0),0),
IF(OR(NOT(ISBLANK(BB1678)),ISBLANK(BC1678)),#N/A,
IF(AZ1678="empty","empty",
VLOOKUP(AZ1678,MonsterGroupTable!$A:$A,1,0)))))))</f>
        <v/>
      </c>
      <c r="BH1678" s="2" t="str">
        <f>IF(AND(ISBLANK(BG1678),OR(NOT(ISBLANK(BI1678)),NOT(ISBLANK(BJ1678)))),#N/A,
IF(ISBLANK(BG1678),"",
IF(AND(NOT(ISERROR(VLOOKUP(BG1678,MonsterTable!$A:$B,MATCH(MonsterTable!$B$1,MonsterTable!$A$1:$B$1,0),0))),OR(ISBLANK(BI1678),ISBLANK(BJ1678))),#N/A,
IFERROR(VLOOKUP(BG1678,MonsterTable!$A:$B,MATCH(MonsterTable!$B$1,MonsterTable!$A$1:$B$1,0),0),
IF(OR(NOT(ISBLANK(BI1678)),ISBLANK(BJ1678)),#N/A,
IF(BG1678="empty","empty",
VLOOKUP(BG1678,MonsterGroupTable!$A:$A,1,0)))))))</f>
        <v/>
      </c>
      <c r="BO1678" s="2" t="str">
        <f>IF(AND(ISBLANK(BN1678),OR(NOT(ISBLANK(BP1678)),NOT(ISBLANK(BQ1678)))),#N/A,
IF(ISBLANK(BN1678),"",
IF(AND(NOT(ISERROR(VLOOKUP(BN1678,MonsterTable!$A:$B,MATCH(MonsterTable!$B$1,MonsterTable!$A$1:$B$1,0),0))),OR(ISBLANK(BP1678),ISBLANK(BQ1678))),#N/A,
IFERROR(VLOOKUP(BN1678,MonsterTable!$A:$B,MATCH(MonsterTable!$B$1,MonsterTable!$A$1:$B$1,0),0),
IF(OR(NOT(ISBLANK(BP1678)),ISBLANK(BQ1678)),#N/A,
IF(BN1678="empty","empty",
VLOOKUP(BN1678,MonsterGroupTable!$A:$A,1,0)))))))</f>
        <v/>
      </c>
      <c r="BV1678" s="2" t="str">
        <f>IF(AND(ISBLANK(BU1678),OR(NOT(ISBLANK(BW1678)),NOT(ISBLANK(BX1678)))),#N/A,
IF(ISBLANK(BU1678),"",
IF(AND(NOT(ISERROR(VLOOKUP(BU1678,MonsterTable!$A:$B,MATCH(MonsterTable!$B$1,MonsterTable!$A$1:$B$1,0),0))),OR(ISBLANK(BW1678),ISBLANK(BX1678))),#N/A,
IFERROR(VLOOKUP(BU1678,MonsterTable!$A:$B,MATCH(MonsterTable!$B$1,MonsterTable!$A$1:$B$1,0),0),
IF(OR(NOT(ISBLANK(BW1678)),ISBLANK(BX1678)),#N/A,
IF(BU1678="empty","empty",
VLOOKUP(BU1678,MonsterGroupTable!$A:$A,1,0)))))))</f>
        <v/>
      </c>
      <c r="CC1678" s="2" t="str">
        <f>IF(AND(ISBLANK(CB1678),OR(NOT(ISBLANK(CD1678)),NOT(ISBLANK(CE1678)))),#N/A,
IF(ISBLANK(CB1678),"",
IF(AND(NOT(ISERROR(VLOOKUP(CB1678,MonsterTable!$A:$B,MATCH(MonsterTable!$B$1,MonsterTable!$A$1:$B$1,0),0))),OR(ISBLANK(CD1678),ISBLANK(CE1678))),#N/A,
IFERROR(VLOOKUP(CB1678,MonsterTable!$A:$B,MATCH(MonsterTable!$B$1,MonsterTable!$A$1:$B$1,0),0),
IF(OR(NOT(ISBLANK(CD1678)),ISBLANK(CE1678)),#N/A,
IF(CB1678="empty","empty",
VLOOKUP(CB1678,MonsterGroupTable!$A:$A,1,0)))))))</f>
        <v/>
      </c>
      <c r="CJ1678" s="2" t="str">
        <f>IF(AND(ISBLANK(CI1678),OR(NOT(ISBLANK(CK1678)),NOT(ISBLANK(CL1678)))),#N/A,
IF(ISBLANK(CI1678),"",
IF(AND(NOT(ISERROR(VLOOKUP(CI1678,MonsterTable!$A:$B,MATCH(MonsterTable!$B$1,MonsterTable!$A$1:$B$1,0),0))),OR(ISBLANK(CK1678),ISBLANK(CL1678))),#N/A,
IFERROR(VLOOKUP(CI1678,MonsterTable!$A:$B,MATCH(MonsterTable!$B$1,MonsterTable!$A$1:$B$1,0),0),
IF(OR(NOT(ISBLANK(CK1678)),ISBLANK(CL1678)),#N/A,
IF(CI1678="empty","empty",
VLOOKUP(CI1678,MonsterGroupTable!$A:$A,1,0)))))))</f>
        <v/>
      </c>
    </row>
    <row r="1679" spans="1:88">
      <c r="A1679">
        <v>20645</v>
      </c>
      <c r="B1679">
        <f t="shared" si="55"/>
        <v>1.1000000000000001</v>
      </c>
      <c r="C1679">
        <f t="shared" si="55"/>
        <v>1.1000000000000001</v>
      </c>
      <c r="F1679">
        <v>2700</v>
      </c>
      <c r="G1679">
        <v>101706</v>
      </c>
      <c r="H1679">
        <v>0</v>
      </c>
      <c r="I1679">
        <v>0</v>
      </c>
      <c r="J1679">
        <v>0</v>
      </c>
      <c r="K1679" t="s">
        <v>28</v>
      </c>
      <c r="L1679" t="s">
        <v>249</v>
      </c>
      <c r="M1679" t="s">
        <v>79</v>
      </c>
      <c r="N1679" t="s">
        <v>80</v>
      </c>
      <c r="O1679">
        <v>0</v>
      </c>
      <c r="P1679">
        <v>-4.75</v>
      </c>
      <c r="Q1679">
        <v>-3.5</v>
      </c>
      <c r="R1679">
        <v>4.75</v>
      </c>
      <c r="S1679">
        <v>3</v>
      </c>
      <c r="T1679">
        <v>-13.5</v>
      </c>
      <c r="U1679">
        <v>2.5499999999999998</v>
      </c>
      <c r="V1679">
        <v>-6.75</v>
      </c>
      <c r="W1679" t="str">
        <f t="shared" si="56"/>
        <v>g105,5,empty,3,205,1,1,0</v>
      </c>
      <c r="X1679" s="1" t="s">
        <v>283</v>
      </c>
      <c r="Y1679" s="2" t="str">
        <f>IF(AND(ISBLANK(X1679),OR(NOT(ISBLANK(Z1679)),NOT(ISBLANK(AA1679)))),#N/A,
IF(ISBLANK(X1679),"",
IF(AND(NOT(ISERROR(VLOOKUP(X1679,MonsterTable!$A:$B,MATCH(MonsterTable!$B$1,MonsterTable!$A$1:$B$1,0),0))),OR(ISBLANK(Z1679),ISBLANK(AA1679))),#N/A,
IFERROR(VLOOKUP(X1679,MonsterTable!$A:$B,MATCH(MonsterTable!$B$1,MonsterTable!$A$1:$B$1,0),0),
IF(OR(NOT(ISBLANK(Z1679)),ISBLANK(AA1679)),#N/A,
IF(X1679="empty","empty",
VLOOKUP(X1679,MonsterGroupTable!$A:$A,1,0)))))))</f>
        <v>g105</v>
      </c>
      <c r="AA1679">
        <v>5</v>
      </c>
      <c r="AE1679" s="1" t="s">
        <v>446</v>
      </c>
      <c r="AF1679" s="2" t="str">
        <f>IF(AND(ISBLANK(AE1679),OR(NOT(ISBLANK(AG1679)),NOT(ISBLANK(AH1679)))),#N/A,
IF(ISBLANK(AE1679),"",
IF(AND(NOT(ISERROR(VLOOKUP(AE1679,MonsterTable!$A:$B,MATCH(MonsterTable!$B$1,MonsterTable!$A$1:$B$1,0),0))),OR(ISBLANK(AG1679),ISBLANK(AH1679))),#N/A,
IFERROR(VLOOKUP(AE1679,MonsterTable!$A:$B,MATCH(MonsterTable!$B$1,MonsterTable!$A$1:$B$1,0),0),
IF(OR(NOT(ISBLANK(AG1679)),ISBLANK(AH1679)),#N/A,
IF(AE1679="empty","empty",
VLOOKUP(AE1679,MonsterGroupTable!$A:$A,1,0)))))))</f>
        <v>empty</v>
      </c>
      <c r="AH1679">
        <v>3</v>
      </c>
      <c r="AL1679" s="1" t="s">
        <v>341</v>
      </c>
      <c r="AM1679" s="2">
        <f>IF(AND(ISBLANK(AL1679),OR(NOT(ISBLANK(AN1679)),NOT(ISBLANK(AO1679)))),#N/A,
IF(ISBLANK(AL1679),"",
IF(AND(NOT(ISERROR(VLOOKUP(AL1679,MonsterTable!$A:$B,MATCH(MonsterTable!$B$1,MonsterTable!$A$1:$B$1,0),0))),OR(ISBLANK(AN1679),ISBLANK(AO1679))),#N/A,
IFERROR(VLOOKUP(AL1679,MonsterTable!$A:$B,MATCH(MonsterTable!$B$1,MonsterTable!$A$1:$B$1,0),0),
IF(OR(NOT(ISBLANK(AN1679)),ISBLANK(AO1679)),#N/A,
IF(AL1679="empty","empty",
VLOOKUP(AL1679,MonsterGroupTable!$A:$A,1,0)))))))</f>
        <v>205</v>
      </c>
      <c r="AN1679">
        <v>1</v>
      </c>
      <c r="AO1679">
        <v>1</v>
      </c>
      <c r="AP1679">
        <v>0</v>
      </c>
      <c r="AT1679" s="2" t="str">
        <f>IF(AND(ISBLANK(AS1679),OR(NOT(ISBLANK(AU1679)),NOT(ISBLANK(AV1679)))),#N/A,
IF(ISBLANK(AS1679),"",
IF(AND(NOT(ISERROR(VLOOKUP(AS1679,MonsterTable!$A:$B,MATCH(MonsterTable!$B$1,MonsterTable!$A$1:$B$1,0),0))),OR(ISBLANK(AU1679),ISBLANK(AV1679))),#N/A,
IFERROR(VLOOKUP(AS1679,MonsterTable!$A:$B,MATCH(MonsterTable!$B$1,MonsterTable!$A$1:$B$1,0),0),
IF(OR(NOT(ISBLANK(AU1679)),ISBLANK(AV1679)),#N/A,
IF(AS1679="empty","empty",
VLOOKUP(AS1679,MonsterGroupTable!$A:$A,1,0)))))))</f>
        <v/>
      </c>
      <c r="BA1679" s="2" t="str">
        <f>IF(AND(ISBLANK(AZ1679),OR(NOT(ISBLANK(BB1679)),NOT(ISBLANK(BC1679)))),#N/A,
IF(ISBLANK(AZ1679),"",
IF(AND(NOT(ISERROR(VLOOKUP(AZ1679,MonsterTable!$A:$B,MATCH(MonsterTable!$B$1,MonsterTable!$A$1:$B$1,0),0))),OR(ISBLANK(BB1679),ISBLANK(BC1679))),#N/A,
IFERROR(VLOOKUP(AZ1679,MonsterTable!$A:$B,MATCH(MonsterTable!$B$1,MonsterTable!$A$1:$B$1,0),0),
IF(OR(NOT(ISBLANK(BB1679)),ISBLANK(BC1679)),#N/A,
IF(AZ1679="empty","empty",
VLOOKUP(AZ1679,MonsterGroupTable!$A:$A,1,0)))))))</f>
        <v/>
      </c>
      <c r="BH1679" s="2" t="str">
        <f>IF(AND(ISBLANK(BG1679),OR(NOT(ISBLANK(BI1679)),NOT(ISBLANK(BJ1679)))),#N/A,
IF(ISBLANK(BG1679),"",
IF(AND(NOT(ISERROR(VLOOKUP(BG1679,MonsterTable!$A:$B,MATCH(MonsterTable!$B$1,MonsterTable!$A$1:$B$1,0),0))),OR(ISBLANK(BI1679),ISBLANK(BJ1679))),#N/A,
IFERROR(VLOOKUP(BG1679,MonsterTable!$A:$B,MATCH(MonsterTable!$B$1,MonsterTable!$A$1:$B$1,0),0),
IF(OR(NOT(ISBLANK(BI1679)),ISBLANK(BJ1679)),#N/A,
IF(BG1679="empty","empty",
VLOOKUP(BG1679,MonsterGroupTable!$A:$A,1,0)))))))</f>
        <v/>
      </c>
      <c r="BO1679" s="2" t="str">
        <f>IF(AND(ISBLANK(BN1679),OR(NOT(ISBLANK(BP1679)),NOT(ISBLANK(BQ1679)))),#N/A,
IF(ISBLANK(BN1679),"",
IF(AND(NOT(ISERROR(VLOOKUP(BN1679,MonsterTable!$A:$B,MATCH(MonsterTable!$B$1,MonsterTable!$A$1:$B$1,0),0))),OR(ISBLANK(BP1679),ISBLANK(BQ1679))),#N/A,
IFERROR(VLOOKUP(BN1679,MonsterTable!$A:$B,MATCH(MonsterTable!$B$1,MonsterTable!$A$1:$B$1,0),0),
IF(OR(NOT(ISBLANK(BP1679)),ISBLANK(BQ1679)),#N/A,
IF(BN1679="empty","empty",
VLOOKUP(BN1679,MonsterGroupTable!$A:$A,1,0)))))))</f>
        <v/>
      </c>
      <c r="BV1679" s="2" t="str">
        <f>IF(AND(ISBLANK(BU1679),OR(NOT(ISBLANK(BW1679)),NOT(ISBLANK(BX1679)))),#N/A,
IF(ISBLANK(BU1679),"",
IF(AND(NOT(ISERROR(VLOOKUP(BU1679,MonsterTable!$A:$B,MATCH(MonsterTable!$B$1,MonsterTable!$A$1:$B$1,0),0))),OR(ISBLANK(BW1679),ISBLANK(BX1679))),#N/A,
IFERROR(VLOOKUP(BU1679,MonsterTable!$A:$B,MATCH(MonsterTable!$B$1,MonsterTable!$A$1:$B$1,0),0),
IF(OR(NOT(ISBLANK(BW1679)),ISBLANK(BX1679)),#N/A,
IF(BU1679="empty","empty",
VLOOKUP(BU1679,MonsterGroupTable!$A:$A,1,0)))))))</f>
        <v/>
      </c>
      <c r="CC1679" s="2" t="str">
        <f>IF(AND(ISBLANK(CB1679),OR(NOT(ISBLANK(CD1679)),NOT(ISBLANK(CE1679)))),#N/A,
IF(ISBLANK(CB1679),"",
IF(AND(NOT(ISERROR(VLOOKUP(CB1679,MonsterTable!$A:$B,MATCH(MonsterTable!$B$1,MonsterTable!$A$1:$B$1,0),0))),OR(ISBLANK(CD1679),ISBLANK(CE1679))),#N/A,
IFERROR(VLOOKUP(CB1679,MonsterTable!$A:$B,MATCH(MonsterTable!$B$1,MonsterTable!$A$1:$B$1,0),0),
IF(OR(NOT(ISBLANK(CD1679)),ISBLANK(CE1679)),#N/A,
IF(CB1679="empty","empty",
VLOOKUP(CB1679,MonsterGroupTable!$A:$A,1,0)))))))</f>
        <v/>
      </c>
      <c r="CJ1679" s="2" t="str">
        <f>IF(AND(ISBLANK(CI1679),OR(NOT(ISBLANK(CK1679)),NOT(ISBLANK(CL1679)))),#N/A,
IF(ISBLANK(CI1679),"",
IF(AND(NOT(ISERROR(VLOOKUP(CI1679,MonsterTable!$A:$B,MATCH(MonsterTable!$B$1,MonsterTable!$A$1:$B$1,0),0))),OR(ISBLANK(CK1679),ISBLANK(CL1679))),#N/A,
IFERROR(VLOOKUP(CI1679,MonsterTable!$A:$B,MATCH(MonsterTable!$B$1,MonsterTable!$A$1:$B$1,0),0),
IF(OR(NOT(ISBLANK(CK1679)),ISBLANK(CL1679)),#N/A,
IF(CI1679="empty","empty",
VLOOKUP(CI1679,MonsterGroupTable!$A:$A,1,0)))))))</f>
        <v/>
      </c>
    </row>
    <row r="1680" spans="1:88">
      <c r="A1680">
        <v>20646</v>
      </c>
      <c r="B1680">
        <f t="shared" si="55"/>
        <v>1.1000000000000001</v>
      </c>
      <c r="C1680">
        <f t="shared" si="55"/>
        <v>1.1000000000000001</v>
      </c>
      <c r="F1680">
        <v>2700</v>
      </c>
      <c r="G1680">
        <v>102111</v>
      </c>
      <c r="H1680">
        <v>0</v>
      </c>
      <c r="I1680">
        <v>0</v>
      </c>
      <c r="J1680">
        <v>0</v>
      </c>
      <c r="K1680" t="s">
        <v>28</v>
      </c>
      <c r="L1680" t="s">
        <v>249</v>
      </c>
      <c r="M1680" t="s">
        <v>79</v>
      </c>
      <c r="N1680" t="s">
        <v>80</v>
      </c>
      <c r="O1680">
        <v>0</v>
      </c>
      <c r="P1680">
        <v>-4.75</v>
      </c>
      <c r="Q1680">
        <v>-3.5</v>
      </c>
      <c r="R1680">
        <v>4.75</v>
      </c>
      <c r="S1680">
        <v>3</v>
      </c>
      <c r="T1680">
        <v>-13.5</v>
      </c>
      <c r="U1680">
        <v>2.5499999999999998</v>
      </c>
      <c r="V1680">
        <v>-6.75</v>
      </c>
      <c r="W1680" t="str">
        <f t="shared" si="56"/>
        <v>g105,5,empty,3,205,1,1,0</v>
      </c>
      <c r="X1680" s="1" t="s">
        <v>283</v>
      </c>
      <c r="Y1680" s="2" t="str">
        <f>IF(AND(ISBLANK(X1680),OR(NOT(ISBLANK(Z1680)),NOT(ISBLANK(AA1680)))),#N/A,
IF(ISBLANK(X1680),"",
IF(AND(NOT(ISERROR(VLOOKUP(X1680,MonsterTable!$A:$B,MATCH(MonsterTable!$B$1,MonsterTable!$A$1:$B$1,0),0))),OR(ISBLANK(Z1680),ISBLANK(AA1680))),#N/A,
IFERROR(VLOOKUP(X1680,MonsterTable!$A:$B,MATCH(MonsterTable!$B$1,MonsterTable!$A$1:$B$1,0),0),
IF(OR(NOT(ISBLANK(Z1680)),ISBLANK(AA1680)),#N/A,
IF(X1680="empty","empty",
VLOOKUP(X1680,MonsterGroupTable!$A:$A,1,0)))))))</f>
        <v>g105</v>
      </c>
      <c r="AA1680">
        <v>5</v>
      </c>
      <c r="AE1680" s="1" t="s">
        <v>446</v>
      </c>
      <c r="AF1680" s="2" t="str">
        <f>IF(AND(ISBLANK(AE1680),OR(NOT(ISBLANK(AG1680)),NOT(ISBLANK(AH1680)))),#N/A,
IF(ISBLANK(AE1680),"",
IF(AND(NOT(ISERROR(VLOOKUP(AE1680,MonsterTable!$A:$B,MATCH(MonsterTable!$B$1,MonsterTable!$A$1:$B$1,0),0))),OR(ISBLANK(AG1680),ISBLANK(AH1680))),#N/A,
IFERROR(VLOOKUP(AE1680,MonsterTable!$A:$B,MATCH(MonsterTable!$B$1,MonsterTable!$A$1:$B$1,0),0),
IF(OR(NOT(ISBLANK(AG1680)),ISBLANK(AH1680)),#N/A,
IF(AE1680="empty","empty",
VLOOKUP(AE1680,MonsterGroupTable!$A:$A,1,0)))))))</f>
        <v>empty</v>
      </c>
      <c r="AH1680">
        <v>3</v>
      </c>
      <c r="AL1680" s="1" t="s">
        <v>341</v>
      </c>
      <c r="AM1680" s="2">
        <f>IF(AND(ISBLANK(AL1680),OR(NOT(ISBLANK(AN1680)),NOT(ISBLANK(AO1680)))),#N/A,
IF(ISBLANK(AL1680),"",
IF(AND(NOT(ISERROR(VLOOKUP(AL1680,MonsterTable!$A:$B,MATCH(MonsterTable!$B$1,MonsterTable!$A$1:$B$1,0),0))),OR(ISBLANK(AN1680),ISBLANK(AO1680))),#N/A,
IFERROR(VLOOKUP(AL1680,MonsterTable!$A:$B,MATCH(MonsterTable!$B$1,MonsterTable!$A$1:$B$1,0),0),
IF(OR(NOT(ISBLANK(AN1680)),ISBLANK(AO1680)),#N/A,
IF(AL1680="empty","empty",
VLOOKUP(AL1680,MonsterGroupTable!$A:$A,1,0)))))))</f>
        <v>205</v>
      </c>
      <c r="AN1680">
        <v>1</v>
      </c>
      <c r="AO1680">
        <v>1</v>
      </c>
      <c r="AP1680">
        <v>0</v>
      </c>
      <c r="AT1680" s="2" t="str">
        <f>IF(AND(ISBLANK(AS1680),OR(NOT(ISBLANK(AU1680)),NOT(ISBLANK(AV1680)))),#N/A,
IF(ISBLANK(AS1680),"",
IF(AND(NOT(ISERROR(VLOOKUP(AS1680,MonsterTable!$A:$B,MATCH(MonsterTable!$B$1,MonsterTable!$A$1:$B$1,0),0))),OR(ISBLANK(AU1680),ISBLANK(AV1680))),#N/A,
IFERROR(VLOOKUP(AS1680,MonsterTable!$A:$B,MATCH(MonsterTable!$B$1,MonsterTable!$A$1:$B$1,0),0),
IF(OR(NOT(ISBLANK(AU1680)),ISBLANK(AV1680)),#N/A,
IF(AS1680="empty","empty",
VLOOKUP(AS1680,MonsterGroupTable!$A:$A,1,0)))))))</f>
        <v/>
      </c>
      <c r="BA1680" s="2" t="str">
        <f>IF(AND(ISBLANK(AZ1680),OR(NOT(ISBLANK(BB1680)),NOT(ISBLANK(BC1680)))),#N/A,
IF(ISBLANK(AZ1680),"",
IF(AND(NOT(ISERROR(VLOOKUP(AZ1680,MonsterTable!$A:$B,MATCH(MonsterTable!$B$1,MonsterTable!$A$1:$B$1,0),0))),OR(ISBLANK(BB1680),ISBLANK(BC1680))),#N/A,
IFERROR(VLOOKUP(AZ1680,MonsterTable!$A:$B,MATCH(MonsterTable!$B$1,MonsterTable!$A$1:$B$1,0),0),
IF(OR(NOT(ISBLANK(BB1680)),ISBLANK(BC1680)),#N/A,
IF(AZ1680="empty","empty",
VLOOKUP(AZ1680,MonsterGroupTable!$A:$A,1,0)))))))</f>
        <v/>
      </c>
      <c r="BH1680" s="2" t="str">
        <f>IF(AND(ISBLANK(BG1680),OR(NOT(ISBLANK(BI1680)),NOT(ISBLANK(BJ1680)))),#N/A,
IF(ISBLANK(BG1680),"",
IF(AND(NOT(ISERROR(VLOOKUP(BG1680,MonsterTable!$A:$B,MATCH(MonsterTable!$B$1,MonsterTable!$A$1:$B$1,0),0))),OR(ISBLANK(BI1680),ISBLANK(BJ1680))),#N/A,
IFERROR(VLOOKUP(BG1680,MonsterTable!$A:$B,MATCH(MonsterTable!$B$1,MonsterTable!$A$1:$B$1,0),0),
IF(OR(NOT(ISBLANK(BI1680)),ISBLANK(BJ1680)),#N/A,
IF(BG1680="empty","empty",
VLOOKUP(BG1680,MonsterGroupTable!$A:$A,1,0)))))))</f>
        <v/>
      </c>
      <c r="BO1680" s="2" t="str">
        <f>IF(AND(ISBLANK(BN1680),OR(NOT(ISBLANK(BP1680)),NOT(ISBLANK(BQ1680)))),#N/A,
IF(ISBLANK(BN1680),"",
IF(AND(NOT(ISERROR(VLOOKUP(BN1680,MonsterTable!$A:$B,MATCH(MonsterTable!$B$1,MonsterTable!$A$1:$B$1,0),0))),OR(ISBLANK(BP1680),ISBLANK(BQ1680))),#N/A,
IFERROR(VLOOKUP(BN1680,MonsterTable!$A:$B,MATCH(MonsterTable!$B$1,MonsterTable!$A$1:$B$1,0),0),
IF(OR(NOT(ISBLANK(BP1680)),ISBLANK(BQ1680)),#N/A,
IF(BN1680="empty","empty",
VLOOKUP(BN1680,MonsterGroupTable!$A:$A,1,0)))))))</f>
        <v/>
      </c>
      <c r="BV1680" s="2" t="str">
        <f>IF(AND(ISBLANK(BU1680),OR(NOT(ISBLANK(BW1680)),NOT(ISBLANK(BX1680)))),#N/A,
IF(ISBLANK(BU1680),"",
IF(AND(NOT(ISERROR(VLOOKUP(BU1680,MonsterTable!$A:$B,MATCH(MonsterTable!$B$1,MonsterTable!$A$1:$B$1,0),0))),OR(ISBLANK(BW1680),ISBLANK(BX1680))),#N/A,
IFERROR(VLOOKUP(BU1680,MonsterTable!$A:$B,MATCH(MonsterTable!$B$1,MonsterTable!$A$1:$B$1,0),0),
IF(OR(NOT(ISBLANK(BW1680)),ISBLANK(BX1680)),#N/A,
IF(BU1680="empty","empty",
VLOOKUP(BU1680,MonsterGroupTable!$A:$A,1,0)))))))</f>
        <v/>
      </c>
      <c r="CC1680" s="2" t="str">
        <f>IF(AND(ISBLANK(CB1680),OR(NOT(ISBLANK(CD1680)),NOT(ISBLANK(CE1680)))),#N/A,
IF(ISBLANK(CB1680),"",
IF(AND(NOT(ISERROR(VLOOKUP(CB1680,MonsterTable!$A:$B,MATCH(MonsterTable!$B$1,MonsterTable!$A$1:$B$1,0),0))),OR(ISBLANK(CD1680),ISBLANK(CE1680))),#N/A,
IFERROR(VLOOKUP(CB1680,MonsterTable!$A:$B,MATCH(MonsterTable!$B$1,MonsterTable!$A$1:$B$1,0),0),
IF(OR(NOT(ISBLANK(CD1680)),ISBLANK(CE1680)),#N/A,
IF(CB1680="empty","empty",
VLOOKUP(CB1680,MonsterGroupTable!$A:$A,1,0)))))))</f>
        <v/>
      </c>
      <c r="CJ1680" s="2" t="str">
        <f>IF(AND(ISBLANK(CI1680),OR(NOT(ISBLANK(CK1680)),NOT(ISBLANK(CL1680)))),#N/A,
IF(ISBLANK(CI1680),"",
IF(AND(NOT(ISERROR(VLOOKUP(CI1680,MonsterTable!$A:$B,MATCH(MonsterTable!$B$1,MonsterTable!$A$1:$B$1,0),0))),OR(ISBLANK(CK1680),ISBLANK(CL1680))),#N/A,
IFERROR(VLOOKUP(CI1680,MonsterTable!$A:$B,MATCH(MonsterTable!$B$1,MonsterTable!$A$1:$B$1,0),0),
IF(OR(NOT(ISBLANK(CK1680)),ISBLANK(CL1680)),#N/A,
IF(CI1680="empty","empty",
VLOOKUP(CI1680,MonsterGroupTable!$A:$A,1,0)))))))</f>
        <v/>
      </c>
    </row>
    <row r="1681" spans="1:88">
      <c r="A1681">
        <v>20647</v>
      </c>
      <c r="B1681">
        <f t="shared" si="55"/>
        <v>1.1000000000000001</v>
      </c>
      <c r="C1681">
        <f t="shared" si="55"/>
        <v>1.1000000000000001</v>
      </c>
      <c r="F1681">
        <v>2700</v>
      </c>
      <c r="G1681">
        <v>102516</v>
      </c>
      <c r="H1681">
        <v>0</v>
      </c>
      <c r="I1681">
        <v>0</v>
      </c>
      <c r="J1681">
        <v>0</v>
      </c>
      <c r="K1681" t="s">
        <v>28</v>
      </c>
      <c r="L1681" t="s">
        <v>249</v>
      </c>
      <c r="M1681" t="s">
        <v>79</v>
      </c>
      <c r="N1681" t="s">
        <v>80</v>
      </c>
      <c r="O1681">
        <v>0</v>
      </c>
      <c r="P1681">
        <v>-4.75</v>
      </c>
      <c r="Q1681">
        <v>-3.5</v>
      </c>
      <c r="R1681">
        <v>4.75</v>
      </c>
      <c r="S1681">
        <v>3</v>
      </c>
      <c r="T1681">
        <v>-13.5</v>
      </c>
      <c r="U1681">
        <v>2.5499999999999998</v>
      </c>
      <c r="V1681">
        <v>-6.75</v>
      </c>
      <c r="W1681" t="str">
        <f t="shared" si="56"/>
        <v>g105,5,empty,3,205,1,1,0</v>
      </c>
      <c r="X1681" s="1" t="s">
        <v>283</v>
      </c>
      <c r="Y1681" s="2" t="str">
        <f>IF(AND(ISBLANK(X1681),OR(NOT(ISBLANK(Z1681)),NOT(ISBLANK(AA1681)))),#N/A,
IF(ISBLANK(X1681),"",
IF(AND(NOT(ISERROR(VLOOKUP(X1681,MonsterTable!$A:$B,MATCH(MonsterTable!$B$1,MonsterTable!$A$1:$B$1,0),0))),OR(ISBLANK(Z1681),ISBLANK(AA1681))),#N/A,
IFERROR(VLOOKUP(X1681,MonsterTable!$A:$B,MATCH(MonsterTable!$B$1,MonsterTable!$A$1:$B$1,0),0),
IF(OR(NOT(ISBLANK(Z1681)),ISBLANK(AA1681)),#N/A,
IF(X1681="empty","empty",
VLOOKUP(X1681,MonsterGroupTable!$A:$A,1,0)))))))</f>
        <v>g105</v>
      </c>
      <c r="AA1681">
        <v>5</v>
      </c>
      <c r="AE1681" s="1" t="s">
        <v>446</v>
      </c>
      <c r="AF1681" s="2" t="str">
        <f>IF(AND(ISBLANK(AE1681),OR(NOT(ISBLANK(AG1681)),NOT(ISBLANK(AH1681)))),#N/A,
IF(ISBLANK(AE1681),"",
IF(AND(NOT(ISERROR(VLOOKUP(AE1681,MonsterTable!$A:$B,MATCH(MonsterTable!$B$1,MonsterTable!$A$1:$B$1,0),0))),OR(ISBLANK(AG1681),ISBLANK(AH1681))),#N/A,
IFERROR(VLOOKUP(AE1681,MonsterTable!$A:$B,MATCH(MonsterTable!$B$1,MonsterTable!$A$1:$B$1,0),0),
IF(OR(NOT(ISBLANK(AG1681)),ISBLANK(AH1681)),#N/A,
IF(AE1681="empty","empty",
VLOOKUP(AE1681,MonsterGroupTable!$A:$A,1,0)))))))</f>
        <v>empty</v>
      </c>
      <c r="AH1681">
        <v>3</v>
      </c>
      <c r="AL1681" s="1" t="s">
        <v>341</v>
      </c>
      <c r="AM1681" s="2">
        <f>IF(AND(ISBLANK(AL1681),OR(NOT(ISBLANK(AN1681)),NOT(ISBLANK(AO1681)))),#N/A,
IF(ISBLANK(AL1681),"",
IF(AND(NOT(ISERROR(VLOOKUP(AL1681,MonsterTable!$A:$B,MATCH(MonsterTable!$B$1,MonsterTable!$A$1:$B$1,0),0))),OR(ISBLANK(AN1681),ISBLANK(AO1681))),#N/A,
IFERROR(VLOOKUP(AL1681,MonsterTable!$A:$B,MATCH(MonsterTable!$B$1,MonsterTable!$A$1:$B$1,0),0),
IF(OR(NOT(ISBLANK(AN1681)),ISBLANK(AO1681)),#N/A,
IF(AL1681="empty","empty",
VLOOKUP(AL1681,MonsterGroupTable!$A:$A,1,0)))))))</f>
        <v>205</v>
      </c>
      <c r="AN1681">
        <v>1</v>
      </c>
      <c r="AO1681">
        <v>1</v>
      </c>
      <c r="AP1681">
        <v>0</v>
      </c>
      <c r="AT1681" s="2" t="str">
        <f>IF(AND(ISBLANK(AS1681),OR(NOT(ISBLANK(AU1681)),NOT(ISBLANK(AV1681)))),#N/A,
IF(ISBLANK(AS1681),"",
IF(AND(NOT(ISERROR(VLOOKUP(AS1681,MonsterTable!$A:$B,MATCH(MonsterTable!$B$1,MonsterTable!$A$1:$B$1,0),0))),OR(ISBLANK(AU1681),ISBLANK(AV1681))),#N/A,
IFERROR(VLOOKUP(AS1681,MonsterTable!$A:$B,MATCH(MonsterTable!$B$1,MonsterTable!$A$1:$B$1,0),0),
IF(OR(NOT(ISBLANK(AU1681)),ISBLANK(AV1681)),#N/A,
IF(AS1681="empty","empty",
VLOOKUP(AS1681,MonsterGroupTable!$A:$A,1,0)))))))</f>
        <v/>
      </c>
      <c r="BA1681" s="2" t="str">
        <f>IF(AND(ISBLANK(AZ1681),OR(NOT(ISBLANK(BB1681)),NOT(ISBLANK(BC1681)))),#N/A,
IF(ISBLANK(AZ1681),"",
IF(AND(NOT(ISERROR(VLOOKUP(AZ1681,MonsterTable!$A:$B,MATCH(MonsterTable!$B$1,MonsterTable!$A$1:$B$1,0),0))),OR(ISBLANK(BB1681),ISBLANK(BC1681))),#N/A,
IFERROR(VLOOKUP(AZ1681,MonsterTable!$A:$B,MATCH(MonsterTable!$B$1,MonsterTable!$A$1:$B$1,0),0),
IF(OR(NOT(ISBLANK(BB1681)),ISBLANK(BC1681)),#N/A,
IF(AZ1681="empty","empty",
VLOOKUP(AZ1681,MonsterGroupTable!$A:$A,1,0)))))))</f>
        <v/>
      </c>
      <c r="BH1681" s="2" t="str">
        <f>IF(AND(ISBLANK(BG1681),OR(NOT(ISBLANK(BI1681)),NOT(ISBLANK(BJ1681)))),#N/A,
IF(ISBLANK(BG1681),"",
IF(AND(NOT(ISERROR(VLOOKUP(BG1681,MonsterTable!$A:$B,MATCH(MonsterTable!$B$1,MonsterTable!$A$1:$B$1,0),0))),OR(ISBLANK(BI1681),ISBLANK(BJ1681))),#N/A,
IFERROR(VLOOKUP(BG1681,MonsterTable!$A:$B,MATCH(MonsterTable!$B$1,MonsterTable!$A$1:$B$1,0),0),
IF(OR(NOT(ISBLANK(BI1681)),ISBLANK(BJ1681)),#N/A,
IF(BG1681="empty","empty",
VLOOKUP(BG1681,MonsterGroupTable!$A:$A,1,0)))))))</f>
        <v/>
      </c>
      <c r="BO1681" s="2" t="str">
        <f>IF(AND(ISBLANK(BN1681),OR(NOT(ISBLANK(BP1681)),NOT(ISBLANK(BQ1681)))),#N/A,
IF(ISBLANK(BN1681),"",
IF(AND(NOT(ISERROR(VLOOKUP(BN1681,MonsterTable!$A:$B,MATCH(MonsterTable!$B$1,MonsterTable!$A$1:$B$1,0),0))),OR(ISBLANK(BP1681),ISBLANK(BQ1681))),#N/A,
IFERROR(VLOOKUP(BN1681,MonsterTable!$A:$B,MATCH(MonsterTable!$B$1,MonsterTable!$A$1:$B$1,0),0),
IF(OR(NOT(ISBLANK(BP1681)),ISBLANK(BQ1681)),#N/A,
IF(BN1681="empty","empty",
VLOOKUP(BN1681,MonsterGroupTable!$A:$A,1,0)))))))</f>
        <v/>
      </c>
      <c r="BV1681" s="2" t="str">
        <f>IF(AND(ISBLANK(BU1681),OR(NOT(ISBLANK(BW1681)),NOT(ISBLANK(BX1681)))),#N/A,
IF(ISBLANK(BU1681),"",
IF(AND(NOT(ISERROR(VLOOKUP(BU1681,MonsterTable!$A:$B,MATCH(MonsterTable!$B$1,MonsterTable!$A$1:$B$1,0),0))),OR(ISBLANK(BW1681),ISBLANK(BX1681))),#N/A,
IFERROR(VLOOKUP(BU1681,MonsterTable!$A:$B,MATCH(MonsterTable!$B$1,MonsterTable!$A$1:$B$1,0),0),
IF(OR(NOT(ISBLANK(BW1681)),ISBLANK(BX1681)),#N/A,
IF(BU1681="empty","empty",
VLOOKUP(BU1681,MonsterGroupTable!$A:$A,1,0)))))))</f>
        <v/>
      </c>
      <c r="CC1681" s="2" t="str">
        <f>IF(AND(ISBLANK(CB1681),OR(NOT(ISBLANK(CD1681)),NOT(ISBLANK(CE1681)))),#N/A,
IF(ISBLANK(CB1681),"",
IF(AND(NOT(ISERROR(VLOOKUP(CB1681,MonsterTable!$A:$B,MATCH(MonsterTable!$B$1,MonsterTable!$A$1:$B$1,0),0))),OR(ISBLANK(CD1681),ISBLANK(CE1681))),#N/A,
IFERROR(VLOOKUP(CB1681,MonsterTable!$A:$B,MATCH(MonsterTable!$B$1,MonsterTable!$A$1:$B$1,0),0),
IF(OR(NOT(ISBLANK(CD1681)),ISBLANK(CE1681)),#N/A,
IF(CB1681="empty","empty",
VLOOKUP(CB1681,MonsterGroupTable!$A:$A,1,0)))))))</f>
        <v/>
      </c>
      <c r="CJ1681" s="2" t="str">
        <f>IF(AND(ISBLANK(CI1681),OR(NOT(ISBLANK(CK1681)),NOT(ISBLANK(CL1681)))),#N/A,
IF(ISBLANK(CI1681),"",
IF(AND(NOT(ISERROR(VLOOKUP(CI1681,MonsterTable!$A:$B,MATCH(MonsterTable!$B$1,MonsterTable!$A$1:$B$1,0),0))),OR(ISBLANK(CK1681),ISBLANK(CL1681))),#N/A,
IFERROR(VLOOKUP(CI1681,MonsterTable!$A:$B,MATCH(MonsterTable!$B$1,MonsterTable!$A$1:$B$1,0),0),
IF(OR(NOT(ISBLANK(CK1681)),ISBLANK(CL1681)),#N/A,
IF(CI1681="empty","empty",
VLOOKUP(CI1681,MonsterGroupTable!$A:$A,1,0)))))))</f>
        <v/>
      </c>
    </row>
    <row r="1682" spans="1:88">
      <c r="A1682">
        <v>20648</v>
      </c>
      <c r="B1682">
        <f t="shared" ref="B1682:C1732" si="57">IF(MOD(A1682,10)=0,1.2,1.1)</f>
        <v>1.1000000000000001</v>
      </c>
      <c r="C1682">
        <f t="shared" si="57"/>
        <v>1.1000000000000001</v>
      </c>
      <c r="F1682">
        <v>2700</v>
      </c>
      <c r="G1682">
        <v>102921</v>
      </c>
      <c r="H1682">
        <v>0</v>
      </c>
      <c r="I1682">
        <v>0</v>
      </c>
      <c r="J1682">
        <v>0</v>
      </c>
      <c r="K1682" t="s">
        <v>28</v>
      </c>
      <c r="L1682" t="s">
        <v>249</v>
      </c>
      <c r="M1682" t="s">
        <v>79</v>
      </c>
      <c r="N1682" t="s">
        <v>80</v>
      </c>
      <c r="O1682">
        <v>0</v>
      </c>
      <c r="P1682">
        <v>-4.75</v>
      </c>
      <c r="Q1682">
        <v>-3.5</v>
      </c>
      <c r="R1682">
        <v>4.75</v>
      </c>
      <c r="S1682">
        <v>3</v>
      </c>
      <c r="T1682">
        <v>-13.5</v>
      </c>
      <c r="U1682">
        <v>2.5499999999999998</v>
      </c>
      <c r="V1682">
        <v>-6.75</v>
      </c>
      <c r="W1682" t="str">
        <f t="shared" ref="W1682:W2080" si="58">Y1682&amp;IF(ISBLANK(Z1682),"",","&amp;Z1682)&amp;IF(ISBLANK(AA1682),"",","&amp;AA1682)&amp;IF(ISBLANK(AB1682),"",","&amp;AB1682)&amp;IF(ISBLANK(AC1682),"",","&amp;AC1682)&amp;IF(ISBLANK(AD1682),"",","&amp;AD1682)
&amp;IF(LEN(AF1682)=0,"",","&amp;AF1682)&amp;IF(ISBLANK(AG1682),"",","&amp;AG1682)&amp;IF(ISBLANK(AH1682),"",","&amp;AH1682)&amp;IF(ISBLANK(AI1682),"",","&amp;AI1682)&amp;IF(ISBLANK(AJ1682),"",","&amp;AJ1682)&amp;IF(ISBLANK(AK1682),"",","&amp;AK1682)
&amp;IF(LEN(AM1682)=0,"",","&amp;AM1682)&amp;IF(ISBLANK(AN1682),"",","&amp;AN1682)&amp;IF(ISBLANK(AO1682),"",","&amp;AO1682)&amp;IF(ISBLANK(AP1682),"",","&amp;AP1682)&amp;IF(ISBLANK(AQ1682),"",","&amp;AQ1682)&amp;IF(ISBLANK(AR1682),"",","&amp;AR1682)
&amp;IF(LEN(AT1682)=0,"",","&amp;AT1682)&amp;IF(ISBLANK(AU1682),"",","&amp;AU1682)&amp;IF(ISBLANK(AV1682),"",","&amp;AV1682)&amp;IF(ISBLANK(AW1682),"",","&amp;AW1682)&amp;IF(ISBLANK(AX1682),"",","&amp;AX1682)&amp;IF(ISBLANK(AY1682),"",","&amp;AY1682)
&amp;IF(LEN(BA1682)=0,"",","&amp;BA1682)&amp;IF(ISBLANK(BB1682),"",","&amp;BB1682)&amp;IF(ISBLANK(BC1682),"",","&amp;BC1682)&amp;IF(ISBLANK(BD1682),"",","&amp;BD1682)&amp;IF(ISBLANK(BE1682),"",","&amp;BE1682)&amp;IF(ISBLANK(BF1682),"",","&amp;BF1682)
&amp;IF(LEN(BH1682)=0,"",","&amp;BH1682)&amp;IF(ISBLANK(BI1682),"",","&amp;BI1682)&amp;IF(ISBLANK(BJ1682),"",","&amp;BJ1682)&amp;IF(ISBLANK(BK1682),"",","&amp;BK1682)&amp;IF(ISBLANK(BL1682),"",","&amp;BL1682)&amp;IF(ISBLANK(BM1682),"",","&amp;BM1682)
&amp;IF(LEN(BO1682)=0,"",","&amp;BO1682)&amp;IF(ISBLANK(BP1682),"",","&amp;BP1682)&amp;IF(ISBLANK(BQ1682),"",","&amp;BQ1682)&amp;IF(ISBLANK(BR1682),"",","&amp;BR1682)&amp;IF(ISBLANK(BS1682),"",","&amp;BS1682)&amp;IF(ISBLANK(BT1682),"",","&amp;BT1682)
&amp;IF(LEN(BV1682)=0,"",","&amp;BV1682)&amp;IF(ISBLANK(BW1682),"",","&amp;BW1682)&amp;IF(ISBLANK(BX1682),"",","&amp;BX1682)&amp;IF(ISBLANK(BY1682),"",","&amp;BY1682)&amp;IF(ISBLANK(BZ1682),"",","&amp;BZ1682)&amp;IF(ISBLANK(CA1682),"",","&amp;CA1682)
&amp;IF(LEN(CC1682)=0,"",","&amp;CC1682)&amp;IF(ISBLANK(CD1682),"",","&amp;CD1682)&amp;IF(ISBLANK(CE1682),"",","&amp;CE1682)&amp;IF(ISBLANK(CF1682),"",","&amp;CF1682)&amp;IF(ISBLANK(CG1682),"",","&amp;CG1682)&amp;IF(ISBLANK(CH1682),"",","&amp;CH1682)
&amp;IF(LEN(CJ1682)=0,"",","&amp;CJ1682)&amp;IF(ISBLANK(CK1682),"",","&amp;CK1682)&amp;IF(ISBLANK(CL1682),"",","&amp;CL1682)&amp;IF(ISBLANK(CM1682),"",","&amp;CM1682)&amp;IF(ISBLANK(CN1682),"",","&amp;CN1682)&amp;IF(ISBLANK(CO1682),"",","&amp;CO1682)</f>
        <v>g105,5,empty,3,205,1,1,0</v>
      </c>
      <c r="X1682" s="1" t="s">
        <v>283</v>
      </c>
      <c r="Y1682" s="2" t="str">
        <f>IF(AND(ISBLANK(X1682),OR(NOT(ISBLANK(Z1682)),NOT(ISBLANK(AA1682)))),#N/A,
IF(ISBLANK(X1682),"",
IF(AND(NOT(ISERROR(VLOOKUP(X1682,MonsterTable!$A:$B,MATCH(MonsterTable!$B$1,MonsterTable!$A$1:$B$1,0),0))),OR(ISBLANK(Z1682),ISBLANK(AA1682))),#N/A,
IFERROR(VLOOKUP(X1682,MonsterTable!$A:$B,MATCH(MonsterTable!$B$1,MonsterTable!$A$1:$B$1,0),0),
IF(OR(NOT(ISBLANK(Z1682)),ISBLANK(AA1682)),#N/A,
IF(X1682="empty","empty",
VLOOKUP(X1682,MonsterGroupTable!$A:$A,1,0)))))))</f>
        <v>g105</v>
      </c>
      <c r="AA1682">
        <v>5</v>
      </c>
      <c r="AE1682" s="1" t="s">
        <v>446</v>
      </c>
      <c r="AF1682" s="2" t="str">
        <f>IF(AND(ISBLANK(AE1682),OR(NOT(ISBLANK(AG1682)),NOT(ISBLANK(AH1682)))),#N/A,
IF(ISBLANK(AE1682),"",
IF(AND(NOT(ISERROR(VLOOKUP(AE1682,MonsterTable!$A:$B,MATCH(MonsterTable!$B$1,MonsterTable!$A$1:$B$1,0),0))),OR(ISBLANK(AG1682),ISBLANK(AH1682))),#N/A,
IFERROR(VLOOKUP(AE1682,MonsterTable!$A:$B,MATCH(MonsterTable!$B$1,MonsterTable!$A$1:$B$1,0),0),
IF(OR(NOT(ISBLANK(AG1682)),ISBLANK(AH1682)),#N/A,
IF(AE1682="empty","empty",
VLOOKUP(AE1682,MonsterGroupTable!$A:$A,1,0)))))))</f>
        <v>empty</v>
      </c>
      <c r="AH1682">
        <v>3</v>
      </c>
      <c r="AL1682" s="1" t="s">
        <v>341</v>
      </c>
      <c r="AM1682" s="2">
        <f>IF(AND(ISBLANK(AL1682),OR(NOT(ISBLANK(AN1682)),NOT(ISBLANK(AO1682)))),#N/A,
IF(ISBLANK(AL1682),"",
IF(AND(NOT(ISERROR(VLOOKUP(AL1682,MonsterTable!$A:$B,MATCH(MonsterTable!$B$1,MonsterTable!$A$1:$B$1,0),0))),OR(ISBLANK(AN1682),ISBLANK(AO1682))),#N/A,
IFERROR(VLOOKUP(AL1682,MonsterTable!$A:$B,MATCH(MonsterTable!$B$1,MonsterTable!$A$1:$B$1,0),0),
IF(OR(NOT(ISBLANK(AN1682)),ISBLANK(AO1682)),#N/A,
IF(AL1682="empty","empty",
VLOOKUP(AL1682,MonsterGroupTable!$A:$A,1,0)))))))</f>
        <v>205</v>
      </c>
      <c r="AN1682">
        <v>1</v>
      </c>
      <c r="AO1682">
        <v>1</v>
      </c>
      <c r="AP1682">
        <v>0</v>
      </c>
      <c r="AT1682" s="2" t="str">
        <f>IF(AND(ISBLANK(AS1682),OR(NOT(ISBLANK(AU1682)),NOT(ISBLANK(AV1682)))),#N/A,
IF(ISBLANK(AS1682),"",
IF(AND(NOT(ISERROR(VLOOKUP(AS1682,MonsterTable!$A:$B,MATCH(MonsterTable!$B$1,MonsterTable!$A$1:$B$1,0),0))),OR(ISBLANK(AU1682),ISBLANK(AV1682))),#N/A,
IFERROR(VLOOKUP(AS1682,MonsterTable!$A:$B,MATCH(MonsterTable!$B$1,MonsterTable!$A$1:$B$1,0),0),
IF(OR(NOT(ISBLANK(AU1682)),ISBLANK(AV1682)),#N/A,
IF(AS1682="empty","empty",
VLOOKUP(AS1682,MonsterGroupTable!$A:$A,1,0)))))))</f>
        <v/>
      </c>
      <c r="BA1682" s="2" t="str">
        <f>IF(AND(ISBLANK(AZ1682),OR(NOT(ISBLANK(BB1682)),NOT(ISBLANK(BC1682)))),#N/A,
IF(ISBLANK(AZ1682),"",
IF(AND(NOT(ISERROR(VLOOKUP(AZ1682,MonsterTable!$A:$B,MATCH(MonsterTable!$B$1,MonsterTable!$A$1:$B$1,0),0))),OR(ISBLANK(BB1682),ISBLANK(BC1682))),#N/A,
IFERROR(VLOOKUP(AZ1682,MonsterTable!$A:$B,MATCH(MonsterTable!$B$1,MonsterTable!$A$1:$B$1,0),0),
IF(OR(NOT(ISBLANK(BB1682)),ISBLANK(BC1682)),#N/A,
IF(AZ1682="empty","empty",
VLOOKUP(AZ1682,MonsterGroupTable!$A:$A,1,0)))))))</f>
        <v/>
      </c>
      <c r="BH1682" s="2" t="str">
        <f>IF(AND(ISBLANK(BG1682),OR(NOT(ISBLANK(BI1682)),NOT(ISBLANK(BJ1682)))),#N/A,
IF(ISBLANK(BG1682),"",
IF(AND(NOT(ISERROR(VLOOKUP(BG1682,MonsterTable!$A:$B,MATCH(MonsterTable!$B$1,MonsterTable!$A$1:$B$1,0),0))),OR(ISBLANK(BI1682),ISBLANK(BJ1682))),#N/A,
IFERROR(VLOOKUP(BG1682,MonsterTable!$A:$B,MATCH(MonsterTable!$B$1,MonsterTable!$A$1:$B$1,0),0),
IF(OR(NOT(ISBLANK(BI1682)),ISBLANK(BJ1682)),#N/A,
IF(BG1682="empty","empty",
VLOOKUP(BG1682,MonsterGroupTable!$A:$A,1,0)))))))</f>
        <v/>
      </c>
      <c r="BO1682" s="2" t="str">
        <f>IF(AND(ISBLANK(BN1682),OR(NOT(ISBLANK(BP1682)),NOT(ISBLANK(BQ1682)))),#N/A,
IF(ISBLANK(BN1682),"",
IF(AND(NOT(ISERROR(VLOOKUP(BN1682,MonsterTable!$A:$B,MATCH(MonsterTable!$B$1,MonsterTable!$A$1:$B$1,0),0))),OR(ISBLANK(BP1682),ISBLANK(BQ1682))),#N/A,
IFERROR(VLOOKUP(BN1682,MonsterTable!$A:$B,MATCH(MonsterTable!$B$1,MonsterTable!$A$1:$B$1,0),0),
IF(OR(NOT(ISBLANK(BP1682)),ISBLANK(BQ1682)),#N/A,
IF(BN1682="empty","empty",
VLOOKUP(BN1682,MonsterGroupTable!$A:$A,1,0)))))))</f>
        <v/>
      </c>
      <c r="BV1682" s="2" t="str">
        <f>IF(AND(ISBLANK(BU1682),OR(NOT(ISBLANK(BW1682)),NOT(ISBLANK(BX1682)))),#N/A,
IF(ISBLANK(BU1682),"",
IF(AND(NOT(ISERROR(VLOOKUP(BU1682,MonsterTable!$A:$B,MATCH(MonsterTable!$B$1,MonsterTable!$A$1:$B$1,0),0))),OR(ISBLANK(BW1682),ISBLANK(BX1682))),#N/A,
IFERROR(VLOOKUP(BU1682,MonsterTable!$A:$B,MATCH(MonsterTable!$B$1,MonsterTable!$A$1:$B$1,0),0),
IF(OR(NOT(ISBLANK(BW1682)),ISBLANK(BX1682)),#N/A,
IF(BU1682="empty","empty",
VLOOKUP(BU1682,MonsterGroupTable!$A:$A,1,0)))))))</f>
        <v/>
      </c>
      <c r="CC1682" s="2" t="str">
        <f>IF(AND(ISBLANK(CB1682),OR(NOT(ISBLANK(CD1682)),NOT(ISBLANK(CE1682)))),#N/A,
IF(ISBLANK(CB1682),"",
IF(AND(NOT(ISERROR(VLOOKUP(CB1682,MonsterTable!$A:$B,MATCH(MonsterTable!$B$1,MonsterTable!$A$1:$B$1,0),0))),OR(ISBLANK(CD1682),ISBLANK(CE1682))),#N/A,
IFERROR(VLOOKUP(CB1682,MonsterTable!$A:$B,MATCH(MonsterTable!$B$1,MonsterTable!$A$1:$B$1,0),0),
IF(OR(NOT(ISBLANK(CD1682)),ISBLANK(CE1682)),#N/A,
IF(CB1682="empty","empty",
VLOOKUP(CB1682,MonsterGroupTable!$A:$A,1,0)))))))</f>
        <v/>
      </c>
      <c r="CJ1682" s="2" t="str">
        <f>IF(AND(ISBLANK(CI1682),OR(NOT(ISBLANK(CK1682)),NOT(ISBLANK(CL1682)))),#N/A,
IF(ISBLANK(CI1682),"",
IF(AND(NOT(ISERROR(VLOOKUP(CI1682,MonsterTable!$A:$B,MATCH(MonsterTable!$B$1,MonsterTable!$A$1:$B$1,0),0))),OR(ISBLANK(CK1682),ISBLANK(CL1682))),#N/A,
IFERROR(VLOOKUP(CI1682,MonsterTable!$A:$B,MATCH(MonsterTable!$B$1,MonsterTable!$A$1:$B$1,0),0),
IF(OR(NOT(ISBLANK(CK1682)),ISBLANK(CL1682)),#N/A,
IF(CI1682="empty","empty",
VLOOKUP(CI1682,MonsterGroupTable!$A:$A,1,0)))))))</f>
        <v/>
      </c>
    </row>
    <row r="1683" spans="1:88">
      <c r="A1683">
        <v>20649</v>
      </c>
      <c r="B1683">
        <f t="shared" si="57"/>
        <v>1.1000000000000001</v>
      </c>
      <c r="C1683">
        <f t="shared" si="57"/>
        <v>1.1000000000000001</v>
      </c>
      <c r="F1683">
        <v>2700</v>
      </c>
      <c r="G1683">
        <v>103326</v>
      </c>
      <c r="H1683">
        <v>0</v>
      </c>
      <c r="I1683">
        <v>0</v>
      </c>
      <c r="J1683">
        <v>0</v>
      </c>
      <c r="K1683" t="s">
        <v>28</v>
      </c>
      <c r="L1683" t="s">
        <v>249</v>
      </c>
      <c r="M1683" t="s">
        <v>79</v>
      </c>
      <c r="N1683" t="s">
        <v>80</v>
      </c>
      <c r="O1683">
        <v>0</v>
      </c>
      <c r="P1683">
        <v>-4.75</v>
      </c>
      <c r="Q1683">
        <v>-3.5</v>
      </c>
      <c r="R1683">
        <v>4.75</v>
      </c>
      <c r="S1683">
        <v>3</v>
      </c>
      <c r="T1683">
        <v>-13.5</v>
      </c>
      <c r="U1683">
        <v>2.5499999999999998</v>
      </c>
      <c r="V1683">
        <v>-6.75</v>
      </c>
      <c r="W1683" t="str">
        <f t="shared" si="58"/>
        <v>g105,5,empty,3,205,1,1,0</v>
      </c>
      <c r="X1683" s="1" t="s">
        <v>283</v>
      </c>
      <c r="Y1683" s="2" t="str">
        <f>IF(AND(ISBLANK(X1683),OR(NOT(ISBLANK(Z1683)),NOT(ISBLANK(AA1683)))),#N/A,
IF(ISBLANK(X1683),"",
IF(AND(NOT(ISERROR(VLOOKUP(X1683,MonsterTable!$A:$B,MATCH(MonsterTable!$B$1,MonsterTable!$A$1:$B$1,0),0))),OR(ISBLANK(Z1683),ISBLANK(AA1683))),#N/A,
IFERROR(VLOOKUP(X1683,MonsterTable!$A:$B,MATCH(MonsterTable!$B$1,MonsterTable!$A$1:$B$1,0),0),
IF(OR(NOT(ISBLANK(Z1683)),ISBLANK(AA1683)),#N/A,
IF(X1683="empty","empty",
VLOOKUP(X1683,MonsterGroupTable!$A:$A,1,0)))))))</f>
        <v>g105</v>
      </c>
      <c r="AA1683">
        <v>5</v>
      </c>
      <c r="AE1683" s="1" t="s">
        <v>446</v>
      </c>
      <c r="AF1683" s="2" t="str">
        <f>IF(AND(ISBLANK(AE1683),OR(NOT(ISBLANK(AG1683)),NOT(ISBLANK(AH1683)))),#N/A,
IF(ISBLANK(AE1683),"",
IF(AND(NOT(ISERROR(VLOOKUP(AE1683,MonsterTable!$A:$B,MATCH(MonsterTable!$B$1,MonsterTable!$A$1:$B$1,0),0))),OR(ISBLANK(AG1683),ISBLANK(AH1683))),#N/A,
IFERROR(VLOOKUP(AE1683,MonsterTable!$A:$B,MATCH(MonsterTable!$B$1,MonsterTable!$A$1:$B$1,0),0),
IF(OR(NOT(ISBLANK(AG1683)),ISBLANK(AH1683)),#N/A,
IF(AE1683="empty","empty",
VLOOKUP(AE1683,MonsterGroupTable!$A:$A,1,0)))))))</f>
        <v>empty</v>
      </c>
      <c r="AH1683">
        <v>3</v>
      </c>
      <c r="AL1683" s="1" t="s">
        <v>341</v>
      </c>
      <c r="AM1683" s="2">
        <f>IF(AND(ISBLANK(AL1683),OR(NOT(ISBLANK(AN1683)),NOT(ISBLANK(AO1683)))),#N/A,
IF(ISBLANK(AL1683),"",
IF(AND(NOT(ISERROR(VLOOKUP(AL1683,MonsterTable!$A:$B,MATCH(MonsterTable!$B$1,MonsterTable!$A$1:$B$1,0),0))),OR(ISBLANK(AN1683),ISBLANK(AO1683))),#N/A,
IFERROR(VLOOKUP(AL1683,MonsterTable!$A:$B,MATCH(MonsterTable!$B$1,MonsterTable!$A$1:$B$1,0),0),
IF(OR(NOT(ISBLANK(AN1683)),ISBLANK(AO1683)),#N/A,
IF(AL1683="empty","empty",
VLOOKUP(AL1683,MonsterGroupTable!$A:$A,1,0)))))))</f>
        <v>205</v>
      </c>
      <c r="AN1683">
        <v>1</v>
      </c>
      <c r="AO1683">
        <v>1</v>
      </c>
      <c r="AP1683">
        <v>0</v>
      </c>
      <c r="AT1683" s="2" t="str">
        <f>IF(AND(ISBLANK(AS1683),OR(NOT(ISBLANK(AU1683)),NOT(ISBLANK(AV1683)))),#N/A,
IF(ISBLANK(AS1683),"",
IF(AND(NOT(ISERROR(VLOOKUP(AS1683,MonsterTable!$A:$B,MATCH(MonsterTable!$B$1,MonsterTable!$A$1:$B$1,0),0))),OR(ISBLANK(AU1683),ISBLANK(AV1683))),#N/A,
IFERROR(VLOOKUP(AS1683,MonsterTable!$A:$B,MATCH(MonsterTable!$B$1,MonsterTable!$A$1:$B$1,0),0),
IF(OR(NOT(ISBLANK(AU1683)),ISBLANK(AV1683)),#N/A,
IF(AS1683="empty","empty",
VLOOKUP(AS1683,MonsterGroupTable!$A:$A,1,0)))))))</f>
        <v/>
      </c>
      <c r="BA1683" s="2" t="str">
        <f>IF(AND(ISBLANK(AZ1683),OR(NOT(ISBLANK(BB1683)),NOT(ISBLANK(BC1683)))),#N/A,
IF(ISBLANK(AZ1683),"",
IF(AND(NOT(ISERROR(VLOOKUP(AZ1683,MonsterTable!$A:$B,MATCH(MonsterTable!$B$1,MonsterTable!$A$1:$B$1,0),0))),OR(ISBLANK(BB1683),ISBLANK(BC1683))),#N/A,
IFERROR(VLOOKUP(AZ1683,MonsterTable!$A:$B,MATCH(MonsterTable!$B$1,MonsterTable!$A$1:$B$1,0),0),
IF(OR(NOT(ISBLANK(BB1683)),ISBLANK(BC1683)),#N/A,
IF(AZ1683="empty","empty",
VLOOKUP(AZ1683,MonsterGroupTable!$A:$A,1,0)))))))</f>
        <v/>
      </c>
      <c r="BH1683" s="2" t="str">
        <f>IF(AND(ISBLANK(BG1683),OR(NOT(ISBLANK(BI1683)),NOT(ISBLANK(BJ1683)))),#N/A,
IF(ISBLANK(BG1683),"",
IF(AND(NOT(ISERROR(VLOOKUP(BG1683,MonsterTable!$A:$B,MATCH(MonsterTable!$B$1,MonsterTable!$A$1:$B$1,0),0))),OR(ISBLANK(BI1683),ISBLANK(BJ1683))),#N/A,
IFERROR(VLOOKUP(BG1683,MonsterTable!$A:$B,MATCH(MonsterTable!$B$1,MonsterTable!$A$1:$B$1,0),0),
IF(OR(NOT(ISBLANK(BI1683)),ISBLANK(BJ1683)),#N/A,
IF(BG1683="empty","empty",
VLOOKUP(BG1683,MonsterGroupTable!$A:$A,1,0)))))))</f>
        <v/>
      </c>
      <c r="BO1683" s="2" t="str">
        <f>IF(AND(ISBLANK(BN1683),OR(NOT(ISBLANK(BP1683)),NOT(ISBLANK(BQ1683)))),#N/A,
IF(ISBLANK(BN1683),"",
IF(AND(NOT(ISERROR(VLOOKUP(BN1683,MonsterTable!$A:$B,MATCH(MonsterTable!$B$1,MonsterTable!$A$1:$B$1,0),0))),OR(ISBLANK(BP1683),ISBLANK(BQ1683))),#N/A,
IFERROR(VLOOKUP(BN1683,MonsterTable!$A:$B,MATCH(MonsterTable!$B$1,MonsterTable!$A$1:$B$1,0),0),
IF(OR(NOT(ISBLANK(BP1683)),ISBLANK(BQ1683)),#N/A,
IF(BN1683="empty","empty",
VLOOKUP(BN1683,MonsterGroupTable!$A:$A,1,0)))))))</f>
        <v/>
      </c>
      <c r="BV1683" s="2" t="str">
        <f>IF(AND(ISBLANK(BU1683),OR(NOT(ISBLANK(BW1683)),NOT(ISBLANK(BX1683)))),#N/A,
IF(ISBLANK(BU1683),"",
IF(AND(NOT(ISERROR(VLOOKUP(BU1683,MonsterTable!$A:$B,MATCH(MonsterTable!$B$1,MonsterTable!$A$1:$B$1,0),0))),OR(ISBLANK(BW1683),ISBLANK(BX1683))),#N/A,
IFERROR(VLOOKUP(BU1683,MonsterTable!$A:$B,MATCH(MonsterTable!$B$1,MonsterTable!$A$1:$B$1,0),0),
IF(OR(NOT(ISBLANK(BW1683)),ISBLANK(BX1683)),#N/A,
IF(BU1683="empty","empty",
VLOOKUP(BU1683,MonsterGroupTable!$A:$A,1,0)))))))</f>
        <v/>
      </c>
      <c r="CC1683" s="2" t="str">
        <f>IF(AND(ISBLANK(CB1683),OR(NOT(ISBLANK(CD1683)),NOT(ISBLANK(CE1683)))),#N/A,
IF(ISBLANK(CB1683),"",
IF(AND(NOT(ISERROR(VLOOKUP(CB1683,MonsterTable!$A:$B,MATCH(MonsterTable!$B$1,MonsterTable!$A$1:$B$1,0),0))),OR(ISBLANK(CD1683),ISBLANK(CE1683))),#N/A,
IFERROR(VLOOKUP(CB1683,MonsterTable!$A:$B,MATCH(MonsterTable!$B$1,MonsterTable!$A$1:$B$1,0),0),
IF(OR(NOT(ISBLANK(CD1683)),ISBLANK(CE1683)),#N/A,
IF(CB1683="empty","empty",
VLOOKUP(CB1683,MonsterGroupTable!$A:$A,1,0)))))))</f>
        <v/>
      </c>
      <c r="CJ1683" s="2" t="str">
        <f>IF(AND(ISBLANK(CI1683),OR(NOT(ISBLANK(CK1683)),NOT(ISBLANK(CL1683)))),#N/A,
IF(ISBLANK(CI1683),"",
IF(AND(NOT(ISERROR(VLOOKUP(CI1683,MonsterTable!$A:$B,MATCH(MonsterTable!$B$1,MonsterTable!$A$1:$B$1,0),0))),OR(ISBLANK(CK1683),ISBLANK(CL1683))),#N/A,
IFERROR(VLOOKUP(CI1683,MonsterTable!$A:$B,MATCH(MonsterTable!$B$1,MonsterTable!$A$1:$B$1,0),0),
IF(OR(NOT(ISBLANK(CK1683)),ISBLANK(CL1683)),#N/A,
IF(CI1683="empty","empty",
VLOOKUP(CI1683,MonsterGroupTable!$A:$A,1,0)))))))</f>
        <v/>
      </c>
    </row>
    <row r="1684" spans="1:88">
      <c r="A1684">
        <v>20650</v>
      </c>
      <c r="B1684">
        <f t="shared" si="57"/>
        <v>1.2</v>
      </c>
      <c r="C1684">
        <f t="shared" si="57"/>
        <v>1.1000000000000001</v>
      </c>
      <c r="F1684">
        <v>2700</v>
      </c>
      <c r="G1684">
        <v>104131</v>
      </c>
      <c r="H1684">
        <v>0</v>
      </c>
      <c r="I1684">
        <v>0</v>
      </c>
      <c r="J1684">
        <v>0</v>
      </c>
      <c r="K1684" t="s">
        <v>28</v>
      </c>
      <c r="L1684" t="s">
        <v>249</v>
      </c>
      <c r="M1684" t="s">
        <v>79</v>
      </c>
      <c r="N1684" t="s">
        <v>80</v>
      </c>
      <c r="O1684">
        <v>0</v>
      </c>
      <c r="P1684">
        <v>-4.75</v>
      </c>
      <c r="Q1684">
        <v>-3.5</v>
      </c>
      <c r="R1684">
        <v>4.75</v>
      </c>
      <c r="S1684">
        <v>3</v>
      </c>
      <c r="T1684">
        <v>-13.5</v>
      </c>
      <c r="U1684">
        <v>2.5499999999999998</v>
      </c>
      <c r="V1684">
        <v>-6.75</v>
      </c>
      <c r="W1684" t="str">
        <f t="shared" si="58"/>
        <v>g105,5,empty,3,205,1,1,0</v>
      </c>
      <c r="X1684" s="1" t="s">
        <v>283</v>
      </c>
      <c r="Y1684" s="2" t="str">
        <f>IF(AND(ISBLANK(X1684),OR(NOT(ISBLANK(Z1684)),NOT(ISBLANK(AA1684)))),#N/A,
IF(ISBLANK(X1684),"",
IF(AND(NOT(ISERROR(VLOOKUP(X1684,MonsterTable!$A:$B,MATCH(MonsterTable!$B$1,MonsterTable!$A$1:$B$1,0),0))),OR(ISBLANK(Z1684),ISBLANK(AA1684))),#N/A,
IFERROR(VLOOKUP(X1684,MonsterTable!$A:$B,MATCH(MonsterTable!$B$1,MonsterTable!$A$1:$B$1,0),0),
IF(OR(NOT(ISBLANK(Z1684)),ISBLANK(AA1684)),#N/A,
IF(X1684="empty","empty",
VLOOKUP(X1684,MonsterGroupTable!$A:$A,1,0)))))))</f>
        <v>g105</v>
      </c>
      <c r="AA1684">
        <v>5</v>
      </c>
      <c r="AE1684" s="1" t="s">
        <v>446</v>
      </c>
      <c r="AF1684" s="2" t="str">
        <f>IF(AND(ISBLANK(AE1684),OR(NOT(ISBLANK(AG1684)),NOT(ISBLANK(AH1684)))),#N/A,
IF(ISBLANK(AE1684),"",
IF(AND(NOT(ISERROR(VLOOKUP(AE1684,MonsterTable!$A:$B,MATCH(MonsterTable!$B$1,MonsterTable!$A$1:$B$1,0),0))),OR(ISBLANK(AG1684),ISBLANK(AH1684))),#N/A,
IFERROR(VLOOKUP(AE1684,MonsterTable!$A:$B,MATCH(MonsterTable!$B$1,MonsterTable!$A$1:$B$1,0),0),
IF(OR(NOT(ISBLANK(AG1684)),ISBLANK(AH1684)),#N/A,
IF(AE1684="empty","empty",
VLOOKUP(AE1684,MonsterGroupTable!$A:$A,1,0)))))))</f>
        <v>empty</v>
      </c>
      <c r="AH1684">
        <v>3</v>
      </c>
      <c r="AL1684" s="1" t="s">
        <v>341</v>
      </c>
      <c r="AM1684" s="2">
        <f>IF(AND(ISBLANK(AL1684),OR(NOT(ISBLANK(AN1684)),NOT(ISBLANK(AO1684)))),#N/A,
IF(ISBLANK(AL1684),"",
IF(AND(NOT(ISERROR(VLOOKUP(AL1684,MonsterTable!$A:$B,MATCH(MonsterTable!$B$1,MonsterTable!$A$1:$B$1,0),0))),OR(ISBLANK(AN1684),ISBLANK(AO1684))),#N/A,
IFERROR(VLOOKUP(AL1684,MonsterTable!$A:$B,MATCH(MonsterTable!$B$1,MonsterTable!$A$1:$B$1,0),0),
IF(OR(NOT(ISBLANK(AN1684)),ISBLANK(AO1684)),#N/A,
IF(AL1684="empty","empty",
VLOOKUP(AL1684,MonsterGroupTable!$A:$A,1,0)))))))</f>
        <v>205</v>
      </c>
      <c r="AN1684">
        <v>1</v>
      </c>
      <c r="AO1684">
        <v>1</v>
      </c>
      <c r="AP1684">
        <v>0</v>
      </c>
      <c r="AT1684" s="2" t="str">
        <f>IF(AND(ISBLANK(AS1684),OR(NOT(ISBLANK(AU1684)),NOT(ISBLANK(AV1684)))),#N/A,
IF(ISBLANK(AS1684),"",
IF(AND(NOT(ISERROR(VLOOKUP(AS1684,MonsterTable!$A:$B,MATCH(MonsterTable!$B$1,MonsterTable!$A$1:$B$1,0),0))),OR(ISBLANK(AU1684),ISBLANK(AV1684))),#N/A,
IFERROR(VLOOKUP(AS1684,MonsterTable!$A:$B,MATCH(MonsterTable!$B$1,MonsterTable!$A$1:$B$1,0),0),
IF(OR(NOT(ISBLANK(AU1684)),ISBLANK(AV1684)),#N/A,
IF(AS1684="empty","empty",
VLOOKUP(AS1684,MonsterGroupTable!$A:$A,1,0)))))))</f>
        <v/>
      </c>
      <c r="BA1684" s="2" t="str">
        <f>IF(AND(ISBLANK(AZ1684),OR(NOT(ISBLANK(BB1684)),NOT(ISBLANK(BC1684)))),#N/A,
IF(ISBLANK(AZ1684),"",
IF(AND(NOT(ISERROR(VLOOKUP(AZ1684,MonsterTable!$A:$B,MATCH(MonsterTable!$B$1,MonsterTable!$A$1:$B$1,0),0))),OR(ISBLANK(BB1684),ISBLANK(BC1684))),#N/A,
IFERROR(VLOOKUP(AZ1684,MonsterTable!$A:$B,MATCH(MonsterTable!$B$1,MonsterTable!$A$1:$B$1,0),0),
IF(OR(NOT(ISBLANK(BB1684)),ISBLANK(BC1684)),#N/A,
IF(AZ1684="empty","empty",
VLOOKUP(AZ1684,MonsterGroupTable!$A:$A,1,0)))))))</f>
        <v/>
      </c>
      <c r="BH1684" s="2" t="str">
        <f>IF(AND(ISBLANK(BG1684),OR(NOT(ISBLANK(BI1684)),NOT(ISBLANK(BJ1684)))),#N/A,
IF(ISBLANK(BG1684),"",
IF(AND(NOT(ISERROR(VLOOKUP(BG1684,MonsterTable!$A:$B,MATCH(MonsterTable!$B$1,MonsterTable!$A$1:$B$1,0),0))),OR(ISBLANK(BI1684),ISBLANK(BJ1684))),#N/A,
IFERROR(VLOOKUP(BG1684,MonsterTable!$A:$B,MATCH(MonsterTable!$B$1,MonsterTable!$A$1:$B$1,0),0),
IF(OR(NOT(ISBLANK(BI1684)),ISBLANK(BJ1684)),#N/A,
IF(BG1684="empty","empty",
VLOOKUP(BG1684,MonsterGroupTable!$A:$A,1,0)))))))</f>
        <v/>
      </c>
      <c r="BO1684" s="2" t="str">
        <f>IF(AND(ISBLANK(BN1684),OR(NOT(ISBLANK(BP1684)),NOT(ISBLANK(BQ1684)))),#N/A,
IF(ISBLANK(BN1684),"",
IF(AND(NOT(ISERROR(VLOOKUP(BN1684,MonsterTable!$A:$B,MATCH(MonsterTable!$B$1,MonsterTable!$A$1:$B$1,0),0))),OR(ISBLANK(BP1684),ISBLANK(BQ1684))),#N/A,
IFERROR(VLOOKUP(BN1684,MonsterTable!$A:$B,MATCH(MonsterTable!$B$1,MonsterTable!$A$1:$B$1,0),0),
IF(OR(NOT(ISBLANK(BP1684)),ISBLANK(BQ1684)),#N/A,
IF(BN1684="empty","empty",
VLOOKUP(BN1684,MonsterGroupTable!$A:$A,1,0)))))))</f>
        <v/>
      </c>
      <c r="BV1684" s="2" t="str">
        <f>IF(AND(ISBLANK(BU1684),OR(NOT(ISBLANK(BW1684)),NOT(ISBLANK(BX1684)))),#N/A,
IF(ISBLANK(BU1684),"",
IF(AND(NOT(ISERROR(VLOOKUP(BU1684,MonsterTable!$A:$B,MATCH(MonsterTable!$B$1,MonsterTable!$A$1:$B$1,0),0))),OR(ISBLANK(BW1684),ISBLANK(BX1684))),#N/A,
IFERROR(VLOOKUP(BU1684,MonsterTable!$A:$B,MATCH(MonsterTable!$B$1,MonsterTable!$A$1:$B$1,0),0),
IF(OR(NOT(ISBLANK(BW1684)),ISBLANK(BX1684)),#N/A,
IF(BU1684="empty","empty",
VLOOKUP(BU1684,MonsterGroupTable!$A:$A,1,0)))))))</f>
        <v/>
      </c>
      <c r="CC1684" s="2" t="str">
        <f>IF(AND(ISBLANK(CB1684),OR(NOT(ISBLANK(CD1684)),NOT(ISBLANK(CE1684)))),#N/A,
IF(ISBLANK(CB1684),"",
IF(AND(NOT(ISERROR(VLOOKUP(CB1684,MonsterTable!$A:$B,MATCH(MonsterTable!$B$1,MonsterTable!$A$1:$B$1,0),0))),OR(ISBLANK(CD1684),ISBLANK(CE1684))),#N/A,
IFERROR(VLOOKUP(CB1684,MonsterTable!$A:$B,MATCH(MonsterTable!$B$1,MonsterTable!$A$1:$B$1,0),0),
IF(OR(NOT(ISBLANK(CD1684)),ISBLANK(CE1684)),#N/A,
IF(CB1684="empty","empty",
VLOOKUP(CB1684,MonsterGroupTable!$A:$A,1,0)))))))</f>
        <v/>
      </c>
      <c r="CJ1684" s="2" t="str">
        <f>IF(AND(ISBLANK(CI1684),OR(NOT(ISBLANK(CK1684)),NOT(ISBLANK(CL1684)))),#N/A,
IF(ISBLANK(CI1684),"",
IF(AND(NOT(ISERROR(VLOOKUP(CI1684,MonsterTable!$A:$B,MATCH(MonsterTable!$B$1,MonsterTable!$A$1:$B$1,0),0))),OR(ISBLANK(CK1684),ISBLANK(CL1684))),#N/A,
IFERROR(VLOOKUP(CI1684,MonsterTable!$A:$B,MATCH(MonsterTable!$B$1,MonsterTable!$A$1:$B$1,0),0),
IF(OR(NOT(ISBLANK(CK1684)),ISBLANK(CL1684)),#N/A,
IF(CI1684="empty","empty",
VLOOKUP(CI1684,MonsterGroupTable!$A:$A,1,0)))))))</f>
        <v/>
      </c>
    </row>
    <row r="1685" spans="1:88">
      <c r="A1685">
        <v>20651</v>
      </c>
      <c r="B1685">
        <f t="shared" si="57"/>
        <v>1.1000000000000001</v>
      </c>
      <c r="C1685">
        <f t="shared" si="57"/>
        <v>1.1000000000000001</v>
      </c>
      <c r="F1685">
        <v>2700</v>
      </c>
      <c r="G1685">
        <v>104536</v>
      </c>
      <c r="H1685">
        <v>0</v>
      </c>
      <c r="I1685">
        <v>0</v>
      </c>
      <c r="J1685">
        <v>0</v>
      </c>
      <c r="K1685" t="s">
        <v>28</v>
      </c>
      <c r="L1685" t="s">
        <v>251</v>
      </c>
      <c r="M1685" t="s">
        <v>79</v>
      </c>
      <c r="N1685" t="s">
        <v>80</v>
      </c>
      <c r="O1685">
        <v>0</v>
      </c>
      <c r="P1685">
        <v>-4.75</v>
      </c>
      <c r="Q1685">
        <v>-3.5</v>
      </c>
      <c r="R1685">
        <v>4.75</v>
      </c>
      <c r="S1685">
        <v>3</v>
      </c>
      <c r="T1685">
        <v>-13.5</v>
      </c>
      <c r="U1685">
        <v>2.5499999999999998</v>
      </c>
      <c r="V1685">
        <v>-6.75</v>
      </c>
      <c r="W1685" t="str">
        <f t="shared" si="58"/>
        <v>g106,5,empty,3,202,1,1,0</v>
      </c>
      <c r="X1685" s="1" t="s">
        <v>284</v>
      </c>
      <c r="Y1685" s="2" t="str">
        <f>IF(AND(ISBLANK(X1685),OR(NOT(ISBLANK(Z1685)),NOT(ISBLANK(AA1685)))),#N/A,
IF(ISBLANK(X1685),"",
IF(AND(NOT(ISERROR(VLOOKUP(X1685,MonsterTable!$A:$B,MATCH(MonsterTable!$B$1,MonsterTable!$A$1:$B$1,0),0))),OR(ISBLANK(Z1685),ISBLANK(AA1685))),#N/A,
IFERROR(VLOOKUP(X1685,MonsterTable!$A:$B,MATCH(MonsterTable!$B$1,MonsterTable!$A$1:$B$1,0),0),
IF(OR(NOT(ISBLANK(Z1685)),ISBLANK(AA1685)),#N/A,
IF(X1685="empty","empty",
VLOOKUP(X1685,MonsterGroupTable!$A:$A,1,0)))))))</f>
        <v>g106</v>
      </c>
      <c r="AA1685">
        <v>5</v>
      </c>
      <c r="AE1685" s="1" t="s">
        <v>446</v>
      </c>
      <c r="AF1685" s="2" t="str">
        <f>IF(AND(ISBLANK(AE1685),OR(NOT(ISBLANK(AG1685)),NOT(ISBLANK(AH1685)))),#N/A,
IF(ISBLANK(AE1685),"",
IF(AND(NOT(ISERROR(VLOOKUP(AE1685,MonsterTable!$A:$B,MATCH(MonsterTable!$B$1,MonsterTable!$A$1:$B$1,0),0))),OR(ISBLANK(AG1685),ISBLANK(AH1685))),#N/A,
IFERROR(VLOOKUP(AE1685,MonsterTable!$A:$B,MATCH(MonsterTable!$B$1,MonsterTable!$A$1:$B$1,0),0),
IF(OR(NOT(ISBLANK(AG1685)),ISBLANK(AH1685)),#N/A,
IF(AE1685="empty","empty",
VLOOKUP(AE1685,MonsterGroupTable!$A:$A,1,0)))))))</f>
        <v>empty</v>
      </c>
      <c r="AH1685">
        <v>3</v>
      </c>
      <c r="AL1685" s="1" t="s">
        <v>338</v>
      </c>
      <c r="AM1685" s="2">
        <f>IF(AND(ISBLANK(AL1685),OR(NOT(ISBLANK(AN1685)),NOT(ISBLANK(AO1685)))),#N/A,
IF(ISBLANK(AL1685),"",
IF(AND(NOT(ISERROR(VLOOKUP(AL1685,MonsterTable!$A:$B,MATCH(MonsterTable!$B$1,MonsterTable!$A$1:$B$1,0),0))),OR(ISBLANK(AN1685),ISBLANK(AO1685))),#N/A,
IFERROR(VLOOKUP(AL1685,MonsterTable!$A:$B,MATCH(MonsterTable!$B$1,MonsterTable!$A$1:$B$1,0),0),
IF(OR(NOT(ISBLANK(AN1685)),ISBLANK(AO1685)),#N/A,
IF(AL1685="empty","empty",
VLOOKUP(AL1685,MonsterGroupTable!$A:$A,1,0)))))))</f>
        <v>202</v>
      </c>
      <c r="AN1685">
        <v>1</v>
      </c>
      <c r="AO1685">
        <v>1</v>
      </c>
      <c r="AP1685">
        <v>0</v>
      </c>
      <c r="AT1685" s="2" t="str">
        <f>IF(AND(ISBLANK(AS1685),OR(NOT(ISBLANK(AU1685)),NOT(ISBLANK(AV1685)))),#N/A,
IF(ISBLANK(AS1685),"",
IF(AND(NOT(ISERROR(VLOOKUP(AS1685,MonsterTable!$A:$B,MATCH(MonsterTable!$B$1,MonsterTable!$A$1:$B$1,0),0))),OR(ISBLANK(AU1685),ISBLANK(AV1685))),#N/A,
IFERROR(VLOOKUP(AS1685,MonsterTable!$A:$B,MATCH(MonsterTable!$B$1,MonsterTable!$A$1:$B$1,0),0),
IF(OR(NOT(ISBLANK(AU1685)),ISBLANK(AV1685)),#N/A,
IF(AS1685="empty","empty",
VLOOKUP(AS1685,MonsterGroupTable!$A:$A,1,0)))))))</f>
        <v/>
      </c>
      <c r="BA1685" s="2" t="str">
        <f>IF(AND(ISBLANK(AZ1685),OR(NOT(ISBLANK(BB1685)),NOT(ISBLANK(BC1685)))),#N/A,
IF(ISBLANK(AZ1685),"",
IF(AND(NOT(ISERROR(VLOOKUP(AZ1685,MonsterTable!$A:$B,MATCH(MonsterTable!$B$1,MonsterTable!$A$1:$B$1,0),0))),OR(ISBLANK(BB1685),ISBLANK(BC1685))),#N/A,
IFERROR(VLOOKUP(AZ1685,MonsterTable!$A:$B,MATCH(MonsterTable!$B$1,MonsterTable!$A$1:$B$1,0),0),
IF(OR(NOT(ISBLANK(BB1685)),ISBLANK(BC1685)),#N/A,
IF(AZ1685="empty","empty",
VLOOKUP(AZ1685,MonsterGroupTable!$A:$A,1,0)))))))</f>
        <v/>
      </c>
      <c r="BH1685" s="2" t="str">
        <f>IF(AND(ISBLANK(BG1685),OR(NOT(ISBLANK(BI1685)),NOT(ISBLANK(BJ1685)))),#N/A,
IF(ISBLANK(BG1685),"",
IF(AND(NOT(ISERROR(VLOOKUP(BG1685,MonsterTable!$A:$B,MATCH(MonsterTable!$B$1,MonsterTable!$A$1:$B$1,0),0))),OR(ISBLANK(BI1685),ISBLANK(BJ1685))),#N/A,
IFERROR(VLOOKUP(BG1685,MonsterTable!$A:$B,MATCH(MonsterTable!$B$1,MonsterTable!$A$1:$B$1,0),0),
IF(OR(NOT(ISBLANK(BI1685)),ISBLANK(BJ1685)),#N/A,
IF(BG1685="empty","empty",
VLOOKUP(BG1685,MonsterGroupTable!$A:$A,1,0)))))))</f>
        <v/>
      </c>
      <c r="BO1685" s="2" t="str">
        <f>IF(AND(ISBLANK(BN1685),OR(NOT(ISBLANK(BP1685)),NOT(ISBLANK(BQ1685)))),#N/A,
IF(ISBLANK(BN1685),"",
IF(AND(NOT(ISERROR(VLOOKUP(BN1685,MonsterTable!$A:$B,MATCH(MonsterTable!$B$1,MonsterTable!$A$1:$B$1,0),0))),OR(ISBLANK(BP1685),ISBLANK(BQ1685))),#N/A,
IFERROR(VLOOKUP(BN1685,MonsterTable!$A:$B,MATCH(MonsterTable!$B$1,MonsterTable!$A$1:$B$1,0),0),
IF(OR(NOT(ISBLANK(BP1685)),ISBLANK(BQ1685)),#N/A,
IF(BN1685="empty","empty",
VLOOKUP(BN1685,MonsterGroupTable!$A:$A,1,0)))))))</f>
        <v/>
      </c>
      <c r="BV1685" s="2" t="str">
        <f>IF(AND(ISBLANK(BU1685),OR(NOT(ISBLANK(BW1685)),NOT(ISBLANK(BX1685)))),#N/A,
IF(ISBLANK(BU1685),"",
IF(AND(NOT(ISERROR(VLOOKUP(BU1685,MonsterTable!$A:$B,MATCH(MonsterTable!$B$1,MonsterTable!$A$1:$B$1,0),0))),OR(ISBLANK(BW1685),ISBLANK(BX1685))),#N/A,
IFERROR(VLOOKUP(BU1685,MonsterTable!$A:$B,MATCH(MonsterTable!$B$1,MonsterTable!$A$1:$B$1,0),0),
IF(OR(NOT(ISBLANK(BW1685)),ISBLANK(BX1685)),#N/A,
IF(BU1685="empty","empty",
VLOOKUP(BU1685,MonsterGroupTable!$A:$A,1,0)))))))</f>
        <v/>
      </c>
      <c r="CC1685" s="2" t="str">
        <f>IF(AND(ISBLANK(CB1685),OR(NOT(ISBLANK(CD1685)),NOT(ISBLANK(CE1685)))),#N/A,
IF(ISBLANK(CB1685),"",
IF(AND(NOT(ISERROR(VLOOKUP(CB1685,MonsterTable!$A:$B,MATCH(MonsterTable!$B$1,MonsterTable!$A$1:$B$1,0),0))),OR(ISBLANK(CD1685),ISBLANK(CE1685))),#N/A,
IFERROR(VLOOKUP(CB1685,MonsterTable!$A:$B,MATCH(MonsterTable!$B$1,MonsterTable!$A$1:$B$1,0),0),
IF(OR(NOT(ISBLANK(CD1685)),ISBLANK(CE1685)),#N/A,
IF(CB1685="empty","empty",
VLOOKUP(CB1685,MonsterGroupTable!$A:$A,1,0)))))))</f>
        <v/>
      </c>
      <c r="CJ1685" s="2" t="str">
        <f>IF(AND(ISBLANK(CI1685),OR(NOT(ISBLANK(CK1685)),NOT(ISBLANK(CL1685)))),#N/A,
IF(ISBLANK(CI1685),"",
IF(AND(NOT(ISERROR(VLOOKUP(CI1685,MonsterTable!$A:$B,MATCH(MonsterTable!$B$1,MonsterTable!$A$1:$B$1,0),0))),OR(ISBLANK(CK1685),ISBLANK(CL1685))),#N/A,
IFERROR(VLOOKUP(CI1685,MonsterTable!$A:$B,MATCH(MonsterTable!$B$1,MonsterTable!$A$1:$B$1,0),0),
IF(OR(NOT(ISBLANK(CK1685)),ISBLANK(CL1685)),#N/A,
IF(CI1685="empty","empty",
VLOOKUP(CI1685,MonsterGroupTable!$A:$A,1,0)))))))</f>
        <v/>
      </c>
    </row>
    <row r="1686" spans="1:88">
      <c r="A1686">
        <v>20652</v>
      </c>
      <c r="B1686">
        <f t="shared" si="57"/>
        <v>1.1000000000000001</v>
      </c>
      <c r="C1686">
        <f t="shared" si="57"/>
        <v>1.1000000000000001</v>
      </c>
      <c r="F1686">
        <v>2700</v>
      </c>
      <c r="G1686">
        <v>104941</v>
      </c>
      <c r="H1686">
        <v>0</v>
      </c>
      <c r="I1686">
        <v>0</v>
      </c>
      <c r="J1686">
        <v>0</v>
      </c>
      <c r="K1686" t="s">
        <v>28</v>
      </c>
      <c r="L1686" t="s">
        <v>251</v>
      </c>
      <c r="M1686" t="s">
        <v>79</v>
      </c>
      <c r="N1686" t="s">
        <v>80</v>
      </c>
      <c r="O1686">
        <v>0</v>
      </c>
      <c r="P1686">
        <v>-4.75</v>
      </c>
      <c r="Q1686">
        <v>-3.5</v>
      </c>
      <c r="R1686">
        <v>4.75</v>
      </c>
      <c r="S1686">
        <v>3</v>
      </c>
      <c r="T1686">
        <v>-13.5</v>
      </c>
      <c r="U1686">
        <v>2.5499999999999998</v>
      </c>
      <c r="V1686">
        <v>-6.75</v>
      </c>
      <c r="W1686" t="str">
        <f t="shared" si="58"/>
        <v>g106,5,empty,3,202,1,1,0</v>
      </c>
      <c r="X1686" s="1" t="s">
        <v>284</v>
      </c>
      <c r="Y1686" s="2" t="str">
        <f>IF(AND(ISBLANK(X1686),OR(NOT(ISBLANK(Z1686)),NOT(ISBLANK(AA1686)))),#N/A,
IF(ISBLANK(X1686),"",
IF(AND(NOT(ISERROR(VLOOKUP(X1686,MonsterTable!$A:$B,MATCH(MonsterTable!$B$1,MonsterTable!$A$1:$B$1,0),0))),OR(ISBLANK(Z1686),ISBLANK(AA1686))),#N/A,
IFERROR(VLOOKUP(X1686,MonsterTable!$A:$B,MATCH(MonsterTable!$B$1,MonsterTable!$A$1:$B$1,0),0),
IF(OR(NOT(ISBLANK(Z1686)),ISBLANK(AA1686)),#N/A,
IF(X1686="empty","empty",
VLOOKUP(X1686,MonsterGroupTable!$A:$A,1,0)))))))</f>
        <v>g106</v>
      </c>
      <c r="AA1686">
        <v>5</v>
      </c>
      <c r="AE1686" s="1" t="s">
        <v>446</v>
      </c>
      <c r="AF1686" s="2" t="str">
        <f>IF(AND(ISBLANK(AE1686),OR(NOT(ISBLANK(AG1686)),NOT(ISBLANK(AH1686)))),#N/A,
IF(ISBLANK(AE1686),"",
IF(AND(NOT(ISERROR(VLOOKUP(AE1686,MonsterTable!$A:$B,MATCH(MonsterTable!$B$1,MonsterTable!$A$1:$B$1,0),0))),OR(ISBLANK(AG1686),ISBLANK(AH1686))),#N/A,
IFERROR(VLOOKUP(AE1686,MonsterTable!$A:$B,MATCH(MonsterTable!$B$1,MonsterTable!$A$1:$B$1,0),0),
IF(OR(NOT(ISBLANK(AG1686)),ISBLANK(AH1686)),#N/A,
IF(AE1686="empty","empty",
VLOOKUP(AE1686,MonsterGroupTable!$A:$A,1,0)))))))</f>
        <v>empty</v>
      </c>
      <c r="AH1686">
        <v>3</v>
      </c>
      <c r="AL1686" s="1" t="s">
        <v>338</v>
      </c>
      <c r="AM1686" s="2">
        <f>IF(AND(ISBLANK(AL1686),OR(NOT(ISBLANK(AN1686)),NOT(ISBLANK(AO1686)))),#N/A,
IF(ISBLANK(AL1686),"",
IF(AND(NOT(ISERROR(VLOOKUP(AL1686,MonsterTable!$A:$B,MATCH(MonsterTable!$B$1,MonsterTable!$A$1:$B$1,0),0))),OR(ISBLANK(AN1686),ISBLANK(AO1686))),#N/A,
IFERROR(VLOOKUP(AL1686,MonsterTable!$A:$B,MATCH(MonsterTable!$B$1,MonsterTable!$A$1:$B$1,0),0),
IF(OR(NOT(ISBLANK(AN1686)),ISBLANK(AO1686)),#N/A,
IF(AL1686="empty","empty",
VLOOKUP(AL1686,MonsterGroupTable!$A:$A,1,0)))))))</f>
        <v>202</v>
      </c>
      <c r="AN1686">
        <v>1</v>
      </c>
      <c r="AO1686">
        <v>1</v>
      </c>
      <c r="AP1686">
        <v>0</v>
      </c>
      <c r="AT1686" s="2" t="str">
        <f>IF(AND(ISBLANK(AS1686),OR(NOT(ISBLANK(AU1686)),NOT(ISBLANK(AV1686)))),#N/A,
IF(ISBLANK(AS1686),"",
IF(AND(NOT(ISERROR(VLOOKUP(AS1686,MonsterTable!$A:$B,MATCH(MonsterTable!$B$1,MonsterTable!$A$1:$B$1,0),0))),OR(ISBLANK(AU1686),ISBLANK(AV1686))),#N/A,
IFERROR(VLOOKUP(AS1686,MonsterTable!$A:$B,MATCH(MonsterTable!$B$1,MonsterTable!$A$1:$B$1,0),0),
IF(OR(NOT(ISBLANK(AU1686)),ISBLANK(AV1686)),#N/A,
IF(AS1686="empty","empty",
VLOOKUP(AS1686,MonsterGroupTable!$A:$A,1,0)))))))</f>
        <v/>
      </c>
      <c r="BA1686" s="2" t="str">
        <f>IF(AND(ISBLANK(AZ1686),OR(NOT(ISBLANK(BB1686)),NOT(ISBLANK(BC1686)))),#N/A,
IF(ISBLANK(AZ1686),"",
IF(AND(NOT(ISERROR(VLOOKUP(AZ1686,MonsterTable!$A:$B,MATCH(MonsterTable!$B$1,MonsterTable!$A$1:$B$1,0),0))),OR(ISBLANK(BB1686),ISBLANK(BC1686))),#N/A,
IFERROR(VLOOKUP(AZ1686,MonsterTable!$A:$B,MATCH(MonsterTable!$B$1,MonsterTable!$A$1:$B$1,0),0),
IF(OR(NOT(ISBLANK(BB1686)),ISBLANK(BC1686)),#N/A,
IF(AZ1686="empty","empty",
VLOOKUP(AZ1686,MonsterGroupTable!$A:$A,1,0)))))))</f>
        <v/>
      </c>
      <c r="BH1686" s="2" t="str">
        <f>IF(AND(ISBLANK(BG1686),OR(NOT(ISBLANK(BI1686)),NOT(ISBLANK(BJ1686)))),#N/A,
IF(ISBLANK(BG1686),"",
IF(AND(NOT(ISERROR(VLOOKUP(BG1686,MonsterTable!$A:$B,MATCH(MonsterTable!$B$1,MonsterTable!$A$1:$B$1,0),0))),OR(ISBLANK(BI1686),ISBLANK(BJ1686))),#N/A,
IFERROR(VLOOKUP(BG1686,MonsterTable!$A:$B,MATCH(MonsterTable!$B$1,MonsterTable!$A$1:$B$1,0),0),
IF(OR(NOT(ISBLANK(BI1686)),ISBLANK(BJ1686)),#N/A,
IF(BG1686="empty","empty",
VLOOKUP(BG1686,MonsterGroupTable!$A:$A,1,0)))))))</f>
        <v/>
      </c>
      <c r="BO1686" s="2" t="str">
        <f>IF(AND(ISBLANK(BN1686),OR(NOT(ISBLANK(BP1686)),NOT(ISBLANK(BQ1686)))),#N/A,
IF(ISBLANK(BN1686),"",
IF(AND(NOT(ISERROR(VLOOKUP(BN1686,MonsterTable!$A:$B,MATCH(MonsterTable!$B$1,MonsterTable!$A$1:$B$1,0),0))),OR(ISBLANK(BP1686),ISBLANK(BQ1686))),#N/A,
IFERROR(VLOOKUP(BN1686,MonsterTable!$A:$B,MATCH(MonsterTable!$B$1,MonsterTable!$A$1:$B$1,0),0),
IF(OR(NOT(ISBLANK(BP1686)),ISBLANK(BQ1686)),#N/A,
IF(BN1686="empty","empty",
VLOOKUP(BN1686,MonsterGroupTable!$A:$A,1,0)))))))</f>
        <v/>
      </c>
      <c r="BV1686" s="2" t="str">
        <f>IF(AND(ISBLANK(BU1686),OR(NOT(ISBLANK(BW1686)),NOT(ISBLANK(BX1686)))),#N/A,
IF(ISBLANK(BU1686),"",
IF(AND(NOT(ISERROR(VLOOKUP(BU1686,MonsterTable!$A:$B,MATCH(MonsterTable!$B$1,MonsterTable!$A$1:$B$1,0),0))),OR(ISBLANK(BW1686),ISBLANK(BX1686))),#N/A,
IFERROR(VLOOKUP(BU1686,MonsterTable!$A:$B,MATCH(MonsterTable!$B$1,MonsterTable!$A$1:$B$1,0),0),
IF(OR(NOT(ISBLANK(BW1686)),ISBLANK(BX1686)),#N/A,
IF(BU1686="empty","empty",
VLOOKUP(BU1686,MonsterGroupTable!$A:$A,1,0)))))))</f>
        <v/>
      </c>
      <c r="CC1686" s="2" t="str">
        <f>IF(AND(ISBLANK(CB1686),OR(NOT(ISBLANK(CD1686)),NOT(ISBLANK(CE1686)))),#N/A,
IF(ISBLANK(CB1686),"",
IF(AND(NOT(ISERROR(VLOOKUP(CB1686,MonsterTable!$A:$B,MATCH(MonsterTable!$B$1,MonsterTable!$A$1:$B$1,0),0))),OR(ISBLANK(CD1686),ISBLANK(CE1686))),#N/A,
IFERROR(VLOOKUP(CB1686,MonsterTable!$A:$B,MATCH(MonsterTable!$B$1,MonsterTable!$A$1:$B$1,0),0),
IF(OR(NOT(ISBLANK(CD1686)),ISBLANK(CE1686)),#N/A,
IF(CB1686="empty","empty",
VLOOKUP(CB1686,MonsterGroupTable!$A:$A,1,0)))))))</f>
        <v/>
      </c>
      <c r="CJ1686" s="2" t="str">
        <f>IF(AND(ISBLANK(CI1686),OR(NOT(ISBLANK(CK1686)),NOT(ISBLANK(CL1686)))),#N/A,
IF(ISBLANK(CI1686),"",
IF(AND(NOT(ISERROR(VLOOKUP(CI1686,MonsterTable!$A:$B,MATCH(MonsterTable!$B$1,MonsterTable!$A$1:$B$1,0),0))),OR(ISBLANK(CK1686),ISBLANK(CL1686))),#N/A,
IFERROR(VLOOKUP(CI1686,MonsterTable!$A:$B,MATCH(MonsterTable!$B$1,MonsterTable!$A$1:$B$1,0),0),
IF(OR(NOT(ISBLANK(CK1686)),ISBLANK(CL1686)),#N/A,
IF(CI1686="empty","empty",
VLOOKUP(CI1686,MonsterGroupTable!$A:$A,1,0)))))))</f>
        <v/>
      </c>
    </row>
    <row r="1687" spans="1:88">
      <c r="A1687">
        <v>20653</v>
      </c>
      <c r="B1687">
        <f t="shared" si="57"/>
        <v>1.1000000000000001</v>
      </c>
      <c r="C1687">
        <f t="shared" si="57"/>
        <v>1.1000000000000001</v>
      </c>
      <c r="F1687">
        <v>2700</v>
      </c>
      <c r="G1687">
        <v>105346</v>
      </c>
      <c r="H1687">
        <v>0</v>
      </c>
      <c r="I1687">
        <v>0</v>
      </c>
      <c r="J1687">
        <v>0</v>
      </c>
      <c r="K1687" t="s">
        <v>28</v>
      </c>
      <c r="L1687" t="s">
        <v>251</v>
      </c>
      <c r="M1687" t="s">
        <v>79</v>
      </c>
      <c r="N1687" t="s">
        <v>80</v>
      </c>
      <c r="O1687">
        <v>0</v>
      </c>
      <c r="P1687">
        <v>-4.75</v>
      </c>
      <c r="Q1687">
        <v>-3.5</v>
      </c>
      <c r="R1687">
        <v>4.75</v>
      </c>
      <c r="S1687">
        <v>3</v>
      </c>
      <c r="T1687">
        <v>-13.5</v>
      </c>
      <c r="U1687">
        <v>2.5499999999999998</v>
      </c>
      <c r="V1687">
        <v>-6.75</v>
      </c>
      <c r="W1687" t="str">
        <f t="shared" si="58"/>
        <v>g106,5,empty,3,202,1,1,0</v>
      </c>
      <c r="X1687" s="1" t="s">
        <v>284</v>
      </c>
      <c r="Y1687" s="2" t="str">
        <f>IF(AND(ISBLANK(X1687),OR(NOT(ISBLANK(Z1687)),NOT(ISBLANK(AA1687)))),#N/A,
IF(ISBLANK(X1687),"",
IF(AND(NOT(ISERROR(VLOOKUP(X1687,MonsterTable!$A:$B,MATCH(MonsterTable!$B$1,MonsterTable!$A$1:$B$1,0),0))),OR(ISBLANK(Z1687),ISBLANK(AA1687))),#N/A,
IFERROR(VLOOKUP(X1687,MonsterTable!$A:$B,MATCH(MonsterTable!$B$1,MonsterTable!$A$1:$B$1,0),0),
IF(OR(NOT(ISBLANK(Z1687)),ISBLANK(AA1687)),#N/A,
IF(X1687="empty","empty",
VLOOKUP(X1687,MonsterGroupTable!$A:$A,1,0)))))))</f>
        <v>g106</v>
      </c>
      <c r="AA1687">
        <v>5</v>
      </c>
      <c r="AE1687" s="1" t="s">
        <v>446</v>
      </c>
      <c r="AF1687" s="2" t="str">
        <f>IF(AND(ISBLANK(AE1687),OR(NOT(ISBLANK(AG1687)),NOT(ISBLANK(AH1687)))),#N/A,
IF(ISBLANK(AE1687),"",
IF(AND(NOT(ISERROR(VLOOKUP(AE1687,MonsterTable!$A:$B,MATCH(MonsterTable!$B$1,MonsterTable!$A$1:$B$1,0),0))),OR(ISBLANK(AG1687),ISBLANK(AH1687))),#N/A,
IFERROR(VLOOKUP(AE1687,MonsterTable!$A:$B,MATCH(MonsterTable!$B$1,MonsterTable!$A$1:$B$1,0),0),
IF(OR(NOT(ISBLANK(AG1687)),ISBLANK(AH1687)),#N/A,
IF(AE1687="empty","empty",
VLOOKUP(AE1687,MonsterGroupTable!$A:$A,1,0)))))))</f>
        <v>empty</v>
      </c>
      <c r="AH1687">
        <v>3</v>
      </c>
      <c r="AL1687" s="1" t="s">
        <v>338</v>
      </c>
      <c r="AM1687" s="2">
        <f>IF(AND(ISBLANK(AL1687),OR(NOT(ISBLANK(AN1687)),NOT(ISBLANK(AO1687)))),#N/A,
IF(ISBLANK(AL1687),"",
IF(AND(NOT(ISERROR(VLOOKUP(AL1687,MonsterTable!$A:$B,MATCH(MonsterTable!$B$1,MonsterTable!$A$1:$B$1,0),0))),OR(ISBLANK(AN1687),ISBLANK(AO1687))),#N/A,
IFERROR(VLOOKUP(AL1687,MonsterTable!$A:$B,MATCH(MonsterTable!$B$1,MonsterTable!$A$1:$B$1,0),0),
IF(OR(NOT(ISBLANK(AN1687)),ISBLANK(AO1687)),#N/A,
IF(AL1687="empty","empty",
VLOOKUP(AL1687,MonsterGroupTable!$A:$A,1,0)))))))</f>
        <v>202</v>
      </c>
      <c r="AN1687">
        <v>1</v>
      </c>
      <c r="AO1687">
        <v>1</v>
      </c>
      <c r="AP1687">
        <v>0</v>
      </c>
      <c r="AT1687" s="2" t="str">
        <f>IF(AND(ISBLANK(AS1687),OR(NOT(ISBLANK(AU1687)),NOT(ISBLANK(AV1687)))),#N/A,
IF(ISBLANK(AS1687),"",
IF(AND(NOT(ISERROR(VLOOKUP(AS1687,MonsterTable!$A:$B,MATCH(MonsterTable!$B$1,MonsterTable!$A$1:$B$1,0),0))),OR(ISBLANK(AU1687),ISBLANK(AV1687))),#N/A,
IFERROR(VLOOKUP(AS1687,MonsterTable!$A:$B,MATCH(MonsterTable!$B$1,MonsterTable!$A$1:$B$1,0),0),
IF(OR(NOT(ISBLANK(AU1687)),ISBLANK(AV1687)),#N/A,
IF(AS1687="empty","empty",
VLOOKUP(AS1687,MonsterGroupTable!$A:$A,1,0)))))))</f>
        <v/>
      </c>
      <c r="BA1687" s="2" t="str">
        <f>IF(AND(ISBLANK(AZ1687),OR(NOT(ISBLANK(BB1687)),NOT(ISBLANK(BC1687)))),#N/A,
IF(ISBLANK(AZ1687),"",
IF(AND(NOT(ISERROR(VLOOKUP(AZ1687,MonsterTable!$A:$B,MATCH(MonsterTable!$B$1,MonsterTable!$A$1:$B$1,0),0))),OR(ISBLANK(BB1687),ISBLANK(BC1687))),#N/A,
IFERROR(VLOOKUP(AZ1687,MonsterTable!$A:$B,MATCH(MonsterTable!$B$1,MonsterTable!$A$1:$B$1,0),0),
IF(OR(NOT(ISBLANK(BB1687)),ISBLANK(BC1687)),#N/A,
IF(AZ1687="empty","empty",
VLOOKUP(AZ1687,MonsterGroupTable!$A:$A,1,0)))))))</f>
        <v/>
      </c>
      <c r="BH1687" s="2" t="str">
        <f>IF(AND(ISBLANK(BG1687),OR(NOT(ISBLANK(BI1687)),NOT(ISBLANK(BJ1687)))),#N/A,
IF(ISBLANK(BG1687),"",
IF(AND(NOT(ISERROR(VLOOKUP(BG1687,MonsterTable!$A:$B,MATCH(MonsterTable!$B$1,MonsterTable!$A$1:$B$1,0),0))),OR(ISBLANK(BI1687),ISBLANK(BJ1687))),#N/A,
IFERROR(VLOOKUP(BG1687,MonsterTable!$A:$B,MATCH(MonsterTable!$B$1,MonsterTable!$A$1:$B$1,0),0),
IF(OR(NOT(ISBLANK(BI1687)),ISBLANK(BJ1687)),#N/A,
IF(BG1687="empty","empty",
VLOOKUP(BG1687,MonsterGroupTable!$A:$A,1,0)))))))</f>
        <v/>
      </c>
      <c r="BO1687" s="2" t="str">
        <f>IF(AND(ISBLANK(BN1687),OR(NOT(ISBLANK(BP1687)),NOT(ISBLANK(BQ1687)))),#N/A,
IF(ISBLANK(BN1687),"",
IF(AND(NOT(ISERROR(VLOOKUP(BN1687,MonsterTable!$A:$B,MATCH(MonsterTable!$B$1,MonsterTable!$A$1:$B$1,0),0))),OR(ISBLANK(BP1687),ISBLANK(BQ1687))),#N/A,
IFERROR(VLOOKUP(BN1687,MonsterTable!$A:$B,MATCH(MonsterTable!$B$1,MonsterTable!$A$1:$B$1,0),0),
IF(OR(NOT(ISBLANK(BP1687)),ISBLANK(BQ1687)),#N/A,
IF(BN1687="empty","empty",
VLOOKUP(BN1687,MonsterGroupTable!$A:$A,1,0)))))))</f>
        <v/>
      </c>
      <c r="BV1687" s="2" t="str">
        <f>IF(AND(ISBLANK(BU1687),OR(NOT(ISBLANK(BW1687)),NOT(ISBLANK(BX1687)))),#N/A,
IF(ISBLANK(BU1687),"",
IF(AND(NOT(ISERROR(VLOOKUP(BU1687,MonsterTable!$A:$B,MATCH(MonsterTable!$B$1,MonsterTable!$A$1:$B$1,0),0))),OR(ISBLANK(BW1687),ISBLANK(BX1687))),#N/A,
IFERROR(VLOOKUP(BU1687,MonsterTable!$A:$B,MATCH(MonsterTable!$B$1,MonsterTable!$A$1:$B$1,0),0),
IF(OR(NOT(ISBLANK(BW1687)),ISBLANK(BX1687)),#N/A,
IF(BU1687="empty","empty",
VLOOKUP(BU1687,MonsterGroupTable!$A:$A,1,0)))))))</f>
        <v/>
      </c>
      <c r="CC1687" s="2" t="str">
        <f>IF(AND(ISBLANK(CB1687),OR(NOT(ISBLANK(CD1687)),NOT(ISBLANK(CE1687)))),#N/A,
IF(ISBLANK(CB1687),"",
IF(AND(NOT(ISERROR(VLOOKUP(CB1687,MonsterTable!$A:$B,MATCH(MonsterTable!$B$1,MonsterTable!$A$1:$B$1,0),0))),OR(ISBLANK(CD1687),ISBLANK(CE1687))),#N/A,
IFERROR(VLOOKUP(CB1687,MonsterTable!$A:$B,MATCH(MonsterTable!$B$1,MonsterTable!$A$1:$B$1,0),0),
IF(OR(NOT(ISBLANK(CD1687)),ISBLANK(CE1687)),#N/A,
IF(CB1687="empty","empty",
VLOOKUP(CB1687,MonsterGroupTable!$A:$A,1,0)))))))</f>
        <v/>
      </c>
      <c r="CJ1687" s="2" t="str">
        <f>IF(AND(ISBLANK(CI1687),OR(NOT(ISBLANK(CK1687)),NOT(ISBLANK(CL1687)))),#N/A,
IF(ISBLANK(CI1687),"",
IF(AND(NOT(ISERROR(VLOOKUP(CI1687,MonsterTable!$A:$B,MATCH(MonsterTable!$B$1,MonsterTable!$A$1:$B$1,0),0))),OR(ISBLANK(CK1687),ISBLANK(CL1687))),#N/A,
IFERROR(VLOOKUP(CI1687,MonsterTable!$A:$B,MATCH(MonsterTable!$B$1,MonsterTable!$A$1:$B$1,0),0),
IF(OR(NOT(ISBLANK(CK1687)),ISBLANK(CL1687)),#N/A,
IF(CI1687="empty","empty",
VLOOKUP(CI1687,MonsterGroupTable!$A:$A,1,0)))))))</f>
        <v/>
      </c>
    </row>
    <row r="1688" spans="1:88">
      <c r="A1688">
        <v>20654</v>
      </c>
      <c r="B1688">
        <f t="shared" si="57"/>
        <v>1.1000000000000001</v>
      </c>
      <c r="C1688">
        <f t="shared" si="57"/>
        <v>1.1000000000000001</v>
      </c>
      <c r="F1688">
        <v>2700</v>
      </c>
      <c r="G1688">
        <v>105751</v>
      </c>
      <c r="H1688">
        <v>0</v>
      </c>
      <c r="I1688">
        <v>0</v>
      </c>
      <c r="J1688">
        <v>0</v>
      </c>
      <c r="K1688" t="s">
        <v>28</v>
      </c>
      <c r="L1688" t="s">
        <v>251</v>
      </c>
      <c r="M1688" t="s">
        <v>79</v>
      </c>
      <c r="N1688" t="s">
        <v>80</v>
      </c>
      <c r="O1688">
        <v>0</v>
      </c>
      <c r="P1688">
        <v>-4.75</v>
      </c>
      <c r="Q1688">
        <v>-3.5</v>
      </c>
      <c r="R1688">
        <v>4.75</v>
      </c>
      <c r="S1688">
        <v>3</v>
      </c>
      <c r="T1688">
        <v>-13.5</v>
      </c>
      <c r="U1688">
        <v>2.5499999999999998</v>
      </c>
      <c r="V1688">
        <v>-6.75</v>
      </c>
      <c r="W1688" t="str">
        <f t="shared" si="58"/>
        <v>g106,5,empty,3,202,1,1,0</v>
      </c>
      <c r="X1688" s="1" t="s">
        <v>284</v>
      </c>
      <c r="Y1688" s="2" t="str">
        <f>IF(AND(ISBLANK(X1688),OR(NOT(ISBLANK(Z1688)),NOT(ISBLANK(AA1688)))),#N/A,
IF(ISBLANK(X1688),"",
IF(AND(NOT(ISERROR(VLOOKUP(X1688,MonsterTable!$A:$B,MATCH(MonsterTable!$B$1,MonsterTable!$A$1:$B$1,0),0))),OR(ISBLANK(Z1688),ISBLANK(AA1688))),#N/A,
IFERROR(VLOOKUP(X1688,MonsterTable!$A:$B,MATCH(MonsterTable!$B$1,MonsterTable!$A$1:$B$1,0),0),
IF(OR(NOT(ISBLANK(Z1688)),ISBLANK(AA1688)),#N/A,
IF(X1688="empty","empty",
VLOOKUP(X1688,MonsterGroupTable!$A:$A,1,0)))))))</f>
        <v>g106</v>
      </c>
      <c r="AA1688">
        <v>5</v>
      </c>
      <c r="AE1688" s="1" t="s">
        <v>446</v>
      </c>
      <c r="AF1688" s="2" t="str">
        <f>IF(AND(ISBLANK(AE1688),OR(NOT(ISBLANK(AG1688)),NOT(ISBLANK(AH1688)))),#N/A,
IF(ISBLANK(AE1688),"",
IF(AND(NOT(ISERROR(VLOOKUP(AE1688,MonsterTable!$A:$B,MATCH(MonsterTable!$B$1,MonsterTable!$A$1:$B$1,0),0))),OR(ISBLANK(AG1688),ISBLANK(AH1688))),#N/A,
IFERROR(VLOOKUP(AE1688,MonsterTable!$A:$B,MATCH(MonsterTable!$B$1,MonsterTable!$A$1:$B$1,0),0),
IF(OR(NOT(ISBLANK(AG1688)),ISBLANK(AH1688)),#N/A,
IF(AE1688="empty","empty",
VLOOKUP(AE1688,MonsterGroupTable!$A:$A,1,0)))))))</f>
        <v>empty</v>
      </c>
      <c r="AH1688">
        <v>3</v>
      </c>
      <c r="AL1688" s="1" t="s">
        <v>338</v>
      </c>
      <c r="AM1688" s="2">
        <f>IF(AND(ISBLANK(AL1688),OR(NOT(ISBLANK(AN1688)),NOT(ISBLANK(AO1688)))),#N/A,
IF(ISBLANK(AL1688),"",
IF(AND(NOT(ISERROR(VLOOKUP(AL1688,MonsterTable!$A:$B,MATCH(MonsterTable!$B$1,MonsterTable!$A$1:$B$1,0),0))),OR(ISBLANK(AN1688),ISBLANK(AO1688))),#N/A,
IFERROR(VLOOKUP(AL1688,MonsterTable!$A:$B,MATCH(MonsterTable!$B$1,MonsterTable!$A$1:$B$1,0),0),
IF(OR(NOT(ISBLANK(AN1688)),ISBLANK(AO1688)),#N/A,
IF(AL1688="empty","empty",
VLOOKUP(AL1688,MonsterGroupTable!$A:$A,1,0)))))))</f>
        <v>202</v>
      </c>
      <c r="AN1688">
        <v>1</v>
      </c>
      <c r="AO1688">
        <v>1</v>
      </c>
      <c r="AP1688">
        <v>0</v>
      </c>
      <c r="AT1688" s="2" t="str">
        <f>IF(AND(ISBLANK(AS1688),OR(NOT(ISBLANK(AU1688)),NOT(ISBLANK(AV1688)))),#N/A,
IF(ISBLANK(AS1688),"",
IF(AND(NOT(ISERROR(VLOOKUP(AS1688,MonsterTable!$A:$B,MATCH(MonsterTable!$B$1,MonsterTable!$A$1:$B$1,0),0))),OR(ISBLANK(AU1688),ISBLANK(AV1688))),#N/A,
IFERROR(VLOOKUP(AS1688,MonsterTable!$A:$B,MATCH(MonsterTable!$B$1,MonsterTable!$A$1:$B$1,0),0),
IF(OR(NOT(ISBLANK(AU1688)),ISBLANK(AV1688)),#N/A,
IF(AS1688="empty","empty",
VLOOKUP(AS1688,MonsterGroupTable!$A:$A,1,0)))))))</f>
        <v/>
      </c>
      <c r="BA1688" s="2" t="str">
        <f>IF(AND(ISBLANK(AZ1688),OR(NOT(ISBLANK(BB1688)),NOT(ISBLANK(BC1688)))),#N/A,
IF(ISBLANK(AZ1688),"",
IF(AND(NOT(ISERROR(VLOOKUP(AZ1688,MonsterTable!$A:$B,MATCH(MonsterTable!$B$1,MonsterTable!$A$1:$B$1,0),0))),OR(ISBLANK(BB1688),ISBLANK(BC1688))),#N/A,
IFERROR(VLOOKUP(AZ1688,MonsterTable!$A:$B,MATCH(MonsterTable!$B$1,MonsterTable!$A$1:$B$1,0),0),
IF(OR(NOT(ISBLANK(BB1688)),ISBLANK(BC1688)),#N/A,
IF(AZ1688="empty","empty",
VLOOKUP(AZ1688,MonsterGroupTable!$A:$A,1,0)))))))</f>
        <v/>
      </c>
      <c r="BH1688" s="2" t="str">
        <f>IF(AND(ISBLANK(BG1688),OR(NOT(ISBLANK(BI1688)),NOT(ISBLANK(BJ1688)))),#N/A,
IF(ISBLANK(BG1688),"",
IF(AND(NOT(ISERROR(VLOOKUP(BG1688,MonsterTable!$A:$B,MATCH(MonsterTable!$B$1,MonsterTable!$A$1:$B$1,0),0))),OR(ISBLANK(BI1688),ISBLANK(BJ1688))),#N/A,
IFERROR(VLOOKUP(BG1688,MonsterTable!$A:$B,MATCH(MonsterTable!$B$1,MonsterTable!$A$1:$B$1,0),0),
IF(OR(NOT(ISBLANK(BI1688)),ISBLANK(BJ1688)),#N/A,
IF(BG1688="empty","empty",
VLOOKUP(BG1688,MonsterGroupTable!$A:$A,1,0)))))))</f>
        <v/>
      </c>
      <c r="BO1688" s="2" t="str">
        <f>IF(AND(ISBLANK(BN1688),OR(NOT(ISBLANK(BP1688)),NOT(ISBLANK(BQ1688)))),#N/A,
IF(ISBLANK(BN1688),"",
IF(AND(NOT(ISERROR(VLOOKUP(BN1688,MonsterTable!$A:$B,MATCH(MonsterTable!$B$1,MonsterTable!$A$1:$B$1,0),0))),OR(ISBLANK(BP1688),ISBLANK(BQ1688))),#N/A,
IFERROR(VLOOKUP(BN1688,MonsterTable!$A:$B,MATCH(MonsterTable!$B$1,MonsterTable!$A$1:$B$1,0),0),
IF(OR(NOT(ISBLANK(BP1688)),ISBLANK(BQ1688)),#N/A,
IF(BN1688="empty","empty",
VLOOKUP(BN1688,MonsterGroupTable!$A:$A,1,0)))))))</f>
        <v/>
      </c>
      <c r="BV1688" s="2" t="str">
        <f>IF(AND(ISBLANK(BU1688),OR(NOT(ISBLANK(BW1688)),NOT(ISBLANK(BX1688)))),#N/A,
IF(ISBLANK(BU1688),"",
IF(AND(NOT(ISERROR(VLOOKUP(BU1688,MonsterTable!$A:$B,MATCH(MonsterTable!$B$1,MonsterTable!$A$1:$B$1,0),0))),OR(ISBLANK(BW1688),ISBLANK(BX1688))),#N/A,
IFERROR(VLOOKUP(BU1688,MonsterTable!$A:$B,MATCH(MonsterTable!$B$1,MonsterTable!$A$1:$B$1,0),0),
IF(OR(NOT(ISBLANK(BW1688)),ISBLANK(BX1688)),#N/A,
IF(BU1688="empty","empty",
VLOOKUP(BU1688,MonsterGroupTable!$A:$A,1,0)))))))</f>
        <v/>
      </c>
      <c r="CC1688" s="2" t="str">
        <f>IF(AND(ISBLANK(CB1688),OR(NOT(ISBLANK(CD1688)),NOT(ISBLANK(CE1688)))),#N/A,
IF(ISBLANK(CB1688),"",
IF(AND(NOT(ISERROR(VLOOKUP(CB1688,MonsterTable!$A:$B,MATCH(MonsterTable!$B$1,MonsterTable!$A$1:$B$1,0),0))),OR(ISBLANK(CD1688),ISBLANK(CE1688))),#N/A,
IFERROR(VLOOKUP(CB1688,MonsterTable!$A:$B,MATCH(MonsterTable!$B$1,MonsterTable!$A$1:$B$1,0),0),
IF(OR(NOT(ISBLANK(CD1688)),ISBLANK(CE1688)),#N/A,
IF(CB1688="empty","empty",
VLOOKUP(CB1688,MonsterGroupTable!$A:$A,1,0)))))))</f>
        <v/>
      </c>
      <c r="CJ1688" s="2" t="str">
        <f>IF(AND(ISBLANK(CI1688),OR(NOT(ISBLANK(CK1688)),NOT(ISBLANK(CL1688)))),#N/A,
IF(ISBLANK(CI1688),"",
IF(AND(NOT(ISERROR(VLOOKUP(CI1688,MonsterTable!$A:$B,MATCH(MonsterTable!$B$1,MonsterTable!$A$1:$B$1,0),0))),OR(ISBLANK(CK1688),ISBLANK(CL1688))),#N/A,
IFERROR(VLOOKUP(CI1688,MonsterTable!$A:$B,MATCH(MonsterTable!$B$1,MonsterTable!$A$1:$B$1,0),0),
IF(OR(NOT(ISBLANK(CK1688)),ISBLANK(CL1688)),#N/A,
IF(CI1688="empty","empty",
VLOOKUP(CI1688,MonsterGroupTable!$A:$A,1,0)))))))</f>
        <v/>
      </c>
    </row>
    <row r="1689" spans="1:88">
      <c r="A1689">
        <v>20655</v>
      </c>
      <c r="B1689">
        <f t="shared" si="57"/>
        <v>1.1000000000000001</v>
      </c>
      <c r="C1689">
        <f t="shared" si="57"/>
        <v>1.1000000000000001</v>
      </c>
      <c r="F1689">
        <v>2700</v>
      </c>
      <c r="G1689">
        <v>106156</v>
      </c>
      <c r="H1689">
        <v>0</v>
      </c>
      <c r="I1689">
        <v>0</v>
      </c>
      <c r="J1689">
        <v>0</v>
      </c>
      <c r="K1689" t="s">
        <v>28</v>
      </c>
      <c r="L1689" t="s">
        <v>251</v>
      </c>
      <c r="M1689" t="s">
        <v>79</v>
      </c>
      <c r="N1689" t="s">
        <v>80</v>
      </c>
      <c r="O1689">
        <v>0</v>
      </c>
      <c r="P1689">
        <v>-4.75</v>
      </c>
      <c r="Q1689">
        <v>-3.5</v>
      </c>
      <c r="R1689">
        <v>4.75</v>
      </c>
      <c r="S1689">
        <v>3</v>
      </c>
      <c r="T1689">
        <v>-13.5</v>
      </c>
      <c r="U1689">
        <v>2.5499999999999998</v>
      </c>
      <c r="V1689">
        <v>-6.75</v>
      </c>
      <c r="W1689" t="str">
        <f t="shared" si="58"/>
        <v>g106,5,empty,3,202,1,1,0</v>
      </c>
      <c r="X1689" s="1" t="s">
        <v>284</v>
      </c>
      <c r="Y1689" s="2" t="str">
        <f>IF(AND(ISBLANK(X1689),OR(NOT(ISBLANK(Z1689)),NOT(ISBLANK(AA1689)))),#N/A,
IF(ISBLANK(X1689),"",
IF(AND(NOT(ISERROR(VLOOKUP(X1689,MonsterTable!$A:$B,MATCH(MonsterTable!$B$1,MonsterTable!$A$1:$B$1,0),0))),OR(ISBLANK(Z1689),ISBLANK(AA1689))),#N/A,
IFERROR(VLOOKUP(X1689,MonsterTable!$A:$B,MATCH(MonsterTable!$B$1,MonsterTable!$A$1:$B$1,0),0),
IF(OR(NOT(ISBLANK(Z1689)),ISBLANK(AA1689)),#N/A,
IF(X1689="empty","empty",
VLOOKUP(X1689,MonsterGroupTable!$A:$A,1,0)))))))</f>
        <v>g106</v>
      </c>
      <c r="AA1689">
        <v>5</v>
      </c>
      <c r="AE1689" s="1" t="s">
        <v>446</v>
      </c>
      <c r="AF1689" s="2" t="str">
        <f>IF(AND(ISBLANK(AE1689),OR(NOT(ISBLANK(AG1689)),NOT(ISBLANK(AH1689)))),#N/A,
IF(ISBLANK(AE1689),"",
IF(AND(NOT(ISERROR(VLOOKUP(AE1689,MonsterTable!$A:$B,MATCH(MonsterTable!$B$1,MonsterTable!$A$1:$B$1,0),0))),OR(ISBLANK(AG1689),ISBLANK(AH1689))),#N/A,
IFERROR(VLOOKUP(AE1689,MonsterTable!$A:$B,MATCH(MonsterTable!$B$1,MonsterTable!$A$1:$B$1,0),0),
IF(OR(NOT(ISBLANK(AG1689)),ISBLANK(AH1689)),#N/A,
IF(AE1689="empty","empty",
VLOOKUP(AE1689,MonsterGroupTable!$A:$A,1,0)))))))</f>
        <v>empty</v>
      </c>
      <c r="AH1689">
        <v>3</v>
      </c>
      <c r="AL1689" s="1" t="s">
        <v>338</v>
      </c>
      <c r="AM1689" s="2">
        <f>IF(AND(ISBLANK(AL1689),OR(NOT(ISBLANK(AN1689)),NOT(ISBLANK(AO1689)))),#N/A,
IF(ISBLANK(AL1689),"",
IF(AND(NOT(ISERROR(VLOOKUP(AL1689,MonsterTable!$A:$B,MATCH(MonsterTable!$B$1,MonsterTable!$A$1:$B$1,0),0))),OR(ISBLANK(AN1689),ISBLANK(AO1689))),#N/A,
IFERROR(VLOOKUP(AL1689,MonsterTable!$A:$B,MATCH(MonsterTable!$B$1,MonsterTable!$A$1:$B$1,0),0),
IF(OR(NOT(ISBLANK(AN1689)),ISBLANK(AO1689)),#N/A,
IF(AL1689="empty","empty",
VLOOKUP(AL1689,MonsterGroupTable!$A:$A,1,0)))))))</f>
        <v>202</v>
      </c>
      <c r="AN1689">
        <v>1</v>
      </c>
      <c r="AO1689">
        <v>1</v>
      </c>
      <c r="AP1689">
        <v>0</v>
      </c>
      <c r="AT1689" s="2" t="str">
        <f>IF(AND(ISBLANK(AS1689),OR(NOT(ISBLANK(AU1689)),NOT(ISBLANK(AV1689)))),#N/A,
IF(ISBLANK(AS1689),"",
IF(AND(NOT(ISERROR(VLOOKUP(AS1689,MonsterTable!$A:$B,MATCH(MonsterTable!$B$1,MonsterTable!$A$1:$B$1,0),0))),OR(ISBLANK(AU1689),ISBLANK(AV1689))),#N/A,
IFERROR(VLOOKUP(AS1689,MonsterTable!$A:$B,MATCH(MonsterTable!$B$1,MonsterTable!$A$1:$B$1,0),0),
IF(OR(NOT(ISBLANK(AU1689)),ISBLANK(AV1689)),#N/A,
IF(AS1689="empty","empty",
VLOOKUP(AS1689,MonsterGroupTable!$A:$A,1,0)))))))</f>
        <v/>
      </c>
      <c r="BA1689" s="2" t="str">
        <f>IF(AND(ISBLANK(AZ1689),OR(NOT(ISBLANK(BB1689)),NOT(ISBLANK(BC1689)))),#N/A,
IF(ISBLANK(AZ1689),"",
IF(AND(NOT(ISERROR(VLOOKUP(AZ1689,MonsterTable!$A:$B,MATCH(MonsterTable!$B$1,MonsterTable!$A$1:$B$1,0),0))),OR(ISBLANK(BB1689),ISBLANK(BC1689))),#N/A,
IFERROR(VLOOKUP(AZ1689,MonsterTable!$A:$B,MATCH(MonsterTable!$B$1,MonsterTable!$A$1:$B$1,0),0),
IF(OR(NOT(ISBLANK(BB1689)),ISBLANK(BC1689)),#N/A,
IF(AZ1689="empty","empty",
VLOOKUP(AZ1689,MonsterGroupTable!$A:$A,1,0)))))))</f>
        <v/>
      </c>
      <c r="BH1689" s="2" t="str">
        <f>IF(AND(ISBLANK(BG1689),OR(NOT(ISBLANK(BI1689)),NOT(ISBLANK(BJ1689)))),#N/A,
IF(ISBLANK(BG1689),"",
IF(AND(NOT(ISERROR(VLOOKUP(BG1689,MonsterTable!$A:$B,MATCH(MonsterTable!$B$1,MonsterTable!$A$1:$B$1,0),0))),OR(ISBLANK(BI1689),ISBLANK(BJ1689))),#N/A,
IFERROR(VLOOKUP(BG1689,MonsterTable!$A:$B,MATCH(MonsterTable!$B$1,MonsterTable!$A$1:$B$1,0),0),
IF(OR(NOT(ISBLANK(BI1689)),ISBLANK(BJ1689)),#N/A,
IF(BG1689="empty","empty",
VLOOKUP(BG1689,MonsterGroupTable!$A:$A,1,0)))))))</f>
        <v/>
      </c>
      <c r="BO1689" s="2" t="str">
        <f>IF(AND(ISBLANK(BN1689),OR(NOT(ISBLANK(BP1689)),NOT(ISBLANK(BQ1689)))),#N/A,
IF(ISBLANK(BN1689),"",
IF(AND(NOT(ISERROR(VLOOKUP(BN1689,MonsterTable!$A:$B,MATCH(MonsterTable!$B$1,MonsterTable!$A$1:$B$1,0),0))),OR(ISBLANK(BP1689),ISBLANK(BQ1689))),#N/A,
IFERROR(VLOOKUP(BN1689,MonsterTable!$A:$B,MATCH(MonsterTable!$B$1,MonsterTable!$A$1:$B$1,0),0),
IF(OR(NOT(ISBLANK(BP1689)),ISBLANK(BQ1689)),#N/A,
IF(BN1689="empty","empty",
VLOOKUP(BN1689,MonsterGroupTable!$A:$A,1,0)))))))</f>
        <v/>
      </c>
      <c r="BV1689" s="2" t="str">
        <f>IF(AND(ISBLANK(BU1689),OR(NOT(ISBLANK(BW1689)),NOT(ISBLANK(BX1689)))),#N/A,
IF(ISBLANK(BU1689),"",
IF(AND(NOT(ISERROR(VLOOKUP(BU1689,MonsterTable!$A:$B,MATCH(MonsterTable!$B$1,MonsterTable!$A$1:$B$1,0),0))),OR(ISBLANK(BW1689),ISBLANK(BX1689))),#N/A,
IFERROR(VLOOKUP(BU1689,MonsterTable!$A:$B,MATCH(MonsterTable!$B$1,MonsterTable!$A$1:$B$1,0),0),
IF(OR(NOT(ISBLANK(BW1689)),ISBLANK(BX1689)),#N/A,
IF(BU1689="empty","empty",
VLOOKUP(BU1689,MonsterGroupTable!$A:$A,1,0)))))))</f>
        <v/>
      </c>
      <c r="CC1689" s="2" t="str">
        <f>IF(AND(ISBLANK(CB1689),OR(NOT(ISBLANK(CD1689)),NOT(ISBLANK(CE1689)))),#N/A,
IF(ISBLANK(CB1689),"",
IF(AND(NOT(ISERROR(VLOOKUP(CB1689,MonsterTable!$A:$B,MATCH(MonsterTable!$B$1,MonsterTable!$A$1:$B$1,0),0))),OR(ISBLANK(CD1689),ISBLANK(CE1689))),#N/A,
IFERROR(VLOOKUP(CB1689,MonsterTable!$A:$B,MATCH(MonsterTable!$B$1,MonsterTable!$A$1:$B$1,0),0),
IF(OR(NOT(ISBLANK(CD1689)),ISBLANK(CE1689)),#N/A,
IF(CB1689="empty","empty",
VLOOKUP(CB1689,MonsterGroupTable!$A:$A,1,0)))))))</f>
        <v/>
      </c>
      <c r="CJ1689" s="2" t="str">
        <f>IF(AND(ISBLANK(CI1689),OR(NOT(ISBLANK(CK1689)),NOT(ISBLANK(CL1689)))),#N/A,
IF(ISBLANK(CI1689),"",
IF(AND(NOT(ISERROR(VLOOKUP(CI1689,MonsterTable!$A:$B,MATCH(MonsterTable!$B$1,MonsterTable!$A$1:$B$1,0),0))),OR(ISBLANK(CK1689),ISBLANK(CL1689))),#N/A,
IFERROR(VLOOKUP(CI1689,MonsterTable!$A:$B,MATCH(MonsterTable!$B$1,MonsterTable!$A$1:$B$1,0),0),
IF(OR(NOT(ISBLANK(CK1689)),ISBLANK(CL1689)),#N/A,
IF(CI1689="empty","empty",
VLOOKUP(CI1689,MonsterGroupTable!$A:$A,1,0)))))))</f>
        <v/>
      </c>
    </row>
    <row r="1690" spans="1:88">
      <c r="A1690">
        <v>20656</v>
      </c>
      <c r="B1690">
        <f t="shared" si="57"/>
        <v>1.1000000000000001</v>
      </c>
      <c r="C1690">
        <f t="shared" si="57"/>
        <v>1.1000000000000001</v>
      </c>
      <c r="F1690">
        <v>2700</v>
      </c>
      <c r="G1690">
        <v>106561</v>
      </c>
      <c r="H1690">
        <v>0</v>
      </c>
      <c r="I1690">
        <v>0</v>
      </c>
      <c r="J1690">
        <v>0</v>
      </c>
      <c r="K1690" t="s">
        <v>28</v>
      </c>
      <c r="L1690" t="s">
        <v>251</v>
      </c>
      <c r="M1690" t="s">
        <v>79</v>
      </c>
      <c r="N1690" t="s">
        <v>80</v>
      </c>
      <c r="O1690">
        <v>0</v>
      </c>
      <c r="P1690">
        <v>-4.75</v>
      </c>
      <c r="Q1690">
        <v>-3.5</v>
      </c>
      <c r="R1690">
        <v>4.75</v>
      </c>
      <c r="S1690">
        <v>3</v>
      </c>
      <c r="T1690">
        <v>-13.5</v>
      </c>
      <c r="U1690">
        <v>2.5499999999999998</v>
      </c>
      <c r="V1690">
        <v>-6.75</v>
      </c>
      <c r="W1690" t="str">
        <f t="shared" si="58"/>
        <v>g106,5,empty,3,202,1,1,0</v>
      </c>
      <c r="X1690" s="1" t="s">
        <v>284</v>
      </c>
      <c r="Y1690" s="2" t="str">
        <f>IF(AND(ISBLANK(X1690),OR(NOT(ISBLANK(Z1690)),NOT(ISBLANK(AA1690)))),#N/A,
IF(ISBLANK(X1690),"",
IF(AND(NOT(ISERROR(VLOOKUP(X1690,MonsterTable!$A:$B,MATCH(MonsterTable!$B$1,MonsterTable!$A$1:$B$1,0),0))),OR(ISBLANK(Z1690),ISBLANK(AA1690))),#N/A,
IFERROR(VLOOKUP(X1690,MonsterTable!$A:$B,MATCH(MonsterTable!$B$1,MonsterTable!$A$1:$B$1,0),0),
IF(OR(NOT(ISBLANK(Z1690)),ISBLANK(AA1690)),#N/A,
IF(X1690="empty","empty",
VLOOKUP(X1690,MonsterGroupTable!$A:$A,1,0)))))))</f>
        <v>g106</v>
      </c>
      <c r="AA1690">
        <v>5</v>
      </c>
      <c r="AE1690" s="1" t="s">
        <v>446</v>
      </c>
      <c r="AF1690" s="2" t="str">
        <f>IF(AND(ISBLANK(AE1690),OR(NOT(ISBLANK(AG1690)),NOT(ISBLANK(AH1690)))),#N/A,
IF(ISBLANK(AE1690),"",
IF(AND(NOT(ISERROR(VLOOKUP(AE1690,MonsterTable!$A:$B,MATCH(MonsterTable!$B$1,MonsterTable!$A$1:$B$1,0),0))),OR(ISBLANK(AG1690),ISBLANK(AH1690))),#N/A,
IFERROR(VLOOKUP(AE1690,MonsterTable!$A:$B,MATCH(MonsterTable!$B$1,MonsterTable!$A$1:$B$1,0),0),
IF(OR(NOT(ISBLANK(AG1690)),ISBLANK(AH1690)),#N/A,
IF(AE1690="empty","empty",
VLOOKUP(AE1690,MonsterGroupTable!$A:$A,1,0)))))))</f>
        <v>empty</v>
      </c>
      <c r="AH1690">
        <v>3</v>
      </c>
      <c r="AL1690" s="1" t="s">
        <v>338</v>
      </c>
      <c r="AM1690" s="2">
        <f>IF(AND(ISBLANK(AL1690),OR(NOT(ISBLANK(AN1690)),NOT(ISBLANK(AO1690)))),#N/A,
IF(ISBLANK(AL1690),"",
IF(AND(NOT(ISERROR(VLOOKUP(AL1690,MonsterTable!$A:$B,MATCH(MonsterTable!$B$1,MonsterTable!$A$1:$B$1,0),0))),OR(ISBLANK(AN1690),ISBLANK(AO1690))),#N/A,
IFERROR(VLOOKUP(AL1690,MonsterTable!$A:$B,MATCH(MonsterTable!$B$1,MonsterTable!$A$1:$B$1,0),0),
IF(OR(NOT(ISBLANK(AN1690)),ISBLANK(AO1690)),#N/A,
IF(AL1690="empty","empty",
VLOOKUP(AL1690,MonsterGroupTable!$A:$A,1,0)))))))</f>
        <v>202</v>
      </c>
      <c r="AN1690">
        <v>1</v>
      </c>
      <c r="AO1690">
        <v>1</v>
      </c>
      <c r="AP1690">
        <v>0</v>
      </c>
      <c r="AT1690" s="2" t="str">
        <f>IF(AND(ISBLANK(AS1690),OR(NOT(ISBLANK(AU1690)),NOT(ISBLANK(AV1690)))),#N/A,
IF(ISBLANK(AS1690),"",
IF(AND(NOT(ISERROR(VLOOKUP(AS1690,MonsterTable!$A:$B,MATCH(MonsterTable!$B$1,MonsterTable!$A$1:$B$1,0),0))),OR(ISBLANK(AU1690),ISBLANK(AV1690))),#N/A,
IFERROR(VLOOKUP(AS1690,MonsterTable!$A:$B,MATCH(MonsterTable!$B$1,MonsterTable!$A$1:$B$1,0),0),
IF(OR(NOT(ISBLANK(AU1690)),ISBLANK(AV1690)),#N/A,
IF(AS1690="empty","empty",
VLOOKUP(AS1690,MonsterGroupTable!$A:$A,1,0)))))))</f>
        <v/>
      </c>
      <c r="BA1690" s="2" t="str">
        <f>IF(AND(ISBLANK(AZ1690),OR(NOT(ISBLANK(BB1690)),NOT(ISBLANK(BC1690)))),#N/A,
IF(ISBLANK(AZ1690),"",
IF(AND(NOT(ISERROR(VLOOKUP(AZ1690,MonsterTable!$A:$B,MATCH(MonsterTable!$B$1,MonsterTable!$A$1:$B$1,0),0))),OR(ISBLANK(BB1690),ISBLANK(BC1690))),#N/A,
IFERROR(VLOOKUP(AZ1690,MonsterTable!$A:$B,MATCH(MonsterTable!$B$1,MonsterTable!$A$1:$B$1,0),0),
IF(OR(NOT(ISBLANK(BB1690)),ISBLANK(BC1690)),#N/A,
IF(AZ1690="empty","empty",
VLOOKUP(AZ1690,MonsterGroupTable!$A:$A,1,0)))))))</f>
        <v/>
      </c>
      <c r="BH1690" s="2" t="str">
        <f>IF(AND(ISBLANK(BG1690),OR(NOT(ISBLANK(BI1690)),NOT(ISBLANK(BJ1690)))),#N/A,
IF(ISBLANK(BG1690),"",
IF(AND(NOT(ISERROR(VLOOKUP(BG1690,MonsterTable!$A:$B,MATCH(MonsterTable!$B$1,MonsterTable!$A$1:$B$1,0),0))),OR(ISBLANK(BI1690),ISBLANK(BJ1690))),#N/A,
IFERROR(VLOOKUP(BG1690,MonsterTable!$A:$B,MATCH(MonsterTable!$B$1,MonsterTable!$A$1:$B$1,0),0),
IF(OR(NOT(ISBLANK(BI1690)),ISBLANK(BJ1690)),#N/A,
IF(BG1690="empty","empty",
VLOOKUP(BG1690,MonsterGroupTable!$A:$A,1,0)))))))</f>
        <v/>
      </c>
      <c r="BO1690" s="2" t="str">
        <f>IF(AND(ISBLANK(BN1690),OR(NOT(ISBLANK(BP1690)),NOT(ISBLANK(BQ1690)))),#N/A,
IF(ISBLANK(BN1690),"",
IF(AND(NOT(ISERROR(VLOOKUP(BN1690,MonsterTable!$A:$B,MATCH(MonsterTable!$B$1,MonsterTable!$A$1:$B$1,0),0))),OR(ISBLANK(BP1690),ISBLANK(BQ1690))),#N/A,
IFERROR(VLOOKUP(BN1690,MonsterTable!$A:$B,MATCH(MonsterTable!$B$1,MonsterTable!$A$1:$B$1,0),0),
IF(OR(NOT(ISBLANK(BP1690)),ISBLANK(BQ1690)),#N/A,
IF(BN1690="empty","empty",
VLOOKUP(BN1690,MonsterGroupTable!$A:$A,1,0)))))))</f>
        <v/>
      </c>
      <c r="BV1690" s="2" t="str">
        <f>IF(AND(ISBLANK(BU1690),OR(NOT(ISBLANK(BW1690)),NOT(ISBLANK(BX1690)))),#N/A,
IF(ISBLANK(BU1690),"",
IF(AND(NOT(ISERROR(VLOOKUP(BU1690,MonsterTable!$A:$B,MATCH(MonsterTable!$B$1,MonsterTable!$A$1:$B$1,0),0))),OR(ISBLANK(BW1690),ISBLANK(BX1690))),#N/A,
IFERROR(VLOOKUP(BU1690,MonsterTable!$A:$B,MATCH(MonsterTable!$B$1,MonsterTable!$A$1:$B$1,0),0),
IF(OR(NOT(ISBLANK(BW1690)),ISBLANK(BX1690)),#N/A,
IF(BU1690="empty","empty",
VLOOKUP(BU1690,MonsterGroupTable!$A:$A,1,0)))))))</f>
        <v/>
      </c>
      <c r="CC1690" s="2" t="str">
        <f>IF(AND(ISBLANK(CB1690),OR(NOT(ISBLANK(CD1690)),NOT(ISBLANK(CE1690)))),#N/A,
IF(ISBLANK(CB1690),"",
IF(AND(NOT(ISERROR(VLOOKUP(CB1690,MonsterTable!$A:$B,MATCH(MonsterTable!$B$1,MonsterTable!$A$1:$B$1,0),0))),OR(ISBLANK(CD1690),ISBLANK(CE1690))),#N/A,
IFERROR(VLOOKUP(CB1690,MonsterTable!$A:$B,MATCH(MonsterTable!$B$1,MonsterTable!$A$1:$B$1,0),0),
IF(OR(NOT(ISBLANK(CD1690)),ISBLANK(CE1690)),#N/A,
IF(CB1690="empty","empty",
VLOOKUP(CB1690,MonsterGroupTable!$A:$A,1,0)))))))</f>
        <v/>
      </c>
      <c r="CJ1690" s="2" t="str">
        <f>IF(AND(ISBLANK(CI1690),OR(NOT(ISBLANK(CK1690)),NOT(ISBLANK(CL1690)))),#N/A,
IF(ISBLANK(CI1690),"",
IF(AND(NOT(ISERROR(VLOOKUP(CI1690,MonsterTable!$A:$B,MATCH(MonsterTable!$B$1,MonsterTable!$A$1:$B$1,0),0))),OR(ISBLANK(CK1690),ISBLANK(CL1690))),#N/A,
IFERROR(VLOOKUP(CI1690,MonsterTable!$A:$B,MATCH(MonsterTable!$B$1,MonsterTable!$A$1:$B$1,0),0),
IF(OR(NOT(ISBLANK(CK1690)),ISBLANK(CL1690)),#N/A,
IF(CI1690="empty","empty",
VLOOKUP(CI1690,MonsterGroupTable!$A:$A,1,0)))))))</f>
        <v/>
      </c>
    </row>
    <row r="1691" spans="1:88">
      <c r="A1691">
        <v>20657</v>
      </c>
      <c r="B1691">
        <f t="shared" si="57"/>
        <v>1.1000000000000001</v>
      </c>
      <c r="C1691">
        <f t="shared" si="57"/>
        <v>1.1000000000000001</v>
      </c>
      <c r="F1691">
        <v>2700</v>
      </c>
      <c r="G1691">
        <v>106966</v>
      </c>
      <c r="H1691">
        <v>0</v>
      </c>
      <c r="I1691">
        <v>0</v>
      </c>
      <c r="J1691">
        <v>0</v>
      </c>
      <c r="K1691" t="s">
        <v>28</v>
      </c>
      <c r="L1691" t="s">
        <v>251</v>
      </c>
      <c r="M1691" t="s">
        <v>79</v>
      </c>
      <c r="N1691" t="s">
        <v>80</v>
      </c>
      <c r="O1691">
        <v>0</v>
      </c>
      <c r="P1691">
        <v>-4.75</v>
      </c>
      <c r="Q1691">
        <v>-3.5</v>
      </c>
      <c r="R1691">
        <v>4.75</v>
      </c>
      <c r="S1691">
        <v>3</v>
      </c>
      <c r="T1691">
        <v>-13.5</v>
      </c>
      <c r="U1691">
        <v>2.5499999999999998</v>
      </c>
      <c r="V1691">
        <v>-6.75</v>
      </c>
      <c r="W1691" t="str">
        <f t="shared" si="58"/>
        <v>g106,5,empty,3,202,1,1,0</v>
      </c>
      <c r="X1691" s="1" t="s">
        <v>284</v>
      </c>
      <c r="Y1691" s="2" t="str">
        <f>IF(AND(ISBLANK(X1691),OR(NOT(ISBLANK(Z1691)),NOT(ISBLANK(AA1691)))),#N/A,
IF(ISBLANK(X1691),"",
IF(AND(NOT(ISERROR(VLOOKUP(X1691,MonsterTable!$A:$B,MATCH(MonsterTable!$B$1,MonsterTable!$A$1:$B$1,0),0))),OR(ISBLANK(Z1691),ISBLANK(AA1691))),#N/A,
IFERROR(VLOOKUP(X1691,MonsterTable!$A:$B,MATCH(MonsterTable!$B$1,MonsterTable!$A$1:$B$1,0),0),
IF(OR(NOT(ISBLANK(Z1691)),ISBLANK(AA1691)),#N/A,
IF(X1691="empty","empty",
VLOOKUP(X1691,MonsterGroupTable!$A:$A,1,0)))))))</f>
        <v>g106</v>
      </c>
      <c r="AA1691">
        <v>5</v>
      </c>
      <c r="AE1691" s="1" t="s">
        <v>446</v>
      </c>
      <c r="AF1691" s="2" t="str">
        <f>IF(AND(ISBLANK(AE1691),OR(NOT(ISBLANK(AG1691)),NOT(ISBLANK(AH1691)))),#N/A,
IF(ISBLANK(AE1691),"",
IF(AND(NOT(ISERROR(VLOOKUP(AE1691,MonsterTable!$A:$B,MATCH(MonsterTable!$B$1,MonsterTable!$A$1:$B$1,0),0))),OR(ISBLANK(AG1691),ISBLANK(AH1691))),#N/A,
IFERROR(VLOOKUP(AE1691,MonsterTable!$A:$B,MATCH(MonsterTable!$B$1,MonsterTable!$A$1:$B$1,0),0),
IF(OR(NOT(ISBLANK(AG1691)),ISBLANK(AH1691)),#N/A,
IF(AE1691="empty","empty",
VLOOKUP(AE1691,MonsterGroupTable!$A:$A,1,0)))))))</f>
        <v>empty</v>
      </c>
      <c r="AH1691">
        <v>3</v>
      </c>
      <c r="AL1691" s="1" t="s">
        <v>338</v>
      </c>
      <c r="AM1691" s="2">
        <f>IF(AND(ISBLANK(AL1691),OR(NOT(ISBLANK(AN1691)),NOT(ISBLANK(AO1691)))),#N/A,
IF(ISBLANK(AL1691),"",
IF(AND(NOT(ISERROR(VLOOKUP(AL1691,MonsterTable!$A:$B,MATCH(MonsterTable!$B$1,MonsterTable!$A$1:$B$1,0),0))),OR(ISBLANK(AN1691),ISBLANK(AO1691))),#N/A,
IFERROR(VLOOKUP(AL1691,MonsterTable!$A:$B,MATCH(MonsterTable!$B$1,MonsterTable!$A$1:$B$1,0),0),
IF(OR(NOT(ISBLANK(AN1691)),ISBLANK(AO1691)),#N/A,
IF(AL1691="empty","empty",
VLOOKUP(AL1691,MonsterGroupTable!$A:$A,1,0)))))))</f>
        <v>202</v>
      </c>
      <c r="AN1691">
        <v>1</v>
      </c>
      <c r="AO1691">
        <v>1</v>
      </c>
      <c r="AP1691">
        <v>0</v>
      </c>
      <c r="AT1691" s="2" t="str">
        <f>IF(AND(ISBLANK(AS1691),OR(NOT(ISBLANK(AU1691)),NOT(ISBLANK(AV1691)))),#N/A,
IF(ISBLANK(AS1691),"",
IF(AND(NOT(ISERROR(VLOOKUP(AS1691,MonsterTable!$A:$B,MATCH(MonsterTable!$B$1,MonsterTable!$A$1:$B$1,0),0))),OR(ISBLANK(AU1691),ISBLANK(AV1691))),#N/A,
IFERROR(VLOOKUP(AS1691,MonsterTable!$A:$B,MATCH(MonsterTable!$B$1,MonsterTable!$A$1:$B$1,0),0),
IF(OR(NOT(ISBLANK(AU1691)),ISBLANK(AV1691)),#N/A,
IF(AS1691="empty","empty",
VLOOKUP(AS1691,MonsterGroupTable!$A:$A,1,0)))))))</f>
        <v/>
      </c>
      <c r="BA1691" s="2" t="str">
        <f>IF(AND(ISBLANK(AZ1691),OR(NOT(ISBLANK(BB1691)),NOT(ISBLANK(BC1691)))),#N/A,
IF(ISBLANK(AZ1691),"",
IF(AND(NOT(ISERROR(VLOOKUP(AZ1691,MonsterTable!$A:$B,MATCH(MonsterTable!$B$1,MonsterTable!$A$1:$B$1,0),0))),OR(ISBLANK(BB1691),ISBLANK(BC1691))),#N/A,
IFERROR(VLOOKUP(AZ1691,MonsterTable!$A:$B,MATCH(MonsterTable!$B$1,MonsterTable!$A$1:$B$1,0),0),
IF(OR(NOT(ISBLANK(BB1691)),ISBLANK(BC1691)),#N/A,
IF(AZ1691="empty","empty",
VLOOKUP(AZ1691,MonsterGroupTable!$A:$A,1,0)))))))</f>
        <v/>
      </c>
      <c r="BH1691" s="2" t="str">
        <f>IF(AND(ISBLANK(BG1691),OR(NOT(ISBLANK(BI1691)),NOT(ISBLANK(BJ1691)))),#N/A,
IF(ISBLANK(BG1691),"",
IF(AND(NOT(ISERROR(VLOOKUP(BG1691,MonsterTable!$A:$B,MATCH(MonsterTable!$B$1,MonsterTable!$A$1:$B$1,0),0))),OR(ISBLANK(BI1691),ISBLANK(BJ1691))),#N/A,
IFERROR(VLOOKUP(BG1691,MonsterTable!$A:$B,MATCH(MonsterTable!$B$1,MonsterTable!$A$1:$B$1,0),0),
IF(OR(NOT(ISBLANK(BI1691)),ISBLANK(BJ1691)),#N/A,
IF(BG1691="empty","empty",
VLOOKUP(BG1691,MonsterGroupTable!$A:$A,1,0)))))))</f>
        <v/>
      </c>
      <c r="BO1691" s="2" t="str">
        <f>IF(AND(ISBLANK(BN1691),OR(NOT(ISBLANK(BP1691)),NOT(ISBLANK(BQ1691)))),#N/A,
IF(ISBLANK(BN1691),"",
IF(AND(NOT(ISERROR(VLOOKUP(BN1691,MonsterTable!$A:$B,MATCH(MonsterTable!$B$1,MonsterTable!$A$1:$B$1,0),0))),OR(ISBLANK(BP1691),ISBLANK(BQ1691))),#N/A,
IFERROR(VLOOKUP(BN1691,MonsterTable!$A:$B,MATCH(MonsterTable!$B$1,MonsterTable!$A$1:$B$1,0),0),
IF(OR(NOT(ISBLANK(BP1691)),ISBLANK(BQ1691)),#N/A,
IF(BN1691="empty","empty",
VLOOKUP(BN1691,MonsterGroupTable!$A:$A,1,0)))))))</f>
        <v/>
      </c>
      <c r="BV1691" s="2" t="str">
        <f>IF(AND(ISBLANK(BU1691),OR(NOT(ISBLANK(BW1691)),NOT(ISBLANK(BX1691)))),#N/A,
IF(ISBLANK(BU1691),"",
IF(AND(NOT(ISERROR(VLOOKUP(BU1691,MonsterTable!$A:$B,MATCH(MonsterTable!$B$1,MonsterTable!$A$1:$B$1,0),0))),OR(ISBLANK(BW1691),ISBLANK(BX1691))),#N/A,
IFERROR(VLOOKUP(BU1691,MonsterTable!$A:$B,MATCH(MonsterTable!$B$1,MonsterTable!$A$1:$B$1,0),0),
IF(OR(NOT(ISBLANK(BW1691)),ISBLANK(BX1691)),#N/A,
IF(BU1691="empty","empty",
VLOOKUP(BU1691,MonsterGroupTable!$A:$A,1,0)))))))</f>
        <v/>
      </c>
      <c r="CC1691" s="2" t="str">
        <f>IF(AND(ISBLANK(CB1691),OR(NOT(ISBLANK(CD1691)),NOT(ISBLANK(CE1691)))),#N/A,
IF(ISBLANK(CB1691),"",
IF(AND(NOT(ISERROR(VLOOKUP(CB1691,MonsterTable!$A:$B,MATCH(MonsterTable!$B$1,MonsterTable!$A$1:$B$1,0),0))),OR(ISBLANK(CD1691),ISBLANK(CE1691))),#N/A,
IFERROR(VLOOKUP(CB1691,MonsterTable!$A:$B,MATCH(MonsterTable!$B$1,MonsterTable!$A$1:$B$1,0),0),
IF(OR(NOT(ISBLANK(CD1691)),ISBLANK(CE1691)),#N/A,
IF(CB1691="empty","empty",
VLOOKUP(CB1691,MonsterGroupTable!$A:$A,1,0)))))))</f>
        <v/>
      </c>
      <c r="CJ1691" s="2" t="str">
        <f>IF(AND(ISBLANK(CI1691),OR(NOT(ISBLANK(CK1691)),NOT(ISBLANK(CL1691)))),#N/A,
IF(ISBLANK(CI1691),"",
IF(AND(NOT(ISERROR(VLOOKUP(CI1691,MonsterTable!$A:$B,MATCH(MonsterTable!$B$1,MonsterTable!$A$1:$B$1,0),0))),OR(ISBLANK(CK1691),ISBLANK(CL1691))),#N/A,
IFERROR(VLOOKUP(CI1691,MonsterTable!$A:$B,MATCH(MonsterTable!$B$1,MonsterTable!$A$1:$B$1,0),0),
IF(OR(NOT(ISBLANK(CK1691)),ISBLANK(CL1691)),#N/A,
IF(CI1691="empty","empty",
VLOOKUP(CI1691,MonsterGroupTable!$A:$A,1,0)))))))</f>
        <v/>
      </c>
    </row>
    <row r="1692" spans="1:88">
      <c r="A1692">
        <v>20658</v>
      </c>
      <c r="B1692">
        <f t="shared" si="57"/>
        <v>1.1000000000000001</v>
      </c>
      <c r="C1692">
        <f t="shared" si="57"/>
        <v>1.1000000000000001</v>
      </c>
      <c r="F1692">
        <v>2700</v>
      </c>
      <c r="G1692">
        <v>107371</v>
      </c>
      <c r="H1692">
        <v>0</v>
      </c>
      <c r="I1692">
        <v>0</v>
      </c>
      <c r="J1692">
        <v>0</v>
      </c>
      <c r="K1692" t="s">
        <v>28</v>
      </c>
      <c r="L1692" t="s">
        <v>251</v>
      </c>
      <c r="M1692" t="s">
        <v>79</v>
      </c>
      <c r="N1692" t="s">
        <v>80</v>
      </c>
      <c r="O1692">
        <v>0</v>
      </c>
      <c r="P1692">
        <v>-4.75</v>
      </c>
      <c r="Q1692">
        <v>-3.5</v>
      </c>
      <c r="R1692">
        <v>4.75</v>
      </c>
      <c r="S1692">
        <v>3</v>
      </c>
      <c r="T1692">
        <v>-13.5</v>
      </c>
      <c r="U1692">
        <v>2.5499999999999998</v>
      </c>
      <c r="V1692">
        <v>-6.75</v>
      </c>
      <c r="W1692" t="str">
        <f t="shared" si="58"/>
        <v>g106,5,empty,3,202,1,1,0</v>
      </c>
      <c r="X1692" s="1" t="s">
        <v>284</v>
      </c>
      <c r="Y1692" s="2" t="str">
        <f>IF(AND(ISBLANK(X1692),OR(NOT(ISBLANK(Z1692)),NOT(ISBLANK(AA1692)))),#N/A,
IF(ISBLANK(X1692),"",
IF(AND(NOT(ISERROR(VLOOKUP(X1692,MonsterTable!$A:$B,MATCH(MonsterTable!$B$1,MonsterTable!$A$1:$B$1,0),0))),OR(ISBLANK(Z1692),ISBLANK(AA1692))),#N/A,
IFERROR(VLOOKUP(X1692,MonsterTable!$A:$B,MATCH(MonsterTable!$B$1,MonsterTable!$A$1:$B$1,0),0),
IF(OR(NOT(ISBLANK(Z1692)),ISBLANK(AA1692)),#N/A,
IF(X1692="empty","empty",
VLOOKUP(X1692,MonsterGroupTable!$A:$A,1,0)))))))</f>
        <v>g106</v>
      </c>
      <c r="AA1692">
        <v>5</v>
      </c>
      <c r="AE1692" s="1" t="s">
        <v>446</v>
      </c>
      <c r="AF1692" s="2" t="str">
        <f>IF(AND(ISBLANK(AE1692),OR(NOT(ISBLANK(AG1692)),NOT(ISBLANK(AH1692)))),#N/A,
IF(ISBLANK(AE1692),"",
IF(AND(NOT(ISERROR(VLOOKUP(AE1692,MonsterTable!$A:$B,MATCH(MonsterTable!$B$1,MonsterTable!$A$1:$B$1,0),0))),OR(ISBLANK(AG1692),ISBLANK(AH1692))),#N/A,
IFERROR(VLOOKUP(AE1692,MonsterTable!$A:$B,MATCH(MonsterTable!$B$1,MonsterTable!$A$1:$B$1,0),0),
IF(OR(NOT(ISBLANK(AG1692)),ISBLANK(AH1692)),#N/A,
IF(AE1692="empty","empty",
VLOOKUP(AE1692,MonsterGroupTable!$A:$A,1,0)))))))</f>
        <v>empty</v>
      </c>
      <c r="AH1692">
        <v>3</v>
      </c>
      <c r="AL1692" s="1" t="s">
        <v>338</v>
      </c>
      <c r="AM1692" s="2">
        <f>IF(AND(ISBLANK(AL1692),OR(NOT(ISBLANK(AN1692)),NOT(ISBLANK(AO1692)))),#N/A,
IF(ISBLANK(AL1692),"",
IF(AND(NOT(ISERROR(VLOOKUP(AL1692,MonsterTable!$A:$B,MATCH(MonsterTable!$B$1,MonsterTable!$A$1:$B$1,0),0))),OR(ISBLANK(AN1692),ISBLANK(AO1692))),#N/A,
IFERROR(VLOOKUP(AL1692,MonsterTable!$A:$B,MATCH(MonsterTable!$B$1,MonsterTable!$A$1:$B$1,0),0),
IF(OR(NOT(ISBLANK(AN1692)),ISBLANK(AO1692)),#N/A,
IF(AL1692="empty","empty",
VLOOKUP(AL1692,MonsterGroupTable!$A:$A,1,0)))))))</f>
        <v>202</v>
      </c>
      <c r="AN1692">
        <v>1</v>
      </c>
      <c r="AO1692">
        <v>1</v>
      </c>
      <c r="AP1692">
        <v>0</v>
      </c>
      <c r="AT1692" s="2" t="str">
        <f>IF(AND(ISBLANK(AS1692),OR(NOT(ISBLANK(AU1692)),NOT(ISBLANK(AV1692)))),#N/A,
IF(ISBLANK(AS1692),"",
IF(AND(NOT(ISERROR(VLOOKUP(AS1692,MonsterTable!$A:$B,MATCH(MonsterTable!$B$1,MonsterTable!$A$1:$B$1,0),0))),OR(ISBLANK(AU1692),ISBLANK(AV1692))),#N/A,
IFERROR(VLOOKUP(AS1692,MonsterTable!$A:$B,MATCH(MonsterTable!$B$1,MonsterTable!$A$1:$B$1,0),0),
IF(OR(NOT(ISBLANK(AU1692)),ISBLANK(AV1692)),#N/A,
IF(AS1692="empty","empty",
VLOOKUP(AS1692,MonsterGroupTable!$A:$A,1,0)))))))</f>
        <v/>
      </c>
      <c r="BA1692" s="2" t="str">
        <f>IF(AND(ISBLANK(AZ1692),OR(NOT(ISBLANK(BB1692)),NOT(ISBLANK(BC1692)))),#N/A,
IF(ISBLANK(AZ1692),"",
IF(AND(NOT(ISERROR(VLOOKUP(AZ1692,MonsterTable!$A:$B,MATCH(MonsterTable!$B$1,MonsterTable!$A$1:$B$1,0),0))),OR(ISBLANK(BB1692),ISBLANK(BC1692))),#N/A,
IFERROR(VLOOKUP(AZ1692,MonsterTable!$A:$B,MATCH(MonsterTable!$B$1,MonsterTable!$A$1:$B$1,0),0),
IF(OR(NOT(ISBLANK(BB1692)),ISBLANK(BC1692)),#N/A,
IF(AZ1692="empty","empty",
VLOOKUP(AZ1692,MonsterGroupTable!$A:$A,1,0)))))))</f>
        <v/>
      </c>
      <c r="BH1692" s="2" t="str">
        <f>IF(AND(ISBLANK(BG1692),OR(NOT(ISBLANK(BI1692)),NOT(ISBLANK(BJ1692)))),#N/A,
IF(ISBLANK(BG1692),"",
IF(AND(NOT(ISERROR(VLOOKUP(BG1692,MonsterTable!$A:$B,MATCH(MonsterTable!$B$1,MonsterTable!$A$1:$B$1,0),0))),OR(ISBLANK(BI1692),ISBLANK(BJ1692))),#N/A,
IFERROR(VLOOKUP(BG1692,MonsterTable!$A:$B,MATCH(MonsterTable!$B$1,MonsterTable!$A$1:$B$1,0),0),
IF(OR(NOT(ISBLANK(BI1692)),ISBLANK(BJ1692)),#N/A,
IF(BG1692="empty","empty",
VLOOKUP(BG1692,MonsterGroupTable!$A:$A,1,0)))))))</f>
        <v/>
      </c>
      <c r="BO1692" s="2" t="str">
        <f>IF(AND(ISBLANK(BN1692),OR(NOT(ISBLANK(BP1692)),NOT(ISBLANK(BQ1692)))),#N/A,
IF(ISBLANK(BN1692),"",
IF(AND(NOT(ISERROR(VLOOKUP(BN1692,MonsterTable!$A:$B,MATCH(MonsterTable!$B$1,MonsterTable!$A$1:$B$1,0),0))),OR(ISBLANK(BP1692),ISBLANK(BQ1692))),#N/A,
IFERROR(VLOOKUP(BN1692,MonsterTable!$A:$B,MATCH(MonsterTable!$B$1,MonsterTable!$A$1:$B$1,0),0),
IF(OR(NOT(ISBLANK(BP1692)),ISBLANK(BQ1692)),#N/A,
IF(BN1692="empty","empty",
VLOOKUP(BN1692,MonsterGroupTable!$A:$A,1,0)))))))</f>
        <v/>
      </c>
      <c r="BV1692" s="2" t="str">
        <f>IF(AND(ISBLANK(BU1692),OR(NOT(ISBLANK(BW1692)),NOT(ISBLANK(BX1692)))),#N/A,
IF(ISBLANK(BU1692),"",
IF(AND(NOT(ISERROR(VLOOKUP(BU1692,MonsterTable!$A:$B,MATCH(MonsterTable!$B$1,MonsterTable!$A$1:$B$1,0),0))),OR(ISBLANK(BW1692),ISBLANK(BX1692))),#N/A,
IFERROR(VLOOKUP(BU1692,MonsterTable!$A:$B,MATCH(MonsterTable!$B$1,MonsterTable!$A$1:$B$1,0),0),
IF(OR(NOT(ISBLANK(BW1692)),ISBLANK(BX1692)),#N/A,
IF(BU1692="empty","empty",
VLOOKUP(BU1692,MonsterGroupTable!$A:$A,1,0)))))))</f>
        <v/>
      </c>
      <c r="CC1692" s="2" t="str">
        <f>IF(AND(ISBLANK(CB1692),OR(NOT(ISBLANK(CD1692)),NOT(ISBLANK(CE1692)))),#N/A,
IF(ISBLANK(CB1692),"",
IF(AND(NOT(ISERROR(VLOOKUP(CB1692,MonsterTable!$A:$B,MATCH(MonsterTable!$B$1,MonsterTable!$A$1:$B$1,0),0))),OR(ISBLANK(CD1692),ISBLANK(CE1692))),#N/A,
IFERROR(VLOOKUP(CB1692,MonsterTable!$A:$B,MATCH(MonsterTable!$B$1,MonsterTable!$A$1:$B$1,0),0),
IF(OR(NOT(ISBLANK(CD1692)),ISBLANK(CE1692)),#N/A,
IF(CB1692="empty","empty",
VLOOKUP(CB1692,MonsterGroupTable!$A:$A,1,0)))))))</f>
        <v/>
      </c>
      <c r="CJ1692" s="2" t="str">
        <f>IF(AND(ISBLANK(CI1692),OR(NOT(ISBLANK(CK1692)),NOT(ISBLANK(CL1692)))),#N/A,
IF(ISBLANK(CI1692),"",
IF(AND(NOT(ISERROR(VLOOKUP(CI1692,MonsterTable!$A:$B,MATCH(MonsterTable!$B$1,MonsterTable!$A$1:$B$1,0),0))),OR(ISBLANK(CK1692),ISBLANK(CL1692))),#N/A,
IFERROR(VLOOKUP(CI1692,MonsterTable!$A:$B,MATCH(MonsterTable!$B$1,MonsterTable!$A$1:$B$1,0),0),
IF(OR(NOT(ISBLANK(CK1692)),ISBLANK(CL1692)),#N/A,
IF(CI1692="empty","empty",
VLOOKUP(CI1692,MonsterGroupTable!$A:$A,1,0)))))))</f>
        <v/>
      </c>
    </row>
    <row r="1693" spans="1:88">
      <c r="A1693">
        <v>20659</v>
      </c>
      <c r="B1693">
        <f t="shared" si="57"/>
        <v>1.1000000000000001</v>
      </c>
      <c r="C1693">
        <f t="shared" si="57"/>
        <v>1.1000000000000001</v>
      </c>
      <c r="F1693">
        <v>2700</v>
      </c>
      <c r="G1693">
        <v>107776</v>
      </c>
      <c r="H1693">
        <v>0</v>
      </c>
      <c r="I1693">
        <v>0</v>
      </c>
      <c r="J1693">
        <v>0</v>
      </c>
      <c r="K1693" t="s">
        <v>28</v>
      </c>
      <c r="L1693" t="s">
        <v>251</v>
      </c>
      <c r="M1693" t="s">
        <v>79</v>
      </c>
      <c r="N1693" t="s">
        <v>80</v>
      </c>
      <c r="O1693">
        <v>0</v>
      </c>
      <c r="P1693">
        <v>-4.75</v>
      </c>
      <c r="Q1693">
        <v>-3.5</v>
      </c>
      <c r="R1693">
        <v>4.75</v>
      </c>
      <c r="S1693">
        <v>3</v>
      </c>
      <c r="T1693">
        <v>-13.5</v>
      </c>
      <c r="U1693">
        <v>2.5499999999999998</v>
      </c>
      <c r="V1693">
        <v>-6.75</v>
      </c>
      <c r="W1693" t="str">
        <f t="shared" si="58"/>
        <v>g106,5,empty,3,202,1,1,0</v>
      </c>
      <c r="X1693" s="1" t="s">
        <v>284</v>
      </c>
      <c r="Y1693" s="2" t="str">
        <f>IF(AND(ISBLANK(X1693),OR(NOT(ISBLANK(Z1693)),NOT(ISBLANK(AA1693)))),#N/A,
IF(ISBLANK(X1693),"",
IF(AND(NOT(ISERROR(VLOOKUP(X1693,MonsterTable!$A:$B,MATCH(MonsterTable!$B$1,MonsterTable!$A$1:$B$1,0),0))),OR(ISBLANK(Z1693),ISBLANK(AA1693))),#N/A,
IFERROR(VLOOKUP(X1693,MonsterTable!$A:$B,MATCH(MonsterTable!$B$1,MonsterTable!$A$1:$B$1,0),0),
IF(OR(NOT(ISBLANK(Z1693)),ISBLANK(AA1693)),#N/A,
IF(X1693="empty","empty",
VLOOKUP(X1693,MonsterGroupTable!$A:$A,1,0)))))))</f>
        <v>g106</v>
      </c>
      <c r="AA1693">
        <v>5</v>
      </c>
      <c r="AE1693" s="1" t="s">
        <v>446</v>
      </c>
      <c r="AF1693" s="2" t="str">
        <f>IF(AND(ISBLANK(AE1693),OR(NOT(ISBLANK(AG1693)),NOT(ISBLANK(AH1693)))),#N/A,
IF(ISBLANK(AE1693),"",
IF(AND(NOT(ISERROR(VLOOKUP(AE1693,MonsterTable!$A:$B,MATCH(MonsterTable!$B$1,MonsterTable!$A$1:$B$1,0),0))),OR(ISBLANK(AG1693),ISBLANK(AH1693))),#N/A,
IFERROR(VLOOKUP(AE1693,MonsterTable!$A:$B,MATCH(MonsterTable!$B$1,MonsterTable!$A$1:$B$1,0),0),
IF(OR(NOT(ISBLANK(AG1693)),ISBLANK(AH1693)),#N/A,
IF(AE1693="empty","empty",
VLOOKUP(AE1693,MonsterGroupTable!$A:$A,1,0)))))))</f>
        <v>empty</v>
      </c>
      <c r="AH1693">
        <v>3</v>
      </c>
      <c r="AL1693" s="1" t="s">
        <v>338</v>
      </c>
      <c r="AM1693" s="2">
        <f>IF(AND(ISBLANK(AL1693),OR(NOT(ISBLANK(AN1693)),NOT(ISBLANK(AO1693)))),#N/A,
IF(ISBLANK(AL1693),"",
IF(AND(NOT(ISERROR(VLOOKUP(AL1693,MonsterTable!$A:$B,MATCH(MonsterTable!$B$1,MonsterTable!$A$1:$B$1,0),0))),OR(ISBLANK(AN1693),ISBLANK(AO1693))),#N/A,
IFERROR(VLOOKUP(AL1693,MonsterTable!$A:$B,MATCH(MonsterTable!$B$1,MonsterTable!$A$1:$B$1,0),0),
IF(OR(NOT(ISBLANK(AN1693)),ISBLANK(AO1693)),#N/A,
IF(AL1693="empty","empty",
VLOOKUP(AL1693,MonsterGroupTable!$A:$A,1,0)))))))</f>
        <v>202</v>
      </c>
      <c r="AN1693">
        <v>1</v>
      </c>
      <c r="AO1693">
        <v>1</v>
      </c>
      <c r="AP1693">
        <v>0</v>
      </c>
      <c r="AT1693" s="2" t="str">
        <f>IF(AND(ISBLANK(AS1693),OR(NOT(ISBLANK(AU1693)),NOT(ISBLANK(AV1693)))),#N/A,
IF(ISBLANK(AS1693),"",
IF(AND(NOT(ISERROR(VLOOKUP(AS1693,MonsterTable!$A:$B,MATCH(MonsterTable!$B$1,MonsterTable!$A$1:$B$1,0),0))),OR(ISBLANK(AU1693),ISBLANK(AV1693))),#N/A,
IFERROR(VLOOKUP(AS1693,MonsterTable!$A:$B,MATCH(MonsterTable!$B$1,MonsterTable!$A$1:$B$1,0),0),
IF(OR(NOT(ISBLANK(AU1693)),ISBLANK(AV1693)),#N/A,
IF(AS1693="empty","empty",
VLOOKUP(AS1693,MonsterGroupTable!$A:$A,1,0)))))))</f>
        <v/>
      </c>
      <c r="BA1693" s="2" t="str">
        <f>IF(AND(ISBLANK(AZ1693),OR(NOT(ISBLANK(BB1693)),NOT(ISBLANK(BC1693)))),#N/A,
IF(ISBLANK(AZ1693),"",
IF(AND(NOT(ISERROR(VLOOKUP(AZ1693,MonsterTable!$A:$B,MATCH(MonsterTable!$B$1,MonsterTable!$A$1:$B$1,0),0))),OR(ISBLANK(BB1693),ISBLANK(BC1693))),#N/A,
IFERROR(VLOOKUP(AZ1693,MonsterTable!$A:$B,MATCH(MonsterTable!$B$1,MonsterTable!$A$1:$B$1,0),0),
IF(OR(NOT(ISBLANK(BB1693)),ISBLANK(BC1693)),#N/A,
IF(AZ1693="empty","empty",
VLOOKUP(AZ1693,MonsterGroupTable!$A:$A,1,0)))))))</f>
        <v/>
      </c>
      <c r="BH1693" s="2" t="str">
        <f>IF(AND(ISBLANK(BG1693),OR(NOT(ISBLANK(BI1693)),NOT(ISBLANK(BJ1693)))),#N/A,
IF(ISBLANK(BG1693),"",
IF(AND(NOT(ISERROR(VLOOKUP(BG1693,MonsterTable!$A:$B,MATCH(MonsterTable!$B$1,MonsterTable!$A$1:$B$1,0),0))),OR(ISBLANK(BI1693),ISBLANK(BJ1693))),#N/A,
IFERROR(VLOOKUP(BG1693,MonsterTable!$A:$B,MATCH(MonsterTable!$B$1,MonsterTable!$A$1:$B$1,0),0),
IF(OR(NOT(ISBLANK(BI1693)),ISBLANK(BJ1693)),#N/A,
IF(BG1693="empty","empty",
VLOOKUP(BG1693,MonsterGroupTable!$A:$A,1,0)))))))</f>
        <v/>
      </c>
      <c r="BO1693" s="2" t="str">
        <f>IF(AND(ISBLANK(BN1693),OR(NOT(ISBLANK(BP1693)),NOT(ISBLANK(BQ1693)))),#N/A,
IF(ISBLANK(BN1693),"",
IF(AND(NOT(ISERROR(VLOOKUP(BN1693,MonsterTable!$A:$B,MATCH(MonsterTable!$B$1,MonsterTable!$A$1:$B$1,0),0))),OR(ISBLANK(BP1693),ISBLANK(BQ1693))),#N/A,
IFERROR(VLOOKUP(BN1693,MonsterTable!$A:$B,MATCH(MonsterTable!$B$1,MonsterTable!$A$1:$B$1,0),0),
IF(OR(NOT(ISBLANK(BP1693)),ISBLANK(BQ1693)),#N/A,
IF(BN1693="empty","empty",
VLOOKUP(BN1693,MonsterGroupTable!$A:$A,1,0)))))))</f>
        <v/>
      </c>
      <c r="BV1693" s="2" t="str">
        <f>IF(AND(ISBLANK(BU1693),OR(NOT(ISBLANK(BW1693)),NOT(ISBLANK(BX1693)))),#N/A,
IF(ISBLANK(BU1693),"",
IF(AND(NOT(ISERROR(VLOOKUP(BU1693,MonsterTable!$A:$B,MATCH(MonsterTable!$B$1,MonsterTable!$A$1:$B$1,0),0))),OR(ISBLANK(BW1693),ISBLANK(BX1693))),#N/A,
IFERROR(VLOOKUP(BU1693,MonsterTable!$A:$B,MATCH(MonsterTable!$B$1,MonsterTable!$A$1:$B$1,0),0),
IF(OR(NOT(ISBLANK(BW1693)),ISBLANK(BX1693)),#N/A,
IF(BU1693="empty","empty",
VLOOKUP(BU1693,MonsterGroupTable!$A:$A,1,0)))))))</f>
        <v/>
      </c>
      <c r="CC1693" s="2" t="str">
        <f>IF(AND(ISBLANK(CB1693),OR(NOT(ISBLANK(CD1693)),NOT(ISBLANK(CE1693)))),#N/A,
IF(ISBLANK(CB1693),"",
IF(AND(NOT(ISERROR(VLOOKUP(CB1693,MonsterTable!$A:$B,MATCH(MonsterTable!$B$1,MonsterTable!$A$1:$B$1,0),0))),OR(ISBLANK(CD1693),ISBLANK(CE1693))),#N/A,
IFERROR(VLOOKUP(CB1693,MonsterTable!$A:$B,MATCH(MonsterTable!$B$1,MonsterTable!$A$1:$B$1,0),0),
IF(OR(NOT(ISBLANK(CD1693)),ISBLANK(CE1693)),#N/A,
IF(CB1693="empty","empty",
VLOOKUP(CB1693,MonsterGroupTable!$A:$A,1,0)))))))</f>
        <v/>
      </c>
      <c r="CJ1693" s="2" t="str">
        <f>IF(AND(ISBLANK(CI1693),OR(NOT(ISBLANK(CK1693)),NOT(ISBLANK(CL1693)))),#N/A,
IF(ISBLANK(CI1693),"",
IF(AND(NOT(ISERROR(VLOOKUP(CI1693,MonsterTable!$A:$B,MATCH(MonsterTable!$B$1,MonsterTable!$A$1:$B$1,0),0))),OR(ISBLANK(CK1693),ISBLANK(CL1693))),#N/A,
IFERROR(VLOOKUP(CI1693,MonsterTable!$A:$B,MATCH(MonsterTable!$B$1,MonsterTable!$A$1:$B$1,0),0),
IF(OR(NOT(ISBLANK(CK1693)),ISBLANK(CL1693)),#N/A,
IF(CI1693="empty","empty",
VLOOKUP(CI1693,MonsterGroupTable!$A:$A,1,0)))))))</f>
        <v/>
      </c>
    </row>
    <row r="1694" spans="1:88">
      <c r="A1694">
        <v>20660</v>
      </c>
      <c r="B1694">
        <f t="shared" si="57"/>
        <v>1.2</v>
      </c>
      <c r="C1694">
        <f t="shared" si="57"/>
        <v>1.1000000000000001</v>
      </c>
      <c r="F1694">
        <v>2700</v>
      </c>
      <c r="G1694">
        <v>108181</v>
      </c>
      <c r="H1694">
        <v>0</v>
      </c>
      <c r="I1694">
        <v>0</v>
      </c>
      <c r="J1694">
        <v>0</v>
      </c>
      <c r="K1694" t="s">
        <v>28</v>
      </c>
      <c r="L1694" t="s">
        <v>251</v>
      </c>
      <c r="M1694" t="s">
        <v>79</v>
      </c>
      <c r="N1694" t="s">
        <v>80</v>
      </c>
      <c r="O1694">
        <v>0</v>
      </c>
      <c r="P1694">
        <v>-4.75</v>
      </c>
      <c r="Q1694">
        <v>-3.5</v>
      </c>
      <c r="R1694">
        <v>4.75</v>
      </c>
      <c r="S1694">
        <v>3</v>
      </c>
      <c r="T1694">
        <v>-13.5</v>
      </c>
      <c r="U1694">
        <v>2.5499999999999998</v>
      </c>
      <c r="V1694">
        <v>-6.75</v>
      </c>
      <c r="W1694" t="str">
        <f t="shared" si="58"/>
        <v>g106,5,empty,3,202,1,1,0</v>
      </c>
      <c r="X1694" s="1" t="s">
        <v>284</v>
      </c>
      <c r="Y1694" s="2" t="str">
        <f>IF(AND(ISBLANK(X1694),OR(NOT(ISBLANK(Z1694)),NOT(ISBLANK(AA1694)))),#N/A,
IF(ISBLANK(X1694),"",
IF(AND(NOT(ISERROR(VLOOKUP(X1694,MonsterTable!$A:$B,MATCH(MonsterTable!$B$1,MonsterTable!$A$1:$B$1,0),0))),OR(ISBLANK(Z1694),ISBLANK(AA1694))),#N/A,
IFERROR(VLOOKUP(X1694,MonsterTable!$A:$B,MATCH(MonsterTable!$B$1,MonsterTable!$A$1:$B$1,0),0),
IF(OR(NOT(ISBLANK(Z1694)),ISBLANK(AA1694)),#N/A,
IF(X1694="empty","empty",
VLOOKUP(X1694,MonsterGroupTable!$A:$A,1,0)))))))</f>
        <v>g106</v>
      </c>
      <c r="AA1694">
        <v>5</v>
      </c>
      <c r="AE1694" s="1" t="s">
        <v>446</v>
      </c>
      <c r="AF1694" s="2" t="str">
        <f>IF(AND(ISBLANK(AE1694),OR(NOT(ISBLANK(AG1694)),NOT(ISBLANK(AH1694)))),#N/A,
IF(ISBLANK(AE1694),"",
IF(AND(NOT(ISERROR(VLOOKUP(AE1694,MonsterTable!$A:$B,MATCH(MonsterTable!$B$1,MonsterTable!$A$1:$B$1,0),0))),OR(ISBLANK(AG1694),ISBLANK(AH1694))),#N/A,
IFERROR(VLOOKUP(AE1694,MonsterTable!$A:$B,MATCH(MonsterTable!$B$1,MonsterTable!$A$1:$B$1,0),0),
IF(OR(NOT(ISBLANK(AG1694)),ISBLANK(AH1694)),#N/A,
IF(AE1694="empty","empty",
VLOOKUP(AE1694,MonsterGroupTable!$A:$A,1,0)))))))</f>
        <v>empty</v>
      </c>
      <c r="AH1694">
        <v>3</v>
      </c>
      <c r="AL1694" s="1" t="s">
        <v>338</v>
      </c>
      <c r="AM1694" s="2">
        <f>IF(AND(ISBLANK(AL1694),OR(NOT(ISBLANK(AN1694)),NOT(ISBLANK(AO1694)))),#N/A,
IF(ISBLANK(AL1694),"",
IF(AND(NOT(ISERROR(VLOOKUP(AL1694,MonsterTable!$A:$B,MATCH(MonsterTable!$B$1,MonsterTable!$A$1:$B$1,0),0))),OR(ISBLANK(AN1694),ISBLANK(AO1694))),#N/A,
IFERROR(VLOOKUP(AL1694,MonsterTable!$A:$B,MATCH(MonsterTable!$B$1,MonsterTable!$A$1:$B$1,0),0),
IF(OR(NOT(ISBLANK(AN1694)),ISBLANK(AO1694)),#N/A,
IF(AL1694="empty","empty",
VLOOKUP(AL1694,MonsterGroupTable!$A:$A,1,0)))))))</f>
        <v>202</v>
      </c>
      <c r="AN1694">
        <v>1</v>
      </c>
      <c r="AO1694">
        <v>1</v>
      </c>
      <c r="AP1694">
        <v>0</v>
      </c>
      <c r="AT1694" s="2" t="str">
        <f>IF(AND(ISBLANK(AS1694),OR(NOT(ISBLANK(AU1694)),NOT(ISBLANK(AV1694)))),#N/A,
IF(ISBLANK(AS1694),"",
IF(AND(NOT(ISERROR(VLOOKUP(AS1694,MonsterTable!$A:$B,MATCH(MonsterTable!$B$1,MonsterTable!$A$1:$B$1,0),0))),OR(ISBLANK(AU1694),ISBLANK(AV1694))),#N/A,
IFERROR(VLOOKUP(AS1694,MonsterTable!$A:$B,MATCH(MonsterTable!$B$1,MonsterTable!$A$1:$B$1,0),0),
IF(OR(NOT(ISBLANK(AU1694)),ISBLANK(AV1694)),#N/A,
IF(AS1694="empty","empty",
VLOOKUP(AS1694,MonsterGroupTable!$A:$A,1,0)))))))</f>
        <v/>
      </c>
      <c r="BA1694" s="2" t="str">
        <f>IF(AND(ISBLANK(AZ1694),OR(NOT(ISBLANK(BB1694)),NOT(ISBLANK(BC1694)))),#N/A,
IF(ISBLANK(AZ1694),"",
IF(AND(NOT(ISERROR(VLOOKUP(AZ1694,MonsterTable!$A:$B,MATCH(MonsterTable!$B$1,MonsterTable!$A$1:$B$1,0),0))),OR(ISBLANK(BB1694),ISBLANK(BC1694))),#N/A,
IFERROR(VLOOKUP(AZ1694,MonsterTable!$A:$B,MATCH(MonsterTable!$B$1,MonsterTable!$A$1:$B$1,0),0),
IF(OR(NOT(ISBLANK(BB1694)),ISBLANK(BC1694)),#N/A,
IF(AZ1694="empty","empty",
VLOOKUP(AZ1694,MonsterGroupTable!$A:$A,1,0)))))))</f>
        <v/>
      </c>
      <c r="BH1694" s="2" t="str">
        <f>IF(AND(ISBLANK(BG1694),OR(NOT(ISBLANK(BI1694)),NOT(ISBLANK(BJ1694)))),#N/A,
IF(ISBLANK(BG1694),"",
IF(AND(NOT(ISERROR(VLOOKUP(BG1694,MonsterTable!$A:$B,MATCH(MonsterTable!$B$1,MonsterTable!$A$1:$B$1,0),0))),OR(ISBLANK(BI1694),ISBLANK(BJ1694))),#N/A,
IFERROR(VLOOKUP(BG1694,MonsterTable!$A:$B,MATCH(MonsterTable!$B$1,MonsterTable!$A$1:$B$1,0),0),
IF(OR(NOT(ISBLANK(BI1694)),ISBLANK(BJ1694)),#N/A,
IF(BG1694="empty","empty",
VLOOKUP(BG1694,MonsterGroupTable!$A:$A,1,0)))))))</f>
        <v/>
      </c>
      <c r="BO1694" s="2" t="str">
        <f>IF(AND(ISBLANK(BN1694),OR(NOT(ISBLANK(BP1694)),NOT(ISBLANK(BQ1694)))),#N/A,
IF(ISBLANK(BN1694),"",
IF(AND(NOT(ISERROR(VLOOKUP(BN1694,MonsterTable!$A:$B,MATCH(MonsterTable!$B$1,MonsterTable!$A$1:$B$1,0),0))),OR(ISBLANK(BP1694),ISBLANK(BQ1694))),#N/A,
IFERROR(VLOOKUP(BN1694,MonsterTable!$A:$B,MATCH(MonsterTable!$B$1,MonsterTable!$A$1:$B$1,0),0),
IF(OR(NOT(ISBLANK(BP1694)),ISBLANK(BQ1694)),#N/A,
IF(BN1694="empty","empty",
VLOOKUP(BN1694,MonsterGroupTable!$A:$A,1,0)))))))</f>
        <v/>
      </c>
      <c r="BV1694" s="2" t="str">
        <f>IF(AND(ISBLANK(BU1694),OR(NOT(ISBLANK(BW1694)),NOT(ISBLANK(BX1694)))),#N/A,
IF(ISBLANK(BU1694),"",
IF(AND(NOT(ISERROR(VLOOKUP(BU1694,MonsterTable!$A:$B,MATCH(MonsterTable!$B$1,MonsterTable!$A$1:$B$1,0),0))),OR(ISBLANK(BW1694),ISBLANK(BX1694))),#N/A,
IFERROR(VLOOKUP(BU1694,MonsterTable!$A:$B,MATCH(MonsterTable!$B$1,MonsterTable!$A$1:$B$1,0),0),
IF(OR(NOT(ISBLANK(BW1694)),ISBLANK(BX1694)),#N/A,
IF(BU1694="empty","empty",
VLOOKUP(BU1694,MonsterGroupTable!$A:$A,1,0)))))))</f>
        <v/>
      </c>
      <c r="CC1694" s="2" t="str">
        <f>IF(AND(ISBLANK(CB1694),OR(NOT(ISBLANK(CD1694)),NOT(ISBLANK(CE1694)))),#N/A,
IF(ISBLANK(CB1694),"",
IF(AND(NOT(ISERROR(VLOOKUP(CB1694,MonsterTable!$A:$B,MATCH(MonsterTable!$B$1,MonsterTable!$A$1:$B$1,0),0))),OR(ISBLANK(CD1694),ISBLANK(CE1694))),#N/A,
IFERROR(VLOOKUP(CB1694,MonsterTable!$A:$B,MATCH(MonsterTable!$B$1,MonsterTable!$A$1:$B$1,0),0),
IF(OR(NOT(ISBLANK(CD1694)),ISBLANK(CE1694)),#N/A,
IF(CB1694="empty","empty",
VLOOKUP(CB1694,MonsterGroupTable!$A:$A,1,0)))))))</f>
        <v/>
      </c>
      <c r="CJ1694" s="2" t="str">
        <f>IF(AND(ISBLANK(CI1694),OR(NOT(ISBLANK(CK1694)),NOT(ISBLANK(CL1694)))),#N/A,
IF(ISBLANK(CI1694),"",
IF(AND(NOT(ISERROR(VLOOKUP(CI1694,MonsterTable!$A:$B,MATCH(MonsterTable!$B$1,MonsterTable!$A$1:$B$1,0),0))),OR(ISBLANK(CK1694),ISBLANK(CL1694))),#N/A,
IFERROR(VLOOKUP(CI1694,MonsterTable!$A:$B,MATCH(MonsterTable!$B$1,MonsterTable!$A$1:$B$1,0),0),
IF(OR(NOT(ISBLANK(CK1694)),ISBLANK(CL1694)),#N/A,
IF(CI1694="empty","empty",
VLOOKUP(CI1694,MonsterGroupTable!$A:$A,1,0)))))))</f>
        <v/>
      </c>
    </row>
    <row r="1695" spans="1:88">
      <c r="A1695">
        <v>20661</v>
      </c>
      <c r="B1695">
        <f t="shared" si="57"/>
        <v>1.1000000000000001</v>
      </c>
      <c r="C1695">
        <f t="shared" si="57"/>
        <v>1.1000000000000001</v>
      </c>
      <c r="F1695">
        <v>2700</v>
      </c>
      <c r="G1695">
        <v>108586</v>
      </c>
      <c r="H1695">
        <v>0</v>
      </c>
      <c r="I1695">
        <v>0</v>
      </c>
      <c r="J1695">
        <v>0</v>
      </c>
      <c r="K1695" t="s">
        <v>28</v>
      </c>
      <c r="L1695" t="s">
        <v>253</v>
      </c>
      <c r="M1695" t="s">
        <v>79</v>
      </c>
      <c r="N1695" t="s">
        <v>80</v>
      </c>
      <c r="O1695">
        <v>0</v>
      </c>
      <c r="P1695">
        <v>-4.75</v>
      </c>
      <c r="Q1695">
        <v>-3.5</v>
      </c>
      <c r="R1695">
        <v>4.75</v>
      </c>
      <c r="S1695">
        <v>3</v>
      </c>
      <c r="T1695">
        <v>-13.5</v>
      </c>
      <c r="U1695">
        <v>2.5499999999999998</v>
      </c>
      <c r="V1695">
        <v>-6.75</v>
      </c>
      <c r="W1695" t="str">
        <f t="shared" si="58"/>
        <v>g107,5,empty,3,203,1,1,0</v>
      </c>
      <c r="X1695" s="1" t="s">
        <v>285</v>
      </c>
      <c r="Y1695" s="2" t="str">
        <f>IF(AND(ISBLANK(X1695),OR(NOT(ISBLANK(Z1695)),NOT(ISBLANK(AA1695)))),#N/A,
IF(ISBLANK(X1695),"",
IF(AND(NOT(ISERROR(VLOOKUP(X1695,MonsterTable!$A:$B,MATCH(MonsterTable!$B$1,MonsterTable!$A$1:$B$1,0),0))),OR(ISBLANK(Z1695),ISBLANK(AA1695))),#N/A,
IFERROR(VLOOKUP(X1695,MonsterTable!$A:$B,MATCH(MonsterTable!$B$1,MonsterTable!$A$1:$B$1,0),0),
IF(OR(NOT(ISBLANK(Z1695)),ISBLANK(AA1695)),#N/A,
IF(X1695="empty","empty",
VLOOKUP(X1695,MonsterGroupTable!$A:$A,1,0)))))))</f>
        <v>g107</v>
      </c>
      <c r="AA1695">
        <v>5</v>
      </c>
      <c r="AE1695" s="1" t="s">
        <v>446</v>
      </c>
      <c r="AF1695" s="2" t="str">
        <f>IF(AND(ISBLANK(AE1695),OR(NOT(ISBLANK(AG1695)),NOT(ISBLANK(AH1695)))),#N/A,
IF(ISBLANK(AE1695),"",
IF(AND(NOT(ISERROR(VLOOKUP(AE1695,MonsterTable!$A:$B,MATCH(MonsterTable!$B$1,MonsterTable!$A$1:$B$1,0),0))),OR(ISBLANK(AG1695),ISBLANK(AH1695))),#N/A,
IFERROR(VLOOKUP(AE1695,MonsterTable!$A:$B,MATCH(MonsterTable!$B$1,MonsterTable!$A$1:$B$1,0),0),
IF(OR(NOT(ISBLANK(AG1695)),ISBLANK(AH1695)),#N/A,
IF(AE1695="empty","empty",
VLOOKUP(AE1695,MonsterGroupTable!$A:$A,1,0)))))))</f>
        <v>empty</v>
      </c>
      <c r="AH1695">
        <v>3</v>
      </c>
      <c r="AL1695" s="1" t="s">
        <v>339</v>
      </c>
      <c r="AM1695" s="2">
        <f>IF(AND(ISBLANK(AL1695),OR(NOT(ISBLANK(AN1695)),NOT(ISBLANK(AO1695)))),#N/A,
IF(ISBLANK(AL1695),"",
IF(AND(NOT(ISERROR(VLOOKUP(AL1695,MonsterTable!$A:$B,MATCH(MonsterTable!$B$1,MonsterTable!$A$1:$B$1,0),0))),OR(ISBLANK(AN1695),ISBLANK(AO1695))),#N/A,
IFERROR(VLOOKUP(AL1695,MonsterTable!$A:$B,MATCH(MonsterTable!$B$1,MonsterTable!$A$1:$B$1,0),0),
IF(OR(NOT(ISBLANK(AN1695)),ISBLANK(AO1695)),#N/A,
IF(AL1695="empty","empty",
VLOOKUP(AL1695,MonsterGroupTable!$A:$A,1,0)))))))</f>
        <v>203</v>
      </c>
      <c r="AN1695">
        <v>1</v>
      </c>
      <c r="AO1695">
        <v>1</v>
      </c>
      <c r="AP1695">
        <v>0</v>
      </c>
      <c r="AT1695" s="2" t="str">
        <f>IF(AND(ISBLANK(AS1695),OR(NOT(ISBLANK(AU1695)),NOT(ISBLANK(AV1695)))),#N/A,
IF(ISBLANK(AS1695),"",
IF(AND(NOT(ISERROR(VLOOKUP(AS1695,MonsterTable!$A:$B,MATCH(MonsterTable!$B$1,MonsterTable!$A$1:$B$1,0),0))),OR(ISBLANK(AU1695),ISBLANK(AV1695))),#N/A,
IFERROR(VLOOKUP(AS1695,MonsterTable!$A:$B,MATCH(MonsterTable!$B$1,MonsterTable!$A$1:$B$1,0),0),
IF(OR(NOT(ISBLANK(AU1695)),ISBLANK(AV1695)),#N/A,
IF(AS1695="empty","empty",
VLOOKUP(AS1695,MonsterGroupTable!$A:$A,1,0)))))))</f>
        <v/>
      </c>
      <c r="BA1695" s="2" t="str">
        <f>IF(AND(ISBLANK(AZ1695),OR(NOT(ISBLANK(BB1695)),NOT(ISBLANK(BC1695)))),#N/A,
IF(ISBLANK(AZ1695),"",
IF(AND(NOT(ISERROR(VLOOKUP(AZ1695,MonsterTable!$A:$B,MATCH(MonsterTable!$B$1,MonsterTable!$A$1:$B$1,0),0))),OR(ISBLANK(BB1695),ISBLANK(BC1695))),#N/A,
IFERROR(VLOOKUP(AZ1695,MonsterTable!$A:$B,MATCH(MonsterTable!$B$1,MonsterTable!$A$1:$B$1,0),0),
IF(OR(NOT(ISBLANK(BB1695)),ISBLANK(BC1695)),#N/A,
IF(AZ1695="empty","empty",
VLOOKUP(AZ1695,MonsterGroupTable!$A:$A,1,0)))))))</f>
        <v/>
      </c>
      <c r="BH1695" s="2" t="str">
        <f>IF(AND(ISBLANK(BG1695),OR(NOT(ISBLANK(BI1695)),NOT(ISBLANK(BJ1695)))),#N/A,
IF(ISBLANK(BG1695),"",
IF(AND(NOT(ISERROR(VLOOKUP(BG1695,MonsterTable!$A:$B,MATCH(MonsterTable!$B$1,MonsterTable!$A$1:$B$1,0),0))),OR(ISBLANK(BI1695),ISBLANK(BJ1695))),#N/A,
IFERROR(VLOOKUP(BG1695,MonsterTable!$A:$B,MATCH(MonsterTable!$B$1,MonsterTable!$A$1:$B$1,0),0),
IF(OR(NOT(ISBLANK(BI1695)),ISBLANK(BJ1695)),#N/A,
IF(BG1695="empty","empty",
VLOOKUP(BG1695,MonsterGroupTable!$A:$A,1,0)))))))</f>
        <v/>
      </c>
      <c r="BO1695" s="2" t="str">
        <f>IF(AND(ISBLANK(BN1695),OR(NOT(ISBLANK(BP1695)),NOT(ISBLANK(BQ1695)))),#N/A,
IF(ISBLANK(BN1695),"",
IF(AND(NOT(ISERROR(VLOOKUP(BN1695,MonsterTable!$A:$B,MATCH(MonsterTable!$B$1,MonsterTable!$A$1:$B$1,0),0))),OR(ISBLANK(BP1695),ISBLANK(BQ1695))),#N/A,
IFERROR(VLOOKUP(BN1695,MonsterTable!$A:$B,MATCH(MonsterTable!$B$1,MonsterTable!$A$1:$B$1,0),0),
IF(OR(NOT(ISBLANK(BP1695)),ISBLANK(BQ1695)),#N/A,
IF(BN1695="empty","empty",
VLOOKUP(BN1695,MonsterGroupTable!$A:$A,1,0)))))))</f>
        <v/>
      </c>
      <c r="BV1695" s="2" t="str">
        <f>IF(AND(ISBLANK(BU1695),OR(NOT(ISBLANK(BW1695)),NOT(ISBLANK(BX1695)))),#N/A,
IF(ISBLANK(BU1695),"",
IF(AND(NOT(ISERROR(VLOOKUP(BU1695,MonsterTable!$A:$B,MATCH(MonsterTable!$B$1,MonsterTable!$A$1:$B$1,0),0))),OR(ISBLANK(BW1695),ISBLANK(BX1695))),#N/A,
IFERROR(VLOOKUP(BU1695,MonsterTable!$A:$B,MATCH(MonsterTable!$B$1,MonsterTable!$A$1:$B$1,0),0),
IF(OR(NOT(ISBLANK(BW1695)),ISBLANK(BX1695)),#N/A,
IF(BU1695="empty","empty",
VLOOKUP(BU1695,MonsterGroupTable!$A:$A,1,0)))))))</f>
        <v/>
      </c>
      <c r="CC1695" s="2" t="str">
        <f>IF(AND(ISBLANK(CB1695),OR(NOT(ISBLANK(CD1695)),NOT(ISBLANK(CE1695)))),#N/A,
IF(ISBLANK(CB1695),"",
IF(AND(NOT(ISERROR(VLOOKUP(CB1695,MonsterTable!$A:$B,MATCH(MonsterTable!$B$1,MonsterTable!$A$1:$B$1,0),0))),OR(ISBLANK(CD1695),ISBLANK(CE1695))),#N/A,
IFERROR(VLOOKUP(CB1695,MonsterTable!$A:$B,MATCH(MonsterTable!$B$1,MonsterTable!$A$1:$B$1,0),0),
IF(OR(NOT(ISBLANK(CD1695)),ISBLANK(CE1695)),#N/A,
IF(CB1695="empty","empty",
VLOOKUP(CB1695,MonsterGroupTable!$A:$A,1,0)))))))</f>
        <v/>
      </c>
      <c r="CJ1695" s="2" t="str">
        <f>IF(AND(ISBLANK(CI1695),OR(NOT(ISBLANK(CK1695)),NOT(ISBLANK(CL1695)))),#N/A,
IF(ISBLANK(CI1695),"",
IF(AND(NOT(ISERROR(VLOOKUP(CI1695,MonsterTable!$A:$B,MATCH(MonsterTable!$B$1,MonsterTable!$A$1:$B$1,0),0))),OR(ISBLANK(CK1695),ISBLANK(CL1695))),#N/A,
IFERROR(VLOOKUP(CI1695,MonsterTable!$A:$B,MATCH(MonsterTable!$B$1,MonsterTable!$A$1:$B$1,0),0),
IF(OR(NOT(ISBLANK(CK1695)),ISBLANK(CL1695)),#N/A,
IF(CI1695="empty","empty",
VLOOKUP(CI1695,MonsterGroupTable!$A:$A,1,0)))))))</f>
        <v/>
      </c>
    </row>
    <row r="1696" spans="1:88">
      <c r="A1696">
        <v>20662</v>
      </c>
      <c r="B1696">
        <f t="shared" si="57"/>
        <v>1.1000000000000001</v>
      </c>
      <c r="C1696">
        <f t="shared" si="57"/>
        <v>1.1000000000000001</v>
      </c>
      <c r="F1696">
        <v>2700</v>
      </c>
      <c r="G1696">
        <v>108991</v>
      </c>
      <c r="H1696">
        <v>0</v>
      </c>
      <c r="I1696">
        <v>0</v>
      </c>
      <c r="J1696">
        <v>0</v>
      </c>
      <c r="K1696" t="s">
        <v>28</v>
      </c>
      <c r="L1696" t="s">
        <v>253</v>
      </c>
      <c r="M1696" t="s">
        <v>79</v>
      </c>
      <c r="N1696" t="s">
        <v>80</v>
      </c>
      <c r="O1696">
        <v>0</v>
      </c>
      <c r="P1696">
        <v>-4.75</v>
      </c>
      <c r="Q1696">
        <v>-3.5</v>
      </c>
      <c r="R1696">
        <v>4.75</v>
      </c>
      <c r="S1696">
        <v>3</v>
      </c>
      <c r="T1696">
        <v>-13.5</v>
      </c>
      <c r="U1696">
        <v>2.5499999999999998</v>
      </c>
      <c r="V1696">
        <v>-6.75</v>
      </c>
      <c r="W1696" t="str">
        <f t="shared" si="58"/>
        <v>g107,5,empty,3,203,1,1,0</v>
      </c>
      <c r="X1696" s="1" t="s">
        <v>285</v>
      </c>
      <c r="Y1696" s="2" t="str">
        <f>IF(AND(ISBLANK(X1696),OR(NOT(ISBLANK(Z1696)),NOT(ISBLANK(AA1696)))),#N/A,
IF(ISBLANK(X1696),"",
IF(AND(NOT(ISERROR(VLOOKUP(X1696,MonsterTable!$A:$B,MATCH(MonsterTable!$B$1,MonsterTable!$A$1:$B$1,0),0))),OR(ISBLANK(Z1696),ISBLANK(AA1696))),#N/A,
IFERROR(VLOOKUP(X1696,MonsterTable!$A:$B,MATCH(MonsterTable!$B$1,MonsterTable!$A$1:$B$1,0),0),
IF(OR(NOT(ISBLANK(Z1696)),ISBLANK(AA1696)),#N/A,
IF(X1696="empty","empty",
VLOOKUP(X1696,MonsterGroupTable!$A:$A,1,0)))))))</f>
        <v>g107</v>
      </c>
      <c r="AA1696">
        <v>5</v>
      </c>
      <c r="AE1696" s="1" t="s">
        <v>446</v>
      </c>
      <c r="AF1696" s="2" t="str">
        <f>IF(AND(ISBLANK(AE1696),OR(NOT(ISBLANK(AG1696)),NOT(ISBLANK(AH1696)))),#N/A,
IF(ISBLANK(AE1696),"",
IF(AND(NOT(ISERROR(VLOOKUP(AE1696,MonsterTable!$A:$B,MATCH(MonsterTable!$B$1,MonsterTable!$A$1:$B$1,0),0))),OR(ISBLANK(AG1696),ISBLANK(AH1696))),#N/A,
IFERROR(VLOOKUP(AE1696,MonsterTable!$A:$B,MATCH(MonsterTable!$B$1,MonsterTable!$A$1:$B$1,0),0),
IF(OR(NOT(ISBLANK(AG1696)),ISBLANK(AH1696)),#N/A,
IF(AE1696="empty","empty",
VLOOKUP(AE1696,MonsterGroupTable!$A:$A,1,0)))))))</f>
        <v>empty</v>
      </c>
      <c r="AH1696">
        <v>3</v>
      </c>
      <c r="AL1696" s="1" t="s">
        <v>339</v>
      </c>
      <c r="AM1696" s="2">
        <f>IF(AND(ISBLANK(AL1696),OR(NOT(ISBLANK(AN1696)),NOT(ISBLANK(AO1696)))),#N/A,
IF(ISBLANK(AL1696),"",
IF(AND(NOT(ISERROR(VLOOKUP(AL1696,MonsterTable!$A:$B,MATCH(MonsterTable!$B$1,MonsterTable!$A$1:$B$1,0),0))),OR(ISBLANK(AN1696),ISBLANK(AO1696))),#N/A,
IFERROR(VLOOKUP(AL1696,MonsterTable!$A:$B,MATCH(MonsterTable!$B$1,MonsterTable!$A$1:$B$1,0),0),
IF(OR(NOT(ISBLANK(AN1696)),ISBLANK(AO1696)),#N/A,
IF(AL1696="empty","empty",
VLOOKUP(AL1696,MonsterGroupTable!$A:$A,1,0)))))))</f>
        <v>203</v>
      </c>
      <c r="AN1696">
        <v>1</v>
      </c>
      <c r="AO1696">
        <v>1</v>
      </c>
      <c r="AP1696">
        <v>0</v>
      </c>
      <c r="AT1696" s="2" t="str">
        <f>IF(AND(ISBLANK(AS1696),OR(NOT(ISBLANK(AU1696)),NOT(ISBLANK(AV1696)))),#N/A,
IF(ISBLANK(AS1696),"",
IF(AND(NOT(ISERROR(VLOOKUP(AS1696,MonsterTable!$A:$B,MATCH(MonsterTable!$B$1,MonsterTable!$A$1:$B$1,0),0))),OR(ISBLANK(AU1696),ISBLANK(AV1696))),#N/A,
IFERROR(VLOOKUP(AS1696,MonsterTable!$A:$B,MATCH(MonsterTable!$B$1,MonsterTable!$A$1:$B$1,0),0),
IF(OR(NOT(ISBLANK(AU1696)),ISBLANK(AV1696)),#N/A,
IF(AS1696="empty","empty",
VLOOKUP(AS1696,MonsterGroupTable!$A:$A,1,0)))))))</f>
        <v/>
      </c>
      <c r="BA1696" s="2" t="str">
        <f>IF(AND(ISBLANK(AZ1696),OR(NOT(ISBLANK(BB1696)),NOT(ISBLANK(BC1696)))),#N/A,
IF(ISBLANK(AZ1696),"",
IF(AND(NOT(ISERROR(VLOOKUP(AZ1696,MonsterTable!$A:$B,MATCH(MonsterTable!$B$1,MonsterTable!$A$1:$B$1,0),0))),OR(ISBLANK(BB1696),ISBLANK(BC1696))),#N/A,
IFERROR(VLOOKUP(AZ1696,MonsterTable!$A:$B,MATCH(MonsterTable!$B$1,MonsterTable!$A$1:$B$1,0),0),
IF(OR(NOT(ISBLANK(BB1696)),ISBLANK(BC1696)),#N/A,
IF(AZ1696="empty","empty",
VLOOKUP(AZ1696,MonsterGroupTable!$A:$A,1,0)))))))</f>
        <v/>
      </c>
      <c r="BH1696" s="2" t="str">
        <f>IF(AND(ISBLANK(BG1696),OR(NOT(ISBLANK(BI1696)),NOT(ISBLANK(BJ1696)))),#N/A,
IF(ISBLANK(BG1696),"",
IF(AND(NOT(ISERROR(VLOOKUP(BG1696,MonsterTable!$A:$B,MATCH(MonsterTable!$B$1,MonsterTable!$A$1:$B$1,0),0))),OR(ISBLANK(BI1696),ISBLANK(BJ1696))),#N/A,
IFERROR(VLOOKUP(BG1696,MonsterTable!$A:$B,MATCH(MonsterTable!$B$1,MonsterTable!$A$1:$B$1,0),0),
IF(OR(NOT(ISBLANK(BI1696)),ISBLANK(BJ1696)),#N/A,
IF(BG1696="empty","empty",
VLOOKUP(BG1696,MonsterGroupTable!$A:$A,1,0)))))))</f>
        <v/>
      </c>
      <c r="BO1696" s="2" t="str">
        <f>IF(AND(ISBLANK(BN1696),OR(NOT(ISBLANK(BP1696)),NOT(ISBLANK(BQ1696)))),#N/A,
IF(ISBLANK(BN1696),"",
IF(AND(NOT(ISERROR(VLOOKUP(BN1696,MonsterTable!$A:$B,MATCH(MonsterTable!$B$1,MonsterTable!$A$1:$B$1,0),0))),OR(ISBLANK(BP1696),ISBLANK(BQ1696))),#N/A,
IFERROR(VLOOKUP(BN1696,MonsterTable!$A:$B,MATCH(MonsterTable!$B$1,MonsterTable!$A$1:$B$1,0),0),
IF(OR(NOT(ISBLANK(BP1696)),ISBLANK(BQ1696)),#N/A,
IF(BN1696="empty","empty",
VLOOKUP(BN1696,MonsterGroupTable!$A:$A,1,0)))))))</f>
        <v/>
      </c>
      <c r="BV1696" s="2" t="str">
        <f>IF(AND(ISBLANK(BU1696),OR(NOT(ISBLANK(BW1696)),NOT(ISBLANK(BX1696)))),#N/A,
IF(ISBLANK(BU1696),"",
IF(AND(NOT(ISERROR(VLOOKUP(BU1696,MonsterTable!$A:$B,MATCH(MonsterTable!$B$1,MonsterTable!$A$1:$B$1,0),0))),OR(ISBLANK(BW1696),ISBLANK(BX1696))),#N/A,
IFERROR(VLOOKUP(BU1696,MonsterTable!$A:$B,MATCH(MonsterTable!$B$1,MonsterTable!$A$1:$B$1,0),0),
IF(OR(NOT(ISBLANK(BW1696)),ISBLANK(BX1696)),#N/A,
IF(BU1696="empty","empty",
VLOOKUP(BU1696,MonsterGroupTable!$A:$A,1,0)))))))</f>
        <v/>
      </c>
      <c r="CC1696" s="2" t="str">
        <f>IF(AND(ISBLANK(CB1696),OR(NOT(ISBLANK(CD1696)),NOT(ISBLANK(CE1696)))),#N/A,
IF(ISBLANK(CB1696),"",
IF(AND(NOT(ISERROR(VLOOKUP(CB1696,MonsterTable!$A:$B,MATCH(MonsterTable!$B$1,MonsterTable!$A$1:$B$1,0),0))),OR(ISBLANK(CD1696),ISBLANK(CE1696))),#N/A,
IFERROR(VLOOKUP(CB1696,MonsterTable!$A:$B,MATCH(MonsterTable!$B$1,MonsterTable!$A$1:$B$1,0),0),
IF(OR(NOT(ISBLANK(CD1696)),ISBLANK(CE1696)),#N/A,
IF(CB1696="empty","empty",
VLOOKUP(CB1696,MonsterGroupTable!$A:$A,1,0)))))))</f>
        <v/>
      </c>
      <c r="CJ1696" s="2" t="str">
        <f>IF(AND(ISBLANK(CI1696),OR(NOT(ISBLANK(CK1696)),NOT(ISBLANK(CL1696)))),#N/A,
IF(ISBLANK(CI1696),"",
IF(AND(NOT(ISERROR(VLOOKUP(CI1696,MonsterTable!$A:$B,MATCH(MonsterTable!$B$1,MonsterTable!$A$1:$B$1,0),0))),OR(ISBLANK(CK1696),ISBLANK(CL1696))),#N/A,
IFERROR(VLOOKUP(CI1696,MonsterTable!$A:$B,MATCH(MonsterTable!$B$1,MonsterTable!$A$1:$B$1,0),0),
IF(OR(NOT(ISBLANK(CK1696)),ISBLANK(CL1696)),#N/A,
IF(CI1696="empty","empty",
VLOOKUP(CI1696,MonsterGroupTable!$A:$A,1,0)))))))</f>
        <v/>
      </c>
    </row>
    <row r="1697" spans="1:88">
      <c r="A1697">
        <v>20663</v>
      </c>
      <c r="B1697">
        <f t="shared" si="57"/>
        <v>1.1000000000000001</v>
      </c>
      <c r="C1697">
        <f t="shared" si="57"/>
        <v>1.1000000000000001</v>
      </c>
      <c r="F1697">
        <v>2700</v>
      </c>
      <c r="G1697">
        <v>109396</v>
      </c>
      <c r="H1697">
        <v>0</v>
      </c>
      <c r="I1697">
        <v>0</v>
      </c>
      <c r="J1697">
        <v>0</v>
      </c>
      <c r="K1697" t="s">
        <v>28</v>
      </c>
      <c r="L1697" t="s">
        <v>253</v>
      </c>
      <c r="M1697" t="s">
        <v>79</v>
      </c>
      <c r="N1697" t="s">
        <v>80</v>
      </c>
      <c r="O1697">
        <v>0</v>
      </c>
      <c r="P1697">
        <v>-4.75</v>
      </c>
      <c r="Q1697">
        <v>-3.5</v>
      </c>
      <c r="R1697">
        <v>4.75</v>
      </c>
      <c r="S1697">
        <v>3</v>
      </c>
      <c r="T1697">
        <v>-13.5</v>
      </c>
      <c r="U1697">
        <v>2.5499999999999998</v>
      </c>
      <c r="V1697">
        <v>-6.75</v>
      </c>
      <c r="W1697" t="str">
        <f t="shared" si="58"/>
        <v>g107,5,empty,3,203,1,1,0</v>
      </c>
      <c r="X1697" s="1" t="s">
        <v>285</v>
      </c>
      <c r="Y1697" s="2" t="str">
        <f>IF(AND(ISBLANK(X1697),OR(NOT(ISBLANK(Z1697)),NOT(ISBLANK(AA1697)))),#N/A,
IF(ISBLANK(X1697),"",
IF(AND(NOT(ISERROR(VLOOKUP(X1697,MonsterTable!$A:$B,MATCH(MonsterTable!$B$1,MonsterTable!$A$1:$B$1,0),0))),OR(ISBLANK(Z1697),ISBLANK(AA1697))),#N/A,
IFERROR(VLOOKUP(X1697,MonsterTable!$A:$B,MATCH(MonsterTable!$B$1,MonsterTable!$A$1:$B$1,0),0),
IF(OR(NOT(ISBLANK(Z1697)),ISBLANK(AA1697)),#N/A,
IF(X1697="empty","empty",
VLOOKUP(X1697,MonsterGroupTable!$A:$A,1,0)))))))</f>
        <v>g107</v>
      </c>
      <c r="AA1697">
        <v>5</v>
      </c>
      <c r="AE1697" s="1" t="s">
        <v>446</v>
      </c>
      <c r="AF1697" s="2" t="str">
        <f>IF(AND(ISBLANK(AE1697),OR(NOT(ISBLANK(AG1697)),NOT(ISBLANK(AH1697)))),#N/A,
IF(ISBLANK(AE1697),"",
IF(AND(NOT(ISERROR(VLOOKUP(AE1697,MonsterTable!$A:$B,MATCH(MonsterTable!$B$1,MonsterTable!$A$1:$B$1,0),0))),OR(ISBLANK(AG1697),ISBLANK(AH1697))),#N/A,
IFERROR(VLOOKUP(AE1697,MonsterTable!$A:$B,MATCH(MonsterTable!$B$1,MonsterTable!$A$1:$B$1,0),0),
IF(OR(NOT(ISBLANK(AG1697)),ISBLANK(AH1697)),#N/A,
IF(AE1697="empty","empty",
VLOOKUP(AE1697,MonsterGroupTable!$A:$A,1,0)))))))</f>
        <v>empty</v>
      </c>
      <c r="AH1697">
        <v>3</v>
      </c>
      <c r="AL1697" s="1" t="s">
        <v>339</v>
      </c>
      <c r="AM1697" s="2">
        <f>IF(AND(ISBLANK(AL1697),OR(NOT(ISBLANK(AN1697)),NOT(ISBLANK(AO1697)))),#N/A,
IF(ISBLANK(AL1697),"",
IF(AND(NOT(ISERROR(VLOOKUP(AL1697,MonsterTable!$A:$B,MATCH(MonsterTable!$B$1,MonsterTable!$A$1:$B$1,0),0))),OR(ISBLANK(AN1697),ISBLANK(AO1697))),#N/A,
IFERROR(VLOOKUP(AL1697,MonsterTable!$A:$B,MATCH(MonsterTable!$B$1,MonsterTable!$A$1:$B$1,0),0),
IF(OR(NOT(ISBLANK(AN1697)),ISBLANK(AO1697)),#N/A,
IF(AL1697="empty","empty",
VLOOKUP(AL1697,MonsterGroupTable!$A:$A,1,0)))))))</f>
        <v>203</v>
      </c>
      <c r="AN1697">
        <v>1</v>
      </c>
      <c r="AO1697">
        <v>1</v>
      </c>
      <c r="AP1697">
        <v>0</v>
      </c>
      <c r="AT1697" s="2" t="str">
        <f>IF(AND(ISBLANK(AS1697),OR(NOT(ISBLANK(AU1697)),NOT(ISBLANK(AV1697)))),#N/A,
IF(ISBLANK(AS1697),"",
IF(AND(NOT(ISERROR(VLOOKUP(AS1697,MonsterTable!$A:$B,MATCH(MonsterTable!$B$1,MonsterTable!$A$1:$B$1,0),0))),OR(ISBLANK(AU1697),ISBLANK(AV1697))),#N/A,
IFERROR(VLOOKUP(AS1697,MonsterTable!$A:$B,MATCH(MonsterTable!$B$1,MonsterTable!$A$1:$B$1,0),0),
IF(OR(NOT(ISBLANK(AU1697)),ISBLANK(AV1697)),#N/A,
IF(AS1697="empty","empty",
VLOOKUP(AS1697,MonsterGroupTable!$A:$A,1,0)))))))</f>
        <v/>
      </c>
      <c r="BA1697" s="2" t="str">
        <f>IF(AND(ISBLANK(AZ1697),OR(NOT(ISBLANK(BB1697)),NOT(ISBLANK(BC1697)))),#N/A,
IF(ISBLANK(AZ1697),"",
IF(AND(NOT(ISERROR(VLOOKUP(AZ1697,MonsterTable!$A:$B,MATCH(MonsterTable!$B$1,MonsterTable!$A$1:$B$1,0),0))),OR(ISBLANK(BB1697),ISBLANK(BC1697))),#N/A,
IFERROR(VLOOKUP(AZ1697,MonsterTable!$A:$B,MATCH(MonsterTable!$B$1,MonsterTable!$A$1:$B$1,0),0),
IF(OR(NOT(ISBLANK(BB1697)),ISBLANK(BC1697)),#N/A,
IF(AZ1697="empty","empty",
VLOOKUP(AZ1697,MonsterGroupTable!$A:$A,1,0)))))))</f>
        <v/>
      </c>
      <c r="BH1697" s="2" t="str">
        <f>IF(AND(ISBLANK(BG1697),OR(NOT(ISBLANK(BI1697)),NOT(ISBLANK(BJ1697)))),#N/A,
IF(ISBLANK(BG1697),"",
IF(AND(NOT(ISERROR(VLOOKUP(BG1697,MonsterTable!$A:$B,MATCH(MonsterTable!$B$1,MonsterTable!$A$1:$B$1,0),0))),OR(ISBLANK(BI1697),ISBLANK(BJ1697))),#N/A,
IFERROR(VLOOKUP(BG1697,MonsterTable!$A:$B,MATCH(MonsterTable!$B$1,MonsterTable!$A$1:$B$1,0),0),
IF(OR(NOT(ISBLANK(BI1697)),ISBLANK(BJ1697)),#N/A,
IF(BG1697="empty","empty",
VLOOKUP(BG1697,MonsterGroupTable!$A:$A,1,0)))))))</f>
        <v/>
      </c>
      <c r="BO1697" s="2" t="str">
        <f>IF(AND(ISBLANK(BN1697),OR(NOT(ISBLANK(BP1697)),NOT(ISBLANK(BQ1697)))),#N/A,
IF(ISBLANK(BN1697),"",
IF(AND(NOT(ISERROR(VLOOKUP(BN1697,MonsterTable!$A:$B,MATCH(MonsterTable!$B$1,MonsterTable!$A$1:$B$1,0),0))),OR(ISBLANK(BP1697),ISBLANK(BQ1697))),#N/A,
IFERROR(VLOOKUP(BN1697,MonsterTable!$A:$B,MATCH(MonsterTable!$B$1,MonsterTable!$A$1:$B$1,0),0),
IF(OR(NOT(ISBLANK(BP1697)),ISBLANK(BQ1697)),#N/A,
IF(BN1697="empty","empty",
VLOOKUP(BN1697,MonsterGroupTable!$A:$A,1,0)))))))</f>
        <v/>
      </c>
      <c r="BV1697" s="2" t="str">
        <f>IF(AND(ISBLANK(BU1697),OR(NOT(ISBLANK(BW1697)),NOT(ISBLANK(BX1697)))),#N/A,
IF(ISBLANK(BU1697),"",
IF(AND(NOT(ISERROR(VLOOKUP(BU1697,MonsterTable!$A:$B,MATCH(MonsterTable!$B$1,MonsterTable!$A$1:$B$1,0),0))),OR(ISBLANK(BW1697),ISBLANK(BX1697))),#N/A,
IFERROR(VLOOKUP(BU1697,MonsterTable!$A:$B,MATCH(MonsterTable!$B$1,MonsterTable!$A$1:$B$1,0),0),
IF(OR(NOT(ISBLANK(BW1697)),ISBLANK(BX1697)),#N/A,
IF(BU1697="empty","empty",
VLOOKUP(BU1697,MonsterGroupTable!$A:$A,1,0)))))))</f>
        <v/>
      </c>
      <c r="CC1697" s="2" t="str">
        <f>IF(AND(ISBLANK(CB1697),OR(NOT(ISBLANK(CD1697)),NOT(ISBLANK(CE1697)))),#N/A,
IF(ISBLANK(CB1697),"",
IF(AND(NOT(ISERROR(VLOOKUP(CB1697,MonsterTable!$A:$B,MATCH(MonsterTable!$B$1,MonsterTable!$A$1:$B$1,0),0))),OR(ISBLANK(CD1697),ISBLANK(CE1697))),#N/A,
IFERROR(VLOOKUP(CB1697,MonsterTable!$A:$B,MATCH(MonsterTable!$B$1,MonsterTable!$A$1:$B$1,0),0),
IF(OR(NOT(ISBLANK(CD1697)),ISBLANK(CE1697)),#N/A,
IF(CB1697="empty","empty",
VLOOKUP(CB1697,MonsterGroupTable!$A:$A,1,0)))))))</f>
        <v/>
      </c>
      <c r="CJ1697" s="2" t="str">
        <f>IF(AND(ISBLANK(CI1697),OR(NOT(ISBLANK(CK1697)),NOT(ISBLANK(CL1697)))),#N/A,
IF(ISBLANK(CI1697),"",
IF(AND(NOT(ISERROR(VLOOKUP(CI1697,MonsterTable!$A:$B,MATCH(MonsterTable!$B$1,MonsterTable!$A$1:$B$1,0),0))),OR(ISBLANK(CK1697),ISBLANK(CL1697))),#N/A,
IFERROR(VLOOKUP(CI1697,MonsterTable!$A:$B,MATCH(MonsterTable!$B$1,MonsterTable!$A$1:$B$1,0),0),
IF(OR(NOT(ISBLANK(CK1697)),ISBLANK(CL1697)),#N/A,
IF(CI1697="empty","empty",
VLOOKUP(CI1697,MonsterGroupTable!$A:$A,1,0)))))))</f>
        <v/>
      </c>
    </row>
    <row r="1698" spans="1:88">
      <c r="A1698">
        <v>20664</v>
      </c>
      <c r="B1698">
        <f t="shared" si="57"/>
        <v>1.1000000000000001</v>
      </c>
      <c r="C1698">
        <f t="shared" si="57"/>
        <v>1.1000000000000001</v>
      </c>
      <c r="F1698">
        <v>2700</v>
      </c>
      <c r="G1698">
        <v>109801</v>
      </c>
      <c r="H1698">
        <v>0</v>
      </c>
      <c r="I1698">
        <v>0</v>
      </c>
      <c r="J1698">
        <v>0</v>
      </c>
      <c r="K1698" t="s">
        <v>28</v>
      </c>
      <c r="L1698" t="s">
        <v>253</v>
      </c>
      <c r="M1698" t="s">
        <v>79</v>
      </c>
      <c r="N1698" t="s">
        <v>80</v>
      </c>
      <c r="O1698">
        <v>0</v>
      </c>
      <c r="P1698">
        <v>-4.75</v>
      </c>
      <c r="Q1698">
        <v>-3.5</v>
      </c>
      <c r="R1698">
        <v>4.75</v>
      </c>
      <c r="S1698">
        <v>3</v>
      </c>
      <c r="T1698">
        <v>-13.5</v>
      </c>
      <c r="U1698">
        <v>2.5499999999999998</v>
      </c>
      <c r="V1698">
        <v>-6.75</v>
      </c>
      <c r="W1698" t="str">
        <f t="shared" si="58"/>
        <v>g107,5,empty,3,203,1,1,0</v>
      </c>
      <c r="X1698" s="1" t="s">
        <v>285</v>
      </c>
      <c r="Y1698" s="2" t="str">
        <f>IF(AND(ISBLANK(X1698),OR(NOT(ISBLANK(Z1698)),NOT(ISBLANK(AA1698)))),#N/A,
IF(ISBLANK(X1698),"",
IF(AND(NOT(ISERROR(VLOOKUP(X1698,MonsterTable!$A:$B,MATCH(MonsterTable!$B$1,MonsterTable!$A$1:$B$1,0),0))),OR(ISBLANK(Z1698),ISBLANK(AA1698))),#N/A,
IFERROR(VLOOKUP(X1698,MonsterTable!$A:$B,MATCH(MonsterTable!$B$1,MonsterTable!$A$1:$B$1,0),0),
IF(OR(NOT(ISBLANK(Z1698)),ISBLANK(AA1698)),#N/A,
IF(X1698="empty","empty",
VLOOKUP(X1698,MonsterGroupTable!$A:$A,1,0)))))))</f>
        <v>g107</v>
      </c>
      <c r="AA1698">
        <v>5</v>
      </c>
      <c r="AE1698" s="1" t="s">
        <v>446</v>
      </c>
      <c r="AF1698" s="2" t="str">
        <f>IF(AND(ISBLANK(AE1698),OR(NOT(ISBLANK(AG1698)),NOT(ISBLANK(AH1698)))),#N/A,
IF(ISBLANK(AE1698),"",
IF(AND(NOT(ISERROR(VLOOKUP(AE1698,MonsterTable!$A:$B,MATCH(MonsterTable!$B$1,MonsterTable!$A$1:$B$1,0),0))),OR(ISBLANK(AG1698),ISBLANK(AH1698))),#N/A,
IFERROR(VLOOKUP(AE1698,MonsterTable!$A:$B,MATCH(MonsterTable!$B$1,MonsterTable!$A$1:$B$1,0),0),
IF(OR(NOT(ISBLANK(AG1698)),ISBLANK(AH1698)),#N/A,
IF(AE1698="empty","empty",
VLOOKUP(AE1698,MonsterGroupTable!$A:$A,1,0)))))))</f>
        <v>empty</v>
      </c>
      <c r="AH1698">
        <v>3</v>
      </c>
      <c r="AL1698" s="1" t="s">
        <v>339</v>
      </c>
      <c r="AM1698" s="2">
        <f>IF(AND(ISBLANK(AL1698),OR(NOT(ISBLANK(AN1698)),NOT(ISBLANK(AO1698)))),#N/A,
IF(ISBLANK(AL1698),"",
IF(AND(NOT(ISERROR(VLOOKUP(AL1698,MonsterTable!$A:$B,MATCH(MonsterTable!$B$1,MonsterTable!$A$1:$B$1,0),0))),OR(ISBLANK(AN1698),ISBLANK(AO1698))),#N/A,
IFERROR(VLOOKUP(AL1698,MonsterTable!$A:$B,MATCH(MonsterTable!$B$1,MonsterTable!$A$1:$B$1,0),0),
IF(OR(NOT(ISBLANK(AN1698)),ISBLANK(AO1698)),#N/A,
IF(AL1698="empty","empty",
VLOOKUP(AL1698,MonsterGroupTable!$A:$A,1,0)))))))</f>
        <v>203</v>
      </c>
      <c r="AN1698">
        <v>1</v>
      </c>
      <c r="AO1698">
        <v>1</v>
      </c>
      <c r="AP1698">
        <v>0</v>
      </c>
      <c r="AT1698" s="2" t="str">
        <f>IF(AND(ISBLANK(AS1698),OR(NOT(ISBLANK(AU1698)),NOT(ISBLANK(AV1698)))),#N/A,
IF(ISBLANK(AS1698),"",
IF(AND(NOT(ISERROR(VLOOKUP(AS1698,MonsterTable!$A:$B,MATCH(MonsterTable!$B$1,MonsterTable!$A$1:$B$1,0),0))),OR(ISBLANK(AU1698),ISBLANK(AV1698))),#N/A,
IFERROR(VLOOKUP(AS1698,MonsterTable!$A:$B,MATCH(MonsterTable!$B$1,MonsterTable!$A$1:$B$1,0),0),
IF(OR(NOT(ISBLANK(AU1698)),ISBLANK(AV1698)),#N/A,
IF(AS1698="empty","empty",
VLOOKUP(AS1698,MonsterGroupTable!$A:$A,1,0)))))))</f>
        <v/>
      </c>
      <c r="BA1698" s="2" t="str">
        <f>IF(AND(ISBLANK(AZ1698),OR(NOT(ISBLANK(BB1698)),NOT(ISBLANK(BC1698)))),#N/A,
IF(ISBLANK(AZ1698),"",
IF(AND(NOT(ISERROR(VLOOKUP(AZ1698,MonsterTable!$A:$B,MATCH(MonsterTable!$B$1,MonsterTable!$A$1:$B$1,0),0))),OR(ISBLANK(BB1698),ISBLANK(BC1698))),#N/A,
IFERROR(VLOOKUP(AZ1698,MonsterTable!$A:$B,MATCH(MonsterTable!$B$1,MonsterTable!$A$1:$B$1,0),0),
IF(OR(NOT(ISBLANK(BB1698)),ISBLANK(BC1698)),#N/A,
IF(AZ1698="empty","empty",
VLOOKUP(AZ1698,MonsterGroupTable!$A:$A,1,0)))))))</f>
        <v/>
      </c>
      <c r="BH1698" s="2" t="str">
        <f>IF(AND(ISBLANK(BG1698),OR(NOT(ISBLANK(BI1698)),NOT(ISBLANK(BJ1698)))),#N/A,
IF(ISBLANK(BG1698),"",
IF(AND(NOT(ISERROR(VLOOKUP(BG1698,MonsterTable!$A:$B,MATCH(MonsterTable!$B$1,MonsterTable!$A$1:$B$1,0),0))),OR(ISBLANK(BI1698),ISBLANK(BJ1698))),#N/A,
IFERROR(VLOOKUP(BG1698,MonsterTable!$A:$B,MATCH(MonsterTable!$B$1,MonsterTable!$A$1:$B$1,0),0),
IF(OR(NOT(ISBLANK(BI1698)),ISBLANK(BJ1698)),#N/A,
IF(BG1698="empty","empty",
VLOOKUP(BG1698,MonsterGroupTable!$A:$A,1,0)))))))</f>
        <v/>
      </c>
      <c r="BO1698" s="2" t="str">
        <f>IF(AND(ISBLANK(BN1698),OR(NOT(ISBLANK(BP1698)),NOT(ISBLANK(BQ1698)))),#N/A,
IF(ISBLANK(BN1698),"",
IF(AND(NOT(ISERROR(VLOOKUP(BN1698,MonsterTable!$A:$B,MATCH(MonsterTable!$B$1,MonsterTable!$A$1:$B$1,0),0))),OR(ISBLANK(BP1698),ISBLANK(BQ1698))),#N/A,
IFERROR(VLOOKUP(BN1698,MonsterTable!$A:$B,MATCH(MonsterTable!$B$1,MonsterTable!$A$1:$B$1,0),0),
IF(OR(NOT(ISBLANK(BP1698)),ISBLANK(BQ1698)),#N/A,
IF(BN1698="empty","empty",
VLOOKUP(BN1698,MonsterGroupTable!$A:$A,1,0)))))))</f>
        <v/>
      </c>
      <c r="BV1698" s="2" t="str">
        <f>IF(AND(ISBLANK(BU1698),OR(NOT(ISBLANK(BW1698)),NOT(ISBLANK(BX1698)))),#N/A,
IF(ISBLANK(BU1698),"",
IF(AND(NOT(ISERROR(VLOOKUP(BU1698,MonsterTable!$A:$B,MATCH(MonsterTable!$B$1,MonsterTable!$A$1:$B$1,0),0))),OR(ISBLANK(BW1698),ISBLANK(BX1698))),#N/A,
IFERROR(VLOOKUP(BU1698,MonsterTable!$A:$B,MATCH(MonsterTable!$B$1,MonsterTable!$A$1:$B$1,0),0),
IF(OR(NOT(ISBLANK(BW1698)),ISBLANK(BX1698)),#N/A,
IF(BU1698="empty","empty",
VLOOKUP(BU1698,MonsterGroupTable!$A:$A,1,0)))))))</f>
        <v/>
      </c>
      <c r="CC1698" s="2" t="str">
        <f>IF(AND(ISBLANK(CB1698),OR(NOT(ISBLANK(CD1698)),NOT(ISBLANK(CE1698)))),#N/A,
IF(ISBLANK(CB1698),"",
IF(AND(NOT(ISERROR(VLOOKUP(CB1698,MonsterTable!$A:$B,MATCH(MonsterTable!$B$1,MonsterTable!$A$1:$B$1,0),0))),OR(ISBLANK(CD1698),ISBLANK(CE1698))),#N/A,
IFERROR(VLOOKUP(CB1698,MonsterTable!$A:$B,MATCH(MonsterTable!$B$1,MonsterTable!$A$1:$B$1,0),0),
IF(OR(NOT(ISBLANK(CD1698)),ISBLANK(CE1698)),#N/A,
IF(CB1698="empty","empty",
VLOOKUP(CB1698,MonsterGroupTable!$A:$A,1,0)))))))</f>
        <v/>
      </c>
      <c r="CJ1698" s="2" t="str">
        <f>IF(AND(ISBLANK(CI1698),OR(NOT(ISBLANK(CK1698)),NOT(ISBLANK(CL1698)))),#N/A,
IF(ISBLANK(CI1698),"",
IF(AND(NOT(ISERROR(VLOOKUP(CI1698,MonsterTable!$A:$B,MATCH(MonsterTable!$B$1,MonsterTable!$A$1:$B$1,0),0))),OR(ISBLANK(CK1698),ISBLANK(CL1698))),#N/A,
IFERROR(VLOOKUP(CI1698,MonsterTable!$A:$B,MATCH(MonsterTable!$B$1,MonsterTable!$A$1:$B$1,0),0),
IF(OR(NOT(ISBLANK(CK1698)),ISBLANK(CL1698)),#N/A,
IF(CI1698="empty","empty",
VLOOKUP(CI1698,MonsterGroupTable!$A:$A,1,0)))))))</f>
        <v/>
      </c>
    </row>
    <row r="1699" spans="1:88">
      <c r="A1699">
        <v>20665</v>
      </c>
      <c r="B1699">
        <f t="shared" si="57"/>
        <v>1.1000000000000001</v>
      </c>
      <c r="C1699">
        <f t="shared" si="57"/>
        <v>1.1000000000000001</v>
      </c>
      <c r="F1699">
        <v>2700</v>
      </c>
      <c r="G1699">
        <v>110206</v>
      </c>
      <c r="H1699">
        <v>0</v>
      </c>
      <c r="I1699">
        <v>0</v>
      </c>
      <c r="J1699">
        <v>0</v>
      </c>
      <c r="K1699" t="s">
        <v>28</v>
      </c>
      <c r="L1699" t="s">
        <v>253</v>
      </c>
      <c r="M1699" t="s">
        <v>79</v>
      </c>
      <c r="N1699" t="s">
        <v>80</v>
      </c>
      <c r="O1699">
        <v>0</v>
      </c>
      <c r="P1699">
        <v>-4.75</v>
      </c>
      <c r="Q1699">
        <v>-3.5</v>
      </c>
      <c r="R1699">
        <v>4.75</v>
      </c>
      <c r="S1699">
        <v>3</v>
      </c>
      <c r="T1699">
        <v>-13.5</v>
      </c>
      <c r="U1699">
        <v>2.5499999999999998</v>
      </c>
      <c r="V1699">
        <v>-6.75</v>
      </c>
      <c r="W1699" t="str">
        <f t="shared" si="58"/>
        <v>g107,5,empty,3,203,1,1,0</v>
      </c>
      <c r="X1699" s="1" t="s">
        <v>285</v>
      </c>
      <c r="Y1699" s="2" t="str">
        <f>IF(AND(ISBLANK(X1699),OR(NOT(ISBLANK(Z1699)),NOT(ISBLANK(AA1699)))),#N/A,
IF(ISBLANK(X1699),"",
IF(AND(NOT(ISERROR(VLOOKUP(X1699,MonsterTable!$A:$B,MATCH(MonsterTable!$B$1,MonsterTable!$A$1:$B$1,0),0))),OR(ISBLANK(Z1699),ISBLANK(AA1699))),#N/A,
IFERROR(VLOOKUP(X1699,MonsterTable!$A:$B,MATCH(MonsterTable!$B$1,MonsterTable!$A$1:$B$1,0),0),
IF(OR(NOT(ISBLANK(Z1699)),ISBLANK(AA1699)),#N/A,
IF(X1699="empty","empty",
VLOOKUP(X1699,MonsterGroupTable!$A:$A,1,0)))))))</f>
        <v>g107</v>
      </c>
      <c r="AA1699">
        <v>5</v>
      </c>
      <c r="AE1699" s="1" t="s">
        <v>446</v>
      </c>
      <c r="AF1699" s="2" t="str">
        <f>IF(AND(ISBLANK(AE1699),OR(NOT(ISBLANK(AG1699)),NOT(ISBLANK(AH1699)))),#N/A,
IF(ISBLANK(AE1699),"",
IF(AND(NOT(ISERROR(VLOOKUP(AE1699,MonsterTable!$A:$B,MATCH(MonsterTable!$B$1,MonsterTable!$A$1:$B$1,0),0))),OR(ISBLANK(AG1699),ISBLANK(AH1699))),#N/A,
IFERROR(VLOOKUP(AE1699,MonsterTable!$A:$B,MATCH(MonsterTable!$B$1,MonsterTable!$A$1:$B$1,0),0),
IF(OR(NOT(ISBLANK(AG1699)),ISBLANK(AH1699)),#N/A,
IF(AE1699="empty","empty",
VLOOKUP(AE1699,MonsterGroupTable!$A:$A,1,0)))))))</f>
        <v>empty</v>
      </c>
      <c r="AH1699">
        <v>3</v>
      </c>
      <c r="AL1699" s="1" t="s">
        <v>339</v>
      </c>
      <c r="AM1699" s="2">
        <f>IF(AND(ISBLANK(AL1699),OR(NOT(ISBLANK(AN1699)),NOT(ISBLANK(AO1699)))),#N/A,
IF(ISBLANK(AL1699),"",
IF(AND(NOT(ISERROR(VLOOKUP(AL1699,MonsterTable!$A:$B,MATCH(MonsterTable!$B$1,MonsterTable!$A$1:$B$1,0),0))),OR(ISBLANK(AN1699),ISBLANK(AO1699))),#N/A,
IFERROR(VLOOKUP(AL1699,MonsterTable!$A:$B,MATCH(MonsterTable!$B$1,MonsterTable!$A$1:$B$1,0),0),
IF(OR(NOT(ISBLANK(AN1699)),ISBLANK(AO1699)),#N/A,
IF(AL1699="empty","empty",
VLOOKUP(AL1699,MonsterGroupTable!$A:$A,1,0)))))))</f>
        <v>203</v>
      </c>
      <c r="AN1699">
        <v>1</v>
      </c>
      <c r="AO1699">
        <v>1</v>
      </c>
      <c r="AP1699">
        <v>0</v>
      </c>
      <c r="AT1699" s="2" t="str">
        <f>IF(AND(ISBLANK(AS1699),OR(NOT(ISBLANK(AU1699)),NOT(ISBLANK(AV1699)))),#N/A,
IF(ISBLANK(AS1699),"",
IF(AND(NOT(ISERROR(VLOOKUP(AS1699,MonsterTable!$A:$B,MATCH(MonsterTable!$B$1,MonsterTable!$A$1:$B$1,0),0))),OR(ISBLANK(AU1699),ISBLANK(AV1699))),#N/A,
IFERROR(VLOOKUP(AS1699,MonsterTable!$A:$B,MATCH(MonsterTable!$B$1,MonsterTable!$A$1:$B$1,0),0),
IF(OR(NOT(ISBLANK(AU1699)),ISBLANK(AV1699)),#N/A,
IF(AS1699="empty","empty",
VLOOKUP(AS1699,MonsterGroupTable!$A:$A,1,0)))))))</f>
        <v/>
      </c>
      <c r="BA1699" s="2" t="str">
        <f>IF(AND(ISBLANK(AZ1699),OR(NOT(ISBLANK(BB1699)),NOT(ISBLANK(BC1699)))),#N/A,
IF(ISBLANK(AZ1699),"",
IF(AND(NOT(ISERROR(VLOOKUP(AZ1699,MonsterTable!$A:$B,MATCH(MonsterTable!$B$1,MonsterTable!$A$1:$B$1,0),0))),OR(ISBLANK(BB1699),ISBLANK(BC1699))),#N/A,
IFERROR(VLOOKUP(AZ1699,MonsterTable!$A:$B,MATCH(MonsterTable!$B$1,MonsterTable!$A$1:$B$1,0),0),
IF(OR(NOT(ISBLANK(BB1699)),ISBLANK(BC1699)),#N/A,
IF(AZ1699="empty","empty",
VLOOKUP(AZ1699,MonsterGroupTable!$A:$A,1,0)))))))</f>
        <v/>
      </c>
      <c r="BH1699" s="2" t="str">
        <f>IF(AND(ISBLANK(BG1699),OR(NOT(ISBLANK(BI1699)),NOT(ISBLANK(BJ1699)))),#N/A,
IF(ISBLANK(BG1699),"",
IF(AND(NOT(ISERROR(VLOOKUP(BG1699,MonsterTable!$A:$B,MATCH(MonsterTable!$B$1,MonsterTable!$A$1:$B$1,0),0))),OR(ISBLANK(BI1699),ISBLANK(BJ1699))),#N/A,
IFERROR(VLOOKUP(BG1699,MonsterTable!$A:$B,MATCH(MonsterTable!$B$1,MonsterTable!$A$1:$B$1,0),0),
IF(OR(NOT(ISBLANK(BI1699)),ISBLANK(BJ1699)),#N/A,
IF(BG1699="empty","empty",
VLOOKUP(BG1699,MonsterGroupTable!$A:$A,1,0)))))))</f>
        <v/>
      </c>
      <c r="BO1699" s="2" t="str">
        <f>IF(AND(ISBLANK(BN1699),OR(NOT(ISBLANK(BP1699)),NOT(ISBLANK(BQ1699)))),#N/A,
IF(ISBLANK(BN1699),"",
IF(AND(NOT(ISERROR(VLOOKUP(BN1699,MonsterTable!$A:$B,MATCH(MonsterTable!$B$1,MonsterTable!$A$1:$B$1,0),0))),OR(ISBLANK(BP1699),ISBLANK(BQ1699))),#N/A,
IFERROR(VLOOKUP(BN1699,MonsterTable!$A:$B,MATCH(MonsterTable!$B$1,MonsterTable!$A$1:$B$1,0),0),
IF(OR(NOT(ISBLANK(BP1699)),ISBLANK(BQ1699)),#N/A,
IF(BN1699="empty","empty",
VLOOKUP(BN1699,MonsterGroupTable!$A:$A,1,0)))))))</f>
        <v/>
      </c>
      <c r="BV1699" s="2" t="str">
        <f>IF(AND(ISBLANK(BU1699),OR(NOT(ISBLANK(BW1699)),NOT(ISBLANK(BX1699)))),#N/A,
IF(ISBLANK(BU1699),"",
IF(AND(NOT(ISERROR(VLOOKUP(BU1699,MonsterTable!$A:$B,MATCH(MonsterTable!$B$1,MonsterTable!$A$1:$B$1,0),0))),OR(ISBLANK(BW1699),ISBLANK(BX1699))),#N/A,
IFERROR(VLOOKUP(BU1699,MonsterTable!$A:$B,MATCH(MonsterTable!$B$1,MonsterTable!$A$1:$B$1,0),0),
IF(OR(NOT(ISBLANK(BW1699)),ISBLANK(BX1699)),#N/A,
IF(BU1699="empty","empty",
VLOOKUP(BU1699,MonsterGroupTable!$A:$A,1,0)))))))</f>
        <v/>
      </c>
      <c r="CC1699" s="2" t="str">
        <f>IF(AND(ISBLANK(CB1699),OR(NOT(ISBLANK(CD1699)),NOT(ISBLANK(CE1699)))),#N/A,
IF(ISBLANK(CB1699),"",
IF(AND(NOT(ISERROR(VLOOKUP(CB1699,MonsterTable!$A:$B,MATCH(MonsterTable!$B$1,MonsterTable!$A$1:$B$1,0),0))),OR(ISBLANK(CD1699),ISBLANK(CE1699))),#N/A,
IFERROR(VLOOKUP(CB1699,MonsterTable!$A:$B,MATCH(MonsterTable!$B$1,MonsterTable!$A$1:$B$1,0),0),
IF(OR(NOT(ISBLANK(CD1699)),ISBLANK(CE1699)),#N/A,
IF(CB1699="empty","empty",
VLOOKUP(CB1699,MonsterGroupTable!$A:$A,1,0)))))))</f>
        <v/>
      </c>
      <c r="CJ1699" s="2" t="str">
        <f>IF(AND(ISBLANK(CI1699),OR(NOT(ISBLANK(CK1699)),NOT(ISBLANK(CL1699)))),#N/A,
IF(ISBLANK(CI1699),"",
IF(AND(NOT(ISERROR(VLOOKUP(CI1699,MonsterTable!$A:$B,MATCH(MonsterTable!$B$1,MonsterTable!$A$1:$B$1,0),0))),OR(ISBLANK(CK1699),ISBLANK(CL1699))),#N/A,
IFERROR(VLOOKUP(CI1699,MonsterTable!$A:$B,MATCH(MonsterTable!$B$1,MonsterTable!$A$1:$B$1,0),0),
IF(OR(NOT(ISBLANK(CK1699)),ISBLANK(CL1699)),#N/A,
IF(CI1699="empty","empty",
VLOOKUP(CI1699,MonsterGroupTable!$A:$A,1,0)))))))</f>
        <v/>
      </c>
    </row>
    <row r="1700" spans="1:88">
      <c r="A1700">
        <v>20666</v>
      </c>
      <c r="B1700">
        <f t="shared" si="57"/>
        <v>1.1000000000000001</v>
      </c>
      <c r="C1700">
        <f t="shared" si="57"/>
        <v>1.1000000000000001</v>
      </c>
      <c r="F1700">
        <v>2700</v>
      </c>
      <c r="G1700">
        <v>110611</v>
      </c>
      <c r="H1700">
        <v>0</v>
      </c>
      <c r="I1700">
        <v>0</v>
      </c>
      <c r="J1700">
        <v>0</v>
      </c>
      <c r="K1700" t="s">
        <v>28</v>
      </c>
      <c r="L1700" t="s">
        <v>253</v>
      </c>
      <c r="M1700" t="s">
        <v>79</v>
      </c>
      <c r="N1700" t="s">
        <v>80</v>
      </c>
      <c r="O1700">
        <v>0</v>
      </c>
      <c r="P1700">
        <v>-4.75</v>
      </c>
      <c r="Q1700">
        <v>-3.5</v>
      </c>
      <c r="R1700">
        <v>4.75</v>
      </c>
      <c r="S1700">
        <v>3</v>
      </c>
      <c r="T1700">
        <v>-13.5</v>
      </c>
      <c r="U1700">
        <v>2.5499999999999998</v>
      </c>
      <c r="V1700">
        <v>-6.75</v>
      </c>
      <c r="W1700" t="str">
        <f t="shared" si="58"/>
        <v>g107,5,empty,3,203,1,1,0</v>
      </c>
      <c r="X1700" s="1" t="s">
        <v>285</v>
      </c>
      <c r="Y1700" s="2" t="str">
        <f>IF(AND(ISBLANK(X1700),OR(NOT(ISBLANK(Z1700)),NOT(ISBLANK(AA1700)))),#N/A,
IF(ISBLANK(X1700),"",
IF(AND(NOT(ISERROR(VLOOKUP(X1700,MonsterTable!$A:$B,MATCH(MonsterTable!$B$1,MonsterTable!$A$1:$B$1,0),0))),OR(ISBLANK(Z1700),ISBLANK(AA1700))),#N/A,
IFERROR(VLOOKUP(X1700,MonsterTable!$A:$B,MATCH(MonsterTable!$B$1,MonsterTable!$A$1:$B$1,0),0),
IF(OR(NOT(ISBLANK(Z1700)),ISBLANK(AA1700)),#N/A,
IF(X1700="empty","empty",
VLOOKUP(X1700,MonsterGroupTable!$A:$A,1,0)))))))</f>
        <v>g107</v>
      </c>
      <c r="AA1700">
        <v>5</v>
      </c>
      <c r="AE1700" s="1" t="s">
        <v>446</v>
      </c>
      <c r="AF1700" s="2" t="str">
        <f>IF(AND(ISBLANK(AE1700),OR(NOT(ISBLANK(AG1700)),NOT(ISBLANK(AH1700)))),#N/A,
IF(ISBLANK(AE1700),"",
IF(AND(NOT(ISERROR(VLOOKUP(AE1700,MonsterTable!$A:$B,MATCH(MonsterTable!$B$1,MonsterTable!$A$1:$B$1,0),0))),OR(ISBLANK(AG1700),ISBLANK(AH1700))),#N/A,
IFERROR(VLOOKUP(AE1700,MonsterTable!$A:$B,MATCH(MonsterTable!$B$1,MonsterTable!$A$1:$B$1,0),0),
IF(OR(NOT(ISBLANK(AG1700)),ISBLANK(AH1700)),#N/A,
IF(AE1700="empty","empty",
VLOOKUP(AE1700,MonsterGroupTable!$A:$A,1,0)))))))</f>
        <v>empty</v>
      </c>
      <c r="AH1700">
        <v>3</v>
      </c>
      <c r="AL1700" s="1" t="s">
        <v>339</v>
      </c>
      <c r="AM1700" s="2">
        <f>IF(AND(ISBLANK(AL1700),OR(NOT(ISBLANK(AN1700)),NOT(ISBLANK(AO1700)))),#N/A,
IF(ISBLANK(AL1700),"",
IF(AND(NOT(ISERROR(VLOOKUP(AL1700,MonsterTable!$A:$B,MATCH(MonsterTable!$B$1,MonsterTable!$A$1:$B$1,0),0))),OR(ISBLANK(AN1700),ISBLANK(AO1700))),#N/A,
IFERROR(VLOOKUP(AL1700,MonsterTable!$A:$B,MATCH(MonsterTable!$B$1,MonsterTable!$A$1:$B$1,0),0),
IF(OR(NOT(ISBLANK(AN1700)),ISBLANK(AO1700)),#N/A,
IF(AL1700="empty","empty",
VLOOKUP(AL1700,MonsterGroupTable!$A:$A,1,0)))))))</f>
        <v>203</v>
      </c>
      <c r="AN1700">
        <v>1</v>
      </c>
      <c r="AO1700">
        <v>1</v>
      </c>
      <c r="AP1700">
        <v>0</v>
      </c>
      <c r="AT1700" s="2" t="str">
        <f>IF(AND(ISBLANK(AS1700),OR(NOT(ISBLANK(AU1700)),NOT(ISBLANK(AV1700)))),#N/A,
IF(ISBLANK(AS1700),"",
IF(AND(NOT(ISERROR(VLOOKUP(AS1700,MonsterTable!$A:$B,MATCH(MonsterTable!$B$1,MonsterTable!$A$1:$B$1,0),0))),OR(ISBLANK(AU1700),ISBLANK(AV1700))),#N/A,
IFERROR(VLOOKUP(AS1700,MonsterTable!$A:$B,MATCH(MonsterTable!$B$1,MonsterTable!$A$1:$B$1,0),0),
IF(OR(NOT(ISBLANK(AU1700)),ISBLANK(AV1700)),#N/A,
IF(AS1700="empty","empty",
VLOOKUP(AS1700,MonsterGroupTable!$A:$A,1,0)))))))</f>
        <v/>
      </c>
      <c r="BA1700" s="2" t="str">
        <f>IF(AND(ISBLANK(AZ1700),OR(NOT(ISBLANK(BB1700)),NOT(ISBLANK(BC1700)))),#N/A,
IF(ISBLANK(AZ1700),"",
IF(AND(NOT(ISERROR(VLOOKUP(AZ1700,MonsterTable!$A:$B,MATCH(MonsterTable!$B$1,MonsterTable!$A$1:$B$1,0),0))),OR(ISBLANK(BB1700),ISBLANK(BC1700))),#N/A,
IFERROR(VLOOKUP(AZ1700,MonsterTable!$A:$B,MATCH(MonsterTable!$B$1,MonsterTable!$A$1:$B$1,0),0),
IF(OR(NOT(ISBLANK(BB1700)),ISBLANK(BC1700)),#N/A,
IF(AZ1700="empty","empty",
VLOOKUP(AZ1700,MonsterGroupTable!$A:$A,1,0)))))))</f>
        <v/>
      </c>
      <c r="BH1700" s="2" t="str">
        <f>IF(AND(ISBLANK(BG1700),OR(NOT(ISBLANK(BI1700)),NOT(ISBLANK(BJ1700)))),#N/A,
IF(ISBLANK(BG1700),"",
IF(AND(NOT(ISERROR(VLOOKUP(BG1700,MonsterTable!$A:$B,MATCH(MonsterTable!$B$1,MonsterTable!$A$1:$B$1,0),0))),OR(ISBLANK(BI1700),ISBLANK(BJ1700))),#N/A,
IFERROR(VLOOKUP(BG1700,MonsterTable!$A:$B,MATCH(MonsterTable!$B$1,MonsterTable!$A$1:$B$1,0),0),
IF(OR(NOT(ISBLANK(BI1700)),ISBLANK(BJ1700)),#N/A,
IF(BG1700="empty","empty",
VLOOKUP(BG1700,MonsterGroupTable!$A:$A,1,0)))))))</f>
        <v/>
      </c>
      <c r="BO1700" s="2" t="str">
        <f>IF(AND(ISBLANK(BN1700),OR(NOT(ISBLANK(BP1700)),NOT(ISBLANK(BQ1700)))),#N/A,
IF(ISBLANK(BN1700),"",
IF(AND(NOT(ISERROR(VLOOKUP(BN1700,MonsterTable!$A:$B,MATCH(MonsterTable!$B$1,MonsterTable!$A$1:$B$1,0),0))),OR(ISBLANK(BP1700),ISBLANK(BQ1700))),#N/A,
IFERROR(VLOOKUP(BN1700,MonsterTable!$A:$B,MATCH(MonsterTable!$B$1,MonsterTable!$A$1:$B$1,0),0),
IF(OR(NOT(ISBLANK(BP1700)),ISBLANK(BQ1700)),#N/A,
IF(BN1700="empty","empty",
VLOOKUP(BN1700,MonsterGroupTable!$A:$A,1,0)))))))</f>
        <v/>
      </c>
      <c r="BV1700" s="2" t="str">
        <f>IF(AND(ISBLANK(BU1700),OR(NOT(ISBLANK(BW1700)),NOT(ISBLANK(BX1700)))),#N/A,
IF(ISBLANK(BU1700),"",
IF(AND(NOT(ISERROR(VLOOKUP(BU1700,MonsterTable!$A:$B,MATCH(MonsterTable!$B$1,MonsterTable!$A$1:$B$1,0),0))),OR(ISBLANK(BW1700),ISBLANK(BX1700))),#N/A,
IFERROR(VLOOKUP(BU1700,MonsterTable!$A:$B,MATCH(MonsterTable!$B$1,MonsterTable!$A$1:$B$1,0),0),
IF(OR(NOT(ISBLANK(BW1700)),ISBLANK(BX1700)),#N/A,
IF(BU1700="empty","empty",
VLOOKUP(BU1700,MonsterGroupTable!$A:$A,1,0)))))))</f>
        <v/>
      </c>
      <c r="CC1700" s="2" t="str">
        <f>IF(AND(ISBLANK(CB1700),OR(NOT(ISBLANK(CD1700)),NOT(ISBLANK(CE1700)))),#N/A,
IF(ISBLANK(CB1700),"",
IF(AND(NOT(ISERROR(VLOOKUP(CB1700,MonsterTable!$A:$B,MATCH(MonsterTable!$B$1,MonsterTable!$A$1:$B$1,0),0))),OR(ISBLANK(CD1700),ISBLANK(CE1700))),#N/A,
IFERROR(VLOOKUP(CB1700,MonsterTable!$A:$B,MATCH(MonsterTable!$B$1,MonsterTable!$A$1:$B$1,0),0),
IF(OR(NOT(ISBLANK(CD1700)),ISBLANK(CE1700)),#N/A,
IF(CB1700="empty","empty",
VLOOKUP(CB1700,MonsterGroupTable!$A:$A,1,0)))))))</f>
        <v/>
      </c>
      <c r="CJ1700" s="2" t="str">
        <f>IF(AND(ISBLANK(CI1700),OR(NOT(ISBLANK(CK1700)),NOT(ISBLANK(CL1700)))),#N/A,
IF(ISBLANK(CI1700),"",
IF(AND(NOT(ISERROR(VLOOKUP(CI1700,MonsterTable!$A:$B,MATCH(MonsterTable!$B$1,MonsterTable!$A$1:$B$1,0),0))),OR(ISBLANK(CK1700),ISBLANK(CL1700))),#N/A,
IFERROR(VLOOKUP(CI1700,MonsterTable!$A:$B,MATCH(MonsterTable!$B$1,MonsterTable!$A$1:$B$1,0),0),
IF(OR(NOT(ISBLANK(CK1700)),ISBLANK(CL1700)),#N/A,
IF(CI1700="empty","empty",
VLOOKUP(CI1700,MonsterGroupTable!$A:$A,1,0)))))))</f>
        <v/>
      </c>
    </row>
    <row r="1701" spans="1:88">
      <c r="A1701">
        <v>20667</v>
      </c>
      <c r="B1701">
        <f t="shared" si="57"/>
        <v>1.1000000000000001</v>
      </c>
      <c r="C1701">
        <f t="shared" si="57"/>
        <v>1.1000000000000001</v>
      </c>
      <c r="F1701">
        <v>2700</v>
      </c>
      <c r="G1701">
        <v>111016</v>
      </c>
      <c r="H1701">
        <v>0</v>
      </c>
      <c r="I1701">
        <v>0</v>
      </c>
      <c r="J1701">
        <v>0</v>
      </c>
      <c r="K1701" t="s">
        <v>28</v>
      </c>
      <c r="L1701" t="s">
        <v>253</v>
      </c>
      <c r="M1701" t="s">
        <v>79</v>
      </c>
      <c r="N1701" t="s">
        <v>80</v>
      </c>
      <c r="O1701">
        <v>0</v>
      </c>
      <c r="P1701">
        <v>-4.75</v>
      </c>
      <c r="Q1701">
        <v>-3.5</v>
      </c>
      <c r="R1701">
        <v>4.75</v>
      </c>
      <c r="S1701">
        <v>3</v>
      </c>
      <c r="T1701">
        <v>-13.5</v>
      </c>
      <c r="U1701">
        <v>2.5499999999999998</v>
      </c>
      <c r="V1701">
        <v>-6.75</v>
      </c>
      <c r="W1701" t="str">
        <f t="shared" si="58"/>
        <v>g107,5,empty,3,203,1,1,0</v>
      </c>
      <c r="X1701" s="1" t="s">
        <v>285</v>
      </c>
      <c r="Y1701" s="2" t="str">
        <f>IF(AND(ISBLANK(X1701),OR(NOT(ISBLANK(Z1701)),NOT(ISBLANK(AA1701)))),#N/A,
IF(ISBLANK(X1701),"",
IF(AND(NOT(ISERROR(VLOOKUP(X1701,MonsterTable!$A:$B,MATCH(MonsterTable!$B$1,MonsterTable!$A$1:$B$1,0),0))),OR(ISBLANK(Z1701),ISBLANK(AA1701))),#N/A,
IFERROR(VLOOKUP(X1701,MonsterTable!$A:$B,MATCH(MonsterTable!$B$1,MonsterTable!$A$1:$B$1,0),0),
IF(OR(NOT(ISBLANK(Z1701)),ISBLANK(AA1701)),#N/A,
IF(X1701="empty","empty",
VLOOKUP(X1701,MonsterGroupTable!$A:$A,1,0)))))))</f>
        <v>g107</v>
      </c>
      <c r="AA1701">
        <v>5</v>
      </c>
      <c r="AE1701" s="1" t="s">
        <v>446</v>
      </c>
      <c r="AF1701" s="2" t="str">
        <f>IF(AND(ISBLANK(AE1701),OR(NOT(ISBLANK(AG1701)),NOT(ISBLANK(AH1701)))),#N/A,
IF(ISBLANK(AE1701),"",
IF(AND(NOT(ISERROR(VLOOKUP(AE1701,MonsterTable!$A:$B,MATCH(MonsterTable!$B$1,MonsterTable!$A$1:$B$1,0),0))),OR(ISBLANK(AG1701),ISBLANK(AH1701))),#N/A,
IFERROR(VLOOKUP(AE1701,MonsterTable!$A:$B,MATCH(MonsterTable!$B$1,MonsterTable!$A$1:$B$1,0),0),
IF(OR(NOT(ISBLANK(AG1701)),ISBLANK(AH1701)),#N/A,
IF(AE1701="empty","empty",
VLOOKUP(AE1701,MonsterGroupTable!$A:$A,1,0)))))))</f>
        <v>empty</v>
      </c>
      <c r="AH1701">
        <v>3</v>
      </c>
      <c r="AL1701" s="1" t="s">
        <v>339</v>
      </c>
      <c r="AM1701" s="2">
        <f>IF(AND(ISBLANK(AL1701),OR(NOT(ISBLANK(AN1701)),NOT(ISBLANK(AO1701)))),#N/A,
IF(ISBLANK(AL1701),"",
IF(AND(NOT(ISERROR(VLOOKUP(AL1701,MonsterTable!$A:$B,MATCH(MonsterTable!$B$1,MonsterTable!$A$1:$B$1,0),0))),OR(ISBLANK(AN1701),ISBLANK(AO1701))),#N/A,
IFERROR(VLOOKUP(AL1701,MonsterTable!$A:$B,MATCH(MonsterTable!$B$1,MonsterTable!$A$1:$B$1,0),0),
IF(OR(NOT(ISBLANK(AN1701)),ISBLANK(AO1701)),#N/A,
IF(AL1701="empty","empty",
VLOOKUP(AL1701,MonsterGroupTable!$A:$A,1,0)))))))</f>
        <v>203</v>
      </c>
      <c r="AN1701">
        <v>1</v>
      </c>
      <c r="AO1701">
        <v>1</v>
      </c>
      <c r="AP1701">
        <v>0</v>
      </c>
      <c r="AT1701" s="2" t="str">
        <f>IF(AND(ISBLANK(AS1701),OR(NOT(ISBLANK(AU1701)),NOT(ISBLANK(AV1701)))),#N/A,
IF(ISBLANK(AS1701),"",
IF(AND(NOT(ISERROR(VLOOKUP(AS1701,MonsterTable!$A:$B,MATCH(MonsterTable!$B$1,MonsterTable!$A$1:$B$1,0),0))),OR(ISBLANK(AU1701),ISBLANK(AV1701))),#N/A,
IFERROR(VLOOKUP(AS1701,MonsterTable!$A:$B,MATCH(MonsterTable!$B$1,MonsterTable!$A$1:$B$1,0),0),
IF(OR(NOT(ISBLANK(AU1701)),ISBLANK(AV1701)),#N/A,
IF(AS1701="empty","empty",
VLOOKUP(AS1701,MonsterGroupTable!$A:$A,1,0)))))))</f>
        <v/>
      </c>
      <c r="BA1701" s="2" t="str">
        <f>IF(AND(ISBLANK(AZ1701),OR(NOT(ISBLANK(BB1701)),NOT(ISBLANK(BC1701)))),#N/A,
IF(ISBLANK(AZ1701),"",
IF(AND(NOT(ISERROR(VLOOKUP(AZ1701,MonsterTable!$A:$B,MATCH(MonsterTable!$B$1,MonsterTable!$A$1:$B$1,0),0))),OR(ISBLANK(BB1701),ISBLANK(BC1701))),#N/A,
IFERROR(VLOOKUP(AZ1701,MonsterTable!$A:$B,MATCH(MonsterTable!$B$1,MonsterTable!$A$1:$B$1,0),0),
IF(OR(NOT(ISBLANK(BB1701)),ISBLANK(BC1701)),#N/A,
IF(AZ1701="empty","empty",
VLOOKUP(AZ1701,MonsterGroupTable!$A:$A,1,0)))))))</f>
        <v/>
      </c>
      <c r="BH1701" s="2" t="str">
        <f>IF(AND(ISBLANK(BG1701),OR(NOT(ISBLANK(BI1701)),NOT(ISBLANK(BJ1701)))),#N/A,
IF(ISBLANK(BG1701),"",
IF(AND(NOT(ISERROR(VLOOKUP(BG1701,MonsterTable!$A:$B,MATCH(MonsterTable!$B$1,MonsterTable!$A$1:$B$1,0),0))),OR(ISBLANK(BI1701),ISBLANK(BJ1701))),#N/A,
IFERROR(VLOOKUP(BG1701,MonsterTable!$A:$B,MATCH(MonsterTable!$B$1,MonsterTable!$A$1:$B$1,0),0),
IF(OR(NOT(ISBLANK(BI1701)),ISBLANK(BJ1701)),#N/A,
IF(BG1701="empty","empty",
VLOOKUP(BG1701,MonsterGroupTable!$A:$A,1,0)))))))</f>
        <v/>
      </c>
      <c r="BO1701" s="2" t="str">
        <f>IF(AND(ISBLANK(BN1701),OR(NOT(ISBLANK(BP1701)),NOT(ISBLANK(BQ1701)))),#N/A,
IF(ISBLANK(BN1701),"",
IF(AND(NOT(ISERROR(VLOOKUP(BN1701,MonsterTable!$A:$B,MATCH(MonsterTable!$B$1,MonsterTable!$A$1:$B$1,0),0))),OR(ISBLANK(BP1701),ISBLANK(BQ1701))),#N/A,
IFERROR(VLOOKUP(BN1701,MonsterTable!$A:$B,MATCH(MonsterTable!$B$1,MonsterTable!$A$1:$B$1,0),0),
IF(OR(NOT(ISBLANK(BP1701)),ISBLANK(BQ1701)),#N/A,
IF(BN1701="empty","empty",
VLOOKUP(BN1701,MonsterGroupTable!$A:$A,1,0)))))))</f>
        <v/>
      </c>
      <c r="BV1701" s="2" t="str">
        <f>IF(AND(ISBLANK(BU1701),OR(NOT(ISBLANK(BW1701)),NOT(ISBLANK(BX1701)))),#N/A,
IF(ISBLANK(BU1701),"",
IF(AND(NOT(ISERROR(VLOOKUP(BU1701,MonsterTable!$A:$B,MATCH(MonsterTable!$B$1,MonsterTable!$A$1:$B$1,0),0))),OR(ISBLANK(BW1701),ISBLANK(BX1701))),#N/A,
IFERROR(VLOOKUP(BU1701,MonsterTable!$A:$B,MATCH(MonsterTable!$B$1,MonsterTable!$A$1:$B$1,0),0),
IF(OR(NOT(ISBLANK(BW1701)),ISBLANK(BX1701)),#N/A,
IF(BU1701="empty","empty",
VLOOKUP(BU1701,MonsterGroupTable!$A:$A,1,0)))))))</f>
        <v/>
      </c>
      <c r="CC1701" s="2" t="str">
        <f>IF(AND(ISBLANK(CB1701),OR(NOT(ISBLANK(CD1701)),NOT(ISBLANK(CE1701)))),#N/A,
IF(ISBLANK(CB1701),"",
IF(AND(NOT(ISERROR(VLOOKUP(CB1701,MonsterTable!$A:$B,MATCH(MonsterTable!$B$1,MonsterTable!$A$1:$B$1,0),0))),OR(ISBLANK(CD1701),ISBLANK(CE1701))),#N/A,
IFERROR(VLOOKUP(CB1701,MonsterTable!$A:$B,MATCH(MonsterTable!$B$1,MonsterTable!$A$1:$B$1,0),0),
IF(OR(NOT(ISBLANK(CD1701)),ISBLANK(CE1701)),#N/A,
IF(CB1701="empty","empty",
VLOOKUP(CB1701,MonsterGroupTable!$A:$A,1,0)))))))</f>
        <v/>
      </c>
      <c r="CJ1701" s="2" t="str">
        <f>IF(AND(ISBLANK(CI1701),OR(NOT(ISBLANK(CK1701)),NOT(ISBLANK(CL1701)))),#N/A,
IF(ISBLANK(CI1701),"",
IF(AND(NOT(ISERROR(VLOOKUP(CI1701,MonsterTable!$A:$B,MATCH(MonsterTable!$B$1,MonsterTable!$A$1:$B$1,0),0))),OR(ISBLANK(CK1701),ISBLANK(CL1701))),#N/A,
IFERROR(VLOOKUP(CI1701,MonsterTable!$A:$B,MATCH(MonsterTable!$B$1,MonsterTable!$A$1:$B$1,0),0),
IF(OR(NOT(ISBLANK(CK1701)),ISBLANK(CL1701)),#N/A,
IF(CI1701="empty","empty",
VLOOKUP(CI1701,MonsterGroupTable!$A:$A,1,0)))))))</f>
        <v/>
      </c>
    </row>
    <row r="1702" spans="1:88">
      <c r="A1702">
        <v>20668</v>
      </c>
      <c r="B1702">
        <f t="shared" si="57"/>
        <v>1.1000000000000001</v>
      </c>
      <c r="C1702">
        <f t="shared" si="57"/>
        <v>1.1000000000000001</v>
      </c>
      <c r="F1702">
        <v>2700</v>
      </c>
      <c r="G1702">
        <v>111421</v>
      </c>
      <c r="H1702">
        <v>0</v>
      </c>
      <c r="I1702">
        <v>0</v>
      </c>
      <c r="J1702">
        <v>0</v>
      </c>
      <c r="K1702" t="s">
        <v>28</v>
      </c>
      <c r="L1702" t="s">
        <v>253</v>
      </c>
      <c r="M1702" t="s">
        <v>79</v>
      </c>
      <c r="N1702" t="s">
        <v>80</v>
      </c>
      <c r="O1702">
        <v>0</v>
      </c>
      <c r="P1702">
        <v>-4.75</v>
      </c>
      <c r="Q1702">
        <v>-3.5</v>
      </c>
      <c r="R1702">
        <v>4.75</v>
      </c>
      <c r="S1702">
        <v>3</v>
      </c>
      <c r="T1702">
        <v>-13.5</v>
      </c>
      <c r="U1702">
        <v>2.5499999999999998</v>
      </c>
      <c r="V1702">
        <v>-6.75</v>
      </c>
      <c r="W1702" t="str">
        <f t="shared" si="58"/>
        <v>g107,5,empty,3,203,1,1,0</v>
      </c>
      <c r="X1702" s="1" t="s">
        <v>285</v>
      </c>
      <c r="Y1702" s="2" t="str">
        <f>IF(AND(ISBLANK(X1702),OR(NOT(ISBLANK(Z1702)),NOT(ISBLANK(AA1702)))),#N/A,
IF(ISBLANK(X1702),"",
IF(AND(NOT(ISERROR(VLOOKUP(X1702,MonsterTable!$A:$B,MATCH(MonsterTable!$B$1,MonsterTable!$A$1:$B$1,0),0))),OR(ISBLANK(Z1702),ISBLANK(AA1702))),#N/A,
IFERROR(VLOOKUP(X1702,MonsterTable!$A:$B,MATCH(MonsterTable!$B$1,MonsterTable!$A$1:$B$1,0),0),
IF(OR(NOT(ISBLANK(Z1702)),ISBLANK(AA1702)),#N/A,
IF(X1702="empty","empty",
VLOOKUP(X1702,MonsterGroupTable!$A:$A,1,0)))))))</f>
        <v>g107</v>
      </c>
      <c r="AA1702">
        <v>5</v>
      </c>
      <c r="AE1702" s="1" t="s">
        <v>446</v>
      </c>
      <c r="AF1702" s="2" t="str">
        <f>IF(AND(ISBLANK(AE1702),OR(NOT(ISBLANK(AG1702)),NOT(ISBLANK(AH1702)))),#N/A,
IF(ISBLANK(AE1702),"",
IF(AND(NOT(ISERROR(VLOOKUP(AE1702,MonsterTable!$A:$B,MATCH(MonsterTable!$B$1,MonsterTable!$A$1:$B$1,0),0))),OR(ISBLANK(AG1702),ISBLANK(AH1702))),#N/A,
IFERROR(VLOOKUP(AE1702,MonsterTable!$A:$B,MATCH(MonsterTable!$B$1,MonsterTable!$A$1:$B$1,0),0),
IF(OR(NOT(ISBLANK(AG1702)),ISBLANK(AH1702)),#N/A,
IF(AE1702="empty","empty",
VLOOKUP(AE1702,MonsterGroupTable!$A:$A,1,0)))))))</f>
        <v>empty</v>
      </c>
      <c r="AH1702">
        <v>3</v>
      </c>
      <c r="AL1702" s="1" t="s">
        <v>339</v>
      </c>
      <c r="AM1702" s="2">
        <f>IF(AND(ISBLANK(AL1702),OR(NOT(ISBLANK(AN1702)),NOT(ISBLANK(AO1702)))),#N/A,
IF(ISBLANK(AL1702),"",
IF(AND(NOT(ISERROR(VLOOKUP(AL1702,MonsterTable!$A:$B,MATCH(MonsterTable!$B$1,MonsterTable!$A$1:$B$1,0),0))),OR(ISBLANK(AN1702),ISBLANK(AO1702))),#N/A,
IFERROR(VLOOKUP(AL1702,MonsterTable!$A:$B,MATCH(MonsterTable!$B$1,MonsterTable!$A$1:$B$1,0),0),
IF(OR(NOT(ISBLANK(AN1702)),ISBLANK(AO1702)),#N/A,
IF(AL1702="empty","empty",
VLOOKUP(AL1702,MonsterGroupTable!$A:$A,1,0)))))))</f>
        <v>203</v>
      </c>
      <c r="AN1702">
        <v>1</v>
      </c>
      <c r="AO1702">
        <v>1</v>
      </c>
      <c r="AP1702">
        <v>0</v>
      </c>
      <c r="AT1702" s="2" t="str">
        <f>IF(AND(ISBLANK(AS1702),OR(NOT(ISBLANK(AU1702)),NOT(ISBLANK(AV1702)))),#N/A,
IF(ISBLANK(AS1702),"",
IF(AND(NOT(ISERROR(VLOOKUP(AS1702,MonsterTable!$A:$B,MATCH(MonsterTable!$B$1,MonsterTable!$A$1:$B$1,0),0))),OR(ISBLANK(AU1702),ISBLANK(AV1702))),#N/A,
IFERROR(VLOOKUP(AS1702,MonsterTable!$A:$B,MATCH(MonsterTable!$B$1,MonsterTable!$A$1:$B$1,0),0),
IF(OR(NOT(ISBLANK(AU1702)),ISBLANK(AV1702)),#N/A,
IF(AS1702="empty","empty",
VLOOKUP(AS1702,MonsterGroupTable!$A:$A,1,0)))))))</f>
        <v/>
      </c>
      <c r="BA1702" s="2" t="str">
        <f>IF(AND(ISBLANK(AZ1702),OR(NOT(ISBLANK(BB1702)),NOT(ISBLANK(BC1702)))),#N/A,
IF(ISBLANK(AZ1702),"",
IF(AND(NOT(ISERROR(VLOOKUP(AZ1702,MonsterTable!$A:$B,MATCH(MonsterTable!$B$1,MonsterTable!$A$1:$B$1,0),0))),OR(ISBLANK(BB1702),ISBLANK(BC1702))),#N/A,
IFERROR(VLOOKUP(AZ1702,MonsterTable!$A:$B,MATCH(MonsterTable!$B$1,MonsterTable!$A$1:$B$1,0),0),
IF(OR(NOT(ISBLANK(BB1702)),ISBLANK(BC1702)),#N/A,
IF(AZ1702="empty","empty",
VLOOKUP(AZ1702,MonsterGroupTable!$A:$A,1,0)))))))</f>
        <v/>
      </c>
      <c r="BH1702" s="2" t="str">
        <f>IF(AND(ISBLANK(BG1702),OR(NOT(ISBLANK(BI1702)),NOT(ISBLANK(BJ1702)))),#N/A,
IF(ISBLANK(BG1702),"",
IF(AND(NOT(ISERROR(VLOOKUP(BG1702,MonsterTable!$A:$B,MATCH(MonsterTable!$B$1,MonsterTable!$A$1:$B$1,0),0))),OR(ISBLANK(BI1702),ISBLANK(BJ1702))),#N/A,
IFERROR(VLOOKUP(BG1702,MonsterTable!$A:$B,MATCH(MonsterTable!$B$1,MonsterTable!$A$1:$B$1,0),0),
IF(OR(NOT(ISBLANK(BI1702)),ISBLANK(BJ1702)),#N/A,
IF(BG1702="empty","empty",
VLOOKUP(BG1702,MonsterGroupTable!$A:$A,1,0)))))))</f>
        <v/>
      </c>
      <c r="BO1702" s="2" t="str">
        <f>IF(AND(ISBLANK(BN1702),OR(NOT(ISBLANK(BP1702)),NOT(ISBLANK(BQ1702)))),#N/A,
IF(ISBLANK(BN1702),"",
IF(AND(NOT(ISERROR(VLOOKUP(BN1702,MonsterTable!$A:$B,MATCH(MonsterTable!$B$1,MonsterTable!$A$1:$B$1,0),0))),OR(ISBLANK(BP1702),ISBLANK(BQ1702))),#N/A,
IFERROR(VLOOKUP(BN1702,MonsterTable!$A:$B,MATCH(MonsterTable!$B$1,MonsterTable!$A$1:$B$1,0),0),
IF(OR(NOT(ISBLANK(BP1702)),ISBLANK(BQ1702)),#N/A,
IF(BN1702="empty","empty",
VLOOKUP(BN1702,MonsterGroupTable!$A:$A,1,0)))))))</f>
        <v/>
      </c>
      <c r="BV1702" s="2" t="str">
        <f>IF(AND(ISBLANK(BU1702),OR(NOT(ISBLANK(BW1702)),NOT(ISBLANK(BX1702)))),#N/A,
IF(ISBLANK(BU1702),"",
IF(AND(NOT(ISERROR(VLOOKUP(BU1702,MonsterTable!$A:$B,MATCH(MonsterTable!$B$1,MonsterTable!$A$1:$B$1,0),0))),OR(ISBLANK(BW1702),ISBLANK(BX1702))),#N/A,
IFERROR(VLOOKUP(BU1702,MonsterTable!$A:$B,MATCH(MonsterTable!$B$1,MonsterTable!$A$1:$B$1,0),0),
IF(OR(NOT(ISBLANK(BW1702)),ISBLANK(BX1702)),#N/A,
IF(BU1702="empty","empty",
VLOOKUP(BU1702,MonsterGroupTable!$A:$A,1,0)))))))</f>
        <v/>
      </c>
      <c r="CC1702" s="2" t="str">
        <f>IF(AND(ISBLANK(CB1702),OR(NOT(ISBLANK(CD1702)),NOT(ISBLANK(CE1702)))),#N/A,
IF(ISBLANK(CB1702),"",
IF(AND(NOT(ISERROR(VLOOKUP(CB1702,MonsterTable!$A:$B,MATCH(MonsterTable!$B$1,MonsterTable!$A$1:$B$1,0),0))),OR(ISBLANK(CD1702),ISBLANK(CE1702))),#N/A,
IFERROR(VLOOKUP(CB1702,MonsterTable!$A:$B,MATCH(MonsterTable!$B$1,MonsterTable!$A$1:$B$1,0),0),
IF(OR(NOT(ISBLANK(CD1702)),ISBLANK(CE1702)),#N/A,
IF(CB1702="empty","empty",
VLOOKUP(CB1702,MonsterGroupTable!$A:$A,1,0)))))))</f>
        <v/>
      </c>
      <c r="CJ1702" s="2" t="str">
        <f>IF(AND(ISBLANK(CI1702),OR(NOT(ISBLANK(CK1702)),NOT(ISBLANK(CL1702)))),#N/A,
IF(ISBLANK(CI1702),"",
IF(AND(NOT(ISERROR(VLOOKUP(CI1702,MonsterTable!$A:$B,MATCH(MonsterTable!$B$1,MonsterTable!$A$1:$B$1,0),0))),OR(ISBLANK(CK1702),ISBLANK(CL1702))),#N/A,
IFERROR(VLOOKUP(CI1702,MonsterTable!$A:$B,MATCH(MonsterTable!$B$1,MonsterTable!$A$1:$B$1,0),0),
IF(OR(NOT(ISBLANK(CK1702)),ISBLANK(CL1702)),#N/A,
IF(CI1702="empty","empty",
VLOOKUP(CI1702,MonsterGroupTable!$A:$A,1,0)))))))</f>
        <v/>
      </c>
    </row>
    <row r="1703" spans="1:88">
      <c r="A1703">
        <v>20669</v>
      </c>
      <c r="B1703">
        <f t="shared" si="57"/>
        <v>1.1000000000000001</v>
      </c>
      <c r="C1703">
        <f t="shared" si="57"/>
        <v>1.1000000000000001</v>
      </c>
      <c r="F1703">
        <v>2700</v>
      </c>
      <c r="G1703">
        <v>111826</v>
      </c>
      <c r="H1703">
        <v>0</v>
      </c>
      <c r="I1703">
        <v>0</v>
      </c>
      <c r="J1703">
        <v>0</v>
      </c>
      <c r="K1703" t="s">
        <v>28</v>
      </c>
      <c r="L1703" t="s">
        <v>253</v>
      </c>
      <c r="M1703" t="s">
        <v>79</v>
      </c>
      <c r="N1703" t="s">
        <v>80</v>
      </c>
      <c r="O1703">
        <v>0</v>
      </c>
      <c r="P1703">
        <v>-4.75</v>
      </c>
      <c r="Q1703">
        <v>-3.5</v>
      </c>
      <c r="R1703">
        <v>4.75</v>
      </c>
      <c r="S1703">
        <v>3</v>
      </c>
      <c r="T1703">
        <v>-13.5</v>
      </c>
      <c r="U1703">
        <v>2.5499999999999998</v>
      </c>
      <c r="V1703">
        <v>-6.75</v>
      </c>
      <c r="W1703" t="str">
        <f t="shared" si="58"/>
        <v>g107,5,empty,3,203,1,1,0</v>
      </c>
      <c r="X1703" s="1" t="s">
        <v>285</v>
      </c>
      <c r="Y1703" s="2" t="str">
        <f>IF(AND(ISBLANK(X1703),OR(NOT(ISBLANK(Z1703)),NOT(ISBLANK(AA1703)))),#N/A,
IF(ISBLANK(X1703),"",
IF(AND(NOT(ISERROR(VLOOKUP(X1703,MonsterTable!$A:$B,MATCH(MonsterTable!$B$1,MonsterTable!$A$1:$B$1,0),0))),OR(ISBLANK(Z1703),ISBLANK(AA1703))),#N/A,
IFERROR(VLOOKUP(X1703,MonsterTable!$A:$B,MATCH(MonsterTable!$B$1,MonsterTable!$A$1:$B$1,0),0),
IF(OR(NOT(ISBLANK(Z1703)),ISBLANK(AA1703)),#N/A,
IF(X1703="empty","empty",
VLOOKUP(X1703,MonsterGroupTable!$A:$A,1,0)))))))</f>
        <v>g107</v>
      </c>
      <c r="AA1703">
        <v>5</v>
      </c>
      <c r="AE1703" s="1" t="s">
        <v>446</v>
      </c>
      <c r="AF1703" s="2" t="str">
        <f>IF(AND(ISBLANK(AE1703),OR(NOT(ISBLANK(AG1703)),NOT(ISBLANK(AH1703)))),#N/A,
IF(ISBLANK(AE1703),"",
IF(AND(NOT(ISERROR(VLOOKUP(AE1703,MonsterTable!$A:$B,MATCH(MonsterTable!$B$1,MonsterTable!$A$1:$B$1,0),0))),OR(ISBLANK(AG1703),ISBLANK(AH1703))),#N/A,
IFERROR(VLOOKUP(AE1703,MonsterTable!$A:$B,MATCH(MonsterTable!$B$1,MonsterTable!$A$1:$B$1,0),0),
IF(OR(NOT(ISBLANK(AG1703)),ISBLANK(AH1703)),#N/A,
IF(AE1703="empty","empty",
VLOOKUP(AE1703,MonsterGroupTable!$A:$A,1,0)))))))</f>
        <v>empty</v>
      </c>
      <c r="AH1703">
        <v>3</v>
      </c>
      <c r="AL1703" s="1" t="s">
        <v>339</v>
      </c>
      <c r="AM1703" s="2">
        <f>IF(AND(ISBLANK(AL1703),OR(NOT(ISBLANK(AN1703)),NOT(ISBLANK(AO1703)))),#N/A,
IF(ISBLANK(AL1703),"",
IF(AND(NOT(ISERROR(VLOOKUP(AL1703,MonsterTable!$A:$B,MATCH(MonsterTable!$B$1,MonsterTable!$A$1:$B$1,0),0))),OR(ISBLANK(AN1703),ISBLANK(AO1703))),#N/A,
IFERROR(VLOOKUP(AL1703,MonsterTable!$A:$B,MATCH(MonsterTable!$B$1,MonsterTable!$A$1:$B$1,0),0),
IF(OR(NOT(ISBLANK(AN1703)),ISBLANK(AO1703)),#N/A,
IF(AL1703="empty","empty",
VLOOKUP(AL1703,MonsterGroupTable!$A:$A,1,0)))))))</f>
        <v>203</v>
      </c>
      <c r="AN1703">
        <v>1</v>
      </c>
      <c r="AO1703">
        <v>1</v>
      </c>
      <c r="AP1703">
        <v>0</v>
      </c>
      <c r="AT1703" s="2" t="str">
        <f>IF(AND(ISBLANK(AS1703),OR(NOT(ISBLANK(AU1703)),NOT(ISBLANK(AV1703)))),#N/A,
IF(ISBLANK(AS1703),"",
IF(AND(NOT(ISERROR(VLOOKUP(AS1703,MonsterTable!$A:$B,MATCH(MonsterTable!$B$1,MonsterTable!$A$1:$B$1,0),0))),OR(ISBLANK(AU1703),ISBLANK(AV1703))),#N/A,
IFERROR(VLOOKUP(AS1703,MonsterTable!$A:$B,MATCH(MonsterTable!$B$1,MonsterTable!$A$1:$B$1,0),0),
IF(OR(NOT(ISBLANK(AU1703)),ISBLANK(AV1703)),#N/A,
IF(AS1703="empty","empty",
VLOOKUP(AS1703,MonsterGroupTable!$A:$A,1,0)))))))</f>
        <v/>
      </c>
      <c r="BA1703" s="2" t="str">
        <f>IF(AND(ISBLANK(AZ1703),OR(NOT(ISBLANK(BB1703)),NOT(ISBLANK(BC1703)))),#N/A,
IF(ISBLANK(AZ1703),"",
IF(AND(NOT(ISERROR(VLOOKUP(AZ1703,MonsterTable!$A:$B,MATCH(MonsterTable!$B$1,MonsterTable!$A$1:$B$1,0),0))),OR(ISBLANK(BB1703),ISBLANK(BC1703))),#N/A,
IFERROR(VLOOKUP(AZ1703,MonsterTable!$A:$B,MATCH(MonsterTable!$B$1,MonsterTable!$A$1:$B$1,0),0),
IF(OR(NOT(ISBLANK(BB1703)),ISBLANK(BC1703)),#N/A,
IF(AZ1703="empty","empty",
VLOOKUP(AZ1703,MonsterGroupTable!$A:$A,1,0)))))))</f>
        <v/>
      </c>
      <c r="BH1703" s="2" t="str">
        <f>IF(AND(ISBLANK(BG1703),OR(NOT(ISBLANK(BI1703)),NOT(ISBLANK(BJ1703)))),#N/A,
IF(ISBLANK(BG1703),"",
IF(AND(NOT(ISERROR(VLOOKUP(BG1703,MonsterTable!$A:$B,MATCH(MonsterTable!$B$1,MonsterTable!$A$1:$B$1,0),0))),OR(ISBLANK(BI1703),ISBLANK(BJ1703))),#N/A,
IFERROR(VLOOKUP(BG1703,MonsterTable!$A:$B,MATCH(MonsterTable!$B$1,MonsterTable!$A$1:$B$1,0),0),
IF(OR(NOT(ISBLANK(BI1703)),ISBLANK(BJ1703)),#N/A,
IF(BG1703="empty","empty",
VLOOKUP(BG1703,MonsterGroupTable!$A:$A,1,0)))))))</f>
        <v/>
      </c>
      <c r="BO1703" s="2" t="str">
        <f>IF(AND(ISBLANK(BN1703),OR(NOT(ISBLANK(BP1703)),NOT(ISBLANK(BQ1703)))),#N/A,
IF(ISBLANK(BN1703),"",
IF(AND(NOT(ISERROR(VLOOKUP(BN1703,MonsterTable!$A:$B,MATCH(MonsterTable!$B$1,MonsterTable!$A$1:$B$1,0),0))),OR(ISBLANK(BP1703),ISBLANK(BQ1703))),#N/A,
IFERROR(VLOOKUP(BN1703,MonsterTable!$A:$B,MATCH(MonsterTable!$B$1,MonsterTable!$A$1:$B$1,0),0),
IF(OR(NOT(ISBLANK(BP1703)),ISBLANK(BQ1703)),#N/A,
IF(BN1703="empty","empty",
VLOOKUP(BN1703,MonsterGroupTable!$A:$A,1,0)))))))</f>
        <v/>
      </c>
      <c r="BV1703" s="2" t="str">
        <f>IF(AND(ISBLANK(BU1703),OR(NOT(ISBLANK(BW1703)),NOT(ISBLANK(BX1703)))),#N/A,
IF(ISBLANK(BU1703),"",
IF(AND(NOT(ISERROR(VLOOKUP(BU1703,MonsterTable!$A:$B,MATCH(MonsterTable!$B$1,MonsterTable!$A$1:$B$1,0),0))),OR(ISBLANK(BW1703),ISBLANK(BX1703))),#N/A,
IFERROR(VLOOKUP(BU1703,MonsterTable!$A:$B,MATCH(MonsterTable!$B$1,MonsterTable!$A$1:$B$1,0),0),
IF(OR(NOT(ISBLANK(BW1703)),ISBLANK(BX1703)),#N/A,
IF(BU1703="empty","empty",
VLOOKUP(BU1703,MonsterGroupTable!$A:$A,1,0)))))))</f>
        <v/>
      </c>
      <c r="CC1703" s="2" t="str">
        <f>IF(AND(ISBLANK(CB1703),OR(NOT(ISBLANK(CD1703)),NOT(ISBLANK(CE1703)))),#N/A,
IF(ISBLANK(CB1703),"",
IF(AND(NOT(ISERROR(VLOOKUP(CB1703,MonsterTable!$A:$B,MATCH(MonsterTable!$B$1,MonsterTable!$A$1:$B$1,0),0))),OR(ISBLANK(CD1703),ISBLANK(CE1703))),#N/A,
IFERROR(VLOOKUP(CB1703,MonsterTable!$A:$B,MATCH(MonsterTable!$B$1,MonsterTable!$A$1:$B$1,0),0),
IF(OR(NOT(ISBLANK(CD1703)),ISBLANK(CE1703)),#N/A,
IF(CB1703="empty","empty",
VLOOKUP(CB1703,MonsterGroupTable!$A:$A,1,0)))))))</f>
        <v/>
      </c>
      <c r="CJ1703" s="2" t="str">
        <f>IF(AND(ISBLANK(CI1703),OR(NOT(ISBLANK(CK1703)),NOT(ISBLANK(CL1703)))),#N/A,
IF(ISBLANK(CI1703),"",
IF(AND(NOT(ISERROR(VLOOKUP(CI1703,MonsterTable!$A:$B,MATCH(MonsterTable!$B$1,MonsterTable!$A$1:$B$1,0),0))),OR(ISBLANK(CK1703),ISBLANK(CL1703))),#N/A,
IFERROR(VLOOKUP(CI1703,MonsterTable!$A:$B,MATCH(MonsterTable!$B$1,MonsterTable!$A$1:$B$1,0),0),
IF(OR(NOT(ISBLANK(CK1703)),ISBLANK(CL1703)),#N/A,
IF(CI1703="empty","empty",
VLOOKUP(CI1703,MonsterGroupTable!$A:$A,1,0)))))))</f>
        <v/>
      </c>
    </row>
    <row r="1704" spans="1:88">
      <c r="A1704">
        <v>20670</v>
      </c>
      <c r="B1704">
        <f t="shared" si="57"/>
        <v>1.2</v>
      </c>
      <c r="C1704">
        <f t="shared" si="57"/>
        <v>1.1000000000000001</v>
      </c>
      <c r="F1704">
        <v>2700</v>
      </c>
      <c r="G1704">
        <v>112231</v>
      </c>
      <c r="H1704">
        <v>0</v>
      </c>
      <c r="I1704">
        <v>0</v>
      </c>
      <c r="J1704">
        <v>0</v>
      </c>
      <c r="K1704" t="s">
        <v>28</v>
      </c>
      <c r="L1704" t="s">
        <v>253</v>
      </c>
      <c r="M1704" t="s">
        <v>79</v>
      </c>
      <c r="N1704" t="s">
        <v>80</v>
      </c>
      <c r="O1704">
        <v>0</v>
      </c>
      <c r="P1704">
        <v>-4.75</v>
      </c>
      <c r="Q1704">
        <v>-3.5</v>
      </c>
      <c r="R1704">
        <v>4.75</v>
      </c>
      <c r="S1704">
        <v>3</v>
      </c>
      <c r="T1704">
        <v>-13.5</v>
      </c>
      <c r="U1704">
        <v>2.5499999999999998</v>
      </c>
      <c r="V1704">
        <v>-6.75</v>
      </c>
      <c r="W1704" t="str">
        <f t="shared" si="58"/>
        <v>g107,5,empty,3,203,1,1,0</v>
      </c>
      <c r="X1704" s="1" t="s">
        <v>285</v>
      </c>
      <c r="Y1704" s="2" t="str">
        <f>IF(AND(ISBLANK(X1704),OR(NOT(ISBLANK(Z1704)),NOT(ISBLANK(AA1704)))),#N/A,
IF(ISBLANK(X1704),"",
IF(AND(NOT(ISERROR(VLOOKUP(X1704,MonsterTable!$A:$B,MATCH(MonsterTable!$B$1,MonsterTable!$A$1:$B$1,0),0))),OR(ISBLANK(Z1704),ISBLANK(AA1704))),#N/A,
IFERROR(VLOOKUP(X1704,MonsterTable!$A:$B,MATCH(MonsterTable!$B$1,MonsterTable!$A$1:$B$1,0),0),
IF(OR(NOT(ISBLANK(Z1704)),ISBLANK(AA1704)),#N/A,
IF(X1704="empty","empty",
VLOOKUP(X1704,MonsterGroupTable!$A:$A,1,0)))))))</f>
        <v>g107</v>
      </c>
      <c r="AA1704">
        <v>5</v>
      </c>
      <c r="AE1704" s="1" t="s">
        <v>446</v>
      </c>
      <c r="AF1704" s="2" t="str">
        <f>IF(AND(ISBLANK(AE1704),OR(NOT(ISBLANK(AG1704)),NOT(ISBLANK(AH1704)))),#N/A,
IF(ISBLANK(AE1704),"",
IF(AND(NOT(ISERROR(VLOOKUP(AE1704,MonsterTable!$A:$B,MATCH(MonsterTable!$B$1,MonsterTable!$A$1:$B$1,0),0))),OR(ISBLANK(AG1704),ISBLANK(AH1704))),#N/A,
IFERROR(VLOOKUP(AE1704,MonsterTable!$A:$B,MATCH(MonsterTable!$B$1,MonsterTable!$A$1:$B$1,0),0),
IF(OR(NOT(ISBLANK(AG1704)),ISBLANK(AH1704)),#N/A,
IF(AE1704="empty","empty",
VLOOKUP(AE1704,MonsterGroupTable!$A:$A,1,0)))))))</f>
        <v>empty</v>
      </c>
      <c r="AH1704">
        <v>3</v>
      </c>
      <c r="AL1704" s="1" t="s">
        <v>339</v>
      </c>
      <c r="AM1704" s="2">
        <f>IF(AND(ISBLANK(AL1704),OR(NOT(ISBLANK(AN1704)),NOT(ISBLANK(AO1704)))),#N/A,
IF(ISBLANK(AL1704),"",
IF(AND(NOT(ISERROR(VLOOKUP(AL1704,MonsterTable!$A:$B,MATCH(MonsterTable!$B$1,MonsterTable!$A$1:$B$1,0),0))),OR(ISBLANK(AN1704),ISBLANK(AO1704))),#N/A,
IFERROR(VLOOKUP(AL1704,MonsterTable!$A:$B,MATCH(MonsterTable!$B$1,MonsterTable!$A$1:$B$1,0),0),
IF(OR(NOT(ISBLANK(AN1704)),ISBLANK(AO1704)),#N/A,
IF(AL1704="empty","empty",
VLOOKUP(AL1704,MonsterGroupTable!$A:$A,1,0)))))))</f>
        <v>203</v>
      </c>
      <c r="AN1704">
        <v>1</v>
      </c>
      <c r="AO1704">
        <v>1</v>
      </c>
      <c r="AP1704">
        <v>0</v>
      </c>
      <c r="AT1704" s="2" t="str">
        <f>IF(AND(ISBLANK(AS1704),OR(NOT(ISBLANK(AU1704)),NOT(ISBLANK(AV1704)))),#N/A,
IF(ISBLANK(AS1704),"",
IF(AND(NOT(ISERROR(VLOOKUP(AS1704,MonsterTable!$A:$B,MATCH(MonsterTable!$B$1,MonsterTable!$A$1:$B$1,0),0))),OR(ISBLANK(AU1704),ISBLANK(AV1704))),#N/A,
IFERROR(VLOOKUP(AS1704,MonsterTable!$A:$B,MATCH(MonsterTable!$B$1,MonsterTable!$A$1:$B$1,0),0),
IF(OR(NOT(ISBLANK(AU1704)),ISBLANK(AV1704)),#N/A,
IF(AS1704="empty","empty",
VLOOKUP(AS1704,MonsterGroupTable!$A:$A,1,0)))))))</f>
        <v/>
      </c>
      <c r="BA1704" s="2" t="str">
        <f>IF(AND(ISBLANK(AZ1704),OR(NOT(ISBLANK(BB1704)),NOT(ISBLANK(BC1704)))),#N/A,
IF(ISBLANK(AZ1704),"",
IF(AND(NOT(ISERROR(VLOOKUP(AZ1704,MonsterTable!$A:$B,MATCH(MonsterTable!$B$1,MonsterTable!$A$1:$B$1,0),0))),OR(ISBLANK(BB1704),ISBLANK(BC1704))),#N/A,
IFERROR(VLOOKUP(AZ1704,MonsterTable!$A:$B,MATCH(MonsterTable!$B$1,MonsterTable!$A$1:$B$1,0),0),
IF(OR(NOT(ISBLANK(BB1704)),ISBLANK(BC1704)),#N/A,
IF(AZ1704="empty","empty",
VLOOKUP(AZ1704,MonsterGroupTable!$A:$A,1,0)))))))</f>
        <v/>
      </c>
      <c r="BH1704" s="2" t="str">
        <f>IF(AND(ISBLANK(BG1704),OR(NOT(ISBLANK(BI1704)),NOT(ISBLANK(BJ1704)))),#N/A,
IF(ISBLANK(BG1704),"",
IF(AND(NOT(ISERROR(VLOOKUP(BG1704,MonsterTable!$A:$B,MATCH(MonsterTable!$B$1,MonsterTable!$A$1:$B$1,0),0))),OR(ISBLANK(BI1704),ISBLANK(BJ1704))),#N/A,
IFERROR(VLOOKUP(BG1704,MonsterTable!$A:$B,MATCH(MonsterTable!$B$1,MonsterTable!$A$1:$B$1,0),0),
IF(OR(NOT(ISBLANK(BI1704)),ISBLANK(BJ1704)),#N/A,
IF(BG1704="empty","empty",
VLOOKUP(BG1704,MonsterGroupTable!$A:$A,1,0)))))))</f>
        <v/>
      </c>
      <c r="BO1704" s="2" t="str">
        <f>IF(AND(ISBLANK(BN1704),OR(NOT(ISBLANK(BP1704)),NOT(ISBLANK(BQ1704)))),#N/A,
IF(ISBLANK(BN1704),"",
IF(AND(NOT(ISERROR(VLOOKUP(BN1704,MonsterTable!$A:$B,MATCH(MonsterTable!$B$1,MonsterTable!$A$1:$B$1,0),0))),OR(ISBLANK(BP1704),ISBLANK(BQ1704))),#N/A,
IFERROR(VLOOKUP(BN1704,MonsterTable!$A:$B,MATCH(MonsterTable!$B$1,MonsterTable!$A$1:$B$1,0),0),
IF(OR(NOT(ISBLANK(BP1704)),ISBLANK(BQ1704)),#N/A,
IF(BN1704="empty","empty",
VLOOKUP(BN1704,MonsterGroupTable!$A:$A,1,0)))))))</f>
        <v/>
      </c>
      <c r="BV1704" s="2" t="str">
        <f>IF(AND(ISBLANK(BU1704),OR(NOT(ISBLANK(BW1704)),NOT(ISBLANK(BX1704)))),#N/A,
IF(ISBLANK(BU1704),"",
IF(AND(NOT(ISERROR(VLOOKUP(BU1704,MonsterTable!$A:$B,MATCH(MonsterTable!$B$1,MonsterTable!$A$1:$B$1,0),0))),OR(ISBLANK(BW1704),ISBLANK(BX1704))),#N/A,
IFERROR(VLOOKUP(BU1704,MonsterTable!$A:$B,MATCH(MonsterTable!$B$1,MonsterTable!$A$1:$B$1,0),0),
IF(OR(NOT(ISBLANK(BW1704)),ISBLANK(BX1704)),#N/A,
IF(BU1704="empty","empty",
VLOOKUP(BU1704,MonsterGroupTable!$A:$A,1,0)))))))</f>
        <v/>
      </c>
      <c r="CC1704" s="2" t="str">
        <f>IF(AND(ISBLANK(CB1704),OR(NOT(ISBLANK(CD1704)),NOT(ISBLANK(CE1704)))),#N/A,
IF(ISBLANK(CB1704),"",
IF(AND(NOT(ISERROR(VLOOKUP(CB1704,MonsterTable!$A:$B,MATCH(MonsterTable!$B$1,MonsterTable!$A$1:$B$1,0),0))),OR(ISBLANK(CD1704),ISBLANK(CE1704))),#N/A,
IFERROR(VLOOKUP(CB1704,MonsterTable!$A:$B,MATCH(MonsterTable!$B$1,MonsterTable!$A$1:$B$1,0),0),
IF(OR(NOT(ISBLANK(CD1704)),ISBLANK(CE1704)),#N/A,
IF(CB1704="empty","empty",
VLOOKUP(CB1704,MonsterGroupTable!$A:$A,1,0)))))))</f>
        <v/>
      </c>
      <c r="CJ1704" s="2" t="str">
        <f>IF(AND(ISBLANK(CI1704),OR(NOT(ISBLANK(CK1704)),NOT(ISBLANK(CL1704)))),#N/A,
IF(ISBLANK(CI1704),"",
IF(AND(NOT(ISERROR(VLOOKUP(CI1704,MonsterTable!$A:$B,MATCH(MonsterTable!$B$1,MonsterTable!$A$1:$B$1,0),0))),OR(ISBLANK(CK1704),ISBLANK(CL1704))),#N/A,
IFERROR(VLOOKUP(CI1704,MonsterTable!$A:$B,MATCH(MonsterTable!$B$1,MonsterTable!$A$1:$B$1,0),0),
IF(OR(NOT(ISBLANK(CK1704)),ISBLANK(CL1704)),#N/A,
IF(CI1704="empty","empty",
VLOOKUP(CI1704,MonsterGroupTable!$A:$A,1,0)))))))</f>
        <v/>
      </c>
    </row>
    <row r="1705" spans="1:88">
      <c r="A1705">
        <v>20671</v>
      </c>
      <c r="B1705">
        <f t="shared" si="57"/>
        <v>1.1000000000000001</v>
      </c>
      <c r="C1705">
        <f t="shared" si="57"/>
        <v>1.1000000000000001</v>
      </c>
      <c r="F1705">
        <v>2700</v>
      </c>
      <c r="G1705">
        <v>112636</v>
      </c>
      <c r="H1705">
        <v>0</v>
      </c>
      <c r="I1705">
        <v>0</v>
      </c>
      <c r="J1705">
        <v>0</v>
      </c>
      <c r="K1705" t="s">
        <v>28</v>
      </c>
      <c r="L1705" t="s">
        <v>254</v>
      </c>
      <c r="M1705" t="s">
        <v>79</v>
      </c>
      <c r="N1705" t="s">
        <v>80</v>
      </c>
      <c r="O1705">
        <v>0</v>
      </c>
      <c r="P1705">
        <v>-4.75</v>
      </c>
      <c r="Q1705">
        <v>-3.5</v>
      </c>
      <c r="R1705">
        <v>4.75</v>
      </c>
      <c r="S1705">
        <v>3</v>
      </c>
      <c r="T1705">
        <v>-13.5</v>
      </c>
      <c r="U1705">
        <v>2.5499999999999998</v>
      </c>
      <c r="V1705">
        <v>-6.75</v>
      </c>
      <c r="W1705" t="str">
        <f t="shared" si="58"/>
        <v>g108,5,empty,3,201,1,1,0</v>
      </c>
      <c r="X1705" s="1" t="s">
        <v>286</v>
      </c>
      <c r="Y1705" s="2" t="str">
        <f>IF(AND(ISBLANK(X1705),OR(NOT(ISBLANK(Z1705)),NOT(ISBLANK(AA1705)))),#N/A,
IF(ISBLANK(X1705),"",
IF(AND(NOT(ISERROR(VLOOKUP(X1705,MonsterTable!$A:$B,MATCH(MonsterTable!$B$1,MonsterTable!$A$1:$B$1,0),0))),OR(ISBLANK(Z1705),ISBLANK(AA1705))),#N/A,
IFERROR(VLOOKUP(X1705,MonsterTable!$A:$B,MATCH(MonsterTable!$B$1,MonsterTable!$A$1:$B$1,0),0),
IF(OR(NOT(ISBLANK(Z1705)),ISBLANK(AA1705)),#N/A,
IF(X1705="empty","empty",
VLOOKUP(X1705,MonsterGroupTable!$A:$A,1,0)))))))</f>
        <v>g108</v>
      </c>
      <c r="AA1705">
        <v>5</v>
      </c>
      <c r="AE1705" s="1" t="s">
        <v>446</v>
      </c>
      <c r="AF1705" s="2" t="str">
        <f>IF(AND(ISBLANK(AE1705),OR(NOT(ISBLANK(AG1705)),NOT(ISBLANK(AH1705)))),#N/A,
IF(ISBLANK(AE1705),"",
IF(AND(NOT(ISERROR(VLOOKUP(AE1705,MonsterTable!$A:$B,MATCH(MonsterTable!$B$1,MonsterTable!$A$1:$B$1,0),0))),OR(ISBLANK(AG1705),ISBLANK(AH1705))),#N/A,
IFERROR(VLOOKUP(AE1705,MonsterTable!$A:$B,MATCH(MonsterTable!$B$1,MonsterTable!$A$1:$B$1,0),0),
IF(OR(NOT(ISBLANK(AG1705)),ISBLANK(AH1705)),#N/A,
IF(AE1705="empty","empty",
VLOOKUP(AE1705,MonsterGroupTable!$A:$A,1,0)))))))</f>
        <v>empty</v>
      </c>
      <c r="AH1705">
        <v>3</v>
      </c>
      <c r="AL1705" s="1" t="s">
        <v>242</v>
      </c>
      <c r="AM1705" s="2">
        <f>IF(AND(ISBLANK(AL1705),OR(NOT(ISBLANK(AN1705)),NOT(ISBLANK(AO1705)))),#N/A,
IF(ISBLANK(AL1705),"",
IF(AND(NOT(ISERROR(VLOOKUP(AL1705,MonsterTable!$A:$B,MATCH(MonsterTable!$B$1,MonsterTable!$A$1:$B$1,0),0))),OR(ISBLANK(AN1705),ISBLANK(AO1705))),#N/A,
IFERROR(VLOOKUP(AL1705,MonsterTable!$A:$B,MATCH(MonsterTable!$B$1,MonsterTable!$A$1:$B$1,0),0),
IF(OR(NOT(ISBLANK(AN1705)),ISBLANK(AO1705)),#N/A,
IF(AL1705="empty","empty",
VLOOKUP(AL1705,MonsterGroupTable!$A:$A,1,0)))))))</f>
        <v>201</v>
      </c>
      <c r="AN1705">
        <v>1</v>
      </c>
      <c r="AO1705">
        <v>1</v>
      </c>
      <c r="AP1705">
        <v>0</v>
      </c>
      <c r="AT1705" s="2" t="str">
        <f>IF(AND(ISBLANK(AS1705),OR(NOT(ISBLANK(AU1705)),NOT(ISBLANK(AV1705)))),#N/A,
IF(ISBLANK(AS1705),"",
IF(AND(NOT(ISERROR(VLOOKUP(AS1705,MonsterTable!$A:$B,MATCH(MonsterTable!$B$1,MonsterTable!$A$1:$B$1,0),0))),OR(ISBLANK(AU1705),ISBLANK(AV1705))),#N/A,
IFERROR(VLOOKUP(AS1705,MonsterTable!$A:$B,MATCH(MonsterTable!$B$1,MonsterTable!$A$1:$B$1,0),0),
IF(OR(NOT(ISBLANK(AU1705)),ISBLANK(AV1705)),#N/A,
IF(AS1705="empty","empty",
VLOOKUP(AS1705,MonsterGroupTable!$A:$A,1,0)))))))</f>
        <v/>
      </c>
      <c r="BA1705" s="2" t="str">
        <f>IF(AND(ISBLANK(AZ1705),OR(NOT(ISBLANK(BB1705)),NOT(ISBLANK(BC1705)))),#N/A,
IF(ISBLANK(AZ1705),"",
IF(AND(NOT(ISERROR(VLOOKUP(AZ1705,MonsterTable!$A:$B,MATCH(MonsterTable!$B$1,MonsterTable!$A$1:$B$1,0),0))),OR(ISBLANK(BB1705),ISBLANK(BC1705))),#N/A,
IFERROR(VLOOKUP(AZ1705,MonsterTable!$A:$B,MATCH(MonsterTable!$B$1,MonsterTable!$A$1:$B$1,0),0),
IF(OR(NOT(ISBLANK(BB1705)),ISBLANK(BC1705)),#N/A,
IF(AZ1705="empty","empty",
VLOOKUP(AZ1705,MonsterGroupTable!$A:$A,1,0)))))))</f>
        <v/>
      </c>
      <c r="BH1705" s="2" t="str">
        <f>IF(AND(ISBLANK(BG1705),OR(NOT(ISBLANK(BI1705)),NOT(ISBLANK(BJ1705)))),#N/A,
IF(ISBLANK(BG1705),"",
IF(AND(NOT(ISERROR(VLOOKUP(BG1705,MonsterTable!$A:$B,MATCH(MonsterTable!$B$1,MonsterTable!$A$1:$B$1,0),0))),OR(ISBLANK(BI1705),ISBLANK(BJ1705))),#N/A,
IFERROR(VLOOKUP(BG1705,MonsterTable!$A:$B,MATCH(MonsterTable!$B$1,MonsterTable!$A$1:$B$1,0),0),
IF(OR(NOT(ISBLANK(BI1705)),ISBLANK(BJ1705)),#N/A,
IF(BG1705="empty","empty",
VLOOKUP(BG1705,MonsterGroupTable!$A:$A,1,0)))))))</f>
        <v/>
      </c>
      <c r="BO1705" s="2" t="str">
        <f>IF(AND(ISBLANK(BN1705),OR(NOT(ISBLANK(BP1705)),NOT(ISBLANK(BQ1705)))),#N/A,
IF(ISBLANK(BN1705),"",
IF(AND(NOT(ISERROR(VLOOKUP(BN1705,MonsterTable!$A:$B,MATCH(MonsterTable!$B$1,MonsterTable!$A$1:$B$1,0),0))),OR(ISBLANK(BP1705),ISBLANK(BQ1705))),#N/A,
IFERROR(VLOOKUP(BN1705,MonsterTable!$A:$B,MATCH(MonsterTable!$B$1,MonsterTable!$A$1:$B$1,0),0),
IF(OR(NOT(ISBLANK(BP1705)),ISBLANK(BQ1705)),#N/A,
IF(BN1705="empty","empty",
VLOOKUP(BN1705,MonsterGroupTable!$A:$A,1,0)))))))</f>
        <v/>
      </c>
      <c r="BV1705" s="2" t="str">
        <f>IF(AND(ISBLANK(BU1705),OR(NOT(ISBLANK(BW1705)),NOT(ISBLANK(BX1705)))),#N/A,
IF(ISBLANK(BU1705),"",
IF(AND(NOT(ISERROR(VLOOKUP(BU1705,MonsterTable!$A:$B,MATCH(MonsterTable!$B$1,MonsterTable!$A$1:$B$1,0),0))),OR(ISBLANK(BW1705),ISBLANK(BX1705))),#N/A,
IFERROR(VLOOKUP(BU1705,MonsterTable!$A:$B,MATCH(MonsterTable!$B$1,MonsterTable!$A$1:$B$1,0),0),
IF(OR(NOT(ISBLANK(BW1705)),ISBLANK(BX1705)),#N/A,
IF(BU1705="empty","empty",
VLOOKUP(BU1705,MonsterGroupTable!$A:$A,1,0)))))))</f>
        <v/>
      </c>
      <c r="CC1705" s="2" t="str">
        <f>IF(AND(ISBLANK(CB1705),OR(NOT(ISBLANK(CD1705)),NOT(ISBLANK(CE1705)))),#N/A,
IF(ISBLANK(CB1705),"",
IF(AND(NOT(ISERROR(VLOOKUP(CB1705,MonsterTable!$A:$B,MATCH(MonsterTable!$B$1,MonsterTable!$A$1:$B$1,0),0))),OR(ISBLANK(CD1705),ISBLANK(CE1705))),#N/A,
IFERROR(VLOOKUP(CB1705,MonsterTable!$A:$B,MATCH(MonsterTable!$B$1,MonsterTable!$A$1:$B$1,0),0),
IF(OR(NOT(ISBLANK(CD1705)),ISBLANK(CE1705)),#N/A,
IF(CB1705="empty","empty",
VLOOKUP(CB1705,MonsterGroupTable!$A:$A,1,0)))))))</f>
        <v/>
      </c>
      <c r="CJ1705" s="2" t="str">
        <f>IF(AND(ISBLANK(CI1705),OR(NOT(ISBLANK(CK1705)),NOT(ISBLANK(CL1705)))),#N/A,
IF(ISBLANK(CI1705),"",
IF(AND(NOT(ISERROR(VLOOKUP(CI1705,MonsterTable!$A:$B,MATCH(MonsterTable!$B$1,MonsterTable!$A$1:$B$1,0),0))),OR(ISBLANK(CK1705),ISBLANK(CL1705))),#N/A,
IFERROR(VLOOKUP(CI1705,MonsterTable!$A:$B,MATCH(MonsterTable!$B$1,MonsterTable!$A$1:$B$1,0),0),
IF(OR(NOT(ISBLANK(CK1705)),ISBLANK(CL1705)),#N/A,
IF(CI1705="empty","empty",
VLOOKUP(CI1705,MonsterGroupTable!$A:$A,1,0)))))))</f>
        <v/>
      </c>
    </row>
    <row r="1706" spans="1:88">
      <c r="A1706">
        <v>20672</v>
      </c>
      <c r="B1706">
        <f t="shared" si="57"/>
        <v>1.1000000000000001</v>
      </c>
      <c r="C1706">
        <f t="shared" si="57"/>
        <v>1.1000000000000001</v>
      </c>
      <c r="F1706">
        <v>2700</v>
      </c>
      <c r="G1706">
        <v>113041</v>
      </c>
      <c r="H1706">
        <v>0</v>
      </c>
      <c r="I1706">
        <v>0</v>
      </c>
      <c r="J1706">
        <v>0</v>
      </c>
      <c r="K1706" t="s">
        <v>28</v>
      </c>
      <c r="L1706" t="s">
        <v>254</v>
      </c>
      <c r="M1706" t="s">
        <v>79</v>
      </c>
      <c r="N1706" t="s">
        <v>80</v>
      </c>
      <c r="O1706">
        <v>0</v>
      </c>
      <c r="P1706">
        <v>-4.75</v>
      </c>
      <c r="Q1706">
        <v>-3.5</v>
      </c>
      <c r="R1706">
        <v>4.75</v>
      </c>
      <c r="S1706">
        <v>3</v>
      </c>
      <c r="T1706">
        <v>-13.5</v>
      </c>
      <c r="U1706">
        <v>2.5499999999999998</v>
      </c>
      <c r="V1706">
        <v>-6.75</v>
      </c>
      <c r="W1706" t="str">
        <f t="shared" si="58"/>
        <v>g108,5,empty,3,201,1,1,0</v>
      </c>
      <c r="X1706" s="1" t="s">
        <v>286</v>
      </c>
      <c r="Y1706" s="2" t="str">
        <f>IF(AND(ISBLANK(X1706),OR(NOT(ISBLANK(Z1706)),NOT(ISBLANK(AA1706)))),#N/A,
IF(ISBLANK(X1706),"",
IF(AND(NOT(ISERROR(VLOOKUP(X1706,MonsterTable!$A:$B,MATCH(MonsterTable!$B$1,MonsterTable!$A$1:$B$1,0),0))),OR(ISBLANK(Z1706),ISBLANK(AA1706))),#N/A,
IFERROR(VLOOKUP(X1706,MonsterTable!$A:$B,MATCH(MonsterTable!$B$1,MonsterTable!$A$1:$B$1,0),0),
IF(OR(NOT(ISBLANK(Z1706)),ISBLANK(AA1706)),#N/A,
IF(X1706="empty","empty",
VLOOKUP(X1706,MonsterGroupTable!$A:$A,1,0)))))))</f>
        <v>g108</v>
      </c>
      <c r="AA1706">
        <v>5</v>
      </c>
      <c r="AE1706" s="1" t="s">
        <v>446</v>
      </c>
      <c r="AF1706" s="2" t="str">
        <f>IF(AND(ISBLANK(AE1706),OR(NOT(ISBLANK(AG1706)),NOT(ISBLANK(AH1706)))),#N/A,
IF(ISBLANK(AE1706),"",
IF(AND(NOT(ISERROR(VLOOKUP(AE1706,MonsterTable!$A:$B,MATCH(MonsterTable!$B$1,MonsterTable!$A$1:$B$1,0),0))),OR(ISBLANK(AG1706),ISBLANK(AH1706))),#N/A,
IFERROR(VLOOKUP(AE1706,MonsterTable!$A:$B,MATCH(MonsterTable!$B$1,MonsterTable!$A$1:$B$1,0),0),
IF(OR(NOT(ISBLANK(AG1706)),ISBLANK(AH1706)),#N/A,
IF(AE1706="empty","empty",
VLOOKUP(AE1706,MonsterGroupTable!$A:$A,1,0)))))))</f>
        <v>empty</v>
      </c>
      <c r="AH1706">
        <v>3</v>
      </c>
      <c r="AL1706" s="1" t="s">
        <v>242</v>
      </c>
      <c r="AM1706" s="2">
        <f>IF(AND(ISBLANK(AL1706),OR(NOT(ISBLANK(AN1706)),NOT(ISBLANK(AO1706)))),#N/A,
IF(ISBLANK(AL1706),"",
IF(AND(NOT(ISERROR(VLOOKUP(AL1706,MonsterTable!$A:$B,MATCH(MonsterTable!$B$1,MonsterTable!$A$1:$B$1,0),0))),OR(ISBLANK(AN1706),ISBLANK(AO1706))),#N/A,
IFERROR(VLOOKUP(AL1706,MonsterTable!$A:$B,MATCH(MonsterTable!$B$1,MonsterTable!$A$1:$B$1,0),0),
IF(OR(NOT(ISBLANK(AN1706)),ISBLANK(AO1706)),#N/A,
IF(AL1706="empty","empty",
VLOOKUP(AL1706,MonsterGroupTable!$A:$A,1,0)))))))</f>
        <v>201</v>
      </c>
      <c r="AN1706">
        <v>1</v>
      </c>
      <c r="AO1706">
        <v>1</v>
      </c>
      <c r="AP1706">
        <v>0</v>
      </c>
      <c r="AT1706" s="2" t="str">
        <f>IF(AND(ISBLANK(AS1706),OR(NOT(ISBLANK(AU1706)),NOT(ISBLANK(AV1706)))),#N/A,
IF(ISBLANK(AS1706),"",
IF(AND(NOT(ISERROR(VLOOKUP(AS1706,MonsterTable!$A:$B,MATCH(MonsterTable!$B$1,MonsterTable!$A$1:$B$1,0),0))),OR(ISBLANK(AU1706),ISBLANK(AV1706))),#N/A,
IFERROR(VLOOKUP(AS1706,MonsterTable!$A:$B,MATCH(MonsterTable!$B$1,MonsterTable!$A$1:$B$1,0),0),
IF(OR(NOT(ISBLANK(AU1706)),ISBLANK(AV1706)),#N/A,
IF(AS1706="empty","empty",
VLOOKUP(AS1706,MonsterGroupTable!$A:$A,1,0)))))))</f>
        <v/>
      </c>
      <c r="BA1706" s="2" t="str">
        <f>IF(AND(ISBLANK(AZ1706),OR(NOT(ISBLANK(BB1706)),NOT(ISBLANK(BC1706)))),#N/A,
IF(ISBLANK(AZ1706),"",
IF(AND(NOT(ISERROR(VLOOKUP(AZ1706,MonsterTable!$A:$B,MATCH(MonsterTable!$B$1,MonsterTable!$A$1:$B$1,0),0))),OR(ISBLANK(BB1706),ISBLANK(BC1706))),#N/A,
IFERROR(VLOOKUP(AZ1706,MonsterTable!$A:$B,MATCH(MonsterTable!$B$1,MonsterTable!$A$1:$B$1,0),0),
IF(OR(NOT(ISBLANK(BB1706)),ISBLANK(BC1706)),#N/A,
IF(AZ1706="empty","empty",
VLOOKUP(AZ1706,MonsterGroupTable!$A:$A,1,0)))))))</f>
        <v/>
      </c>
      <c r="BH1706" s="2" t="str">
        <f>IF(AND(ISBLANK(BG1706),OR(NOT(ISBLANK(BI1706)),NOT(ISBLANK(BJ1706)))),#N/A,
IF(ISBLANK(BG1706),"",
IF(AND(NOT(ISERROR(VLOOKUP(BG1706,MonsterTable!$A:$B,MATCH(MonsterTable!$B$1,MonsterTable!$A$1:$B$1,0),0))),OR(ISBLANK(BI1706),ISBLANK(BJ1706))),#N/A,
IFERROR(VLOOKUP(BG1706,MonsterTable!$A:$B,MATCH(MonsterTable!$B$1,MonsterTable!$A$1:$B$1,0),0),
IF(OR(NOT(ISBLANK(BI1706)),ISBLANK(BJ1706)),#N/A,
IF(BG1706="empty","empty",
VLOOKUP(BG1706,MonsterGroupTable!$A:$A,1,0)))))))</f>
        <v/>
      </c>
      <c r="BO1706" s="2" t="str">
        <f>IF(AND(ISBLANK(BN1706),OR(NOT(ISBLANK(BP1706)),NOT(ISBLANK(BQ1706)))),#N/A,
IF(ISBLANK(BN1706),"",
IF(AND(NOT(ISERROR(VLOOKUP(BN1706,MonsterTable!$A:$B,MATCH(MonsterTable!$B$1,MonsterTable!$A$1:$B$1,0),0))),OR(ISBLANK(BP1706),ISBLANK(BQ1706))),#N/A,
IFERROR(VLOOKUP(BN1706,MonsterTable!$A:$B,MATCH(MonsterTable!$B$1,MonsterTable!$A$1:$B$1,0),0),
IF(OR(NOT(ISBLANK(BP1706)),ISBLANK(BQ1706)),#N/A,
IF(BN1706="empty","empty",
VLOOKUP(BN1706,MonsterGroupTable!$A:$A,1,0)))))))</f>
        <v/>
      </c>
      <c r="BV1706" s="2" t="str">
        <f>IF(AND(ISBLANK(BU1706),OR(NOT(ISBLANK(BW1706)),NOT(ISBLANK(BX1706)))),#N/A,
IF(ISBLANK(BU1706),"",
IF(AND(NOT(ISERROR(VLOOKUP(BU1706,MonsterTable!$A:$B,MATCH(MonsterTable!$B$1,MonsterTable!$A$1:$B$1,0),0))),OR(ISBLANK(BW1706),ISBLANK(BX1706))),#N/A,
IFERROR(VLOOKUP(BU1706,MonsterTable!$A:$B,MATCH(MonsterTable!$B$1,MonsterTable!$A$1:$B$1,0),0),
IF(OR(NOT(ISBLANK(BW1706)),ISBLANK(BX1706)),#N/A,
IF(BU1706="empty","empty",
VLOOKUP(BU1706,MonsterGroupTable!$A:$A,1,0)))))))</f>
        <v/>
      </c>
      <c r="CC1706" s="2" t="str">
        <f>IF(AND(ISBLANK(CB1706),OR(NOT(ISBLANK(CD1706)),NOT(ISBLANK(CE1706)))),#N/A,
IF(ISBLANK(CB1706),"",
IF(AND(NOT(ISERROR(VLOOKUP(CB1706,MonsterTable!$A:$B,MATCH(MonsterTable!$B$1,MonsterTable!$A$1:$B$1,0),0))),OR(ISBLANK(CD1706),ISBLANK(CE1706))),#N/A,
IFERROR(VLOOKUP(CB1706,MonsterTable!$A:$B,MATCH(MonsterTable!$B$1,MonsterTable!$A$1:$B$1,0),0),
IF(OR(NOT(ISBLANK(CD1706)),ISBLANK(CE1706)),#N/A,
IF(CB1706="empty","empty",
VLOOKUP(CB1706,MonsterGroupTable!$A:$A,1,0)))))))</f>
        <v/>
      </c>
      <c r="CJ1706" s="2" t="str">
        <f>IF(AND(ISBLANK(CI1706),OR(NOT(ISBLANK(CK1706)),NOT(ISBLANK(CL1706)))),#N/A,
IF(ISBLANK(CI1706),"",
IF(AND(NOT(ISERROR(VLOOKUP(CI1706,MonsterTable!$A:$B,MATCH(MonsterTable!$B$1,MonsterTable!$A$1:$B$1,0),0))),OR(ISBLANK(CK1706),ISBLANK(CL1706))),#N/A,
IFERROR(VLOOKUP(CI1706,MonsterTable!$A:$B,MATCH(MonsterTable!$B$1,MonsterTable!$A$1:$B$1,0),0),
IF(OR(NOT(ISBLANK(CK1706)),ISBLANK(CL1706)),#N/A,
IF(CI1706="empty","empty",
VLOOKUP(CI1706,MonsterGroupTable!$A:$A,1,0)))))))</f>
        <v/>
      </c>
    </row>
    <row r="1707" spans="1:88">
      <c r="A1707">
        <v>20673</v>
      </c>
      <c r="B1707">
        <f t="shared" si="57"/>
        <v>1.1000000000000001</v>
      </c>
      <c r="C1707">
        <f t="shared" si="57"/>
        <v>1.1000000000000001</v>
      </c>
      <c r="F1707">
        <v>2700</v>
      </c>
      <c r="G1707">
        <v>113446</v>
      </c>
      <c r="H1707">
        <v>0</v>
      </c>
      <c r="I1707">
        <v>0</v>
      </c>
      <c r="J1707">
        <v>0</v>
      </c>
      <c r="K1707" t="s">
        <v>28</v>
      </c>
      <c r="L1707" t="s">
        <v>254</v>
      </c>
      <c r="M1707" t="s">
        <v>79</v>
      </c>
      <c r="N1707" t="s">
        <v>80</v>
      </c>
      <c r="O1707">
        <v>0</v>
      </c>
      <c r="P1707">
        <v>-4.75</v>
      </c>
      <c r="Q1707">
        <v>-3.5</v>
      </c>
      <c r="R1707">
        <v>4.75</v>
      </c>
      <c r="S1707">
        <v>3</v>
      </c>
      <c r="T1707">
        <v>-13.5</v>
      </c>
      <c r="U1707">
        <v>2.5499999999999998</v>
      </c>
      <c r="V1707">
        <v>-6.75</v>
      </c>
      <c r="W1707" t="str">
        <f t="shared" si="58"/>
        <v>g108,5,empty,3,201,1,1,0</v>
      </c>
      <c r="X1707" s="1" t="s">
        <v>286</v>
      </c>
      <c r="Y1707" s="2" t="str">
        <f>IF(AND(ISBLANK(X1707),OR(NOT(ISBLANK(Z1707)),NOT(ISBLANK(AA1707)))),#N/A,
IF(ISBLANK(X1707),"",
IF(AND(NOT(ISERROR(VLOOKUP(X1707,MonsterTable!$A:$B,MATCH(MonsterTable!$B$1,MonsterTable!$A$1:$B$1,0),0))),OR(ISBLANK(Z1707),ISBLANK(AA1707))),#N/A,
IFERROR(VLOOKUP(X1707,MonsterTable!$A:$B,MATCH(MonsterTable!$B$1,MonsterTable!$A$1:$B$1,0),0),
IF(OR(NOT(ISBLANK(Z1707)),ISBLANK(AA1707)),#N/A,
IF(X1707="empty","empty",
VLOOKUP(X1707,MonsterGroupTable!$A:$A,1,0)))))))</f>
        <v>g108</v>
      </c>
      <c r="AA1707">
        <v>5</v>
      </c>
      <c r="AE1707" s="1" t="s">
        <v>446</v>
      </c>
      <c r="AF1707" s="2" t="str">
        <f>IF(AND(ISBLANK(AE1707),OR(NOT(ISBLANK(AG1707)),NOT(ISBLANK(AH1707)))),#N/A,
IF(ISBLANK(AE1707),"",
IF(AND(NOT(ISERROR(VLOOKUP(AE1707,MonsterTable!$A:$B,MATCH(MonsterTable!$B$1,MonsterTable!$A$1:$B$1,0),0))),OR(ISBLANK(AG1707),ISBLANK(AH1707))),#N/A,
IFERROR(VLOOKUP(AE1707,MonsterTable!$A:$B,MATCH(MonsterTable!$B$1,MonsterTable!$A$1:$B$1,0),0),
IF(OR(NOT(ISBLANK(AG1707)),ISBLANK(AH1707)),#N/A,
IF(AE1707="empty","empty",
VLOOKUP(AE1707,MonsterGroupTable!$A:$A,1,0)))))))</f>
        <v>empty</v>
      </c>
      <c r="AH1707">
        <v>3</v>
      </c>
      <c r="AL1707" s="1" t="s">
        <v>242</v>
      </c>
      <c r="AM1707" s="2">
        <f>IF(AND(ISBLANK(AL1707),OR(NOT(ISBLANK(AN1707)),NOT(ISBLANK(AO1707)))),#N/A,
IF(ISBLANK(AL1707),"",
IF(AND(NOT(ISERROR(VLOOKUP(AL1707,MonsterTable!$A:$B,MATCH(MonsterTable!$B$1,MonsterTable!$A$1:$B$1,0),0))),OR(ISBLANK(AN1707),ISBLANK(AO1707))),#N/A,
IFERROR(VLOOKUP(AL1707,MonsterTable!$A:$B,MATCH(MonsterTable!$B$1,MonsterTable!$A$1:$B$1,0),0),
IF(OR(NOT(ISBLANK(AN1707)),ISBLANK(AO1707)),#N/A,
IF(AL1707="empty","empty",
VLOOKUP(AL1707,MonsterGroupTable!$A:$A,1,0)))))))</f>
        <v>201</v>
      </c>
      <c r="AN1707">
        <v>1</v>
      </c>
      <c r="AO1707">
        <v>1</v>
      </c>
      <c r="AP1707">
        <v>0</v>
      </c>
      <c r="AT1707" s="2" t="str">
        <f>IF(AND(ISBLANK(AS1707),OR(NOT(ISBLANK(AU1707)),NOT(ISBLANK(AV1707)))),#N/A,
IF(ISBLANK(AS1707),"",
IF(AND(NOT(ISERROR(VLOOKUP(AS1707,MonsterTable!$A:$B,MATCH(MonsterTable!$B$1,MonsterTable!$A$1:$B$1,0),0))),OR(ISBLANK(AU1707),ISBLANK(AV1707))),#N/A,
IFERROR(VLOOKUP(AS1707,MonsterTable!$A:$B,MATCH(MonsterTable!$B$1,MonsterTable!$A$1:$B$1,0),0),
IF(OR(NOT(ISBLANK(AU1707)),ISBLANK(AV1707)),#N/A,
IF(AS1707="empty","empty",
VLOOKUP(AS1707,MonsterGroupTable!$A:$A,1,0)))))))</f>
        <v/>
      </c>
      <c r="BA1707" s="2" t="str">
        <f>IF(AND(ISBLANK(AZ1707),OR(NOT(ISBLANK(BB1707)),NOT(ISBLANK(BC1707)))),#N/A,
IF(ISBLANK(AZ1707),"",
IF(AND(NOT(ISERROR(VLOOKUP(AZ1707,MonsterTable!$A:$B,MATCH(MonsterTable!$B$1,MonsterTable!$A$1:$B$1,0),0))),OR(ISBLANK(BB1707),ISBLANK(BC1707))),#N/A,
IFERROR(VLOOKUP(AZ1707,MonsterTable!$A:$B,MATCH(MonsterTable!$B$1,MonsterTable!$A$1:$B$1,0),0),
IF(OR(NOT(ISBLANK(BB1707)),ISBLANK(BC1707)),#N/A,
IF(AZ1707="empty","empty",
VLOOKUP(AZ1707,MonsterGroupTable!$A:$A,1,0)))))))</f>
        <v/>
      </c>
      <c r="BH1707" s="2" t="str">
        <f>IF(AND(ISBLANK(BG1707),OR(NOT(ISBLANK(BI1707)),NOT(ISBLANK(BJ1707)))),#N/A,
IF(ISBLANK(BG1707),"",
IF(AND(NOT(ISERROR(VLOOKUP(BG1707,MonsterTable!$A:$B,MATCH(MonsterTable!$B$1,MonsterTable!$A$1:$B$1,0),0))),OR(ISBLANK(BI1707),ISBLANK(BJ1707))),#N/A,
IFERROR(VLOOKUP(BG1707,MonsterTable!$A:$B,MATCH(MonsterTable!$B$1,MonsterTable!$A$1:$B$1,0),0),
IF(OR(NOT(ISBLANK(BI1707)),ISBLANK(BJ1707)),#N/A,
IF(BG1707="empty","empty",
VLOOKUP(BG1707,MonsterGroupTable!$A:$A,1,0)))))))</f>
        <v/>
      </c>
      <c r="BO1707" s="2" t="str">
        <f>IF(AND(ISBLANK(BN1707),OR(NOT(ISBLANK(BP1707)),NOT(ISBLANK(BQ1707)))),#N/A,
IF(ISBLANK(BN1707),"",
IF(AND(NOT(ISERROR(VLOOKUP(BN1707,MonsterTable!$A:$B,MATCH(MonsterTable!$B$1,MonsterTable!$A$1:$B$1,0),0))),OR(ISBLANK(BP1707),ISBLANK(BQ1707))),#N/A,
IFERROR(VLOOKUP(BN1707,MonsterTable!$A:$B,MATCH(MonsterTable!$B$1,MonsterTable!$A$1:$B$1,0),0),
IF(OR(NOT(ISBLANK(BP1707)),ISBLANK(BQ1707)),#N/A,
IF(BN1707="empty","empty",
VLOOKUP(BN1707,MonsterGroupTable!$A:$A,1,0)))))))</f>
        <v/>
      </c>
      <c r="BV1707" s="2" t="str">
        <f>IF(AND(ISBLANK(BU1707),OR(NOT(ISBLANK(BW1707)),NOT(ISBLANK(BX1707)))),#N/A,
IF(ISBLANK(BU1707),"",
IF(AND(NOT(ISERROR(VLOOKUP(BU1707,MonsterTable!$A:$B,MATCH(MonsterTable!$B$1,MonsterTable!$A$1:$B$1,0),0))),OR(ISBLANK(BW1707),ISBLANK(BX1707))),#N/A,
IFERROR(VLOOKUP(BU1707,MonsterTable!$A:$B,MATCH(MonsterTable!$B$1,MonsterTable!$A$1:$B$1,0),0),
IF(OR(NOT(ISBLANK(BW1707)),ISBLANK(BX1707)),#N/A,
IF(BU1707="empty","empty",
VLOOKUP(BU1707,MonsterGroupTable!$A:$A,1,0)))))))</f>
        <v/>
      </c>
      <c r="CC1707" s="2" t="str">
        <f>IF(AND(ISBLANK(CB1707),OR(NOT(ISBLANK(CD1707)),NOT(ISBLANK(CE1707)))),#N/A,
IF(ISBLANK(CB1707),"",
IF(AND(NOT(ISERROR(VLOOKUP(CB1707,MonsterTable!$A:$B,MATCH(MonsterTable!$B$1,MonsterTable!$A$1:$B$1,0),0))),OR(ISBLANK(CD1707),ISBLANK(CE1707))),#N/A,
IFERROR(VLOOKUP(CB1707,MonsterTable!$A:$B,MATCH(MonsterTable!$B$1,MonsterTable!$A$1:$B$1,0),0),
IF(OR(NOT(ISBLANK(CD1707)),ISBLANK(CE1707)),#N/A,
IF(CB1707="empty","empty",
VLOOKUP(CB1707,MonsterGroupTable!$A:$A,1,0)))))))</f>
        <v/>
      </c>
      <c r="CJ1707" s="2" t="str">
        <f>IF(AND(ISBLANK(CI1707),OR(NOT(ISBLANK(CK1707)),NOT(ISBLANK(CL1707)))),#N/A,
IF(ISBLANK(CI1707),"",
IF(AND(NOT(ISERROR(VLOOKUP(CI1707,MonsterTable!$A:$B,MATCH(MonsterTable!$B$1,MonsterTable!$A$1:$B$1,0),0))),OR(ISBLANK(CK1707),ISBLANK(CL1707))),#N/A,
IFERROR(VLOOKUP(CI1707,MonsterTable!$A:$B,MATCH(MonsterTable!$B$1,MonsterTable!$A$1:$B$1,0),0),
IF(OR(NOT(ISBLANK(CK1707)),ISBLANK(CL1707)),#N/A,
IF(CI1707="empty","empty",
VLOOKUP(CI1707,MonsterGroupTable!$A:$A,1,0)))))))</f>
        <v/>
      </c>
    </row>
    <row r="1708" spans="1:88">
      <c r="A1708">
        <v>20674</v>
      </c>
      <c r="B1708">
        <f t="shared" si="57"/>
        <v>1.1000000000000001</v>
      </c>
      <c r="C1708">
        <f t="shared" si="57"/>
        <v>1.1000000000000001</v>
      </c>
      <c r="F1708">
        <v>2700</v>
      </c>
      <c r="G1708">
        <v>113851</v>
      </c>
      <c r="H1708">
        <v>0</v>
      </c>
      <c r="I1708">
        <v>0</v>
      </c>
      <c r="J1708">
        <v>0</v>
      </c>
      <c r="K1708" t="s">
        <v>28</v>
      </c>
      <c r="L1708" t="s">
        <v>254</v>
      </c>
      <c r="M1708" t="s">
        <v>79</v>
      </c>
      <c r="N1708" t="s">
        <v>80</v>
      </c>
      <c r="O1708">
        <v>0</v>
      </c>
      <c r="P1708">
        <v>-4.75</v>
      </c>
      <c r="Q1708">
        <v>-3.5</v>
      </c>
      <c r="R1708">
        <v>4.75</v>
      </c>
      <c r="S1708">
        <v>3</v>
      </c>
      <c r="T1708">
        <v>-13.5</v>
      </c>
      <c r="U1708">
        <v>2.5499999999999998</v>
      </c>
      <c r="V1708">
        <v>-6.75</v>
      </c>
      <c r="W1708" t="str">
        <f t="shared" si="58"/>
        <v>g108,5,empty,3,201,1,1,0</v>
      </c>
      <c r="X1708" s="1" t="s">
        <v>286</v>
      </c>
      <c r="Y1708" s="2" t="str">
        <f>IF(AND(ISBLANK(X1708),OR(NOT(ISBLANK(Z1708)),NOT(ISBLANK(AA1708)))),#N/A,
IF(ISBLANK(X1708),"",
IF(AND(NOT(ISERROR(VLOOKUP(X1708,MonsterTable!$A:$B,MATCH(MonsterTable!$B$1,MonsterTable!$A$1:$B$1,0),0))),OR(ISBLANK(Z1708),ISBLANK(AA1708))),#N/A,
IFERROR(VLOOKUP(X1708,MonsterTable!$A:$B,MATCH(MonsterTable!$B$1,MonsterTable!$A$1:$B$1,0),0),
IF(OR(NOT(ISBLANK(Z1708)),ISBLANK(AA1708)),#N/A,
IF(X1708="empty","empty",
VLOOKUP(X1708,MonsterGroupTable!$A:$A,1,0)))))))</f>
        <v>g108</v>
      </c>
      <c r="AA1708">
        <v>5</v>
      </c>
      <c r="AE1708" s="1" t="s">
        <v>446</v>
      </c>
      <c r="AF1708" s="2" t="str">
        <f>IF(AND(ISBLANK(AE1708),OR(NOT(ISBLANK(AG1708)),NOT(ISBLANK(AH1708)))),#N/A,
IF(ISBLANK(AE1708),"",
IF(AND(NOT(ISERROR(VLOOKUP(AE1708,MonsterTable!$A:$B,MATCH(MonsterTable!$B$1,MonsterTable!$A$1:$B$1,0),0))),OR(ISBLANK(AG1708),ISBLANK(AH1708))),#N/A,
IFERROR(VLOOKUP(AE1708,MonsterTable!$A:$B,MATCH(MonsterTable!$B$1,MonsterTable!$A$1:$B$1,0),0),
IF(OR(NOT(ISBLANK(AG1708)),ISBLANK(AH1708)),#N/A,
IF(AE1708="empty","empty",
VLOOKUP(AE1708,MonsterGroupTable!$A:$A,1,0)))))))</f>
        <v>empty</v>
      </c>
      <c r="AH1708">
        <v>3</v>
      </c>
      <c r="AL1708" s="1" t="s">
        <v>242</v>
      </c>
      <c r="AM1708" s="2">
        <f>IF(AND(ISBLANK(AL1708),OR(NOT(ISBLANK(AN1708)),NOT(ISBLANK(AO1708)))),#N/A,
IF(ISBLANK(AL1708),"",
IF(AND(NOT(ISERROR(VLOOKUP(AL1708,MonsterTable!$A:$B,MATCH(MonsterTable!$B$1,MonsterTable!$A$1:$B$1,0),0))),OR(ISBLANK(AN1708),ISBLANK(AO1708))),#N/A,
IFERROR(VLOOKUP(AL1708,MonsterTable!$A:$B,MATCH(MonsterTable!$B$1,MonsterTable!$A$1:$B$1,0),0),
IF(OR(NOT(ISBLANK(AN1708)),ISBLANK(AO1708)),#N/A,
IF(AL1708="empty","empty",
VLOOKUP(AL1708,MonsterGroupTable!$A:$A,1,0)))))))</f>
        <v>201</v>
      </c>
      <c r="AN1708">
        <v>1</v>
      </c>
      <c r="AO1708">
        <v>1</v>
      </c>
      <c r="AP1708">
        <v>0</v>
      </c>
      <c r="AT1708" s="2" t="str">
        <f>IF(AND(ISBLANK(AS1708),OR(NOT(ISBLANK(AU1708)),NOT(ISBLANK(AV1708)))),#N/A,
IF(ISBLANK(AS1708),"",
IF(AND(NOT(ISERROR(VLOOKUP(AS1708,MonsterTable!$A:$B,MATCH(MonsterTable!$B$1,MonsterTable!$A$1:$B$1,0),0))),OR(ISBLANK(AU1708),ISBLANK(AV1708))),#N/A,
IFERROR(VLOOKUP(AS1708,MonsterTable!$A:$B,MATCH(MonsterTable!$B$1,MonsterTable!$A$1:$B$1,0),0),
IF(OR(NOT(ISBLANK(AU1708)),ISBLANK(AV1708)),#N/A,
IF(AS1708="empty","empty",
VLOOKUP(AS1708,MonsterGroupTable!$A:$A,1,0)))))))</f>
        <v/>
      </c>
      <c r="BA1708" s="2" t="str">
        <f>IF(AND(ISBLANK(AZ1708),OR(NOT(ISBLANK(BB1708)),NOT(ISBLANK(BC1708)))),#N/A,
IF(ISBLANK(AZ1708),"",
IF(AND(NOT(ISERROR(VLOOKUP(AZ1708,MonsterTable!$A:$B,MATCH(MonsterTable!$B$1,MonsterTable!$A$1:$B$1,0),0))),OR(ISBLANK(BB1708),ISBLANK(BC1708))),#N/A,
IFERROR(VLOOKUP(AZ1708,MonsterTable!$A:$B,MATCH(MonsterTable!$B$1,MonsterTable!$A$1:$B$1,0),0),
IF(OR(NOT(ISBLANK(BB1708)),ISBLANK(BC1708)),#N/A,
IF(AZ1708="empty","empty",
VLOOKUP(AZ1708,MonsterGroupTable!$A:$A,1,0)))))))</f>
        <v/>
      </c>
      <c r="BH1708" s="2" t="str">
        <f>IF(AND(ISBLANK(BG1708),OR(NOT(ISBLANK(BI1708)),NOT(ISBLANK(BJ1708)))),#N/A,
IF(ISBLANK(BG1708),"",
IF(AND(NOT(ISERROR(VLOOKUP(BG1708,MonsterTable!$A:$B,MATCH(MonsterTable!$B$1,MonsterTable!$A$1:$B$1,0),0))),OR(ISBLANK(BI1708),ISBLANK(BJ1708))),#N/A,
IFERROR(VLOOKUP(BG1708,MonsterTable!$A:$B,MATCH(MonsterTable!$B$1,MonsterTable!$A$1:$B$1,0),0),
IF(OR(NOT(ISBLANK(BI1708)),ISBLANK(BJ1708)),#N/A,
IF(BG1708="empty","empty",
VLOOKUP(BG1708,MonsterGroupTable!$A:$A,1,0)))))))</f>
        <v/>
      </c>
      <c r="BO1708" s="2" t="str">
        <f>IF(AND(ISBLANK(BN1708),OR(NOT(ISBLANK(BP1708)),NOT(ISBLANK(BQ1708)))),#N/A,
IF(ISBLANK(BN1708),"",
IF(AND(NOT(ISERROR(VLOOKUP(BN1708,MonsterTable!$A:$B,MATCH(MonsterTable!$B$1,MonsterTable!$A$1:$B$1,0),0))),OR(ISBLANK(BP1708),ISBLANK(BQ1708))),#N/A,
IFERROR(VLOOKUP(BN1708,MonsterTable!$A:$B,MATCH(MonsterTable!$B$1,MonsterTable!$A$1:$B$1,0),0),
IF(OR(NOT(ISBLANK(BP1708)),ISBLANK(BQ1708)),#N/A,
IF(BN1708="empty","empty",
VLOOKUP(BN1708,MonsterGroupTable!$A:$A,1,0)))))))</f>
        <v/>
      </c>
      <c r="BV1708" s="2" t="str">
        <f>IF(AND(ISBLANK(BU1708),OR(NOT(ISBLANK(BW1708)),NOT(ISBLANK(BX1708)))),#N/A,
IF(ISBLANK(BU1708),"",
IF(AND(NOT(ISERROR(VLOOKUP(BU1708,MonsterTable!$A:$B,MATCH(MonsterTable!$B$1,MonsterTable!$A$1:$B$1,0),0))),OR(ISBLANK(BW1708),ISBLANK(BX1708))),#N/A,
IFERROR(VLOOKUP(BU1708,MonsterTable!$A:$B,MATCH(MonsterTable!$B$1,MonsterTable!$A$1:$B$1,0),0),
IF(OR(NOT(ISBLANK(BW1708)),ISBLANK(BX1708)),#N/A,
IF(BU1708="empty","empty",
VLOOKUP(BU1708,MonsterGroupTable!$A:$A,1,0)))))))</f>
        <v/>
      </c>
      <c r="CC1708" s="2" t="str">
        <f>IF(AND(ISBLANK(CB1708),OR(NOT(ISBLANK(CD1708)),NOT(ISBLANK(CE1708)))),#N/A,
IF(ISBLANK(CB1708),"",
IF(AND(NOT(ISERROR(VLOOKUP(CB1708,MonsterTable!$A:$B,MATCH(MonsterTable!$B$1,MonsterTable!$A$1:$B$1,0),0))),OR(ISBLANK(CD1708),ISBLANK(CE1708))),#N/A,
IFERROR(VLOOKUP(CB1708,MonsterTable!$A:$B,MATCH(MonsterTable!$B$1,MonsterTable!$A$1:$B$1,0),0),
IF(OR(NOT(ISBLANK(CD1708)),ISBLANK(CE1708)),#N/A,
IF(CB1708="empty","empty",
VLOOKUP(CB1708,MonsterGroupTable!$A:$A,1,0)))))))</f>
        <v/>
      </c>
      <c r="CJ1708" s="2" t="str">
        <f>IF(AND(ISBLANK(CI1708),OR(NOT(ISBLANK(CK1708)),NOT(ISBLANK(CL1708)))),#N/A,
IF(ISBLANK(CI1708),"",
IF(AND(NOT(ISERROR(VLOOKUP(CI1708,MonsterTable!$A:$B,MATCH(MonsterTable!$B$1,MonsterTable!$A$1:$B$1,0),0))),OR(ISBLANK(CK1708),ISBLANK(CL1708))),#N/A,
IFERROR(VLOOKUP(CI1708,MonsterTable!$A:$B,MATCH(MonsterTable!$B$1,MonsterTable!$A$1:$B$1,0),0),
IF(OR(NOT(ISBLANK(CK1708)),ISBLANK(CL1708)),#N/A,
IF(CI1708="empty","empty",
VLOOKUP(CI1708,MonsterGroupTable!$A:$A,1,0)))))))</f>
        <v/>
      </c>
    </row>
    <row r="1709" spans="1:88">
      <c r="A1709">
        <v>20675</v>
      </c>
      <c r="B1709">
        <f t="shared" si="57"/>
        <v>1.1000000000000001</v>
      </c>
      <c r="C1709">
        <f t="shared" si="57"/>
        <v>1.1000000000000001</v>
      </c>
      <c r="F1709">
        <v>2700</v>
      </c>
      <c r="G1709">
        <v>114256</v>
      </c>
      <c r="H1709">
        <v>0</v>
      </c>
      <c r="I1709">
        <v>0</v>
      </c>
      <c r="J1709">
        <v>0</v>
      </c>
      <c r="K1709" t="s">
        <v>28</v>
      </c>
      <c r="L1709" t="s">
        <v>254</v>
      </c>
      <c r="M1709" t="s">
        <v>79</v>
      </c>
      <c r="N1709" t="s">
        <v>80</v>
      </c>
      <c r="O1709">
        <v>0</v>
      </c>
      <c r="P1709">
        <v>-4.75</v>
      </c>
      <c r="Q1709">
        <v>-3.5</v>
      </c>
      <c r="R1709">
        <v>4.75</v>
      </c>
      <c r="S1709">
        <v>3</v>
      </c>
      <c r="T1709">
        <v>-13.5</v>
      </c>
      <c r="U1709">
        <v>2.5499999999999998</v>
      </c>
      <c r="V1709">
        <v>-6.75</v>
      </c>
      <c r="W1709" t="str">
        <f t="shared" si="58"/>
        <v>g108,5,empty,3,201,1,1,0</v>
      </c>
      <c r="X1709" s="1" t="s">
        <v>286</v>
      </c>
      <c r="Y1709" s="2" t="str">
        <f>IF(AND(ISBLANK(X1709),OR(NOT(ISBLANK(Z1709)),NOT(ISBLANK(AA1709)))),#N/A,
IF(ISBLANK(X1709),"",
IF(AND(NOT(ISERROR(VLOOKUP(X1709,MonsterTable!$A:$B,MATCH(MonsterTable!$B$1,MonsterTable!$A$1:$B$1,0),0))),OR(ISBLANK(Z1709),ISBLANK(AA1709))),#N/A,
IFERROR(VLOOKUP(X1709,MonsterTable!$A:$B,MATCH(MonsterTable!$B$1,MonsterTable!$A$1:$B$1,0),0),
IF(OR(NOT(ISBLANK(Z1709)),ISBLANK(AA1709)),#N/A,
IF(X1709="empty","empty",
VLOOKUP(X1709,MonsterGroupTable!$A:$A,1,0)))))))</f>
        <v>g108</v>
      </c>
      <c r="AA1709">
        <v>5</v>
      </c>
      <c r="AE1709" s="1" t="s">
        <v>446</v>
      </c>
      <c r="AF1709" s="2" t="str">
        <f>IF(AND(ISBLANK(AE1709),OR(NOT(ISBLANK(AG1709)),NOT(ISBLANK(AH1709)))),#N/A,
IF(ISBLANK(AE1709),"",
IF(AND(NOT(ISERROR(VLOOKUP(AE1709,MonsterTable!$A:$B,MATCH(MonsterTable!$B$1,MonsterTable!$A$1:$B$1,0),0))),OR(ISBLANK(AG1709),ISBLANK(AH1709))),#N/A,
IFERROR(VLOOKUP(AE1709,MonsterTable!$A:$B,MATCH(MonsterTable!$B$1,MonsterTable!$A$1:$B$1,0),0),
IF(OR(NOT(ISBLANK(AG1709)),ISBLANK(AH1709)),#N/A,
IF(AE1709="empty","empty",
VLOOKUP(AE1709,MonsterGroupTable!$A:$A,1,0)))))))</f>
        <v>empty</v>
      </c>
      <c r="AH1709">
        <v>3</v>
      </c>
      <c r="AL1709" s="1" t="s">
        <v>242</v>
      </c>
      <c r="AM1709" s="2">
        <f>IF(AND(ISBLANK(AL1709),OR(NOT(ISBLANK(AN1709)),NOT(ISBLANK(AO1709)))),#N/A,
IF(ISBLANK(AL1709),"",
IF(AND(NOT(ISERROR(VLOOKUP(AL1709,MonsterTable!$A:$B,MATCH(MonsterTable!$B$1,MonsterTable!$A$1:$B$1,0),0))),OR(ISBLANK(AN1709),ISBLANK(AO1709))),#N/A,
IFERROR(VLOOKUP(AL1709,MonsterTable!$A:$B,MATCH(MonsterTable!$B$1,MonsterTable!$A$1:$B$1,0),0),
IF(OR(NOT(ISBLANK(AN1709)),ISBLANK(AO1709)),#N/A,
IF(AL1709="empty","empty",
VLOOKUP(AL1709,MonsterGroupTable!$A:$A,1,0)))))))</f>
        <v>201</v>
      </c>
      <c r="AN1709">
        <v>1</v>
      </c>
      <c r="AO1709">
        <v>1</v>
      </c>
      <c r="AP1709">
        <v>0</v>
      </c>
      <c r="AT1709" s="2" t="str">
        <f>IF(AND(ISBLANK(AS1709),OR(NOT(ISBLANK(AU1709)),NOT(ISBLANK(AV1709)))),#N/A,
IF(ISBLANK(AS1709),"",
IF(AND(NOT(ISERROR(VLOOKUP(AS1709,MonsterTable!$A:$B,MATCH(MonsterTable!$B$1,MonsterTable!$A$1:$B$1,0),0))),OR(ISBLANK(AU1709),ISBLANK(AV1709))),#N/A,
IFERROR(VLOOKUP(AS1709,MonsterTable!$A:$B,MATCH(MonsterTable!$B$1,MonsterTable!$A$1:$B$1,0),0),
IF(OR(NOT(ISBLANK(AU1709)),ISBLANK(AV1709)),#N/A,
IF(AS1709="empty","empty",
VLOOKUP(AS1709,MonsterGroupTable!$A:$A,1,0)))))))</f>
        <v/>
      </c>
      <c r="BA1709" s="2" t="str">
        <f>IF(AND(ISBLANK(AZ1709),OR(NOT(ISBLANK(BB1709)),NOT(ISBLANK(BC1709)))),#N/A,
IF(ISBLANK(AZ1709),"",
IF(AND(NOT(ISERROR(VLOOKUP(AZ1709,MonsterTable!$A:$B,MATCH(MonsterTable!$B$1,MonsterTable!$A$1:$B$1,0),0))),OR(ISBLANK(BB1709),ISBLANK(BC1709))),#N/A,
IFERROR(VLOOKUP(AZ1709,MonsterTable!$A:$B,MATCH(MonsterTable!$B$1,MonsterTable!$A$1:$B$1,0),0),
IF(OR(NOT(ISBLANK(BB1709)),ISBLANK(BC1709)),#N/A,
IF(AZ1709="empty","empty",
VLOOKUP(AZ1709,MonsterGroupTable!$A:$A,1,0)))))))</f>
        <v/>
      </c>
      <c r="BH1709" s="2" t="str">
        <f>IF(AND(ISBLANK(BG1709),OR(NOT(ISBLANK(BI1709)),NOT(ISBLANK(BJ1709)))),#N/A,
IF(ISBLANK(BG1709),"",
IF(AND(NOT(ISERROR(VLOOKUP(BG1709,MonsterTable!$A:$B,MATCH(MonsterTable!$B$1,MonsterTable!$A$1:$B$1,0),0))),OR(ISBLANK(BI1709),ISBLANK(BJ1709))),#N/A,
IFERROR(VLOOKUP(BG1709,MonsterTable!$A:$B,MATCH(MonsterTable!$B$1,MonsterTable!$A$1:$B$1,0),0),
IF(OR(NOT(ISBLANK(BI1709)),ISBLANK(BJ1709)),#N/A,
IF(BG1709="empty","empty",
VLOOKUP(BG1709,MonsterGroupTable!$A:$A,1,0)))))))</f>
        <v/>
      </c>
      <c r="BO1709" s="2" t="str">
        <f>IF(AND(ISBLANK(BN1709),OR(NOT(ISBLANK(BP1709)),NOT(ISBLANK(BQ1709)))),#N/A,
IF(ISBLANK(BN1709),"",
IF(AND(NOT(ISERROR(VLOOKUP(BN1709,MonsterTable!$A:$B,MATCH(MonsterTable!$B$1,MonsterTable!$A$1:$B$1,0),0))),OR(ISBLANK(BP1709),ISBLANK(BQ1709))),#N/A,
IFERROR(VLOOKUP(BN1709,MonsterTable!$A:$B,MATCH(MonsterTable!$B$1,MonsterTable!$A$1:$B$1,0),0),
IF(OR(NOT(ISBLANK(BP1709)),ISBLANK(BQ1709)),#N/A,
IF(BN1709="empty","empty",
VLOOKUP(BN1709,MonsterGroupTable!$A:$A,1,0)))))))</f>
        <v/>
      </c>
      <c r="BV1709" s="2" t="str">
        <f>IF(AND(ISBLANK(BU1709),OR(NOT(ISBLANK(BW1709)),NOT(ISBLANK(BX1709)))),#N/A,
IF(ISBLANK(BU1709),"",
IF(AND(NOT(ISERROR(VLOOKUP(BU1709,MonsterTable!$A:$B,MATCH(MonsterTable!$B$1,MonsterTable!$A$1:$B$1,0),0))),OR(ISBLANK(BW1709),ISBLANK(BX1709))),#N/A,
IFERROR(VLOOKUP(BU1709,MonsterTable!$A:$B,MATCH(MonsterTable!$B$1,MonsterTable!$A$1:$B$1,0),0),
IF(OR(NOT(ISBLANK(BW1709)),ISBLANK(BX1709)),#N/A,
IF(BU1709="empty","empty",
VLOOKUP(BU1709,MonsterGroupTable!$A:$A,1,0)))))))</f>
        <v/>
      </c>
      <c r="CC1709" s="2" t="str">
        <f>IF(AND(ISBLANK(CB1709),OR(NOT(ISBLANK(CD1709)),NOT(ISBLANK(CE1709)))),#N/A,
IF(ISBLANK(CB1709),"",
IF(AND(NOT(ISERROR(VLOOKUP(CB1709,MonsterTable!$A:$B,MATCH(MonsterTable!$B$1,MonsterTable!$A$1:$B$1,0),0))),OR(ISBLANK(CD1709),ISBLANK(CE1709))),#N/A,
IFERROR(VLOOKUP(CB1709,MonsterTable!$A:$B,MATCH(MonsterTable!$B$1,MonsterTable!$A$1:$B$1,0),0),
IF(OR(NOT(ISBLANK(CD1709)),ISBLANK(CE1709)),#N/A,
IF(CB1709="empty","empty",
VLOOKUP(CB1709,MonsterGroupTable!$A:$A,1,0)))))))</f>
        <v/>
      </c>
      <c r="CJ1709" s="2" t="str">
        <f>IF(AND(ISBLANK(CI1709),OR(NOT(ISBLANK(CK1709)),NOT(ISBLANK(CL1709)))),#N/A,
IF(ISBLANK(CI1709),"",
IF(AND(NOT(ISERROR(VLOOKUP(CI1709,MonsterTable!$A:$B,MATCH(MonsterTable!$B$1,MonsterTable!$A$1:$B$1,0),0))),OR(ISBLANK(CK1709),ISBLANK(CL1709))),#N/A,
IFERROR(VLOOKUP(CI1709,MonsterTable!$A:$B,MATCH(MonsterTable!$B$1,MonsterTable!$A$1:$B$1,0),0),
IF(OR(NOT(ISBLANK(CK1709)),ISBLANK(CL1709)),#N/A,
IF(CI1709="empty","empty",
VLOOKUP(CI1709,MonsterGroupTable!$A:$A,1,0)))))))</f>
        <v/>
      </c>
    </row>
    <row r="1710" spans="1:88">
      <c r="A1710">
        <v>20676</v>
      </c>
      <c r="B1710">
        <f t="shared" si="57"/>
        <v>1.1000000000000001</v>
      </c>
      <c r="C1710">
        <f t="shared" si="57"/>
        <v>1.1000000000000001</v>
      </c>
      <c r="F1710">
        <v>2800</v>
      </c>
      <c r="G1710">
        <v>114661</v>
      </c>
      <c r="H1710">
        <v>0</v>
      </c>
      <c r="I1710">
        <v>0</v>
      </c>
      <c r="J1710">
        <v>0</v>
      </c>
      <c r="K1710" t="s">
        <v>28</v>
      </c>
      <c r="L1710" t="s">
        <v>254</v>
      </c>
      <c r="M1710" t="s">
        <v>79</v>
      </c>
      <c r="N1710" t="s">
        <v>80</v>
      </c>
      <c r="O1710">
        <v>0</v>
      </c>
      <c r="P1710">
        <v>-4.75</v>
      </c>
      <c r="Q1710">
        <v>-3.5</v>
      </c>
      <c r="R1710">
        <v>4.75</v>
      </c>
      <c r="S1710">
        <v>3</v>
      </c>
      <c r="T1710">
        <v>-13.5</v>
      </c>
      <c r="U1710">
        <v>2.5499999999999998</v>
      </c>
      <c r="V1710">
        <v>-6.75</v>
      </c>
      <c r="W1710" t="str">
        <f t="shared" si="58"/>
        <v>g108,5,empty,3,201,1,1,0</v>
      </c>
      <c r="X1710" s="1" t="s">
        <v>286</v>
      </c>
      <c r="Y1710" s="2" t="str">
        <f>IF(AND(ISBLANK(X1710),OR(NOT(ISBLANK(Z1710)),NOT(ISBLANK(AA1710)))),#N/A,
IF(ISBLANK(X1710),"",
IF(AND(NOT(ISERROR(VLOOKUP(X1710,MonsterTable!$A:$B,MATCH(MonsterTable!$B$1,MonsterTable!$A$1:$B$1,0),0))),OR(ISBLANK(Z1710),ISBLANK(AA1710))),#N/A,
IFERROR(VLOOKUP(X1710,MonsterTable!$A:$B,MATCH(MonsterTable!$B$1,MonsterTable!$A$1:$B$1,0),0),
IF(OR(NOT(ISBLANK(Z1710)),ISBLANK(AA1710)),#N/A,
IF(X1710="empty","empty",
VLOOKUP(X1710,MonsterGroupTable!$A:$A,1,0)))))))</f>
        <v>g108</v>
      </c>
      <c r="AA1710">
        <v>5</v>
      </c>
      <c r="AE1710" s="1" t="s">
        <v>446</v>
      </c>
      <c r="AF1710" s="2" t="str">
        <f>IF(AND(ISBLANK(AE1710),OR(NOT(ISBLANK(AG1710)),NOT(ISBLANK(AH1710)))),#N/A,
IF(ISBLANK(AE1710),"",
IF(AND(NOT(ISERROR(VLOOKUP(AE1710,MonsterTable!$A:$B,MATCH(MonsterTable!$B$1,MonsterTable!$A$1:$B$1,0),0))),OR(ISBLANK(AG1710),ISBLANK(AH1710))),#N/A,
IFERROR(VLOOKUP(AE1710,MonsterTable!$A:$B,MATCH(MonsterTable!$B$1,MonsterTable!$A$1:$B$1,0),0),
IF(OR(NOT(ISBLANK(AG1710)),ISBLANK(AH1710)),#N/A,
IF(AE1710="empty","empty",
VLOOKUP(AE1710,MonsterGroupTable!$A:$A,1,0)))))))</f>
        <v>empty</v>
      </c>
      <c r="AH1710">
        <v>3</v>
      </c>
      <c r="AL1710" s="1" t="s">
        <v>242</v>
      </c>
      <c r="AM1710" s="2">
        <f>IF(AND(ISBLANK(AL1710),OR(NOT(ISBLANK(AN1710)),NOT(ISBLANK(AO1710)))),#N/A,
IF(ISBLANK(AL1710),"",
IF(AND(NOT(ISERROR(VLOOKUP(AL1710,MonsterTable!$A:$B,MATCH(MonsterTable!$B$1,MonsterTable!$A$1:$B$1,0),0))),OR(ISBLANK(AN1710),ISBLANK(AO1710))),#N/A,
IFERROR(VLOOKUP(AL1710,MonsterTable!$A:$B,MATCH(MonsterTable!$B$1,MonsterTable!$A$1:$B$1,0),0),
IF(OR(NOT(ISBLANK(AN1710)),ISBLANK(AO1710)),#N/A,
IF(AL1710="empty","empty",
VLOOKUP(AL1710,MonsterGroupTable!$A:$A,1,0)))))))</f>
        <v>201</v>
      </c>
      <c r="AN1710">
        <v>1</v>
      </c>
      <c r="AO1710">
        <v>1</v>
      </c>
      <c r="AP1710">
        <v>0</v>
      </c>
      <c r="AT1710" s="2" t="str">
        <f>IF(AND(ISBLANK(AS1710),OR(NOT(ISBLANK(AU1710)),NOT(ISBLANK(AV1710)))),#N/A,
IF(ISBLANK(AS1710),"",
IF(AND(NOT(ISERROR(VLOOKUP(AS1710,MonsterTable!$A:$B,MATCH(MonsterTable!$B$1,MonsterTable!$A$1:$B$1,0),0))),OR(ISBLANK(AU1710),ISBLANK(AV1710))),#N/A,
IFERROR(VLOOKUP(AS1710,MonsterTable!$A:$B,MATCH(MonsterTable!$B$1,MonsterTable!$A$1:$B$1,0),0),
IF(OR(NOT(ISBLANK(AU1710)),ISBLANK(AV1710)),#N/A,
IF(AS1710="empty","empty",
VLOOKUP(AS1710,MonsterGroupTable!$A:$A,1,0)))))))</f>
        <v/>
      </c>
      <c r="BA1710" s="2" t="str">
        <f>IF(AND(ISBLANK(AZ1710),OR(NOT(ISBLANK(BB1710)),NOT(ISBLANK(BC1710)))),#N/A,
IF(ISBLANK(AZ1710),"",
IF(AND(NOT(ISERROR(VLOOKUP(AZ1710,MonsterTable!$A:$B,MATCH(MonsterTable!$B$1,MonsterTable!$A$1:$B$1,0),0))),OR(ISBLANK(BB1710),ISBLANK(BC1710))),#N/A,
IFERROR(VLOOKUP(AZ1710,MonsterTable!$A:$B,MATCH(MonsterTable!$B$1,MonsterTable!$A$1:$B$1,0),0),
IF(OR(NOT(ISBLANK(BB1710)),ISBLANK(BC1710)),#N/A,
IF(AZ1710="empty","empty",
VLOOKUP(AZ1710,MonsterGroupTable!$A:$A,1,0)))))))</f>
        <v/>
      </c>
      <c r="BH1710" s="2" t="str">
        <f>IF(AND(ISBLANK(BG1710),OR(NOT(ISBLANK(BI1710)),NOT(ISBLANK(BJ1710)))),#N/A,
IF(ISBLANK(BG1710),"",
IF(AND(NOT(ISERROR(VLOOKUP(BG1710,MonsterTable!$A:$B,MATCH(MonsterTable!$B$1,MonsterTable!$A$1:$B$1,0),0))),OR(ISBLANK(BI1710),ISBLANK(BJ1710))),#N/A,
IFERROR(VLOOKUP(BG1710,MonsterTable!$A:$B,MATCH(MonsterTable!$B$1,MonsterTable!$A$1:$B$1,0),0),
IF(OR(NOT(ISBLANK(BI1710)),ISBLANK(BJ1710)),#N/A,
IF(BG1710="empty","empty",
VLOOKUP(BG1710,MonsterGroupTable!$A:$A,1,0)))))))</f>
        <v/>
      </c>
      <c r="BO1710" s="2" t="str">
        <f>IF(AND(ISBLANK(BN1710),OR(NOT(ISBLANK(BP1710)),NOT(ISBLANK(BQ1710)))),#N/A,
IF(ISBLANK(BN1710),"",
IF(AND(NOT(ISERROR(VLOOKUP(BN1710,MonsterTable!$A:$B,MATCH(MonsterTable!$B$1,MonsterTable!$A$1:$B$1,0),0))),OR(ISBLANK(BP1710),ISBLANK(BQ1710))),#N/A,
IFERROR(VLOOKUP(BN1710,MonsterTable!$A:$B,MATCH(MonsterTable!$B$1,MonsterTable!$A$1:$B$1,0),0),
IF(OR(NOT(ISBLANK(BP1710)),ISBLANK(BQ1710)),#N/A,
IF(BN1710="empty","empty",
VLOOKUP(BN1710,MonsterGroupTable!$A:$A,1,0)))))))</f>
        <v/>
      </c>
      <c r="BV1710" s="2" t="str">
        <f>IF(AND(ISBLANK(BU1710),OR(NOT(ISBLANK(BW1710)),NOT(ISBLANK(BX1710)))),#N/A,
IF(ISBLANK(BU1710),"",
IF(AND(NOT(ISERROR(VLOOKUP(BU1710,MonsterTable!$A:$B,MATCH(MonsterTable!$B$1,MonsterTable!$A$1:$B$1,0),0))),OR(ISBLANK(BW1710),ISBLANK(BX1710))),#N/A,
IFERROR(VLOOKUP(BU1710,MonsterTable!$A:$B,MATCH(MonsterTable!$B$1,MonsterTable!$A$1:$B$1,0),0),
IF(OR(NOT(ISBLANK(BW1710)),ISBLANK(BX1710)),#N/A,
IF(BU1710="empty","empty",
VLOOKUP(BU1710,MonsterGroupTable!$A:$A,1,0)))))))</f>
        <v/>
      </c>
      <c r="CC1710" s="2" t="str">
        <f>IF(AND(ISBLANK(CB1710),OR(NOT(ISBLANK(CD1710)),NOT(ISBLANK(CE1710)))),#N/A,
IF(ISBLANK(CB1710),"",
IF(AND(NOT(ISERROR(VLOOKUP(CB1710,MonsterTable!$A:$B,MATCH(MonsterTable!$B$1,MonsterTable!$A$1:$B$1,0),0))),OR(ISBLANK(CD1710),ISBLANK(CE1710))),#N/A,
IFERROR(VLOOKUP(CB1710,MonsterTable!$A:$B,MATCH(MonsterTable!$B$1,MonsterTable!$A$1:$B$1,0),0),
IF(OR(NOT(ISBLANK(CD1710)),ISBLANK(CE1710)),#N/A,
IF(CB1710="empty","empty",
VLOOKUP(CB1710,MonsterGroupTable!$A:$A,1,0)))))))</f>
        <v/>
      </c>
      <c r="CJ1710" s="2" t="str">
        <f>IF(AND(ISBLANK(CI1710),OR(NOT(ISBLANK(CK1710)),NOT(ISBLANK(CL1710)))),#N/A,
IF(ISBLANK(CI1710),"",
IF(AND(NOT(ISERROR(VLOOKUP(CI1710,MonsterTable!$A:$B,MATCH(MonsterTable!$B$1,MonsterTable!$A$1:$B$1,0),0))),OR(ISBLANK(CK1710),ISBLANK(CL1710))),#N/A,
IFERROR(VLOOKUP(CI1710,MonsterTable!$A:$B,MATCH(MonsterTable!$B$1,MonsterTable!$A$1:$B$1,0),0),
IF(OR(NOT(ISBLANK(CK1710)),ISBLANK(CL1710)),#N/A,
IF(CI1710="empty","empty",
VLOOKUP(CI1710,MonsterGroupTable!$A:$A,1,0)))))))</f>
        <v/>
      </c>
    </row>
    <row r="1711" spans="1:88">
      <c r="A1711">
        <v>20677</v>
      </c>
      <c r="B1711">
        <f t="shared" si="57"/>
        <v>1.1000000000000001</v>
      </c>
      <c r="C1711">
        <f t="shared" si="57"/>
        <v>1.1000000000000001</v>
      </c>
      <c r="F1711">
        <v>2900</v>
      </c>
      <c r="G1711">
        <v>115066</v>
      </c>
      <c r="H1711">
        <v>0</v>
      </c>
      <c r="I1711">
        <v>0</v>
      </c>
      <c r="J1711">
        <v>0</v>
      </c>
      <c r="K1711" t="s">
        <v>28</v>
      </c>
      <c r="L1711" t="s">
        <v>254</v>
      </c>
      <c r="M1711" t="s">
        <v>79</v>
      </c>
      <c r="N1711" t="s">
        <v>80</v>
      </c>
      <c r="O1711">
        <v>0</v>
      </c>
      <c r="P1711">
        <v>-4.75</v>
      </c>
      <c r="Q1711">
        <v>-3.5</v>
      </c>
      <c r="R1711">
        <v>4.75</v>
      </c>
      <c r="S1711">
        <v>3</v>
      </c>
      <c r="T1711">
        <v>-13.5</v>
      </c>
      <c r="U1711">
        <v>2.5499999999999998</v>
      </c>
      <c r="V1711">
        <v>-6.75</v>
      </c>
      <c r="W1711" t="str">
        <f t="shared" si="58"/>
        <v>g108,5,empty,3,201,1,1,0</v>
      </c>
      <c r="X1711" s="1" t="s">
        <v>286</v>
      </c>
      <c r="Y1711" s="2" t="str">
        <f>IF(AND(ISBLANK(X1711),OR(NOT(ISBLANK(Z1711)),NOT(ISBLANK(AA1711)))),#N/A,
IF(ISBLANK(X1711),"",
IF(AND(NOT(ISERROR(VLOOKUP(X1711,MonsterTable!$A:$B,MATCH(MonsterTable!$B$1,MonsterTable!$A$1:$B$1,0),0))),OR(ISBLANK(Z1711),ISBLANK(AA1711))),#N/A,
IFERROR(VLOOKUP(X1711,MonsterTable!$A:$B,MATCH(MonsterTable!$B$1,MonsterTable!$A$1:$B$1,0),0),
IF(OR(NOT(ISBLANK(Z1711)),ISBLANK(AA1711)),#N/A,
IF(X1711="empty","empty",
VLOOKUP(X1711,MonsterGroupTable!$A:$A,1,0)))))))</f>
        <v>g108</v>
      </c>
      <c r="AA1711">
        <v>5</v>
      </c>
      <c r="AE1711" s="1" t="s">
        <v>446</v>
      </c>
      <c r="AF1711" s="2" t="str">
        <f>IF(AND(ISBLANK(AE1711),OR(NOT(ISBLANK(AG1711)),NOT(ISBLANK(AH1711)))),#N/A,
IF(ISBLANK(AE1711),"",
IF(AND(NOT(ISERROR(VLOOKUP(AE1711,MonsterTable!$A:$B,MATCH(MonsterTable!$B$1,MonsterTable!$A$1:$B$1,0),0))),OR(ISBLANK(AG1711),ISBLANK(AH1711))),#N/A,
IFERROR(VLOOKUP(AE1711,MonsterTable!$A:$B,MATCH(MonsterTable!$B$1,MonsterTable!$A$1:$B$1,0),0),
IF(OR(NOT(ISBLANK(AG1711)),ISBLANK(AH1711)),#N/A,
IF(AE1711="empty","empty",
VLOOKUP(AE1711,MonsterGroupTable!$A:$A,1,0)))))))</f>
        <v>empty</v>
      </c>
      <c r="AH1711">
        <v>3</v>
      </c>
      <c r="AL1711" s="1" t="s">
        <v>242</v>
      </c>
      <c r="AM1711" s="2">
        <f>IF(AND(ISBLANK(AL1711),OR(NOT(ISBLANK(AN1711)),NOT(ISBLANK(AO1711)))),#N/A,
IF(ISBLANK(AL1711),"",
IF(AND(NOT(ISERROR(VLOOKUP(AL1711,MonsterTable!$A:$B,MATCH(MonsterTable!$B$1,MonsterTable!$A$1:$B$1,0),0))),OR(ISBLANK(AN1711),ISBLANK(AO1711))),#N/A,
IFERROR(VLOOKUP(AL1711,MonsterTable!$A:$B,MATCH(MonsterTable!$B$1,MonsterTable!$A$1:$B$1,0),0),
IF(OR(NOT(ISBLANK(AN1711)),ISBLANK(AO1711)),#N/A,
IF(AL1711="empty","empty",
VLOOKUP(AL1711,MonsterGroupTable!$A:$A,1,0)))))))</f>
        <v>201</v>
      </c>
      <c r="AN1711">
        <v>1</v>
      </c>
      <c r="AO1711">
        <v>1</v>
      </c>
      <c r="AP1711">
        <v>0</v>
      </c>
      <c r="AT1711" s="2" t="str">
        <f>IF(AND(ISBLANK(AS1711),OR(NOT(ISBLANK(AU1711)),NOT(ISBLANK(AV1711)))),#N/A,
IF(ISBLANK(AS1711),"",
IF(AND(NOT(ISERROR(VLOOKUP(AS1711,MonsterTable!$A:$B,MATCH(MonsterTable!$B$1,MonsterTable!$A$1:$B$1,0),0))),OR(ISBLANK(AU1711),ISBLANK(AV1711))),#N/A,
IFERROR(VLOOKUP(AS1711,MonsterTable!$A:$B,MATCH(MonsterTable!$B$1,MonsterTable!$A$1:$B$1,0),0),
IF(OR(NOT(ISBLANK(AU1711)),ISBLANK(AV1711)),#N/A,
IF(AS1711="empty","empty",
VLOOKUP(AS1711,MonsterGroupTable!$A:$A,1,0)))))))</f>
        <v/>
      </c>
      <c r="BA1711" s="2" t="str">
        <f>IF(AND(ISBLANK(AZ1711),OR(NOT(ISBLANK(BB1711)),NOT(ISBLANK(BC1711)))),#N/A,
IF(ISBLANK(AZ1711),"",
IF(AND(NOT(ISERROR(VLOOKUP(AZ1711,MonsterTable!$A:$B,MATCH(MonsterTable!$B$1,MonsterTable!$A$1:$B$1,0),0))),OR(ISBLANK(BB1711),ISBLANK(BC1711))),#N/A,
IFERROR(VLOOKUP(AZ1711,MonsterTable!$A:$B,MATCH(MonsterTable!$B$1,MonsterTable!$A$1:$B$1,0),0),
IF(OR(NOT(ISBLANK(BB1711)),ISBLANK(BC1711)),#N/A,
IF(AZ1711="empty","empty",
VLOOKUP(AZ1711,MonsterGroupTable!$A:$A,1,0)))))))</f>
        <v/>
      </c>
      <c r="BH1711" s="2" t="str">
        <f>IF(AND(ISBLANK(BG1711),OR(NOT(ISBLANK(BI1711)),NOT(ISBLANK(BJ1711)))),#N/A,
IF(ISBLANK(BG1711),"",
IF(AND(NOT(ISERROR(VLOOKUP(BG1711,MonsterTable!$A:$B,MATCH(MonsterTable!$B$1,MonsterTable!$A$1:$B$1,0),0))),OR(ISBLANK(BI1711),ISBLANK(BJ1711))),#N/A,
IFERROR(VLOOKUP(BG1711,MonsterTable!$A:$B,MATCH(MonsterTable!$B$1,MonsterTable!$A$1:$B$1,0),0),
IF(OR(NOT(ISBLANK(BI1711)),ISBLANK(BJ1711)),#N/A,
IF(BG1711="empty","empty",
VLOOKUP(BG1711,MonsterGroupTable!$A:$A,1,0)))))))</f>
        <v/>
      </c>
      <c r="BO1711" s="2" t="str">
        <f>IF(AND(ISBLANK(BN1711),OR(NOT(ISBLANK(BP1711)),NOT(ISBLANK(BQ1711)))),#N/A,
IF(ISBLANK(BN1711),"",
IF(AND(NOT(ISERROR(VLOOKUP(BN1711,MonsterTable!$A:$B,MATCH(MonsterTable!$B$1,MonsterTable!$A$1:$B$1,0),0))),OR(ISBLANK(BP1711),ISBLANK(BQ1711))),#N/A,
IFERROR(VLOOKUP(BN1711,MonsterTable!$A:$B,MATCH(MonsterTable!$B$1,MonsterTable!$A$1:$B$1,0),0),
IF(OR(NOT(ISBLANK(BP1711)),ISBLANK(BQ1711)),#N/A,
IF(BN1711="empty","empty",
VLOOKUP(BN1711,MonsterGroupTable!$A:$A,1,0)))))))</f>
        <v/>
      </c>
      <c r="BV1711" s="2" t="str">
        <f>IF(AND(ISBLANK(BU1711),OR(NOT(ISBLANK(BW1711)),NOT(ISBLANK(BX1711)))),#N/A,
IF(ISBLANK(BU1711),"",
IF(AND(NOT(ISERROR(VLOOKUP(BU1711,MonsterTable!$A:$B,MATCH(MonsterTable!$B$1,MonsterTable!$A$1:$B$1,0),0))),OR(ISBLANK(BW1711),ISBLANK(BX1711))),#N/A,
IFERROR(VLOOKUP(BU1711,MonsterTable!$A:$B,MATCH(MonsterTable!$B$1,MonsterTable!$A$1:$B$1,0),0),
IF(OR(NOT(ISBLANK(BW1711)),ISBLANK(BX1711)),#N/A,
IF(BU1711="empty","empty",
VLOOKUP(BU1711,MonsterGroupTable!$A:$A,1,0)))))))</f>
        <v/>
      </c>
      <c r="CC1711" s="2" t="str">
        <f>IF(AND(ISBLANK(CB1711),OR(NOT(ISBLANK(CD1711)),NOT(ISBLANK(CE1711)))),#N/A,
IF(ISBLANK(CB1711),"",
IF(AND(NOT(ISERROR(VLOOKUP(CB1711,MonsterTable!$A:$B,MATCH(MonsterTable!$B$1,MonsterTable!$A$1:$B$1,0),0))),OR(ISBLANK(CD1711),ISBLANK(CE1711))),#N/A,
IFERROR(VLOOKUP(CB1711,MonsterTable!$A:$B,MATCH(MonsterTable!$B$1,MonsterTable!$A$1:$B$1,0),0),
IF(OR(NOT(ISBLANK(CD1711)),ISBLANK(CE1711)),#N/A,
IF(CB1711="empty","empty",
VLOOKUP(CB1711,MonsterGroupTable!$A:$A,1,0)))))))</f>
        <v/>
      </c>
      <c r="CJ1711" s="2" t="str">
        <f>IF(AND(ISBLANK(CI1711),OR(NOT(ISBLANK(CK1711)),NOT(ISBLANK(CL1711)))),#N/A,
IF(ISBLANK(CI1711),"",
IF(AND(NOT(ISERROR(VLOOKUP(CI1711,MonsterTable!$A:$B,MATCH(MonsterTable!$B$1,MonsterTable!$A$1:$B$1,0),0))),OR(ISBLANK(CK1711),ISBLANK(CL1711))),#N/A,
IFERROR(VLOOKUP(CI1711,MonsterTable!$A:$B,MATCH(MonsterTable!$B$1,MonsterTable!$A$1:$B$1,0),0),
IF(OR(NOT(ISBLANK(CK1711)),ISBLANK(CL1711)),#N/A,
IF(CI1711="empty","empty",
VLOOKUP(CI1711,MonsterGroupTable!$A:$A,1,0)))))))</f>
        <v/>
      </c>
    </row>
    <row r="1712" spans="1:88">
      <c r="A1712">
        <v>20678</v>
      </c>
      <c r="B1712">
        <f t="shared" si="57"/>
        <v>1.1000000000000001</v>
      </c>
      <c r="C1712">
        <f t="shared" si="57"/>
        <v>1.1000000000000001</v>
      </c>
      <c r="F1712">
        <v>3000</v>
      </c>
      <c r="G1712">
        <v>115471</v>
      </c>
      <c r="H1712">
        <v>0</v>
      </c>
      <c r="I1712">
        <v>0</v>
      </c>
      <c r="J1712">
        <v>0</v>
      </c>
      <c r="K1712" t="s">
        <v>28</v>
      </c>
      <c r="L1712" t="s">
        <v>254</v>
      </c>
      <c r="M1712" t="s">
        <v>79</v>
      </c>
      <c r="N1712" t="s">
        <v>80</v>
      </c>
      <c r="O1712">
        <v>0</v>
      </c>
      <c r="P1712">
        <v>-4.75</v>
      </c>
      <c r="Q1712">
        <v>-3.5</v>
      </c>
      <c r="R1712">
        <v>4.75</v>
      </c>
      <c r="S1712">
        <v>3</v>
      </c>
      <c r="T1712">
        <v>-13.5</v>
      </c>
      <c r="U1712">
        <v>2.5499999999999998</v>
      </c>
      <c r="V1712">
        <v>-6.75</v>
      </c>
      <c r="W1712" t="str">
        <f t="shared" si="58"/>
        <v>g108,5,empty,3,201,1,1,0</v>
      </c>
      <c r="X1712" s="1" t="s">
        <v>286</v>
      </c>
      <c r="Y1712" s="2" t="str">
        <f>IF(AND(ISBLANK(X1712),OR(NOT(ISBLANK(Z1712)),NOT(ISBLANK(AA1712)))),#N/A,
IF(ISBLANK(X1712),"",
IF(AND(NOT(ISERROR(VLOOKUP(X1712,MonsterTable!$A:$B,MATCH(MonsterTable!$B$1,MonsterTable!$A$1:$B$1,0),0))),OR(ISBLANK(Z1712),ISBLANK(AA1712))),#N/A,
IFERROR(VLOOKUP(X1712,MonsterTable!$A:$B,MATCH(MonsterTable!$B$1,MonsterTable!$A$1:$B$1,0),0),
IF(OR(NOT(ISBLANK(Z1712)),ISBLANK(AA1712)),#N/A,
IF(X1712="empty","empty",
VLOOKUP(X1712,MonsterGroupTable!$A:$A,1,0)))))))</f>
        <v>g108</v>
      </c>
      <c r="AA1712">
        <v>5</v>
      </c>
      <c r="AE1712" s="1" t="s">
        <v>446</v>
      </c>
      <c r="AF1712" s="2" t="str">
        <f>IF(AND(ISBLANK(AE1712),OR(NOT(ISBLANK(AG1712)),NOT(ISBLANK(AH1712)))),#N/A,
IF(ISBLANK(AE1712),"",
IF(AND(NOT(ISERROR(VLOOKUP(AE1712,MonsterTable!$A:$B,MATCH(MonsterTable!$B$1,MonsterTable!$A$1:$B$1,0),0))),OR(ISBLANK(AG1712),ISBLANK(AH1712))),#N/A,
IFERROR(VLOOKUP(AE1712,MonsterTable!$A:$B,MATCH(MonsterTable!$B$1,MonsterTable!$A$1:$B$1,0),0),
IF(OR(NOT(ISBLANK(AG1712)),ISBLANK(AH1712)),#N/A,
IF(AE1712="empty","empty",
VLOOKUP(AE1712,MonsterGroupTable!$A:$A,1,0)))))))</f>
        <v>empty</v>
      </c>
      <c r="AH1712">
        <v>3</v>
      </c>
      <c r="AL1712" s="1" t="s">
        <v>242</v>
      </c>
      <c r="AM1712" s="2">
        <f>IF(AND(ISBLANK(AL1712),OR(NOT(ISBLANK(AN1712)),NOT(ISBLANK(AO1712)))),#N/A,
IF(ISBLANK(AL1712),"",
IF(AND(NOT(ISERROR(VLOOKUP(AL1712,MonsterTable!$A:$B,MATCH(MonsterTable!$B$1,MonsterTable!$A$1:$B$1,0),0))),OR(ISBLANK(AN1712),ISBLANK(AO1712))),#N/A,
IFERROR(VLOOKUP(AL1712,MonsterTable!$A:$B,MATCH(MonsterTable!$B$1,MonsterTable!$A$1:$B$1,0),0),
IF(OR(NOT(ISBLANK(AN1712)),ISBLANK(AO1712)),#N/A,
IF(AL1712="empty","empty",
VLOOKUP(AL1712,MonsterGroupTable!$A:$A,1,0)))))))</f>
        <v>201</v>
      </c>
      <c r="AN1712">
        <v>1</v>
      </c>
      <c r="AO1712">
        <v>1</v>
      </c>
      <c r="AP1712">
        <v>0</v>
      </c>
      <c r="AT1712" s="2" t="str">
        <f>IF(AND(ISBLANK(AS1712),OR(NOT(ISBLANK(AU1712)),NOT(ISBLANK(AV1712)))),#N/A,
IF(ISBLANK(AS1712),"",
IF(AND(NOT(ISERROR(VLOOKUP(AS1712,MonsterTable!$A:$B,MATCH(MonsterTable!$B$1,MonsterTable!$A$1:$B$1,0),0))),OR(ISBLANK(AU1712),ISBLANK(AV1712))),#N/A,
IFERROR(VLOOKUP(AS1712,MonsterTable!$A:$B,MATCH(MonsterTable!$B$1,MonsterTable!$A$1:$B$1,0),0),
IF(OR(NOT(ISBLANK(AU1712)),ISBLANK(AV1712)),#N/A,
IF(AS1712="empty","empty",
VLOOKUP(AS1712,MonsterGroupTable!$A:$A,1,0)))))))</f>
        <v/>
      </c>
      <c r="BA1712" s="2" t="str">
        <f>IF(AND(ISBLANK(AZ1712),OR(NOT(ISBLANK(BB1712)),NOT(ISBLANK(BC1712)))),#N/A,
IF(ISBLANK(AZ1712),"",
IF(AND(NOT(ISERROR(VLOOKUP(AZ1712,MonsterTable!$A:$B,MATCH(MonsterTable!$B$1,MonsterTable!$A$1:$B$1,0),0))),OR(ISBLANK(BB1712),ISBLANK(BC1712))),#N/A,
IFERROR(VLOOKUP(AZ1712,MonsterTable!$A:$B,MATCH(MonsterTable!$B$1,MonsterTable!$A$1:$B$1,0),0),
IF(OR(NOT(ISBLANK(BB1712)),ISBLANK(BC1712)),#N/A,
IF(AZ1712="empty","empty",
VLOOKUP(AZ1712,MonsterGroupTable!$A:$A,1,0)))))))</f>
        <v/>
      </c>
      <c r="BH1712" s="2" t="str">
        <f>IF(AND(ISBLANK(BG1712),OR(NOT(ISBLANK(BI1712)),NOT(ISBLANK(BJ1712)))),#N/A,
IF(ISBLANK(BG1712),"",
IF(AND(NOT(ISERROR(VLOOKUP(BG1712,MonsterTable!$A:$B,MATCH(MonsterTable!$B$1,MonsterTable!$A$1:$B$1,0),0))),OR(ISBLANK(BI1712),ISBLANK(BJ1712))),#N/A,
IFERROR(VLOOKUP(BG1712,MonsterTable!$A:$B,MATCH(MonsterTable!$B$1,MonsterTable!$A$1:$B$1,0),0),
IF(OR(NOT(ISBLANK(BI1712)),ISBLANK(BJ1712)),#N/A,
IF(BG1712="empty","empty",
VLOOKUP(BG1712,MonsterGroupTable!$A:$A,1,0)))))))</f>
        <v/>
      </c>
      <c r="BO1712" s="2" t="str">
        <f>IF(AND(ISBLANK(BN1712),OR(NOT(ISBLANK(BP1712)),NOT(ISBLANK(BQ1712)))),#N/A,
IF(ISBLANK(BN1712),"",
IF(AND(NOT(ISERROR(VLOOKUP(BN1712,MonsterTable!$A:$B,MATCH(MonsterTable!$B$1,MonsterTable!$A$1:$B$1,0),0))),OR(ISBLANK(BP1712),ISBLANK(BQ1712))),#N/A,
IFERROR(VLOOKUP(BN1712,MonsterTable!$A:$B,MATCH(MonsterTable!$B$1,MonsterTable!$A$1:$B$1,0),0),
IF(OR(NOT(ISBLANK(BP1712)),ISBLANK(BQ1712)),#N/A,
IF(BN1712="empty","empty",
VLOOKUP(BN1712,MonsterGroupTable!$A:$A,1,0)))))))</f>
        <v/>
      </c>
      <c r="BV1712" s="2" t="str">
        <f>IF(AND(ISBLANK(BU1712),OR(NOT(ISBLANK(BW1712)),NOT(ISBLANK(BX1712)))),#N/A,
IF(ISBLANK(BU1712),"",
IF(AND(NOT(ISERROR(VLOOKUP(BU1712,MonsterTable!$A:$B,MATCH(MonsterTable!$B$1,MonsterTable!$A$1:$B$1,0),0))),OR(ISBLANK(BW1712),ISBLANK(BX1712))),#N/A,
IFERROR(VLOOKUP(BU1712,MonsterTable!$A:$B,MATCH(MonsterTable!$B$1,MonsterTable!$A$1:$B$1,0),0),
IF(OR(NOT(ISBLANK(BW1712)),ISBLANK(BX1712)),#N/A,
IF(BU1712="empty","empty",
VLOOKUP(BU1712,MonsterGroupTable!$A:$A,1,0)))))))</f>
        <v/>
      </c>
      <c r="CC1712" s="2" t="str">
        <f>IF(AND(ISBLANK(CB1712),OR(NOT(ISBLANK(CD1712)),NOT(ISBLANK(CE1712)))),#N/A,
IF(ISBLANK(CB1712),"",
IF(AND(NOT(ISERROR(VLOOKUP(CB1712,MonsterTable!$A:$B,MATCH(MonsterTable!$B$1,MonsterTable!$A$1:$B$1,0),0))),OR(ISBLANK(CD1712),ISBLANK(CE1712))),#N/A,
IFERROR(VLOOKUP(CB1712,MonsterTable!$A:$B,MATCH(MonsterTable!$B$1,MonsterTable!$A$1:$B$1,0),0),
IF(OR(NOT(ISBLANK(CD1712)),ISBLANK(CE1712)),#N/A,
IF(CB1712="empty","empty",
VLOOKUP(CB1712,MonsterGroupTable!$A:$A,1,0)))))))</f>
        <v/>
      </c>
      <c r="CJ1712" s="2" t="str">
        <f>IF(AND(ISBLANK(CI1712),OR(NOT(ISBLANK(CK1712)),NOT(ISBLANK(CL1712)))),#N/A,
IF(ISBLANK(CI1712),"",
IF(AND(NOT(ISERROR(VLOOKUP(CI1712,MonsterTable!$A:$B,MATCH(MonsterTable!$B$1,MonsterTable!$A$1:$B$1,0),0))),OR(ISBLANK(CK1712),ISBLANK(CL1712))),#N/A,
IFERROR(VLOOKUP(CI1712,MonsterTable!$A:$B,MATCH(MonsterTable!$B$1,MonsterTable!$A$1:$B$1,0),0),
IF(OR(NOT(ISBLANK(CK1712)),ISBLANK(CL1712)),#N/A,
IF(CI1712="empty","empty",
VLOOKUP(CI1712,MonsterGroupTable!$A:$A,1,0)))))))</f>
        <v/>
      </c>
    </row>
    <row r="1713" spans="1:88">
      <c r="A1713">
        <v>20679</v>
      </c>
      <c r="B1713">
        <f t="shared" si="57"/>
        <v>1.1000000000000001</v>
      </c>
      <c r="C1713">
        <f t="shared" si="57"/>
        <v>1.1000000000000001</v>
      </c>
      <c r="F1713">
        <v>3100</v>
      </c>
      <c r="G1713">
        <v>115876</v>
      </c>
      <c r="H1713">
        <v>0</v>
      </c>
      <c r="I1713">
        <v>0</v>
      </c>
      <c r="J1713">
        <v>0</v>
      </c>
      <c r="K1713" t="s">
        <v>28</v>
      </c>
      <c r="L1713" t="s">
        <v>254</v>
      </c>
      <c r="M1713" t="s">
        <v>79</v>
      </c>
      <c r="N1713" t="s">
        <v>80</v>
      </c>
      <c r="O1713">
        <v>0</v>
      </c>
      <c r="P1713">
        <v>-4.75</v>
      </c>
      <c r="Q1713">
        <v>-3.5</v>
      </c>
      <c r="R1713">
        <v>4.75</v>
      </c>
      <c r="S1713">
        <v>3</v>
      </c>
      <c r="T1713">
        <v>-13.5</v>
      </c>
      <c r="U1713">
        <v>2.5499999999999998</v>
      </c>
      <c r="V1713">
        <v>-6.75</v>
      </c>
      <c r="W1713" t="str">
        <f t="shared" si="58"/>
        <v>g108,5,empty,3,201,1,1,0</v>
      </c>
      <c r="X1713" s="1" t="s">
        <v>286</v>
      </c>
      <c r="Y1713" s="2" t="str">
        <f>IF(AND(ISBLANK(X1713),OR(NOT(ISBLANK(Z1713)),NOT(ISBLANK(AA1713)))),#N/A,
IF(ISBLANK(X1713),"",
IF(AND(NOT(ISERROR(VLOOKUP(X1713,MonsterTable!$A:$B,MATCH(MonsterTable!$B$1,MonsterTable!$A$1:$B$1,0),0))),OR(ISBLANK(Z1713),ISBLANK(AA1713))),#N/A,
IFERROR(VLOOKUP(X1713,MonsterTable!$A:$B,MATCH(MonsterTable!$B$1,MonsterTable!$A$1:$B$1,0),0),
IF(OR(NOT(ISBLANK(Z1713)),ISBLANK(AA1713)),#N/A,
IF(X1713="empty","empty",
VLOOKUP(X1713,MonsterGroupTable!$A:$A,1,0)))))))</f>
        <v>g108</v>
      </c>
      <c r="AA1713">
        <v>5</v>
      </c>
      <c r="AE1713" s="1" t="s">
        <v>446</v>
      </c>
      <c r="AF1713" s="2" t="str">
        <f>IF(AND(ISBLANK(AE1713),OR(NOT(ISBLANK(AG1713)),NOT(ISBLANK(AH1713)))),#N/A,
IF(ISBLANK(AE1713),"",
IF(AND(NOT(ISERROR(VLOOKUP(AE1713,MonsterTable!$A:$B,MATCH(MonsterTable!$B$1,MonsterTable!$A$1:$B$1,0),0))),OR(ISBLANK(AG1713),ISBLANK(AH1713))),#N/A,
IFERROR(VLOOKUP(AE1713,MonsterTable!$A:$B,MATCH(MonsterTable!$B$1,MonsterTable!$A$1:$B$1,0),0),
IF(OR(NOT(ISBLANK(AG1713)),ISBLANK(AH1713)),#N/A,
IF(AE1713="empty","empty",
VLOOKUP(AE1713,MonsterGroupTable!$A:$A,1,0)))))))</f>
        <v>empty</v>
      </c>
      <c r="AH1713">
        <v>3</v>
      </c>
      <c r="AL1713" s="1" t="s">
        <v>242</v>
      </c>
      <c r="AM1713" s="2">
        <f>IF(AND(ISBLANK(AL1713),OR(NOT(ISBLANK(AN1713)),NOT(ISBLANK(AO1713)))),#N/A,
IF(ISBLANK(AL1713),"",
IF(AND(NOT(ISERROR(VLOOKUP(AL1713,MonsterTable!$A:$B,MATCH(MonsterTable!$B$1,MonsterTable!$A$1:$B$1,0),0))),OR(ISBLANK(AN1713),ISBLANK(AO1713))),#N/A,
IFERROR(VLOOKUP(AL1713,MonsterTable!$A:$B,MATCH(MonsterTable!$B$1,MonsterTable!$A$1:$B$1,0),0),
IF(OR(NOT(ISBLANK(AN1713)),ISBLANK(AO1713)),#N/A,
IF(AL1713="empty","empty",
VLOOKUP(AL1713,MonsterGroupTable!$A:$A,1,0)))))))</f>
        <v>201</v>
      </c>
      <c r="AN1713">
        <v>1</v>
      </c>
      <c r="AO1713">
        <v>1</v>
      </c>
      <c r="AP1713">
        <v>0</v>
      </c>
      <c r="AT1713" s="2" t="str">
        <f>IF(AND(ISBLANK(AS1713),OR(NOT(ISBLANK(AU1713)),NOT(ISBLANK(AV1713)))),#N/A,
IF(ISBLANK(AS1713),"",
IF(AND(NOT(ISERROR(VLOOKUP(AS1713,MonsterTable!$A:$B,MATCH(MonsterTable!$B$1,MonsterTable!$A$1:$B$1,0),0))),OR(ISBLANK(AU1713),ISBLANK(AV1713))),#N/A,
IFERROR(VLOOKUP(AS1713,MonsterTable!$A:$B,MATCH(MonsterTable!$B$1,MonsterTable!$A$1:$B$1,0),0),
IF(OR(NOT(ISBLANK(AU1713)),ISBLANK(AV1713)),#N/A,
IF(AS1713="empty","empty",
VLOOKUP(AS1713,MonsterGroupTable!$A:$A,1,0)))))))</f>
        <v/>
      </c>
      <c r="BA1713" s="2" t="str">
        <f>IF(AND(ISBLANK(AZ1713),OR(NOT(ISBLANK(BB1713)),NOT(ISBLANK(BC1713)))),#N/A,
IF(ISBLANK(AZ1713),"",
IF(AND(NOT(ISERROR(VLOOKUP(AZ1713,MonsterTable!$A:$B,MATCH(MonsterTable!$B$1,MonsterTable!$A$1:$B$1,0),0))),OR(ISBLANK(BB1713),ISBLANK(BC1713))),#N/A,
IFERROR(VLOOKUP(AZ1713,MonsterTable!$A:$B,MATCH(MonsterTable!$B$1,MonsterTable!$A$1:$B$1,0),0),
IF(OR(NOT(ISBLANK(BB1713)),ISBLANK(BC1713)),#N/A,
IF(AZ1713="empty","empty",
VLOOKUP(AZ1713,MonsterGroupTable!$A:$A,1,0)))))))</f>
        <v/>
      </c>
      <c r="BH1713" s="2" t="str">
        <f>IF(AND(ISBLANK(BG1713),OR(NOT(ISBLANK(BI1713)),NOT(ISBLANK(BJ1713)))),#N/A,
IF(ISBLANK(BG1713),"",
IF(AND(NOT(ISERROR(VLOOKUP(BG1713,MonsterTable!$A:$B,MATCH(MonsterTable!$B$1,MonsterTable!$A$1:$B$1,0),0))),OR(ISBLANK(BI1713),ISBLANK(BJ1713))),#N/A,
IFERROR(VLOOKUP(BG1713,MonsterTable!$A:$B,MATCH(MonsterTable!$B$1,MonsterTable!$A$1:$B$1,0),0),
IF(OR(NOT(ISBLANK(BI1713)),ISBLANK(BJ1713)),#N/A,
IF(BG1713="empty","empty",
VLOOKUP(BG1713,MonsterGroupTable!$A:$A,1,0)))))))</f>
        <v/>
      </c>
      <c r="BO1713" s="2" t="str">
        <f>IF(AND(ISBLANK(BN1713),OR(NOT(ISBLANK(BP1713)),NOT(ISBLANK(BQ1713)))),#N/A,
IF(ISBLANK(BN1713),"",
IF(AND(NOT(ISERROR(VLOOKUP(BN1713,MonsterTable!$A:$B,MATCH(MonsterTable!$B$1,MonsterTable!$A$1:$B$1,0),0))),OR(ISBLANK(BP1713),ISBLANK(BQ1713))),#N/A,
IFERROR(VLOOKUP(BN1713,MonsterTable!$A:$B,MATCH(MonsterTable!$B$1,MonsterTable!$A$1:$B$1,0),0),
IF(OR(NOT(ISBLANK(BP1713)),ISBLANK(BQ1713)),#N/A,
IF(BN1713="empty","empty",
VLOOKUP(BN1713,MonsterGroupTable!$A:$A,1,0)))))))</f>
        <v/>
      </c>
      <c r="BV1713" s="2" t="str">
        <f>IF(AND(ISBLANK(BU1713),OR(NOT(ISBLANK(BW1713)),NOT(ISBLANK(BX1713)))),#N/A,
IF(ISBLANK(BU1713),"",
IF(AND(NOT(ISERROR(VLOOKUP(BU1713,MonsterTable!$A:$B,MATCH(MonsterTable!$B$1,MonsterTable!$A$1:$B$1,0),0))),OR(ISBLANK(BW1713),ISBLANK(BX1713))),#N/A,
IFERROR(VLOOKUP(BU1713,MonsterTable!$A:$B,MATCH(MonsterTable!$B$1,MonsterTable!$A$1:$B$1,0),0),
IF(OR(NOT(ISBLANK(BW1713)),ISBLANK(BX1713)),#N/A,
IF(BU1713="empty","empty",
VLOOKUP(BU1713,MonsterGroupTable!$A:$A,1,0)))))))</f>
        <v/>
      </c>
      <c r="CC1713" s="2" t="str">
        <f>IF(AND(ISBLANK(CB1713),OR(NOT(ISBLANK(CD1713)),NOT(ISBLANK(CE1713)))),#N/A,
IF(ISBLANK(CB1713),"",
IF(AND(NOT(ISERROR(VLOOKUP(CB1713,MonsterTable!$A:$B,MATCH(MonsterTable!$B$1,MonsterTable!$A$1:$B$1,0),0))),OR(ISBLANK(CD1713),ISBLANK(CE1713))),#N/A,
IFERROR(VLOOKUP(CB1713,MonsterTable!$A:$B,MATCH(MonsterTable!$B$1,MonsterTable!$A$1:$B$1,0),0),
IF(OR(NOT(ISBLANK(CD1713)),ISBLANK(CE1713)),#N/A,
IF(CB1713="empty","empty",
VLOOKUP(CB1713,MonsterGroupTable!$A:$A,1,0)))))))</f>
        <v/>
      </c>
      <c r="CJ1713" s="2" t="str">
        <f>IF(AND(ISBLANK(CI1713),OR(NOT(ISBLANK(CK1713)),NOT(ISBLANK(CL1713)))),#N/A,
IF(ISBLANK(CI1713),"",
IF(AND(NOT(ISERROR(VLOOKUP(CI1713,MonsterTable!$A:$B,MATCH(MonsterTable!$B$1,MonsterTable!$A$1:$B$1,0),0))),OR(ISBLANK(CK1713),ISBLANK(CL1713))),#N/A,
IFERROR(VLOOKUP(CI1713,MonsterTable!$A:$B,MATCH(MonsterTable!$B$1,MonsterTable!$A$1:$B$1,0),0),
IF(OR(NOT(ISBLANK(CK1713)),ISBLANK(CL1713)),#N/A,
IF(CI1713="empty","empty",
VLOOKUP(CI1713,MonsterGroupTable!$A:$A,1,0)))))))</f>
        <v/>
      </c>
    </row>
    <row r="1714" spans="1:88">
      <c r="A1714">
        <v>20680</v>
      </c>
      <c r="B1714">
        <f t="shared" si="57"/>
        <v>1.2</v>
      </c>
      <c r="C1714">
        <f t="shared" si="57"/>
        <v>1.1000000000000001</v>
      </c>
      <c r="F1714">
        <v>3200</v>
      </c>
      <c r="G1714">
        <v>116281</v>
      </c>
      <c r="H1714">
        <v>0</v>
      </c>
      <c r="I1714">
        <v>0</v>
      </c>
      <c r="J1714">
        <v>0</v>
      </c>
      <c r="K1714" t="s">
        <v>28</v>
      </c>
      <c r="L1714" t="s">
        <v>254</v>
      </c>
      <c r="M1714" t="s">
        <v>79</v>
      </c>
      <c r="N1714" t="s">
        <v>80</v>
      </c>
      <c r="O1714">
        <v>0</v>
      </c>
      <c r="P1714">
        <v>-4.75</v>
      </c>
      <c r="Q1714">
        <v>-3.5</v>
      </c>
      <c r="R1714">
        <v>4.75</v>
      </c>
      <c r="S1714">
        <v>3</v>
      </c>
      <c r="T1714">
        <v>-13.5</v>
      </c>
      <c r="U1714">
        <v>2.5499999999999998</v>
      </c>
      <c r="V1714">
        <v>-6.75</v>
      </c>
      <c r="W1714" t="str">
        <f t="shared" si="58"/>
        <v>g108,5,empty,3,201,1,1,0</v>
      </c>
      <c r="X1714" s="1" t="s">
        <v>286</v>
      </c>
      <c r="Y1714" s="2" t="str">
        <f>IF(AND(ISBLANK(X1714),OR(NOT(ISBLANK(Z1714)),NOT(ISBLANK(AA1714)))),#N/A,
IF(ISBLANK(X1714),"",
IF(AND(NOT(ISERROR(VLOOKUP(X1714,MonsterTable!$A:$B,MATCH(MonsterTable!$B$1,MonsterTable!$A$1:$B$1,0),0))),OR(ISBLANK(Z1714),ISBLANK(AA1714))),#N/A,
IFERROR(VLOOKUP(X1714,MonsterTable!$A:$B,MATCH(MonsterTable!$B$1,MonsterTable!$A$1:$B$1,0),0),
IF(OR(NOT(ISBLANK(Z1714)),ISBLANK(AA1714)),#N/A,
IF(X1714="empty","empty",
VLOOKUP(X1714,MonsterGroupTable!$A:$A,1,0)))))))</f>
        <v>g108</v>
      </c>
      <c r="AA1714">
        <v>5</v>
      </c>
      <c r="AE1714" s="1" t="s">
        <v>446</v>
      </c>
      <c r="AF1714" s="2" t="str">
        <f>IF(AND(ISBLANK(AE1714),OR(NOT(ISBLANK(AG1714)),NOT(ISBLANK(AH1714)))),#N/A,
IF(ISBLANK(AE1714),"",
IF(AND(NOT(ISERROR(VLOOKUP(AE1714,MonsterTable!$A:$B,MATCH(MonsterTable!$B$1,MonsterTable!$A$1:$B$1,0),0))),OR(ISBLANK(AG1714),ISBLANK(AH1714))),#N/A,
IFERROR(VLOOKUP(AE1714,MonsterTable!$A:$B,MATCH(MonsterTable!$B$1,MonsterTable!$A$1:$B$1,0),0),
IF(OR(NOT(ISBLANK(AG1714)),ISBLANK(AH1714)),#N/A,
IF(AE1714="empty","empty",
VLOOKUP(AE1714,MonsterGroupTable!$A:$A,1,0)))))))</f>
        <v>empty</v>
      </c>
      <c r="AH1714">
        <v>3</v>
      </c>
      <c r="AL1714" s="1" t="s">
        <v>242</v>
      </c>
      <c r="AM1714" s="2">
        <f>IF(AND(ISBLANK(AL1714),OR(NOT(ISBLANK(AN1714)),NOT(ISBLANK(AO1714)))),#N/A,
IF(ISBLANK(AL1714),"",
IF(AND(NOT(ISERROR(VLOOKUP(AL1714,MonsterTable!$A:$B,MATCH(MonsterTable!$B$1,MonsterTable!$A$1:$B$1,0),0))),OR(ISBLANK(AN1714),ISBLANK(AO1714))),#N/A,
IFERROR(VLOOKUP(AL1714,MonsterTable!$A:$B,MATCH(MonsterTable!$B$1,MonsterTable!$A$1:$B$1,0),0),
IF(OR(NOT(ISBLANK(AN1714)),ISBLANK(AO1714)),#N/A,
IF(AL1714="empty","empty",
VLOOKUP(AL1714,MonsterGroupTable!$A:$A,1,0)))))))</f>
        <v>201</v>
      </c>
      <c r="AN1714">
        <v>1</v>
      </c>
      <c r="AO1714">
        <v>1</v>
      </c>
      <c r="AP1714">
        <v>0</v>
      </c>
      <c r="AT1714" s="2" t="str">
        <f>IF(AND(ISBLANK(AS1714),OR(NOT(ISBLANK(AU1714)),NOT(ISBLANK(AV1714)))),#N/A,
IF(ISBLANK(AS1714),"",
IF(AND(NOT(ISERROR(VLOOKUP(AS1714,MonsterTable!$A:$B,MATCH(MonsterTable!$B$1,MonsterTable!$A$1:$B$1,0),0))),OR(ISBLANK(AU1714),ISBLANK(AV1714))),#N/A,
IFERROR(VLOOKUP(AS1714,MonsterTable!$A:$B,MATCH(MonsterTable!$B$1,MonsterTable!$A$1:$B$1,0),0),
IF(OR(NOT(ISBLANK(AU1714)),ISBLANK(AV1714)),#N/A,
IF(AS1714="empty","empty",
VLOOKUP(AS1714,MonsterGroupTable!$A:$A,1,0)))))))</f>
        <v/>
      </c>
      <c r="BA1714" s="2" t="str">
        <f>IF(AND(ISBLANK(AZ1714),OR(NOT(ISBLANK(BB1714)),NOT(ISBLANK(BC1714)))),#N/A,
IF(ISBLANK(AZ1714),"",
IF(AND(NOT(ISERROR(VLOOKUP(AZ1714,MonsterTable!$A:$B,MATCH(MonsterTable!$B$1,MonsterTable!$A$1:$B$1,0),0))),OR(ISBLANK(BB1714),ISBLANK(BC1714))),#N/A,
IFERROR(VLOOKUP(AZ1714,MonsterTable!$A:$B,MATCH(MonsterTable!$B$1,MonsterTable!$A$1:$B$1,0),0),
IF(OR(NOT(ISBLANK(BB1714)),ISBLANK(BC1714)),#N/A,
IF(AZ1714="empty","empty",
VLOOKUP(AZ1714,MonsterGroupTable!$A:$A,1,0)))))))</f>
        <v/>
      </c>
      <c r="BH1714" s="2" t="str">
        <f>IF(AND(ISBLANK(BG1714),OR(NOT(ISBLANK(BI1714)),NOT(ISBLANK(BJ1714)))),#N/A,
IF(ISBLANK(BG1714),"",
IF(AND(NOT(ISERROR(VLOOKUP(BG1714,MonsterTable!$A:$B,MATCH(MonsterTable!$B$1,MonsterTable!$A$1:$B$1,0),0))),OR(ISBLANK(BI1714),ISBLANK(BJ1714))),#N/A,
IFERROR(VLOOKUP(BG1714,MonsterTable!$A:$B,MATCH(MonsterTable!$B$1,MonsterTable!$A$1:$B$1,0),0),
IF(OR(NOT(ISBLANK(BI1714)),ISBLANK(BJ1714)),#N/A,
IF(BG1714="empty","empty",
VLOOKUP(BG1714,MonsterGroupTable!$A:$A,1,0)))))))</f>
        <v/>
      </c>
      <c r="BO1714" s="2" t="str">
        <f>IF(AND(ISBLANK(BN1714),OR(NOT(ISBLANK(BP1714)),NOT(ISBLANK(BQ1714)))),#N/A,
IF(ISBLANK(BN1714),"",
IF(AND(NOT(ISERROR(VLOOKUP(BN1714,MonsterTable!$A:$B,MATCH(MonsterTable!$B$1,MonsterTable!$A$1:$B$1,0),0))),OR(ISBLANK(BP1714),ISBLANK(BQ1714))),#N/A,
IFERROR(VLOOKUP(BN1714,MonsterTable!$A:$B,MATCH(MonsterTable!$B$1,MonsterTable!$A$1:$B$1,0),0),
IF(OR(NOT(ISBLANK(BP1714)),ISBLANK(BQ1714)),#N/A,
IF(BN1714="empty","empty",
VLOOKUP(BN1714,MonsterGroupTable!$A:$A,1,0)))))))</f>
        <v/>
      </c>
      <c r="BV1714" s="2" t="str">
        <f>IF(AND(ISBLANK(BU1714),OR(NOT(ISBLANK(BW1714)),NOT(ISBLANK(BX1714)))),#N/A,
IF(ISBLANK(BU1714),"",
IF(AND(NOT(ISERROR(VLOOKUP(BU1714,MonsterTable!$A:$B,MATCH(MonsterTable!$B$1,MonsterTable!$A$1:$B$1,0),0))),OR(ISBLANK(BW1714),ISBLANK(BX1714))),#N/A,
IFERROR(VLOOKUP(BU1714,MonsterTable!$A:$B,MATCH(MonsterTable!$B$1,MonsterTable!$A$1:$B$1,0),0),
IF(OR(NOT(ISBLANK(BW1714)),ISBLANK(BX1714)),#N/A,
IF(BU1714="empty","empty",
VLOOKUP(BU1714,MonsterGroupTable!$A:$A,1,0)))))))</f>
        <v/>
      </c>
      <c r="CC1714" s="2" t="str">
        <f>IF(AND(ISBLANK(CB1714),OR(NOT(ISBLANK(CD1714)),NOT(ISBLANK(CE1714)))),#N/A,
IF(ISBLANK(CB1714),"",
IF(AND(NOT(ISERROR(VLOOKUP(CB1714,MonsterTable!$A:$B,MATCH(MonsterTable!$B$1,MonsterTable!$A$1:$B$1,0),0))),OR(ISBLANK(CD1714),ISBLANK(CE1714))),#N/A,
IFERROR(VLOOKUP(CB1714,MonsterTable!$A:$B,MATCH(MonsterTable!$B$1,MonsterTable!$A$1:$B$1,0),0),
IF(OR(NOT(ISBLANK(CD1714)),ISBLANK(CE1714)),#N/A,
IF(CB1714="empty","empty",
VLOOKUP(CB1714,MonsterGroupTable!$A:$A,1,0)))))))</f>
        <v/>
      </c>
      <c r="CJ1714" s="2" t="str">
        <f>IF(AND(ISBLANK(CI1714),OR(NOT(ISBLANK(CK1714)),NOT(ISBLANK(CL1714)))),#N/A,
IF(ISBLANK(CI1714),"",
IF(AND(NOT(ISERROR(VLOOKUP(CI1714,MonsterTable!$A:$B,MATCH(MonsterTable!$B$1,MonsterTable!$A$1:$B$1,0),0))),OR(ISBLANK(CK1714),ISBLANK(CL1714))),#N/A,
IFERROR(VLOOKUP(CI1714,MonsterTable!$A:$B,MATCH(MonsterTable!$B$1,MonsterTable!$A$1:$B$1,0),0),
IF(OR(NOT(ISBLANK(CK1714)),ISBLANK(CL1714)),#N/A,
IF(CI1714="empty","empty",
VLOOKUP(CI1714,MonsterGroupTable!$A:$A,1,0)))))))</f>
        <v/>
      </c>
    </row>
    <row r="1715" spans="1:88">
      <c r="A1715">
        <v>20681</v>
      </c>
      <c r="B1715">
        <f t="shared" si="57"/>
        <v>1.1000000000000001</v>
      </c>
      <c r="C1715">
        <f t="shared" si="57"/>
        <v>1.1000000000000001</v>
      </c>
      <c r="F1715">
        <v>3300</v>
      </c>
      <c r="G1715">
        <v>116686</v>
      </c>
      <c r="H1715">
        <v>0</v>
      </c>
      <c r="I1715">
        <v>0</v>
      </c>
      <c r="J1715">
        <v>0</v>
      </c>
      <c r="K1715" t="s">
        <v>28</v>
      </c>
      <c r="L1715" t="s">
        <v>255</v>
      </c>
      <c r="M1715" t="s">
        <v>79</v>
      </c>
      <c r="N1715" t="s">
        <v>80</v>
      </c>
      <c r="O1715">
        <v>0</v>
      </c>
      <c r="P1715">
        <v>-4.75</v>
      </c>
      <c r="Q1715">
        <v>-3.5</v>
      </c>
      <c r="R1715">
        <v>4.75</v>
      </c>
      <c r="S1715">
        <v>3</v>
      </c>
      <c r="T1715">
        <v>-13.5</v>
      </c>
      <c r="U1715">
        <v>2.5499999999999998</v>
      </c>
      <c r="V1715">
        <v>-6.75</v>
      </c>
      <c r="W1715" t="str">
        <f t="shared" si="58"/>
        <v>g109,5,empty,3,204,1,1,0</v>
      </c>
      <c r="X1715" s="1" t="s">
        <v>287</v>
      </c>
      <c r="Y1715" s="2" t="str">
        <f>IF(AND(ISBLANK(X1715),OR(NOT(ISBLANK(Z1715)),NOT(ISBLANK(AA1715)))),#N/A,
IF(ISBLANK(X1715),"",
IF(AND(NOT(ISERROR(VLOOKUP(X1715,MonsterTable!$A:$B,MATCH(MonsterTable!$B$1,MonsterTable!$A$1:$B$1,0),0))),OR(ISBLANK(Z1715),ISBLANK(AA1715))),#N/A,
IFERROR(VLOOKUP(X1715,MonsterTable!$A:$B,MATCH(MonsterTable!$B$1,MonsterTable!$A$1:$B$1,0),0),
IF(OR(NOT(ISBLANK(Z1715)),ISBLANK(AA1715)),#N/A,
IF(X1715="empty","empty",
VLOOKUP(X1715,MonsterGroupTable!$A:$A,1,0)))))))</f>
        <v>g109</v>
      </c>
      <c r="AA1715">
        <v>5</v>
      </c>
      <c r="AE1715" s="1" t="s">
        <v>446</v>
      </c>
      <c r="AF1715" s="2" t="str">
        <f>IF(AND(ISBLANK(AE1715),OR(NOT(ISBLANK(AG1715)),NOT(ISBLANK(AH1715)))),#N/A,
IF(ISBLANK(AE1715),"",
IF(AND(NOT(ISERROR(VLOOKUP(AE1715,MonsterTable!$A:$B,MATCH(MonsterTable!$B$1,MonsterTable!$A$1:$B$1,0),0))),OR(ISBLANK(AG1715),ISBLANK(AH1715))),#N/A,
IFERROR(VLOOKUP(AE1715,MonsterTable!$A:$B,MATCH(MonsterTable!$B$1,MonsterTable!$A$1:$B$1,0),0),
IF(OR(NOT(ISBLANK(AG1715)),ISBLANK(AH1715)),#N/A,
IF(AE1715="empty","empty",
VLOOKUP(AE1715,MonsterGroupTable!$A:$A,1,0)))))))</f>
        <v>empty</v>
      </c>
      <c r="AH1715">
        <v>3</v>
      </c>
      <c r="AL1715" s="1" t="s">
        <v>340</v>
      </c>
      <c r="AM1715" s="2">
        <f>IF(AND(ISBLANK(AL1715),OR(NOT(ISBLANK(AN1715)),NOT(ISBLANK(AO1715)))),#N/A,
IF(ISBLANK(AL1715),"",
IF(AND(NOT(ISERROR(VLOOKUP(AL1715,MonsterTable!$A:$B,MATCH(MonsterTable!$B$1,MonsterTable!$A$1:$B$1,0),0))),OR(ISBLANK(AN1715),ISBLANK(AO1715))),#N/A,
IFERROR(VLOOKUP(AL1715,MonsterTable!$A:$B,MATCH(MonsterTable!$B$1,MonsterTable!$A$1:$B$1,0),0),
IF(OR(NOT(ISBLANK(AN1715)),ISBLANK(AO1715)),#N/A,
IF(AL1715="empty","empty",
VLOOKUP(AL1715,MonsterGroupTable!$A:$A,1,0)))))))</f>
        <v>204</v>
      </c>
      <c r="AN1715">
        <v>1</v>
      </c>
      <c r="AO1715">
        <v>1</v>
      </c>
      <c r="AP1715">
        <v>0</v>
      </c>
      <c r="AT1715" s="2" t="str">
        <f>IF(AND(ISBLANK(AS1715),OR(NOT(ISBLANK(AU1715)),NOT(ISBLANK(AV1715)))),#N/A,
IF(ISBLANK(AS1715),"",
IF(AND(NOT(ISERROR(VLOOKUP(AS1715,MonsterTable!$A:$B,MATCH(MonsterTable!$B$1,MonsterTable!$A$1:$B$1,0),0))),OR(ISBLANK(AU1715),ISBLANK(AV1715))),#N/A,
IFERROR(VLOOKUP(AS1715,MonsterTable!$A:$B,MATCH(MonsterTable!$B$1,MonsterTable!$A$1:$B$1,0),0),
IF(OR(NOT(ISBLANK(AU1715)),ISBLANK(AV1715)),#N/A,
IF(AS1715="empty","empty",
VLOOKUP(AS1715,MonsterGroupTable!$A:$A,1,0)))))))</f>
        <v/>
      </c>
      <c r="BA1715" s="2" t="str">
        <f>IF(AND(ISBLANK(AZ1715),OR(NOT(ISBLANK(BB1715)),NOT(ISBLANK(BC1715)))),#N/A,
IF(ISBLANK(AZ1715),"",
IF(AND(NOT(ISERROR(VLOOKUP(AZ1715,MonsterTable!$A:$B,MATCH(MonsterTable!$B$1,MonsterTable!$A$1:$B$1,0),0))),OR(ISBLANK(BB1715),ISBLANK(BC1715))),#N/A,
IFERROR(VLOOKUP(AZ1715,MonsterTable!$A:$B,MATCH(MonsterTable!$B$1,MonsterTable!$A$1:$B$1,0),0),
IF(OR(NOT(ISBLANK(BB1715)),ISBLANK(BC1715)),#N/A,
IF(AZ1715="empty","empty",
VLOOKUP(AZ1715,MonsterGroupTable!$A:$A,1,0)))))))</f>
        <v/>
      </c>
      <c r="BH1715" s="2" t="str">
        <f>IF(AND(ISBLANK(BG1715),OR(NOT(ISBLANK(BI1715)),NOT(ISBLANK(BJ1715)))),#N/A,
IF(ISBLANK(BG1715),"",
IF(AND(NOT(ISERROR(VLOOKUP(BG1715,MonsterTable!$A:$B,MATCH(MonsterTable!$B$1,MonsterTable!$A$1:$B$1,0),0))),OR(ISBLANK(BI1715),ISBLANK(BJ1715))),#N/A,
IFERROR(VLOOKUP(BG1715,MonsterTable!$A:$B,MATCH(MonsterTable!$B$1,MonsterTable!$A$1:$B$1,0),0),
IF(OR(NOT(ISBLANK(BI1715)),ISBLANK(BJ1715)),#N/A,
IF(BG1715="empty","empty",
VLOOKUP(BG1715,MonsterGroupTable!$A:$A,1,0)))))))</f>
        <v/>
      </c>
      <c r="BO1715" s="2" t="str">
        <f>IF(AND(ISBLANK(BN1715),OR(NOT(ISBLANK(BP1715)),NOT(ISBLANK(BQ1715)))),#N/A,
IF(ISBLANK(BN1715),"",
IF(AND(NOT(ISERROR(VLOOKUP(BN1715,MonsterTable!$A:$B,MATCH(MonsterTable!$B$1,MonsterTable!$A$1:$B$1,0),0))),OR(ISBLANK(BP1715),ISBLANK(BQ1715))),#N/A,
IFERROR(VLOOKUP(BN1715,MonsterTable!$A:$B,MATCH(MonsterTable!$B$1,MonsterTable!$A$1:$B$1,0),0),
IF(OR(NOT(ISBLANK(BP1715)),ISBLANK(BQ1715)),#N/A,
IF(BN1715="empty","empty",
VLOOKUP(BN1715,MonsterGroupTable!$A:$A,1,0)))))))</f>
        <v/>
      </c>
      <c r="BV1715" s="2" t="str">
        <f>IF(AND(ISBLANK(BU1715),OR(NOT(ISBLANK(BW1715)),NOT(ISBLANK(BX1715)))),#N/A,
IF(ISBLANK(BU1715),"",
IF(AND(NOT(ISERROR(VLOOKUP(BU1715,MonsterTable!$A:$B,MATCH(MonsterTable!$B$1,MonsterTable!$A$1:$B$1,0),0))),OR(ISBLANK(BW1715),ISBLANK(BX1715))),#N/A,
IFERROR(VLOOKUP(BU1715,MonsterTable!$A:$B,MATCH(MonsterTable!$B$1,MonsterTable!$A$1:$B$1,0),0),
IF(OR(NOT(ISBLANK(BW1715)),ISBLANK(BX1715)),#N/A,
IF(BU1715="empty","empty",
VLOOKUP(BU1715,MonsterGroupTable!$A:$A,1,0)))))))</f>
        <v/>
      </c>
      <c r="CC1715" s="2" t="str">
        <f>IF(AND(ISBLANK(CB1715),OR(NOT(ISBLANK(CD1715)),NOT(ISBLANK(CE1715)))),#N/A,
IF(ISBLANK(CB1715),"",
IF(AND(NOT(ISERROR(VLOOKUP(CB1715,MonsterTable!$A:$B,MATCH(MonsterTable!$B$1,MonsterTable!$A$1:$B$1,0),0))),OR(ISBLANK(CD1715),ISBLANK(CE1715))),#N/A,
IFERROR(VLOOKUP(CB1715,MonsterTable!$A:$B,MATCH(MonsterTable!$B$1,MonsterTable!$A$1:$B$1,0),0),
IF(OR(NOT(ISBLANK(CD1715)),ISBLANK(CE1715)),#N/A,
IF(CB1715="empty","empty",
VLOOKUP(CB1715,MonsterGroupTable!$A:$A,1,0)))))))</f>
        <v/>
      </c>
      <c r="CJ1715" s="2" t="str">
        <f>IF(AND(ISBLANK(CI1715),OR(NOT(ISBLANK(CK1715)),NOT(ISBLANK(CL1715)))),#N/A,
IF(ISBLANK(CI1715),"",
IF(AND(NOT(ISERROR(VLOOKUP(CI1715,MonsterTable!$A:$B,MATCH(MonsterTable!$B$1,MonsterTable!$A$1:$B$1,0),0))),OR(ISBLANK(CK1715),ISBLANK(CL1715))),#N/A,
IFERROR(VLOOKUP(CI1715,MonsterTable!$A:$B,MATCH(MonsterTable!$B$1,MonsterTable!$A$1:$B$1,0),0),
IF(OR(NOT(ISBLANK(CK1715)),ISBLANK(CL1715)),#N/A,
IF(CI1715="empty","empty",
VLOOKUP(CI1715,MonsterGroupTable!$A:$A,1,0)))))))</f>
        <v/>
      </c>
    </row>
    <row r="1716" spans="1:88">
      <c r="A1716">
        <v>20682</v>
      </c>
      <c r="B1716">
        <f t="shared" si="57"/>
        <v>1.1000000000000001</v>
      </c>
      <c r="C1716">
        <f t="shared" si="57"/>
        <v>1.1000000000000001</v>
      </c>
      <c r="F1716">
        <v>3300</v>
      </c>
      <c r="G1716">
        <v>117181</v>
      </c>
      <c r="H1716">
        <v>0</v>
      </c>
      <c r="I1716">
        <v>0</v>
      </c>
      <c r="J1716">
        <v>0</v>
      </c>
      <c r="K1716" t="s">
        <v>28</v>
      </c>
      <c r="L1716" t="s">
        <v>255</v>
      </c>
      <c r="M1716" t="s">
        <v>79</v>
      </c>
      <c r="N1716" t="s">
        <v>80</v>
      </c>
      <c r="O1716">
        <v>0</v>
      </c>
      <c r="P1716">
        <v>-4.75</v>
      </c>
      <c r="Q1716">
        <v>-3.5</v>
      </c>
      <c r="R1716">
        <v>4.75</v>
      </c>
      <c r="S1716">
        <v>3</v>
      </c>
      <c r="T1716">
        <v>-13.5</v>
      </c>
      <c r="U1716">
        <v>2.5499999999999998</v>
      </c>
      <c r="V1716">
        <v>-6.75</v>
      </c>
      <c r="W1716" t="str">
        <f t="shared" si="58"/>
        <v>g109,5,empty,3,204,1,1,0</v>
      </c>
      <c r="X1716" s="1" t="s">
        <v>287</v>
      </c>
      <c r="Y1716" s="2" t="str">
        <f>IF(AND(ISBLANK(X1716),OR(NOT(ISBLANK(Z1716)),NOT(ISBLANK(AA1716)))),#N/A,
IF(ISBLANK(X1716),"",
IF(AND(NOT(ISERROR(VLOOKUP(X1716,MonsterTable!$A:$B,MATCH(MonsterTable!$B$1,MonsterTable!$A$1:$B$1,0),0))),OR(ISBLANK(Z1716),ISBLANK(AA1716))),#N/A,
IFERROR(VLOOKUP(X1716,MonsterTable!$A:$B,MATCH(MonsterTable!$B$1,MonsterTable!$A$1:$B$1,0),0),
IF(OR(NOT(ISBLANK(Z1716)),ISBLANK(AA1716)),#N/A,
IF(X1716="empty","empty",
VLOOKUP(X1716,MonsterGroupTable!$A:$A,1,0)))))))</f>
        <v>g109</v>
      </c>
      <c r="AA1716">
        <v>5</v>
      </c>
      <c r="AE1716" s="1" t="s">
        <v>446</v>
      </c>
      <c r="AF1716" s="2" t="str">
        <f>IF(AND(ISBLANK(AE1716),OR(NOT(ISBLANK(AG1716)),NOT(ISBLANK(AH1716)))),#N/A,
IF(ISBLANK(AE1716),"",
IF(AND(NOT(ISERROR(VLOOKUP(AE1716,MonsterTable!$A:$B,MATCH(MonsterTable!$B$1,MonsterTable!$A$1:$B$1,0),0))),OR(ISBLANK(AG1716),ISBLANK(AH1716))),#N/A,
IFERROR(VLOOKUP(AE1716,MonsterTable!$A:$B,MATCH(MonsterTable!$B$1,MonsterTable!$A$1:$B$1,0),0),
IF(OR(NOT(ISBLANK(AG1716)),ISBLANK(AH1716)),#N/A,
IF(AE1716="empty","empty",
VLOOKUP(AE1716,MonsterGroupTable!$A:$A,1,0)))))))</f>
        <v>empty</v>
      </c>
      <c r="AH1716">
        <v>3</v>
      </c>
      <c r="AL1716" s="1" t="s">
        <v>340</v>
      </c>
      <c r="AM1716" s="2">
        <f>IF(AND(ISBLANK(AL1716),OR(NOT(ISBLANK(AN1716)),NOT(ISBLANK(AO1716)))),#N/A,
IF(ISBLANK(AL1716),"",
IF(AND(NOT(ISERROR(VLOOKUP(AL1716,MonsterTable!$A:$B,MATCH(MonsterTable!$B$1,MonsterTable!$A$1:$B$1,0),0))),OR(ISBLANK(AN1716),ISBLANK(AO1716))),#N/A,
IFERROR(VLOOKUP(AL1716,MonsterTable!$A:$B,MATCH(MonsterTable!$B$1,MonsterTable!$A$1:$B$1,0),0),
IF(OR(NOT(ISBLANK(AN1716)),ISBLANK(AO1716)),#N/A,
IF(AL1716="empty","empty",
VLOOKUP(AL1716,MonsterGroupTable!$A:$A,1,0)))))))</f>
        <v>204</v>
      </c>
      <c r="AN1716">
        <v>1</v>
      </c>
      <c r="AO1716">
        <v>1</v>
      </c>
      <c r="AP1716">
        <v>0</v>
      </c>
      <c r="AT1716" s="2" t="str">
        <f>IF(AND(ISBLANK(AS1716),OR(NOT(ISBLANK(AU1716)),NOT(ISBLANK(AV1716)))),#N/A,
IF(ISBLANK(AS1716),"",
IF(AND(NOT(ISERROR(VLOOKUP(AS1716,MonsterTable!$A:$B,MATCH(MonsterTable!$B$1,MonsterTable!$A$1:$B$1,0),0))),OR(ISBLANK(AU1716),ISBLANK(AV1716))),#N/A,
IFERROR(VLOOKUP(AS1716,MonsterTable!$A:$B,MATCH(MonsterTable!$B$1,MonsterTable!$A$1:$B$1,0),0),
IF(OR(NOT(ISBLANK(AU1716)),ISBLANK(AV1716)),#N/A,
IF(AS1716="empty","empty",
VLOOKUP(AS1716,MonsterGroupTable!$A:$A,1,0)))))))</f>
        <v/>
      </c>
      <c r="BA1716" s="2" t="str">
        <f>IF(AND(ISBLANK(AZ1716),OR(NOT(ISBLANK(BB1716)),NOT(ISBLANK(BC1716)))),#N/A,
IF(ISBLANK(AZ1716),"",
IF(AND(NOT(ISERROR(VLOOKUP(AZ1716,MonsterTable!$A:$B,MATCH(MonsterTable!$B$1,MonsterTable!$A$1:$B$1,0),0))),OR(ISBLANK(BB1716),ISBLANK(BC1716))),#N/A,
IFERROR(VLOOKUP(AZ1716,MonsterTable!$A:$B,MATCH(MonsterTable!$B$1,MonsterTable!$A$1:$B$1,0),0),
IF(OR(NOT(ISBLANK(BB1716)),ISBLANK(BC1716)),#N/A,
IF(AZ1716="empty","empty",
VLOOKUP(AZ1716,MonsterGroupTable!$A:$A,1,0)))))))</f>
        <v/>
      </c>
      <c r="BH1716" s="2" t="str">
        <f>IF(AND(ISBLANK(BG1716),OR(NOT(ISBLANK(BI1716)),NOT(ISBLANK(BJ1716)))),#N/A,
IF(ISBLANK(BG1716),"",
IF(AND(NOT(ISERROR(VLOOKUP(BG1716,MonsterTable!$A:$B,MATCH(MonsterTable!$B$1,MonsterTable!$A$1:$B$1,0),0))),OR(ISBLANK(BI1716),ISBLANK(BJ1716))),#N/A,
IFERROR(VLOOKUP(BG1716,MonsterTable!$A:$B,MATCH(MonsterTable!$B$1,MonsterTable!$A$1:$B$1,0),0),
IF(OR(NOT(ISBLANK(BI1716)),ISBLANK(BJ1716)),#N/A,
IF(BG1716="empty","empty",
VLOOKUP(BG1716,MonsterGroupTable!$A:$A,1,0)))))))</f>
        <v/>
      </c>
      <c r="BO1716" s="2" t="str">
        <f>IF(AND(ISBLANK(BN1716),OR(NOT(ISBLANK(BP1716)),NOT(ISBLANK(BQ1716)))),#N/A,
IF(ISBLANK(BN1716),"",
IF(AND(NOT(ISERROR(VLOOKUP(BN1716,MonsterTable!$A:$B,MATCH(MonsterTable!$B$1,MonsterTable!$A$1:$B$1,0),0))),OR(ISBLANK(BP1716),ISBLANK(BQ1716))),#N/A,
IFERROR(VLOOKUP(BN1716,MonsterTable!$A:$B,MATCH(MonsterTable!$B$1,MonsterTable!$A$1:$B$1,0),0),
IF(OR(NOT(ISBLANK(BP1716)),ISBLANK(BQ1716)),#N/A,
IF(BN1716="empty","empty",
VLOOKUP(BN1716,MonsterGroupTable!$A:$A,1,0)))))))</f>
        <v/>
      </c>
      <c r="BV1716" s="2" t="str">
        <f>IF(AND(ISBLANK(BU1716),OR(NOT(ISBLANK(BW1716)),NOT(ISBLANK(BX1716)))),#N/A,
IF(ISBLANK(BU1716),"",
IF(AND(NOT(ISERROR(VLOOKUP(BU1716,MonsterTable!$A:$B,MATCH(MonsterTable!$B$1,MonsterTable!$A$1:$B$1,0),0))),OR(ISBLANK(BW1716),ISBLANK(BX1716))),#N/A,
IFERROR(VLOOKUP(BU1716,MonsterTable!$A:$B,MATCH(MonsterTable!$B$1,MonsterTable!$A$1:$B$1,0),0),
IF(OR(NOT(ISBLANK(BW1716)),ISBLANK(BX1716)),#N/A,
IF(BU1716="empty","empty",
VLOOKUP(BU1716,MonsterGroupTable!$A:$A,1,0)))))))</f>
        <v/>
      </c>
      <c r="CC1716" s="2" t="str">
        <f>IF(AND(ISBLANK(CB1716),OR(NOT(ISBLANK(CD1716)),NOT(ISBLANK(CE1716)))),#N/A,
IF(ISBLANK(CB1716),"",
IF(AND(NOT(ISERROR(VLOOKUP(CB1716,MonsterTable!$A:$B,MATCH(MonsterTable!$B$1,MonsterTable!$A$1:$B$1,0),0))),OR(ISBLANK(CD1716),ISBLANK(CE1716))),#N/A,
IFERROR(VLOOKUP(CB1716,MonsterTable!$A:$B,MATCH(MonsterTable!$B$1,MonsterTable!$A$1:$B$1,0),0),
IF(OR(NOT(ISBLANK(CD1716)),ISBLANK(CE1716)),#N/A,
IF(CB1716="empty","empty",
VLOOKUP(CB1716,MonsterGroupTable!$A:$A,1,0)))))))</f>
        <v/>
      </c>
      <c r="CJ1716" s="2" t="str">
        <f>IF(AND(ISBLANK(CI1716),OR(NOT(ISBLANK(CK1716)),NOT(ISBLANK(CL1716)))),#N/A,
IF(ISBLANK(CI1716),"",
IF(AND(NOT(ISERROR(VLOOKUP(CI1716,MonsterTable!$A:$B,MATCH(MonsterTable!$B$1,MonsterTable!$A$1:$B$1,0),0))),OR(ISBLANK(CK1716),ISBLANK(CL1716))),#N/A,
IFERROR(VLOOKUP(CI1716,MonsterTable!$A:$B,MATCH(MonsterTable!$B$1,MonsterTable!$A$1:$B$1,0),0),
IF(OR(NOT(ISBLANK(CK1716)),ISBLANK(CL1716)),#N/A,
IF(CI1716="empty","empty",
VLOOKUP(CI1716,MonsterGroupTable!$A:$A,1,0)))))))</f>
        <v/>
      </c>
    </row>
    <row r="1717" spans="1:88">
      <c r="A1717">
        <v>20683</v>
      </c>
      <c r="B1717">
        <f t="shared" si="57"/>
        <v>1.1000000000000001</v>
      </c>
      <c r="C1717">
        <f t="shared" si="57"/>
        <v>1.1000000000000001</v>
      </c>
      <c r="F1717">
        <v>3300</v>
      </c>
      <c r="G1717">
        <v>117676</v>
      </c>
      <c r="H1717">
        <v>0</v>
      </c>
      <c r="I1717">
        <v>0</v>
      </c>
      <c r="J1717">
        <v>0</v>
      </c>
      <c r="K1717" t="s">
        <v>28</v>
      </c>
      <c r="L1717" t="s">
        <v>255</v>
      </c>
      <c r="M1717" t="s">
        <v>79</v>
      </c>
      <c r="N1717" t="s">
        <v>80</v>
      </c>
      <c r="O1717">
        <v>0</v>
      </c>
      <c r="P1717">
        <v>-4.75</v>
      </c>
      <c r="Q1717">
        <v>-3.5</v>
      </c>
      <c r="R1717">
        <v>4.75</v>
      </c>
      <c r="S1717">
        <v>3</v>
      </c>
      <c r="T1717">
        <v>-13.5</v>
      </c>
      <c r="U1717">
        <v>2.5499999999999998</v>
      </c>
      <c r="V1717">
        <v>-6.75</v>
      </c>
      <c r="W1717" t="str">
        <f t="shared" si="58"/>
        <v>g109,5,empty,3,204,1,1,0</v>
      </c>
      <c r="X1717" s="1" t="s">
        <v>287</v>
      </c>
      <c r="Y1717" s="2" t="str">
        <f>IF(AND(ISBLANK(X1717),OR(NOT(ISBLANK(Z1717)),NOT(ISBLANK(AA1717)))),#N/A,
IF(ISBLANK(X1717),"",
IF(AND(NOT(ISERROR(VLOOKUP(X1717,MonsterTable!$A:$B,MATCH(MonsterTable!$B$1,MonsterTable!$A$1:$B$1,0),0))),OR(ISBLANK(Z1717),ISBLANK(AA1717))),#N/A,
IFERROR(VLOOKUP(X1717,MonsterTable!$A:$B,MATCH(MonsterTable!$B$1,MonsterTable!$A$1:$B$1,0),0),
IF(OR(NOT(ISBLANK(Z1717)),ISBLANK(AA1717)),#N/A,
IF(X1717="empty","empty",
VLOOKUP(X1717,MonsterGroupTable!$A:$A,1,0)))))))</f>
        <v>g109</v>
      </c>
      <c r="AA1717">
        <v>5</v>
      </c>
      <c r="AE1717" s="1" t="s">
        <v>446</v>
      </c>
      <c r="AF1717" s="2" t="str">
        <f>IF(AND(ISBLANK(AE1717),OR(NOT(ISBLANK(AG1717)),NOT(ISBLANK(AH1717)))),#N/A,
IF(ISBLANK(AE1717),"",
IF(AND(NOT(ISERROR(VLOOKUP(AE1717,MonsterTable!$A:$B,MATCH(MonsterTable!$B$1,MonsterTable!$A$1:$B$1,0),0))),OR(ISBLANK(AG1717),ISBLANK(AH1717))),#N/A,
IFERROR(VLOOKUP(AE1717,MonsterTable!$A:$B,MATCH(MonsterTable!$B$1,MonsterTable!$A$1:$B$1,0),0),
IF(OR(NOT(ISBLANK(AG1717)),ISBLANK(AH1717)),#N/A,
IF(AE1717="empty","empty",
VLOOKUP(AE1717,MonsterGroupTable!$A:$A,1,0)))))))</f>
        <v>empty</v>
      </c>
      <c r="AH1717">
        <v>3</v>
      </c>
      <c r="AL1717" s="1" t="s">
        <v>340</v>
      </c>
      <c r="AM1717" s="2">
        <f>IF(AND(ISBLANK(AL1717),OR(NOT(ISBLANK(AN1717)),NOT(ISBLANK(AO1717)))),#N/A,
IF(ISBLANK(AL1717),"",
IF(AND(NOT(ISERROR(VLOOKUP(AL1717,MonsterTable!$A:$B,MATCH(MonsterTable!$B$1,MonsterTable!$A$1:$B$1,0),0))),OR(ISBLANK(AN1717),ISBLANK(AO1717))),#N/A,
IFERROR(VLOOKUP(AL1717,MonsterTable!$A:$B,MATCH(MonsterTable!$B$1,MonsterTable!$A$1:$B$1,0),0),
IF(OR(NOT(ISBLANK(AN1717)),ISBLANK(AO1717)),#N/A,
IF(AL1717="empty","empty",
VLOOKUP(AL1717,MonsterGroupTable!$A:$A,1,0)))))))</f>
        <v>204</v>
      </c>
      <c r="AN1717">
        <v>1</v>
      </c>
      <c r="AO1717">
        <v>1</v>
      </c>
      <c r="AP1717">
        <v>0</v>
      </c>
      <c r="AT1717" s="2" t="str">
        <f>IF(AND(ISBLANK(AS1717),OR(NOT(ISBLANK(AU1717)),NOT(ISBLANK(AV1717)))),#N/A,
IF(ISBLANK(AS1717),"",
IF(AND(NOT(ISERROR(VLOOKUP(AS1717,MonsterTable!$A:$B,MATCH(MonsterTable!$B$1,MonsterTable!$A$1:$B$1,0),0))),OR(ISBLANK(AU1717),ISBLANK(AV1717))),#N/A,
IFERROR(VLOOKUP(AS1717,MonsterTable!$A:$B,MATCH(MonsterTable!$B$1,MonsterTable!$A$1:$B$1,0),0),
IF(OR(NOT(ISBLANK(AU1717)),ISBLANK(AV1717)),#N/A,
IF(AS1717="empty","empty",
VLOOKUP(AS1717,MonsterGroupTable!$A:$A,1,0)))))))</f>
        <v/>
      </c>
      <c r="BA1717" s="2" t="str">
        <f>IF(AND(ISBLANK(AZ1717),OR(NOT(ISBLANK(BB1717)),NOT(ISBLANK(BC1717)))),#N/A,
IF(ISBLANK(AZ1717),"",
IF(AND(NOT(ISERROR(VLOOKUP(AZ1717,MonsterTable!$A:$B,MATCH(MonsterTable!$B$1,MonsterTable!$A$1:$B$1,0),0))),OR(ISBLANK(BB1717),ISBLANK(BC1717))),#N/A,
IFERROR(VLOOKUP(AZ1717,MonsterTable!$A:$B,MATCH(MonsterTable!$B$1,MonsterTable!$A$1:$B$1,0),0),
IF(OR(NOT(ISBLANK(BB1717)),ISBLANK(BC1717)),#N/A,
IF(AZ1717="empty","empty",
VLOOKUP(AZ1717,MonsterGroupTable!$A:$A,1,0)))))))</f>
        <v/>
      </c>
      <c r="BH1717" s="2" t="str">
        <f>IF(AND(ISBLANK(BG1717),OR(NOT(ISBLANK(BI1717)),NOT(ISBLANK(BJ1717)))),#N/A,
IF(ISBLANK(BG1717),"",
IF(AND(NOT(ISERROR(VLOOKUP(BG1717,MonsterTable!$A:$B,MATCH(MonsterTable!$B$1,MonsterTable!$A$1:$B$1,0),0))),OR(ISBLANK(BI1717),ISBLANK(BJ1717))),#N/A,
IFERROR(VLOOKUP(BG1717,MonsterTable!$A:$B,MATCH(MonsterTable!$B$1,MonsterTable!$A$1:$B$1,0),0),
IF(OR(NOT(ISBLANK(BI1717)),ISBLANK(BJ1717)),#N/A,
IF(BG1717="empty","empty",
VLOOKUP(BG1717,MonsterGroupTable!$A:$A,1,0)))))))</f>
        <v/>
      </c>
      <c r="BO1717" s="2" t="str">
        <f>IF(AND(ISBLANK(BN1717),OR(NOT(ISBLANK(BP1717)),NOT(ISBLANK(BQ1717)))),#N/A,
IF(ISBLANK(BN1717),"",
IF(AND(NOT(ISERROR(VLOOKUP(BN1717,MonsterTable!$A:$B,MATCH(MonsterTable!$B$1,MonsterTable!$A$1:$B$1,0),0))),OR(ISBLANK(BP1717),ISBLANK(BQ1717))),#N/A,
IFERROR(VLOOKUP(BN1717,MonsterTable!$A:$B,MATCH(MonsterTable!$B$1,MonsterTable!$A$1:$B$1,0),0),
IF(OR(NOT(ISBLANK(BP1717)),ISBLANK(BQ1717)),#N/A,
IF(BN1717="empty","empty",
VLOOKUP(BN1717,MonsterGroupTable!$A:$A,1,0)))))))</f>
        <v/>
      </c>
      <c r="BV1717" s="2" t="str">
        <f>IF(AND(ISBLANK(BU1717),OR(NOT(ISBLANK(BW1717)),NOT(ISBLANK(BX1717)))),#N/A,
IF(ISBLANK(BU1717),"",
IF(AND(NOT(ISERROR(VLOOKUP(BU1717,MonsterTable!$A:$B,MATCH(MonsterTable!$B$1,MonsterTable!$A$1:$B$1,0),0))),OR(ISBLANK(BW1717),ISBLANK(BX1717))),#N/A,
IFERROR(VLOOKUP(BU1717,MonsterTable!$A:$B,MATCH(MonsterTable!$B$1,MonsterTable!$A$1:$B$1,0),0),
IF(OR(NOT(ISBLANK(BW1717)),ISBLANK(BX1717)),#N/A,
IF(BU1717="empty","empty",
VLOOKUP(BU1717,MonsterGroupTable!$A:$A,1,0)))))))</f>
        <v/>
      </c>
      <c r="CC1717" s="2" t="str">
        <f>IF(AND(ISBLANK(CB1717),OR(NOT(ISBLANK(CD1717)),NOT(ISBLANK(CE1717)))),#N/A,
IF(ISBLANK(CB1717),"",
IF(AND(NOT(ISERROR(VLOOKUP(CB1717,MonsterTable!$A:$B,MATCH(MonsterTable!$B$1,MonsterTable!$A$1:$B$1,0),0))),OR(ISBLANK(CD1717),ISBLANK(CE1717))),#N/A,
IFERROR(VLOOKUP(CB1717,MonsterTable!$A:$B,MATCH(MonsterTable!$B$1,MonsterTable!$A$1:$B$1,0),0),
IF(OR(NOT(ISBLANK(CD1717)),ISBLANK(CE1717)),#N/A,
IF(CB1717="empty","empty",
VLOOKUP(CB1717,MonsterGroupTable!$A:$A,1,0)))))))</f>
        <v/>
      </c>
      <c r="CJ1717" s="2" t="str">
        <f>IF(AND(ISBLANK(CI1717),OR(NOT(ISBLANK(CK1717)),NOT(ISBLANK(CL1717)))),#N/A,
IF(ISBLANK(CI1717),"",
IF(AND(NOT(ISERROR(VLOOKUP(CI1717,MonsterTable!$A:$B,MATCH(MonsterTable!$B$1,MonsterTable!$A$1:$B$1,0),0))),OR(ISBLANK(CK1717),ISBLANK(CL1717))),#N/A,
IFERROR(VLOOKUP(CI1717,MonsterTable!$A:$B,MATCH(MonsterTable!$B$1,MonsterTable!$A$1:$B$1,0),0),
IF(OR(NOT(ISBLANK(CK1717)),ISBLANK(CL1717)),#N/A,
IF(CI1717="empty","empty",
VLOOKUP(CI1717,MonsterGroupTable!$A:$A,1,0)))))))</f>
        <v/>
      </c>
    </row>
    <row r="1718" spans="1:88">
      <c r="A1718">
        <v>20684</v>
      </c>
      <c r="B1718">
        <f t="shared" si="57"/>
        <v>1.1000000000000001</v>
      </c>
      <c r="C1718">
        <f t="shared" si="57"/>
        <v>1.1000000000000001</v>
      </c>
      <c r="F1718">
        <v>3300</v>
      </c>
      <c r="G1718">
        <v>118171</v>
      </c>
      <c r="H1718">
        <v>0</v>
      </c>
      <c r="I1718">
        <v>0</v>
      </c>
      <c r="J1718">
        <v>0</v>
      </c>
      <c r="K1718" t="s">
        <v>28</v>
      </c>
      <c r="L1718" t="s">
        <v>255</v>
      </c>
      <c r="M1718" t="s">
        <v>79</v>
      </c>
      <c r="N1718" t="s">
        <v>80</v>
      </c>
      <c r="O1718">
        <v>0</v>
      </c>
      <c r="P1718">
        <v>-4.75</v>
      </c>
      <c r="Q1718">
        <v>-3.5</v>
      </c>
      <c r="R1718">
        <v>4.75</v>
      </c>
      <c r="S1718">
        <v>3</v>
      </c>
      <c r="T1718">
        <v>-13.5</v>
      </c>
      <c r="U1718">
        <v>2.5499999999999998</v>
      </c>
      <c r="V1718">
        <v>-6.75</v>
      </c>
      <c r="W1718" t="str">
        <f t="shared" si="58"/>
        <v>g109,5,empty,3,204,1,1,0</v>
      </c>
      <c r="X1718" s="1" t="s">
        <v>287</v>
      </c>
      <c r="Y1718" s="2" t="str">
        <f>IF(AND(ISBLANK(X1718),OR(NOT(ISBLANK(Z1718)),NOT(ISBLANK(AA1718)))),#N/A,
IF(ISBLANK(X1718),"",
IF(AND(NOT(ISERROR(VLOOKUP(X1718,MonsterTable!$A:$B,MATCH(MonsterTable!$B$1,MonsterTable!$A$1:$B$1,0),0))),OR(ISBLANK(Z1718),ISBLANK(AA1718))),#N/A,
IFERROR(VLOOKUP(X1718,MonsterTable!$A:$B,MATCH(MonsterTable!$B$1,MonsterTable!$A$1:$B$1,0),0),
IF(OR(NOT(ISBLANK(Z1718)),ISBLANK(AA1718)),#N/A,
IF(X1718="empty","empty",
VLOOKUP(X1718,MonsterGroupTable!$A:$A,1,0)))))))</f>
        <v>g109</v>
      </c>
      <c r="AA1718">
        <v>5</v>
      </c>
      <c r="AE1718" s="1" t="s">
        <v>446</v>
      </c>
      <c r="AF1718" s="2" t="str">
        <f>IF(AND(ISBLANK(AE1718),OR(NOT(ISBLANK(AG1718)),NOT(ISBLANK(AH1718)))),#N/A,
IF(ISBLANK(AE1718),"",
IF(AND(NOT(ISERROR(VLOOKUP(AE1718,MonsterTable!$A:$B,MATCH(MonsterTable!$B$1,MonsterTable!$A$1:$B$1,0),0))),OR(ISBLANK(AG1718),ISBLANK(AH1718))),#N/A,
IFERROR(VLOOKUP(AE1718,MonsterTable!$A:$B,MATCH(MonsterTable!$B$1,MonsterTable!$A$1:$B$1,0),0),
IF(OR(NOT(ISBLANK(AG1718)),ISBLANK(AH1718)),#N/A,
IF(AE1718="empty","empty",
VLOOKUP(AE1718,MonsterGroupTable!$A:$A,1,0)))))))</f>
        <v>empty</v>
      </c>
      <c r="AH1718">
        <v>3</v>
      </c>
      <c r="AL1718" s="1" t="s">
        <v>340</v>
      </c>
      <c r="AM1718" s="2">
        <f>IF(AND(ISBLANK(AL1718),OR(NOT(ISBLANK(AN1718)),NOT(ISBLANK(AO1718)))),#N/A,
IF(ISBLANK(AL1718),"",
IF(AND(NOT(ISERROR(VLOOKUP(AL1718,MonsterTable!$A:$B,MATCH(MonsterTable!$B$1,MonsterTable!$A$1:$B$1,0),0))),OR(ISBLANK(AN1718),ISBLANK(AO1718))),#N/A,
IFERROR(VLOOKUP(AL1718,MonsterTable!$A:$B,MATCH(MonsterTable!$B$1,MonsterTable!$A$1:$B$1,0),0),
IF(OR(NOT(ISBLANK(AN1718)),ISBLANK(AO1718)),#N/A,
IF(AL1718="empty","empty",
VLOOKUP(AL1718,MonsterGroupTable!$A:$A,1,0)))))))</f>
        <v>204</v>
      </c>
      <c r="AN1718">
        <v>1</v>
      </c>
      <c r="AO1718">
        <v>1</v>
      </c>
      <c r="AP1718">
        <v>0</v>
      </c>
      <c r="AT1718" s="2" t="str">
        <f>IF(AND(ISBLANK(AS1718),OR(NOT(ISBLANK(AU1718)),NOT(ISBLANK(AV1718)))),#N/A,
IF(ISBLANK(AS1718),"",
IF(AND(NOT(ISERROR(VLOOKUP(AS1718,MonsterTable!$A:$B,MATCH(MonsterTable!$B$1,MonsterTable!$A$1:$B$1,0),0))),OR(ISBLANK(AU1718),ISBLANK(AV1718))),#N/A,
IFERROR(VLOOKUP(AS1718,MonsterTable!$A:$B,MATCH(MonsterTable!$B$1,MonsterTable!$A$1:$B$1,0),0),
IF(OR(NOT(ISBLANK(AU1718)),ISBLANK(AV1718)),#N/A,
IF(AS1718="empty","empty",
VLOOKUP(AS1718,MonsterGroupTable!$A:$A,1,0)))))))</f>
        <v/>
      </c>
      <c r="BA1718" s="2" t="str">
        <f>IF(AND(ISBLANK(AZ1718),OR(NOT(ISBLANK(BB1718)),NOT(ISBLANK(BC1718)))),#N/A,
IF(ISBLANK(AZ1718),"",
IF(AND(NOT(ISERROR(VLOOKUP(AZ1718,MonsterTable!$A:$B,MATCH(MonsterTable!$B$1,MonsterTable!$A$1:$B$1,0),0))),OR(ISBLANK(BB1718),ISBLANK(BC1718))),#N/A,
IFERROR(VLOOKUP(AZ1718,MonsterTable!$A:$B,MATCH(MonsterTable!$B$1,MonsterTable!$A$1:$B$1,0),0),
IF(OR(NOT(ISBLANK(BB1718)),ISBLANK(BC1718)),#N/A,
IF(AZ1718="empty","empty",
VLOOKUP(AZ1718,MonsterGroupTable!$A:$A,1,0)))))))</f>
        <v/>
      </c>
      <c r="BH1718" s="2" t="str">
        <f>IF(AND(ISBLANK(BG1718),OR(NOT(ISBLANK(BI1718)),NOT(ISBLANK(BJ1718)))),#N/A,
IF(ISBLANK(BG1718),"",
IF(AND(NOT(ISERROR(VLOOKUP(BG1718,MonsterTable!$A:$B,MATCH(MonsterTable!$B$1,MonsterTable!$A$1:$B$1,0),0))),OR(ISBLANK(BI1718),ISBLANK(BJ1718))),#N/A,
IFERROR(VLOOKUP(BG1718,MonsterTable!$A:$B,MATCH(MonsterTable!$B$1,MonsterTable!$A$1:$B$1,0),0),
IF(OR(NOT(ISBLANK(BI1718)),ISBLANK(BJ1718)),#N/A,
IF(BG1718="empty","empty",
VLOOKUP(BG1718,MonsterGroupTable!$A:$A,1,0)))))))</f>
        <v/>
      </c>
      <c r="BO1718" s="2" t="str">
        <f>IF(AND(ISBLANK(BN1718),OR(NOT(ISBLANK(BP1718)),NOT(ISBLANK(BQ1718)))),#N/A,
IF(ISBLANK(BN1718),"",
IF(AND(NOT(ISERROR(VLOOKUP(BN1718,MonsterTable!$A:$B,MATCH(MonsterTable!$B$1,MonsterTable!$A$1:$B$1,0),0))),OR(ISBLANK(BP1718),ISBLANK(BQ1718))),#N/A,
IFERROR(VLOOKUP(BN1718,MonsterTable!$A:$B,MATCH(MonsterTable!$B$1,MonsterTable!$A$1:$B$1,0),0),
IF(OR(NOT(ISBLANK(BP1718)),ISBLANK(BQ1718)),#N/A,
IF(BN1718="empty","empty",
VLOOKUP(BN1718,MonsterGroupTable!$A:$A,1,0)))))))</f>
        <v/>
      </c>
      <c r="BV1718" s="2" t="str">
        <f>IF(AND(ISBLANK(BU1718),OR(NOT(ISBLANK(BW1718)),NOT(ISBLANK(BX1718)))),#N/A,
IF(ISBLANK(BU1718),"",
IF(AND(NOT(ISERROR(VLOOKUP(BU1718,MonsterTable!$A:$B,MATCH(MonsterTable!$B$1,MonsterTable!$A$1:$B$1,0),0))),OR(ISBLANK(BW1718),ISBLANK(BX1718))),#N/A,
IFERROR(VLOOKUP(BU1718,MonsterTable!$A:$B,MATCH(MonsterTable!$B$1,MonsterTable!$A$1:$B$1,0),0),
IF(OR(NOT(ISBLANK(BW1718)),ISBLANK(BX1718)),#N/A,
IF(BU1718="empty","empty",
VLOOKUP(BU1718,MonsterGroupTable!$A:$A,1,0)))))))</f>
        <v/>
      </c>
      <c r="CC1718" s="2" t="str">
        <f>IF(AND(ISBLANK(CB1718),OR(NOT(ISBLANK(CD1718)),NOT(ISBLANK(CE1718)))),#N/A,
IF(ISBLANK(CB1718),"",
IF(AND(NOT(ISERROR(VLOOKUP(CB1718,MonsterTable!$A:$B,MATCH(MonsterTable!$B$1,MonsterTable!$A$1:$B$1,0),0))),OR(ISBLANK(CD1718),ISBLANK(CE1718))),#N/A,
IFERROR(VLOOKUP(CB1718,MonsterTable!$A:$B,MATCH(MonsterTable!$B$1,MonsterTable!$A$1:$B$1,0),0),
IF(OR(NOT(ISBLANK(CD1718)),ISBLANK(CE1718)),#N/A,
IF(CB1718="empty","empty",
VLOOKUP(CB1718,MonsterGroupTable!$A:$A,1,0)))))))</f>
        <v/>
      </c>
      <c r="CJ1718" s="2" t="str">
        <f>IF(AND(ISBLANK(CI1718),OR(NOT(ISBLANK(CK1718)),NOT(ISBLANK(CL1718)))),#N/A,
IF(ISBLANK(CI1718),"",
IF(AND(NOT(ISERROR(VLOOKUP(CI1718,MonsterTable!$A:$B,MATCH(MonsterTable!$B$1,MonsterTable!$A$1:$B$1,0),0))),OR(ISBLANK(CK1718),ISBLANK(CL1718))),#N/A,
IFERROR(VLOOKUP(CI1718,MonsterTable!$A:$B,MATCH(MonsterTable!$B$1,MonsterTable!$A$1:$B$1,0),0),
IF(OR(NOT(ISBLANK(CK1718)),ISBLANK(CL1718)),#N/A,
IF(CI1718="empty","empty",
VLOOKUP(CI1718,MonsterGroupTable!$A:$A,1,0)))))))</f>
        <v/>
      </c>
    </row>
    <row r="1719" spans="1:88">
      <c r="A1719">
        <v>20685</v>
      </c>
      <c r="B1719">
        <f t="shared" si="57"/>
        <v>1.1000000000000001</v>
      </c>
      <c r="C1719">
        <f t="shared" si="57"/>
        <v>1.1000000000000001</v>
      </c>
      <c r="F1719">
        <v>3300</v>
      </c>
      <c r="G1719">
        <v>118666</v>
      </c>
      <c r="H1719">
        <v>0</v>
      </c>
      <c r="I1719">
        <v>0</v>
      </c>
      <c r="J1719">
        <v>0</v>
      </c>
      <c r="K1719" t="s">
        <v>28</v>
      </c>
      <c r="L1719" t="s">
        <v>255</v>
      </c>
      <c r="M1719" t="s">
        <v>79</v>
      </c>
      <c r="N1719" t="s">
        <v>80</v>
      </c>
      <c r="O1719">
        <v>0</v>
      </c>
      <c r="P1719">
        <v>-4.75</v>
      </c>
      <c r="Q1719">
        <v>-3.5</v>
      </c>
      <c r="R1719">
        <v>4.75</v>
      </c>
      <c r="S1719">
        <v>3</v>
      </c>
      <c r="T1719">
        <v>-13.5</v>
      </c>
      <c r="U1719">
        <v>2.5499999999999998</v>
      </c>
      <c r="V1719">
        <v>-6.75</v>
      </c>
      <c r="W1719" t="str">
        <f t="shared" si="58"/>
        <v>g109,5,empty,3,204,1,1,0</v>
      </c>
      <c r="X1719" s="1" t="s">
        <v>287</v>
      </c>
      <c r="Y1719" s="2" t="str">
        <f>IF(AND(ISBLANK(X1719),OR(NOT(ISBLANK(Z1719)),NOT(ISBLANK(AA1719)))),#N/A,
IF(ISBLANK(X1719),"",
IF(AND(NOT(ISERROR(VLOOKUP(X1719,MonsterTable!$A:$B,MATCH(MonsterTable!$B$1,MonsterTable!$A$1:$B$1,0),0))),OR(ISBLANK(Z1719),ISBLANK(AA1719))),#N/A,
IFERROR(VLOOKUP(X1719,MonsterTable!$A:$B,MATCH(MonsterTable!$B$1,MonsterTable!$A$1:$B$1,0),0),
IF(OR(NOT(ISBLANK(Z1719)),ISBLANK(AA1719)),#N/A,
IF(X1719="empty","empty",
VLOOKUP(X1719,MonsterGroupTable!$A:$A,1,0)))))))</f>
        <v>g109</v>
      </c>
      <c r="AA1719">
        <v>5</v>
      </c>
      <c r="AE1719" s="1" t="s">
        <v>446</v>
      </c>
      <c r="AF1719" s="2" t="str">
        <f>IF(AND(ISBLANK(AE1719),OR(NOT(ISBLANK(AG1719)),NOT(ISBLANK(AH1719)))),#N/A,
IF(ISBLANK(AE1719),"",
IF(AND(NOT(ISERROR(VLOOKUP(AE1719,MonsterTable!$A:$B,MATCH(MonsterTable!$B$1,MonsterTable!$A$1:$B$1,0),0))),OR(ISBLANK(AG1719),ISBLANK(AH1719))),#N/A,
IFERROR(VLOOKUP(AE1719,MonsterTable!$A:$B,MATCH(MonsterTable!$B$1,MonsterTable!$A$1:$B$1,0),0),
IF(OR(NOT(ISBLANK(AG1719)),ISBLANK(AH1719)),#N/A,
IF(AE1719="empty","empty",
VLOOKUP(AE1719,MonsterGroupTable!$A:$A,1,0)))))))</f>
        <v>empty</v>
      </c>
      <c r="AH1719">
        <v>3</v>
      </c>
      <c r="AL1719" s="1" t="s">
        <v>340</v>
      </c>
      <c r="AM1719" s="2">
        <f>IF(AND(ISBLANK(AL1719),OR(NOT(ISBLANK(AN1719)),NOT(ISBLANK(AO1719)))),#N/A,
IF(ISBLANK(AL1719),"",
IF(AND(NOT(ISERROR(VLOOKUP(AL1719,MonsterTable!$A:$B,MATCH(MonsterTable!$B$1,MonsterTable!$A$1:$B$1,0),0))),OR(ISBLANK(AN1719),ISBLANK(AO1719))),#N/A,
IFERROR(VLOOKUP(AL1719,MonsterTable!$A:$B,MATCH(MonsterTable!$B$1,MonsterTable!$A$1:$B$1,0),0),
IF(OR(NOT(ISBLANK(AN1719)),ISBLANK(AO1719)),#N/A,
IF(AL1719="empty","empty",
VLOOKUP(AL1719,MonsterGroupTable!$A:$A,1,0)))))))</f>
        <v>204</v>
      </c>
      <c r="AN1719">
        <v>1</v>
      </c>
      <c r="AO1719">
        <v>1</v>
      </c>
      <c r="AP1719">
        <v>0</v>
      </c>
      <c r="AT1719" s="2" t="str">
        <f>IF(AND(ISBLANK(AS1719),OR(NOT(ISBLANK(AU1719)),NOT(ISBLANK(AV1719)))),#N/A,
IF(ISBLANK(AS1719),"",
IF(AND(NOT(ISERROR(VLOOKUP(AS1719,MonsterTable!$A:$B,MATCH(MonsterTable!$B$1,MonsterTable!$A$1:$B$1,0),0))),OR(ISBLANK(AU1719),ISBLANK(AV1719))),#N/A,
IFERROR(VLOOKUP(AS1719,MonsterTable!$A:$B,MATCH(MonsterTable!$B$1,MonsterTable!$A$1:$B$1,0),0),
IF(OR(NOT(ISBLANK(AU1719)),ISBLANK(AV1719)),#N/A,
IF(AS1719="empty","empty",
VLOOKUP(AS1719,MonsterGroupTable!$A:$A,1,0)))))))</f>
        <v/>
      </c>
      <c r="BA1719" s="2" t="str">
        <f>IF(AND(ISBLANK(AZ1719),OR(NOT(ISBLANK(BB1719)),NOT(ISBLANK(BC1719)))),#N/A,
IF(ISBLANK(AZ1719),"",
IF(AND(NOT(ISERROR(VLOOKUP(AZ1719,MonsterTable!$A:$B,MATCH(MonsterTable!$B$1,MonsterTable!$A$1:$B$1,0),0))),OR(ISBLANK(BB1719),ISBLANK(BC1719))),#N/A,
IFERROR(VLOOKUP(AZ1719,MonsterTable!$A:$B,MATCH(MonsterTable!$B$1,MonsterTable!$A$1:$B$1,0),0),
IF(OR(NOT(ISBLANK(BB1719)),ISBLANK(BC1719)),#N/A,
IF(AZ1719="empty","empty",
VLOOKUP(AZ1719,MonsterGroupTable!$A:$A,1,0)))))))</f>
        <v/>
      </c>
      <c r="BH1719" s="2" t="str">
        <f>IF(AND(ISBLANK(BG1719),OR(NOT(ISBLANK(BI1719)),NOT(ISBLANK(BJ1719)))),#N/A,
IF(ISBLANK(BG1719),"",
IF(AND(NOT(ISERROR(VLOOKUP(BG1719,MonsterTable!$A:$B,MATCH(MonsterTable!$B$1,MonsterTable!$A$1:$B$1,0),0))),OR(ISBLANK(BI1719),ISBLANK(BJ1719))),#N/A,
IFERROR(VLOOKUP(BG1719,MonsterTable!$A:$B,MATCH(MonsterTable!$B$1,MonsterTable!$A$1:$B$1,0),0),
IF(OR(NOT(ISBLANK(BI1719)),ISBLANK(BJ1719)),#N/A,
IF(BG1719="empty","empty",
VLOOKUP(BG1719,MonsterGroupTable!$A:$A,1,0)))))))</f>
        <v/>
      </c>
      <c r="BO1719" s="2" t="str">
        <f>IF(AND(ISBLANK(BN1719),OR(NOT(ISBLANK(BP1719)),NOT(ISBLANK(BQ1719)))),#N/A,
IF(ISBLANK(BN1719),"",
IF(AND(NOT(ISERROR(VLOOKUP(BN1719,MonsterTable!$A:$B,MATCH(MonsterTable!$B$1,MonsterTable!$A$1:$B$1,0),0))),OR(ISBLANK(BP1719),ISBLANK(BQ1719))),#N/A,
IFERROR(VLOOKUP(BN1719,MonsterTable!$A:$B,MATCH(MonsterTable!$B$1,MonsterTable!$A$1:$B$1,0),0),
IF(OR(NOT(ISBLANK(BP1719)),ISBLANK(BQ1719)),#N/A,
IF(BN1719="empty","empty",
VLOOKUP(BN1719,MonsterGroupTable!$A:$A,1,0)))))))</f>
        <v/>
      </c>
      <c r="BV1719" s="2" t="str">
        <f>IF(AND(ISBLANK(BU1719),OR(NOT(ISBLANK(BW1719)),NOT(ISBLANK(BX1719)))),#N/A,
IF(ISBLANK(BU1719),"",
IF(AND(NOT(ISERROR(VLOOKUP(BU1719,MonsterTable!$A:$B,MATCH(MonsterTable!$B$1,MonsterTable!$A$1:$B$1,0),0))),OR(ISBLANK(BW1719),ISBLANK(BX1719))),#N/A,
IFERROR(VLOOKUP(BU1719,MonsterTable!$A:$B,MATCH(MonsterTable!$B$1,MonsterTable!$A$1:$B$1,0),0),
IF(OR(NOT(ISBLANK(BW1719)),ISBLANK(BX1719)),#N/A,
IF(BU1719="empty","empty",
VLOOKUP(BU1719,MonsterGroupTable!$A:$A,1,0)))))))</f>
        <v/>
      </c>
      <c r="CC1719" s="2" t="str">
        <f>IF(AND(ISBLANK(CB1719),OR(NOT(ISBLANK(CD1719)),NOT(ISBLANK(CE1719)))),#N/A,
IF(ISBLANK(CB1719),"",
IF(AND(NOT(ISERROR(VLOOKUP(CB1719,MonsterTable!$A:$B,MATCH(MonsterTable!$B$1,MonsterTable!$A$1:$B$1,0),0))),OR(ISBLANK(CD1719),ISBLANK(CE1719))),#N/A,
IFERROR(VLOOKUP(CB1719,MonsterTable!$A:$B,MATCH(MonsterTable!$B$1,MonsterTable!$A$1:$B$1,0),0),
IF(OR(NOT(ISBLANK(CD1719)),ISBLANK(CE1719)),#N/A,
IF(CB1719="empty","empty",
VLOOKUP(CB1719,MonsterGroupTable!$A:$A,1,0)))))))</f>
        <v/>
      </c>
      <c r="CJ1719" s="2" t="str">
        <f>IF(AND(ISBLANK(CI1719),OR(NOT(ISBLANK(CK1719)),NOT(ISBLANK(CL1719)))),#N/A,
IF(ISBLANK(CI1719),"",
IF(AND(NOT(ISERROR(VLOOKUP(CI1719,MonsterTable!$A:$B,MATCH(MonsterTable!$B$1,MonsterTable!$A$1:$B$1,0),0))),OR(ISBLANK(CK1719),ISBLANK(CL1719))),#N/A,
IFERROR(VLOOKUP(CI1719,MonsterTable!$A:$B,MATCH(MonsterTable!$B$1,MonsterTable!$A$1:$B$1,0),0),
IF(OR(NOT(ISBLANK(CK1719)),ISBLANK(CL1719)),#N/A,
IF(CI1719="empty","empty",
VLOOKUP(CI1719,MonsterGroupTable!$A:$A,1,0)))))))</f>
        <v/>
      </c>
    </row>
    <row r="1720" spans="1:88">
      <c r="A1720">
        <v>20686</v>
      </c>
      <c r="B1720">
        <f t="shared" si="57"/>
        <v>1.1000000000000001</v>
      </c>
      <c r="C1720">
        <f t="shared" si="57"/>
        <v>1.1000000000000001</v>
      </c>
      <c r="F1720">
        <v>3300</v>
      </c>
      <c r="G1720">
        <v>119161</v>
      </c>
      <c r="H1720">
        <v>0</v>
      </c>
      <c r="I1720">
        <v>0</v>
      </c>
      <c r="J1720">
        <v>0</v>
      </c>
      <c r="K1720" t="s">
        <v>28</v>
      </c>
      <c r="L1720" t="s">
        <v>255</v>
      </c>
      <c r="M1720" t="s">
        <v>79</v>
      </c>
      <c r="N1720" t="s">
        <v>80</v>
      </c>
      <c r="O1720">
        <v>0</v>
      </c>
      <c r="P1720">
        <v>-4.75</v>
      </c>
      <c r="Q1720">
        <v>-3.5</v>
      </c>
      <c r="R1720">
        <v>4.75</v>
      </c>
      <c r="S1720">
        <v>3</v>
      </c>
      <c r="T1720">
        <v>-13.5</v>
      </c>
      <c r="U1720">
        <v>2.5499999999999998</v>
      </c>
      <c r="V1720">
        <v>-6.75</v>
      </c>
      <c r="W1720" t="str">
        <f t="shared" si="58"/>
        <v>g109,5,empty,3,204,1,1,0</v>
      </c>
      <c r="X1720" s="1" t="s">
        <v>287</v>
      </c>
      <c r="Y1720" s="2" t="str">
        <f>IF(AND(ISBLANK(X1720),OR(NOT(ISBLANK(Z1720)),NOT(ISBLANK(AA1720)))),#N/A,
IF(ISBLANK(X1720),"",
IF(AND(NOT(ISERROR(VLOOKUP(X1720,MonsterTable!$A:$B,MATCH(MonsterTable!$B$1,MonsterTable!$A$1:$B$1,0),0))),OR(ISBLANK(Z1720),ISBLANK(AA1720))),#N/A,
IFERROR(VLOOKUP(X1720,MonsterTable!$A:$B,MATCH(MonsterTable!$B$1,MonsterTable!$A$1:$B$1,0),0),
IF(OR(NOT(ISBLANK(Z1720)),ISBLANK(AA1720)),#N/A,
IF(X1720="empty","empty",
VLOOKUP(X1720,MonsterGroupTable!$A:$A,1,0)))))))</f>
        <v>g109</v>
      </c>
      <c r="AA1720">
        <v>5</v>
      </c>
      <c r="AE1720" s="1" t="s">
        <v>446</v>
      </c>
      <c r="AF1720" s="2" t="str">
        <f>IF(AND(ISBLANK(AE1720),OR(NOT(ISBLANK(AG1720)),NOT(ISBLANK(AH1720)))),#N/A,
IF(ISBLANK(AE1720),"",
IF(AND(NOT(ISERROR(VLOOKUP(AE1720,MonsterTable!$A:$B,MATCH(MonsterTable!$B$1,MonsterTable!$A$1:$B$1,0),0))),OR(ISBLANK(AG1720),ISBLANK(AH1720))),#N/A,
IFERROR(VLOOKUP(AE1720,MonsterTable!$A:$B,MATCH(MonsterTable!$B$1,MonsterTable!$A$1:$B$1,0),0),
IF(OR(NOT(ISBLANK(AG1720)),ISBLANK(AH1720)),#N/A,
IF(AE1720="empty","empty",
VLOOKUP(AE1720,MonsterGroupTable!$A:$A,1,0)))))))</f>
        <v>empty</v>
      </c>
      <c r="AH1720">
        <v>3</v>
      </c>
      <c r="AL1720" s="1" t="s">
        <v>340</v>
      </c>
      <c r="AM1720" s="2">
        <f>IF(AND(ISBLANK(AL1720),OR(NOT(ISBLANK(AN1720)),NOT(ISBLANK(AO1720)))),#N/A,
IF(ISBLANK(AL1720),"",
IF(AND(NOT(ISERROR(VLOOKUP(AL1720,MonsterTable!$A:$B,MATCH(MonsterTable!$B$1,MonsterTable!$A$1:$B$1,0),0))),OR(ISBLANK(AN1720),ISBLANK(AO1720))),#N/A,
IFERROR(VLOOKUP(AL1720,MonsterTable!$A:$B,MATCH(MonsterTable!$B$1,MonsterTable!$A$1:$B$1,0),0),
IF(OR(NOT(ISBLANK(AN1720)),ISBLANK(AO1720)),#N/A,
IF(AL1720="empty","empty",
VLOOKUP(AL1720,MonsterGroupTable!$A:$A,1,0)))))))</f>
        <v>204</v>
      </c>
      <c r="AN1720">
        <v>1</v>
      </c>
      <c r="AO1720">
        <v>1</v>
      </c>
      <c r="AP1720">
        <v>0</v>
      </c>
      <c r="AT1720" s="2" t="str">
        <f>IF(AND(ISBLANK(AS1720),OR(NOT(ISBLANK(AU1720)),NOT(ISBLANK(AV1720)))),#N/A,
IF(ISBLANK(AS1720),"",
IF(AND(NOT(ISERROR(VLOOKUP(AS1720,MonsterTable!$A:$B,MATCH(MonsterTable!$B$1,MonsterTable!$A$1:$B$1,0),0))),OR(ISBLANK(AU1720),ISBLANK(AV1720))),#N/A,
IFERROR(VLOOKUP(AS1720,MonsterTable!$A:$B,MATCH(MonsterTable!$B$1,MonsterTable!$A$1:$B$1,0),0),
IF(OR(NOT(ISBLANK(AU1720)),ISBLANK(AV1720)),#N/A,
IF(AS1720="empty","empty",
VLOOKUP(AS1720,MonsterGroupTable!$A:$A,1,0)))))))</f>
        <v/>
      </c>
      <c r="BA1720" s="2" t="str">
        <f>IF(AND(ISBLANK(AZ1720),OR(NOT(ISBLANK(BB1720)),NOT(ISBLANK(BC1720)))),#N/A,
IF(ISBLANK(AZ1720),"",
IF(AND(NOT(ISERROR(VLOOKUP(AZ1720,MonsterTable!$A:$B,MATCH(MonsterTable!$B$1,MonsterTable!$A$1:$B$1,0),0))),OR(ISBLANK(BB1720),ISBLANK(BC1720))),#N/A,
IFERROR(VLOOKUP(AZ1720,MonsterTable!$A:$B,MATCH(MonsterTable!$B$1,MonsterTable!$A$1:$B$1,0),0),
IF(OR(NOT(ISBLANK(BB1720)),ISBLANK(BC1720)),#N/A,
IF(AZ1720="empty","empty",
VLOOKUP(AZ1720,MonsterGroupTable!$A:$A,1,0)))))))</f>
        <v/>
      </c>
      <c r="BH1720" s="2" t="str">
        <f>IF(AND(ISBLANK(BG1720),OR(NOT(ISBLANK(BI1720)),NOT(ISBLANK(BJ1720)))),#N/A,
IF(ISBLANK(BG1720),"",
IF(AND(NOT(ISERROR(VLOOKUP(BG1720,MonsterTable!$A:$B,MATCH(MonsterTable!$B$1,MonsterTable!$A$1:$B$1,0),0))),OR(ISBLANK(BI1720),ISBLANK(BJ1720))),#N/A,
IFERROR(VLOOKUP(BG1720,MonsterTable!$A:$B,MATCH(MonsterTable!$B$1,MonsterTable!$A$1:$B$1,0),0),
IF(OR(NOT(ISBLANK(BI1720)),ISBLANK(BJ1720)),#N/A,
IF(BG1720="empty","empty",
VLOOKUP(BG1720,MonsterGroupTable!$A:$A,1,0)))))))</f>
        <v/>
      </c>
      <c r="BO1720" s="2" t="str">
        <f>IF(AND(ISBLANK(BN1720),OR(NOT(ISBLANK(BP1720)),NOT(ISBLANK(BQ1720)))),#N/A,
IF(ISBLANK(BN1720),"",
IF(AND(NOT(ISERROR(VLOOKUP(BN1720,MonsterTable!$A:$B,MATCH(MonsterTable!$B$1,MonsterTable!$A$1:$B$1,0),0))),OR(ISBLANK(BP1720),ISBLANK(BQ1720))),#N/A,
IFERROR(VLOOKUP(BN1720,MonsterTable!$A:$B,MATCH(MonsterTable!$B$1,MonsterTable!$A$1:$B$1,0),0),
IF(OR(NOT(ISBLANK(BP1720)),ISBLANK(BQ1720)),#N/A,
IF(BN1720="empty","empty",
VLOOKUP(BN1720,MonsterGroupTable!$A:$A,1,0)))))))</f>
        <v/>
      </c>
      <c r="BV1720" s="2" t="str">
        <f>IF(AND(ISBLANK(BU1720),OR(NOT(ISBLANK(BW1720)),NOT(ISBLANK(BX1720)))),#N/A,
IF(ISBLANK(BU1720),"",
IF(AND(NOT(ISERROR(VLOOKUP(BU1720,MonsterTable!$A:$B,MATCH(MonsterTable!$B$1,MonsterTable!$A$1:$B$1,0),0))),OR(ISBLANK(BW1720),ISBLANK(BX1720))),#N/A,
IFERROR(VLOOKUP(BU1720,MonsterTable!$A:$B,MATCH(MonsterTable!$B$1,MonsterTable!$A$1:$B$1,0),0),
IF(OR(NOT(ISBLANK(BW1720)),ISBLANK(BX1720)),#N/A,
IF(BU1720="empty","empty",
VLOOKUP(BU1720,MonsterGroupTable!$A:$A,1,0)))))))</f>
        <v/>
      </c>
      <c r="CC1720" s="2" t="str">
        <f>IF(AND(ISBLANK(CB1720),OR(NOT(ISBLANK(CD1720)),NOT(ISBLANK(CE1720)))),#N/A,
IF(ISBLANK(CB1720),"",
IF(AND(NOT(ISERROR(VLOOKUP(CB1720,MonsterTable!$A:$B,MATCH(MonsterTable!$B$1,MonsterTable!$A$1:$B$1,0),0))),OR(ISBLANK(CD1720),ISBLANK(CE1720))),#N/A,
IFERROR(VLOOKUP(CB1720,MonsterTable!$A:$B,MATCH(MonsterTable!$B$1,MonsterTable!$A$1:$B$1,0),0),
IF(OR(NOT(ISBLANK(CD1720)),ISBLANK(CE1720)),#N/A,
IF(CB1720="empty","empty",
VLOOKUP(CB1720,MonsterGroupTable!$A:$A,1,0)))))))</f>
        <v/>
      </c>
      <c r="CJ1720" s="2" t="str">
        <f>IF(AND(ISBLANK(CI1720),OR(NOT(ISBLANK(CK1720)),NOT(ISBLANK(CL1720)))),#N/A,
IF(ISBLANK(CI1720),"",
IF(AND(NOT(ISERROR(VLOOKUP(CI1720,MonsterTable!$A:$B,MATCH(MonsterTable!$B$1,MonsterTable!$A$1:$B$1,0),0))),OR(ISBLANK(CK1720),ISBLANK(CL1720))),#N/A,
IFERROR(VLOOKUP(CI1720,MonsterTable!$A:$B,MATCH(MonsterTable!$B$1,MonsterTable!$A$1:$B$1,0),0),
IF(OR(NOT(ISBLANK(CK1720)),ISBLANK(CL1720)),#N/A,
IF(CI1720="empty","empty",
VLOOKUP(CI1720,MonsterGroupTable!$A:$A,1,0)))))))</f>
        <v/>
      </c>
    </row>
    <row r="1721" spans="1:88">
      <c r="A1721">
        <v>20687</v>
      </c>
      <c r="B1721">
        <f t="shared" si="57"/>
        <v>1.1000000000000001</v>
      </c>
      <c r="C1721">
        <f t="shared" si="57"/>
        <v>1.1000000000000001</v>
      </c>
      <c r="F1721">
        <v>3300</v>
      </c>
      <c r="G1721">
        <v>119656</v>
      </c>
      <c r="H1721">
        <v>0</v>
      </c>
      <c r="I1721">
        <v>0</v>
      </c>
      <c r="J1721">
        <v>0</v>
      </c>
      <c r="K1721" t="s">
        <v>28</v>
      </c>
      <c r="L1721" t="s">
        <v>255</v>
      </c>
      <c r="M1721" t="s">
        <v>79</v>
      </c>
      <c r="N1721" t="s">
        <v>80</v>
      </c>
      <c r="O1721">
        <v>0</v>
      </c>
      <c r="P1721">
        <v>-4.75</v>
      </c>
      <c r="Q1721">
        <v>-3.5</v>
      </c>
      <c r="R1721">
        <v>4.75</v>
      </c>
      <c r="S1721">
        <v>3</v>
      </c>
      <c r="T1721">
        <v>-13.5</v>
      </c>
      <c r="U1721">
        <v>2.5499999999999998</v>
      </c>
      <c r="V1721">
        <v>-6.75</v>
      </c>
      <c r="W1721" t="str">
        <f t="shared" si="58"/>
        <v>g109,5,empty,3,204,1,1,0</v>
      </c>
      <c r="X1721" s="1" t="s">
        <v>287</v>
      </c>
      <c r="Y1721" s="2" t="str">
        <f>IF(AND(ISBLANK(X1721),OR(NOT(ISBLANK(Z1721)),NOT(ISBLANK(AA1721)))),#N/A,
IF(ISBLANK(X1721),"",
IF(AND(NOT(ISERROR(VLOOKUP(X1721,MonsterTable!$A:$B,MATCH(MonsterTable!$B$1,MonsterTable!$A$1:$B$1,0),0))),OR(ISBLANK(Z1721),ISBLANK(AA1721))),#N/A,
IFERROR(VLOOKUP(X1721,MonsterTable!$A:$B,MATCH(MonsterTable!$B$1,MonsterTable!$A$1:$B$1,0),0),
IF(OR(NOT(ISBLANK(Z1721)),ISBLANK(AA1721)),#N/A,
IF(X1721="empty","empty",
VLOOKUP(X1721,MonsterGroupTable!$A:$A,1,0)))))))</f>
        <v>g109</v>
      </c>
      <c r="AA1721">
        <v>5</v>
      </c>
      <c r="AE1721" s="1" t="s">
        <v>446</v>
      </c>
      <c r="AF1721" s="2" t="str">
        <f>IF(AND(ISBLANK(AE1721),OR(NOT(ISBLANK(AG1721)),NOT(ISBLANK(AH1721)))),#N/A,
IF(ISBLANK(AE1721),"",
IF(AND(NOT(ISERROR(VLOOKUP(AE1721,MonsterTable!$A:$B,MATCH(MonsterTable!$B$1,MonsterTable!$A$1:$B$1,0),0))),OR(ISBLANK(AG1721),ISBLANK(AH1721))),#N/A,
IFERROR(VLOOKUP(AE1721,MonsterTable!$A:$B,MATCH(MonsterTable!$B$1,MonsterTable!$A$1:$B$1,0),0),
IF(OR(NOT(ISBLANK(AG1721)),ISBLANK(AH1721)),#N/A,
IF(AE1721="empty","empty",
VLOOKUP(AE1721,MonsterGroupTable!$A:$A,1,0)))))))</f>
        <v>empty</v>
      </c>
      <c r="AH1721">
        <v>3</v>
      </c>
      <c r="AL1721" s="1" t="s">
        <v>340</v>
      </c>
      <c r="AM1721" s="2">
        <f>IF(AND(ISBLANK(AL1721),OR(NOT(ISBLANK(AN1721)),NOT(ISBLANK(AO1721)))),#N/A,
IF(ISBLANK(AL1721),"",
IF(AND(NOT(ISERROR(VLOOKUP(AL1721,MonsterTable!$A:$B,MATCH(MonsterTable!$B$1,MonsterTable!$A$1:$B$1,0),0))),OR(ISBLANK(AN1721),ISBLANK(AO1721))),#N/A,
IFERROR(VLOOKUP(AL1721,MonsterTable!$A:$B,MATCH(MonsterTable!$B$1,MonsterTable!$A$1:$B$1,0),0),
IF(OR(NOT(ISBLANK(AN1721)),ISBLANK(AO1721)),#N/A,
IF(AL1721="empty","empty",
VLOOKUP(AL1721,MonsterGroupTable!$A:$A,1,0)))))))</f>
        <v>204</v>
      </c>
      <c r="AN1721">
        <v>1</v>
      </c>
      <c r="AO1721">
        <v>1</v>
      </c>
      <c r="AP1721">
        <v>0</v>
      </c>
      <c r="AT1721" s="2" t="str">
        <f>IF(AND(ISBLANK(AS1721),OR(NOT(ISBLANK(AU1721)),NOT(ISBLANK(AV1721)))),#N/A,
IF(ISBLANK(AS1721),"",
IF(AND(NOT(ISERROR(VLOOKUP(AS1721,MonsterTable!$A:$B,MATCH(MonsterTable!$B$1,MonsterTable!$A$1:$B$1,0),0))),OR(ISBLANK(AU1721),ISBLANK(AV1721))),#N/A,
IFERROR(VLOOKUP(AS1721,MonsterTable!$A:$B,MATCH(MonsterTable!$B$1,MonsterTable!$A$1:$B$1,0),0),
IF(OR(NOT(ISBLANK(AU1721)),ISBLANK(AV1721)),#N/A,
IF(AS1721="empty","empty",
VLOOKUP(AS1721,MonsterGroupTable!$A:$A,1,0)))))))</f>
        <v/>
      </c>
      <c r="BA1721" s="2" t="str">
        <f>IF(AND(ISBLANK(AZ1721),OR(NOT(ISBLANK(BB1721)),NOT(ISBLANK(BC1721)))),#N/A,
IF(ISBLANK(AZ1721),"",
IF(AND(NOT(ISERROR(VLOOKUP(AZ1721,MonsterTable!$A:$B,MATCH(MonsterTable!$B$1,MonsterTable!$A$1:$B$1,0),0))),OR(ISBLANK(BB1721),ISBLANK(BC1721))),#N/A,
IFERROR(VLOOKUP(AZ1721,MonsterTable!$A:$B,MATCH(MonsterTable!$B$1,MonsterTable!$A$1:$B$1,0),0),
IF(OR(NOT(ISBLANK(BB1721)),ISBLANK(BC1721)),#N/A,
IF(AZ1721="empty","empty",
VLOOKUP(AZ1721,MonsterGroupTable!$A:$A,1,0)))))))</f>
        <v/>
      </c>
      <c r="BH1721" s="2" t="str">
        <f>IF(AND(ISBLANK(BG1721),OR(NOT(ISBLANK(BI1721)),NOT(ISBLANK(BJ1721)))),#N/A,
IF(ISBLANK(BG1721),"",
IF(AND(NOT(ISERROR(VLOOKUP(BG1721,MonsterTable!$A:$B,MATCH(MonsterTable!$B$1,MonsterTable!$A$1:$B$1,0),0))),OR(ISBLANK(BI1721),ISBLANK(BJ1721))),#N/A,
IFERROR(VLOOKUP(BG1721,MonsterTable!$A:$B,MATCH(MonsterTable!$B$1,MonsterTable!$A$1:$B$1,0),0),
IF(OR(NOT(ISBLANK(BI1721)),ISBLANK(BJ1721)),#N/A,
IF(BG1721="empty","empty",
VLOOKUP(BG1721,MonsterGroupTable!$A:$A,1,0)))))))</f>
        <v/>
      </c>
      <c r="BO1721" s="2" t="str">
        <f>IF(AND(ISBLANK(BN1721),OR(NOT(ISBLANK(BP1721)),NOT(ISBLANK(BQ1721)))),#N/A,
IF(ISBLANK(BN1721),"",
IF(AND(NOT(ISERROR(VLOOKUP(BN1721,MonsterTable!$A:$B,MATCH(MonsterTable!$B$1,MonsterTable!$A$1:$B$1,0),0))),OR(ISBLANK(BP1721),ISBLANK(BQ1721))),#N/A,
IFERROR(VLOOKUP(BN1721,MonsterTable!$A:$B,MATCH(MonsterTable!$B$1,MonsterTable!$A$1:$B$1,0),0),
IF(OR(NOT(ISBLANK(BP1721)),ISBLANK(BQ1721)),#N/A,
IF(BN1721="empty","empty",
VLOOKUP(BN1721,MonsterGroupTable!$A:$A,1,0)))))))</f>
        <v/>
      </c>
      <c r="BV1721" s="2" t="str">
        <f>IF(AND(ISBLANK(BU1721),OR(NOT(ISBLANK(BW1721)),NOT(ISBLANK(BX1721)))),#N/A,
IF(ISBLANK(BU1721),"",
IF(AND(NOT(ISERROR(VLOOKUP(BU1721,MonsterTable!$A:$B,MATCH(MonsterTable!$B$1,MonsterTable!$A$1:$B$1,0),0))),OR(ISBLANK(BW1721),ISBLANK(BX1721))),#N/A,
IFERROR(VLOOKUP(BU1721,MonsterTable!$A:$B,MATCH(MonsterTable!$B$1,MonsterTable!$A$1:$B$1,0),0),
IF(OR(NOT(ISBLANK(BW1721)),ISBLANK(BX1721)),#N/A,
IF(BU1721="empty","empty",
VLOOKUP(BU1721,MonsterGroupTable!$A:$A,1,0)))))))</f>
        <v/>
      </c>
      <c r="CC1721" s="2" t="str">
        <f>IF(AND(ISBLANK(CB1721),OR(NOT(ISBLANK(CD1721)),NOT(ISBLANK(CE1721)))),#N/A,
IF(ISBLANK(CB1721),"",
IF(AND(NOT(ISERROR(VLOOKUP(CB1721,MonsterTable!$A:$B,MATCH(MonsterTable!$B$1,MonsterTable!$A$1:$B$1,0),0))),OR(ISBLANK(CD1721),ISBLANK(CE1721))),#N/A,
IFERROR(VLOOKUP(CB1721,MonsterTable!$A:$B,MATCH(MonsterTable!$B$1,MonsterTable!$A$1:$B$1,0),0),
IF(OR(NOT(ISBLANK(CD1721)),ISBLANK(CE1721)),#N/A,
IF(CB1721="empty","empty",
VLOOKUP(CB1721,MonsterGroupTable!$A:$A,1,0)))))))</f>
        <v/>
      </c>
      <c r="CJ1721" s="2" t="str">
        <f>IF(AND(ISBLANK(CI1721),OR(NOT(ISBLANK(CK1721)),NOT(ISBLANK(CL1721)))),#N/A,
IF(ISBLANK(CI1721),"",
IF(AND(NOT(ISERROR(VLOOKUP(CI1721,MonsterTable!$A:$B,MATCH(MonsterTable!$B$1,MonsterTable!$A$1:$B$1,0),0))),OR(ISBLANK(CK1721),ISBLANK(CL1721))),#N/A,
IFERROR(VLOOKUP(CI1721,MonsterTable!$A:$B,MATCH(MonsterTable!$B$1,MonsterTable!$A$1:$B$1,0),0),
IF(OR(NOT(ISBLANK(CK1721)),ISBLANK(CL1721)),#N/A,
IF(CI1721="empty","empty",
VLOOKUP(CI1721,MonsterGroupTable!$A:$A,1,0)))))))</f>
        <v/>
      </c>
    </row>
    <row r="1722" spans="1:88">
      <c r="A1722">
        <v>20688</v>
      </c>
      <c r="B1722">
        <f t="shared" si="57"/>
        <v>1.1000000000000001</v>
      </c>
      <c r="C1722">
        <f t="shared" si="57"/>
        <v>1.1000000000000001</v>
      </c>
      <c r="F1722">
        <v>3300</v>
      </c>
      <c r="G1722">
        <v>120151</v>
      </c>
      <c r="H1722">
        <v>0</v>
      </c>
      <c r="I1722">
        <v>0</v>
      </c>
      <c r="J1722">
        <v>0</v>
      </c>
      <c r="K1722" t="s">
        <v>28</v>
      </c>
      <c r="L1722" t="s">
        <v>255</v>
      </c>
      <c r="M1722" t="s">
        <v>79</v>
      </c>
      <c r="N1722" t="s">
        <v>80</v>
      </c>
      <c r="O1722">
        <v>0</v>
      </c>
      <c r="P1722">
        <v>-4.75</v>
      </c>
      <c r="Q1722">
        <v>-3.5</v>
      </c>
      <c r="R1722">
        <v>4.75</v>
      </c>
      <c r="S1722">
        <v>3</v>
      </c>
      <c r="T1722">
        <v>-13.5</v>
      </c>
      <c r="U1722">
        <v>2.5499999999999998</v>
      </c>
      <c r="V1722">
        <v>-6.75</v>
      </c>
      <c r="W1722" t="str">
        <f t="shared" si="58"/>
        <v>g109,5,empty,3,204,1,1,0</v>
      </c>
      <c r="X1722" s="1" t="s">
        <v>287</v>
      </c>
      <c r="Y1722" s="2" t="str">
        <f>IF(AND(ISBLANK(X1722),OR(NOT(ISBLANK(Z1722)),NOT(ISBLANK(AA1722)))),#N/A,
IF(ISBLANK(X1722),"",
IF(AND(NOT(ISERROR(VLOOKUP(X1722,MonsterTable!$A:$B,MATCH(MonsterTable!$B$1,MonsterTable!$A$1:$B$1,0),0))),OR(ISBLANK(Z1722),ISBLANK(AA1722))),#N/A,
IFERROR(VLOOKUP(X1722,MonsterTable!$A:$B,MATCH(MonsterTable!$B$1,MonsterTable!$A$1:$B$1,0),0),
IF(OR(NOT(ISBLANK(Z1722)),ISBLANK(AA1722)),#N/A,
IF(X1722="empty","empty",
VLOOKUP(X1722,MonsterGroupTable!$A:$A,1,0)))))))</f>
        <v>g109</v>
      </c>
      <c r="AA1722">
        <v>5</v>
      </c>
      <c r="AE1722" s="1" t="s">
        <v>446</v>
      </c>
      <c r="AF1722" s="2" t="str">
        <f>IF(AND(ISBLANK(AE1722),OR(NOT(ISBLANK(AG1722)),NOT(ISBLANK(AH1722)))),#N/A,
IF(ISBLANK(AE1722),"",
IF(AND(NOT(ISERROR(VLOOKUP(AE1722,MonsterTable!$A:$B,MATCH(MonsterTable!$B$1,MonsterTable!$A$1:$B$1,0),0))),OR(ISBLANK(AG1722),ISBLANK(AH1722))),#N/A,
IFERROR(VLOOKUP(AE1722,MonsterTable!$A:$B,MATCH(MonsterTable!$B$1,MonsterTable!$A$1:$B$1,0),0),
IF(OR(NOT(ISBLANK(AG1722)),ISBLANK(AH1722)),#N/A,
IF(AE1722="empty","empty",
VLOOKUP(AE1722,MonsterGroupTable!$A:$A,1,0)))))))</f>
        <v>empty</v>
      </c>
      <c r="AH1722">
        <v>3</v>
      </c>
      <c r="AL1722" s="1" t="s">
        <v>340</v>
      </c>
      <c r="AM1722" s="2">
        <f>IF(AND(ISBLANK(AL1722),OR(NOT(ISBLANK(AN1722)),NOT(ISBLANK(AO1722)))),#N/A,
IF(ISBLANK(AL1722),"",
IF(AND(NOT(ISERROR(VLOOKUP(AL1722,MonsterTable!$A:$B,MATCH(MonsterTable!$B$1,MonsterTable!$A$1:$B$1,0),0))),OR(ISBLANK(AN1722),ISBLANK(AO1722))),#N/A,
IFERROR(VLOOKUP(AL1722,MonsterTable!$A:$B,MATCH(MonsterTable!$B$1,MonsterTable!$A$1:$B$1,0),0),
IF(OR(NOT(ISBLANK(AN1722)),ISBLANK(AO1722)),#N/A,
IF(AL1722="empty","empty",
VLOOKUP(AL1722,MonsterGroupTable!$A:$A,1,0)))))))</f>
        <v>204</v>
      </c>
      <c r="AN1722">
        <v>1</v>
      </c>
      <c r="AO1722">
        <v>1</v>
      </c>
      <c r="AP1722">
        <v>0</v>
      </c>
      <c r="AT1722" s="2" t="str">
        <f>IF(AND(ISBLANK(AS1722),OR(NOT(ISBLANK(AU1722)),NOT(ISBLANK(AV1722)))),#N/A,
IF(ISBLANK(AS1722),"",
IF(AND(NOT(ISERROR(VLOOKUP(AS1722,MonsterTable!$A:$B,MATCH(MonsterTable!$B$1,MonsterTable!$A$1:$B$1,0),0))),OR(ISBLANK(AU1722),ISBLANK(AV1722))),#N/A,
IFERROR(VLOOKUP(AS1722,MonsterTable!$A:$B,MATCH(MonsterTable!$B$1,MonsterTable!$A$1:$B$1,0),0),
IF(OR(NOT(ISBLANK(AU1722)),ISBLANK(AV1722)),#N/A,
IF(AS1722="empty","empty",
VLOOKUP(AS1722,MonsterGroupTable!$A:$A,1,0)))))))</f>
        <v/>
      </c>
      <c r="BA1722" s="2" t="str">
        <f>IF(AND(ISBLANK(AZ1722),OR(NOT(ISBLANK(BB1722)),NOT(ISBLANK(BC1722)))),#N/A,
IF(ISBLANK(AZ1722),"",
IF(AND(NOT(ISERROR(VLOOKUP(AZ1722,MonsterTable!$A:$B,MATCH(MonsterTable!$B$1,MonsterTable!$A$1:$B$1,0),0))),OR(ISBLANK(BB1722),ISBLANK(BC1722))),#N/A,
IFERROR(VLOOKUP(AZ1722,MonsterTable!$A:$B,MATCH(MonsterTable!$B$1,MonsterTable!$A$1:$B$1,0),0),
IF(OR(NOT(ISBLANK(BB1722)),ISBLANK(BC1722)),#N/A,
IF(AZ1722="empty","empty",
VLOOKUP(AZ1722,MonsterGroupTable!$A:$A,1,0)))))))</f>
        <v/>
      </c>
      <c r="BH1722" s="2" t="str">
        <f>IF(AND(ISBLANK(BG1722),OR(NOT(ISBLANK(BI1722)),NOT(ISBLANK(BJ1722)))),#N/A,
IF(ISBLANK(BG1722),"",
IF(AND(NOT(ISERROR(VLOOKUP(BG1722,MonsterTable!$A:$B,MATCH(MonsterTable!$B$1,MonsterTable!$A$1:$B$1,0),0))),OR(ISBLANK(BI1722),ISBLANK(BJ1722))),#N/A,
IFERROR(VLOOKUP(BG1722,MonsterTable!$A:$B,MATCH(MonsterTable!$B$1,MonsterTable!$A$1:$B$1,0),0),
IF(OR(NOT(ISBLANK(BI1722)),ISBLANK(BJ1722)),#N/A,
IF(BG1722="empty","empty",
VLOOKUP(BG1722,MonsterGroupTable!$A:$A,1,0)))))))</f>
        <v/>
      </c>
      <c r="BO1722" s="2" t="str">
        <f>IF(AND(ISBLANK(BN1722),OR(NOT(ISBLANK(BP1722)),NOT(ISBLANK(BQ1722)))),#N/A,
IF(ISBLANK(BN1722),"",
IF(AND(NOT(ISERROR(VLOOKUP(BN1722,MonsterTable!$A:$B,MATCH(MonsterTable!$B$1,MonsterTable!$A$1:$B$1,0),0))),OR(ISBLANK(BP1722),ISBLANK(BQ1722))),#N/A,
IFERROR(VLOOKUP(BN1722,MonsterTable!$A:$B,MATCH(MonsterTable!$B$1,MonsterTable!$A$1:$B$1,0),0),
IF(OR(NOT(ISBLANK(BP1722)),ISBLANK(BQ1722)),#N/A,
IF(BN1722="empty","empty",
VLOOKUP(BN1722,MonsterGroupTable!$A:$A,1,0)))))))</f>
        <v/>
      </c>
      <c r="BV1722" s="2" t="str">
        <f>IF(AND(ISBLANK(BU1722),OR(NOT(ISBLANK(BW1722)),NOT(ISBLANK(BX1722)))),#N/A,
IF(ISBLANK(BU1722),"",
IF(AND(NOT(ISERROR(VLOOKUP(BU1722,MonsterTable!$A:$B,MATCH(MonsterTable!$B$1,MonsterTable!$A$1:$B$1,0),0))),OR(ISBLANK(BW1722),ISBLANK(BX1722))),#N/A,
IFERROR(VLOOKUP(BU1722,MonsterTable!$A:$B,MATCH(MonsterTable!$B$1,MonsterTable!$A$1:$B$1,0),0),
IF(OR(NOT(ISBLANK(BW1722)),ISBLANK(BX1722)),#N/A,
IF(BU1722="empty","empty",
VLOOKUP(BU1722,MonsterGroupTable!$A:$A,1,0)))))))</f>
        <v/>
      </c>
      <c r="CC1722" s="2" t="str">
        <f>IF(AND(ISBLANK(CB1722),OR(NOT(ISBLANK(CD1722)),NOT(ISBLANK(CE1722)))),#N/A,
IF(ISBLANK(CB1722),"",
IF(AND(NOT(ISERROR(VLOOKUP(CB1722,MonsterTable!$A:$B,MATCH(MonsterTable!$B$1,MonsterTable!$A$1:$B$1,0),0))),OR(ISBLANK(CD1722),ISBLANK(CE1722))),#N/A,
IFERROR(VLOOKUP(CB1722,MonsterTable!$A:$B,MATCH(MonsterTable!$B$1,MonsterTable!$A$1:$B$1,0),0),
IF(OR(NOT(ISBLANK(CD1722)),ISBLANK(CE1722)),#N/A,
IF(CB1722="empty","empty",
VLOOKUP(CB1722,MonsterGroupTable!$A:$A,1,0)))))))</f>
        <v/>
      </c>
      <c r="CJ1722" s="2" t="str">
        <f>IF(AND(ISBLANK(CI1722),OR(NOT(ISBLANK(CK1722)),NOT(ISBLANK(CL1722)))),#N/A,
IF(ISBLANK(CI1722),"",
IF(AND(NOT(ISERROR(VLOOKUP(CI1722,MonsterTable!$A:$B,MATCH(MonsterTable!$B$1,MonsterTable!$A$1:$B$1,0),0))),OR(ISBLANK(CK1722),ISBLANK(CL1722))),#N/A,
IFERROR(VLOOKUP(CI1722,MonsterTable!$A:$B,MATCH(MonsterTable!$B$1,MonsterTable!$A$1:$B$1,0),0),
IF(OR(NOT(ISBLANK(CK1722)),ISBLANK(CL1722)),#N/A,
IF(CI1722="empty","empty",
VLOOKUP(CI1722,MonsterGroupTable!$A:$A,1,0)))))))</f>
        <v/>
      </c>
    </row>
    <row r="1723" spans="1:88">
      <c r="A1723">
        <v>20689</v>
      </c>
      <c r="B1723">
        <f t="shared" si="57"/>
        <v>1.1000000000000001</v>
      </c>
      <c r="C1723">
        <f t="shared" si="57"/>
        <v>1.1000000000000001</v>
      </c>
      <c r="F1723">
        <v>3300</v>
      </c>
      <c r="G1723">
        <v>120646</v>
      </c>
      <c r="H1723">
        <v>0</v>
      </c>
      <c r="I1723">
        <v>0</v>
      </c>
      <c r="J1723">
        <v>0</v>
      </c>
      <c r="K1723" t="s">
        <v>28</v>
      </c>
      <c r="L1723" t="s">
        <v>255</v>
      </c>
      <c r="M1723" t="s">
        <v>79</v>
      </c>
      <c r="N1723" t="s">
        <v>80</v>
      </c>
      <c r="O1723">
        <v>0</v>
      </c>
      <c r="P1723">
        <v>-4.75</v>
      </c>
      <c r="Q1723">
        <v>-3.5</v>
      </c>
      <c r="R1723">
        <v>4.75</v>
      </c>
      <c r="S1723">
        <v>3</v>
      </c>
      <c r="T1723">
        <v>-13.5</v>
      </c>
      <c r="U1723">
        <v>2.5499999999999998</v>
      </c>
      <c r="V1723">
        <v>-6.75</v>
      </c>
      <c r="W1723" t="str">
        <f t="shared" si="58"/>
        <v>g109,5,empty,3,204,1,1,0</v>
      </c>
      <c r="X1723" s="1" t="s">
        <v>287</v>
      </c>
      <c r="Y1723" s="2" t="str">
        <f>IF(AND(ISBLANK(X1723),OR(NOT(ISBLANK(Z1723)),NOT(ISBLANK(AA1723)))),#N/A,
IF(ISBLANK(X1723),"",
IF(AND(NOT(ISERROR(VLOOKUP(X1723,MonsterTable!$A:$B,MATCH(MonsterTable!$B$1,MonsterTable!$A$1:$B$1,0),0))),OR(ISBLANK(Z1723),ISBLANK(AA1723))),#N/A,
IFERROR(VLOOKUP(X1723,MonsterTable!$A:$B,MATCH(MonsterTable!$B$1,MonsterTable!$A$1:$B$1,0),0),
IF(OR(NOT(ISBLANK(Z1723)),ISBLANK(AA1723)),#N/A,
IF(X1723="empty","empty",
VLOOKUP(X1723,MonsterGroupTable!$A:$A,1,0)))))))</f>
        <v>g109</v>
      </c>
      <c r="AA1723">
        <v>5</v>
      </c>
      <c r="AE1723" s="1" t="s">
        <v>446</v>
      </c>
      <c r="AF1723" s="2" t="str">
        <f>IF(AND(ISBLANK(AE1723),OR(NOT(ISBLANK(AG1723)),NOT(ISBLANK(AH1723)))),#N/A,
IF(ISBLANK(AE1723),"",
IF(AND(NOT(ISERROR(VLOOKUP(AE1723,MonsterTable!$A:$B,MATCH(MonsterTable!$B$1,MonsterTable!$A$1:$B$1,0),0))),OR(ISBLANK(AG1723),ISBLANK(AH1723))),#N/A,
IFERROR(VLOOKUP(AE1723,MonsterTable!$A:$B,MATCH(MonsterTable!$B$1,MonsterTable!$A$1:$B$1,0),0),
IF(OR(NOT(ISBLANK(AG1723)),ISBLANK(AH1723)),#N/A,
IF(AE1723="empty","empty",
VLOOKUP(AE1723,MonsterGroupTable!$A:$A,1,0)))))))</f>
        <v>empty</v>
      </c>
      <c r="AH1723">
        <v>3</v>
      </c>
      <c r="AL1723" s="1" t="s">
        <v>340</v>
      </c>
      <c r="AM1723" s="2">
        <f>IF(AND(ISBLANK(AL1723),OR(NOT(ISBLANK(AN1723)),NOT(ISBLANK(AO1723)))),#N/A,
IF(ISBLANK(AL1723),"",
IF(AND(NOT(ISERROR(VLOOKUP(AL1723,MonsterTable!$A:$B,MATCH(MonsterTable!$B$1,MonsterTable!$A$1:$B$1,0),0))),OR(ISBLANK(AN1723),ISBLANK(AO1723))),#N/A,
IFERROR(VLOOKUP(AL1723,MonsterTable!$A:$B,MATCH(MonsterTable!$B$1,MonsterTable!$A$1:$B$1,0),0),
IF(OR(NOT(ISBLANK(AN1723)),ISBLANK(AO1723)),#N/A,
IF(AL1723="empty","empty",
VLOOKUP(AL1723,MonsterGroupTable!$A:$A,1,0)))))))</f>
        <v>204</v>
      </c>
      <c r="AN1723">
        <v>1</v>
      </c>
      <c r="AO1723">
        <v>1</v>
      </c>
      <c r="AP1723">
        <v>0</v>
      </c>
      <c r="AT1723" s="2" t="str">
        <f>IF(AND(ISBLANK(AS1723),OR(NOT(ISBLANK(AU1723)),NOT(ISBLANK(AV1723)))),#N/A,
IF(ISBLANK(AS1723),"",
IF(AND(NOT(ISERROR(VLOOKUP(AS1723,MonsterTable!$A:$B,MATCH(MonsterTable!$B$1,MonsterTable!$A$1:$B$1,0),0))),OR(ISBLANK(AU1723),ISBLANK(AV1723))),#N/A,
IFERROR(VLOOKUP(AS1723,MonsterTable!$A:$B,MATCH(MonsterTable!$B$1,MonsterTable!$A$1:$B$1,0),0),
IF(OR(NOT(ISBLANK(AU1723)),ISBLANK(AV1723)),#N/A,
IF(AS1723="empty","empty",
VLOOKUP(AS1723,MonsterGroupTable!$A:$A,1,0)))))))</f>
        <v/>
      </c>
      <c r="BA1723" s="2" t="str">
        <f>IF(AND(ISBLANK(AZ1723),OR(NOT(ISBLANK(BB1723)),NOT(ISBLANK(BC1723)))),#N/A,
IF(ISBLANK(AZ1723),"",
IF(AND(NOT(ISERROR(VLOOKUP(AZ1723,MonsterTable!$A:$B,MATCH(MonsterTable!$B$1,MonsterTable!$A$1:$B$1,0),0))),OR(ISBLANK(BB1723),ISBLANK(BC1723))),#N/A,
IFERROR(VLOOKUP(AZ1723,MonsterTable!$A:$B,MATCH(MonsterTable!$B$1,MonsterTable!$A$1:$B$1,0),0),
IF(OR(NOT(ISBLANK(BB1723)),ISBLANK(BC1723)),#N/A,
IF(AZ1723="empty","empty",
VLOOKUP(AZ1723,MonsterGroupTable!$A:$A,1,0)))))))</f>
        <v/>
      </c>
      <c r="BH1723" s="2" t="str">
        <f>IF(AND(ISBLANK(BG1723),OR(NOT(ISBLANK(BI1723)),NOT(ISBLANK(BJ1723)))),#N/A,
IF(ISBLANK(BG1723),"",
IF(AND(NOT(ISERROR(VLOOKUP(BG1723,MonsterTable!$A:$B,MATCH(MonsterTable!$B$1,MonsterTable!$A$1:$B$1,0),0))),OR(ISBLANK(BI1723),ISBLANK(BJ1723))),#N/A,
IFERROR(VLOOKUP(BG1723,MonsterTable!$A:$B,MATCH(MonsterTable!$B$1,MonsterTable!$A$1:$B$1,0),0),
IF(OR(NOT(ISBLANK(BI1723)),ISBLANK(BJ1723)),#N/A,
IF(BG1723="empty","empty",
VLOOKUP(BG1723,MonsterGroupTable!$A:$A,1,0)))))))</f>
        <v/>
      </c>
      <c r="BO1723" s="2" t="str">
        <f>IF(AND(ISBLANK(BN1723),OR(NOT(ISBLANK(BP1723)),NOT(ISBLANK(BQ1723)))),#N/A,
IF(ISBLANK(BN1723),"",
IF(AND(NOT(ISERROR(VLOOKUP(BN1723,MonsterTable!$A:$B,MATCH(MonsterTable!$B$1,MonsterTable!$A$1:$B$1,0),0))),OR(ISBLANK(BP1723),ISBLANK(BQ1723))),#N/A,
IFERROR(VLOOKUP(BN1723,MonsterTable!$A:$B,MATCH(MonsterTable!$B$1,MonsterTable!$A$1:$B$1,0),0),
IF(OR(NOT(ISBLANK(BP1723)),ISBLANK(BQ1723)),#N/A,
IF(BN1723="empty","empty",
VLOOKUP(BN1723,MonsterGroupTable!$A:$A,1,0)))))))</f>
        <v/>
      </c>
      <c r="BV1723" s="2" t="str">
        <f>IF(AND(ISBLANK(BU1723),OR(NOT(ISBLANK(BW1723)),NOT(ISBLANK(BX1723)))),#N/A,
IF(ISBLANK(BU1723),"",
IF(AND(NOT(ISERROR(VLOOKUP(BU1723,MonsterTable!$A:$B,MATCH(MonsterTable!$B$1,MonsterTable!$A$1:$B$1,0),0))),OR(ISBLANK(BW1723),ISBLANK(BX1723))),#N/A,
IFERROR(VLOOKUP(BU1723,MonsterTable!$A:$B,MATCH(MonsterTable!$B$1,MonsterTable!$A$1:$B$1,0),0),
IF(OR(NOT(ISBLANK(BW1723)),ISBLANK(BX1723)),#N/A,
IF(BU1723="empty","empty",
VLOOKUP(BU1723,MonsterGroupTable!$A:$A,1,0)))))))</f>
        <v/>
      </c>
      <c r="CC1723" s="2" t="str">
        <f>IF(AND(ISBLANK(CB1723),OR(NOT(ISBLANK(CD1723)),NOT(ISBLANK(CE1723)))),#N/A,
IF(ISBLANK(CB1723),"",
IF(AND(NOT(ISERROR(VLOOKUP(CB1723,MonsterTable!$A:$B,MATCH(MonsterTable!$B$1,MonsterTable!$A$1:$B$1,0),0))),OR(ISBLANK(CD1723),ISBLANK(CE1723))),#N/A,
IFERROR(VLOOKUP(CB1723,MonsterTable!$A:$B,MATCH(MonsterTable!$B$1,MonsterTable!$A$1:$B$1,0),0),
IF(OR(NOT(ISBLANK(CD1723)),ISBLANK(CE1723)),#N/A,
IF(CB1723="empty","empty",
VLOOKUP(CB1723,MonsterGroupTable!$A:$A,1,0)))))))</f>
        <v/>
      </c>
      <c r="CJ1723" s="2" t="str">
        <f>IF(AND(ISBLANK(CI1723),OR(NOT(ISBLANK(CK1723)),NOT(ISBLANK(CL1723)))),#N/A,
IF(ISBLANK(CI1723),"",
IF(AND(NOT(ISERROR(VLOOKUP(CI1723,MonsterTable!$A:$B,MATCH(MonsterTable!$B$1,MonsterTable!$A$1:$B$1,0),0))),OR(ISBLANK(CK1723),ISBLANK(CL1723))),#N/A,
IFERROR(VLOOKUP(CI1723,MonsterTable!$A:$B,MATCH(MonsterTable!$B$1,MonsterTable!$A$1:$B$1,0),0),
IF(OR(NOT(ISBLANK(CK1723)),ISBLANK(CL1723)),#N/A,
IF(CI1723="empty","empty",
VLOOKUP(CI1723,MonsterGroupTable!$A:$A,1,0)))))))</f>
        <v/>
      </c>
    </row>
    <row r="1724" spans="1:88">
      <c r="A1724">
        <v>20690</v>
      </c>
      <c r="B1724">
        <f t="shared" si="57"/>
        <v>1.2</v>
      </c>
      <c r="C1724">
        <f t="shared" si="57"/>
        <v>1.1000000000000001</v>
      </c>
      <c r="F1724">
        <v>3300</v>
      </c>
      <c r="G1724">
        <v>121141</v>
      </c>
      <c r="H1724">
        <v>0</v>
      </c>
      <c r="I1724">
        <v>0</v>
      </c>
      <c r="J1724">
        <v>0</v>
      </c>
      <c r="K1724" t="s">
        <v>28</v>
      </c>
      <c r="L1724" t="s">
        <v>255</v>
      </c>
      <c r="M1724" t="s">
        <v>79</v>
      </c>
      <c r="N1724" t="s">
        <v>80</v>
      </c>
      <c r="O1724">
        <v>0</v>
      </c>
      <c r="P1724">
        <v>-4.75</v>
      </c>
      <c r="Q1724">
        <v>-3.5</v>
      </c>
      <c r="R1724">
        <v>4.75</v>
      </c>
      <c r="S1724">
        <v>3</v>
      </c>
      <c r="T1724">
        <v>-13.5</v>
      </c>
      <c r="U1724">
        <v>2.5499999999999998</v>
      </c>
      <c r="V1724">
        <v>-6.75</v>
      </c>
      <c r="W1724" t="str">
        <f t="shared" si="58"/>
        <v>g109,5,empty,3,204,1,1,0</v>
      </c>
      <c r="X1724" s="1" t="s">
        <v>287</v>
      </c>
      <c r="Y1724" s="2" t="str">
        <f>IF(AND(ISBLANK(X1724),OR(NOT(ISBLANK(Z1724)),NOT(ISBLANK(AA1724)))),#N/A,
IF(ISBLANK(X1724),"",
IF(AND(NOT(ISERROR(VLOOKUP(X1724,MonsterTable!$A:$B,MATCH(MonsterTable!$B$1,MonsterTable!$A$1:$B$1,0),0))),OR(ISBLANK(Z1724),ISBLANK(AA1724))),#N/A,
IFERROR(VLOOKUP(X1724,MonsterTable!$A:$B,MATCH(MonsterTable!$B$1,MonsterTable!$A$1:$B$1,0),0),
IF(OR(NOT(ISBLANK(Z1724)),ISBLANK(AA1724)),#N/A,
IF(X1724="empty","empty",
VLOOKUP(X1724,MonsterGroupTable!$A:$A,1,0)))))))</f>
        <v>g109</v>
      </c>
      <c r="AA1724">
        <v>5</v>
      </c>
      <c r="AE1724" s="1" t="s">
        <v>446</v>
      </c>
      <c r="AF1724" s="2" t="str">
        <f>IF(AND(ISBLANK(AE1724),OR(NOT(ISBLANK(AG1724)),NOT(ISBLANK(AH1724)))),#N/A,
IF(ISBLANK(AE1724),"",
IF(AND(NOT(ISERROR(VLOOKUP(AE1724,MonsterTable!$A:$B,MATCH(MonsterTable!$B$1,MonsterTable!$A$1:$B$1,0),0))),OR(ISBLANK(AG1724),ISBLANK(AH1724))),#N/A,
IFERROR(VLOOKUP(AE1724,MonsterTable!$A:$B,MATCH(MonsterTable!$B$1,MonsterTable!$A$1:$B$1,0),0),
IF(OR(NOT(ISBLANK(AG1724)),ISBLANK(AH1724)),#N/A,
IF(AE1724="empty","empty",
VLOOKUP(AE1724,MonsterGroupTable!$A:$A,1,0)))))))</f>
        <v>empty</v>
      </c>
      <c r="AH1724">
        <v>3</v>
      </c>
      <c r="AL1724" s="1" t="s">
        <v>340</v>
      </c>
      <c r="AM1724" s="2">
        <f>IF(AND(ISBLANK(AL1724),OR(NOT(ISBLANK(AN1724)),NOT(ISBLANK(AO1724)))),#N/A,
IF(ISBLANK(AL1724),"",
IF(AND(NOT(ISERROR(VLOOKUP(AL1724,MonsterTable!$A:$B,MATCH(MonsterTable!$B$1,MonsterTable!$A$1:$B$1,0),0))),OR(ISBLANK(AN1724),ISBLANK(AO1724))),#N/A,
IFERROR(VLOOKUP(AL1724,MonsterTable!$A:$B,MATCH(MonsterTable!$B$1,MonsterTable!$A$1:$B$1,0),0),
IF(OR(NOT(ISBLANK(AN1724)),ISBLANK(AO1724)),#N/A,
IF(AL1724="empty","empty",
VLOOKUP(AL1724,MonsterGroupTable!$A:$A,1,0)))))))</f>
        <v>204</v>
      </c>
      <c r="AN1724">
        <v>1</v>
      </c>
      <c r="AO1724">
        <v>1</v>
      </c>
      <c r="AP1724">
        <v>0</v>
      </c>
      <c r="AT1724" s="2" t="str">
        <f>IF(AND(ISBLANK(AS1724),OR(NOT(ISBLANK(AU1724)),NOT(ISBLANK(AV1724)))),#N/A,
IF(ISBLANK(AS1724),"",
IF(AND(NOT(ISERROR(VLOOKUP(AS1724,MonsterTable!$A:$B,MATCH(MonsterTable!$B$1,MonsterTable!$A$1:$B$1,0),0))),OR(ISBLANK(AU1724),ISBLANK(AV1724))),#N/A,
IFERROR(VLOOKUP(AS1724,MonsterTable!$A:$B,MATCH(MonsterTable!$B$1,MonsterTable!$A$1:$B$1,0),0),
IF(OR(NOT(ISBLANK(AU1724)),ISBLANK(AV1724)),#N/A,
IF(AS1724="empty","empty",
VLOOKUP(AS1724,MonsterGroupTable!$A:$A,1,0)))))))</f>
        <v/>
      </c>
      <c r="BA1724" s="2" t="str">
        <f>IF(AND(ISBLANK(AZ1724),OR(NOT(ISBLANK(BB1724)),NOT(ISBLANK(BC1724)))),#N/A,
IF(ISBLANK(AZ1724),"",
IF(AND(NOT(ISERROR(VLOOKUP(AZ1724,MonsterTable!$A:$B,MATCH(MonsterTable!$B$1,MonsterTable!$A$1:$B$1,0),0))),OR(ISBLANK(BB1724),ISBLANK(BC1724))),#N/A,
IFERROR(VLOOKUP(AZ1724,MonsterTable!$A:$B,MATCH(MonsterTable!$B$1,MonsterTable!$A$1:$B$1,0),0),
IF(OR(NOT(ISBLANK(BB1724)),ISBLANK(BC1724)),#N/A,
IF(AZ1724="empty","empty",
VLOOKUP(AZ1724,MonsterGroupTable!$A:$A,1,0)))))))</f>
        <v/>
      </c>
      <c r="BH1724" s="2" t="str">
        <f>IF(AND(ISBLANK(BG1724),OR(NOT(ISBLANK(BI1724)),NOT(ISBLANK(BJ1724)))),#N/A,
IF(ISBLANK(BG1724),"",
IF(AND(NOT(ISERROR(VLOOKUP(BG1724,MonsterTable!$A:$B,MATCH(MonsterTable!$B$1,MonsterTable!$A$1:$B$1,0),0))),OR(ISBLANK(BI1724),ISBLANK(BJ1724))),#N/A,
IFERROR(VLOOKUP(BG1724,MonsterTable!$A:$B,MATCH(MonsterTable!$B$1,MonsterTable!$A$1:$B$1,0),0),
IF(OR(NOT(ISBLANK(BI1724)),ISBLANK(BJ1724)),#N/A,
IF(BG1724="empty","empty",
VLOOKUP(BG1724,MonsterGroupTable!$A:$A,1,0)))))))</f>
        <v/>
      </c>
      <c r="BO1724" s="2" t="str">
        <f>IF(AND(ISBLANK(BN1724),OR(NOT(ISBLANK(BP1724)),NOT(ISBLANK(BQ1724)))),#N/A,
IF(ISBLANK(BN1724),"",
IF(AND(NOT(ISERROR(VLOOKUP(BN1724,MonsterTable!$A:$B,MATCH(MonsterTable!$B$1,MonsterTable!$A$1:$B$1,0),0))),OR(ISBLANK(BP1724),ISBLANK(BQ1724))),#N/A,
IFERROR(VLOOKUP(BN1724,MonsterTable!$A:$B,MATCH(MonsterTable!$B$1,MonsterTable!$A$1:$B$1,0),0),
IF(OR(NOT(ISBLANK(BP1724)),ISBLANK(BQ1724)),#N/A,
IF(BN1724="empty","empty",
VLOOKUP(BN1724,MonsterGroupTable!$A:$A,1,0)))))))</f>
        <v/>
      </c>
      <c r="BV1724" s="2" t="str">
        <f>IF(AND(ISBLANK(BU1724),OR(NOT(ISBLANK(BW1724)),NOT(ISBLANK(BX1724)))),#N/A,
IF(ISBLANK(BU1724),"",
IF(AND(NOT(ISERROR(VLOOKUP(BU1724,MonsterTable!$A:$B,MATCH(MonsterTable!$B$1,MonsterTable!$A$1:$B$1,0),0))),OR(ISBLANK(BW1724),ISBLANK(BX1724))),#N/A,
IFERROR(VLOOKUP(BU1724,MonsterTable!$A:$B,MATCH(MonsterTable!$B$1,MonsterTable!$A$1:$B$1,0),0),
IF(OR(NOT(ISBLANK(BW1724)),ISBLANK(BX1724)),#N/A,
IF(BU1724="empty","empty",
VLOOKUP(BU1724,MonsterGroupTable!$A:$A,1,0)))))))</f>
        <v/>
      </c>
      <c r="CC1724" s="2" t="str">
        <f>IF(AND(ISBLANK(CB1724),OR(NOT(ISBLANK(CD1724)),NOT(ISBLANK(CE1724)))),#N/A,
IF(ISBLANK(CB1724),"",
IF(AND(NOT(ISERROR(VLOOKUP(CB1724,MonsterTable!$A:$B,MATCH(MonsterTable!$B$1,MonsterTable!$A$1:$B$1,0),0))),OR(ISBLANK(CD1724),ISBLANK(CE1724))),#N/A,
IFERROR(VLOOKUP(CB1724,MonsterTable!$A:$B,MATCH(MonsterTable!$B$1,MonsterTable!$A$1:$B$1,0),0),
IF(OR(NOT(ISBLANK(CD1724)),ISBLANK(CE1724)),#N/A,
IF(CB1724="empty","empty",
VLOOKUP(CB1724,MonsterGroupTable!$A:$A,1,0)))))))</f>
        <v/>
      </c>
      <c r="CJ1724" s="2" t="str">
        <f>IF(AND(ISBLANK(CI1724),OR(NOT(ISBLANK(CK1724)),NOT(ISBLANK(CL1724)))),#N/A,
IF(ISBLANK(CI1724),"",
IF(AND(NOT(ISERROR(VLOOKUP(CI1724,MonsterTable!$A:$B,MATCH(MonsterTable!$B$1,MonsterTable!$A$1:$B$1,0),0))),OR(ISBLANK(CK1724),ISBLANK(CL1724))),#N/A,
IFERROR(VLOOKUP(CI1724,MonsterTable!$A:$B,MATCH(MonsterTable!$B$1,MonsterTable!$A$1:$B$1,0),0),
IF(OR(NOT(ISBLANK(CK1724)),ISBLANK(CL1724)),#N/A,
IF(CI1724="empty","empty",
VLOOKUP(CI1724,MonsterGroupTable!$A:$A,1,0)))))))</f>
        <v/>
      </c>
    </row>
    <row r="1725" spans="1:88">
      <c r="A1725">
        <v>20691</v>
      </c>
      <c r="B1725">
        <f t="shared" si="57"/>
        <v>1.1000000000000001</v>
      </c>
      <c r="C1725">
        <f t="shared" si="57"/>
        <v>1.1000000000000001</v>
      </c>
      <c r="F1725">
        <v>3300</v>
      </c>
      <c r="G1725">
        <v>121636</v>
      </c>
      <c r="H1725">
        <v>0</v>
      </c>
      <c r="I1725">
        <v>0</v>
      </c>
      <c r="J1725">
        <v>0</v>
      </c>
      <c r="K1725" t="s">
        <v>28</v>
      </c>
      <c r="L1725" t="s">
        <v>256</v>
      </c>
      <c r="M1725" t="s">
        <v>79</v>
      </c>
      <c r="N1725" t="s">
        <v>80</v>
      </c>
      <c r="O1725">
        <v>0</v>
      </c>
      <c r="P1725">
        <v>-4.75</v>
      </c>
      <c r="Q1725">
        <v>-3.5</v>
      </c>
      <c r="R1725">
        <v>4.75</v>
      </c>
      <c r="S1725">
        <v>3</v>
      </c>
      <c r="T1725">
        <v>-13.5</v>
      </c>
      <c r="U1725">
        <v>2.5499999999999998</v>
      </c>
      <c r="V1725">
        <v>-6.75</v>
      </c>
      <c r="W1725" t="str">
        <f t="shared" si="58"/>
        <v>g110,5,empty,3,206,1,1,0</v>
      </c>
      <c r="X1725" s="1" t="s">
        <v>288</v>
      </c>
      <c r="Y1725" s="2" t="str">
        <f>IF(AND(ISBLANK(X1725),OR(NOT(ISBLANK(Z1725)),NOT(ISBLANK(AA1725)))),#N/A,
IF(ISBLANK(X1725),"",
IF(AND(NOT(ISERROR(VLOOKUP(X1725,MonsterTable!$A:$B,MATCH(MonsterTable!$B$1,MonsterTable!$A$1:$B$1,0),0))),OR(ISBLANK(Z1725),ISBLANK(AA1725))),#N/A,
IFERROR(VLOOKUP(X1725,MonsterTable!$A:$B,MATCH(MonsterTable!$B$1,MonsterTable!$A$1:$B$1,0),0),
IF(OR(NOT(ISBLANK(Z1725)),ISBLANK(AA1725)),#N/A,
IF(X1725="empty","empty",
VLOOKUP(X1725,MonsterGroupTable!$A:$A,1,0)))))))</f>
        <v>g110</v>
      </c>
      <c r="AA1725">
        <v>5</v>
      </c>
      <c r="AE1725" s="1" t="s">
        <v>446</v>
      </c>
      <c r="AF1725" s="2" t="str">
        <f>IF(AND(ISBLANK(AE1725),OR(NOT(ISBLANK(AG1725)),NOT(ISBLANK(AH1725)))),#N/A,
IF(ISBLANK(AE1725),"",
IF(AND(NOT(ISERROR(VLOOKUP(AE1725,MonsterTable!$A:$B,MATCH(MonsterTable!$B$1,MonsterTable!$A$1:$B$1,0),0))),OR(ISBLANK(AG1725),ISBLANK(AH1725))),#N/A,
IFERROR(VLOOKUP(AE1725,MonsterTable!$A:$B,MATCH(MonsterTable!$B$1,MonsterTable!$A$1:$B$1,0),0),
IF(OR(NOT(ISBLANK(AG1725)),ISBLANK(AH1725)),#N/A,
IF(AE1725="empty","empty",
VLOOKUP(AE1725,MonsterGroupTable!$A:$A,1,0)))))))</f>
        <v>empty</v>
      </c>
      <c r="AH1725">
        <v>3</v>
      </c>
      <c r="AL1725" s="1" t="s">
        <v>342</v>
      </c>
      <c r="AM1725" s="2">
        <f>IF(AND(ISBLANK(AL1725),OR(NOT(ISBLANK(AN1725)),NOT(ISBLANK(AO1725)))),#N/A,
IF(ISBLANK(AL1725),"",
IF(AND(NOT(ISERROR(VLOOKUP(AL1725,MonsterTable!$A:$B,MATCH(MonsterTable!$B$1,MonsterTable!$A$1:$B$1,0),0))),OR(ISBLANK(AN1725),ISBLANK(AO1725))),#N/A,
IFERROR(VLOOKUP(AL1725,MonsterTable!$A:$B,MATCH(MonsterTable!$B$1,MonsterTable!$A$1:$B$1,0),0),
IF(OR(NOT(ISBLANK(AN1725)),ISBLANK(AO1725)),#N/A,
IF(AL1725="empty","empty",
VLOOKUP(AL1725,MonsterGroupTable!$A:$A,1,0)))))))</f>
        <v>206</v>
      </c>
      <c r="AN1725">
        <v>1</v>
      </c>
      <c r="AO1725">
        <v>1</v>
      </c>
      <c r="AP1725">
        <v>0</v>
      </c>
      <c r="AT1725" s="2" t="str">
        <f>IF(AND(ISBLANK(AS1725),OR(NOT(ISBLANK(AU1725)),NOT(ISBLANK(AV1725)))),#N/A,
IF(ISBLANK(AS1725),"",
IF(AND(NOT(ISERROR(VLOOKUP(AS1725,MonsterTable!$A:$B,MATCH(MonsterTable!$B$1,MonsterTable!$A$1:$B$1,0),0))),OR(ISBLANK(AU1725),ISBLANK(AV1725))),#N/A,
IFERROR(VLOOKUP(AS1725,MonsterTable!$A:$B,MATCH(MonsterTable!$B$1,MonsterTable!$A$1:$B$1,0),0),
IF(OR(NOT(ISBLANK(AU1725)),ISBLANK(AV1725)),#N/A,
IF(AS1725="empty","empty",
VLOOKUP(AS1725,MonsterGroupTable!$A:$A,1,0)))))))</f>
        <v/>
      </c>
      <c r="BA1725" s="2" t="str">
        <f>IF(AND(ISBLANK(AZ1725),OR(NOT(ISBLANK(BB1725)),NOT(ISBLANK(BC1725)))),#N/A,
IF(ISBLANK(AZ1725),"",
IF(AND(NOT(ISERROR(VLOOKUP(AZ1725,MonsterTable!$A:$B,MATCH(MonsterTable!$B$1,MonsterTable!$A$1:$B$1,0),0))),OR(ISBLANK(BB1725),ISBLANK(BC1725))),#N/A,
IFERROR(VLOOKUP(AZ1725,MonsterTable!$A:$B,MATCH(MonsterTable!$B$1,MonsterTable!$A$1:$B$1,0),0),
IF(OR(NOT(ISBLANK(BB1725)),ISBLANK(BC1725)),#N/A,
IF(AZ1725="empty","empty",
VLOOKUP(AZ1725,MonsterGroupTable!$A:$A,1,0)))))))</f>
        <v/>
      </c>
      <c r="BH1725" s="2" t="str">
        <f>IF(AND(ISBLANK(BG1725),OR(NOT(ISBLANK(BI1725)),NOT(ISBLANK(BJ1725)))),#N/A,
IF(ISBLANK(BG1725),"",
IF(AND(NOT(ISERROR(VLOOKUP(BG1725,MonsterTable!$A:$B,MATCH(MonsterTable!$B$1,MonsterTable!$A$1:$B$1,0),0))),OR(ISBLANK(BI1725),ISBLANK(BJ1725))),#N/A,
IFERROR(VLOOKUP(BG1725,MonsterTable!$A:$B,MATCH(MonsterTable!$B$1,MonsterTable!$A$1:$B$1,0),0),
IF(OR(NOT(ISBLANK(BI1725)),ISBLANK(BJ1725)),#N/A,
IF(BG1725="empty","empty",
VLOOKUP(BG1725,MonsterGroupTable!$A:$A,1,0)))))))</f>
        <v/>
      </c>
      <c r="BO1725" s="2" t="str">
        <f>IF(AND(ISBLANK(BN1725),OR(NOT(ISBLANK(BP1725)),NOT(ISBLANK(BQ1725)))),#N/A,
IF(ISBLANK(BN1725),"",
IF(AND(NOT(ISERROR(VLOOKUP(BN1725,MonsterTable!$A:$B,MATCH(MonsterTable!$B$1,MonsterTable!$A$1:$B$1,0),0))),OR(ISBLANK(BP1725),ISBLANK(BQ1725))),#N/A,
IFERROR(VLOOKUP(BN1725,MonsterTable!$A:$B,MATCH(MonsterTable!$B$1,MonsterTable!$A$1:$B$1,0),0),
IF(OR(NOT(ISBLANK(BP1725)),ISBLANK(BQ1725)),#N/A,
IF(BN1725="empty","empty",
VLOOKUP(BN1725,MonsterGroupTable!$A:$A,1,0)))))))</f>
        <v/>
      </c>
      <c r="BV1725" s="2" t="str">
        <f>IF(AND(ISBLANK(BU1725),OR(NOT(ISBLANK(BW1725)),NOT(ISBLANK(BX1725)))),#N/A,
IF(ISBLANK(BU1725),"",
IF(AND(NOT(ISERROR(VLOOKUP(BU1725,MonsterTable!$A:$B,MATCH(MonsterTable!$B$1,MonsterTable!$A$1:$B$1,0),0))),OR(ISBLANK(BW1725),ISBLANK(BX1725))),#N/A,
IFERROR(VLOOKUP(BU1725,MonsterTable!$A:$B,MATCH(MonsterTable!$B$1,MonsterTable!$A$1:$B$1,0),0),
IF(OR(NOT(ISBLANK(BW1725)),ISBLANK(BX1725)),#N/A,
IF(BU1725="empty","empty",
VLOOKUP(BU1725,MonsterGroupTable!$A:$A,1,0)))))))</f>
        <v/>
      </c>
      <c r="CC1725" s="2" t="str">
        <f>IF(AND(ISBLANK(CB1725),OR(NOT(ISBLANK(CD1725)),NOT(ISBLANK(CE1725)))),#N/A,
IF(ISBLANK(CB1725),"",
IF(AND(NOT(ISERROR(VLOOKUP(CB1725,MonsterTable!$A:$B,MATCH(MonsterTable!$B$1,MonsterTable!$A$1:$B$1,0),0))),OR(ISBLANK(CD1725),ISBLANK(CE1725))),#N/A,
IFERROR(VLOOKUP(CB1725,MonsterTable!$A:$B,MATCH(MonsterTable!$B$1,MonsterTable!$A$1:$B$1,0),0),
IF(OR(NOT(ISBLANK(CD1725)),ISBLANK(CE1725)),#N/A,
IF(CB1725="empty","empty",
VLOOKUP(CB1725,MonsterGroupTable!$A:$A,1,0)))))))</f>
        <v/>
      </c>
      <c r="CJ1725" s="2" t="str">
        <f>IF(AND(ISBLANK(CI1725),OR(NOT(ISBLANK(CK1725)),NOT(ISBLANK(CL1725)))),#N/A,
IF(ISBLANK(CI1725),"",
IF(AND(NOT(ISERROR(VLOOKUP(CI1725,MonsterTable!$A:$B,MATCH(MonsterTable!$B$1,MonsterTable!$A$1:$B$1,0),0))),OR(ISBLANK(CK1725),ISBLANK(CL1725))),#N/A,
IFERROR(VLOOKUP(CI1725,MonsterTable!$A:$B,MATCH(MonsterTable!$B$1,MonsterTable!$A$1:$B$1,0),0),
IF(OR(NOT(ISBLANK(CK1725)),ISBLANK(CL1725)),#N/A,
IF(CI1725="empty","empty",
VLOOKUP(CI1725,MonsterGroupTable!$A:$A,1,0)))))))</f>
        <v/>
      </c>
    </row>
    <row r="1726" spans="1:88">
      <c r="A1726">
        <v>20692</v>
      </c>
      <c r="B1726">
        <f t="shared" si="57"/>
        <v>1.1000000000000001</v>
      </c>
      <c r="C1726">
        <f t="shared" si="57"/>
        <v>1.1000000000000001</v>
      </c>
      <c r="F1726">
        <v>3300</v>
      </c>
      <c r="G1726">
        <v>122131</v>
      </c>
      <c r="H1726">
        <v>0</v>
      </c>
      <c r="I1726">
        <v>0</v>
      </c>
      <c r="J1726">
        <v>0</v>
      </c>
      <c r="K1726" t="s">
        <v>28</v>
      </c>
      <c r="L1726" t="s">
        <v>256</v>
      </c>
      <c r="M1726" t="s">
        <v>79</v>
      </c>
      <c r="N1726" t="s">
        <v>80</v>
      </c>
      <c r="O1726">
        <v>0</v>
      </c>
      <c r="P1726">
        <v>-4.75</v>
      </c>
      <c r="Q1726">
        <v>-3.5</v>
      </c>
      <c r="R1726">
        <v>4.75</v>
      </c>
      <c r="S1726">
        <v>3</v>
      </c>
      <c r="T1726">
        <v>-13.5</v>
      </c>
      <c r="U1726">
        <v>2.5499999999999998</v>
      </c>
      <c r="V1726">
        <v>-6.75</v>
      </c>
      <c r="W1726" t="str">
        <f t="shared" si="58"/>
        <v>g110,5,empty,3,206,1,1,0</v>
      </c>
      <c r="X1726" s="1" t="s">
        <v>288</v>
      </c>
      <c r="Y1726" s="2" t="str">
        <f>IF(AND(ISBLANK(X1726),OR(NOT(ISBLANK(Z1726)),NOT(ISBLANK(AA1726)))),#N/A,
IF(ISBLANK(X1726),"",
IF(AND(NOT(ISERROR(VLOOKUP(X1726,MonsterTable!$A:$B,MATCH(MonsterTable!$B$1,MonsterTable!$A$1:$B$1,0),0))),OR(ISBLANK(Z1726),ISBLANK(AA1726))),#N/A,
IFERROR(VLOOKUP(X1726,MonsterTable!$A:$B,MATCH(MonsterTable!$B$1,MonsterTable!$A$1:$B$1,0),0),
IF(OR(NOT(ISBLANK(Z1726)),ISBLANK(AA1726)),#N/A,
IF(X1726="empty","empty",
VLOOKUP(X1726,MonsterGroupTable!$A:$A,1,0)))))))</f>
        <v>g110</v>
      </c>
      <c r="AA1726">
        <v>5</v>
      </c>
      <c r="AE1726" s="1" t="s">
        <v>446</v>
      </c>
      <c r="AF1726" s="2" t="str">
        <f>IF(AND(ISBLANK(AE1726),OR(NOT(ISBLANK(AG1726)),NOT(ISBLANK(AH1726)))),#N/A,
IF(ISBLANK(AE1726),"",
IF(AND(NOT(ISERROR(VLOOKUP(AE1726,MonsterTable!$A:$B,MATCH(MonsterTable!$B$1,MonsterTable!$A$1:$B$1,0),0))),OR(ISBLANK(AG1726),ISBLANK(AH1726))),#N/A,
IFERROR(VLOOKUP(AE1726,MonsterTable!$A:$B,MATCH(MonsterTable!$B$1,MonsterTable!$A$1:$B$1,0),0),
IF(OR(NOT(ISBLANK(AG1726)),ISBLANK(AH1726)),#N/A,
IF(AE1726="empty","empty",
VLOOKUP(AE1726,MonsterGroupTable!$A:$A,1,0)))))))</f>
        <v>empty</v>
      </c>
      <c r="AH1726">
        <v>3</v>
      </c>
      <c r="AL1726" s="1" t="s">
        <v>342</v>
      </c>
      <c r="AM1726" s="2">
        <f>IF(AND(ISBLANK(AL1726),OR(NOT(ISBLANK(AN1726)),NOT(ISBLANK(AO1726)))),#N/A,
IF(ISBLANK(AL1726),"",
IF(AND(NOT(ISERROR(VLOOKUP(AL1726,MonsterTable!$A:$B,MATCH(MonsterTable!$B$1,MonsterTable!$A$1:$B$1,0),0))),OR(ISBLANK(AN1726),ISBLANK(AO1726))),#N/A,
IFERROR(VLOOKUP(AL1726,MonsterTable!$A:$B,MATCH(MonsterTable!$B$1,MonsterTable!$A$1:$B$1,0),0),
IF(OR(NOT(ISBLANK(AN1726)),ISBLANK(AO1726)),#N/A,
IF(AL1726="empty","empty",
VLOOKUP(AL1726,MonsterGroupTable!$A:$A,1,0)))))))</f>
        <v>206</v>
      </c>
      <c r="AN1726">
        <v>1</v>
      </c>
      <c r="AO1726">
        <v>1</v>
      </c>
      <c r="AP1726">
        <v>0</v>
      </c>
      <c r="AT1726" s="2" t="str">
        <f>IF(AND(ISBLANK(AS1726),OR(NOT(ISBLANK(AU1726)),NOT(ISBLANK(AV1726)))),#N/A,
IF(ISBLANK(AS1726),"",
IF(AND(NOT(ISERROR(VLOOKUP(AS1726,MonsterTable!$A:$B,MATCH(MonsterTable!$B$1,MonsterTable!$A$1:$B$1,0),0))),OR(ISBLANK(AU1726),ISBLANK(AV1726))),#N/A,
IFERROR(VLOOKUP(AS1726,MonsterTable!$A:$B,MATCH(MonsterTable!$B$1,MonsterTable!$A$1:$B$1,0),0),
IF(OR(NOT(ISBLANK(AU1726)),ISBLANK(AV1726)),#N/A,
IF(AS1726="empty","empty",
VLOOKUP(AS1726,MonsterGroupTable!$A:$A,1,0)))))))</f>
        <v/>
      </c>
      <c r="BA1726" s="2" t="str">
        <f>IF(AND(ISBLANK(AZ1726),OR(NOT(ISBLANK(BB1726)),NOT(ISBLANK(BC1726)))),#N/A,
IF(ISBLANK(AZ1726),"",
IF(AND(NOT(ISERROR(VLOOKUP(AZ1726,MonsterTable!$A:$B,MATCH(MonsterTable!$B$1,MonsterTable!$A$1:$B$1,0),0))),OR(ISBLANK(BB1726),ISBLANK(BC1726))),#N/A,
IFERROR(VLOOKUP(AZ1726,MonsterTable!$A:$B,MATCH(MonsterTable!$B$1,MonsterTable!$A$1:$B$1,0),0),
IF(OR(NOT(ISBLANK(BB1726)),ISBLANK(BC1726)),#N/A,
IF(AZ1726="empty","empty",
VLOOKUP(AZ1726,MonsterGroupTable!$A:$A,1,0)))))))</f>
        <v/>
      </c>
      <c r="BH1726" s="2" t="str">
        <f>IF(AND(ISBLANK(BG1726),OR(NOT(ISBLANK(BI1726)),NOT(ISBLANK(BJ1726)))),#N/A,
IF(ISBLANK(BG1726),"",
IF(AND(NOT(ISERROR(VLOOKUP(BG1726,MonsterTable!$A:$B,MATCH(MonsterTable!$B$1,MonsterTable!$A$1:$B$1,0),0))),OR(ISBLANK(BI1726),ISBLANK(BJ1726))),#N/A,
IFERROR(VLOOKUP(BG1726,MonsterTable!$A:$B,MATCH(MonsterTable!$B$1,MonsterTable!$A$1:$B$1,0),0),
IF(OR(NOT(ISBLANK(BI1726)),ISBLANK(BJ1726)),#N/A,
IF(BG1726="empty","empty",
VLOOKUP(BG1726,MonsterGroupTable!$A:$A,1,0)))))))</f>
        <v/>
      </c>
      <c r="BO1726" s="2" t="str">
        <f>IF(AND(ISBLANK(BN1726),OR(NOT(ISBLANK(BP1726)),NOT(ISBLANK(BQ1726)))),#N/A,
IF(ISBLANK(BN1726),"",
IF(AND(NOT(ISERROR(VLOOKUP(BN1726,MonsterTable!$A:$B,MATCH(MonsterTable!$B$1,MonsterTable!$A$1:$B$1,0),0))),OR(ISBLANK(BP1726),ISBLANK(BQ1726))),#N/A,
IFERROR(VLOOKUP(BN1726,MonsterTable!$A:$B,MATCH(MonsterTable!$B$1,MonsterTable!$A$1:$B$1,0),0),
IF(OR(NOT(ISBLANK(BP1726)),ISBLANK(BQ1726)),#N/A,
IF(BN1726="empty","empty",
VLOOKUP(BN1726,MonsterGroupTable!$A:$A,1,0)))))))</f>
        <v/>
      </c>
      <c r="BV1726" s="2" t="str">
        <f>IF(AND(ISBLANK(BU1726),OR(NOT(ISBLANK(BW1726)),NOT(ISBLANK(BX1726)))),#N/A,
IF(ISBLANK(BU1726),"",
IF(AND(NOT(ISERROR(VLOOKUP(BU1726,MonsterTable!$A:$B,MATCH(MonsterTable!$B$1,MonsterTable!$A$1:$B$1,0),0))),OR(ISBLANK(BW1726),ISBLANK(BX1726))),#N/A,
IFERROR(VLOOKUP(BU1726,MonsterTable!$A:$B,MATCH(MonsterTable!$B$1,MonsterTable!$A$1:$B$1,0),0),
IF(OR(NOT(ISBLANK(BW1726)),ISBLANK(BX1726)),#N/A,
IF(BU1726="empty","empty",
VLOOKUP(BU1726,MonsterGroupTable!$A:$A,1,0)))))))</f>
        <v/>
      </c>
      <c r="CC1726" s="2" t="str">
        <f>IF(AND(ISBLANK(CB1726),OR(NOT(ISBLANK(CD1726)),NOT(ISBLANK(CE1726)))),#N/A,
IF(ISBLANK(CB1726),"",
IF(AND(NOT(ISERROR(VLOOKUP(CB1726,MonsterTable!$A:$B,MATCH(MonsterTable!$B$1,MonsterTable!$A$1:$B$1,0),0))),OR(ISBLANK(CD1726),ISBLANK(CE1726))),#N/A,
IFERROR(VLOOKUP(CB1726,MonsterTable!$A:$B,MATCH(MonsterTable!$B$1,MonsterTable!$A$1:$B$1,0),0),
IF(OR(NOT(ISBLANK(CD1726)),ISBLANK(CE1726)),#N/A,
IF(CB1726="empty","empty",
VLOOKUP(CB1726,MonsterGroupTable!$A:$A,1,0)))))))</f>
        <v/>
      </c>
      <c r="CJ1726" s="2" t="str">
        <f>IF(AND(ISBLANK(CI1726),OR(NOT(ISBLANK(CK1726)),NOT(ISBLANK(CL1726)))),#N/A,
IF(ISBLANK(CI1726),"",
IF(AND(NOT(ISERROR(VLOOKUP(CI1726,MonsterTable!$A:$B,MATCH(MonsterTable!$B$1,MonsterTable!$A$1:$B$1,0),0))),OR(ISBLANK(CK1726),ISBLANK(CL1726))),#N/A,
IFERROR(VLOOKUP(CI1726,MonsterTable!$A:$B,MATCH(MonsterTable!$B$1,MonsterTable!$A$1:$B$1,0),0),
IF(OR(NOT(ISBLANK(CK1726)),ISBLANK(CL1726)),#N/A,
IF(CI1726="empty","empty",
VLOOKUP(CI1726,MonsterGroupTable!$A:$A,1,0)))))))</f>
        <v/>
      </c>
    </row>
    <row r="1727" spans="1:88">
      <c r="A1727">
        <v>20693</v>
      </c>
      <c r="B1727">
        <f t="shared" si="57"/>
        <v>1.1000000000000001</v>
      </c>
      <c r="C1727">
        <f t="shared" si="57"/>
        <v>1.1000000000000001</v>
      </c>
      <c r="F1727">
        <v>3300</v>
      </c>
      <c r="G1727">
        <v>122626</v>
      </c>
      <c r="H1727">
        <v>0</v>
      </c>
      <c r="I1727">
        <v>0</v>
      </c>
      <c r="J1727">
        <v>0</v>
      </c>
      <c r="K1727" t="s">
        <v>28</v>
      </c>
      <c r="L1727" t="s">
        <v>256</v>
      </c>
      <c r="M1727" t="s">
        <v>79</v>
      </c>
      <c r="N1727" t="s">
        <v>80</v>
      </c>
      <c r="O1727">
        <v>0</v>
      </c>
      <c r="P1727">
        <v>-4.75</v>
      </c>
      <c r="Q1727">
        <v>-3.5</v>
      </c>
      <c r="R1727">
        <v>4.75</v>
      </c>
      <c r="S1727">
        <v>3</v>
      </c>
      <c r="T1727">
        <v>-13.5</v>
      </c>
      <c r="U1727">
        <v>2.5499999999999998</v>
      </c>
      <c r="V1727">
        <v>-6.75</v>
      </c>
      <c r="W1727" t="str">
        <f t="shared" si="58"/>
        <v>g110,5,empty,3,206,1,1,0</v>
      </c>
      <c r="X1727" s="1" t="s">
        <v>288</v>
      </c>
      <c r="Y1727" s="2" t="str">
        <f>IF(AND(ISBLANK(X1727),OR(NOT(ISBLANK(Z1727)),NOT(ISBLANK(AA1727)))),#N/A,
IF(ISBLANK(X1727),"",
IF(AND(NOT(ISERROR(VLOOKUP(X1727,MonsterTable!$A:$B,MATCH(MonsterTable!$B$1,MonsterTable!$A$1:$B$1,0),0))),OR(ISBLANK(Z1727),ISBLANK(AA1727))),#N/A,
IFERROR(VLOOKUP(X1727,MonsterTable!$A:$B,MATCH(MonsterTable!$B$1,MonsterTable!$A$1:$B$1,0),0),
IF(OR(NOT(ISBLANK(Z1727)),ISBLANK(AA1727)),#N/A,
IF(X1727="empty","empty",
VLOOKUP(X1727,MonsterGroupTable!$A:$A,1,0)))))))</f>
        <v>g110</v>
      </c>
      <c r="AA1727">
        <v>5</v>
      </c>
      <c r="AE1727" s="1" t="s">
        <v>446</v>
      </c>
      <c r="AF1727" s="2" t="str">
        <f>IF(AND(ISBLANK(AE1727),OR(NOT(ISBLANK(AG1727)),NOT(ISBLANK(AH1727)))),#N/A,
IF(ISBLANK(AE1727),"",
IF(AND(NOT(ISERROR(VLOOKUP(AE1727,MonsterTable!$A:$B,MATCH(MonsterTable!$B$1,MonsterTable!$A$1:$B$1,0),0))),OR(ISBLANK(AG1727),ISBLANK(AH1727))),#N/A,
IFERROR(VLOOKUP(AE1727,MonsterTable!$A:$B,MATCH(MonsterTable!$B$1,MonsterTable!$A$1:$B$1,0),0),
IF(OR(NOT(ISBLANK(AG1727)),ISBLANK(AH1727)),#N/A,
IF(AE1727="empty","empty",
VLOOKUP(AE1727,MonsterGroupTable!$A:$A,1,0)))))))</f>
        <v>empty</v>
      </c>
      <c r="AH1727">
        <v>3</v>
      </c>
      <c r="AL1727" s="1" t="s">
        <v>342</v>
      </c>
      <c r="AM1727" s="2">
        <f>IF(AND(ISBLANK(AL1727),OR(NOT(ISBLANK(AN1727)),NOT(ISBLANK(AO1727)))),#N/A,
IF(ISBLANK(AL1727),"",
IF(AND(NOT(ISERROR(VLOOKUP(AL1727,MonsterTable!$A:$B,MATCH(MonsterTable!$B$1,MonsterTable!$A$1:$B$1,0),0))),OR(ISBLANK(AN1727),ISBLANK(AO1727))),#N/A,
IFERROR(VLOOKUP(AL1727,MonsterTable!$A:$B,MATCH(MonsterTable!$B$1,MonsterTable!$A$1:$B$1,0),0),
IF(OR(NOT(ISBLANK(AN1727)),ISBLANK(AO1727)),#N/A,
IF(AL1727="empty","empty",
VLOOKUP(AL1727,MonsterGroupTable!$A:$A,1,0)))))))</f>
        <v>206</v>
      </c>
      <c r="AN1727">
        <v>1</v>
      </c>
      <c r="AO1727">
        <v>1</v>
      </c>
      <c r="AP1727">
        <v>0</v>
      </c>
      <c r="AT1727" s="2" t="str">
        <f>IF(AND(ISBLANK(AS1727),OR(NOT(ISBLANK(AU1727)),NOT(ISBLANK(AV1727)))),#N/A,
IF(ISBLANK(AS1727),"",
IF(AND(NOT(ISERROR(VLOOKUP(AS1727,MonsterTable!$A:$B,MATCH(MonsterTable!$B$1,MonsterTable!$A$1:$B$1,0),0))),OR(ISBLANK(AU1727),ISBLANK(AV1727))),#N/A,
IFERROR(VLOOKUP(AS1727,MonsterTable!$A:$B,MATCH(MonsterTable!$B$1,MonsterTable!$A$1:$B$1,0),0),
IF(OR(NOT(ISBLANK(AU1727)),ISBLANK(AV1727)),#N/A,
IF(AS1727="empty","empty",
VLOOKUP(AS1727,MonsterGroupTable!$A:$A,1,0)))))))</f>
        <v/>
      </c>
      <c r="BA1727" s="2" t="str">
        <f>IF(AND(ISBLANK(AZ1727),OR(NOT(ISBLANK(BB1727)),NOT(ISBLANK(BC1727)))),#N/A,
IF(ISBLANK(AZ1727),"",
IF(AND(NOT(ISERROR(VLOOKUP(AZ1727,MonsterTable!$A:$B,MATCH(MonsterTable!$B$1,MonsterTable!$A$1:$B$1,0),0))),OR(ISBLANK(BB1727),ISBLANK(BC1727))),#N/A,
IFERROR(VLOOKUP(AZ1727,MonsterTable!$A:$B,MATCH(MonsterTable!$B$1,MonsterTable!$A$1:$B$1,0),0),
IF(OR(NOT(ISBLANK(BB1727)),ISBLANK(BC1727)),#N/A,
IF(AZ1727="empty","empty",
VLOOKUP(AZ1727,MonsterGroupTable!$A:$A,1,0)))))))</f>
        <v/>
      </c>
      <c r="BH1727" s="2" t="str">
        <f>IF(AND(ISBLANK(BG1727),OR(NOT(ISBLANK(BI1727)),NOT(ISBLANK(BJ1727)))),#N/A,
IF(ISBLANK(BG1727),"",
IF(AND(NOT(ISERROR(VLOOKUP(BG1727,MonsterTable!$A:$B,MATCH(MonsterTable!$B$1,MonsterTable!$A$1:$B$1,0),0))),OR(ISBLANK(BI1727),ISBLANK(BJ1727))),#N/A,
IFERROR(VLOOKUP(BG1727,MonsterTable!$A:$B,MATCH(MonsterTable!$B$1,MonsterTable!$A$1:$B$1,0),0),
IF(OR(NOT(ISBLANK(BI1727)),ISBLANK(BJ1727)),#N/A,
IF(BG1727="empty","empty",
VLOOKUP(BG1727,MonsterGroupTable!$A:$A,1,0)))))))</f>
        <v/>
      </c>
      <c r="BO1727" s="2" t="str">
        <f>IF(AND(ISBLANK(BN1727),OR(NOT(ISBLANK(BP1727)),NOT(ISBLANK(BQ1727)))),#N/A,
IF(ISBLANK(BN1727),"",
IF(AND(NOT(ISERROR(VLOOKUP(BN1727,MonsterTable!$A:$B,MATCH(MonsterTable!$B$1,MonsterTable!$A$1:$B$1,0),0))),OR(ISBLANK(BP1727),ISBLANK(BQ1727))),#N/A,
IFERROR(VLOOKUP(BN1727,MonsterTable!$A:$B,MATCH(MonsterTable!$B$1,MonsterTable!$A$1:$B$1,0),0),
IF(OR(NOT(ISBLANK(BP1727)),ISBLANK(BQ1727)),#N/A,
IF(BN1727="empty","empty",
VLOOKUP(BN1727,MonsterGroupTable!$A:$A,1,0)))))))</f>
        <v/>
      </c>
      <c r="BV1727" s="2" t="str">
        <f>IF(AND(ISBLANK(BU1727),OR(NOT(ISBLANK(BW1727)),NOT(ISBLANK(BX1727)))),#N/A,
IF(ISBLANK(BU1727),"",
IF(AND(NOT(ISERROR(VLOOKUP(BU1727,MonsterTable!$A:$B,MATCH(MonsterTable!$B$1,MonsterTable!$A$1:$B$1,0),0))),OR(ISBLANK(BW1727),ISBLANK(BX1727))),#N/A,
IFERROR(VLOOKUP(BU1727,MonsterTable!$A:$B,MATCH(MonsterTable!$B$1,MonsterTable!$A$1:$B$1,0),0),
IF(OR(NOT(ISBLANK(BW1727)),ISBLANK(BX1727)),#N/A,
IF(BU1727="empty","empty",
VLOOKUP(BU1727,MonsterGroupTable!$A:$A,1,0)))))))</f>
        <v/>
      </c>
      <c r="CC1727" s="2" t="str">
        <f>IF(AND(ISBLANK(CB1727),OR(NOT(ISBLANK(CD1727)),NOT(ISBLANK(CE1727)))),#N/A,
IF(ISBLANK(CB1727),"",
IF(AND(NOT(ISERROR(VLOOKUP(CB1727,MonsterTable!$A:$B,MATCH(MonsterTable!$B$1,MonsterTable!$A$1:$B$1,0),0))),OR(ISBLANK(CD1727),ISBLANK(CE1727))),#N/A,
IFERROR(VLOOKUP(CB1727,MonsterTable!$A:$B,MATCH(MonsterTable!$B$1,MonsterTable!$A$1:$B$1,0),0),
IF(OR(NOT(ISBLANK(CD1727)),ISBLANK(CE1727)),#N/A,
IF(CB1727="empty","empty",
VLOOKUP(CB1727,MonsterGroupTable!$A:$A,1,0)))))))</f>
        <v/>
      </c>
      <c r="CJ1727" s="2" t="str">
        <f>IF(AND(ISBLANK(CI1727),OR(NOT(ISBLANK(CK1727)),NOT(ISBLANK(CL1727)))),#N/A,
IF(ISBLANK(CI1727),"",
IF(AND(NOT(ISERROR(VLOOKUP(CI1727,MonsterTable!$A:$B,MATCH(MonsterTable!$B$1,MonsterTable!$A$1:$B$1,0),0))),OR(ISBLANK(CK1727),ISBLANK(CL1727))),#N/A,
IFERROR(VLOOKUP(CI1727,MonsterTable!$A:$B,MATCH(MonsterTable!$B$1,MonsterTable!$A$1:$B$1,0),0),
IF(OR(NOT(ISBLANK(CK1727)),ISBLANK(CL1727)),#N/A,
IF(CI1727="empty","empty",
VLOOKUP(CI1727,MonsterGroupTable!$A:$A,1,0)))))))</f>
        <v/>
      </c>
    </row>
    <row r="1728" spans="1:88">
      <c r="A1728">
        <v>20694</v>
      </c>
      <c r="B1728">
        <f t="shared" si="57"/>
        <v>1.1000000000000001</v>
      </c>
      <c r="C1728">
        <f t="shared" si="57"/>
        <v>1.1000000000000001</v>
      </c>
      <c r="F1728">
        <v>3300</v>
      </c>
      <c r="G1728">
        <v>123121</v>
      </c>
      <c r="H1728">
        <v>0</v>
      </c>
      <c r="I1728">
        <v>0</v>
      </c>
      <c r="J1728">
        <v>0</v>
      </c>
      <c r="K1728" t="s">
        <v>28</v>
      </c>
      <c r="L1728" t="s">
        <v>256</v>
      </c>
      <c r="M1728" t="s">
        <v>79</v>
      </c>
      <c r="N1728" t="s">
        <v>80</v>
      </c>
      <c r="O1728">
        <v>0</v>
      </c>
      <c r="P1728">
        <v>-4.75</v>
      </c>
      <c r="Q1728">
        <v>-3.5</v>
      </c>
      <c r="R1728">
        <v>4.75</v>
      </c>
      <c r="S1728">
        <v>3</v>
      </c>
      <c r="T1728">
        <v>-13.5</v>
      </c>
      <c r="U1728">
        <v>2.5499999999999998</v>
      </c>
      <c r="V1728">
        <v>-6.75</v>
      </c>
      <c r="W1728" t="str">
        <f t="shared" si="58"/>
        <v>g110,5,empty,3,206,1,1,0</v>
      </c>
      <c r="X1728" s="1" t="s">
        <v>288</v>
      </c>
      <c r="Y1728" s="2" t="str">
        <f>IF(AND(ISBLANK(X1728),OR(NOT(ISBLANK(Z1728)),NOT(ISBLANK(AA1728)))),#N/A,
IF(ISBLANK(X1728),"",
IF(AND(NOT(ISERROR(VLOOKUP(X1728,MonsterTable!$A:$B,MATCH(MonsterTable!$B$1,MonsterTable!$A$1:$B$1,0),0))),OR(ISBLANK(Z1728),ISBLANK(AA1728))),#N/A,
IFERROR(VLOOKUP(X1728,MonsterTable!$A:$B,MATCH(MonsterTable!$B$1,MonsterTable!$A$1:$B$1,0),0),
IF(OR(NOT(ISBLANK(Z1728)),ISBLANK(AA1728)),#N/A,
IF(X1728="empty","empty",
VLOOKUP(X1728,MonsterGroupTable!$A:$A,1,0)))))))</f>
        <v>g110</v>
      </c>
      <c r="AA1728">
        <v>5</v>
      </c>
      <c r="AE1728" s="1" t="s">
        <v>446</v>
      </c>
      <c r="AF1728" s="2" t="str">
        <f>IF(AND(ISBLANK(AE1728),OR(NOT(ISBLANK(AG1728)),NOT(ISBLANK(AH1728)))),#N/A,
IF(ISBLANK(AE1728),"",
IF(AND(NOT(ISERROR(VLOOKUP(AE1728,MonsterTable!$A:$B,MATCH(MonsterTable!$B$1,MonsterTable!$A$1:$B$1,0),0))),OR(ISBLANK(AG1728),ISBLANK(AH1728))),#N/A,
IFERROR(VLOOKUP(AE1728,MonsterTable!$A:$B,MATCH(MonsterTable!$B$1,MonsterTable!$A$1:$B$1,0),0),
IF(OR(NOT(ISBLANK(AG1728)),ISBLANK(AH1728)),#N/A,
IF(AE1728="empty","empty",
VLOOKUP(AE1728,MonsterGroupTable!$A:$A,1,0)))))))</f>
        <v>empty</v>
      </c>
      <c r="AH1728">
        <v>3</v>
      </c>
      <c r="AL1728" s="1" t="s">
        <v>342</v>
      </c>
      <c r="AM1728" s="2">
        <f>IF(AND(ISBLANK(AL1728),OR(NOT(ISBLANK(AN1728)),NOT(ISBLANK(AO1728)))),#N/A,
IF(ISBLANK(AL1728),"",
IF(AND(NOT(ISERROR(VLOOKUP(AL1728,MonsterTable!$A:$B,MATCH(MonsterTable!$B$1,MonsterTable!$A$1:$B$1,0),0))),OR(ISBLANK(AN1728),ISBLANK(AO1728))),#N/A,
IFERROR(VLOOKUP(AL1728,MonsterTable!$A:$B,MATCH(MonsterTable!$B$1,MonsterTable!$A$1:$B$1,0),0),
IF(OR(NOT(ISBLANK(AN1728)),ISBLANK(AO1728)),#N/A,
IF(AL1728="empty","empty",
VLOOKUP(AL1728,MonsterGroupTable!$A:$A,1,0)))))))</f>
        <v>206</v>
      </c>
      <c r="AN1728">
        <v>1</v>
      </c>
      <c r="AO1728">
        <v>1</v>
      </c>
      <c r="AP1728">
        <v>0</v>
      </c>
      <c r="AT1728" s="2" t="str">
        <f>IF(AND(ISBLANK(AS1728),OR(NOT(ISBLANK(AU1728)),NOT(ISBLANK(AV1728)))),#N/A,
IF(ISBLANK(AS1728),"",
IF(AND(NOT(ISERROR(VLOOKUP(AS1728,MonsterTable!$A:$B,MATCH(MonsterTable!$B$1,MonsterTable!$A$1:$B$1,0),0))),OR(ISBLANK(AU1728),ISBLANK(AV1728))),#N/A,
IFERROR(VLOOKUP(AS1728,MonsterTable!$A:$B,MATCH(MonsterTable!$B$1,MonsterTable!$A$1:$B$1,0),0),
IF(OR(NOT(ISBLANK(AU1728)),ISBLANK(AV1728)),#N/A,
IF(AS1728="empty","empty",
VLOOKUP(AS1728,MonsterGroupTable!$A:$A,1,0)))))))</f>
        <v/>
      </c>
      <c r="BA1728" s="2" t="str">
        <f>IF(AND(ISBLANK(AZ1728),OR(NOT(ISBLANK(BB1728)),NOT(ISBLANK(BC1728)))),#N/A,
IF(ISBLANK(AZ1728),"",
IF(AND(NOT(ISERROR(VLOOKUP(AZ1728,MonsterTable!$A:$B,MATCH(MonsterTable!$B$1,MonsterTable!$A$1:$B$1,0),0))),OR(ISBLANK(BB1728),ISBLANK(BC1728))),#N/A,
IFERROR(VLOOKUP(AZ1728,MonsterTable!$A:$B,MATCH(MonsterTable!$B$1,MonsterTable!$A$1:$B$1,0),0),
IF(OR(NOT(ISBLANK(BB1728)),ISBLANK(BC1728)),#N/A,
IF(AZ1728="empty","empty",
VLOOKUP(AZ1728,MonsterGroupTable!$A:$A,1,0)))))))</f>
        <v/>
      </c>
      <c r="BH1728" s="2" t="str">
        <f>IF(AND(ISBLANK(BG1728),OR(NOT(ISBLANK(BI1728)),NOT(ISBLANK(BJ1728)))),#N/A,
IF(ISBLANK(BG1728),"",
IF(AND(NOT(ISERROR(VLOOKUP(BG1728,MonsterTable!$A:$B,MATCH(MonsterTable!$B$1,MonsterTable!$A$1:$B$1,0),0))),OR(ISBLANK(BI1728),ISBLANK(BJ1728))),#N/A,
IFERROR(VLOOKUP(BG1728,MonsterTable!$A:$B,MATCH(MonsterTable!$B$1,MonsterTable!$A$1:$B$1,0),0),
IF(OR(NOT(ISBLANK(BI1728)),ISBLANK(BJ1728)),#N/A,
IF(BG1728="empty","empty",
VLOOKUP(BG1728,MonsterGroupTable!$A:$A,1,0)))))))</f>
        <v/>
      </c>
      <c r="BO1728" s="2" t="str">
        <f>IF(AND(ISBLANK(BN1728),OR(NOT(ISBLANK(BP1728)),NOT(ISBLANK(BQ1728)))),#N/A,
IF(ISBLANK(BN1728),"",
IF(AND(NOT(ISERROR(VLOOKUP(BN1728,MonsterTable!$A:$B,MATCH(MonsterTable!$B$1,MonsterTable!$A$1:$B$1,0),0))),OR(ISBLANK(BP1728),ISBLANK(BQ1728))),#N/A,
IFERROR(VLOOKUP(BN1728,MonsterTable!$A:$B,MATCH(MonsterTable!$B$1,MonsterTable!$A$1:$B$1,0),0),
IF(OR(NOT(ISBLANK(BP1728)),ISBLANK(BQ1728)),#N/A,
IF(BN1728="empty","empty",
VLOOKUP(BN1728,MonsterGroupTable!$A:$A,1,0)))))))</f>
        <v/>
      </c>
      <c r="BV1728" s="2" t="str">
        <f>IF(AND(ISBLANK(BU1728),OR(NOT(ISBLANK(BW1728)),NOT(ISBLANK(BX1728)))),#N/A,
IF(ISBLANK(BU1728),"",
IF(AND(NOT(ISERROR(VLOOKUP(BU1728,MonsterTable!$A:$B,MATCH(MonsterTable!$B$1,MonsterTable!$A$1:$B$1,0),0))),OR(ISBLANK(BW1728),ISBLANK(BX1728))),#N/A,
IFERROR(VLOOKUP(BU1728,MonsterTable!$A:$B,MATCH(MonsterTable!$B$1,MonsterTable!$A$1:$B$1,0),0),
IF(OR(NOT(ISBLANK(BW1728)),ISBLANK(BX1728)),#N/A,
IF(BU1728="empty","empty",
VLOOKUP(BU1728,MonsterGroupTable!$A:$A,1,0)))))))</f>
        <v/>
      </c>
      <c r="CC1728" s="2" t="str">
        <f>IF(AND(ISBLANK(CB1728),OR(NOT(ISBLANK(CD1728)),NOT(ISBLANK(CE1728)))),#N/A,
IF(ISBLANK(CB1728),"",
IF(AND(NOT(ISERROR(VLOOKUP(CB1728,MonsterTable!$A:$B,MATCH(MonsterTable!$B$1,MonsterTable!$A$1:$B$1,0),0))),OR(ISBLANK(CD1728),ISBLANK(CE1728))),#N/A,
IFERROR(VLOOKUP(CB1728,MonsterTable!$A:$B,MATCH(MonsterTable!$B$1,MonsterTable!$A$1:$B$1,0),0),
IF(OR(NOT(ISBLANK(CD1728)),ISBLANK(CE1728)),#N/A,
IF(CB1728="empty","empty",
VLOOKUP(CB1728,MonsterGroupTable!$A:$A,1,0)))))))</f>
        <v/>
      </c>
      <c r="CJ1728" s="2" t="str">
        <f>IF(AND(ISBLANK(CI1728),OR(NOT(ISBLANK(CK1728)),NOT(ISBLANK(CL1728)))),#N/A,
IF(ISBLANK(CI1728),"",
IF(AND(NOT(ISERROR(VLOOKUP(CI1728,MonsterTable!$A:$B,MATCH(MonsterTable!$B$1,MonsterTable!$A$1:$B$1,0),0))),OR(ISBLANK(CK1728),ISBLANK(CL1728))),#N/A,
IFERROR(VLOOKUP(CI1728,MonsterTable!$A:$B,MATCH(MonsterTable!$B$1,MonsterTable!$A$1:$B$1,0),0),
IF(OR(NOT(ISBLANK(CK1728)),ISBLANK(CL1728)),#N/A,
IF(CI1728="empty","empty",
VLOOKUP(CI1728,MonsterGroupTable!$A:$A,1,0)))))))</f>
        <v/>
      </c>
    </row>
    <row r="1729" spans="1:88">
      <c r="A1729">
        <v>20695</v>
      </c>
      <c r="B1729">
        <f t="shared" si="57"/>
        <v>1.1000000000000001</v>
      </c>
      <c r="C1729">
        <f t="shared" si="57"/>
        <v>1.1000000000000001</v>
      </c>
      <c r="F1729">
        <v>3300</v>
      </c>
      <c r="G1729">
        <v>123616</v>
      </c>
      <c r="H1729">
        <v>0</v>
      </c>
      <c r="I1729">
        <v>0</v>
      </c>
      <c r="J1729">
        <v>0</v>
      </c>
      <c r="K1729" t="s">
        <v>28</v>
      </c>
      <c r="L1729" t="s">
        <v>256</v>
      </c>
      <c r="M1729" t="s">
        <v>79</v>
      </c>
      <c r="N1729" t="s">
        <v>80</v>
      </c>
      <c r="O1729">
        <v>0</v>
      </c>
      <c r="P1729">
        <v>-4.75</v>
      </c>
      <c r="Q1729">
        <v>-3.5</v>
      </c>
      <c r="R1729">
        <v>4.75</v>
      </c>
      <c r="S1729">
        <v>3</v>
      </c>
      <c r="T1729">
        <v>-13.5</v>
      </c>
      <c r="U1729">
        <v>2.5499999999999998</v>
      </c>
      <c r="V1729">
        <v>-6.75</v>
      </c>
      <c r="W1729" t="str">
        <f t="shared" si="58"/>
        <v>g110,5,empty,3,206,1,1,0</v>
      </c>
      <c r="X1729" s="1" t="s">
        <v>288</v>
      </c>
      <c r="Y1729" s="2" t="str">
        <f>IF(AND(ISBLANK(X1729),OR(NOT(ISBLANK(Z1729)),NOT(ISBLANK(AA1729)))),#N/A,
IF(ISBLANK(X1729),"",
IF(AND(NOT(ISERROR(VLOOKUP(X1729,MonsterTable!$A:$B,MATCH(MonsterTable!$B$1,MonsterTable!$A$1:$B$1,0),0))),OR(ISBLANK(Z1729),ISBLANK(AA1729))),#N/A,
IFERROR(VLOOKUP(X1729,MonsterTable!$A:$B,MATCH(MonsterTable!$B$1,MonsterTable!$A$1:$B$1,0),0),
IF(OR(NOT(ISBLANK(Z1729)),ISBLANK(AA1729)),#N/A,
IF(X1729="empty","empty",
VLOOKUP(X1729,MonsterGroupTable!$A:$A,1,0)))))))</f>
        <v>g110</v>
      </c>
      <c r="AA1729">
        <v>5</v>
      </c>
      <c r="AE1729" s="1" t="s">
        <v>446</v>
      </c>
      <c r="AF1729" s="2" t="str">
        <f>IF(AND(ISBLANK(AE1729),OR(NOT(ISBLANK(AG1729)),NOT(ISBLANK(AH1729)))),#N/A,
IF(ISBLANK(AE1729),"",
IF(AND(NOT(ISERROR(VLOOKUP(AE1729,MonsterTable!$A:$B,MATCH(MonsterTable!$B$1,MonsterTable!$A$1:$B$1,0),0))),OR(ISBLANK(AG1729),ISBLANK(AH1729))),#N/A,
IFERROR(VLOOKUP(AE1729,MonsterTable!$A:$B,MATCH(MonsterTable!$B$1,MonsterTable!$A$1:$B$1,0),0),
IF(OR(NOT(ISBLANK(AG1729)),ISBLANK(AH1729)),#N/A,
IF(AE1729="empty","empty",
VLOOKUP(AE1729,MonsterGroupTable!$A:$A,1,0)))))))</f>
        <v>empty</v>
      </c>
      <c r="AH1729">
        <v>3</v>
      </c>
      <c r="AL1729" s="1" t="s">
        <v>342</v>
      </c>
      <c r="AM1729" s="2">
        <f>IF(AND(ISBLANK(AL1729),OR(NOT(ISBLANK(AN1729)),NOT(ISBLANK(AO1729)))),#N/A,
IF(ISBLANK(AL1729),"",
IF(AND(NOT(ISERROR(VLOOKUP(AL1729,MonsterTable!$A:$B,MATCH(MonsterTable!$B$1,MonsterTable!$A$1:$B$1,0),0))),OR(ISBLANK(AN1729),ISBLANK(AO1729))),#N/A,
IFERROR(VLOOKUP(AL1729,MonsterTable!$A:$B,MATCH(MonsterTable!$B$1,MonsterTable!$A$1:$B$1,0),0),
IF(OR(NOT(ISBLANK(AN1729)),ISBLANK(AO1729)),#N/A,
IF(AL1729="empty","empty",
VLOOKUP(AL1729,MonsterGroupTable!$A:$A,1,0)))))))</f>
        <v>206</v>
      </c>
      <c r="AN1729">
        <v>1</v>
      </c>
      <c r="AO1729">
        <v>1</v>
      </c>
      <c r="AP1729">
        <v>0</v>
      </c>
      <c r="AT1729" s="2" t="str">
        <f>IF(AND(ISBLANK(AS1729),OR(NOT(ISBLANK(AU1729)),NOT(ISBLANK(AV1729)))),#N/A,
IF(ISBLANK(AS1729),"",
IF(AND(NOT(ISERROR(VLOOKUP(AS1729,MonsterTable!$A:$B,MATCH(MonsterTable!$B$1,MonsterTable!$A$1:$B$1,0),0))),OR(ISBLANK(AU1729),ISBLANK(AV1729))),#N/A,
IFERROR(VLOOKUP(AS1729,MonsterTable!$A:$B,MATCH(MonsterTable!$B$1,MonsterTable!$A$1:$B$1,0),0),
IF(OR(NOT(ISBLANK(AU1729)),ISBLANK(AV1729)),#N/A,
IF(AS1729="empty","empty",
VLOOKUP(AS1729,MonsterGroupTable!$A:$A,1,0)))))))</f>
        <v/>
      </c>
      <c r="BA1729" s="2" t="str">
        <f>IF(AND(ISBLANK(AZ1729),OR(NOT(ISBLANK(BB1729)),NOT(ISBLANK(BC1729)))),#N/A,
IF(ISBLANK(AZ1729),"",
IF(AND(NOT(ISERROR(VLOOKUP(AZ1729,MonsterTable!$A:$B,MATCH(MonsterTable!$B$1,MonsterTable!$A$1:$B$1,0),0))),OR(ISBLANK(BB1729),ISBLANK(BC1729))),#N/A,
IFERROR(VLOOKUP(AZ1729,MonsterTable!$A:$B,MATCH(MonsterTable!$B$1,MonsterTable!$A$1:$B$1,0),0),
IF(OR(NOT(ISBLANK(BB1729)),ISBLANK(BC1729)),#N/A,
IF(AZ1729="empty","empty",
VLOOKUP(AZ1729,MonsterGroupTable!$A:$A,1,0)))))))</f>
        <v/>
      </c>
      <c r="BH1729" s="2" t="str">
        <f>IF(AND(ISBLANK(BG1729),OR(NOT(ISBLANK(BI1729)),NOT(ISBLANK(BJ1729)))),#N/A,
IF(ISBLANK(BG1729),"",
IF(AND(NOT(ISERROR(VLOOKUP(BG1729,MonsterTable!$A:$B,MATCH(MonsterTable!$B$1,MonsterTable!$A$1:$B$1,0),0))),OR(ISBLANK(BI1729),ISBLANK(BJ1729))),#N/A,
IFERROR(VLOOKUP(BG1729,MonsterTable!$A:$B,MATCH(MonsterTable!$B$1,MonsterTable!$A$1:$B$1,0),0),
IF(OR(NOT(ISBLANK(BI1729)),ISBLANK(BJ1729)),#N/A,
IF(BG1729="empty","empty",
VLOOKUP(BG1729,MonsterGroupTable!$A:$A,1,0)))))))</f>
        <v/>
      </c>
      <c r="BO1729" s="2" t="str">
        <f>IF(AND(ISBLANK(BN1729),OR(NOT(ISBLANK(BP1729)),NOT(ISBLANK(BQ1729)))),#N/A,
IF(ISBLANK(BN1729),"",
IF(AND(NOT(ISERROR(VLOOKUP(BN1729,MonsterTable!$A:$B,MATCH(MonsterTable!$B$1,MonsterTable!$A$1:$B$1,0),0))),OR(ISBLANK(BP1729),ISBLANK(BQ1729))),#N/A,
IFERROR(VLOOKUP(BN1729,MonsterTable!$A:$B,MATCH(MonsterTable!$B$1,MonsterTable!$A$1:$B$1,0),0),
IF(OR(NOT(ISBLANK(BP1729)),ISBLANK(BQ1729)),#N/A,
IF(BN1729="empty","empty",
VLOOKUP(BN1729,MonsterGroupTable!$A:$A,1,0)))))))</f>
        <v/>
      </c>
      <c r="BV1729" s="2" t="str">
        <f>IF(AND(ISBLANK(BU1729),OR(NOT(ISBLANK(BW1729)),NOT(ISBLANK(BX1729)))),#N/A,
IF(ISBLANK(BU1729),"",
IF(AND(NOT(ISERROR(VLOOKUP(BU1729,MonsterTable!$A:$B,MATCH(MonsterTable!$B$1,MonsterTable!$A$1:$B$1,0),0))),OR(ISBLANK(BW1729),ISBLANK(BX1729))),#N/A,
IFERROR(VLOOKUP(BU1729,MonsterTable!$A:$B,MATCH(MonsterTable!$B$1,MonsterTable!$A$1:$B$1,0),0),
IF(OR(NOT(ISBLANK(BW1729)),ISBLANK(BX1729)),#N/A,
IF(BU1729="empty","empty",
VLOOKUP(BU1729,MonsterGroupTable!$A:$A,1,0)))))))</f>
        <v/>
      </c>
      <c r="CC1729" s="2" t="str">
        <f>IF(AND(ISBLANK(CB1729),OR(NOT(ISBLANK(CD1729)),NOT(ISBLANK(CE1729)))),#N/A,
IF(ISBLANK(CB1729),"",
IF(AND(NOT(ISERROR(VLOOKUP(CB1729,MonsterTable!$A:$B,MATCH(MonsterTable!$B$1,MonsterTable!$A$1:$B$1,0),0))),OR(ISBLANK(CD1729),ISBLANK(CE1729))),#N/A,
IFERROR(VLOOKUP(CB1729,MonsterTable!$A:$B,MATCH(MonsterTable!$B$1,MonsterTable!$A$1:$B$1,0),0),
IF(OR(NOT(ISBLANK(CD1729)),ISBLANK(CE1729)),#N/A,
IF(CB1729="empty","empty",
VLOOKUP(CB1729,MonsterGroupTable!$A:$A,1,0)))))))</f>
        <v/>
      </c>
      <c r="CJ1729" s="2" t="str">
        <f>IF(AND(ISBLANK(CI1729),OR(NOT(ISBLANK(CK1729)),NOT(ISBLANK(CL1729)))),#N/A,
IF(ISBLANK(CI1729),"",
IF(AND(NOT(ISERROR(VLOOKUP(CI1729,MonsterTable!$A:$B,MATCH(MonsterTable!$B$1,MonsterTable!$A$1:$B$1,0),0))),OR(ISBLANK(CK1729),ISBLANK(CL1729))),#N/A,
IFERROR(VLOOKUP(CI1729,MonsterTable!$A:$B,MATCH(MonsterTable!$B$1,MonsterTable!$A$1:$B$1,0),0),
IF(OR(NOT(ISBLANK(CK1729)),ISBLANK(CL1729)),#N/A,
IF(CI1729="empty","empty",
VLOOKUP(CI1729,MonsterGroupTable!$A:$A,1,0)))))))</f>
        <v/>
      </c>
    </row>
    <row r="1730" spans="1:88">
      <c r="A1730">
        <v>20696</v>
      </c>
      <c r="B1730">
        <f t="shared" si="57"/>
        <v>1.1000000000000001</v>
      </c>
      <c r="C1730">
        <f t="shared" si="57"/>
        <v>1.1000000000000001</v>
      </c>
      <c r="F1730">
        <v>3300</v>
      </c>
      <c r="G1730">
        <v>124111</v>
      </c>
      <c r="H1730">
        <v>0</v>
      </c>
      <c r="I1730">
        <v>0</v>
      </c>
      <c r="J1730">
        <v>0</v>
      </c>
      <c r="K1730" t="s">
        <v>28</v>
      </c>
      <c r="L1730" t="s">
        <v>256</v>
      </c>
      <c r="M1730" t="s">
        <v>79</v>
      </c>
      <c r="N1730" t="s">
        <v>80</v>
      </c>
      <c r="O1730">
        <v>0</v>
      </c>
      <c r="P1730">
        <v>-4.75</v>
      </c>
      <c r="Q1730">
        <v>-3.5</v>
      </c>
      <c r="R1730">
        <v>4.75</v>
      </c>
      <c r="S1730">
        <v>3</v>
      </c>
      <c r="T1730">
        <v>-13.5</v>
      </c>
      <c r="U1730">
        <v>2.5499999999999998</v>
      </c>
      <c r="V1730">
        <v>-6.75</v>
      </c>
      <c r="W1730" t="str">
        <f t="shared" si="58"/>
        <v>g110,5,empty,3,206,1,1,0</v>
      </c>
      <c r="X1730" s="1" t="s">
        <v>288</v>
      </c>
      <c r="Y1730" s="2" t="str">
        <f>IF(AND(ISBLANK(X1730),OR(NOT(ISBLANK(Z1730)),NOT(ISBLANK(AA1730)))),#N/A,
IF(ISBLANK(X1730),"",
IF(AND(NOT(ISERROR(VLOOKUP(X1730,MonsterTable!$A:$B,MATCH(MonsterTable!$B$1,MonsterTable!$A$1:$B$1,0),0))),OR(ISBLANK(Z1730),ISBLANK(AA1730))),#N/A,
IFERROR(VLOOKUP(X1730,MonsterTable!$A:$B,MATCH(MonsterTable!$B$1,MonsterTable!$A$1:$B$1,0),0),
IF(OR(NOT(ISBLANK(Z1730)),ISBLANK(AA1730)),#N/A,
IF(X1730="empty","empty",
VLOOKUP(X1730,MonsterGroupTable!$A:$A,1,0)))))))</f>
        <v>g110</v>
      </c>
      <c r="AA1730">
        <v>5</v>
      </c>
      <c r="AE1730" s="1" t="s">
        <v>446</v>
      </c>
      <c r="AF1730" s="2" t="str">
        <f>IF(AND(ISBLANK(AE1730),OR(NOT(ISBLANK(AG1730)),NOT(ISBLANK(AH1730)))),#N/A,
IF(ISBLANK(AE1730),"",
IF(AND(NOT(ISERROR(VLOOKUP(AE1730,MonsterTable!$A:$B,MATCH(MonsterTable!$B$1,MonsterTable!$A$1:$B$1,0),0))),OR(ISBLANK(AG1730),ISBLANK(AH1730))),#N/A,
IFERROR(VLOOKUP(AE1730,MonsterTable!$A:$B,MATCH(MonsterTable!$B$1,MonsterTable!$A$1:$B$1,0),0),
IF(OR(NOT(ISBLANK(AG1730)),ISBLANK(AH1730)),#N/A,
IF(AE1730="empty","empty",
VLOOKUP(AE1730,MonsterGroupTable!$A:$A,1,0)))))))</f>
        <v>empty</v>
      </c>
      <c r="AH1730">
        <v>3</v>
      </c>
      <c r="AL1730" s="1" t="s">
        <v>342</v>
      </c>
      <c r="AM1730" s="2">
        <f>IF(AND(ISBLANK(AL1730),OR(NOT(ISBLANK(AN1730)),NOT(ISBLANK(AO1730)))),#N/A,
IF(ISBLANK(AL1730),"",
IF(AND(NOT(ISERROR(VLOOKUP(AL1730,MonsterTable!$A:$B,MATCH(MonsterTable!$B$1,MonsterTable!$A$1:$B$1,0),0))),OR(ISBLANK(AN1730),ISBLANK(AO1730))),#N/A,
IFERROR(VLOOKUP(AL1730,MonsterTable!$A:$B,MATCH(MonsterTable!$B$1,MonsterTable!$A$1:$B$1,0),0),
IF(OR(NOT(ISBLANK(AN1730)),ISBLANK(AO1730)),#N/A,
IF(AL1730="empty","empty",
VLOOKUP(AL1730,MonsterGroupTable!$A:$A,1,0)))))))</f>
        <v>206</v>
      </c>
      <c r="AN1730">
        <v>1</v>
      </c>
      <c r="AO1730">
        <v>1</v>
      </c>
      <c r="AP1730">
        <v>0</v>
      </c>
      <c r="AT1730" s="2" t="str">
        <f>IF(AND(ISBLANK(AS1730),OR(NOT(ISBLANK(AU1730)),NOT(ISBLANK(AV1730)))),#N/A,
IF(ISBLANK(AS1730),"",
IF(AND(NOT(ISERROR(VLOOKUP(AS1730,MonsterTable!$A:$B,MATCH(MonsterTable!$B$1,MonsterTable!$A$1:$B$1,0),0))),OR(ISBLANK(AU1730),ISBLANK(AV1730))),#N/A,
IFERROR(VLOOKUP(AS1730,MonsterTable!$A:$B,MATCH(MonsterTable!$B$1,MonsterTable!$A$1:$B$1,0),0),
IF(OR(NOT(ISBLANK(AU1730)),ISBLANK(AV1730)),#N/A,
IF(AS1730="empty","empty",
VLOOKUP(AS1730,MonsterGroupTable!$A:$A,1,0)))))))</f>
        <v/>
      </c>
      <c r="BA1730" s="2" t="str">
        <f>IF(AND(ISBLANK(AZ1730),OR(NOT(ISBLANK(BB1730)),NOT(ISBLANK(BC1730)))),#N/A,
IF(ISBLANK(AZ1730),"",
IF(AND(NOT(ISERROR(VLOOKUP(AZ1730,MonsterTable!$A:$B,MATCH(MonsterTable!$B$1,MonsterTable!$A$1:$B$1,0),0))),OR(ISBLANK(BB1730),ISBLANK(BC1730))),#N/A,
IFERROR(VLOOKUP(AZ1730,MonsterTable!$A:$B,MATCH(MonsterTable!$B$1,MonsterTable!$A$1:$B$1,0),0),
IF(OR(NOT(ISBLANK(BB1730)),ISBLANK(BC1730)),#N/A,
IF(AZ1730="empty","empty",
VLOOKUP(AZ1730,MonsterGroupTable!$A:$A,1,0)))))))</f>
        <v/>
      </c>
      <c r="BH1730" s="2" t="str">
        <f>IF(AND(ISBLANK(BG1730),OR(NOT(ISBLANK(BI1730)),NOT(ISBLANK(BJ1730)))),#N/A,
IF(ISBLANK(BG1730),"",
IF(AND(NOT(ISERROR(VLOOKUP(BG1730,MonsterTable!$A:$B,MATCH(MonsterTable!$B$1,MonsterTable!$A$1:$B$1,0),0))),OR(ISBLANK(BI1730),ISBLANK(BJ1730))),#N/A,
IFERROR(VLOOKUP(BG1730,MonsterTable!$A:$B,MATCH(MonsterTable!$B$1,MonsterTable!$A$1:$B$1,0),0),
IF(OR(NOT(ISBLANK(BI1730)),ISBLANK(BJ1730)),#N/A,
IF(BG1730="empty","empty",
VLOOKUP(BG1730,MonsterGroupTable!$A:$A,1,0)))))))</f>
        <v/>
      </c>
      <c r="BO1730" s="2" t="str">
        <f>IF(AND(ISBLANK(BN1730),OR(NOT(ISBLANK(BP1730)),NOT(ISBLANK(BQ1730)))),#N/A,
IF(ISBLANK(BN1730),"",
IF(AND(NOT(ISERROR(VLOOKUP(BN1730,MonsterTable!$A:$B,MATCH(MonsterTable!$B$1,MonsterTable!$A$1:$B$1,0),0))),OR(ISBLANK(BP1730),ISBLANK(BQ1730))),#N/A,
IFERROR(VLOOKUP(BN1730,MonsterTable!$A:$B,MATCH(MonsterTable!$B$1,MonsterTable!$A$1:$B$1,0),0),
IF(OR(NOT(ISBLANK(BP1730)),ISBLANK(BQ1730)),#N/A,
IF(BN1730="empty","empty",
VLOOKUP(BN1730,MonsterGroupTable!$A:$A,1,0)))))))</f>
        <v/>
      </c>
      <c r="BV1730" s="2" t="str">
        <f>IF(AND(ISBLANK(BU1730),OR(NOT(ISBLANK(BW1730)),NOT(ISBLANK(BX1730)))),#N/A,
IF(ISBLANK(BU1730),"",
IF(AND(NOT(ISERROR(VLOOKUP(BU1730,MonsterTable!$A:$B,MATCH(MonsterTable!$B$1,MonsterTable!$A$1:$B$1,0),0))),OR(ISBLANK(BW1730),ISBLANK(BX1730))),#N/A,
IFERROR(VLOOKUP(BU1730,MonsterTable!$A:$B,MATCH(MonsterTable!$B$1,MonsterTable!$A$1:$B$1,0),0),
IF(OR(NOT(ISBLANK(BW1730)),ISBLANK(BX1730)),#N/A,
IF(BU1730="empty","empty",
VLOOKUP(BU1730,MonsterGroupTable!$A:$A,1,0)))))))</f>
        <v/>
      </c>
      <c r="CC1730" s="2" t="str">
        <f>IF(AND(ISBLANK(CB1730),OR(NOT(ISBLANK(CD1730)),NOT(ISBLANK(CE1730)))),#N/A,
IF(ISBLANK(CB1730),"",
IF(AND(NOT(ISERROR(VLOOKUP(CB1730,MonsterTable!$A:$B,MATCH(MonsterTable!$B$1,MonsterTable!$A$1:$B$1,0),0))),OR(ISBLANK(CD1730),ISBLANK(CE1730))),#N/A,
IFERROR(VLOOKUP(CB1730,MonsterTable!$A:$B,MATCH(MonsterTable!$B$1,MonsterTable!$A$1:$B$1,0),0),
IF(OR(NOT(ISBLANK(CD1730)),ISBLANK(CE1730)),#N/A,
IF(CB1730="empty","empty",
VLOOKUP(CB1730,MonsterGroupTable!$A:$A,1,0)))))))</f>
        <v/>
      </c>
      <c r="CJ1730" s="2" t="str">
        <f>IF(AND(ISBLANK(CI1730),OR(NOT(ISBLANK(CK1730)),NOT(ISBLANK(CL1730)))),#N/A,
IF(ISBLANK(CI1730),"",
IF(AND(NOT(ISERROR(VLOOKUP(CI1730,MonsterTable!$A:$B,MATCH(MonsterTable!$B$1,MonsterTable!$A$1:$B$1,0),0))),OR(ISBLANK(CK1730),ISBLANK(CL1730))),#N/A,
IFERROR(VLOOKUP(CI1730,MonsterTable!$A:$B,MATCH(MonsterTable!$B$1,MonsterTable!$A$1:$B$1,0),0),
IF(OR(NOT(ISBLANK(CK1730)),ISBLANK(CL1730)),#N/A,
IF(CI1730="empty","empty",
VLOOKUP(CI1730,MonsterGroupTable!$A:$A,1,0)))))))</f>
        <v/>
      </c>
    </row>
    <row r="1731" spans="1:88">
      <c r="A1731">
        <v>20697</v>
      </c>
      <c r="B1731">
        <f t="shared" si="57"/>
        <v>1.1000000000000001</v>
      </c>
      <c r="C1731">
        <f t="shared" si="57"/>
        <v>1.1000000000000001</v>
      </c>
      <c r="F1731">
        <v>3300</v>
      </c>
      <c r="G1731">
        <v>124606</v>
      </c>
      <c r="H1731">
        <v>0</v>
      </c>
      <c r="I1731">
        <v>0</v>
      </c>
      <c r="J1731">
        <v>0</v>
      </c>
      <c r="K1731" t="s">
        <v>28</v>
      </c>
      <c r="L1731" t="s">
        <v>256</v>
      </c>
      <c r="M1731" t="s">
        <v>79</v>
      </c>
      <c r="N1731" t="s">
        <v>80</v>
      </c>
      <c r="O1731">
        <v>0</v>
      </c>
      <c r="P1731">
        <v>-4.75</v>
      </c>
      <c r="Q1731">
        <v>-3.5</v>
      </c>
      <c r="R1731">
        <v>4.75</v>
      </c>
      <c r="S1731">
        <v>3</v>
      </c>
      <c r="T1731">
        <v>-13.5</v>
      </c>
      <c r="U1731">
        <v>2.5499999999999998</v>
      </c>
      <c r="V1731">
        <v>-6.75</v>
      </c>
      <c r="W1731" t="str">
        <f t="shared" si="58"/>
        <v>g110,5,empty,3,206,1,1,0</v>
      </c>
      <c r="X1731" s="1" t="s">
        <v>288</v>
      </c>
      <c r="Y1731" s="2" t="str">
        <f>IF(AND(ISBLANK(X1731),OR(NOT(ISBLANK(Z1731)),NOT(ISBLANK(AA1731)))),#N/A,
IF(ISBLANK(X1731),"",
IF(AND(NOT(ISERROR(VLOOKUP(X1731,MonsterTable!$A:$B,MATCH(MonsterTable!$B$1,MonsterTable!$A$1:$B$1,0),0))),OR(ISBLANK(Z1731),ISBLANK(AA1731))),#N/A,
IFERROR(VLOOKUP(X1731,MonsterTable!$A:$B,MATCH(MonsterTable!$B$1,MonsterTable!$A$1:$B$1,0),0),
IF(OR(NOT(ISBLANK(Z1731)),ISBLANK(AA1731)),#N/A,
IF(X1731="empty","empty",
VLOOKUP(X1731,MonsterGroupTable!$A:$A,1,0)))))))</f>
        <v>g110</v>
      </c>
      <c r="AA1731">
        <v>5</v>
      </c>
      <c r="AE1731" s="1" t="s">
        <v>446</v>
      </c>
      <c r="AF1731" s="2" t="str">
        <f>IF(AND(ISBLANK(AE1731),OR(NOT(ISBLANK(AG1731)),NOT(ISBLANK(AH1731)))),#N/A,
IF(ISBLANK(AE1731),"",
IF(AND(NOT(ISERROR(VLOOKUP(AE1731,MonsterTable!$A:$B,MATCH(MonsterTable!$B$1,MonsterTable!$A$1:$B$1,0),0))),OR(ISBLANK(AG1731),ISBLANK(AH1731))),#N/A,
IFERROR(VLOOKUP(AE1731,MonsterTable!$A:$B,MATCH(MonsterTable!$B$1,MonsterTable!$A$1:$B$1,0),0),
IF(OR(NOT(ISBLANK(AG1731)),ISBLANK(AH1731)),#N/A,
IF(AE1731="empty","empty",
VLOOKUP(AE1731,MonsterGroupTable!$A:$A,1,0)))))))</f>
        <v>empty</v>
      </c>
      <c r="AH1731">
        <v>3</v>
      </c>
      <c r="AL1731" s="1" t="s">
        <v>342</v>
      </c>
      <c r="AM1731" s="2">
        <f>IF(AND(ISBLANK(AL1731),OR(NOT(ISBLANK(AN1731)),NOT(ISBLANK(AO1731)))),#N/A,
IF(ISBLANK(AL1731),"",
IF(AND(NOT(ISERROR(VLOOKUP(AL1731,MonsterTable!$A:$B,MATCH(MonsterTable!$B$1,MonsterTable!$A$1:$B$1,0),0))),OR(ISBLANK(AN1731),ISBLANK(AO1731))),#N/A,
IFERROR(VLOOKUP(AL1731,MonsterTable!$A:$B,MATCH(MonsterTable!$B$1,MonsterTable!$A$1:$B$1,0),0),
IF(OR(NOT(ISBLANK(AN1731)),ISBLANK(AO1731)),#N/A,
IF(AL1731="empty","empty",
VLOOKUP(AL1731,MonsterGroupTable!$A:$A,1,0)))))))</f>
        <v>206</v>
      </c>
      <c r="AN1731">
        <v>1</v>
      </c>
      <c r="AO1731">
        <v>1</v>
      </c>
      <c r="AP1731">
        <v>0</v>
      </c>
      <c r="AT1731" s="2" t="str">
        <f>IF(AND(ISBLANK(AS1731),OR(NOT(ISBLANK(AU1731)),NOT(ISBLANK(AV1731)))),#N/A,
IF(ISBLANK(AS1731),"",
IF(AND(NOT(ISERROR(VLOOKUP(AS1731,MonsterTable!$A:$B,MATCH(MonsterTable!$B$1,MonsterTable!$A$1:$B$1,0),0))),OR(ISBLANK(AU1731),ISBLANK(AV1731))),#N/A,
IFERROR(VLOOKUP(AS1731,MonsterTable!$A:$B,MATCH(MonsterTable!$B$1,MonsterTable!$A$1:$B$1,0),0),
IF(OR(NOT(ISBLANK(AU1731)),ISBLANK(AV1731)),#N/A,
IF(AS1731="empty","empty",
VLOOKUP(AS1731,MonsterGroupTable!$A:$A,1,0)))))))</f>
        <v/>
      </c>
      <c r="BA1731" s="2" t="str">
        <f>IF(AND(ISBLANK(AZ1731),OR(NOT(ISBLANK(BB1731)),NOT(ISBLANK(BC1731)))),#N/A,
IF(ISBLANK(AZ1731),"",
IF(AND(NOT(ISERROR(VLOOKUP(AZ1731,MonsterTable!$A:$B,MATCH(MonsterTable!$B$1,MonsterTable!$A$1:$B$1,0),0))),OR(ISBLANK(BB1731),ISBLANK(BC1731))),#N/A,
IFERROR(VLOOKUP(AZ1731,MonsterTable!$A:$B,MATCH(MonsterTable!$B$1,MonsterTable!$A$1:$B$1,0),0),
IF(OR(NOT(ISBLANK(BB1731)),ISBLANK(BC1731)),#N/A,
IF(AZ1731="empty","empty",
VLOOKUP(AZ1731,MonsterGroupTable!$A:$A,1,0)))))))</f>
        <v/>
      </c>
      <c r="BH1731" s="2" t="str">
        <f>IF(AND(ISBLANK(BG1731),OR(NOT(ISBLANK(BI1731)),NOT(ISBLANK(BJ1731)))),#N/A,
IF(ISBLANK(BG1731),"",
IF(AND(NOT(ISERROR(VLOOKUP(BG1731,MonsterTable!$A:$B,MATCH(MonsterTable!$B$1,MonsterTable!$A$1:$B$1,0),0))),OR(ISBLANK(BI1731),ISBLANK(BJ1731))),#N/A,
IFERROR(VLOOKUP(BG1731,MonsterTable!$A:$B,MATCH(MonsterTable!$B$1,MonsterTable!$A$1:$B$1,0),0),
IF(OR(NOT(ISBLANK(BI1731)),ISBLANK(BJ1731)),#N/A,
IF(BG1731="empty","empty",
VLOOKUP(BG1731,MonsterGroupTable!$A:$A,1,0)))))))</f>
        <v/>
      </c>
      <c r="BO1731" s="2" t="str">
        <f>IF(AND(ISBLANK(BN1731),OR(NOT(ISBLANK(BP1731)),NOT(ISBLANK(BQ1731)))),#N/A,
IF(ISBLANK(BN1731),"",
IF(AND(NOT(ISERROR(VLOOKUP(BN1731,MonsterTable!$A:$B,MATCH(MonsterTable!$B$1,MonsterTable!$A$1:$B$1,0),0))),OR(ISBLANK(BP1731),ISBLANK(BQ1731))),#N/A,
IFERROR(VLOOKUP(BN1731,MonsterTable!$A:$B,MATCH(MonsterTable!$B$1,MonsterTable!$A$1:$B$1,0),0),
IF(OR(NOT(ISBLANK(BP1731)),ISBLANK(BQ1731)),#N/A,
IF(BN1731="empty","empty",
VLOOKUP(BN1731,MonsterGroupTable!$A:$A,1,0)))))))</f>
        <v/>
      </c>
      <c r="BV1731" s="2" t="str">
        <f>IF(AND(ISBLANK(BU1731),OR(NOT(ISBLANK(BW1731)),NOT(ISBLANK(BX1731)))),#N/A,
IF(ISBLANK(BU1731),"",
IF(AND(NOT(ISERROR(VLOOKUP(BU1731,MonsterTable!$A:$B,MATCH(MonsterTable!$B$1,MonsterTable!$A$1:$B$1,0),0))),OR(ISBLANK(BW1731),ISBLANK(BX1731))),#N/A,
IFERROR(VLOOKUP(BU1731,MonsterTable!$A:$B,MATCH(MonsterTable!$B$1,MonsterTable!$A$1:$B$1,0),0),
IF(OR(NOT(ISBLANK(BW1731)),ISBLANK(BX1731)),#N/A,
IF(BU1731="empty","empty",
VLOOKUP(BU1731,MonsterGroupTable!$A:$A,1,0)))))))</f>
        <v/>
      </c>
      <c r="CC1731" s="2" t="str">
        <f>IF(AND(ISBLANK(CB1731),OR(NOT(ISBLANK(CD1731)),NOT(ISBLANK(CE1731)))),#N/A,
IF(ISBLANK(CB1731),"",
IF(AND(NOT(ISERROR(VLOOKUP(CB1731,MonsterTable!$A:$B,MATCH(MonsterTable!$B$1,MonsterTable!$A$1:$B$1,0),0))),OR(ISBLANK(CD1731),ISBLANK(CE1731))),#N/A,
IFERROR(VLOOKUP(CB1731,MonsterTable!$A:$B,MATCH(MonsterTable!$B$1,MonsterTable!$A$1:$B$1,0),0),
IF(OR(NOT(ISBLANK(CD1731)),ISBLANK(CE1731)),#N/A,
IF(CB1731="empty","empty",
VLOOKUP(CB1731,MonsterGroupTable!$A:$A,1,0)))))))</f>
        <v/>
      </c>
      <c r="CJ1731" s="2" t="str">
        <f>IF(AND(ISBLANK(CI1731),OR(NOT(ISBLANK(CK1731)),NOT(ISBLANK(CL1731)))),#N/A,
IF(ISBLANK(CI1731),"",
IF(AND(NOT(ISERROR(VLOOKUP(CI1731,MonsterTable!$A:$B,MATCH(MonsterTable!$B$1,MonsterTable!$A$1:$B$1,0),0))),OR(ISBLANK(CK1731),ISBLANK(CL1731))),#N/A,
IFERROR(VLOOKUP(CI1731,MonsterTable!$A:$B,MATCH(MonsterTable!$B$1,MonsterTable!$A$1:$B$1,0),0),
IF(OR(NOT(ISBLANK(CK1731)),ISBLANK(CL1731)),#N/A,
IF(CI1731="empty","empty",
VLOOKUP(CI1731,MonsterGroupTable!$A:$A,1,0)))))))</f>
        <v/>
      </c>
    </row>
    <row r="1732" spans="1:88">
      <c r="A1732">
        <v>20698</v>
      </c>
      <c r="B1732">
        <f t="shared" si="57"/>
        <v>1.1000000000000001</v>
      </c>
      <c r="C1732">
        <f t="shared" si="57"/>
        <v>1.1000000000000001</v>
      </c>
      <c r="F1732">
        <v>3300</v>
      </c>
      <c r="G1732">
        <v>125101</v>
      </c>
      <c r="H1732">
        <v>0</v>
      </c>
      <c r="I1732">
        <v>0</v>
      </c>
      <c r="J1732">
        <v>0</v>
      </c>
      <c r="K1732" t="s">
        <v>28</v>
      </c>
      <c r="L1732" t="s">
        <v>256</v>
      </c>
      <c r="M1732" t="s">
        <v>79</v>
      </c>
      <c r="N1732" t="s">
        <v>80</v>
      </c>
      <c r="O1732">
        <v>0</v>
      </c>
      <c r="P1732">
        <v>-4.75</v>
      </c>
      <c r="Q1732">
        <v>-3.5</v>
      </c>
      <c r="R1732">
        <v>4.75</v>
      </c>
      <c r="S1732">
        <v>3</v>
      </c>
      <c r="T1732">
        <v>-13.5</v>
      </c>
      <c r="U1732">
        <v>2.5499999999999998</v>
      </c>
      <c r="V1732">
        <v>-6.75</v>
      </c>
      <c r="W1732" t="str">
        <f t="shared" si="58"/>
        <v>g110,5,empty,3,206,1,1,0</v>
      </c>
      <c r="X1732" s="1" t="s">
        <v>288</v>
      </c>
      <c r="Y1732" s="2" t="str">
        <f>IF(AND(ISBLANK(X1732),OR(NOT(ISBLANK(Z1732)),NOT(ISBLANK(AA1732)))),#N/A,
IF(ISBLANK(X1732),"",
IF(AND(NOT(ISERROR(VLOOKUP(X1732,MonsterTable!$A:$B,MATCH(MonsterTable!$B$1,MonsterTable!$A$1:$B$1,0),0))),OR(ISBLANK(Z1732),ISBLANK(AA1732))),#N/A,
IFERROR(VLOOKUP(X1732,MonsterTable!$A:$B,MATCH(MonsterTable!$B$1,MonsterTable!$A$1:$B$1,0),0),
IF(OR(NOT(ISBLANK(Z1732)),ISBLANK(AA1732)),#N/A,
IF(X1732="empty","empty",
VLOOKUP(X1732,MonsterGroupTable!$A:$A,1,0)))))))</f>
        <v>g110</v>
      </c>
      <c r="AA1732">
        <v>5</v>
      </c>
      <c r="AE1732" s="1" t="s">
        <v>446</v>
      </c>
      <c r="AF1732" s="2" t="str">
        <f>IF(AND(ISBLANK(AE1732),OR(NOT(ISBLANK(AG1732)),NOT(ISBLANK(AH1732)))),#N/A,
IF(ISBLANK(AE1732),"",
IF(AND(NOT(ISERROR(VLOOKUP(AE1732,MonsterTable!$A:$B,MATCH(MonsterTable!$B$1,MonsterTable!$A$1:$B$1,0),0))),OR(ISBLANK(AG1732),ISBLANK(AH1732))),#N/A,
IFERROR(VLOOKUP(AE1732,MonsterTable!$A:$B,MATCH(MonsterTable!$B$1,MonsterTable!$A$1:$B$1,0),0),
IF(OR(NOT(ISBLANK(AG1732)),ISBLANK(AH1732)),#N/A,
IF(AE1732="empty","empty",
VLOOKUP(AE1732,MonsterGroupTable!$A:$A,1,0)))))))</f>
        <v>empty</v>
      </c>
      <c r="AH1732">
        <v>3</v>
      </c>
      <c r="AL1732" s="1" t="s">
        <v>342</v>
      </c>
      <c r="AM1732" s="2">
        <f>IF(AND(ISBLANK(AL1732),OR(NOT(ISBLANK(AN1732)),NOT(ISBLANK(AO1732)))),#N/A,
IF(ISBLANK(AL1732),"",
IF(AND(NOT(ISERROR(VLOOKUP(AL1732,MonsterTable!$A:$B,MATCH(MonsterTable!$B$1,MonsterTable!$A$1:$B$1,0),0))),OR(ISBLANK(AN1732),ISBLANK(AO1732))),#N/A,
IFERROR(VLOOKUP(AL1732,MonsterTable!$A:$B,MATCH(MonsterTable!$B$1,MonsterTable!$A$1:$B$1,0),0),
IF(OR(NOT(ISBLANK(AN1732)),ISBLANK(AO1732)),#N/A,
IF(AL1732="empty","empty",
VLOOKUP(AL1732,MonsterGroupTable!$A:$A,1,0)))))))</f>
        <v>206</v>
      </c>
      <c r="AN1732">
        <v>1</v>
      </c>
      <c r="AO1732">
        <v>1</v>
      </c>
      <c r="AP1732">
        <v>0</v>
      </c>
      <c r="AT1732" s="2" t="str">
        <f>IF(AND(ISBLANK(AS1732),OR(NOT(ISBLANK(AU1732)),NOT(ISBLANK(AV1732)))),#N/A,
IF(ISBLANK(AS1732),"",
IF(AND(NOT(ISERROR(VLOOKUP(AS1732,MonsterTable!$A:$B,MATCH(MonsterTable!$B$1,MonsterTable!$A$1:$B$1,0),0))),OR(ISBLANK(AU1732),ISBLANK(AV1732))),#N/A,
IFERROR(VLOOKUP(AS1732,MonsterTable!$A:$B,MATCH(MonsterTable!$B$1,MonsterTable!$A$1:$B$1,0),0),
IF(OR(NOT(ISBLANK(AU1732)),ISBLANK(AV1732)),#N/A,
IF(AS1732="empty","empty",
VLOOKUP(AS1732,MonsterGroupTable!$A:$A,1,0)))))))</f>
        <v/>
      </c>
      <c r="BA1732" s="2" t="str">
        <f>IF(AND(ISBLANK(AZ1732),OR(NOT(ISBLANK(BB1732)),NOT(ISBLANK(BC1732)))),#N/A,
IF(ISBLANK(AZ1732),"",
IF(AND(NOT(ISERROR(VLOOKUP(AZ1732,MonsterTable!$A:$B,MATCH(MonsterTable!$B$1,MonsterTable!$A$1:$B$1,0),0))),OR(ISBLANK(BB1732),ISBLANK(BC1732))),#N/A,
IFERROR(VLOOKUP(AZ1732,MonsterTable!$A:$B,MATCH(MonsterTable!$B$1,MonsterTable!$A$1:$B$1,0),0),
IF(OR(NOT(ISBLANK(BB1732)),ISBLANK(BC1732)),#N/A,
IF(AZ1732="empty","empty",
VLOOKUP(AZ1732,MonsterGroupTable!$A:$A,1,0)))))))</f>
        <v/>
      </c>
      <c r="BH1732" s="2" t="str">
        <f>IF(AND(ISBLANK(BG1732),OR(NOT(ISBLANK(BI1732)),NOT(ISBLANK(BJ1732)))),#N/A,
IF(ISBLANK(BG1732),"",
IF(AND(NOT(ISERROR(VLOOKUP(BG1732,MonsterTable!$A:$B,MATCH(MonsterTable!$B$1,MonsterTable!$A$1:$B$1,0),0))),OR(ISBLANK(BI1732),ISBLANK(BJ1732))),#N/A,
IFERROR(VLOOKUP(BG1732,MonsterTable!$A:$B,MATCH(MonsterTable!$B$1,MonsterTable!$A$1:$B$1,0),0),
IF(OR(NOT(ISBLANK(BI1732)),ISBLANK(BJ1732)),#N/A,
IF(BG1732="empty","empty",
VLOOKUP(BG1732,MonsterGroupTable!$A:$A,1,0)))))))</f>
        <v/>
      </c>
      <c r="BO1732" s="2" t="str">
        <f>IF(AND(ISBLANK(BN1732),OR(NOT(ISBLANK(BP1732)),NOT(ISBLANK(BQ1732)))),#N/A,
IF(ISBLANK(BN1732),"",
IF(AND(NOT(ISERROR(VLOOKUP(BN1732,MonsterTable!$A:$B,MATCH(MonsterTable!$B$1,MonsterTable!$A$1:$B$1,0),0))),OR(ISBLANK(BP1732),ISBLANK(BQ1732))),#N/A,
IFERROR(VLOOKUP(BN1732,MonsterTable!$A:$B,MATCH(MonsterTable!$B$1,MonsterTable!$A$1:$B$1,0),0),
IF(OR(NOT(ISBLANK(BP1732)),ISBLANK(BQ1732)),#N/A,
IF(BN1732="empty","empty",
VLOOKUP(BN1732,MonsterGroupTable!$A:$A,1,0)))))))</f>
        <v/>
      </c>
      <c r="BV1732" s="2" t="str">
        <f>IF(AND(ISBLANK(BU1732),OR(NOT(ISBLANK(BW1732)),NOT(ISBLANK(BX1732)))),#N/A,
IF(ISBLANK(BU1732),"",
IF(AND(NOT(ISERROR(VLOOKUP(BU1732,MonsterTable!$A:$B,MATCH(MonsterTable!$B$1,MonsterTable!$A$1:$B$1,0),0))),OR(ISBLANK(BW1732),ISBLANK(BX1732))),#N/A,
IFERROR(VLOOKUP(BU1732,MonsterTable!$A:$B,MATCH(MonsterTable!$B$1,MonsterTable!$A$1:$B$1,0),0),
IF(OR(NOT(ISBLANK(BW1732)),ISBLANK(BX1732)),#N/A,
IF(BU1732="empty","empty",
VLOOKUP(BU1732,MonsterGroupTable!$A:$A,1,0)))))))</f>
        <v/>
      </c>
      <c r="CC1732" s="2" t="str">
        <f>IF(AND(ISBLANK(CB1732),OR(NOT(ISBLANK(CD1732)),NOT(ISBLANK(CE1732)))),#N/A,
IF(ISBLANK(CB1732),"",
IF(AND(NOT(ISERROR(VLOOKUP(CB1732,MonsterTable!$A:$B,MATCH(MonsterTable!$B$1,MonsterTable!$A$1:$B$1,0),0))),OR(ISBLANK(CD1732),ISBLANK(CE1732))),#N/A,
IFERROR(VLOOKUP(CB1732,MonsterTable!$A:$B,MATCH(MonsterTable!$B$1,MonsterTable!$A$1:$B$1,0),0),
IF(OR(NOT(ISBLANK(CD1732)),ISBLANK(CE1732)),#N/A,
IF(CB1732="empty","empty",
VLOOKUP(CB1732,MonsterGroupTable!$A:$A,1,0)))))))</f>
        <v/>
      </c>
      <c r="CJ1732" s="2" t="str">
        <f>IF(AND(ISBLANK(CI1732),OR(NOT(ISBLANK(CK1732)),NOT(ISBLANK(CL1732)))),#N/A,
IF(ISBLANK(CI1732),"",
IF(AND(NOT(ISERROR(VLOOKUP(CI1732,MonsterTable!$A:$B,MATCH(MonsterTable!$B$1,MonsterTable!$A$1:$B$1,0),0))),OR(ISBLANK(CK1732),ISBLANK(CL1732))),#N/A,
IFERROR(VLOOKUP(CI1732,MonsterTable!$A:$B,MATCH(MonsterTable!$B$1,MonsterTable!$A$1:$B$1,0),0),
IF(OR(NOT(ISBLANK(CK1732)),ISBLANK(CL1732)),#N/A,
IF(CI1732="empty","empty",
VLOOKUP(CI1732,MonsterGroupTable!$A:$A,1,0)))))))</f>
        <v/>
      </c>
    </row>
    <row r="1733" spans="1:88">
      <c r="A1733">
        <v>20699</v>
      </c>
      <c r="B1733">
        <f t="shared" ref="B1733:B1796" si="59">IF(MOD(A1733,10)=0,1.2,1.1)</f>
        <v>1.1000000000000001</v>
      </c>
      <c r="C1733">
        <f t="shared" ref="C1733:C1796" si="60">IF(MOD(B1733,10)=0,1.2,1.1)</f>
        <v>1.1000000000000001</v>
      </c>
      <c r="F1733">
        <v>3300</v>
      </c>
      <c r="G1733">
        <v>125596</v>
      </c>
      <c r="H1733">
        <v>0</v>
      </c>
      <c r="I1733">
        <v>0</v>
      </c>
      <c r="J1733">
        <v>0</v>
      </c>
      <c r="K1733" t="s">
        <v>362</v>
      </c>
      <c r="L1733" t="s">
        <v>256</v>
      </c>
      <c r="M1733" t="s">
        <v>443</v>
      </c>
      <c r="N1733" t="s">
        <v>444</v>
      </c>
      <c r="O1733">
        <v>0</v>
      </c>
      <c r="P1733">
        <v>-4.75</v>
      </c>
      <c r="Q1733">
        <v>-3.5</v>
      </c>
      <c r="R1733">
        <v>4.75</v>
      </c>
      <c r="S1733">
        <v>3</v>
      </c>
      <c r="T1733">
        <v>-13.5</v>
      </c>
      <c r="U1733">
        <v>2.5499999999999998</v>
      </c>
      <c r="V1733">
        <v>-6.75</v>
      </c>
      <c r="W1733" t="str">
        <f t="shared" si="58"/>
        <v>g110,5,empty,3,206,1,1,0</v>
      </c>
      <c r="X1733" s="1" t="s">
        <v>288</v>
      </c>
      <c r="Y1733" s="2" t="str">
        <f>IF(AND(ISBLANK(X1733),OR(NOT(ISBLANK(Z1733)),NOT(ISBLANK(AA1733)))),#N/A,
IF(ISBLANK(X1733),"",
IF(AND(NOT(ISERROR(VLOOKUP(X1733,MonsterTable!$A:$B,MATCH(MonsterTable!$B$1,MonsterTable!$A$1:$B$1,0),0))),OR(ISBLANK(Z1733),ISBLANK(AA1733))),#N/A,
IFERROR(VLOOKUP(X1733,MonsterTable!$A:$B,MATCH(MonsterTable!$B$1,MonsterTable!$A$1:$B$1,0),0),
IF(OR(NOT(ISBLANK(Z1733)),ISBLANK(AA1733)),#N/A,
IF(X1733="empty","empty",
VLOOKUP(X1733,MonsterGroupTable!$A:$A,1,0)))))))</f>
        <v>g110</v>
      </c>
      <c r="AA1733">
        <v>5</v>
      </c>
      <c r="AE1733" s="1" t="s">
        <v>446</v>
      </c>
      <c r="AF1733" s="2" t="str">
        <f>IF(AND(ISBLANK(AE1733),OR(NOT(ISBLANK(AG1733)),NOT(ISBLANK(AH1733)))),#N/A,
IF(ISBLANK(AE1733),"",
IF(AND(NOT(ISERROR(VLOOKUP(AE1733,MonsterTable!$A:$B,MATCH(MonsterTable!$B$1,MonsterTable!$A$1:$B$1,0),0))),OR(ISBLANK(AG1733),ISBLANK(AH1733))),#N/A,
IFERROR(VLOOKUP(AE1733,MonsterTable!$A:$B,MATCH(MonsterTable!$B$1,MonsterTable!$A$1:$B$1,0),0),
IF(OR(NOT(ISBLANK(AG1733)),ISBLANK(AH1733)),#N/A,
IF(AE1733="empty","empty",
VLOOKUP(AE1733,MonsterGroupTable!$A:$A,1,0)))))))</f>
        <v>empty</v>
      </c>
      <c r="AH1733">
        <v>3</v>
      </c>
      <c r="AL1733" s="1" t="s">
        <v>342</v>
      </c>
      <c r="AM1733" s="2">
        <f>IF(AND(ISBLANK(AL1733),OR(NOT(ISBLANK(AN1733)),NOT(ISBLANK(AO1733)))),#N/A,
IF(ISBLANK(AL1733),"",
IF(AND(NOT(ISERROR(VLOOKUP(AL1733,MonsterTable!$A:$B,MATCH(MonsterTable!$B$1,MonsterTable!$A$1:$B$1,0),0))),OR(ISBLANK(AN1733),ISBLANK(AO1733))),#N/A,
IFERROR(VLOOKUP(AL1733,MonsterTable!$A:$B,MATCH(MonsterTable!$B$1,MonsterTable!$A$1:$B$1,0),0),
IF(OR(NOT(ISBLANK(AN1733)),ISBLANK(AO1733)),#N/A,
IF(AL1733="empty","empty",
VLOOKUP(AL1733,MonsterGroupTable!$A:$A,1,0)))))))</f>
        <v>206</v>
      </c>
      <c r="AN1733">
        <v>1</v>
      </c>
      <c r="AO1733">
        <v>1</v>
      </c>
      <c r="AP1733">
        <v>0</v>
      </c>
      <c r="AT1733" s="2" t="str">
        <f>IF(AND(ISBLANK(AS1733),OR(NOT(ISBLANK(AU1733)),NOT(ISBLANK(AV1733)))),#N/A,
IF(ISBLANK(AS1733),"",
IF(AND(NOT(ISERROR(VLOOKUP(AS1733,MonsterTable!$A:$B,MATCH(MonsterTable!$B$1,MonsterTable!$A$1:$B$1,0),0))),OR(ISBLANK(AU1733),ISBLANK(AV1733))),#N/A,
IFERROR(VLOOKUP(AS1733,MonsterTable!$A:$B,MATCH(MonsterTable!$B$1,MonsterTable!$A$1:$B$1,0),0),
IF(OR(NOT(ISBLANK(AU1733)),ISBLANK(AV1733)),#N/A,
IF(AS1733="empty","empty",
VLOOKUP(AS1733,MonsterGroupTable!$A:$A,1,0)))))))</f>
        <v/>
      </c>
      <c r="BA1733" s="2" t="str">
        <f>IF(AND(ISBLANK(AZ1733),OR(NOT(ISBLANK(BB1733)),NOT(ISBLANK(BC1733)))),#N/A,
IF(ISBLANK(AZ1733),"",
IF(AND(NOT(ISERROR(VLOOKUP(AZ1733,MonsterTable!$A:$B,MATCH(MonsterTable!$B$1,MonsterTable!$A$1:$B$1,0),0))),OR(ISBLANK(BB1733),ISBLANK(BC1733))),#N/A,
IFERROR(VLOOKUP(AZ1733,MonsterTable!$A:$B,MATCH(MonsterTable!$B$1,MonsterTable!$A$1:$B$1,0),0),
IF(OR(NOT(ISBLANK(BB1733)),ISBLANK(BC1733)),#N/A,
IF(AZ1733="empty","empty",
VLOOKUP(AZ1733,MonsterGroupTable!$A:$A,1,0)))))))</f>
        <v/>
      </c>
    </row>
    <row r="1734" spans="1:88">
      <c r="A1734">
        <v>20700</v>
      </c>
      <c r="B1734">
        <f t="shared" si="59"/>
        <v>1.2</v>
      </c>
      <c r="C1734">
        <f t="shared" si="60"/>
        <v>1.1000000000000001</v>
      </c>
      <c r="F1734">
        <v>3300</v>
      </c>
      <c r="G1734">
        <v>126931</v>
      </c>
      <c r="H1734">
        <v>0</v>
      </c>
      <c r="I1734">
        <v>0</v>
      </c>
      <c r="J1734">
        <v>0</v>
      </c>
      <c r="K1734" t="s">
        <v>362</v>
      </c>
      <c r="L1734" t="s">
        <v>258</v>
      </c>
      <c r="M1734" t="s">
        <v>443</v>
      </c>
      <c r="N1734" t="s">
        <v>444</v>
      </c>
      <c r="O1734">
        <v>0</v>
      </c>
      <c r="P1734">
        <v>-4.75</v>
      </c>
      <c r="Q1734">
        <v>-3.5</v>
      </c>
      <c r="R1734">
        <v>4.75</v>
      </c>
      <c r="S1734">
        <v>3</v>
      </c>
      <c r="T1734">
        <v>-13.5</v>
      </c>
      <c r="U1734">
        <v>2.5499999999999998</v>
      </c>
      <c r="V1734">
        <v>-6.75</v>
      </c>
      <c r="W1734" t="str">
        <f t="shared" si="58"/>
        <v>g110,5,empty,3,206,1,1,0</v>
      </c>
      <c r="X1734" s="1" t="s">
        <v>288</v>
      </c>
      <c r="Y1734" s="2" t="str">
        <f>IF(AND(ISBLANK(X1734),OR(NOT(ISBLANK(Z1734)),NOT(ISBLANK(AA1734)))),#N/A,
IF(ISBLANK(X1734),"",
IF(AND(NOT(ISERROR(VLOOKUP(X1734,MonsterTable!$A:$B,MATCH(MonsterTable!$B$1,MonsterTable!$A$1:$B$1,0),0))),OR(ISBLANK(Z1734),ISBLANK(AA1734))),#N/A,
IFERROR(VLOOKUP(X1734,MonsterTable!$A:$B,MATCH(MonsterTable!$B$1,MonsterTable!$A$1:$B$1,0),0),
IF(OR(NOT(ISBLANK(Z1734)),ISBLANK(AA1734)),#N/A,
IF(X1734="empty","empty",
VLOOKUP(X1734,MonsterGroupTable!$A:$A,1,0)))))))</f>
        <v>g110</v>
      </c>
      <c r="AA1734">
        <v>5</v>
      </c>
      <c r="AE1734" s="1" t="s">
        <v>446</v>
      </c>
      <c r="AF1734" s="2" t="str">
        <f>IF(AND(ISBLANK(AE1734),OR(NOT(ISBLANK(AG1734)),NOT(ISBLANK(AH1734)))),#N/A,
IF(ISBLANK(AE1734),"",
IF(AND(NOT(ISERROR(VLOOKUP(AE1734,MonsterTable!$A:$B,MATCH(MonsterTable!$B$1,MonsterTable!$A$1:$B$1,0),0))),OR(ISBLANK(AG1734),ISBLANK(AH1734))),#N/A,
IFERROR(VLOOKUP(AE1734,MonsterTable!$A:$B,MATCH(MonsterTable!$B$1,MonsterTable!$A$1:$B$1,0),0),
IF(OR(NOT(ISBLANK(AG1734)),ISBLANK(AH1734)),#N/A,
IF(AE1734="empty","empty",
VLOOKUP(AE1734,MonsterGroupTable!$A:$A,1,0)))))))</f>
        <v>empty</v>
      </c>
      <c r="AH1734">
        <v>3</v>
      </c>
      <c r="AL1734" s="1" t="s">
        <v>342</v>
      </c>
      <c r="AM1734" s="2">
        <f>IF(AND(ISBLANK(AL1734),OR(NOT(ISBLANK(AN1734)),NOT(ISBLANK(AO1734)))),#N/A,
IF(ISBLANK(AL1734),"",
IF(AND(NOT(ISERROR(VLOOKUP(AL1734,MonsterTable!$A:$B,MATCH(MonsterTable!$B$1,MonsterTable!$A$1:$B$1,0),0))),OR(ISBLANK(AN1734),ISBLANK(AO1734))),#N/A,
IFERROR(VLOOKUP(AL1734,MonsterTable!$A:$B,MATCH(MonsterTable!$B$1,MonsterTable!$A$1:$B$1,0),0),
IF(OR(NOT(ISBLANK(AN1734)),ISBLANK(AO1734)),#N/A,
IF(AL1734="empty","empty",
VLOOKUP(AL1734,MonsterGroupTable!$A:$A,1,0)))))))</f>
        <v>206</v>
      </c>
      <c r="AN1734">
        <v>1</v>
      </c>
      <c r="AO1734">
        <v>1</v>
      </c>
      <c r="AP1734">
        <v>0</v>
      </c>
      <c r="AT1734" s="2" t="str">
        <f>IF(AND(ISBLANK(AS1734),OR(NOT(ISBLANK(AU1734)),NOT(ISBLANK(AV1734)))),#N/A,
IF(ISBLANK(AS1734),"",
IF(AND(NOT(ISERROR(VLOOKUP(AS1734,MonsterTable!$A:$B,MATCH(MonsterTable!$B$1,MonsterTable!$A$1:$B$1,0),0))),OR(ISBLANK(AU1734),ISBLANK(AV1734))),#N/A,
IFERROR(VLOOKUP(AS1734,MonsterTable!$A:$B,MATCH(MonsterTable!$B$1,MonsterTable!$A$1:$B$1,0),0),
IF(OR(NOT(ISBLANK(AU1734)),ISBLANK(AV1734)),#N/A,
IF(AS1734="empty","empty",
VLOOKUP(AS1734,MonsterGroupTable!$A:$A,1,0)))))))</f>
        <v/>
      </c>
      <c r="BA1734" s="2" t="str">
        <f>IF(AND(ISBLANK(AZ1734),OR(NOT(ISBLANK(BB1734)),NOT(ISBLANK(BC1734)))),#N/A,
IF(ISBLANK(AZ1734),"",
IF(AND(NOT(ISERROR(VLOOKUP(AZ1734,MonsterTable!$A:$B,MATCH(MonsterTable!$B$1,MonsterTable!$A$1:$B$1,0),0))),OR(ISBLANK(BB1734),ISBLANK(BC1734))),#N/A,
IFERROR(VLOOKUP(AZ1734,MonsterTable!$A:$B,MATCH(MonsterTable!$B$1,MonsterTable!$A$1:$B$1,0),0),
IF(OR(NOT(ISBLANK(BB1734)),ISBLANK(BC1734)),#N/A,
IF(AZ1734="empty","empty",
VLOOKUP(AZ1734,MonsterGroupTable!$A:$A,1,0)))))))</f>
        <v/>
      </c>
    </row>
    <row r="1735" spans="1:88">
      <c r="A1735">
        <v>20701</v>
      </c>
      <c r="B1735">
        <f t="shared" si="59"/>
        <v>1.1000000000000001</v>
      </c>
      <c r="C1735">
        <f t="shared" si="60"/>
        <v>1.1000000000000001</v>
      </c>
      <c r="F1735">
        <v>3300</v>
      </c>
      <c r="G1735">
        <v>127426</v>
      </c>
      <c r="H1735">
        <v>0</v>
      </c>
      <c r="I1735">
        <v>0</v>
      </c>
      <c r="J1735">
        <v>0</v>
      </c>
      <c r="K1735" t="s">
        <v>362</v>
      </c>
      <c r="L1735" t="s">
        <v>260</v>
      </c>
      <c r="M1735" t="s">
        <v>443</v>
      </c>
      <c r="N1735" t="s">
        <v>444</v>
      </c>
      <c r="O1735">
        <v>0</v>
      </c>
      <c r="P1735">
        <v>-4.75</v>
      </c>
      <c r="Q1735">
        <v>-3.5</v>
      </c>
      <c r="R1735">
        <v>4.75</v>
      </c>
      <c r="S1735">
        <v>3</v>
      </c>
      <c r="T1735">
        <v>-13.5</v>
      </c>
      <c r="U1735">
        <v>2.5499999999999998</v>
      </c>
      <c r="V1735">
        <v>-6.75</v>
      </c>
      <c r="W1735" t="str">
        <f t="shared" si="58"/>
        <v>g111,5,empty,3,202,1,1,0</v>
      </c>
      <c r="X1735" s="1" t="s">
        <v>289</v>
      </c>
      <c r="Y1735" s="2" t="str">
        <f>IF(AND(ISBLANK(X1735),OR(NOT(ISBLANK(Z1735)),NOT(ISBLANK(AA1735)))),#N/A,
IF(ISBLANK(X1735),"",
IF(AND(NOT(ISERROR(VLOOKUP(X1735,MonsterTable!$A:$B,MATCH(MonsterTable!$B$1,MonsterTable!$A$1:$B$1,0),0))),OR(ISBLANK(Z1735),ISBLANK(AA1735))),#N/A,
IFERROR(VLOOKUP(X1735,MonsterTable!$A:$B,MATCH(MonsterTable!$B$1,MonsterTable!$A$1:$B$1,0),0),
IF(OR(NOT(ISBLANK(Z1735)),ISBLANK(AA1735)),#N/A,
IF(X1735="empty","empty",
VLOOKUP(X1735,MonsterGroupTable!$A:$A,1,0)))))))</f>
        <v>g111</v>
      </c>
      <c r="AA1735">
        <v>5</v>
      </c>
      <c r="AE1735" s="1" t="s">
        <v>446</v>
      </c>
      <c r="AF1735" s="2" t="str">
        <f>IF(AND(ISBLANK(AE1735),OR(NOT(ISBLANK(AG1735)),NOT(ISBLANK(AH1735)))),#N/A,
IF(ISBLANK(AE1735),"",
IF(AND(NOT(ISERROR(VLOOKUP(AE1735,MonsterTable!$A:$B,MATCH(MonsterTable!$B$1,MonsterTable!$A$1:$B$1,0),0))),OR(ISBLANK(AG1735),ISBLANK(AH1735))),#N/A,
IFERROR(VLOOKUP(AE1735,MonsterTable!$A:$B,MATCH(MonsterTable!$B$1,MonsterTable!$A$1:$B$1,0),0),
IF(OR(NOT(ISBLANK(AG1735)),ISBLANK(AH1735)),#N/A,
IF(AE1735="empty","empty",
VLOOKUP(AE1735,MonsterGroupTable!$A:$A,1,0)))))))</f>
        <v>empty</v>
      </c>
      <c r="AH1735">
        <v>3</v>
      </c>
      <c r="AL1735" s="1" t="s">
        <v>338</v>
      </c>
      <c r="AM1735" s="2">
        <f>IF(AND(ISBLANK(AL1735),OR(NOT(ISBLANK(AN1735)),NOT(ISBLANK(AO1735)))),#N/A,
IF(ISBLANK(AL1735),"",
IF(AND(NOT(ISERROR(VLOOKUP(AL1735,MonsterTable!$A:$B,MATCH(MonsterTable!$B$1,MonsterTable!$A$1:$B$1,0),0))),OR(ISBLANK(AN1735),ISBLANK(AO1735))),#N/A,
IFERROR(VLOOKUP(AL1735,MonsterTable!$A:$B,MATCH(MonsterTable!$B$1,MonsterTable!$A$1:$B$1,0),0),
IF(OR(NOT(ISBLANK(AN1735)),ISBLANK(AO1735)),#N/A,
IF(AL1735="empty","empty",
VLOOKUP(AL1735,MonsterGroupTable!$A:$A,1,0)))))))</f>
        <v>202</v>
      </c>
      <c r="AN1735">
        <v>1</v>
      </c>
      <c r="AO1735">
        <v>1</v>
      </c>
      <c r="AP1735">
        <v>0</v>
      </c>
      <c r="AT1735" s="2" t="str">
        <f>IF(AND(ISBLANK(AS1735),OR(NOT(ISBLANK(AU1735)),NOT(ISBLANK(AV1735)))),#N/A,
IF(ISBLANK(AS1735),"",
IF(AND(NOT(ISERROR(VLOOKUP(AS1735,MonsterTable!$A:$B,MATCH(MonsterTable!$B$1,MonsterTable!$A$1:$B$1,0),0))),OR(ISBLANK(AU1735),ISBLANK(AV1735))),#N/A,
IFERROR(VLOOKUP(AS1735,MonsterTable!$A:$B,MATCH(MonsterTable!$B$1,MonsterTable!$A$1:$B$1,0),0),
IF(OR(NOT(ISBLANK(AU1735)),ISBLANK(AV1735)),#N/A,
IF(AS1735="empty","empty",
VLOOKUP(AS1735,MonsterGroupTable!$A:$A,1,0)))))))</f>
        <v/>
      </c>
      <c r="BA1735" s="2" t="str">
        <f>IF(AND(ISBLANK(AZ1735),OR(NOT(ISBLANK(BB1735)),NOT(ISBLANK(BC1735)))),#N/A,
IF(ISBLANK(AZ1735),"",
IF(AND(NOT(ISERROR(VLOOKUP(AZ1735,MonsterTable!$A:$B,MATCH(MonsterTable!$B$1,MonsterTable!$A$1:$B$1,0),0))),OR(ISBLANK(BB1735),ISBLANK(BC1735))),#N/A,
IFERROR(VLOOKUP(AZ1735,MonsterTable!$A:$B,MATCH(MonsterTable!$B$1,MonsterTable!$A$1:$B$1,0),0),
IF(OR(NOT(ISBLANK(BB1735)),ISBLANK(BC1735)),#N/A,
IF(AZ1735="empty","empty",
VLOOKUP(AZ1735,MonsterGroupTable!$A:$A,1,0)))))))</f>
        <v/>
      </c>
    </row>
    <row r="1736" spans="1:88">
      <c r="A1736">
        <v>20702</v>
      </c>
      <c r="B1736">
        <f t="shared" si="59"/>
        <v>1.1000000000000001</v>
      </c>
      <c r="C1736">
        <f t="shared" si="60"/>
        <v>1.1000000000000001</v>
      </c>
      <c r="F1736">
        <v>3300</v>
      </c>
      <c r="G1736">
        <v>127921</v>
      </c>
      <c r="H1736">
        <v>0</v>
      </c>
      <c r="I1736">
        <v>0</v>
      </c>
      <c r="J1736">
        <v>0</v>
      </c>
      <c r="K1736" t="s">
        <v>362</v>
      </c>
      <c r="L1736" t="s">
        <v>260</v>
      </c>
      <c r="M1736" t="s">
        <v>443</v>
      </c>
      <c r="N1736" t="s">
        <v>444</v>
      </c>
      <c r="O1736">
        <v>0</v>
      </c>
      <c r="P1736">
        <v>-4.75</v>
      </c>
      <c r="Q1736">
        <v>-3.5</v>
      </c>
      <c r="R1736">
        <v>4.75</v>
      </c>
      <c r="S1736">
        <v>3</v>
      </c>
      <c r="T1736">
        <v>-13.5</v>
      </c>
      <c r="U1736">
        <v>2.5499999999999998</v>
      </c>
      <c r="V1736">
        <v>-6.75</v>
      </c>
      <c r="W1736" t="str">
        <f t="shared" si="58"/>
        <v>g111,5,empty,3,202,1,1,0</v>
      </c>
      <c r="X1736" s="1" t="s">
        <v>289</v>
      </c>
      <c r="Y1736" s="2" t="str">
        <f>IF(AND(ISBLANK(X1736),OR(NOT(ISBLANK(Z1736)),NOT(ISBLANK(AA1736)))),#N/A,
IF(ISBLANK(X1736),"",
IF(AND(NOT(ISERROR(VLOOKUP(X1736,MonsterTable!$A:$B,MATCH(MonsterTable!$B$1,MonsterTable!$A$1:$B$1,0),0))),OR(ISBLANK(Z1736),ISBLANK(AA1736))),#N/A,
IFERROR(VLOOKUP(X1736,MonsterTable!$A:$B,MATCH(MonsterTable!$B$1,MonsterTable!$A$1:$B$1,0),0),
IF(OR(NOT(ISBLANK(Z1736)),ISBLANK(AA1736)),#N/A,
IF(X1736="empty","empty",
VLOOKUP(X1736,MonsterGroupTable!$A:$A,1,0)))))))</f>
        <v>g111</v>
      </c>
      <c r="AA1736">
        <v>5</v>
      </c>
      <c r="AE1736" s="1" t="s">
        <v>446</v>
      </c>
      <c r="AF1736" s="2" t="str">
        <f>IF(AND(ISBLANK(AE1736),OR(NOT(ISBLANK(AG1736)),NOT(ISBLANK(AH1736)))),#N/A,
IF(ISBLANK(AE1736),"",
IF(AND(NOT(ISERROR(VLOOKUP(AE1736,MonsterTable!$A:$B,MATCH(MonsterTable!$B$1,MonsterTable!$A$1:$B$1,0),0))),OR(ISBLANK(AG1736),ISBLANK(AH1736))),#N/A,
IFERROR(VLOOKUP(AE1736,MonsterTable!$A:$B,MATCH(MonsterTable!$B$1,MonsterTable!$A$1:$B$1,0),0),
IF(OR(NOT(ISBLANK(AG1736)),ISBLANK(AH1736)),#N/A,
IF(AE1736="empty","empty",
VLOOKUP(AE1736,MonsterGroupTable!$A:$A,1,0)))))))</f>
        <v>empty</v>
      </c>
      <c r="AH1736">
        <v>3</v>
      </c>
      <c r="AL1736" s="1" t="s">
        <v>338</v>
      </c>
      <c r="AM1736" s="2">
        <f>IF(AND(ISBLANK(AL1736),OR(NOT(ISBLANK(AN1736)),NOT(ISBLANK(AO1736)))),#N/A,
IF(ISBLANK(AL1736),"",
IF(AND(NOT(ISERROR(VLOOKUP(AL1736,MonsterTable!$A:$B,MATCH(MonsterTable!$B$1,MonsterTable!$A$1:$B$1,0),0))),OR(ISBLANK(AN1736),ISBLANK(AO1736))),#N/A,
IFERROR(VLOOKUP(AL1736,MonsterTable!$A:$B,MATCH(MonsterTable!$B$1,MonsterTable!$A$1:$B$1,0),0),
IF(OR(NOT(ISBLANK(AN1736)),ISBLANK(AO1736)),#N/A,
IF(AL1736="empty","empty",
VLOOKUP(AL1736,MonsterGroupTable!$A:$A,1,0)))))))</f>
        <v>202</v>
      </c>
      <c r="AN1736">
        <v>1</v>
      </c>
      <c r="AO1736">
        <v>1</v>
      </c>
      <c r="AP1736">
        <v>0</v>
      </c>
      <c r="AT1736" s="2" t="str">
        <f>IF(AND(ISBLANK(AS1736),OR(NOT(ISBLANK(AU1736)),NOT(ISBLANK(AV1736)))),#N/A,
IF(ISBLANK(AS1736),"",
IF(AND(NOT(ISERROR(VLOOKUP(AS1736,MonsterTable!$A:$B,MATCH(MonsterTable!$B$1,MonsterTable!$A$1:$B$1,0),0))),OR(ISBLANK(AU1736),ISBLANK(AV1736))),#N/A,
IFERROR(VLOOKUP(AS1736,MonsterTable!$A:$B,MATCH(MonsterTable!$B$1,MonsterTable!$A$1:$B$1,0),0),
IF(OR(NOT(ISBLANK(AU1736)),ISBLANK(AV1736)),#N/A,
IF(AS1736="empty","empty",
VLOOKUP(AS1736,MonsterGroupTable!$A:$A,1,0)))))))</f>
        <v/>
      </c>
      <c r="BA1736" s="2" t="str">
        <f>IF(AND(ISBLANK(AZ1736),OR(NOT(ISBLANK(BB1736)),NOT(ISBLANK(BC1736)))),#N/A,
IF(ISBLANK(AZ1736),"",
IF(AND(NOT(ISERROR(VLOOKUP(AZ1736,MonsterTable!$A:$B,MATCH(MonsterTable!$B$1,MonsterTable!$A$1:$B$1,0),0))),OR(ISBLANK(BB1736),ISBLANK(BC1736))),#N/A,
IFERROR(VLOOKUP(AZ1736,MonsterTable!$A:$B,MATCH(MonsterTable!$B$1,MonsterTable!$A$1:$B$1,0),0),
IF(OR(NOT(ISBLANK(BB1736)),ISBLANK(BC1736)),#N/A,
IF(AZ1736="empty","empty",
VLOOKUP(AZ1736,MonsterGroupTable!$A:$A,1,0)))))))</f>
        <v/>
      </c>
    </row>
    <row r="1737" spans="1:88">
      <c r="A1737">
        <v>20703</v>
      </c>
      <c r="B1737">
        <f t="shared" si="59"/>
        <v>1.1000000000000001</v>
      </c>
      <c r="C1737">
        <f t="shared" si="60"/>
        <v>1.1000000000000001</v>
      </c>
      <c r="F1737">
        <v>3300</v>
      </c>
      <c r="G1737">
        <v>128416</v>
      </c>
      <c r="H1737">
        <v>0</v>
      </c>
      <c r="I1737">
        <v>0</v>
      </c>
      <c r="J1737">
        <v>0</v>
      </c>
      <c r="K1737" t="s">
        <v>362</v>
      </c>
      <c r="L1737" t="s">
        <v>260</v>
      </c>
      <c r="M1737" t="s">
        <v>443</v>
      </c>
      <c r="N1737" t="s">
        <v>444</v>
      </c>
      <c r="O1737">
        <v>0</v>
      </c>
      <c r="P1737">
        <v>-4.75</v>
      </c>
      <c r="Q1737">
        <v>-3.5</v>
      </c>
      <c r="R1737">
        <v>4.75</v>
      </c>
      <c r="S1737">
        <v>3</v>
      </c>
      <c r="T1737">
        <v>-13.5</v>
      </c>
      <c r="U1737">
        <v>2.5499999999999998</v>
      </c>
      <c r="V1737">
        <v>-6.75</v>
      </c>
      <c r="W1737" t="str">
        <f t="shared" si="58"/>
        <v>g111,5,empty,3,202,1,1,0</v>
      </c>
      <c r="X1737" s="1" t="s">
        <v>289</v>
      </c>
      <c r="Y1737" s="2" t="str">
        <f>IF(AND(ISBLANK(X1737),OR(NOT(ISBLANK(Z1737)),NOT(ISBLANK(AA1737)))),#N/A,
IF(ISBLANK(X1737),"",
IF(AND(NOT(ISERROR(VLOOKUP(X1737,MonsterTable!$A:$B,MATCH(MonsterTable!$B$1,MonsterTable!$A$1:$B$1,0),0))),OR(ISBLANK(Z1737),ISBLANK(AA1737))),#N/A,
IFERROR(VLOOKUP(X1737,MonsterTable!$A:$B,MATCH(MonsterTable!$B$1,MonsterTable!$A$1:$B$1,0),0),
IF(OR(NOT(ISBLANK(Z1737)),ISBLANK(AA1737)),#N/A,
IF(X1737="empty","empty",
VLOOKUP(X1737,MonsterGroupTable!$A:$A,1,0)))))))</f>
        <v>g111</v>
      </c>
      <c r="AA1737">
        <v>5</v>
      </c>
      <c r="AE1737" s="1" t="s">
        <v>446</v>
      </c>
      <c r="AF1737" s="2" t="str">
        <f>IF(AND(ISBLANK(AE1737),OR(NOT(ISBLANK(AG1737)),NOT(ISBLANK(AH1737)))),#N/A,
IF(ISBLANK(AE1737),"",
IF(AND(NOT(ISERROR(VLOOKUP(AE1737,MonsterTable!$A:$B,MATCH(MonsterTable!$B$1,MonsterTable!$A$1:$B$1,0),0))),OR(ISBLANK(AG1737),ISBLANK(AH1737))),#N/A,
IFERROR(VLOOKUP(AE1737,MonsterTable!$A:$B,MATCH(MonsterTable!$B$1,MonsterTable!$A$1:$B$1,0),0),
IF(OR(NOT(ISBLANK(AG1737)),ISBLANK(AH1737)),#N/A,
IF(AE1737="empty","empty",
VLOOKUP(AE1737,MonsterGroupTable!$A:$A,1,0)))))))</f>
        <v>empty</v>
      </c>
      <c r="AH1737">
        <v>3</v>
      </c>
      <c r="AL1737" s="1" t="s">
        <v>338</v>
      </c>
      <c r="AM1737" s="2">
        <f>IF(AND(ISBLANK(AL1737),OR(NOT(ISBLANK(AN1737)),NOT(ISBLANK(AO1737)))),#N/A,
IF(ISBLANK(AL1737),"",
IF(AND(NOT(ISERROR(VLOOKUP(AL1737,MonsterTable!$A:$B,MATCH(MonsterTable!$B$1,MonsterTable!$A$1:$B$1,0),0))),OR(ISBLANK(AN1737),ISBLANK(AO1737))),#N/A,
IFERROR(VLOOKUP(AL1737,MonsterTable!$A:$B,MATCH(MonsterTable!$B$1,MonsterTable!$A$1:$B$1,0),0),
IF(OR(NOT(ISBLANK(AN1737)),ISBLANK(AO1737)),#N/A,
IF(AL1737="empty","empty",
VLOOKUP(AL1737,MonsterGroupTable!$A:$A,1,0)))))))</f>
        <v>202</v>
      </c>
      <c r="AN1737">
        <v>1</v>
      </c>
      <c r="AO1737">
        <v>1</v>
      </c>
      <c r="AP1737">
        <v>0</v>
      </c>
      <c r="AT1737" s="2" t="str">
        <f>IF(AND(ISBLANK(AS1737),OR(NOT(ISBLANK(AU1737)),NOT(ISBLANK(AV1737)))),#N/A,
IF(ISBLANK(AS1737),"",
IF(AND(NOT(ISERROR(VLOOKUP(AS1737,MonsterTable!$A:$B,MATCH(MonsterTable!$B$1,MonsterTable!$A$1:$B$1,0),0))),OR(ISBLANK(AU1737),ISBLANK(AV1737))),#N/A,
IFERROR(VLOOKUP(AS1737,MonsterTable!$A:$B,MATCH(MonsterTable!$B$1,MonsterTable!$A$1:$B$1,0),0),
IF(OR(NOT(ISBLANK(AU1737)),ISBLANK(AV1737)),#N/A,
IF(AS1737="empty","empty",
VLOOKUP(AS1737,MonsterGroupTable!$A:$A,1,0)))))))</f>
        <v/>
      </c>
      <c r="BA1737" s="2" t="str">
        <f>IF(AND(ISBLANK(AZ1737),OR(NOT(ISBLANK(BB1737)),NOT(ISBLANK(BC1737)))),#N/A,
IF(ISBLANK(AZ1737),"",
IF(AND(NOT(ISERROR(VLOOKUP(AZ1737,MonsterTable!$A:$B,MATCH(MonsterTable!$B$1,MonsterTable!$A$1:$B$1,0),0))),OR(ISBLANK(BB1737),ISBLANK(BC1737))),#N/A,
IFERROR(VLOOKUP(AZ1737,MonsterTable!$A:$B,MATCH(MonsterTable!$B$1,MonsterTable!$A$1:$B$1,0),0),
IF(OR(NOT(ISBLANK(BB1737)),ISBLANK(BC1737)),#N/A,
IF(AZ1737="empty","empty",
VLOOKUP(AZ1737,MonsterGroupTable!$A:$A,1,0)))))))</f>
        <v/>
      </c>
    </row>
    <row r="1738" spans="1:88">
      <c r="A1738">
        <v>20704</v>
      </c>
      <c r="B1738">
        <f t="shared" si="59"/>
        <v>1.1000000000000001</v>
      </c>
      <c r="C1738">
        <f t="shared" si="60"/>
        <v>1.1000000000000001</v>
      </c>
      <c r="F1738">
        <v>3300</v>
      </c>
      <c r="G1738">
        <v>128911</v>
      </c>
      <c r="H1738">
        <v>0</v>
      </c>
      <c r="I1738">
        <v>0</v>
      </c>
      <c r="J1738">
        <v>0</v>
      </c>
      <c r="K1738" t="s">
        <v>362</v>
      </c>
      <c r="L1738" t="s">
        <v>260</v>
      </c>
      <c r="M1738" t="s">
        <v>443</v>
      </c>
      <c r="N1738" t="s">
        <v>444</v>
      </c>
      <c r="O1738">
        <v>0</v>
      </c>
      <c r="P1738">
        <v>-4.75</v>
      </c>
      <c r="Q1738">
        <v>-3.5</v>
      </c>
      <c r="R1738">
        <v>4.75</v>
      </c>
      <c r="S1738">
        <v>3</v>
      </c>
      <c r="T1738">
        <v>-13.5</v>
      </c>
      <c r="U1738">
        <v>2.5499999999999998</v>
      </c>
      <c r="V1738">
        <v>-6.75</v>
      </c>
      <c r="W1738" t="str">
        <f t="shared" si="58"/>
        <v>g111,5,empty,3,202,1,1,0</v>
      </c>
      <c r="X1738" s="1" t="s">
        <v>289</v>
      </c>
      <c r="Y1738" s="2" t="str">
        <f>IF(AND(ISBLANK(X1738),OR(NOT(ISBLANK(Z1738)),NOT(ISBLANK(AA1738)))),#N/A,
IF(ISBLANK(X1738),"",
IF(AND(NOT(ISERROR(VLOOKUP(X1738,MonsterTable!$A:$B,MATCH(MonsterTable!$B$1,MonsterTable!$A$1:$B$1,0),0))),OR(ISBLANK(Z1738),ISBLANK(AA1738))),#N/A,
IFERROR(VLOOKUP(X1738,MonsterTable!$A:$B,MATCH(MonsterTable!$B$1,MonsterTable!$A$1:$B$1,0),0),
IF(OR(NOT(ISBLANK(Z1738)),ISBLANK(AA1738)),#N/A,
IF(X1738="empty","empty",
VLOOKUP(X1738,MonsterGroupTable!$A:$A,1,0)))))))</f>
        <v>g111</v>
      </c>
      <c r="AA1738">
        <v>5</v>
      </c>
      <c r="AE1738" s="1" t="s">
        <v>446</v>
      </c>
      <c r="AF1738" s="2" t="str">
        <f>IF(AND(ISBLANK(AE1738),OR(NOT(ISBLANK(AG1738)),NOT(ISBLANK(AH1738)))),#N/A,
IF(ISBLANK(AE1738),"",
IF(AND(NOT(ISERROR(VLOOKUP(AE1738,MonsterTable!$A:$B,MATCH(MonsterTable!$B$1,MonsterTable!$A$1:$B$1,0),0))),OR(ISBLANK(AG1738),ISBLANK(AH1738))),#N/A,
IFERROR(VLOOKUP(AE1738,MonsterTable!$A:$B,MATCH(MonsterTable!$B$1,MonsterTable!$A$1:$B$1,0),0),
IF(OR(NOT(ISBLANK(AG1738)),ISBLANK(AH1738)),#N/A,
IF(AE1738="empty","empty",
VLOOKUP(AE1738,MonsterGroupTable!$A:$A,1,0)))))))</f>
        <v>empty</v>
      </c>
      <c r="AH1738">
        <v>3</v>
      </c>
      <c r="AL1738" s="1" t="s">
        <v>338</v>
      </c>
      <c r="AM1738" s="2">
        <f>IF(AND(ISBLANK(AL1738),OR(NOT(ISBLANK(AN1738)),NOT(ISBLANK(AO1738)))),#N/A,
IF(ISBLANK(AL1738),"",
IF(AND(NOT(ISERROR(VLOOKUP(AL1738,MonsterTable!$A:$B,MATCH(MonsterTable!$B$1,MonsterTable!$A$1:$B$1,0),0))),OR(ISBLANK(AN1738),ISBLANK(AO1738))),#N/A,
IFERROR(VLOOKUP(AL1738,MonsterTable!$A:$B,MATCH(MonsterTable!$B$1,MonsterTable!$A$1:$B$1,0),0),
IF(OR(NOT(ISBLANK(AN1738)),ISBLANK(AO1738)),#N/A,
IF(AL1738="empty","empty",
VLOOKUP(AL1738,MonsterGroupTable!$A:$A,1,0)))))))</f>
        <v>202</v>
      </c>
      <c r="AN1738">
        <v>1</v>
      </c>
      <c r="AO1738">
        <v>1</v>
      </c>
      <c r="AP1738">
        <v>0</v>
      </c>
      <c r="AT1738" s="2" t="str">
        <f>IF(AND(ISBLANK(AS1738),OR(NOT(ISBLANK(AU1738)),NOT(ISBLANK(AV1738)))),#N/A,
IF(ISBLANK(AS1738),"",
IF(AND(NOT(ISERROR(VLOOKUP(AS1738,MonsterTable!$A:$B,MATCH(MonsterTable!$B$1,MonsterTable!$A$1:$B$1,0),0))),OR(ISBLANK(AU1738),ISBLANK(AV1738))),#N/A,
IFERROR(VLOOKUP(AS1738,MonsterTable!$A:$B,MATCH(MonsterTable!$B$1,MonsterTable!$A$1:$B$1,0),0),
IF(OR(NOT(ISBLANK(AU1738)),ISBLANK(AV1738)),#N/A,
IF(AS1738="empty","empty",
VLOOKUP(AS1738,MonsterGroupTable!$A:$A,1,0)))))))</f>
        <v/>
      </c>
      <c r="BA1738" s="2" t="str">
        <f>IF(AND(ISBLANK(AZ1738),OR(NOT(ISBLANK(BB1738)),NOT(ISBLANK(BC1738)))),#N/A,
IF(ISBLANK(AZ1738),"",
IF(AND(NOT(ISERROR(VLOOKUP(AZ1738,MonsterTable!$A:$B,MATCH(MonsterTable!$B$1,MonsterTable!$A$1:$B$1,0),0))),OR(ISBLANK(BB1738),ISBLANK(BC1738))),#N/A,
IFERROR(VLOOKUP(AZ1738,MonsterTable!$A:$B,MATCH(MonsterTable!$B$1,MonsterTable!$A$1:$B$1,0),0),
IF(OR(NOT(ISBLANK(BB1738)),ISBLANK(BC1738)),#N/A,
IF(AZ1738="empty","empty",
VLOOKUP(AZ1738,MonsterGroupTable!$A:$A,1,0)))))))</f>
        <v/>
      </c>
    </row>
    <row r="1739" spans="1:88">
      <c r="A1739">
        <v>20705</v>
      </c>
      <c r="B1739">
        <f t="shared" si="59"/>
        <v>1.1000000000000001</v>
      </c>
      <c r="C1739">
        <f t="shared" si="60"/>
        <v>1.1000000000000001</v>
      </c>
      <c r="F1739">
        <v>3300</v>
      </c>
      <c r="G1739">
        <v>129406</v>
      </c>
      <c r="H1739">
        <v>0</v>
      </c>
      <c r="I1739">
        <v>0</v>
      </c>
      <c r="J1739">
        <v>0</v>
      </c>
      <c r="K1739" t="s">
        <v>362</v>
      </c>
      <c r="L1739" t="s">
        <v>260</v>
      </c>
      <c r="M1739" t="s">
        <v>443</v>
      </c>
      <c r="N1739" t="s">
        <v>444</v>
      </c>
      <c r="O1739">
        <v>0</v>
      </c>
      <c r="P1739">
        <v>-4.75</v>
      </c>
      <c r="Q1739">
        <v>-3.5</v>
      </c>
      <c r="R1739">
        <v>4.75</v>
      </c>
      <c r="S1739">
        <v>3</v>
      </c>
      <c r="T1739">
        <v>-13.5</v>
      </c>
      <c r="U1739">
        <v>2.5499999999999998</v>
      </c>
      <c r="V1739">
        <v>-6.75</v>
      </c>
      <c r="W1739" t="str">
        <f t="shared" si="58"/>
        <v>g111,5,empty,3,202,1,1,0</v>
      </c>
      <c r="X1739" s="1" t="s">
        <v>289</v>
      </c>
      <c r="Y1739" s="2" t="str">
        <f>IF(AND(ISBLANK(X1739),OR(NOT(ISBLANK(Z1739)),NOT(ISBLANK(AA1739)))),#N/A,
IF(ISBLANK(X1739),"",
IF(AND(NOT(ISERROR(VLOOKUP(X1739,MonsterTable!$A:$B,MATCH(MonsterTable!$B$1,MonsterTable!$A$1:$B$1,0),0))),OR(ISBLANK(Z1739),ISBLANK(AA1739))),#N/A,
IFERROR(VLOOKUP(X1739,MonsterTable!$A:$B,MATCH(MonsterTable!$B$1,MonsterTable!$A$1:$B$1,0),0),
IF(OR(NOT(ISBLANK(Z1739)),ISBLANK(AA1739)),#N/A,
IF(X1739="empty","empty",
VLOOKUP(X1739,MonsterGroupTable!$A:$A,1,0)))))))</f>
        <v>g111</v>
      </c>
      <c r="AA1739">
        <v>5</v>
      </c>
      <c r="AE1739" s="1" t="s">
        <v>446</v>
      </c>
      <c r="AF1739" s="2" t="str">
        <f>IF(AND(ISBLANK(AE1739),OR(NOT(ISBLANK(AG1739)),NOT(ISBLANK(AH1739)))),#N/A,
IF(ISBLANK(AE1739),"",
IF(AND(NOT(ISERROR(VLOOKUP(AE1739,MonsterTable!$A:$B,MATCH(MonsterTable!$B$1,MonsterTable!$A$1:$B$1,0),0))),OR(ISBLANK(AG1739),ISBLANK(AH1739))),#N/A,
IFERROR(VLOOKUP(AE1739,MonsterTable!$A:$B,MATCH(MonsterTable!$B$1,MonsterTable!$A$1:$B$1,0),0),
IF(OR(NOT(ISBLANK(AG1739)),ISBLANK(AH1739)),#N/A,
IF(AE1739="empty","empty",
VLOOKUP(AE1739,MonsterGroupTable!$A:$A,1,0)))))))</f>
        <v>empty</v>
      </c>
      <c r="AH1739">
        <v>3</v>
      </c>
      <c r="AL1739" s="1" t="s">
        <v>338</v>
      </c>
      <c r="AM1739" s="2">
        <f>IF(AND(ISBLANK(AL1739),OR(NOT(ISBLANK(AN1739)),NOT(ISBLANK(AO1739)))),#N/A,
IF(ISBLANK(AL1739),"",
IF(AND(NOT(ISERROR(VLOOKUP(AL1739,MonsterTable!$A:$B,MATCH(MonsterTable!$B$1,MonsterTable!$A$1:$B$1,0),0))),OR(ISBLANK(AN1739),ISBLANK(AO1739))),#N/A,
IFERROR(VLOOKUP(AL1739,MonsterTable!$A:$B,MATCH(MonsterTable!$B$1,MonsterTable!$A$1:$B$1,0),0),
IF(OR(NOT(ISBLANK(AN1739)),ISBLANK(AO1739)),#N/A,
IF(AL1739="empty","empty",
VLOOKUP(AL1739,MonsterGroupTable!$A:$A,1,0)))))))</f>
        <v>202</v>
      </c>
      <c r="AN1739">
        <v>1</v>
      </c>
      <c r="AO1739">
        <v>1</v>
      </c>
      <c r="AP1739">
        <v>0</v>
      </c>
      <c r="AT1739" s="2" t="str">
        <f>IF(AND(ISBLANK(AS1739),OR(NOT(ISBLANK(AU1739)),NOT(ISBLANK(AV1739)))),#N/A,
IF(ISBLANK(AS1739),"",
IF(AND(NOT(ISERROR(VLOOKUP(AS1739,MonsterTable!$A:$B,MATCH(MonsterTable!$B$1,MonsterTable!$A$1:$B$1,0),0))),OR(ISBLANK(AU1739),ISBLANK(AV1739))),#N/A,
IFERROR(VLOOKUP(AS1739,MonsterTable!$A:$B,MATCH(MonsterTable!$B$1,MonsterTable!$A$1:$B$1,0),0),
IF(OR(NOT(ISBLANK(AU1739)),ISBLANK(AV1739)),#N/A,
IF(AS1739="empty","empty",
VLOOKUP(AS1739,MonsterGroupTable!$A:$A,1,0)))))))</f>
        <v/>
      </c>
      <c r="BA1739" s="2" t="str">
        <f>IF(AND(ISBLANK(AZ1739),OR(NOT(ISBLANK(BB1739)),NOT(ISBLANK(BC1739)))),#N/A,
IF(ISBLANK(AZ1739),"",
IF(AND(NOT(ISERROR(VLOOKUP(AZ1739,MonsterTable!$A:$B,MATCH(MonsterTable!$B$1,MonsterTable!$A$1:$B$1,0),0))),OR(ISBLANK(BB1739),ISBLANK(BC1739))),#N/A,
IFERROR(VLOOKUP(AZ1739,MonsterTable!$A:$B,MATCH(MonsterTable!$B$1,MonsterTable!$A$1:$B$1,0),0),
IF(OR(NOT(ISBLANK(BB1739)),ISBLANK(BC1739)),#N/A,
IF(AZ1739="empty","empty",
VLOOKUP(AZ1739,MonsterGroupTable!$A:$A,1,0)))))))</f>
        <v/>
      </c>
    </row>
    <row r="1740" spans="1:88">
      <c r="A1740">
        <v>20706</v>
      </c>
      <c r="B1740">
        <f t="shared" si="59"/>
        <v>1.1000000000000001</v>
      </c>
      <c r="C1740">
        <f t="shared" si="60"/>
        <v>1.1000000000000001</v>
      </c>
      <c r="F1740">
        <v>3300</v>
      </c>
      <c r="G1740">
        <v>129901</v>
      </c>
      <c r="H1740">
        <v>0</v>
      </c>
      <c r="I1740">
        <v>0</v>
      </c>
      <c r="J1740">
        <v>0</v>
      </c>
      <c r="K1740" t="s">
        <v>362</v>
      </c>
      <c r="L1740" t="s">
        <v>260</v>
      </c>
      <c r="M1740" t="s">
        <v>443</v>
      </c>
      <c r="N1740" t="s">
        <v>444</v>
      </c>
      <c r="O1740">
        <v>0</v>
      </c>
      <c r="P1740">
        <v>-4.75</v>
      </c>
      <c r="Q1740">
        <v>-3.5</v>
      </c>
      <c r="R1740">
        <v>4.75</v>
      </c>
      <c r="S1740">
        <v>3</v>
      </c>
      <c r="T1740">
        <v>-13.5</v>
      </c>
      <c r="U1740">
        <v>2.5499999999999998</v>
      </c>
      <c r="V1740">
        <v>-6.75</v>
      </c>
      <c r="W1740" t="str">
        <f t="shared" si="58"/>
        <v>g111,5,empty,3,202,1,1,0</v>
      </c>
      <c r="X1740" s="1" t="s">
        <v>289</v>
      </c>
      <c r="Y1740" s="2" t="str">
        <f>IF(AND(ISBLANK(X1740),OR(NOT(ISBLANK(Z1740)),NOT(ISBLANK(AA1740)))),#N/A,
IF(ISBLANK(X1740),"",
IF(AND(NOT(ISERROR(VLOOKUP(X1740,MonsterTable!$A:$B,MATCH(MonsterTable!$B$1,MonsterTable!$A$1:$B$1,0),0))),OR(ISBLANK(Z1740),ISBLANK(AA1740))),#N/A,
IFERROR(VLOOKUP(X1740,MonsterTable!$A:$B,MATCH(MonsterTable!$B$1,MonsterTable!$A$1:$B$1,0),0),
IF(OR(NOT(ISBLANK(Z1740)),ISBLANK(AA1740)),#N/A,
IF(X1740="empty","empty",
VLOOKUP(X1740,MonsterGroupTable!$A:$A,1,0)))))))</f>
        <v>g111</v>
      </c>
      <c r="AA1740">
        <v>5</v>
      </c>
      <c r="AE1740" s="1" t="s">
        <v>446</v>
      </c>
      <c r="AF1740" s="2" t="str">
        <f>IF(AND(ISBLANK(AE1740),OR(NOT(ISBLANK(AG1740)),NOT(ISBLANK(AH1740)))),#N/A,
IF(ISBLANK(AE1740),"",
IF(AND(NOT(ISERROR(VLOOKUP(AE1740,MonsterTable!$A:$B,MATCH(MonsterTable!$B$1,MonsterTable!$A$1:$B$1,0),0))),OR(ISBLANK(AG1740),ISBLANK(AH1740))),#N/A,
IFERROR(VLOOKUP(AE1740,MonsterTable!$A:$B,MATCH(MonsterTable!$B$1,MonsterTable!$A$1:$B$1,0),0),
IF(OR(NOT(ISBLANK(AG1740)),ISBLANK(AH1740)),#N/A,
IF(AE1740="empty","empty",
VLOOKUP(AE1740,MonsterGroupTable!$A:$A,1,0)))))))</f>
        <v>empty</v>
      </c>
      <c r="AH1740">
        <v>3</v>
      </c>
      <c r="AL1740" s="1" t="s">
        <v>338</v>
      </c>
      <c r="AM1740" s="2">
        <f>IF(AND(ISBLANK(AL1740),OR(NOT(ISBLANK(AN1740)),NOT(ISBLANK(AO1740)))),#N/A,
IF(ISBLANK(AL1740),"",
IF(AND(NOT(ISERROR(VLOOKUP(AL1740,MonsterTable!$A:$B,MATCH(MonsterTable!$B$1,MonsterTable!$A$1:$B$1,0),0))),OR(ISBLANK(AN1740),ISBLANK(AO1740))),#N/A,
IFERROR(VLOOKUP(AL1740,MonsterTable!$A:$B,MATCH(MonsterTable!$B$1,MonsterTable!$A$1:$B$1,0),0),
IF(OR(NOT(ISBLANK(AN1740)),ISBLANK(AO1740)),#N/A,
IF(AL1740="empty","empty",
VLOOKUP(AL1740,MonsterGroupTable!$A:$A,1,0)))))))</f>
        <v>202</v>
      </c>
      <c r="AN1740">
        <v>1</v>
      </c>
      <c r="AO1740">
        <v>1</v>
      </c>
      <c r="AP1740">
        <v>0</v>
      </c>
      <c r="AT1740" s="2" t="str">
        <f>IF(AND(ISBLANK(AS1740),OR(NOT(ISBLANK(AU1740)),NOT(ISBLANK(AV1740)))),#N/A,
IF(ISBLANK(AS1740),"",
IF(AND(NOT(ISERROR(VLOOKUP(AS1740,MonsterTable!$A:$B,MATCH(MonsterTable!$B$1,MonsterTable!$A$1:$B$1,0),0))),OR(ISBLANK(AU1740),ISBLANK(AV1740))),#N/A,
IFERROR(VLOOKUP(AS1740,MonsterTable!$A:$B,MATCH(MonsterTable!$B$1,MonsterTable!$A$1:$B$1,0),0),
IF(OR(NOT(ISBLANK(AU1740)),ISBLANK(AV1740)),#N/A,
IF(AS1740="empty","empty",
VLOOKUP(AS1740,MonsterGroupTable!$A:$A,1,0)))))))</f>
        <v/>
      </c>
      <c r="BA1740" s="2" t="str">
        <f>IF(AND(ISBLANK(AZ1740),OR(NOT(ISBLANK(BB1740)),NOT(ISBLANK(BC1740)))),#N/A,
IF(ISBLANK(AZ1740),"",
IF(AND(NOT(ISERROR(VLOOKUP(AZ1740,MonsterTable!$A:$B,MATCH(MonsterTable!$B$1,MonsterTable!$A$1:$B$1,0),0))),OR(ISBLANK(BB1740),ISBLANK(BC1740))),#N/A,
IFERROR(VLOOKUP(AZ1740,MonsterTable!$A:$B,MATCH(MonsterTable!$B$1,MonsterTable!$A$1:$B$1,0),0),
IF(OR(NOT(ISBLANK(BB1740)),ISBLANK(BC1740)),#N/A,
IF(AZ1740="empty","empty",
VLOOKUP(AZ1740,MonsterGroupTable!$A:$A,1,0)))))))</f>
        <v/>
      </c>
    </row>
    <row r="1741" spans="1:88">
      <c r="A1741">
        <v>20707</v>
      </c>
      <c r="B1741">
        <f t="shared" si="59"/>
        <v>1.1000000000000001</v>
      </c>
      <c r="C1741">
        <f t="shared" si="60"/>
        <v>1.1000000000000001</v>
      </c>
      <c r="F1741">
        <v>3300</v>
      </c>
      <c r="G1741">
        <v>130396</v>
      </c>
      <c r="H1741">
        <v>0</v>
      </c>
      <c r="I1741">
        <v>0</v>
      </c>
      <c r="J1741">
        <v>0</v>
      </c>
      <c r="K1741" t="s">
        <v>362</v>
      </c>
      <c r="L1741" t="s">
        <v>260</v>
      </c>
      <c r="M1741" t="s">
        <v>443</v>
      </c>
      <c r="N1741" t="s">
        <v>444</v>
      </c>
      <c r="O1741">
        <v>0</v>
      </c>
      <c r="P1741">
        <v>-4.75</v>
      </c>
      <c r="Q1741">
        <v>-3.5</v>
      </c>
      <c r="R1741">
        <v>4.75</v>
      </c>
      <c r="S1741">
        <v>3</v>
      </c>
      <c r="T1741">
        <v>-13.5</v>
      </c>
      <c r="U1741">
        <v>2.5499999999999998</v>
      </c>
      <c r="V1741">
        <v>-6.75</v>
      </c>
      <c r="W1741" t="str">
        <f t="shared" si="58"/>
        <v>g111,5,empty,3,202,1,1,0</v>
      </c>
      <c r="X1741" s="1" t="s">
        <v>289</v>
      </c>
      <c r="Y1741" s="2" t="str">
        <f>IF(AND(ISBLANK(X1741),OR(NOT(ISBLANK(Z1741)),NOT(ISBLANK(AA1741)))),#N/A,
IF(ISBLANK(X1741),"",
IF(AND(NOT(ISERROR(VLOOKUP(X1741,MonsterTable!$A:$B,MATCH(MonsterTable!$B$1,MonsterTable!$A$1:$B$1,0),0))),OR(ISBLANK(Z1741),ISBLANK(AA1741))),#N/A,
IFERROR(VLOOKUP(X1741,MonsterTable!$A:$B,MATCH(MonsterTable!$B$1,MonsterTable!$A$1:$B$1,0),0),
IF(OR(NOT(ISBLANK(Z1741)),ISBLANK(AA1741)),#N/A,
IF(X1741="empty","empty",
VLOOKUP(X1741,MonsterGroupTable!$A:$A,1,0)))))))</f>
        <v>g111</v>
      </c>
      <c r="AA1741">
        <v>5</v>
      </c>
      <c r="AE1741" s="1" t="s">
        <v>446</v>
      </c>
      <c r="AF1741" s="2" t="str">
        <f>IF(AND(ISBLANK(AE1741),OR(NOT(ISBLANK(AG1741)),NOT(ISBLANK(AH1741)))),#N/A,
IF(ISBLANK(AE1741),"",
IF(AND(NOT(ISERROR(VLOOKUP(AE1741,MonsterTable!$A:$B,MATCH(MonsterTable!$B$1,MonsterTable!$A$1:$B$1,0),0))),OR(ISBLANK(AG1741),ISBLANK(AH1741))),#N/A,
IFERROR(VLOOKUP(AE1741,MonsterTable!$A:$B,MATCH(MonsterTable!$B$1,MonsterTable!$A$1:$B$1,0),0),
IF(OR(NOT(ISBLANK(AG1741)),ISBLANK(AH1741)),#N/A,
IF(AE1741="empty","empty",
VLOOKUP(AE1741,MonsterGroupTable!$A:$A,1,0)))))))</f>
        <v>empty</v>
      </c>
      <c r="AH1741">
        <v>3</v>
      </c>
      <c r="AL1741" s="1" t="s">
        <v>338</v>
      </c>
      <c r="AM1741" s="2">
        <f>IF(AND(ISBLANK(AL1741),OR(NOT(ISBLANK(AN1741)),NOT(ISBLANK(AO1741)))),#N/A,
IF(ISBLANK(AL1741),"",
IF(AND(NOT(ISERROR(VLOOKUP(AL1741,MonsterTable!$A:$B,MATCH(MonsterTable!$B$1,MonsterTable!$A$1:$B$1,0),0))),OR(ISBLANK(AN1741),ISBLANK(AO1741))),#N/A,
IFERROR(VLOOKUP(AL1741,MonsterTable!$A:$B,MATCH(MonsterTable!$B$1,MonsterTable!$A$1:$B$1,0),0),
IF(OR(NOT(ISBLANK(AN1741)),ISBLANK(AO1741)),#N/A,
IF(AL1741="empty","empty",
VLOOKUP(AL1741,MonsterGroupTable!$A:$A,1,0)))))))</f>
        <v>202</v>
      </c>
      <c r="AN1741">
        <v>1</v>
      </c>
      <c r="AO1741">
        <v>1</v>
      </c>
      <c r="AP1741">
        <v>0</v>
      </c>
      <c r="AT1741" s="2" t="str">
        <f>IF(AND(ISBLANK(AS1741),OR(NOT(ISBLANK(AU1741)),NOT(ISBLANK(AV1741)))),#N/A,
IF(ISBLANK(AS1741),"",
IF(AND(NOT(ISERROR(VLOOKUP(AS1741,MonsterTable!$A:$B,MATCH(MonsterTable!$B$1,MonsterTable!$A$1:$B$1,0),0))),OR(ISBLANK(AU1741),ISBLANK(AV1741))),#N/A,
IFERROR(VLOOKUP(AS1741,MonsterTable!$A:$B,MATCH(MonsterTable!$B$1,MonsterTable!$A$1:$B$1,0),0),
IF(OR(NOT(ISBLANK(AU1741)),ISBLANK(AV1741)),#N/A,
IF(AS1741="empty","empty",
VLOOKUP(AS1741,MonsterGroupTable!$A:$A,1,0)))))))</f>
        <v/>
      </c>
      <c r="BA1741" s="2" t="str">
        <f>IF(AND(ISBLANK(AZ1741),OR(NOT(ISBLANK(BB1741)),NOT(ISBLANK(BC1741)))),#N/A,
IF(ISBLANK(AZ1741),"",
IF(AND(NOT(ISERROR(VLOOKUP(AZ1741,MonsterTable!$A:$B,MATCH(MonsterTable!$B$1,MonsterTable!$A$1:$B$1,0),0))),OR(ISBLANK(BB1741),ISBLANK(BC1741))),#N/A,
IFERROR(VLOOKUP(AZ1741,MonsterTable!$A:$B,MATCH(MonsterTable!$B$1,MonsterTable!$A$1:$B$1,0),0),
IF(OR(NOT(ISBLANK(BB1741)),ISBLANK(BC1741)),#N/A,
IF(AZ1741="empty","empty",
VLOOKUP(AZ1741,MonsterGroupTable!$A:$A,1,0)))))))</f>
        <v/>
      </c>
    </row>
    <row r="1742" spans="1:88">
      <c r="A1742">
        <v>20708</v>
      </c>
      <c r="B1742">
        <f t="shared" si="59"/>
        <v>1.1000000000000001</v>
      </c>
      <c r="C1742">
        <f t="shared" si="60"/>
        <v>1.1000000000000001</v>
      </c>
      <c r="F1742">
        <v>3300</v>
      </c>
      <c r="G1742">
        <v>130891</v>
      </c>
      <c r="H1742">
        <v>0</v>
      </c>
      <c r="I1742">
        <v>0</v>
      </c>
      <c r="J1742">
        <v>0</v>
      </c>
      <c r="K1742" t="s">
        <v>362</v>
      </c>
      <c r="L1742" t="s">
        <v>260</v>
      </c>
      <c r="M1742" t="s">
        <v>443</v>
      </c>
      <c r="N1742" t="s">
        <v>444</v>
      </c>
      <c r="O1742">
        <v>0</v>
      </c>
      <c r="P1742">
        <v>-4.75</v>
      </c>
      <c r="Q1742">
        <v>-3.5</v>
      </c>
      <c r="R1742">
        <v>4.75</v>
      </c>
      <c r="S1742">
        <v>3</v>
      </c>
      <c r="T1742">
        <v>-13.5</v>
      </c>
      <c r="U1742">
        <v>2.5499999999999998</v>
      </c>
      <c r="V1742">
        <v>-6.75</v>
      </c>
      <c r="W1742" t="str">
        <f t="shared" si="58"/>
        <v>g111,5,empty,3,202,1,1,0</v>
      </c>
      <c r="X1742" s="1" t="s">
        <v>289</v>
      </c>
      <c r="Y1742" s="2" t="str">
        <f>IF(AND(ISBLANK(X1742),OR(NOT(ISBLANK(Z1742)),NOT(ISBLANK(AA1742)))),#N/A,
IF(ISBLANK(X1742),"",
IF(AND(NOT(ISERROR(VLOOKUP(X1742,MonsterTable!$A:$B,MATCH(MonsterTable!$B$1,MonsterTable!$A$1:$B$1,0),0))),OR(ISBLANK(Z1742),ISBLANK(AA1742))),#N/A,
IFERROR(VLOOKUP(X1742,MonsterTable!$A:$B,MATCH(MonsterTable!$B$1,MonsterTable!$A$1:$B$1,0),0),
IF(OR(NOT(ISBLANK(Z1742)),ISBLANK(AA1742)),#N/A,
IF(X1742="empty","empty",
VLOOKUP(X1742,MonsterGroupTable!$A:$A,1,0)))))))</f>
        <v>g111</v>
      </c>
      <c r="AA1742">
        <v>5</v>
      </c>
      <c r="AE1742" s="1" t="s">
        <v>446</v>
      </c>
      <c r="AF1742" s="2" t="str">
        <f>IF(AND(ISBLANK(AE1742),OR(NOT(ISBLANK(AG1742)),NOT(ISBLANK(AH1742)))),#N/A,
IF(ISBLANK(AE1742),"",
IF(AND(NOT(ISERROR(VLOOKUP(AE1742,MonsterTable!$A:$B,MATCH(MonsterTable!$B$1,MonsterTable!$A$1:$B$1,0),0))),OR(ISBLANK(AG1742),ISBLANK(AH1742))),#N/A,
IFERROR(VLOOKUP(AE1742,MonsterTable!$A:$B,MATCH(MonsterTable!$B$1,MonsterTable!$A$1:$B$1,0),0),
IF(OR(NOT(ISBLANK(AG1742)),ISBLANK(AH1742)),#N/A,
IF(AE1742="empty","empty",
VLOOKUP(AE1742,MonsterGroupTable!$A:$A,1,0)))))))</f>
        <v>empty</v>
      </c>
      <c r="AH1742">
        <v>3</v>
      </c>
      <c r="AL1742" s="1" t="s">
        <v>338</v>
      </c>
      <c r="AM1742" s="2">
        <f>IF(AND(ISBLANK(AL1742),OR(NOT(ISBLANK(AN1742)),NOT(ISBLANK(AO1742)))),#N/A,
IF(ISBLANK(AL1742),"",
IF(AND(NOT(ISERROR(VLOOKUP(AL1742,MonsterTable!$A:$B,MATCH(MonsterTable!$B$1,MonsterTable!$A$1:$B$1,0),0))),OR(ISBLANK(AN1742),ISBLANK(AO1742))),#N/A,
IFERROR(VLOOKUP(AL1742,MonsterTable!$A:$B,MATCH(MonsterTable!$B$1,MonsterTable!$A$1:$B$1,0),0),
IF(OR(NOT(ISBLANK(AN1742)),ISBLANK(AO1742)),#N/A,
IF(AL1742="empty","empty",
VLOOKUP(AL1742,MonsterGroupTable!$A:$A,1,0)))))))</f>
        <v>202</v>
      </c>
      <c r="AN1742">
        <v>1</v>
      </c>
      <c r="AO1742">
        <v>1</v>
      </c>
      <c r="AP1742">
        <v>0</v>
      </c>
      <c r="AT1742" s="2" t="str">
        <f>IF(AND(ISBLANK(AS1742),OR(NOT(ISBLANK(AU1742)),NOT(ISBLANK(AV1742)))),#N/A,
IF(ISBLANK(AS1742),"",
IF(AND(NOT(ISERROR(VLOOKUP(AS1742,MonsterTable!$A:$B,MATCH(MonsterTable!$B$1,MonsterTable!$A$1:$B$1,0),0))),OR(ISBLANK(AU1742),ISBLANK(AV1742))),#N/A,
IFERROR(VLOOKUP(AS1742,MonsterTable!$A:$B,MATCH(MonsterTable!$B$1,MonsterTable!$A$1:$B$1,0),0),
IF(OR(NOT(ISBLANK(AU1742)),ISBLANK(AV1742)),#N/A,
IF(AS1742="empty","empty",
VLOOKUP(AS1742,MonsterGroupTable!$A:$A,1,0)))))))</f>
        <v/>
      </c>
      <c r="BA1742" s="2" t="str">
        <f>IF(AND(ISBLANK(AZ1742),OR(NOT(ISBLANK(BB1742)),NOT(ISBLANK(BC1742)))),#N/A,
IF(ISBLANK(AZ1742),"",
IF(AND(NOT(ISERROR(VLOOKUP(AZ1742,MonsterTable!$A:$B,MATCH(MonsterTable!$B$1,MonsterTable!$A$1:$B$1,0),0))),OR(ISBLANK(BB1742),ISBLANK(BC1742))),#N/A,
IFERROR(VLOOKUP(AZ1742,MonsterTable!$A:$B,MATCH(MonsterTable!$B$1,MonsterTable!$A$1:$B$1,0),0),
IF(OR(NOT(ISBLANK(BB1742)),ISBLANK(BC1742)),#N/A,
IF(AZ1742="empty","empty",
VLOOKUP(AZ1742,MonsterGroupTable!$A:$A,1,0)))))))</f>
        <v/>
      </c>
    </row>
    <row r="1743" spans="1:88">
      <c r="A1743">
        <v>20709</v>
      </c>
      <c r="B1743">
        <f t="shared" si="59"/>
        <v>1.1000000000000001</v>
      </c>
      <c r="C1743">
        <f t="shared" si="60"/>
        <v>1.1000000000000001</v>
      </c>
      <c r="F1743">
        <v>3300</v>
      </c>
      <c r="G1743">
        <v>131386</v>
      </c>
      <c r="H1743">
        <v>0</v>
      </c>
      <c r="I1743">
        <v>0</v>
      </c>
      <c r="J1743">
        <v>0</v>
      </c>
      <c r="K1743" t="s">
        <v>362</v>
      </c>
      <c r="L1743" t="s">
        <v>260</v>
      </c>
      <c r="M1743" t="s">
        <v>443</v>
      </c>
      <c r="N1743" t="s">
        <v>444</v>
      </c>
      <c r="O1743">
        <v>0</v>
      </c>
      <c r="P1743">
        <v>-4.75</v>
      </c>
      <c r="Q1743">
        <v>-3.5</v>
      </c>
      <c r="R1743">
        <v>4.75</v>
      </c>
      <c r="S1743">
        <v>3</v>
      </c>
      <c r="T1743">
        <v>-13.5</v>
      </c>
      <c r="U1743">
        <v>2.5499999999999998</v>
      </c>
      <c r="V1743">
        <v>-6.75</v>
      </c>
      <c r="W1743" t="str">
        <f t="shared" si="58"/>
        <v>g111,5,empty,3,202,1,1,0</v>
      </c>
      <c r="X1743" s="1" t="s">
        <v>289</v>
      </c>
      <c r="Y1743" s="2" t="str">
        <f>IF(AND(ISBLANK(X1743),OR(NOT(ISBLANK(Z1743)),NOT(ISBLANK(AA1743)))),#N/A,
IF(ISBLANK(X1743),"",
IF(AND(NOT(ISERROR(VLOOKUP(X1743,MonsterTable!$A:$B,MATCH(MonsterTable!$B$1,MonsterTable!$A$1:$B$1,0),0))),OR(ISBLANK(Z1743),ISBLANK(AA1743))),#N/A,
IFERROR(VLOOKUP(X1743,MonsterTable!$A:$B,MATCH(MonsterTable!$B$1,MonsterTable!$A$1:$B$1,0),0),
IF(OR(NOT(ISBLANK(Z1743)),ISBLANK(AA1743)),#N/A,
IF(X1743="empty","empty",
VLOOKUP(X1743,MonsterGroupTable!$A:$A,1,0)))))))</f>
        <v>g111</v>
      </c>
      <c r="AA1743">
        <v>5</v>
      </c>
      <c r="AE1743" s="1" t="s">
        <v>446</v>
      </c>
      <c r="AF1743" s="2" t="str">
        <f>IF(AND(ISBLANK(AE1743),OR(NOT(ISBLANK(AG1743)),NOT(ISBLANK(AH1743)))),#N/A,
IF(ISBLANK(AE1743),"",
IF(AND(NOT(ISERROR(VLOOKUP(AE1743,MonsterTable!$A:$B,MATCH(MonsterTable!$B$1,MonsterTable!$A$1:$B$1,0),0))),OR(ISBLANK(AG1743),ISBLANK(AH1743))),#N/A,
IFERROR(VLOOKUP(AE1743,MonsterTable!$A:$B,MATCH(MonsterTable!$B$1,MonsterTable!$A$1:$B$1,0),0),
IF(OR(NOT(ISBLANK(AG1743)),ISBLANK(AH1743)),#N/A,
IF(AE1743="empty","empty",
VLOOKUP(AE1743,MonsterGroupTable!$A:$A,1,0)))))))</f>
        <v>empty</v>
      </c>
      <c r="AH1743">
        <v>3</v>
      </c>
      <c r="AL1743" s="1" t="s">
        <v>338</v>
      </c>
      <c r="AM1743" s="2">
        <f>IF(AND(ISBLANK(AL1743),OR(NOT(ISBLANK(AN1743)),NOT(ISBLANK(AO1743)))),#N/A,
IF(ISBLANK(AL1743),"",
IF(AND(NOT(ISERROR(VLOOKUP(AL1743,MonsterTable!$A:$B,MATCH(MonsterTable!$B$1,MonsterTable!$A$1:$B$1,0),0))),OR(ISBLANK(AN1743),ISBLANK(AO1743))),#N/A,
IFERROR(VLOOKUP(AL1743,MonsterTable!$A:$B,MATCH(MonsterTable!$B$1,MonsterTable!$A$1:$B$1,0),0),
IF(OR(NOT(ISBLANK(AN1743)),ISBLANK(AO1743)),#N/A,
IF(AL1743="empty","empty",
VLOOKUP(AL1743,MonsterGroupTable!$A:$A,1,0)))))))</f>
        <v>202</v>
      </c>
      <c r="AN1743">
        <v>1</v>
      </c>
      <c r="AO1743">
        <v>1</v>
      </c>
      <c r="AP1743">
        <v>0</v>
      </c>
      <c r="AT1743" s="2" t="str">
        <f>IF(AND(ISBLANK(AS1743),OR(NOT(ISBLANK(AU1743)),NOT(ISBLANK(AV1743)))),#N/A,
IF(ISBLANK(AS1743),"",
IF(AND(NOT(ISERROR(VLOOKUP(AS1743,MonsterTable!$A:$B,MATCH(MonsterTable!$B$1,MonsterTable!$A$1:$B$1,0),0))),OR(ISBLANK(AU1743),ISBLANK(AV1743))),#N/A,
IFERROR(VLOOKUP(AS1743,MonsterTable!$A:$B,MATCH(MonsterTable!$B$1,MonsterTable!$A$1:$B$1,0),0),
IF(OR(NOT(ISBLANK(AU1743)),ISBLANK(AV1743)),#N/A,
IF(AS1743="empty","empty",
VLOOKUP(AS1743,MonsterGroupTable!$A:$A,1,0)))))))</f>
        <v/>
      </c>
      <c r="BA1743" s="2" t="str">
        <f>IF(AND(ISBLANK(AZ1743),OR(NOT(ISBLANK(BB1743)),NOT(ISBLANK(BC1743)))),#N/A,
IF(ISBLANK(AZ1743),"",
IF(AND(NOT(ISERROR(VLOOKUP(AZ1743,MonsterTable!$A:$B,MATCH(MonsterTable!$B$1,MonsterTable!$A$1:$B$1,0),0))),OR(ISBLANK(BB1743),ISBLANK(BC1743))),#N/A,
IFERROR(VLOOKUP(AZ1743,MonsterTable!$A:$B,MATCH(MonsterTable!$B$1,MonsterTable!$A$1:$B$1,0),0),
IF(OR(NOT(ISBLANK(BB1743)),ISBLANK(BC1743)),#N/A,
IF(AZ1743="empty","empty",
VLOOKUP(AZ1743,MonsterGroupTable!$A:$A,1,0)))))))</f>
        <v/>
      </c>
    </row>
    <row r="1744" spans="1:88">
      <c r="A1744">
        <v>20710</v>
      </c>
      <c r="B1744">
        <f t="shared" si="59"/>
        <v>1.2</v>
      </c>
      <c r="C1744">
        <f t="shared" si="60"/>
        <v>1.1000000000000001</v>
      </c>
      <c r="F1744">
        <v>3300</v>
      </c>
      <c r="G1744">
        <v>131881</v>
      </c>
      <c r="H1744">
        <v>0</v>
      </c>
      <c r="I1744">
        <v>0</v>
      </c>
      <c r="J1744">
        <v>0</v>
      </c>
      <c r="K1744" t="s">
        <v>362</v>
      </c>
      <c r="L1744" t="s">
        <v>260</v>
      </c>
      <c r="M1744" t="s">
        <v>443</v>
      </c>
      <c r="N1744" t="s">
        <v>444</v>
      </c>
      <c r="O1744">
        <v>0</v>
      </c>
      <c r="P1744">
        <v>-4.75</v>
      </c>
      <c r="Q1744">
        <v>-3.5</v>
      </c>
      <c r="R1744">
        <v>4.75</v>
      </c>
      <c r="S1744">
        <v>3</v>
      </c>
      <c r="T1744">
        <v>-13.5</v>
      </c>
      <c r="U1744">
        <v>2.5499999999999998</v>
      </c>
      <c r="V1744">
        <v>-6.75</v>
      </c>
      <c r="W1744" t="str">
        <f t="shared" si="58"/>
        <v>g111,5,empty,3,202,1,1,0</v>
      </c>
      <c r="X1744" s="1" t="s">
        <v>289</v>
      </c>
      <c r="Y1744" s="2" t="str">
        <f>IF(AND(ISBLANK(X1744),OR(NOT(ISBLANK(Z1744)),NOT(ISBLANK(AA1744)))),#N/A,
IF(ISBLANK(X1744),"",
IF(AND(NOT(ISERROR(VLOOKUP(X1744,MonsterTable!$A:$B,MATCH(MonsterTable!$B$1,MonsterTable!$A$1:$B$1,0),0))),OR(ISBLANK(Z1744),ISBLANK(AA1744))),#N/A,
IFERROR(VLOOKUP(X1744,MonsterTable!$A:$B,MATCH(MonsterTable!$B$1,MonsterTable!$A$1:$B$1,0),0),
IF(OR(NOT(ISBLANK(Z1744)),ISBLANK(AA1744)),#N/A,
IF(X1744="empty","empty",
VLOOKUP(X1744,MonsterGroupTable!$A:$A,1,0)))))))</f>
        <v>g111</v>
      </c>
      <c r="AA1744">
        <v>5</v>
      </c>
      <c r="AE1744" s="1" t="s">
        <v>446</v>
      </c>
      <c r="AF1744" s="2" t="str">
        <f>IF(AND(ISBLANK(AE1744),OR(NOT(ISBLANK(AG1744)),NOT(ISBLANK(AH1744)))),#N/A,
IF(ISBLANK(AE1744),"",
IF(AND(NOT(ISERROR(VLOOKUP(AE1744,MonsterTable!$A:$B,MATCH(MonsterTable!$B$1,MonsterTable!$A$1:$B$1,0),0))),OR(ISBLANK(AG1744),ISBLANK(AH1744))),#N/A,
IFERROR(VLOOKUP(AE1744,MonsterTable!$A:$B,MATCH(MonsterTable!$B$1,MonsterTable!$A$1:$B$1,0),0),
IF(OR(NOT(ISBLANK(AG1744)),ISBLANK(AH1744)),#N/A,
IF(AE1744="empty","empty",
VLOOKUP(AE1744,MonsterGroupTable!$A:$A,1,0)))))))</f>
        <v>empty</v>
      </c>
      <c r="AH1744">
        <v>3</v>
      </c>
      <c r="AL1744" s="1" t="s">
        <v>338</v>
      </c>
      <c r="AM1744" s="2">
        <f>IF(AND(ISBLANK(AL1744),OR(NOT(ISBLANK(AN1744)),NOT(ISBLANK(AO1744)))),#N/A,
IF(ISBLANK(AL1744),"",
IF(AND(NOT(ISERROR(VLOOKUP(AL1744,MonsterTable!$A:$B,MATCH(MonsterTable!$B$1,MonsterTable!$A$1:$B$1,0),0))),OR(ISBLANK(AN1744),ISBLANK(AO1744))),#N/A,
IFERROR(VLOOKUP(AL1744,MonsterTable!$A:$B,MATCH(MonsterTable!$B$1,MonsterTable!$A$1:$B$1,0),0),
IF(OR(NOT(ISBLANK(AN1744)),ISBLANK(AO1744)),#N/A,
IF(AL1744="empty","empty",
VLOOKUP(AL1744,MonsterGroupTable!$A:$A,1,0)))))))</f>
        <v>202</v>
      </c>
      <c r="AN1744">
        <v>1</v>
      </c>
      <c r="AO1744">
        <v>1</v>
      </c>
      <c r="AP1744">
        <v>0</v>
      </c>
      <c r="AT1744" s="2" t="str">
        <f>IF(AND(ISBLANK(AS1744),OR(NOT(ISBLANK(AU1744)),NOT(ISBLANK(AV1744)))),#N/A,
IF(ISBLANK(AS1744),"",
IF(AND(NOT(ISERROR(VLOOKUP(AS1744,MonsterTable!$A:$B,MATCH(MonsterTable!$B$1,MonsterTable!$A$1:$B$1,0),0))),OR(ISBLANK(AU1744),ISBLANK(AV1744))),#N/A,
IFERROR(VLOOKUP(AS1744,MonsterTable!$A:$B,MATCH(MonsterTable!$B$1,MonsterTable!$A$1:$B$1,0),0),
IF(OR(NOT(ISBLANK(AU1744)),ISBLANK(AV1744)),#N/A,
IF(AS1744="empty","empty",
VLOOKUP(AS1744,MonsterGroupTable!$A:$A,1,0)))))))</f>
        <v/>
      </c>
      <c r="BA1744" s="2" t="str">
        <f>IF(AND(ISBLANK(AZ1744),OR(NOT(ISBLANK(BB1744)),NOT(ISBLANK(BC1744)))),#N/A,
IF(ISBLANK(AZ1744),"",
IF(AND(NOT(ISERROR(VLOOKUP(AZ1744,MonsterTable!$A:$B,MATCH(MonsterTable!$B$1,MonsterTable!$A$1:$B$1,0),0))),OR(ISBLANK(BB1744),ISBLANK(BC1744))),#N/A,
IFERROR(VLOOKUP(AZ1744,MonsterTable!$A:$B,MATCH(MonsterTable!$B$1,MonsterTable!$A$1:$B$1,0),0),
IF(OR(NOT(ISBLANK(BB1744)),ISBLANK(BC1744)),#N/A,
IF(AZ1744="empty","empty",
VLOOKUP(AZ1744,MonsterGroupTable!$A:$A,1,0)))))))</f>
        <v/>
      </c>
    </row>
    <row r="1745" spans="1:53">
      <c r="A1745">
        <v>20711</v>
      </c>
      <c r="B1745">
        <f t="shared" si="59"/>
        <v>1.1000000000000001</v>
      </c>
      <c r="C1745">
        <f t="shared" si="60"/>
        <v>1.1000000000000001</v>
      </c>
      <c r="F1745">
        <v>3300</v>
      </c>
      <c r="G1745">
        <v>132376</v>
      </c>
      <c r="H1745">
        <v>0</v>
      </c>
      <c r="I1745">
        <v>0</v>
      </c>
      <c r="J1745">
        <v>0</v>
      </c>
      <c r="K1745" t="s">
        <v>362</v>
      </c>
      <c r="L1745" t="s">
        <v>243</v>
      </c>
      <c r="M1745" t="s">
        <v>443</v>
      </c>
      <c r="N1745" t="s">
        <v>444</v>
      </c>
      <c r="O1745">
        <v>0</v>
      </c>
      <c r="P1745">
        <v>-4.75</v>
      </c>
      <c r="Q1745">
        <v>-3.5</v>
      </c>
      <c r="R1745">
        <v>4.75</v>
      </c>
      <c r="S1745">
        <v>3</v>
      </c>
      <c r="T1745">
        <v>-13.5</v>
      </c>
      <c r="U1745">
        <v>2.5499999999999998</v>
      </c>
      <c r="V1745">
        <v>-6.75</v>
      </c>
      <c r="W1745" t="str">
        <f t="shared" si="58"/>
        <v>g112,5,empty,3,203,1,1,0</v>
      </c>
      <c r="X1745" s="1" t="s">
        <v>311</v>
      </c>
      <c r="Y1745" s="2" t="str">
        <f>IF(AND(ISBLANK(X1745),OR(NOT(ISBLANK(Z1745)),NOT(ISBLANK(AA1745)))),#N/A,
IF(ISBLANK(X1745),"",
IF(AND(NOT(ISERROR(VLOOKUP(X1745,MonsterTable!$A:$B,MATCH(MonsterTable!$B$1,MonsterTable!$A$1:$B$1,0),0))),OR(ISBLANK(Z1745),ISBLANK(AA1745))),#N/A,
IFERROR(VLOOKUP(X1745,MonsterTable!$A:$B,MATCH(MonsterTable!$B$1,MonsterTable!$A$1:$B$1,0),0),
IF(OR(NOT(ISBLANK(Z1745)),ISBLANK(AA1745)),#N/A,
IF(X1745="empty","empty",
VLOOKUP(X1745,MonsterGroupTable!$A:$A,1,0)))))))</f>
        <v>g112</v>
      </c>
      <c r="AA1745">
        <v>5</v>
      </c>
      <c r="AE1745" s="1" t="s">
        <v>446</v>
      </c>
      <c r="AF1745" s="2" t="str">
        <f>IF(AND(ISBLANK(AE1745),OR(NOT(ISBLANK(AG1745)),NOT(ISBLANK(AH1745)))),#N/A,
IF(ISBLANK(AE1745),"",
IF(AND(NOT(ISERROR(VLOOKUP(AE1745,MonsterTable!$A:$B,MATCH(MonsterTable!$B$1,MonsterTable!$A$1:$B$1,0),0))),OR(ISBLANK(AG1745),ISBLANK(AH1745))),#N/A,
IFERROR(VLOOKUP(AE1745,MonsterTable!$A:$B,MATCH(MonsterTable!$B$1,MonsterTable!$A$1:$B$1,0),0),
IF(OR(NOT(ISBLANK(AG1745)),ISBLANK(AH1745)),#N/A,
IF(AE1745="empty","empty",
VLOOKUP(AE1745,MonsterGroupTable!$A:$A,1,0)))))))</f>
        <v>empty</v>
      </c>
      <c r="AH1745">
        <v>3</v>
      </c>
      <c r="AL1745" s="1" t="s">
        <v>339</v>
      </c>
      <c r="AM1745" s="2">
        <f>IF(AND(ISBLANK(AL1745),OR(NOT(ISBLANK(AN1745)),NOT(ISBLANK(AO1745)))),#N/A,
IF(ISBLANK(AL1745),"",
IF(AND(NOT(ISERROR(VLOOKUP(AL1745,MonsterTable!$A:$B,MATCH(MonsterTable!$B$1,MonsterTable!$A$1:$B$1,0),0))),OR(ISBLANK(AN1745),ISBLANK(AO1745))),#N/A,
IFERROR(VLOOKUP(AL1745,MonsterTable!$A:$B,MATCH(MonsterTable!$B$1,MonsterTable!$A$1:$B$1,0),0),
IF(OR(NOT(ISBLANK(AN1745)),ISBLANK(AO1745)),#N/A,
IF(AL1745="empty","empty",
VLOOKUP(AL1745,MonsterGroupTable!$A:$A,1,0)))))))</f>
        <v>203</v>
      </c>
      <c r="AN1745">
        <v>1</v>
      </c>
      <c r="AO1745">
        <v>1</v>
      </c>
      <c r="AP1745">
        <v>0</v>
      </c>
      <c r="AT1745" s="2" t="str">
        <f>IF(AND(ISBLANK(AS1745),OR(NOT(ISBLANK(AU1745)),NOT(ISBLANK(AV1745)))),#N/A,
IF(ISBLANK(AS1745),"",
IF(AND(NOT(ISERROR(VLOOKUP(AS1745,MonsterTable!$A:$B,MATCH(MonsterTable!$B$1,MonsterTable!$A$1:$B$1,0),0))),OR(ISBLANK(AU1745),ISBLANK(AV1745))),#N/A,
IFERROR(VLOOKUP(AS1745,MonsterTable!$A:$B,MATCH(MonsterTable!$B$1,MonsterTable!$A$1:$B$1,0),0),
IF(OR(NOT(ISBLANK(AU1745)),ISBLANK(AV1745)),#N/A,
IF(AS1745="empty","empty",
VLOOKUP(AS1745,MonsterGroupTable!$A:$A,1,0)))))))</f>
        <v/>
      </c>
      <c r="BA1745" s="2" t="str">
        <f>IF(AND(ISBLANK(AZ1745),OR(NOT(ISBLANK(BB1745)),NOT(ISBLANK(BC1745)))),#N/A,
IF(ISBLANK(AZ1745),"",
IF(AND(NOT(ISERROR(VLOOKUP(AZ1745,MonsterTable!$A:$B,MATCH(MonsterTable!$B$1,MonsterTable!$A$1:$B$1,0),0))),OR(ISBLANK(BB1745),ISBLANK(BC1745))),#N/A,
IFERROR(VLOOKUP(AZ1745,MonsterTable!$A:$B,MATCH(MonsterTable!$B$1,MonsterTable!$A$1:$B$1,0),0),
IF(OR(NOT(ISBLANK(BB1745)),ISBLANK(BC1745)),#N/A,
IF(AZ1745="empty","empty",
VLOOKUP(AZ1745,MonsterGroupTable!$A:$A,1,0)))))))</f>
        <v/>
      </c>
    </row>
    <row r="1746" spans="1:53">
      <c r="A1746">
        <v>20712</v>
      </c>
      <c r="B1746">
        <f t="shared" si="59"/>
        <v>1.1000000000000001</v>
      </c>
      <c r="C1746">
        <f t="shared" si="60"/>
        <v>1.1000000000000001</v>
      </c>
      <c r="F1746">
        <v>3300</v>
      </c>
      <c r="G1746">
        <v>132871</v>
      </c>
      <c r="H1746">
        <v>0</v>
      </c>
      <c r="I1746">
        <v>0</v>
      </c>
      <c r="J1746">
        <v>0</v>
      </c>
      <c r="K1746" t="s">
        <v>362</v>
      </c>
      <c r="L1746" t="s">
        <v>243</v>
      </c>
      <c r="M1746" t="s">
        <v>443</v>
      </c>
      <c r="N1746" t="s">
        <v>444</v>
      </c>
      <c r="O1746">
        <v>0</v>
      </c>
      <c r="P1746">
        <v>-4.75</v>
      </c>
      <c r="Q1746">
        <v>-3.5</v>
      </c>
      <c r="R1746">
        <v>4.75</v>
      </c>
      <c r="S1746">
        <v>3</v>
      </c>
      <c r="T1746">
        <v>-13.5</v>
      </c>
      <c r="U1746">
        <v>2.5499999999999998</v>
      </c>
      <c r="V1746">
        <v>-6.75</v>
      </c>
      <c r="W1746" t="str">
        <f t="shared" si="58"/>
        <v>g112,5,empty,3,203,1,1,0</v>
      </c>
      <c r="X1746" s="1" t="s">
        <v>311</v>
      </c>
      <c r="Y1746" s="2" t="str">
        <f>IF(AND(ISBLANK(X1746),OR(NOT(ISBLANK(Z1746)),NOT(ISBLANK(AA1746)))),#N/A,
IF(ISBLANK(X1746),"",
IF(AND(NOT(ISERROR(VLOOKUP(X1746,MonsterTable!$A:$B,MATCH(MonsterTable!$B$1,MonsterTable!$A$1:$B$1,0),0))),OR(ISBLANK(Z1746),ISBLANK(AA1746))),#N/A,
IFERROR(VLOOKUP(X1746,MonsterTable!$A:$B,MATCH(MonsterTable!$B$1,MonsterTable!$A$1:$B$1,0),0),
IF(OR(NOT(ISBLANK(Z1746)),ISBLANK(AA1746)),#N/A,
IF(X1746="empty","empty",
VLOOKUP(X1746,MonsterGroupTable!$A:$A,1,0)))))))</f>
        <v>g112</v>
      </c>
      <c r="AA1746">
        <v>5</v>
      </c>
      <c r="AE1746" s="1" t="s">
        <v>446</v>
      </c>
      <c r="AF1746" s="2" t="str">
        <f>IF(AND(ISBLANK(AE1746),OR(NOT(ISBLANK(AG1746)),NOT(ISBLANK(AH1746)))),#N/A,
IF(ISBLANK(AE1746),"",
IF(AND(NOT(ISERROR(VLOOKUP(AE1746,MonsterTable!$A:$B,MATCH(MonsterTable!$B$1,MonsterTable!$A$1:$B$1,0),0))),OR(ISBLANK(AG1746),ISBLANK(AH1746))),#N/A,
IFERROR(VLOOKUP(AE1746,MonsterTable!$A:$B,MATCH(MonsterTable!$B$1,MonsterTable!$A$1:$B$1,0),0),
IF(OR(NOT(ISBLANK(AG1746)),ISBLANK(AH1746)),#N/A,
IF(AE1746="empty","empty",
VLOOKUP(AE1746,MonsterGroupTable!$A:$A,1,0)))))))</f>
        <v>empty</v>
      </c>
      <c r="AH1746">
        <v>3</v>
      </c>
      <c r="AL1746" s="1" t="s">
        <v>339</v>
      </c>
      <c r="AM1746" s="2">
        <f>IF(AND(ISBLANK(AL1746),OR(NOT(ISBLANK(AN1746)),NOT(ISBLANK(AO1746)))),#N/A,
IF(ISBLANK(AL1746),"",
IF(AND(NOT(ISERROR(VLOOKUP(AL1746,MonsterTable!$A:$B,MATCH(MonsterTable!$B$1,MonsterTable!$A$1:$B$1,0),0))),OR(ISBLANK(AN1746),ISBLANK(AO1746))),#N/A,
IFERROR(VLOOKUP(AL1746,MonsterTable!$A:$B,MATCH(MonsterTable!$B$1,MonsterTable!$A$1:$B$1,0),0),
IF(OR(NOT(ISBLANK(AN1746)),ISBLANK(AO1746)),#N/A,
IF(AL1746="empty","empty",
VLOOKUP(AL1746,MonsterGroupTable!$A:$A,1,0)))))))</f>
        <v>203</v>
      </c>
      <c r="AN1746">
        <v>1</v>
      </c>
      <c r="AO1746">
        <v>1</v>
      </c>
      <c r="AP1746">
        <v>0</v>
      </c>
      <c r="AT1746" s="2" t="str">
        <f>IF(AND(ISBLANK(AS1746),OR(NOT(ISBLANK(AU1746)),NOT(ISBLANK(AV1746)))),#N/A,
IF(ISBLANK(AS1746),"",
IF(AND(NOT(ISERROR(VLOOKUP(AS1746,MonsterTable!$A:$B,MATCH(MonsterTable!$B$1,MonsterTable!$A$1:$B$1,0),0))),OR(ISBLANK(AU1746),ISBLANK(AV1746))),#N/A,
IFERROR(VLOOKUP(AS1746,MonsterTable!$A:$B,MATCH(MonsterTable!$B$1,MonsterTable!$A$1:$B$1,0),0),
IF(OR(NOT(ISBLANK(AU1746)),ISBLANK(AV1746)),#N/A,
IF(AS1746="empty","empty",
VLOOKUP(AS1746,MonsterGroupTable!$A:$A,1,0)))))))</f>
        <v/>
      </c>
      <c r="BA1746" s="2" t="str">
        <f>IF(AND(ISBLANK(AZ1746),OR(NOT(ISBLANK(BB1746)),NOT(ISBLANK(BC1746)))),#N/A,
IF(ISBLANK(AZ1746),"",
IF(AND(NOT(ISERROR(VLOOKUP(AZ1746,MonsterTable!$A:$B,MATCH(MonsterTable!$B$1,MonsterTable!$A$1:$B$1,0),0))),OR(ISBLANK(BB1746),ISBLANK(BC1746))),#N/A,
IFERROR(VLOOKUP(AZ1746,MonsterTable!$A:$B,MATCH(MonsterTable!$B$1,MonsterTable!$A$1:$B$1,0),0),
IF(OR(NOT(ISBLANK(BB1746)),ISBLANK(BC1746)),#N/A,
IF(AZ1746="empty","empty",
VLOOKUP(AZ1746,MonsterGroupTable!$A:$A,1,0)))))))</f>
        <v/>
      </c>
    </row>
    <row r="1747" spans="1:53">
      <c r="A1747">
        <v>20713</v>
      </c>
      <c r="B1747">
        <f t="shared" si="59"/>
        <v>1.1000000000000001</v>
      </c>
      <c r="C1747">
        <f t="shared" si="60"/>
        <v>1.1000000000000001</v>
      </c>
      <c r="F1747">
        <v>3300</v>
      </c>
      <c r="G1747">
        <v>133366</v>
      </c>
      <c r="H1747">
        <v>0</v>
      </c>
      <c r="I1747">
        <v>0</v>
      </c>
      <c r="J1747">
        <v>0</v>
      </c>
      <c r="K1747" t="s">
        <v>362</v>
      </c>
      <c r="L1747" t="s">
        <v>243</v>
      </c>
      <c r="M1747" t="s">
        <v>443</v>
      </c>
      <c r="N1747" t="s">
        <v>444</v>
      </c>
      <c r="O1747">
        <v>0</v>
      </c>
      <c r="P1747">
        <v>-4.75</v>
      </c>
      <c r="Q1747">
        <v>-3.5</v>
      </c>
      <c r="R1747">
        <v>4.75</v>
      </c>
      <c r="S1747">
        <v>3</v>
      </c>
      <c r="T1747">
        <v>-13.5</v>
      </c>
      <c r="U1747">
        <v>2.5499999999999998</v>
      </c>
      <c r="V1747">
        <v>-6.75</v>
      </c>
      <c r="W1747" t="str">
        <f t="shared" si="58"/>
        <v>g112,5,empty,3,203,1,1,0</v>
      </c>
      <c r="X1747" s="1" t="s">
        <v>311</v>
      </c>
      <c r="Y1747" s="2" t="str">
        <f>IF(AND(ISBLANK(X1747),OR(NOT(ISBLANK(Z1747)),NOT(ISBLANK(AA1747)))),#N/A,
IF(ISBLANK(X1747),"",
IF(AND(NOT(ISERROR(VLOOKUP(X1747,MonsterTable!$A:$B,MATCH(MonsterTable!$B$1,MonsterTable!$A$1:$B$1,0),0))),OR(ISBLANK(Z1747),ISBLANK(AA1747))),#N/A,
IFERROR(VLOOKUP(X1747,MonsterTable!$A:$B,MATCH(MonsterTable!$B$1,MonsterTable!$A$1:$B$1,0),0),
IF(OR(NOT(ISBLANK(Z1747)),ISBLANK(AA1747)),#N/A,
IF(X1747="empty","empty",
VLOOKUP(X1747,MonsterGroupTable!$A:$A,1,0)))))))</f>
        <v>g112</v>
      </c>
      <c r="AA1747">
        <v>5</v>
      </c>
      <c r="AE1747" s="1" t="s">
        <v>446</v>
      </c>
      <c r="AF1747" s="2" t="str">
        <f>IF(AND(ISBLANK(AE1747),OR(NOT(ISBLANK(AG1747)),NOT(ISBLANK(AH1747)))),#N/A,
IF(ISBLANK(AE1747),"",
IF(AND(NOT(ISERROR(VLOOKUP(AE1747,MonsterTable!$A:$B,MATCH(MonsterTable!$B$1,MonsterTable!$A$1:$B$1,0),0))),OR(ISBLANK(AG1747),ISBLANK(AH1747))),#N/A,
IFERROR(VLOOKUP(AE1747,MonsterTable!$A:$B,MATCH(MonsterTable!$B$1,MonsterTable!$A$1:$B$1,0),0),
IF(OR(NOT(ISBLANK(AG1747)),ISBLANK(AH1747)),#N/A,
IF(AE1747="empty","empty",
VLOOKUP(AE1747,MonsterGroupTable!$A:$A,1,0)))))))</f>
        <v>empty</v>
      </c>
      <c r="AH1747">
        <v>3</v>
      </c>
      <c r="AL1747" s="1" t="s">
        <v>339</v>
      </c>
      <c r="AM1747" s="2">
        <f>IF(AND(ISBLANK(AL1747),OR(NOT(ISBLANK(AN1747)),NOT(ISBLANK(AO1747)))),#N/A,
IF(ISBLANK(AL1747),"",
IF(AND(NOT(ISERROR(VLOOKUP(AL1747,MonsterTable!$A:$B,MATCH(MonsterTable!$B$1,MonsterTable!$A$1:$B$1,0),0))),OR(ISBLANK(AN1747),ISBLANK(AO1747))),#N/A,
IFERROR(VLOOKUP(AL1747,MonsterTable!$A:$B,MATCH(MonsterTable!$B$1,MonsterTable!$A$1:$B$1,0),0),
IF(OR(NOT(ISBLANK(AN1747)),ISBLANK(AO1747)),#N/A,
IF(AL1747="empty","empty",
VLOOKUP(AL1747,MonsterGroupTable!$A:$A,1,0)))))))</f>
        <v>203</v>
      </c>
      <c r="AN1747">
        <v>1</v>
      </c>
      <c r="AO1747">
        <v>1</v>
      </c>
      <c r="AP1747">
        <v>0</v>
      </c>
      <c r="AT1747" s="2" t="str">
        <f>IF(AND(ISBLANK(AS1747),OR(NOT(ISBLANK(AU1747)),NOT(ISBLANK(AV1747)))),#N/A,
IF(ISBLANK(AS1747),"",
IF(AND(NOT(ISERROR(VLOOKUP(AS1747,MonsterTable!$A:$B,MATCH(MonsterTable!$B$1,MonsterTable!$A$1:$B$1,0),0))),OR(ISBLANK(AU1747),ISBLANK(AV1747))),#N/A,
IFERROR(VLOOKUP(AS1747,MonsterTable!$A:$B,MATCH(MonsterTable!$B$1,MonsterTable!$A$1:$B$1,0),0),
IF(OR(NOT(ISBLANK(AU1747)),ISBLANK(AV1747)),#N/A,
IF(AS1747="empty","empty",
VLOOKUP(AS1747,MonsterGroupTable!$A:$A,1,0)))))))</f>
        <v/>
      </c>
      <c r="BA1747" s="2" t="str">
        <f>IF(AND(ISBLANK(AZ1747),OR(NOT(ISBLANK(BB1747)),NOT(ISBLANK(BC1747)))),#N/A,
IF(ISBLANK(AZ1747),"",
IF(AND(NOT(ISERROR(VLOOKUP(AZ1747,MonsterTable!$A:$B,MATCH(MonsterTable!$B$1,MonsterTable!$A$1:$B$1,0),0))),OR(ISBLANK(BB1747),ISBLANK(BC1747))),#N/A,
IFERROR(VLOOKUP(AZ1747,MonsterTable!$A:$B,MATCH(MonsterTable!$B$1,MonsterTable!$A$1:$B$1,0),0),
IF(OR(NOT(ISBLANK(BB1747)),ISBLANK(BC1747)),#N/A,
IF(AZ1747="empty","empty",
VLOOKUP(AZ1747,MonsterGroupTable!$A:$A,1,0)))))))</f>
        <v/>
      </c>
    </row>
    <row r="1748" spans="1:53">
      <c r="A1748">
        <v>20714</v>
      </c>
      <c r="B1748">
        <f t="shared" si="59"/>
        <v>1.1000000000000001</v>
      </c>
      <c r="C1748">
        <f t="shared" si="60"/>
        <v>1.1000000000000001</v>
      </c>
      <c r="F1748">
        <v>3300</v>
      </c>
      <c r="G1748">
        <v>133861</v>
      </c>
      <c r="H1748">
        <v>0</v>
      </c>
      <c r="I1748">
        <v>0</v>
      </c>
      <c r="J1748">
        <v>0</v>
      </c>
      <c r="K1748" t="s">
        <v>362</v>
      </c>
      <c r="L1748" t="s">
        <v>243</v>
      </c>
      <c r="M1748" t="s">
        <v>443</v>
      </c>
      <c r="N1748" t="s">
        <v>444</v>
      </c>
      <c r="O1748">
        <v>0</v>
      </c>
      <c r="P1748">
        <v>-4.75</v>
      </c>
      <c r="Q1748">
        <v>-3.5</v>
      </c>
      <c r="R1748">
        <v>4.75</v>
      </c>
      <c r="S1748">
        <v>3</v>
      </c>
      <c r="T1748">
        <v>-13.5</v>
      </c>
      <c r="U1748">
        <v>2.5499999999999998</v>
      </c>
      <c r="V1748">
        <v>-6.75</v>
      </c>
      <c r="W1748" t="str">
        <f t="shared" si="58"/>
        <v>g112,5,empty,3,203,1,1,0</v>
      </c>
      <c r="X1748" s="1" t="s">
        <v>311</v>
      </c>
      <c r="Y1748" s="2" t="str">
        <f>IF(AND(ISBLANK(X1748),OR(NOT(ISBLANK(Z1748)),NOT(ISBLANK(AA1748)))),#N/A,
IF(ISBLANK(X1748),"",
IF(AND(NOT(ISERROR(VLOOKUP(X1748,MonsterTable!$A:$B,MATCH(MonsterTable!$B$1,MonsterTable!$A$1:$B$1,0),0))),OR(ISBLANK(Z1748),ISBLANK(AA1748))),#N/A,
IFERROR(VLOOKUP(X1748,MonsterTable!$A:$B,MATCH(MonsterTable!$B$1,MonsterTable!$A$1:$B$1,0),0),
IF(OR(NOT(ISBLANK(Z1748)),ISBLANK(AA1748)),#N/A,
IF(X1748="empty","empty",
VLOOKUP(X1748,MonsterGroupTable!$A:$A,1,0)))))))</f>
        <v>g112</v>
      </c>
      <c r="AA1748">
        <v>5</v>
      </c>
      <c r="AE1748" s="1" t="s">
        <v>446</v>
      </c>
      <c r="AF1748" s="2" t="str">
        <f>IF(AND(ISBLANK(AE1748),OR(NOT(ISBLANK(AG1748)),NOT(ISBLANK(AH1748)))),#N/A,
IF(ISBLANK(AE1748),"",
IF(AND(NOT(ISERROR(VLOOKUP(AE1748,MonsterTable!$A:$B,MATCH(MonsterTable!$B$1,MonsterTable!$A$1:$B$1,0),0))),OR(ISBLANK(AG1748),ISBLANK(AH1748))),#N/A,
IFERROR(VLOOKUP(AE1748,MonsterTable!$A:$B,MATCH(MonsterTable!$B$1,MonsterTable!$A$1:$B$1,0),0),
IF(OR(NOT(ISBLANK(AG1748)),ISBLANK(AH1748)),#N/A,
IF(AE1748="empty","empty",
VLOOKUP(AE1748,MonsterGroupTable!$A:$A,1,0)))))))</f>
        <v>empty</v>
      </c>
      <c r="AH1748">
        <v>3</v>
      </c>
      <c r="AL1748" s="1" t="s">
        <v>339</v>
      </c>
      <c r="AM1748" s="2">
        <f>IF(AND(ISBLANK(AL1748),OR(NOT(ISBLANK(AN1748)),NOT(ISBLANK(AO1748)))),#N/A,
IF(ISBLANK(AL1748),"",
IF(AND(NOT(ISERROR(VLOOKUP(AL1748,MonsterTable!$A:$B,MATCH(MonsterTable!$B$1,MonsterTable!$A$1:$B$1,0),0))),OR(ISBLANK(AN1748),ISBLANK(AO1748))),#N/A,
IFERROR(VLOOKUP(AL1748,MonsterTable!$A:$B,MATCH(MonsterTable!$B$1,MonsterTable!$A$1:$B$1,0),0),
IF(OR(NOT(ISBLANK(AN1748)),ISBLANK(AO1748)),#N/A,
IF(AL1748="empty","empty",
VLOOKUP(AL1748,MonsterGroupTable!$A:$A,1,0)))))))</f>
        <v>203</v>
      </c>
      <c r="AN1748">
        <v>1</v>
      </c>
      <c r="AO1748">
        <v>1</v>
      </c>
      <c r="AP1748">
        <v>0</v>
      </c>
      <c r="AT1748" s="2" t="str">
        <f>IF(AND(ISBLANK(AS1748),OR(NOT(ISBLANK(AU1748)),NOT(ISBLANK(AV1748)))),#N/A,
IF(ISBLANK(AS1748),"",
IF(AND(NOT(ISERROR(VLOOKUP(AS1748,MonsterTable!$A:$B,MATCH(MonsterTable!$B$1,MonsterTable!$A$1:$B$1,0),0))),OR(ISBLANK(AU1748),ISBLANK(AV1748))),#N/A,
IFERROR(VLOOKUP(AS1748,MonsterTable!$A:$B,MATCH(MonsterTable!$B$1,MonsterTable!$A$1:$B$1,0),0),
IF(OR(NOT(ISBLANK(AU1748)),ISBLANK(AV1748)),#N/A,
IF(AS1748="empty","empty",
VLOOKUP(AS1748,MonsterGroupTable!$A:$A,1,0)))))))</f>
        <v/>
      </c>
      <c r="BA1748" s="2" t="str">
        <f>IF(AND(ISBLANK(AZ1748),OR(NOT(ISBLANK(BB1748)),NOT(ISBLANK(BC1748)))),#N/A,
IF(ISBLANK(AZ1748),"",
IF(AND(NOT(ISERROR(VLOOKUP(AZ1748,MonsterTable!$A:$B,MATCH(MonsterTable!$B$1,MonsterTable!$A$1:$B$1,0),0))),OR(ISBLANK(BB1748),ISBLANK(BC1748))),#N/A,
IFERROR(VLOOKUP(AZ1748,MonsterTable!$A:$B,MATCH(MonsterTable!$B$1,MonsterTable!$A$1:$B$1,0),0),
IF(OR(NOT(ISBLANK(BB1748)),ISBLANK(BC1748)),#N/A,
IF(AZ1748="empty","empty",
VLOOKUP(AZ1748,MonsterGroupTable!$A:$A,1,0)))))))</f>
        <v/>
      </c>
    </row>
    <row r="1749" spans="1:53">
      <c r="A1749">
        <v>20715</v>
      </c>
      <c r="B1749">
        <f t="shared" si="59"/>
        <v>1.1000000000000001</v>
      </c>
      <c r="C1749">
        <f t="shared" si="60"/>
        <v>1.1000000000000001</v>
      </c>
      <c r="F1749">
        <v>3300</v>
      </c>
      <c r="G1749">
        <v>134356</v>
      </c>
      <c r="H1749">
        <v>0</v>
      </c>
      <c r="I1749">
        <v>0</v>
      </c>
      <c r="J1749">
        <v>0</v>
      </c>
      <c r="K1749" t="s">
        <v>362</v>
      </c>
      <c r="L1749" t="s">
        <v>243</v>
      </c>
      <c r="M1749" t="s">
        <v>443</v>
      </c>
      <c r="N1749" t="s">
        <v>444</v>
      </c>
      <c r="O1749">
        <v>0</v>
      </c>
      <c r="P1749">
        <v>-4.75</v>
      </c>
      <c r="Q1749">
        <v>-3.5</v>
      </c>
      <c r="R1749">
        <v>4.75</v>
      </c>
      <c r="S1749">
        <v>3</v>
      </c>
      <c r="T1749">
        <v>-13.5</v>
      </c>
      <c r="U1749">
        <v>2.5499999999999998</v>
      </c>
      <c r="V1749">
        <v>-6.75</v>
      </c>
      <c r="W1749" t="str">
        <f t="shared" si="58"/>
        <v>g112,5,empty,3,203,1,1,0</v>
      </c>
      <c r="X1749" s="1" t="s">
        <v>311</v>
      </c>
      <c r="Y1749" s="2" t="str">
        <f>IF(AND(ISBLANK(X1749),OR(NOT(ISBLANK(Z1749)),NOT(ISBLANK(AA1749)))),#N/A,
IF(ISBLANK(X1749),"",
IF(AND(NOT(ISERROR(VLOOKUP(X1749,MonsterTable!$A:$B,MATCH(MonsterTable!$B$1,MonsterTable!$A$1:$B$1,0),0))),OR(ISBLANK(Z1749),ISBLANK(AA1749))),#N/A,
IFERROR(VLOOKUP(X1749,MonsterTable!$A:$B,MATCH(MonsterTable!$B$1,MonsterTable!$A$1:$B$1,0),0),
IF(OR(NOT(ISBLANK(Z1749)),ISBLANK(AA1749)),#N/A,
IF(X1749="empty","empty",
VLOOKUP(X1749,MonsterGroupTable!$A:$A,1,0)))))))</f>
        <v>g112</v>
      </c>
      <c r="AA1749">
        <v>5</v>
      </c>
      <c r="AE1749" s="1" t="s">
        <v>446</v>
      </c>
      <c r="AF1749" s="2" t="str">
        <f>IF(AND(ISBLANK(AE1749),OR(NOT(ISBLANK(AG1749)),NOT(ISBLANK(AH1749)))),#N/A,
IF(ISBLANK(AE1749),"",
IF(AND(NOT(ISERROR(VLOOKUP(AE1749,MonsterTable!$A:$B,MATCH(MonsterTable!$B$1,MonsterTable!$A$1:$B$1,0),0))),OR(ISBLANK(AG1749),ISBLANK(AH1749))),#N/A,
IFERROR(VLOOKUP(AE1749,MonsterTable!$A:$B,MATCH(MonsterTable!$B$1,MonsterTable!$A$1:$B$1,0),0),
IF(OR(NOT(ISBLANK(AG1749)),ISBLANK(AH1749)),#N/A,
IF(AE1749="empty","empty",
VLOOKUP(AE1749,MonsterGroupTable!$A:$A,1,0)))))))</f>
        <v>empty</v>
      </c>
      <c r="AH1749">
        <v>3</v>
      </c>
      <c r="AL1749" s="1" t="s">
        <v>339</v>
      </c>
      <c r="AM1749" s="2">
        <f>IF(AND(ISBLANK(AL1749),OR(NOT(ISBLANK(AN1749)),NOT(ISBLANK(AO1749)))),#N/A,
IF(ISBLANK(AL1749),"",
IF(AND(NOT(ISERROR(VLOOKUP(AL1749,MonsterTable!$A:$B,MATCH(MonsterTable!$B$1,MonsterTable!$A$1:$B$1,0),0))),OR(ISBLANK(AN1749),ISBLANK(AO1749))),#N/A,
IFERROR(VLOOKUP(AL1749,MonsterTable!$A:$B,MATCH(MonsterTable!$B$1,MonsterTable!$A$1:$B$1,0),0),
IF(OR(NOT(ISBLANK(AN1749)),ISBLANK(AO1749)),#N/A,
IF(AL1749="empty","empty",
VLOOKUP(AL1749,MonsterGroupTable!$A:$A,1,0)))))))</f>
        <v>203</v>
      </c>
      <c r="AN1749">
        <v>1</v>
      </c>
      <c r="AO1749">
        <v>1</v>
      </c>
      <c r="AP1749">
        <v>0</v>
      </c>
      <c r="AT1749" s="2" t="str">
        <f>IF(AND(ISBLANK(AS1749),OR(NOT(ISBLANK(AU1749)),NOT(ISBLANK(AV1749)))),#N/A,
IF(ISBLANK(AS1749),"",
IF(AND(NOT(ISERROR(VLOOKUP(AS1749,MonsterTable!$A:$B,MATCH(MonsterTable!$B$1,MonsterTable!$A$1:$B$1,0),0))),OR(ISBLANK(AU1749),ISBLANK(AV1749))),#N/A,
IFERROR(VLOOKUP(AS1749,MonsterTable!$A:$B,MATCH(MonsterTable!$B$1,MonsterTable!$A$1:$B$1,0),0),
IF(OR(NOT(ISBLANK(AU1749)),ISBLANK(AV1749)),#N/A,
IF(AS1749="empty","empty",
VLOOKUP(AS1749,MonsterGroupTable!$A:$A,1,0)))))))</f>
        <v/>
      </c>
      <c r="BA1749" s="2" t="str">
        <f>IF(AND(ISBLANK(AZ1749),OR(NOT(ISBLANK(BB1749)),NOT(ISBLANK(BC1749)))),#N/A,
IF(ISBLANK(AZ1749),"",
IF(AND(NOT(ISERROR(VLOOKUP(AZ1749,MonsterTable!$A:$B,MATCH(MonsterTable!$B$1,MonsterTable!$A$1:$B$1,0),0))),OR(ISBLANK(BB1749),ISBLANK(BC1749))),#N/A,
IFERROR(VLOOKUP(AZ1749,MonsterTable!$A:$B,MATCH(MonsterTable!$B$1,MonsterTable!$A$1:$B$1,0),0),
IF(OR(NOT(ISBLANK(BB1749)),ISBLANK(BC1749)),#N/A,
IF(AZ1749="empty","empty",
VLOOKUP(AZ1749,MonsterGroupTable!$A:$A,1,0)))))))</f>
        <v/>
      </c>
    </row>
    <row r="1750" spans="1:53">
      <c r="A1750">
        <v>20716</v>
      </c>
      <c r="B1750">
        <f t="shared" si="59"/>
        <v>1.1000000000000001</v>
      </c>
      <c r="C1750">
        <f t="shared" si="60"/>
        <v>1.1000000000000001</v>
      </c>
      <c r="F1750">
        <v>3300</v>
      </c>
      <c r="G1750">
        <v>134851</v>
      </c>
      <c r="H1750">
        <v>0</v>
      </c>
      <c r="I1750">
        <v>0</v>
      </c>
      <c r="J1750">
        <v>0</v>
      </c>
      <c r="K1750" t="s">
        <v>362</v>
      </c>
      <c r="L1750" t="s">
        <v>243</v>
      </c>
      <c r="M1750" t="s">
        <v>443</v>
      </c>
      <c r="N1750" t="s">
        <v>444</v>
      </c>
      <c r="O1750">
        <v>0</v>
      </c>
      <c r="P1750">
        <v>-4.75</v>
      </c>
      <c r="Q1750">
        <v>-3.5</v>
      </c>
      <c r="R1750">
        <v>4.75</v>
      </c>
      <c r="S1750">
        <v>3</v>
      </c>
      <c r="T1750">
        <v>-13.5</v>
      </c>
      <c r="U1750">
        <v>2.5499999999999998</v>
      </c>
      <c r="V1750">
        <v>-6.75</v>
      </c>
      <c r="W1750" t="str">
        <f t="shared" si="58"/>
        <v>g112,5,empty,3,203,1,1,0</v>
      </c>
      <c r="X1750" s="1" t="s">
        <v>311</v>
      </c>
      <c r="Y1750" s="2" t="str">
        <f>IF(AND(ISBLANK(X1750),OR(NOT(ISBLANK(Z1750)),NOT(ISBLANK(AA1750)))),#N/A,
IF(ISBLANK(X1750),"",
IF(AND(NOT(ISERROR(VLOOKUP(X1750,MonsterTable!$A:$B,MATCH(MonsterTable!$B$1,MonsterTable!$A$1:$B$1,0),0))),OR(ISBLANK(Z1750),ISBLANK(AA1750))),#N/A,
IFERROR(VLOOKUP(X1750,MonsterTable!$A:$B,MATCH(MonsterTable!$B$1,MonsterTable!$A$1:$B$1,0),0),
IF(OR(NOT(ISBLANK(Z1750)),ISBLANK(AA1750)),#N/A,
IF(X1750="empty","empty",
VLOOKUP(X1750,MonsterGroupTable!$A:$A,1,0)))))))</f>
        <v>g112</v>
      </c>
      <c r="AA1750">
        <v>5</v>
      </c>
      <c r="AE1750" s="1" t="s">
        <v>446</v>
      </c>
      <c r="AF1750" s="2" t="str">
        <f>IF(AND(ISBLANK(AE1750),OR(NOT(ISBLANK(AG1750)),NOT(ISBLANK(AH1750)))),#N/A,
IF(ISBLANK(AE1750),"",
IF(AND(NOT(ISERROR(VLOOKUP(AE1750,MonsterTable!$A:$B,MATCH(MonsterTable!$B$1,MonsterTable!$A$1:$B$1,0),0))),OR(ISBLANK(AG1750),ISBLANK(AH1750))),#N/A,
IFERROR(VLOOKUP(AE1750,MonsterTable!$A:$B,MATCH(MonsterTable!$B$1,MonsterTable!$A$1:$B$1,0),0),
IF(OR(NOT(ISBLANK(AG1750)),ISBLANK(AH1750)),#N/A,
IF(AE1750="empty","empty",
VLOOKUP(AE1750,MonsterGroupTable!$A:$A,1,0)))))))</f>
        <v>empty</v>
      </c>
      <c r="AH1750">
        <v>3</v>
      </c>
      <c r="AL1750" s="1" t="s">
        <v>339</v>
      </c>
      <c r="AM1750" s="2">
        <f>IF(AND(ISBLANK(AL1750),OR(NOT(ISBLANK(AN1750)),NOT(ISBLANK(AO1750)))),#N/A,
IF(ISBLANK(AL1750),"",
IF(AND(NOT(ISERROR(VLOOKUP(AL1750,MonsterTable!$A:$B,MATCH(MonsterTable!$B$1,MonsterTable!$A$1:$B$1,0),0))),OR(ISBLANK(AN1750),ISBLANK(AO1750))),#N/A,
IFERROR(VLOOKUP(AL1750,MonsterTable!$A:$B,MATCH(MonsterTable!$B$1,MonsterTable!$A$1:$B$1,0),0),
IF(OR(NOT(ISBLANK(AN1750)),ISBLANK(AO1750)),#N/A,
IF(AL1750="empty","empty",
VLOOKUP(AL1750,MonsterGroupTable!$A:$A,1,0)))))))</f>
        <v>203</v>
      </c>
      <c r="AN1750">
        <v>1</v>
      </c>
      <c r="AO1750">
        <v>1</v>
      </c>
      <c r="AP1750">
        <v>0</v>
      </c>
      <c r="AT1750" s="2" t="str">
        <f>IF(AND(ISBLANK(AS1750),OR(NOT(ISBLANK(AU1750)),NOT(ISBLANK(AV1750)))),#N/A,
IF(ISBLANK(AS1750),"",
IF(AND(NOT(ISERROR(VLOOKUP(AS1750,MonsterTable!$A:$B,MATCH(MonsterTable!$B$1,MonsterTable!$A$1:$B$1,0),0))),OR(ISBLANK(AU1750),ISBLANK(AV1750))),#N/A,
IFERROR(VLOOKUP(AS1750,MonsterTable!$A:$B,MATCH(MonsterTable!$B$1,MonsterTable!$A$1:$B$1,0),0),
IF(OR(NOT(ISBLANK(AU1750)),ISBLANK(AV1750)),#N/A,
IF(AS1750="empty","empty",
VLOOKUP(AS1750,MonsterGroupTable!$A:$A,1,0)))))))</f>
        <v/>
      </c>
      <c r="BA1750" s="2" t="str">
        <f>IF(AND(ISBLANK(AZ1750),OR(NOT(ISBLANK(BB1750)),NOT(ISBLANK(BC1750)))),#N/A,
IF(ISBLANK(AZ1750),"",
IF(AND(NOT(ISERROR(VLOOKUP(AZ1750,MonsterTable!$A:$B,MATCH(MonsterTable!$B$1,MonsterTable!$A$1:$B$1,0),0))),OR(ISBLANK(BB1750),ISBLANK(BC1750))),#N/A,
IFERROR(VLOOKUP(AZ1750,MonsterTable!$A:$B,MATCH(MonsterTable!$B$1,MonsterTable!$A$1:$B$1,0),0),
IF(OR(NOT(ISBLANK(BB1750)),ISBLANK(BC1750)),#N/A,
IF(AZ1750="empty","empty",
VLOOKUP(AZ1750,MonsterGroupTable!$A:$A,1,0)))))))</f>
        <v/>
      </c>
    </row>
    <row r="1751" spans="1:53">
      <c r="A1751">
        <v>20717</v>
      </c>
      <c r="B1751">
        <f t="shared" si="59"/>
        <v>1.1000000000000001</v>
      </c>
      <c r="C1751">
        <f t="shared" si="60"/>
        <v>1.1000000000000001</v>
      </c>
      <c r="F1751">
        <v>3300</v>
      </c>
      <c r="G1751">
        <v>135346</v>
      </c>
      <c r="H1751">
        <v>0</v>
      </c>
      <c r="I1751">
        <v>0</v>
      </c>
      <c r="J1751">
        <v>0</v>
      </c>
      <c r="K1751" t="s">
        <v>362</v>
      </c>
      <c r="L1751" t="s">
        <v>243</v>
      </c>
      <c r="M1751" t="s">
        <v>443</v>
      </c>
      <c r="N1751" t="s">
        <v>444</v>
      </c>
      <c r="O1751">
        <v>0</v>
      </c>
      <c r="P1751">
        <v>-4.75</v>
      </c>
      <c r="Q1751">
        <v>-3.5</v>
      </c>
      <c r="R1751">
        <v>4.75</v>
      </c>
      <c r="S1751">
        <v>3</v>
      </c>
      <c r="T1751">
        <v>-13.5</v>
      </c>
      <c r="U1751">
        <v>2.5499999999999998</v>
      </c>
      <c r="V1751">
        <v>-6.75</v>
      </c>
      <c r="W1751" t="str">
        <f t="shared" si="58"/>
        <v>g112,5,empty,3,203,1,1,0</v>
      </c>
      <c r="X1751" s="1" t="s">
        <v>311</v>
      </c>
      <c r="Y1751" s="2" t="str">
        <f>IF(AND(ISBLANK(X1751),OR(NOT(ISBLANK(Z1751)),NOT(ISBLANK(AA1751)))),#N/A,
IF(ISBLANK(X1751),"",
IF(AND(NOT(ISERROR(VLOOKUP(X1751,MonsterTable!$A:$B,MATCH(MonsterTable!$B$1,MonsterTable!$A$1:$B$1,0),0))),OR(ISBLANK(Z1751),ISBLANK(AA1751))),#N/A,
IFERROR(VLOOKUP(X1751,MonsterTable!$A:$B,MATCH(MonsterTable!$B$1,MonsterTable!$A$1:$B$1,0),0),
IF(OR(NOT(ISBLANK(Z1751)),ISBLANK(AA1751)),#N/A,
IF(X1751="empty","empty",
VLOOKUP(X1751,MonsterGroupTable!$A:$A,1,0)))))))</f>
        <v>g112</v>
      </c>
      <c r="AA1751">
        <v>5</v>
      </c>
      <c r="AE1751" s="1" t="s">
        <v>446</v>
      </c>
      <c r="AF1751" s="2" t="str">
        <f>IF(AND(ISBLANK(AE1751),OR(NOT(ISBLANK(AG1751)),NOT(ISBLANK(AH1751)))),#N/A,
IF(ISBLANK(AE1751),"",
IF(AND(NOT(ISERROR(VLOOKUP(AE1751,MonsterTable!$A:$B,MATCH(MonsterTable!$B$1,MonsterTable!$A$1:$B$1,0),0))),OR(ISBLANK(AG1751),ISBLANK(AH1751))),#N/A,
IFERROR(VLOOKUP(AE1751,MonsterTable!$A:$B,MATCH(MonsterTable!$B$1,MonsterTable!$A$1:$B$1,0),0),
IF(OR(NOT(ISBLANK(AG1751)),ISBLANK(AH1751)),#N/A,
IF(AE1751="empty","empty",
VLOOKUP(AE1751,MonsterGroupTable!$A:$A,1,0)))))))</f>
        <v>empty</v>
      </c>
      <c r="AH1751">
        <v>3</v>
      </c>
      <c r="AL1751" s="1" t="s">
        <v>339</v>
      </c>
      <c r="AM1751" s="2">
        <f>IF(AND(ISBLANK(AL1751),OR(NOT(ISBLANK(AN1751)),NOT(ISBLANK(AO1751)))),#N/A,
IF(ISBLANK(AL1751),"",
IF(AND(NOT(ISERROR(VLOOKUP(AL1751,MonsterTable!$A:$B,MATCH(MonsterTable!$B$1,MonsterTable!$A$1:$B$1,0),0))),OR(ISBLANK(AN1751),ISBLANK(AO1751))),#N/A,
IFERROR(VLOOKUP(AL1751,MonsterTable!$A:$B,MATCH(MonsterTable!$B$1,MonsterTable!$A$1:$B$1,0),0),
IF(OR(NOT(ISBLANK(AN1751)),ISBLANK(AO1751)),#N/A,
IF(AL1751="empty","empty",
VLOOKUP(AL1751,MonsterGroupTable!$A:$A,1,0)))))))</f>
        <v>203</v>
      </c>
      <c r="AN1751">
        <v>1</v>
      </c>
      <c r="AO1751">
        <v>1</v>
      </c>
      <c r="AP1751">
        <v>0</v>
      </c>
      <c r="AT1751" s="2" t="str">
        <f>IF(AND(ISBLANK(AS1751),OR(NOT(ISBLANK(AU1751)),NOT(ISBLANK(AV1751)))),#N/A,
IF(ISBLANK(AS1751),"",
IF(AND(NOT(ISERROR(VLOOKUP(AS1751,MonsterTable!$A:$B,MATCH(MonsterTable!$B$1,MonsterTable!$A$1:$B$1,0),0))),OR(ISBLANK(AU1751),ISBLANK(AV1751))),#N/A,
IFERROR(VLOOKUP(AS1751,MonsterTable!$A:$B,MATCH(MonsterTable!$B$1,MonsterTable!$A$1:$B$1,0),0),
IF(OR(NOT(ISBLANK(AU1751)),ISBLANK(AV1751)),#N/A,
IF(AS1751="empty","empty",
VLOOKUP(AS1751,MonsterGroupTable!$A:$A,1,0)))))))</f>
        <v/>
      </c>
      <c r="BA1751" s="2" t="str">
        <f>IF(AND(ISBLANK(AZ1751),OR(NOT(ISBLANK(BB1751)),NOT(ISBLANK(BC1751)))),#N/A,
IF(ISBLANK(AZ1751),"",
IF(AND(NOT(ISERROR(VLOOKUP(AZ1751,MonsterTable!$A:$B,MATCH(MonsterTable!$B$1,MonsterTable!$A$1:$B$1,0),0))),OR(ISBLANK(BB1751),ISBLANK(BC1751))),#N/A,
IFERROR(VLOOKUP(AZ1751,MonsterTable!$A:$B,MATCH(MonsterTable!$B$1,MonsterTable!$A$1:$B$1,0),0),
IF(OR(NOT(ISBLANK(BB1751)),ISBLANK(BC1751)),#N/A,
IF(AZ1751="empty","empty",
VLOOKUP(AZ1751,MonsterGroupTable!$A:$A,1,0)))))))</f>
        <v/>
      </c>
    </row>
    <row r="1752" spans="1:53">
      <c r="A1752">
        <v>20718</v>
      </c>
      <c r="B1752">
        <f t="shared" si="59"/>
        <v>1.1000000000000001</v>
      </c>
      <c r="C1752">
        <f t="shared" si="60"/>
        <v>1.1000000000000001</v>
      </c>
      <c r="F1752">
        <v>3300</v>
      </c>
      <c r="G1752">
        <v>135841</v>
      </c>
      <c r="H1752">
        <v>0</v>
      </c>
      <c r="I1752">
        <v>0</v>
      </c>
      <c r="J1752">
        <v>0</v>
      </c>
      <c r="K1752" t="s">
        <v>362</v>
      </c>
      <c r="L1752" t="s">
        <v>243</v>
      </c>
      <c r="M1752" t="s">
        <v>443</v>
      </c>
      <c r="N1752" t="s">
        <v>444</v>
      </c>
      <c r="O1752">
        <v>0</v>
      </c>
      <c r="P1752">
        <v>-4.75</v>
      </c>
      <c r="Q1752">
        <v>-3.5</v>
      </c>
      <c r="R1752">
        <v>4.75</v>
      </c>
      <c r="S1752">
        <v>3</v>
      </c>
      <c r="T1752">
        <v>-13.5</v>
      </c>
      <c r="U1752">
        <v>2.5499999999999998</v>
      </c>
      <c r="V1752">
        <v>-6.75</v>
      </c>
      <c r="W1752" t="str">
        <f t="shared" si="58"/>
        <v>g112,5,empty,3,203,1,1,0</v>
      </c>
      <c r="X1752" s="1" t="s">
        <v>311</v>
      </c>
      <c r="Y1752" s="2" t="str">
        <f>IF(AND(ISBLANK(X1752),OR(NOT(ISBLANK(Z1752)),NOT(ISBLANK(AA1752)))),#N/A,
IF(ISBLANK(X1752),"",
IF(AND(NOT(ISERROR(VLOOKUP(X1752,MonsterTable!$A:$B,MATCH(MonsterTable!$B$1,MonsterTable!$A$1:$B$1,0),0))),OR(ISBLANK(Z1752),ISBLANK(AA1752))),#N/A,
IFERROR(VLOOKUP(X1752,MonsterTable!$A:$B,MATCH(MonsterTable!$B$1,MonsterTable!$A$1:$B$1,0),0),
IF(OR(NOT(ISBLANK(Z1752)),ISBLANK(AA1752)),#N/A,
IF(X1752="empty","empty",
VLOOKUP(X1752,MonsterGroupTable!$A:$A,1,0)))))))</f>
        <v>g112</v>
      </c>
      <c r="AA1752">
        <v>5</v>
      </c>
      <c r="AE1752" s="1" t="s">
        <v>446</v>
      </c>
      <c r="AF1752" s="2" t="str">
        <f>IF(AND(ISBLANK(AE1752),OR(NOT(ISBLANK(AG1752)),NOT(ISBLANK(AH1752)))),#N/A,
IF(ISBLANK(AE1752),"",
IF(AND(NOT(ISERROR(VLOOKUP(AE1752,MonsterTable!$A:$B,MATCH(MonsterTable!$B$1,MonsterTable!$A$1:$B$1,0),0))),OR(ISBLANK(AG1752),ISBLANK(AH1752))),#N/A,
IFERROR(VLOOKUP(AE1752,MonsterTable!$A:$B,MATCH(MonsterTable!$B$1,MonsterTable!$A$1:$B$1,0),0),
IF(OR(NOT(ISBLANK(AG1752)),ISBLANK(AH1752)),#N/A,
IF(AE1752="empty","empty",
VLOOKUP(AE1752,MonsterGroupTable!$A:$A,1,0)))))))</f>
        <v>empty</v>
      </c>
      <c r="AH1752">
        <v>3</v>
      </c>
      <c r="AL1752" s="1" t="s">
        <v>339</v>
      </c>
      <c r="AM1752" s="2">
        <f>IF(AND(ISBLANK(AL1752),OR(NOT(ISBLANK(AN1752)),NOT(ISBLANK(AO1752)))),#N/A,
IF(ISBLANK(AL1752),"",
IF(AND(NOT(ISERROR(VLOOKUP(AL1752,MonsterTable!$A:$B,MATCH(MonsterTable!$B$1,MonsterTable!$A$1:$B$1,0),0))),OR(ISBLANK(AN1752),ISBLANK(AO1752))),#N/A,
IFERROR(VLOOKUP(AL1752,MonsterTable!$A:$B,MATCH(MonsterTable!$B$1,MonsterTable!$A$1:$B$1,0),0),
IF(OR(NOT(ISBLANK(AN1752)),ISBLANK(AO1752)),#N/A,
IF(AL1752="empty","empty",
VLOOKUP(AL1752,MonsterGroupTable!$A:$A,1,0)))))))</f>
        <v>203</v>
      </c>
      <c r="AN1752">
        <v>1</v>
      </c>
      <c r="AO1752">
        <v>1</v>
      </c>
      <c r="AP1752">
        <v>0</v>
      </c>
      <c r="AT1752" s="2" t="str">
        <f>IF(AND(ISBLANK(AS1752),OR(NOT(ISBLANK(AU1752)),NOT(ISBLANK(AV1752)))),#N/A,
IF(ISBLANK(AS1752),"",
IF(AND(NOT(ISERROR(VLOOKUP(AS1752,MonsterTable!$A:$B,MATCH(MonsterTable!$B$1,MonsterTable!$A$1:$B$1,0),0))),OR(ISBLANK(AU1752),ISBLANK(AV1752))),#N/A,
IFERROR(VLOOKUP(AS1752,MonsterTable!$A:$B,MATCH(MonsterTable!$B$1,MonsterTable!$A$1:$B$1,0),0),
IF(OR(NOT(ISBLANK(AU1752)),ISBLANK(AV1752)),#N/A,
IF(AS1752="empty","empty",
VLOOKUP(AS1752,MonsterGroupTable!$A:$A,1,0)))))))</f>
        <v/>
      </c>
      <c r="BA1752" s="2" t="str">
        <f>IF(AND(ISBLANK(AZ1752),OR(NOT(ISBLANK(BB1752)),NOT(ISBLANK(BC1752)))),#N/A,
IF(ISBLANK(AZ1752),"",
IF(AND(NOT(ISERROR(VLOOKUP(AZ1752,MonsterTable!$A:$B,MATCH(MonsterTable!$B$1,MonsterTable!$A$1:$B$1,0),0))),OR(ISBLANK(BB1752),ISBLANK(BC1752))),#N/A,
IFERROR(VLOOKUP(AZ1752,MonsterTable!$A:$B,MATCH(MonsterTable!$B$1,MonsterTable!$A$1:$B$1,0),0),
IF(OR(NOT(ISBLANK(BB1752)),ISBLANK(BC1752)),#N/A,
IF(AZ1752="empty","empty",
VLOOKUP(AZ1752,MonsterGroupTable!$A:$A,1,0)))))))</f>
        <v/>
      </c>
    </row>
    <row r="1753" spans="1:53">
      <c r="A1753">
        <v>20719</v>
      </c>
      <c r="B1753">
        <f t="shared" si="59"/>
        <v>1.1000000000000001</v>
      </c>
      <c r="C1753">
        <f t="shared" si="60"/>
        <v>1.1000000000000001</v>
      </c>
      <c r="F1753">
        <v>3300</v>
      </c>
      <c r="G1753">
        <v>136336</v>
      </c>
      <c r="H1753">
        <v>0</v>
      </c>
      <c r="I1753">
        <v>0</v>
      </c>
      <c r="J1753">
        <v>0</v>
      </c>
      <c r="K1753" t="s">
        <v>362</v>
      </c>
      <c r="L1753" t="s">
        <v>243</v>
      </c>
      <c r="M1753" t="s">
        <v>443</v>
      </c>
      <c r="N1753" t="s">
        <v>444</v>
      </c>
      <c r="O1753">
        <v>0</v>
      </c>
      <c r="P1753">
        <v>-4.75</v>
      </c>
      <c r="Q1753">
        <v>-3.5</v>
      </c>
      <c r="R1753">
        <v>4.75</v>
      </c>
      <c r="S1753">
        <v>3</v>
      </c>
      <c r="T1753">
        <v>-13.5</v>
      </c>
      <c r="U1753">
        <v>2.5499999999999998</v>
      </c>
      <c r="V1753">
        <v>-6.75</v>
      </c>
      <c r="W1753" t="str">
        <f t="shared" si="58"/>
        <v>g112,5,empty,3,203,1,1,0</v>
      </c>
      <c r="X1753" s="1" t="s">
        <v>311</v>
      </c>
      <c r="Y1753" s="2" t="str">
        <f>IF(AND(ISBLANK(X1753),OR(NOT(ISBLANK(Z1753)),NOT(ISBLANK(AA1753)))),#N/A,
IF(ISBLANK(X1753),"",
IF(AND(NOT(ISERROR(VLOOKUP(X1753,MonsterTable!$A:$B,MATCH(MonsterTable!$B$1,MonsterTable!$A$1:$B$1,0),0))),OR(ISBLANK(Z1753),ISBLANK(AA1753))),#N/A,
IFERROR(VLOOKUP(X1753,MonsterTable!$A:$B,MATCH(MonsterTable!$B$1,MonsterTable!$A$1:$B$1,0),0),
IF(OR(NOT(ISBLANK(Z1753)),ISBLANK(AA1753)),#N/A,
IF(X1753="empty","empty",
VLOOKUP(X1753,MonsterGroupTable!$A:$A,1,0)))))))</f>
        <v>g112</v>
      </c>
      <c r="AA1753">
        <v>5</v>
      </c>
      <c r="AE1753" s="1" t="s">
        <v>446</v>
      </c>
      <c r="AF1753" s="2" t="str">
        <f>IF(AND(ISBLANK(AE1753),OR(NOT(ISBLANK(AG1753)),NOT(ISBLANK(AH1753)))),#N/A,
IF(ISBLANK(AE1753),"",
IF(AND(NOT(ISERROR(VLOOKUP(AE1753,MonsterTable!$A:$B,MATCH(MonsterTable!$B$1,MonsterTable!$A$1:$B$1,0),0))),OR(ISBLANK(AG1753),ISBLANK(AH1753))),#N/A,
IFERROR(VLOOKUP(AE1753,MonsterTable!$A:$B,MATCH(MonsterTable!$B$1,MonsterTable!$A$1:$B$1,0),0),
IF(OR(NOT(ISBLANK(AG1753)),ISBLANK(AH1753)),#N/A,
IF(AE1753="empty","empty",
VLOOKUP(AE1753,MonsterGroupTable!$A:$A,1,0)))))))</f>
        <v>empty</v>
      </c>
      <c r="AH1753">
        <v>3</v>
      </c>
      <c r="AL1753" s="1" t="s">
        <v>339</v>
      </c>
      <c r="AM1753" s="2">
        <f>IF(AND(ISBLANK(AL1753),OR(NOT(ISBLANK(AN1753)),NOT(ISBLANK(AO1753)))),#N/A,
IF(ISBLANK(AL1753),"",
IF(AND(NOT(ISERROR(VLOOKUP(AL1753,MonsterTable!$A:$B,MATCH(MonsterTable!$B$1,MonsterTable!$A$1:$B$1,0),0))),OR(ISBLANK(AN1753),ISBLANK(AO1753))),#N/A,
IFERROR(VLOOKUP(AL1753,MonsterTable!$A:$B,MATCH(MonsterTable!$B$1,MonsterTable!$A$1:$B$1,0),0),
IF(OR(NOT(ISBLANK(AN1753)),ISBLANK(AO1753)),#N/A,
IF(AL1753="empty","empty",
VLOOKUP(AL1753,MonsterGroupTable!$A:$A,1,0)))))))</f>
        <v>203</v>
      </c>
      <c r="AN1753">
        <v>1</v>
      </c>
      <c r="AO1753">
        <v>1</v>
      </c>
      <c r="AP1753">
        <v>0</v>
      </c>
      <c r="AT1753" s="2" t="str">
        <f>IF(AND(ISBLANK(AS1753),OR(NOT(ISBLANK(AU1753)),NOT(ISBLANK(AV1753)))),#N/A,
IF(ISBLANK(AS1753),"",
IF(AND(NOT(ISERROR(VLOOKUP(AS1753,MonsterTable!$A:$B,MATCH(MonsterTable!$B$1,MonsterTable!$A$1:$B$1,0),0))),OR(ISBLANK(AU1753),ISBLANK(AV1753))),#N/A,
IFERROR(VLOOKUP(AS1753,MonsterTable!$A:$B,MATCH(MonsterTable!$B$1,MonsterTable!$A$1:$B$1,0),0),
IF(OR(NOT(ISBLANK(AU1753)),ISBLANK(AV1753)),#N/A,
IF(AS1753="empty","empty",
VLOOKUP(AS1753,MonsterGroupTable!$A:$A,1,0)))))))</f>
        <v/>
      </c>
      <c r="BA1753" s="2" t="str">
        <f>IF(AND(ISBLANK(AZ1753),OR(NOT(ISBLANK(BB1753)),NOT(ISBLANK(BC1753)))),#N/A,
IF(ISBLANK(AZ1753),"",
IF(AND(NOT(ISERROR(VLOOKUP(AZ1753,MonsterTable!$A:$B,MATCH(MonsterTable!$B$1,MonsterTable!$A$1:$B$1,0),0))),OR(ISBLANK(BB1753),ISBLANK(BC1753))),#N/A,
IFERROR(VLOOKUP(AZ1753,MonsterTable!$A:$B,MATCH(MonsterTable!$B$1,MonsterTable!$A$1:$B$1,0),0),
IF(OR(NOT(ISBLANK(BB1753)),ISBLANK(BC1753)),#N/A,
IF(AZ1753="empty","empty",
VLOOKUP(AZ1753,MonsterGroupTable!$A:$A,1,0)))))))</f>
        <v/>
      </c>
    </row>
    <row r="1754" spans="1:53">
      <c r="A1754">
        <v>20720</v>
      </c>
      <c r="B1754">
        <f t="shared" si="59"/>
        <v>1.2</v>
      </c>
      <c r="C1754">
        <f t="shared" si="60"/>
        <v>1.1000000000000001</v>
      </c>
      <c r="F1754">
        <v>3300</v>
      </c>
      <c r="G1754">
        <v>136831</v>
      </c>
      <c r="H1754">
        <v>0</v>
      </c>
      <c r="I1754">
        <v>0</v>
      </c>
      <c r="J1754">
        <v>0</v>
      </c>
      <c r="K1754" t="s">
        <v>362</v>
      </c>
      <c r="L1754" t="s">
        <v>243</v>
      </c>
      <c r="M1754" t="s">
        <v>443</v>
      </c>
      <c r="N1754" t="s">
        <v>444</v>
      </c>
      <c r="O1754">
        <v>0</v>
      </c>
      <c r="P1754">
        <v>-4.75</v>
      </c>
      <c r="Q1754">
        <v>-3.5</v>
      </c>
      <c r="R1754">
        <v>4.75</v>
      </c>
      <c r="S1754">
        <v>3</v>
      </c>
      <c r="T1754">
        <v>-13.5</v>
      </c>
      <c r="U1754">
        <v>2.5499999999999998</v>
      </c>
      <c r="V1754">
        <v>-6.75</v>
      </c>
      <c r="W1754" t="str">
        <f t="shared" si="58"/>
        <v>g112,5,empty,3,203,1,1,0</v>
      </c>
      <c r="X1754" s="1" t="s">
        <v>311</v>
      </c>
      <c r="Y1754" s="2" t="str">
        <f>IF(AND(ISBLANK(X1754),OR(NOT(ISBLANK(Z1754)),NOT(ISBLANK(AA1754)))),#N/A,
IF(ISBLANK(X1754),"",
IF(AND(NOT(ISERROR(VLOOKUP(X1754,MonsterTable!$A:$B,MATCH(MonsterTable!$B$1,MonsterTable!$A$1:$B$1,0),0))),OR(ISBLANK(Z1754),ISBLANK(AA1754))),#N/A,
IFERROR(VLOOKUP(X1754,MonsterTable!$A:$B,MATCH(MonsterTable!$B$1,MonsterTable!$A$1:$B$1,0),0),
IF(OR(NOT(ISBLANK(Z1754)),ISBLANK(AA1754)),#N/A,
IF(X1754="empty","empty",
VLOOKUP(X1754,MonsterGroupTable!$A:$A,1,0)))))))</f>
        <v>g112</v>
      </c>
      <c r="AA1754">
        <v>5</v>
      </c>
      <c r="AE1754" s="1" t="s">
        <v>446</v>
      </c>
      <c r="AF1754" s="2" t="str">
        <f>IF(AND(ISBLANK(AE1754),OR(NOT(ISBLANK(AG1754)),NOT(ISBLANK(AH1754)))),#N/A,
IF(ISBLANK(AE1754),"",
IF(AND(NOT(ISERROR(VLOOKUP(AE1754,MonsterTable!$A:$B,MATCH(MonsterTable!$B$1,MonsterTable!$A$1:$B$1,0),0))),OR(ISBLANK(AG1754),ISBLANK(AH1754))),#N/A,
IFERROR(VLOOKUP(AE1754,MonsterTable!$A:$B,MATCH(MonsterTable!$B$1,MonsterTable!$A$1:$B$1,0),0),
IF(OR(NOT(ISBLANK(AG1754)),ISBLANK(AH1754)),#N/A,
IF(AE1754="empty","empty",
VLOOKUP(AE1754,MonsterGroupTable!$A:$A,1,0)))))))</f>
        <v>empty</v>
      </c>
      <c r="AH1754">
        <v>3</v>
      </c>
      <c r="AL1754" s="1" t="s">
        <v>339</v>
      </c>
      <c r="AM1754" s="2">
        <f>IF(AND(ISBLANK(AL1754),OR(NOT(ISBLANK(AN1754)),NOT(ISBLANK(AO1754)))),#N/A,
IF(ISBLANK(AL1754),"",
IF(AND(NOT(ISERROR(VLOOKUP(AL1754,MonsterTable!$A:$B,MATCH(MonsterTable!$B$1,MonsterTable!$A$1:$B$1,0),0))),OR(ISBLANK(AN1754),ISBLANK(AO1754))),#N/A,
IFERROR(VLOOKUP(AL1754,MonsterTable!$A:$B,MATCH(MonsterTable!$B$1,MonsterTable!$A$1:$B$1,0),0),
IF(OR(NOT(ISBLANK(AN1754)),ISBLANK(AO1754)),#N/A,
IF(AL1754="empty","empty",
VLOOKUP(AL1754,MonsterGroupTable!$A:$A,1,0)))))))</f>
        <v>203</v>
      </c>
      <c r="AN1754">
        <v>1</v>
      </c>
      <c r="AO1754">
        <v>1</v>
      </c>
      <c r="AP1754">
        <v>0</v>
      </c>
      <c r="AT1754" s="2" t="str">
        <f>IF(AND(ISBLANK(AS1754),OR(NOT(ISBLANK(AU1754)),NOT(ISBLANK(AV1754)))),#N/A,
IF(ISBLANK(AS1754),"",
IF(AND(NOT(ISERROR(VLOOKUP(AS1754,MonsterTable!$A:$B,MATCH(MonsterTable!$B$1,MonsterTable!$A$1:$B$1,0),0))),OR(ISBLANK(AU1754),ISBLANK(AV1754))),#N/A,
IFERROR(VLOOKUP(AS1754,MonsterTable!$A:$B,MATCH(MonsterTable!$B$1,MonsterTable!$A$1:$B$1,0),0),
IF(OR(NOT(ISBLANK(AU1754)),ISBLANK(AV1754)),#N/A,
IF(AS1754="empty","empty",
VLOOKUP(AS1754,MonsterGroupTable!$A:$A,1,0)))))))</f>
        <v/>
      </c>
      <c r="BA1754" s="2" t="str">
        <f>IF(AND(ISBLANK(AZ1754),OR(NOT(ISBLANK(BB1754)),NOT(ISBLANK(BC1754)))),#N/A,
IF(ISBLANK(AZ1754),"",
IF(AND(NOT(ISERROR(VLOOKUP(AZ1754,MonsterTable!$A:$B,MATCH(MonsterTable!$B$1,MonsterTable!$A$1:$B$1,0),0))),OR(ISBLANK(BB1754),ISBLANK(BC1754))),#N/A,
IFERROR(VLOOKUP(AZ1754,MonsterTable!$A:$B,MATCH(MonsterTable!$B$1,MonsterTable!$A$1:$B$1,0),0),
IF(OR(NOT(ISBLANK(BB1754)),ISBLANK(BC1754)),#N/A,
IF(AZ1754="empty","empty",
VLOOKUP(AZ1754,MonsterGroupTable!$A:$A,1,0)))))))</f>
        <v/>
      </c>
    </row>
    <row r="1755" spans="1:53">
      <c r="A1755">
        <v>20721</v>
      </c>
      <c r="B1755">
        <f t="shared" si="59"/>
        <v>1.1000000000000001</v>
      </c>
      <c r="C1755">
        <f t="shared" si="60"/>
        <v>1.1000000000000001</v>
      </c>
      <c r="F1755">
        <v>3300</v>
      </c>
      <c r="G1755">
        <v>137326</v>
      </c>
      <c r="H1755">
        <v>0</v>
      </c>
      <c r="I1755">
        <v>0</v>
      </c>
      <c r="J1755">
        <v>0</v>
      </c>
      <c r="K1755" t="s">
        <v>362</v>
      </c>
      <c r="L1755" t="s">
        <v>245</v>
      </c>
      <c r="M1755" t="s">
        <v>443</v>
      </c>
      <c r="N1755" t="s">
        <v>444</v>
      </c>
      <c r="O1755">
        <v>0</v>
      </c>
      <c r="P1755">
        <v>-4.75</v>
      </c>
      <c r="Q1755">
        <v>-3.5</v>
      </c>
      <c r="R1755">
        <v>4.75</v>
      </c>
      <c r="S1755">
        <v>3</v>
      </c>
      <c r="T1755">
        <v>-13.5</v>
      </c>
      <c r="U1755">
        <v>2.5499999999999998</v>
      </c>
      <c r="V1755">
        <v>-6.75</v>
      </c>
      <c r="W1755" t="str">
        <f t="shared" si="58"/>
        <v>g113,5,empty,3,204,1,1,0</v>
      </c>
      <c r="X1755" s="1" t="s">
        <v>312</v>
      </c>
      <c r="Y1755" s="2" t="str">
        <f>IF(AND(ISBLANK(X1755),OR(NOT(ISBLANK(Z1755)),NOT(ISBLANK(AA1755)))),#N/A,
IF(ISBLANK(X1755),"",
IF(AND(NOT(ISERROR(VLOOKUP(X1755,MonsterTable!$A:$B,MATCH(MonsterTable!$B$1,MonsterTable!$A$1:$B$1,0),0))),OR(ISBLANK(Z1755),ISBLANK(AA1755))),#N/A,
IFERROR(VLOOKUP(X1755,MonsterTable!$A:$B,MATCH(MonsterTable!$B$1,MonsterTable!$A$1:$B$1,0),0),
IF(OR(NOT(ISBLANK(Z1755)),ISBLANK(AA1755)),#N/A,
IF(X1755="empty","empty",
VLOOKUP(X1755,MonsterGroupTable!$A:$A,1,0)))))))</f>
        <v>g113</v>
      </c>
      <c r="AA1755">
        <v>5</v>
      </c>
      <c r="AE1755" s="1" t="s">
        <v>446</v>
      </c>
      <c r="AF1755" s="2" t="str">
        <f>IF(AND(ISBLANK(AE1755),OR(NOT(ISBLANK(AG1755)),NOT(ISBLANK(AH1755)))),#N/A,
IF(ISBLANK(AE1755),"",
IF(AND(NOT(ISERROR(VLOOKUP(AE1755,MonsterTable!$A:$B,MATCH(MonsterTable!$B$1,MonsterTable!$A$1:$B$1,0),0))),OR(ISBLANK(AG1755),ISBLANK(AH1755))),#N/A,
IFERROR(VLOOKUP(AE1755,MonsterTable!$A:$B,MATCH(MonsterTable!$B$1,MonsterTable!$A$1:$B$1,0),0),
IF(OR(NOT(ISBLANK(AG1755)),ISBLANK(AH1755)),#N/A,
IF(AE1755="empty","empty",
VLOOKUP(AE1755,MonsterGroupTable!$A:$A,1,0)))))))</f>
        <v>empty</v>
      </c>
      <c r="AH1755">
        <v>3</v>
      </c>
      <c r="AL1755" s="1" t="s">
        <v>340</v>
      </c>
      <c r="AM1755" s="2">
        <f>IF(AND(ISBLANK(AL1755),OR(NOT(ISBLANK(AN1755)),NOT(ISBLANK(AO1755)))),#N/A,
IF(ISBLANK(AL1755),"",
IF(AND(NOT(ISERROR(VLOOKUP(AL1755,MonsterTable!$A:$B,MATCH(MonsterTable!$B$1,MonsterTable!$A$1:$B$1,0),0))),OR(ISBLANK(AN1755),ISBLANK(AO1755))),#N/A,
IFERROR(VLOOKUP(AL1755,MonsterTable!$A:$B,MATCH(MonsterTable!$B$1,MonsterTable!$A$1:$B$1,0),0),
IF(OR(NOT(ISBLANK(AN1755)),ISBLANK(AO1755)),#N/A,
IF(AL1755="empty","empty",
VLOOKUP(AL1755,MonsterGroupTable!$A:$A,1,0)))))))</f>
        <v>204</v>
      </c>
      <c r="AN1755">
        <v>1</v>
      </c>
      <c r="AO1755">
        <v>1</v>
      </c>
      <c r="AP1755">
        <v>0</v>
      </c>
      <c r="AT1755" s="2" t="str">
        <f>IF(AND(ISBLANK(AS1755),OR(NOT(ISBLANK(AU1755)),NOT(ISBLANK(AV1755)))),#N/A,
IF(ISBLANK(AS1755),"",
IF(AND(NOT(ISERROR(VLOOKUP(AS1755,MonsterTable!$A:$B,MATCH(MonsterTable!$B$1,MonsterTable!$A$1:$B$1,0),0))),OR(ISBLANK(AU1755),ISBLANK(AV1755))),#N/A,
IFERROR(VLOOKUP(AS1755,MonsterTable!$A:$B,MATCH(MonsterTable!$B$1,MonsterTable!$A$1:$B$1,0),0),
IF(OR(NOT(ISBLANK(AU1755)),ISBLANK(AV1755)),#N/A,
IF(AS1755="empty","empty",
VLOOKUP(AS1755,MonsterGroupTable!$A:$A,1,0)))))))</f>
        <v/>
      </c>
      <c r="BA1755" s="2" t="str">
        <f>IF(AND(ISBLANK(AZ1755),OR(NOT(ISBLANK(BB1755)),NOT(ISBLANK(BC1755)))),#N/A,
IF(ISBLANK(AZ1755),"",
IF(AND(NOT(ISERROR(VLOOKUP(AZ1755,MonsterTable!$A:$B,MATCH(MonsterTable!$B$1,MonsterTable!$A$1:$B$1,0),0))),OR(ISBLANK(BB1755),ISBLANK(BC1755))),#N/A,
IFERROR(VLOOKUP(AZ1755,MonsterTable!$A:$B,MATCH(MonsterTable!$B$1,MonsterTable!$A$1:$B$1,0),0),
IF(OR(NOT(ISBLANK(BB1755)),ISBLANK(BC1755)),#N/A,
IF(AZ1755="empty","empty",
VLOOKUP(AZ1755,MonsterGroupTable!$A:$A,1,0)))))))</f>
        <v/>
      </c>
    </row>
    <row r="1756" spans="1:53">
      <c r="A1756">
        <v>20722</v>
      </c>
      <c r="B1756">
        <f t="shared" si="59"/>
        <v>1.1000000000000001</v>
      </c>
      <c r="C1756">
        <f t="shared" si="60"/>
        <v>1.1000000000000001</v>
      </c>
      <c r="F1756">
        <v>3300</v>
      </c>
      <c r="G1756">
        <v>137821</v>
      </c>
      <c r="H1756">
        <v>0</v>
      </c>
      <c r="I1756">
        <v>0</v>
      </c>
      <c r="J1756">
        <v>0</v>
      </c>
      <c r="K1756" t="s">
        <v>362</v>
      </c>
      <c r="L1756" t="s">
        <v>245</v>
      </c>
      <c r="M1756" t="s">
        <v>443</v>
      </c>
      <c r="N1756" t="s">
        <v>444</v>
      </c>
      <c r="O1756">
        <v>0</v>
      </c>
      <c r="P1756">
        <v>-4.75</v>
      </c>
      <c r="Q1756">
        <v>-3.5</v>
      </c>
      <c r="R1756">
        <v>4.75</v>
      </c>
      <c r="S1756">
        <v>3</v>
      </c>
      <c r="T1756">
        <v>-13.5</v>
      </c>
      <c r="U1756">
        <v>2.5499999999999998</v>
      </c>
      <c r="V1756">
        <v>-6.75</v>
      </c>
      <c r="W1756" t="str">
        <f t="shared" si="58"/>
        <v>g113,5,empty,3,204,1,1,0</v>
      </c>
      <c r="X1756" s="1" t="s">
        <v>312</v>
      </c>
      <c r="Y1756" s="2" t="str">
        <f>IF(AND(ISBLANK(X1756),OR(NOT(ISBLANK(Z1756)),NOT(ISBLANK(AA1756)))),#N/A,
IF(ISBLANK(X1756),"",
IF(AND(NOT(ISERROR(VLOOKUP(X1756,MonsterTable!$A:$B,MATCH(MonsterTable!$B$1,MonsterTable!$A$1:$B$1,0),0))),OR(ISBLANK(Z1756),ISBLANK(AA1756))),#N/A,
IFERROR(VLOOKUP(X1756,MonsterTable!$A:$B,MATCH(MonsterTable!$B$1,MonsterTable!$A$1:$B$1,0),0),
IF(OR(NOT(ISBLANK(Z1756)),ISBLANK(AA1756)),#N/A,
IF(X1756="empty","empty",
VLOOKUP(X1756,MonsterGroupTable!$A:$A,1,0)))))))</f>
        <v>g113</v>
      </c>
      <c r="AA1756">
        <v>5</v>
      </c>
      <c r="AE1756" s="1" t="s">
        <v>446</v>
      </c>
      <c r="AF1756" s="2" t="str">
        <f>IF(AND(ISBLANK(AE1756),OR(NOT(ISBLANK(AG1756)),NOT(ISBLANK(AH1756)))),#N/A,
IF(ISBLANK(AE1756),"",
IF(AND(NOT(ISERROR(VLOOKUP(AE1756,MonsterTable!$A:$B,MATCH(MonsterTable!$B$1,MonsterTable!$A$1:$B$1,0),0))),OR(ISBLANK(AG1756),ISBLANK(AH1756))),#N/A,
IFERROR(VLOOKUP(AE1756,MonsterTable!$A:$B,MATCH(MonsterTable!$B$1,MonsterTable!$A$1:$B$1,0),0),
IF(OR(NOT(ISBLANK(AG1756)),ISBLANK(AH1756)),#N/A,
IF(AE1756="empty","empty",
VLOOKUP(AE1756,MonsterGroupTable!$A:$A,1,0)))))))</f>
        <v>empty</v>
      </c>
      <c r="AH1756">
        <v>3</v>
      </c>
      <c r="AL1756" s="1" t="s">
        <v>340</v>
      </c>
      <c r="AM1756" s="2">
        <f>IF(AND(ISBLANK(AL1756),OR(NOT(ISBLANK(AN1756)),NOT(ISBLANK(AO1756)))),#N/A,
IF(ISBLANK(AL1756),"",
IF(AND(NOT(ISERROR(VLOOKUP(AL1756,MonsterTable!$A:$B,MATCH(MonsterTable!$B$1,MonsterTable!$A$1:$B$1,0),0))),OR(ISBLANK(AN1756),ISBLANK(AO1756))),#N/A,
IFERROR(VLOOKUP(AL1756,MonsterTable!$A:$B,MATCH(MonsterTable!$B$1,MonsterTable!$A$1:$B$1,0),0),
IF(OR(NOT(ISBLANK(AN1756)),ISBLANK(AO1756)),#N/A,
IF(AL1756="empty","empty",
VLOOKUP(AL1756,MonsterGroupTable!$A:$A,1,0)))))))</f>
        <v>204</v>
      </c>
      <c r="AN1756">
        <v>1</v>
      </c>
      <c r="AO1756">
        <v>1</v>
      </c>
      <c r="AP1756">
        <v>0</v>
      </c>
      <c r="AT1756" s="2" t="str">
        <f>IF(AND(ISBLANK(AS1756),OR(NOT(ISBLANK(AU1756)),NOT(ISBLANK(AV1756)))),#N/A,
IF(ISBLANK(AS1756),"",
IF(AND(NOT(ISERROR(VLOOKUP(AS1756,MonsterTable!$A:$B,MATCH(MonsterTable!$B$1,MonsterTable!$A$1:$B$1,0),0))),OR(ISBLANK(AU1756),ISBLANK(AV1756))),#N/A,
IFERROR(VLOOKUP(AS1756,MonsterTable!$A:$B,MATCH(MonsterTable!$B$1,MonsterTable!$A$1:$B$1,0),0),
IF(OR(NOT(ISBLANK(AU1756)),ISBLANK(AV1756)),#N/A,
IF(AS1756="empty","empty",
VLOOKUP(AS1756,MonsterGroupTable!$A:$A,1,0)))))))</f>
        <v/>
      </c>
      <c r="BA1756" s="2" t="str">
        <f>IF(AND(ISBLANK(AZ1756),OR(NOT(ISBLANK(BB1756)),NOT(ISBLANK(BC1756)))),#N/A,
IF(ISBLANK(AZ1756),"",
IF(AND(NOT(ISERROR(VLOOKUP(AZ1756,MonsterTable!$A:$B,MATCH(MonsterTable!$B$1,MonsterTable!$A$1:$B$1,0),0))),OR(ISBLANK(BB1756),ISBLANK(BC1756))),#N/A,
IFERROR(VLOOKUP(AZ1756,MonsterTable!$A:$B,MATCH(MonsterTable!$B$1,MonsterTable!$A$1:$B$1,0),0),
IF(OR(NOT(ISBLANK(BB1756)),ISBLANK(BC1756)),#N/A,
IF(AZ1756="empty","empty",
VLOOKUP(AZ1756,MonsterGroupTable!$A:$A,1,0)))))))</f>
        <v/>
      </c>
    </row>
    <row r="1757" spans="1:53">
      <c r="A1757">
        <v>20723</v>
      </c>
      <c r="B1757">
        <f t="shared" si="59"/>
        <v>1.1000000000000001</v>
      </c>
      <c r="C1757">
        <f t="shared" si="60"/>
        <v>1.1000000000000001</v>
      </c>
      <c r="F1757">
        <v>3300</v>
      </c>
      <c r="G1757">
        <v>138316</v>
      </c>
      <c r="H1757">
        <v>0</v>
      </c>
      <c r="I1757">
        <v>0</v>
      </c>
      <c r="J1757">
        <v>0</v>
      </c>
      <c r="K1757" t="s">
        <v>362</v>
      </c>
      <c r="L1757" t="s">
        <v>245</v>
      </c>
      <c r="M1757" t="s">
        <v>443</v>
      </c>
      <c r="N1757" t="s">
        <v>444</v>
      </c>
      <c r="O1757">
        <v>0</v>
      </c>
      <c r="P1757">
        <v>-4.75</v>
      </c>
      <c r="Q1757">
        <v>-3.5</v>
      </c>
      <c r="R1757">
        <v>4.75</v>
      </c>
      <c r="S1757">
        <v>3</v>
      </c>
      <c r="T1757">
        <v>-13.5</v>
      </c>
      <c r="U1757">
        <v>2.5499999999999998</v>
      </c>
      <c r="V1757">
        <v>-6.75</v>
      </c>
      <c r="W1757" t="str">
        <f t="shared" si="58"/>
        <v>g113,5,empty,3,204,1,1,0</v>
      </c>
      <c r="X1757" s="1" t="s">
        <v>312</v>
      </c>
      <c r="Y1757" s="2" t="str">
        <f>IF(AND(ISBLANK(X1757),OR(NOT(ISBLANK(Z1757)),NOT(ISBLANK(AA1757)))),#N/A,
IF(ISBLANK(X1757),"",
IF(AND(NOT(ISERROR(VLOOKUP(X1757,MonsterTable!$A:$B,MATCH(MonsterTable!$B$1,MonsterTable!$A$1:$B$1,0),0))),OR(ISBLANK(Z1757),ISBLANK(AA1757))),#N/A,
IFERROR(VLOOKUP(X1757,MonsterTable!$A:$B,MATCH(MonsterTable!$B$1,MonsterTable!$A$1:$B$1,0),0),
IF(OR(NOT(ISBLANK(Z1757)),ISBLANK(AA1757)),#N/A,
IF(X1757="empty","empty",
VLOOKUP(X1757,MonsterGroupTable!$A:$A,1,0)))))))</f>
        <v>g113</v>
      </c>
      <c r="AA1757">
        <v>5</v>
      </c>
      <c r="AE1757" s="1" t="s">
        <v>446</v>
      </c>
      <c r="AF1757" s="2" t="str">
        <f>IF(AND(ISBLANK(AE1757),OR(NOT(ISBLANK(AG1757)),NOT(ISBLANK(AH1757)))),#N/A,
IF(ISBLANK(AE1757),"",
IF(AND(NOT(ISERROR(VLOOKUP(AE1757,MonsterTable!$A:$B,MATCH(MonsterTable!$B$1,MonsterTable!$A$1:$B$1,0),0))),OR(ISBLANK(AG1757),ISBLANK(AH1757))),#N/A,
IFERROR(VLOOKUP(AE1757,MonsterTable!$A:$B,MATCH(MonsterTable!$B$1,MonsterTable!$A$1:$B$1,0),0),
IF(OR(NOT(ISBLANK(AG1757)),ISBLANK(AH1757)),#N/A,
IF(AE1757="empty","empty",
VLOOKUP(AE1757,MonsterGroupTable!$A:$A,1,0)))))))</f>
        <v>empty</v>
      </c>
      <c r="AH1757">
        <v>3</v>
      </c>
      <c r="AL1757" s="1" t="s">
        <v>340</v>
      </c>
      <c r="AM1757" s="2">
        <f>IF(AND(ISBLANK(AL1757),OR(NOT(ISBLANK(AN1757)),NOT(ISBLANK(AO1757)))),#N/A,
IF(ISBLANK(AL1757),"",
IF(AND(NOT(ISERROR(VLOOKUP(AL1757,MonsterTable!$A:$B,MATCH(MonsterTable!$B$1,MonsterTable!$A$1:$B$1,0),0))),OR(ISBLANK(AN1757),ISBLANK(AO1757))),#N/A,
IFERROR(VLOOKUP(AL1757,MonsterTable!$A:$B,MATCH(MonsterTable!$B$1,MonsterTable!$A$1:$B$1,0),0),
IF(OR(NOT(ISBLANK(AN1757)),ISBLANK(AO1757)),#N/A,
IF(AL1757="empty","empty",
VLOOKUP(AL1757,MonsterGroupTable!$A:$A,1,0)))))))</f>
        <v>204</v>
      </c>
      <c r="AN1757">
        <v>1</v>
      </c>
      <c r="AO1757">
        <v>1</v>
      </c>
      <c r="AP1757">
        <v>0</v>
      </c>
      <c r="AT1757" s="2" t="str">
        <f>IF(AND(ISBLANK(AS1757),OR(NOT(ISBLANK(AU1757)),NOT(ISBLANK(AV1757)))),#N/A,
IF(ISBLANK(AS1757),"",
IF(AND(NOT(ISERROR(VLOOKUP(AS1757,MonsterTable!$A:$B,MATCH(MonsterTable!$B$1,MonsterTable!$A$1:$B$1,0),0))),OR(ISBLANK(AU1757),ISBLANK(AV1757))),#N/A,
IFERROR(VLOOKUP(AS1757,MonsterTable!$A:$B,MATCH(MonsterTable!$B$1,MonsterTable!$A$1:$B$1,0),0),
IF(OR(NOT(ISBLANK(AU1757)),ISBLANK(AV1757)),#N/A,
IF(AS1757="empty","empty",
VLOOKUP(AS1757,MonsterGroupTable!$A:$A,1,0)))))))</f>
        <v/>
      </c>
      <c r="BA1757" s="2" t="str">
        <f>IF(AND(ISBLANK(AZ1757),OR(NOT(ISBLANK(BB1757)),NOT(ISBLANK(BC1757)))),#N/A,
IF(ISBLANK(AZ1757),"",
IF(AND(NOT(ISERROR(VLOOKUP(AZ1757,MonsterTable!$A:$B,MATCH(MonsterTable!$B$1,MonsterTable!$A$1:$B$1,0),0))),OR(ISBLANK(BB1757),ISBLANK(BC1757))),#N/A,
IFERROR(VLOOKUP(AZ1757,MonsterTable!$A:$B,MATCH(MonsterTable!$B$1,MonsterTable!$A$1:$B$1,0),0),
IF(OR(NOT(ISBLANK(BB1757)),ISBLANK(BC1757)),#N/A,
IF(AZ1757="empty","empty",
VLOOKUP(AZ1757,MonsterGroupTable!$A:$A,1,0)))))))</f>
        <v/>
      </c>
    </row>
    <row r="1758" spans="1:53">
      <c r="A1758">
        <v>20724</v>
      </c>
      <c r="B1758">
        <f t="shared" si="59"/>
        <v>1.1000000000000001</v>
      </c>
      <c r="C1758">
        <f t="shared" si="60"/>
        <v>1.1000000000000001</v>
      </c>
      <c r="F1758">
        <v>3300</v>
      </c>
      <c r="G1758">
        <v>138811</v>
      </c>
      <c r="H1758">
        <v>0</v>
      </c>
      <c r="I1758">
        <v>0</v>
      </c>
      <c r="J1758">
        <v>0</v>
      </c>
      <c r="K1758" t="s">
        <v>362</v>
      </c>
      <c r="L1758" t="s">
        <v>245</v>
      </c>
      <c r="M1758" t="s">
        <v>443</v>
      </c>
      <c r="N1758" t="s">
        <v>444</v>
      </c>
      <c r="O1758">
        <v>0</v>
      </c>
      <c r="P1758">
        <v>-4.75</v>
      </c>
      <c r="Q1758">
        <v>-3.5</v>
      </c>
      <c r="R1758">
        <v>4.75</v>
      </c>
      <c r="S1758">
        <v>3</v>
      </c>
      <c r="T1758">
        <v>-13.5</v>
      </c>
      <c r="U1758">
        <v>2.5499999999999998</v>
      </c>
      <c r="V1758">
        <v>-6.75</v>
      </c>
      <c r="W1758" t="str">
        <f t="shared" si="58"/>
        <v>g113,5,empty,3,204,1,1,0</v>
      </c>
      <c r="X1758" s="1" t="s">
        <v>312</v>
      </c>
      <c r="Y1758" s="2" t="str">
        <f>IF(AND(ISBLANK(X1758),OR(NOT(ISBLANK(Z1758)),NOT(ISBLANK(AA1758)))),#N/A,
IF(ISBLANK(X1758),"",
IF(AND(NOT(ISERROR(VLOOKUP(X1758,MonsterTable!$A:$B,MATCH(MonsterTable!$B$1,MonsterTable!$A$1:$B$1,0),0))),OR(ISBLANK(Z1758),ISBLANK(AA1758))),#N/A,
IFERROR(VLOOKUP(X1758,MonsterTable!$A:$B,MATCH(MonsterTable!$B$1,MonsterTable!$A$1:$B$1,0),0),
IF(OR(NOT(ISBLANK(Z1758)),ISBLANK(AA1758)),#N/A,
IF(X1758="empty","empty",
VLOOKUP(X1758,MonsterGroupTable!$A:$A,1,0)))))))</f>
        <v>g113</v>
      </c>
      <c r="AA1758">
        <v>5</v>
      </c>
      <c r="AE1758" s="1" t="s">
        <v>446</v>
      </c>
      <c r="AF1758" s="2" t="str">
        <f>IF(AND(ISBLANK(AE1758),OR(NOT(ISBLANK(AG1758)),NOT(ISBLANK(AH1758)))),#N/A,
IF(ISBLANK(AE1758),"",
IF(AND(NOT(ISERROR(VLOOKUP(AE1758,MonsterTable!$A:$B,MATCH(MonsterTable!$B$1,MonsterTable!$A$1:$B$1,0),0))),OR(ISBLANK(AG1758),ISBLANK(AH1758))),#N/A,
IFERROR(VLOOKUP(AE1758,MonsterTable!$A:$B,MATCH(MonsterTable!$B$1,MonsterTable!$A$1:$B$1,0),0),
IF(OR(NOT(ISBLANK(AG1758)),ISBLANK(AH1758)),#N/A,
IF(AE1758="empty","empty",
VLOOKUP(AE1758,MonsterGroupTable!$A:$A,1,0)))))))</f>
        <v>empty</v>
      </c>
      <c r="AH1758">
        <v>3</v>
      </c>
      <c r="AL1758" s="1" t="s">
        <v>340</v>
      </c>
      <c r="AM1758" s="2">
        <f>IF(AND(ISBLANK(AL1758),OR(NOT(ISBLANK(AN1758)),NOT(ISBLANK(AO1758)))),#N/A,
IF(ISBLANK(AL1758),"",
IF(AND(NOT(ISERROR(VLOOKUP(AL1758,MonsterTable!$A:$B,MATCH(MonsterTable!$B$1,MonsterTable!$A$1:$B$1,0),0))),OR(ISBLANK(AN1758),ISBLANK(AO1758))),#N/A,
IFERROR(VLOOKUP(AL1758,MonsterTable!$A:$B,MATCH(MonsterTable!$B$1,MonsterTable!$A$1:$B$1,0),0),
IF(OR(NOT(ISBLANK(AN1758)),ISBLANK(AO1758)),#N/A,
IF(AL1758="empty","empty",
VLOOKUP(AL1758,MonsterGroupTable!$A:$A,1,0)))))))</f>
        <v>204</v>
      </c>
      <c r="AN1758">
        <v>1</v>
      </c>
      <c r="AO1758">
        <v>1</v>
      </c>
      <c r="AP1758">
        <v>0</v>
      </c>
      <c r="AT1758" s="2" t="str">
        <f>IF(AND(ISBLANK(AS1758),OR(NOT(ISBLANK(AU1758)),NOT(ISBLANK(AV1758)))),#N/A,
IF(ISBLANK(AS1758),"",
IF(AND(NOT(ISERROR(VLOOKUP(AS1758,MonsterTable!$A:$B,MATCH(MonsterTable!$B$1,MonsterTable!$A$1:$B$1,0),0))),OR(ISBLANK(AU1758),ISBLANK(AV1758))),#N/A,
IFERROR(VLOOKUP(AS1758,MonsterTable!$A:$B,MATCH(MonsterTable!$B$1,MonsterTable!$A$1:$B$1,0),0),
IF(OR(NOT(ISBLANK(AU1758)),ISBLANK(AV1758)),#N/A,
IF(AS1758="empty","empty",
VLOOKUP(AS1758,MonsterGroupTable!$A:$A,1,0)))))))</f>
        <v/>
      </c>
      <c r="BA1758" s="2" t="str">
        <f>IF(AND(ISBLANK(AZ1758),OR(NOT(ISBLANK(BB1758)),NOT(ISBLANK(BC1758)))),#N/A,
IF(ISBLANK(AZ1758),"",
IF(AND(NOT(ISERROR(VLOOKUP(AZ1758,MonsterTable!$A:$B,MATCH(MonsterTable!$B$1,MonsterTable!$A$1:$B$1,0),0))),OR(ISBLANK(BB1758),ISBLANK(BC1758))),#N/A,
IFERROR(VLOOKUP(AZ1758,MonsterTable!$A:$B,MATCH(MonsterTable!$B$1,MonsterTable!$A$1:$B$1,0),0),
IF(OR(NOT(ISBLANK(BB1758)),ISBLANK(BC1758)),#N/A,
IF(AZ1758="empty","empty",
VLOOKUP(AZ1758,MonsterGroupTable!$A:$A,1,0)))))))</f>
        <v/>
      </c>
    </row>
    <row r="1759" spans="1:53">
      <c r="A1759">
        <v>20725</v>
      </c>
      <c r="B1759">
        <f t="shared" si="59"/>
        <v>1.1000000000000001</v>
      </c>
      <c r="C1759">
        <f t="shared" si="60"/>
        <v>1.1000000000000001</v>
      </c>
      <c r="F1759">
        <v>3300</v>
      </c>
      <c r="G1759">
        <v>139306</v>
      </c>
      <c r="H1759">
        <v>0</v>
      </c>
      <c r="I1759">
        <v>0</v>
      </c>
      <c r="J1759">
        <v>0</v>
      </c>
      <c r="K1759" t="s">
        <v>362</v>
      </c>
      <c r="L1759" t="s">
        <v>245</v>
      </c>
      <c r="M1759" t="s">
        <v>443</v>
      </c>
      <c r="N1759" t="s">
        <v>444</v>
      </c>
      <c r="O1759">
        <v>0</v>
      </c>
      <c r="P1759">
        <v>-4.75</v>
      </c>
      <c r="Q1759">
        <v>-3.5</v>
      </c>
      <c r="R1759">
        <v>4.75</v>
      </c>
      <c r="S1759">
        <v>3</v>
      </c>
      <c r="T1759">
        <v>-13.5</v>
      </c>
      <c r="U1759">
        <v>2.5499999999999998</v>
      </c>
      <c r="V1759">
        <v>-6.75</v>
      </c>
      <c r="W1759" t="str">
        <f t="shared" si="58"/>
        <v>g113,5,empty,3,204,1,1,0</v>
      </c>
      <c r="X1759" s="1" t="s">
        <v>312</v>
      </c>
      <c r="Y1759" s="2" t="str">
        <f>IF(AND(ISBLANK(X1759),OR(NOT(ISBLANK(Z1759)),NOT(ISBLANK(AA1759)))),#N/A,
IF(ISBLANK(X1759),"",
IF(AND(NOT(ISERROR(VLOOKUP(X1759,MonsterTable!$A:$B,MATCH(MonsterTable!$B$1,MonsterTable!$A$1:$B$1,0),0))),OR(ISBLANK(Z1759),ISBLANK(AA1759))),#N/A,
IFERROR(VLOOKUP(X1759,MonsterTable!$A:$B,MATCH(MonsterTable!$B$1,MonsterTable!$A$1:$B$1,0),0),
IF(OR(NOT(ISBLANK(Z1759)),ISBLANK(AA1759)),#N/A,
IF(X1759="empty","empty",
VLOOKUP(X1759,MonsterGroupTable!$A:$A,1,0)))))))</f>
        <v>g113</v>
      </c>
      <c r="AA1759">
        <v>5</v>
      </c>
      <c r="AE1759" s="1" t="s">
        <v>446</v>
      </c>
      <c r="AF1759" s="2" t="str">
        <f>IF(AND(ISBLANK(AE1759),OR(NOT(ISBLANK(AG1759)),NOT(ISBLANK(AH1759)))),#N/A,
IF(ISBLANK(AE1759),"",
IF(AND(NOT(ISERROR(VLOOKUP(AE1759,MonsterTable!$A:$B,MATCH(MonsterTable!$B$1,MonsterTable!$A$1:$B$1,0),0))),OR(ISBLANK(AG1759),ISBLANK(AH1759))),#N/A,
IFERROR(VLOOKUP(AE1759,MonsterTable!$A:$B,MATCH(MonsterTable!$B$1,MonsterTable!$A$1:$B$1,0),0),
IF(OR(NOT(ISBLANK(AG1759)),ISBLANK(AH1759)),#N/A,
IF(AE1759="empty","empty",
VLOOKUP(AE1759,MonsterGroupTable!$A:$A,1,0)))))))</f>
        <v>empty</v>
      </c>
      <c r="AH1759">
        <v>3</v>
      </c>
      <c r="AL1759" s="1" t="s">
        <v>340</v>
      </c>
      <c r="AM1759" s="2">
        <f>IF(AND(ISBLANK(AL1759),OR(NOT(ISBLANK(AN1759)),NOT(ISBLANK(AO1759)))),#N/A,
IF(ISBLANK(AL1759),"",
IF(AND(NOT(ISERROR(VLOOKUP(AL1759,MonsterTable!$A:$B,MATCH(MonsterTable!$B$1,MonsterTable!$A$1:$B$1,0),0))),OR(ISBLANK(AN1759),ISBLANK(AO1759))),#N/A,
IFERROR(VLOOKUP(AL1759,MonsterTable!$A:$B,MATCH(MonsterTable!$B$1,MonsterTable!$A$1:$B$1,0),0),
IF(OR(NOT(ISBLANK(AN1759)),ISBLANK(AO1759)),#N/A,
IF(AL1759="empty","empty",
VLOOKUP(AL1759,MonsterGroupTable!$A:$A,1,0)))))))</f>
        <v>204</v>
      </c>
      <c r="AN1759">
        <v>1</v>
      </c>
      <c r="AO1759">
        <v>1</v>
      </c>
      <c r="AP1759">
        <v>0</v>
      </c>
      <c r="AT1759" s="2" t="str">
        <f>IF(AND(ISBLANK(AS1759),OR(NOT(ISBLANK(AU1759)),NOT(ISBLANK(AV1759)))),#N/A,
IF(ISBLANK(AS1759),"",
IF(AND(NOT(ISERROR(VLOOKUP(AS1759,MonsterTable!$A:$B,MATCH(MonsterTable!$B$1,MonsterTable!$A$1:$B$1,0),0))),OR(ISBLANK(AU1759),ISBLANK(AV1759))),#N/A,
IFERROR(VLOOKUP(AS1759,MonsterTable!$A:$B,MATCH(MonsterTable!$B$1,MonsterTable!$A$1:$B$1,0),0),
IF(OR(NOT(ISBLANK(AU1759)),ISBLANK(AV1759)),#N/A,
IF(AS1759="empty","empty",
VLOOKUP(AS1759,MonsterGroupTable!$A:$A,1,0)))))))</f>
        <v/>
      </c>
      <c r="BA1759" s="2" t="str">
        <f>IF(AND(ISBLANK(AZ1759),OR(NOT(ISBLANK(BB1759)),NOT(ISBLANK(BC1759)))),#N/A,
IF(ISBLANK(AZ1759),"",
IF(AND(NOT(ISERROR(VLOOKUP(AZ1759,MonsterTable!$A:$B,MATCH(MonsterTable!$B$1,MonsterTable!$A$1:$B$1,0),0))),OR(ISBLANK(BB1759),ISBLANK(BC1759))),#N/A,
IFERROR(VLOOKUP(AZ1759,MonsterTable!$A:$B,MATCH(MonsterTable!$B$1,MonsterTable!$A$1:$B$1,0),0),
IF(OR(NOT(ISBLANK(BB1759)),ISBLANK(BC1759)),#N/A,
IF(AZ1759="empty","empty",
VLOOKUP(AZ1759,MonsterGroupTable!$A:$A,1,0)))))))</f>
        <v/>
      </c>
    </row>
    <row r="1760" spans="1:53">
      <c r="A1760">
        <v>20726</v>
      </c>
      <c r="B1760">
        <f t="shared" si="59"/>
        <v>1.1000000000000001</v>
      </c>
      <c r="C1760">
        <f t="shared" si="60"/>
        <v>1.1000000000000001</v>
      </c>
      <c r="F1760">
        <v>3300</v>
      </c>
      <c r="G1760">
        <v>139801</v>
      </c>
      <c r="H1760">
        <v>0</v>
      </c>
      <c r="I1760">
        <v>0</v>
      </c>
      <c r="J1760">
        <v>0</v>
      </c>
      <c r="K1760" t="s">
        <v>362</v>
      </c>
      <c r="L1760" t="s">
        <v>245</v>
      </c>
      <c r="M1760" t="s">
        <v>443</v>
      </c>
      <c r="N1760" t="s">
        <v>444</v>
      </c>
      <c r="O1760">
        <v>0</v>
      </c>
      <c r="P1760">
        <v>-4.75</v>
      </c>
      <c r="Q1760">
        <v>-3.5</v>
      </c>
      <c r="R1760">
        <v>4.75</v>
      </c>
      <c r="S1760">
        <v>3</v>
      </c>
      <c r="T1760">
        <v>-13.5</v>
      </c>
      <c r="U1760">
        <v>2.5499999999999998</v>
      </c>
      <c r="V1760">
        <v>-6.75</v>
      </c>
      <c r="W1760" t="str">
        <f t="shared" si="58"/>
        <v>g113,5,empty,3,204,1,1,0</v>
      </c>
      <c r="X1760" s="1" t="s">
        <v>312</v>
      </c>
      <c r="Y1760" s="2" t="str">
        <f>IF(AND(ISBLANK(X1760),OR(NOT(ISBLANK(Z1760)),NOT(ISBLANK(AA1760)))),#N/A,
IF(ISBLANK(X1760),"",
IF(AND(NOT(ISERROR(VLOOKUP(X1760,MonsterTable!$A:$B,MATCH(MonsterTable!$B$1,MonsterTable!$A$1:$B$1,0),0))),OR(ISBLANK(Z1760),ISBLANK(AA1760))),#N/A,
IFERROR(VLOOKUP(X1760,MonsterTable!$A:$B,MATCH(MonsterTable!$B$1,MonsterTable!$A$1:$B$1,0),0),
IF(OR(NOT(ISBLANK(Z1760)),ISBLANK(AA1760)),#N/A,
IF(X1760="empty","empty",
VLOOKUP(X1760,MonsterGroupTable!$A:$A,1,0)))))))</f>
        <v>g113</v>
      </c>
      <c r="AA1760">
        <v>5</v>
      </c>
      <c r="AE1760" s="1" t="s">
        <v>446</v>
      </c>
      <c r="AF1760" s="2" t="str">
        <f>IF(AND(ISBLANK(AE1760),OR(NOT(ISBLANK(AG1760)),NOT(ISBLANK(AH1760)))),#N/A,
IF(ISBLANK(AE1760),"",
IF(AND(NOT(ISERROR(VLOOKUP(AE1760,MonsterTable!$A:$B,MATCH(MonsterTable!$B$1,MonsterTable!$A$1:$B$1,0),0))),OR(ISBLANK(AG1760),ISBLANK(AH1760))),#N/A,
IFERROR(VLOOKUP(AE1760,MonsterTable!$A:$B,MATCH(MonsterTable!$B$1,MonsterTable!$A$1:$B$1,0),0),
IF(OR(NOT(ISBLANK(AG1760)),ISBLANK(AH1760)),#N/A,
IF(AE1760="empty","empty",
VLOOKUP(AE1760,MonsterGroupTable!$A:$A,1,0)))))))</f>
        <v>empty</v>
      </c>
      <c r="AH1760">
        <v>3</v>
      </c>
      <c r="AL1760" s="1" t="s">
        <v>340</v>
      </c>
      <c r="AM1760" s="2">
        <f>IF(AND(ISBLANK(AL1760),OR(NOT(ISBLANK(AN1760)),NOT(ISBLANK(AO1760)))),#N/A,
IF(ISBLANK(AL1760),"",
IF(AND(NOT(ISERROR(VLOOKUP(AL1760,MonsterTable!$A:$B,MATCH(MonsterTable!$B$1,MonsterTable!$A$1:$B$1,0),0))),OR(ISBLANK(AN1760),ISBLANK(AO1760))),#N/A,
IFERROR(VLOOKUP(AL1760,MonsterTable!$A:$B,MATCH(MonsterTable!$B$1,MonsterTable!$A$1:$B$1,0),0),
IF(OR(NOT(ISBLANK(AN1760)),ISBLANK(AO1760)),#N/A,
IF(AL1760="empty","empty",
VLOOKUP(AL1760,MonsterGroupTable!$A:$A,1,0)))))))</f>
        <v>204</v>
      </c>
      <c r="AN1760">
        <v>1</v>
      </c>
      <c r="AO1760">
        <v>1</v>
      </c>
      <c r="AP1760">
        <v>0</v>
      </c>
      <c r="AT1760" s="2" t="str">
        <f>IF(AND(ISBLANK(AS1760),OR(NOT(ISBLANK(AU1760)),NOT(ISBLANK(AV1760)))),#N/A,
IF(ISBLANK(AS1760),"",
IF(AND(NOT(ISERROR(VLOOKUP(AS1760,MonsterTable!$A:$B,MATCH(MonsterTable!$B$1,MonsterTable!$A$1:$B$1,0),0))),OR(ISBLANK(AU1760),ISBLANK(AV1760))),#N/A,
IFERROR(VLOOKUP(AS1760,MonsterTable!$A:$B,MATCH(MonsterTable!$B$1,MonsterTable!$A$1:$B$1,0),0),
IF(OR(NOT(ISBLANK(AU1760)),ISBLANK(AV1760)),#N/A,
IF(AS1760="empty","empty",
VLOOKUP(AS1760,MonsterGroupTable!$A:$A,1,0)))))))</f>
        <v/>
      </c>
      <c r="BA1760" s="2" t="str">
        <f>IF(AND(ISBLANK(AZ1760),OR(NOT(ISBLANK(BB1760)),NOT(ISBLANK(BC1760)))),#N/A,
IF(ISBLANK(AZ1760),"",
IF(AND(NOT(ISERROR(VLOOKUP(AZ1760,MonsterTable!$A:$B,MATCH(MonsterTable!$B$1,MonsterTable!$A$1:$B$1,0),0))),OR(ISBLANK(BB1760),ISBLANK(BC1760))),#N/A,
IFERROR(VLOOKUP(AZ1760,MonsterTable!$A:$B,MATCH(MonsterTable!$B$1,MonsterTable!$A$1:$B$1,0),0),
IF(OR(NOT(ISBLANK(BB1760)),ISBLANK(BC1760)),#N/A,
IF(AZ1760="empty","empty",
VLOOKUP(AZ1760,MonsterGroupTable!$A:$A,1,0)))))))</f>
        <v/>
      </c>
    </row>
    <row r="1761" spans="1:53">
      <c r="A1761">
        <v>20727</v>
      </c>
      <c r="B1761">
        <f t="shared" si="59"/>
        <v>1.1000000000000001</v>
      </c>
      <c r="C1761">
        <f t="shared" si="60"/>
        <v>1.1000000000000001</v>
      </c>
      <c r="F1761">
        <v>3300</v>
      </c>
      <c r="G1761">
        <v>140296</v>
      </c>
      <c r="H1761">
        <v>0</v>
      </c>
      <c r="I1761">
        <v>0</v>
      </c>
      <c r="J1761">
        <v>0</v>
      </c>
      <c r="K1761" t="s">
        <v>362</v>
      </c>
      <c r="L1761" t="s">
        <v>245</v>
      </c>
      <c r="M1761" t="s">
        <v>443</v>
      </c>
      <c r="N1761" t="s">
        <v>444</v>
      </c>
      <c r="O1761">
        <v>0</v>
      </c>
      <c r="P1761">
        <v>-4.75</v>
      </c>
      <c r="Q1761">
        <v>-3.5</v>
      </c>
      <c r="R1761">
        <v>4.75</v>
      </c>
      <c r="S1761">
        <v>3</v>
      </c>
      <c r="T1761">
        <v>-13.5</v>
      </c>
      <c r="U1761">
        <v>2.5499999999999998</v>
      </c>
      <c r="V1761">
        <v>-6.75</v>
      </c>
      <c r="W1761" t="str">
        <f t="shared" si="58"/>
        <v>g113,5,empty,3,204,1,1,0</v>
      </c>
      <c r="X1761" s="1" t="s">
        <v>312</v>
      </c>
      <c r="Y1761" s="2" t="str">
        <f>IF(AND(ISBLANK(X1761),OR(NOT(ISBLANK(Z1761)),NOT(ISBLANK(AA1761)))),#N/A,
IF(ISBLANK(X1761),"",
IF(AND(NOT(ISERROR(VLOOKUP(X1761,MonsterTable!$A:$B,MATCH(MonsterTable!$B$1,MonsterTable!$A$1:$B$1,0),0))),OR(ISBLANK(Z1761),ISBLANK(AA1761))),#N/A,
IFERROR(VLOOKUP(X1761,MonsterTable!$A:$B,MATCH(MonsterTable!$B$1,MonsterTable!$A$1:$B$1,0),0),
IF(OR(NOT(ISBLANK(Z1761)),ISBLANK(AA1761)),#N/A,
IF(X1761="empty","empty",
VLOOKUP(X1761,MonsterGroupTable!$A:$A,1,0)))))))</f>
        <v>g113</v>
      </c>
      <c r="AA1761">
        <v>5</v>
      </c>
      <c r="AE1761" s="1" t="s">
        <v>446</v>
      </c>
      <c r="AF1761" s="2" t="str">
        <f>IF(AND(ISBLANK(AE1761),OR(NOT(ISBLANK(AG1761)),NOT(ISBLANK(AH1761)))),#N/A,
IF(ISBLANK(AE1761),"",
IF(AND(NOT(ISERROR(VLOOKUP(AE1761,MonsterTable!$A:$B,MATCH(MonsterTable!$B$1,MonsterTable!$A$1:$B$1,0),0))),OR(ISBLANK(AG1761),ISBLANK(AH1761))),#N/A,
IFERROR(VLOOKUP(AE1761,MonsterTable!$A:$B,MATCH(MonsterTable!$B$1,MonsterTable!$A$1:$B$1,0),0),
IF(OR(NOT(ISBLANK(AG1761)),ISBLANK(AH1761)),#N/A,
IF(AE1761="empty","empty",
VLOOKUP(AE1761,MonsterGroupTable!$A:$A,1,0)))))))</f>
        <v>empty</v>
      </c>
      <c r="AH1761">
        <v>3</v>
      </c>
      <c r="AL1761" s="1" t="s">
        <v>340</v>
      </c>
      <c r="AM1761" s="2">
        <f>IF(AND(ISBLANK(AL1761),OR(NOT(ISBLANK(AN1761)),NOT(ISBLANK(AO1761)))),#N/A,
IF(ISBLANK(AL1761),"",
IF(AND(NOT(ISERROR(VLOOKUP(AL1761,MonsterTable!$A:$B,MATCH(MonsterTable!$B$1,MonsterTable!$A$1:$B$1,0),0))),OR(ISBLANK(AN1761),ISBLANK(AO1761))),#N/A,
IFERROR(VLOOKUP(AL1761,MonsterTable!$A:$B,MATCH(MonsterTable!$B$1,MonsterTable!$A$1:$B$1,0),0),
IF(OR(NOT(ISBLANK(AN1761)),ISBLANK(AO1761)),#N/A,
IF(AL1761="empty","empty",
VLOOKUP(AL1761,MonsterGroupTable!$A:$A,1,0)))))))</f>
        <v>204</v>
      </c>
      <c r="AN1761">
        <v>1</v>
      </c>
      <c r="AO1761">
        <v>1</v>
      </c>
      <c r="AP1761">
        <v>0</v>
      </c>
      <c r="AT1761" s="2" t="str">
        <f>IF(AND(ISBLANK(AS1761),OR(NOT(ISBLANK(AU1761)),NOT(ISBLANK(AV1761)))),#N/A,
IF(ISBLANK(AS1761),"",
IF(AND(NOT(ISERROR(VLOOKUP(AS1761,MonsterTable!$A:$B,MATCH(MonsterTable!$B$1,MonsterTable!$A$1:$B$1,0),0))),OR(ISBLANK(AU1761),ISBLANK(AV1761))),#N/A,
IFERROR(VLOOKUP(AS1761,MonsterTable!$A:$B,MATCH(MonsterTable!$B$1,MonsterTable!$A$1:$B$1,0),0),
IF(OR(NOT(ISBLANK(AU1761)),ISBLANK(AV1761)),#N/A,
IF(AS1761="empty","empty",
VLOOKUP(AS1761,MonsterGroupTable!$A:$A,1,0)))))))</f>
        <v/>
      </c>
      <c r="BA1761" s="2" t="str">
        <f>IF(AND(ISBLANK(AZ1761),OR(NOT(ISBLANK(BB1761)),NOT(ISBLANK(BC1761)))),#N/A,
IF(ISBLANK(AZ1761),"",
IF(AND(NOT(ISERROR(VLOOKUP(AZ1761,MonsterTable!$A:$B,MATCH(MonsterTable!$B$1,MonsterTable!$A$1:$B$1,0),0))),OR(ISBLANK(BB1761),ISBLANK(BC1761))),#N/A,
IFERROR(VLOOKUP(AZ1761,MonsterTable!$A:$B,MATCH(MonsterTable!$B$1,MonsterTable!$A$1:$B$1,0),0),
IF(OR(NOT(ISBLANK(BB1761)),ISBLANK(BC1761)),#N/A,
IF(AZ1761="empty","empty",
VLOOKUP(AZ1761,MonsterGroupTable!$A:$A,1,0)))))))</f>
        <v/>
      </c>
    </row>
    <row r="1762" spans="1:53">
      <c r="A1762">
        <v>20728</v>
      </c>
      <c r="B1762">
        <f t="shared" si="59"/>
        <v>1.1000000000000001</v>
      </c>
      <c r="C1762">
        <f t="shared" si="60"/>
        <v>1.1000000000000001</v>
      </c>
      <c r="F1762">
        <v>3300</v>
      </c>
      <c r="G1762">
        <v>140791</v>
      </c>
      <c r="H1762">
        <v>0</v>
      </c>
      <c r="I1762">
        <v>0</v>
      </c>
      <c r="J1762">
        <v>0</v>
      </c>
      <c r="K1762" t="s">
        <v>362</v>
      </c>
      <c r="L1762" t="s">
        <v>245</v>
      </c>
      <c r="M1762" t="s">
        <v>443</v>
      </c>
      <c r="N1762" t="s">
        <v>444</v>
      </c>
      <c r="O1762">
        <v>0</v>
      </c>
      <c r="P1762">
        <v>-4.75</v>
      </c>
      <c r="Q1762">
        <v>-3.5</v>
      </c>
      <c r="R1762">
        <v>4.75</v>
      </c>
      <c r="S1762">
        <v>3</v>
      </c>
      <c r="T1762">
        <v>-13.5</v>
      </c>
      <c r="U1762">
        <v>2.5499999999999998</v>
      </c>
      <c r="V1762">
        <v>-6.75</v>
      </c>
      <c r="W1762" t="str">
        <f t="shared" si="58"/>
        <v>g113,5,empty,3,204,1,1,0</v>
      </c>
      <c r="X1762" s="1" t="s">
        <v>312</v>
      </c>
      <c r="Y1762" s="2" t="str">
        <f>IF(AND(ISBLANK(X1762),OR(NOT(ISBLANK(Z1762)),NOT(ISBLANK(AA1762)))),#N/A,
IF(ISBLANK(X1762),"",
IF(AND(NOT(ISERROR(VLOOKUP(X1762,MonsterTable!$A:$B,MATCH(MonsterTable!$B$1,MonsterTable!$A$1:$B$1,0),0))),OR(ISBLANK(Z1762),ISBLANK(AA1762))),#N/A,
IFERROR(VLOOKUP(X1762,MonsterTable!$A:$B,MATCH(MonsterTable!$B$1,MonsterTable!$A$1:$B$1,0),0),
IF(OR(NOT(ISBLANK(Z1762)),ISBLANK(AA1762)),#N/A,
IF(X1762="empty","empty",
VLOOKUP(X1762,MonsterGroupTable!$A:$A,1,0)))))))</f>
        <v>g113</v>
      </c>
      <c r="AA1762">
        <v>5</v>
      </c>
      <c r="AE1762" s="1" t="s">
        <v>446</v>
      </c>
      <c r="AF1762" s="2" t="str">
        <f>IF(AND(ISBLANK(AE1762),OR(NOT(ISBLANK(AG1762)),NOT(ISBLANK(AH1762)))),#N/A,
IF(ISBLANK(AE1762),"",
IF(AND(NOT(ISERROR(VLOOKUP(AE1762,MonsterTable!$A:$B,MATCH(MonsterTable!$B$1,MonsterTable!$A$1:$B$1,0),0))),OR(ISBLANK(AG1762),ISBLANK(AH1762))),#N/A,
IFERROR(VLOOKUP(AE1762,MonsterTable!$A:$B,MATCH(MonsterTable!$B$1,MonsterTable!$A$1:$B$1,0),0),
IF(OR(NOT(ISBLANK(AG1762)),ISBLANK(AH1762)),#N/A,
IF(AE1762="empty","empty",
VLOOKUP(AE1762,MonsterGroupTable!$A:$A,1,0)))))))</f>
        <v>empty</v>
      </c>
      <c r="AH1762">
        <v>3</v>
      </c>
      <c r="AL1762" s="1" t="s">
        <v>340</v>
      </c>
      <c r="AM1762" s="2">
        <f>IF(AND(ISBLANK(AL1762),OR(NOT(ISBLANK(AN1762)),NOT(ISBLANK(AO1762)))),#N/A,
IF(ISBLANK(AL1762),"",
IF(AND(NOT(ISERROR(VLOOKUP(AL1762,MonsterTable!$A:$B,MATCH(MonsterTable!$B$1,MonsterTable!$A$1:$B$1,0),0))),OR(ISBLANK(AN1762),ISBLANK(AO1762))),#N/A,
IFERROR(VLOOKUP(AL1762,MonsterTable!$A:$B,MATCH(MonsterTable!$B$1,MonsterTable!$A$1:$B$1,0),0),
IF(OR(NOT(ISBLANK(AN1762)),ISBLANK(AO1762)),#N/A,
IF(AL1762="empty","empty",
VLOOKUP(AL1762,MonsterGroupTable!$A:$A,1,0)))))))</f>
        <v>204</v>
      </c>
      <c r="AN1762">
        <v>1</v>
      </c>
      <c r="AO1762">
        <v>1</v>
      </c>
      <c r="AP1762">
        <v>0</v>
      </c>
      <c r="AT1762" s="2" t="str">
        <f>IF(AND(ISBLANK(AS1762),OR(NOT(ISBLANK(AU1762)),NOT(ISBLANK(AV1762)))),#N/A,
IF(ISBLANK(AS1762),"",
IF(AND(NOT(ISERROR(VLOOKUP(AS1762,MonsterTable!$A:$B,MATCH(MonsterTable!$B$1,MonsterTable!$A$1:$B$1,0),0))),OR(ISBLANK(AU1762),ISBLANK(AV1762))),#N/A,
IFERROR(VLOOKUP(AS1762,MonsterTable!$A:$B,MATCH(MonsterTable!$B$1,MonsterTable!$A$1:$B$1,0),0),
IF(OR(NOT(ISBLANK(AU1762)),ISBLANK(AV1762)),#N/A,
IF(AS1762="empty","empty",
VLOOKUP(AS1762,MonsterGroupTable!$A:$A,1,0)))))))</f>
        <v/>
      </c>
      <c r="BA1762" s="2" t="str">
        <f>IF(AND(ISBLANK(AZ1762),OR(NOT(ISBLANK(BB1762)),NOT(ISBLANK(BC1762)))),#N/A,
IF(ISBLANK(AZ1762),"",
IF(AND(NOT(ISERROR(VLOOKUP(AZ1762,MonsterTable!$A:$B,MATCH(MonsterTable!$B$1,MonsterTable!$A$1:$B$1,0),0))),OR(ISBLANK(BB1762),ISBLANK(BC1762))),#N/A,
IFERROR(VLOOKUP(AZ1762,MonsterTable!$A:$B,MATCH(MonsterTable!$B$1,MonsterTable!$A$1:$B$1,0),0),
IF(OR(NOT(ISBLANK(BB1762)),ISBLANK(BC1762)),#N/A,
IF(AZ1762="empty","empty",
VLOOKUP(AZ1762,MonsterGroupTable!$A:$A,1,0)))))))</f>
        <v/>
      </c>
    </row>
    <row r="1763" spans="1:53">
      <c r="A1763">
        <v>20729</v>
      </c>
      <c r="B1763">
        <f t="shared" si="59"/>
        <v>1.1000000000000001</v>
      </c>
      <c r="C1763">
        <f t="shared" si="60"/>
        <v>1.1000000000000001</v>
      </c>
      <c r="F1763">
        <v>3300</v>
      </c>
      <c r="G1763">
        <v>141286</v>
      </c>
      <c r="H1763">
        <v>0</v>
      </c>
      <c r="I1763">
        <v>0</v>
      </c>
      <c r="J1763">
        <v>0</v>
      </c>
      <c r="K1763" t="s">
        <v>362</v>
      </c>
      <c r="L1763" t="s">
        <v>245</v>
      </c>
      <c r="M1763" t="s">
        <v>443</v>
      </c>
      <c r="N1763" t="s">
        <v>444</v>
      </c>
      <c r="O1763">
        <v>0</v>
      </c>
      <c r="P1763">
        <v>-4.75</v>
      </c>
      <c r="Q1763">
        <v>-3.5</v>
      </c>
      <c r="R1763">
        <v>4.75</v>
      </c>
      <c r="S1763">
        <v>3</v>
      </c>
      <c r="T1763">
        <v>-13.5</v>
      </c>
      <c r="U1763">
        <v>2.5499999999999998</v>
      </c>
      <c r="V1763">
        <v>-6.75</v>
      </c>
      <c r="W1763" t="str">
        <f t="shared" si="58"/>
        <v>g113,5,empty,3,204,1,1,0</v>
      </c>
      <c r="X1763" s="1" t="s">
        <v>312</v>
      </c>
      <c r="Y1763" s="2" t="str">
        <f>IF(AND(ISBLANK(X1763),OR(NOT(ISBLANK(Z1763)),NOT(ISBLANK(AA1763)))),#N/A,
IF(ISBLANK(X1763),"",
IF(AND(NOT(ISERROR(VLOOKUP(X1763,MonsterTable!$A:$B,MATCH(MonsterTable!$B$1,MonsterTable!$A$1:$B$1,0),0))),OR(ISBLANK(Z1763),ISBLANK(AA1763))),#N/A,
IFERROR(VLOOKUP(X1763,MonsterTable!$A:$B,MATCH(MonsterTable!$B$1,MonsterTable!$A$1:$B$1,0),0),
IF(OR(NOT(ISBLANK(Z1763)),ISBLANK(AA1763)),#N/A,
IF(X1763="empty","empty",
VLOOKUP(X1763,MonsterGroupTable!$A:$A,1,0)))))))</f>
        <v>g113</v>
      </c>
      <c r="AA1763">
        <v>5</v>
      </c>
      <c r="AE1763" s="1" t="s">
        <v>446</v>
      </c>
      <c r="AF1763" s="2" t="str">
        <f>IF(AND(ISBLANK(AE1763),OR(NOT(ISBLANK(AG1763)),NOT(ISBLANK(AH1763)))),#N/A,
IF(ISBLANK(AE1763),"",
IF(AND(NOT(ISERROR(VLOOKUP(AE1763,MonsterTable!$A:$B,MATCH(MonsterTable!$B$1,MonsterTable!$A$1:$B$1,0),0))),OR(ISBLANK(AG1763),ISBLANK(AH1763))),#N/A,
IFERROR(VLOOKUP(AE1763,MonsterTable!$A:$B,MATCH(MonsterTable!$B$1,MonsterTable!$A$1:$B$1,0),0),
IF(OR(NOT(ISBLANK(AG1763)),ISBLANK(AH1763)),#N/A,
IF(AE1763="empty","empty",
VLOOKUP(AE1763,MonsterGroupTable!$A:$A,1,0)))))))</f>
        <v>empty</v>
      </c>
      <c r="AH1763">
        <v>3</v>
      </c>
      <c r="AL1763" s="1" t="s">
        <v>340</v>
      </c>
      <c r="AM1763" s="2">
        <f>IF(AND(ISBLANK(AL1763),OR(NOT(ISBLANK(AN1763)),NOT(ISBLANK(AO1763)))),#N/A,
IF(ISBLANK(AL1763),"",
IF(AND(NOT(ISERROR(VLOOKUP(AL1763,MonsterTable!$A:$B,MATCH(MonsterTable!$B$1,MonsterTable!$A$1:$B$1,0),0))),OR(ISBLANK(AN1763),ISBLANK(AO1763))),#N/A,
IFERROR(VLOOKUP(AL1763,MonsterTable!$A:$B,MATCH(MonsterTable!$B$1,MonsterTable!$A$1:$B$1,0),0),
IF(OR(NOT(ISBLANK(AN1763)),ISBLANK(AO1763)),#N/A,
IF(AL1763="empty","empty",
VLOOKUP(AL1763,MonsterGroupTable!$A:$A,1,0)))))))</f>
        <v>204</v>
      </c>
      <c r="AN1763">
        <v>1</v>
      </c>
      <c r="AO1763">
        <v>1</v>
      </c>
      <c r="AP1763">
        <v>0</v>
      </c>
      <c r="AT1763" s="2" t="str">
        <f>IF(AND(ISBLANK(AS1763),OR(NOT(ISBLANK(AU1763)),NOT(ISBLANK(AV1763)))),#N/A,
IF(ISBLANK(AS1763),"",
IF(AND(NOT(ISERROR(VLOOKUP(AS1763,MonsterTable!$A:$B,MATCH(MonsterTable!$B$1,MonsterTable!$A$1:$B$1,0),0))),OR(ISBLANK(AU1763),ISBLANK(AV1763))),#N/A,
IFERROR(VLOOKUP(AS1763,MonsterTable!$A:$B,MATCH(MonsterTable!$B$1,MonsterTable!$A$1:$B$1,0),0),
IF(OR(NOT(ISBLANK(AU1763)),ISBLANK(AV1763)),#N/A,
IF(AS1763="empty","empty",
VLOOKUP(AS1763,MonsterGroupTable!$A:$A,1,0)))))))</f>
        <v/>
      </c>
      <c r="BA1763" s="2" t="str">
        <f>IF(AND(ISBLANK(AZ1763),OR(NOT(ISBLANK(BB1763)),NOT(ISBLANK(BC1763)))),#N/A,
IF(ISBLANK(AZ1763),"",
IF(AND(NOT(ISERROR(VLOOKUP(AZ1763,MonsterTable!$A:$B,MATCH(MonsterTable!$B$1,MonsterTable!$A$1:$B$1,0),0))),OR(ISBLANK(BB1763),ISBLANK(BC1763))),#N/A,
IFERROR(VLOOKUP(AZ1763,MonsterTable!$A:$B,MATCH(MonsterTable!$B$1,MonsterTable!$A$1:$B$1,0),0),
IF(OR(NOT(ISBLANK(BB1763)),ISBLANK(BC1763)),#N/A,
IF(AZ1763="empty","empty",
VLOOKUP(AZ1763,MonsterGroupTable!$A:$A,1,0)))))))</f>
        <v/>
      </c>
    </row>
    <row r="1764" spans="1:53">
      <c r="A1764">
        <v>20730</v>
      </c>
      <c r="B1764">
        <f t="shared" si="59"/>
        <v>1.2</v>
      </c>
      <c r="C1764">
        <f t="shared" si="60"/>
        <v>1.1000000000000001</v>
      </c>
      <c r="F1764">
        <v>3300</v>
      </c>
      <c r="G1764">
        <v>141781</v>
      </c>
      <c r="H1764">
        <v>0</v>
      </c>
      <c r="I1764">
        <v>0</v>
      </c>
      <c r="J1764">
        <v>0</v>
      </c>
      <c r="K1764" t="s">
        <v>362</v>
      </c>
      <c r="L1764" t="s">
        <v>245</v>
      </c>
      <c r="M1764" t="s">
        <v>443</v>
      </c>
      <c r="N1764" t="s">
        <v>444</v>
      </c>
      <c r="O1764">
        <v>0</v>
      </c>
      <c r="P1764">
        <v>-4.75</v>
      </c>
      <c r="Q1764">
        <v>-3.5</v>
      </c>
      <c r="R1764">
        <v>4.75</v>
      </c>
      <c r="S1764">
        <v>3</v>
      </c>
      <c r="T1764">
        <v>-13.5</v>
      </c>
      <c r="U1764">
        <v>2.5499999999999998</v>
      </c>
      <c r="V1764">
        <v>-6.75</v>
      </c>
      <c r="W1764" t="str">
        <f t="shared" si="58"/>
        <v>g113,5,empty,3,204,1,1,0</v>
      </c>
      <c r="X1764" s="1" t="s">
        <v>312</v>
      </c>
      <c r="Y1764" s="2" t="str">
        <f>IF(AND(ISBLANK(X1764),OR(NOT(ISBLANK(Z1764)),NOT(ISBLANK(AA1764)))),#N/A,
IF(ISBLANK(X1764),"",
IF(AND(NOT(ISERROR(VLOOKUP(X1764,MonsterTable!$A:$B,MATCH(MonsterTable!$B$1,MonsterTable!$A$1:$B$1,0),0))),OR(ISBLANK(Z1764),ISBLANK(AA1764))),#N/A,
IFERROR(VLOOKUP(X1764,MonsterTable!$A:$B,MATCH(MonsterTable!$B$1,MonsterTable!$A$1:$B$1,0),0),
IF(OR(NOT(ISBLANK(Z1764)),ISBLANK(AA1764)),#N/A,
IF(X1764="empty","empty",
VLOOKUP(X1764,MonsterGroupTable!$A:$A,1,0)))))))</f>
        <v>g113</v>
      </c>
      <c r="AA1764">
        <v>5</v>
      </c>
      <c r="AE1764" s="1" t="s">
        <v>446</v>
      </c>
      <c r="AF1764" s="2" t="str">
        <f>IF(AND(ISBLANK(AE1764),OR(NOT(ISBLANK(AG1764)),NOT(ISBLANK(AH1764)))),#N/A,
IF(ISBLANK(AE1764),"",
IF(AND(NOT(ISERROR(VLOOKUP(AE1764,MonsterTable!$A:$B,MATCH(MonsterTable!$B$1,MonsterTable!$A$1:$B$1,0),0))),OR(ISBLANK(AG1764),ISBLANK(AH1764))),#N/A,
IFERROR(VLOOKUP(AE1764,MonsterTable!$A:$B,MATCH(MonsterTable!$B$1,MonsterTable!$A$1:$B$1,0),0),
IF(OR(NOT(ISBLANK(AG1764)),ISBLANK(AH1764)),#N/A,
IF(AE1764="empty","empty",
VLOOKUP(AE1764,MonsterGroupTable!$A:$A,1,0)))))))</f>
        <v>empty</v>
      </c>
      <c r="AH1764">
        <v>3</v>
      </c>
      <c r="AL1764" s="1" t="s">
        <v>340</v>
      </c>
      <c r="AM1764" s="2">
        <f>IF(AND(ISBLANK(AL1764),OR(NOT(ISBLANK(AN1764)),NOT(ISBLANK(AO1764)))),#N/A,
IF(ISBLANK(AL1764),"",
IF(AND(NOT(ISERROR(VLOOKUP(AL1764,MonsterTable!$A:$B,MATCH(MonsterTable!$B$1,MonsterTable!$A$1:$B$1,0),0))),OR(ISBLANK(AN1764),ISBLANK(AO1764))),#N/A,
IFERROR(VLOOKUP(AL1764,MonsterTable!$A:$B,MATCH(MonsterTable!$B$1,MonsterTable!$A$1:$B$1,0),0),
IF(OR(NOT(ISBLANK(AN1764)),ISBLANK(AO1764)),#N/A,
IF(AL1764="empty","empty",
VLOOKUP(AL1764,MonsterGroupTable!$A:$A,1,0)))))))</f>
        <v>204</v>
      </c>
      <c r="AN1764">
        <v>1</v>
      </c>
      <c r="AO1764">
        <v>1</v>
      </c>
      <c r="AP1764">
        <v>0</v>
      </c>
      <c r="AT1764" s="2" t="str">
        <f>IF(AND(ISBLANK(AS1764),OR(NOT(ISBLANK(AU1764)),NOT(ISBLANK(AV1764)))),#N/A,
IF(ISBLANK(AS1764),"",
IF(AND(NOT(ISERROR(VLOOKUP(AS1764,MonsterTable!$A:$B,MATCH(MonsterTable!$B$1,MonsterTable!$A$1:$B$1,0),0))),OR(ISBLANK(AU1764),ISBLANK(AV1764))),#N/A,
IFERROR(VLOOKUP(AS1764,MonsterTable!$A:$B,MATCH(MonsterTable!$B$1,MonsterTable!$A$1:$B$1,0),0),
IF(OR(NOT(ISBLANK(AU1764)),ISBLANK(AV1764)),#N/A,
IF(AS1764="empty","empty",
VLOOKUP(AS1764,MonsterGroupTable!$A:$A,1,0)))))))</f>
        <v/>
      </c>
      <c r="BA1764" s="2" t="str">
        <f>IF(AND(ISBLANK(AZ1764),OR(NOT(ISBLANK(BB1764)),NOT(ISBLANK(BC1764)))),#N/A,
IF(ISBLANK(AZ1764),"",
IF(AND(NOT(ISERROR(VLOOKUP(AZ1764,MonsterTable!$A:$B,MATCH(MonsterTable!$B$1,MonsterTable!$A$1:$B$1,0),0))),OR(ISBLANK(BB1764),ISBLANK(BC1764))),#N/A,
IFERROR(VLOOKUP(AZ1764,MonsterTable!$A:$B,MATCH(MonsterTable!$B$1,MonsterTable!$A$1:$B$1,0),0),
IF(OR(NOT(ISBLANK(BB1764)),ISBLANK(BC1764)),#N/A,
IF(AZ1764="empty","empty",
VLOOKUP(AZ1764,MonsterGroupTable!$A:$A,1,0)))))))</f>
        <v/>
      </c>
    </row>
    <row r="1765" spans="1:53">
      <c r="A1765">
        <v>20731</v>
      </c>
      <c r="B1765">
        <f t="shared" si="59"/>
        <v>1.1000000000000001</v>
      </c>
      <c r="C1765">
        <f t="shared" si="60"/>
        <v>1.1000000000000001</v>
      </c>
      <c r="F1765">
        <v>3300</v>
      </c>
      <c r="G1765">
        <v>142276</v>
      </c>
      <c r="H1765">
        <v>0</v>
      </c>
      <c r="I1765">
        <v>0</v>
      </c>
      <c r="J1765">
        <v>0</v>
      </c>
      <c r="K1765" t="s">
        <v>362</v>
      </c>
      <c r="L1765" t="s">
        <v>247</v>
      </c>
      <c r="M1765" t="s">
        <v>443</v>
      </c>
      <c r="N1765" t="s">
        <v>444</v>
      </c>
      <c r="O1765">
        <v>0</v>
      </c>
      <c r="P1765">
        <v>-4.75</v>
      </c>
      <c r="Q1765">
        <v>-3.5</v>
      </c>
      <c r="R1765">
        <v>4.75</v>
      </c>
      <c r="S1765">
        <v>3</v>
      </c>
      <c r="T1765">
        <v>-13.5</v>
      </c>
      <c r="U1765">
        <v>2.5499999999999998</v>
      </c>
      <c r="V1765">
        <v>-6.75</v>
      </c>
      <c r="W1765" t="str">
        <f t="shared" si="58"/>
        <v>g114,5,empty,3,201,1,1,0</v>
      </c>
      <c r="X1765" s="1" t="s">
        <v>313</v>
      </c>
      <c r="Y1765" s="2" t="str">
        <f>IF(AND(ISBLANK(X1765),OR(NOT(ISBLANK(Z1765)),NOT(ISBLANK(AA1765)))),#N/A,
IF(ISBLANK(X1765),"",
IF(AND(NOT(ISERROR(VLOOKUP(X1765,MonsterTable!$A:$B,MATCH(MonsterTable!$B$1,MonsterTable!$A$1:$B$1,0),0))),OR(ISBLANK(Z1765),ISBLANK(AA1765))),#N/A,
IFERROR(VLOOKUP(X1765,MonsterTable!$A:$B,MATCH(MonsterTable!$B$1,MonsterTable!$A$1:$B$1,0),0),
IF(OR(NOT(ISBLANK(Z1765)),ISBLANK(AA1765)),#N/A,
IF(X1765="empty","empty",
VLOOKUP(X1765,MonsterGroupTable!$A:$A,1,0)))))))</f>
        <v>g114</v>
      </c>
      <c r="AA1765">
        <v>5</v>
      </c>
      <c r="AE1765" s="1" t="s">
        <v>446</v>
      </c>
      <c r="AF1765" s="2" t="str">
        <f>IF(AND(ISBLANK(AE1765),OR(NOT(ISBLANK(AG1765)),NOT(ISBLANK(AH1765)))),#N/A,
IF(ISBLANK(AE1765),"",
IF(AND(NOT(ISERROR(VLOOKUP(AE1765,MonsterTable!$A:$B,MATCH(MonsterTable!$B$1,MonsterTable!$A$1:$B$1,0),0))),OR(ISBLANK(AG1765),ISBLANK(AH1765))),#N/A,
IFERROR(VLOOKUP(AE1765,MonsterTable!$A:$B,MATCH(MonsterTable!$B$1,MonsterTable!$A$1:$B$1,0),0),
IF(OR(NOT(ISBLANK(AG1765)),ISBLANK(AH1765)),#N/A,
IF(AE1765="empty","empty",
VLOOKUP(AE1765,MonsterGroupTable!$A:$A,1,0)))))))</f>
        <v>empty</v>
      </c>
      <c r="AH1765">
        <v>3</v>
      </c>
      <c r="AL1765" s="1" t="s">
        <v>242</v>
      </c>
      <c r="AM1765" s="2">
        <f>IF(AND(ISBLANK(AL1765),OR(NOT(ISBLANK(AN1765)),NOT(ISBLANK(AO1765)))),#N/A,
IF(ISBLANK(AL1765),"",
IF(AND(NOT(ISERROR(VLOOKUP(AL1765,MonsterTable!$A:$B,MATCH(MonsterTable!$B$1,MonsterTable!$A$1:$B$1,0),0))),OR(ISBLANK(AN1765),ISBLANK(AO1765))),#N/A,
IFERROR(VLOOKUP(AL1765,MonsterTable!$A:$B,MATCH(MonsterTable!$B$1,MonsterTable!$A$1:$B$1,0),0),
IF(OR(NOT(ISBLANK(AN1765)),ISBLANK(AO1765)),#N/A,
IF(AL1765="empty","empty",
VLOOKUP(AL1765,MonsterGroupTable!$A:$A,1,0)))))))</f>
        <v>201</v>
      </c>
      <c r="AN1765">
        <v>1</v>
      </c>
      <c r="AO1765">
        <v>1</v>
      </c>
      <c r="AP1765">
        <v>0</v>
      </c>
      <c r="AT1765" s="2" t="str">
        <f>IF(AND(ISBLANK(AS1765),OR(NOT(ISBLANK(AU1765)),NOT(ISBLANK(AV1765)))),#N/A,
IF(ISBLANK(AS1765),"",
IF(AND(NOT(ISERROR(VLOOKUP(AS1765,MonsterTable!$A:$B,MATCH(MonsterTable!$B$1,MonsterTable!$A$1:$B$1,0),0))),OR(ISBLANK(AU1765),ISBLANK(AV1765))),#N/A,
IFERROR(VLOOKUP(AS1765,MonsterTable!$A:$B,MATCH(MonsterTable!$B$1,MonsterTable!$A$1:$B$1,0),0),
IF(OR(NOT(ISBLANK(AU1765)),ISBLANK(AV1765)),#N/A,
IF(AS1765="empty","empty",
VLOOKUP(AS1765,MonsterGroupTable!$A:$A,1,0)))))))</f>
        <v/>
      </c>
      <c r="BA1765" s="2" t="str">
        <f>IF(AND(ISBLANK(AZ1765),OR(NOT(ISBLANK(BB1765)),NOT(ISBLANK(BC1765)))),#N/A,
IF(ISBLANK(AZ1765),"",
IF(AND(NOT(ISERROR(VLOOKUP(AZ1765,MonsterTable!$A:$B,MATCH(MonsterTable!$B$1,MonsterTable!$A$1:$B$1,0),0))),OR(ISBLANK(BB1765),ISBLANK(BC1765))),#N/A,
IFERROR(VLOOKUP(AZ1765,MonsterTable!$A:$B,MATCH(MonsterTable!$B$1,MonsterTable!$A$1:$B$1,0),0),
IF(OR(NOT(ISBLANK(BB1765)),ISBLANK(BC1765)),#N/A,
IF(AZ1765="empty","empty",
VLOOKUP(AZ1765,MonsterGroupTable!$A:$A,1,0)))))))</f>
        <v/>
      </c>
    </row>
    <row r="1766" spans="1:53">
      <c r="A1766">
        <v>20732</v>
      </c>
      <c r="B1766">
        <f t="shared" si="59"/>
        <v>1.1000000000000001</v>
      </c>
      <c r="C1766">
        <f t="shared" si="60"/>
        <v>1.1000000000000001</v>
      </c>
      <c r="F1766">
        <v>3300</v>
      </c>
      <c r="G1766">
        <v>142771</v>
      </c>
      <c r="H1766">
        <v>0</v>
      </c>
      <c r="I1766">
        <v>0</v>
      </c>
      <c r="J1766">
        <v>0</v>
      </c>
      <c r="K1766" t="s">
        <v>362</v>
      </c>
      <c r="L1766" t="s">
        <v>247</v>
      </c>
      <c r="M1766" t="s">
        <v>443</v>
      </c>
      <c r="N1766" t="s">
        <v>444</v>
      </c>
      <c r="O1766">
        <v>0</v>
      </c>
      <c r="P1766">
        <v>-4.75</v>
      </c>
      <c r="Q1766">
        <v>-3.5</v>
      </c>
      <c r="R1766">
        <v>4.75</v>
      </c>
      <c r="S1766">
        <v>3</v>
      </c>
      <c r="T1766">
        <v>-13.5</v>
      </c>
      <c r="U1766">
        <v>2.5499999999999998</v>
      </c>
      <c r="V1766">
        <v>-6.75</v>
      </c>
      <c r="W1766" t="str">
        <f t="shared" si="58"/>
        <v>g114,5,empty,3,201,1,1,0</v>
      </c>
      <c r="X1766" s="1" t="s">
        <v>313</v>
      </c>
      <c r="Y1766" s="2" t="str">
        <f>IF(AND(ISBLANK(X1766),OR(NOT(ISBLANK(Z1766)),NOT(ISBLANK(AA1766)))),#N/A,
IF(ISBLANK(X1766),"",
IF(AND(NOT(ISERROR(VLOOKUP(X1766,MonsterTable!$A:$B,MATCH(MonsterTable!$B$1,MonsterTable!$A$1:$B$1,0),0))),OR(ISBLANK(Z1766),ISBLANK(AA1766))),#N/A,
IFERROR(VLOOKUP(X1766,MonsterTable!$A:$B,MATCH(MonsterTable!$B$1,MonsterTable!$A$1:$B$1,0),0),
IF(OR(NOT(ISBLANK(Z1766)),ISBLANK(AA1766)),#N/A,
IF(X1766="empty","empty",
VLOOKUP(X1766,MonsterGroupTable!$A:$A,1,0)))))))</f>
        <v>g114</v>
      </c>
      <c r="AA1766">
        <v>5</v>
      </c>
      <c r="AE1766" s="1" t="s">
        <v>446</v>
      </c>
      <c r="AF1766" s="2" t="str">
        <f>IF(AND(ISBLANK(AE1766),OR(NOT(ISBLANK(AG1766)),NOT(ISBLANK(AH1766)))),#N/A,
IF(ISBLANK(AE1766),"",
IF(AND(NOT(ISERROR(VLOOKUP(AE1766,MonsterTable!$A:$B,MATCH(MonsterTable!$B$1,MonsterTable!$A$1:$B$1,0),0))),OR(ISBLANK(AG1766),ISBLANK(AH1766))),#N/A,
IFERROR(VLOOKUP(AE1766,MonsterTable!$A:$B,MATCH(MonsterTable!$B$1,MonsterTable!$A$1:$B$1,0),0),
IF(OR(NOT(ISBLANK(AG1766)),ISBLANK(AH1766)),#N/A,
IF(AE1766="empty","empty",
VLOOKUP(AE1766,MonsterGroupTable!$A:$A,1,0)))))))</f>
        <v>empty</v>
      </c>
      <c r="AH1766">
        <v>3</v>
      </c>
      <c r="AL1766" s="1" t="s">
        <v>242</v>
      </c>
      <c r="AM1766" s="2">
        <f>IF(AND(ISBLANK(AL1766),OR(NOT(ISBLANK(AN1766)),NOT(ISBLANK(AO1766)))),#N/A,
IF(ISBLANK(AL1766),"",
IF(AND(NOT(ISERROR(VLOOKUP(AL1766,MonsterTable!$A:$B,MATCH(MonsterTable!$B$1,MonsterTable!$A$1:$B$1,0),0))),OR(ISBLANK(AN1766),ISBLANK(AO1766))),#N/A,
IFERROR(VLOOKUP(AL1766,MonsterTable!$A:$B,MATCH(MonsterTable!$B$1,MonsterTable!$A$1:$B$1,0),0),
IF(OR(NOT(ISBLANK(AN1766)),ISBLANK(AO1766)),#N/A,
IF(AL1766="empty","empty",
VLOOKUP(AL1766,MonsterGroupTable!$A:$A,1,0)))))))</f>
        <v>201</v>
      </c>
      <c r="AN1766">
        <v>1</v>
      </c>
      <c r="AO1766">
        <v>1</v>
      </c>
      <c r="AP1766">
        <v>0</v>
      </c>
      <c r="AT1766" s="2" t="str">
        <f>IF(AND(ISBLANK(AS1766),OR(NOT(ISBLANK(AU1766)),NOT(ISBLANK(AV1766)))),#N/A,
IF(ISBLANK(AS1766),"",
IF(AND(NOT(ISERROR(VLOOKUP(AS1766,MonsterTable!$A:$B,MATCH(MonsterTable!$B$1,MonsterTable!$A$1:$B$1,0),0))),OR(ISBLANK(AU1766),ISBLANK(AV1766))),#N/A,
IFERROR(VLOOKUP(AS1766,MonsterTable!$A:$B,MATCH(MonsterTable!$B$1,MonsterTable!$A$1:$B$1,0),0),
IF(OR(NOT(ISBLANK(AU1766)),ISBLANK(AV1766)),#N/A,
IF(AS1766="empty","empty",
VLOOKUP(AS1766,MonsterGroupTable!$A:$A,1,0)))))))</f>
        <v/>
      </c>
      <c r="BA1766" s="2" t="str">
        <f>IF(AND(ISBLANK(AZ1766),OR(NOT(ISBLANK(BB1766)),NOT(ISBLANK(BC1766)))),#N/A,
IF(ISBLANK(AZ1766),"",
IF(AND(NOT(ISERROR(VLOOKUP(AZ1766,MonsterTable!$A:$B,MATCH(MonsterTable!$B$1,MonsterTable!$A$1:$B$1,0),0))),OR(ISBLANK(BB1766),ISBLANK(BC1766))),#N/A,
IFERROR(VLOOKUP(AZ1766,MonsterTable!$A:$B,MATCH(MonsterTable!$B$1,MonsterTable!$A$1:$B$1,0),0),
IF(OR(NOT(ISBLANK(BB1766)),ISBLANK(BC1766)),#N/A,
IF(AZ1766="empty","empty",
VLOOKUP(AZ1766,MonsterGroupTable!$A:$A,1,0)))))))</f>
        <v/>
      </c>
    </row>
    <row r="1767" spans="1:53">
      <c r="A1767">
        <v>20733</v>
      </c>
      <c r="B1767">
        <f t="shared" si="59"/>
        <v>1.1000000000000001</v>
      </c>
      <c r="C1767">
        <f t="shared" si="60"/>
        <v>1.1000000000000001</v>
      </c>
      <c r="F1767">
        <v>3300</v>
      </c>
      <c r="G1767">
        <v>143266</v>
      </c>
      <c r="H1767">
        <v>0</v>
      </c>
      <c r="I1767">
        <v>0</v>
      </c>
      <c r="J1767">
        <v>0</v>
      </c>
      <c r="K1767" t="s">
        <v>362</v>
      </c>
      <c r="L1767" t="s">
        <v>247</v>
      </c>
      <c r="M1767" t="s">
        <v>443</v>
      </c>
      <c r="N1767" t="s">
        <v>444</v>
      </c>
      <c r="O1767">
        <v>0</v>
      </c>
      <c r="P1767">
        <v>-4.75</v>
      </c>
      <c r="Q1767">
        <v>-3.5</v>
      </c>
      <c r="R1767">
        <v>4.75</v>
      </c>
      <c r="S1767">
        <v>3</v>
      </c>
      <c r="T1767">
        <v>-13.5</v>
      </c>
      <c r="U1767">
        <v>2.5499999999999998</v>
      </c>
      <c r="V1767">
        <v>-6.75</v>
      </c>
      <c r="W1767" t="str">
        <f t="shared" si="58"/>
        <v>g114,5,empty,3,201,1,1,0</v>
      </c>
      <c r="X1767" s="1" t="s">
        <v>313</v>
      </c>
      <c r="Y1767" s="2" t="str">
        <f>IF(AND(ISBLANK(X1767),OR(NOT(ISBLANK(Z1767)),NOT(ISBLANK(AA1767)))),#N/A,
IF(ISBLANK(X1767),"",
IF(AND(NOT(ISERROR(VLOOKUP(X1767,MonsterTable!$A:$B,MATCH(MonsterTable!$B$1,MonsterTable!$A$1:$B$1,0),0))),OR(ISBLANK(Z1767),ISBLANK(AA1767))),#N/A,
IFERROR(VLOOKUP(X1767,MonsterTable!$A:$B,MATCH(MonsterTable!$B$1,MonsterTable!$A$1:$B$1,0),0),
IF(OR(NOT(ISBLANK(Z1767)),ISBLANK(AA1767)),#N/A,
IF(X1767="empty","empty",
VLOOKUP(X1767,MonsterGroupTable!$A:$A,1,0)))))))</f>
        <v>g114</v>
      </c>
      <c r="AA1767">
        <v>5</v>
      </c>
      <c r="AE1767" s="1" t="s">
        <v>446</v>
      </c>
      <c r="AF1767" s="2" t="str">
        <f>IF(AND(ISBLANK(AE1767),OR(NOT(ISBLANK(AG1767)),NOT(ISBLANK(AH1767)))),#N/A,
IF(ISBLANK(AE1767),"",
IF(AND(NOT(ISERROR(VLOOKUP(AE1767,MonsterTable!$A:$B,MATCH(MonsterTable!$B$1,MonsterTable!$A$1:$B$1,0),0))),OR(ISBLANK(AG1767),ISBLANK(AH1767))),#N/A,
IFERROR(VLOOKUP(AE1767,MonsterTable!$A:$B,MATCH(MonsterTable!$B$1,MonsterTable!$A$1:$B$1,0),0),
IF(OR(NOT(ISBLANK(AG1767)),ISBLANK(AH1767)),#N/A,
IF(AE1767="empty","empty",
VLOOKUP(AE1767,MonsterGroupTable!$A:$A,1,0)))))))</f>
        <v>empty</v>
      </c>
      <c r="AH1767">
        <v>3</v>
      </c>
      <c r="AL1767" s="1" t="s">
        <v>242</v>
      </c>
      <c r="AM1767" s="2">
        <f>IF(AND(ISBLANK(AL1767),OR(NOT(ISBLANK(AN1767)),NOT(ISBLANK(AO1767)))),#N/A,
IF(ISBLANK(AL1767),"",
IF(AND(NOT(ISERROR(VLOOKUP(AL1767,MonsterTable!$A:$B,MATCH(MonsterTable!$B$1,MonsterTable!$A$1:$B$1,0),0))),OR(ISBLANK(AN1767),ISBLANK(AO1767))),#N/A,
IFERROR(VLOOKUP(AL1767,MonsterTable!$A:$B,MATCH(MonsterTable!$B$1,MonsterTable!$A$1:$B$1,0),0),
IF(OR(NOT(ISBLANK(AN1767)),ISBLANK(AO1767)),#N/A,
IF(AL1767="empty","empty",
VLOOKUP(AL1767,MonsterGroupTable!$A:$A,1,0)))))))</f>
        <v>201</v>
      </c>
      <c r="AN1767">
        <v>1</v>
      </c>
      <c r="AO1767">
        <v>1</v>
      </c>
      <c r="AP1767">
        <v>0</v>
      </c>
      <c r="AT1767" s="2" t="str">
        <f>IF(AND(ISBLANK(AS1767),OR(NOT(ISBLANK(AU1767)),NOT(ISBLANK(AV1767)))),#N/A,
IF(ISBLANK(AS1767),"",
IF(AND(NOT(ISERROR(VLOOKUP(AS1767,MonsterTable!$A:$B,MATCH(MonsterTable!$B$1,MonsterTable!$A$1:$B$1,0),0))),OR(ISBLANK(AU1767),ISBLANK(AV1767))),#N/A,
IFERROR(VLOOKUP(AS1767,MonsterTable!$A:$B,MATCH(MonsterTable!$B$1,MonsterTable!$A$1:$B$1,0),0),
IF(OR(NOT(ISBLANK(AU1767)),ISBLANK(AV1767)),#N/A,
IF(AS1767="empty","empty",
VLOOKUP(AS1767,MonsterGroupTable!$A:$A,1,0)))))))</f>
        <v/>
      </c>
      <c r="BA1767" s="2" t="str">
        <f>IF(AND(ISBLANK(AZ1767),OR(NOT(ISBLANK(BB1767)),NOT(ISBLANK(BC1767)))),#N/A,
IF(ISBLANK(AZ1767),"",
IF(AND(NOT(ISERROR(VLOOKUP(AZ1767,MonsterTable!$A:$B,MATCH(MonsterTable!$B$1,MonsterTable!$A$1:$B$1,0),0))),OR(ISBLANK(BB1767),ISBLANK(BC1767))),#N/A,
IFERROR(VLOOKUP(AZ1767,MonsterTable!$A:$B,MATCH(MonsterTable!$B$1,MonsterTable!$A$1:$B$1,0),0),
IF(OR(NOT(ISBLANK(BB1767)),ISBLANK(BC1767)),#N/A,
IF(AZ1767="empty","empty",
VLOOKUP(AZ1767,MonsterGroupTable!$A:$A,1,0)))))))</f>
        <v/>
      </c>
    </row>
    <row r="1768" spans="1:53">
      <c r="A1768">
        <v>20734</v>
      </c>
      <c r="B1768">
        <f t="shared" si="59"/>
        <v>1.1000000000000001</v>
      </c>
      <c r="C1768">
        <f t="shared" si="60"/>
        <v>1.1000000000000001</v>
      </c>
      <c r="F1768">
        <v>3300</v>
      </c>
      <c r="G1768">
        <v>143761</v>
      </c>
      <c r="H1768">
        <v>0</v>
      </c>
      <c r="I1768">
        <v>0</v>
      </c>
      <c r="J1768">
        <v>0</v>
      </c>
      <c r="K1768" t="s">
        <v>362</v>
      </c>
      <c r="L1768" t="s">
        <v>247</v>
      </c>
      <c r="M1768" t="s">
        <v>443</v>
      </c>
      <c r="N1768" t="s">
        <v>444</v>
      </c>
      <c r="O1768">
        <v>0</v>
      </c>
      <c r="P1768">
        <v>-4.75</v>
      </c>
      <c r="Q1768">
        <v>-3.5</v>
      </c>
      <c r="R1768">
        <v>4.75</v>
      </c>
      <c r="S1768">
        <v>3</v>
      </c>
      <c r="T1768">
        <v>-13.5</v>
      </c>
      <c r="U1768">
        <v>2.5499999999999998</v>
      </c>
      <c r="V1768">
        <v>-6.75</v>
      </c>
      <c r="W1768" t="str">
        <f t="shared" si="58"/>
        <v>g114,5,empty,3,201,1,1,0</v>
      </c>
      <c r="X1768" s="1" t="s">
        <v>313</v>
      </c>
      <c r="Y1768" s="2" t="str">
        <f>IF(AND(ISBLANK(X1768),OR(NOT(ISBLANK(Z1768)),NOT(ISBLANK(AA1768)))),#N/A,
IF(ISBLANK(X1768),"",
IF(AND(NOT(ISERROR(VLOOKUP(X1768,MonsterTable!$A:$B,MATCH(MonsterTable!$B$1,MonsterTable!$A$1:$B$1,0),0))),OR(ISBLANK(Z1768),ISBLANK(AA1768))),#N/A,
IFERROR(VLOOKUP(X1768,MonsterTable!$A:$B,MATCH(MonsterTable!$B$1,MonsterTable!$A$1:$B$1,0),0),
IF(OR(NOT(ISBLANK(Z1768)),ISBLANK(AA1768)),#N/A,
IF(X1768="empty","empty",
VLOOKUP(X1768,MonsterGroupTable!$A:$A,1,0)))))))</f>
        <v>g114</v>
      </c>
      <c r="AA1768">
        <v>5</v>
      </c>
      <c r="AE1768" s="1" t="s">
        <v>446</v>
      </c>
      <c r="AF1768" s="2" t="str">
        <f>IF(AND(ISBLANK(AE1768),OR(NOT(ISBLANK(AG1768)),NOT(ISBLANK(AH1768)))),#N/A,
IF(ISBLANK(AE1768),"",
IF(AND(NOT(ISERROR(VLOOKUP(AE1768,MonsterTable!$A:$B,MATCH(MonsterTable!$B$1,MonsterTable!$A$1:$B$1,0),0))),OR(ISBLANK(AG1768),ISBLANK(AH1768))),#N/A,
IFERROR(VLOOKUP(AE1768,MonsterTable!$A:$B,MATCH(MonsterTable!$B$1,MonsterTable!$A$1:$B$1,0),0),
IF(OR(NOT(ISBLANK(AG1768)),ISBLANK(AH1768)),#N/A,
IF(AE1768="empty","empty",
VLOOKUP(AE1768,MonsterGroupTable!$A:$A,1,0)))))))</f>
        <v>empty</v>
      </c>
      <c r="AH1768">
        <v>3</v>
      </c>
      <c r="AL1768" s="1" t="s">
        <v>242</v>
      </c>
      <c r="AM1768" s="2">
        <f>IF(AND(ISBLANK(AL1768),OR(NOT(ISBLANK(AN1768)),NOT(ISBLANK(AO1768)))),#N/A,
IF(ISBLANK(AL1768),"",
IF(AND(NOT(ISERROR(VLOOKUP(AL1768,MonsterTable!$A:$B,MATCH(MonsterTable!$B$1,MonsterTable!$A$1:$B$1,0),0))),OR(ISBLANK(AN1768),ISBLANK(AO1768))),#N/A,
IFERROR(VLOOKUP(AL1768,MonsterTable!$A:$B,MATCH(MonsterTable!$B$1,MonsterTable!$A$1:$B$1,0),0),
IF(OR(NOT(ISBLANK(AN1768)),ISBLANK(AO1768)),#N/A,
IF(AL1768="empty","empty",
VLOOKUP(AL1768,MonsterGroupTable!$A:$A,1,0)))))))</f>
        <v>201</v>
      </c>
      <c r="AN1768">
        <v>1</v>
      </c>
      <c r="AO1768">
        <v>1</v>
      </c>
      <c r="AP1768">
        <v>0</v>
      </c>
      <c r="AT1768" s="2" t="str">
        <f>IF(AND(ISBLANK(AS1768),OR(NOT(ISBLANK(AU1768)),NOT(ISBLANK(AV1768)))),#N/A,
IF(ISBLANK(AS1768),"",
IF(AND(NOT(ISERROR(VLOOKUP(AS1768,MonsterTable!$A:$B,MATCH(MonsterTable!$B$1,MonsterTable!$A$1:$B$1,0),0))),OR(ISBLANK(AU1768),ISBLANK(AV1768))),#N/A,
IFERROR(VLOOKUP(AS1768,MonsterTable!$A:$B,MATCH(MonsterTable!$B$1,MonsterTable!$A$1:$B$1,0),0),
IF(OR(NOT(ISBLANK(AU1768)),ISBLANK(AV1768)),#N/A,
IF(AS1768="empty","empty",
VLOOKUP(AS1768,MonsterGroupTable!$A:$A,1,0)))))))</f>
        <v/>
      </c>
      <c r="BA1768" s="2" t="str">
        <f>IF(AND(ISBLANK(AZ1768),OR(NOT(ISBLANK(BB1768)),NOT(ISBLANK(BC1768)))),#N/A,
IF(ISBLANK(AZ1768),"",
IF(AND(NOT(ISERROR(VLOOKUP(AZ1768,MonsterTable!$A:$B,MATCH(MonsterTable!$B$1,MonsterTable!$A$1:$B$1,0),0))),OR(ISBLANK(BB1768),ISBLANK(BC1768))),#N/A,
IFERROR(VLOOKUP(AZ1768,MonsterTable!$A:$B,MATCH(MonsterTable!$B$1,MonsterTable!$A$1:$B$1,0),0),
IF(OR(NOT(ISBLANK(BB1768)),ISBLANK(BC1768)),#N/A,
IF(AZ1768="empty","empty",
VLOOKUP(AZ1768,MonsterGroupTable!$A:$A,1,0)))))))</f>
        <v/>
      </c>
    </row>
    <row r="1769" spans="1:53">
      <c r="A1769">
        <v>20735</v>
      </c>
      <c r="B1769">
        <f t="shared" si="59"/>
        <v>1.1000000000000001</v>
      </c>
      <c r="C1769">
        <f t="shared" si="60"/>
        <v>1.1000000000000001</v>
      </c>
      <c r="F1769">
        <v>3300</v>
      </c>
      <c r="G1769">
        <v>144256</v>
      </c>
      <c r="H1769">
        <v>0</v>
      </c>
      <c r="I1769">
        <v>0</v>
      </c>
      <c r="J1769">
        <v>0</v>
      </c>
      <c r="K1769" t="s">
        <v>362</v>
      </c>
      <c r="L1769" t="s">
        <v>247</v>
      </c>
      <c r="M1769" t="s">
        <v>443</v>
      </c>
      <c r="N1769" t="s">
        <v>444</v>
      </c>
      <c r="O1769">
        <v>0</v>
      </c>
      <c r="P1769">
        <v>-4.75</v>
      </c>
      <c r="Q1769">
        <v>-3.5</v>
      </c>
      <c r="R1769">
        <v>4.75</v>
      </c>
      <c r="S1769">
        <v>3</v>
      </c>
      <c r="T1769">
        <v>-13.5</v>
      </c>
      <c r="U1769">
        <v>2.5499999999999998</v>
      </c>
      <c r="V1769">
        <v>-6.75</v>
      </c>
      <c r="W1769" t="str">
        <f t="shared" si="58"/>
        <v>g114,5,empty,3,201,1,1,0</v>
      </c>
      <c r="X1769" s="1" t="s">
        <v>313</v>
      </c>
      <c r="Y1769" s="2" t="str">
        <f>IF(AND(ISBLANK(X1769),OR(NOT(ISBLANK(Z1769)),NOT(ISBLANK(AA1769)))),#N/A,
IF(ISBLANK(X1769),"",
IF(AND(NOT(ISERROR(VLOOKUP(X1769,MonsterTable!$A:$B,MATCH(MonsterTable!$B$1,MonsterTable!$A$1:$B$1,0),0))),OR(ISBLANK(Z1769),ISBLANK(AA1769))),#N/A,
IFERROR(VLOOKUP(X1769,MonsterTable!$A:$B,MATCH(MonsterTable!$B$1,MonsterTable!$A$1:$B$1,0),0),
IF(OR(NOT(ISBLANK(Z1769)),ISBLANK(AA1769)),#N/A,
IF(X1769="empty","empty",
VLOOKUP(X1769,MonsterGroupTable!$A:$A,1,0)))))))</f>
        <v>g114</v>
      </c>
      <c r="AA1769">
        <v>5</v>
      </c>
      <c r="AE1769" s="1" t="s">
        <v>446</v>
      </c>
      <c r="AF1769" s="2" t="str">
        <f>IF(AND(ISBLANK(AE1769),OR(NOT(ISBLANK(AG1769)),NOT(ISBLANK(AH1769)))),#N/A,
IF(ISBLANK(AE1769),"",
IF(AND(NOT(ISERROR(VLOOKUP(AE1769,MonsterTable!$A:$B,MATCH(MonsterTable!$B$1,MonsterTable!$A$1:$B$1,0),0))),OR(ISBLANK(AG1769),ISBLANK(AH1769))),#N/A,
IFERROR(VLOOKUP(AE1769,MonsterTable!$A:$B,MATCH(MonsterTable!$B$1,MonsterTable!$A$1:$B$1,0),0),
IF(OR(NOT(ISBLANK(AG1769)),ISBLANK(AH1769)),#N/A,
IF(AE1769="empty","empty",
VLOOKUP(AE1769,MonsterGroupTable!$A:$A,1,0)))))))</f>
        <v>empty</v>
      </c>
      <c r="AH1769">
        <v>3</v>
      </c>
      <c r="AL1769" s="1" t="s">
        <v>242</v>
      </c>
      <c r="AM1769" s="2">
        <f>IF(AND(ISBLANK(AL1769),OR(NOT(ISBLANK(AN1769)),NOT(ISBLANK(AO1769)))),#N/A,
IF(ISBLANK(AL1769),"",
IF(AND(NOT(ISERROR(VLOOKUP(AL1769,MonsterTable!$A:$B,MATCH(MonsterTable!$B$1,MonsterTable!$A$1:$B$1,0),0))),OR(ISBLANK(AN1769),ISBLANK(AO1769))),#N/A,
IFERROR(VLOOKUP(AL1769,MonsterTable!$A:$B,MATCH(MonsterTable!$B$1,MonsterTable!$A$1:$B$1,0),0),
IF(OR(NOT(ISBLANK(AN1769)),ISBLANK(AO1769)),#N/A,
IF(AL1769="empty","empty",
VLOOKUP(AL1769,MonsterGroupTable!$A:$A,1,0)))))))</f>
        <v>201</v>
      </c>
      <c r="AN1769">
        <v>1</v>
      </c>
      <c r="AO1769">
        <v>1</v>
      </c>
      <c r="AP1769">
        <v>0</v>
      </c>
      <c r="AT1769" s="2" t="str">
        <f>IF(AND(ISBLANK(AS1769),OR(NOT(ISBLANK(AU1769)),NOT(ISBLANK(AV1769)))),#N/A,
IF(ISBLANK(AS1769),"",
IF(AND(NOT(ISERROR(VLOOKUP(AS1769,MonsterTable!$A:$B,MATCH(MonsterTable!$B$1,MonsterTable!$A$1:$B$1,0),0))),OR(ISBLANK(AU1769),ISBLANK(AV1769))),#N/A,
IFERROR(VLOOKUP(AS1769,MonsterTable!$A:$B,MATCH(MonsterTable!$B$1,MonsterTable!$A$1:$B$1,0),0),
IF(OR(NOT(ISBLANK(AU1769)),ISBLANK(AV1769)),#N/A,
IF(AS1769="empty","empty",
VLOOKUP(AS1769,MonsterGroupTable!$A:$A,1,0)))))))</f>
        <v/>
      </c>
      <c r="BA1769" s="2" t="str">
        <f>IF(AND(ISBLANK(AZ1769),OR(NOT(ISBLANK(BB1769)),NOT(ISBLANK(BC1769)))),#N/A,
IF(ISBLANK(AZ1769),"",
IF(AND(NOT(ISERROR(VLOOKUP(AZ1769,MonsterTable!$A:$B,MATCH(MonsterTable!$B$1,MonsterTable!$A$1:$B$1,0),0))),OR(ISBLANK(BB1769),ISBLANK(BC1769))),#N/A,
IFERROR(VLOOKUP(AZ1769,MonsterTable!$A:$B,MATCH(MonsterTable!$B$1,MonsterTable!$A$1:$B$1,0),0),
IF(OR(NOT(ISBLANK(BB1769)),ISBLANK(BC1769)),#N/A,
IF(AZ1769="empty","empty",
VLOOKUP(AZ1769,MonsterGroupTable!$A:$A,1,0)))))))</f>
        <v/>
      </c>
    </row>
    <row r="1770" spans="1:53">
      <c r="A1770">
        <v>20736</v>
      </c>
      <c r="B1770">
        <f t="shared" si="59"/>
        <v>1.1000000000000001</v>
      </c>
      <c r="C1770">
        <f t="shared" si="60"/>
        <v>1.1000000000000001</v>
      </c>
      <c r="F1770">
        <v>3300</v>
      </c>
      <c r="G1770">
        <v>144751</v>
      </c>
      <c r="H1770">
        <v>0</v>
      </c>
      <c r="I1770">
        <v>0</v>
      </c>
      <c r="J1770">
        <v>0</v>
      </c>
      <c r="K1770" t="s">
        <v>362</v>
      </c>
      <c r="L1770" t="s">
        <v>247</v>
      </c>
      <c r="M1770" t="s">
        <v>443</v>
      </c>
      <c r="N1770" t="s">
        <v>444</v>
      </c>
      <c r="O1770">
        <v>0</v>
      </c>
      <c r="P1770">
        <v>-4.75</v>
      </c>
      <c r="Q1770">
        <v>-3.5</v>
      </c>
      <c r="R1770">
        <v>4.75</v>
      </c>
      <c r="S1770">
        <v>3</v>
      </c>
      <c r="T1770">
        <v>-13.5</v>
      </c>
      <c r="U1770">
        <v>2.5499999999999998</v>
      </c>
      <c r="V1770">
        <v>-6.75</v>
      </c>
      <c r="W1770" t="str">
        <f t="shared" si="58"/>
        <v>g114,5,empty,3,201,1,1,0</v>
      </c>
      <c r="X1770" s="1" t="s">
        <v>313</v>
      </c>
      <c r="Y1770" s="2" t="str">
        <f>IF(AND(ISBLANK(X1770),OR(NOT(ISBLANK(Z1770)),NOT(ISBLANK(AA1770)))),#N/A,
IF(ISBLANK(X1770),"",
IF(AND(NOT(ISERROR(VLOOKUP(X1770,MonsterTable!$A:$B,MATCH(MonsterTable!$B$1,MonsterTable!$A$1:$B$1,0),0))),OR(ISBLANK(Z1770),ISBLANK(AA1770))),#N/A,
IFERROR(VLOOKUP(X1770,MonsterTable!$A:$B,MATCH(MonsterTable!$B$1,MonsterTable!$A$1:$B$1,0),0),
IF(OR(NOT(ISBLANK(Z1770)),ISBLANK(AA1770)),#N/A,
IF(X1770="empty","empty",
VLOOKUP(X1770,MonsterGroupTable!$A:$A,1,0)))))))</f>
        <v>g114</v>
      </c>
      <c r="AA1770">
        <v>5</v>
      </c>
      <c r="AE1770" s="1" t="s">
        <v>446</v>
      </c>
      <c r="AF1770" s="2" t="str">
        <f>IF(AND(ISBLANK(AE1770),OR(NOT(ISBLANK(AG1770)),NOT(ISBLANK(AH1770)))),#N/A,
IF(ISBLANK(AE1770),"",
IF(AND(NOT(ISERROR(VLOOKUP(AE1770,MonsterTable!$A:$B,MATCH(MonsterTable!$B$1,MonsterTable!$A$1:$B$1,0),0))),OR(ISBLANK(AG1770),ISBLANK(AH1770))),#N/A,
IFERROR(VLOOKUP(AE1770,MonsterTable!$A:$B,MATCH(MonsterTable!$B$1,MonsterTable!$A$1:$B$1,0),0),
IF(OR(NOT(ISBLANK(AG1770)),ISBLANK(AH1770)),#N/A,
IF(AE1770="empty","empty",
VLOOKUP(AE1770,MonsterGroupTable!$A:$A,1,0)))))))</f>
        <v>empty</v>
      </c>
      <c r="AH1770">
        <v>3</v>
      </c>
      <c r="AL1770" s="1" t="s">
        <v>242</v>
      </c>
      <c r="AM1770" s="2">
        <f>IF(AND(ISBLANK(AL1770),OR(NOT(ISBLANK(AN1770)),NOT(ISBLANK(AO1770)))),#N/A,
IF(ISBLANK(AL1770),"",
IF(AND(NOT(ISERROR(VLOOKUP(AL1770,MonsterTable!$A:$B,MATCH(MonsterTable!$B$1,MonsterTable!$A$1:$B$1,0),0))),OR(ISBLANK(AN1770),ISBLANK(AO1770))),#N/A,
IFERROR(VLOOKUP(AL1770,MonsterTable!$A:$B,MATCH(MonsterTable!$B$1,MonsterTable!$A$1:$B$1,0),0),
IF(OR(NOT(ISBLANK(AN1770)),ISBLANK(AO1770)),#N/A,
IF(AL1770="empty","empty",
VLOOKUP(AL1770,MonsterGroupTable!$A:$A,1,0)))))))</f>
        <v>201</v>
      </c>
      <c r="AN1770">
        <v>1</v>
      </c>
      <c r="AO1770">
        <v>1</v>
      </c>
      <c r="AP1770">
        <v>0</v>
      </c>
      <c r="AT1770" s="2" t="str">
        <f>IF(AND(ISBLANK(AS1770),OR(NOT(ISBLANK(AU1770)),NOT(ISBLANK(AV1770)))),#N/A,
IF(ISBLANK(AS1770),"",
IF(AND(NOT(ISERROR(VLOOKUP(AS1770,MonsterTable!$A:$B,MATCH(MonsterTable!$B$1,MonsterTable!$A$1:$B$1,0),0))),OR(ISBLANK(AU1770),ISBLANK(AV1770))),#N/A,
IFERROR(VLOOKUP(AS1770,MonsterTable!$A:$B,MATCH(MonsterTable!$B$1,MonsterTable!$A$1:$B$1,0),0),
IF(OR(NOT(ISBLANK(AU1770)),ISBLANK(AV1770)),#N/A,
IF(AS1770="empty","empty",
VLOOKUP(AS1770,MonsterGroupTable!$A:$A,1,0)))))))</f>
        <v/>
      </c>
      <c r="BA1770" s="2" t="str">
        <f>IF(AND(ISBLANK(AZ1770),OR(NOT(ISBLANK(BB1770)),NOT(ISBLANK(BC1770)))),#N/A,
IF(ISBLANK(AZ1770),"",
IF(AND(NOT(ISERROR(VLOOKUP(AZ1770,MonsterTable!$A:$B,MATCH(MonsterTable!$B$1,MonsterTable!$A$1:$B$1,0),0))),OR(ISBLANK(BB1770),ISBLANK(BC1770))),#N/A,
IFERROR(VLOOKUP(AZ1770,MonsterTable!$A:$B,MATCH(MonsterTable!$B$1,MonsterTable!$A$1:$B$1,0),0),
IF(OR(NOT(ISBLANK(BB1770)),ISBLANK(BC1770)),#N/A,
IF(AZ1770="empty","empty",
VLOOKUP(AZ1770,MonsterGroupTable!$A:$A,1,0)))))))</f>
        <v/>
      </c>
    </row>
    <row r="1771" spans="1:53">
      <c r="A1771">
        <v>20737</v>
      </c>
      <c r="B1771">
        <f t="shared" si="59"/>
        <v>1.1000000000000001</v>
      </c>
      <c r="C1771">
        <f t="shared" si="60"/>
        <v>1.1000000000000001</v>
      </c>
      <c r="F1771">
        <v>3300</v>
      </c>
      <c r="G1771">
        <v>145246</v>
      </c>
      <c r="H1771">
        <v>0</v>
      </c>
      <c r="I1771">
        <v>0</v>
      </c>
      <c r="J1771">
        <v>0</v>
      </c>
      <c r="K1771" t="s">
        <v>362</v>
      </c>
      <c r="L1771" t="s">
        <v>247</v>
      </c>
      <c r="M1771" t="s">
        <v>443</v>
      </c>
      <c r="N1771" t="s">
        <v>444</v>
      </c>
      <c r="O1771">
        <v>0</v>
      </c>
      <c r="P1771">
        <v>-4.75</v>
      </c>
      <c r="Q1771">
        <v>-3.5</v>
      </c>
      <c r="R1771">
        <v>4.75</v>
      </c>
      <c r="S1771">
        <v>3</v>
      </c>
      <c r="T1771">
        <v>-13.5</v>
      </c>
      <c r="U1771">
        <v>2.5499999999999998</v>
      </c>
      <c r="V1771">
        <v>-6.75</v>
      </c>
      <c r="W1771" t="str">
        <f t="shared" si="58"/>
        <v>g114,5,empty,3,201,1,1,0</v>
      </c>
      <c r="X1771" s="1" t="s">
        <v>313</v>
      </c>
      <c r="Y1771" s="2" t="str">
        <f>IF(AND(ISBLANK(X1771),OR(NOT(ISBLANK(Z1771)),NOT(ISBLANK(AA1771)))),#N/A,
IF(ISBLANK(X1771),"",
IF(AND(NOT(ISERROR(VLOOKUP(X1771,MonsterTable!$A:$B,MATCH(MonsterTable!$B$1,MonsterTable!$A$1:$B$1,0),0))),OR(ISBLANK(Z1771),ISBLANK(AA1771))),#N/A,
IFERROR(VLOOKUP(X1771,MonsterTable!$A:$B,MATCH(MonsterTable!$B$1,MonsterTable!$A$1:$B$1,0),0),
IF(OR(NOT(ISBLANK(Z1771)),ISBLANK(AA1771)),#N/A,
IF(X1771="empty","empty",
VLOOKUP(X1771,MonsterGroupTable!$A:$A,1,0)))))))</f>
        <v>g114</v>
      </c>
      <c r="AA1771">
        <v>5</v>
      </c>
      <c r="AE1771" s="1" t="s">
        <v>446</v>
      </c>
      <c r="AF1771" s="2" t="str">
        <f>IF(AND(ISBLANK(AE1771),OR(NOT(ISBLANK(AG1771)),NOT(ISBLANK(AH1771)))),#N/A,
IF(ISBLANK(AE1771),"",
IF(AND(NOT(ISERROR(VLOOKUP(AE1771,MonsterTable!$A:$B,MATCH(MonsterTable!$B$1,MonsterTable!$A$1:$B$1,0),0))),OR(ISBLANK(AG1771),ISBLANK(AH1771))),#N/A,
IFERROR(VLOOKUP(AE1771,MonsterTable!$A:$B,MATCH(MonsterTable!$B$1,MonsterTable!$A$1:$B$1,0),0),
IF(OR(NOT(ISBLANK(AG1771)),ISBLANK(AH1771)),#N/A,
IF(AE1771="empty","empty",
VLOOKUP(AE1771,MonsterGroupTable!$A:$A,1,0)))))))</f>
        <v>empty</v>
      </c>
      <c r="AH1771">
        <v>3</v>
      </c>
      <c r="AL1771" s="1" t="s">
        <v>242</v>
      </c>
      <c r="AM1771" s="2">
        <f>IF(AND(ISBLANK(AL1771),OR(NOT(ISBLANK(AN1771)),NOT(ISBLANK(AO1771)))),#N/A,
IF(ISBLANK(AL1771),"",
IF(AND(NOT(ISERROR(VLOOKUP(AL1771,MonsterTable!$A:$B,MATCH(MonsterTable!$B$1,MonsterTable!$A$1:$B$1,0),0))),OR(ISBLANK(AN1771),ISBLANK(AO1771))),#N/A,
IFERROR(VLOOKUP(AL1771,MonsterTable!$A:$B,MATCH(MonsterTable!$B$1,MonsterTable!$A$1:$B$1,0),0),
IF(OR(NOT(ISBLANK(AN1771)),ISBLANK(AO1771)),#N/A,
IF(AL1771="empty","empty",
VLOOKUP(AL1771,MonsterGroupTable!$A:$A,1,0)))))))</f>
        <v>201</v>
      </c>
      <c r="AN1771">
        <v>1</v>
      </c>
      <c r="AO1771">
        <v>1</v>
      </c>
      <c r="AP1771">
        <v>0</v>
      </c>
      <c r="AT1771" s="2" t="str">
        <f>IF(AND(ISBLANK(AS1771),OR(NOT(ISBLANK(AU1771)),NOT(ISBLANK(AV1771)))),#N/A,
IF(ISBLANK(AS1771),"",
IF(AND(NOT(ISERROR(VLOOKUP(AS1771,MonsterTable!$A:$B,MATCH(MonsterTable!$B$1,MonsterTable!$A$1:$B$1,0),0))),OR(ISBLANK(AU1771),ISBLANK(AV1771))),#N/A,
IFERROR(VLOOKUP(AS1771,MonsterTable!$A:$B,MATCH(MonsterTable!$B$1,MonsterTable!$A$1:$B$1,0),0),
IF(OR(NOT(ISBLANK(AU1771)),ISBLANK(AV1771)),#N/A,
IF(AS1771="empty","empty",
VLOOKUP(AS1771,MonsterGroupTable!$A:$A,1,0)))))))</f>
        <v/>
      </c>
      <c r="BA1771" s="2" t="str">
        <f>IF(AND(ISBLANK(AZ1771),OR(NOT(ISBLANK(BB1771)),NOT(ISBLANK(BC1771)))),#N/A,
IF(ISBLANK(AZ1771),"",
IF(AND(NOT(ISERROR(VLOOKUP(AZ1771,MonsterTable!$A:$B,MATCH(MonsterTable!$B$1,MonsterTable!$A$1:$B$1,0),0))),OR(ISBLANK(BB1771),ISBLANK(BC1771))),#N/A,
IFERROR(VLOOKUP(AZ1771,MonsterTable!$A:$B,MATCH(MonsterTable!$B$1,MonsterTable!$A$1:$B$1,0),0),
IF(OR(NOT(ISBLANK(BB1771)),ISBLANK(BC1771)),#N/A,
IF(AZ1771="empty","empty",
VLOOKUP(AZ1771,MonsterGroupTable!$A:$A,1,0)))))))</f>
        <v/>
      </c>
    </row>
    <row r="1772" spans="1:53">
      <c r="A1772">
        <v>20738</v>
      </c>
      <c r="B1772">
        <f t="shared" si="59"/>
        <v>1.1000000000000001</v>
      </c>
      <c r="C1772">
        <f t="shared" si="60"/>
        <v>1.1000000000000001</v>
      </c>
      <c r="F1772">
        <v>3300</v>
      </c>
      <c r="G1772">
        <v>145741</v>
      </c>
      <c r="H1772">
        <v>0</v>
      </c>
      <c r="I1772">
        <v>0</v>
      </c>
      <c r="J1772">
        <v>0</v>
      </c>
      <c r="K1772" t="s">
        <v>362</v>
      </c>
      <c r="L1772" t="s">
        <v>247</v>
      </c>
      <c r="M1772" t="s">
        <v>443</v>
      </c>
      <c r="N1772" t="s">
        <v>444</v>
      </c>
      <c r="O1772">
        <v>0</v>
      </c>
      <c r="P1772">
        <v>-4.75</v>
      </c>
      <c r="Q1772">
        <v>-3.5</v>
      </c>
      <c r="R1772">
        <v>4.75</v>
      </c>
      <c r="S1772">
        <v>3</v>
      </c>
      <c r="T1772">
        <v>-13.5</v>
      </c>
      <c r="U1772">
        <v>2.5499999999999998</v>
      </c>
      <c r="V1772">
        <v>-6.75</v>
      </c>
      <c r="W1772" t="str">
        <f t="shared" si="58"/>
        <v>g114,5,empty,3,201,1,1,0</v>
      </c>
      <c r="X1772" s="1" t="s">
        <v>313</v>
      </c>
      <c r="Y1772" s="2" t="str">
        <f>IF(AND(ISBLANK(X1772),OR(NOT(ISBLANK(Z1772)),NOT(ISBLANK(AA1772)))),#N/A,
IF(ISBLANK(X1772),"",
IF(AND(NOT(ISERROR(VLOOKUP(X1772,MonsterTable!$A:$B,MATCH(MonsterTable!$B$1,MonsterTable!$A$1:$B$1,0),0))),OR(ISBLANK(Z1772),ISBLANK(AA1772))),#N/A,
IFERROR(VLOOKUP(X1772,MonsterTable!$A:$B,MATCH(MonsterTable!$B$1,MonsterTable!$A$1:$B$1,0),0),
IF(OR(NOT(ISBLANK(Z1772)),ISBLANK(AA1772)),#N/A,
IF(X1772="empty","empty",
VLOOKUP(X1772,MonsterGroupTable!$A:$A,1,0)))))))</f>
        <v>g114</v>
      </c>
      <c r="AA1772">
        <v>5</v>
      </c>
      <c r="AE1772" s="1" t="s">
        <v>446</v>
      </c>
      <c r="AF1772" s="2" t="str">
        <f>IF(AND(ISBLANK(AE1772),OR(NOT(ISBLANK(AG1772)),NOT(ISBLANK(AH1772)))),#N/A,
IF(ISBLANK(AE1772),"",
IF(AND(NOT(ISERROR(VLOOKUP(AE1772,MonsterTable!$A:$B,MATCH(MonsterTable!$B$1,MonsterTable!$A$1:$B$1,0),0))),OR(ISBLANK(AG1772),ISBLANK(AH1772))),#N/A,
IFERROR(VLOOKUP(AE1772,MonsterTable!$A:$B,MATCH(MonsterTable!$B$1,MonsterTable!$A$1:$B$1,0),0),
IF(OR(NOT(ISBLANK(AG1772)),ISBLANK(AH1772)),#N/A,
IF(AE1772="empty","empty",
VLOOKUP(AE1772,MonsterGroupTable!$A:$A,1,0)))))))</f>
        <v>empty</v>
      </c>
      <c r="AH1772">
        <v>3</v>
      </c>
      <c r="AL1772" s="1" t="s">
        <v>242</v>
      </c>
      <c r="AM1772" s="2">
        <f>IF(AND(ISBLANK(AL1772),OR(NOT(ISBLANK(AN1772)),NOT(ISBLANK(AO1772)))),#N/A,
IF(ISBLANK(AL1772),"",
IF(AND(NOT(ISERROR(VLOOKUP(AL1772,MonsterTable!$A:$B,MATCH(MonsterTable!$B$1,MonsterTable!$A$1:$B$1,0),0))),OR(ISBLANK(AN1772),ISBLANK(AO1772))),#N/A,
IFERROR(VLOOKUP(AL1772,MonsterTable!$A:$B,MATCH(MonsterTable!$B$1,MonsterTable!$A$1:$B$1,0),0),
IF(OR(NOT(ISBLANK(AN1772)),ISBLANK(AO1772)),#N/A,
IF(AL1772="empty","empty",
VLOOKUP(AL1772,MonsterGroupTable!$A:$A,1,0)))))))</f>
        <v>201</v>
      </c>
      <c r="AN1772">
        <v>1</v>
      </c>
      <c r="AO1772">
        <v>1</v>
      </c>
      <c r="AP1772">
        <v>0</v>
      </c>
      <c r="AT1772" s="2" t="str">
        <f>IF(AND(ISBLANK(AS1772),OR(NOT(ISBLANK(AU1772)),NOT(ISBLANK(AV1772)))),#N/A,
IF(ISBLANK(AS1772),"",
IF(AND(NOT(ISERROR(VLOOKUP(AS1772,MonsterTable!$A:$B,MATCH(MonsterTable!$B$1,MonsterTable!$A$1:$B$1,0),0))),OR(ISBLANK(AU1772),ISBLANK(AV1772))),#N/A,
IFERROR(VLOOKUP(AS1772,MonsterTable!$A:$B,MATCH(MonsterTable!$B$1,MonsterTable!$A$1:$B$1,0),0),
IF(OR(NOT(ISBLANK(AU1772)),ISBLANK(AV1772)),#N/A,
IF(AS1772="empty","empty",
VLOOKUP(AS1772,MonsterGroupTable!$A:$A,1,0)))))))</f>
        <v/>
      </c>
      <c r="BA1772" s="2" t="str">
        <f>IF(AND(ISBLANK(AZ1772),OR(NOT(ISBLANK(BB1772)),NOT(ISBLANK(BC1772)))),#N/A,
IF(ISBLANK(AZ1772),"",
IF(AND(NOT(ISERROR(VLOOKUP(AZ1772,MonsterTable!$A:$B,MATCH(MonsterTable!$B$1,MonsterTable!$A$1:$B$1,0),0))),OR(ISBLANK(BB1772),ISBLANK(BC1772))),#N/A,
IFERROR(VLOOKUP(AZ1772,MonsterTable!$A:$B,MATCH(MonsterTable!$B$1,MonsterTable!$A$1:$B$1,0),0),
IF(OR(NOT(ISBLANK(BB1772)),ISBLANK(BC1772)),#N/A,
IF(AZ1772="empty","empty",
VLOOKUP(AZ1772,MonsterGroupTable!$A:$A,1,0)))))))</f>
        <v/>
      </c>
    </row>
    <row r="1773" spans="1:53">
      <c r="A1773">
        <v>20739</v>
      </c>
      <c r="B1773">
        <f t="shared" si="59"/>
        <v>1.1000000000000001</v>
      </c>
      <c r="C1773">
        <f t="shared" si="60"/>
        <v>1.1000000000000001</v>
      </c>
      <c r="F1773">
        <v>3300</v>
      </c>
      <c r="G1773">
        <v>146236</v>
      </c>
      <c r="H1773">
        <v>0</v>
      </c>
      <c r="I1773">
        <v>0</v>
      </c>
      <c r="J1773">
        <v>0</v>
      </c>
      <c r="K1773" t="s">
        <v>362</v>
      </c>
      <c r="L1773" t="s">
        <v>247</v>
      </c>
      <c r="M1773" t="s">
        <v>443</v>
      </c>
      <c r="N1773" t="s">
        <v>444</v>
      </c>
      <c r="O1773">
        <v>0</v>
      </c>
      <c r="P1773">
        <v>-4.75</v>
      </c>
      <c r="Q1773">
        <v>-3.5</v>
      </c>
      <c r="R1773">
        <v>4.75</v>
      </c>
      <c r="S1773">
        <v>3</v>
      </c>
      <c r="T1773">
        <v>-13.5</v>
      </c>
      <c r="U1773">
        <v>2.5499999999999998</v>
      </c>
      <c r="V1773">
        <v>-6.75</v>
      </c>
      <c r="W1773" t="str">
        <f t="shared" si="58"/>
        <v>g114,5,empty,3,201,1,1,0</v>
      </c>
      <c r="X1773" s="1" t="s">
        <v>313</v>
      </c>
      <c r="Y1773" s="2" t="str">
        <f>IF(AND(ISBLANK(X1773),OR(NOT(ISBLANK(Z1773)),NOT(ISBLANK(AA1773)))),#N/A,
IF(ISBLANK(X1773),"",
IF(AND(NOT(ISERROR(VLOOKUP(X1773,MonsterTable!$A:$B,MATCH(MonsterTable!$B$1,MonsterTable!$A$1:$B$1,0),0))),OR(ISBLANK(Z1773),ISBLANK(AA1773))),#N/A,
IFERROR(VLOOKUP(X1773,MonsterTable!$A:$B,MATCH(MonsterTable!$B$1,MonsterTable!$A$1:$B$1,0),0),
IF(OR(NOT(ISBLANK(Z1773)),ISBLANK(AA1773)),#N/A,
IF(X1773="empty","empty",
VLOOKUP(X1773,MonsterGroupTable!$A:$A,1,0)))))))</f>
        <v>g114</v>
      </c>
      <c r="AA1773">
        <v>5</v>
      </c>
      <c r="AE1773" s="1" t="s">
        <v>446</v>
      </c>
      <c r="AF1773" s="2" t="str">
        <f>IF(AND(ISBLANK(AE1773),OR(NOT(ISBLANK(AG1773)),NOT(ISBLANK(AH1773)))),#N/A,
IF(ISBLANK(AE1773),"",
IF(AND(NOT(ISERROR(VLOOKUP(AE1773,MonsterTable!$A:$B,MATCH(MonsterTable!$B$1,MonsterTable!$A$1:$B$1,0),0))),OR(ISBLANK(AG1773),ISBLANK(AH1773))),#N/A,
IFERROR(VLOOKUP(AE1773,MonsterTable!$A:$B,MATCH(MonsterTable!$B$1,MonsterTable!$A$1:$B$1,0),0),
IF(OR(NOT(ISBLANK(AG1773)),ISBLANK(AH1773)),#N/A,
IF(AE1773="empty","empty",
VLOOKUP(AE1773,MonsterGroupTable!$A:$A,1,0)))))))</f>
        <v>empty</v>
      </c>
      <c r="AH1773">
        <v>3</v>
      </c>
      <c r="AL1773" s="1" t="s">
        <v>242</v>
      </c>
      <c r="AM1773" s="2">
        <f>IF(AND(ISBLANK(AL1773),OR(NOT(ISBLANK(AN1773)),NOT(ISBLANK(AO1773)))),#N/A,
IF(ISBLANK(AL1773),"",
IF(AND(NOT(ISERROR(VLOOKUP(AL1773,MonsterTable!$A:$B,MATCH(MonsterTable!$B$1,MonsterTable!$A$1:$B$1,0),0))),OR(ISBLANK(AN1773),ISBLANK(AO1773))),#N/A,
IFERROR(VLOOKUP(AL1773,MonsterTable!$A:$B,MATCH(MonsterTable!$B$1,MonsterTable!$A$1:$B$1,0),0),
IF(OR(NOT(ISBLANK(AN1773)),ISBLANK(AO1773)),#N/A,
IF(AL1773="empty","empty",
VLOOKUP(AL1773,MonsterGroupTable!$A:$A,1,0)))))))</f>
        <v>201</v>
      </c>
      <c r="AN1773">
        <v>1</v>
      </c>
      <c r="AO1773">
        <v>1</v>
      </c>
      <c r="AP1773">
        <v>0</v>
      </c>
      <c r="AT1773" s="2" t="str">
        <f>IF(AND(ISBLANK(AS1773),OR(NOT(ISBLANK(AU1773)),NOT(ISBLANK(AV1773)))),#N/A,
IF(ISBLANK(AS1773),"",
IF(AND(NOT(ISERROR(VLOOKUP(AS1773,MonsterTable!$A:$B,MATCH(MonsterTable!$B$1,MonsterTable!$A$1:$B$1,0),0))),OR(ISBLANK(AU1773),ISBLANK(AV1773))),#N/A,
IFERROR(VLOOKUP(AS1773,MonsterTable!$A:$B,MATCH(MonsterTable!$B$1,MonsterTable!$A$1:$B$1,0),0),
IF(OR(NOT(ISBLANK(AU1773)),ISBLANK(AV1773)),#N/A,
IF(AS1773="empty","empty",
VLOOKUP(AS1773,MonsterGroupTable!$A:$A,1,0)))))))</f>
        <v/>
      </c>
      <c r="BA1773" s="2" t="str">
        <f>IF(AND(ISBLANK(AZ1773),OR(NOT(ISBLANK(BB1773)),NOT(ISBLANK(BC1773)))),#N/A,
IF(ISBLANK(AZ1773),"",
IF(AND(NOT(ISERROR(VLOOKUP(AZ1773,MonsterTable!$A:$B,MATCH(MonsterTable!$B$1,MonsterTable!$A$1:$B$1,0),0))),OR(ISBLANK(BB1773),ISBLANK(BC1773))),#N/A,
IFERROR(VLOOKUP(AZ1773,MonsterTable!$A:$B,MATCH(MonsterTable!$B$1,MonsterTable!$A$1:$B$1,0),0),
IF(OR(NOT(ISBLANK(BB1773)),ISBLANK(BC1773)),#N/A,
IF(AZ1773="empty","empty",
VLOOKUP(AZ1773,MonsterGroupTable!$A:$A,1,0)))))))</f>
        <v/>
      </c>
    </row>
    <row r="1774" spans="1:53">
      <c r="A1774">
        <v>20740</v>
      </c>
      <c r="B1774">
        <f t="shared" si="59"/>
        <v>1.2</v>
      </c>
      <c r="C1774">
        <f t="shared" si="60"/>
        <v>1.1000000000000001</v>
      </c>
      <c r="F1774">
        <v>3300</v>
      </c>
      <c r="G1774">
        <v>146731</v>
      </c>
      <c r="H1774">
        <v>0</v>
      </c>
      <c r="I1774">
        <v>0</v>
      </c>
      <c r="J1774">
        <v>0</v>
      </c>
      <c r="K1774" t="s">
        <v>362</v>
      </c>
      <c r="L1774" t="s">
        <v>247</v>
      </c>
      <c r="M1774" t="s">
        <v>443</v>
      </c>
      <c r="N1774" t="s">
        <v>444</v>
      </c>
      <c r="O1774">
        <v>0</v>
      </c>
      <c r="P1774">
        <v>-4.75</v>
      </c>
      <c r="Q1774">
        <v>-3.5</v>
      </c>
      <c r="R1774">
        <v>4.75</v>
      </c>
      <c r="S1774">
        <v>3</v>
      </c>
      <c r="T1774">
        <v>-13.5</v>
      </c>
      <c r="U1774">
        <v>2.5499999999999998</v>
      </c>
      <c r="V1774">
        <v>-6.75</v>
      </c>
      <c r="W1774" t="str">
        <f t="shared" si="58"/>
        <v>g114,5,empty,3,201,1,1,0</v>
      </c>
      <c r="X1774" s="1" t="s">
        <v>313</v>
      </c>
      <c r="Y1774" s="2" t="str">
        <f>IF(AND(ISBLANK(X1774),OR(NOT(ISBLANK(Z1774)),NOT(ISBLANK(AA1774)))),#N/A,
IF(ISBLANK(X1774),"",
IF(AND(NOT(ISERROR(VLOOKUP(X1774,MonsterTable!$A:$B,MATCH(MonsterTable!$B$1,MonsterTable!$A$1:$B$1,0),0))),OR(ISBLANK(Z1774),ISBLANK(AA1774))),#N/A,
IFERROR(VLOOKUP(X1774,MonsterTable!$A:$B,MATCH(MonsterTable!$B$1,MonsterTable!$A$1:$B$1,0),0),
IF(OR(NOT(ISBLANK(Z1774)),ISBLANK(AA1774)),#N/A,
IF(X1774="empty","empty",
VLOOKUP(X1774,MonsterGroupTable!$A:$A,1,0)))))))</f>
        <v>g114</v>
      </c>
      <c r="AA1774">
        <v>5</v>
      </c>
      <c r="AE1774" s="1" t="s">
        <v>446</v>
      </c>
      <c r="AF1774" s="2" t="str">
        <f>IF(AND(ISBLANK(AE1774),OR(NOT(ISBLANK(AG1774)),NOT(ISBLANK(AH1774)))),#N/A,
IF(ISBLANK(AE1774),"",
IF(AND(NOT(ISERROR(VLOOKUP(AE1774,MonsterTable!$A:$B,MATCH(MonsterTable!$B$1,MonsterTable!$A$1:$B$1,0),0))),OR(ISBLANK(AG1774),ISBLANK(AH1774))),#N/A,
IFERROR(VLOOKUP(AE1774,MonsterTable!$A:$B,MATCH(MonsterTable!$B$1,MonsterTable!$A$1:$B$1,0),0),
IF(OR(NOT(ISBLANK(AG1774)),ISBLANK(AH1774)),#N/A,
IF(AE1774="empty","empty",
VLOOKUP(AE1774,MonsterGroupTable!$A:$A,1,0)))))))</f>
        <v>empty</v>
      </c>
      <c r="AH1774">
        <v>3</v>
      </c>
      <c r="AL1774" s="1" t="s">
        <v>242</v>
      </c>
      <c r="AM1774" s="2">
        <f>IF(AND(ISBLANK(AL1774),OR(NOT(ISBLANK(AN1774)),NOT(ISBLANK(AO1774)))),#N/A,
IF(ISBLANK(AL1774),"",
IF(AND(NOT(ISERROR(VLOOKUP(AL1774,MonsterTable!$A:$B,MATCH(MonsterTable!$B$1,MonsterTable!$A$1:$B$1,0),0))),OR(ISBLANK(AN1774),ISBLANK(AO1774))),#N/A,
IFERROR(VLOOKUP(AL1774,MonsterTable!$A:$B,MATCH(MonsterTable!$B$1,MonsterTable!$A$1:$B$1,0),0),
IF(OR(NOT(ISBLANK(AN1774)),ISBLANK(AO1774)),#N/A,
IF(AL1774="empty","empty",
VLOOKUP(AL1774,MonsterGroupTable!$A:$A,1,0)))))))</f>
        <v>201</v>
      </c>
      <c r="AN1774">
        <v>1</v>
      </c>
      <c r="AO1774">
        <v>1</v>
      </c>
      <c r="AP1774">
        <v>0</v>
      </c>
      <c r="AT1774" s="2" t="str">
        <f>IF(AND(ISBLANK(AS1774),OR(NOT(ISBLANK(AU1774)),NOT(ISBLANK(AV1774)))),#N/A,
IF(ISBLANK(AS1774),"",
IF(AND(NOT(ISERROR(VLOOKUP(AS1774,MonsterTable!$A:$B,MATCH(MonsterTable!$B$1,MonsterTable!$A$1:$B$1,0),0))),OR(ISBLANK(AU1774),ISBLANK(AV1774))),#N/A,
IFERROR(VLOOKUP(AS1774,MonsterTable!$A:$B,MATCH(MonsterTable!$B$1,MonsterTable!$A$1:$B$1,0),0),
IF(OR(NOT(ISBLANK(AU1774)),ISBLANK(AV1774)),#N/A,
IF(AS1774="empty","empty",
VLOOKUP(AS1774,MonsterGroupTable!$A:$A,1,0)))))))</f>
        <v/>
      </c>
      <c r="BA1774" s="2" t="str">
        <f>IF(AND(ISBLANK(AZ1774),OR(NOT(ISBLANK(BB1774)),NOT(ISBLANK(BC1774)))),#N/A,
IF(ISBLANK(AZ1774),"",
IF(AND(NOT(ISERROR(VLOOKUP(AZ1774,MonsterTable!$A:$B,MATCH(MonsterTable!$B$1,MonsterTable!$A$1:$B$1,0),0))),OR(ISBLANK(BB1774),ISBLANK(BC1774))),#N/A,
IFERROR(VLOOKUP(AZ1774,MonsterTable!$A:$B,MATCH(MonsterTable!$B$1,MonsterTable!$A$1:$B$1,0),0),
IF(OR(NOT(ISBLANK(BB1774)),ISBLANK(BC1774)),#N/A,
IF(AZ1774="empty","empty",
VLOOKUP(AZ1774,MonsterGroupTable!$A:$A,1,0)))))))</f>
        <v/>
      </c>
    </row>
    <row r="1775" spans="1:53">
      <c r="A1775">
        <v>20741</v>
      </c>
      <c r="B1775">
        <f t="shared" si="59"/>
        <v>1.1000000000000001</v>
      </c>
      <c r="C1775">
        <f t="shared" si="60"/>
        <v>1.1000000000000001</v>
      </c>
      <c r="F1775">
        <v>3300</v>
      </c>
      <c r="G1775">
        <v>147226</v>
      </c>
      <c r="H1775">
        <v>0</v>
      </c>
      <c r="I1775">
        <v>0</v>
      </c>
      <c r="J1775">
        <v>0</v>
      </c>
      <c r="K1775" t="s">
        <v>362</v>
      </c>
      <c r="L1775" t="s">
        <v>249</v>
      </c>
      <c r="M1775" t="s">
        <v>443</v>
      </c>
      <c r="N1775" t="s">
        <v>444</v>
      </c>
      <c r="O1775">
        <v>0</v>
      </c>
      <c r="P1775">
        <v>-4.75</v>
      </c>
      <c r="Q1775">
        <v>-3.5</v>
      </c>
      <c r="R1775">
        <v>4.75</v>
      </c>
      <c r="S1775">
        <v>3</v>
      </c>
      <c r="T1775">
        <v>-13.5</v>
      </c>
      <c r="U1775">
        <v>2.5499999999999998</v>
      </c>
      <c r="V1775">
        <v>-6.75</v>
      </c>
      <c r="W1775" t="str">
        <f t="shared" si="58"/>
        <v>g115,5,empty,3,205,1,1,0</v>
      </c>
      <c r="X1775" s="1" t="s">
        <v>314</v>
      </c>
      <c r="Y1775" s="2" t="str">
        <f>IF(AND(ISBLANK(X1775),OR(NOT(ISBLANK(Z1775)),NOT(ISBLANK(AA1775)))),#N/A,
IF(ISBLANK(X1775),"",
IF(AND(NOT(ISERROR(VLOOKUP(X1775,MonsterTable!$A:$B,MATCH(MonsterTable!$B$1,MonsterTable!$A$1:$B$1,0),0))),OR(ISBLANK(Z1775),ISBLANK(AA1775))),#N/A,
IFERROR(VLOOKUP(X1775,MonsterTable!$A:$B,MATCH(MonsterTable!$B$1,MonsterTable!$A$1:$B$1,0),0),
IF(OR(NOT(ISBLANK(Z1775)),ISBLANK(AA1775)),#N/A,
IF(X1775="empty","empty",
VLOOKUP(X1775,MonsterGroupTable!$A:$A,1,0)))))))</f>
        <v>g115</v>
      </c>
      <c r="AA1775">
        <v>5</v>
      </c>
      <c r="AE1775" s="1" t="s">
        <v>446</v>
      </c>
      <c r="AF1775" s="2" t="str">
        <f>IF(AND(ISBLANK(AE1775),OR(NOT(ISBLANK(AG1775)),NOT(ISBLANK(AH1775)))),#N/A,
IF(ISBLANK(AE1775),"",
IF(AND(NOT(ISERROR(VLOOKUP(AE1775,MonsterTable!$A:$B,MATCH(MonsterTable!$B$1,MonsterTable!$A$1:$B$1,0),0))),OR(ISBLANK(AG1775),ISBLANK(AH1775))),#N/A,
IFERROR(VLOOKUP(AE1775,MonsterTable!$A:$B,MATCH(MonsterTable!$B$1,MonsterTable!$A$1:$B$1,0),0),
IF(OR(NOT(ISBLANK(AG1775)),ISBLANK(AH1775)),#N/A,
IF(AE1775="empty","empty",
VLOOKUP(AE1775,MonsterGroupTable!$A:$A,1,0)))))))</f>
        <v>empty</v>
      </c>
      <c r="AH1775">
        <v>3</v>
      </c>
      <c r="AL1775" s="1" t="s">
        <v>341</v>
      </c>
      <c r="AM1775" s="2">
        <f>IF(AND(ISBLANK(AL1775),OR(NOT(ISBLANK(AN1775)),NOT(ISBLANK(AO1775)))),#N/A,
IF(ISBLANK(AL1775),"",
IF(AND(NOT(ISERROR(VLOOKUP(AL1775,MonsterTable!$A:$B,MATCH(MonsterTable!$B$1,MonsterTable!$A$1:$B$1,0),0))),OR(ISBLANK(AN1775),ISBLANK(AO1775))),#N/A,
IFERROR(VLOOKUP(AL1775,MonsterTable!$A:$B,MATCH(MonsterTable!$B$1,MonsterTable!$A$1:$B$1,0),0),
IF(OR(NOT(ISBLANK(AN1775)),ISBLANK(AO1775)),#N/A,
IF(AL1775="empty","empty",
VLOOKUP(AL1775,MonsterGroupTable!$A:$A,1,0)))))))</f>
        <v>205</v>
      </c>
      <c r="AN1775">
        <v>1</v>
      </c>
      <c r="AO1775">
        <v>1</v>
      </c>
      <c r="AP1775">
        <v>0</v>
      </c>
      <c r="AT1775" s="2" t="str">
        <f>IF(AND(ISBLANK(AS1775),OR(NOT(ISBLANK(AU1775)),NOT(ISBLANK(AV1775)))),#N/A,
IF(ISBLANK(AS1775),"",
IF(AND(NOT(ISERROR(VLOOKUP(AS1775,MonsterTable!$A:$B,MATCH(MonsterTable!$B$1,MonsterTable!$A$1:$B$1,0),0))),OR(ISBLANK(AU1775),ISBLANK(AV1775))),#N/A,
IFERROR(VLOOKUP(AS1775,MonsterTable!$A:$B,MATCH(MonsterTable!$B$1,MonsterTable!$A$1:$B$1,0),0),
IF(OR(NOT(ISBLANK(AU1775)),ISBLANK(AV1775)),#N/A,
IF(AS1775="empty","empty",
VLOOKUP(AS1775,MonsterGroupTable!$A:$A,1,0)))))))</f>
        <v/>
      </c>
      <c r="BA1775" s="2" t="str">
        <f>IF(AND(ISBLANK(AZ1775),OR(NOT(ISBLANK(BB1775)),NOT(ISBLANK(BC1775)))),#N/A,
IF(ISBLANK(AZ1775),"",
IF(AND(NOT(ISERROR(VLOOKUP(AZ1775,MonsterTable!$A:$B,MATCH(MonsterTable!$B$1,MonsterTable!$A$1:$B$1,0),0))),OR(ISBLANK(BB1775),ISBLANK(BC1775))),#N/A,
IFERROR(VLOOKUP(AZ1775,MonsterTable!$A:$B,MATCH(MonsterTable!$B$1,MonsterTable!$A$1:$B$1,0),0),
IF(OR(NOT(ISBLANK(BB1775)),ISBLANK(BC1775)),#N/A,
IF(AZ1775="empty","empty",
VLOOKUP(AZ1775,MonsterGroupTable!$A:$A,1,0)))))))</f>
        <v/>
      </c>
    </row>
    <row r="1776" spans="1:53">
      <c r="A1776">
        <v>20742</v>
      </c>
      <c r="B1776">
        <f t="shared" si="59"/>
        <v>1.1000000000000001</v>
      </c>
      <c r="C1776">
        <f t="shared" si="60"/>
        <v>1.1000000000000001</v>
      </c>
      <c r="F1776">
        <v>3300</v>
      </c>
      <c r="G1776">
        <v>147721</v>
      </c>
      <c r="H1776">
        <v>0</v>
      </c>
      <c r="I1776">
        <v>0</v>
      </c>
      <c r="J1776">
        <v>0</v>
      </c>
      <c r="K1776" t="s">
        <v>362</v>
      </c>
      <c r="L1776" t="s">
        <v>249</v>
      </c>
      <c r="M1776" t="s">
        <v>443</v>
      </c>
      <c r="N1776" t="s">
        <v>444</v>
      </c>
      <c r="O1776">
        <v>0</v>
      </c>
      <c r="P1776">
        <v>-4.75</v>
      </c>
      <c r="Q1776">
        <v>-3.5</v>
      </c>
      <c r="R1776">
        <v>4.75</v>
      </c>
      <c r="S1776">
        <v>3</v>
      </c>
      <c r="T1776">
        <v>-13.5</v>
      </c>
      <c r="U1776">
        <v>2.5499999999999998</v>
      </c>
      <c r="V1776">
        <v>-6.75</v>
      </c>
      <c r="W1776" t="str">
        <f t="shared" si="58"/>
        <v>g115,5,empty,3,205,1,1,0</v>
      </c>
      <c r="X1776" s="1" t="s">
        <v>314</v>
      </c>
      <c r="Y1776" s="2" t="str">
        <f>IF(AND(ISBLANK(X1776),OR(NOT(ISBLANK(Z1776)),NOT(ISBLANK(AA1776)))),#N/A,
IF(ISBLANK(X1776),"",
IF(AND(NOT(ISERROR(VLOOKUP(X1776,MonsterTable!$A:$B,MATCH(MonsterTable!$B$1,MonsterTable!$A$1:$B$1,0),0))),OR(ISBLANK(Z1776),ISBLANK(AA1776))),#N/A,
IFERROR(VLOOKUP(X1776,MonsterTable!$A:$B,MATCH(MonsterTable!$B$1,MonsterTable!$A$1:$B$1,0),0),
IF(OR(NOT(ISBLANK(Z1776)),ISBLANK(AA1776)),#N/A,
IF(X1776="empty","empty",
VLOOKUP(X1776,MonsterGroupTable!$A:$A,1,0)))))))</f>
        <v>g115</v>
      </c>
      <c r="AA1776">
        <v>5</v>
      </c>
      <c r="AE1776" s="1" t="s">
        <v>446</v>
      </c>
      <c r="AF1776" s="2" t="str">
        <f>IF(AND(ISBLANK(AE1776),OR(NOT(ISBLANK(AG1776)),NOT(ISBLANK(AH1776)))),#N/A,
IF(ISBLANK(AE1776),"",
IF(AND(NOT(ISERROR(VLOOKUP(AE1776,MonsterTable!$A:$B,MATCH(MonsterTable!$B$1,MonsterTable!$A$1:$B$1,0),0))),OR(ISBLANK(AG1776),ISBLANK(AH1776))),#N/A,
IFERROR(VLOOKUP(AE1776,MonsterTable!$A:$B,MATCH(MonsterTable!$B$1,MonsterTable!$A$1:$B$1,0),0),
IF(OR(NOT(ISBLANK(AG1776)),ISBLANK(AH1776)),#N/A,
IF(AE1776="empty","empty",
VLOOKUP(AE1776,MonsterGroupTable!$A:$A,1,0)))))))</f>
        <v>empty</v>
      </c>
      <c r="AH1776">
        <v>3</v>
      </c>
      <c r="AL1776" s="1" t="s">
        <v>341</v>
      </c>
      <c r="AM1776" s="2">
        <f>IF(AND(ISBLANK(AL1776),OR(NOT(ISBLANK(AN1776)),NOT(ISBLANK(AO1776)))),#N/A,
IF(ISBLANK(AL1776),"",
IF(AND(NOT(ISERROR(VLOOKUP(AL1776,MonsterTable!$A:$B,MATCH(MonsterTable!$B$1,MonsterTable!$A$1:$B$1,0),0))),OR(ISBLANK(AN1776),ISBLANK(AO1776))),#N/A,
IFERROR(VLOOKUP(AL1776,MonsterTable!$A:$B,MATCH(MonsterTable!$B$1,MonsterTable!$A$1:$B$1,0),0),
IF(OR(NOT(ISBLANK(AN1776)),ISBLANK(AO1776)),#N/A,
IF(AL1776="empty","empty",
VLOOKUP(AL1776,MonsterGroupTable!$A:$A,1,0)))))))</f>
        <v>205</v>
      </c>
      <c r="AN1776">
        <v>1</v>
      </c>
      <c r="AO1776">
        <v>1</v>
      </c>
      <c r="AP1776">
        <v>0</v>
      </c>
      <c r="AT1776" s="2" t="str">
        <f>IF(AND(ISBLANK(AS1776),OR(NOT(ISBLANK(AU1776)),NOT(ISBLANK(AV1776)))),#N/A,
IF(ISBLANK(AS1776),"",
IF(AND(NOT(ISERROR(VLOOKUP(AS1776,MonsterTable!$A:$B,MATCH(MonsterTable!$B$1,MonsterTable!$A$1:$B$1,0),0))),OR(ISBLANK(AU1776),ISBLANK(AV1776))),#N/A,
IFERROR(VLOOKUP(AS1776,MonsterTable!$A:$B,MATCH(MonsterTable!$B$1,MonsterTable!$A$1:$B$1,0),0),
IF(OR(NOT(ISBLANK(AU1776)),ISBLANK(AV1776)),#N/A,
IF(AS1776="empty","empty",
VLOOKUP(AS1776,MonsterGroupTable!$A:$A,1,0)))))))</f>
        <v/>
      </c>
      <c r="BA1776" s="2" t="str">
        <f>IF(AND(ISBLANK(AZ1776),OR(NOT(ISBLANK(BB1776)),NOT(ISBLANK(BC1776)))),#N/A,
IF(ISBLANK(AZ1776),"",
IF(AND(NOT(ISERROR(VLOOKUP(AZ1776,MonsterTable!$A:$B,MATCH(MonsterTable!$B$1,MonsterTable!$A$1:$B$1,0),0))),OR(ISBLANK(BB1776),ISBLANK(BC1776))),#N/A,
IFERROR(VLOOKUP(AZ1776,MonsterTable!$A:$B,MATCH(MonsterTable!$B$1,MonsterTable!$A$1:$B$1,0),0),
IF(OR(NOT(ISBLANK(BB1776)),ISBLANK(BC1776)),#N/A,
IF(AZ1776="empty","empty",
VLOOKUP(AZ1776,MonsterGroupTable!$A:$A,1,0)))))))</f>
        <v/>
      </c>
    </row>
    <row r="1777" spans="1:53">
      <c r="A1777">
        <v>20743</v>
      </c>
      <c r="B1777">
        <f t="shared" si="59"/>
        <v>1.1000000000000001</v>
      </c>
      <c r="C1777">
        <f t="shared" si="60"/>
        <v>1.1000000000000001</v>
      </c>
      <c r="F1777">
        <v>3300</v>
      </c>
      <c r="G1777">
        <v>148216</v>
      </c>
      <c r="H1777">
        <v>0</v>
      </c>
      <c r="I1777">
        <v>0</v>
      </c>
      <c r="J1777">
        <v>0</v>
      </c>
      <c r="K1777" t="s">
        <v>362</v>
      </c>
      <c r="L1777" t="s">
        <v>249</v>
      </c>
      <c r="M1777" t="s">
        <v>443</v>
      </c>
      <c r="N1777" t="s">
        <v>444</v>
      </c>
      <c r="O1777">
        <v>0</v>
      </c>
      <c r="P1777">
        <v>-4.75</v>
      </c>
      <c r="Q1777">
        <v>-3.5</v>
      </c>
      <c r="R1777">
        <v>4.75</v>
      </c>
      <c r="S1777">
        <v>3</v>
      </c>
      <c r="T1777">
        <v>-13.5</v>
      </c>
      <c r="U1777">
        <v>2.5499999999999998</v>
      </c>
      <c r="V1777">
        <v>-6.75</v>
      </c>
      <c r="W1777" t="str">
        <f t="shared" si="58"/>
        <v>g115,5,empty,3,205,1,1,0</v>
      </c>
      <c r="X1777" s="1" t="s">
        <v>314</v>
      </c>
      <c r="Y1777" s="2" t="str">
        <f>IF(AND(ISBLANK(X1777),OR(NOT(ISBLANK(Z1777)),NOT(ISBLANK(AA1777)))),#N/A,
IF(ISBLANK(X1777),"",
IF(AND(NOT(ISERROR(VLOOKUP(X1777,MonsterTable!$A:$B,MATCH(MonsterTable!$B$1,MonsterTable!$A$1:$B$1,0),0))),OR(ISBLANK(Z1777),ISBLANK(AA1777))),#N/A,
IFERROR(VLOOKUP(X1777,MonsterTable!$A:$B,MATCH(MonsterTable!$B$1,MonsterTable!$A$1:$B$1,0),0),
IF(OR(NOT(ISBLANK(Z1777)),ISBLANK(AA1777)),#N/A,
IF(X1777="empty","empty",
VLOOKUP(X1777,MonsterGroupTable!$A:$A,1,0)))))))</f>
        <v>g115</v>
      </c>
      <c r="AA1777">
        <v>5</v>
      </c>
      <c r="AE1777" s="1" t="s">
        <v>446</v>
      </c>
      <c r="AF1777" s="2" t="str">
        <f>IF(AND(ISBLANK(AE1777),OR(NOT(ISBLANK(AG1777)),NOT(ISBLANK(AH1777)))),#N/A,
IF(ISBLANK(AE1777),"",
IF(AND(NOT(ISERROR(VLOOKUP(AE1777,MonsterTable!$A:$B,MATCH(MonsterTable!$B$1,MonsterTable!$A$1:$B$1,0),0))),OR(ISBLANK(AG1777),ISBLANK(AH1777))),#N/A,
IFERROR(VLOOKUP(AE1777,MonsterTable!$A:$B,MATCH(MonsterTable!$B$1,MonsterTable!$A$1:$B$1,0),0),
IF(OR(NOT(ISBLANK(AG1777)),ISBLANK(AH1777)),#N/A,
IF(AE1777="empty","empty",
VLOOKUP(AE1777,MonsterGroupTable!$A:$A,1,0)))))))</f>
        <v>empty</v>
      </c>
      <c r="AH1777">
        <v>3</v>
      </c>
      <c r="AL1777" s="1" t="s">
        <v>341</v>
      </c>
      <c r="AM1777" s="2">
        <f>IF(AND(ISBLANK(AL1777),OR(NOT(ISBLANK(AN1777)),NOT(ISBLANK(AO1777)))),#N/A,
IF(ISBLANK(AL1777),"",
IF(AND(NOT(ISERROR(VLOOKUP(AL1777,MonsterTable!$A:$B,MATCH(MonsterTable!$B$1,MonsterTable!$A$1:$B$1,0),0))),OR(ISBLANK(AN1777),ISBLANK(AO1777))),#N/A,
IFERROR(VLOOKUP(AL1777,MonsterTable!$A:$B,MATCH(MonsterTable!$B$1,MonsterTable!$A$1:$B$1,0),0),
IF(OR(NOT(ISBLANK(AN1777)),ISBLANK(AO1777)),#N/A,
IF(AL1777="empty","empty",
VLOOKUP(AL1777,MonsterGroupTable!$A:$A,1,0)))))))</f>
        <v>205</v>
      </c>
      <c r="AN1777">
        <v>1</v>
      </c>
      <c r="AO1777">
        <v>1</v>
      </c>
      <c r="AP1777">
        <v>0</v>
      </c>
      <c r="AT1777" s="2" t="str">
        <f>IF(AND(ISBLANK(AS1777),OR(NOT(ISBLANK(AU1777)),NOT(ISBLANK(AV1777)))),#N/A,
IF(ISBLANK(AS1777),"",
IF(AND(NOT(ISERROR(VLOOKUP(AS1777,MonsterTable!$A:$B,MATCH(MonsterTable!$B$1,MonsterTable!$A$1:$B$1,0),0))),OR(ISBLANK(AU1777),ISBLANK(AV1777))),#N/A,
IFERROR(VLOOKUP(AS1777,MonsterTable!$A:$B,MATCH(MonsterTable!$B$1,MonsterTable!$A$1:$B$1,0),0),
IF(OR(NOT(ISBLANK(AU1777)),ISBLANK(AV1777)),#N/A,
IF(AS1777="empty","empty",
VLOOKUP(AS1777,MonsterGroupTable!$A:$A,1,0)))))))</f>
        <v/>
      </c>
      <c r="BA1777" s="2" t="str">
        <f>IF(AND(ISBLANK(AZ1777),OR(NOT(ISBLANK(BB1777)),NOT(ISBLANK(BC1777)))),#N/A,
IF(ISBLANK(AZ1777),"",
IF(AND(NOT(ISERROR(VLOOKUP(AZ1777,MonsterTable!$A:$B,MATCH(MonsterTable!$B$1,MonsterTable!$A$1:$B$1,0),0))),OR(ISBLANK(BB1777),ISBLANK(BC1777))),#N/A,
IFERROR(VLOOKUP(AZ1777,MonsterTable!$A:$B,MATCH(MonsterTable!$B$1,MonsterTable!$A$1:$B$1,0),0),
IF(OR(NOT(ISBLANK(BB1777)),ISBLANK(BC1777)),#N/A,
IF(AZ1777="empty","empty",
VLOOKUP(AZ1777,MonsterGroupTable!$A:$A,1,0)))))))</f>
        <v/>
      </c>
    </row>
    <row r="1778" spans="1:53">
      <c r="A1778">
        <v>20744</v>
      </c>
      <c r="B1778">
        <f t="shared" si="59"/>
        <v>1.1000000000000001</v>
      </c>
      <c r="C1778">
        <f t="shared" si="60"/>
        <v>1.1000000000000001</v>
      </c>
      <c r="F1778">
        <v>3300</v>
      </c>
      <c r="G1778">
        <v>148711</v>
      </c>
      <c r="H1778">
        <v>0</v>
      </c>
      <c r="I1778">
        <v>0</v>
      </c>
      <c r="J1778">
        <v>0</v>
      </c>
      <c r="K1778" t="s">
        <v>362</v>
      </c>
      <c r="L1778" t="s">
        <v>249</v>
      </c>
      <c r="M1778" t="s">
        <v>443</v>
      </c>
      <c r="N1778" t="s">
        <v>444</v>
      </c>
      <c r="O1778">
        <v>0</v>
      </c>
      <c r="P1778">
        <v>-4.75</v>
      </c>
      <c r="Q1778">
        <v>-3.5</v>
      </c>
      <c r="R1778">
        <v>4.75</v>
      </c>
      <c r="S1778">
        <v>3</v>
      </c>
      <c r="T1778">
        <v>-13.5</v>
      </c>
      <c r="U1778">
        <v>2.5499999999999998</v>
      </c>
      <c r="V1778">
        <v>-6.75</v>
      </c>
      <c r="W1778" t="str">
        <f t="shared" si="58"/>
        <v>g115,5,empty,3,205,1,1,0</v>
      </c>
      <c r="X1778" s="1" t="s">
        <v>314</v>
      </c>
      <c r="Y1778" s="2" t="str">
        <f>IF(AND(ISBLANK(X1778),OR(NOT(ISBLANK(Z1778)),NOT(ISBLANK(AA1778)))),#N/A,
IF(ISBLANK(X1778),"",
IF(AND(NOT(ISERROR(VLOOKUP(X1778,MonsterTable!$A:$B,MATCH(MonsterTable!$B$1,MonsterTable!$A$1:$B$1,0),0))),OR(ISBLANK(Z1778),ISBLANK(AA1778))),#N/A,
IFERROR(VLOOKUP(X1778,MonsterTable!$A:$B,MATCH(MonsterTable!$B$1,MonsterTable!$A$1:$B$1,0),0),
IF(OR(NOT(ISBLANK(Z1778)),ISBLANK(AA1778)),#N/A,
IF(X1778="empty","empty",
VLOOKUP(X1778,MonsterGroupTable!$A:$A,1,0)))))))</f>
        <v>g115</v>
      </c>
      <c r="AA1778">
        <v>5</v>
      </c>
      <c r="AE1778" s="1" t="s">
        <v>446</v>
      </c>
      <c r="AF1778" s="2" t="str">
        <f>IF(AND(ISBLANK(AE1778),OR(NOT(ISBLANK(AG1778)),NOT(ISBLANK(AH1778)))),#N/A,
IF(ISBLANK(AE1778),"",
IF(AND(NOT(ISERROR(VLOOKUP(AE1778,MonsterTable!$A:$B,MATCH(MonsterTable!$B$1,MonsterTable!$A$1:$B$1,0),0))),OR(ISBLANK(AG1778),ISBLANK(AH1778))),#N/A,
IFERROR(VLOOKUP(AE1778,MonsterTable!$A:$B,MATCH(MonsterTable!$B$1,MonsterTable!$A$1:$B$1,0),0),
IF(OR(NOT(ISBLANK(AG1778)),ISBLANK(AH1778)),#N/A,
IF(AE1778="empty","empty",
VLOOKUP(AE1778,MonsterGroupTable!$A:$A,1,0)))))))</f>
        <v>empty</v>
      </c>
      <c r="AH1778">
        <v>3</v>
      </c>
      <c r="AL1778" s="1" t="s">
        <v>341</v>
      </c>
      <c r="AM1778" s="2">
        <f>IF(AND(ISBLANK(AL1778),OR(NOT(ISBLANK(AN1778)),NOT(ISBLANK(AO1778)))),#N/A,
IF(ISBLANK(AL1778),"",
IF(AND(NOT(ISERROR(VLOOKUP(AL1778,MonsterTable!$A:$B,MATCH(MonsterTable!$B$1,MonsterTable!$A$1:$B$1,0),0))),OR(ISBLANK(AN1778),ISBLANK(AO1778))),#N/A,
IFERROR(VLOOKUP(AL1778,MonsterTable!$A:$B,MATCH(MonsterTable!$B$1,MonsterTable!$A$1:$B$1,0),0),
IF(OR(NOT(ISBLANK(AN1778)),ISBLANK(AO1778)),#N/A,
IF(AL1778="empty","empty",
VLOOKUP(AL1778,MonsterGroupTable!$A:$A,1,0)))))))</f>
        <v>205</v>
      </c>
      <c r="AN1778">
        <v>1</v>
      </c>
      <c r="AO1778">
        <v>1</v>
      </c>
      <c r="AP1778">
        <v>0</v>
      </c>
      <c r="AT1778" s="2" t="str">
        <f>IF(AND(ISBLANK(AS1778),OR(NOT(ISBLANK(AU1778)),NOT(ISBLANK(AV1778)))),#N/A,
IF(ISBLANK(AS1778),"",
IF(AND(NOT(ISERROR(VLOOKUP(AS1778,MonsterTable!$A:$B,MATCH(MonsterTable!$B$1,MonsterTable!$A$1:$B$1,0),0))),OR(ISBLANK(AU1778),ISBLANK(AV1778))),#N/A,
IFERROR(VLOOKUP(AS1778,MonsterTable!$A:$B,MATCH(MonsterTable!$B$1,MonsterTable!$A$1:$B$1,0),0),
IF(OR(NOT(ISBLANK(AU1778)),ISBLANK(AV1778)),#N/A,
IF(AS1778="empty","empty",
VLOOKUP(AS1778,MonsterGroupTable!$A:$A,1,0)))))))</f>
        <v/>
      </c>
      <c r="BA1778" s="2" t="str">
        <f>IF(AND(ISBLANK(AZ1778),OR(NOT(ISBLANK(BB1778)),NOT(ISBLANK(BC1778)))),#N/A,
IF(ISBLANK(AZ1778),"",
IF(AND(NOT(ISERROR(VLOOKUP(AZ1778,MonsterTable!$A:$B,MATCH(MonsterTable!$B$1,MonsterTable!$A$1:$B$1,0),0))),OR(ISBLANK(BB1778),ISBLANK(BC1778))),#N/A,
IFERROR(VLOOKUP(AZ1778,MonsterTable!$A:$B,MATCH(MonsterTable!$B$1,MonsterTable!$A$1:$B$1,0),0),
IF(OR(NOT(ISBLANK(BB1778)),ISBLANK(BC1778)),#N/A,
IF(AZ1778="empty","empty",
VLOOKUP(AZ1778,MonsterGroupTable!$A:$A,1,0)))))))</f>
        <v/>
      </c>
    </row>
    <row r="1779" spans="1:53">
      <c r="A1779">
        <v>20745</v>
      </c>
      <c r="B1779">
        <f t="shared" si="59"/>
        <v>1.1000000000000001</v>
      </c>
      <c r="C1779">
        <f t="shared" si="60"/>
        <v>1.1000000000000001</v>
      </c>
      <c r="F1779">
        <v>3300</v>
      </c>
      <c r="G1779">
        <v>149206</v>
      </c>
      <c r="H1779">
        <v>0</v>
      </c>
      <c r="I1779">
        <v>0</v>
      </c>
      <c r="J1779">
        <v>0</v>
      </c>
      <c r="K1779" t="s">
        <v>362</v>
      </c>
      <c r="L1779" t="s">
        <v>249</v>
      </c>
      <c r="M1779" t="s">
        <v>443</v>
      </c>
      <c r="N1779" t="s">
        <v>444</v>
      </c>
      <c r="O1779">
        <v>0</v>
      </c>
      <c r="P1779">
        <v>-4.75</v>
      </c>
      <c r="Q1779">
        <v>-3.5</v>
      </c>
      <c r="R1779">
        <v>4.75</v>
      </c>
      <c r="S1779">
        <v>3</v>
      </c>
      <c r="T1779">
        <v>-13.5</v>
      </c>
      <c r="U1779">
        <v>2.5499999999999998</v>
      </c>
      <c r="V1779">
        <v>-6.75</v>
      </c>
      <c r="W1779" t="str">
        <f t="shared" si="58"/>
        <v>g115,5,empty,3,205,1,1,0</v>
      </c>
      <c r="X1779" s="1" t="s">
        <v>314</v>
      </c>
      <c r="Y1779" s="2" t="str">
        <f>IF(AND(ISBLANK(X1779),OR(NOT(ISBLANK(Z1779)),NOT(ISBLANK(AA1779)))),#N/A,
IF(ISBLANK(X1779),"",
IF(AND(NOT(ISERROR(VLOOKUP(X1779,MonsterTable!$A:$B,MATCH(MonsterTable!$B$1,MonsterTable!$A$1:$B$1,0),0))),OR(ISBLANK(Z1779),ISBLANK(AA1779))),#N/A,
IFERROR(VLOOKUP(X1779,MonsterTable!$A:$B,MATCH(MonsterTable!$B$1,MonsterTable!$A$1:$B$1,0),0),
IF(OR(NOT(ISBLANK(Z1779)),ISBLANK(AA1779)),#N/A,
IF(X1779="empty","empty",
VLOOKUP(X1779,MonsterGroupTable!$A:$A,1,0)))))))</f>
        <v>g115</v>
      </c>
      <c r="AA1779">
        <v>5</v>
      </c>
      <c r="AE1779" s="1" t="s">
        <v>446</v>
      </c>
      <c r="AF1779" s="2" t="str">
        <f>IF(AND(ISBLANK(AE1779),OR(NOT(ISBLANK(AG1779)),NOT(ISBLANK(AH1779)))),#N/A,
IF(ISBLANK(AE1779),"",
IF(AND(NOT(ISERROR(VLOOKUP(AE1779,MonsterTable!$A:$B,MATCH(MonsterTable!$B$1,MonsterTable!$A$1:$B$1,0),0))),OR(ISBLANK(AG1779),ISBLANK(AH1779))),#N/A,
IFERROR(VLOOKUP(AE1779,MonsterTable!$A:$B,MATCH(MonsterTable!$B$1,MonsterTable!$A$1:$B$1,0),0),
IF(OR(NOT(ISBLANK(AG1779)),ISBLANK(AH1779)),#N/A,
IF(AE1779="empty","empty",
VLOOKUP(AE1779,MonsterGroupTable!$A:$A,1,0)))))))</f>
        <v>empty</v>
      </c>
      <c r="AH1779">
        <v>3</v>
      </c>
      <c r="AL1779" s="1" t="s">
        <v>341</v>
      </c>
      <c r="AM1779" s="2">
        <f>IF(AND(ISBLANK(AL1779),OR(NOT(ISBLANK(AN1779)),NOT(ISBLANK(AO1779)))),#N/A,
IF(ISBLANK(AL1779),"",
IF(AND(NOT(ISERROR(VLOOKUP(AL1779,MonsterTable!$A:$B,MATCH(MonsterTable!$B$1,MonsterTable!$A$1:$B$1,0),0))),OR(ISBLANK(AN1779),ISBLANK(AO1779))),#N/A,
IFERROR(VLOOKUP(AL1779,MonsterTable!$A:$B,MATCH(MonsterTable!$B$1,MonsterTable!$A$1:$B$1,0),0),
IF(OR(NOT(ISBLANK(AN1779)),ISBLANK(AO1779)),#N/A,
IF(AL1779="empty","empty",
VLOOKUP(AL1779,MonsterGroupTable!$A:$A,1,0)))))))</f>
        <v>205</v>
      </c>
      <c r="AN1779">
        <v>1</v>
      </c>
      <c r="AO1779">
        <v>1</v>
      </c>
      <c r="AP1779">
        <v>0</v>
      </c>
      <c r="AT1779" s="2" t="str">
        <f>IF(AND(ISBLANK(AS1779),OR(NOT(ISBLANK(AU1779)),NOT(ISBLANK(AV1779)))),#N/A,
IF(ISBLANK(AS1779),"",
IF(AND(NOT(ISERROR(VLOOKUP(AS1779,MonsterTable!$A:$B,MATCH(MonsterTable!$B$1,MonsterTable!$A$1:$B$1,0),0))),OR(ISBLANK(AU1779),ISBLANK(AV1779))),#N/A,
IFERROR(VLOOKUP(AS1779,MonsterTable!$A:$B,MATCH(MonsterTable!$B$1,MonsterTable!$A$1:$B$1,0),0),
IF(OR(NOT(ISBLANK(AU1779)),ISBLANK(AV1779)),#N/A,
IF(AS1779="empty","empty",
VLOOKUP(AS1779,MonsterGroupTable!$A:$A,1,0)))))))</f>
        <v/>
      </c>
      <c r="BA1779" s="2" t="str">
        <f>IF(AND(ISBLANK(AZ1779),OR(NOT(ISBLANK(BB1779)),NOT(ISBLANK(BC1779)))),#N/A,
IF(ISBLANK(AZ1779),"",
IF(AND(NOT(ISERROR(VLOOKUP(AZ1779,MonsterTable!$A:$B,MATCH(MonsterTable!$B$1,MonsterTable!$A$1:$B$1,0),0))),OR(ISBLANK(BB1779),ISBLANK(BC1779))),#N/A,
IFERROR(VLOOKUP(AZ1779,MonsterTable!$A:$B,MATCH(MonsterTable!$B$1,MonsterTable!$A$1:$B$1,0),0),
IF(OR(NOT(ISBLANK(BB1779)),ISBLANK(BC1779)),#N/A,
IF(AZ1779="empty","empty",
VLOOKUP(AZ1779,MonsterGroupTable!$A:$A,1,0)))))))</f>
        <v/>
      </c>
    </row>
    <row r="1780" spans="1:53">
      <c r="A1780">
        <v>20746</v>
      </c>
      <c r="B1780">
        <f t="shared" si="59"/>
        <v>1.1000000000000001</v>
      </c>
      <c r="C1780">
        <f t="shared" si="60"/>
        <v>1.1000000000000001</v>
      </c>
      <c r="F1780">
        <v>3300</v>
      </c>
      <c r="G1780">
        <v>149701</v>
      </c>
      <c r="H1780">
        <v>0</v>
      </c>
      <c r="I1780">
        <v>0</v>
      </c>
      <c r="J1780">
        <v>0</v>
      </c>
      <c r="K1780" t="s">
        <v>362</v>
      </c>
      <c r="L1780" t="s">
        <v>249</v>
      </c>
      <c r="M1780" t="s">
        <v>443</v>
      </c>
      <c r="N1780" t="s">
        <v>444</v>
      </c>
      <c r="O1780">
        <v>0</v>
      </c>
      <c r="P1780">
        <v>-4.75</v>
      </c>
      <c r="Q1780">
        <v>-3.5</v>
      </c>
      <c r="R1780">
        <v>4.75</v>
      </c>
      <c r="S1780">
        <v>3</v>
      </c>
      <c r="T1780">
        <v>-13.5</v>
      </c>
      <c r="U1780">
        <v>2.5499999999999998</v>
      </c>
      <c r="V1780">
        <v>-6.75</v>
      </c>
      <c r="W1780" t="str">
        <f t="shared" si="58"/>
        <v>g115,5,empty,3,205,1,1,0</v>
      </c>
      <c r="X1780" s="1" t="s">
        <v>314</v>
      </c>
      <c r="Y1780" s="2" t="str">
        <f>IF(AND(ISBLANK(X1780),OR(NOT(ISBLANK(Z1780)),NOT(ISBLANK(AA1780)))),#N/A,
IF(ISBLANK(X1780),"",
IF(AND(NOT(ISERROR(VLOOKUP(X1780,MonsterTable!$A:$B,MATCH(MonsterTable!$B$1,MonsterTable!$A$1:$B$1,0),0))),OR(ISBLANK(Z1780),ISBLANK(AA1780))),#N/A,
IFERROR(VLOOKUP(X1780,MonsterTable!$A:$B,MATCH(MonsterTable!$B$1,MonsterTable!$A$1:$B$1,0),0),
IF(OR(NOT(ISBLANK(Z1780)),ISBLANK(AA1780)),#N/A,
IF(X1780="empty","empty",
VLOOKUP(X1780,MonsterGroupTable!$A:$A,1,0)))))))</f>
        <v>g115</v>
      </c>
      <c r="AA1780">
        <v>5</v>
      </c>
      <c r="AE1780" s="1" t="s">
        <v>446</v>
      </c>
      <c r="AF1780" s="2" t="str">
        <f>IF(AND(ISBLANK(AE1780),OR(NOT(ISBLANK(AG1780)),NOT(ISBLANK(AH1780)))),#N/A,
IF(ISBLANK(AE1780),"",
IF(AND(NOT(ISERROR(VLOOKUP(AE1780,MonsterTable!$A:$B,MATCH(MonsterTable!$B$1,MonsterTable!$A$1:$B$1,0),0))),OR(ISBLANK(AG1780),ISBLANK(AH1780))),#N/A,
IFERROR(VLOOKUP(AE1780,MonsterTable!$A:$B,MATCH(MonsterTable!$B$1,MonsterTable!$A$1:$B$1,0),0),
IF(OR(NOT(ISBLANK(AG1780)),ISBLANK(AH1780)),#N/A,
IF(AE1780="empty","empty",
VLOOKUP(AE1780,MonsterGroupTable!$A:$A,1,0)))))))</f>
        <v>empty</v>
      </c>
      <c r="AH1780">
        <v>3</v>
      </c>
      <c r="AL1780" s="1" t="s">
        <v>341</v>
      </c>
      <c r="AM1780" s="2">
        <f>IF(AND(ISBLANK(AL1780),OR(NOT(ISBLANK(AN1780)),NOT(ISBLANK(AO1780)))),#N/A,
IF(ISBLANK(AL1780),"",
IF(AND(NOT(ISERROR(VLOOKUP(AL1780,MonsterTable!$A:$B,MATCH(MonsterTable!$B$1,MonsterTable!$A$1:$B$1,0),0))),OR(ISBLANK(AN1780),ISBLANK(AO1780))),#N/A,
IFERROR(VLOOKUP(AL1780,MonsterTable!$A:$B,MATCH(MonsterTable!$B$1,MonsterTable!$A$1:$B$1,0),0),
IF(OR(NOT(ISBLANK(AN1780)),ISBLANK(AO1780)),#N/A,
IF(AL1780="empty","empty",
VLOOKUP(AL1780,MonsterGroupTable!$A:$A,1,0)))))))</f>
        <v>205</v>
      </c>
      <c r="AN1780">
        <v>1</v>
      </c>
      <c r="AO1780">
        <v>1</v>
      </c>
      <c r="AP1780">
        <v>0</v>
      </c>
      <c r="AT1780" s="2" t="str">
        <f>IF(AND(ISBLANK(AS1780),OR(NOT(ISBLANK(AU1780)),NOT(ISBLANK(AV1780)))),#N/A,
IF(ISBLANK(AS1780),"",
IF(AND(NOT(ISERROR(VLOOKUP(AS1780,MonsterTable!$A:$B,MATCH(MonsterTable!$B$1,MonsterTable!$A$1:$B$1,0),0))),OR(ISBLANK(AU1780),ISBLANK(AV1780))),#N/A,
IFERROR(VLOOKUP(AS1780,MonsterTable!$A:$B,MATCH(MonsterTable!$B$1,MonsterTable!$A$1:$B$1,0),0),
IF(OR(NOT(ISBLANK(AU1780)),ISBLANK(AV1780)),#N/A,
IF(AS1780="empty","empty",
VLOOKUP(AS1780,MonsterGroupTable!$A:$A,1,0)))))))</f>
        <v/>
      </c>
      <c r="BA1780" s="2" t="str">
        <f>IF(AND(ISBLANK(AZ1780),OR(NOT(ISBLANK(BB1780)),NOT(ISBLANK(BC1780)))),#N/A,
IF(ISBLANK(AZ1780),"",
IF(AND(NOT(ISERROR(VLOOKUP(AZ1780,MonsterTable!$A:$B,MATCH(MonsterTable!$B$1,MonsterTable!$A$1:$B$1,0),0))),OR(ISBLANK(BB1780),ISBLANK(BC1780))),#N/A,
IFERROR(VLOOKUP(AZ1780,MonsterTable!$A:$B,MATCH(MonsterTable!$B$1,MonsterTable!$A$1:$B$1,0),0),
IF(OR(NOT(ISBLANK(BB1780)),ISBLANK(BC1780)),#N/A,
IF(AZ1780="empty","empty",
VLOOKUP(AZ1780,MonsterGroupTable!$A:$A,1,0)))))))</f>
        <v/>
      </c>
    </row>
    <row r="1781" spans="1:53">
      <c r="A1781">
        <v>20747</v>
      </c>
      <c r="B1781">
        <f t="shared" si="59"/>
        <v>1.1000000000000001</v>
      </c>
      <c r="C1781">
        <f t="shared" si="60"/>
        <v>1.1000000000000001</v>
      </c>
      <c r="F1781">
        <v>3300</v>
      </c>
      <c r="G1781">
        <v>150196</v>
      </c>
      <c r="H1781">
        <v>0</v>
      </c>
      <c r="I1781">
        <v>0</v>
      </c>
      <c r="J1781">
        <v>0</v>
      </c>
      <c r="K1781" t="s">
        <v>362</v>
      </c>
      <c r="L1781" t="s">
        <v>249</v>
      </c>
      <c r="M1781" t="s">
        <v>443</v>
      </c>
      <c r="N1781" t="s">
        <v>444</v>
      </c>
      <c r="O1781">
        <v>0</v>
      </c>
      <c r="P1781">
        <v>-4.75</v>
      </c>
      <c r="Q1781">
        <v>-3.5</v>
      </c>
      <c r="R1781">
        <v>4.75</v>
      </c>
      <c r="S1781">
        <v>3</v>
      </c>
      <c r="T1781">
        <v>-13.5</v>
      </c>
      <c r="U1781">
        <v>2.5499999999999998</v>
      </c>
      <c r="V1781">
        <v>-6.75</v>
      </c>
      <c r="W1781" t="str">
        <f t="shared" si="58"/>
        <v>g115,5,empty,3,205,1,1,0</v>
      </c>
      <c r="X1781" s="1" t="s">
        <v>314</v>
      </c>
      <c r="Y1781" s="2" t="str">
        <f>IF(AND(ISBLANK(X1781),OR(NOT(ISBLANK(Z1781)),NOT(ISBLANK(AA1781)))),#N/A,
IF(ISBLANK(X1781),"",
IF(AND(NOT(ISERROR(VLOOKUP(X1781,MonsterTable!$A:$B,MATCH(MonsterTable!$B$1,MonsterTable!$A$1:$B$1,0),0))),OR(ISBLANK(Z1781),ISBLANK(AA1781))),#N/A,
IFERROR(VLOOKUP(X1781,MonsterTable!$A:$B,MATCH(MonsterTable!$B$1,MonsterTable!$A$1:$B$1,0),0),
IF(OR(NOT(ISBLANK(Z1781)),ISBLANK(AA1781)),#N/A,
IF(X1781="empty","empty",
VLOOKUP(X1781,MonsterGroupTable!$A:$A,1,0)))))))</f>
        <v>g115</v>
      </c>
      <c r="AA1781">
        <v>5</v>
      </c>
      <c r="AE1781" s="1" t="s">
        <v>446</v>
      </c>
      <c r="AF1781" s="2" t="str">
        <f>IF(AND(ISBLANK(AE1781),OR(NOT(ISBLANK(AG1781)),NOT(ISBLANK(AH1781)))),#N/A,
IF(ISBLANK(AE1781),"",
IF(AND(NOT(ISERROR(VLOOKUP(AE1781,MonsterTable!$A:$B,MATCH(MonsterTable!$B$1,MonsterTable!$A$1:$B$1,0),0))),OR(ISBLANK(AG1781),ISBLANK(AH1781))),#N/A,
IFERROR(VLOOKUP(AE1781,MonsterTable!$A:$B,MATCH(MonsterTable!$B$1,MonsterTable!$A$1:$B$1,0),0),
IF(OR(NOT(ISBLANK(AG1781)),ISBLANK(AH1781)),#N/A,
IF(AE1781="empty","empty",
VLOOKUP(AE1781,MonsterGroupTable!$A:$A,1,0)))))))</f>
        <v>empty</v>
      </c>
      <c r="AH1781">
        <v>3</v>
      </c>
      <c r="AL1781" s="1" t="s">
        <v>341</v>
      </c>
      <c r="AM1781" s="2">
        <f>IF(AND(ISBLANK(AL1781),OR(NOT(ISBLANK(AN1781)),NOT(ISBLANK(AO1781)))),#N/A,
IF(ISBLANK(AL1781),"",
IF(AND(NOT(ISERROR(VLOOKUP(AL1781,MonsterTable!$A:$B,MATCH(MonsterTable!$B$1,MonsterTable!$A$1:$B$1,0),0))),OR(ISBLANK(AN1781),ISBLANK(AO1781))),#N/A,
IFERROR(VLOOKUP(AL1781,MonsterTable!$A:$B,MATCH(MonsterTable!$B$1,MonsterTable!$A$1:$B$1,0),0),
IF(OR(NOT(ISBLANK(AN1781)),ISBLANK(AO1781)),#N/A,
IF(AL1781="empty","empty",
VLOOKUP(AL1781,MonsterGroupTable!$A:$A,1,0)))))))</f>
        <v>205</v>
      </c>
      <c r="AN1781">
        <v>1</v>
      </c>
      <c r="AO1781">
        <v>1</v>
      </c>
      <c r="AP1781">
        <v>0</v>
      </c>
      <c r="AT1781" s="2" t="str">
        <f>IF(AND(ISBLANK(AS1781),OR(NOT(ISBLANK(AU1781)),NOT(ISBLANK(AV1781)))),#N/A,
IF(ISBLANK(AS1781),"",
IF(AND(NOT(ISERROR(VLOOKUP(AS1781,MonsterTable!$A:$B,MATCH(MonsterTable!$B$1,MonsterTable!$A$1:$B$1,0),0))),OR(ISBLANK(AU1781),ISBLANK(AV1781))),#N/A,
IFERROR(VLOOKUP(AS1781,MonsterTable!$A:$B,MATCH(MonsterTable!$B$1,MonsterTable!$A$1:$B$1,0),0),
IF(OR(NOT(ISBLANK(AU1781)),ISBLANK(AV1781)),#N/A,
IF(AS1781="empty","empty",
VLOOKUP(AS1781,MonsterGroupTable!$A:$A,1,0)))))))</f>
        <v/>
      </c>
      <c r="BA1781" s="2" t="str">
        <f>IF(AND(ISBLANK(AZ1781),OR(NOT(ISBLANK(BB1781)),NOT(ISBLANK(BC1781)))),#N/A,
IF(ISBLANK(AZ1781),"",
IF(AND(NOT(ISERROR(VLOOKUP(AZ1781,MonsterTable!$A:$B,MATCH(MonsterTable!$B$1,MonsterTable!$A$1:$B$1,0),0))),OR(ISBLANK(BB1781),ISBLANK(BC1781))),#N/A,
IFERROR(VLOOKUP(AZ1781,MonsterTable!$A:$B,MATCH(MonsterTable!$B$1,MonsterTable!$A$1:$B$1,0),0),
IF(OR(NOT(ISBLANK(BB1781)),ISBLANK(BC1781)),#N/A,
IF(AZ1781="empty","empty",
VLOOKUP(AZ1781,MonsterGroupTable!$A:$A,1,0)))))))</f>
        <v/>
      </c>
    </row>
    <row r="1782" spans="1:53">
      <c r="A1782">
        <v>20748</v>
      </c>
      <c r="B1782">
        <f t="shared" si="59"/>
        <v>1.1000000000000001</v>
      </c>
      <c r="C1782">
        <f t="shared" si="60"/>
        <v>1.1000000000000001</v>
      </c>
      <c r="F1782">
        <v>3300</v>
      </c>
      <c r="G1782">
        <v>150691</v>
      </c>
      <c r="H1782">
        <v>0</v>
      </c>
      <c r="I1782">
        <v>0</v>
      </c>
      <c r="J1782">
        <v>0</v>
      </c>
      <c r="K1782" t="s">
        <v>362</v>
      </c>
      <c r="L1782" t="s">
        <v>249</v>
      </c>
      <c r="M1782" t="s">
        <v>443</v>
      </c>
      <c r="N1782" t="s">
        <v>444</v>
      </c>
      <c r="O1782">
        <v>0</v>
      </c>
      <c r="P1782">
        <v>-4.75</v>
      </c>
      <c r="Q1782">
        <v>-3.5</v>
      </c>
      <c r="R1782">
        <v>4.75</v>
      </c>
      <c r="S1782">
        <v>3</v>
      </c>
      <c r="T1782">
        <v>-13.5</v>
      </c>
      <c r="U1782">
        <v>2.5499999999999998</v>
      </c>
      <c r="V1782">
        <v>-6.75</v>
      </c>
      <c r="W1782" t="str">
        <f t="shared" si="58"/>
        <v>g115,5,empty,3,205,1,1,0</v>
      </c>
      <c r="X1782" s="1" t="s">
        <v>314</v>
      </c>
      <c r="Y1782" s="2" t="str">
        <f>IF(AND(ISBLANK(X1782),OR(NOT(ISBLANK(Z1782)),NOT(ISBLANK(AA1782)))),#N/A,
IF(ISBLANK(X1782),"",
IF(AND(NOT(ISERROR(VLOOKUP(X1782,MonsterTable!$A:$B,MATCH(MonsterTable!$B$1,MonsterTable!$A$1:$B$1,0),0))),OR(ISBLANK(Z1782),ISBLANK(AA1782))),#N/A,
IFERROR(VLOOKUP(X1782,MonsterTable!$A:$B,MATCH(MonsterTable!$B$1,MonsterTable!$A$1:$B$1,0),0),
IF(OR(NOT(ISBLANK(Z1782)),ISBLANK(AA1782)),#N/A,
IF(X1782="empty","empty",
VLOOKUP(X1782,MonsterGroupTable!$A:$A,1,0)))))))</f>
        <v>g115</v>
      </c>
      <c r="AA1782">
        <v>5</v>
      </c>
      <c r="AE1782" s="1" t="s">
        <v>446</v>
      </c>
      <c r="AF1782" s="2" t="str">
        <f>IF(AND(ISBLANK(AE1782),OR(NOT(ISBLANK(AG1782)),NOT(ISBLANK(AH1782)))),#N/A,
IF(ISBLANK(AE1782),"",
IF(AND(NOT(ISERROR(VLOOKUP(AE1782,MonsterTable!$A:$B,MATCH(MonsterTable!$B$1,MonsterTable!$A$1:$B$1,0),0))),OR(ISBLANK(AG1782),ISBLANK(AH1782))),#N/A,
IFERROR(VLOOKUP(AE1782,MonsterTable!$A:$B,MATCH(MonsterTable!$B$1,MonsterTable!$A$1:$B$1,0),0),
IF(OR(NOT(ISBLANK(AG1782)),ISBLANK(AH1782)),#N/A,
IF(AE1782="empty","empty",
VLOOKUP(AE1782,MonsterGroupTable!$A:$A,1,0)))))))</f>
        <v>empty</v>
      </c>
      <c r="AH1782">
        <v>3</v>
      </c>
      <c r="AL1782" s="1" t="s">
        <v>341</v>
      </c>
      <c r="AM1782" s="2">
        <f>IF(AND(ISBLANK(AL1782),OR(NOT(ISBLANK(AN1782)),NOT(ISBLANK(AO1782)))),#N/A,
IF(ISBLANK(AL1782),"",
IF(AND(NOT(ISERROR(VLOOKUP(AL1782,MonsterTable!$A:$B,MATCH(MonsterTable!$B$1,MonsterTable!$A$1:$B$1,0),0))),OR(ISBLANK(AN1782),ISBLANK(AO1782))),#N/A,
IFERROR(VLOOKUP(AL1782,MonsterTable!$A:$B,MATCH(MonsterTable!$B$1,MonsterTable!$A$1:$B$1,0),0),
IF(OR(NOT(ISBLANK(AN1782)),ISBLANK(AO1782)),#N/A,
IF(AL1782="empty","empty",
VLOOKUP(AL1782,MonsterGroupTable!$A:$A,1,0)))))))</f>
        <v>205</v>
      </c>
      <c r="AN1782">
        <v>1</v>
      </c>
      <c r="AO1782">
        <v>1</v>
      </c>
      <c r="AP1782">
        <v>0</v>
      </c>
      <c r="AT1782" s="2" t="str">
        <f>IF(AND(ISBLANK(AS1782),OR(NOT(ISBLANK(AU1782)),NOT(ISBLANK(AV1782)))),#N/A,
IF(ISBLANK(AS1782),"",
IF(AND(NOT(ISERROR(VLOOKUP(AS1782,MonsterTable!$A:$B,MATCH(MonsterTable!$B$1,MonsterTable!$A$1:$B$1,0),0))),OR(ISBLANK(AU1782),ISBLANK(AV1782))),#N/A,
IFERROR(VLOOKUP(AS1782,MonsterTable!$A:$B,MATCH(MonsterTable!$B$1,MonsterTable!$A$1:$B$1,0),0),
IF(OR(NOT(ISBLANK(AU1782)),ISBLANK(AV1782)),#N/A,
IF(AS1782="empty","empty",
VLOOKUP(AS1782,MonsterGroupTable!$A:$A,1,0)))))))</f>
        <v/>
      </c>
      <c r="BA1782" s="2" t="str">
        <f>IF(AND(ISBLANK(AZ1782),OR(NOT(ISBLANK(BB1782)),NOT(ISBLANK(BC1782)))),#N/A,
IF(ISBLANK(AZ1782),"",
IF(AND(NOT(ISERROR(VLOOKUP(AZ1782,MonsterTable!$A:$B,MATCH(MonsterTable!$B$1,MonsterTable!$A$1:$B$1,0),0))),OR(ISBLANK(BB1782),ISBLANK(BC1782))),#N/A,
IFERROR(VLOOKUP(AZ1782,MonsterTable!$A:$B,MATCH(MonsterTable!$B$1,MonsterTable!$A$1:$B$1,0),0),
IF(OR(NOT(ISBLANK(BB1782)),ISBLANK(BC1782)),#N/A,
IF(AZ1782="empty","empty",
VLOOKUP(AZ1782,MonsterGroupTable!$A:$A,1,0)))))))</f>
        <v/>
      </c>
    </row>
    <row r="1783" spans="1:53">
      <c r="A1783">
        <v>20749</v>
      </c>
      <c r="B1783">
        <f t="shared" si="59"/>
        <v>1.1000000000000001</v>
      </c>
      <c r="C1783">
        <f t="shared" si="60"/>
        <v>1.1000000000000001</v>
      </c>
      <c r="F1783">
        <v>3300</v>
      </c>
      <c r="G1783">
        <v>151186</v>
      </c>
      <c r="H1783">
        <v>0</v>
      </c>
      <c r="I1783">
        <v>0</v>
      </c>
      <c r="J1783">
        <v>0</v>
      </c>
      <c r="K1783" t="s">
        <v>362</v>
      </c>
      <c r="L1783" t="s">
        <v>249</v>
      </c>
      <c r="M1783" t="s">
        <v>443</v>
      </c>
      <c r="N1783" t="s">
        <v>444</v>
      </c>
      <c r="O1783">
        <v>0</v>
      </c>
      <c r="P1783">
        <v>-4.75</v>
      </c>
      <c r="Q1783">
        <v>-3.5</v>
      </c>
      <c r="R1783">
        <v>4.75</v>
      </c>
      <c r="S1783">
        <v>3</v>
      </c>
      <c r="T1783">
        <v>-13.5</v>
      </c>
      <c r="U1783">
        <v>2.5499999999999998</v>
      </c>
      <c r="V1783">
        <v>-6.75</v>
      </c>
      <c r="W1783" t="str">
        <f t="shared" si="58"/>
        <v>g115,5,empty,3,205,1,1,0</v>
      </c>
      <c r="X1783" s="1" t="s">
        <v>314</v>
      </c>
      <c r="Y1783" s="2" t="str">
        <f>IF(AND(ISBLANK(X1783),OR(NOT(ISBLANK(Z1783)),NOT(ISBLANK(AA1783)))),#N/A,
IF(ISBLANK(X1783),"",
IF(AND(NOT(ISERROR(VLOOKUP(X1783,MonsterTable!$A:$B,MATCH(MonsterTable!$B$1,MonsterTable!$A$1:$B$1,0),0))),OR(ISBLANK(Z1783),ISBLANK(AA1783))),#N/A,
IFERROR(VLOOKUP(X1783,MonsterTable!$A:$B,MATCH(MonsterTable!$B$1,MonsterTable!$A$1:$B$1,0),0),
IF(OR(NOT(ISBLANK(Z1783)),ISBLANK(AA1783)),#N/A,
IF(X1783="empty","empty",
VLOOKUP(X1783,MonsterGroupTable!$A:$A,1,0)))))))</f>
        <v>g115</v>
      </c>
      <c r="AA1783">
        <v>5</v>
      </c>
      <c r="AE1783" s="1" t="s">
        <v>446</v>
      </c>
      <c r="AF1783" s="2" t="str">
        <f>IF(AND(ISBLANK(AE1783),OR(NOT(ISBLANK(AG1783)),NOT(ISBLANK(AH1783)))),#N/A,
IF(ISBLANK(AE1783),"",
IF(AND(NOT(ISERROR(VLOOKUP(AE1783,MonsterTable!$A:$B,MATCH(MonsterTable!$B$1,MonsterTable!$A$1:$B$1,0),0))),OR(ISBLANK(AG1783),ISBLANK(AH1783))),#N/A,
IFERROR(VLOOKUP(AE1783,MonsterTable!$A:$B,MATCH(MonsterTable!$B$1,MonsterTable!$A$1:$B$1,0),0),
IF(OR(NOT(ISBLANK(AG1783)),ISBLANK(AH1783)),#N/A,
IF(AE1783="empty","empty",
VLOOKUP(AE1783,MonsterGroupTable!$A:$A,1,0)))))))</f>
        <v>empty</v>
      </c>
      <c r="AH1783">
        <v>3</v>
      </c>
      <c r="AL1783" s="1" t="s">
        <v>341</v>
      </c>
      <c r="AM1783" s="2">
        <f>IF(AND(ISBLANK(AL1783),OR(NOT(ISBLANK(AN1783)),NOT(ISBLANK(AO1783)))),#N/A,
IF(ISBLANK(AL1783),"",
IF(AND(NOT(ISERROR(VLOOKUP(AL1783,MonsterTable!$A:$B,MATCH(MonsterTable!$B$1,MonsterTable!$A$1:$B$1,0),0))),OR(ISBLANK(AN1783),ISBLANK(AO1783))),#N/A,
IFERROR(VLOOKUP(AL1783,MonsterTable!$A:$B,MATCH(MonsterTable!$B$1,MonsterTable!$A$1:$B$1,0),0),
IF(OR(NOT(ISBLANK(AN1783)),ISBLANK(AO1783)),#N/A,
IF(AL1783="empty","empty",
VLOOKUP(AL1783,MonsterGroupTable!$A:$A,1,0)))))))</f>
        <v>205</v>
      </c>
      <c r="AN1783">
        <v>1</v>
      </c>
      <c r="AO1783">
        <v>1</v>
      </c>
      <c r="AP1783">
        <v>0</v>
      </c>
      <c r="AT1783" s="2" t="str">
        <f>IF(AND(ISBLANK(AS1783),OR(NOT(ISBLANK(AU1783)),NOT(ISBLANK(AV1783)))),#N/A,
IF(ISBLANK(AS1783),"",
IF(AND(NOT(ISERROR(VLOOKUP(AS1783,MonsterTable!$A:$B,MATCH(MonsterTable!$B$1,MonsterTable!$A$1:$B$1,0),0))),OR(ISBLANK(AU1783),ISBLANK(AV1783))),#N/A,
IFERROR(VLOOKUP(AS1783,MonsterTable!$A:$B,MATCH(MonsterTable!$B$1,MonsterTable!$A$1:$B$1,0),0),
IF(OR(NOT(ISBLANK(AU1783)),ISBLANK(AV1783)),#N/A,
IF(AS1783="empty","empty",
VLOOKUP(AS1783,MonsterGroupTable!$A:$A,1,0)))))))</f>
        <v/>
      </c>
      <c r="BA1783" s="2" t="str">
        <f>IF(AND(ISBLANK(AZ1783),OR(NOT(ISBLANK(BB1783)),NOT(ISBLANK(BC1783)))),#N/A,
IF(ISBLANK(AZ1783),"",
IF(AND(NOT(ISERROR(VLOOKUP(AZ1783,MonsterTable!$A:$B,MATCH(MonsterTable!$B$1,MonsterTable!$A$1:$B$1,0),0))),OR(ISBLANK(BB1783),ISBLANK(BC1783))),#N/A,
IFERROR(VLOOKUP(AZ1783,MonsterTable!$A:$B,MATCH(MonsterTable!$B$1,MonsterTable!$A$1:$B$1,0),0),
IF(OR(NOT(ISBLANK(BB1783)),ISBLANK(BC1783)),#N/A,
IF(AZ1783="empty","empty",
VLOOKUP(AZ1783,MonsterGroupTable!$A:$A,1,0)))))))</f>
        <v/>
      </c>
    </row>
    <row r="1784" spans="1:53">
      <c r="A1784">
        <v>20750</v>
      </c>
      <c r="B1784">
        <f t="shared" si="59"/>
        <v>1.2</v>
      </c>
      <c r="C1784">
        <f t="shared" si="60"/>
        <v>1.1000000000000001</v>
      </c>
      <c r="F1784">
        <v>3300</v>
      </c>
      <c r="G1784">
        <v>152076</v>
      </c>
      <c r="H1784">
        <v>0</v>
      </c>
      <c r="I1784">
        <v>0</v>
      </c>
      <c r="J1784">
        <v>0</v>
      </c>
      <c r="K1784" t="s">
        <v>362</v>
      </c>
      <c r="L1784" t="s">
        <v>249</v>
      </c>
      <c r="M1784" t="s">
        <v>443</v>
      </c>
      <c r="N1784" t="s">
        <v>444</v>
      </c>
      <c r="O1784">
        <v>0</v>
      </c>
      <c r="P1784">
        <v>-4.75</v>
      </c>
      <c r="Q1784">
        <v>-3.5</v>
      </c>
      <c r="R1784">
        <v>4.75</v>
      </c>
      <c r="S1784">
        <v>3</v>
      </c>
      <c r="T1784">
        <v>-13.5</v>
      </c>
      <c r="U1784">
        <v>2.5499999999999998</v>
      </c>
      <c r="V1784">
        <v>-6.75</v>
      </c>
      <c r="W1784" t="str">
        <f t="shared" si="58"/>
        <v>g115,5,empty,3,205,1,1,0</v>
      </c>
      <c r="X1784" s="1" t="s">
        <v>314</v>
      </c>
      <c r="Y1784" s="2" t="str">
        <f>IF(AND(ISBLANK(X1784),OR(NOT(ISBLANK(Z1784)),NOT(ISBLANK(AA1784)))),#N/A,
IF(ISBLANK(X1784),"",
IF(AND(NOT(ISERROR(VLOOKUP(X1784,MonsterTable!$A:$B,MATCH(MonsterTable!$B$1,MonsterTable!$A$1:$B$1,0),0))),OR(ISBLANK(Z1784),ISBLANK(AA1784))),#N/A,
IFERROR(VLOOKUP(X1784,MonsterTable!$A:$B,MATCH(MonsterTable!$B$1,MonsterTable!$A$1:$B$1,0),0),
IF(OR(NOT(ISBLANK(Z1784)),ISBLANK(AA1784)),#N/A,
IF(X1784="empty","empty",
VLOOKUP(X1784,MonsterGroupTable!$A:$A,1,0)))))))</f>
        <v>g115</v>
      </c>
      <c r="AA1784">
        <v>5</v>
      </c>
      <c r="AE1784" s="1" t="s">
        <v>446</v>
      </c>
      <c r="AF1784" s="2" t="str">
        <f>IF(AND(ISBLANK(AE1784),OR(NOT(ISBLANK(AG1784)),NOT(ISBLANK(AH1784)))),#N/A,
IF(ISBLANK(AE1784),"",
IF(AND(NOT(ISERROR(VLOOKUP(AE1784,MonsterTable!$A:$B,MATCH(MonsterTable!$B$1,MonsterTable!$A$1:$B$1,0),0))),OR(ISBLANK(AG1784),ISBLANK(AH1784))),#N/A,
IFERROR(VLOOKUP(AE1784,MonsterTable!$A:$B,MATCH(MonsterTable!$B$1,MonsterTable!$A$1:$B$1,0),0),
IF(OR(NOT(ISBLANK(AG1784)),ISBLANK(AH1784)),#N/A,
IF(AE1784="empty","empty",
VLOOKUP(AE1784,MonsterGroupTable!$A:$A,1,0)))))))</f>
        <v>empty</v>
      </c>
      <c r="AH1784">
        <v>3</v>
      </c>
      <c r="AL1784" s="1" t="s">
        <v>341</v>
      </c>
      <c r="AM1784" s="2">
        <f>IF(AND(ISBLANK(AL1784),OR(NOT(ISBLANK(AN1784)),NOT(ISBLANK(AO1784)))),#N/A,
IF(ISBLANK(AL1784),"",
IF(AND(NOT(ISERROR(VLOOKUP(AL1784,MonsterTable!$A:$B,MATCH(MonsterTable!$B$1,MonsterTable!$A$1:$B$1,0),0))),OR(ISBLANK(AN1784),ISBLANK(AO1784))),#N/A,
IFERROR(VLOOKUP(AL1784,MonsterTable!$A:$B,MATCH(MonsterTable!$B$1,MonsterTable!$A$1:$B$1,0),0),
IF(OR(NOT(ISBLANK(AN1784)),ISBLANK(AO1784)),#N/A,
IF(AL1784="empty","empty",
VLOOKUP(AL1784,MonsterGroupTable!$A:$A,1,0)))))))</f>
        <v>205</v>
      </c>
      <c r="AN1784">
        <v>1</v>
      </c>
      <c r="AO1784">
        <v>1</v>
      </c>
      <c r="AP1784">
        <v>0</v>
      </c>
      <c r="AT1784" s="2" t="str">
        <f>IF(AND(ISBLANK(AS1784),OR(NOT(ISBLANK(AU1784)),NOT(ISBLANK(AV1784)))),#N/A,
IF(ISBLANK(AS1784),"",
IF(AND(NOT(ISERROR(VLOOKUP(AS1784,MonsterTable!$A:$B,MATCH(MonsterTable!$B$1,MonsterTable!$A$1:$B$1,0),0))),OR(ISBLANK(AU1784),ISBLANK(AV1784))),#N/A,
IFERROR(VLOOKUP(AS1784,MonsterTable!$A:$B,MATCH(MonsterTable!$B$1,MonsterTable!$A$1:$B$1,0),0),
IF(OR(NOT(ISBLANK(AU1784)),ISBLANK(AV1784)),#N/A,
IF(AS1784="empty","empty",
VLOOKUP(AS1784,MonsterGroupTable!$A:$A,1,0)))))))</f>
        <v/>
      </c>
      <c r="BA1784" s="2" t="str">
        <f>IF(AND(ISBLANK(AZ1784),OR(NOT(ISBLANK(BB1784)),NOT(ISBLANK(BC1784)))),#N/A,
IF(ISBLANK(AZ1784),"",
IF(AND(NOT(ISERROR(VLOOKUP(AZ1784,MonsterTable!$A:$B,MATCH(MonsterTable!$B$1,MonsterTable!$A$1:$B$1,0),0))),OR(ISBLANK(BB1784),ISBLANK(BC1784))),#N/A,
IFERROR(VLOOKUP(AZ1784,MonsterTable!$A:$B,MATCH(MonsterTable!$B$1,MonsterTable!$A$1:$B$1,0),0),
IF(OR(NOT(ISBLANK(BB1784)),ISBLANK(BC1784)),#N/A,
IF(AZ1784="empty","empty",
VLOOKUP(AZ1784,MonsterGroupTable!$A:$A,1,0)))))))</f>
        <v/>
      </c>
    </row>
    <row r="1785" spans="1:53">
      <c r="A1785">
        <v>20751</v>
      </c>
      <c r="B1785">
        <f t="shared" si="59"/>
        <v>1.1000000000000001</v>
      </c>
      <c r="C1785">
        <f t="shared" si="60"/>
        <v>1.1000000000000001</v>
      </c>
      <c r="F1785">
        <v>3410</v>
      </c>
      <c r="G1785">
        <v>152571</v>
      </c>
      <c r="H1785">
        <v>0</v>
      </c>
      <c r="I1785">
        <v>0</v>
      </c>
      <c r="J1785">
        <v>0</v>
      </c>
      <c r="K1785" t="s">
        <v>362</v>
      </c>
      <c r="L1785" t="s">
        <v>251</v>
      </c>
      <c r="M1785" t="s">
        <v>443</v>
      </c>
      <c r="N1785" t="s">
        <v>444</v>
      </c>
      <c r="O1785">
        <v>0</v>
      </c>
      <c r="P1785">
        <v>-4.75</v>
      </c>
      <c r="Q1785">
        <v>-3.5</v>
      </c>
      <c r="R1785">
        <v>4.75</v>
      </c>
      <c r="S1785">
        <v>3</v>
      </c>
      <c r="T1785">
        <v>-13.5</v>
      </c>
      <c r="U1785">
        <v>2.5499999999999998</v>
      </c>
      <c r="V1785">
        <v>-6.75</v>
      </c>
      <c r="W1785" t="str">
        <f t="shared" si="58"/>
        <v>g116,5,empty,3,201,1,1,0</v>
      </c>
      <c r="X1785" s="1" t="s">
        <v>315</v>
      </c>
      <c r="Y1785" s="2" t="str">
        <f>IF(AND(ISBLANK(X1785),OR(NOT(ISBLANK(Z1785)),NOT(ISBLANK(AA1785)))),#N/A,
IF(ISBLANK(X1785),"",
IF(AND(NOT(ISERROR(VLOOKUP(X1785,MonsterTable!$A:$B,MATCH(MonsterTable!$B$1,MonsterTable!$A$1:$B$1,0),0))),OR(ISBLANK(Z1785),ISBLANK(AA1785))),#N/A,
IFERROR(VLOOKUP(X1785,MonsterTable!$A:$B,MATCH(MonsterTable!$B$1,MonsterTable!$A$1:$B$1,0),0),
IF(OR(NOT(ISBLANK(Z1785)),ISBLANK(AA1785)),#N/A,
IF(X1785="empty","empty",
VLOOKUP(X1785,MonsterGroupTable!$A:$A,1,0)))))))</f>
        <v>g116</v>
      </c>
      <c r="AA1785">
        <v>5</v>
      </c>
      <c r="AE1785" s="1" t="s">
        <v>446</v>
      </c>
      <c r="AF1785" s="2" t="str">
        <f>IF(AND(ISBLANK(AE1785),OR(NOT(ISBLANK(AG1785)),NOT(ISBLANK(AH1785)))),#N/A,
IF(ISBLANK(AE1785),"",
IF(AND(NOT(ISERROR(VLOOKUP(AE1785,MonsterTable!$A:$B,MATCH(MonsterTable!$B$1,MonsterTable!$A$1:$B$1,0),0))),OR(ISBLANK(AG1785),ISBLANK(AH1785))),#N/A,
IFERROR(VLOOKUP(AE1785,MonsterTable!$A:$B,MATCH(MonsterTable!$B$1,MonsterTable!$A$1:$B$1,0),0),
IF(OR(NOT(ISBLANK(AG1785)),ISBLANK(AH1785)),#N/A,
IF(AE1785="empty","empty",
VLOOKUP(AE1785,MonsterGroupTable!$A:$A,1,0)))))))</f>
        <v>empty</v>
      </c>
      <c r="AH1785">
        <v>3</v>
      </c>
      <c r="AL1785" s="1" t="s">
        <v>242</v>
      </c>
      <c r="AM1785" s="2">
        <f>IF(AND(ISBLANK(AL1785),OR(NOT(ISBLANK(AN1785)),NOT(ISBLANK(AO1785)))),#N/A,
IF(ISBLANK(AL1785),"",
IF(AND(NOT(ISERROR(VLOOKUP(AL1785,MonsterTable!$A:$B,MATCH(MonsterTable!$B$1,MonsterTable!$A$1:$B$1,0),0))),OR(ISBLANK(AN1785),ISBLANK(AO1785))),#N/A,
IFERROR(VLOOKUP(AL1785,MonsterTable!$A:$B,MATCH(MonsterTable!$B$1,MonsterTable!$A$1:$B$1,0),0),
IF(OR(NOT(ISBLANK(AN1785)),ISBLANK(AO1785)),#N/A,
IF(AL1785="empty","empty",
VLOOKUP(AL1785,MonsterGroupTable!$A:$A,1,0)))))))</f>
        <v>201</v>
      </c>
      <c r="AN1785">
        <v>1</v>
      </c>
      <c r="AO1785">
        <v>1</v>
      </c>
      <c r="AP1785">
        <v>0</v>
      </c>
      <c r="AT1785" s="2" t="str">
        <f>IF(AND(ISBLANK(AS1785),OR(NOT(ISBLANK(AU1785)),NOT(ISBLANK(AV1785)))),#N/A,
IF(ISBLANK(AS1785),"",
IF(AND(NOT(ISERROR(VLOOKUP(AS1785,MonsterTable!$A:$B,MATCH(MonsterTable!$B$1,MonsterTable!$A$1:$B$1,0),0))),OR(ISBLANK(AU1785),ISBLANK(AV1785))),#N/A,
IFERROR(VLOOKUP(AS1785,MonsterTable!$A:$B,MATCH(MonsterTable!$B$1,MonsterTable!$A$1:$B$1,0),0),
IF(OR(NOT(ISBLANK(AU1785)),ISBLANK(AV1785)),#N/A,
IF(AS1785="empty","empty",
VLOOKUP(AS1785,MonsterGroupTable!$A:$A,1,0)))))))</f>
        <v/>
      </c>
      <c r="BA1785" s="2" t="str">
        <f>IF(AND(ISBLANK(AZ1785),OR(NOT(ISBLANK(BB1785)),NOT(ISBLANK(BC1785)))),#N/A,
IF(ISBLANK(AZ1785),"",
IF(AND(NOT(ISERROR(VLOOKUP(AZ1785,MonsterTable!$A:$B,MATCH(MonsterTable!$B$1,MonsterTable!$A$1:$B$1,0),0))),OR(ISBLANK(BB1785),ISBLANK(BC1785))),#N/A,
IFERROR(VLOOKUP(AZ1785,MonsterTable!$A:$B,MATCH(MonsterTable!$B$1,MonsterTable!$A$1:$B$1,0),0),
IF(OR(NOT(ISBLANK(BB1785)),ISBLANK(BC1785)),#N/A,
IF(AZ1785="empty","empty",
VLOOKUP(AZ1785,MonsterGroupTable!$A:$A,1,0)))))))</f>
        <v/>
      </c>
    </row>
    <row r="1786" spans="1:53">
      <c r="A1786">
        <v>20752</v>
      </c>
      <c r="B1786">
        <f t="shared" si="59"/>
        <v>1.1000000000000001</v>
      </c>
      <c r="C1786">
        <f t="shared" si="60"/>
        <v>1.1000000000000001</v>
      </c>
      <c r="F1786">
        <v>3520</v>
      </c>
      <c r="G1786">
        <v>153066</v>
      </c>
      <c r="H1786">
        <v>0</v>
      </c>
      <c r="I1786">
        <v>0</v>
      </c>
      <c r="J1786">
        <v>0</v>
      </c>
      <c r="K1786" t="s">
        <v>362</v>
      </c>
      <c r="L1786" t="s">
        <v>251</v>
      </c>
      <c r="M1786" t="s">
        <v>443</v>
      </c>
      <c r="N1786" t="s">
        <v>444</v>
      </c>
      <c r="O1786">
        <v>0</v>
      </c>
      <c r="P1786">
        <v>-4.75</v>
      </c>
      <c r="Q1786">
        <v>-3.5</v>
      </c>
      <c r="R1786">
        <v>4.75</v>
      </c>
      <c r="S1786">
        <v>3</v>
      </c>
      <c r="T1786">
        <v>-13.5</v>
      </c>
      <c r="U1786">
        <v>2.5499999999999998</v>
      </c>
      <c r="V1786">
        <v>-6.75</v>
      </c>
      <c r="W1786" t="str">
        <f t="shared" si="58"/>
        <v>g116,5,empty,3,201,1,1,0</v>
      </c>
      <c r="X1786" s="1" t="s">
        <v>315</v>
      </c>
      <c r="Y1786" s="2" t="str">
        <f>IF(AND(ISBLANK(X1786),OR(NOT(ISBLANK(Z1786)),NOT(ISBLANK(AA1786)))),#N/A,
IF(ISBLANK(X1786),"",
IF(AND(NOT(ISERROR(VLOOKUP(X1786,MonsterTable!$A:$B,MATCH(MonsterTable!$B$1,MonsterTable!$A$1:$B$1,0),0))),OR(ISBLANK(Z1786),ISBLANK(AA1786))),#N/A,
IFERROR(VLOOKUP(X1786,MonsterTable!$A:$B,MATCH(MonsterTable!$B$1,MonsterTable!$A$1:$B$1,0),0),
IF(OR(NOT(ISBLANK(Z1786)),ISBLANK(AA1786)),#N/A,
IF(X1786="empty","empty",
VLOOKUP(X1786,MonsterGroupTable!$A:$A,1,0)))))))</f>
        <v>g116</v>
      </c>
      <c r="AA1786">
        <v>5</v>
      </c>
      <c r="AE1786" s="1" t="s">
        <v>446</v>
      </c>
      <c r="AF1786" s="2" t="str">
        <f>IF(AND(ISBLANK(AE1786),OR(NOT(ISBLANK(AG1786)),NOT(ISBLANK(AH1786)))),#N/A,
IF(ISBLANK(AE1786),"",
IF(AND(NOT(ISERROR(VLOOKUP(AE1786,MonsterTable!$A:$B,MATCH(MonsterTable!$B$1,MonsterTable!$A$1:$B$1,0),0))),OR(ISBLANK(AG1786),ISBLANK(AH1786))),#N/A,
IFERROR(VLOOKUP(AE1786,MonsterTable!$A:$B,MATCH(MonsterTable!$B$1,MonsterTable!$A$1:$B$1,0),0),
IF(OR(NOT(ISBLANK(AG1786)),ISBLANK(AH1786)),#N/A,
IF(AE1786="empty","empty",
VLOOKUP(AE1786,MonsterGroupTable!$A:$A,1,0)))))))</f>
        <v>empty</v>
      </c>
      <c r="AH1786">
        <v>3</v>
      </c>
      <c r="AL1786" s="1" t="s">
        <v>242</v>
      </c>
      <c r="AM1786" s="2">
        <f>IF(AND(ISBLANK(AL1786),OR(NOT(ISBLANK(AN1786)),NOT(ISBLANK(AO1786)))),#N/A,
IF(ISBLANK(AL1786),"",
IF(AND(NOT(ISERROR(VLOOKUP(AL1786,MonsterTable!$A:$B,MATCH(MonsterTable!$B$1,MonsterTable!$A$1:$B$1,0),0))),OR(ISBLANK(AN1786),ISBLANK(AO1786))),#N/A,
IFERROR(VLOOKUP(AL1786,MonsterTable!$A:$B,MATCH(MonsterTable!$B$1,MonsterTable!$A$1:$B$1,0),0),
IF(OR(NOT(ISBLANK(AN1786)),ISBLANK(AO1786)),#N/A,
IF(AL1786="empty","empty",
VLOOKUP(AL1786,MonsterGroupTable!$A:$A,1,0)))))))</f>
        <v>201</v>
      </c>
      <c r="AN1786">
        <v>1</v>
      </c>
      <c r="AO1786">
        <v>1</v>
      </c>
      <c r="AP1786">
        <v>0</v>
      </c>
      <c r="AT1786" s="2" t="str">
        <f>IF(AND(ISBLANK(AS1786),OR(NOT(ISBLANK(AU1786)),NOT(ISBLANK(AV1786)))),#N/A,
IF(ISBLANK(AS1786),"",
IF(AND(NOT(ISERROR(VLOOKUP(AS1786,MonsterTable!$A:$B,MATCH(MonsterTable!$B$1,MonsterTable!$A$1:$B$1,0),0))),OR(ISBLANK(AU1786),ISBLANK(AV1786))),#N/A,
IFERROR(VLOOKUP(AS1786,MonsterTable!$A:$B,MATCH(MonsterTable!$B$1,MonsterTable!$A$1:$B$1,0),0),
IF(OR(NOT(ISBLANK(AU1786)),ISBLANK(AV1786)),#N/A,
IF(AS1786="empty","empty",
VLOOKUP(AS1786,MonsterGroupTable!$A:$A,1,0)))))))</f>
        <v/>
      </c>
      <c r="BA1786" s="2" t="str">
        <f>IF(AND(ISBLANK(AZ1786),OR(NOT(ISBLANK(BB1786)),NOT(ISBLANK(BC1786)))),#N/A,
IF(ISBLANK(AZ1786),"",
IF(AND(NOT(ISERROR(VLOOKUP(AZ1786,MonsterTable!$A:$B,MATCH(MonsterTable!$B$1,MonsterTable!$A$1:$B$1,0),0))),OR(ISBLANK(BB1786),ISBLANK(BC1786))),#N/A,
IFERROR(VLOOKUP(AZ1786,MonsterTable!$A:$B,MATCH(MonsterTable!$B$1,MonsterTable!$A$1:$B$1,0),0),
IF(OR(NOT(ISBLANK(BB1786)),ISBLANK(BC1786)),#N/A,
IF(AZ1786="empty","empty",
VLOOKUP(AZ1786,MonsterGroupTable!$A:$A,1,0)))))))</f>
        <v/>
      </c>
    </row>
    <row r="1787" spans="1:53">
      <c r="A1787">
        <v>20753</v>
      </c>
      <c r="B1787">
        <f t="shared" si="59"/>
        <v>1.1000000000000001</v>
      </c>
      <c r="C1787">
        <f t="shared" si="60"/>
        <v>1.1000000000000001</v>
      </c>
      <c r="F1787">
        <v>3630</v>
      </c>
      <c r="G1787">
        <v>153561</v>
      </c>
      <c r="H1787">
        <v>0</v>
      </c>
      <c r="I1787">
        <v>0</v>
      </c>
      <c r="J1787">
        <v>0</v>
      </c>
      <c r="K1787" t="s">
        <v>362</v>
      </c>
      <c r="L1787" t="s">
        <v>251</v>
      </c>
      <c r="M1787" t="s">
        <v>443</v>
      </c>
      <c r="N1787" t="s">
        <v>444</v>
      </c>
      <c r="O1787">
        <v>0</v>
      </c>
      <c r="P1787">
        <v>-4.75</v>
      </c>
      <c r="Q1787">
        <v>-3.5</v>
      </c>
      <c r="R1787">
        <v>4.75</v>
      </c>
      <c r="S1787">
        <v>3</v>
      </c>
      <c r="T1787">
        <v>-13.5</v>
      </c>
      <c r="U1787">
        <v>2.5499999999999998</v>
      </c>
      <c r="V1787">
        <v>-6.75</v>
      </c>
      <c r="W1787" t="str">
        <f t="shared" si="58"/>
        <v>g116,5,empty,3,201,1,1,0</v>
      </c>
      <c r="X1787" s="1" t="s">
        <v>315</v>
      </c>
      <c r="Y1787" s="2" t="str">
        <f>IF(AND(ISBLANK(X1787),OR(NOT(ISBLANK(Z1787)),NOT(ISBLANK(AA1787)))),#N/A,
IF(ISBLANK(X1787),"",
IF(AND(NOT(ISERROR(VLOOKUP(X1787,MonsterTable!$A:$B,MATCH(MonsterTable!$B$1,MonsterTable!$A$1:$B$1,0),0))),OR(ISBLANK(Z1787),ISBLANK(AA1787))),#N/A,
IFERROR(VLOOKUP(X1787,MonsterTable!$A:$B,MATCH(MonsterTable!$B$1,MonsterTable!$A$1:$B$1,0),0),
IF(OR(NOT(ISBLANK(Z1787)),ISBLANK(AA1787)),#N/A,
IF(X1787="empty","empty",
VLOOKUP(X1787,MonsterGroupTable!$A:$A,1,0)))))))</f>
        <v>g116</v>
      </c>
      <c r="AA1787">
        <v>5</v>
      </c>
      <c r="AE1787" s="1" t="s">
        <v>446</v>
      </c>
      <c r="AF1787" s="2" t="str">
        <f>IF(AND(ISBLANK(AE1787),OR(NOT(ISBLANK(AG1787)),NOT(ISBLANK(AH1787)))),#N/A,
IF(ISBLANK(AE1787),"",
IF(AND(NOT(ISERROR(VLOOKUP(AE1787,MonsterTable!$A:$B,MATCH(MonsterTable!$B$1,MonsterTable!$A$1:$B$1,0),0))),OR(ISBLANK(AG1787),ISBLANK(AH1787))),#N/A,
IFERROR(VLOOKUP(AE1787,MonsterTable!$A:$B,MATCH(MonsterTable!$B$1,MonsterTable!$A$1:$B$1,0),0),
IF(OR(NOT(ISBLANK(AG1787)),ISBLANK(AH1787)),#N/A,
IF(AE1787="empty","empty",
VLOOKUP(AE1787,MonsterGroupTable!$A:$A,1,0)))))))</f>
        <v>empty</v>
      </c>
      <c r="AH1787">
        <v>3</v>
      </c>
      <c r="AL1787" s="1" t="s">
        <v>242</v>
      </c>
      <c r="AM1787" s="2">
        <f>IF(AND(ISBLANK(AL1787),OR(NOT(ISBLANK(AN1787)),NOT(ISBLANK(AO1787)))),#N/A,
IF(ISBLANK(AL1787),"",
IF(AND(NOT(ISERROR(VLOOKUP(AL1787,MonsterTable!$A:$B,MATCH(MonsterTable!$B$1,MonsterTable!$A$1:$B$1,0),0))),OR(ISBLANK(AN1787),ISBLANK(AO1787))),#N/A,
IFERROR(VLOOKUP(AL1787,MonsterTable!$A:$B,MATCH(MonsterTable!$B$1,MonsterTable!$A$1:$B$1,0),0),
IF(OR(NOT(ISBLANK(AN1787)),ISBLANK(AO1787)),#N/A,
IF(AL1787="empty","empty",
VLOOKUP(AL1787,MonsterGroupTable!$A:$A,1,0)))))))</f>
        <v>201</v>
      </c>
      <c r="AN1787">
        <v>1</v>
      </c>
      <c r="AO1787">
        <v>1</v>
      </c>
      <c r="AP1787">
        <v>0</v>
      </c>
      <c r="AT1787" s="2" t="str">
        <f>IF(AND(ISBLANK(AS1787),OR(NOT(ISBLANK(AU1787)),NOT(ISBLANK(AV1787)))),#N/A,
IF(ISBLANK(AS1787),"",
IF(AND(NOT(ISERROR(VLOOKUP(AS1787,MonsterTable!$A:$B,MATCH(MonsterTable!$B$1,MonsterTable!$A$1:$B$1,0),0))),OR(ISBLANK(AU1787),ISBLANK(AV1787))),#N/A,
IFERROR(VLOOKUP(AS1787,MonsterTable!$A:$B,MATCH(MonsterTable!$B$1,MonsterTable!$A$1:$B$1,0),0),
IF(OR(NOT(ISBLANK(AU1787)),ISBLANK(AV1787)),#N/A,
IF(AS1787="empty","empty",
VLOOKUP(AS1787,MonsterGroupTable!$A:$A,1,0)))))))</f>
        <v/>
      </c>
      <c r="BA1787" s="2" t="str">
        <f>IF(AND(ISBLANK(AZ1787),OR(NOT(ISBLANK(BB1787)),NOT(ISBLANK(BC1787)))),#N/A,
IF(ISBLANK(AZ1787),"",
IF(AND(NOT(ISERROR(VLOOKUP(AZ1787,MonsterTable!$A:$B,MATCH(MonsterTable!$B$1,MonsterTable!$A$1:$B$1,0),0))),OR(ISBLANK(BB1787),ISBLANK(BC1787))),#N/A,
IFERROR(VLOOKUP(AZ1787,MonsterTable!$A:$B,MATCH(MonsterTable!$B$1,MonsterTable!$A$1:$B$1,0),0),
IF(OR(NOT(ISBLANK(BB1787)),ISBLANK(BC1787)),#N/A,
IF(AZ1787="empty","empty",
VLOOKUP(AZ1787,MonsterGroupTable!$A:$A,1,0)))))))</f>
        <v/>
      </c>
    </row>
    <row r="1788" spans="1:53">
      <c r="A1788">
        <v>20754</v>
      </c>
      <c r="B1788">
        <f t="shared" si="59"/>
        <v>1.1000000000000001</v>
      </c>
      <c r="C1788">
        <f t="shared" si="60"/>
        <v>1.1000000000000001</v>
      </c>
      <c r="F1788">
        <v>3740</v>
      </c>
      <c r="G1788">
        <v>154056</v>
      </c>
      <c r="H1788">
        <v>0</v>
      </c>
      <c r="I1788">
        <v>0</v>
      </c>
      <c r="J1788">
        <v>0</v>
      </c>
      <c r="K1788" t="s">
        <v>362</v>
      </c>
      <c r="L1788" t="s">
        <v>251</v>
      </c>
      <c r="M1788" t="s">
        <v>443</v>
      </c>
      <c r="N1788" t="s">
        <v>444</v>
      </c>
      <c r="O1788">
        <v>0</v>
      </c>
      <c r="P1788">
        <v>-4.75</v>
      </c>
      <c r="Q1788">
        <v>-3.5</v>
      </c>
      <c r="R1788">
        <v>4.75</v>
      </c>
      <c r="S1788">
        <v>3</v>
      </c>
      <c r="T1788">
        <v>-13.5</v>
      </c>
      <c r="U1788">
        <v>2.5499999999999998</v>
      </c>
      <c r="V1788">
        <v>-6.75</v>
      </c>
      <c r="W1788" t="str">
        <f t="shared" si="58"/>
        <v>g116,5,empty,3,201,1,1,0</v>
      </c>
      <c r="X1788" s="1" t="s">
        <v>315</v>
      </c>
      <c r="Y1788" s="2" t="str">
        <f>IF(AND(ISBLANK(X1788),OR(NOT(ISBLANK(Z1788)),NOT(ISBLANK(AA1788)))),#N/A,
IF(ISBLANK(X1788),"",
IF(AND(NOT(ISERROR(VLOOKUP(X1788,MonsterTable!$A:$B,MATCH(MonsterTable!$B$1,MonsterTable!$A$1:$B$1,0),0))),OR(ISBLANK(Z1788),ISBLANK(AA1788))),#N/A,
IFERROR(VLOOKUP(X1788,MonsterTable!$A:$B,MATCH(MonsterTable!$B$1,MonsterTable!$A$1:$B$1,0),0),
IF(OR(NOT(ISBLANK(Z1788)),ISBLANK(AA1788)),#N/A,
IF(X1788="empty","empty",
VLOOKUP(X1788,MonsterGroupTable!$A:$A,1,0)))))))</f>
        <v>g116</v>
      </c>
      <c r="AA1788">
        <v>5</v>
      </c>
      <c r="AE1788" s="1" t="s">
        <v>446</v>
      </c>
      <c r="AF1788" s="2" t="str">
        <f>IF(AND(ISBLANK(AE1788),OR(NOT(ISBLANK(AG1788)),NOT(ISBLANK(AH1788)))),#N/A,
IF(ISBLANK(AE1788),"",
IF(AND(NOT(ISERROR(VLOOKUP(AE1788,MonsterTable!$A:$B,MATCH(MonsterTable!$B$1,MonsterTable!$A$1:$B$1,0),0))),OR(ISBLANK(AG1788),ISBLANK(AH1788))),#N/A,
IFERROR(VLOOKUP(AE1788,MonsterTable!$A:$B,MATCH(MonsterTable!$B$1,MonsterTable!$A$1:$B$1,0),0),
IF(OR(NOT(ISBLANK(AG1788)),ISBLANK(AH1788)),#N/A,
IF(AE1788="empty","empty",
VLOOKUP(AE1788,MonsterGroupTable!$A:$A,1,0)))))))</f>
        <v>empty</v>
      </c>
      <c r="AH1788">
        <v>3</v>
      </c>
      <c r="AL1788" s="1" t="s">
        <v>242</v>
      </c>
      <c r="AM1788" s="2">
        <f>IF(AND(ISBLANK(AL1788),OR(NOT(ISBLANK(AN1788)),NOT(ISBLANK(AO1788)))),#N/A,
IF(ISBLANK(AL1788),"",
IF(AND(NOT(ISERROR(VLOOKUP(AL1788,MonsterTable!$A:$B,MATCH(MonsterTable!$B$1,MonsterTable!$A$1:$B$1,0),0))),OR(ISBLANK(AN1788),ISBLANK(AO1788))),#N/A,
IFERROR(VLOOKUP(AL1788,MonsterTable!$A:$B,MATCH(MonsterTable!$B$1,MonsterTable!$A$1:$B$1,0),0),
IF(OR(NOT(ISBLANK(AN1788)),ISBLANK(AO1788)),#N/A,
IF(AL1788="empty","empty",
VLOOKUP(AL1788,MonsterGroupTable!$A:$A,1,0)))))))</f>
        <v>201</v>
      </c>
      <c r="AN1788">
        <v>1</v>
      </c>
      <c r="AO1788">
        <v>1</v>
      </c>
      <c r="AP1788">
        <v>0</v>
      </c>
      <c r="AT1788" s="2" t="str">
        <f>IF(AND(ISBLANK(AS1788),OR(NOT(ISBLANK(AU1788)),NOT(ISBLANK(AV1788)))),#N/A,
IF(ISBLANK(AS1788),"",
IF(AND(NOT(ISERROR(VLOOKUP(AS1788,MonsterTable!$A:$B,MATCH(MonsterTable!$B$1,MonsterTable!$A$1:$B$1,0),0))),OR(ISBLANK(AU1788),ISBLANK(AV1788))),#N/A,
IFERROR(VLOOKUP(AS1788,MonsterTable!$A:$B,MATCH(MonsterTable!$B$1,MonsterTable!$A$1:$B$1,0),0),
IF(OR(NOT(ISBLANK(AU1788)),ISBLANK(AV1788)),#N/A,
IF(AS1788="empty","empty",
VLOOKUP(AS1788,MonsterGroupTable!$A:$A,1,0)))))))</f>
        <v/>
      </c>
      <c r="BA1788" s="2" t="str">
        <f>IF(AND(ISBLANK(AZ1788),OR(NOT(ISBLANK(BB1788)),NOT(ISBLANK(BC1788)))),#N/A,
IF(ISBLANK(AZ1788),"",
IF(AND(NOT(ISERROR(VLOOKUP(AZ1788,MonsterTable!$A:$B,MATCH(MonsterTable!$B$1,MonsterTable!$A$1:$B$1,0),0))),OR(ISBLANK(BB1788),ISBLANK(BC1788))),#N/A,
IFERROR(VLOOKUP(AZ1788,MonsterTable!$A:$B,MATCH(MonsterTable!$B$1,MonsterTable!$A$1:$B$1,0),0),
IF(OR(NOT(ISBLANK(BB1788)),ISBLANK(BC1788)),#N/A,
IF(AZ1788="empty","empty",
VLOOKUP(AZ1788,MonsterGroupTable!$A:$A,1,0)))))))</f>
        <v/>
      </c>
    </row>
    <row r="1789" spans="1:53">
      <c r="A1789">
        <v>20755</v>
      </c>
      <c r="B1789">
        <f t="shared" si="59"/>
        <v>1.1000000000000001</v>
      </c>
      <c r="C1789">
        <f t="shared" si="60"/>
        <v>1.1000000000000001</v>
      </c>
      <c r="F1789">
        <v>3850</v>
      </c>
      <c r="G1789">
        <v>154551</v>
      </c>
      <c r="H1789">
        <v>0</v>
      </c>
      <c r="I1789">
        <v>0</v>
      </c>
      <c r="J1789">
        <v>0</v>
      </c>
      <c r="K1789" t="s">
        <v>362</v>
      </c>
      <c r="L1789" t="s">
        <v>251</v>
      </c>
      <c r="M1789" t="s">
        <v>443</v>
      </c>
      <c r="N1789" t="s">
        <v>444</v>
      </c>
      <c r="O1789">
        <v>0</v>
      </c>
      <c r="P1789">
        <v>-4.75</v>
      </c>
      <c r="Q1789">
        <v>-3.5</v>
      </c>
      <c r="R1789">
        <v>4.75</v>
      </c>
      <c r="S1789">
        <v>3</v>
      </c>
      <c r="T1789">
        <v>-13.5</v>
      </c>
      <c r="U1789">
        <v>2.5499999999999998</v>
      </c>
      <c r="V1789">
        <v>-6.75</v>
      </c>
      <c r="W1789" t="str">
        <f t="shared" si="58"/>
        <v>g116,5,empty,3,201,1,1,0</v>
      </c>
      <c r="X1789" s="1" t="s">
        <v>315</v>
      </c>
      <c r="Y1789" s="2" t="str">
        <f>IF(AND(ISBLANK(X1789),OR(NOT(ISBLANK(Z1789)),NOT(ISBLANK(AA1789)))),#N/A,
IF(ISBLANK(X1789),"",
IF(AND(NOT(ISERROR(VLOOKUP(X1789,MonsterTable!$A:$B,MATCH(MonsterTable!$B$1,MonsterTable!$A$1:$B$1,0),0))),OR(ISBLANK(Z1789),ISBLANK(AA1789))),#N/A,
IFERROR(VLOOKUP(X1789,MonsterTable!$A:$B,MATCH(MonsterTable!$B$1,MonsterTable!$A$1:$B$1,0),0),
IF(OR(NOT(ISBLANK(Z1789)),ISBLANK(AA1789)),#N/A,
IF(X1789="empty","empty",
VLOOKUP(X1789,MonsterGroupTable!$A:$A,1,0)))))))</f>
        <v>g116</v>
      </c>
      <c r="AA1789">
        <v>5</v>
      </c>
      <c r="AE1789" s="1" t="s">
        <v>446</v>
      </c>
      <c r="AF1789" s="2" t="str">
        <f>IF(AND(ISBLANK(AE1789),OR(NOT(ISBLANK(AG1789)),NOT(ISBLANK(AH1789)))),#N/A,
IF(ISBLANK(AE1789),"",
IF(AND(NOT(ISERROR(VLOOKUP(AE1789,MonsterTable!$A:$B,MATCH(MonsterTable!$B$1,MonsterTable!$A$1:$B$1,0),0))),OR(ISBLANK(AG1789),ISBLANK(AH1789))),#N/A,
IFERROR(VLOOKUP(AE1789,MonsterTable!$A:$B,MATCH(MonsterTable!$B$1,MonsterTable!$A$1:$B$1,0),0),
IF(OR(NOT(ISBLANK(AG1789)),ISBLANK(AH1789)),#N/A,
IF(AE1789="empty","empty",
VLOOKUP(AE1789,MonsterGroupTable!$A:$A,1,0)))))))</f>
        <v>empty</v>
      </c>
      <c r="AH1789">
        <v>3</v>
      </c>
      <c r="AL1789" s="1" t="s">
        <v>242</v>
      </c>
      <c r="AM1789" s="2">
        <f>IF(AND(ISBLANK(AL1789),OR(NOT(ISBLANK(AN1789)),NOT(ISBLANK(AO1789)))),#N/A,
IF(ISBLANK(AL1789),"",
IF(AND(NOT(ISERROR(VLOOKUP(AL1789,MonsterTable!$A:$B,MATCH(MonsterTable!$B$1,MonsterTable!$A$1:$B$1,0),0))),OR(ISBLANK(AN1789),ISBLANK(AO1789))),#N/A,
IFERROR(VLOOKUP(AL1789,MonsterTable!$A:$B,MATCH(MonsterTable!$B$1,MonsterTable!$A$1:$B$1,0),0),
IF(OR(NOT(ISBLANK(AN1789)),ISBLANK(AO1789)),#N/A,
IF(AL1789="empty","empty",
VLOOKUP(AL1789,MonsterGroupTable!$A:$A,1,0)))))))</f>
        <v>201</v>
      </c>
      <c r="AN1789">
        <v>1</v>
      </c>
      <c r="AO1789">
        <v>1</v>
      </c>
      <c r="AP1789">
        <v>0</v>
      </c>
      <c r="AT1789" s="2" t="str">
        <f>IF(AND(ISBLANK(AS1789),OR(NOT(ISBLANK(AU1789)),NOT(ISBLANK(AV1789)))),#N/A,
IF(ISBLANK(AS1789),"",
IF(AND(NOT(ISERROR(VLOOKUP(AS1789,MonsterTable!$A:$B,MATCH(MonsterTable!$B$1,MonsterTable!$A$1:$B$1,0),0))),OR(ISBLANK(AU1789),ISBLANK(AV1789))),#N/A,
IFERROR(VLOOKUP(AS1789,MonsterTable!$A:$B,MATCH(MonsterTable!$B$1,MonsterTable!$A$1:$B$1,0),0),
IF(OR(NOT(ISBLANK(AU1789)),ISBLANK(AV1789)),#N/A,
IF(AS1789="empty","empty",
VLOOKUP(AS1789,MonsterGroupTable!$A:$A,1,0)))))))</f>
        <v/>
      </c>
      <c r="BA1789" s="2" t="str">
        <f>IF(AND(ISBLANK(AZ1789),OR(NOT(ISBLANK(BB1789)),NOT(ISBLANK(BC1789)))),#N/A,
IF(ISBLANK(AZ1789),"",
IF(AND(NOT(ISERROR(VLOOKUP(AZ1789,MonsterTable!$A:$B,MATCH(MonsterTable!$B$1,MonsterTable!$A$1:$B$1,0),0))),OR(ISBLANK(BB1789),ISBLANK(BC1789))),#N/A,
IFERROR(VLOOKUP(AZ1789,MonsterTable!$A:$B,MATCH(MonsterTable!$B$1,MonsterTable!$A$1:$B$1,0),0),
IF(OR(NOT(ISBLANK(BB1789)),ISBLANK(BC1789)),#N/A,
IF(AZ1789="empty","empty",
VLOOKUP(AZ1789,MonsterGroupTable!$A:$A,1,0)))))))</f>
        <v/>
      </c>
    </row>
    <row r="1790" spans="1:53">
      <c r="A1790">
        <v>20756</v>
      </c>
      <c r="B1790">
        <f t="shared" si="59"/>
        <v>1.1000000000000001</v>
      </c>
      <c r="C1790">
        <f t="shared" si="60"/>
        <v>1.1000000000000001</v>
      </c>
      <c r="F1790">
        <v>3960</v>
      </c>
      <c r="G1790">
        <v>155046</v>
      </c>
      <c r="H1790">
        <v>0</v>
      </c>
      <c r="I1790">
        <v>0</v>
      </c>
      <c r="J1790">
        <v>0</v>
      </c>
      <c r="K1790" t="s">
        <v>362</v>
      </c>
      <c r="L1790" t="s">
        <v>251</v>
      </c>
      <c r="M1790" t="s">
        <v>443</v>
      </c>
      <c r="N1790" t="s">
        <v>444</v>
      </c>
      <c r="O1790">
        <v>0</v>
      </c>
      <c r="P1790">
        <v>-4.75</v>
      </c>
      <c r="Q1790">
        <v>-3.5</v>
      </c>
      <c r="R1790">
        <v>4.75</v>
      </c>
      <c r="S1790">
        <v>3</v>
      </c>
      <c r="T1790">
        <v>-13.5</v>
      </c>
      <c r="U1790">
        <v>2.5499999999999998</v>
      </c>
      <c r="V1790">
        <v>-6.75</v>
      </c>
      <c r="W1790" t="str">
        <f t="shared" si="58"/>
        <v>g116,5,empty,3,201,1,1,0</v>
      </c>
      <c r="X1790" s="1" t="s">
        <v>315</v>
      </c>
      <c r="Y1790" s="2" t="str">
        <f>IF(AND(ISBLANK(X1790),OR(NOT(ISBLANK(Z1790)),NOT(ISBLANK(AA1790)))),#N/A,
IF(ISBLANK(X1790),"",
IF(AND(NOT(ISERROR(VLOOKUP(X1790,MonsterTable!$A:$B,MATCH(MonsterTable!$B$1,MonsterTable!$A$1:$B$1,0),0))),OR(ISBLANK(Z1790),ISBLANK(AA1790))),#N/A,
IFERROR(VLOOKUP(X1790,MonsterTable!$A:$B,MATCH(MonsterTable!$B$1,MonsterTable!$A$1:$B$1,0),0),
IF(OR(NOT(ISBLANK(Z1790)),ISBLANK(AA1790)),#N/A,
IF(X1790="empty","empty",
VLOOKUP(X1790,MonsterGroupTable!$A:$A,1,0)))))))</f>
        <v>g116</v>
      </c>
      <c r="AA1790">
        <v>5</v>
      </c>
      <c r="AE1790" s="1" t="s">
        <v>446</v>
      </c>
      <c r="AF1790" s="2" t="str">
        <f>IF(AND(ISBLANK(AE1790),OR(NOT(ISBLANK(AG1790)),NOT(ISBLANK(AH1790)))),#N/A,
IF(ISBLANK(AE1790),"",
IF(AND(NOT(ISERROR(VLOOKUP(AE1790,MonsterTable!$A:$B,MATCH(MonsterTable!$B$1,MonsterTable!$A$1:$B$1,0),0))),OR(ISBLANK(AG1790),ISBLANK(AH1790))),#N/A,
IFERROR(VLOOKUP(AE1790,MonsterTable!$A:$B,MATCH(MonsterTable!$B$1,MonsterTable!$A$1:$B$1,0),0),
IF(OR(NOT(ISBLANK(AG1790)),ISBLANK(AH1790)),#N/A,
IF(AE1790="empty","empty",
VLOOKUP(AE1790,MonsterGroupTable!$A:$A,1,0)))))))</f>
        <v>empty</v>
      </c>
      <c r="AH1790">
        <v>3</v>
      </c>
      <c r="AL1790" s="1" t="s">
        <v>242</v>
      </c>
      <c r="AM1790" s="2">
        <f>IF(AND(ISBLANK(AL1790),OR(NOT(ISBLANK(AN1790)),NOT(ISBLANK(AO1790)))),#N/A,
IF(ISBLANK(AL1790),"",
IF(AND(NOT(ISERROR(VLOOKUP(AL1790,MonsterTable!$A:$B,MATCH(MonsterTable!$B$1,MonsterTable!$A$1:$B$1,0),0))),OR(ISBLANK(AN1790),ISBLANK(AO1790))),#N/A,
IFERROR(VLOOKUP(AL1790,MonsterTable!$A:$B,MATCH(MonsterTable!$B$1,MonsterTable!$A$1:$B$1,0),0),
IF(OR(NOT(ISBLANK(AN1790)),ISBLANK(AO1790)),#N/A,
IF(AL1790="empty","empty",
VLOOKUP(AL1790,MonsterGroupTable!$A:$A,1,0)))))))</f>
        <v>201</v>
      </c>
      <c r="AN1790">
        <v>1</v>
      </c>
      <c r="AO1790">
        <v>1</v>
      </c>
      <c r="AP1790">
        <v>0</v>
      </c>
      <c r="AT1790" s="2" t="str">
        <f>IF(AND(ISBLANK(AS1790),OR(NOT(ISBLANK(AU1790)),NOT(ISBLANK(AV1790)))),#N/A,
IF(ISBLANK(AS1790),"",
IF(AND(NOT(ISERROR(VLOOKUP(AS1790,MonsterTable!$A:$B,MATCH(MonsterTable!$B$1,MonsterTable!$A$1:$B$1,0),0))),OR(ISBLANK(AU1790),ISBLANK(AV1790))),#N/A,
IFERROR(VLOOKUP(AS1790,MonsterTable!$A:$B,MATCH(MonsterTable!$B$1,MonsterTable!$A$1:$B$1,0),0),
IF(OR(NOT(ISBLANK(AU1790)),ISBLANK(AV1790)),#N/A,
IF(AS1790="empty","empty",
VLOOKUP(AS1790,MonsterGroupTable!$A:$A,1,0)))))))</f>
        <v/>
      </c>
      <c r="BA1790" s="2" t="str">
        <f>IF(AND(ISBLANK(AZ1790),OR(NOT(ISBLANK(BB1790)),NOT(ISBLANK(BC1790)))),#N/A,
IF(ISBLANK(AZ1790),"",
IF(AND(NOT(ISERROR(VLOOKUP(AZ1790,MonsterTable!$A:$B,MATCH(MonsterTable!$B$1,MonsterTable!$A$1:$B$1,0),0))),OR(ISBLANK(BB1790),ISBLANK(BC1790))),#N/A,
IFERROR(VLOOKUP(AZ1790,MonsterTable!$A:$B,MATCH(MonsterTable!$B$1,MonsterTable!$A$1:$B$1,0),0),
IF(OR(NOT(ISBLANK(BB1790)),ISBLANK(BC1790)),#N/A,
IF(AZ1790="empty","empty",
VLOOKUP(AZ1790,MonsterGroupTable!$A:$A,1,0)))))))</f>
        <v/>
      </c>
    </row>
    <row r="1791" spans="1:53">
      <c r="A1791">
        <v>20757</v>
      </c>
      <c r="B1791">
        <f t="shared" si="59"/>
        <v>1.1000000000000001</v>
      </c>
      <c r="C1791">
        <f t="shared" si="60"/>
        <v>1.1000000000000001</v>
      </c>
      <c r="F1791">
        <v>3960</v>
      </c>
      <c r="G1791">
        <v>155640</v>
      </c>
      <c r="H1791">
        <v>0</v>
      </c>
      <c r="I1791">
        <v>0</v>
      </c>
      <c r="J1791">
        <v>0</v>
      </c>
      <c r="K1791" t="s">
        <v>362</v>
      </c>
      <c r="L1791" t="s">
        <v>251</v>
      </c>
      <c r="M1791" t="s">
        <v>443</v>
      </c>
      <c r="N1791" t="s">
        <v>444</v>
      </c>
      <c r="O1791">
        <v>0</v>
      </c>
      <c r="P1791">
        <v>-4.75</v>
      </c>
      <c r="Q1791">
        <v>-3.5</v>
      </c>
      <c r="R1791">
        <v>4.75</v>
      </c>
      <c r="S1791">
        <v>3</v>
      </c>
      <c r="T1791">
        <v>-13.5</v>
      </c>
      <c r="U1791">
        <v>2.5499999999999998</v>
      </c>
      <c r="V1791">
        <v>-6.75</v>
      </c>
      <c r="W1791" t="str">
        <f t="shared" si="58"/>
        <v>g116,5,empty,3,201,1,1,0</v>
      </c>
      <c r="X1791" s="1" t="s">
        <v>315</v>
      </c>
      <c r="Y1791" s="2" t="str">
        <f>IF(AND(ISBLANK(X1791),OR(NOT(ISBLANK(Z1791)),NOT(ISBLANK(AA1791)))),#N/A,
IF(ISBLANK(X1791),"",
IF(AND(NOT(ISERROR(VLOOKUP(X1791,MonsterTable!$A:$B,MATCH(MonsterTable!$B$1,MonsterTable!$A$1:$B$1,0),0))),OR(ISBLANK(Z1791),ISBLANK(AA1791))),#N/A,
IFERROR(VLOOKUP(X1791,MonsterTable!$A:$B,MATCH(MonsterTable!$B$1,MonsterTable!$A$1:$B$1,0),0),
IF(OR(NOT(ISBLANK(Z1791)),ISBLANK(AA1791)),#N/A,
IF(X1791="empty","empty",
VLOOKUP(X1791,MonsterGroupTable!$A:$A,1,0)))))))</f>
        <v>g116</v>
      </c>
      <c r="AA1791">
        <v>5</v>
      </c>
      <c r="AE1791" s="1" t="s">
        <v>446</v>
      </c>
      <c r="AF1791" s="2" t="str">
        <f>IF(AND(ISBLANK(AE1791),OR(NOT(ISBLANK(AG1791)),NOT(ISBLANK(AH1791)))),#N/A,
IF(ISBLANK(AE1791),"",
IF(AND(NOT(ISERROR(VLOOKUP(AE1791,MonsterTable!$A:$B,MATCH(MonsterTable!$B$1,MonsterTable!$A$1:$B$1,0),0))),OR(ISBLANK(AG1791),ISBLANK(AH1791))),#N/A,
IFERROR(VLOOKUP(AE1791,MonsterTable!$A:$B,MATCH(MonsterTable!$B$1,MonsterTable!$A$1:$B$1,0),0),
IF(OR(NOT(ISBLANK(AG1791)),ISBLANK(AH1791)),#N/A,
IF(AE1791="empty","empty",
VLOOKUP(AE1791,MonsterGroupTable!$A:$A,1,0)))))))</f>
        <v>empty</v>
      </c>
      <c r="AH1791">
        <v>3</v>
      </c>
      <c r="AL1791" s="1" t="s">
        <v>242</v>
      </c>
      <c r="AM1791" s="2">
        <f>IF(AND(ISBLANK(AL1791),OR(NOT(ISBLANK(AN1791)),NOT(ISBLANK(AO1791)))),#N/A,
IF(ISBLANK(AL1791),"",
IF(AND(NOT(ISERROR(VLOOKUP(AL1791,MonsterTable!$A:$B,MATCH(MonsterTable!$B$1,MonsterTable!$A$1:$B$1,0),0))),OR(ISBLANK(AN1791),ISBLANK(AO1791))),#N/A,
IFERROR(VLOOKUP(AL1791,MonsterTable!$A:$B,MATCH(MonsterTable!$B$1,MonsterTable!$A$1:$B$1,0),0),
IF(OR(NOT(ISBLANK(AN1791)),ISBLANK(AO1791)),#N/A,
IF(AL1791="empty","empty",
VLOOKUP(AL1791,MonsterGroupTable!$A:$A,1,0)))))))</f>
        <v>201</v>
      </c>
      <c r="AN1791">
        <v>1</v>
      </c>
      <c r="AO1791">
        <v>1</v>
      </c>
      <c r="AP1791">
        <v>0</v>
      </c>
      <c r="AT1791" s="2" t="str">
        <f>IF(AND(ISBLANK(AS1791),OR(NOT(ISBLANK(AU1791)),NOT(ISBLANK(AV1791)))),#N/A,
IF(ISBLANK(AS1791),"",
IF(AND(NOT(ISERROR(VLOOKUP(AS1791,MonsterTable!$A:$B,MATCH(MonsterTable!$B$1,MonsterTable!$A$1:$B$1,0),0))),OR(ISBLANK(AU1791),ISBLANK(AV1791))),#N/A,
IFERROR(VLOOKUP(AS1791,MonsterTable!$A:$B,MATCH(MonsterTable!$B$1,MonsterTable!$A$1:$B$1,0),0),
IF(OR(NOT(ISBLANK(AU1791)),ISBLANK(AV1791)),#N/A,
IF(AS1791="empty","empty",
VLOOKUP(AS1791,MonsterGroupTable!$A:$A,1,0)))))))</f>
        <v/>
      </c>
      <c r="BA1791" s="2" t="str">
        <f>IF(AND(ISBLANK(AZ1791),OR(NOT(ISBLANK(BB1791)),NOT(ISBLANK(BC1791)))),#N/A,
IF(ISBLANK(AZ1791),"",
IF(AND(NOT(ISERROR(VLOOKUP(AZ1791,MonsterTable!$A:$B,MATCH(MonsterTable!$B$1,MonsterTable!$A$1:$B$1,0),0))),OR(ISBLANK(BB1791),ISBLANK(BC1791))),#N/A,
IFERROR(VLOOKUP(AZ1791,MonsterTable!$A:$B,MATCH(MonsterTable!$B$1,MonsterTable!$A$1:$B$1,0),0),
IF(OR(NOT(ISBLANK(BB1791)),ISBLANK(BC1791)),#N/A,
IF(AZ1791="empty","empty",
VLOOKUP(AZ1791,MonsterGroupTable!$A:$A,1,0)))))))</f>
        <v/>
      </c>
    </row>
    <row r="1792" spans="1:53">
      <c r="A1792">
        <v>20758</v>
      </c>
      <c r="B1792">
        <f t="shared" si="59"/>
        <v>1.1000000000000001</v>
      </c>
      <c r="C1792">
        <f t="shared" si="60"/>
        <v>1.1000000000000001</v>
      </c>
      <c r="F1792">
        <v>3960</v>
      </c>
      <c r="G1792">
        <v>156234</v>
      </c>
      <c r="H1792">
        <v>0</v>
      </c>
      <c r="I1792">
        <v>0</v>
      </c>
      <c r="J1792">
        <v>0</v>
      </c>
      <c r="K1792" t="s">
        <v>362</v>
      </c>
      <c r="L1792" t="s">
        <v>251</v>
      </c>
      <c r="M1792" t="s">
        <v>443</v>
      </c>
      <c r="N1792" t="s">
        <v>444</v>
      </c>
      <c r="O1792">
        <v>0</v>
      </c>
      <c r="P1792">
        <v>-4.75</v>
      </c>
      <c r="Q1792">
        <v>-3.5</v>
      </c>
      <c r="R1792">
        <v>4.75</v>
      </c>
      <c r="S1792">
        <v>3</v>
      </c>
      <c r="T1792">
        <v>-13.5</v>
      </c>
      <c r="U1792">
        <v>2.5499999999999998</v>
      </c>
      <c r="V1792">
        <v>-6.75</v>
      </c>
      <c r="W1792" t="str">
        <f t="shared" si="58"/>
        <v>g116,5,empty,3,201,1,1,0</v>
      </c>
      <c r="X1792" s="1" t="s">
        <v>315</v>
      </c>
      <c r="Y1792" s="2" t="str">
        <f>IF(AND(ISBLANK(X1792),OR(NOT(ISBLANK(Z1792)),NOT(ISBLANK(AA1792)))),#N/A,
IF(ISBLANK(X1792),"",
IF(AND(NOT(ISERROR(VLOOKUP(X1792,MonsterTable!$A:$B,MATCH(MonsterTable!$B$1,MonsterTable!$A$1:$B$1,0),0))),OR(ISBLANK(Z1792),ISBLANK(AA1792))),#N/A,
IFERROR(VLOOKUP(X1792,MonsterTable!$A:$B,MATCH(MonsterTable!$B$1,MonsterTable!$A$1:$B$1,0),0),
IF(OR(NOT(ISBLANK(Z1792)),ISBLANK(AA1792)),#N/A,
IF(X1792="empty","empty",
VLOOKUP(X1792,MonsterGroupTable!$A:$A,1,0)))))))</f>
        <v>g116</v>
      </c>
      <c r="AA1792">
        <v>5</v>
      </c>
      <c r="AE1792" s="1" t="s">
        <v>446</v>
      </c>
      <c r="AF1792" s="2" t="str">
        <f>IF(AND(ISBLANK(AE1792),OR(NOT(ISBLANK(AG1792)),NOT(ISBLANK(AH1792)))),#N/A,
IF(ISBLANK(AE1792),"",
IF(AND(NOT(ISERROR(VLOOKUP(AE1792,MonsterTable!$A:$B,MATCH(MonsterTable!$B$1,MonsterTable!$A$1:$B$1,0),0))),OR(ISBLANK(AG1792),ISBLANK(AH1792))),#N/A,
IFERROR(VLOOKUP(AE1792,MonsterTable!$A:$B,MATCH(MonsterTable!$B$1,MonsterTable!$A$1:$B$1,0),0),
IF(OR(NOT(ISBLANK(AG1792)),ISBLANK(AH1792)),#N/A,
IF(AE1792="empty","empty",
VLOOKUP(AE1792,MonsterGroupTable!$A:$A,1,0)))))))</f>
        <v>empty</v>
      </c>
      <c r="AH1792">
        <v>3</v>
      </c>
      <c r="AL1792" s="1" t="s">
        <v>242</v>
      </c>
      <c r="AM1792" s="2">
        <f>IF(AND(ISBLANK(AL1792),OR(NOT(ISBLANK(AN1792)),NOT(ISBLANK(AO1792)))),#N/A,
IF(ISBLANK(AL1792),"",
IF(AND(NOT(ISERROR(VLOOKUP(AL1792,MonsterTable!$A:$B,MATCH(MonsterTable!$B$1,MonsterTable!$A$1:$B$1,0),0))),OR(ISBLANK(AN1792),ISBLANK(AO1792))),#N/A,
IFERROR(VLOOKUP(AL1792,MonsterTable!$A:$B,MATCH(MonsterTable!$B$1,MonsterTable!$A$1:$B$1,0),0),
IF(OR(NOT(ISBLANK(AN1792)),ISBLANK(AO1792)),#N/A,
IF(AL1792="empty","empty",
VLOOKUP(AL1792,MonsterGroupTable!$A:$A,1,0)))))))</f>
        <v>201</v>
      </c>
      <c r="AN1792">
        <v>1</v>
      </c>
      <c r="AO1792">
        <v>1</v>
      </c>
      <c r="AP1792">
        <v>0</v>
      </c>
      <c r="AT1792" s="2" t="str">
        <f>IF(AND(ISBLANK(AS1792),OR(NOT(ISBLANK(AU1792)),NOT(ISBLANK(AV1792)))),#N/A,
IF(ISBLANK(AS1792),"",
IF(AND(NOT(ISERROR(VLOOKUP(AS1792,MonsterTable!$A:$B,MATCH(MonsterTable!$B$1,MonsterTable!$A$1:$B$1,0),0))),OR(ISBLANK(AU1792),ISBLANK(AV1792))),#N/A,
IFERROR(VLOOKUP(AS1792,MonsterTable!$A:$B,MATCH(MonsterTable!$B$1,MonsterTable!$A$1:$B$1,0),0),
IF(OR(NOT(ISBLANK(AU1792)),ISBLANK(AV1792)),#N/A,
IF(AS1792="empty","empty",
VLOOKUP(AS1792,MonsterGroupTable!$A:$A,1,0)))))))</f>
        <v/>
      </c>
      <c r="BA1792" s="2" t="str">
        <f>IF(AND(ISBLANK(AZ1792),OR(NOT(ISBLANK(BB1792)),NOT(ISBLANK(BC1792)))),#N/A,
IF(ISBLANK(AZ1792),"",
IF(AND(NOT(ISERROR(VLOOKUP(AZ1792,MonsterTable!$A:$B,MATCH(MonsterTable!$B$1,MonsterTable!$A$1:$B$1,0),0))),OR(ISBLANK(BB1792),ISBLANK(BC1792))),#N/A,
IFERROR(VLOOKUP(AZ1792,MonsterTable!$A:$B,MATCH(MonsterTable!$B$1,MonsterTable!$A$1:$B$1,0),0),
IF(OR(NOT(ISBLANK(BB1792)),ISBLANK(BC1792)),#N/A,
IF(AZ1792="empty","empty",
VLOOKUP(AZ1792,MonsterGroupTable!$A:$A,1,0)))))))</f>
        <v/>
      </c>
    </row>
    <row r="1793" spans="1:53">
      <c r="A1793">
        <v>20759</v>
      </c>
      <c r="B1793">
        <f t="shared" si="59"/>
        <v>1.1000000000000001</v>
      </c>
      <c r="C1793">
        <f t="shared" si="60"/>
        <v>1.1000000000000001</v>
      </c>
      <c r="F1793">
        <v>3960</v>
      </c>
      <c r="G1793">
        <v>156828</v>
      </c>
      <c r="H1793">
        <v>0</v>
      </c>
      <c r="I1793">
        <v>0</v>
      </c>
      <c r="J1793">
        <v>0</v>
      </c>
      <c r="K1793" t="s">
        <v>362</v>
      </c>
      <c r="L1793" t="s">
        <v>251</v>
      </c>
      <c r="M1793" t="s">
        <v>443</v>
      </c>
      <c r="N1793" t="s">
        <v>444</v>
      </c>
      <c r="O1793">
        <v>0</v>
      </c>
      <c r="P1793">
        <v>-4.75</v>
      </c>
      <c r="Q1793">
        <v>-3.5</v>
      </c>
      <c r="R1793">
        <v>4.75</v>
      </c>
      <c r="S1793">
        <v>3</v>
      </c>
      <c r="T1793">
        <v>-13.5</v>
      </c>
      <c r="U1793">
        <v>2.5499999999999998</v>
      </c>
      <c r="V1793">
        <v>-6.75</v>
      </c>
      <c r="W1793" t="str">
        <f t="shared" si="58"/>
        <v>g116,5,empty,3,201,1,1,0</v>
      </c>
      <c r="X1793" s="1" t="s">
        <v>315</v>
      </c>
      <c r="Y1793" s="2" t="str">
        <f>IF(AND(ISBLANK(X1793),OR(NOT(ISBLANK(Z1793)),NOT(ISBLANK(AA1793)))),#N/A,
IF(ISBLANK(X1793),"",
IF(AND(NOT(ISERROR(VLOOKUP(X1793,MonsterTable!$A:$B,MATCH(MonsterTable!$B$1,MonsterTable!$A$1:$B$1,0),0))),OR(ISBLANK(Z1793),ISBLANK(AA1793))),#N/A,
IFERROR(VLOOKUP(X1793,MonsterTable!$A:$B,MATCH(MonsterTable!$B$1,MonsterTable!$A$1:$B$1,0),0),
IF(OR(NOT(ISBLANK(Z1793)),ISBLANK(AA1793)),#N/A,
IF(X1793="empty","empty",
VLOOKUP(X1793,MonsterGroupTable!$A:$A,1,0)))))))</f>
        <v>g116</v>
      </c>
      <c r="AA1793">
        <v>5</v>
      </c>
      <c r="AE1793" s="1" t="s">
        <v>446</v>
      </c>
      <c r="AF1793" s="2" t="str">
        <f>IF(AND(ISBLANK(AE1793),OR(NOT(ISBLANK(AG1793)),NOT(ISBLANK(AH1793)))),#N/A,
IF(ISBLANK(AE1793),"",
IF(AND(NOT(ISERROR(VLOOKUP(AE1793,MonsterTable!$A:$B,MATCH(MonsterTable!$B$1,MonsterTable!$A$1:$B$1,0),0))),OR(ISBLANK(AG1793),ISBLANK(AH1793))),#N/A,
IFERROR(VLOOKUP(AE1793,MonsterTable!$A:$B,MATCH(MonsterTable!$B$1,MonsterTable!$A$1:$B$1,0),0),
IF(OR(NOT(ISBLANK(AG1793)),ISBLANK(AH1793)),#N/A,
IF(AE1793="empty","empty",
VLOOKUP(AE1793,MonsterGroupTable!$A:$A,1,0)))))))</f>
        <v>empty</v>
      </c>
      <c r="AH1793">
        <v>3</v>
      </c>
      <c r="AL1793" s="1" t="s">
        <v>242</v>
      </c>
      <c r="AM1793" s="2">
        <f>IF(AND(ISBLANK(AL1793),OR(NOT(ISBLANK(AN1793)),NOT(ISBLANK(AO1793)))),#N/A,
IF(ISBLANK(AL1793),"",
IF(AND(NOT(ISERROR(VLOOKUP(AL1793,MonsterTable!$A:$B,MATCH(MonsterTable!$B$1,MonsterTable!$A$1:$B$1,0),0))),OR(ISBLANK(AN1793),ISBLANK(AO1793))),#N/A,
IFERROR(VLOOKUP(AL1793,MonsterTable!$A:$B,MATCH(MonsterTable!$B$1,MonsterTable!$A$1:$B$1,0),0),
IF(OR(NOT(ISBLANK(AN1793)),ISBLANK(AO1793)),#N/A,
IF(AL1793="empty","empty",
VLOOKUP(AL1793,MonsterGroupTable!$A:$A,1,0)))))))</f>
        <v>201</v>
      </c>
      <c r="AN1793">
        <v>1</v>
      </c>
      <c r="AO1793">
        <v>1</v>
      </c>
      <c r="AP1793">
        <v>0</v>
      </c>
      <c r="AT1793" s="2" t="str">
        <f>IF(AND(ISBLANK(AS1793),OR(NOT(ISBLANK(AU1793)),NOT(ISBLANK(AV1793)))),#N/A,
IF(ISBLANK(AS1793),"",
IF(AND(NOT(ISERROR(VLOOKUP(AS1793,MonsterTable!$A:$B,MATCH(MonsterTable!$B$1,MonsterTable!$A$1:$B$1,0),0))),OR(ISBLANK(AU1793),ISBLANK(AV1793))),#N/A,
IFERROR(VLOOKUP(AS1793,MonsterTable!$A:$B,MATCH(MonsterTable!$B$1,MonsterTable!$A$1:$B$1,0),0),
IF(OR(NOT(ISBLANK(AU1793)),ISBLANK(AV1793)),#N/A,
IF(AS1793="empty","empty",
VLOOKUP(AS1793,MonsterGroupTable!$A:$A,1,0)))))))</f>
        <v/>
      </c>
      <c r="BA1793" s="2" t="str">
        <f>IF(AND(ISBLANK(AZ1793),OR(NOT(ISBLANK(BB1793)),NOT(ISBLANK(BC1793)))),#N/A,
IF(ISBLANK(AZ1793),"",
IF(AND(NOT(ISERROR(VLOOKUP(AZ1793,MonsterTable!$A:$B,MATCH(MonsterTable!$B$1,MonsterTable!$A$1:$B$1,0),0))),OR(ISBLANK(BB1793),ISBLANK(BC1793))),#N/A,
IFERROR(VLOOKUP(AZ1793,MonsterTable!$A:$B,MATCH(MonsterTable!$B$1,MonsterTable!$A$1:$B$1,0),0),
IF(OR(NOT(ISBLANK(BB1793)),ISBLANK(BC1793)),#N/A,
IF(AZ1793="empty","empty",
VLOOKUP(AZ1793,MonsterGroupTable!$A:$A,1,0)))))))</f>
        <v/>
      </c>
    </row>
    <row r="1794" spans="1:53">
      <c r="A1794">
        <v>20760</v>
      </c>
      <c r="B1794">
        <f t="shared" si="59"/>
        <v>1.2</v>
      </c>
      <c r="C1794">
        <f t="shared" si="60"/>
        <v>1.1000000000000001</v>
      </c>
      <c r="F1794">
        <v>3960</v>
      </c>
      <c r="G1794">
        <v>157422</v>
      </c>
      <c r="H1794">
        <v>0</v>
      </c>
      <c r="I1794">
        <v>0</v>
      </c>
      <c r="J1794">
        <v>0</v>
      </c>
      <c r="K1794" t="s">
        <v>362</v>
      </c>
      <c r="L1794" t="s">
        <v>251</v>
      </c>
      <c r="M1794" t="s">
        <v>443</v>
      </c>
      <c r="N1794" t="s">
        <v>444</v>
      </c>
      <c r="O1794">
        <v>0</v>
      </c>
      <c r="P1794">
        <v>-4.75</v>
      </c>
      <c r="Q1794">
        <v>-3.5</v>
      </c>
      <c r="R1794">
        <v>4.75</v>
      </c>
      <c r="S1794">
        <v>3</v>
      </c>
      <c r="T1794">
        <v>-13.5</v>
      </c>
      <c r="U1794">
        <v>2.5499999999999998</v>
      </c>
      <c r="V1794">
        <v>-6.75</v>
      </c>
      <c r="W1794" t="str">
        <f t="shared" si="58"/>
        <v>g116,5,empty,3,201,1,1,0</v>
      </c>
      <c r="X1794" s="1" t="s">
        <v>315</v>
      </c>
      <c r="Y1794" s="2" t="str">
        <f>IF(AND(ISBLANK(X1794),OR(NOT(ISBLANK(Z1794)),NOT(ISBLANK(AA1794)))),#N/A,
IF(ISBLANK(X1794),"",
IF(AND(NOT(ISERROR(VLOOKUP(X1794,MonsterTable!$A:$B,MATCH(MonsterTable!$B$1,MonsterTable!$A$1:$B$1,0),0))),OR(ISBLANK(Z1794),ISBLANK(AA1794))),#N/A,
IFERROR(VLOOKUP(X1794,MonsterTable!$A:$B,MATCH(MonsterTable!$B$1,MonsterTable!$A$1:$B$1,0),0),
IF(OR(NOT(ISBLANK(Z1794)),ISBLANK(AA1794)),#N/A,
IF(X1794="empty","empty",
VLOOKUP(X1794,MonsterGroupTable!$A:$A,1,0)))))))</f>
        <v>g116</v>
      </c>
      <c r="AA1794">
        <v>5</v>
      </c>
      <c r="AE1794" s="1" t="s">
        <v>446</v>
      </c>
      <c r="AF1794" s="2" t="str">
        <f>IF(AND(ISBLANK(AE1794),OR(NOT(ISBLANK(AG1794)),NOT(ISBLANK(AH1794)))),#N/A,
IF(ISBLANK(AE1794),"",
IF(AND(NOT(ISERROR(VLOOKUP(AE1794,MonsterTable!$A:$B,MATCH(MonsterTable!$B$1,MonsterTable!$A$1:$B$1,0),0))),OR(ISBLANK(AG1794),ISBLANK(AH1794))),#N/A,
IFERROR(VLOOKUP(AE1794,MonsterTable!$A:$B,MATCH(MonsterTable!$B$1,MonsterTable!$A$1:$B$1,0),0),
IF(OR(NOT(ISBLANK(AG1794)),ISBLANK(AH1794)),#N/A,
IF(AE1794="empty","empty",
VLOOKUP(AE1794,MonsterGroupTable!$A:$A,1,0)))))))</f>
        <v>empty</v>
      </c>
      <c r="AH1794">
        <v>3</v>
      </c>
      <c r="AL1794" s="1" t="s">
        <v>242</v>
      </c>
      <c r="AM1794" s="2">
        <f>IF(AND(ISBLANK(AL1794),OR(NOT(ISBLANK(AN1794)),NOT(ISBLANK(AO1794)))),#N/A,
IF(ISBLANK(AL1794),"",
IF(AND(NOT(ISERROR(VLOOKUP(AL1794,MonsterTable!$A:$B,MATCH(MonsterTable!$B$1,MonsterTable!$A$1:$B$1,0),0))),OR(ISBLANK(AN1794),ISBLANK(AO1794))),#N/A,
IFERROR(VLOOKUP(AL1794,MonsterTable!$A:$B,MATCH(MonsterTable!$B$1,MonsterTable!$A$1:$B$1,0),0),
IF(OR(NOT(ISBLANK(AN1794)),ISBLANK(AO1794)),#N/A,
IF(AL1794="empty","empty",
VLOOKUP(AL1794,MonsterGroupTable!$A:$A,1,0)))))))</f>
        <v>201</v>
      </c>
      <c r="AN1794">
        <v>1</v>
      </c>
      <c r="AO1794">
        <v>1</v>
      </c>
      <c r="AP1794">
        <v>0</v>
      </c>
      <c r="AT1794" s="2" t="str">
        <f>IF(AND(ISBLANK(AS1794),OR(NOT(ISBLANK(AU1794)),NOT(ISBLANK(AV1794)))),#N/A,
IF(ISBLANK(AS1794),"",
IF(AND(NOT(ISERROR(VLOOKUP(AS1794,MonsterTable!$A:$B,MATCH(MonsterTable!$B$1,MonsterTable!$A$1:$B$1,0),0))),OR(ISBLANK(AU1794),ISBLANK(AV1794))),#N/A,
IFERROR(VLOOKUP(AS1794,MonsterTable!$A:$B,MATCH(MonsterTable!$B$1,MonsterTable!$A$1:$B$1,0),0),
IF(OR(NOT(ISBLANK(AU1794)),ISBLANK(AV1794)),#N/A,
IF(AS1794="empty","empty",
VLOOKUP(AS1794,MonsterGroupTable!$A:$A,1,0)))))))</f>
        <v/>
      </c>
      <c r="BA1794" s="2" t="str">
        <f>IF(AND(ISBLANK(AZ1794),OR(NOT(ISBLANK(BB1794)),NOT(ISBLANK(BC1794)))),#N/A,
IF(ISBLANK(AZ1794),"",
IF(AND(NOT(ISERROR(VLOOKUP(AZ1794,MonsterTable!$A:$B,MATCH(MonsterTable!$B$1,MonsterTable!$A$1:$B$1,0),0))),OR(ISBLANK(BB1794),ISBLANK(BC1794))),#N/A,
IFERROR(VLOOKUP(AZ1794,MonsterTable!$A:$B,MATCH(MonsterTable!$B$1,MonsterTable!$A$1:$B$1,0),0),
IF(OR(NOT(ISBLANK(BB1794)),ISBLANK(BC1794)),#N/A,
IF(AZ1794="empty","empty",
VLOOKUP(AZ1794,MonsterGroupTable!$A:$A,1,0)))))))</f>
        <v/>
      </c>
    </row>
    <row r="1795" spans="1:53">
      <c r="A1795">
        <v>20761</v>
      </c>
      <c r="B1795">
        <f t="shared" si="59"/>
        <v>1.1000000000000001</v>
      </c>
      <c r="C1795">
        <f t="shared" si="60"/>
        <v>1.1000000000000001</v>
      </c>
      <c r="F1795">
        <v>3960</v>
      </c>
      <c r="G1795">
        <v>158016</v>
      </c>
      <c r="H1795">
        <v>0</v>
      </c>
      <c r="I1795">
        <v>0</v>
      </c>
      <c r="J1795">
        <v>0</v>
      </c>
      <c r="K1795" t="s">
        <v>362</v>
      </c>
      <c r="L1795" t="s">
        <v>253</v>
      </c>
      <c r="M1795" t="s">
        <v>443</v>
      </c>
      <c r="N1795" t="s">
        <v>444</v>
      </c>
      <c r="O1795">
        <v>0</v>
      </c>
      <c r="P1795">
        <v>-4.75</v>
      </c>
      <c r="Q1795">
        <v>-3.5</v>
      </c>
      <c r="R1795">
        <v>4.75</v>
      </c>
      <c r="S1795">
        <v>3</v>
      </c>
      <c r="T1795">
        <v>-13.5</v>
      </c>
      <c r="U1795">
        <v>2.5499999999999998</v>
      </c>
      <c r="V1795">
        <v>-6.75</v>
      </c>
      <c r="W1795" t="str">
        <f t="shared" si="58"/>
        <v>g117,5,empty,3,202,1,1,0</v>
      </c>
      <c r="X1795" s="1" t="s">
        <v>316</v>
      </c>
      <c r="Y1795" s="2" t="str">
        <f>IF(AND(ISBLANK(X1795),OR(NOT(ISBLANK(Z1795)),NOT(ISBLANK(AA1795)))),#N/A,
IF(ISBLANK(X1795),"",
IF(AND(NOT(ISERROR(VLOOKUP(X1795,MonsterTable!$A:$B,MATCH(MonsterTable!$B$1,MonsterTable!$A$1:$B$1,0),0))),OR(ISBLANK(Z1795),ISBLANK(AA1795))),#N/A,
IFERROR(VLOOKUP(X1795,MonsterTable!$A:$B,MATCH(MonsterTable!$B$1,MonsterTable!$A$1:$B$1,0),0),
IF(OR(NOT(ISBLANK(Z1795)),ISBLANK(AA1795)),#N/A,
IF(X1795="empty","empty",
VLOOKUP(X1795,MonsterGroupTable!$A:$A,1,0)))))))</f>
        <v>g117</v>
      </c>
      <c r="AA1795">
        <v>5</v>
      </c>
      <c r="AE1795" s="1" t="s">
        <v>446</v>
      </c>
      <c r="AF1795" s="2" t="str">
        <f>IF(AND(ISBLANK(AE1795),OR(NOT(ISBLANK(AG1795)),NOT(ISBLANK(AH1795)))),#N/A,
IF(ISBLANK(AE1795),"",
IF(AND(NOT(ISERROR(VLOOKUP(AE1795,MonsterTable!$A:$B,MATCH(MonsterTable!$B$1,MonsterTable!$A$1:$B$1,0),0))),OR(ISBLANK(AG1795),ISBLANK(AH1795))),#N/A,
IFERROR(VLOOKUP(AE1795,MonsterTable!$A:$B,MATCH(MonsterTable!$B$1,MonsterTable!$A$1:$B$1,0),0),
IF(OR(NOT(ISBLANK(AG1795)),ISBLANK(AH1795)),#N/A,
IF(AE1795="empty","empty",
VLOOKUP(AE1795,MonsterGroupTable!$A:$A,1,0)))))))</f>
        <v>empty</v>
      </c>
      <c r="AH1795">
        <v>3</v>
      </c>
      <c r="AL1795" s="1" t="s">
        <v>338</v>
      </c>
      <c r="AM1795" s="2">
        <f>IF(AND(ISBLANK(AL1795),OR(NOT(ISBLANK(AN1795)),NOT(ISBLANK(AO1795)))),#N/A,
IF(ISBLANK(AL1795),"",
IF(AND(NOT(ISERROR(VLOOKUP(AL1795,MonsterTable!$A:$B,MATCH(MonsterTable!$B$1,MonsterTable!$A$1:$B$1,0),0))),OR(ISBLANK(AN1795),ISBLANK(AO1795))),#N/A,
IFERROR(VLOOKUP(AL1795,MonsterTable!$A:$B,MATCH(MonsterTable!$B$1,MonsterTable!$A$1:$B$1,0),0),
IF(OR(NOT(ISBLANK(AN1795)),ISBLANK(AO1795)),#N/A,
IF(AL1795="empty","empty",
VLOOKUP(AL1795,MonsterGroupTable!$A:$A,1,0)))))))</f>
        <v>202</v>
      </c>
      <c r="AN1795">
        <v>1</v>
      </c>
      <c r="AO1795">
        <v>1</v>
      </c>
      <c r="AP1795">
        <v>0</v>
      </c>
      <c r="AT1795" s="2" t="str">
        <f>IF(AND(ISBLANK(AS1795),OR(NOT(ISBLANK(AU1795)),NOT(ISBLANK(AV1795)))),#N/A,
IF(ISBLANK(AS1795),"",
IF(AND(NOT(ISERROR(VLOOKUP(AS1795,MonsterTable!$A:$B,MATCH(MonsterTable!$B$1,MonsterTable!$A$1:$B$1,0),0))),OR(ISBLANK(AU1795),ISBLANK(AV1795))),#N/A,
IFERROR(VLOOKUP(AS1795,MonsterTable!$A:$B,MATCH(MonsterTable!$B$1,MonsterTable!$A$1:$B$1,0),0),
IF(OR(NOT(ISBLANK(AU1795)),ISBLANK(AV1795)),#N/A,
IF(AS1795="empty","empty",
VLOOKUP(AS1795,MonsterGroupTable!$A:$A,1,0)))))))</f>
        <v/>
      </c>
      <c r="BA1795" s="2" t="str">
        <f>IF(AND(ISBLANK(AZ1795),OR(NOT(ISBLANK(BB1795)),NOT(ISBLANK(BC1795)))),#N/A,
IF(ISBLANK(AZ1795),"",
IF(AND(NOT(ISERROR(VLOOKUP(AZ1795,MonsterTable!$A:$B,MATCH(MonsterTable!$B$1,MonsterTable!$A$1:$B$1,0),0))),OR(ISBLANK(BB1795),ISBLANK(BC1795))),#N/A,
IFERROR(VLOOKUP(AZ1795,MonsterTable!$A:$B,MATCH(MonsterTable!$B$1,MonsterTable!$A$1:$B$1,0),0),
IF(OR(NOT(ISBLANK(BB1795)),ISBLANK(BC1795)),#N/A,
IF(AZ1795="empty","empty",
VLOOKUP(AZ1795,MonsterGroupTable!$A:$A,1,0)))))))</f>
        <v/>
      </c>
    </row>
    <row r="1796" spans="1:53">
      <c r="A1796">
        <v>20762</v>
      </c>
      <c r="B1796">
        <f t="shared" si="59"/>
        <v>1.1000000000000001</v>
      </c>
      <c r="C1796">
        <f t="shared" si="60"/>
        <v>1.1000000000000001</v>
      </c>
      <c r="F1796">
        <v>3960</v>
      </c>
      <c r="G1796">
        <v>158610</v>
      </c>
      <c r="H1796">
        <v>0</v>
      </c>
      <c r="I1796">
        <v>0</v>
      </c>
      <c r="J1796">
        <v>0</v>
      </c>
      <c r="K1796" t="s">
        <v>362</v>
      </c>
      <c r="L1796" t="s">
        <v>253</v>
      </c>
      <c r="M1796" t="s">
        <v>443</v>
      </c>
      <c r="N1796" t="s">
        <v>444</v>
      </c>
      <c r="O1796">
        <v>0</v>
      </c>
      <c r="P1796">
        <v>-4.75</v>
      </c>
      <c r="Q1796">
        <v>-3.5</v>
      </c>
      <c r="R1796">
        <v>4.75</v>
      </c>
      <c r="S1796">
        <v>3</v>
      </c>
      <c r="T1796">
        <v>-13.5</v>
      </c>
      <c r="U1796">
        <v>2.5499999999999998</v>
      </c>
      <c r="V1796">
        <v>-6.75</v>
      </c>
      <c r="W1796" t="str">
        <f t="shared" si="58"/>
        <v>g117,5,empty,3,202,1,1,0</v>
      </c>
      <c r="X1796" s="1" t="s">
        <v>316</v>
      </c>
      <c r="Y1796" s="2" t="str">
        <f>IF(AND(ISBLANK(X1796),OR(NOT(ISBLANK(Z1796)),NOT(ISBLANK(AA1796)))),#N/A,
IF(ISBLANK(X1796),"",
IF(AND(NOT(ISERROR(VLOOKUP(X1796,MonsterTable!$A:$B,MATCH(MonsterTable!$B$1,MonsterTable!$A$1:$B$1,0),0))),OR(ISBLANK(Z1796),ISBLANK(AA1796))),#N/A,
IFERROR(VLOOKUP(X1796,MonsterTable!$A:$B,MATCH(MonsterTable!$B$1,MonsterTable!$A$1:$B$1,0),0),
IF(OR(NOT(ISBLANK(Z1796)),ISBLANK(AA1796)),#N/A,
IF(X1796="empty","empty",
VLOOKUP(X1796,MonsterGroupTable!$A:$A,1,0)))))))</f>
        <v>g117</v>
      </c>
      <c r="AA1796">
        <v>5</v>
      </c>
      <c r="AE1796" s="1" t="s">
        <v>446</v>
      </c>
      <c r="AF1796" s="2" t="str">
        <f>IF(AND(ISBLANK(AE1796),OR(NOT(ISBLANK(AG1796)),NOT(ISBLANK(AH1796)))),#N/A,
IF(ISBLANK(AE1796),"",
IF(AND(NOT(ISERROR(VLOOKUP(AE1796,MonsterTable!$A:$B,MATCH(MonsterTable!$B$1,MonsterTable!$A$1:$B$1,0),0))),OR(ISBLANK(AG1796),ISBLANK(AH1796))),#N/A,
IFERROR(VLOOKUP(AE1796,MonsterTable!$A:$B,MATCH(MonsterTable!$B$1,MonsterTable!$A$1:$B$1,0),0),
IF(OR(NOT(ISBLANK(AG1796)),ISBLANK(AH1796)),#N/A,
IF(AE1796="empty","empty",
VLOOKUP(AE1796,MonsterGroupTable!$A:$A,1,0)))))))</f>
        <v>empty</v>
      </c>
      <c r="AH1796">
        <v>3</v>
      </c>
      <c r="AL1796" s="1" t="s">
        <v>338</v>
      </c>
      <c r="AM1796" s="2">
        <f>IF(AND(ISBLANK(AL1796),OR(NOT(ISBLANK(AN1796)),NOT(ISBLANK(AO1796)))),#N/A,
IF(ISBLANK(AL1796),"",
IF(AND(NOT(ISERROR(VLOOKUP(AL1796,MonsterTable!$A:$B,MATCH(MonsterTable!$B$1,MonsterTable!$A$1:$B$1,0),0))),OR(ISBLANK(AN1796),ISBLANK(AO1796))),#N/A,
IFERROR(VLOOKUP(AL1796,MonsterTable!$A:$B,MATCH(MonsterTable!$B$1,MonsterTable!$A$1:$B$1,0),0),
IF(OR(NOT(ISBLANK(AN1796)),ISBLANK(AO1796)),#N/A,
IF(AL1796="empty","empty",
VLOOKUP(AL1796,MonsterGroupTable!$A:$A,1,0)))))))</f>
        <v>202</v>
      </c>
      <c r="AN1796">
        <v>1</v>
      </c>
      <c r="AO1796">
        <v>1</v>
      </c>
      <c r="AP1796">
        <v>0</v>
      </c>
      <c r="AT1796" s="2" t="str">
        <f>IF(AND(ISBLANK(AS1796),OR(NOT(ISBLANK(AU1796)),NOT(ISBLANK(AV1796)))),#N/A,
IF(ISBLANK(AS1796),"",
IF(AND(NOT(ISERROR(VLOOKUP(AS1796,MonsterTable!$A:$B,MATCH(MonsterTable!$B$1,MonsterTable!$A$1:$B$1,0),0))),OR(ISBLANK(AU1796),ISBLANK(AV1796))),#N/A,
IFERROR(VLOOKUP(AS1796,MonsterTable!$A:$B,MATCH(MonsterTable!$B$1,MonsterTable!$A$1:$B$1,0),0),
IF(OR(NOT(ISBLANK(AU1796)),ISBLANK(AV1796)),#N/A,
IF(AS1796="empty","empty",
VLOOKUP(AS1796,MonsterGroupTable!$A:$A,1,0)))))))</f>
        <v/>
      </c>
      <c r="BA1796" s="2" t="str">
        <f>IF(AND(ISBLANK(AZ1796),OR(NOT(ISBLANK(BB1796)),NOT(ISBLANK(BC1796)))),#N/A,
IF(ISBLANK(AZ1796),"",
IF(AND(NOT(ISERROR(VLOOKUP(AZ1796,MonsterTable!$A:$B,MATCH(MonsterTable!$B$1,MonsterTable!$A$1:$B$1,0),0))),OR(ISBLANK(BB1796),ISBLANK(BC1796))),#N/A,
IFERROR(VLOOKUP(AZ1796,MonsterTable!$A:$B,MATCH(MonsterTable!$B$1,MonsterTable!$A$1:$B$1,0),0),
IF(OR(NOT(ISBLANK(BB1796)),ISBLANK(BC1796)),#N/A,
IF(AZ1796="empty","empty",
VLOOKUP(AZ1796,MonsterGroupTable!$A:$A,1,0)))))))</f>
        <v/>
      </c>
    </row>
    <row r="1797" spans="1:53">
      <c r="A1797">
        <v>20763</v>
      </c>
      <c r="B1797">
        <f t="shared" ref="B1797:B1860" si="61">IF(MOD(A1797,10)=0,1.2,1.1)</f>
        <v>1.1000000000000001</v>
      </c>
      <c r="C1797">
        <f t="shared" ref="C1797:C1860" si="62">IF(MOD(B1797,10)=0,1.2,1.1)</f>
        <v>1.1000000000000001</v>
      </c>
      <c r="F1797">
        <v>3960</v>
      </c>
      <c r="G1797">
        <v>159204</v>
      </c>
      <c r="H1797">
        <v>0</v>
      </c>
      <c r="I1797">
        <v>0</v>
      </c>
      <c r="J1797">
        <v>0</v>
      </c>
      <c r="K1797" t="s">
        <v>362</v>
      </c>
      <c r="L1797" t="s">
        <v>253</v>
      </c>
      <c r="M1797" t="s">
        <v>443</v>
      </c>
      <c r="N1797" t="s">
        <v>444</v>
      </c>
      <c r="O1797">
        <v>0</v>
      </c>
      <c r="P1797">
        <v>-4.75</v>
      </c>
      <c r="Q1797">
        <v>-3.5</v>
      </c>
      <c r="R1797">
        <v>4.75</v>
      </c>
      <c r="S1797">
        <v>3</v>
      </c>
      <c r="T1797">
        <v>-13.5</v>
      </c>
      <c r="U1797">
        <v>2.5499999999999998</v>
      </c>
      <c r="V1797">
        <v>-6.75</v>
      </c>
      <c r="W1797" t="str">
        <f t="shared" si="58"/>
        <v>g117,5,empty,3,202,1,1,0</v>
      </c>
      <c r="X1797" s="1" t="s">
        <v>316</v>
      </c>
      <c r="Y1797" s="2" t="str">
        <f>IF(AND(ISBLANK(X1797),OR(NOT(ISBLANK(Z1797)),NOT(ISBLANK(AA1797)))),#N/A,
IF(ISBLANK(X1797),"",
IF(AND(NOT(ISERROR(VLOOKUP(X1797,MonsterTable!$A:$B,MATCH(MonsterTable!$B$1,MonsterTable!$A$1:$B$1,0),0))),OR(ISBLANK(Z1797),ISBLANK(AA1797))),#N/A,
IFERROR(VLOOKUP(X1797,MonsterTable!$A:$B,MATCH(MonsterTable!$B$1,MonsterTable!$A$1:$B$1,0),0),
IF(OR(NOT(ISBLANK(Z1797)),ISBLANK(AA1797)),#N/A,
IF(X1797="empty","empty",
VLOOKUP(X1797,MonsterGroupTable!$A:$A,1,0)))))))</f>
        <v>g117</v>
      </c>
      <c r="AA1797">
        <v>5</v>
      </c>
      <c r="AE1797" s="1" t="s">
        <v>446</v>
      </c>
      <c r="AF1797" s="2" t="str">
        <f>IF(AND(ISBLANK(AE1797),OR(NOT(ISBLANK(AG1797)),NOT(ISBLANK(AH1797)))),#N/A,
IF(ISBLANK(AE1797),"",
IF(AND(NOT(ISERROR(VLOOKUP(AE1797,MonsterTable!$A:$B,MATCH(MonsterTable!$B$1,MonsterTable!$A$1:$B$1,0),0))),OR(ISBLANK(AG1797),ISBLANK(AH1797))),#N/A,
IFERROR(VLOOKUP(AE1797,MonsterTable!$A:$B,MATCH(MonsterTable!$B$1,MonsterTable!$A$1:$B$1,0),0),
IF(OR(NOT(ISBLANK(AG1797)),ISBLANK(AH1797)),#N/A,
IF(AE1797="empty","empty",
VLOOKUP(AE1797,MonsterGroupTable!$A:$A,1,0)))))))</f>
        <v>empty</v>
      </c>
      <c r="AH1797">
        <v>3</v>
      </c>
      <c r="AL1797" s="1" t="s">
        <v>338</v>
      </c>
      <c r="AM1797" s="2">
        <f>IF(AND(ISBLANK(AL1797),OR(NOT(ISBLANK(AN1797)),NOT(ISBLANK(AO1797)))),#N/A,
IF(ISBLANK(AL1797),"",
IF(AND(NOT(ISERROR(VLOOKUP(AL1797,MonsterTable!$A:$B,MATCH(MonsterTable!$B$1,MonsterTable!$A$1:$B$1,0),0))),OR(ISBLANK(AN1797),ISBLANK(AO1797))),#N/A,
IFERROR(VLOOKUP(AL1797,MonsterTable!$A:$B,MATCH(MonsterTable!$B$1,MonsterTable!$A$1:$B$1,0),0),
IF(OR(NOT(ISBLANK(AN1797)),ISBLANK(AO1797)),#N/A,
IF(AL1797="empty","empty",
VLOOKUP(AL1797,MonsterGroupTable!$A:$A,1,0)))))))</f>
        <v>202</v>
      </c>
      <c r="AN1797">
        <v>1</v>
      </c>
      <c r="AO1797">
        <v>1</v>
      </c>
      <c r="AP1797">
        <v>0</v>
      </c>
      <c r="AT1797" s="2" t="str">
        <f>IF(AND(ISBLANK(AS1797),OR(NOT(ISBLANK(AU1797)),NOT(ISBLANK(AV1797)))),#N/A,
IF(ISBLANK(AS1797),"",
IF(AND(NOT(ISERROR(VLOOKUP(AS1797,MonsterTable!$A:$B,MATCH(MonsterTable!$B$1,MonsterTable!$A$1:$B$1,0),0))),OR(ISBLANK(AU1797),ISBLANK(AV1797))),#N/A,
IFERROR(VLOOKUP(AS1797,MonsterTable!$A:$B,MATCH(MonsterTable!$B$1,MonsterTable!$A$1:$B$1,0),0),
IF(OR(NOT(ISBLANK(AU1797)),ISBLANK(AV1797)),#N/A,
IF(AS1797="empty","empty",
VLOOKUP(AS1797,MonsterGroupTable!$A:$A,1,0)))))))</f>
        <v/>
      </c>
      <c r="BA1797" s="2" t="str">
        <f>IF(AND(ISBLANK(AZ1797),OR(NOT(ISBLANK(BB1797)),NOT(ISBLANK(BC1797)))),#N/A,
IF(ISBLANK(AZ1797),"",
IF(AND(NOT(ISERROR(VLOOKUP(AZ1797,MonsterTable!$A:$B,MATCH(MonsterTable!$B$1,MonsterTable!$A$1:$B$1,0),0))),OR(ISBLANK(BB1797),ISBLANK(BC1797))),#N/A,
IFERROR(VLOOKUP(AZ1797,MonsterTable!$A:$B,MATCH(MonsterTable!$B$1,MonsterTable!$A$1:$B$1,0),0),
IF(OR(NOT(ISBLANK(BB1797)),ISBLANK(BC1797)),#N/A,
IF(AZ1797="empty","empty",
VLOOKUP(AZ1797,MonsterGroupTable!$A:$A,1,0)))))))</f>
        <v/>
      </c>
    </row>
    <row r="1798" spans="1:53">
      <c r="A1798">
        <v>20764</v>
      </c>
      <c r="B1798">
        <f t="shared" si="61"/>
        <v>1.1000000000000001</v>
      </c>
      <c r="C1798">
        <f t="shared" si="62"/>
        <v>1.1000000000000001</v>
      </c>
      <c r="F1798">
        <v>3960</v>
      </c>
      <c r="G1798">
        <v>159798</v>
      </c>
      <c r="H1798">
        <v>0</v>
      </c>
      <c r="I1798">
        <v>0</v>
      </c>
      <c r="J1798">
        <v>0</v>
      </c>
      <c r="K1798" t="s">
        <v>362</v>
      </c>
      <c r="L1798" t="s">
        <v>253</v>
      </c>
      <c r="M1798" t="s">
        <v>443</v>
      </c>
      <c r="N1798" t="s">
        <v>444</v>
      </c>
      <c r="O1798">
        <v>0</v>
      </c>
      <c r="P1798">
        <v>-4.75</v>
      </c>
      <c r="Q1798">
        <v>-3.5</v>
      </c>
      <c r="R1798">
        <v>4.75</v>
      </c>
      <c r="S1798">
        <v>3</v>
      </c>
      <c r="T1798">
        <v>-13.5</v>
      </c>
      <c r="U1798">
        <v>2.5499999999999998</v>
      </c>
      <c r="V1798">
        <v>-6.75</v>
      </c>
      <c r="W1798" t="str">
        <f t="shared" si="58"/>
        <v>g117,5,empty,3,202,1,1,0</v>
      </c>
      <c r="X1798" s="1" t="s">
        <v>316</v>
      </c>
      <c r="Y1798" s="2" t="str">
        <f>IF(AND(ISBLANK(X1798),OR(NOT(ISBLANK(Z1798)),NOT(ISBLANK(AA1798)))),#N/A,
IF(ISBLANK(X1798),"",
IF(AND(NOT(ISERROR(VLOOKUP(X1798,MonsterTable!$A:$B,MATCH(MonsterTable!$B$1,MonsterTable!$A$1:$B$1,0),0))),OR(ISBLANK(Z1798),ISBLANK(AA1798))),#N/A,
IFERROR(VLOOKUP(X1798,MonsterTable!$A:$B,MATCH(MonsterTable!$B$1,MonsterTable!$A$1:$B$1,0),0),
IF(OR(NOT(ISBLANK(Z1798)),ISBLANK(AA1798)),#N/A,
IF(X1798="empty","empty",
VLOOKUP(X1798,MonsterGroupTable!$A:$A,1,0)))))))</f>
        <v>g117</v>
      </c>
      <c r="AA1798">
        <v>5</v>
      </c>
      <c r="AE1798" s="1" t="s">
        <v>446</v>
      </c>
      <c r="AF1798" s="2" t="str">
        <f>IF(AND(ISBLANK(AE1798),OR(NOT(ISBLANK(AG1798)),NOT(ISBLANK(AH1798)))),#N/A,
IF(ISBLANK(AE1798),"",
IF(AND(NOT(ISERROR(VLOOKUP(AE1798,MonsterTable!$A:$B,MATCH(MonsterTable!$B$1,MonsterTable!$A$1:$B$1,0),0))),OR(ISBLANK(AG1798),ISBLANK(AH1798))),#N/A,
IFERROR(VLOOKUP(AE1798,MonsterTable!$A:$B,MATCH(MonsterTable!$B$1,MonsterTable!$A$1:$B$1,0),0),
IF(OR(NOT(ISBLANK(AG1798)),ISBLANK(AH1798)),#N/A,
IF(AE1798="empty","empty",
VLOOKUP(AE1798,MonsterGroupTable!$A:$A,1,0)))))))</f>
        <v>empty</v>
      </c>
      <c r="AH1798">
        <v>3</v>
      </c>
      <c r="AL1798" s="1" t="s">
        <v>338</v>
      </c>
      <c r="AM1798" s="2">
        <f>IF(AND(ISBLANK(AL1798),OR(NOT(ISBLANK(AN1798)),NOT(ISBLANK(AO1798)))),#N/A,
IF(ISBLANK(AL1798),"",
IF(AND(NOT(ISERROR(VLOOKUP(AL1798,MonsterTable!$A:$B,MATCH(MonsterTable!$B$1,MonsterTable!$A$1:$B$1,0),0))),OR(ISBLANK(AN1798),ISBLANK(AO1798))),#N/A,
IFERROR(VLOOKUP(AL1798,MonsterTable!$A:$B,MATCH(MonsterTable!$B$1,MonsterTable!$A$1:$B$1,0),0),
IF(OR(NOT(ISBLANK(AN1798)),ISBLANK(AO1798)),#N/A,
IF(AL1798="empty","empty",
VLOOKUP(AL1798,MonsterGroupTable!$A:$A,1,0)))))))</f>
        <v>202</v>
      </c>
      <c r="AN1798">
        <v>1</v>
      </c>
      <c r="AO1798">
        <v>1</v>
      </c>
      <c r="AP1798">
        <v>0</v>
      </c>
      <c r="AT1798" s="2" t="str">
        <f>IF(AND(ISBLANK(AS1798),OR(NOT(ISBLANK(AU1798)),NOT(ISBLANK(AV1798)))),#N/A,
IF(ISBLANK(AS1798),"",
IF(AND(NOT(ISERROR(VLOOKUP(AS1798,MonsterTable!$A:$B,MATCH(MonsterTable!$B$1,MonsterTable!$A$1:$B$1,0),0))),OR(ISBLANK(AU1798),ISBLANK(AV1798))),#N/A,
IFERROR(VLOOKUP(AS1798,MonsterTable!$A:$B,MATCH(MonsterTable!$B$1,MonsterTable!$A$1:$B$1,0),0),
IF(OR(NOT(ISBLANK(AU1798)),ISBLANK(AV1798)),#N/A,
IF(AS1798="empty","empty",
VLOOKUP(AS1798,MonsterGroupTable!$A:$A,1,0)))))))</f>
        <v/>
      </c>
      <c r="BA1798" s="2" t="str">
        <f>IF(AND(ISBLANK(AZ1798),OR(NOT(ISBLANK(BB1798)),NOT(ISBLANK(BC1798)))),#N/A,
IF(ISBLANK(AZ1798),"",
IF(AND(NOT(ISERROR(VLOOKUP(AZ1798,MonsterTable!$A:$B,MATCH(MonsterTable!$B$1,MonsterTable!$A$1:$B$1,0),0))),OR(ISBLANK(BB1798),ISBLANK(BC1798))),#N/A,
IFERROR(VLOOKUP(AZ1798,MonsterTable!$A:$B,MATCH(MonsterTable!$B$1,MonsterTable!$A$1:$B$1,0),0),
IF(OR(NOT(ISBLANK(BB1798)),ISBLANK(BC1798)),#N/A,
IF(AZ1798="empty","empty",
VLOOKUP(AZ1798,MonsterGroupTable!$A:$A,1,0)))))))</f>
        <v/>
      </c>
    </row>
    <row r="1799" spans="1:53">
      <c r="A1799">
        <v>20765</v>
      </c>
      <c r="B1799">
        <f t="shared" si="61"/>
        <v>1.1000000000000001</v>
      </c>
      <c r="C1799">
        <f t="shared" si="62"/>
        <v>1.1000000000000001</v>
      </c>
      <c r="F1799">
        <v>3960</v>
      </c>
      <c r="G1799">
        <v>160392</v>
      </c>
      <c r="H1799">
        <v>0</v>
      </c>
      <c r="I1799">
        <v>0</v>
      </c>
      <c r="J1799">
        <v>0</v>
      </c>
      <c r="K1799" t="s">
        <v>362</v>
      </c>
      <c r="L1799" t="s">
        <v>253</v>
      </c>
      <c r="M1799" t="s">
        <v>443</v>
      </c>
      <c r="N1799" t="s">
        <v>444</v>
      </c>
      <c r="O1799">
        <v>0</v>
      </c>
      <c r="P1799">
        <v>-4.75</v>
      </c>
      <c r="Q1799">
        <v>-3.5</v>
      </c>
      <c r="R1799">
        <v>4.75</v>
      </c>
      <c r="S1799">
        <v>3</v>
      </c>
      <c r="T1799">
        <v>-13.5</v>
      </c>
      <c r="U1799">
        <v>2.5499999999999998</v>
      </c>
      <c r="V1799">
        <v>-6.75</v>
      </c>
      <c r="W1799" t="str">
        <f t="shared" si="58"/>
        <v>g117,5,empty,3,202,1,1,0</v>
      </c>
      <c r="X1799" s="1" t="s">
        <v>316</v>
      </c>
      <c r="Y1799" s="2" t="str">
        <f>IF(AND(ISBLANK(X1799),OR(NOT(ISBLANK(Z1799)),NOT(ISBLANK(AA1799)))),#N/A,
IF(ISBLANK(X1799),"",
IF(AND(NOT(ISERROR(VLOOKUP(X1799,MonsterTable!$A:$B,MATCH(MonsterTable!$B$1,MonsterTable!$A$1:$B$1,0),0))),OR(ISBLANK(Z1799),ISBLANK(AA1799))),#N/A,
IFERROR(VLOOKUP(X1799,MonsterTable!$A:$B,MATCH(MonsterTable!$B$1,MonsterTable!$A$1:$B$1,0),0),
IF(OR(NOT(ISBLANK(Z1799)),ISBLANK(AA1799)),#N/A,
IF(X1799="empty","empty",
VLOOKUP(X1799,MonsterGroupTable!$A:$A,1,0)))))))</f>
        <v>g117</v>
      </c>
      <c r="AA1799">
        <v>5</v>
      </c>
      <c r="AE1799" s="1" t="s">
        <v>446</v>
      </c>
      <c r="AF1799" s="2" t="str">
        <f>IF(AND(ISBLANK(AE1799),OR(NOT(ISBLANK(AG1799)),NOT(ISBLANK(AH1799)))),#N/A,
IF(ISBLANK(AE1799),"",
IF(AND(NOT(ISERROR(VLOOKUP(AE1799,MonsterTable!$A:$B,MATCH(MonsterTable!$B$1,MonsterTable!$A$1:$B$1,0),0))),OR(ISBLANK(AG1799),ISBLANK(AH1799))),#N/A,
IFERROR(VLOOKUP(AE1799,MonsterTable!$A:$B,MATCH(MonsterTable!$B$1,MonsterTable!$A$1:$B$1,0),0),
IF(OR(NOT(ISBLANK(AG1799)),ISBLANK(AH1799)),#N/A,
IF(AE1799="empty","empty",
VLOOKUP(AE1799,MonsterGroupTable!$A:$A,1,0)))))))</f>
        <v>empty</v>
      </c>
      <c r="AH1799">
        <v>3</v>
      </c>
      <c r="AL1799" s="1" t="s">
        <v>338</v>
      </c>
      <c r="AM1799" s="2">
        <f>IF(AND(ISBLANK(AL1799),OR(NOT(ISBLANK(AN1799)),NOT(ISBLANK(AO1799)))),#N/A,
IF(ISBLANK(AL1799),"",
IF(AND(NOT(ISERROR(VLOOKUP(AL1799,MonsterTable!$A:$B,MATCH(MonsterTable!$B$1,MonsterTable!$A$1:$B$1,0),0))),OR(ISBLANK(AN1799),ISBLANK(AO1799))),#N/A,
IFERROR(VLOOKUP(AL1799,MonsterTable!$A:$B,MATCH(MonsterTable!$B$1,MonsterTable!$A$1:$B$1,0),0),
IF(OR(NOT(ISBLANK(AN1799)),ISBLANK(AO1799)),#N/A,
IF(AL1799="empty","empty",
VLOOKUP(AL1799,MonsterGroupTable!$A:$A,1,0)))))))</f>
        <v>202</v>
      </c>
      <c r="AN1799">
        <v>1</v>
      </c>
      <c r="AO1799">
        <v>1</v>
      </c>
      <c r="AP1799">
        <v>0</v>
      </c>
      <c r="AT1799" s="2" t="str">
        <f>IF(AND(ISBLANK(AS1799),OR(NOT(ISBLANK(AU1799)),NOT(ISBLANK(AV1799)))),#N/A,
IF(ISBLANK(AS1799),"",
IF(AND(NOT(ISERROR(VLOOKUP(AS1799,MonsterTable!$A:$B,MATCH(MonsterTable!$B$1,MonsterTable!$A$1:$B$1,0),0))),OR(ISBLANK(AU1799),ISBLANK(AV1799))),#N/A,
IFERROR(VLOOKUP(AS1799,MonsterTable!$A:$B,MATCH(MonsterTable!$B$1,MonsterTable!$A$1:$B$1,0),0),
IF(OR(NOT(ISBLANK(AU1799)),ISBLANK(AV1799)),#N/A,
IF(AS1799="empty","empty",
VLOOKUP(AS1799,MonsterGroupTable!$A:$A,1,0)))))))</f>
        <v/>
      </c>
      <c r="BA1799" s="2" t="str">
        <f>IF(AND(ISBLANK(AZ1799),OR(NOT(ISBLANK(BB1799)),NOT(ISBLANK(BC1799)))),#N/A,
IF(ISBLANK(AZ1799),"",
IF(AND(NOT(ISERROR(VLOOKUP(AZ1799,MonsterTable!$A:$B,MATCH(MonsterTable!$B$1,MonsterTable!$A$1:$B$1,0),0))),OR(ISBLANK(BB1799),ISBLANK(BC1799))),#N/A,
IFERROR(VLOOKUP(AZ1799,MonsterTable!$A:$B,MATCH(MonsterTable!$B$1,MonsterTable!$A$1:$B$1,0),0),
IF(OR(NOT(ISBLANK(BB1799)),ISBLANK(BC1799)),#N/A,
IF(AZ1799="empty","empty",
VLOOKUP(AZ1799,MonsterGroupTable!$A:$A,1,0)))))))</f>
        <v/>
      </c>
    </row>
    <row r="1800" spans="1:53">
      <c r="A1800">
        <v>20766</v>
      </c>
      <c r="B1800">
        <f t="shared" si="61"/>
        <v>1.1000000000000001</v>
      </c>
      <c r="C1800">
        <f t="shared" si="62"/>
        <v>1.1000000000000001</v>
      </c>
      <c r="F1800">
        <v>3960</v>
      </c>
      <c r="G1800">
        <v>160986</v>
      </c>
      <c r="H1800">
        <v>0</v>
      </c>
      <c r="I1800">
        <v>0</v>
      </c>
      <c r="J1800">
        <v>0</v>
      </c>
      <c r="K1800" t="s">
        <v>362</v>
      </c>
      <c r="L1800" t="s">
        <v>253</v>
      </c>
      <c r="M1800" t="s">
        <v>443</v>
      </c>
      <c r="N1800" t="s">
        <v>444</v>
      </c>
      <c r="O1800">
        <v>0</v>
      </c>
      <c r="P1800">
        <v>-4.75</v>
      </c>
      <c r="Q1800">
        <v>-3.5</v>
      </c>
      <c r="R1800">
        <v>4.75</v>
      </c>
      <c r="S1800">
        <v>3</v>
      </c>
      <c r="T1800">
        <v>-13.5</v>
      </c>
      <c r="U1800">
        <v>2.5499999999999998</v>
      </c>
      <c r="V1800">
        <v>-6.75</v>
      </c>
      <c r="W1800" t="str">
        <f t="shared" si="58"/>
        <v>g117,5,empty,3,202,1,1,0</v>
      </c>
      <c r="X1800" s="1" t="s">
        <v>316</v>
      </c>
      <c r="Y1800" s="2" t="str">
        <f>IF(AND(ISBLANK(X1800),OR(NOT(ISBLANK(Z1800)),NOT(ISBLANK(AA1800)))),#N/A,
IF(ISBLANK(X1800),"",
IF(AND(NOT(ISERROR(VLOOKUP(X1800,MonsterTable!$A:$B,MATCH(MonsterTable!$B$1,MonsterTable!$A$1:$B$1,0),0))),OR(ISBLANK(Z1800),ISBLANK(AA1800))),#N/A,
IFERROR(VLOOKUP(X1800,MonsterTable!$A:$B,MATCH(MonsterTable!$B$1,MonsterTable!$A$1:$B$1,0),0),
IF(OR(NOT(ISBLANK(Z1800)),ISBLANK(AA1800)),#N/A,
IF(X1800="empty","empty",
VLOOKUP(X1800,MonsterGroupTable!$A:$A,1,0)))))))</f>
        <v>g117</v>
      </c>
      <c r="AA1800">
        <v>5</v>
      </c>
      <c r="AE1800" s="1" t="s">
        <v>446</v>
      </c>
      <c r="AF1800" s="2" t="str">
        <f>IF(AND(ISBLANK(AE1800),OR(NOT(ISBLANK(AG1800)),NOT(ISBLANK(AH1800)))),#N/A,
IF(ISBLANK(AE1800),"",
IF(AND(NOT(ISERROR(VLOOKUP(AE1800,MonsterTable!$A:$B,MATCH(MonsterTable!$B$1,MonsterTable!$A$1:$B$1,0),0))),OR(ISBLANK(AG1800),ISBLANK(AH1800))),#N/A,
IFERROR(VLOOKUP(AE1800,MonsterTable!$A:$B,MATCH(MonsterTable!$B$1,MonsterTable!$A$1:$B$1,0),0),
IF(OR(NOT(ISBLANK(AG1800)),ISBLANK(AH1800)),#N/A,
IF(AE1800="empty","empty",
VLOOKUP(AE1800,MonsterGroupTable!$A:$A,1,0)))))))</f>
        <v>empty</v>
      </c>
      <c r="AH1800">
        <v>3</v>
      </c>
      <c r="AL1800" s="1" t="s">
        <v>338</v>
      </c>
      <c r="AM1800" s="2">
        <f>IF(AND(ISBLANK(AL1800),OR(NOT(ISBLANK(AN1800)),NOT(ISBLANK(AO1800)))),#N/A,
IF(ISBLANK(AL1800),"",
IF(AND(NOT(ISERROR(VLOOKUP(AL1800,MonsterTable!$A:$B,MATCH(MonsterTable!$B$1,MonsterTable!$A$1:$B$1,0),0))),OR(ISBLANK(AN1800),ISBLANK(AO1800))),#N/A,
IFERROR(VLOOKUP(AL1800,MonsterTable!$A:$B,MATCH(MonsterTable!$B$1,MonsterTable!$A$1:$B$1,0),0),
IF(OR(NOT(ISBLANK(AN1800)),ISBLANK(AO1800)),#N/A,
IF(AL1800="empty","empty",
VLOOKUP(AL1800,MonsterGroupTable!$A:$A,1,0)))))))</f>
        <v>202</v>
      </c>
      <c r="AN1800">
        <v>1</v>
      </c>
      <c r="AO1800">
        <v>1</v>
      </c>
      <c r="AP1800">
        <v>0</v>
      </c>
      <c r="AT1800" s="2" t="str">
        <f>IF(AND(ISBLANK(AS1800),OR(NOT(ISBLANK(AU1800)),NOT(ISBLANK(AV1800)))),#N/A,
IF(ISBLANK(AS1800),"",
IF(AND(NOT(ISERROR(VLOOKUP(AS1800,MonsterTable!$A:$B,MATCH(MonsterTable!$B$1,MonsterTable!$A$1:$B$1,0),0))),OR(ISBLANK(AU1800),ISBLANK(AV1800))),#N/A,
IFERROR(VLOOKUP(AS1800,MonsterTable!$A:$B,MATCH(MonsterTable!$B$1,MonsterTable!$A$1:$B$1,0),0),
IF(OR(NOT(ISBLANK(AU1800)),ISBLANK(AV1800)),#N/A,
IF(AS1800="empty","empty",
VLOOKUP(AS1800,MonsterGroupTable!$A:$A,1,0)))))))</f>
        <v/>
      </c>
      <c r="BA1800" s="2" t="str">
        <f>IF(AND(ISBLANK(AZ1800),OR(NOT(ISBLANK(BB1800)),NOT(ISBLANK(BC1800)))),#N/A,
IF(ISBLANK(AZ1800),"",
IF(AND(NOT(ISERROR(VLOOKUP(AZ1800,MonsterTable!$A:$B,MATCH(MonsterTable!$B$1,MonsterTable!$A$1:$B$1,0),0))),OR(ISBLANK(BB1800),ISBLANK(BC1800))),#N/A,
IFERROR(VLOOKUP(AZ1800,MonsterTable!$A:$B,MATCH(MonsterTable!$B$1,MonsterTable!$A$1:$B$1,0),0),
IF(OR(NOT(ISBLANK(BB1800)),ISBLANK(BC1800)),#N/A,
IF(AZ1800="empty","empty",
VLOOKUP(AZ1800,MonsterGroupTable!$A:$A,1,0)))))))</f>
        <v/>
      </c>
    </row>
    <row r="1801" spans="1:53">
      <c r="A1801">
        <v>20767</v>
      </c>
      <c r="B1801">
        <f t="shared" si="61"/>
        <v>1.1000000000000001</v>
      </c>
      <c r="C1801">
        <f t="shared" si="62"/>
        <v>1.1000000000000001</v>
      </c>
      <c r="F1801">
        <v>3960</v>
      </c>
      <c r="G1801">
        <v>161580</v>
      </c>
      <c r="H1801">
        <v>0</v>
      </c>
      <c r="I1801">
        <v>0</v>
      </c>
      <c r="J1801">
        <v>0</v>
      </c>
      <c r="K1801" t="s">
        <v>362</v>
      </c>
      <c r="L1801" t="s">
        <v>253</v>
      </c>
      <c r="M1801" t="s">
        <v>443</v>
      </c>
      <c r="N1801" t="s">
        <v>444</v>
      </c>
      <c r="O1801">
        <v>0</v>
      </c>
      <c r="P1801">
        <v>-4.75</v>
      </c>
      <c r="Q1801">
        <v>-3.5</v>
      </c>
      <c r="R1801">
        <v>4.75</v>
      </c>
      <c r="S1801">
        <v>3</v>
      </c>
      <c r="T1801">
        <v>-13.5</v>
      </c>
      <c r="U1801">
        <v>2.5499999999999998</v>
      </c>
      <c r="V1801">
        <v>-6.75</v>
      </c>
      <c r="W1801" t="str">
        <f t="shared" si="58"/>
        <v>g117,5,empty,3,202,1,1,0</v>
      </c>
      <c r="X1801" s="1" t="s">
        <v>316</v>
      </c>
      <c r="Y1801" s="2" t="str">
        <f>IF(AND(ISBLANK(X1801),OR(NOT(ISBLANK(Z1801)),NOT(ISBLANK(AA1801)))),#N/A,
IF(ISBLANK(X1801),"",
IF(AND(NOT(ISERROR(VLOOKUP(X1801,MonsterTable!$A:$B,MATCH(MonsterTable!$B$1,MonsterTable!$A$1:$B$1,0),0))),OR(ISBLANK(Z1801),ISBLANK(AA1801))),#N/A,
IFERROR(VLOOKUP(X1801,MonsterTable!$A:$B,MATCH(MonsterTable!$B$1,MonsterTable!$A$1:$B$1,0),0),
IF(OR(NOT(ISBLANK(Z1801)),ISBLANK(AA1801)),#N/A,
IF(X1801="empty","empty",
VLOOKUP(X1801,MonsterGroupTable!$A:$A,1,0)))))))</f>
        <v>g117</v>
      </c>
      <c r="AA1801">
        <v>5</v>
      </c>
      <c r="AE1801" s="1" t="s">
        <v>446</v>
      </c>
      <c r="AF1801" s="2" t="str">
        <f>IF(AND(ISBLANK(AE1801),OR(NOT(ISBLANK(AG1801)),NOT(ISBLANK(AH1801)))),#N/A,
IF(ISBLANK(AE1801),"",
IF(AND(NOT(ISERROR(VLOOKUP(AE1801,MonsterTable!$A:$B,MATCH(MonsterTable!$B$1,MonsterTable!$A$1:$B$1,0),0))),OR(ISBLANK(AG1801),ISBLANK(AH1801))),#N/A,
IFERROR(VLOOKUP(AE1801,MonsterTable!$A:$B,MATCH(MonsterTable!$B$1,MonsterTable!$A$1:$B$1,0),0),
IF(OR(NOT(ISBLANK(AG1801)),ISBLANK(AH1801)),#N/A,
IF(AE1801="empty","empty",
VLOOKUP(AE1801,MonsterGroupTable!$A:$A,1,0)))))))</f>
        <v>empty</v>
      </c>
      <c r="AH1801">
        <v>3</v>
      </c>
      <c r="AL1801" s="1" t="s">
        <v>338</v>
      </c>
      <c r="AM1801" s="2">
        <f>IF(AND(ISBLANK(AL1801),OR(NOT(ISBLANK(AN1801)),NOT(ISBLANK(AO1801)))),#N/A,
IF(ISBLANK(AL1801),"",
IF(AND(NOT(ISERROR(VLOOKUP(AL1801,MonsterTable!$A:$B,MATCH(MonsterTable!$B$1,MonsterTable!$A$1:$B$1,0),0))),OR(ISBLANK(AN1801),ISBLANK(AO1801))),#N/A,
IFERROR(VLOOKUP(AL1801,MonsterTable!$A:$B,MATCH(MonsterTable!$B$1,MonsterTable!$A$1:$B$1,0),0),
IF(OR(NOT(ISBLANK(AN1801)),ISBLANK(AO1801)),#N/A,
IF(AL1801="empty","empty",
VLOOKUP(AL1801,MonsterGroupTable!$A:$A,1,0)))))))</f>
        <v>202</v>
      </c>
      <c r="AN1801">
        <v>1</v>
      </c>
      <c r="AO1801">
        <v>1</v>
      </c>
      <c r="AP1801">
        <v>0</v>
      </c>
      <c r="AT1801" s="2" t="str">
        <f>IF(AND(ISBLANK(AS1801),OR(NOT(ISBLANK(AU1801)),NOT(ISBLANK(AV1801)))),#N/A,
IF(ISBLANK(AS1801),"",
IF(AND(NOT(ISERROR(VLOOKUP(AS1801,MonsterTable!$A:$B,MATCH(MonsterTable!$B$1,MonsterTable!$A$1:$B$1,0),0))),OR(ISBLANK(AU1801),ISBLANK(AV1801))),#N/A,
IFERROR(VLOOKUP(AS1801,MonsterTable!$A:$B,MATCH(MonsterTable!$B$1,MonsterTable!$A$1:$B$1,0),0),
IF(OR(NOT(ISBLANK(AU1801)),ISBLANK(AV1801)),#N/A,
IF(AS1801="empty","empty",
VLOOKUP(AS1801,MonsterGroupTable!$A:$A,1,0)))))))</f>
        <v/>
      </c>
      <c r="BA1801" s="2" t="str">
        <f>IF(AND(ISBLANK(AZ1801),OR(NOT(ISBLANK(BB1801)),NOT(ISBLANK(BC1801)))),#N/A,
IF(ISBLANK(AZ1801),"",
IF(AND(NOT(ISERROR(VLOOKUP(AZ1801,MonsterTable!$A:$B,MATCH(MonsterTable!$B$1,MonsterTable!$A$1:$B$1,0),0))),OR(ISBLANK(BB1801),ISBLANK(BC1801))),#N/A,
IFERROR(VLOOKUP(AZ1801,MonsterTable!$A:$B,MATCH(MonsterTable!$B$1,MonsterTable!$A$1:$B$1,0),0),
IF(OR(NOT(ISBLANK(BB1801)),ISBLANK(BC1801)),#N/A,
IF(AZ1801="empty","empty",
VLOOKUP(AZ1801,MonsterGroupTable!$A:$A,1,0)))))))</f>
        <v/>
      </c>
    </row>
    <row r="1802" spans="1:53">
      <c r="A1802">
        <v>20768</v>
      </c>
      <c r="B1802">
        <f t="shared" si="61"/>
        <v>1.1000000000000001</v>
      </c>
      <c r="C1802">
        <f t="shared" si="62"/>
        <v>1.1000000000000001</v>
      </c>
      <c r="F1802">
        <v>3960</v>
      </c>
      <c r="G1802">
        <v>162174</v>
      </c>
      <c r="H1802">
        <v>0</v>
      </c>
      <c r="I1802">
        <v>0</v>
      </c>
      <c r="J1802">
        <v>0</v>
      </c>
      <c r="K1802" t="s">
        <v>362</v>
      </c>
      <c r="L1802" t="s">
        <v>253</v>
      </c>
      <c r="M1802" t="s">
        <v>443</v>
      </c>
      <c r="N1802" t="s">
        <v>444</v>
      </c>
      <c r="O1802">
        <v>0</v>
      </c>
      <c r="P1802">
        <v>-4.75</v>
      </c>
      <c r="Q1802">
        <v>-3.5</v>
      </c>
      <c r="R1802">
        <v>4.75</v>
      </c>
      <c r="S1802">
        <v>3</v>
      </c>
      <c r="T1802">
        <v>-13.5</v>
      </c>
      <c r="U1802">
        <v>2.5499999999999998</v>
      </c>
      <c r="V1802">
        <v>-6.75</v>
      </c>
      <c r="W1802" t="str">
        <f t="shared" si="58"/>
        <v>g117,5,empty,3,202,1,1,0</v>
      </c>
      <c r="X1802" s="1" t="s">
        <v>316</v>
      </c>
      <c r="Y1802" s="2" t="str">
        <f>IF(AND(ISBLANK(X1802),OR(NOT(ISBLANK(Z1802)),NOT(ISBLANK(AA1802)))),#N/A,
IF(ISBLANK(X1802),"",
IF(AND(NOT(ISERROR(VLOOKUP(X1802,MonsterTable!$A:$B,MATCH(MonsterTable!$B$1,MonsterTable!$A$1:$B$1,0),0))),OR(ISBLANK(Z1802),ISBLANK(AA1802))),#N/A,
IFERROR(VLOOKUP(X1802,MonsterTable!$A:$B,MATCH(MonsterTable!$B$1,MonsterTable!$A$1:$B$1,0),0),
IF(OR(NOT(ISBLANK(Z1802)),ISBLANK(AA1802)),#N/A,
IF(X1802="empty","empty",
VLOOKUP(X1802,MonsterGroupTable!$A:$A,1,0)))))))</f>
        <v>g117</v>
      </c>
      <c r="AA1802">
        <v>5</v>
      </c>
      <c r="AE1802" s="1" t="s">
        <v>446</v>
      </c>
      <c r="AF1802" s="2" t="str">
        <f>IF(AND(ISBLANK(AE1802),OR(NOT(ISBLANK(AG1802)),NOT(ISBLANK(AH1802)))),#N/A,
IF(ISBLANK(AE1802),"",
IF(AND(NOT(ISERROR(VLOOKUP(AE1802,MonsterTable!$A:$B,MATCH(MonsterTable!$B$1,MonsterTable!$A$1:$B$1,0),0))),OR(ISBLANK(AG1802),ISBLANK(AH1802))),#N/A,
IFERROR(VLOOKUP(AE1802,MonsterTable!$A:$B,MATCH(MonsterTable!$B$1,MonsterTable!$A$1:$B$1,0),0),
IF(OR(NOT(ISBLANK(AG1802)),ISBLANK(AH1802)),#N/A,
IF(AE1802="empty","empty",
VLOOKUP(AE1802,MonsterGroupTable!$A:$A,1,0)))))))</f>
        <v>empty</v>
      </c>
      <c r="AH1802">
        <v>3</v>
      </c>
      <c r="AL1802" s="1" t="s">
        <v>338</v>
      </c>
      <c r="AM1802" s="2">
        <f>IF(AND(ISBLANK(AL1802),OR(NOT(ISBLANK(AN1802)),NOT(ISBLANK(AO1802)))),#N/A,
IF(ISBLANK(AL1802),"",
IF(AND(NOT(ISERROR(VLOOKUP(AL1802,MonsterTable!$A:$B,MATCH(MonsterTable!$B$1,MonsterTable!$A$1:$B$1,0),0))),OR(ISBLANK(AN1802),ISBLANK(AO1802))),#N/A,
IFERROR(VLOOKUP(AL1802,MonsterTable!$A:$B,MATCH(MonsterTable!$B$1,MonsterTable!$A$1:$B$1,0),0),
IF(OR(NOT(ISBLANK(AN1802)),ISBLANK(AO1802)),#N/A,
IF(AL1802="empty","empty",
VLOOKUP(AL1802,MonsterGroupTable!$A:$A,1,0)))))))</f>
        <v>202</v>
      </c>
      <c r="AN1802">
        <v>1</v>
      </c>
      <c r="AO1802">
        <v>1</v>
      </c>
      <c r="AP1802">
        <v>0</v>
      </c>
      <c r="AT1802" s="2" t="str">
        <f>IF(AND(ISBLANK(AS1802),OR(NOT(ISBLANK(AU1802)),NOT(ISBLANK(AV1802)))),#N/A,
IF(ISBLANK(AS1802),"",
IF(AND(NOT(ISERROR(VLOOKUP(AS1802,MonsterTable!$A:$B,MATCH(MonsterTable!$B$1,MonsterTable!$A$1:$B$1,0),0))),OR(ISBLANK(AU1802),ISBLANK(AV1802))),#N/A,
IFERROR(VLOOKUP(AS1802,MonsterTable!$A:$B,MATCH(MonsterTable!$B$1,MonsterTable!$A$1:$B$1,0),0),
IF(OR(NOT(ISBLANK(AU1802)),ISBLANK(AV1802)),#N/A,
IF(AS1802="empty","empty",
VLOOKUP(AS1802,MonsterGroupTable!$A:$A,1,0)))))))</f>
        <v/>
      </c>
      <c r="BA1802" s="2" t="str">
        <f>IF(AND(ISBLANK(AZ1802),OR(NOT(ISBLANK(BB1802)),NOT(ISBLANK(BC1802)))),#N/A,
IF(ISBLANK(AZ1802),"",
IF(AND(NOT(ISERROR(VLOOKUP(AZ1802,MonsterTable!$A:$B,MATCH(MonsterTable!$B$1,MonsterTable!$A$1:$B$1,0),0))),OR(ISBLANK(BB1802),ISBLANK(BC1802))),#N/A,
IFERROR(VLOOKUP(AZ1802,MonsterTable!$A:$B,MATCH(MonsterTable!$B$1,MonsterTable!$A$1:$B$1,0),0),
IF(OR(NOT(ISBLANK(BB1802)),ISBLANK(BC1802)),#N/A,
IF(AZ1802="empty","empty",
VLOOKUP(AZ1802,MonsterGroupTable!$A:$A,1,0)))))))</f>
        <v/>
      </c>
    </row>
    <row r="1803" spans="1:53">
      <c r="A1803">
        <v>20769</v>
      </c>
      <c r="B1803">
        <f t="shared" si="61"/>
        <v>1.1000000000000001</v>
      </c>
      <c r="C1803">
        <f t="shared" si="62"/>
        <v>1.1000000000000001</v>
      </c>
      <c r="F1803">
        <v>3960</v>
      </c>
      <c r="G1803">
        <v>162768</v>
      </c>
      <c r="H1803">
        <v>0</v>
      </c>
      <c r="I1803">
        <v>0</v>
      </c>
      <c r="J1803">
        <v>0</v>
      </c>
      <c r="K1803" t="s">
        <v>362</v>
      </c>
      <c r="L1803" t="s">
        <v>253</v>
      </c>
      <c r="M1803" t="s">
        <v>443</v>
      </c>
      <c r="N1803" t="s">
        <v>444</v>
      </c>
      <c r="O1803">
        <v>0</v>
      </c>
      <c r="P1803">
        <v>-4.75</v>
      </c>
      <c r="Q1803">
        <v>-3.5</v>
      </c>
      <c r="R1803">
        <v>4.75</v>
      </c>
      <c r="S1803">
        <v>3</v>
      </c>
      <c r="T1803">
        <v>-13.5</v>
      </c>
      <c r="U1803">
        <v>2.5499999999999998</v>
      </c>
      <c r="V1803">
        <v>-6.75</v>
      </c>
      <c r="W1803" t="str">
        <f t="shared" si="58"/>
        <v>g117,5,empty,3,202,1,1,0</v>
      </c>
      <c r="X1803" s="1" t="s">
        <v>316</v>
      </c>
      <c r="Y1803" s="2" t="str">
        <f>IF(AND(ISBLANK(X1803),OR(NOT(ISBLANK(Z1803)),NOT(ISBLANK(AA1803)))),#N/A,
IF(ISBLANK(X1803),"",
IF(AND(NOT(ISERROR(VLOOKUP(X1803,MonsterTable!$A:$B,MATCH(MonsterTable!$B$1,MonsterTable!$A$1:$B$1,0),0))),OR(ISBLANK(Z1803),ISBLANK(AA1803))),#N/A,
IFERROR(VLOOKUP(X1803,MonsterTable!$A:$B,MATCH(MonsterTable!$B$1,MonsterTable!$A$1:$B$1,0),0),
IF(OR(NOT(ISBLANK(Z1803)),ISBLANK(AA1803)),#N/A,
IF(X1803="empty","empty",
VLOOKUP(X1803,MonsterGroupTable!$A:$A,1,0)))))))</f>
        <v>g117</v>
      </c>
      <c r="AA1803">
        <v>5</v>
      </c>
      <c r="AE1803" s="1" t="s">
        <v>446</v>
      </c>
      <c r="AF1803" s="2" t="str">
        <f>IF(AND(ISBLANK(AE1803),OR(NOT(ISBLANK(AG1803)),NOT(ISBLANK(AH1803)))),#N/A,
IF(ISBLANK(AE1803),"",
IF(AND(NOT(ISERROR(VLOOKUP(AE1803,MonsterTable!$A:$B,MATCH(MonsterTable!$B$1,MonsterTable!$A$1:$B$1,0),0))),OR(ISBLANK(AG1803),ISBLANK(AH1803))),#N/A,
IFERROR(VLOOKUP(AE1803,MonsterTable!$A:$B,MATCH(MonsterTable!$B$1,MonsterTable!$A$1:$B$1,0),0),
IF(OR(NOT(ISBLANK(AG1803)),ISBLANK(AH1803)),#N/A,
IF(AE1803="empty","empty",
VLOOKUP(AE1803,MonsterGroupTable!$A:$A,1,0)))))))</f>
        <v>empty</v>
      </c>
      <c r="AH1803">
        <v>3</v>
      </c>
      <c r="AL1803" s="1" t="s">
        <v>338</v>
      </c>
      <c r="AM1803" s="2">
        <f>IF(AND(ISBLANK(AL1803),OR(NOT(ISBLANK(AN1803)),NOT(ISBLANK(AO1803)))),#N/A,
IF(ISBLANK(AL1803),"",
IF(AND(NOT(ISERROR(VLOOKUP(AL1803,MonsterTable!$A:$B,MATCH(MonsterTable!$B$1,MonsterTable!$A$1:$B$1,0),0))),OR(ISBLANK(AN1803),ISBLANK(AO1803))),#N/A,
IFERROR(VLOOKUP(AL1803,MonsterTable!$A:$B,MATCH(MonsterTable!$B$1,MonsterTable!$A$1:$B$1,0),0),
IF(OR(NOT(ISBLANK(AN1803)),ISBLANK(AO1803)),#N/A,
IF(AL1803="empty","empty",
VLOOKUP(AL1803,MonsterGroupTable!$A:$A,1,0)))))))</f>
        <v>202</v>
      </c>
      <c r="AN1803">
        <v>1</v>
      </c>
      <c r="AO1803">
        <v>1</v>
      </c>
      <c r="AP1803">
        <v>0</v>
      </c>
      <c r="AT1803" s="2" t="str">
        <f>IF(AND(ISBLANK(AS1803),OR(NOT(ISBLANK(AU1803)),NOT(ISBLANK(AV1803)))),#N/A,
IF(ISBLANK(AS1803),"",
IF(AND(NOT(ISERROR(VLOOKUP(AS1803,MonsterTable!$A:$B,MATCH(MonsterTable!$B$1,MonsterTable!$A$1:$B$1,0),0))),OR(ISBLANK(AU1803),ISBLANK(AV1803))),#N/A,
IFERROR(VLOOKUP(AS1803,MonsterTable!$A:$B,MATCH(MonsterTable!$B$1,MonsterTable!$A$1:$B$1,0),0),
IF(OR(NOT(ISBLANK(AU1803)),ISBLANK(AV1803)),#N/A,
IF(AS1803="empty","empty",
VLOOKUP(AS1803,MonsterGroupTable!$A:$A,1,0)))))))</f>
        <v/>
      </c>
      <c r="BA1803" s="2" t="str">
        <f>IF(AND(ISBLANK(AZ1803),OR(NOT(ISBLANK(BB1803)),NOT(ISBLANK(BC1803)))),#N/A,
IF(ISBLANK(AZ1803),"",
IF(AND(NOT(ISERROR(VLOOKUP(AZ1803,MonsterTable!$A:$B,MATCH(MonsterTable!$B$1,MonsterTable!$A$1:$B$1,0),0))),OR(ISBLANK(BB1803),ISBLANK(BC1803))),#N/A,
IFERROR(VLOOKUP(AZ1803,MonsterTable!$A:$B,MATCH(MonsterTable!$B$1,MonsterTable!$A$1:$B$1,0),0),
IF(OR(NOT(ISBLANK(BB1803)),ISBLANK(BC1803)),#N/A,
IF(AZ1803="empty","empty",
VLOOKUP(AZ1803,MonsterGroupTable!$A:$A,1,0)))))))</f>
        <v/>
      </c>
    </row>
    <row r="1804" spans="1:53">
      <c r="A1804">
        <v>20770</v>
      </c>
      <c r="B1804">
        <f t="shared" si="61"/>
        <v>1.2</v>
      </c>
      <c r="C1804">
        <f t="shared" si="62"/>
        <v>1.1000000000000001</v>
      </c>
      <c r="F1804">
        <v>3960</v>
      </c>
      <c r="G1804">
        <v>163362</v>
      </c>
      <c r="H1804">
        <v>0</v>
      </c>
      <c r="I1804">
        <v>0</v>
      </c>
      <c r="J1804">
        <v>0</v>
      </c>
      <c r="K1804" t="s">
        <v>362</v>
      </c>
      <c r="L1804" t="s">
        <v>253</v>
      </c>
      <c r="M1804" t="s">
        <v>443</v>
      </c>
      <c r="N1804" t="s">
        <v>444</v>
      </c>
      <c r="O1804">
        <v>0</v>
      </c>
      <c r="P1804">
        <v>-4.75</v>
      </c>
      <c r="Q1804">
        <v>-3.5</v>
      </c>
      <c r="R1804">
        <v>4.75</v>
      </c>
      <c r="S1804">
        <v>3</v>
      </c>
      <c r="T1804">
        <v>-13.5</v>
      </c>
      <c r="U1804">
        <v>2.5499999999999998</v>
      </c>
      <c r="V1804">
        <v>-6.75</v>
      </c>
      <c r="W1804" t="str">
        <f t="shared" si="58"/>
        <v>g117,5,empty,3,202,1,1,0</v>
      </c>
      <c r="X1804" s="1" t="s">
        <v>316</v>
      </c>
      <c r="Y1804" s="2" t="str">
        <f>IF(AND(ISBLANK(X1804),OR(NOT(ISBLANK(Z1804)),NOT(ISBLANK(AA1804)))),#N/A,
IF(ISBLANK(X1804),"",
IF(AND(NOT(ISERROR(VLOOKUP(X1804,MonsterTable!$A:$B,MATCH(MonsterTable!$B$1,MonsterTable!$A$1:$B$1,0),0))),OR(ISBLANK(Z1804),ISBLANK(AA1804))),#N/A,
IFERROR(VLOOKUP(X1804,MonsterTable!$A:$B,MATCH(MonsterTable!$B$1,MonsterTable!$A$1:$B$1,0),0),
IF(OR(NOT(ISBLANK(Z1804)),ISBLANK(AA1804)),#N/A,
IF(X1804="empty","empty",
VLOOKUP(X1804,MonsterGroupTable!$A:$A,1,0)))))))</f>
        <v>g117</v>
      </c>
      <c r="AA1804">
        <v>5</v>
      </c>
      <c r="AE1804" s="1" t="s">
        <v>446</v>
      </c>
      <c r="AF1804" s="2" t="str">
        <f>IF(AND(ISBLANK(AE1804),OR(NOT(ISBLANK(AG1804)),NOT(ISBLANK(AH1804)))),#N/A,
IF(ISBLANK(AE1804),"",
IF(AND(NOT(ISERROR(VLOOKUP(AE1804,MonsterTable!$A:$B,MATCH(MonsterTable!$B$1,MonsterTable!$A$1:$B$1,0),0))),OR(ISBLANK(AG1804),ISBLANK(AH1804))),#N/A,
IFERROR(VLOOKUP(AE1804,MonsterTable!$A:$B,MATCH(MonsterTable!$B$1,MonsterTable!$A$1:$B$1,0),0),
IF(OR(NOT(ISBLANK(AG1804)),ISBLANK(AH1804)),#N/A,
IF(AE1804="empty","empty",
VLOOKUP(AE1804,MonsterGroupTable!$A:$A,1,0)))))))</f>
        <v>empty</v>
      </c>
      <c r="AH1804">
        <v>3</v>
      </c>
      <c r="AL1804" s="1" t="s">
        <v>338</v>
      </c>
      <c r="AM1804" s="2">
        <f>IF(AND(ISBLANK(AL1804),OR(NOT(ISBLANK(AN1804)),NOT(ISBLANK(AO1804)))),#N/A,
IF(ISBLANK(AL1804),"",
IF(AND(NOT(ISERROR(VLOOKUP(AL1804,MonsterTable!$A:$B,MATCH(MonsterTable!$B$1,MonsterTable!$A$1:$B$1,0),0))),OR(ISBLANK(AN1804),ISBLANK(AO1804))),#N/A,
IFERROR(VLOOKUP(AL1804,MonsterTable!$A:$B,MATCH(MonsterTable!$B$1,MonsterTable!$A$1:$B$1,0),0),
IF(OR(NOT(ISBLANK(AN1804)),ISBLANK(AO1804)),#N/A,
IF(AL1804="empty","empty",
VLOOKUP(AL1804,MonsterGroupTable!$A:$A,1,0)))))))</f>
        <v>202</v>
      </c>
      <c r="AN1804">
        <v>1</v>
      </c>
      <c r="AO1804">
        <v>1</v>
      </c>
      <c r="AP1804">
        <v>0</v>
      </c>
      <c r="AT1804" s="2" t="str">
        <f>IF(AND(ISBLANK(AS1804),OR(NOT(ISBLANK(AU1804)),NOT(ISBLANK(AV1804)))),#N/A,
IF(ISBLANK(AS1804),"",
IF(AND(NOT(ISERROR(VLOOKUP(AS1804,MonsterTable!$A:$B,MATCH(MonsterTable!$B$1,MonsterTable!$A$1:$B$1,0),0))),OR(ISBLANK(AU1804),ISBLANK(AV1804))),#N/A,
IFERROR(VLOOKUP(AS1804,MonsterTable!$A:$B,MATCH(MonsterTable!$B$1,MonsterTable!$A$1:$B$1,0),0),
IF(OR(NOT(ISBLANK(AU1804)),ISBLANK(AV1804)),#N/A,
IF(AS1804="empty","empty",
VLOOKUP(AS1804,MonsterGroupTable!$A:$A,1,0)))))))</f>
        <v/>
      </c>
      <c r="BA1804" s="2" t="str">
        <f>IF(AND(ISBLANK(AZ1804),OR(NOT(ISBLANK(BB1804)),NOT(ISBLANK(BC1804)))),#N/A,
IF(ISBLANK(AZ1804),"",
IF(AND(NOT(ISERROR(VLOOKUP(AZ1804,MonsterTable!$A:$B,MATCH(MonsterTable!$B$1,MonsterTable!$A$1:$B$1,0),0))),OR(ISBLANK(BB1804),ISBLANK(BC1804))),#N/A,
IFERROR(VLOOKUP(AZ1804,MonsterTable!$A:$B,MATCH(MonsterTable!$B$1,MonsterTable!$A$1:$B$1,0),0),
IF(OR(NOT(ISBLANK(BB1804)),ISBLANK(BC1804)),#N/A,
IF(AZ1804="empty","empty",
VLOOKUP(AZ1804,MonsterGroupTable!$A:$A,1,0)))))))</f>
        <v/>
      </c>
    </row>
    <row r="1805" spans="1:53">
      <c r="A1805">
        <v>20771</v>
      </c>
      <c r="B1805">
        <f t="shared" si="61"/>
        <v>1.1000000000000001</v>
      </c>
      <c r="C1805">
        <f t="shared" si="62"/>
        <v>1.1000000000000001</v>
      </c>
      <c r="F1805">
        <v>3960</v>
      </c>
      <c r="G1805">
        <v>163956</v>
      </c>
      <c r="H1805">
        <v>0</v>
      </c>
      <c r="I1805">
        <v>0</v>
      </c>
      <c r="J1805">
        <v>0</v>
      </c>
      <c r="K1805" t="s">
        <v>362</v>
      </c>
      <c r="L1805" t="s">
        <v>254</v>
      </c>
      <c r="M1805" t="s">
        <v>443</v>
      </c>
      <c r="N1805" t="s">
        <v>444</v>
      </c>
      <c r="O1805">
        <v>0</v>
      </c>
      <c r="P1805">
        <v>-4.75</v>
      </c>
      <c r="Q1805">
        <v>-3.5</v>
      </c>
      <c r="R1805">
        <v>4.75</v>
      </c>
      <c r="S1805">
        <v>3</v>
      </c>
      <c r="T1805">
        <v>-13.5</v>
      </c>
      <c r="U1805">
        <v>2.5499999999999998</v>
      </c>
      <c r="V1805">
        <v>-6.75</v>
      </c>
      <c r="W1805" t="str">
        <f t="shared" si="58"/>
        <v>g118,5,empty,3,203,1,1,0</v>
      </c>
      <c r="X1805" s="1" t="s">
        <v>317</v>
      </c>
      <c r="Y1805" s="2" t="str">
        <f>IF(AND(ISBLANK(X1805),OR(NOT(ISBLANK(Z1805)),NOT(ISBLANK(AA1805)))),#N/A,
IF(ISBLANK(X1805),"",
IF(AND(NOT(ISERROR(VLOOKUP(X1805,MonsterTable!$A:$B,MATCH(MonsterTable!$B$1,MonsterTable!$A$1:$B$1,0),0))),OR(ISBLANK(Z1805),ISBLANK(AA1805))),#N/A,
IFERROR(VLOOKUP(X1805,MonsterTable!$A:$B,MATCH(MonsterTable!$B$1,MonsterTable!$A$1:$B$1,0),0),
IF(OR(NOT(ISBLANK(Z1805)),ISBLANK(AA1805)),#N/A,
IF(X1805="empty","empty",
VLOOKUP(X1805,MonsterGroupTable!$A:$A,1,0)))))))</f>
        <v>g118</v>
      </c>
      <c r="AA1805">
        <v>5</v>
      </c>
      <c r="AE1805" s="1" t="s">
        <v>446</v>
      </c>
      <c r="AF1805" s="2" t="str">
        <f>IF(AND(ISBLANK(AE1805),OR(NOT(ISBLANK(AG1805)),NOT(ISBLANK(AH1805)))),#N/A,
IF(ISBLANK(AE1805),"",
IF(AND(NOT(ISERROR(VLOOKUP(AE1805,MonsterTable!$A:$B,MATCH(MonsterTable!$B$1,MonsterTable!$A$1:$B$1,0),0))),OR(ISBLANK(AG1805),ISBLANK(AH1805))),#N/A,
IFERROR(VLOOKUP(AE1805,MonsterTable!$A:$B,MATCH(MonsterTable!$B$1,MonsterTable!$A$1:$B$1,0),0),
IF(OR(NOT(ISBLANK(AG1805)),ISBLANK(AH1805)),#N/A,
IF(AE1805="empty","empty",
VLOOKUP(AE1805,MonsterGroupTable!$A:$A,1,0)))))))</f>
        <v>empty</v>
      </c>
      <c r="AH1805">
        <v>3</v>
      </c>
      <c r="AL1805" s="1" t="s">
        <v>339</v>
      </c>
      <c r="AM1805" s="2">
        <f>IF(AND(ISBLANK(AL1805),OR(NOT(ISBLANK(AN1805)),NOT(ISBLANK(AO1805)))),#N/A,
IF(ISBLANK(AL1805),"",
IF(AND(NOT(ISERROR(VLOOKUP(AL1805,MonsterTable!$A:$B,MATCH(MonsterTable!$B$1,MonsterTable!$A$1:$B$1,0),0))),OR(ISBLANK(AN1805),ISBLANK(AO1805))),#N/A,
IFERROR(VLOOKUP(AL1805,MonsterTable!$A:$B,MATCH(MonsterTable!$B$1,MonsterTable!$A$1:$B$1,0),0),
IF(OR(NOT(ISBLANK(AN1805)),ISBLANK(AO1805)),#N/A,
IF(AL1805="empty","empty",
VLOOKUP(AL1805,MonsterGroupTable!$A:$A,1,0)))))))</f>
        <v>203</v>
      </c>
      <c r="AN1805">
        <v>1</v>
      </c>
      <c r="AO1805">
        <v>1</v>
      </c>
      <c r="AP1805">
        <v>0</v>
      </c>
      <c r="AT1805" s="2" t="str">
        <f>IF(AND(ISBLANK(AS1805),OR(NOT(ISBLANK(AU1805)),NOT(ISBLANK(AV1805)))),#N/A,
IF(ISBLANK(AS1805),"",
IF(AND(NOT(ISERROR(VLOOKUP(AS1805,MonsterTable!$A:$B,MATCH(MonsterTable!$B$1,MonsterTable!$A$1:$B$1,0),0))),OR(ISBLANK(AU1805),ISBLANK(AV1805))),#N/A,
IFERROR(VLOOKUP(AS1805,MonsterTable!$A:$B,MATCH(MonsterTable!$B$1,MonsterTable!$A$1:$B$1,0),0),
IF(OR(NOT(ISBLANK(AU1805)),ISBLANK(AV1805)),#N/A,
IF(AS1805="empty","empty",
VLOOKUP(AS1805,MonsterGroupTable!$A:$A,1,0)))))))</f>
        <v/>
      </c>
      <c r="BA1805" s="2" t="str">
        <f>IF(AND(ISBLANK(AZ1805),OR(NOT(ISBLANK(BB1805)),NOT(ISBLANK(BC1805)))),#N/A,
IF(ISBLANK(AZ1805),"",
IF(AND(NOT(ISERROR(VLOOKUP(AZ1805,MonsterTable!$A:$B,MATCH(MonsterTable!$B$1,MonsterTable!$A$1:$B$1,0),0))),OR(ISBLANK(BB1805),ISBLANK(BC1805))),#N/A,
IFERROR(VLOOKUP(AZ1805,MonsterTable!$A:$B,MATCH(MonsterTable!$B$1,MonsterTable!$A$1:$B$1,0),0),
IF(OR(NOT(ISBLANK(BB1805)),ISBLANK(BC1805)),#N/A,
IF(AZ1805="empty","empty",
VLOOKUP(AZ1805,MonsterGroupTable!$A:$A,1,0)))))))</f>
        <v/>
      </c>
    </row>
    <row r="1806" spans="1:53">
      <c r="A1806">
        <v>20772</v>
      </c>
      <c r="B1806">
        <f t="shared" si="61"/>
        <v>1.1000000000000001</v>
      </c>
      <c r="C1806">
        <f t="shared" si="62"/>
        <v>1.1000000000000001</v>
      </c>
      <c r="F1806">
        <v>3960</v>
      </c>
      <c r="G1806">
        <v>164550</v>
      </c>
      <c r="H1806">
        <v>0</v>
      </c>
      <c r="I1806">
        <v>0</v>
      </c>
      <c r="J1806">
        <v>0</v>
      </c>
      <c r="K1806" t="s">
        <v>362</v>
      </c>
      <c r="L1806" t="s">
        <v>254</v>
      </c>
      <c r="M1806" t="s">
        <v>443</v>
      </c>
      <c r="N1806" t="s">
        <v>444</v>
      </c>
      <c r="O1806">
        <v>0</v>
      </c>
      <c r="P1806">
        <v>-4.75</v>
      </c>
      <c r="Q1806">
        <v>-3.5</v>
      </c>
      <c r="R1806">
        <v>4.75</v>
      </c>
      <c r="S1806">
        <v>3</v>
      </c>
      <c r="T1806">
        <v>-13.5</v>
      </c>
      <c r="U1806">
        <v>2.5499999999999998</v>
      </c>
      <c r="V1806">
        <v>-6.75</v>
      </c>
      <c r="W1806" t="str">
        <f t="shared" si="58"/>
        <v>g118,5,empty,3,203,1,1,0</v>
      </c>
      <c r="X1806" s="1" t="s">
        <v>317</v>
      </c>
      <c r="Y1806" s="2" t="str">
        <f>IF(AND(ISBLANK(X1806),OR(NOT(ISBLANK(Z1806)),NOT(ISBLANK(AA1806)))),#N/A,
IF(ISBLANK(X1806),"",
IF(AND(NOT(ISERROR(VLOOKUP(X1806,MonsterTable!$A:$B,MATCH(MonsterTable!$B$1,MonsterTable!$A$1:$B$1,0),0))),OR(ISBLANK(Z1806),ISBLANK(AA1806))),#N/A,
IFERROR(VLOOKUP(X1806,MonsterTable!$A:$B,MATCH(MonsterTable!$B$1,MonsterTable!$A$1:$B$1,0),0),
IF(OR(NOT(ISBLANK(Z1806)),ISBLANK(AA1806)),#N/A,
IF(X1806="empty","empty",
VLOOKUP(X1806,MonsterGroupTable!$A:$A,1,0)))))))</f>
        <v>g118</v>
      </c>
      <c r="AA1806">
        <v>5</v>
      </c>
      <c r="AE1806" s="1" t="s">
        <v>446</v>
      </c>
      <c r="AF1806" s="2" t="str">
        <f>IF(AND(ISBLANK(AE1806),OR(NOT(ISBLANK(AG1806)),NOT(ISBLANK(AH1806)))),#N/A,
IF(ISBLANK(AE1806),"",
IF(AND(NOT(ISERROR(VLOOKUP(AE1806,MonsterTable!$A:$B,MATCH(MonsterTable!$B$1,MonsterTable!$A$1:$B$1,0),0))),OR(ISBLANK(AG1806),ISBLANK(AH1806))),#N/A,
IFERROR(VLOOKUP(AE1806,MonsterTable!$A:$B,MATCH(MonsterTable!$B$1,MonsterTable!$A$1:$B$1,0),0),
IF(OR(NOT(ISBLANK(AG1806)),ISBLANK(AH1806)),#N/A,
IF(AE1806="empty","empty",
VLOOKUP(AE1806,MonsterGroupTable!$A:$A,1,0)))))))</f>
        <v>empty</v>
      </c>
      <c r="AH1806">
        <v>3</v>
      </c>
      <c r="AL1806" s="1" t="s">
        <v>339</v>
      </c>
      <c r="AM1806" s="2">
        <f>IF(AND(ISBLANK(AL1806),OR(NOT(ISBLANK(AN1806)),NOT(ISBLANK(AO1806)))),#N/A,
IF(ISBLANK(AL1806),"",
IF(AND(NOT(ISERROR(VLOOKUP(AL1806,MonsterTable!$A:$B,MATCH(MonsterTable!$B$1,MonsterTable!$A$1:$B$1,0),0))),OR(ISBLANK(AN1806),ISBLANK(AO1806))),#N/A,
IFERROR(VLOOKUP(AL1806,MonsterTable!$A:$B,MATCH(MonsterTable!$B$1,MonsterTable!$A$1:$B$1,0),0),
IF(OR(NOT(ISBLANK(AN1806)),ISBLANK(AO1806)),#N/A,
IF(AL1806="empty","empty",
VLOOKUP(AL1806,MonsterGroupTable!$A:$A,1,0)))))))</f>
        <v>203</v>
      </c>
      <c r="AN1806">
        <v>1</v>
      </c>
      <c r="AO1806">
        <v>1</v>
      </c>
      <c r="AP1806">
        <v>0</v>
      </c>
      <c r="AT1806" s="2" t="str">
        <f>IF(AND(ISBLANK(AS1806),OR(NOT(ISBLANK(AU1806)),NOT(ISBLANK(AV1806)))),#N/A,
IF(ISBLANK(AS1806),"",
IF(AND(NOT(ISERROR(VLOOKUP(AS1806,MonsterTable!$A:$B,MATCH(MonsterTable!$B$1,MonsterTable!$A$1:$B$1,0),0))),OR(ISBLANK(AU1806),ISBLANK(AV1806))),#N/A,
IFERROR(VLOOKUP(AS1806,MonsterTable!$A:$B,MATCH(MonsterTable!$B$1,MonsterTable!$A$1:$B$1,0),0),
IF(OR(NOT(ISBLANK(AU1806)),ISBLANK(AV1806)),#N/A,
IF(AS1806="empty","empty",
VLOOKUP(AS1806,MonsterGroupTable!$A:$A,1,0)))))))</f>
        <v/>
      </c>
      <c r="BA1806" s="2" t="str">
        <f>IF(AND(ISBLANK(AZ1806),OR(NOT(ISBLANK(BB1806)),NOT(ISBLANK(BC1806)))),#N/A,
IF(ISBLANK(AZ1806),"",
IF(AND(NOT(ISERROR(VLOOKUP(AZ1806,MonsterTable!$A:$B,MATCH(MonsterTable!$B$1,MonsterTable!$A$1:$B$1,0),0))),OR(ISBLANK(BB1806),ISBLANK(BC1806))),#N/A,
IFERROR(VLOOKUP(AZ1806,MonsterTable!$A:$B,MATCH(MonsterTable!$B$1,MonsterTable!$A$1:$B$1,0),0),
IF(OR(NOT(ISBLANK(BB1806)),ISBLANK(BC1806)),#N/A,
IF(AZ1806="empty","empty",
VLOOKUP(AZ1806,MonsterGroupTable!$A:$A,1,0)))))))</f>
        <v/>
      </c>
    </row>
    <row r="1807" spans="1:53">
      <c r="A1807">
        <v>20773</v>
      </c>
      <c r="B1807">
        <f t="shared" si="61"/>
        <v>1.1000000000000001</v>
      </c>
      <c r="C1807">
        <f t="shared" si="62"/>
        <v>1.1000000000000001</v>
      </c>
      <c r="F1807">
        <v>3960</v>
      </c>
      <c r="G1807">
        <v>165144</v>
      </c>
      <c r="H1807">
        <v>0</v>
      </c>
      <c r="I1807">
        <v>0</v>
      </c>
      <c r="J1807">
        <v>0</v>
      </c>
      <c r="K1807" t="s">
        <v>362</v>
      </c>
      <c r="L1807" t="s">
        <v>254</v>
      </c>
      <c r="M1807" t="s">
        <v>443</v>
      </c>
      <c r="N1807" t="s">
        <v>444</v>
      </c>
      <c r="O1807">
        <v>0</v>
      </c>
      <c r="P1807">
        <v>-4.75</v>
      </c>
      <c r="Q1807">
        <v>-3.5</v>
      </c>
      <c r="R1807">
        <v>4.75</v>
      </c>
      <c r="S1807">
        <v>3</v>
      </c>
      <c r="T1807">
        <v>-13.5</v>
      </c>
      <c r="U1807">
        <v>2.5499999999999998</v>
      </c>
      <c r="V1807">
        <v>-6.75</v>
      </c>
      <c r="W1807" t="str">
        <f t="shared" si="58"/>
        <v>g118,5,empty,3,203,1,1,0</v>
      </c>
      <c r="X1807" s="1" t="s">
        <v>317</v>
      </c>
      <c r="Y1807" s="2" t="str">
        <f>IF(AND(ISBLANK(X1807),OR(NOT(ISBLANK(Z1807)),NOT(ISBLANK(AA1807)))),#N/A,
IF(ISBLANK(X1807),"",
IF(AND(NOT(ISERROR(VLOOKUP(X1807,MonsterTable!$A:$B,MATCH(MonsterTable!$B$1,MonsterTable!$A$1:$B$1,0),0))),OR(ISBLANK(Z1807),ISBLANK(AA1807))),#N/A,
IFERROR(VLOOKUP(X1807,MonsterTable!$A:$B,MATCH(MonsterTable!$B$1,MonsterTable!$A$1:$B$1,0),0),
IF(OR(NOT(ISBLANK(Z1807)),ISBLANK(AA1807)),#N/A,
IF(X1807="empty","empty",
VLOOKUP(X1807,MonsterGroupTable!$A:$A,1,0)))))))</f>
        <v>g118</v>
      </c>
      <c r="AA1807">
        <v>5</v>
      </c>
      <c r="AE1807" s="1" t="s">
        <v>446</v>
      </c>
      <c r="AF1807" s="2" t="str">
        <f>IF(AND(ISBLANK(AE1807),OR(NOT(ISBLANK(AG1807)),NOT(ISBLANK(AH1807)))),#N/A,
IF(ISBLANK(AE1807),"",
IF(AND(NOT(ISERROR(VLOOKUP(AE1807,MonsterTable!$A:$B,MATCH(MonsterTable!$B$1,MonsterTable!$A$1:$B$1,0),0))),OR(ISBLANK(AG1807),ISBLANK(AH1807))),#N/A,
IFERROR(VLOOKUP(AE1807,MonsterTable!$A:$B,MATCH(MonsterTable!$B$1,MonsterTable!$A$1:$B$1,0),0),
IF(OR(NOT(ISBLANK(AG1807)),ISBLANK(AH1807)),#N/A,
IF(AE1807="empty","empty",
VLOOKUP(AE1807,MonsterGroupTable!$A:$A,1,0)))))))</f>
        <v>empty</v>
      </c>
      <c r="AH1807">
        <v>3</v>
      </c>
      <c r="AL1807" s="1" t="s">
        <v>339</v>
      </c>
      <c r="AM1807" s="2">
        <f>IF(AND(ISBLANK(AL1807),OR(NOT(ISBLANK(AN1807)),NOT(ISBLANK(AO1807)))),#N/A,
IF(ISBLANK(AL1807),"",
IF(AND(NOT(ISERROR(VLOOKUP(AL1807,MonsterTable!$A:$B,MATCH(MonsterTable!$B$1,MonsterTable!$A$1:$B$1,0),0))),OR(ISBLANK(AN1807),ISBLANK(AO1807))),#N/A,
IFERROR(VLOOKUP(AL1807,MonsterTable!$A:$B,MATCH(MonsterTable!$B$1,MonsterTable!$A$1:$B$1,0),0),
IF(OR(NOT(ISBLANK(AN1807)),ISBLANK(AO1807)),#N/A,
IF(AL1807="empty","empty",
VLOOKUP(AL1807,MonsterGroupTable!$A:$A,1,0)))))))</f>
        <v>203</v>
      </c>
      <c r="AN1807">
        <v>1</v>
      </c>
      <c r="AO1807">
        <v>1</v>
      </c>
      <c r="AP1807">
        <v>0</v>
      </c>
      <c r="AT1807" s="2" t="str">
        <f>IF(AND(ISBLANK(AS1807),OR(NOT(ISBLANK(AU1807)),NOT(ISBLANK(AV1807)))),#N/A,
IF(ISBLANK(AS1807),"",
IF(AND(NOT(ISERROR(VLOOKUP(AS1807,MonsterTable!$A:$B,MATCH(MonsterTable!$B$1,MonsterTable!$A$1:$B$1,0),0))),OR(ISBLANK(AU1807),ISBLANK(AV1807))),#N/A,
IFERROR(VLOOKUP(AS1807,MonsterTable!$A:$B,MATCH(MonsterTable!$B$1,MonsterTable!$A$1:$B$1,0),0),
IF(OR(NOT(ISBLANK(AU1807)),ISBLANK(AV1807)),#N/A,
IF(AS1807="empty","empty",
VLOOKUP(AS1807,MonsterGroupTable!$A:$A,1,0)))))))</f>
        <v/>
      </c>
      <c r="BA1807" s="2" t="str">
        <f>IF(AND(ISBLANK(AZ1807),OR(NOT(ISBLANK(BB1807)),NOT(ISBLANK(BC1807)))),#N/A,
IF(ISBLANK(AZ1807),"",
IF(AND(NOT(ISERROR(VLOOKUP(AZ1807,MonsterTable!$A:$B,MATCH(MonsterTable!$B$1,MonsterTable!$A$1:$B$1,0),0))),OR(ISBLANK(BB1807),ISBLANK(BC1807))),#N/A,
IFERROR(VLOOKUP(AZ1807,MonsterTable!$A:$B,MATCH(MonsterTable!$B$1,MonsterTable!$A$1:$B$1,0),0),
IF(OR(NOT(ISBLANK(BB1807)),ISBLANK(BC1807)),#N/A,
IF(AZ1807="empty","empty",
VLOOKUP(AZ1807,MonsterGroupTable!$A:$A,1,0)))))))</f>
        <v/>
      </c>
    </row>
    <row r="1808" spans="1:53">
      <c r="A1808">
        <v>20774</v>
      </c>
      <c r="B1808">
        <f t="shared" si="61"/>
        <v>1.1000000000000001</v>
      </c>
      <c r="C1808">
        <f t="shared" si="62"/>
        <v>1.1000000000000001</v>
      </c>
      <c r="F1808">
        <v>3960</v>
      </c>
      <c r="G1808">
        <v>165738</v>
      </c>
      <c r="H1808">
        <v>0</v>
      </c>
      <c r="I1808">
        <v>0</v>
      </c>
      <c r="J1808">
        <v>0</v>
      </c>
      <c r="K1808" t="s">
        <v>362</v>
      </c>
      <c r="L1808" t="s">
        <v>254</v>
      </c>
      <c r="M1808" t="s">
        <v>443</v>
      </c>
      <c r="N1808" t="s">
        <v>444</v>
      </c>
      <c r="O1808">
        <v>0</v>
      </c>
      <c r="P1808">
        <v>-4.75</v>
      </c>
      <c r="Q1808">
        <v>-3.5</v>
      </c>
      <c r="R1808">
        <v>4.75</v>
      </c>
      <c r="S1808">
        <v>3</v>
      </c>
      <c r="T1808">
        <v>-13.5</v>
      </c>
      <c r="U1808">
        <v>2.5499999999999998</v>
      </c>
      <c r="V1808">
        <v>-6.75</v>
      </c>
      <c r="W1808" t="str">
        <f t="shared" si="58"/>
        <v>g118,5,empty,3,203,1,1,0</v>
      </c>
      <c r="X1808" s="1" t="s">
        <v>317</v>
      </c>
      <c r="Y1808" s="2" t="str">
        <f>IF(AND(ISBLANK(X1808),OR(NOT(ISBLANK(Z1808)),NOT(ISBLANK(AA1808)))),#N/A,
IF(ISBLANK(X1808),"",
IF(AND(NOT(ISERROR(VLOOKUP(X1808,MonsterTable!$A:$B,MATCH(MonsterTable!$B$1,MonsterTable!$A$1:$B$1,0),0))),OR(ISBLANK(Z1808),ISBLANK(AA1808))),#N/A,
IFERROR(VLOOKUP(X1808,MonsterTable!$A:$B,MATCH(MonsterTable!$B$1,MonsterTable!$A$1:$B$1,0),0),
IF(OR(NOT(ISBLANK(Z1808)),ISBLANK(AA1808)),#N/A,
IF(X1808="empty","empty",
VLOOKUP(X1808,MonsterGroupTable!$A:$A,1,0)))))))</f>
        <v>g118</v>
      </c>
      <c r="AA1808">
        <v>5</v>
      </c>
      <c r="AE1808" s="1" t="s">
        <v>446</v>
      </c>
      <c r="AF1808" s="2" t="str">
        <f>IF(AND(ISBLANK(AE1808),OR(NOT(ISBLANK(AG1808)),NOT(ISBLANK(AH1808)))),#N/A,
IF(ISBLANK(AE1808),"",
IF(AND(NOT(ISERROR(VLOOKUP(AE1808,MonsterTable!$A:$B,MATCH(MonsterTable!$B$1,MonsterTable!$A$1:$B$1,0),0))),OR(ISBLANK(AG1808),ISBLANK(AH1808))),#N/A,
IFERROR(VLOOKUP(AE1808,MonsterTable!$A:$B,MATCH(MonsterTable!$B$1,MonsterTable!$A$1:$B$1,0),0),
IF(OR(NOT(ISBLANK(AG1808)),ISBLANK(AH1808)),#N/A,
IF(AE1808="empty","empty",
VLOOKUP(AE1808,MonsterGroupTable!$A:$A,1,0)))))))</f>
        <v>empty</v>
      </c>
      <c r="AH1808">
        <v>3</v>
      </c>
      <c r="AL1808" s="1" t="s">
        <v>339</v>
      </c>
      <c r="AM1808" s="2">
        <f>IF(AND(ISBLANK(AL1808),OR(NOT(ISBLANK(AN1808)),NOT(ISBLANK(AO1808)))),#N/A,
IF(ISBLANK(AL1808),"",
IF(AND(NOT(ISERROR(VLOOKUP(AL1808,MonsterTable!$A:$B,MATCH(MonsterTable!$B$1,MonsterTable!$A$1:$B$1,0),0))),OR(ISBLANK(AN1808),ISBLANK(AO1808))),#N/A,
IFERROR(VLOOKUP(AL1808,MonsterTable!$A:$B,MATCH(MonsterTable!$B$1,MonsterTable!$A$1:$B$1,0),0),
IF(OR(NOT(ISBLANK(AN1808)),ISBLANK(AO1808)),#N/A,
IF(AL1808="empty","empty",
VLOOKUP(AL1808,MonsterGroupTable!$A:$A,1,0)))))))</f>
        <v>203</v>
      </c>
      <c r="AN1808">
        <v>1</v>
      </c>
      <c r="AO1808">
        <v>1</v>
      </c>
      <c r="AP1808">
        <v>0</v>
      </c>
      <c r="AT1808" s="2" t="str">
        <f>IF(AND(ISBLANK(AS1808),OR(NOT(ISBLANK(AU1808)),NOT(ISBLANK(AV1808)))),#N/A,
IF(ISBLANK(AS1808),"",
IF(AND(NOT(ISERROR(VLOOKUP(AS1808,MonsterTable!$A:$B,MATCH(MonsterTable!$B$1,MonsterTable!$A$1:$B$1,0),0))),OR(ISBLANK(AU1808),ISBLANK(AV1808))),#N/A,
IFERROR(VLOOKUP(AS1808,MonsterTable!$A:$B,MATCH(MonsterTable!$B$1,MonsterTable!$A$1:$B$1,0),0),
IF(OR(NOT(ISBLANK(AU1808)),ISBLANK(AV1808)),#N/A,
IF(AS1808="empty","empty",
VLOOKUP(AS1808,MonsterGroupTable!$A:$A,1,0)))))))</f>
        <v/>
      </c>
      <c r="BA1808" s="2" t="str">
        <f>IF(AND(ISBLANK(AZ1808),OR(NOT(ISBLANK(BB1808)),NOT(ISBLANK(BC1808)))),#N/A,
IF(ISBLANK(AZ1808),"",
IF(AND(NOT(ISERROR(VLOOKUP(AZ1808,MonsterTable!$A:$B,MATCH(MonsterTable!$B$1,MonsterTable!$A$1:$B$1,0),0))),OR(ISBLANK(BB1808),ISBLANK(BC1808))),#N/A,
IFERROR(VLOOKUP(AZ1808,MonsterTable!$A:$B,MATCH(MonsterTable!$B$1,MonsterTable!$A$1:$B$1,0),0),
IF(OR(NOT(ISBLANK(BB1808)),ISBLANK(BC1808)),#N/A,
IF(AZ1808="empty","empty",
VLOOKUP(AZ1808,MonsterGroupTable!$A:$A,1,0)))))))</f>
        <v/>
      </c>
    </row>
    <row r="1809" spans="1:53">
      <c r="A1809">
        <v>20775</v>
      </c>
      <c r="B1809">
        <f t="shared" si="61"/>
        <v>1.1000000000000001</v>
      </c>
      <c r="C1809">
        <f t="shared" si="62"/>
        <v>1.1000000000000001</v>
      </c>
      <c r="F1809">
        <v>3960</v>
      </c>
      <c r="G1809">
        <v>166332</v>
      </c>
      <c r="H1809">
        <v>0</v>
      </c>
      <c r="I1809">
        <v>0</v>
      </c>
      <c r="J1809">
        <v>0</v>
      </c>
      <c r="K1809" t="s">
        <v>362</v>
      </c>
      <c r="L1809" t="s">
        <v>254</v>
      </c>
      <c r="M1809" t="s">
        <v>443</v>
      </c>
      <c r="N1809" t="s">
        <v>444</v>
      </c>
      <c r="O1809">
        <v>0</v>
      </c>
      <c r="P1809">
        <v>-4.75</v>
      </c>
      <c r="Q1809">
        <v>-3.5</v>
      </c>
      <c r="R1809">
        <v>4.75</v>
      </c>
      <c r="S1809">
        <v>3</v>
      </c>
      <c r="T1809">
        <v>-13.5</v>
      </c>
      <c r="U1809">
        <v>2.5499999999999998</v>
      </c>
      <c r="V1809">
        <v>-6.75</v>
      </c>
      <c r="W1809" t="str">
        <f t="shared" si="58"/>
        <v>g118,5,empty,3,203,1,1,0</v>
      </c>
      <c r="X1809" s="1" t="s">
        <v>317</v>
      </c>
      <c r="Y1809" s="2" t="str">
        <f>IF(AND(ISBLANK(X1809),OR(NOT(ISBLANK(Z1809)),NOT(ISBLANK(AA1809)))),#N/A,
IF(ISBLANK(X1809),"",
IF(AND(NOT(ISERROR(VLOOKUP(X1809,MonsterTable!$A:$B,MATCH(MonsterTable!$B$1,MonsterTable!$A$1:$B$1,0),0))),OR(ISBLANK(Z1809),ISBLANK(AA1809))),#N/A,
IFERROR(VLOOKUP(X1809,MonsterTable!$A:$B,MATCH(MonsterTable!$B$1,MonsterTable!$A$1:$B$1,0),0),
IF(OR(NOT(ISBLANK(Z1809)),ISBLANK(AA1809)),#N/A,
IF(X1809="empty","empty",
VLOOKUP(X1809,MonsterGroupTable!$A:$A,1,0)))))))</f>
        <v>g118</v>
      </c>
      <c r="AA1809">
        <v>5</v>
      </c>
      <c r="AE1809" s="1" t="s">
        <v>446</v>
      </c>
      <c r="AF1809" s="2" t="str">
        <f>IF(AND(ISBLANK(AE1809),OR(NOT(ISBLANK(AG1809)),NOT(ISBLANK(AH1809)))),#N/A,
IF(ISBLANK(AE1809),"",
IF(AND(NOT(ISERROR(VLOOKUP(AE1809,MonsterTable!$A:$B,MATCH(MonsterTable!$B$1,MonsterTable!$A$1:$B$1,0),0))),OR(ISBLANK(AG1809),ISBLANK(AH1809))),#N/A,
IFERROR(VLOOKUP(AE1809,MonsterTable!$A:$B,MATCH(MonsterTable!$B$1,MonsterTable!$A$1:$B$1,0),0),
IF(OR(NOT(ISBLANK(AG1809)),ISBLANK(AH1809)),#N/A,
IF(AE1809="empty","empty",
VLOOKUP(AE1809,MonsterGroupTable!$A:$A,1,0)))))))</f>
        <v>empty</v>
      </c>
      <c r="AH1809">
        <v>3</v>
      </c>
      <c r="AL1809" s="1" t="s">
        <v>339</v>
      </c>
      <c r="AM1809" s="2">
        <f>IF(AND(ISBLANK(AL1809),OR(NOT(ISBLANK(AN1809)),NOT(ISBLANK(AO1809)))),#N/A,
IF(ISBLANK(AL1809),"",
IF(AND(NOT(ISERROR(VLOOKUP(AL1809,MonsterTable!$A:$B,MATCH(MonsterTable!$B$1,MonsterTable!$A$1:$B$1,0),0))),OR(ISBLANK(AN1809),ISBLANK(AO1809))),#N/A,
IFERROR(VLOOKUP(AL1809,MonsterTable!$A:$B,MATCH(MonsterTable!$B$1,MonsterTable!$A$1:$B$1,0),0),
IF(OR(NOT(ISBLANK(AN1809)),ISBLANK(AO1809)),#N/A,
IF(AL1809="empty","empty",
VLOOKUP(AL1809,MonsterGroupTable!$A:$A,1,0)))))))</f>
        <v>203</v>
      </c>
      <c r="AN1809">
        <v>1</v>
      </c>
      <c r="AO1809">
        <v>1</v>
      </c>
      <c r="AP1809">
        <v>0</v>
      </c>
      <c r="AT1809" s="2" t="str">
        <f>IF(AND(ISBLANK(AS1809),OR(NOT(ISBLANK(AU1809)),NOT(ISBLANK(AV1809)))),#N/A,
IF(ISBLANK(AS1809),"",
IF(AND(NOT(ISERROR(VLOOKUP(AS1809,MonsterTable!$A:$B,MATCH(MonsterTable!$B$1,MonsterTable!$A$1:$B$1,0),0))),OR(ISBLANK(AU1809),ISBLANK(AV1809))),#N/A,
IFERROR(VLOOKUP(AS1809,MonsterTable!$A:$B,MATCH(MonsterTable!$B$1,MonsterTable!$A$1:$B$1,0),0),
IF(OR(NOT(ISBLANK(AU1809)),ISBLANK(AV1809)),#N/A,
IF(AS1809="empty","empty",
VLOOKUP(AS1809,MonsterGroupTable!$A:$A,1,0)))))))</f>
        <v/>
      </c>
      <c r="BA1809" s="2" t="str">
        <f>IF(AND(ISBLANK(AZ1809),OR(NOT(ISBLANK(BB1809)),NOT(ISBLANK(BC1809)))),#N/A,
IF(ISBLANK(AZ1809),"",
IF(AND(NOT(ISERROR(VLOOKUP(AZ1809,MonsterTable!$A:$B,MATCH(MonsterTable!$B$1,MonsterTable!$A$1:$B$1,0),0))),OR(ISBLANK(BB1809),ISBLANK(BC1809))),#N/A,
IFERROR(VLOOKUP(AZ1809,MonsterTable!$A:$B,MATCH(MonsterTable!$B$1,MonsterTable!$A$1:$B$1,0),0),
IF(OR(NOT(ISBLANK(BB1809)),ISBLANK(BC1809)),#N/A,
IF(AZ1809="empty","empty",
VLOOKUP(AZ1809,MonsterGroupTable!$A:$A,1,0)))))))</f>
        <v/>
      </c>
    </row>
    <row r="1810" spans="1:53">
      <c r="A1810">
        <v>20776</v>
      </c>
      <c r="B1810">
        <f t="shared" si="61"/>
        <v>1.1000000000000001</v>
      </c>
      <c r="C1810">
        <f t="shared" si="62"/>
        <v>1.1000000000000001</v>
      </c>
      <c r="F1810">
        <v>3960</v>
      </c>
      <c r="G1810">
        <v>166926</v>
      </c>
      <c r="H1810">
        <v>0</v>
      </c>
      <c r="I1810">
        <v>0</v>
      </c>
      <c r="J1810">
        <v>0</v>
      </c>
      <c r="K1810" t="s">
        <v>362</v>
      </c>
      <c r="L1810" t="s">
        <v>254</v>
      </c>
      <c r="M1810" t="s">
        <v>443</v>
      </c>
      <c r="N1810" t="s">
        <v>444</v>
      </c>
      <c r="O1810">
        <v>0</v>
      </c>
      <c r="P1810">
        <v>-4.75</v>
      </c>
      <c r="Q1810">
        <v>-3.5</v>
      </c>
      <c r="R1810">
        <v>4.75</v>
      </c>
      <c r="S1810">
        <v>3</v>
      </c>
      <c r="T1810">
        <v>-13.5</v>
      </c>
      <c r="U1810">
        <v>2.5499999999999998</v>
      </c>
      <c r="V1810">
        <v>-6.75</v>
      </c>
      <c r="W1810" t="str">
        <f t="shared" si="58"/>
        <v>g118,5,empty,3,203,1,1,0</v>
      </c>
      <c r="X1810" s="1" t="s">
        <v>317</v>
      </c>
      <c r="Y1810" s="2" t="str">
        <f>IF(AND(ISBLANK(X1810),OR(NOT(ISBLANK(Z1810)),NOT(ISBLANK(AA1810)))),#N/A,
IF(ISBLANK(X1810),"",
IF(AND(NOT(ISERROR(VLOOKUP(X1810,MonsterTable!$A:$B,MATCH(MonsterTable!$B$1,MonsterTable!$A$1:$B$1,0),0))),OR(ISBLANK(Z1810),ISBLANK(AA1810))),#N/A,
IFERROR(VLOOKUP(X1810,MonsterTable!$A:$B,MATCH(MonsterTable!$B$1,MonsterTable!$A$1:$B$1,0),0),
IF(OR(NOT(ISBLANK(Z1810)),ISBLANK(AA1810)),#N/A,
IF(X1810="empty","empty",
VLOOKUP(X1810,MonsterGroupTable!$A:$A,1,0)))))))</f>
        <v>g118</v>
      </c>
      <c r="AA1810">
        <v>5</v>
      </c>
      <c r="AE1810" s="1" t="s">
        <v>446</v>
      </c>
      <c r="AF1810" s="2" t="str">
        <f>IF(AND(ISBLANK(AE1810),OR(NOT(ISBLANK(AG1810)),NOT(ISBLANK(AH1810)))),#N/A,
IF(ISBLANK(AE1810),"",
IF(AND(NOT(ISERROR(VLOOKUP(AE1810,MonsterTable!$A:$B,MATCH(MonsterTable!$B$1,MonsterTable!$A$1:$B$1,0),0))),OR(ISBLANK(AG1810),ISBLANK(AH1810))),#N/A,
IFERROR(VLOOKUP(AE1810,MonsterTable!$A:$B,MATCH(MonsterTable!$B$1,MonsterTable!$A$1:$B$1,0),0),
IF(OR(NOT(ISBLANK(AG1810)),ISBLANK(AH1810)),#N/A,
IF(AE1810="empty","empty",
VLOOKUP(AE1810,MonsterGroupTable!$A:$A,1,0)))))))</f>
        <v>empty</v>
      </c>
      <c r="AH1810">
        <v>3</v>
      </c>
      <c r="AL1810" s="1" t="s">
        <v>339</v>
      </c>
      <c r="AM1810" s="2">
        <f>IF(AND(ISBLANK(AL1810),OR(NOT(ISBLANK(AN1810)),NOT(ISBLANK(AO1810)))),#N/A,
IF(ISBLANK(AL1810),"",
IF(AND(NOT(ISERROR(VLOOKUP(AL1810,MonsterTable!$A:$B,MATCH(MonsterTable!$B$1,MonsterTable!$A$1:$B$1,0),0))),OR(ISBLANK(AN1810),ISBLANK(AO1810))),#N/A,
IFERROR(VLOOKUP(AL1810,MonsterTable!$A:$B,MATCH(MonsterTable!$B$1,MonsterTable!$A$1:$B$1,0),0),
IF(OR(NOT(ISBLANK(AN1810)),ISBLANK(AO1810)),#N/A,
IF(AL1810="empty","empty",
VLOOKUP(AL1810,MonsterGroupTable!$A:$A,1,0)))))))</f>
        <v>203</v>
      </c>
      <c r="AN1810">
        <v>1</v>
      </c>
      <c r="AO1810">
        <v>1</v>
      </c>
      <c r="AP1810">
        <v>0</v>
      </c>
      <c r="AT1810" s="2" t="str">
        <f>IF(AND(ISBLANK(AS1810),OR(NOT(ISBLANK(AU1810)),NOT(ISBLANK(AV1810)))),#N/A,
IF(ISBLANK(AS1810),"",
IF(AND(NOT(ISERROR(VLOOKUP(AS1810,MonsterTable!$A:$B,MATCH(MonsterTable!$B$1,MonsterTable!$A$1:$B$1,0),0))),OR(ISBLANK(AU1810),ISBLANK(AV1810))),#N/A,
IFERROR(VLOOKUP(AS1810,MonsterTable!$A:$B,MATCH(MonsterTable!$B$1,MonsterTable!$A$1:$B$1,0),0),
IF(OR(NOT(ISBLANK(AU1810)),ISBLANK(AV1810)),#N/A,
IF(AS1810="empty","empty",
VLOOKUP(AS1810,MonsterGroupTable!$A:$A,1,0)))))))</f>
        <v/>
      </c>
      <c r="BA1810" s="2" t="str">
        <f>IF(AND(ISBLANK(AZ1810),OR(NOT(ISBLANK(BB1810)),NOT(ISBLANK(BC1810)))),#N/A,
IF(ISBLANK(AZ1810),"",
IF(AND(NOT(ISERROR(VLOOKUP(AZ1810,MonsterTable!$A:$B,MATCH(MonsterTable!$B$1,MonsterTable!$A$1:$B$1,0),0))),OR(ISBLANK(BB1810),ISBLANK(BC1810))),#N/A,
IFERROR(VLOOKUP(AZ1810,MonsterTable!$A:$B,MATCH(MonsterTable!$B$1,MonsterTable!$A$1:$B$1,0),0),
IF(OR(NOT(ISBLANK(BB1810)),ISBLANK(BC1810)),#N/A,
IF(AZ1810="empty","empty",
VLOOKUP(AZ1810,MonsterGroupTable!$A:$A,1,0)))))))</f>
        <v/>
      </c>
    </row>
    <row r="1811" spans="1:53">
      <c r="A1811">
        <v>20777</v>
      </c>
      <c r="B1811">
        <f t="shared" si="61"/>
        <v>1.1000000000000001</v>
      </c>
      <c r="C1811">
        <f t="shared" si="62"/>
        <v>1.1000000000000001</v>
      </c>
      <c r="F1811">
        <v>3960</v>
      </c>
      <c r="G1811">
        <v>167520</v>
      </c>
      <c r="H1811">
        <v>0</v>
      </c>
      <c r="I1811">
        <v>0</v>
      </c>
      <c r="J1811">
        <v>0</v>
      </c>
      <c r="K1811" t="s">
        <v>362</v>
      </c>
      <c r="L1811" t="s">
        <v>254</v>
      </c>
      <c r="M1811" t="s">
        <v>443</v>
      </c>
      <c r="N1811" t="s">
        <v>444</v>
      </c>
      <c r="O1811">
        <v>0</v>
      </c>
      <c r="P1811">
        <v>-4.75</v>
      </c>
      <c r="Q1811">
        <v>-3.5</v>
      </c>
      <c r="R1811">
        <v>4.75</v>
      </c>
      <c r="S1811">
        <v>3</v>
      </c>
      <c r="T1811">
        <v>-13.5</v>
      </c>
      <c r="U1811">
        <v>2.5499999999999998</v>
      </c>
      <c r="V1811">
        <v>-6.75</v>
      </c>
      <c r="W1811" t="str">
        <f t="shared" si="58"/>
        <v>g118,5,empty,3,203,1,1,0</v>
      </c>
      <c r="X1811" s="1" t="s">
        <v>317</v>
      </c>
      <c r="Y1811" s="2" t="str">
        <f>IF(AND(ISBLANK(X1811),OR(NOT(ISBLANK(Z1811)),NOT(ISBLANK(AA1811)))),#N/A,
IF(ISBLANK(X1811),"",
IF(AND(NOT(ISERROR(VLOOKUP(X1811,MonsterTable!$A:$B,MATCH(MonsterTable!$B$1,MonsterTable!$A$1:$B$1,0),0))),OR(ISBLANK(Z1811),ISBLANK(AA1811))),#N/A,
IFERROR(VLOOKUP(X1811,MonsterTable!$A:$B,MATCH(MonsterTable!$B$1,MonsterTable!$A$1:$B$1,0),0),
IF(OR(NOT(ISBLANK(Z1811)),ISBLANK(AA1811)),#N/A,
IF(X1811="empty","empty",
VLOOKUP(X1811,MonsterGroupTable!$A:$A,1,0)))))))</f>
        <v>g118</v>
      </c>
      <c r="AA1811">
        <v>5</v>
      </c>
      <c r="AE1811" s="1" t="s">
        <v>446</v>
      </c>
      <c r="AF1811" s="2" t="str">
        <f>IF(AND(ISBLANK(AE1811),OR(NOT(ISBLANK(AG1811)),NOT(ISBLANK(AH1811)))),#N/A,
IF(ISBLANK(AE1811),"",
IF(AND(NOT(ISERROR(VLOOKUP(AE1811,MonsterTable!$A:$B,MATCH(MonsterTable!$B$1,MonsterTable!$A$1:$B$1,0),0))),OR(ISBLANK(AG1811),ISBLANK(AH1811))),#N/A,
IFERROR(VLOOKUP(AE1811,MonsterTable!$A:$B,MATCH(MonsterTable!$B$1,MonsterTable!$A$1:$B$1,0),0),
IF(OR(NOT(ISBLANK(AG1811)),ISBLANK(AH1811)),#N/A,
IF(AE1811="empty","empty",
VLOOKUP(AE1811,MonsterGroupTable!$A:$A,1,0)))))))</f>
        <v>empty</v>
      </c>
      <c r="AH1811">
        <v>3</v>
      </c>
      <c r="AL1811" s="1" t="s">
        <v>339</v>
      </c>
      <c r="AM1811" s="2">
        <f>IF(AND(ISBLANK(AL1811),OR(NOT(ISBLANK(AN1811)),NOT(ISBLANK(AO1811)))),#N/A,
IF(ISBLANK(AL1811),"",
IF(AND(NOT(ISERROR(VLOOKUP(AL1811,MonsterTable!$A:$B,MATCH(MonsterTable!$B$1,MonsterTable!$A$1:$B$1,0),0))),OR(ISBLANK(AN1811),ISBLANK(AO1811))),#N/A,
IFERROR(VLOOKUP(AL1811,MonsterTable!$A:$B,MATCH(MonsterTable!$B$1,MonsterTable!$A$1:$B$1,0),0),
IF(OR(NOT(ISBLANK(AN1811)),ISBLANK(AO1811)),#N/A,
IF(AL1811="empty","empty",
VLOOKUP(AL1811,MonsterGroupTable!$A:$A,1,0)))))))</f>
        <v>203</v>
      </c>
      <c r="AN1811">
        <v>1</v>
      </c>
      <c r="AO1811">
        <v>1</v>
      </c>
      <c r="AP1811">
        <v>0</v>
      </c>
      <c r="AT1811" s="2" t="str">
        <f>IF(AND(ISBLANK(AS1811),OR(NOT(ISBLANK(AU1811)),NOT(ISBLANK(AV1811)))),#N/A,
IF(ISBLANK(AS1811),"",
IF(AND(NOT(ISERROR(VLOOKUP(AS1811,MonsterTable!$A:$B,MATCH(MonsterTable!$B$1,MonsterTable!$A$1:$B$1,0),0))),OR(ISBLANK(AU1811),ISBLANK(AV1811))),#N/A,
IFERROR(VLOOKUP(AS1811,MonsterTable!$A:$B,MATCH(MonsterTable!$B$1,MonsterTable!$A$1:$B$1,0),0),
IF(OR(NOT(ISBLANK(AU1811)),ISBLANK(AV1811)),#N/A,
IF(AS1811="empty","empty",
VLOOKUP(AS1811,MonsterGroupTable!$A:$A,1,0)))))))</f>
        <v/>
      </c>
      <c r="BA1811" s="2" t="str">
        <f>IF(AND(ISBLANK(AZ1811),OR(NOT(ISBLANK(BB1811)),NOT(ISBLANK(BC1811)))),#N/A,
IF(ISBLANK(AZ1811),"",
IF(AND(NOT(ISERROR(VLOOKUP(AZ1811,MonsterTable!$A:$B,MATCH(MonsterTable!$B$1,MonsterTable!$A$1:$B$1,0),0))),OR(ISBLANK(BB1811),ISBLANK(BC1811))),#N/A,
IFERROR(VLOOKUP(AZ1811,MonsterTable!$A:$B,MATCH(MonsterTable!$B$1,MonsterTable!$A$1:$B$1,0),0),
IF(OR(NOT(ISBLANK(BB1811)),ISBLANK(BC1811)),#N/A,
IF(AZ1811="empty","empty",
VLOOKUP(AZ1811,MonsterGroupTable!$A:$A,1,0)))))))</f>
        <v/>
      </c>
    </row>
    <row r="1812" spans="1:53">
      <c r="A1812">
        <v>20778</v>
      </c>
      <c r="B1812">
        <f t="shared" si="61"/>
        <v>1.1000000000000001</v>
      </c>
      <c r="C1812">
        <f t="shared" si="62"/>
        <v>1.1000000000000001</v>
      </c>
      <c r="F1812">
        <v>3960</v>
      </c>
      <c r="G1812">
        <v>168114</v>
      </c>
      <c r="H1812">
        <v>0</v>
      </c>
      <c r="I1812">
        <v>0</v>
      </c>
      <c r="J1812">
        <v>0</v>
      </c>
      <c r="K1812" t="s">
        <v>362</v>
      </c>
      <c r="L1812" t="s">
        <v>254</v>
      </c>
      <c r="M1812" t="s">
        <v>443</v>
      </c>
      <c r="N1812" t="s">
        <v>444</v>
      </c>
      <c r="O1812">
        <v>0</v>
      </c>
      <c r="P1812">
        <v>-4.75</v>
      </c>
      <c r="Q1812">
        <v>-3.5</v>
      </c>
      <c r="R1812">
        <v>4.75</v>
      </c>
      <c r="S1812">
        <v>3</v>
      </c>
      <c r="T1812">
        <v>-13.5</v>
      </c>
      <c r="U1812">
        <v>2.5499999999999998</v>
      </c>
      <c r="V1812">
        <v>-6.75</v>
      </c>
      <c r="W1812" t="str">
        <f t="shared" si="58"/>
        <v>g118,5,empty,3,203,1,1,0</v>
      </c>
      <c r="X1812" s="1" t="s">
        <v>317</v>
      </c>
      <c r="Y1812" s="2" t="str">
        <f>IF(AND(ISBLANK(X1812),OR(NOT(ISBLANK(Z1812)),NOT(ISBLANK(AA1812)))),#N/A,
IF(ISBLANK(X1812),"",
IF(AND(NOT(ISERROR(VLOOKUP(X1812,MonsterTable!$A:$B,MATCH(MonsterTable!$B$1,MonsterTable!$A$1:$B$1,0),0))),OR(ISBLANK(Z1812),ISBLANK(AA1812))),#N/A,
IFERROR(VLOOKUP(X1812,MonsterTable!$A:$B,MATCH(MonsterTable!$B$1,MonsterTable!$A$1:$B$1,0),0),
IF(OR(NOT(ISBLANK(Z1812)),ISBLANK(AA1812)),#N/A,
IF(X1812="empty","empty",
VLOOKUP(X1812,MonsterGroupTable!$A:$A,1,0)))))))</f>
        <v>g118</v>
      </c>
      <c r="AA1812">
        <v>5</v>
      </c>
      <c r="AE1812" s="1" t="s">
        <v>446</v>
      </c>
      <c r="AF1812" s="2" t="str">
        <f>IF(AND(ISBLANK(AE1812),OR(NOT(ISBLANK(AG1812)),NOT(ISBLANK(AH1812)))),#N/A,
IF(ISBLANK(AE1812),"",
IF(AND(NOT(ISERROR(VLOOKUP(AE1812,MonsterTable!$A:$B,MATCH(MonsterTable!$B$1,MonsterTable!$A$1:$B$1,0),0))),OR(ISBLANK(AG1812),ISBLANK(AH1812))),#N/A,
IFERROR(VLOOKUP(AE1812,MonsterTable!$A:$B,MATCH(MonsterTable!$B$1,MonsterTable!$A$1:$B$1,0),0),
IF(OR(NOT(ISBLANK(AG1812)),ISBLANK(AH1812)),#N/A,
IF(AE1812="empty","empty",
VLOOKUP(AE1812,MonsterGroupTable!$A:$A,1,0)))))))</f>
        <v>empty</v>
      </c>
      <c r="AH1812">
        <v>3</v>
      </c>
      <c r="AL1812" s="1" t="s">
        <v>339</v>
      </c>
      <c r="AM1812" s="2">
        <f>IF(AND(ISBLANK(AL1812),OR(NOT(ISBLANK(AN1812)),NOT(ISBLANK(AO1812)))),#N/A,
IF(ISBLANK(AL1812),"",
IF(AND(NOT(ISERROR(VLOOKUP(AL1812,MonsterTable!$A:$B,MATCH(MonsterTable!$B$1,MonsterTable!$A$1:$B$1,0),0))),OR(ISBLANK(AN1812),ISBLANK(AO1812))),#N/A,
IFERROR(VLOOKUP(AL1812,MonsterTable!$A:$B,MATCH(MonsterTable!$B$1,MonsterTable!$A$1:$B$1,0),0),
IF(OR(NOT(ISBLANK(AN1812)),ISBLANK(AO1812)),#N/A,
IF(AL1812="empty","empty",
VLOOKUP(AL1812,MonsterGroupTable!$A:$A,1,0)))))))</f>
        <v>203</v>
      </c>
      <c r="AN1812">
        <v>1</v>
      </c>
      <c r="AO1812">
        <v>1</v>
      </c>
      <c r="AP1812">
        <v>0</v>
      </c>
      <c r="AT1812" s="2" t="str">
        <f>IF(AND(ISBLANK(AS1812),OR(NOT(ISBLANK(AU1812)),NOT(ISBLANK(AV1812)))),#N/A,
IF(ISBLANK(AS1812),"",
IF(AND(NOT(ISERROR(VLOOKUP(AS1812,MonsterTable!$A:$B,MATCH(MonsterTable!$B$1,MonsterTable!$A$1:$B$1,0),0))),OR(ISBLANK(AU1812),ISBLANK(AV1812))),#N/A,
IFERROR(VLOOKUP(AS1812,MonsterTable!$A:$B,MATCH(MonsterTable!$B$1,MonsterTable!$A$1:$B$1,0),0),
IF(OR(NOT(ISBLANK(AU1812)),ISBLANK(AV1812)),#N/A,
IF(AS1812="empty","empty",
VLOOKUP(AS1812,MonsterGroupTable!$A:$A,1,0)))))))</f>
        <v/>
      </c>
      <c r="BA1812" s="2" t="str">
        <f>IF(AND(ISBLANK(AZ1812),OR(NOT(ISBLANK(BB1812)),NOT(ISBLANK(BC1812)))),#N/A,
IF(ISBLANK(AZ1812),"",
IF(AND(NOT(ISERROR(VLOOKUP(AZ1812,MonsterTable!$A:$B,MATCH(MonsterTable!$B$1,MonsterTable!$A$1:$B$1,0),0))),OR(ISBLANK(BB1812),ISBLANK(BC1812))),#N/A,
IFERROR(VLOOKUP(AZ1812,MonsterTable!$A:$B,MATCH(MonsterTable!$B$1,MonsterTable!$A$1:$B$1,0),0),
IF(OR(NOT(ISBLANK(BB1812)),ISBLANK(BC1812)),#N/A,
IF(AZ1812="empty","empty",
VLOOKUP(AZ1812,MonsterGroupTable!$A:$A,1,0)))))))</f>
        <v/>
      </c>
    </row>
    <row r="1813" spans="1:53">
      <c r="A1813">
        <v>20779</v>
      </c>
      <c r="B1813">
        <f t="shared" si="61"/>
        <v>1.1000000000000001</v>
      </c>
      <c r="C1813">
        <f t="shared" si="62"/>
        <v>1.1000000000000001</v>
      </c>
      <c r="F1813">
        <v>3960</v>
      </c>
      <c r="G1813">
        <v>168708</v>
      </c>
      <c r="H1813">
        <v>0</v>
      </c>
      <c r="I1813">
        <v>0</v>
      </c>
      <c r="J1813">
        <v>0</v>
      </c>
      <c r="K1813" t="s">
        <v>362</v>
      </c>
      <c r="L1813" t="s">
        <v>254</v>
      </c>
      <c r="M1813" t="s">
        <v>443</v>
      </c>
      <c r="N1813" t="s">
        <v>444</v>
      </c>
      <c r="O1813">
        <v>0</v>
      </c>
      <c r="P1813">
        <v>-4.75</v>
      </c>
      <c r="Q1813">
        <v>-3.5</v>
      </c>
      <c r="R1813">
        <v>4.75</v>
      </c>
      <c r="S1813">
        <v>3</v>
      </c>
      <c r="T1813">
        <v>-13.5</v>
      </c>
      <c r="U1813">
        <v>2.5499999999999998</v>
      </c>
      <c r="V1813">
        <v>-6.75</v>
      </c>
      <c r="W1813" t="str">
        <f t="shared" si="58"/>
        <v>g118,5,empty,3,203,1,1,0</v>
      </c>
      <c r="X1813" s="1" t="s">
        <v>317</v>
      </c>
      <c r="Y1813" s="2" t="str">
        <f>IF(AND(ISBLANK(X1813),OR(NOT(ISBLANK(Z1813)),NOT(ISBLANK(AA1813)))),#N/A,
IF(ISBLANK(X1813),"",
IF(AND(NOT(ISERROR(VLOOKUP(X1813,MonsterTable!$A:$B,MATCH(MonsterTable!$B$1,MonsterTable!$A$1:$B$1,0),0))),OR(ISBLANK(Z1813),ISBLANK(AA1813))),#N/A,
IFERROR(VLOOKUP(X1813,MonsterTable!$A:$B,MATCH(MonsterTable!$B$1,MonsterTable!$A$1:$B$1,0),0),
IF(OR(NOT(ISBLANK(Z1813)),ISBLANK(AA1813)),#N/A,
IF(X1813="empty","empty",
VLOOKUP(X1813,MonsterGroupTable!$A:$A,1,0)))))))</f>
        <v>g118</v>
      </c>
      <c r="AA1813">
        <v>5</v>
      </c>
      <c r="AE1813" s="1" t="s">
        <v>446</v>
      </c>
      <c r="AF1813" s="2" t="str">
        <f>IF(AND(ISBLANK(AE1813),OR(NOT(ISBLANK(AG1813)),NOT(ISBLANK(AH1813)))),#N/A,
IF(ISBLANK(AE1813),"",
IF(AND(NOT(ISERROR(VLOOKUP(AE1813,MonsterTable!$A:$B,MATCH(MonsterTable!$B$1,MonsterTable!$A$1:$B$1,0),0))),OR(ISBLANK(AG1813),ISBLANK(AH1813))),#N/A,
IFERROR(VLOOKUP(AE1813,MonsterTable!$A:$B,MATCH(MonsterTable!$B$1,MonsterTable!$A$1:$B$1,0),0),
IF(OR(NOT(ISBLANK(AG1813)),ISBLANK(AH1813)),#N/A,
IF(AE1813="empty","empty",
VLOOKUP(AE1813,MonsterGroupTable!$A:$A,1,0)))))))</f>
        <v>empty</v>
      </c>
      <c r="AH1813">
        <v>3</v>
      </c>
      <c r="AL1813" s="1" t="s">
        <v>339</v>
      </c>
      <c r="AM1813" s="2">
        <f>IF(AND(ISBLANK(AL1813),OR(NOT(ISBLANK(AN1813)),NOT(ISBLANK(AO1813)))),#N/A,
IF(ISBLANK(AL1813),"",
IF(AND(NOT(ISERROR(VLOOKUP(AL1813,MonsterTable!$A:$B,MATCH(MonsterTable!$B$1,MonsterTable!$A$1:$B$1,0),0))),OR(ISBLANK(AN1813),ISBLANK(AO1813))),#N/A,
IFERROR(VLOOKUP(AL1813,MonsterTable!$A:$B,MATCH(MonsterTable!$B$1,MonsterTable!$A$1:$B$1,0),0),
IF(OR(NOT(ISBLANK(AN1813)),ISBLANK(AO1813)),#N/A,
IF(AL1813="empty","empty",
VLOOKUP(AL1813,MonsterGroupTable!$A:$A,1,0)))))))</f>
        <v>203</v>
      </c>
      <c r="AN1813">
        <v>1</v>
      </c>
      <c r="AO1813">
        <v>1</v>
      </c>
      <c r="AP1813">
        <v>0</v>
      </c>
      <c r="AT1813" s="2" t="str">
        <f>IF(AND(ISBLANK(AS1813),OR(NOT(ISBLANK(AU1813)),NOT(ISBLANK(AV1813)))),#N/A,
IF(ISBLANK(AS1813),"",
IF(AND(NOT(ISERROR(VLOOKUP(AS1813,MonsterTable!$A:$B,MATCH(MonsterTable!$B$1,MonsterTable!$A$1:$B$1,0),0))),OR(ISBLANK(AU1813),ISBLANK(AV1813))),#N/A,
IFERROR(VLOOKUP(AS1813,MonsterTable!$A:$B,MATCH(MonsterTable!$B$1,MonsterTable!$A$1:$B$1,0),0),
IF(OR(NOT(ISBLANK(AU1813)),ISBLANK(AV1813)),#N/A,
IF(AS1813="empty","empty",
VLOOKUP(AS1813,MonsterGroupTable!$A:$A,1,0)))))))</f>
        <v/>
      </c>
      <c r="BA1813" s="2" t="str">
        <f>IF(AND(ISBLANK(AZ1813),OR(NOT(ISBLANK(BB1813)),NOT(ISBLANK(BC1813)))),#N/A,
IF(ISBLANK(AZ1813),"",
IF(AND(NOT(ISERROR(VLOOKUP(AZ1813,MonsterTable!$A:$B,MATCH(MonsterTable!$B$1,MonsterTable!$A$1:$B$1,0),0))),OR(ISBLANK(BB1813),ISBLANK(BC1813))),#N/A,
IFERROR(VLOOKUP(AZ1813,MonsterTable!$A:$B,MATCH(MonsterTable!$B$1,MonsterTable!$A$1:$B$1,0),0),
IF(OR(NOT(ISBLANK(BB1813)),ISBLANK(BC1813)),#N/A,
IF(AZ1813="empty","empty",
VLOOKUP(AZ1813,MonsterGroupTable!$A:$A,1,0)))))))</f>
        <v/>
      </c>
    </row>
    <row r="1814" spans="1:53">
      <c r="A1814">
        <v>20780</v>
      </c>
      <c r="B1814">
        <f t="shared" si="61"/>
        <v>1.2</v>
      </c>
      <c r="C1814">
        <f t="shared" si="62"/>
        <v>1.1000000000000001</v>
      </c>
      <c r="F1814">
        <v>3960</v>
      </c>
      <c r="G1814">
        <v>169302</v>
      </c>
      <c r="H1814">
        <v>0</v>
      </c>
      <c r="I1814">
        <v>0</v>
      </c>
      <c r="J1814">
        <v>0</v>
      </c>
      <c r="K1814" t="s">
        <v>362</v>
      </c>
      <c r="L1814" t="s">
        <v>254</v>
      </c>
      <c r="M1814" t="s">
        <v>443</v>
      </c>
      <c r="N1814" t="s">
        <v>444</v>
      </c>
      <c r="O1814">
        <v>0</v>
      </c>
      <c r="P1814">
        <v>-4.75</v>
      </c>
      <c r="Q1814">
        <v>-3.5</v>
      </c>
      <c r="R1814">
        <v>4.75</v>
      </c>
      <c r="S1814">
        <v>3</v>
      </c>
      <c r="T1814">
        <v>-13.5</v>
      </c>
      <c r="U1814">
        <v>2.5499999999999998</v>
      </c>
      <c r="V1814">
        <v>-6.75</v>
      </c>
      <c r="W1814" t="str">
        <f t="shared" si="58"/>
        <v>g118,5,empty,3,203,1,1,0</v>
      </c>
      <c r="X1814" s="1" t="s">
        <v>317</v>
      </c>
      <c r="Y1814" s="2" t="str">
        <f>IF(AND(ISBLANK(X1814),OR(NOT(ISBLANK(Z1814)),NOT(ISBLANK(AA1814)))),#N/A,
IF(ISBLANK(X1814),"",
IF(AND(NOT(ISERROR(VLOOKUP(X1814,MonsterTable!$A:$B,MATCH(MonsterTable!$B$1,MonsterTable!$A$1:$B$1,0),0))),OR(ISBLANK(Z1814),ISBLANK(AA1814))),#N/A,
IFERROR(VLOOKUP(X1814,MonsterTable!$A:$B,MATCH(MonsterTable!$B$1,MonsterTable!$A$1:$B$1,0),0),
IF(OR(NOT(ISBLANK(Z1814)),ISBLANK(AA1814)),#N/A,
IF(X1814="empty","empty",
VLOOKUP(X1814,MonsterGroupTable!$A:$A,1,0)))))))</f>
        <v>g118</v>
      </c>
      <c r="AA1814">
        <v>5</v>
      </c>
      <c r="AE1814" s="1" t="s">
        <v>446</v>
      </c>
      <c r="AF1814" s="2" t="str">
        <f>IF(AND(ISBLANK(AE1814),OR(NOT(ISBLANK(AG1814)),NOT(ISBLANK(AH1814)))),#N/A,
IF(ISBLANK(AE1814),"",
IF(AND(NOT(ISERROR(VLOOKUP(AE1814,MonsterTable!$A:$B,MATCH(MonsterTable!$B$1,MonsterTable!$A$1:$B$1,0),0))),OR(ISBLANK(AG1814),ISBLANK(AH1814))),#N/A,
IFERROR(VLOOKUP(AE1814,MonsterTable!$A:$B,MATCH(MonsterTable!$B$1,MonsterTable!$A$1:$B$1,0),0),
IF(OR(NOT(ISBLANK(AG1814)),ISBLANK(AH1814)),#N/A,
IF(AE1814="empty","empty",
VLOOKUP(AE1814,MonsterGroupTable!$A:$A,1,0)))))))</f>
        <v>empty</v>
      </c>
      <c r="AH1814">
        <v>3</v>
      </c>
      <c r="AL1814" s="1" t="s">
        <v>339</v>
      </c>
      <c r="AM1814" s="2">
        <f>IF(AND(ISBLANK(AL1814),OR(NOT(ISBLANK(AN1814)),NOT(ISBLANK(AO1814)))),#N/A,
IF(ISBLANK(AL1814),"",
IF(AND(NOT(ISERROR(VLOOKUP(AL1814,MonsterTable!$A:$B,MATCH(MonsterTable!$B$1,MonsterTable!$A$1:$B$1,0),0))),OR(ISBLANK(AN1814),ISBLANK(AO1814))),#N/A,
IFERROR(VLOOKUP(AL1814,MonsterTable!$A:$B,MATCH(MonsterTable!$B$1,MonsterTable!$A$1:$B$1,0),0),
IF(OR(NOT(ISBLANK(AN1814)),ISBLANK(AO1814)),#N/A,
IF(AL1814="empty","empty",
VLOOKUP(AL1814,MonsterGroupTable!$A:$A,1,0)))))))</f>
        <v>203</v>
      </c>
      <c r="AN1814">
        <v>1</v>
      </c>
      <c r="AO1814">
        <v>1</v>
      </c>
      <c r="AP1814">
        <v>0</v>
      </c>
      <c r="AT1814" s="2" t="str">
        <f>IF(AND(ISBLANK(AS1814),OR(NOT(ISBLANK(AU1814)),NOT(ISBLANK(AV1814)))),#N/A,
IF(ISBLANK(AS1814),"",
IF(AND(NOT(ISERROR(VLOOKUP(AS1814,MonsterTable!$A:$B,MATCH(MonsterTable!$B$1,MonsterTable!$A$1:$B$1,0),0))),OR(ISBLANK(AU1814),ISBLANK(AV1814))),#N/A,
IFERROR(VLOOKUP(AS1814,MonsterTable!$A:$B,MATCH(MonsterTable!$B$1,MonsterTable!$A$1:$B$1,0),0),
IF(OR(NOT(ISBLANK(AU1814)),ISBLANK(AV1814)),#N/A,
IF(AS1814="empty","empty",
VLOOKUP(AS1814,MonsterGroupTable!$A:$A,1,0)))))))</f>
        <v/>
      </c>
      <c r="BA1814" s="2" t="str">
        <f>IF(AND(ISBLANK(AZ1814),OR(NOT(ISBLANK(BB1814)),NOT(ISBLANK(BC1814)))),#N/A,
IF(ISBLANK(AZ1814),"",
IF(AND(NOT(ISERROR(VLOOKUP(AZ1814,MonsterTable!$A:$B,MATCH(MonsterTable!$B$1,MonsterTable!$A$1:$B$1,0),0))),OR(ISBLANK(BB1814),ISBLANK(BC1814))),#N/A,
IFERROR(VLOOKUP(AZ1814,MonsterTable!$A:$B,MATCH(MonsterTable!$B$1,MonsterTable!$A$1:$B$1,0),0),
IF(OR(NOT(ISBLANK(BB1814)),ISBLANK(BC1814)),#N/A,
IF(AZ1814="empty","empty",
VLOOKUP(AZ1814,MonsterGroupTable!$A:$A,1,0)))))))</f>
        <v/>
      </c>
    </row>
    <row r="1815" spans="1:53">
      <c r="A1815">
        <v>20781</v>
      </c>
      <c r="B1815">
        <f t="shared" si="61"/>
        <v>1.1000000000000001</v>
      </c>
      <c r="C1815">
        <f t="shared" si="62"/>
        <v>1.1000000000000001</v>
      </c>
      <c r="F1815">
        <v>3960</v>
      </c>
      <c r="G1815">
        <v>169896</v>
      </c>
      <c r="H1815">
        <v>0</v>
      </c>
      <c r="I1815">
        <v>0</v>
      </c>
      <c r="J1815">
        <v>0</v>
      </c>
      <c r="K1815" t="s">
        <v>362</v>
      </c>
      <c r="L1815" t="s">
        <v>255</v>
      </c>
      <c r="M1815" t="s">
        <v>443</v>
      </c>
      <c r="N1815" t="s">
        <v>444</v>
      </c>
      <c r="O1815">
        <v>0</v>
      </c>
      <c r="P1815">
        <v>-4.75</v>
      </c>
      <c r="Q1815">
        <v>-3.5</v>
      </c>
      <c r="R1815">
        <v>4.75</v>
      </c>
      <c r="S1815">
        <v>3</v>
      </c>
      <c r="T1815">
        <v>-13.5</v>
      </c>
      <c r="U1815">
        <v>2.5499999999999998</v>
      </c>
      <c r="V1815">
        <v>-6.75</v>
      </c>
      <c r="W1815" t="str">
        <f t="shared" si="58"/>
        <v>g119,5,empty,3,204,1,1,0</v>
      </c>
      <c r="X1815" s="1" t="s">
        <v>318</v>
      </c>
      <c r="Y1815" s="2" t="str">
        <f>IF(AND(ISBLANK(X1815),OR(NOT(ISBLANK(Z1815)),NOT(ISBLANK(AA1815)))),#N/A,
IF(ISBLANK(X1815),"",
IF(AND(NOT(ISERROR(VLOOKUP(X1815,MonsterTable!$A:$B,MATCH(MonsterTable!$B$1,MonsterTable!$A$1:$B$1,0),0))),OR(ISBLANK(Z1815),ISBLANK(AA1815))),#N/A,
IFERROR(VLOOKUP(X1815,MonsterTable!$A:$B,MATCH(MonsterTable!$B$1,MonsterTable!$A$1:$B$1,0),0),
IF(OR(NOT(ISBLANK(Z1815)),ISBLANK(AA1815)),#N/A,
IF(X1815="empty","empty",
VLOOKUP(X1815,MonsterGroupTable!$A:$A,1,0)))))))</f>
        <v>g119</v>
      </c>
      <c r="AA1815">
        <v>5</v>
      </c>
      <c r="AE1815" s="1" t="s">
        <v>446</v>
      </c>
      <c r="AF1815" s="2" t="str">
        <f>IF(AND(ISBLANK(AE1815),OR(NOT(ISBLANK(AG1815)),NOT(ISBLANK(AH1815)))),#N/A,
IF(ISBLANK(AE1815),"",
IF(AND(NOT(ISERROR(VLOOKUP(AE1815,MonsterTable!$A:$B,MATCH(MonsterTable!$B$1,MonsterTable!$A$1:$B$1,0),0))),OR(ISBLANK(AG1815),ISBLANK(AH1815))),#N/A,
IFERROR(VLOOKUP(AE1815,MonsterTable!$A:$B,MATCH(MonsterTable!$B$1,MonsterTable!$A$1:$B$1,0),0),
IF(OR(NOT(ISBLANK(AG1815)),ISBLANK(AH1815)),#N/A,
IF(AE1815="empty","empty",
VLOOKUP(AE1815,MonsterGroupTable!$A:$A,1,0)))))))</f>
        <v>empty</v>
      </c>
      <c r="AH1815">
        <v>3</v>
      </c>
      <c r="AL1815" s="1" t="s">
        <v>340</v>
      </c>
      <c r="AM1815" s="2">
        <f>IF(AND(ISBLANK(AL1815),OR(NOT(ISBLANK(AN1815)),NOT(ISBLANK(AO1815)))),#N/A,
IF(ISBLANK(AL1815),"",
IF(AND(NOT(ISERROR(VLOOKUP(AL1815,MonsterTable!$A:$B,MATCH(MonsterTable!$B$1,MonsterTable!$A$1:$B$1,0),0))),OR(ISBLANK(AN1815),ISBLANK(AO1815))),#N/A,
IFERROR(VLOOKUP(AL1815,MonsterTable!$A:$B,MATCH(MonsterTable!$B$1,MonsterTable!$A$1:$B$1,0),0),
IF(OR(NOT(ISBLANK(AN1815)),ISBLANK(AO1815)),#N/A,
IF(AL1815="empty","empty",
VLOOKUP(AL1815,MonsterGroupTable!$A:$A,1,0)))))))</f>
        <v>204</v>
      </c>
      <c r="AN1815">
        <v>1</v>
      </c>
      <c r="AO1815">
        <v>1</v>
      </c>
      <c r="AP1815">
        <v>0</v>
      </c>
      <c r="AT1815" s="2" t="str">
        <f>IF(AND(ISBLANK(AS1815),OR(NOT(ISBLANK(AU1815)),NOT(ISBLANK(AV1815)))),#N/A,
IF(ISBLANK(AS1815),"",
IF(AND(NOT(ISERROR(VLOOKUP(AS1815,MonsterTable!$A:$B,MATCH(MonsterTable!$B$1,MonsterTable!$A$1:$B$1,0),0))),OR(ISBLANK(AU1815),ISBLANK(AV1815))),#N/A,
IFERROR(VLOOKUP(AS1815,MonsterTable!$A:$B,MATCH(MonsterTable!$B$1,MonsterTable!$A$1:$B$1,0),0),
IF(OR(NOT(ISBLANK(AU1815)),ISBLANK(AV1815)),#N/A,
IF(AS1815="empty","empty",
VLOOKUP(AS1815,MonsterGroupTable!$A:$A,1,0)))))))</f>
        <v/>
      </c>
      <c r="BA1815" s="2" t="str">
        <f>IF(AND(ISBLANK(AZ1815),OR(NOT(ISBLANK(BB1815)),NOT(ISBLANK(BC1815)))),#N/A,
IF(ISBLANK(AZ1815),"",
IF(AND(NOT(ISERROR(VLOOKUP(AZ1815,MonsterTable!$A:$B,MATCH(MonsterTable!$B$1,MonsterTable!$A$1:$B$1,0),0))),OR(ISBLANK(BB1815),ISBLANK(BC1815))),#N/A,
IFERROR(VLOOKUP(AZ1815,MonsterTable!$A:$B,MATCH(MonsterTable!$B$1,MonsterTable!$A$1:$B$1,0),0),
IF(OR(NOT(ISBLANK(BB1815)),ISBLANK(BC1815)),#N/A,
IF(AZ1815="empty","empty",
VLOOKUP(AZ1815,MonsterGroupTable!$A:$A,1,0)))))))</f>
        <v/>
      </c>
    </row>
    <row r="1816" spans="1:53">
      <c r="A1816">
        <v>20782</v>
      </c>
      <c r="B1816">
        <f t="shared" si="61"/>
        <v>1.1000000000000001</v>
      </c>
      <c r="C1816">
        <f t="shared" si="62"/>
        <v>1.1000000000000001</v>
      </c>
      <c r="F1816">
        <v>3960</v>
      </c>
      <c r="G1816">
        <v>170490</v>
      </c>
      <c r="H1816">
        <v>0</v>
      </c>
      <c r="I1816">
        <v>0</v>
      </c>
      <c r="J1816">
        <v>0</v>
      </c>
      <c r="K1816" t="s">
        <v>362</v>
      </c>
      <c r="L1816" t="s">
        <v>255</v>
      </c>
      <c r="M1816" t="s">
        <v>443</v>
      </c>
      <c r="N1816" t="s">
        <v>444</v>
      </c>
      <c r="O1816">
        <v>0</v>
      </c>
      <c r="P1816">
        <v>-4.75</v>
      </c>
      <c r="Q1816">
        <v>-3.5</v>
      </c>
      <c r="R1816">
        <v>4.75</v>
      </c>
      <c r="S1816">
        <v>3</v>
      </c>
      <c r="T1816">
        <v>-13.5</v>
      </c>
      <c r="U1816">
        <v>2.5499999999999998</v>
      </c>
      <c r="V1816">
        <v>-6.75</v>
      </c>
      <c r="W1816" t="str">
        <f t="shared" si="58"/>
        <v>g119,5,empty,3,204,1,1,0</v>
      </c>
      <c r="X1816" s="1" t="s">
        <v>318</v>
      </c>
      <c r="Y1816" s="2" t="str">
        <f>IF(AND(ISBLANK(X1816),OR(NOT(ISBLANK(Z1816)),NOT(ISBLANK(AA1816)))),#N/A,
IF(ISBLANK(X1816),"",
IF(AND(NOT(ISERROR(VLOOKUP(X1816,MonsterTable!$A:$B,MATCH(MonsterTable!$B$1,MonsterTable!$A$1:$B$1,0),0))),OR(ISBLANK(Z1816),ISBLANK(AA1816))),#N/A,
IFERROR(VLOOKUP(X1816,MonsterTable!$A:$B,MATCH(MonsterTable!$B$1,MonsterTable!$A$1:$B$1,0),0),
IF(OR(NOT(ISBLANK(Z1816)),ISBLANK(AA1816)),#N/A,
IF(X1816="empty","empty",
VLOOKUP(X1816,MonsterGroupTable!$A:$A,1,0)))))))</f>
        <v>g119</v>
      </c>
      <c r="AA1816">
        <v>5</v>
      </c>
      <c r="AE1816" s="1" t="s">
        <v>446</v>
      </c>
      <c r="AF1816" s="2" t="str">
        <f>IF(AND(ISBLANK(AE1816),OR(NOT(ISBLANK(AG1816)),NOT(ISBLANK(AH1816)))),#N/A,
IF(ISBLANK(AE1816),"",
IF(AND(NOT(ISERROR(VLOOKUP(AE1816,MonsterTable!$A:$B,MATCH(MonsterTable!$B$1,MonsterTable!$A$1:$B$1,0),0))),OR(ISBLANK(AG1816),ISBLANK(AH1816))),#N/A,
IFERROR(VLOOKUP(AE1816,MonsterTable!$A:$B,MATCH(MonsterTable!$B$1,MonsterTable!$A$1:$B$1,0),0),
IF(OR(NOT(ISBLANK(AG1816)),ISBLANK(AH1816)),#N/A,
IF(AE1816="empty","empty",
VLOOKUP(AE1816,MonsterGroupTable!$A:$A,1,0)))))))</f>
        <v>empty</v>
      </c>
      <c r="AH1816">
        <v>3</v>
      </c>
      <c r="AL1816" s="1" t="s">
        <v>340</v>
      </c>
      <c r="AM1816" s="2">
        <f>IF(AND(ISBLANK(AL1816),OR(NOT(ISBLANK(AN1816)),NOT(ISBLANK(AO1816)))),#N/A,
IF(ISBLANK(AL1816),"",
IF(AND(NOT(ISERROR(VLOOKUP(AL1816,MonsterTable!$A:$B,MATCH(MonsterTable!$B$1,MonsterTable!$A$1:$B$1,0),0))),OR(ISBLANK(AN1816),ISBLANK(AO1816))),#N/A,
IFERROR(VLOOKUP(AL1816,MonsterTable!$A:$B,MATCH(MonsterTable!$B$1,MonsterTable!$A$1:$B$1,0),0),
IF(OR(NOT(ISBLANK(AN1816)),ISBLANK(AO1816)),#N/A,
IF(AL1816="empty","empty",
VLOOKUP(AL1816,MonsterGroupTable!$A:$A,1,0)))))))</f>
        <v>204</v>
      </c>
      <c r="AN1816">
        <v>1</v>
      </c>
      <c r="AO1816">
        <v>1</v>
      </c>
      <c r="AP1816">
        <v>0</v>
      </c>
      <c r="AT1816" s="2" t="str">
        <f>IF(AND(ISBLANK(AS1816),OR(NOT(ISBLANK(AU1816)),NOT(ISBLANK(AV1816)))),#N/A,
IF(ISBLANK(AS1816),"",
IF(AND(NOT(ISERROR(VLOOKUP(AS1816,MonsterTable!$A:$B,MATCH(MonsterTable!$B$1,MonsterTable!$A$1:$B$1,0),0))),OR(ISBLANK(AU1816),ISBLANK(AV1816))),#N/A,
IFERROR(VLOOKUP(AS1816,MonsterTable!$A:$B,MATCH(MonsterTable!$B$1,MonsterTable!$A$1:$B$1,0),0),
IF(OR(NOT(ISBLANK(AU1816)),ISBLANK(AV1816)),#N/A,
IF(AS1816="empty","empty",
VLOOKUP(AS1816,MonsterGroupTable!$A:$A,1,0)))))))</f>
        <v/>
      </c>
      <c r="BA1816" s="2" t="str">
        <f>IF(AND(ISBLANK(AZ1816),OR(NOT(ISBLANK(BB1816)),NOT(ISBLANK(BC1816)))),#N/A,
IF(ISBLANK(AZ1816),"",
IF(AND(NOT(ISERROR(VLOOKUP(AZ1816,MonsterTable!$A:$B,MATCH(MonsterTable!$B$1,MonsterTable!$A$1:$B$1,0),0))),OR(ISBLANK(BB1816),ISBLANK(BC1816))),#N/A,
IFERROR(VLOOKUP(AZ1816,MonsterTable!$A:$B,MATCH(MonsterTable!$B$1,MonsterTable!$A$1:$B$1,0),0),
IF(OR(NOT(ISBLANK(BB1816)),ISBLANK(BC1816)),#N/A,
IF(AZ1816="empty","empty",
VLOOKUP(AZ1816,MonsterGroupTable!$A:$A,1,0)))))))</f>
        <v/>
      </c>
    </row>
    <row r="1817" spans="1:53">
      <c r="A1817">
        <v>20783</v>
      </c>
      <c r="B1817">
        <f t="shared" si="61"/>
        <v>1.1000000000000001</v>
      </c>
      <c r="C1817">
        <f t="shared" si="62"/>
        <v>1.1000000000000001</v>
      </c>
      <c r="F1817">
        <v>3960</v>
      </c>
      <c r="G1817">
        <v>171084</v>
      </c>
      <c r="H1817">
        <v>0</v>
      </c>
      <c r="I1817">
        <v>0</v>
      </c>
      <c r="J1817">
        <v>0</v>
      </c>
      <c r="K1817" t="s">
        <v>362</v>
      </c>
      <c r="L1817" t="s">
        <v>255</v>
      </c>
      <c r="M1817" t="s">
        <v>443</v>
      </c>
      <c r="N1817" t="s">
        <v>444</v>
      </c>
      <c r="O1817">
        <v>0</v>
      </c>
      <c r="P1817">
        <v>-4.75</v>
      </c>
      <c r="Q1817">
        <v>-3.5</v>
      </c>
      <c r="R1817">
        <v>4.75</v>
      </c>
      <c r="S1817">
        <v>3</v>
      </c>
      <c r="T1817">
        <v>-13.5</v>
      </c>
      <c r="U1817">
        <v>2.5499999999999998</v>
      </c>
      <c r="V1817">
        <v>-6.75</v>
      </c>
      <c r="W1817" t="str">
        <f t="shared" si="58"/>
        <v>g119,5,empty,3,204,1,1,0</v>
      </c>
      <c r="X1817" s="1" t="s">
        <v>318</v>
      </c>
      <c r="Y1817" s="2" t="str">
        <f>IF(AND(ISBLANK(X1817),OR(NOT(ISBLANK(Z1817)),NOT(ISBLANK(AA1817)))),#N/A,
IF(ISBLANK(X1817),"",
IF(AND(NOT(ISERROR(VLOOKUP(X1817,MonsterTable!$A:$B,MATCH(MonsterTable!$B$1,MonsterTable!$A$1:$B$1,0),0))),OR(ISBLANK(Z1817),ISBLANK(AA1817))),#N/A,
IFERROR(VLOOKUP(X1817,MonsterTable!$A:$B,MATCH(MonsterTable!$B$1,MonsterTable!$A$1:$B$1,0),0),
IF(OR(NOT(ISBLANK(Z1817)),ISBLANK(AA1817)),#N/A,
IF(X1817="empty","empty",
VLOOKUP(X1817,MonsterGroupTable!$A:$A,1,0)))))))</f>
        <v>g119</v>
      </c>
      <c r="AA1817">
        <v>5</v>
      </c>
      <c r="AE1817" s="1" t="s">
        <v>446</v>
      </c>
      <c r="AF1817" s="2" t="str">
        <f>IF(AND(ISBLANK(AE1817),OR(NOT(ISBLANK(AG1817)),NOT(ISBLANK(AH1817)))),#N/A,
IF(ISBLANK(AE1817),"",
IF(AND(NOT(ISERROR(VLOOKUP(AE1817,MonsterTable!$A:$B,MATCH(MonsterTable!$B$1,MonsterTable!$A$1:$B$1,0),0))),OR(ISBLANK(AG1817),ISBLANK(AH1817))),#N/A,
IFERROR(VLOOKUP(AE1817,MonsterTable!$A:$B,MATCH(MonsterTable!$B$1,MonsterTable!$A$1:$B$1,0),0),
IF(OR(NOT(ISBLANK(AG1817)),ISBLANK(AH1817)),#N/A,
IF(AE1817="empty","empty",
VLOOKUP(AE1817,MonsterGroupTable!$A:$A,1,0)))))))</f>
        <v>empty</v>
      </c>
      <c r="AH1817">
        <v>3</v>
      </c>
      <c r="AL1817" s="1" t="s">
        <v>340</v>
      </c>
      <c r="AM1817" s="2">
        <f>IF(AND(ISBLANK(AL1817),OR(NOT(ISBLANK(AN1817)),NOT(ISBLANK(AO1817)))),#N/A,
IF(ISBLANK(AL1817),"",
IF(AND(NOT(ISERROR(VLOOKUP(AL1817,MonsterTable!$A:$B,MATCH(MonsterTable!$B$1,MonsterTable!$A$1:$B$1,0),0))),OR(ISBLANK(AN1817),ISBLANK(AO1817))),#N/A,
IFERROR(VLOOKUP(AL1817,MonsterTable!$A:$B,MATCH(MonsterTable!$B$1,MonsterTable!$A$1:$B$1,0),0),
IF(OR(NOT(ISBLANK(AN1817)),ISBLANK(AO1817)),#N/A,
IF(AL1817="empty","empty",
VLOOKUP(AL1817,MonsterGroupTable!$A:$A,1,0)))))))</f>
        <v>204</v>
      </c>
      <c r="AN1817">
        <v>1</v>
      </c>
      <c r="AO1817">
        <v>1</v>
      </c>
      <c r="AP1817">
        <v>0</v>
      </c>
      <c r="AT1817" s="2" t="str">
        <f>IF(AND(ISBLANK(AS1817),OR(NOT(ISBLANK(AU1817)),NOT(ISBLANK(AV1817)))),#N/A,
IF(ISBLANK(AS1817),"",
IF(AND(NOT(ISERROR(VLOOKUP(AS1817,MonsterTable!$A:$B,MATCH(MonsterTable!$B$1,MonsterTable!$A$1:$B$1,0),0))),OR(ISBLANK(AU1817),ISBLANK(AV1817))),#N/A,
IFERROR(VLOOKUP(AS1817,MonsterTable!$A:$B,MATCH(MonsterTable!$B$1,MonsterTable!$A$1:$B$1,0),0),
IF(OR(NOT(ISBLANK(AU1817)),ISBLANK(AV1817)),#N/A,
IF(AS1817="empty","empty",
VLOOKUP(AS1817,MonsterGroupTable!$A:$A,1,0)))))))</f>
        <v/>
      </c>
      <c r="BA1817" s="2" t="str">
        <f>IF(AND(ISBLANK(AZ1817),OR(NOT(ISBLANK(BB1817)),NOT(ISBLANK(BC1817)))),#N/A,
IF(ISBLANK(AZ1817),"",
IF(AND(NOT(ISERROR(VLOOKUP(AZ1817,MonsterTable!$A:$B,MATCH(MonsterTable!$B$1,MonsterTable!$A$1:$B$1,0),0))),OR(ISBLANK(BB1817),ISBLANK(BC1817))),#N/A,
IFERROR(VLOOKUP(AZ1817,MonsterTable!$A:$B,MATCH(MonsterTable!$B$1,MonsterTable!$A$1:$B$1,0),0),
IF(OR(NOT(ISBLANK(BB1817)),ISBLANK(BC1817)),#N/A,
IF(AZ1817="empty","empty",
VLOOKUP(AZ1817,MonsterGroupTable!$A:$A,1,0)))))))</f>
        <v/>
      </c>
    </row>
    <row r="1818" spans="1:53">
      <c r="A1818">
        <v>20784</v>
      </c>
      <c r="B1818">
        <f t="shared" si="61"/>
        <v>1.1000000000000001</v>
      </c>
      <c r="C1818">
        <f t="shared" si="62"/>
        <v>1.1000000000000001</v>
      </c>
      <c r="F1818">
        <v>3960</v>
      </c>
      <c r="G1818">
        <v>171678</v>
      </c>
      <c r="H1818">
        <v>0</v>
      </c>
      <c r="I1818">
        <v>0</v>
      </c>
      <c r="J1818">
        <v>0</v>
      </c>
      <c r="K1818" t="s">
        <v>362</v>
      </c>
      <c r="L1818" t="s">
        <v>255</v>
      </c>
      <c r="M1818" t="s">
        <v>443</v>
      </c>
      <c r="N1818" t="s">
        <v>444</v>
      </c>
      <c r="O1818">
        <v>0</v>
      </c>
      <c r="P1818">
        <v>-4.75</v>
      </c>
      <c r="Q1818">
        <v>-3.5</v>
      </c>
      <c r="R1818">
        <v>4.75</v>
      </c>
      <c r="S1818">
        <v>3</v>
      </c>
      <c r="T1818">
        <v>-13.5</v>
      </c>
      <c r="U1818">
        <v>2.5499999999999998</v>
      </c>
      <c r="V1818">
        <v>-6.75</v>
      </c>
      <c r="W1818" t="str">
        <f t="shared" si="58"/>
        <v>g119,5,empty,3,204,1,1,0</v>
      </c>
      <c r="X1818" s="1" t="s">
        <v>318</v>
      </c>
      <c r="Y1818" s="2" t="str">
        <f>IF(AND(ISBLANK(X1818),OR(NOT(ISBLANK(Z1818)),NOT(ISBLANK(AA1818)))),#N/A,
IF(ISBLANK(X1818),"",
IF(AND(NOT(ISERROR(VLOOKUP(X1818,MonsterTable!$A:$B,MATCH(MonsterTable!$B$1,MonsterTable!$A$1:$B$1,0),0))),OR(ISBLANK(Z1818),ISBLANK(AA1818))),#N/A,
IFERROR(VLOOKUP(X1818,MonsterTable!$A:$B,MATCH(MonsterTable!$B$1,MonsterTable!$A$1:$B$1,0),0),
IF(OR(NOT(ISBLANK(Z1818)),ISBLANK(AA1818)),#N/A,
IF(X1818="empty","empty",
VLOOKUP(X1818,MonsterGroupTable!$A:$A,1,0)))))))</f>
        <v>g119</v>
      </c>
      <c r="AA1818">
        <v>5</v>
      </c>
      <c r="AE1818" s="1" t="s">
        <v>446</v>
      </c>
      <c r="AF1818" s="2" t="str">
        <f>IF(AND(ISBLANK(AE1818),OR(NOT(ISBLANK(AG1818)),NOT(ISBLANK(AH1818)))),#N/A,
IF(ISBLANK(AE1818),"",
IF(AND(NOT(ISERROR(VLOOKUP(AE1818,MonsterTable!$A:$B,MATCH(MonsterTable!$B$1,MonsterTable!$A$1:$B$1,0),0))),OR(ISBLANK(AG1818),ISBLANK(AH1818))),#N/A,
IFERROR(VLOOKUP(AE1818,MonsterTable!$A:$B,MATCH(MonsterTable!$B$1,MonsterTable!$A$1:$B$1,0),0),
IF(OR(NOT(ISBLANK(AG1818)),ISBLANK(AH1818)),#N/A,
IF(AE1818="empty","empty",
VLOOKUP(AE1818,MonsterGroupTable!$A:$A,1,0)))))))</f>
        <v>empty</v>
      </c>
      <c r="AH1818">
        <v>3</v>
      </c>
      <c r="AL1818" s="1" t="s">
        <v>340</v>
      </c>
      <c r="AM1818" s="2">
        <f>IF(AND(ISBLANK(AL1818),OR(NOT(ISBLANK(AN1818)),NOT(ISBLANK(AO1818)))),#N/A,
IF(ISBLANK(AL1818),"",
IF(AND(NOT(ISERROR(VLOOKUP(AL1818,MonsterTable!$A:$B,MATCH(MonsterTable!$B$1,MonsterTable!$A$1:$B$1,0),0))),OR(ISBLANK(AN1818),ISBLANK(AO1818))),#N/A,
IFERROR(VLOOKUP(AL1818,MonsterTable!$A:$B,MATCH(MonsterTable!$B$1,MonsterTable!$A$1:$B$1,0),0),
IF(OR(NOT(ISBLANK(AN1818)),ISBLANK(AO1818)),#N/A,
IF(AL1818="empty","empty",
VLOOKUP(AL1818,MonsterGroupTable!$A:$A,1,0)))))))</f>
        <v>204</v>
      </c>
      <c r="AN1818">
        <v>1</v>
      </c>
      <c r="AO1818">
        <v>1</v>
      </c>
      <c r="AP1818">
        <v>0</v>
      </c>
      <c r="AT1818" s="2" t="str">
        <f>IF(AND(ISBLANK(AS1818),OR(NOT(ISBLANK(AU1818)),NOT(ISBLANK(AV1818)))),#N/A,
IF(ISBLANK(AS1818),"",
IF(AND(NOT(ISERROR(VLOOKUP(AS1818,MonsterTable!$A:$B,MATCH(MonsterTable!$B$1,MonsterTable!$A$1:$B$1,0),0))),OR(ISBLANK(AU1818),ISBLANK(AV1818))),#N/A,
IFERROR(VLOOKUP(AS1818,MonsterTable!$A:$B,MATCH(MonsterTable!$B$1,MonsterTable!$A$1:$B$1,0),0),
IF(OR(NOT(ISBLANK(AU1818)),ISBLANK(AV1818)),#N/A,
IF(AS1818="empty","empty",
VLOOKUP(AS1818,MonsterGroupTable!$A:$A,1,0)))))))</f>
        <v/>
      </c>
      <c r="BA1818" s="2" t="str">
        <f>IF(AND(ISBLANK(AZ1818),OR(NOT(ISBLANK(BB1818)),NOT(ISBLANK(BC1818)))),#N/A,
IF(ISBLANK(AZ1818),"",
IF(AND(NOT(ISERROR(VLOOKUP(AZ1818,MonsterTable!$A:$B,MATCH(MonsterTable!$B$1,MonsterTable!$A$1:$B$1,0),0))),OR(ISBLANK(BB1818),ISBLANK(BC1818))),#N/A,
IFERROR(VLOOKUP(AZ1818,MonsterTable!$A:$B,MATCH(MonsterTable!$B$1,MonsterTable!$A$1:$B$1,0),0),
IF(OR(NOT(ISBLANK(BB1818)),ISBLANK(BC1818)),#N/A,
IF(AZ1818="empty","empty",
VLOOKUP(AZ1818,MonsterGroupTable!$A:$A,1,0)))))))</f>
        <v/>
      </c>
    </row>
    <row r="1819" spans="1:53">
      <c r="A1819">
        <v>20785</v>
      </c>
      <c r="B1819">
        <f t="shared" si="61"/>
        <v>1.1000000000000001</v>
      </c>
      <c r="C1819">
        <f t="shared" si="62"/>
        <v>1.1000000000000001</v>
      </c>
      <c r="F1819">
        <v>3960</v>
      </c>
      <c r="G1819">
        <v>172272</v>
      </c>
      <c r="H1819">
        <v>0</v>
      </c>
      <c r="I1819">
        <v>0</v>
      </c>
      <c r="J1819">
        <v>0</v>
      </c>
      <c r="K1819" t="s">
        <v>362</v>
      </c>
      <c r="L1819" t="s">
        <v>255</v>
      </c>
      <c r="M1819" t="s">
        <v>443</v>
      </c>
      <c r="N1819" t="s">
        <v>444</v>
      </c>
      <c r="O1819">
        <v>0</v>
      </c>
      <c r="P1819">
        <v>-4.75</v>
      </c>
      <c r="Q1819">
        <v>-3.5</v>
      </c>
      <c r="R1819">
        <v>4.75</v>
      </c>
      <c r="S1819">
        <v>3</v>
      </c>
      <c r="T1819">
        <v>-13.5</v>
      </c>
      <c r="U1819">
        <v>2.5499999999999998</v>
      </c>
      <c r="V1819">
        <v>-6.75</v>
      </c>
      <c r="W1819" t="str">
        <f t="shared" si="58"/>
        <v>g119,5,empty,3,204,1,1,0</v>
      </c>
      <c r="X1819" s="1" t="s">
        <v>318</v>
      </c>
      <c r="Y1819" s="2" t="str">
        <f>IF(AND(ISBLANK(X1819),OR(NOT(ISBLANK(Z1819)),NOT(ISBLANK(AA1819)))),#N/A,
IF(ISBLANK(X1819),"",
IF(AND(NOT(ISERROR(VLOOKUP(X1819,MonsterTable!$A:$B,MATCH(MonsterTable!$B$1,MonsterTable!$A$1:$B$1,0),0))),OR(ISBLANK(Z1819),ISBLANK(AA1819))),#N/A,
IFERROR(VLOOKUP(X1819,MonsterTable!$A:$B,MATCH(MonsterTable!$B$1,MonsterTable!$A$1:$B$1,0),0),
IF(OR(NOT(ISBLANK(Z1819)),ISBLANK(AA1819)),#N/A,
IF(X1819="empty","empty",
VLOOKUP(X1819,MonsterGroupTable!$A:$A,1,0)))))))</f>
        <v>g119</v>
      </c>
      <c r="AA1819">
        <v>5</v>
      </c>
      <c r="AE1819" s="1" t="s">
        <v>446</v>
      </c>
      <c r="AF1819" s="2" t="str">
        <f>IF(AND(ISBLANK(AE1819),OR(NOT(ISBLANK(AG1819)),NOT(ISBLANK(AH1819)))),#N/A,
IF(ISBLANK(AE1819),"",
IF(AND(NOT(ISERROR(VLOOKUP(AE1819,MonsterTable!$A:$B,MATCH(MonsterTable!$B$1,MonsterTable!$A$1:$B$1,0),0))),OR(ISBLANK(AG1819),ISBLANK(AH1819))),#N/A,
IFERROR(VLOOKUP(AE1819,MonsterTable!$A:$B,MATCH(MonsterTable!$B$1,MonsterTable!$A$1:$B$1,0),0),
IF(OR(NOT(ISBLANK(AG1819)),ISBLANK(AH1819)),#N/A,
IF(AE1819="empty","empty",
VLOOKUP(AE1819,MonsterGroupTable!$A:$A,1,0)))))))</f>
        <v>empty</v>
      </c>
      <c r="AH1819">
        <v>3</v>
      </c>
      <c r="AL1819" s="1" t="s">
        <v>340</v>
      </c>
      <c r="AM1819" s="2">
        <f>IF(AND(ISBLANK(AL1819),OR(NOT(ISBLANK(AN1819)),NOT(ISBLANK(AO1819)))),#N/A,
IF(ISBLANK(AL1819),"",
IF(AND(NOT(ISERROR(VLOOKUP(AL1819,MonsterTable!$A:$B,MATCH(MonsterTable!$B$1,MonsterTable!$A$1:$B$1,0),0))),OR(ISBLANK(AN1819),ISBLANK(AO1819))),#N/A,
IFERROR(VLOOKUP(AL1819,MonsterTable!$A:$B,MATCH(MonsterTable!$B$1,MonsterTable!$A$1:$B$1,0),0),
IF(OR(NOT(ISBLANK(AN1819)),ISBLANK(AO1819)),#N/A,
IF(AL1819="empty","empty",
VLOOKUP(AL1819,MonsterGroupTable!$A:$A,1,0)))))))</f>
        <v>204</v>
      </c>
      <c r="AN1819">
        <v>1</v>
      </c>
      <c r="AO1819">
        <v>1</v>
      </c>
      <c r="AP1819">
        <v>0</v>
      </c>
      <c r="AT1819" s="2" t="str">
        <f>IF(AND(ISBLANK(AS1819),OR(NOT(ISBLANK(AU1819)),NOT(ISBLANK(AV1819)))),#N/A,
IF(ISBLANK(AS1819),"",
IF(AND(NOT(ISERROR(VLOOKUP(AS1819,MonsterTable!$A:$B,MATCH(MonsterTable!$B$1,MonsterTable!$A$1:$B$1,0),0))),OR(ISBLANK(AU1819),ISBLANK(AV1819))),#N/A,
IFERROR(VLOOKUP(AS1819,MonsterTable!$A:$B,MATCH(MonsterTable!$B$1,MonsterTable!$A$1:$B$1,0),0),
IF(OR(NOT(ISBLANK(AU1819)),ISBLANK(AV1819)),#N/A,
IF(AS1819="empty","empty",
VLOOKUP(AS1819,MonsterGroupTable!$A:$A,1,0)))))))</f>
        <v/>
      </c>
      <c r="BA1819" s="2" t="str">
        <f>IF(AND(ISBLANK(AZ1819),OR(NOT(ISBLANK(BB1819)),NOT(ISBLANK(BC1819)))),#N/A,
IF(ISBLANK(AZ1819),"",
IF(AND(NOT(ISERROR(VLOOKUP(AZ1819,MonsterTable!$A:$B,MATCH(MonsterTable!$B$1,MonsterTable!$A$1:$B$1,0),0))),OR(ISBLANK(BB1819),ISBLANK(BC1819))),#N/A,
IFERROR(VLOOKUP(AZ1819,MonsterTable!$A:$B,MATCH(MonsterTable!$B$1,MonsterTable!$A$1:$B$1,0),0),
IF(OR(NOT(ISBLANK(BB1819)),ISBLANK(BC1819)),#N/A,
IF(AZ1819="empty","empty",
VLOOKUP(AZ1819,MonsterGroupTable!$A:$A,1,0)))))))</f>
        <v/>
      </c>
    </row>
    <row r="1820" spans="1:53">
      <c r="A1820">
        <v>20786</v>
      </c>
      <c r="B1820">
        <f t="shared" si="61"/>
        <v>1.1000000000000001</v>
      </c>
      <c r="C1820">
        <f t="shared" si="62"/>
        <v>1.1000000000000001</v>
      </c>
      <c r="F1820">
        <v>3960</v>
      </c>
      <c r="G1820">
        <v>172866</v>
      </c>
      <c r="H1820">
        <v>0</v>
      </c>
      <c r="I1820">
        <v>0</v>
      </c>
      <c r="J1820">
        <v>0</v>
      </c>
      <c r="K1820" t="s">
        <v>362</v>
      </c>
      <c r="L1820" t="s">
        <v>255</v>
      </c>
      <c r="M1820" t="s">
        <v>443</v>
      </c>
      <c r="N1820" t="s">
        <v>444</v>
      </c>
      <c r="O1820">
        <v>0</v>
      </c>
      <c r="P1820">
        <v>-4.75</v>
      </c>
      <c r="Q1820">
        <v>-3.5</v>
      </c>
      <c r="R1820">
        <v>4.75</v>
      </c>
      <c r="S1820">
        <v>3</v>
      </c>
      <c r="T1820">
        <v>-13.5</v>
      </c>
      <c r="U1820">
        <v>2.5499999999999998</v>
      </c>
      <c r="V1820">
        <v>-6.75</v>
      </c>
      <c r="W1820" t="str">
        <f t="shared" si="58"/>
        <v>g119,5,empty,3,204,1,1,0</v>
      </c>
      <c r="X1820" s="1" t="s">
        <v>318</v>
      </c>
      <c r="Y1820" s="2" t="str">
        <f>IF(AND(ISBLANK(X1820),OR(NOT(ISBLANK(Z1820)),NOT(ISBLANK(AA1820)))),#N/A,
IF(ISBLANK(X1820),"",
IF(AND(NOT(ISERROR(VLOOKUP(X1820,MonsterTable!$A:$B,MATCH(MonsterTable!$B$1,MonsterTable!$A$1:$B$1,0),0))),OR(ISBLANK(Z1820),ISBLANK(AA1820))),#N/A,
IFERROR(VLOOKUP(X1820,MonsterTable!$A:$B,MATCH(MonsterTable!$B$1,MonsterTable!$A$1:$B$1,0),0),
IF(OR(NOT(ISBLANK(Z1820)),ISBLANK(AA1820)),#N/A,
IF(X1820="empty","empty",
VLOOKUP(X1820,MonsterGroupTable!$A:$A,1,0)))))))</f>
        <v>g119</v>
      </c>
      <c r="AA1820">
        <v>5</v>
      </c>
      <c r="AE1820" s="1" t="s">
        <v>446</v>
      </c>
      <c r="AF1820" s="2" t="str">
        <f>IF(AND(ISBLANK(AE1820),OR(NOT(ISBLANK(AG1820)),NOT(ISBLANK(AH1820)))),#N/A,
IF(ISBLANK(AE1820),"",
IF(AND(NOT(ISERROR(VLOOKUP(AE1820,MonsterTable!$A:$B,MATCH(MonsterTable!$B$1,MonsterTable!$A$1:$B$1,0),0))),OR(ISBLANK(AG1820),ISBLANK(AH1820))),#N/A,
IFERROR(VLOOKUP(AE1820,MonsterTable!$A:$B,MATCH(MonsterTable!$B$1,MonsterTable!$A$1:$B$1,0),0),
IF(OR(NOT(ISBLANK(AG1820)),ISBLANK(AH1820)),#N/A,
IF(AE1820="empty","empty",
VLOOKUP(AE1820,MonsterGroupTable!$A:$A,1,0)))))))</f>
        <v>empty</v>
      </c>
      <c r="AH1820">
        <v>3</v>
      </c>
      <c r="AL1820" s="1" t="s">
        <v>340</v>
      </c>
      <c r="AM1820" s="2">
        <f>IF(AND(ISBLANK(AL1820),OR(NOT(ISBLANK(AN1820)),NOT(ISBLANK(AO1820)))),#N/A,
IF(ISBLANK(AL1820),"",
IF(AND(NOT(ISERROR(VLOOKUP(AL1820,MonsterTable!$A:$B,MATCH(MonsterTable!$B$1,MonsterTable!$A$1:$B$1,0),0))),OR(ISBLANK(AN1820),ISBLANK(AO1820))),#N/A,
IFERROR(VLOOKUP(AL1820,MonsterTable!$A:$B,MATCH(MonsterTable!$B$1,MonsterTable!$A$1:$B$1,0),0),
IF(OR(NOT(ISBLANK(AN1820)),ISBLANK(AO1820)),#N/A,
IF(AL1820="empty","empty",
VLOOKUP(AL1820,MonsterGroupTable!$A:$A,1,0)))))))</f>
        <v>204</v>
      </c>
      <c r="AN1820">
        <v>1</v>
      </c>
      <c r="AO1820">
        <v>1</v>
      </c>
      <c r="AP1820">
        <v>0</v>
      </c>
      <c r="AT1820" s="2" t="str">
        <f>IF(AND(ISBLANK(AS1820),OR(NOT(ISBLANK(AU1820)),NOT(ISBLANK(AV1820)))),#N/A,
IF(ISBLANK(AS1820),"",
IF(AND(NOT(ISERROR(VLOOKUP(AS1820,MonsterTable!$A:$B,MATCH(MonsterTable!$B$1,MonsterTable!$A$1:$B$1,0),0))),OR(ISBLANK(AU1820),ISBLANK(AV1820))),#N/A,
IFERROR(VLOOKUP(AS1820,MonsterTable!$A:$B,MATCH(MonsterTable!$B$1,MonsterTable!$A$1:$B$1,0),0),
IF(OR(NOT(ISBLANK(AU1820)),ISBLANK(AV1820)),#N/A,
IF(AS1820="empty","empty",
VLOOKUP(AS1820,MonsterGroupTable!$A:$A,1,0)))))))</f>
        <v/>
      </c>
      <c r="BA1820" s="2" t="str">
        <f>IF(AND(ISBLANK(AZ1820),OR(NOT(ISBLANK(BB1820)),NOT(ISBLANK(BC1820)))),#N/A,
IF(ISBLANK(AZ1820),"",
IF(AND(NOT(ISERROR(VLOOKUP(AZ1820,MonsterTable!$A:$B,MATCH(MonsterTable!$B$1,MonsterTable!$A$1:$B$1,0),0))),OR(ISBLANK(BB1820),ISBLANK(BC1820))),#N/A,
IFERROR(VLOOKUP(AZ1820,MonsterTable!$A:$B,MATCH(MonsterTable!$B$1,MonsterTable!$A$1:$B$1,0),0),
IF(OR(NOT(ISBLANK(BB1820)),ISBLANK(BC1820)),#N/A,
IF(AZ1820="empty","empty",
VLOOKUP(AZ1820,MonsterGroupTable!$A:$A,1,0)))))))</f>
        <v/>
      </c>
    </row>
    <row r="1821" spans="1:53">
      <c r="A1821">
        <v>20787</v>
      </c>
      <c r="B1821">
        <f t="shared" si="61"/>
        <v>1.1000000000000001</v>
      </c>
      <c r="C1821">
        <f t="shared" si="62"/>
        <v>1.1000000000000001</v>
      </c>
      <c r="F1821">
        <v>3960</v>
      </c>
      <c r="G1821">
        <v>173460</v>
      </c>
      <c r="H1821">
        <v>0</v>
      </c>
      <c r="I1821">
        <v>0</v>
      </c>
      <c r="J1821">
        <v>0</v>
      </c>
      <c r="K1821" t="s">
        <v>362</v>
      </c>
      <c r="L1821" t="s">
        <v>255</v>
      </c>
      <c r="M1821" t="s">
        <v>443</v>
      </c>
      <c r="N1821" t="s">
        <v>444</v>
      </c>
      <c r="O1821">
        <v>0</v>
      </c>
      <c r="P1821">
        <v>-4.75</v>
      </c>
      <c r="Q1821">
        <v>-3.5</v>
      </c>
      <c r="R1821">
        <v>4.75</v>
      </c>
      <c r="S1821">
        <v>3</v>
      </c>
      <c r="T1821">
        <v>-13.5</v>
      </c>
      <c r="U1821">
        <v>2.5499999999999998</v>
      </c>
      <c r="V1821">
        <v>-6.75</v>
      </c>
      <c r="W1821" t="str">
        <f t="shared" si="58"/>
        <v>g119,5,empty,3,204,1,1,0</v>
      </c>
      <c r="X1821" s="1" t="s">
        <v>318</v>
      </c>
      <c r="Y1821" s="2" t="str">
        <f>IF(AND(ISBLANK(X1821),OR(NOT(ISBLANK(Z1821)),NOT(ISBLANK(AA1821)))),#N/A,
IF(ISBLANK(X1821),"",
IF(AND(NOT(ISERROR(VLOOKUP(X1821,MonsterTable!$A:$B,MATCH(MonsterTable!$B$1,MonsterTable!$A$1:$B$1,0),0))),OR(ISBLANK(Z1821),ISBLANK(AA1821))),#N/A,
IFERROR(VLOOKUP(X1821,MonsterTable!$A:$B,MATCH(MonsterTable!$B$1,MonsterTable!$A$1:$B$1,0),0),
IF(OR(NOT(ISBLANK(Z1821)),ISBLANK(AA1821)),#N/A,
IF(X1821="empty","empty",
VLOOKUP(X1821,MonsterGroupTable!$A:$A,1,0)))))))</f>
        <v>g119</v>
      </c>
      <c r="AA1821">
        <v>5</v>
      </c>
      <c r="AE1821" s="1" t="s">
        <v>446</v>
      </c>
      <c r="AF1821" s="2" t="str">
        <f>IF(AND(ISBLANK(AE1821),OR(NOT(ISBLANK(AG1821)),NOT(ISBLANK(AH1821)))),#N/A,
IF(ISBLANK(AE1821),"",
IF(AND(NOT(ISERROR(VLOOKUP(AE1821,MonsterTable!$A:$B,MATCH(MonsterTable!$B$1,MonsterTable!$A$1:$B$1,0),0))),OR(ISBLANK(AG1821),ISBLANK(AH1821))),#N/A,
IFERROR(VLOOKUP(AE1821,MonsterTable!$A:$B,MATCH(MonsterTable!$B$1,MonsterTable!$A$1:$B$1,0),0),
IF(OR(NOT(ISBLANK(AG1821)),ISBLANK(AH1821)),#N/A,
IF(AE1821="empty","empty",
VLOOKUP(AE1821,MonsterGroupTable!$A:$A,1,0)))))))</f>
        <v>empty</v>
      </c>
      <c r="AH1821">
        <v>3</v>
      </c>
      <c r="AL1821" s="1" t="s">
        <v>340</v>
      </c>
      <c r="AM1821" s="2">
        <f>IF(AND(ISBLANK(AL1821),OR(NOT(ISBLANK(AN1821)),NOT(ISBLANK(AO1821)))),#N/A,
IF(ISBLANK(AL1821),"",
IF(AND(NOT(ISERROR(VLOOKUP(AL1821,MonsterTable!$A:$B,MATCH(MonsterTable!$B$1,MonsterTable!$A$1:$B$1,0),0))),OR(ISBLANK(AN1821),ISBLANK(AO1821))),#N/A,
IFERROR(VLOOKUP(AL1821,MonsterTable!$A:$B,MATCH(MonsterTable!$B$1,MonsterTable!$A$1:$B$1,0),0),
IF(OR(NOT(ISBLANK(AN1821)),ISBLANK(AO1821)),#N/A,
IF(AL1821="empty","empty",
VLOOKUP(AL1821,MonsterGroupTable!$A:$A,1,0)))))))</f>
        <v>204</v>
      </c>
      <c r="AN1821">
        <v>1</v>
      </c>
      <c r="AO1821">
        <v>1</v>
      </c>
      <c r="AP1821">
        <v>0</v>
      </c>
      <c r="AT1821" s="2" t="str">
        <f>IF(AND(ISBLANK(AS1821),OR(NOT(ISBLANK(AU1821)),NOT(ISBLANK(AV1821)))),#N/A,
IF(ISBLANK(AS1821),"",
IF(AND(NOT(ISERROR(VLOOKUP(AS1821,MonsterTable!$A:$B,MATCH(MonsterTable!$B$1,MonsterTable!$A$1:$B$1,0),0))),OR(ISBLANK(AU1821),ISBLANK(AV1821))),#N/A,
IFERROR(VLOOKUP(AS1821,MonsterTable!$A:$B,MATCH(MonsterTable!$B$1,MonsterTable!$A$1:$B$1,0),0),
IF(OR(NOT(ISBLANK(AU1821)),ISBLANK(AV1821)),#N/A,
IF(AS1821="empty","empty",
VLOOKUP(AS1821,MonsterGroupTable!$A:$A,1,0)))))))</f>
        <v/>
      </c>
      <c r="BA1821" s="2" t="str">
        <f>IF(AND(ISBLANK(AZ1821),OR(NOT(ISBLANK(BB1821)),NOT(ISBLANK(BC1821)))),#N/A,
IF(ISBLANK(AZ1821),"",
IF(AND(NOT(ISERROR(VLOOKUP(AZ1821,MonsterTable!$A:$B,MATCH(MonsterTable!$B$1,MonsterTable!$A$1:$B$1,0),0))),OR(ISBLANK(BB1821),ISBLANK(BC1821))),#N/A,
IFERROR(VLOOKUP(AZ1821,MonsterTable!$A:$B,MATCH(MonsterTable!$B$1,MonsterTable!$A$1:$B$1,0),0),
IF(OR(NOT(ISBLANK(BB1821)),ISBLANK(BC1821)),#N/A,
IF(AZ1821="empty","empty",
VLOOKUP(AZ1821,MonsterGroupTable!$A:$A,1,0)))))))</f>
        <v/>
      </c>
    </row>
    <row r="1822" spans="1:53">
      <c r="A1822">
        <v>20788</v>
      </c>
      <c r="B1822">
        <f t="shared" si="61"/>
        <v>1.1000000000000001</v>
      </c>
      <c r="C1822">
        <f t="shared" si="62"/>
        <v>1.1000000000000001</v>
      </c>
      <c r="F1822">
        <v>3960</v>
      </c>
      <c r="G1822">
        <v>174054</v>
      </c>
      <c r="H1822">
        <v>0</v>
      </c>
      <c r="I1822">
        <v>0</v>
      </c>
      <c r="J1822">
        <v>0</v>
      </c>
      <c r="K1822" t="s">
        <v>362</v>
      </c>
      <c r="L1822" t="s">
        <v>255</v>
      </c>
      <c r="M1822" t="s">
        <v>443</v>
      </c>
      <c r="N1822" t="s">
        <v>444</v>
      </c>
      <c r="O1822">
        <v>0</v>
      </c>
      <c r="P1822">
        <v>-4.75</v>
      </c>
      <c r="Q1822">
        <v>-3.5</v>
      </c>
      <c r="R1822">
        <v>4.75</v>
      </c>
      <c r="S1822">
        <v>3</v>
      </c>
      <c r="T1822">
        <v>-13.5</v>
      </c>
      <c r="U1822">
        <v>2.5499999999999998</v>
      </c>
      <c r="V1822">
        <v>-6.75</v>
      </c>
      <c r="W1822" t="str">
        <f t="shared" si="58"/>
        <v>g119,5,empty,3,204,1,1,0</v>
      </c>
      <c r="X1822" s="1" t="s">
        <v>318</v>
      </c>
      <c r="Y1822" s="2" t="str">
        <f>IF(AND(ISBLANK(X1822),OR(NOT(ISBLANK(Z1822)),NOT(ISBLANK(AA1822)))),#N/A,
IF(ISBLANK(X1822),"",
IF(AND(NOT(ISERROR(VLOOKUP(X1822,MonsterTable!$A:$B,MATCH(MonsterTable!$B$1,MonsterTable!$A$1:$B$1,0),0))),OR(ISBLANK(Z1822),ISBLANK(AA1822))),#N/A,
IFERROR(VLOOKUP(X1822,MonsterTable!$A:$B,MATCH(MonsterTable!$B$1,MonsterTable!$A$1:$B$1,0),0),
IF(OR(NOT(ISBLANK(Z1822)),ISBLANK(AA1822)),#N/A,
IF(X1822="empty","empty",
VLOOKUP(X1822,MonsterGroupTable!$A:$A,1,0)))))))</f>
        <v>g119</v>
      </c>
      <c r="AA1822">
        <v>5</v>
      </c>
      <c r="AE1822" s="1" t="s">
        <v>446</v>
      </c>
      <c r="AF1822" s="2" t="str">
        <f>IF(AND(ISBLANK(AE1822),OR(NOT(ISBLANK(AG1822)),NOT(ISBLANK(AH1822)))),#N/A,
IF(ISBLANK(AE1822),"",
IF(AND(NOT(ISERROR(VLOOKUP(AE1822,MonsterTable!$A:$B,MATCH(MonsterTable!$B$1,MonsterTable!$A$1:$B$1,0),0))),OR(ISBLANK(AG1822),ISBLANK(AH1822))),#N/A,
IFERROR(VLOOKUP(AE1822,MonsterTable!$A:$B,MATCH(MonsterTable!$B$1,MonsterTable!$A$1:$B$1,0),0),
IF(OR(NOT(ISBLANK(AG1822)),ISBLANK(AH1822)),#N/A,
IF(AE1822="empty","empty",
VLOOKUP(AE1822,MonsterGroupTable!$A:$A,1,0)))))))</f>
        <v>empty</v>
      </c>
      <c r="AH1822">
        <v>3</v>
      </c>
      <c r="AL1822" s="1" t="s">
        <v>340</v>
      </c>
      <c r="AM1822" s="2">
        <f>IF(AND(ISBLANK(AL1822),OR(NOT(ISBLANK(AN1822)),NOT(ISBLANK(AO1822)))),#N/A,
IF(ISBLANK(AL1822),"",
IF(AND(NOT(ISERROR(VLOOKUP(AL1822,MonsterTable!$A:$B,MATCH(MonsterTable!$B$1,MonsterTable!$A$1:$B$1,0),0))),OR(ISBLANK(AN1822),ISBLANK(AO1822))),#N/A,
IFERROR(VLOOKUP(AL1822,MonsterTable!$A:$B,MATCH(MonsterTable!$B$1,MonsterTable!$A$1:$B$1,0),0),
IF(OR(NOT(ISBLANK(AN1822)),ISBLANK(AO1822)),#N/A,
IF(AL1822="empty","empty",
VLOOKUP(AL1822,MonsterGroupTable!$A:$A,1,0)))))))</f>
        <v>204</v>
      </c>
      <c r="AN1822">
        <v>1</v>
      </c>
      <c r="AO1822">
        <v>1</v>
      </c>
      <c r="AP1822">
        <v>0</v>
      </c>
      <c r="AT1822" s="2" t="str">
        <f>IF(AND(ISBLANK(AS1822),OR(NOT(ISBLANK(AU1822)),NOT(ISBLANK(AV1822)))),#N/A,
IF(ISBLANK(AS1822),"",
IF(AND(NOT(ISERROR(VLOOKUP(AS1822,MonsterTable!$A:$B,MATCH(MonsterTable!$B$1,MonsterTable!$A$1:$B$1,0),0))),OR(ISBLANK(AU1822),ISBLANK(AV1822))),#N/A,
IFERROR(VLOOKUP(AS1822,MonsterTable!$A:$B,MATCH(MonsterTable!$B$1,MonsterTable!$A$1:$B$1,0),0),
IF(OR(NOT(ISBLANK(AU1822)),ISBLANK(AV1822)),#N/A,
IF(AS1822="empty","empty",
VLOOKUP(AS1822,MonsterGroupTable!$A:$A,1,0)))))))</f>
        <v/>
      </c>
      <c r="BA1822" s="2" t="str">
        <f>IF(AND(ISBLANK(AZ1822),OR(NOT(ISBLANK(BB1822)),NOT(ISBLANK(BC1822)))),#N/A,
IF(ISBLANK(AZ1822),"",
IF(AND(NOT(ISERROR(VLOOKUP(AZ1822,MonsterTable!$A:$B,MATCH(MonsterTable!$B$1,MonsterTable!$A$1:$B$1,0),0))),OR(ISBLANK(BB1822),ISBLANK(BC1822))),#N/A,
IFERROR(VLOOKUP(AZ1822,MonsterTable!$A:$B,MATCH(MonsterTable!$B$1,MonsterTable!$A$1:$B$1,0),0),
IF(OR(NOT(ISBLANK(BB1822)),ISBLANK(BC1822)),#N/A,
IF(AZ1822="empty","empty",
VLOOKUP(AZ1822,MonsterGroupTable!$A:$A,1,0)))))))</f>
        <v/>
      </c>
    </row>
    <row r="1823" spans="1:53">
      <c r="A1823">
        <v>20789</v>
      </c>
      <c r="B1823">
        <f t="shared" si="61"/>
        <v>1.1000000000000001</v>
      </c>
      <c r="C1823">
        <f t="shared" si="62"/>
        <v>1.1000000000000001</v>
      </c>
      <c r="F1823">
        <v>3960</v>
      </c>
      <c r="G1823">
        <v>174648</v>
      </c>
      <c r="H1823">
        <v>0</v>
      </c>
      <c r="I1823">
        <v>0</v>
      </c>
      <c r="J1823">
        <v>0</v>
      </c>
      <c r="K1823" t="s">
        <v>362</v>
      </c>
      <c r="L1823" t="s">
        <v>255</v>
      </c>
      <c r="M1823" t="s">
        <v>443</v>
      </c>
      <c r="N1823" t="s">
        <v>444</v>
      </c>
      <c r="O1823">
        <v>0</v>
      </c>
      <c r="P1823">
        <v>-4.75</v>
      </c>
      <c r="Q1823">
        <v>-3.5</v>
      </c>
      <c r="R1823">
        <v>4.75</v>
      </c>
      <c r="S1823">
        <v>3</v>
      </c>
      <c r="T1823">
        <v>-13.5</v>
      </c>
      <c r="U1823">
        <v>2.5499999999999998</v>
      </c>
      <c r="V1823">
        <v>-6.75</v>
      </c>
      <c r="W1823" t="str">
        <f t="shared" si="58"/>
        <v>g119,5,empty,3,204,1,1,0</v>
      </c>
      <c r="X1823" s="1" t="s">
        <v>318</v>
      </c>
      <c r="Y1823" s="2" t="str">
        <f>IF(AND(ISBLANK(X1823),OR(NOT(ISBLANK(Z1823)),NOT(ISBLANK(AA1823)))),#N/A,
IF(ISBLANK(X1823),"",
IF(AND(NOT(ISERROR(VLOOKUP(X1823,MonsterTable!$A:$B,MATCH(MonsterTable!$B$1,MonsterTable!$A$1:$B$1,0),0))),OR(ISBLANK(Z1823),ISBLANK(AA1823))),#N/A,
IFERROR(VLOOKUP(X1823,MonsterTable!$A:$B,MATCH(MonsterTable!$B$1,MonsterTable!$A$1:$B$1,0),0),
IF(OR(NOT(ISBLANK(Z1823)),ISBLANK(AA1823)),#N/A,
IF(X1823="empty","empty",
VLOOKUP(X1823,MonsterGroupTable!$A:$A,1,0)))))))</f>
        <v>g119</v>
      </c>
      <c r="AA1823">
        <v>5</v>
      </c>
      <c r="AE1823" s="1" t="s">
        <v>446</v>
      </c>
      <c r="AF1823" s="2" t="str">
        <f>IF(AND(ISBLANK(AE1823),OR(NOT(ISBLANK(AG1823)),NOT(ISBLANK(AH1823)))),#N/A,
IF(ISBLANK(AE1823),"",
IF(AND(NOT(ISERROR(VLOOKUP(AE1823,MonsterTable!$A:$B,MATCH(MonsterTable!$B$1,MonsterTable!$A$1:$B$1,0),0))),OR(ISBLANK(AG1823),ISBLANK(AH1823))),#N/A,
IFERROR(VLOOKUP(AE1823,MonsterTable!$A:$B,MATCH(MonsterTable!$B$1,MonsterTable!$A$1:$B$1,0),0),
IF(OR(NOT(ISBLANK(AG1823)),ISBLANK(AH1823)),#N/A,
IF(AE1823="empty","empty",
VLOOKUP(AE1823,MonsterGroupTable!$A:$A,1,0)))))))</f>
        <v>empty</v>
      </c>
      <c r="AH1823">
        <v>3</v>
      </c>
      <c r="AL1823" s="1" t="s">
        <v>340</v>
      </c>
      <c r="AM1823" s="2">
        <f>IF(AND(ISBLANK(AL1823),OR(NOT(ISBLANK(AN1823)),NOT(ISBLANK(AO1823)))),#N/A,
IF(ISBLANK(AL1823),"",
IF(AND(NOT(ISERROR(VLOOKUP(AL1823,MonsterTable!$A:$B,MATCH(MonsterTable!$B$1,MonsterTable!$A$1:$B$1,0),0))),OR(ISBLANK(AN1823),ISBLANK(AO1823))),#N/A,
IFERROR(VLOOKUP(AL1823,MonsterTable!$A:$B,MATCH(MonsterTable!$B$1,MonsterTable!$A$1:$B$1,0),0),
IF(OR(NOT(ISBLANK(AN1823)),ISBLANK(AO1823)),#N/A,
IF(AL1823="empty","empty",
VLOOKUP(AL1823,MonsterGroupTable!$A:$A,1,0)))))))</f>
        <v>204</v>
      </c>
      <c r="AN1823">
        <v>1</v>
      </c>
      <c r="AO1823">
        <v>1</v>
      </c>
      <c r="AP1823">
        <v>0</v>
      </c>
      <c r="AT1823" s="2" t="str">
        <f>IF(AND(ISBLANK(AS1823),OR(NOT(ISBLANK(AU1823)),NOT(ISBLANK(AV1823)))),#N/A,
IF(ISBLANK(AS1823),"",
IF(AND(NOT(ISERROR(VLOOKUP(AS1823,MonsterTable!$A:$B,MATCH(MonsterTable!$B$1,MonsterTable!$A$1:$B$1,0),0))),OR(ISBLANK(AU1823),ISBLANK(AV1823))),#N/A,
IFERROR(VLOOKUP(AS1823,MonsterTable!$A:$B,MATCH(MonsterTable!$B$1,MonsterTable!$A$1:$B$1,0),0),
IF(OR(NOT(ISBLANK(AU1823)),ISBLANK(AV1823)),#N/A,
IF(AS1823="empty","empty",
VLOOKUP(AS1823,MonsterGroupTable!$A:$A,1,0)))))))</f>
        <v/>
      </c>
      <c r="BA1823" s="2" t="str">
        <f>IF(AND(ISBLANK(AZ1823),OR(NOT(ISBLANK(BB1823)),NOT(ISBLANK(BC1823)))),#N/A,
IF(ISBLANK(AZ1823),"",
IF(AND(NOT(ISERROR(VLOOKUP(AZ1823,MonsterTable!$A:$B,MATCH(MonsterTable!$B$1,MonsterTable!$A$1:$B$1,0),0))),OR(ISBLANK(BB1823),ISBLANK(BC1823))),#N/A,
IFERROR(VLOOKUP(AZ1823,MonsterTable!$A:$B,MATCH(MonsterTable!$B$1,MonsterTable!$A$1:$B$1,0),0),
IF(OR(NOT(ISBLANK(BB1823)),ISBLANK(BC1823)),#N/A,
IF(AZ1823="empty","empty",
VLOOKUP(AZ1823,MonsterGroupTable!$A:$A,1,0)))))))</f>
        <v/>
      </c>
    </row>
    <row r="1824" spans="1:53">
      <c r="A1824">
        <v>20790</v>
      </c>
      <c r="B1824">
        <f t="shared" si="61"/>
        <v>1.2</v>
      </c>
      <c r="C1824">
        <f t="shared" si="62"/>
        <v>1.1000000000000001</v>
      </c>
      <c r="F1824">
        <v>3960</v>
      </c>
      <c r="G1824">
        <v>175242</v>
      </c>
      <c r="H1824">
        <v>0</v>
      </c>
      <c r="I1824">
        <v>0</v>
      </c>
      <c r="J1824">
        <v>0</v>
      </c>
      <c r="K1824" t="s">
        <v>362</v>
      </c>
      <c r="L1824" t="s">
        <v>255</v>
      </c>
      <c r="M1824" t="s">
        <v>443</v>
      </c>
      <c r="N1824" t="s">
        <v>444</v>
      </c>
      <c r="O1824">
        <v>0</v>
      </c>
      <c r="P1824">
        <v>-4.75</v>
      </c>
      <c r="Q1824">
        <v>-3.5</v>
      </c>
      <c r="R1824">
        <v>4.75</v>
      </c>
      <c r="S1824">
        <v>3</v>
      </c>
      <c r="T1824">
        <v>-13.5</v>
      </c>
      <c r="U1824">
        <v>2.5499999999999998</v>
      </c>
      <c r="V1824">
        <v>-6.75</v>
      </c>
      <c r="W1824" t="str">
        <f t="shared" si="58"/>
        <v>g119,5,empty,3,204,1,1,0</v>
      </c>
      <c r="X1824" s="1" t="s">
        <v>318</v>
      </c>
      <c r="Y1824" s="2" t="str">
        <f>IF(AND(ISBLANK(X1824),OR(NOT(ISBLANK(Z1824)),NOT(ISBLANK(AA1824)))),#N/A,
IF(ISBLANK(X1824),"",
IF(AND(NOT(ISERROR(VLOOKUP(X1824,MonsterTable!$A:$B,MATCH(MonsterTable!$B$1,MonsterTable!$A$1:$B$1,0),0))),OR(ISBLANK(Z1824),ISBLANK(AA1824))),#N/A,
IFERROR(VLOOKUP(X1824,MonsterTable!$A:$B,MATCH(MonsterTable!$B$1,MonsterTable!$A$1:$B$1,0),0),
IF(OR(NOT(ISBLANK(Z1824)),ISBLANK(AA1824)),#N/A,
IF(X1824="empty","empty",
VLOOKUP(X1824,MonsterGroupTable!$A:$A,1,0)))))))</f>
        <v>g119</v>
      </c>
      <c r="AA1824">
        <v>5</v>
      </c>
      <c r="AE1824" s="1" t="s">
        <v>446</v>
      </c>
      <c r="AF1824" s="2" t="str">
        <f>IF(AND(ISBLANK(AE1824),OR(NOT(ISBLANK(AG1824)),NOT(ISBLANK(AH1824)))),#N/A,
IF(ISBLANK(AE1824),"",
IF(AND(NOT(ISERROR(VLOOKUP(AE1824,MonsterTable!$A:$B,MATCH(MonsterTable!$B$1,MonsterTable!$A$1:$B$1,0),0))),OR(ISBLANK(AG1824),ISBLANK(AH1824))),#N/A,
IFERROR(VLOOKUP(AE1824,MonsterTable!$A:$B,MATCH(MonsterTable!$B$1,MonsterTable!$A$1:$B$1,0),0),
IF(OR(NOT(ISBLANK(AG1824)),ISBLANK(AH1824)),#N/A,
IF(AE1824="empty","empty",
VLOOKUP(AE1824,MonsterGroupTable!$A:$A,1,0)))))))</f>
        <v>empty</v>
      </c>
      <c r="AH1824">
        <v>3</v>
      </c>
      <c r="AL1824" s="1" t="s">
        <v>340</v>
      </c>
      <c r="AM1824" s="2">
        <f>IF(AND(ISBLANK(AL1824),OR(NOT(ISBLANK(AN1824)),NOT(ISBLANK(AO1824)))),#N/A,
IF(ISBLANK(AL1824),"",
IF(AND(NOT(ISERROR(VLOOKUP(AL1824,MonsterTable!$A:$B,MATCH(MonsterTable!$B$1,MonsterTable!$A$1:$B$1,0),0))),OR(ISBLANK(AN1824),ISBLANK(AO1824))),#N/A,
IFERROR(VLOOKUP(AL1824,MonsterTable!$A:$B,MATCH(MonsterTable!$B$1,MonsterTable!$A$1:$B$1,0),0),
IF(OR(NOT(ISBLANK(AN1824)),ISBLANK(AO1824)),#N/A,
IF(AL1824="empty","empty",
VLOOKUP(AL1824,MonsterGroupTable!$A:$A,1,0)))))))</f>
        <v>204</v>
      </c>
      <c r="AN1824">
        <v>1</v>
      </c>
      <c r="AO1824">
        <v>1</v>
      </c>
      <c r="AP1824">
        <v>0</v>
      </c>
      <c r="AT1824" s="2" t="str">
        <f>IF(AND(ISBLANK(AS1824),OR(NOT(ISBLANK(AU1824)),NOT(ISBLANK(AV1824)))),#N/A,
IF(ISBLANK(AS1824),"",
IF(AND(NOT(ISERROR(VLOOKUP(AS1824,MonsterTable!$A:$B,MATCH(MonsterTable!$B$1,MonsterTable!$A$1:$B$1,0),0))),OR(ISBLANK(AU1824),ISBLANK(AV1824))),#N/A,
IFERROR(VLOOKUP(AS1824,MonsterTable!$A:$B,MATCH(MonsterTable!$B$1,MonsterTable!$A$1:$B$1,0),0),
IF(OR(NOT(ISBLANK(AU1824)),ISBLANK(AV1824)),#N/A,
IF(AS1824="empty","empty",
VLOOKUP(AS1824,MonsterGroupTable!$A:$A,1,0)))))))</f>
        <v/>
      </c>
      <c r="BA1824" s="2" t="str">
        <f>IF(AND(ISBLANK(AZ1824),OR(NOT(ISBLANK(BB1824)),NOT(ISBLANK(BC1824)))),#N/A,
IF(ISBLANK(AZ1824),"",
IF(AND(NOT(ISERROR(VLOOKUP(AZ1824,MonsterTable!$A:$B,MATCH(MonsterTable!$B$1,MonsterTable!$A$1:$B$1,0),0))),OR(ISBLANK(BB1824),ISBLANK(BC1824))),#N/A,
IFERROR(VLOOKUP(AZ1824,MonsterTable!$A:$B,MATCH(MonsterTable!$B$1,MonsterTable!$A$1:$B$1,0),0),
IF(OR(NOT(ISBLANK(BB1824)),ISBLANK(BC1824)),#N/A,
IF(AZ1824="empty","empty",
VLOOKUP(AZ1824,MonsterGroupTable!$A:$A,1,0)))))))</f>
        <v/>
      </c>
    </row>
    <row r="1825" spans="1:53">
      <c r="A1825">
        <v>20791</v>
      </c>
      <c r="B1825">
        <f t="shared" si="61"/>
        <v>1.1000000000000001</v>
      </c>
      <c r="C1825">
        <f t="shared" si="62"/>
        <v>1.1000000000000001</v>
      </c>
      <c r="F1825">
        <v>3960</v>
      </c>
      <c r="G1825">
        <v>175836</v>
      </c>
      <c r="H1825">
        <v>0</v>
      </c>
      <c r="I1825">
        <v>0</v>
      </c>
      <c r="J1825">
        <v>0</v>
      </c>
      <c r="K1825" t="s">
        <v>362</v>
      </c>
      <c r="L1825" t="s">
        <v>256</v>
      </c>
      <c r="M1825" t="s">
        <v>443</v>
      </c>
      <c r="N1825" t="s">
        <v>444</v>
      </c>
      <c r="O1825">
        <v>0</v>
      </c>
      <c r="P1825">
        <v>-4.75</v>
      </c>
      <c r="Q1825">
        <v>-3.5</v>
      </c>
      <c r="R1825">
        <v>4.75</v>
      </c>
      <c r="S1825">
        <v>3</v>
      </c>
      <c r="T1825">
        <v>-13.5</v>
      </c>
      <c r="U1825">
        <v>2.5499999999999998</v>
      </c>
      <c r="V1825">
        <v>-6.75</v>
      </c>
      <c r="W1825" t="str">
        <f t="shared" si="58"/>
        <v>g120,5,empty,3,206,1,1,0</v>
      </c>
      <c r="X1825" s="1" t="s">
        <v>319</v>
      </c>
      <c r="Y1825" s="2" t="str">
        <f>IF(AND(ISBLANK(X1825),OR(NOT(ISBLANK(Z1825)),NOT(ISBLANK(AA1825)))),#N/A,
IF(ISBLANK(X1825),"",
IF(AND(NOT(ISERROR(VLOOKUP(X1825,MonsterTable!$A:$B,MATCH(MonsterTable!$B$1,MonsterTable!$A$1:$B$1,0),0))),OR(ISBLANK(Z1825),ISBLANK(AA1825))),#N/A,
IFERROR(VLOOKUP(X1825,MonsterTable!$A:$B,MATCH(MonsterTable!$B$1,MonsterTable!$A$1:$B$1,0),0),
IF(OR(NOT(ISBLANK(Z1825)),ISBLANK(AA1825)),#N/A,
IF(X1825="empty","empty",
VLOOKUP(X1825,MonsterGroupTable!$A:$A,1,0)))))))</f>
        <v>g120</v>
      </c>
      <c r="AA1825">
        <v>5</v>
      </c>
      <c r="AE1825" s="1" t="s">
        <v>446</v>
      </c>
      <c r="AF1825" s="2" t="str">
        <f>IF(AND(ISBLANK(AE1825),OR(NOT(ISBLANK(AG1825)),NOT(ISBLANK(AH1825)))),#N/A,
IF(ISBLANK(AE1825),"",
IF(AND(NOT(ISERROR(VLOOKUP(AE1825,MonsterTable!$A:$B,MATCH(MonsterTable!$B$1,MonsterTable!$A$1:$B$1,0),0))),OR(ISBLANK(AG1825),ISBLANK(AH1825))),#N/A,
IFERROR(VLOOKUP(AE1825,MonsterTable!$A:$B,MATCH(MonsterTable!$B$1,MonsterTable!$A$1:$B$1,0),0),
IF(OR(NOT(ISBLANK(AG1825)),ISBLANK(AH1825)),#N/A,
IF(AE1825="empty","empty",
VLOOKUP(AE1825,MonsterGroupTable!$A:$A,1,0)))))))</f>
        <v>empty</v>
      </c>
      <c r="AH1825">
        <v>3</v>
      </c>
      <c r="AL1825" s="1" t="s">
        <v>342</v>
      </c>
      <c r="AM1825" s="2">
        <f>IF(AND(ISBLANK(AL1825),OR(NOT(ISBLANK(AN1825)),NOT(ISBLANK(AO1825)))),#N/A,
IF(ISBLANK(AL1825),"",
IF(AND(NOT(ISERROR(VLOOKUP(AL1825,MonsterTable!$A:$B,MATCH(MonsterTable!$B$1,MonsterTable!$A$1:$B$1,0),0))),OR(ISBLANK(AN1825),ISBLANK(AO1825))),#N/A,
IFERROR(VLOOKUP(AL1825,MonsterTable!$A:$B,MATCH(MonsterTable!$B$1,MonsterTable!$A$1:$B$1,0),0),
IF(OR(NOT(ISBLANK(AN1825)),ISBLANK(AO1825)),#N/A,
IF(AL1825="empty","empty",
VLOOKUP(AL1825,MonsterGroupTable!$A:$A,1,0)))))))</f>
        <v>206</v>
      </c>
      <c r="AN1825">
        <v>1</v>
      </c>
      <c r="AO1825">
        <v>1</v>
      </c>
      <c r="AP1825">
        <v>0</v>
      </c>
      <c r="AT1825" s="2" t="str">
        <f>IF(AND(ISBLANK(AS1825),OR(NOT(ISBLANK(AU1825)),NOT(ISBLANK(AV1825)))),#N/A,
IF(ISBLANK(AS1825),"",
IF(AND(NOT(ISERROR(VLOOKUP(AS1825,MonsterTable!$A:$B,MATCH(MonsterTable!$B$1,MonsterTable!$A$1:$B$1,0),0))),OR(ISBLANK(AU1825),ISBLANK(AV1825))),#N/A,
IFERROR(VLOOKUP(AS1825,MonsterTable!$A:$B,MATCH(MonsterTable!$B$1,MonsterTable!$A$1:$B$1,0),0),
IF(OR(NOT(ISBLANK(AU1825)),ISBLANK(AV1825)),#N/A,
IF(AS1825="empty","empty",
VLOOKUP(AS1825,MonsterGroupTable!$A:$A,1,0)))))))</f>
        <v/>
      </c>
      <c r="BA1825" s="2" t="str">
        <f>IF(AND(ISBLANK(AZ1825),OR(NOT(ISBLANK(BB1825)),NOT(ISBLANK(BC1825)))),#N/A,
IF(ISBLANK(AZ1825),"",
IF(AND(NOT(ISERROR(VLOOKUP(AZ1825,MonsterTable!$A:$B,MATCH(MonsterTable!$B$1,MonsterTable!$A$1:$B$1,0),0))),OR(ISBLANK(BB1825),ISBLANK(BC1825))),#N/A,
IFERROR(VLOOKUP(AZ1825,MonsterTable!$A:$B,MATCH(MonsterTable!$B$1,MonsterTable!$A$1:$B$1,0),0),
IF(OR(NOT(ISBLANK(BB1825)),ISBLANK(BC1825)),#N/A,
IF(AZ1825="empty","empty",
VLOOKUP(AZ1825,MonsterGroupTable!$A:$A,1,0)))))))</f>
        <v/>
      </c>
    </row>
    <row r="1826" spans="1:53">
      <c r="A1826">
        <v>20792</v>
      </c>
      <c r="B1826">
        <f t="shared" si="61"/>
        <v>1.1000000000000001</v>
      </c>
      <c r="C1826">
        <f t="shared" si="62"/>
        <v>1.1000000000000001</v>
      </c>
      <c r="F1826">
        <v>3960</v>
      </c>
      <c r="G1826">
        <v>176430</v>
      </c>
      <c r="H1826">
        <v>0</v>
      </c>
      <c r="I1826">
        <v>0</v>
      </c>
      <c r="J1826">
        <v>0</v>
      </c>
      <c r="K1826" t="s">
        <v>362</v>
      </c>
      <c r="L1826" t="s">
        <v>256</v>
      </c>
      <c r="M1826" t="s">
        <v>443</v>
      </c>
      <c r="N1826" t="s">
        <v>444</v>
      </c>
      <c r="O1826">
        <v>0</v>
      </c>
      <c r="P1826">
        <v>-4.75</v>
      </c>
      <c r="Q1826">
        <v>-3.5</v>
      </c>
      <c r="R1826">
        <v>4.75</v>
      </c>
      <c r="S1826">
        <v>3</v>
      </c>
      <c r="T1826">
        <v>-13.5</v>
      </c>
      <c r="U1826">
        <v>2.5499999999999998</v>
      </c>
      <c r="V1826">
        <v>-6.75</v>
      </c>
      <c r="W1826" t="str">
        <f t="shared" si="58"/>
        <v>g120,5,empty,3,206,1,1,0</v>
      </c>
      <c r="X1826" s="1" t="s">
        <v>319</v>
      </c>
      <c r="Y1826" s="2" t="str">
        <f>IF(AND(ISBLANK(X1826),OR(NOT(ISBLANK(Z1826)),NOT(ISBLANK(AA1826)))),#N/A,
IF(ISBLANK(X1826),"",
IF(AND(NOT(ISERROR(VLOOKUP(X1826,MonsterTable!$A:$B,MATCH(MonsterTable!$B$1,MonsterTable!$A$1:$B$1,0),0))),OR(ISBLANK(Z1826),ISBLANK(AA1826))),#N/A,
IFERROR(VLOOKUP(X1826,MonsterTable!$A:$B,MATCH(MonsterTable!$B$1,MonsterTable!$A$1:$B$1,0),0),
IF(OR(NOT(ISBLANK(Z1826)),ISBLANK(AA1826)),#N/A,
IF(X1826="empty","empty",
VLOOKUP(X1826,MonsterGroupTable!$A:$A,1,0)))))))</f>
        <v>g120</v>
      </c>
      <c r="AA1826">
        <v>5</v>
      </c>
      <c r="AE1826" s="1" t="s">
        <v>446</v>
      </c>
      <c r="AF1826" s="2" t="str">
        <f>IF(AND(ISBLANK(AE1826),OR(NOT(ISBLANK(AG1826)),NOT(ISBLANK(AH1826)))),#N/A,
IF(ISBLANK(AE1826),"",
IF(AND(NOT(ISERROR(VLOOKUP(AE1826,MonsterTable!$A:$B,MATCH(MonsterTable!$B$1,MonsterTable!$A$1:$B$1,0),0))),OR(ISBLANK(AG1826),ISBLANK(AH1826))),#N/A,
IFERROR(VLOOKUP(AE1826,MonsterTable!$A:$B,MATCH(MonsterTable!$B$1,MonsterTable!$A$1:$B$1,0),0),
IF(OR(NOT(ISBLANK(AG1826)),ISBLANK(AH1826)),#N/A,
IF(AE1826="empty","empty",
VLOOKUP(AE1826,MonsterGroupTable!$A:$A,1,0)))))))</f>
        <v>empty</v>
      </c>
      <c r="AH1826">
        <v>3</v>
      </c>
      <c r="AL1826" s="1" t="s">
        <v>342</v>
      </c>
      <c r="AM1826" s="2">
        <f>IF(AND(ISBLANK(AL1826),OR(NOT(ISBLANK(AN1826)),NOT(ISBLANK(AO1826)))),#N/A,
IF(ISBLANK(AL1826),"",
IF(AND(NOT(ISERROR(VLOOKUP(AL1826,MonsterTable!$A:$B,MATCH(MonsterTable!$B$1,MonsterTable!$A$1:$B$1,0),0))),OR(ISBLANK(AN1826),ISBLANK(AO1826))),#N/A,
IFERROR(VLOOKUP(AL1826,MonsterTable!$A:$B,MATCH(MonsterTable!$B$1,MonsterTable!$A$1:$B$1,0),0),
IF(OR(NOT(ISBLANK(AN1826)),ISBLANK(AO1826)),#N/A,
IF(AL1826="empty","empty",
VLOOKUP(AL1826,MonsterGroupTable!$A:$A,1,0)))))))</f>
        <v>206</v>
      </c>
      <c r="AN1826">
        <v>1</v>
      </c>
      <c r="AO1826">
        <v>1</v>
      </c>
      <c r="AP1826">
        <v>0</v>
      </c>
      <c r="AT1826" s="2" t="str">
        <f>IF(AND(ISBLANK(AS1826),OR(NOT(ISBLANK(AU1826)),NOT(ISBLANK(AV1826)))),#N/A,
IF(ISBLANK(AS1826),"",
IF(AND(NOT(ISERROR(VLOOKUP(AS1826,MonsterTable!$A:$B,MATCH(MonsterTable!$B$1,MonsterTable!$A$1:$B$1,0),0))),OR(ISBLANK(AU1826),ISBLANK(AV1826))),#N/A,
IFERROR(VLOOKUP(AS1826,MonsterTable!$A:$B,MATCH(MonsterTable!$B$1,MonsterTable!$A$1:$B$1,0),0),
IF(OR(NOT(ISBLANK(AU1826)),ISBLANK(AV1826)),#N/A,
IF(AS1826="empty","empty",
VLOOKUP(AS1826,MonsterGroupTable!$A:$A,1,0)))))))</f>
        <v/>
      </c>
      <c r="BA1826" s="2" t="str">
        <f>IF(AND(ISBLANK(AZ1826),OR(NOT(ISBLANK(BB1826)),NOT(ISBLANK(BC1826)))),#N/A,
IF(ISBLANK(AZ1826),"",
IF(AND(NOT(ISERROR(VLOOKUP(AZ1826,MonsterTable!$A:$B,MATCH(MonsterTable!$B$1,MonsterTable!$A$1:$B$1,0),0))),OR(ISBLANK(BB1826),ISBLANK(BC1826))),#N/A,
IFERROR(VLOOKUP(AZ1826,MonsterTable!$A:$B,MATCH(MonsterTable!$B$1,MonsterTable!$A$1:$B$1,0),0),
IF(OR(NOT(ISBLANK(BB1826)),ISBLANK(BC1826)),#N/A,
IF(AZ1826="empty","empty",
VLOOKUP(AZ1826,MonsterGroupTable!$A:$A,1,0)))))))</f>
        <v/>
      </c>
    </row>
    <row r="1827" spans="1:53">
      <c r="A1827">
        <v>20793</v>
      </c>
      <c r="B1827">
        <f t="shared" si="61"/>
        <v>1.1000000000000001</v>
      </c>
      <c r="C1827">
        <f t="shared" si="62"/>
        <v>1.1000000000000001</v>
      </c>
      <c r="F1827">
        <v>3960</v>
      </c>
      <c r="G1827">
        <v>177024</v>
      </c>
      <c r="H1827">
        <v>0</v>
      </c>
      <c r="I1827">
        <v>0</v>
      </c>
      <c r="J1827">
        <v>0</v>
      </c>
      <c r="K1827" t="s">
        <v>362</v>
      </c>
      <c r="L1827" t="s">
        <v>256</v>
      </c>
      <c r="M1827" t="s">
        <v>443</v>
      </c>
      <c r="N1827" t="s">
        <v>444</v>
      </c>
      <c r="O1827">
        <v>0</v>
      </c>
      <c r="P1827">
        <v>-4.75</v>
      </c>
      <c r="Q1827">
        <v>-3.5</v>
      </c>
      <c r="R1827">
        <v>4.75</v>
      </c>
      <c r="S1827">
        <v>3</v>
      </c>
      <c r="T1827">
        <v>-13.5</v>
      </c>
      <c r="U1827">
        <v>2.5499999999999998</v>
      </c>
      <c r="V1827">
        <v>-6.75</v>
      </c>
      <c r="W1827" t="str">
        <f t="shared" si="58"/>
        <v>g120,5,empty,3,206,1,1,0</v>
      </c>
      <c r="X1827" s="1" t="s">
        <v>319</v>
      </c>
      <c r="Y1827" s="2" t="str">
        <f>IF(AND(ISBLANK(X1827),OR(NOT(ISBLANK(Z1827)),NOT(ISBLANK(AA1827)))),#N/A,
IF(ISBLANK(X1827),"",
IF(AND(NOT(ISERROR(VLOOKUP(X1827,MonsterTable!$A:$B,MATCH(MonsterTable!$B$1,MonsterTable!$A$1:$B$1,0),0))),OR(ISBLANK(Z1827),ISBLANK(AA1827))),#N/A,
IFERROR(VLOOKUP(X1827,MonsterTable!$A:$B,MATCH(MonsterTable!$B$1,MonsterTable!$A$1:$B$1,0),0),
IF(OR(NOT(ISBLANK(Z1827)),ISBLANK(AA1827)),#N/A,
IF(X1827="empty","empty",
VLOOKUP(X1827,MonsterGroupTable!$A:$A,1,0)))))))</f>
        <v>g120</v>
      </c>
      <c r="AA1827">
        <v>5</v>
      </c>
      <c r="AE1827" s="1" t="s">
        <v>446</v>
      </c>
      <c r="AF1827" s="2" t="str">
        <f>IF(AND(ISBLANK(AE1827),OR(NOT(ISBLANK(AG1827)),NOT(ISBLANK(AH1827)))),#N/A,
IF(ISBLANK(AE1827),"",
IF(AND(NOT(ISERROR(VLOOKUP(AE1827,MonsterTable!$A:$B,MATCH(MonsterTable!$B$1,MonsterTable!$A$1:$B$1,0),0))),OR(ISBLANK(AG1827),ISBLANK(AH1827))),#N/A,
IFERROR(VLOOKUP(AE1827,MonsterTable!$A:$B,MATCH(MonsterTable!$B$1,MonsterTable!$A$1:$B$1,0),0),
IF(OR(NOT(ISBLANK(AG1827)),ISBLANK(AH1827)),#N/A,
IF(AE1827="empty","empty",
VLOOKUP(AE1827,MonsterGroupTable!$A:$A,1,0)))))))</f>
        <v>empty</v>
      </c>
      <c r="AH1827">
        <v>3</v>
      </c>
      <c r="AL1827" s="1" t="s">
        <v>342</v>
      </c>
      <c r="AM1827" s="2">
        <f>IF(AND(ISBLANK(AL1827),OR(NOT(ISBLANK(AN1827)),NOT(ISBLANK(AO1827)))),#N/A,
IF(ISBLANK(AL1827),"",
IF(AND(NOT(ISERROR(VLOOKUP(AL1827,MonsterTable!$A:$B,MATCH(MonsterTable!$B$1,MonsterTable!$A$1:$B$1,0),0))),OR(ISBLANK(AN1827),ISBLANK(AO1827))),#N/A,
IFERROR(VLOOKUP(AL1827,MonsterTable!$A:$B,MATCH(MonsterTable!$B$1,MonsterTable!$A$1:$B$1,0),0),
IF(OR(NOT(ISBLANK(AN1827)),ISBLANK(AO1827)),#N/A,
IF(AL1827="empty","empty",
VLOOKUP(AL1827,MonsterGroupTable!$A:$A,1,0)))))))</f>
        <v>206</v>
      </c>
      <c r="AN1827">
        <v>1</v>
      </c>
      <c r="AO1827">
        <v>1</v>
      </c>
      <c r="AP1827">
        <v>0</v>
      </c>
      <c r="AT1827" s="2" t="str">
        <f>IF(AND(ISBLANK(AS1827),OR(NOT(ISBLANK(AU1827)),NOT(ISBLANK(AV1827)))),#N/A,
IF(ISBLANK(AS1827),"",
IF(AND(NOT(ISERROR(VLOOKUP(AS1827,MonsterTable!$A:$B,MATCH(MonsterTable!$B$1,MonsterTable!$A$1:$B$1,0),0))),OR(ISBLANK(AU1827),ISBLANK(AV1827))),#N/A,
IFERROR(VLOOKUP(AS1827,MonsterTable!$A:$B,MATCH(MonsterTable!$B$1,MonsterTable!$A$1:$B$1,0),0),
IF(OR(NOT(ISBLANK(AU1827)),ISBLANK(AV1827)),#N/A,
IF(AS1827="empty","empty",
VLOOKUP(AS1827,MonsterGroupTable!$A:$A,1,0)))))))</f>
        <v/>
      </c>
      <c r="BA1827" s="2" t="str">
        <f>IF(AND(ISBLANK(AZ1827),OR(NOT(ISBLANK(BB1827)),NOT(ISBLANK(BC1827)))),#N/A,
IF(ISBLANK(AZ1827),"",
IF(AND(NOT(ISERROR(VLOOKUP(AZ1827,MonsterTable!$A:$B,MATCH(MonsterTable!$B$1,MonsterTable!$A$1:$B$1,0),0))),OR(ISBLANK(BB1827),ISBLANK(BC1827))),#N/A,
IFERROR(VLOOKUP(AZ1827,MonsterTable!$A:$B,MATCH(MonsterTable!$B$1,MonsterTable!$A$1:$B$1,0),0),
IF(OR(NOT(ISBLANK(BB1827)),ISBLANK(BC1827)),#N/A,
IF(AZ1827="empty","empty",
VLOOKUP(AZ1827,MonsterGroupTable!$A:$A,1,0)))))))</f>
        <v/>
      </c>
    </row>
    <row r="1828" spans="1:53">
      <c r="A1828">
        <v>20794</v>
      </c>
      <c r="B1828">
        <f t="shared" si="61"/>
        <v>1.1000000000000001</v>
      </c>
      <c r="C1828">
        <f t="shared" si="62"/>
        <v>1.1000000000000001</v>
      </c>
      <c r="F1828">
        <v>3960</v>
      </c>
      <c r="G1828">
        <v>177618</v>
      </c>
      <c r="H1828">
        <v>0</v>
      </c>
      <c r="I1828">
        <v>0</v>
      </c>
      <c r="J1828">
        <v>0</v>
      </c>
      <c r="K1828" t="s">
        <v>362</v>
      </c>
      <c r="L1828" t="s">
        <v>256</v>
      </c>
      <c r="M1828" t="s">
        <v>443</v>
      </c>
      <c r="N1828" t="s">
        <v>444</v>
      </c>
      <c r="O1828">
        <v>0</v>
      </c>
      <c r="P1828">
        <v>-4.75</v>
      </c>
      <c r="Q1828">
        <v>-3.5</v>
      </c>
      <c r="R1828">
        <v>4.75</v>
      </c>
      <c r="S1828">
        <v>3</v>
      </c>
      <c r="T1828">
        <v>-13.5</v>
      </c>
      <c r="U1828">
        <v>2.5499999999999998</v>
      </c>
      <c r="V1828">
        <v>-6.75</v>
      </c>
      <c r="W1828" t="str">
        <f t="shared" si="58"/>
        <v>g120,5,empty,3,206,1,1,0</v>
      </c>
      <c r="X1828" s="1" t="s">
        <v>319</v>
      </c>
      <c r="Y1828" s="2" t="str">
        <f>IF(AND(ISBLANK(X1828),OR(NOT(ISBLANK(Z1828)),NOT(ISBLANK(AA1828)))),#N/A,
IF(ISBLANK(X1828),"",
IF(AND(NOT(ISERROR(VLOOKUP(X1828,MonsterTable!$A:$B,MATCH(MonsterTable!$B$1,MonsterTable!$A$1:$B$1,0),0))),OR(ISBLANK(Z1828),ISBLANK(AA1828))),#N/A,
IFERROR(VLOOKUP(X1828,MonsterTable!$A:$B,MATCH(MonsterTable!$B$1,MonsterTable!$A$1:$B$1,0),0),
IF(OR(NOT(ISBLANK(Z1828)),ISBLANK(AA1828)),#N/A,
IF(X1828="empty","empty",
VLOOKUP(X1828,MonsterGroupTable!$A:$A,1,0)))))))</f>
        <v>g120</v>
      </c>
      <c r="AA1828">
        <v>5</v>
      </c>
      <c r="AE1828" s="1" t="s">
        <v>446</v>
      </c>
      <c r="AF1828" s="2" t="str">
        <f>IF(AND(ISBLANK(AE1828),OR(NOT(ISBLANK(AG1828)),NOT(ISBLANK(AH1828)))),#N/A,
IF(ISBLANK(AE1828),"",
IF(AND(NOT(ISERROR(VLOOKUP(AE1828,MonsterTable!$A:$B,MATCH(MonsterTable!$B$1,MonsterTable!$A$1:$B$1,0),0))),OR(ISBLANK(AG1828),ISBLANK(AH1828))),#N/A,
IFERROR(VLOOKUP(AE1828,MonsterTable!$A:$B,MATCH(MonsterTable!$B$1,MonsterTable!$A$1:$B$1,0),0),
IF(OR(NOT(ISBLANK(AG1828)),ISBLANK(AH1828)),#N/A,
IF(AE1828="empty","empty",
VLOOKUP(AE1828,MonsterGroupTable!$A:$A,1,0)))))))</f>
        <v>empty</v>
      </c>
      <c r="AH1828">
        <v>3</v>
      </c>
      <c r="AL1828" s="1" t="s">
        <v>342</v>
      </c>
      <c r="AM1828" s="2">
        <f>IF(AND(ISBLANK(AL1828),OR(NOT(ISBLANK(AN1828)),NOT(ISBLANK(AO1828)))),#N/A,
IF(ISBLANK(AL1828),"",
IF(AND(NOT(ISERROR(VLOOKUP(AL1828,MonsterTable!$A:$B,MATCH(MonsterTable!$B$1,MonsterTable!$A$1:$B$1,0),0))),OR(ISBLANK(AN1828),ISBLANK(AO1828))),#N/A,
IFERROR(VLOOKUP(AL1828,MonsterTable!$A:$B,MATCH(MonsterTable!$B$1,MonsterTable!$A$1:$B$1,0),0),
IF(OR(NOT(ISBLANK(AN1828)),ISBLANK(AO1828)),#N/A,
IF(AL1828="empty","empty",
VLOOKUP(AL1828,MonsterGroupTable!$A:$A,1,0)))))))</f>
        <v>206</v>
      </c>
      <c r="AN1828">
        <v>1</v>
      </c>
      <c r="AO1828">
        <v>1</v>
      </c>
      <c r="AP1828">
        <v>0</v>
      </c>
      <c r="AT1828" s="2" t="str">
        <f>IF(AND(ISBLANK(AS1828),OR(NOT(ISBLANK(AU1828)),NOT(ISBLANK(AV1828)))),#N/A,
IF(ISBLANK(AS1828),"",
IF(AND(NOT(ISERROR(VLOOKUP(AS1828,MonsterTable!$A:$B,MATCH(MonsterTable!$B$1,MonsterTable!$A$1:$B$1,0),0))),OR(ISBLANK(AU1828),ISBLANK(AV1828))),#N/A,
IFERROR(VLOOKUP(AS1828,MonsterTable!$A:$B,MATCH(MonsterTable!$B$1,MonsterTable!$A$1:$B$1,0),0),
IF(OR(NOT(ISBLANK(AU1828)),ISBLANK(AV1828)),#N/A,
IF(AS1828="empty","empty",
VLOOKUP(AS1828,MonsterGroupTable!$A:$A,1,0)))))))</f>
        <v/>
      </c>
      <c r="BA1828" s="2" t="str">
        <f>IF(AND(ISBLANK(AZ1828),OR(NOT(ISBLANK(BB1828)),NOT(ISBLANK(BC1828)))),#N/A,
IF(ISBLANK(AZ1828),"",
IF(AND(NOT(ISERROR(VLOOKUP(AZ1828,MonsterTable!$A:$B,MATCH(MonsterTable!$B$1,MonsterTable!$A$1:$B$1,0),0))),OR(ISBLANK(BB1828),ISBLANK(BC1828))),#N/A,
IFERROR(VLOOKUP(AZ1828,MonsterTable!$A:$B,MATCH(MonsterTable!$B$1,MonsterTable!$A$1:$B$1,0),0),
IF(OR(NOT(ISBLANK(BB1828)),ISBLANK(BC1828)),#N/A,
IF(AZ1828="empty","empty",
VLOOKUP(AZ1828,MonsterGroupTable!$A:$A,1,0)))))))</f>
        <v/>
      </c>
    </row>
    <row r="1829" spans="1:53">
      <c r="A1829">
        <v>20795</v>
      </c>
      <c r="B1829">
        <f t="shared" si="61"/>
        <v>1.1000000000000001</v>
      </c>
      <c r="C1829">
        <f t="shared" si="62"/>
        <v>1.1000000000000001</v>
      </c>
      <c r="F1829">
        <v>3960</v>
      </c>
      <c r="G1829">
        <v>178212</v>
      </c>
      <c r="H1829">
        <v>0</v>
      </c>
      <c r="I1829">
        <v>0</v>
      </c>
      <c r="J1829">
        <v>0</v>
      </c>
      <c r="K1829" t="s">
        <v>362</v>
      </c>
      <c r="L1829" t="s">
        <v>256</v>
      </c>
      <c r="M1829" t="s">
        <v>443</v>
      </c>
      <c r="N1829" t="s">
        <v>444</v>
      </c>
      <c r="O1829">
        <v>0</v>
      </c>
      <c r="P1829">
        <v>-4.75</v>
      </c>
      <c r="Q1829">
        <v>-3.5</v>
      </c>
      <c r="R1829">
        <v>4.75</v>
      </c>
      <c r="S1829">
        <v>3</v>
      </c>
      <c r="T1829">
        <v>-13.5</v>
      </c>
      <c r="U1829">
        <v>2.5499999999999998</v>
      </c>
      <c r="V1829">
        <v>-6.75</v>
      </c>
      <c r="W1829" t="str">
        <f t="shared" si="58"/>
        <v>g120,5,empty,3,206,1,1,0</v>
      </c>
      <c r="X1829" s="1" t="s">
        <v>319</v>
      </c>
      <c r="Y1829" s="2" t="str">
        <f>IF(AND(ISBLANK(X1829),OR(NOT(ISBLANK(Z1829)),NOT(ISBLANK(AA1829)))),#N/A,
IF(ISBLANK(X1829),"",
IF(AND(NOT(ISERROR(VLOOKUP(X1829,MonsterTable!$A:$B,MATCH(MonsterTable!$B$1,MonsterTable!$A$1:$B$1,0),0))),OR(ISBLANK(Z1829),ISBLANK(AA1829))),#N/A,
IFERROR(VLOOKUP(X1829,MonsterTable!$A:$B,MATCH(MonsterTable!$B$1,MonsterTable!$A$1:$B$1,0),0),
IF(OR(NOT(ISBLANK(Z1829)),ISBLANK(AA1829)),#N/A,
IF(X1829="empty","empty",
VLOOKUP(X1829,MonsterGroupTable!$A:$A,1,0)))))))</f>
        <v>g120</v>
      </c>
      <c r="AA1829">
        <v>5</v>
      </c>
      <c r="AE1829" s="1" t="s">
        <v>446</v>
      </c>
      <c r="AF1829" s="2" t="str">
        <f>IF(AND(ISBLANK(AE1829),OR(NOT(ISBLANK(AG1829)),NOT(ISBLANK(AH1829)))),#N/A,
IF(ISBLANK(AE1829),"",
IF(AND(NOT(ISERROR(VLOOKUP(AE1829,MonsterTable!$A:$B,MATCH(MonsterTable!$B$1,MonsterTable!$A$1:$B$1,0),0))),OR(ISBLANK(AG1829),ISBLANK(AH1829))),#N/A,
IFERROR(VLOOKUP(AE1829,MonsterTable!$A:$B,MATCH(MonsterTable!$B$1,MonsterTable!$A$1:$B$1,0),0),
IF(OR(NOT(ISBLANK(AG1829)),ISBLANK(AH1829)),#N/A,
IF(AE1829="empty","empty",
VLOOKUP(AE1829,MonsterGroupTable!$A:$A,1,0)))))))</f>
        <v>empty</v>
      </c>
      <c r="AH1829">
        <v>3</v>
      </c>
      <c r="AL1829" s="1" t="s">
        <v>342</v>
      </c>
      <c r="AM1829" s="2">
        <f>IF(AND(ISBLANK(AL1829),OR(NOT(ISBLANK(AN1829)),NOT(ISBLANK(AO1829)))),#N/A,
IF(ISBLANK(AL1829),"",
IF(AND(NOT(ISERROR(VLOOKUP(AL1829,MonsterTable!$A:$B,MATCH(MonsterTable!$B$1,MonsterTable!$A$1:$B$1,0),0))),OR(ISBLANK(AN1829),ISBLANK(AO1829))),#N/A,
IFERROR(VLOOKUP(AL1829,MonsterTable!$A:$B,MATCH(MonsterTable!$B$1,MonsterTable!$A$1:$B$1,0),0),
IF(OR(NOT(ISBLANK(AN1829)),ISBLANK(AO1829)),#N/A,
IF(AL1829="empty","empty",
VLOOKUP(AL1829,MonsterGroupTable!$A:$A,1,0)))))))</f>
        <v>206</v>
      </c>
      <c r="AN1829">
        <v>1</v>
      </c>
      <c r="AO1829">
        <v>1</v>
      </c>
      <c r="AP1829">
        <v>0</v>
      </c>
      <c r="AT1829" s="2" t="str">
        <f>IF(AND(ISBLANK(AS1829),OR(NOT(ISBLANK(AU1829)),NOT(ISBLANK(AV1829)))),#N/A,
IF(ISBLANK(AS1829),"",
IF(AND(NOT(ISERROR(VLOOKUP(AS1829,MonsterTable!$A:$B,MATCH(MonsterTable!$B$1,MonsterTable!$A$1:$B$1,0),0))),OR(ISBLANK(AU1829),ISBLANK(AV1829))),#N/A,
IFERROR(VLOOKUP(AS1829,MonsterTable!$A:$B,MATCH(MonsterTable!$B$1,MonsterTable!$A$1:$B$1,0),0),
IF(OR(NOT(ISBLANK(AU1829)),ISBLANK(AV1829)),#N/A,
IF(AS1829="empty","empty",
VLOOKUP(AS1829,MonsterGroupTable!$A:$A,1,0)))))))</f>
        <v/>
      </c>
      <c r="BA1829" s="2" t="str">
        <f>IF(AND(ISBLANK(AZ1829),OR(NOT(ISBLANK(BB1829)),NOT(ISBLANK(BC1829)))),#N/A,
IF(ISBLANK(AZ1829),"",
IF(AND(NOT(ISERROR(VLOOKUP(AZ1829,MonsterTable!$A:$B,MATCH(MonsterTable!$B$1,MonsterTable!$A$1:$B$1,0),0))),OR(ISBLANK(BB1829),ISBLANK(BC1829))),#N/A,
IFERROR(VLOOKUP(AZ1829,MonsterTable!$A:$B,MATCH(MonsterTable!$B$1,MonsterTable!$A$1:$B$1,0),0),
IF(OR(NOT(ISBLANK(BB1829)),ISBLANK(BC1829)),#N/A,
IF(AZ1829="empty","empty",
VLOOKUP(AZ1829,MonsterGroupTable!$A:$A,1,0)))))))</f>
        <v/>
      </c>
    </row>
    <row r="1830" spans="1:53">
      <c r="A1830">
        <v>20796</v>
      </c>
      <c r="B1830">
        <f t="shared" si="61"/>
        <v>1.1000000000000001</v>
      </c>
      <c r="C1830">
        <f t="shared" si="62"/>
        <v>1.1000000000000001</v>
      </c>
      <c r="F1830">
        <v>3960</v>
      </c>
      <c r="G1830">
        <v>178806</v>
      </c>
      <c r="H1830">
        <v>0</v>
      </c>
      <c r="I1830">
        <v>0</v>
      </c>
      <c r="J1830">
        <v>0</v>
      </c>
      <c r="K1830" t="s">
        <v>362</v>
      </c>
      <c r="L1830" t="s">
        <v>256</v>
      </c>
      <c r="M1830" t="s">
        <v>443</v>
      </c>
      <c r="N1830" t="s">
        <v>444</v>
      </c>
      <c r="O1830">
        <v>0</v>
      </c>
      <c r="P1830">
        <v>-4.75</v>
      </c>
      <c r="Q1830">
        <v>-3.5</v>
      </c>
      <c r="R1830">
        <v>4.75</v>
      </c>
      <c r="S1830">
        <v>3</v>
      </c>
      <c r="T1830">
        <v>-13.5</v>
      </c>
      <c r="U1830">
        <v>2.5499999999999998</v>
      </c>
      <c r="V1830">
        <v>-6.75</v>
      </c>
      <c r="W1830" t="str">
        <f t="shared" si="58"/>
        <v>g120,5,empty,3,206,1,1,0</v>
      </c>
      <c r="X1830" s="1" t="s">
        <v>319</v>
      </c>
      <c r="Y1830" s="2" t="str">
        <f>IF(AND(ISBLANK(X1830),OR(NOT(ISBLANK(Z1830)),NOT(ISBLANK(AA1830)))),#N/A,
IF(ISBLANK(X1830),"",
IF(AND(NOT(ISERROR(VLOOKUP(X1830,MonsterTable!$A:$B,MATCH(MonsterTable!$B$1,MonsterTable!$A$1:$B$1,0),0))),OR(ISBLANK(Z1830),ISBLANK(AA1830))),#N/A,
IFERROR(VLOOKUP(X1830,MonsterTable!$A:$B,MATCH(MonsterTable!$B$1,MonsterTable!$A$1:$B$1,0),0),
IF(OR(NOT(ISBLANK(Z1830)),ISBLANK(AA1830)),#N/A,
IF(X1830="empty","empty",
VLOOKUP(X1830,MonsterGroupTable!$A:$A,1,0)))))))</f>
        <v>g120</v>
      </c>
      <c r="AA1830">
        <v>5</v>
      </c>
      <c r="AE1830" s="1" t="s">
        <v>446</v>
      </c>
      <c r="AF1830" s="2" t="str">
        <f>IF(AND(ISBLANK(AE1830),OR(NOT(ISBLANK(AG1830)),NOT(ISBLANK(AH1830)))),#N/A,
IF(ISBLANK(AE1830),"",
IF(AND(NOT(ISERROR(VLOOKUP(AE1830,MonsterTable!$A:$B,MATCH(MonsterTable!$B$1,MonsterTable!$A$1:$B$1,0),0))),OR(ISBLANK(AG1830),ISBLANK(AH1830))),#N/A,
IFERROR(VLOOKUP(AE1830,MonsterTable!$A:$B,MATCH(MonsterTable!$B$1,MonsterTable!$A$1:$B$1,0),0),
IF(OR(NOT(ISBLANK(AG1830)),ISBLANK(AH1830)),#N/A,
IF(AE1830="empty","empty",
VLOOKUP(AE1830,MonsterGroupTable!$A:$A,1,0)))))))</f>
        <v>empty</v>
      </c>
      <c r="AH1830">
        <v>3</v>
      </c>
      <c r="AL1830" s="1" t="s">
        <v>342</v>
      </c>
      <c r="AM1830" s="2">
        <f>IF(AND(ISBLANK(AL1830),OR(NOT(ISBLANK(AN1830)),NOT(ISBLANK(AO1830)))),#N/A,
IF(ISBLANK(AL1830),"",
IF(AND(NOT(ISERROR(VLOOKUP(AL1830,MonsterTable!$A:$B,MATCH(MonsterTable!$B$1,MonsterTable!$A$1:$B$1,0),0))),OR(ISBLANK(AN1830),ISBLANK(AO1830))),#N/A,
IFERROR(VLOOKUP(AL1830,MonsterTable!$A:$B,MATCH(MonsterTable!$B$1,MonsterTable!$A$1:$B$1,0),0),
IF(OR(NOT(ISBLANK(AN1830)),ISBLANK(AO1830)),#N/A,
IF(AL1830="empty","empty",
VLOOKUP(AL1830,MonsterGroupTable!$A:$A,1,0)))))))</f>
        <v>206</v>
      </c>
      <c r="AN1830">
        <v>1</v>
      </c>
      <c r="AO1830">
        <v>1</v>
      </c>
      <c r="AP1830">
        <v>0</v>
      </c>
      <c r="AT1830" s="2" t="str">
        <f>IF(AND(ISBLANK(AS1830),OR(NOT(ISBLANK(AU1830)),NOT(ISBLANK(AV1830)))),#N/A,
IF(ISBLANK(AS1830),"",
IF(AND(NOT(ISERROR(VLOOKUP(AS1830,MonsterTable!$A:$B,MATCH(MonsterTable!$B$1,MonsterTable!$A$1:$B$1,0),0))),OR(ISBLANK(AU1830),ISBLANK(AV1830))),#N/A,
IFERROR(VLOOKUP(AS1830,MonsterTable!$A:$B,MATCH(MonsterTable!$B$1,MonsterTable!$A$1:$B$1,0),0),
IF(OR(NOT(ISBLANK(AU1830)),ISBLANK(AV1830)),#N/A,
IF(AS1830="empty","empty",
VLOOKUP(AS1830,MonsterGroupTable!$A:$A,1,0)))))))</f>
        <v/>
      </c>
      <c r="BA1830" s="2" t="str">
        <f>IF(AND(ISBLANK(AZ1830),OR(NOT(ISBLANK(BB1830)),NOT(ISBLANK(BC1830)))),#N/A,
IF(ISBLANK(AZ1830),"",
IF(AND(NOT(ISERROR(VLOOKUP(AZ1830,MonsterTable!$A:$B,MATCH(MonsterTable!$B$1,MonsterTable!$A$1:$B$1,0),0))),OR(ISBLANK(BB1830),ISBLANK(BC1830))),#N/A,
IFERROR(VLOOKUP(AZ1830,MonsterTable!$A:$B,MATCH(MonsterTable!$B$1,MonsterTable!$A$1:$B$1,0),0),
IF(OR(NOT(ISBLANK(BB1830)),ISBLANK(BC1830)),#N/A,
IF(AZ1830="empty","empty",
VLOOKUP(AZ1830,MonsterGroupTable!$A:$A,1,0)))))))</f>
        <v/>
      </c>
    </row>
    <row r="1831" spans="1:53">
      <c r="A1831">
        <v>20797</v>
      </c>
      <c r="B1831">
        <f t="shared" si="61"/>
        <v>1.1000000000000001</v>
      </c>
      <c r="C1831">
        <f t="shared" si="62"/>
        <v>1.1000000000000001</v>
      </c>
      <c r="F1831">
        <v>3960</v>
      </c>
      <c r="G1831">
        <v>179400</v>
      </c>
      <c r="H1831">
        <v>0</v>
      </c>
      <c r="I1831">
        <v>0</v>
      </c>
      <c r="J1831">
        <v>0</v>
      </c>
      <c r="K1831" t="s">
        <v>362</v>
      </c>
      <c r="L1831" t="s">
        <v>256</v>
      </c>
      <c r="M1831" t="s">
        <v>443</v>
      </c>
      <c r="N1831" t="s">
        <v>444</v>
      </c>
      <c r="O1831">
        <v>0</v>
      </c>
      <c r="P1831">
        <v>-4.75</v>
      </c>
      <c r="Q1831">
        <v>-3.5</v>
      </c>
      <c r="R1831">
        <v>4.75</v>
      </c>
      <c r="S1831">
        <v>3</v>
      </c>
      <c r="T1831">
        <v>-13.5</v>
      </c>
      <c r="U1831">
        <v>2.5499999999999998</v>
      </c>
      <c r="V1831">
        <v>-6.75</v>
      </c>
      <c r="W1831" t="str">
        <f t="shared" si="58"/>
        <v>g120,5,empty,3,206,1,1,0</v>
      </c>
      <c r="X1831" s="1" t="s">
        <v>319</v>
      </c>
      <c r="Y1831" s="2" t="str">
        <f>IF(AND(ISBLANK(X1831),OR(NOT(ISBLANK(Z1831)),NOT(ISBLANK(AA1831)))),#N/A,
IF(ISBLANK(X1831),"",
IF(AND(NOT(ISERROR(VLOOKUP(X1831,MonsterTable!$A:$B,MATCH(MonsterTable!$B$1,MonsterTable!$A$1:$B$1,0),0))),OR(ISBLANK(Z1831),ISBLANK(AA1831))),#N/A,
IFERROR(VLOOKUP(X1831,MonsterTable!$A:$B,MATCH(MonsterTable!$B$1,MonsterTable!$A$1:$B$1,0),0),
IF(OR(NOT(ISBLANK(Z1831)),ISBLANK(AA1831)),#N/A,
IF(X1831="empty","empty",
VLOOKUP(X1831,MonsterGroupTable!$A:$A,1,0)))))))</f>
        <v>g120</v>
      </c>
      <c r="AA1831">
        <v>5</v>
      </c>
      <c r="AE1831" s="1" t="s">
        <v>446</v>
      </c>
      <c r="AF1831" s="2" t="str">
        <f>IF(AND(ISBLANK(AE1831),OR(NOT(ISBLANK(AG1831)),NOT(ISBLANK(AH1831)))),#N/A,
IF(ISBLANK(AE1831),"",
IF(AND(NOT(ISERROR(VLOOKUP(AE1831,MonsterTable!$A:$B,MATCH(MonsterTable!$B$1,MonsterTable!$A$1:$B$1,0),0))),OR(ISBLANK(AG1831),ISBLANK(AH1831))),#N/A,
IFERROR(VLOOKUP(AE1831,MonsterTable!$A:$B,MATCH(MonsterTable!$B$1,MonsterTable!$A$1:$B$1,0),0),
IF(OR(NOT(ISBLANK(AG1831)),ISBLANK(AH1831)),#N/A,
IF(AE1831="empty","empty",
VLOOKUP(AE1831,MonsterGroupTable!$A:$A,1,0)))))))</f>
        <v>empty</v>
      </c>
      <c r="AH1831">
        <v>3</v>
      </c>
      <c r="AL1831" s="1" t="s">
        <v>342</v>
      </c>
      <c r="AM1831" s="2">
        <f>IF(AND(ISBLANK(AL1831),OR(NOT(ISBLANK(AN1831)),NOT(ISBLANK(AO1831)))),#N/A,
IF(ISBLANK(AL1831),"",
IF(AND(NOT(ISERROR(VLOOKUP(AL1831,MonsterTable!$A:$B,MATCH(MonsterTable!$B$1,MonsterTable!$A$1:$B$1,0),0))),OR(ISBLANK(AN1831),ISBLANK(AO1831))),#N/A,
IFERROR(VLOOKUP(AL1831,MonsterTable!$A:$B,MATCH(MonsterTable!$B$1,MonsterTable!$A$1:$B$1,0),0),
IF(OR(NOT(ISBLANK(AN1831)),ISBLANK(AO1831)),#N/A,
IF(AL1831="empty","empty",
VLOOKUP(AL1831,MonsterGroupTable!$A:$A,1,0)))))))</f>
        <v>206</v>
      </c>
      <c r="AN1831">
        <v>1</v>
      </c>
      <c r="AO1831">
        <v>1</v>
      </c>
      <c r="AP1831">
        <v>0</v>
      </c>
      <c r="AT1831" s="2" t="str">
        <f>IF(AND(ISBLANK(AS1831),OR(NOT(ISBLANK(AU1831)),NOT(ISBLANK(AV1831)))),#N/A,
IF(ISBLANK(AS1831),"",
IF(AND(NOT(ISERROR(VLOOKUP(AS1831,MonsterTable!$A:$B,MATCH(MonsterTable!$B$1,MonsterTable!$A$1:$B$1,0),0))),OR(ISBLANK(AU1831),ISBLANK(AV1831))),#N/A,
IFERROR(VLOOKUP(AS1831,MonsterTable!$A:$B,MATCH(MonsterTable!$B$1,MonsterTable!$A$1:$B$1,0),0),
IF(OR(NOT(ISBLANK(AU1831)),ISBLANK(AV1831)),#N/A,
IF(AS1831="empty","empty",
VLOOKUP(AS1831,MonsterGroupTable!$A:$A,1,0)))))))</f>
        <v/>
      </c>
      <c r="BA1831" s="2" t="str">
        <f>IF(AND(ISBLANK(AZ1831),OR(NOT(ISBLANK(BB1831)),NOT(ISBLANK(BC1831)))),#N/A,
IF(ISBLANK(AZ1831),"",
IF(AND(NOT(ISERROR(VLOOKUP(AZ1831,MonsterTable!$A:$B,MATCH(MonsterTable!$B$1,MonsterTable!$A$1:$B$1,0),0))),OR(ISBLANK(BB1831),ISBLANK(BC1831))),#N/A,
IFERROR(VLOOKUP(AZ1831,MonsterTable!$A:$B,MATCH(MonsterTable!$B$1,MonsterTable!$A$1:$B$1,0),0),
IF(OR(NOT(ISBLANK(BB1831)),ISBLANK(BC1831)),#N/A,
IF(AZ1831="empty","empty",
VLOOKUP(AZ1831,MonsterGroupTable!$A:$A,1,0)))))))</f>
        <v/>
      </c>
    </row>
    <row r="1832" spans="1:53">
      <c r="A1832">
        <v>20798</v>
      </c>
      <c r="B1832">
        <f t="shared" si="61"/>
        <v>1.1000000000000001</v>
      </c>
      <c r="C1832">
        <f t="shared" si="62"/>
        <v>1.1000000000000001</v>
      </c>
      <c r="F1832">
        <v>3960</v>
      </c>
      <c r="G1832">
        <v>179994</v>
      </c>
      <c r="H1832">
        <v>0</v>
      </c>
      <c r="I1832">
        <v>0</v>
      </c>
      <c r="J1832">
        <v>0</v>
      </c>
      <c r="K1832" t="s">
        <v>362</v>
      </c>
      <c r="L1832" t="s">
        <v>256</v>
      </c>
      <c r="M1832" t="s">
        <v>443</v>
      </c>
      <c r="N1832" t="s">
        <v>444</v>
      </c>
      <c r="O1832">
        <v>0</v>
      </c>
      <c r="P1832">
        <v>-4.75</v>
      </c>
      <c r="Q1832">
        <v>-3.5</v>
      </c>
      <c r="R1832">
        <v>4.75</v>
      </c>
      <c r="S1832">
        <v>3</v>
      </c>
      <c r="T1832">
        <v>-13.5</v>
      </c>
      <c r="U1832">
        <v>2.5499999999999998</v>
      </c>
      <c r="V1832">
        <v>-6.75</v>
      </c>
      <c r="W1832" t="str">
        <f t="shared" si="58"/>
        <v>g120,5,empty,3,206,1,1,0</v>
      </c>
      <c r="X1832" s="1" t="s">
        <v>319</v>
      </c>
      <c r="Y1832" s="2" t="str">
        <f>IF(AND(ISBLANK(X1832),OR(NOT(ISBLANK(Z1832)),NOT(ISBLANK(AA1832)))),#N/A,
IF(ISBLANK(X1832),"",
IF(AND(NOT(ISERROR(VLOOKUP(X1832,MonsterTable!$A:$B,MATCH(MonsterTable!$B$1,MonsterTable!$A$1:$B$1,0),0))),OR(ISBLANK(Z1832),ISBLANK(AA1832))),#N/A,
IFERROR(VLOOKUP(X1832,MonsterTable!$A:$B,MATCH(MonsterTable!$B$1,MonsterTable!$A$1:$B$1,0),0),
IF(OR(NOT(ISBLANK(Z1832)),ISBLANK(AA1832)),#N/A,
IF(X1832="empty","empty",
VLOOKUP(X1832,MonsterGroupTable!$A:$A,1,0)))))))</f>
        <v>g120</v>
      </c>
      <c r="AA1832">
        <v>5</v>
      </c>
      <c r="AE1832" s="1" t="s">
        <v>446</v>
      </c>
      <c r="AF1832" s="2" t="str">
        <f>IF(AND(ISBLANK(AE1832),OR(NOT(ISBLANK(AG1832)),NOT(ISBLANK(AH1832)))),#N/A,
IF(ISBLANK(AE1832),"",
IF(AND(NOT(ISERROR(VLOOKUP(AE1832,MonsterTable!$A:$B,MATCH(MonsterTable!$B$1,MonsterTable!$A$1:$B$1,0),0))),OR(ISBLANK(AG1832),ISBLANK(AH1832))),#N/A,
IFERROR(VLOOKUP(AE1832,MonsterTable!$A:$B,MATCH(MonsterTable!$B$1,MonsterTable!$A$1:$B$1,0),0),
IF(OR(NOT(ISBLANK(AG1832)),ISBLANK(AH1832)),#N/A,
IF(AE1832="empty","empty",
VLOOKUP(AE1832,MonsterGroupTable!$A:$A,1,0)))))))</f>
        <v>empty</v>
      </c>
      <c r="AH1832">
        <v>3</v>
      </c>
      <c r="AL1832" s="1" t="s">
        <v>342</v>
      </c>
      <c r="AM1832" s="2">
        <f>IF(AND(ISBLANK(AL1832),OR(NOT(ISBLANK(AN1832)),NOT(ISBLANK(AO1832)))),#N/A,
IF(ISBLANK(AL1832),"",
IF(AND(NOT(ISERROR(VLOOKUP(AL1832,MonsterTable!$A:$B,MATCH(MonsterTable!$B$1,MonsterTable!$A$1:$B$1,0),0))),OR(ISBLANK(AN1832),ISBLANK(AO1832))),#N/A,
IFERROR(VLOOKUP(AL1832,MonsterTable!$A:$B,MATCH(MonsterTable!$B$1,MonsterTable!$A$1:$B$1,0),0),
IF(OR(NOT(ISBLANK(AN1832)),ISBLANK(AO1832)),#N/A,
IF(AL1832="empty","empty",
VLOOKUP(AL1832,MonsterGroupTable!$A:$A,1,0)))))))</f>
        <v>206</v>
      </c>
      <c r="AN1832">
        <v>1</v>
      </c>
      <c r="AO1832">
        <v>1</v>
      </c>
      <c r="AP1832">
        <v>0</v>
      </c>
      <c r="AT1832" s="2" t="str">
        <f>IF(AND(ISBLANK(AS1832),OR(NOT(ISBLANK(AU1832)),NOT(ISBLANK(AV1832)))),#N/A,
IF(ISBLANK(AS1832),"",
IF(AND(NOT(ISERROR(VLOOKUP(AS1832,MonsterTable!$A:$B,MATCH(MonsterTable!$B$1,MonsterTable!$A$1:$B$1,0),0))),OR(ISBLANK(AU1832),ISBLANK(AV1832))),#N/A,
IFERROR(VLOOKUP(AS1832,MonsterTable!$A:$B,MATCH(MonsterTable!$B$1,MonsterTable!$A$1:$B$1,0),0),
IF(OR(NOT(ISBLANK(AU1832)),ISBLANK(AV1832)),#N/A,
IF(AS1832="empty","empty",
VLOOKUP(AS1832,MonsterGroupTable!$A:$A,1,0)))))))</f>
        <v/>
      </c>
      <c r="BA1832" s="2" t="str">
        <f>IF(AND(ISBLANK(AZ1832),OR(NOT(ISBLANK(BB1832)),NOT(ISBLANK(BC1832)))),#N/A,
IF(ISBLANK(AZ1832),"",
IF(AND(NOT(ISERROR(VLOOKUP(AZ1832,MonsterTable!$A:$B,MATCH(MonsterTable!$B$1,MonsterTable!$A$1:$B$1,0),0))),OR(ISBLANK(BB1832),ISBLANK(BC1832))),#N/A,
IFERROR(VLOOKUP(AZ1832,MonsterTable!$A:$B,MATCH(MonsterTable!$B$1,MonsterTable!$A$1:$B$1,0),0),
IF(OR(NOT(ISBLANK(BB1832)),ISBLANK(BC1832)),#N/A,
IF(AZ1832="empty","empty",
VLOOKUP(AZ1832,MonsterGroupTable!$A:$A,1,0)))))))</f>
        <v/>
      </c>
    </row>
    <row r="1833" spans="1:53">
      <c r="A1833">
        <v>20799</v>
      </c>
      <c r="B1833">
        <f t="shared" si="61"/>
        <v>1.1000000000000001</v>
      </c>
      <c r="C1833">
        <f t="shared" si="62"/>
        <v>1.1000000000000001</v>
      </c>
      <c r="F1833">
        <v>3960</v>
      </c>
      <c r="G1833">
        <v>180588</v>
      </c>
      <c r="H1833">
        <v>0</v>
      </c>
      <c r="I1833">
        <v>0</v>
      </c>
      <c r="J1833">
        <v>0</v>
      </c>
      <c r="K1833" t="s">
        <v>362</v>
      </c>
      <c r="L1833" t="s">
        <v>256</v>
      </c>
      <c r="M1833" t="s">
        <v>443</v>
      </c>
      <c r="N1833" t="s">
        <v>444</v>
      </c>
      <c r="O1833">
        <v>0</v>
      </c>
      <c r="P1833">
        <v>-4.75</v>
      </c>
      <c r="Q1833">
        <v>-3.5</v>
      </c>
      <c r="R1833">
        <v>4.75</v>
      </c>
      <c r="S1833">
        <v>3</v>
      </c>
      <c r="T1833">
        <v>-13.5</v>
      </c>
      <c r="U1833">
        <v>2.5499999999999998</v>
      </c>
      <c r="V1833">
        <v>-6.75</v>
      </c>
      <c r="W1833" t="str">
        <f t="shared" si="58"/>
        <v>g120,5,empty,3,206,1,1,0</v>
      </c>
      <c r="X1833" s="1" t="s">
        <v>319</v>
      </c>
      <c r="Y1833" s="2" t="str">
        <f>IF(AND(ISBLANK(X1833),OR(NOT(ISBLANK(Z1833)),NOT(ISBLANK(AA1833)))),#N/A,
IF(ISBLANK(X1833),"",
IF(AND(NOT(ISERROR(VLOOKUP(X1833,MonsterTable!$A:$B,MATCH(MonsterTable!$B$1,MonsterTable!$A$1:$B$1,0),0))),OR(ISBLANK(Z1833),ISBLANK(AA1833))),#N/A,
IFERROR(VLOOKUP(X1833,MonsterTable!$A:$B,MATCH(MonsterTable!$B$1,MonsterTable!$A$1:$B$1,0),0),
IF(OR(NOT(ISBLANK(Z1833)),ISBLANK(AA1833)),#N/A,
IF(X1833="empty","empty",
VLOOKUP(X1833,MonsterGroupTable!$A:$A,1,0)))))))</f>
        <v>g120</v>
      </c>
      <c r="AA1833">
        <v>5</v>
      </c>
      <c r="AE1833" s="1" t="s">
        <v>446</v>
      </c>
      <c r="AF1833" s="2" t="str">
        <f>IF(AND(ISBLANK(AE1833),OR(NOT(ISBLANK(AG1833)),NOT(ISBLANK(AH1833)))),#N/A,
IF(ISBLANK(AE1833),"",
IF(AND(NOT(ISERROR(VLOOKUP(AE1833,MonsterTable!$A:$B,MATCH(MonsterTable!$B$1,MonsterTable!$A$1:$B$1,0),0))),OR(ISBLANK(AG1833),ISBLANK(AH1833))),#N/A,
IFERROR(VLOOKUP(AE1833,MonsterTable!$A:$B,MATCH(MonsterTable!$B$1,MonsterTable!$A$1:$B$1,0),0),
IF(OR(NOT(ISBLANK(AG1833)),ISBLANK(AH1833)),#N/A,
IF(AE1833="empty","empty",
VLOOKUP(AE1833,MonsterGroupTable!$A:$A,1,0)))))))</f>
        <v>empty</v>
      </c>
      <c r="AH1833">
        <v>3</v>
      </c>
      <c r="AL1833" s="1" t="s">
        <v>342</v>
      </c>
      <c r="AM1833" s="2">
        <f>IF(AND(ISBLANK(AL1833),OR(NOT(ISBLANK(AN1833)),NOT(ISBLANK(AO1833)))),#N/A,
IF(ISBLANK(AL1833),"",
IF(AND(NOT(ISERROR(VLOOKUP(AL1833,MonsterTable!$A:$B,MATCH(MonsterTable!$B$1,MonsterTable!$A$1:$B$1,0),0))),OR(ISBLANK(AN1833),ISBLANK(AO1833))),#N/A,
IFERROR(VLOOKUP(AL1833,MonsterTable!$A:$B,MATCH(MonsterTable!$B$1,MonsterTable!$A$1:$B$1,0),0),
IF(OR(NOT(ISBLANK(AN1833)),ISBLANK(AO1833)),#N/A,
IF(AL1833="empty","empty",
VLOOKUP(AL1833,MonsterGroupTable!$A:$A,1,0)))))))</f>
        <v>206</v>
      </c>
      <c r="AN1833">
        <v>1</v>
      </c>
      <c r="AO1833">
        <v>1</v>
      </c>
      <c r="AP1833">
        <v>0</v>
      </c>
      <c r="AT1833" s="2" t="str">
        <f>IF(AND(ISBLANK(AS1833),OR(NOT(ISBLANK(AU1833)),NOT(ISBLANK(AV1833)))),#N/A,
IF(ISBLANK(AS1833),"",
IF(AND(NOT(ISERROR(VLOOKUP(AS1833,MonsterTable!$A:$B,MATCH(MonsterTable!$B$1,MonsterTable!$A$1:$B$1,0),0))),OR(ISBLANK(AU1833),ISBLANK(AV1833))),#N/A,
IFERROR(VLOOKUP(AS1833,MonsterTable!$A:$B,MATCH(MonsterTable!$B$1,MonsterTable!$A$1:$B$1,0),0),
IF(OR(NOT(ISBLANK(AU1833)),ISBLANK(AV1833)),#N/A,
IF(AS1833="empty","empty",
VLOOKUP(AS1833,MonsterGroupTable!$A:$A,1,0)))))))</f>
        <v/>
      </c>
      <c r="BA1833" s="2" t="str">
        <f>IF(AND(ISBLANK(AZ1833),OR(NOT(ISBLANK(BB1833)),NOT(ISBLANK(BC1833)))),#N/A,
IF(ISBLANK(AZ1833),"",
IF(AND(NOT(ISERROR(VLOOKUP(AZ1833,MonsterTable!$A:$B,MATCH(MonsterTable!$B$1,MonsterTable!$A$1:$B$1,0),0))),OR(ISBLANK(BB1833),ISBLANK(BC1833))),#N/A,
IFERROR(VLOOKUP(AZ1833,MonsterTable!$A:$B,MATCH(MonsterTable!$B$1,MonsterTable!$A$1:$B$1,0),0),
IF(OR(NOT(ISBLANK(BB1833)),ISBLANK(BC1833)),#N/A,
IF(AZ1833="empty","empty",
VLOOKUP(AZ1833,MonsterGroupTable!$A:$A,1,0)))))))</f>
        <v/>
      </c>
    </row>
    <row r="1834" spans="1:53">
      <c r="A1834">
        <v>20800</v>
      </c>
      <c r="B1834">
        <f t="shared" si="61"/>
        <v>1.2</v>
      </c>
      <c r="C1834">
        <f t="shared" si="62"/>
        <v>1.1000000000000001</v>
      </c>
      <c r="F1834">
        <v>3960</v>
      </c>
      <c r="G1834">
        <v>182050</v>
      </c>
      <c r="H1834">
        <v>0</v>
      </c>
      <c r="I1834">
        <v>0</v>
      </c>
      <c r="J1834">
        <v>0</v>
      </c>
      <c r="K1834" t="s">
        <v>362</v>
      </c>
      <c r="L1834" t="s">
        <v>258</v>
      </c>
      <c r="M1834" t="s">
        <v>443</v>
      </c>
      <c r="N1834" t="s">
        <v>444</v>
      </c>
      <c r="O1834">
        <v>0</v>
      </c>
      <c r="P1834">
        <v>-4.75</v>
      </c>
      <c r="Q1834">
        <v>-3.5</v>
      </c>
      <c r="R1834">
        <v>4.75</v>
      </c>
      <c r="S1834">
        <v>3</v>
      </c>
      <c r="T1834">
        <v>-13.5</v>
      </c>
      <c r="U1834">
        <v>2.5499999999999998</v>
      </c>
      <c r="V1834">
        <v>-6.75</v>
      </c>
      <c r="W1834" t="str">
        <f t="shared" si="58"/>
        <v>g120,5,empty,3,206,1,1,0</v>
      </c>
      <c r="X1834" s="1" t="s">
        <v>319</v>
      </c>
      <c r="Y1834" s="2" t="str">
        <f>IF(AND(ISBLANK(X1834),OR(NOT(ISBLANK(Z1834)),NOT(ISBLANK(AA1834)))),#N/A,
IF(ISBLANK(X1834),"",
IF(AND(NOT(ISERROR(VLOOKUP(X1834,MonsterTable!$A:$B,MATCH(MonsterTable!$B$1,MonsterTable!$A$1:$B$1,0),0))),OR(ISBLANK(Z1834),ISBLANK(AA1834))),#N/A,
IFERROR(VLOOKUP(X1834,MonsterTable!$A:$B,MATCH(MonsterTable!$B$1,MonsterTable!$A$1:$B$1,0),0),
IF(OR(NOT(ISBLANK(Z1834)),ISBLANK(AA1834)),#N/A,
IF(X1834="empty","empty",
VLOOKUP(X1834,MonsterGroupTable!$A:$A,1,0)))))))</f>
        <v>g120</v>
      </c>
      <c r="AA1834">
        <v>5</v>
      </c>
      <c r="AE1834" s="1" t="s">
        <v>446</v>
      </c>
      <c r="AF1834" s="2" t="str">
        <f>IF(AND(ISBLANK(AE1834),OR(NOT(ISBLANK(AG1834)),NOT(ISBLANK(AH1834)))),#N/A,
IF(ISBLANK(AE1834),"",
IF(AND(NOT(ISERROR(VLOOKUP(AE1834,MonsterTable!$A:$B,MATCH(MonsterTable!$B$1,MonsterTable!$A$1:$B$1,0),0))),OR(ISBLANK(AG1834),ISBLANK(AH1834))),#N/A,
IFERROR(VLOOKUP(AE1834,MonsterTable!$A:$B,MATCH(MonsterTable!$B$1,MonsterTable!$A$1:$B$1,0),0),
IF(OR(NOT(ISBLANK(AG1834)),ISBLANK(AH1834)),#N/A,
IF(AE1834="empty","empty",
VLOOKUP(AE1834,MonsterGroupTable!$A:$A,1,0)))))))</f>
        <v>empty</v>
      </c>
      <c r="AH1834">
        <v>3</v>
      </c>
      <c r="AL1834" s="1" t="s">
        <v>342</v>
      </c>
      <c r="AM1834" s="2">
        <f>IF(AND(ISBLANK(AL1834),OR(NOT(ISBLANK(AN1834)),NOT(ISBLANK(AO1834)))),#N/A,
IF(ISBLANK(AL1834),"",
IF(AND(NOT(ISERROR(VLOOKUP(AL1834,MonsterTable!$A:$B,MATCH(MonsterTable!$B$1,MonsterTable!$A$1:$B$1,0),0))),OR(ISBLANK(AN1834),ISBLANK(AO1834))),#N/A,
IFERROR(VLOOKUP(AL1834,MonsterTable!$A:$B,MATCH(MonsterTable!$B$1,MonsterTable!$A$1:$B$1,0),0),
IF(OR(NOT(ISBLANK(AN1834)),ISBLANK(AO1834)),#N/A,
IF(AL1834="empty","empty",
VLOOKUP(AL1834,MonsterGroupTable!$A:$A,1,0)))))))</f>
        <v>206</v>
      </c>
      <c r="AN1834">
        <v>1</v>
      </c>
      <c r="AO1834">
        <v>1</v>
      </c>
      <c r="AP1834">
        <v>0</v>
      </c>
      <c r="AT1834" s="2" t="str">
        <f>IF(AND(ISBLANK(AS1834),OR(NOT(ISBLANK(AU1834)),NOT(ISBLANK(AV1834)))),#N/A,
IF(ISBLANK(AS1834),"",
IF(AND(NOT(ISERROR(VLOOKUP(AS1834,MonsterTable!$A:$B,MATCH(MonsterTable!$B$1,MonsterTable!$A$1:$B$1,0),0))),OR(ISBLANK(AU1834),ISBLANK(AV1834))),#N/A,
IFERROR(VLOOKUP(AS1834,MonsterTable!$A:$B,MATCH(MonsterTable!$B$1,MonsterTable!$A$1:$B$1,0),0),
IF(OR(NOT(ISBLANK(AU1834)),ISBLANK(AV1834)),#N/A,
IF(AS1834="empty","empty",
VLOOKUP(AS1834,MonsterGroupTable!$A:$A,1,0)))))))</f>
        <v/>
      </c>
      <c r="BA1834" s="2" t="str">
        <f>IF(AND(ISBLANK(AZ1834),OR(NOT(ISBLANK(BB1834)),NOT(ISBLANK(BC1834)))),#N/A,
IF(ISBLANK(AZ1834),"",
IF(AND(NOT(ISERROR(VLOOKUP(AZ1834,MonsterTable!$A:$B,MATCH(MonsterTable!$B$1,MonsterTable!$A$1:$B$1,0),0))),OR(ISBLANK(BB1834),ISBLANK(BC1834))),#N/A,
IFERROR(VLOOKUP(AZ1834,MonsterTable!$A:$B,MATCH(MonsterTable!$B$1,MonsterTable!$A$1:$B$1,0),0),
IF(OR(NOT(ISBLANK(BB1834)),ISBLANK(BC1834)),#N/A,
IF(AZ1834="empty","empty",
VLOOKUP(AZ1834,MonsterGroupTable!$A:$A,1,0)))))))</f>
        <v/>
      </c>
    </row>
    <row r="1835" spans="1:53">
      <c r="A1835">
        <v>20801</v>
      </c>
      <c r="B1835">
        <f t="shared" si="61"/>
        <v>1.1000000000000001</v>
      </c>
      <c r="C1835">
        <f t="shared" si="62"/>
        <v>1.1000000000000001</v>
      </c>
      <c r="F1835">
        <v>3960</v>
      </c>
      <c r="G1835">
        <v>182644</v>
      </c>
      <c r="H1835">
        <v>0</v>
      </c>
      <c r="I1835">
        <v>0</v>
      </c>
      <c r="J1835">
        <v>0</v>
      </c>
      <c r="K1835" t="s">
        <v>362</v>
      </c>
      <c r="L1835" t="s">
        <v>260</v>
      </c>
      <c r="M1835" t="s">
        <v>443</v>
      </c>
      <c r="N1835" t="s">
        <v>444</v>
      </c>
      <c r="O1835">
        <v>0</v>
      </c>
      <c r="P1835">
        <v>-4.75</v>
      </c>
      <c r="Q1835">
        <v>-3.5</v>
      </c>
      <c r="R1835">
        <v>4.75</v>
      </c>
      <c r="S1835">
        <v>3</v>
      </c>
      <c r="T1835">
        <v>-13.5</v>
      </c>
      <c r="U1835">
        <v>2.5499999999999998</v>
      </c>
      <c r="V1835">
        <v>-6.75</v>
      </c>
      <c r="W1835" t="str">
        <f t="shared" si="58"/>
        <v>g101,5,empty,3,202,1,1,0</v>
      </c>
      <c r="X1835" s="1" t="s">
        <v>445</v>
      </c>
      <c r="Y1835" s="2" t="str">
        <f>IF(AND(ISBLANK(X1835),OR(NOT(ISBLANK(Z1835)),NOT(ISBLANK(AA1835)))),#N/A,
IF(ISBLANK(X1835),"",
IF(AND(NOT(ISERROR(VLOOKUP(X1835,MonsterTable!$A:$B,MATCH(MonsterTable!$B$1,MonsterTable!$A$1:$B$1,0),0))),OR(ISBLANK(Z1835),ISBLANK(AA1835))),#N/A,
IFERROR(VLOOKUP(X1835,MonsterTable!$A:$B,MATCH(MonsterTable!$B$1,MonsterTable!$A$1:$B$1,0),0),
IF(OR(NOT(ISBLANK(Z1835)),ISBLANK(AA1835)),#N/A,
IF(X1835="empty","empty",
VLOOKUP(X1835,MonsterGroupTable!$A:$A,1,0)))))))</f>
        <v>g101</v>
      </c>
      <c r="AA1835">
        <v>5</v>
      </c>
      <c r="AE1835" s="1" t="s">
        <v>446</v>
      </c>
      <c r="AF1835" s="2" t="str">
        <f>IF(AND(ISBLANK(AE1835),OR(NOT(ISBLANK(AG1835)),NOT(ISBLANK(AH1835)))),#N/A,
IF(ISBLANK(AE1835),"",
IF(AND(NOT(ISERROR(VLOOKUP(AE1835,MonsterTable!$A:$B,MATCH(MonsterTable!$B$1,MonsterTable!$A$1:$B$1,0),0))),OR(ISBLANK(AG1835),ISBLANK(AH1835))),#N/A,
IFERROR(VLOOKUP(AE1835,MonsterTable!$A:$B,MATCH(MonsterTable!$B$1,MonsterTable!$A$1:$B$1,0),0),
IF(OR(NOT(ISBLANK(AG1835)),ISBLANK(AH1835)),#N/A,
IF(AE1835="empty","empty",
VLOOKUP(AE1835,MonsterGroupTable!$A:$A,1,0)))))))</f>
        <v>empty</v>
      </c>
      <c r="AH1835">
        <v>3</v>
      </c>
      <c r="AL1835" s="1" t="s">
        <v>338</v>
      </c>
      <c r="AM1835" s="2">
        <f>IF(AND(ISBLANK(AL1835),OR(NOT(ISBLANK(AN1835)),NOT(ISBLANK(AO1835)))),#N/A,
IF(ISBLANK(AL1835),"",
IF(AND(NOT(ISERROR(VLOOKUP(AL1835,MonsterTable!$A:$B,MATCH(MonsterTable!$B$1,MonsterTable!$A$1:$B$1,0),0))),OR(ISBLANK(AN1835),ISBLANK(AO1835))),#N/A,
IFERROR(VLOOKUP(AL1835,MonsterTable!$A:$B,MATCH(MonsterTable!$B$1,MonsterTable!$A$1:$B$1,0),0),
IF(OR(NOT(ISBLANK(AN1835)),ISBLANK(AO1835)),#N/A,
IF(AL1835="empty","empty",
VLOOKUP(AL1835,MonsterGroupTable!$A:$A,1,0)))))))</f>
        <v>202</v>
      </c>
      <c r="AN1835">
        <v>1</v>
      </c>
      <c r="AO1835">
        <v>1</v>
      </c>
      <c r="AP1835">
        <v>0</v>
      </c>
      <c r="AT1835" s="2" t="str">
        <f>IF(AND(ISBLANK(AS1835),OR(NOT(ISBLANK(AU1835)),NOT(ISBLANK(AV1835)))),#N/A,
IF(ISBLANK(AS1835),"",
IF(AND(NOT(ISERROR(VLOOKUP(AS1835,MonsterTable!$A:$B,MATCH(MonsterTable!$B$1,MonsterTable!$A$1:$B$1,0),0))),OR(ISBLANK(AU1835),ISBLANK(AV1835))),#N/A,
IFERROR(VLOOKUP(AS1835,MonsterTable!$A:$B,MATCH(MonsterTable!$B$1,MonsterTable!$A$1:$B$1,0),0),
IF(OR(NOT(ISBLANK(AU1835)),ISBLANK(AV1835)),#N/A,
IF(AS1835="empty","empty",
VLOOKUP(AS1835,MonsterGroupTable!$A:$A,1,0)))))))</f>
        <v/>
      </c>
      <c r="BA1835" s="2" t="str">
        <f>IF(AND(ISBLANK(AZ1835),OR(NOT(ISBLANK(BB1835)),NOT(ISBLANK(BC1835)))),#N/A,
IF(ISBLANK(AZ1835),"",
IF(AND(NOT(ISERROR(VLOOKUP(AZ1835,MonsterTable!$A:$B,MATCH(MonsterTable!$B$1,MonsterTable!$A$1:$B$1,0),0))),OR(ISBLANK(BB1835),ISBLANK(BC1835))),#N/A,
IFERROR(VLOOKUP(AZ1835,MonsterTable!$A:$B,MATCH(MonsterTable!$B$1,MonsterTable!$A$1:$B$1,0),0),
IF(OR(NOT(ISBLANK(BB1835)),ISBLANK(BC1835)),#N/A,
IF(AZ1835="empty","empty",
VLOOKUP(AZ1835,MonsterGroupTable!$A:$A,1,0)))))))</f>
        <v/>
      </c>
    </row>
    <row r="1836" spans="1:53">
      <c r="A1836">
        <v>20802</v>
      </c>
      <c r="B1836">
        <f t="shared" si="61"/>
        <v>1.1000000000000001</v>
      </c>
      <c r="C1836">
        <f t="shared" si="62"/>
        <v>1.1000000000000001</v>
      </c>
      <c r="F1836">
        <v>3960</v>
      </c>
      <c r="G1836">
        <v>183238</v>
      </c>
      <c r="H1836">
        <v>0</v>
      </c>
      <c r="I1836">
        <v>0</v>
      </c>
      <c r="J1836">
        <v>0</v>
      </c>
      <c r="K1836" t="s">
        <v>362</v>
      </c>
      <c r="L1836" t="s">
        <v>260</v>
      </c>
      <c r="M1836" t="s">
        <v>443</v>
      </c>
      <c r="N1836" t="s">
        <v>444</v>
      </c>
      <c r="O1836">
        <v>0</v>
      </c>
      <c r="P1836">
        <v>-4.75</v>
      </c>
      <c r="Q1836">
        <v>-3.5</v>
      </c>
      <c r="R1836">
        <v>4.75</v>
      </c>
      <c r="S1836">
        <v>3</v>
      </c>
      <c r="T1836">
        <v>-13.5</v>
      </c>
      <c r="U1836">
        <v>2.5499999999999998</v>
      </c>
      <c r="V1836">
        <v>-6.75</v>
      </c>
      <c r="W1836" t="str">
        <f t="shared" si="58"/>
        <v>g101,5,empty,3,202,1,1,0</v>
      </c>
      <c r="X1836" s="1" t="s">
        <v>445</v>
      </c>
      <c r="Y1836" s="2" t="str">
        <f>IF(AND(ISBLANK(X1836),OR(NOT(ISBLANK(Z1836)),NOT(ISBLANK(AA1836)))),#N/A,
IF(ISBLANK(X1836),"",
IF(AND(NOT(ISERROR(VLOOKUP(X1836,MonsterTable!$A:$B,MATCH(MonsterTable!$B$1,MonsterTable!$A$1:$B$1,0),0))),OR(ISBLANK(Z1836),ISBLANK(AA1836))),#N/A,
IFERROR(VLOOKUP(X1836,MonsterTable!$A:$B,MATCH(MonsterTable!$B$1,MonsterTable!$A$1:$B$1,0),0),
IF(OR(NOT(ISBLANK(Z1836)),ISBLANK(AA1836)),#N/A,
IF(X1836="empty","empty",
VLOOKUP(X1836,MonsterGroupTable!$A:$A,1,0)))))))</f>
        <v>g101</v>
      </c>
      <c r="AA1836">
        <v>5</v>
      </c>
      <c r="AE1836" s="1" t="s">
        <v>446</v>
      </c>
      <c r="AF1836" s="2" t="str">
        <f>IF(AND(ISBLANK(AE1836),OR(NOT(ISBLANK(AG1836)),NOT(ISBLANK(AH1836)))),#N/A,
IF(ISBLANK(AE1836),"",
IF(AND(NOT(ISERROR(VLOOKUP(AE1836,MonsterTable!$A:$B,MATCH(MonsterTable!$B$1,MonsterTable!$A$1:$B$1,0),0))),OR(ISBLANK(AG1836),ISBLANK(AH1836))),#N/A,
IFERROR(VLOOKUP(AE1836,MonsterTable!$A:$B,MATCH(MonsterTable!$B$1,MonsterTable!$A$1:$B$1,0),0),
IF(OR(NOT(ISBLANK(AG1836)),ISBLANK(AH1836)),#N/A,
IF(AE1836="empty","empty",
VLOOKUP(AE1836,MonsterGroupTable!$A:$A,1,0)))))))</f>
        <v>empty</v>
      </c>
      <c r="AH1836">
        <v>3</v>
      </c>
      <c r="AL1836" s="1" t="s">
        <v>338</v>
      </c>
      <c r="AM1836" s="2">
        <f>IF(AND(ISBLANK(AL1836),OR(NOT(ISBLANK(AN1836)),NOT(ISBLANK(AO1836)))),#N/A,
IF(ISBLANK(AL1836),"",
IF(AND(NOT(ISERROR(VLOOKUP(AL1836,MonsterTable!$A:$B,MATCH(MonsterTable!$B$1,MonsterTable!$A$1:$B$1,0),0))),OR(ISBLANK(AN1836),ISBLANK(AO1836))),#N/A,
IFERROR(VLOOKUP(AL1836,MonsterTable!$A:$B,MATCH(MonsterTable!$B$1,MonsterTable!$A$1:$B$1,0),0),
IF(OR(NOT(ISBLANK(AN1836)),ISBLANK(AO1836)),#N/A,
IF(AL1836="empty","empty",
VLOOKUP(AL1836,MonsterGroupTable!$A:$A,1,0)))))))</f>
        <v>202</v>
      </c>
      <c r="AN1836">
        <v>1</v>
      </c>
      <c r="AO1836">
        <v>1</v>
      </c>
      <c r="AP1836">
        <v>0</v>
      </c>
      <c r="AT1836" s="2" t="str">
        <f>IF(AND(ISBLANK(AS1836),OR(NOT(ISBLANK(AU1836)),NOT(ISBLANK(AV1836)))),#N/A,
IF(ISBLANK(AS1836),"",
IF(AND(NOT(ISERROR(VLOOKUP(AS1836,MonsterTable!$A:$B,MATCH(MonsterTable!$B$1,MonsterTable!$A$1:$B$1,0),0))),OR(ISBLANK(AU1836),ISBLANK(AV1836))),#N/A,
IFERROR(VLOOKUP(AS1836,MonsterTable!$A:$B,MATCH(MonsterTable!$B$1,MonsterTable!$A$1:$B$1,0),0),
IF(OR(NOT(ISBLANK(AU1836)),ISBLANK(AV1836)),#N/A,
IF(AS1836="empty","empty",
VLOOKUP(AS1836,MonsterGroupTable!$A:$A,1,0)))))))</f>
        <v/>
      </c>
      <c r="BA1836" s="2" t="str">
        <f>IF(AND(ISBLANK(AZ1836),OR(NOT(ISBLANK(BB1836)),NOT(ISBLANK(BC1836)))),#N/A,
IF(ISBLANK(AZ1836),"",
IF(AND(NOT(ISERROR(VLOOKUP(AZ1836,MonsterTable!$A:$B,MATCH(MonsterTable!$B$1,MonsterTable!$A$1:$B$1,0),0))),OR(ISBLANK(BB1836),ISBLANK(BC1836))),#N/A,
IFERROR(VLOOKUP(AZ1836,MonsterTable!$A:$B,MATCH(MonsterTable!$B$1,MonsterTable!$A$1:$B$1,0),0),
IF(OR(NOT(ISBLANK(BB1836)),ISBLANK(BC1836)),#N/A,
IF(AZ1836="empty","empty",
VLOOKUP(AZ1836,MonsterGroupTable!$A:$A,1,0)))))))</f>
        <v/>
      </c>
    </row>
    <row r="1837" spans="1:53">
      <c r="A1837">
        <v>20803</v>
      </c>
      <c r="B1837">
        <f t="shared" si="61"/>
        <v>1.1000000000000001</v>
      </c>
      <c r="C1837">
        <f t="shared" si="62"/>
        <v>1.1000000000000001</v>
      </c>
      <c r="F1837">
        <v>3960</v>
      </c>
      <c r="G1837">
        <v>183832</v>
      </c>
      <c r="H1837">
        <v>0</v>
      </c>
      <c r="I1837">
        <v>0</v>
      </c>
      <c r="J1837">
        <v>0</v>
      </c>
      <c r="K1837" t="s">
        <v>362</v>
      </c>
      <c r="L1837" t="s">
        <v>260</v>
      </c>
      <c r="M1837" t="s">
        <v>443</v>
      </c>
      <c r="N1837" t="s">
        <v>444</v>
      </c>
      <c r="O1837">
        <v>0</v>
      </c>
      <c r="P1837">
        <v>-4.75</v>
      </c>
      <c r="Q1837">
        <v>-3.5</v>
      </c>
      <c r="R1837">
        <v>4.75</v>
      </c>
      <c r="S1837">
        <v>3</v>
      </c>
      <c r="T1837">
        <v>-13.5</v>
      </c>
      <c r="U1837">
        <v>2.5499999999999998</v>
      </c>
      <c r="V1837">
        <v>-6.75</v>
      </c>
      <c r="W1837" t="str">
        <f t="shared" si="58"/>
        <v>g101,5,empty,3,202,1,1,0</v>
      </c>
      <c r="X1837" s="1" t="s">
        <v>445</v>
      </c>
      <c r="Y1837" s="2" t="str">
        <f>IF(AND(ISBLANK(X1837),OR(NOT(ISBLANK(Z1837)),NOT(ISBLANK(AA1837)))),#N/A,
IF(ISBLANK(X1837),"",
IF(AND(NOT(ISERROR(VLOOKUP(X1837,MonsterTable!$A:$B,MATCH(MonsterTable!$B$1,MonsterTable!$A$1:$B$1,0),0))),OR(ISBLANK(Z1837),ISBLANK(AA1837))),#N/A,
IFERROR(VLOOKUP(X1837,MonsterTable!$A:$B,MATCH(MonsterTable!$B$1,MonsterTable!$A$1:$B$1,0),0),
IF(OR(NOT(ISBLANK(Z1837)),ISBLANK(AA1837)),#N/A,
IF(X1837="empty","empty",
VLOOKUP(X1837,MonsterGroupTable!$A:$A,1,0)))))))</f>
        <v>g101</v>
      </c>
      <c r="AA1837">
        <v>5</v>
      </c>
      <c r="AE1837" s="1" t="s">
        <v>446</v>
      </c>
      <c r="AF1837" s="2" t="str">
        <f>IF(AND(ISBLANK(AE1837),OR(NOT(ISBLANK(AG1837)),NOT(ISBLANK(AH1837)))),#N/A,
IF(ISBLANK(AE1837),"",
IF(AND(NOT(ISERROR(VLOOKUP(AE1837,MonsterTable!$A:$B,MATCH(MonsterTable!$B$1,MonsterTable!$A$1:$B$1,0),0))),OR(ISBLANK(AG1837),ISBLANK(AH1837))),#N/A,
IFERROR(VLOOKUP(AE1837,MonsterTable!$A:$B,MATCH(MonsterTable!$B$1,MonsterTable!$A$1:$B$1,0),0),
IF(OR(NOT(ISBLANK(AG1837)),ISBLANK(AH1837)),#N/A,
IF(AE1837="empty","empty",
VLOOKUP(AE1837,MonsterGroupTable!$A:$A,1,0)))))))</f>
        <v>empty</v>
      </c>
      <c r="AH1837">
        <v>3</v>
      </c>
      <c r="AL1837" s="1" t="s">
        <v>338</v>
      </c>
      <c r="AM1837" s="2">
        <f>IF(AND(ISBLANK(AL1837),OR(NOT(ISBLANK(AN1837)),NOT(ISBLANK(AO1837)))),#N/A,
IF(ISBLANK(AL1837),"",
IF(AND(NOT(ISERROR(VLOOKUP(AL1837,MonsterTable!$A:$B,MATCH(MonsterTable!$B$1,MonsterTable!$A$1:$B$1,0),0))),OR(ISBLANK(AN1837),ISBLANK(AO1837))),#N/A,
IFERROR(VLOOKUP(AL1837,MonsterTable!$A:$B,MATCH(MonsterTable!$B$1,MonsterTable!$A$1:$B$1,0),0),
IF(OR(NOT(ISBLANK(AN1837)),ISBLANK(AO1837)),#N/A,
IF(AL1837="empty","empty",
VLOOKUP(AL1837,MonsterGroupTable!$A:$A,1,0)))))))</f>
        <v>202</v>
      </c>
      <c r="AN1837">
        <v>1</v>
      </c>
      <c r="AO1837">
        <v>1</v>
      </c>
      <c r="AP1837">
        <v>0</v>
      </c>
      <c r="AT1837" s="2" t="str">
        <f>IF(AND(ISBLANK(AS1837),OR(NOT(ISBLANK(AU1837)),NOT(ISBLANK(AV1837)))),#N/A,
IF(ISBLANK(AS1837),"",
IF(AND(NOT(ISERROR(VLOOKUP(AS1837,MonsterTable!$A:$B,MATCH(MonsterTable!$B$1,MonsterTable!$A$1:$B$1,0),0))),OR(ISBLANK(AU1837),ISBLANK(AV1837))),#N/A,
IFERROR(VLOOKUP(AS1837,MonsterTable!$A:$B,MATCH(MonsterTable!$B$1,MonsterTable!$A$1:$B$1,0),0),
IF(OR(NOT(ISBLANK(AU1837)),ISBLANK(AV1837)),#N/A,
IF(AS1837="empty","empty",
VLOOKUP(AS1837,MonsterGroupTable!$A:$A,1,0)))))))</f>
        <v/>
      </c>
      <c r="BA1837" s="2" t="str">
        <f>IF(AND(ISBLANK(AZ1837),OR(NOT(ISBLANK(BB1837)),NOT(ISBLANK(BC1837)))),#N/A,
IF(ISBLANK(AZ1837),"",
IF(AND(NOT(ISERROR(VLOOKUP(AZ1837,MonsterTable!$A:$B,MATCH(MonsterTable!$B$1,MonsterTable!$A$1:$B$1,0),0))),OR(ISBLANK(BB1837),ISBLANK(BC1837))),#N/A,
IFERROR(VLOOKUP(AZ1837,MonsterTable!$A:$B,MATCH(MonsterTable!$B$1,MonsterTable!$A$1:$B$1,0),0),
IF(OR(NOT(ISBLANK(BB1837)),ISBLANK(BC1837)),#N/A,
IF(AZ1837="empty","empty",
VLOOKUP(AZ1837,MonsterGroupTable!$A:$A,1,0)))))))</f>
        <v/>
      </c>
    </row>
    <row r="1838" spans="1:53">
      <c r="A1838">
        <v>20804</v>
      </c>
      <c r="B1838">
        <f t="shared" si="61"/>
        <v>1.1000000000000001</v>
      </c>
      <c r="C1838">
        <f t="shared" si="62"/>
        <v>1.1000000000000001</v>
      </c>
      <c r="F1838">
        <v>3960</v>
      </c>
      <c r="G1838">
        <v>184426</v>
      </c>
      <c r="H1838">
        <v>0</v>
      </c>
      <c r="I1838">
        <v>0</v>
      </c>
      <c r="J1838">
        <v>0</v>
      </c>
      <c r="K1838" t="s">
        <v>362</v>
      </c>
      <c r="L1838" t="s">
        <v>260</v>
      </c>
      <c r="M1838" t="s">
        <v>443</v>
      </c>
      <c r="N1838" t="s">
        <v>444</v>
      </c>
      <c r="O1838">
        <v>0</v>
      </c>
      <c r="P1838">
        <v>-4.75</v>
      </c>
      <c r="Q1838">
        <v>-3.5</v>
      </c>
      <c r="R1838">
        <v>4.75</v>
      </c>
      <c r="S1838">
        <v>3</v>
      </c>
      <c r="T1838">
        <v>-13.5</v>
      </c>
      <c r="U1838">
        <v>2.5499999999999998</v>
      </c>
      <c r="V1838">
        <v>-6.75</v>
      </c>
      <c r="W1838" t="str">
        <f t="shared" si="58"/>
        <v>g101,5,empty,3,202,1,1,0</v>
      </c>
      <c r="X1838" s="1" t="s">
        <v>445</v>
      </c>
      <c r="Y1838" s="2" t="str">
        <f>IF(AND(ISBLANK(X1838),OR(NOT(ISBLANK(Z1838)),NOT(ISBLANK(AA1838)))),#N/A,
IF(ISBLANK(X1838),"",
IF(AND(NOT(ISERROR(VLOOKUP(X1838,MonsterTable!$A:$B,MATCH(MonsterTable!$B$1,MonsterTable!$A$1:$B$1,0),0))),OR(ISBLANK(Z1838),ISBLANK(AA1838))),#N/A,
IFERROR(VLOOKUP(X1838,MonsterTable!$A:$B,MATCH(MonsterTable!$B$1,MonsterTable!$A$1:$B$1,0),0),
IF(OR(NOT(ISBLANK(Z1838)),ISBLANK(AA1838)),#N/A,
IF(X1838="empty","empty",
VLOOKUP(X1838,MonsterGroupTable!$A:$A,1,0)))))))</f>
        <v>g101</v>
      </c>
      <c r="AA1838">
        <v>5</v>
      </c>
      <c r="AE1838" s="1" t="s">
        <v>446</v>
      </c>
      <c r="AF1838" s="2" t="str">
        <f>IF(AND(ISBLANK(AE1838),OR(NOT(ISBLANK(AG1838)),NOT(ISBLANK(AH1838)))),#N/A,
IF(ISBLANK(AE1838),"",
IF(AND(NOT(ISERROR(VLOOKUP(AE1838,MonsterTable!$A:$B,MATCH(MonsterTable!$B$1,MonsterTable!$A$1:$B$1,0),0))),OR(ISBLANK(AG1838),ISBLANK(AH1838))),#N/A,
IFERROR(VLOOKUP(AE1838,MonsterTable!$A:$B,MATCH(MonsterTable!$B$1,MonsterTable!$A$1:$B$1,0),0),
IF(OR(NOT(ISBLANK(AG1838)),ISBLANK(AH1838)),#N/A,
IF(AE1838="empty","empty",
VLOOKUP(AE1838,MonsterGroupTable!$A:$A,1,0)))))))</f>
        <v>empty</v>
      </c>
      <c r="AH1838">
        <v>3</v>
      </c>
      <c r="AL1838" s="1" t="s">
        <v>338</v>
      </c>
      <c r="AM1838" s="2">
        <f>IF(AND(ISBLANK(AL1838),OR(NOT(ISBLANK(AN1838)),NOT(ISBLANK(AO1838)))),#N/A,
IF(ISBLANK(AL1838),"",
IF(AND(NOT(ISERROR(VLOOKUP(AL1838,MonsterTable!$A:$B,MATCH(MonsterTable!$B$1,MonsterTable!$A$1:$B$1,0),0))),OR(ISBLANK(AN1838),ISBLANK(AO1838))),#N/A,
IFERROR(VLOOKUP(AL1838,MonsterTable!$A:$B,MATCH(MonsterTable!$B$1,MonsterTable!$A$1:$B$1,0),0),
IF(OR(NOT(ISBLANK(AN1838)),ISBLANK(AO1838)),#N/A,
IF(AL1838="empty","empty",
VLOOKUP(AL1838,MonsterGroupTable!$A:$A,1,0)))))))</f>
        <v>202</v>
      </c>
      <c r="AN1838">
        <v>1</v>
      </c>
      <c r="AO1838">
        <v>1</v>
      </c>
      <c r="AP1838">
        <v>0</v>
      </c>
      <c r="AT1838" s="2" t="str">
        <f>IF(AND(ISBLANK(AS1838),OR(NOT(ISBLANK(AU1838)),NOT(ISBLANK(AV1838)))),#N/A,
IF(ISBLANK(AS1838),"",
IF(AND(NOT(ISERROR(VLOOKUP(AS1838,MonsterTable!$A:$B,MATCH(MonsterTable!$B$1,MonsterTable!$A$1:$B$1,0),0))),OR(ISBLANK(AU1838),ISBLANK(AV1838))),#N/A,
IFERROR(VLOOKUP(AS1838,MonsterTable!$A:$B,MATCH(MonsterTable!$B$1,MonsterTable!$A$1:$B$1,0),0),
IF(OR(NOT(ISBLANK(AU1838)),ISBLANK(AV1838)),#N/A,
IF(AS1838="empty","empty",
VLOOKUP(AS1838,MonsterGroupTable!$A:$A,1,0)))))))</f>
        <v/>
      </c>
      <c r="BA1838" s="2" t="str">
        <f>IF(AND(ISBLANK(AZ1838),OR(NOT(ISBLANK(BB1838)),NOT(ISBLANK(BC1838)))),#N/A,
IF(ISBLANK(AZ1838),"",
IF(AND(NOT(ISERROR(VLOOKUP(AZ1838,MonsterTable!$A:$B,MATCH(MonsterTable!$B$1,MonsterTable!$A$1:$B$1,0),0))),OR(ISBLANK(BB1838),ISBLANK(BC1838))),#N/A,
IFERROR(VLOOKUP(AZ1838,MonsterTable!$A:$B,MATCH(MonsterTable!$B$1,MonsterTable!$A$1:$B$1,0),0),
IF(OR(NOT(ISBLANK(BB1838)),ISBLANK(BC1838)),#N/A,
IF(AZ1838="empty","empty",
VLOOKUP(AZ1838,MonsterGroupTable!$A:$A,1,0)))))))</f>
        <v/>
      </c>
    </row>
    <row r="1839" spans="1:53">
      <c r="A1839">
        <v>20805</v>
      </c>
      <c r="B1839">
        <f t="shared" si="61"/>
        <v>1.1000000000000001</v>
      </c>
      <c r="C1839">
        <f t="shared" si="62"/>
        <v>1.1000000000000001</v>
      </c>
      <c r="F1839">
        <v>3960</v>
      </c>
      <c r="G1839">
        <v>185020</v>
      </c>
      <c r="H1839">
        <v>0</v>
      </c>
      <c r="I1839">
        <v>0</v>
      </c>
      <c r="J1839">
        <v>0</v>
      </c>
      <c r="K1839" t="s">
        <v>362</v>
      </c>
      <c r="L1839" t="s">
        <v>260</v>
      </c>
      <c r="M1839" t="s">
        <v>443</v>
      </c>
      <c r="N1839" t="s">
        <v>444</v>
      </c>
      <c r="O1839">
        <v>0</v>
      </c>
      <c r="P1839">
        <v>-4.75</v>
      </c>
      <c r="Q1839">
        <v>-3.5</v>
      </c>
      <c r="R1839">
        <v>4.75</v>
      </c>
      <c r="S1839">
        <v>3</v>
      </c>
      <c r="T1839">
        <v>-13.5</v>
      </c>
      <c r="U1839">
        <v>2.5499999999999998</v>
      </c>
      <c r="V1839">
        <v>-6.75</v>
      </c>
      <c r="W1839" t="str">
        <f t="shared" si="58"/>
        <v>g101,5,empty,3,202,1,1,0</v>
      </c>
      <c r="X1839" s="1" t="s">
        <v>445</v>
      </c>
      <c r="Y1839" s="2" t="str">
        <f>IF(AND(ISBLANK(X1839),OR(NOT(ISBLANK(Z1839)),NOT(ISBLANK(AA1839)))),#N/A,
IF(ISBLANK(X1839),"",
IF(AND(NOT(ISERROR(VLOOKUP(X1839,MonsterTable!$A:$B,MATCH(MonsterTable!$B$1,MonsterTable!$A$1:$B$1,0),0))),OR(ISBLANK(Z1839),ISBLANK(AA1839))),#N/A,
IFERROR(VLOOKUP(X1839,MonsterTable!$A:$B,MATCH(MonsterTable!$B$1,MonsterTable!$A$1:$B$1,0),0),
IF(OR(NOT(ISBLANK(Z1839)),ISBLANK(AA1839)),#N/A,
IF(X1839="empty","empty",
VLOOKUP(X1839,MonsterGroupTable!$A:$A,1,0)))))))</f>
        <v>g101</v>
      </c>
      <c r="AA1839">
        <v>5</v>
      </c>
      <c r="AE1839" s="1" t="s">
        <v>446</v>
      </c>
      <c r="AF1839" s="2" t="str">
        <f>IF(AND(ISBLANK(AE1839),OR(NOT(ISBLANK(AG1839)),NOT(ISBLANK(AH1839)))),#N/A,
IF(ISBLANK(AE1839),"",
IF(AND(NOT(ISERROR(VLOOKUP(AE1839,MonsterTable!$A:$B,MATCH(MonsterTable!$B$1,MonsterTable!$A$1:$B$1,0),0))),OR(ISBLANK(AG1839),ISBLANK(AH1839))),#N/A,
IFERROR(VLOOKUP(AE1839,MonsterTable!$A:$B,MATCH(MonsterTable!$B$1,MonsterTable!$A$1:$B$1,0),0),
IF(OR(NOT(ISBLANK(AG1839)),ISBLANK(AH1839)),#N/A,
IF(AE1839="empty","empty",
VLOOKUP(AE1839,MonsterGroupTable!$A:$A,1,0)))))))</f>
        <v>empty</v>
      </c>
      <c r="AH1839">
        <v>3</v>
      </c>
      <c r="AL1839" s="1" t="s">
        <v>338</v>
      </c>
      <c r="AM1839" s="2">
        <f>IF(AND(ISBLANK(AL1839),OR(NOT(ISBLANK(AN1839)),NOT(ISBLANK(AO1839)))),#N/A,
IF(ISBLANK(AL1839),"",
IF(AND(NOT(ISERROR(VLOOKUP(AL1839,MonsterTable!$A:$B,MATCH(MonsterTable!$B$1,MonsterTable!$A$1:$B$1,0),0))),OR(ISBLANK(AN1839),ISBLANK(AO1839))),#N/A,
IFERROR(VLOOKUP(AL1839,MonsterTable!$A:$B,MATCH(MonsterTable!$B$1,MonsterTable!$A$1:$B$1,0),0),
IF(OR(NOT(ISBLANK(AN1839)),ISBLANK(AO1839)),#N/A,
IF(AL1839="empty","empty",
VLOOKUP(AL1839,MonsterGroupTable!$A:$A,1,0)))))))</f>
        <v>202</v>
      </c>
      <c r="AN1839">
        <v>1</v>
      </c>
      <c r="AO1839">
        <v>1</v>
      </c>
      <c r="AP1839">
        <v>0</v>
      </c>
      <c r="AT1839" s="2" t="str">
        <f>IF(AND(ISBLANK(AS1839),OR(NOT(ISBLANK(AU1839)),NOT(ISBLANK(AV1839)))),#N/A,
IF(ISBLANK(AS1839),"",
IF(AND(NOT(ISERROR(VLOOKUP(AS1839,MonsterTable!$A:$B,MATCH(MonsterTable!$B$1,MonsterTable!$A$1:$B$1,0),0))),OR(ISBLANK(AU1839),ISBLANK(AV1839))),#N/A,
IFERROR(VLOOKUP(AS1839,MonsterTable!$A:$B,MATCH(MonsterTable!$B$1,MonsterTable!$A$1:$B$1,0),0),
IF(OR(NOT(ISBLANK(AU1839)),ISBLANK(AV1839)),#N/A,
IF(AS1839="empty","empty",
VLOOKUP(AS1839,MonsterGroupTable!$A:$A,1,0)))))))</f>
        <v/>
      </c>
      <c r="BA1839" s="2" t="str">
        <f>IF(AND(ISBLANK(AZ1839),OR(NOT(ISBLANK(BB1839)),NOT(ISBLANK(BC1839)))),#N/A,
IF(ISBLANK(AZ1839),"",
IF(AND(NOT(ISERROR(VLOOKUP(AZ1839,MonsterTable!$A:$B,MATCH(MonsterTable!$B$1,MonsterTable!$A$1:$B$1,0),0))),OR(ISBLANK(BB1839),ISBLANK(BC1839))),#N/A,
IFERROR(VLOOKUP(AZ1839,MonsterTable!$A:$B,MATCH(MonsterTable!$B$1,MonsterTable!$A$1:$B$1,0),0),
IF(OR(NOT(ISBLANK(BB1839)),ISBLANK(BC1839)),#N/A,
IF(AZ1839="empty","empty",
VLOOKUP(AZ1839,MonsterGroupTable!$A:$A,1,0)))))))</f>
        <v/>
      </c>
    </row>
    <row r="1840" spans="1:53">
      <c r="A1840">
        <v>20806</v>
      </c>
      <c r="B1840">
        <f t="shared" si="61"/>
        <v>1.1000000000000001</v>
      </c>
      <c r="C1840">
        <f t="shared" si="62"/>
        <v>1.1000000000000001</v>
      </c>
      <c r="F1840">
        <v>3960</v>
      </c>
      <c r="G1840">
        <v>185614</v>
      </c>
      <c r="H1840">
        <v>0</v>
      </c>
      <c r="I1840">
        <v>0</v>
      </c>
      <c r="J1840">
        <v>0</v>
      </c>
      <c r="K1840" t="s">
        <v>362</v>
      </c>
      <c r="L1840" t="s">
        <v>260</v>
      </c>
      <c r="M1840" t="s">
        <v>443</v>
      </c>
      <c r="N1840" t="s">
        <v>444</v>
      </c>
      <c r="O1840">
        <v>0</v>
      </c>
      <c r="P1840">
        <v>-4.75</v>
      </c>
      <c r="Q1840">
        <v>-3.5</v>
      </c>
      <c r="R1840">
        <v>4.75</v>
      </c>
      <c r="S1840">
        <v>3</v>
      </c>
      <c r="T1840">
        <v>-13.5</v>
      </c>
      <c r="U1840">
        <v>2.5499999999999998</v>
      </c>
      <c r="V1840">
        <v>-6.75</v>
      </c>
      <c r="W1840" t="str">
        <f t="shared" si="58"/>
        <v>g101,5,empty,3,202,1,1,0</v>
      </c>
      <c r="X1840" s="1" t="s">
        <v>445</v>
      </c>
      <c r="Y1840" s="2" t="str">
        <f>IF(AND(ISBLANK(X1840),OR(NOT(ISBLANK(Z1840)),NOT(ISBLANK(AA1840)))),#N/A,
IF(ISBLANK(X1840),"",
IF(AND(NOT(ISERROR(VLOOKUP(X1840,MonsterTable!$A:$B,MATCH(MonsterTable!$B$1,MonsterTable!$A$1:$B$1,0),0))),OR(ISBLANK(Z1840),ISBLANK(AA1840))),#N/A,
IFERROR(VLOOKUP(X1840,MonsterTable!$A:$B,MATCH(MonsterTable!$B$1,MonsterTable!$A$1:$B$1,0),0),
IF(OR(NOT(ISBLANK(Z1840)),ISBLANK(AA1840)),#N/A,
IF(X1840="empty","empty",
VLOOKUP(X1840,MonsterGroupTable!$A:$A,1,0)))))))</f>
        <v>g101</v>
      </c>
      <c r="AA1840">
        <v>5</v>
      </c>
      <c r="AE1840" s="1" t="s">
        <v>446</v>
      </c>
      <c r="AF1840" s="2" t="str">
        <f>IF(AND(ISBLANK(AE1840),OR(NOT(ISBLANK(AG1840)),NOT(ISBLANK(AH1840)))),#N/A,
IF(ISBLANK(AE1840),"",
IF(AND(NOT(ISERROR(VLOOKUP(AE1840,MonsterTable!$A:$B,MATCH(MonsterTable!$B$1,MonsterTable!$A$1:$B$1,0),0))),OR(ISBLANK(AG1840),ISBLANK(AH1840))),#N/A,
IFERROR(VLOOKUP(AE1840,MonsterTable!$A:$B,MATCH(MonsterTable!$B$1,MonsterTable!$A$1:$B$1,0),0),
IF(OR(NOT(ISBLANK(AG1840)),ISBLANK(AH1840)),#N/A,
IF(AE1840="empty","empty",
VLOOKUP(AE1840,MonsterGroupTable!$A:$A,1,0)))))))</f>
        <v>empty</v>
      </c>
      <c r="AH1840">
        <v>3</v>
      </c>
      <c r="AL1840" s="1" t="s">
        <v>338</v>
      </c>
      <c r="AM1840" s="2">
        <f>IF(AND(ISBLANK(AL1840),OR(NOT(ISBLANK(AN1840)),NOT(ISBLANK(AO1840)))),#N/A,
IF(ISBLANK(AL1840),"",
IF(AND(NOT(ISERROR(VLOOKUP(AL1840,MonsterTable!$A:$B,MATCH(MonsterTable!$B$1,MonsterTable!$A$1:$B$1,0),0))),OR(ISBLANK(AN1840),ISBLANK(AO1840))),#N/A,
IFERROR(VLOOKUP(AL1840,MonsterTable!$A:$B,MATCH(MonsterTable!$B$1,MonsterTable!$A$1:$B$1,0),0),
IF(OR(NOT(ISBLANK(AN1840)),ISBLANK(AO1840)),#N/A,
IF(AL1840="empty","empty",
VLOOKUP(AL1840,MonsterGroupTable!$A:$A,1,0)))))))</f>
        <v>202</v>
      </c>
      <c r="AN1840">
        <v>1</v>
      </c>
      <c r="AO1840">
        <v>1</v>
      </c>
      <c r="AP1840">
        <v>0</v>
      </c>
      <c r="AT1840" s="2" t="str">
        <f>IF(AND(ISBLANK(AS1840),OR(NOT(ISBLANK(AU1840)),NOT(ISBLANK(AV1840)))),#N/A,
IF(ISBLANK(AS1840),"",
IF(AND(NOT(ISERROR(VLOOKUP(AS1840,MonsterTable!$A:$B,MATCH(MonsterTable!$B$1,MonsterTable!$A$1:$B$1,0),0))),OR(ISBLANK(AU1840),ISBLANK(AV1840))),#N/A,
IFERROR(VLOOKUP(AS1840,MonsterTable!$A:$B,MATCH(MonsterTable!$B$1,MonsterTable!$A$1:$B$1,0),0),
IF(OR(NOT(ISBLANK(AU1840)),ISBLANK(AV1840)),#N/A,
IF(AS1840="empty","empty",
VLOOKUP(AS1840,MonsterGroupTable!$A:$A,1,0)))))))</f>
        <v/>
      </c>
      <c r="BA1840" s="2" t="str">
        <f>IF(AND(ISBLANK(AZ1840),OR(NOT(ISBLANK(BB1840)),NOT(ISBLANK(BC1840)))),#N/A,
IF(ISBLANK(AZ1840),"",
IF(AND(NOT(ISERROR(VLOOKUP(AZ1840,MonsterTable!$A:$B,MATCH(MonsterTable!$B$1,MonsterTable!$A$1:$B$1,0),0))),OR(ISBLANK(BB1840),ISBLANK(BC1840))),#N/A,
IFERROR(VLOOKUP(AZ1840,MonsterTable!$A:$B,MATCH(MonsterTable!$B$1,MonsterTable!$A$1:$B$1,0),0),
IF(OR(NOT(ISBLANK(BB1840)),ISBLANK(BC1840)),#N/A,
IF(AZ1840="empty","empty",
VLOOKUP(AZ1840,MonsterGroupTable!$A:$A,1,0)))))))</f>
        <v/>
      </c>
    </row>
    <row r="1841" spans="1:53">
      <c r="A1841">
        <v>20807</v>
      </c>
      <c r="B1841">
        <f t="shared" si="61"/>
        <v>1.1000000000000001</v>
      </c>
      <c r="C1841">
        <f t="shared" si="62"/>
        <v>1.1000000000000001</v>
      </c>
      <c r="F1841">
        <v>3960</v>
      </c>
      <c r="G1841">
        <v>186208</v>
      </c>
      <c r="H1841">
        <v>0</v>
      </c>
      <c r="I1841">
        <v>0</v>
      </c>
      <c r="J1841">
        <v>0</v>
      </c>
      <c r="K1841" t="s">
        <v>362</v>
      </c>
      <c r="L1841" t="s">
        <v>260</v>
      </c>
      <c r="M1841" t="s">
        <v>443</v>
      </c>
      <c r="N1841" t="s">
        <v>444</v>
      </c>
      <c r="O1841">
        <v>0</v>
      </c>
      <c r="P1841">
        <v>-4.75</v>
      </c>
      <c r="Q1841">
        <v>-3.5</v>
      </c>
      <c r="R1841">
        <v>4.75</v>
      </c>
      <c r="S1841">
        <v>3</v>
      </c>
      <c r="T1841">
        <v>-13.5</v>
      </c>
      <c r="U1841">
        <v>2.5499999999999998</v>
      </c>
      <c r="V1841">
        <v>-6.75</v>
      </c>
      <c r="W1841" t="str">
        <f t="shared" si="58"/>
        <v>g101,5,empty,3,202,1,1,0</v>
      </c>
      <c r="X1841" s="1" t="s">
        <v>445</v>
      </c>
      <c r="Y1841" s="2" t="str">
        <f>IF(AND(ISBLANK(X1841),OR(NOT(ISBLANK(Z1841)),NOT(ISBLANK(AA1841)))),#N/A,
IF(ISBLANK(X1841),"",
IF(AND(NOT(ISERROR(VLOOKUP(X1841,MonsterTable!$A:$B,MATCH(MonsterTable!$B$1,MonsterTable!$A$1:$B$1,0),0))),OR(ISBLANK(Z1841),ISBLANK(AA1841))),#N/A,
IFERROR(VLOOKUP(X1841,MonsterTable!$A:$B,MATCH(MonsterTable!$B$1,MonsterTable!$A$1:$B$1,0),0),
IF(OR(NOT(ISBLANK(Z1841)),ISBLANK(AA1841)),#N/A,
IF(X1841="empty","empty",
VLOOKUP(X1841,MonsterGroupTable!$A:$A,1,0)))))))</f>
        <v>g101</v>
      </c>
      <c r="AA1841">
        <v>5</v>
      </c>
      <c r="AE1841" s="1" t="s">
        <v>446</v>
      </c>
      <c r="AF1841" s="2" t="str">
        <f>IF(AND(ISBLANK(AE1841),OR(NOT(ISBLANK(AG1841)),NOT(ISBLANK(AH1841)))),#N/A,
IF(ISBLANK(AE1841),"",
IF(AND(NOT(ISERROR(VLOOKUP(AE1841,MonsterTable!$A:$B,MATCH(MonsterTable!$B$1,MonsterTable!$A$1:$B$1,0),0))),OR(ISBLANK(AG1841),ISBLANK(AH1841))),#N/A,
IFERROR(VLOOKUP(AE1841,MonsterTable!$A:$B,MATCH(MonsterTable!$B$1,MonsterTable!$A$1:$B$1,0),0),
IF(OR(NOT(ISBLANK(AG1841)),ISBLANK(AH1841)),#N/A,
IF(AE1841="empty","empty",
VLOOKUP(AE1841,MonsterGroupTable!$A:$A,1,0)))))))</f>
        <v>empty</v>
      </c>
      <c r="AH1841">
        <v>3</v>
      </c>
      <c r="AL1841" s="1" t="s">
        <v>338</v>
      </c>
      <c r="AM1841" s="2">
        <f>IF(AND(ISBLANK(AL1841),OR(NOT(ISBLANK(AN1841)),NOT(ISBLANK(AO1841)))),#N/A,
IF(ISBLANK(AL1841),"",
IF(AND(NOT(ISERROR(VLOOKUP(AL1841,MonsterTable!$A:$B,MATCH(MonsterTable!$B$1,MonsterTable!$A$1:$B$1,0),0))),OR(ISBLANK(AN1841),ISBLANK(AO1841))),#N/A,
IFERROR(VLOOKUP(AL1841,MonsterTable!$A:$B,MATCH(MonsterTable!$B$1,MonsterTable!$A$1:$B$1,0),0),
IF(OR(NOT(ISBLANK(AN1841)),ISBLANK(AO1841)),#N/A,
IF(AL1841="empty","empty",
VLOOKUP(AL1841,MonsterGroupTable!$A:$A,1,0)))))))</f>
        <v>202</v>
      </c>
      <c r="AN1841">
        <v>1</v>
      </c>
      <c r="AO1841">
        <v>1</v>
      </c>
      <c r="AP1841">
        <v>0</v>
      </c>
      <c r="AT1841" s="2" t="str">
        <f>IF(AND(ISBLANK(AS1841),OR(NOT(ISBLANK(AU1841)),NOT(ISBLANK(AV1841)))),#N/A,
IF(ISBLANK(AS1841),"",
IF(AND(NOT(ISERROR(VLOOKUP(AS1841,MonsterTable!$A:$B,MATCH(MonsterTable!$B$1,MonsterTable!$A$1:$B$1,0),0))),OR(ISBLANK(AU1841),ISBLANK(AV1841))),#N/A,
IFERROR(VLOOKUP(AS1841,MonsterTable!$A:$B,MATCH(MonsterTable!$B$1,MonsterTable!$A$1:$B$1,0),0),
IF(OR(NOT(ISBLANK(AU1841)),ISBLANK(AV1841)),#N/A,
IF(AS1841="empty","empty",
VLOOKUP(AS1841,MonsterGroupTable!$A:$A,1,0)))))))</f>
        <v/>
      </c>
      <c r="BA1841" s="2" t="str">
        <f>IF(AND(ISBLANK(AZ1841),OR(NOT(ISBLANK(BB1841)),NOT(ISBLANK(BC1841)))),#N/A,
IF(ISBLANK(AZ1841),"",
IF(AND(NOT(ISERROR(VLOOKUP(AZ1841,MonsterTable!$A:$B,MATCH(MonsterTable!$B$1,MonsterTable!$A$1:$B$1,0),0))),OR(ISBLANK(BB1841),ISBLANK(BC1841))),#N/A,
IFERROR(VLOOKUP(AZ1841,MonsterTable!$A:$B,MATCH(MonsterTable!$B$1,MonsterTable!$A$1:$B$1,0),0),
IF(OR(NOT(ISBLANK(BB1841)),ISBLANK(BC1841)),#N/A,
IF(AZ1841="empty","empty",
VLOOKUP(AZ1841,MonsterGroupTable!$A:$A,1,0)))))))</f>
        <v/>
      </c>
    </row>
    <row r="1842" spans="1:53">
      <c r="A1842">
        <v>20808</v>
      </c>
      <c r="B1842">
        <f t="shared" si="61"/>
        <v>1.1000000000000001</v>
      </c>
      <c r="C1842">
        <f t="shared" si="62"/>
        <v>1.1000000000000001</v>
      </c>
      <c r="F1842">
        <v>3960</v>
      </c>
      <c r="G1842">
        <v>186802</v>
      </c>
      <c r="H1842">
        <v>0</v>
      </c>
      <c r="I1842">
        <v>0</v>
      </c>
      <c r="J1842">
        <v>0</v>
      </c>
      <c r="K1842" t="s">
        <v>362</v>
      </c>
      <c r="L1842" t="s">
        <v>260</v>
      </c>
      <c r="M1842" t="s">
        <v>443</v>
      </c>
      <c r="N1842" t="s">
        <v>444</v>
      </c>
      <c r="O1842">
        <v>0</v>
      </c>
      <c r="P1842">
        <v>-4.75</v>
      </c>
      <c r="Q1842">
        <v>-3.5</v>
      </c>
      <c r="R1842">
        <v>4.75</v>
      </c>
      <c r="S1842">
        <v>3</v>
      </c>
      <c r="T1842">
        <v>-13.5</v>
      </c>
      <c r="U1842">
        <v>2.5499999999999998</v>
      </c>
      <c r="V1842">
        <v>-6.75</v>
      </c>
      <c r="W1842" t="str">
        <f t="shared" si="58"/>
        <v>g101,5,empty,3,202,1,1,0</v>
      </c>
      <c r="X1842" s="1" t="s">
        <v>445</v>
      </c>
      <c r="Y1842" s="2" t="str">
        <f>IF(AND(ISBLANK(X1842),OR(NOT(ISBLANK(Z1842)),NOT(ISBLANK(AA1842)))),#N/A,
IF(ISBLANK(X1842),"",
IF(AND(NOT(ISERROR(VLOOKUP(X1842,MonsterTable!$A:$B,MATCH(MonsterTable!$B$1,MonsterTable!$A$1:$B$1,0),0))),OR(ISBLANK(Z1842),ISBLANK(AA1842))),#N/A,
IFERROR(VLOOKUP(X1842,MonsterTable!$A:$B,MATCH(MonsterTable!$B$1,MonsterTable!$A$1:$B$1,0),0),
IF(OR(NOT(ISBLANK(Z1842)),ISBLANK(AA1842)),#N/A,
IF(X1842="empty","empty",
VLOOKUP(X1842,MonsterGroupTable!$A:$A,1,0)))))))</f>
        <v>g101</v>
      </c>
      <c r="AA1842">
        <v>5</v>
      </c>
      <c r="AE1842" s="1" t="s">
        <v>446</v>
      </c>
      <c r="AF1842" s="2" t="str">
        <f>IF(AND(ISBLANK(AE1842),OR(NOT(ISBLANK(AG1842)),NOT(ISBLANK(AH1842)))),#N/A,
IF(ISBLANK(AE1842),"",
IF(AND(NOT(ISERROR(VLOOKUP(AE1842,MonsterTable!$A:$B,MATCH(MonsterTable!$B$1,MonsterTable!$A$1:$B$1,0),0))),OR(ISBLANK(AG1842),ISBLANK(AH1842))),#N/A,
IFERROR(VLOOKUP(AE1842,MonsterTable!$A:$B,MATCH(MonsterTable!$B$1,MonsterTable!$A$1:$B$1,0),0),
IF(OR(NOT(ISBLANK(AG1842)),ISBLANK(AH1842)),#N/A,
IF(AE1842="empty","empty",
VLOOKUP(AE1842,MonsterGroupTable!$A:$A,1,0)))))))</f>
        <v>empty</v>
      </c>
      <c r="AH1842">
        <v>3</v>
      </c>
      <c r="AL1842" s="1" t="s">
        <v>338</v>
      </c>
      <c r="AM1842" s="2">
        <f>IF(AND(ISBLANK(AL1842),OR(NOT(ISBLANK(AN1842)),NOT(ISBLANK(AO1842)))),#N/A,
IF(ISBLANK(AL1842),"",
IF(AND(NOT(ISERROR(VLOOKUP(AL1842,MonsterTable!$A:$B,MATCH(MonsterTable!$B$1,MonsterTable!$A$1:$B$1,0),0))),OR(ISBLANK(AN1842),ISBLANK(AO1842))),#N/A,
IFERROR(VLOOKUP(AL1842,MonsterTable!$A:$B,MATCH(MonsterTable!$B$1,MonsterTable!$A$1:$B$1,0),0),
IF(OR(NOT(ISBLANK(AN1842)),ISBLANK(AO1842)),#N/A,
IF(AL1842="empty","empty",
VLOOKUP(AL1842,MonsterGroupTable!$A:$A,1,0)))))))</f>
        <v>202</v>
      </c>
      <c r="AN1842">
        <v>1</v>
      </c>
      <c r="AO1842">
        <v>1</v>
      </c>
      <c r="AP1842">
        <v>0</v>
      </c>
      <c r="AT1842" s="2" t="str">
        <f>IF(AND(ISBLANK(AS1842),OR(NOT(ISBLANK(AU1842)),NOT(ISBLANK(AV1842)))),#N/A,
IF(ISBLANK(AS1842),"",
IF(AND(NOT(ISERROR(VLOOKUP(AS1842,MonsterTable!$A:$B,MATCH(MonsterTable!$B$1,MonsterTable!$A$1:$B$1,0),0))),OR(ISBLANK(AU1842),ISBLANK(AV1842))),#N/A,
IFERROR(VLOOKUP(AS1842,MonsterTable!$A:$B,MATCH(MonsterTable!$B$1,MonsterTable!$A$1:$B$1,0),0),
IF(OR(NOT(ISBLANK(AU1842)),ISBLANK(AV1842)),#N/A,
IF(AS1842="empty","empty",
VLOOKUP(AS1842,MonsterGroupTable!$A:$A,1,0)))))))</f>
        <v/>
      </c>
      <c r="BA1842" s="2" t="str">
        <f>IF(AND(ISBLANK(AZ1842),OR(NOT(ISBLANK(BB1842)),NOT(ISBLANK(BC1842)))),#N/A,
IF(ISBLANK(AZ1842),"",
IF(AND(NOT(ISERROR(VLOOKUP(AZ1842,MonsterTable!$A:$B,MATCH(MonsterTable!$B$1,MonsterTable!$A$1:$B$1,0),0))),OR(ISBLANK(BB1842),ISBLANK(BC1842))),#N/A,
IFERROR(VLOOKUP(AZ1842,MonsterTable!$A:$B,MATCH(MonsterTable!$B$1,MonsterTable!$A$1:$B$1,0),0),
IF(OR(NOT(ISBLANK(BB1842)),ISBLANK(BC1842)),#N/A,
IF(AZ1842="empty","empty",
VLOOKUP(AZ1842,MonsterGroupTable!$A:$A,1,0)))))))</f>
        <v/>
      </c>
    </row>
    <row r="1843" spans="1:53">
      <c r="A1843">
        <v>20809</v>
      </c>
      <c r="B1843">
        <f t="shared" si="61"/>
        <v>1.1000000000000001</v>
      </c>
      <c r="C1843">
        <f t="shared" si="62"/>
        <v>1.1000000000000001</v>
      </c>
      <c r="F1843">
        <v>3960</v>
      </c>
      <c r="G1843">
        <v>187396</v>
      </c>
      <c r="H1843">
        <v>0</v>
      </c>
      <c r="I1843">
        <v>0</v>
      </c>
      <c r="J1843">
        <v>0</v>
      </c>
      <c r="K1843" t="s">
        <v>362</v>
      </c>
      <c r="L1843" t="s">
        <v>260</v>
      </c>
      <c r="M1843" t="s">
        <v>443</v>
      </c>
      <c r="N1843" t="s">
        <v>444</v>
      </c>
      <c r="O1843">
        <v>0</v>
      </c>
      <c r="P1843">
        <v>-4.75</v>
      </c>
      <c r="Q1843">
        <v>-3.5</v>
      </c>
      <c r="R1843">
        <v>4.75</v>
      </c>
      <c r="S1843">
        <v>3</v>
      </c>
      <c r="T1843">
        <v>-13.5</v>
      </c>
      <c r="U1843">
        <v>2.5499999999999998</v>
      </c>
      <c r="V1843">
        <v>-6.75</v>
      </c>
      <c r="W1843" t="str">
        <f t="shared" si="58"/>
        <v>g101,5,empty,3,202,1,1,0</v>
      </c>
      <c r="X1843" s="1" t="s">
        <v>445</v>
      </c>
      <c r="Y1843" s="2" t="str">
        <f>IF(AND(ISBLANK(X1843),OR(NOT(ISBLANK(Z1843)),NOT(ISBLANK(AA1843)))),#N/A,
IF(ISBLANK(X1843),"",
IF(AND(NOT(ISERROR(VLOOKUP(X1843,MonsterTable!$A:$B,MATCH(MonsterTable!$B$1,MonsterTable!$A$1:$B$1,0),0))),OR(ISBLANK(Z1843),ISBLANK(AA1843))),#N/A,
IFERROR(VLOOKUP(X1843,MonsterTable!$A:$B,MATCH(MonsterTable!$B$1,MonsterTable!$A$1:$B$1,0),0),
IF(OR(NOT(ISBLANK(Z1843)),ISBLANK(AA1843)),#N/A,
IF(X1843="empty","empty",
VLOOKUP(X1843,MonsterGroupTable!$A:$A,1,0)))))))</f>
        <v>g101</v>
      </c>
      <c r="AA1843">
        <v>5</v>
      </c>
      <c r="AE1843" s="1" t="s">
        <v>446</v>
      </c>
      <c r="AF1843" s="2" t="str">
        <f>IF(AND(ISBLANK(AE1843),OR(NOT(ISBLANK(AG1843)),NOT(ISBLANK(AH1843)))),#N/A,
IF(ISBLANK(AE1843),"",
IF(AND(NOT(ISERROR(VLOOKUP(AE1843,MonsterTable!$A:$B,MATCH(MonsterTable!$B$1,MonsterTable!$A$1:$B$1,0),0))),OR(ISBLANK(AG1843),ISBLANK(AH1843))),#N/A,
IFERROR(VLOOKUP(AE1843,MonsterTable!$A:$B,MATCH(MonsterTable!$B$1,MonsterTable!$A$1:$B$1,0),0),
IF(OR(NOT(ISBLANK(AG1843)),ISBLANK(AH1843)),#N/A,
IF(AE1843="empty","empty",
VLOOKUP(AE1843,MonsterGroupTable!$A:$A,1,0)))))))</f>
        <v>empty</v>
      </c>
      <c r="AH1843">
        <v>3</v>
      </c>
      <c r="AL1843" s="1" t="s">
        <v>338</v>
      </c>
      <c r="AM1843" s="2">
        <f>IF(AND(ISBLANK(AL1843),OR(NOT(ISBLANK(AN1843)),NOT(ISBLANK(AO1843)))),#N/A,
IF(ISBLANK(AL1843),"",
IF(AND(NOT(ISERROR(VLOOKUP(AL1843,MonsterTable!$A:$B,MATCH(MonsterTable!$B$1,MonsterTable!$A$1:$B$1,0),0))),OR(ISBLANK(AN1843),ISBLANK(AO1843))),#N/A,
IFERROR(VLOOKUP(AL1843,MonsterTable!$A:$B,MATCH(MonsterTable!$B$1,MonsterTable!$A$1:$B$1,0),0),
IF(OR(NOT(ISBLANK(AN1843)),ISBLANK(AO1843)),#N/A,
IF(AL1843="empty","empty",
VLOOKUP(AL1843,MonsterGroupTable!$A:$A,1,0)))))))</f>
        <v>202</v>
      </c>
      <c r="AN1843">
        <v>1</v>
      </c>
      <c r="AO1843">
        <v>1</v>
      </c>
      <c r="AP1843">
        <v>0</v>
      </c>
      <c r="AT1843" s="2" t="str">
        <f>IF(AND(ISBLANK(AS1843),OR(NOT(ISBLANK(AU1843)),NOT(ISBLANK(AV1843)))),#N/A,
IF(ISBLANK(AS1843),"",
IF(AND(NOT(ISERROR(VLOOKUP(AS1843,MonsterTable!$A:$B,MATCH(MonsterTable!$B$1,MonsterTable!$A$1:$B$1,0),0))),OR(ISBLANK(AU1843),ISBLANK(AV1843))),#N/A,
IFERROR(VLOOKUP(AS1843,MonsterTable!$A:$B,MATCH(MonsterTable!$B$1,MonsterTable!$A$1:$B$1,0),0),
IF(OR(NOT(ISBLANK(AU1843)),ISBLANK(AV1843)),#N/A,
IF(AS1843="empty","empty",
VLOOKUP(AS1843,MonsterGroupTable!$A:$A,1,0)))))))</f>
        <v/>
      </c>
      <c r="BA1843" s="2" t="str">
        <f>IF(AND(ISBLANK(AZ1843),OR(NOT(ISBLANK(BB1843)),NOT(ISBLANK(BC1843)))),#N/A,
IF(ISBLANK(AZ1843),"",
IF(AND(NOT(ISERROR(VLOOKUP(AZ1843,MonsterTable!$A:$B,MATCH(MonsterTable!$B$1,MonsterTable!$A$1:$B$1,0),0))),OR(ISBLANK(BB1843),ISBLANK(BC1843))),#N/A,
IFERROR(VLOOKUP(AZ1843,MonsterTable!$A:$B,MATCH(MonsterTable!$B$1,MonsterTable!$A$1:$B$1,0),0),
IF(OR(NOT(ISBLANK(BB1843)),ISBLANK(BC1843)),#N/A,
IF(AZ1843="empty","empty",
VLOOKUP(AZ1843,MonsterGroupTable!$A:$A,1,0)))))))</f>
        <v/>
      </c>
    </row>
    <row r="1844" spans="1:53">
      <c r="A1844">
        <v>20810</v>
      </c>
      <c r="B1844">
        <f t="shared" si="61"/>
        <v>1.2</v>
      </c>
      <c r="C1844">
        <f t="shared" si="62"/>
        <v>1.1000000000000001</v>
      </c>
      <c r="F1844">
        <v>3960</v>
      </c>
      <c r="G1844">
        <v>187990</v>
      </c>
      <c r="H1844">
        <v>0</v>
      </c>
      <c r="I1844">
        <v>0</v>
      </c>
      <c r="J1844">
        <v>0</v>
      </c>
      <c r="K1844" t="s">
        <v>362</v>
      </c>
      <c r="L1844" t="s">
        <v>260</v>
      </c>
      <c r="M1844" t="s">
        <v>443</v>
      </c>
      <c r="N1844" t="s">
        <v>444</v>
      </c>
      <c r="O1844">
        <v>0</v>
      </c>
      <c r="P1844">
        <v>-4.75</v>
      </c>
      <c r="Q1844">
        <v>-3.5</v>
      </c>
      <c r="R1844">
        <v>4.75</v>
      </c>
      <c r="S1844">
        <v>3</v>
      </c>
      <c r="T1844">
        <v>-13.5</v>
      </c>
      <c r="U1844">
        <v>2.5499999999999998</v>
      </c>
      <c r="V1844">
        <v>-6.75</v>
      </c>
      <c r="W1844" t="str">
        <f t="shared" si="58"/>
        <v>g101,5,empty,3,202,1,1,0</v>
      </c>
      <c r="X1844" s="1" t="s">
        <v>445</v>
      </c>
      <c r="Y1844" s="2" t="str">
        <f>IF(AND(ISBLANK(X1844),OR(NOT(ISBLANK(Z1844)),NOT(ISBLANK(AA1844)))),#N/A,
IF(ISBLANK(X1844),"",
IF(AND(NOT(ISERROR(VLOOKUP(X1844,MonsterTable!$A:$B,MATCH(MonsterTable!$B$1,MonsterTable!$A$1:$B$1,0),0))),OR(ISBLANK(Z1844),ISBLANK(AA1844))),#N/A,
IFERROR(VLOOKUP(X1844,MonsterTable!$A:$B,MATCH(MonsterTable!$B$1,MonsterTable!$A$1:$B$1,0),0),
IF(OR(NOT(ISBLANK(Z1844)),ISBLANK(AA1844)),#N/A,
IF(X1844="empty","empty",
VLOOKUP(X1844,MonsterGroupTable!$A:$A,1,0)))))))</f>
        <v>g101</v>
      </c>
      <c r="AA1844">
        <v>5</v>
      </c>
      <c r="AE1844" s="1" t="s">
        <v>446</v>
      </c>
      <c r="AF1844" s="2" t="str">
        <f>IF(AND(ISBLANK(AE1844),OR(NOT(ISBLANK(AG1844)),NOT(ISBLANK(AH1844)))),#N/A,
IF(ISBLANK(AE1844),"",
IF(AND(NOT(ISERROR(VLOOKUP(AE1844,MonsterTable!$A:$B,MATCH(MonsterTable!$B$1,MonsterTable!$A$1:$B$1,0),0))),OR(ISBLANK(AG1844),ISBLANK(AH1844))),#N/A,
IFERROR(VLOOKUP(AE1844,MonsterTable!$A:$B,MATCH(MonsterTable!$B$1,MonsterTable!$A$1:$B$1,0),0),
IF(OR(NOT(ISBLANK(AG1844)),ISBLANK(AH1844)),#N/A,
IF(AE1844="empty","empty",
VLOOKUP(AE1844,MonsterGroupTable!$A:$A,1,0)))))))</f>
        <v>empty</v>
      </c>
      <c r="AH1844">
        <v>3</v>
      </c>
      <c r="AL1844" s="1" t="s">
        <v>338</v>
      </c>
      <c r="AM1844" s="2">
        <f>IF(AND(ISBLANK(AL1844),OR(NOT(ISBLANK(AN1844)),NOT(ISBLANK(AO1844)))),#N/A,
IF(ISBLANK(AL1844),"",
IF(AND(NOT(ISERROR(VLOOKUP(AL1844,MonsterTable!$A:$B,MATCH(MonsterTable!$B$1,MonsterTable!$A$1:$B$1,0),0))),OR(ISBLANK(AN1844),ISBLANK(AO1844))),#N/A,
IFERROR(VLOOKUP(AL1844,MonsterTable!$A:$B,MATCH(MonsterTable!$B$1,MonsterTable!$A$1:$B$1,0),0),
IF(OR(NOT(ISBLANK(AN1844)),ISBLANK(AO1844)),#N/A,
IF(AL1844="empty","empty",
VLOOKUP(AL1844,MonsterGroupTable!$A:$A,1,0)))))))</f>
        <v>202</v>
      </c>
      <c r="AN1844">
        <v>1</v>
      </c>
      <c r="AO1844">
        <v>1</v>
      </c>
      <c r="AP1844">
        <v>0</v>
      </c>
      <c r="AT1844" s="2" t="str">
        <f>IF(AND(ISBLANK(AS1844),OR(NOT(ISBLANK(AU1844)),NOT(ISBLANK(AV1844)))),#N/A,
IF(ISBLANK(AS1844),"",
IF(AND(NOT(ISERROR(VLOOKUP(AS1844,MonsterTable!$A:$B,MATCH(MonsterTable!$B$1,MonsterTable!$A$1:$B$1,0),0))),OR(ISBLANK(AU1844),ISBLANK(AV1844))),#N/A,
IFERROR(VLOOKUP(AS1844,MonsterTable!$A:$B,MATCH(MonsterTable!$B$1,MonsterTable!$A$1:$B$1,0),0),
IF(OR(NOT(ISBLANK(AU1844)),ISBLANK(AV1844)),#N/A,
IF(AS1844="empty","empty",
VLOOKUP(AS1844,MonsterGroupTable!$A:$A,1,0)))))))</f>
        <v/>
      </c>
      <c r="BA1844" s="2" t="str">
        <f>IF(AND(ISBLANK(AZ1844),OR(NOT(ISBLANK(BB1844)),NOT(ISBLANK(BC1844)))),#N/A,
IF(ISBLANK(AZ1844),"",
IF(AND(NOT(ISERROR(VLOOKUP(AZ1844,MonsterTable!$A:$B,MATCH(MonsterTable!$B$1,MonsterTable!$A$1:$B$1,0),0))),OR(ISBLANK(BB1844),ISBLANK(BC1844))),#N/A,
IFERROR(VLOOKUP(AZ1844,MonsterTable!$A:$B,MATCH(MonsterTable!$B$1,MonsterTable!$A$1:$B$1,0),0),
IF(OR(NOT(ISBLANK(BB1844)),ISBLANK(BC1844)),#N/A,
IF(AZ1844="empty","empty",
VLOOKUP(AZ1844,MonsterGroupTable!$A:$A,1,0)))))))</f>
        <v/>
      </c>
    </row>
    <row r="1845" spans="1:53">
      <c r="A1845">
        <v>20811</v>
      </c>
      <c r="B1845">
        <f t="shared" si="61"/>
        <v>1.1000000000000001</v>
      </c>
      <c r="C1845">
        <f t="shared" si="62"/>
        <v>1.1000000000000001</v>
      </c>
      <c r="F1845">
        <v>3960</v>
      </c>
      <c r="G1845">
        <v>188584</v>
      </c>
      <c r="H1845">
        <v>0</v>
      </c>
      <c r="I1845">
        <v>0</v>
      </c>
      <c r="J1845">
        <v>0</v>
      </c>
      <c r="K1845" t="s">
        <v>362</v>
      </c>
      <c r="L1845" t="s">
        <v>243</v>
      </c>
      <c r="M1845" t="s">
        <v>443</v>
      </c>
      <c r="N1845" t="s">
        <v>444</v>
      </c>
      <c r="O1845">
        <v>0</v>
      </c>
      <c r="P1845">
        <v>-4.75</v>
      </c>
      <c r="Q1845">
        <v>-3.5</v>
      </c>
      <c r="R1845">
        <v>4.75</v>
      </c>
      <c r="S1845">
        <v>3</v>
      </c>
      <c r="T1845">
        <v>-13.5</v>
      </c>
      <c r="U1845">
        <v>2.5499999999999998</v>
      </c>
      <c r="V1845">
        <v>-6.75</v>
      </c>
      <c r="W1845" t="str">
        <f t="shared" si="58"/>
        <v>g102,5,empty,3,201,1,1,0</v>
      </c>
      <c r="X1845" s="1" t="s">
        <v>447</v>
      </c>
      <c r="Y1845" s="2" t="str">
        <f>IF(AND(ISBLANK(X1845),OR(NOT(ISBLANK(Z1845)),NOT(ISBLANK(AA1845)))),#N/A,
IF(ISBLANK(X1845),"",
IF(AND(NOT(ISERROR(VLOOKUP(X1845,MonsterTable!$A:$B,MATCH(MonsterTable!$B$1,MonsterTable!$A$1:$B$1,0),0))),OR(ISBLANK(Z1845),ISBLANK(AA1845))),#N/A,
IFERROR(VLOOKUP(X1845,MonsterTable!$A:$B,MATCH(MonsterTable!$B$1,MonsterTable!$A$1:$B$1,0),0),
IF(OR(NOT(ISBLANK(Z1845)),ISBLANK(AA1845)),#N/A,
IF(X1845="empty","empty",
VLOOKUP(X1845,MonsterGroupTable!$A:$A,1,0)))))))</f>
        <v>g102</v>
      </c>
      <c r="AA1845">
        <v>5</v>
      </c>
      <c r="AE1845" s="1" t="s">
        <v>446</v>
      </c>
      <c r="AF1845" s="2" t="str">
        <f>IF(AND(ISBLANK(AE1845),OR(NOT(ISBLANK(AG1845)),NOT(ISBLANK(AH1845)))),#N/A,
IF(ISBLANK(AE1845),"",
IF(AND(NOT(ISERROR(VLOOKUP(AE1845,MonsterTable!$A:$B,MATCH(MonsterTable!$B$1,MonsterTable!$A$1:$B$1,0),0))),OR(ISBLANK(AG1845),ISBLANK(AH1845))),#N/A,
IFERROR(VLOOKUP(AE1845,MonsterTable!$A:$B,MATCH(MonsterTable!$B$1,MonsterTable!$A$1:$B$1,0),0),
IF(OR(NOT(ISBLANK(AG1845)),ISBLANK(AH1845)),#N/A,
IF(AE1845="empty","empty",
VLOOKUP(AE1845,MonsterGroupTable!$A:$A,1,0)))))))</f>
        <v>empty</v>
      </c>
      <c r="AH1845">
        <v>3</v>
      </c>
      <c r="AL1845" s="1" t="s">
        <v>242</v>
      </c>
      <c r="AM1845" s="2">
        <f>IF(AND(ISBLANK(AL1845),OR(NOT(ISBLANK(AN1845)),NOT(ISBLANK(AO1845)))),#N/A,
IF(ISBLANK(AL1845),"",
IF(AND(NOT(ISERROR(VLOOKUP(AL1845,MonsterTable!$A:$B,MATCH(MonsterTable!$B$1,MonsterTable!$A$1:$B$1,0),0))),OR(ISBLANK(AN1845),ISBLANK(AO1845))),#N/A,
IFERROR(VLOOKUP(AL1845,MonsterTable!$A:$B,MATCH(MonsterTable!$B$1,MonsterTable!$A$1:$B$1,0),0),
IF(OR(NOT(ISBLANK(AN1845)),ISBLANK(AO1845)),#N/A,
IF(AL1845="empty","empty",
VLOOKUP(AL1845,MonsterGroupTable!$A:$A,1,0)))))))</f>
        <v>201</v>
      </c>
      <c r="AN1845">
        <v>1</v>
      </c>
      <c r="AO1845">
        <v>1</v>
      </c>
      <c r="AP1845">
        <v>0</v>
      </c>
      <c r="AT1845" s="2" t="str">
        <f>IF(AND(ISBLANK(AS1845),OR(NOT(ISBLANK(AU1845)),NOT(ISBLANK(AV1845)))),#N/A,
IF(ISBLANK(AS1845),"",
IF(AND(NOT(ISERROR(VLOOKUP(AS1845,MonsterTable!$A:$B,MATCH(MonsterTable!$B$1,MonsterTable!$A$1:$B$1,0),0))),OR(ISBLANK(AU1845),ISBLANK(AV1845))),#N/A,
IFERROR(VLOOKUP(AS1845,MonsterTable!$A:$B,MATCH(MonsterTable!$B$1,MonsterTable!$A$1:$B$1,0),0),
IF(OR(NOT(ISBLANK(AU1845)),ISBLANK(AV1845)),#N/A,
IF(AS1845="empty","empty",
VLOOKUP(AS1845,MonsterGroupTable!$A:$A,1,0)))))))</f>
        <v/>
      </c>
      <c r="BA1845" s="2" t="str">
        <f>IF(AND(ISBLANK(AZ1845),OR(NOT(ISBLANK(BB1845)),NOT(ISBLANK(BC1845)))),#N/A,
IF(ISBLANK(AZ1845),"",
IF(AND(NOT(ISERROR(VLOOKUP(AZ1845,MonsterTable!$A:$B,MATCH(MonsterTable!$B$1,MonsterTable!$A$1:$B$1,0),0))),OR(ISBLANK(BB1845),ISBLANK(BC1845))),#N/A,
IFERROR(VLOOKUP(AZ1845,MonsterTable!$A:$B,MATCH(MonsterTable!$B$1,MonsterTable!$A$1:$B$1,0),0),
IF(OR(NOT(ISBLANK(BB1845)),ISBLANK(BC1845)),#N/A,
IF(AZ1845="empty","empty",
VLOOKUP(AZ1845,MonsterGroupTable!$A:$A,1,0)))))))</f>
        <v/>
      </c>
    </row>
    <row r="1846" spans="1:53">
      <c r="A1846">
        <v>20812</v>
      </c>
      <c r="B1846">
        <f t="shared" si="61"/>
        <v>1.1000000000000001</v>
      </c>
      <c r="C1846">
        <f t="shared" si="62"/>
        <v>1.1000000000000001</v>
      </c>
      <c r="F1846">
        <v>3960</v>
      </c>
      <c r="G1846">
        <v>189178</v>
      </c>
      <c r="H1846">
        <v>0</v>
      </c>
      <c r="I1846">
        <v>0</v>
      </c>
      <c r="J1846">
        <v>0</v>
      </c>
      <c r="K1846" t="s">
        <v>362</v>
      </c>
      <c r="L1846" t="s">
        <v>243</v>
      </c>
      <c r="M1846" t="s">
        <v>443</v>
      </c>
      <c r="N1846" t="s">
        <v>444</v>
      </c>
      <c r="O1846">
        <v>0</v>
      </c>
      <c r="P1846">
        <v>-4.75</v>
      </c>
      <c r="Q1846">
        <v>-3.5</v>
      </c>
      <c r="R1846">
        <v>4.75</v>
      </c>
      <c r="S1846">
        <v>3</v>
      </c>
      <c r="T1846">
        <v>-13.5</v>
      </c>
      <c r="U1846">
        <v>2.5499999999999998</v>
      </c>
      <c r="V1846">
        <v>-6.75</v>
      </c>
      <c r="W1846" t="str">
        <f t="shared" si="58"/>
        <v>g102,5,empty,3,201,1,1,0</v>
      </c>
      <c r="X1846" s="1" t="s">
        <v>447</v>
      </c>
      <c r="Y1846" s="2" t="str">
        <f>IF(AND(ISBLANK(X1846),OR(NOT(ISBLANK(Z1846)),NOT(ISBLANK(AA1846)))),#N/A,
IF(ISBLANK(X1846),"",
IF(AND(NOT(ISERROR(VLOOKUP(X1846,MonsterTable!$A:$B,MATCH(MonsterTable!$B$1,MonsterTable!$A$1:$B$1,0),0))),OR(ISBLANK(Z1846),ISBLANK(AA1846))),#N/A,
IFERROR(VLOOKUP(X1846,MonsterTable!$A:$B,MATCH(MonsterTable!$B$1,MonsterTable!$A$1:$B$1,0),0),
IF(OR(NOT(ISBLANK(Z1846)),ISBLANK(AA1846)),#N/A,
IF(X1846="empty","empty",
VLOOKUP(X1846,MonsterGroupTable!$A:$A,1,0)))))))</f>
        <v>g102</v>
      </c>
      <c r="AA1846">
        <v>5</v>
      </c>
      <c r="AE1846" s="1" t="s">
        <v>446</v>
      </c>
      <c r="AF1846" s="2" t="str">
        <f>IF(AND(ISBLANK(AE1846),OR(NOT(ISBLANK(AG1846)),NOT(ISBLANK(AH1846)))),#N/A,
IF(ISBLANK(AE1846),"",
IF(AND(NOT(ISERROR(VLOOKUP(AE1846,MonsterTable!$A:$B,MATCH(MonsterTable!$B$1,MonsterTable!$A$1:$B$1,0),0))),OR(ISBLANK(AG1846),ISBLANK(AH1846))),#N/A,
IFERROR(VLOOKUP(AE1846,MonsterTable!$A:$B,MATCH(MonsterTable!$B$1,MonsterTable!$A$1:$B$1,0),0),
IF(OR(NOT(ISBLANK(AG1846)),ISBLANK(AH1846)),#N/A,
IF(AE1846="empty","empty",
VLOOKUP(AE1846,MonsterGroupTable!$A:$A,1,0)))))))</f>
        <v>empty</v>
      </c>
      <c r="AH1846">
        <v>3</v>
      </c>
      <c r="AL1846" s="1" t="s">
        <v>242</v>
      </c>
      <c r="AM1846" s="2">
        <f>IF(AND(ISBLANK(AL1846),OR(NOT(ISBLANK(AN1846)),NOT(ISBLANK(AO1846)))),#N/A,
IF(ISBLANK(AL1846),"",
IF(AND(NOT(ISERROR(VLOOKUP(AL1846,MonsterTable!$A:$B,MATCH(MonsterTable!$B$1,MonsterTable!$A$1:$B$1,0),0))),OR(ISBLANK(AN1846),ISBLANK(AO1846))),#N/A,
IFERROR(VLOOKUP(AL1846,MonsterTable!$A:$B,MATCH(MonsterTable!$B$1,MonsterTable!$A$1:$B$1,0),0),
IF(OR(NOT(ISBLANK(AN1846)),ISBLANK(AO1846)),#N/A,
IF(AL1846="empty","empty",
VLOOKUP(AL1846,MonsterGroupTable!$A:$A,1,0)))))))</f>
        <v>201</v>
      </c>
      <c r="AN1846">
        <v>1</v>
      </c>
      <c r="AO1846">
        <v>1</v>
      </c>
      <c r="AP1846">
        <v>0</v>
      </c>
      <c r="AT1846" s="2" t="str">
        <f>IF(AND(ISBLANK(AS1846),OR(NOT(ISBLANK(AU1846)),NOT(ISBLANK(AV1846)))),#N/A,
IF(ISBLANK(AS1846),"",
IF(AND(NOT(ISERROR(VLOOKUP(AS1846,MonsterTable!$A:$B,MATCH(MonsterTable!$B$1,MonsterTable!$A$1:$B$1,0),0))),OR(ISBLANK(AU1846),ISBLANK(AV1846))),#N/A,
IFERROR(VLOOKUP(AS1846,MonsterTable!$A:$B,MATCH(MonsterTable!$B$1,MonsterTable!$A$1:$B$1,0),0),
IF(OR(NOT(ISBLANK(AU1846)),ISBLANK(AV1846)),#N/A,
IF(AS1846="empty","empty",
VLOOKUP(AS1846,MonsterGroupTable!$A:$A,1,0)))))))</f>
        <v/>
      </c>
      <c r="BA1846" s="2" t="str">
        <f>IF(AND(ISBLANK(AZ1846),OR(NOT(ISBLANK(BB1846)),NOT(ISBLANK(BC1846)))),#N/A,
IF(ISBLANK(AZ1846),"",
IF(AND(NOT(ISERROR(VLOOKUP(AZ1846,MonsterTable!$A:$B,MATCH(MonsterTable!$B$1,MonsterTable!$A$1:$B$1,0),0))),OR(ISBLANK(BB1846),ISBLANK(BC1846))),#N/A,
IFERROR(VLOOKUP(AZ1846,MonsterTable!$A:$B,MATCH(MonsterTable!$B$1,MonsterTable!$A$1:$B$1,0),0),
IF(OR(NOT(ISBLANK(BB1846)),ISBLANK(BC1846)),#N/A,
IF(AZ1846="empty","empty",
VLOOKUP(AZ1846,MonsterGroupTable!$A:$A,1,0)))))))</f>
        <v/>
      </c>
    </row>
    <row r="1847" spans="1:53">
      <c r="A1847">
        <v>20813</v>
      </c>
      <c r="B1847">
        <f t="shared" si="61"/>
        <v>1.1000000000000001</v>
      </c>
      <c r="C1847">
        <f t="shared" si="62"/>
        <v>1.1000000000000001</v>
      </c>
      <c r="F1847">
        <v>3960</v>
      </c>
      <c r="G1847">
        <v>189772</v>
      </c>
      <c r="H1847">
        <v>0</v>
      </c>
      <c r="I1847">
        <v>0</v>
      </c>
      <c r="J1847">
        <v>0</v>
      </c>
      <c r="K1847" t="s">
        <v>362</v>
      </c>
      <c r="L1847" t="s">
        <v>243</v>
      </c>
      <c r="M1847" t="s">
        <v>443</v>
      </c>
      <c r="N1847" t="s">
        <v>444</v>
      </c>
      <c r="O1847">
        <v>0</v>
      </c>
      <c r="P1847">
        <v>-4.75</v>
      </c>
      <c r="Q1847">
        <v>-3.5</v>
      </c>
      <c r="R1847">
        <v>4.75</v>
      </c>
      <c r="S1847">
        <v>3</v>
      </c>
      <c r="T1847">
        <v>-13.5</v>
      </c>
      <c r="U1847">
        <v>2.5499999999999998</v>
      </c>
      <c r="V1847">
        <v>-6.75</v>
      </c>
      <c r="W1847" t="str">
        <f t="shared" si="58"/>
        <v>g102,5,empty,3,201,1,1,0</v>
      </c>
      <c r="X1847" s="1" t="s">
        <v>447</v>
      </c>
      <c r="Y1847" s="2" t="str">
        <f>IF(AND(ISBLANK(X1847),OR(NOT(ISBLANK(Z1847)),NOT(ISBLANK(AA1847)))),#N/A,
IF(ISBLANK(X1847),"",
IF(AND(NOT(ISERROR(VLOOKUP(X1847,MonsterTable!$A:$B,MATCH(MonsterTable!$B$1,MonsterTable!$A$1:$B$1,0),0))),OR(ISBLANK(Z1847),ISBLANK(AA1847))),#N/A,
IFERROR(VLOOKUP(X1847,MonsterTable!$A:$B,MATCH(MonsterTable!$B$1,MonsterTable!$A$1:$B$1,0),0),
IF(OR(NOT(ISBLANK(Z1847)),ISBLANK(AA1847)),#N/A,
IF(X1847="empty","empty",
VLOOKUP(X1847,MonsterGroupTable!$A:$A,1,0)))))))</f>
        <v>g102</v>
      </c>
      <c r="AA1847">
        <v>5</v>
      </c>
      <c r="AE1847" s="1" t="s">
        <v>446</v>
      </c>
      <c r="AF1847" s="2" t="str">
        <f>IF(AND(ISBLANK(AE1847),OR(NOT(ISBLANK(AG1847)),NOT(ISBLANK(AH1847)))),#N/A,
IF(ISBLANK(AE1847),"",
IF(AND(NOT(ISERROR(VLOOKUP(AE1847,MonsterTable!$A:$B,MATCH(MonsterTable!$B$1,MonsterTable!$A$1:$B$1,0),0))),OR(ISBLANK(AG1847),ISBLANK(AH1847))),#N/A,
IFERROR(VLOOKUP(AE1847,MonsterTable!$A:$B,MATCH(MonsterTable!$B$1,MonsterTable!$A$1:$B$1,0),0),
IF(OR(NOT(ISBLANK(AG1847)),ISBLANK(AH1847)),#N/A,
IF(AE1847="empty","empty",
VLOOKUP(AE1847,MonsterGroupTable!$A:$A,1,0)))))))</f>
        <v>empty</v>
      </c>
      <c r="AH1847">
        <v>3</v>
      </c>
      <c r="AL1847" s="1" t="s">
        <v>242</v>
      </c>
      <c r="AM1847" s="2">
        <f>IF(AND(ISBLANK(AL1847),OR(NOT(ISBLANK(AN1847)),NOT(ISBLANK(AO1847)))),#N/A,
IF(ISBLANK(AL1847),"",
IF(AND(NOT(ISERROR(VLOOKUP(AL1847,MonsterTable!$A:$B,MATCH(MonsterTable!$B$1,MonsterTable!$A$1:$B$1,0),0))),OR(ISBLANK(AN1847),ISBLANK(AO1847))),#N/A,
IFERROR(VLOOKUP(AL1847,MonsterTable!$A:$B,MATCH(MonsterTable!$B$1,MonsterTable!$A$1:$B$1,0),0),
IF(OR(NOT(ISBLANK(AN1847)),ISBLANK(AO1847)),#N/A,
IF(AL1847="empty","empty",
VLOOKUP(AL1847,MonsterGroupTable!$A:$A,1,0)))))))</f>
        <v>201</v>
      </c>
      <c r="AN1847">
        <v>1</v>
      </c>
      <c r="AO1847">
        <v>1</v>
      </c>
      <c r="AP1847">
        <v>0</v>
      </c>
      <c r="AT1847" s="2" t="str">
        <f>IF(AND(ISBLANK(AS1847),OR(NOT(ISBLANK(AU1847)),NOT(ISBLANK(AV1847)))),#N/A,
IF(ISBLANK(AS1847),"",
IF(AND(NOT(ISERROR(VLOOKUP(AS1847,MonsterTable!$A:$B,MATCH(MonsterTable!$B$1,MonsterTable!$A$1:$B$1,0),0))),OR(ISBLANK(AU1847),ISBLANK(AV1847))),#N/A,
IFERROR(VLOOKUP(AS1847,MonsterTable!$A:$B,MATCH(MonsterTable!$B$1,MonsterTable!$A$1:$B$1,0),0),
IF(OR(NOT(ISBLANK(AU1847)),ISBLANK(AV1847)),#N/A,
IF(AS1847="empty","empty",
VLOOKUP(AS1847,MonsterGroupTable!$A:$A,1,0)))))))</f>
        <v/>
      </c>
      <c r="BA1847" s="2" t="str">
        <f>IF(AND(ISBLANK(AZ1847),OR(NOT(ISBLANK(BB1847)),NOT(ISBLANK(BC1847)))),#N/A,
IF(ISBLANK(AZ1847),"",
IF(AND(NOT(ISERROR(VLOOKUP(AZ1847,MonsterTable!$A:$B,MATCH(MonsterTable!$B$1,MonsterTable!$A$1:$B$1,0),0))),OR(ISBLANK(BB1847),ISBLANK(BC1847))),#N/A,
IFERROR(VLOOKUP(AZ1847,MonsterTable!$A:$B,MATCH(MonsterTable!$B$1,MonsterTable!$A$1:$B$1,0),0),
IF(OR(NOT(ISBLANK(BB1847)),ISBLANK(BC1847)),#N/A,
IF(AZ1847="empty","empty",
VLOOKUP(AZ1847,MonsterGroupTable!$A:$A,1,0)))))))</f>
        <v/>
      </c>
    </row>
    <row r="1848" spans="1:53">
      <c r="A1848">
        <v>20814</v>
      </c>
      <c r="B1848">
        <f t="shared" si="61"/>
        <v>1.1000000000000001</v>
      </c>
      <c r="C1848">
        <f t="shared" si="62"/>
        <v>1.1000000000000001</v>
      </c>
      <c r="F1848">
        <v>3960</v>
      </c>
      <c r="G1848">
        <v>190366</v>
      </c>
      <c r="H1848">
        <v>0</v>
      </c>
      <c r="I1848">
        <v>0</v>
      </c>
      <c r="J1848">
        <v>0</v>
      </c>
      <c r="K1848" t="s">
        <v>362</v>
      </c>
      <c r="L1848" t="s">
        <v>243</v>
      </c>
      <c r="M1848" t="s">
        <v>443</v>
      </c>
      <c r="N1848" t="s">
        <v>444</v>
      </c>
      <c r="O1848">
        <v>0</v>
      </c>
      <c r="P1848">
        <v>-4.75</v>
      </c>
      <c r="Q1848">
        <v>-3.5</v>
      </c>
      <c r="R1848">
        <v>4.75</v>
      </c>
      <c r="S1848">
        <v>3</v>
      </c>
      <c r="T1848">
        <v>-13.5</v>
      </c>
      <c r="U1848">
        <v>2.5499999999999998</v>
      </c>
      <c r="V1848">
        <v>-6.75</v>
      </c>
      <c r="W1848" t="str">
        <f t="shared" si="58"/>
        <v>g102,5,empty,3,201,1,1,0</v>
      </c>
      <c r="X1848" s="1" t="s">
        <v>447</v>
      </c>
      <c r="Y1848" s="2" t="str">
        <f>IF(AND(ISBLANK(X1848),OR(NOT(ISBLANK(Z1848)),NOT(ISBLANK(AA1848)))),#N/A,
IF(ISBLANK(X1848),"",
IF(AND(NOT(ISERROR(VLOOKUP(X1848,MonsterTable!$A:$B,MATCH(MonsterTable!$B$1,MonsterTable!$A$1:$B$1,0),0))),OR(ISBLANK(Z1848),ISBLANK(AA1848))),#N/A,
IFERROR(VLOOKUP(X1848,MonsterTable!$A:$B,MATCH(MonsterTable!$B$1,MonsterTable!$A$1:$B$1,0),0),
IF(OR(NOT(ISBLANK(Z1848)),ISBLANK(AA1848)),#N/A,
IF(X1848="empty","empty",
VLOOKUP(X1848,MonsterGroupTable!$A:$A,1,0)))))))</f>
        <v>g102</v>
      </c>
      <c r="AA1848">
        <v>5</v>
      </c>
      <c r="AE1848" s="1" t="s">
        <v>446</v>
      </c>
      <c r="AF1848" s="2" t="str">
        <f>IF(AND(ISBLANK(AE1848),OR(NOT(ISBLANK(AG1848)),NOT(ISBLANK(AH1848)))),#N/A,
IF(ISBLANK(AE1848),"",
IF(AND(NOT(ISERROR(VLOOKUP(AE1848,MonsterTable!$A:$B,MATCH(MonsterTable!$B$1,MonsterTable!$A$1:$B$1,0),0))),OR(ISBLANK(AG1848),ISBLANK(AH1848))),#N/A,
IFERROR(VLOOKUP(AE1848,MonsterTable!$A:$B,MATCH(MonsterTable!$B$1,MonsterTable!$A$1:$B$1,0),0),
IF(OR(NOT(ISBLANK(AG1848)),ISBLANK(AH1848)),#N/A,
IF(AE1848="empty","empty",
VLOOKUP(AE1848,MonsterGroupTable!$A:$A,1,0)))))))</f>
        <v>empty</v>
      </c>
      <c r="AH1848">
        <v>3</v>
      </c>
      <c r="AL1848" s="1" t="s">
        <v>242</v>
      </c>
      <c r="AM1848" s="2">
        <f>IF(AND(ISBLANK(AL1848),OR(NOT(ISBLANK(AN1848)),NOT(ISBLANK(AO1848)))),#N/A,
IF(ISBLANK(AL1848),"",
IF(AND(NOT(ISERROR(VLOOKUP(AL1848,MonsterTable!$A:$B,MATCH(MonsterTable!$B$1,MonsterTable!$A$1:$B$1,0),0))),OR(ISBLANK(AN1848),ISBLANK(AO1848))),#N/A,
IFERROR(VLOOKUP(AL1848,MonsterTable!$A:$B,MATCH(MonsterTable!$B$1,MonsterTable!$A$1:$B$1,0),0),
IF(OR(NOT(ISBLANK(AN1848)),ISBLANK(AO1848)),#N/A,
IF(AL1848="empty","empty",
VLOOKUP(AL1848,MonsterGroupTable!$A:$A,1,0)))))))</f>
        <v>201</v>
      </c>
      <c r="AN1848">
        <v>1</v>
      </c>
      <c r="AO1848">
        <v>1</v>
      </c>
      <c r="AP1848">
        <v>0</v>
      </c>
      <c r="AT1848" s="2" t="str">
        <f>IF(AND(ISBLANK(AS1848),OR(NOT(ISBLANK(AU1848)),NOT(ISBLANK(AV1848)))),#N/A,
IF(ISBLANK(AS1848),"",
IF(AND(NOT(ISERROR(VLOOKUP(AS1848,MonsterTable!$A:$B,MATCH(MonsterTable!$B$1,MonsterTable!$A$1:$B$1,0),0))),OR(ISBLANK(AU1848),ISBLANK(AV1848))),#N/A,
IFERROR(VLOOKUP(AS1848,MonsterTable!$A:$B,MATCH(MonsterTable!$B$1,MonsterTable!$A$1:$B$1,0),0),
IF(OR(NOT(ISBLANK(AU1848)),ISBLANK(AV1848)),#N/A,
IF(AS1848="empty","empty",
VLOOKUP(AS1848,MonsterGroupTable!$A:$A,1,0)))))))</f>
        <v/>
      </c>
      <c r="BA1848" s="2" t="str">
        <f>IF(AND(ISBLANK(AZ1848),OR(NOT(ISBLANK(BB1848)),NOT(ISBLANK(BC1848)))),#N/A,
IF(ISBLANK(AZ1848),"",
IF(AND(NOT(ISERROR(VLOOKUP(AZ1848,MonsterTable!$A:$B,MATCH(MonsterTable!$B$1,MonsterTable!$A$1:$B$1,0),0))),OR(ISBLANK(BB1848),ISBLANK(BC1848))),#N/A,
IFERROR(VLOOKUP(AZ1848,MonsterTable!$A:$B,MATCH(MonsterTable!$B$1,MonsterTable!$A$1:$B$1,0),0),
IF(OR(NOT(ISBLANK(BB1848)),ISBLANK(BC1848)),#N/A,
IF(AZ1848="empty","empty",
VLOOKUP(AZ1848,MonsterGroupTable!$A:$A,1,0)))))))</f>
        <v/>
      </c>
    </row>
    <row r="1849" spans="1:53">
      <c r="A1849">
        <v>20815</v>
      </c>
      <c r="B1849">
        <f t="shared" si="61"/>
        <v>1.1000000000000001</v>
      </c>
      <c r="C1849">
        <f t="shared" si="62"/>
        <v>1.1000000000000001</v>
      </c>
      <c r="F1849">
        <v>3960</v>
      </c>
      <c r="G1849">
        <v>190960</v>
      </c>
      <c r="H1849">
        <v>0</v>
      </c>
      <c r="I1849">
        <v>0</v>
      </c>
      <c r="J1849">
        <v>0</v>
      </c>
      <c r="K1849" t="s">
        <v>362</v>
      </c>
      <c r="L1849" t="s">
        <v>243</v>
      </c>
      <c r="M1849" t="s">
        <v>443</v>
      </c>
      <c r="N1849" t="s">
        <v>444</v>
      </c>
      <c r="O1849">
        <v>0</v>
      </c>
      <c r="P1849">
        <v>-4.75</v>
      </c>
      <c r="Q1849">
        <v>-3.5</v>
      </c>
      <c r="R1849">
        <v>4.75</v>
      </c>
      <c r="S1849">
        <v>3</v>
      </c>
      <c r="T1849">
        <v>-13.5</v>
      </c>
      <c r="U1849">
        <v>2.5499999999999998</v>
      </c>
      <c r="V1849">
        <v>-6.75</v>
      </c>
      <c r="W1849" t="str">
        <f t="shared" si="58"/>
        <v>g102,5,empty,3,201,1,1,0</v>
      </c>
      <c r="X1849" s="1" t="s">
        <v>447</v>
      </c>
      <c r="Y1849" s="2" t="str">
        <f>IF(AND(ISBLANK(X1849),OR(NOT(ISBLANK(Z1849)),NOT(ISBLANK(AA1849)))),#N/A,
IF(ISBLANK(X1849),"",
IF(AND(NOT(ISERROR(VLOOKUP(X1849,MonsterTable!$A:$B,MATCH(MonsterTable!$B$1,MonsterTable!$A$1:$B$1,0),0))),OR(ISBLANK(Z1849),ISBLANK(AA1849))),#N/A,
IFERROR(VLOOKUP(X1849,MonsterTable!$A:$B,MATCH(MonsterTable!$B$1,MonsterTable!$A$1:$B$1,0),0),
IF(OR(NOT(ISBLANK(Z1849)),ISBLANK(AA1849)),#N/A,
IF(X1849="empty","empty",
VLOOKUP(X1849,MonsterGroupTable!$A:$A,1,0)))))))</f>
        <v>g102</v>
      </c>
      <c r="AA1849">
        <v>5</v>
      </c>
      <c r="AE1849" s="1" t="s">
        <v>446</v>
      </c>
      <c r="AF1849" s="2" t="str">
        <f>IF(AND(ISBLANK(AE1849),OR(NOT(ISBLANK(AG1849)),NOT(ISBLANK(AH1849)))),#N/A,
IF(ISBLANK(AE1849),"",
IF(AND(NOT(ISERROR(VLOOKUP(AE1849,MonsterTable!$A:$B,MATCH(MonsterTable!$B$1,MonsterTable!$A$1:$B$1,0),0))),OR(ISBLANK(AG1849),ISBLANK(AH1849))),#N/A,
IFERROR(VLOOKUP(AE1849,MonsterTable!$A:$B,MATCH(MonsterTable!$B$1,MonsterTable!$A$1:$B$1,0),0),
IF(OR(NOT(ISBLANK(AG1849)),ISBLANK(AH1849)),#N/A,
IF(AE1849="empty","empty",
VLOOKUP(AE1849,MonsterGroupTable!$A:$A,1,0)))))))</f>
        <v>empty</v>
      </c>
      <c r="AH1849">
        <v>3</v>
      </c>
      <c r="AL1849" s="1" t="s">
        <v>242</v>
      </c>
      <c r="AM1849" s="2">
        <f>IF(AND(ISBLANK(AL1849),OR(NOT(ISBLANK(AN1849)),NOT(ISBLANK(AO1849)))),#N/A,
IF(ISBLANK(AL1849),"",
IF(AND(NOT(ISERROR(VLOOKUP(AL1849,MonsterTable!$A:$B,MATCH(MonsterTable!$B$1,MonsterTable!$A$1:$B$1,0),0))),OR(ISBLANK(AN1849),ISBLANK(AO1849))),#N/A,
IFERROR(VLOOKUP(AL1849,MonsterTable!$A:$B,MATCH(MonsterTable!$B$1,MonsterTable!$A$1:$B$1,0),0),
IF(OR(NOT(ISBLANK(AN1849)),ISBLANK(AO1849)),#N/A,
IF(AL1849="empty","empty",
VLOOKUP(AL1849,MonsterGroupTable!$A:$A,1,0)))))))</f>
        <v>201</v>
      </c>
      <c r="AN1849">
        <v>1</v>
      </c>
      <c r="AO1849">
        <v>1</v>
      </c>
      <c r="AP1849">
        <v>0</v>
      </c>
      <c r="AT1849" s="2" t="str">
        <f>IF(AND(ISBLANK(AS1849),OR(NOT(ISBLANK(AU1849)),NOT(ISBLANK(AV1849)))),#N/A,
IF(ISBLANK(AS1849),"",
IF(AND(NOT(ISERROR(VLOOKUP(AS1849,MonsterTable!$A:$B,MATCH(MonsterTable!$B$1,MonsterTable!$A$1:$B$1,0),0))),OR(ISBLANK(AU1849),ISBLANK(AV1849))),#N/A,
IFERROR(VLOOKUP(AS1849,MonsterTable!$A:$B,MATCH(MonsterTable!$B$1,MonsterTable!$A$1:$B$1,0),0),
IF(OR(NOT(ISBLANK(AU1849)),ISBLANK(AV1849)),#N/A,
IF(AS1849="empty","empty",
VLOOKUP(AS1849,MonsterGroupTable!$A:$A,1,0)))))))</f>
        <v/>
      </c>
      <c r="BA1849" s="2" t="str">
        <f>IF(AND(ISBLANK(AZ1849),OR(NOT(ISBLANK(BB1849)),NOT(ISBLANK(BC1849)))),#N/A,
IF(ISBLANK(AZ1849),"",
IF(AND(NOT(ISERROR(VLOOKUP(AZ1849,MonsterTable!$A:$B,MATCH(MonsterTable!$B$1,MonsterTable!$A$1:$B$1,0),0))),OR(ISBLANK(BB1849),ISBLANK(BC1849))),#N/A,
IFERROR(VLOOKUP(AZ1849,MonsterTable!$A:$B,MATCH(MonsterTable!$B$1,MonsterTable!$A$1:$B$1,0),0),
IF(OR(NOT(ISBLANK(BB1849)),ISBLANK(BC1849)),#N/A,
IF(AZ1849="empty","empty",
VLOOKUP(AZ1849,MonsterGroupTable!$A:$A,1,0)))))))</f>
        <v/>
      </c>
    </row>
    <row r="1850" spans="1:53">
      <c r="A1850">
        <v>20816</v>
      </c>
      <c r="B1850">
        <f t="shared" si="61"/>
        <v>1.1000000000000001</v>
      </c>
      <c r="C1850">
        <f t="shared" si="62"/>
        <v>1.1000000000000001</v>
      </c>
      <c r="F1850">
        <v>3960</v>
      </c>
      <c r="G1850">
        <v>191554</v>
      </c>
      <c r="H1850">
        <v>0</v>
      </c>
      <c r="I1850">
        <v>0</v>
      </c>
      <c r="J1850">
        <v>0</v>
      </c>
      <c r="K1850" t="s">
        <v>362</v>
      </c>
      <c r="L1850" t="s">
        <v>243</v>
      </c>
      <c r="M1850" t="s">
        <v>443</v>
      </c>
      <c r="N1850" t="s">
        <v>444</v>
      </c>
      <c r="O1850">
        <v>0</v>
      </c>
      <c r="P1850">
        <v>-4.75</v>
      </c>
      <c r="Q1850">
        <v>-3.5</v>
      </c>
      <c r="R1850">
        <v>4.75</v>
      </c>
      <c r="S1850">
        <v>3</v>
      </c>
      <c r="T1850">
        <v>-13.5</v>
      </c>
      <c r="U1850">
        <v>2.5499999999999998</v>
      </c>
      <c r="V1850">
        <v>-6.75</v>
      </c>
      <c r="W1850" t="str">
        <f t="shared" si="58"/>
        <v>g102,5,empty,3,201,1,1,0</v>
      </c>
      <c r="X1850" s="1" t="s">
        <v>447</v>
      </c>
      <c r="Y1850" s="2" t="str">
        <f>IF(AND(ISBLANK(X1850),OR(NOT(ISBLANK(Z1850)),NOT(ISBLANK(AA1850)))),#N/A,
IF(ISBLANK(X1850),"",
IF(AND(NOT(ISERROR(VLOOKUP(X1850,MonsterTable!$A:$B,MATCH(MonsterTable!$B$1,MonsterTable!$A$1:$B$1,0),0))),OR(ISBLANK(Z1850),ISBLANK(AA1850))),#N/A,
IFERROR(VLOOKUP(X1850,MonsterTable!$A:$B,MATCH(MonsterTable!$B$1,MonsterTable!$A$1:$B$1,0),0),
IF(OR(NOT(ISBLANK(Z1850)),ISBLANK(AA1850)),#N/A,
IF(X1850="empty","empty",
VLOOKUP(X1850,MonsterGroupTable!$A:$A,1,0)))))))</f>
        <v>g102</v>
      </c>
      <c r="AA1850">
        <v>5</v>
      </c>
      <c r="AE1850" s="1" t="s">
        <v>446</v>
      </c>
      <c r="AF1850" s="2" t="str">
        <f>IF(AND(ISBLANK(AE1850),OR(NOT(ISBLANK(AG1850)),NOT(ISBLANK(AH1850)))),#N/A,
IF(ISBLANK(AE1850),"",
IF(AND(NOT(ISERROR(VLOOKUP(AE1850,MonsterTable!$A:$B,MATCH(MonsterTable!$B$1,MonsterTable!$A$1:$B$1,0),0))),OR(ISBLANK(AG1850),ISBLANK(AH1850))),#N/A,
IFERROR(VLOOKUP(AE1850,MonsterTable!$A:$B,MATCH(MonsterTable!$B$1,MonsterTable!$A$1:$B$1,0),0),
IF(OR(NOT(ISBLANK(AG1850)),ISBLANK(AH1850)),#N/A,
IF(AE1850="empty","empty",
VLOOKUP(AE1850,MonsterGroupTable!$A:$A,1,0)))))))</f>
        <v>empty</v>
      </c>
      <c r="AH1850">
        <v>3</v>
      </c>
      <c r="AL1850" s="1" t="s">
        <v>242</v>
      </c>
      <c r="AM1850" s="2">
        <f>IF(AND(ISBLANK(AL1850),OR(NOT(ISBLANK(AN1850)),NOT(ISBLANK(AO1850)))),#N/A,
IF(ISBLANK(AL1850),"",
IF(AND(NOT(ISERROR(VLOOKUP(AL1850,MonsterTable!$A:$B,MATCH(MonsterTable!$B$1,MonsterTable!$A$1:$B$1,0),0))),OR(ISBLANK(AN1850),ISBLANK(AO1850))),#N/A,
IFERROR(VLOOKUP(AL1850,MonsterTable!$A:$B,MATCH(MonsterTable!$B$1,MonsterTable!$A$1:$B$1,0),0),
IF(OR(NOT(ISBLANK(AN1850)),ISBLANK(AO1850)),#N/A,
IF(AL1850="empty","empty",
VLOOKUP(AL1850,MonsterGroupTable!$A:$A,1,0)))))))</f>
        <v>201</v>
      </c>
      <c r="AN1850">
        <v>1</v>
      </c>
      <c r="AO1850">
        <v>1</v>
      </c>
      <c r="AP1850">
        <v>0</v>
      </c>
      <c r="AT1850" s="2" t="str">
        <f>IF(AND(ISBLANK(AS1850),OR(NOT(ISBLANK(AU1850)),NOT(ISBLANK(AV1850)))),#N/A,
IF(ISBLANK(AS1850),"",
IF(AND(NOT(ISERROR(VLOOKUP(AS1850,MonsterTable!$A:$B,MATCH(MonsterTable!$B$1,MonsterTable!$A$1:$B$1,0),0))),OR(ISBLANK(AU1850),ISBLANK(AV1850))),#N/A,
IFERROR(VLOOKUP(AS1850,MonsterTable!$A:$B,MATCH(MonsterTable!$B$1,MonsterTable!$A$1:$B$1,0),0),
IF(OR(NOT(ISBLANK(AU1850)),ISBLANK(AV1850)),#N/A,
IF(AS1850="empty","empty",
VLOOKUP(AS1850,MonsterGroupTable!$A:$A,1,0)))))))</f>
        <v/>
      </c>
      <c r="BA1850" s="2" t="str">
        <f>IF(AND(ISBLANK(AZ1850),OR(NOT(ISBLANK(BB1850)),NOT(ISBLANK(BC1850)))),#N/A,
IF(ISBLANK(AZ1850),"",
IF(AND(NOT(ISERROR(VLOOKUP(AZ1850,MonsterTable!$A:$B,MATCH(MonsterTable!$B$1,MonsterTable!$A$1:$B$1,0),0))),OR(ISBLANK(BB1850),ISBLANK(BC1850))),#N/A,
IFERROR(VLOOKUP(AZ1850,MonsterTable!$A:$B,MATCH(MonsterTable!$B$1,MonsterTable!$A$1:$B$1,0),0),
IF(OR(NOT(ISBLANK(BB1850)),ISBLANK(BC1850)),#N/A,
IF(AZ1850="empty","empty",
VLOOKUP(AZ1850,MonsterGroupTable!$A:$A,1,0)))))))</f>
        <v/>
      </c>
    </row>
    <row r="1851" spans="1:53">
      <c r="A1851">
        <v>20817</v>
      </c>
      <c r="B1851">
        <f t="shared" si="61"/>
        <v>1.1000000000000001</v>
      </c>
      <c r="C1851">
        <f t="shared" si="62"/>
        <v>1.1000000000000001</v>
      </c>
      <c r="F1851">
        <v>3960</v>
      </c>
      <c r="G1851">
        <v>192148</v>
      </c>
      <c r="H1851">
        <v>0</v>
      </c>
      <c r="I1851">
        <v>0</v>
      </c>
      <c r="J1851">
        <v>0</v>
      </c>
      <c r="K1851" t="s">
        <v>362</v>
      </c>
      <c r="L1851" t="s">
        <v>243</v>
      </c>
      <c r="M1851" t="s">
        <v>443</v>
      </c>
      <c r="N1851" t="s">
        <v>444</v>
      </c>
      <c r="O1851">
        <v>0</v>
      </c>
      <c r="P1851">
        <v>-4.75</v>
      </c>
      <c r="Q1851">
        <v>-3.5</v>
      </c>
      <c r="R1851">
        <v>4.75</v>
      </c>
      <c r="S1851">
        <v>3</v>
      </c>
      <c r="T1851">
        <v>-13.5</v>
      </c>
      <c r="U1851">
        <v>2.5499999999999998</v>
      </c>
      <c r="V1851">
        <v>-6.75</v>
      </c>
      <c r="W1851" t="str">
        <f t="shared" si="58"/>
        <v>g102,5,empty,3,201,1,1,0</v>
      </c>
      <c r="X1851" s="1" t="s">
        <v>447</v>
      </c>
      <c r="Y1851" s="2" t="str">
        <f>IF(AND(ISBLANK(X1851),OR(NOT(ISBLANK(Z1851)),NOT(ISBLANK(AA1851)))),#N/A,
IF(ISBLANK(X1851),"",
IF(AND(NOT(ISERROR(VLOOKUP(X1851,MonsterTable!$A:$B,MATCH(MonsterTable!$B$1,MonsterTable!$A$1:$B$1,0),0))),OR(ISBLANK(Z1851),ISBLANK(AA1851))),#N/A,
IFERROR(VLOOKUP(X1851,MonsterTable!$A:$B,MATCH(MonsterTable!$B$1,MonsterTable!$A$1:$B$1,0),0),
IF(OR(NOT(ISBLANK(Z1851)),ISBLANK(AA1851)),#N/A,
IF(X1851="empty","empty",
VLOOKUP(X1851,MonsterGroupTable!$A:$A,1,0)))))))</f>
        <v>g102</v>
      </c>
      <c r="AA1851">
        <v>5</v>
      </c>
      <c r="AE1851" s="1" t="s">
        <v>446</v>
      </c>
      <c r="AF1851" s="2" t="str">
        <f>IF(AND(ISBLANK(AE1851),OR(NOT(ISBLANK(AG1851)),NOT(ISBLANK(AH1851)))),#N/A,
IF(ISBLANK(AE1851),"",
IF(AND(NOT(ISERROR(VLOOKUP(AE1851,MonsterTable!$A:$B,MATCH(MonsterTable!$B$1,MonsterTable!$A$1:$B$1,0),0))),OR(ISBLANK(AG1851),ISBLANK(AH1851))),#N/A,
IFERROR(VLOOKUP(AE1851,MonsterTable!$A:$B,MATCH(MonsterTable!$B$1,MonsterTable!$A$1:$B$1,0),0),
IF(OR(NOT(ISBLANK(AG1851)),ISBLANK(AH1851)),#N/A,
IF(AE1851="empty","empty",
VLOOKUP(AE1851,MonsterGroupTable!$A:$A,1,0)))))))</f>
        <v>empty</v>
      </c>
      <c r="AH1851">
        <v>3</v>
      </c>
      <c r="AL1851" s="1" t="s">
        <v>242</v>
      </c>
      <c r="AM1851" s="2">
        <f>IF(AND(ISBLANK(AL1851),OR(NOT(ISBLANK(AN1851)),NOT(ISBLANK(AO1851)))),#N/A,
IF(ISBLANK(AL1851),"",
IF(AND(NOT(ISERROR(VLOOKUP(AL1851,MonsterTable!$A:$B,MATCH(MonsterTable!$B$1,MonsterTable!$A$1:$B$1,0),0))),OR(ISBLANK(AN1851),ISBLANK(AO1851))),#N/A,
IFERROR(VLOOKUP(AL1851,MonsterTable!$A:$B,MATCH(MonsterTable!$B$1,MonsterTable!$A$1:$B$1,0),0),
IF(OR(NOT(ISBLANK(AN1851)),ISBLANK(AO1851)),#N/A,
IF(AL1851="empty","empty",
VLOOKUP(AL1851,MonsterGroupTable!$A:$A,1,0)))))))</f>
        <v>201</v>
      </c>
      <c r="AN1851">
        <v>1</v>
      </c>
      <c r="AO1851">
        <v>1</v>
      </c>
      <c r="AP1851">
        <v>0</v>
      </c>
      <c r="AT1851" s="2" t="str">
        <f>IF(AND(ISBLANK(AS1851),OR(NOT(ISBLANK(AU1851)),NOT(ISBLANK(AV1851)))),#N/A,
IF(ISBLANK(AS1851),"",
IF(AND(NOT(ISERROR(VLOOKUP(AS1851,MonsterTable!$A:$B,MATCH(MonsterTable!$B$1,MonsterTable!$A$1:$B$1,0),0))),OR(ISBLANK(AU1851),ISBLANK(AV1851))),#N/A,
IFERROR(VLOOKUP(AS1851,MonsterTable!$A:$B,MATCH(MonsterTable!$B$1,MonsterTable!$A$1:$B$1,0),0),
IF(OR(NOT(ISBLANK(AU1851)),ISBLANK(AV1851)),#N/A,
IF(AS1851="empty","empty",
VLOOKUP(AS1851,MonsterGroupTable!$A:$A,1,0)))))))</f>
        <v/>
      </c>
      <c r="BA1851" s="2" t="str">
        <f>IF(AND(ISBLANK(AZ1851),OR(NOT(ISBLANK(BB1851)),NOT(ISBLANK(BC1851)))),#N/A,
IF(ISBLANK(AZ1851),"",
IF(AND(NOT(ISERROR(VLOOKUP(AZ1851,MonsterTable!$A:$B,MATCH(MonsterTable!$B$1,MonsterTable!$A$1:$B$1,0),0))),OR(ISBLANK(BB1851),ISBLANK(BC1851))),#N/A,
IFERROR(VLOOKUP(AZ1851,MonsterTable!$A:$B,MATCH(MonsterTable!$B$1,MonsterTable!$A$1:$B$1,0),0),
IF(OR(NOT(ISBLANK(BB1851)),ISBLANK(BC1851)),#N/A,
IF(AZ1851="empty","empty",
VLOOKUP(AZ1851,MonsterGroupTable!$A:$A,1,0)))))))</f>
        <v/>
      </c>
    </row>
    <row r="1852" spans="1:53">
      <c r="A1852">
        <v>20818</v>
      </c>
      <c r="B1852">
        <f t="shared" si="61"/>
        <v>1.1000000000000001</v>
      </c>
      <c r="C1852">
        <f t="shared" si="62"/>
        <v>1.1000000000000001</v>
      </c>
      <c r="F1852">
        <v>3960</v>
      </c>
      <c r="G1852">
        <v>192742</v>
      </c>
      <c r="H1852">
        <v>0</v>
      </c>
      <c r="I1852">
        <v>0</v>
      </c>
      <c r="J1852">
        <v>0</v>
      </c>
      <c r="K1852" t="s">
        <v>362</v>
      </c>
      <c r="L1852" t="s">
        <v>243</v>
      </c>
      <c r="M1852" t="s">
        <v>443</v>
      </c>
      <c r="N1852" t="s">
        <v>444</v>
      </c>
      <c r="O1852">
        <v>0</v>
      </c>
      <c r="P1852">
        <v>-4.75</v>
      </c>
      <c r="Q1852">
        <v>-3.5</v>
      </c>
      <c r="R1852">
        <v>4.75</v>
      </c>
      <c r="S1852">
        <v>3</v>
      </c>
      <c r="T1852">
        <v>-13.5</v>
      </c>
      <c r="U1852">
        <v>2.5499999999999998</v>
      </c>
      <c r="V1852">
        <v>-6.75</v>
      </c>
      <c r="W1852" t="str">
        <f t="shared" si="58"/>
        <v>g102,5,empty,3,201,1,1,0</v>
      </c>
      <c r="X1852" s="1" t="s">
        <v>447</v>
      </c>
      <c r="Y1852" s="2" t="str">
        <f>IF(AND(ISBLANK(X1852),OR(NOT(ISBLANK(Z1852)),NOT(ISBLANK(AA1852)))),#N/A,
IF(ISBLANK(X1852),"",
IF(AND(NOT(ISERROR(VLOOKUP(X1852,MonsterTable!$A:$B,MATCH(MonsterTable!$B$1,MonsterTable!$A$1:$B$1,0),0))),OR(ISBLANK(Z1852),ISBLANK(AA1852))),#N/A,
IFERROR(VLOOKUP(X1852,MonsterTable!$A:$B,MATCH(MonsterTable!$B$1,MonsterTable!$A$1:$B$1,0),0),
IF(OR(NOT(ISBLANK(Z1852)),ISBLANK(AA1852)),#N/A,
IF(X1852="empty","empty",
VLOOKUP(X1852,MonsterGroupTable!$A:$A,1,0)))))))</f>
        <v>g102</v>
      </c>
      <c r="AA1852">
        <v>5</v>
      </c>
      <c r="AE1852" s="1" t="s">
        <v>446</v>
      </c>
      <c r="AF1852" s="2" t="str">
        <f>IF(AND(ISBLANK(AE1852),OR(NOT(ISBLANK(AG1852)),NOT(ISBLANK(AH1852)))),#N/A,
IF(ISBLANK(AE1852),"",
IF(AND(NOT(ISERROR(VLOOKUP(AE1852,MonsterTable!$A:$B,MATCH(MonsterTable!$B$1,MonsterTable!$A$1:$B$1,0),0))),OR(ISBLANK(AG1852),ISBLANK(AH1852))),#N/A,
IFERROR(VLOOKUP(AE1852,MonsterTable!$A:$B,MATCH(MonsterTable!$B$1,MonsterTable!$A$1:$B$1,0),0),
IF(OR(NOT(ISBLANK(AG1852)),ISBLANK(AH1852)),#N/A,
IF(AE1852="empty","empty",
VLOOKUP(AE1852,MonsterGroupTable!$A:$A,1,0)))))))</f>
        <v>empty</v>
      </c>
      <c r="AH1852">
        <v>3</v>
      </c>
      <c r="AL1852" s="1" t="s">
        <v>242</v>
      </c>
      <c r="AM1852" s="2">
        <f>IF(AND(ISBLANK(AL1852),OR(NOT(ISBLANK(AN1852)),NOT(ISBLANK(AO1852)))),#N/A,
IF(ISBLANK(AL1852),"",
IF(AND(NOT(ISERROR(VLOOKUP(AL1852,MonsterTable!$A:$B,MATCH(MonsterTable!$B$1,MonsterTable!$A$1:$B$1,0),0))),OR(ISBLANK(AN1852),ISBLANK(AO1852))),#N/A,
IFERROR(VLOOKUP(AL1852,MonsterTable!$A:$B,MATCH(MonsterTable!$B$1,MonsterTable!$A$1:$B$1,0),0),
IF(OR(NOT(ISBLANK(AN1852)),ISBLANK(AO1852)),#N/A,
IF(AL1852="empty","empty",
VLOOKUP(AL1852,MonsterGroupTable!$A:$A,1,0)))))))</f>
        <v>201</v>
      </c>
      <c r="AN1852">
        <v>1</v>
      </c>
      <c r="AO1852">
        <v>1</v>
      </c>
      <c r="AP1852">
        <v>0</v>
      </c>
      <c r="AT1852" s="2" t="str">
        <f>IF(AND(ISBLANK(AS1852),OR(NOT(ISBLANK(AU1852)),NOT(ISBLANK(AV1852)))),#N/A,
IF(ISBLANK(AS1852),"",
IF(AND(NOT(ISERROR(VLOOKUP(AS1852,MonsterTable!$A:$B,MATCH(MonsterTable!$B$1,MonsterTable!$A$1:$B$1,0),0))),OR(ISBLANK(AU1852),ISBLANK(AV1852))),#N/A,
IFERROR(VLOOKUP(AS1852,MonsterTable!$A:$B,MATCH(MonsterTable!$B$1,MonsterTable!$A$1:$B$1,0),0),
IF(OR(NOT(ISBLANK(AU1852)),ISBLANK(AV1852)),#N/A,
IF(AS1852="empty","empty",
VLOOKUP(AS1852,MonsterGroupTable!$A:$A,1,0)))))))</f>
        <v/>
      </c>
      <c r="BA1852" s="2" t="str">
        <f>IF(AND(ISBLANK(AZ1852),OR(NOT(ISBLANK(BB1852)),NOT(ISBLANK(BC1852)))),#N/A,
IF(ISBLANK(AZ1852),"",
IF(AND(NOT(ISERROR(VLOOKUP(AZ1852,MonsterTable!$A:$B,MATCH(MonsterTable!$B$1,MonsterTable!$A$1:$B$1,0),0))),OR(ISBLANK(BB1852),ISBLANK(BC1852))),#N/A,
IFERROR(VLOOKUP(AZ1852,MonsterTable!$A:$B,MATCH(MonsterTable!$B$1,MonsterTable!$A$1:$B$1,0),0),
IF(OR(NOT(ISBLANK(BB1852)),ISBLANK(BC1852)),#N/A,
IF(AZ1852="empty","empty",
VLOOKUP(AZ1852,MonsterGroupTable!$A:$A,1,0)))))))</f>
        <v/>
      </c>
    </row>
    <row r="1853" spans="1:53">
      <c r="A1853">
        <v>20819</v>
      </c>
      <c r="B1853">
        <f t="shared" si="61"/>
        <v>1.1000000000000001</v>
      </c>
      <c r="C1853">
        <f t="shared" si="62"/>
        <v>1.1000000000000001</v>
      </c>
      <c r="F1853">
        <v>3960</v>
      </c>
      <c r="G1853">
        <v>193336</v>
      </c>
      <c r="H1853">
        <v>0</v>
      </c>
      <c r="I1853">
        <v>0</v>
      </c>
      <c r="J1853">
        <v>0</v>
      </c>
      <c r="K1853" t="s">
        <v>362</v>
      </c>
      <c r="L1853" t="s">
        <v>243</v>
      </c>
      <c r="M1853" t="s">
        <v>443</v>
      </c>
      <c r="N1853" t="s">
        <v>444</v>
      </c>
      <c r="O1853">
        <v>0</v>
      </c>
      <c r="P1853">
        <v>-4.75</v>
      </c>
      <c r="Q1853">
        <v>-3.5</v>
      </c>
      <c r="R1853">
        <v>4.75</v>
      </c>
      <c r="S1853">
        <v>3</v>
      </c>
      <c r="T1853">
        <v>-13.5</v>
      </c>
      <c r="U1853">
        <v>2.5499999999999998</v>
      </c>
      <c r="V1853">
        <v>-6.75</v>
      </c>
      <c r="W1853" t="str">
        <f t="shared" si="58"/>
        <v>g102,5,empty,3,201,1,1,0</v>
      </c>
      <c r="X1853" s="1" t="s">
        <v>447</v>
      </c>
      <c r="Y1853" s="2" t="str">
        <f>IF(AND(ISBLANK(X1853),OR(NOT(ISBLANK(Z1853)),NOT(ISBLANK(AA1853)))),#N/A,
IF(ISBLANK(X1853),"",
IF(AND(NOT(ISERROR(VLOOKUP(X1853,MonsterTable!$A:$B,MATCH(MonsterTable!$B$1,MonsterTable!$A$1:$B$1,0),0))),OR(ISBLANK(Z1853),ISBLANK(AA1853))),#N/A,
IFERROR(VLOOKUP(X1853,MonsterTable!$A:$B,MATCH(MonsterTable!$B$1,MonsterTable!$A$1:$B$1,0),0),
IF(OR(NOT(ISBLANK(Z1853)),ISBLANK(AA1853)),#N/A,
IF(X1853="empty","empty",
VLOOKUP(X1853,MonsterGroupTable!$A:$A,1,0)))))))</f>
        <v>g102</v>
      </c>
      <c r="AA1853">
        <v>5</v>
      </c>
      <c r="AE1853" s="1" t="s">
        <v>446</v>
      </c>
      <c r="AF1853" s="2" t="str">
        <f>IF(AND(ISBLANK(AE1853),OR(NOT(ISBLANK(AG1853)),NOT(ISBLANK(AH1853)))),#N/A,
IF(ISBLANK(AE1853),"",
IF(AND(NOT(ISERROR(VLOOKUP(AE1853,MonsterTable!$A:$B,MATCH(MonsterTable!$B$1,MonsterTable!$A$1:$B$1,0),0))),OR(ISBLANK(AG1853),ISBLANK(AH1853))),#N/A,
IFERROR(VLOOKUP(AE1853,MonsterTable!$A:$B,MATCH(MonsterTable!$B$1,MonsterTable!$A$1:$B$1,0),0),
IF(OR(NOT(ISBLANK(AG1853)),ISBLANK(AH1853)),#N/A,
IF(AE1853="empty","empty",
VLOOKUP(AE1853,MonsterGroupTable!$A:$A,1,0)))))))</f>
        <v>empty</v>
      </c>
      <c r="AH1853">
        <v>3</v>
      </c>
      <c r="AL1853" s="1" t="s">
        <v>242</v>
      </c>
      <c r="AM1853" s="2">
        <f>IF(AND(ISBLANK(AL1853),OR(NOT(ISBLANK(AN1853)),NOT(ISBLANK(AO1853)))),#N/A,
IF(ISBLANK(AL1853),"",
IF(AND(NOT(ISERROR(VLOOKUP(AL1853,MonsterTable!$A:$B,MATCH(MonsterTable!$B$1,MonsterTable!$A$1:$B$1,0),0))),OR(ISBLANK(AN1853),ISBLANK(AO1853))),#N/A,
IFERROR(VLOOKUP(AL1853,MonsterTable!$A:$B,MATCH(MonsterTable!$B$1,MonsterTable!$A$1:$B$1,0),0),
IF(OR(NOT(ISBLANK(AN1853)),ISBLANK(AO1853)),#N/A,
IF(AL1853="empty","empty",
VLOOKUP(AL1853,MonsterGroupTable!$A:$A,1,0)))))))</f>
        <v>201</v>
      </c>
      <c r="AN1853">
        <v>1</v>
      </c>
      <c r="AO1853">
        <v>1</v>
      </c>
      <c r="AP1853">
        <v>0</v>
      </c>
      <c r="AT1853" s="2" t="str">
        <f>IF(AND(ISBLANK(AS1853),OR(NOT(ISBLANK(AU1853)),NOT(ISBLANK(AV1853)))),#N/A,
IF(ISBLANK(AS1853),"",
IF(AND(NOT(ISERROR(VLOOKUP(AS1853,MonsterTable!$A:$B,MATCH(MonsterTable!$B$1,MonsterTable!$A$1:$B$1,0),0))),OR(ISBLANK(AU1853),ISBLANK(AV1853))),#N/A,
IFERROR(VLOOKUP(AS1853,MonsterTable!$A:$B,MATCH(MonsterTable!$B$1,MonsterTable!$A$1:$B$1,0),0),
IF(OR(NOT(ISBLANK(AU1853)),ISBLANK(AV1853)),#N/A,
IF(AS1853="empty","empty",
VLOOKUP(AS1853,MonsterGroupTable!$A:$A,1,0)))))))</f>
        <v/>
      </c>
      <c r="BA1853" s="2" t="str">
        <f>IF(AND(ISBLANK(AZ1853),OR(NOT(ISBLANK(BB1853)),NOT(ISBLANK(BC1853)))),#N/A,
IF(ISBLANK(AZ1853),"",
IF(AND(NOT(ISERROR(VLOOKUP(AZ1853,MonsterTable!$A:$B,MATCH(MonsterTable!$B$1,MonsterTable!$A$1:$B$1,0),0))),OR(ISBLANK(BB1853),ISBLANK(BC1853))),#N/A,
IFERROR(VLOOKUP(AZ1853,MonsterTable!$A:$B,MATCH(MonsterTable!$B$1,MonsterTable!$A$1:$B$1,0),0),
IF(OR(NOT(ISBLANK(BB1853)),ISBLANK(BC1853)),#N/A,
IF(AZ1853="empty","empty",
VLOOKUP(AZ1853,MonsterGroupTable!$A:$A,1,0)))))))</f>
        <v/>
      </c>
    </row>
    <row r="1854" spans="1:53">
      <c r="A1854">
        <v>20820</v>
      </c>
      <c r="B1854">
        <f t="shared" si="61"/>
        <v>1.2</v>
      </c>
      <c r="C1854">
        <f t="shared" si="62"/>
        <v>1.1000000000000001</v>
      </c>
      <c r="F1854">
        <v>3960</v>
      </c>
      <c r="G1854">
        <v>193930</v>
      </c>
      <c r="H1854">
        <v>0</v>
      </c>
      <c r="I1854">
        <v>0</v>
      </c>
      <c r="J1854">
        <v>0</v>
      </c>
      <c r="K1854" t="s">
        <v>362</v>
      </c>
      <c r="L1854" t="s">
        <v>243</v>
      </c>
      <c r="M1854" t="s">
        <v>443</v>
      </c>
      <c r="N1854" t="s">
        <v>444</v>
      </c>
      <c r="O1854">
        <v>0</v>
      </c>
      <c r="P1854">
        <v>-4.75</v>
      </c>
      <c r="Q1854">
        <v>-3.5</v>
      </c>
      <c r="R1854">
        <v>4.75</v>
      </c>
      <c r="S1854">
        <v>3</v>
      </c>
      <c r="T1854">
        <v>-13.5</v>
      </c>
      <c r="U1854">
        <v>2.5499999999999998</v>
      </c>
      <c r="V1854">
        <v>-6.75</v>
      </c>
      <c r="W1854" t="str">
        <f t="shared" si="58"/>
        <v>g102,5,empty,3,201,1,1,0</v>
      </c>
      <c r="X1854" s="1" t="s">
        <v>447</v>
      </c>
      <c r="Y1854" s="2" t="str">
        <f>IF(AND(ISBLANK(X1854),OR(NOT(ISBLANK(Z1854)),NOT(ISBLANK(AA1854)))),#N/A,
IF(ISBLANK(X1854),"",
IF(AND(NOT(ISERROR(VLOOKUP(X1854,MonsterTable!$A:$B,MATCH(MonsterTable!$B$1,MonsterTable!$A$1:$B$1,0),0))),OR(ISBLANK(Z1854),ISBLANK(AA1854))),#N/A,
IFERROR(VLOOKUP(X1854,MonsterTable!$A:$B,MATCH(MonsterTable!$B$1,MonsterTable!$A$1:$B$1,0),0),
IF(OR(NOT(ISBLANK(Z1854)),ISBLANK(AA1854)),#N/A,
IF(X1854="empty","empty",
VLOOKUP(X1854,MonsterGroupTable!$A:$A,1,0)))))))</f>
        <v>g102</v>
      </c>
      <c r="AA1854">
        <v>5</v>
      </c>
      <c r="AE1854" s="1" t="s">
        <v>446</v>
      </c>
      <c r="AF1854" s="2" t="str">
        <f>IF(AND(ISBLANK(AE1854),OR(NOT(ISBLANK(AG1854)),NOT(ISBLANK(AH1854)))),#N/A,
IF(ISBLANK(AE1854),"",
IF(AND(NOT(ISERROR(VLOOKUP(AE1854,MonsterTable!$A:$B,MATCH(MonsterTable!$B$1,MonsterTable!$A$1:$B$1,0),0))),OR(ISBLANK(AG1854),ISBLANK(AH1854))),#N/A,
IFERROR(VLOOKUP(AE1854,MonsterTable!$A:$B,MATCH(MonsterTable!$B$1,MonsterTable!$A$1:$B$1,0),0),
IF(OR(NOT(ISBLANK(AG1854)),ISBLANK(AH1854)),#N/A,
IF(AE1854="empty","empty",
VLOOKUP(AE1854,MonsterGroupTable!$A:$A,1,0)))))))</f>
        <v>empty</v>
      </c>
      <c r="AH1854">
        <v>3</v>
      </c>
      <c r="AL1854" s="1" t="s">
        <v>242</v>
      </c>
      <c r="AM1854" s="2">
        <f>IF(AND(ISBLANK(AL1854),OR(NOT(ISBLANK(AN1854)),NOT(ISBLANK(AO1854)))),#N/A,
IF(ISBLANK(AL1854),"",
IF(AND(NOT(ISERROR(VLOOKUP(AL1854,MonsterTable!$A:$B,MATCH(MonsterTable!$B$1,MonsterTable!$A$1:$B$1,0),0))),OR(ISBLANK(AN1854),ISBLANK(AO1854))),#N/A,
IFERROR(VLOOKUP(AL1854,MonsterTable!$A:$B,MATCH(MonsterTable!$B$1,MonsterTable!$A$1:$B$1,0),0),
IF(OR(NOT(ISBLANK(AN1854)),ISBLANK(AO1854)),#N/A,
IF(AL1854="empty","empty",
VLOOKUP(AL1854,MonsterGroupTable!$A:$A,1,0)))))))</f>
        <v>201</v>
      </c>
      <c r="AN1854">
        <v>1</v>
      </c>
      <c r="AO1854">
        <v>1</v>
      </c>
      <c r="AP1854">
        <v>0</v>
      </c>
      <c r="AT1854" s="2" t="str">
        <f>IF(AND(ISBLANK(AS1854),OR(NOT(ISBLANK(AU1854)),NOT(ISBLANK(AV1854)))),#N/A,
IF(ISBLANK(AS1854),"",
IF(AND(NOT(ISERROR(VLOOKUP(AS1854,MonsterTable!$A:$B,MATCH(MonsterTable!$B$1,MonsterTable!$A$1:$B$1,0),0))),OR(ISBLANK(AU1854),ISBLANK(AV1854))),#N/A,
IFERROR(VLOOKUP(AS1854,MonsterTable!$A:$B,MATCH(MonsterTable!$B$1,MonsterTable!$A$1:$B$1,0),0),
IF(OR(NOT(ISBLANK(AU1854)),ISBLANK(AV1854)),#N/A,
IF(AS1854="empty","empty",
VLOOKUP(AS1854,MonsterGroupTable!$A:$A,1,0)))))))</f>
        <v/>
      </c>
      <c r="BA1854" s="2" t="str">
        <f>IF(AND(ISBLANK(AZ1854),OR(NOT(ISBLANK(BB1854)),NOT(ISBLANK(BC1854)))),#N/A,
IF(ISBLANK(AZ1854),"",
IF(AND(NOT(ISERROR(VLOOKUP(AZ1854,MonsterTable!$A:$B,MATCH(MonsterTable!$B$1,MonsterTable!$A$1:$B$1,0),0))),OR(ISBLANK(BB1854),ISBLANK(BC1854))),#N/A,
IFERROR(VLOOKUP(AZ1854,MonsterTable!$A:$B,MATCH(MonsterTable!$B$1,MonsterTable!$A$1:$B$1,0),0),
IF(OR(NOT(ISBLANK(BB1854)),ISBLANK(BC1854)),#N/A,
IF(AZ1854="empty","empty",
VLOOKUP(AZ1854,MonsterGroupTable!$A:$A,1,0)))))))</f>
        <v/>
      </c>
    </row>
    <row r="1855" spans="1:53">
      <c r="A1855">
        <v>20821</v>
      </c>
      <c r="B1855">
        <f t="shared" si="61"/>
        <v>1.1000000000000001</v>
      </c>
      <c r="C1855">
        <f t="shared" si="62"/>
        <v>1.1000000000000001</v>
      </c>
      <c r="F1855">
        <v>3960</v>
      </c>
      <c r="G1855">
        <v>194524</v>
      </c>
      <c r="H1855">
        <v>0</v>
      </c>
      <c r="I1855">
        <v>0</v>
      </c>
      <c r="J1855">
        <v>0</v>
      </c>
      <c r="K1855" t="s">
        <v>362</v>
      </c>
      <c r="L1855" t="s">
        <v>245</v>
      </c>
      <c r="M1855" t="s">
        <v>443</v>
      </c>
      <c r="N1855" t="s">
        <v>444</v>
      </c>
      <c r="O1855">
        <v>0</v>
      </c>
      <c r="P1855">
        <v>-4.75</v>
      </c>
      <c r="Q1855">
        <v>-3.5</v>
      </c>
      <c r="R1855">
        <v>4.75</v>
      </c>
      <c r="S1855">
        <v>3</v>
      </c>
      <c r="T1855">
        <v>-13.5</v>
      </c>
      <c r="U1855">
        <v>2.5499999999999998</v>
      </c>
      <c r="V1855">
        <v>-6.75</v>
      </c>
      <c r="W1855" t="str">
        <f t="shared" si="58"/>
        <v>g103,5,empty,3,203,1,1,0</v>
      </c>
      <c r="X1855" s="1" t="s">
        <v>281</v>
      </c>
      <c r="Y1855" s="2" t="str">
        <f>IF(AND(ISBLANK(X1855),OR(NOT(ISBLANK(Z1855)),NOT(ISBLANK(AA1855)))),#N/A,
IF(ISBLANK(X1855),"",
IF(AND(NOT(ISERROR(VLOOKUP(X1855,MonsterTable!$A:$B,MATCH(MonsterTable!$B$1,MonsterTable!$A$1:$B$1,0),0))),OR(ISBLANK(Z1855),ISBLANK(AA1855))),#N/A,
IFERROR(VLOOKUP(X1855,MonsterTable!$A:$B,MATCH(MonsterTable!$B$1,MonsterTable!$A$1:$B$1,0),0),
IF(OR(NOT(ISBLANK(Z1855)),ISBLANK(AA1855)),#N/A,
IF(X1855="empty","empty",
VLOOKUP(X1855,MonsterGroupTable!$A:$A,1,0)))))))</f>
        <v>g103</v>
      </c>
      <c r="AA1855">
        <v>5</v>
      </c>
      <c r="AE1855" s="1" t="s">
        <v>446</v>
      </c>
      <c r="AF1855" s="2" t="str">
        <f>IF(AND(ISBLANK(AE1855),OR(NOT(ISBLANK(AG1855)),NOT(ISBLANK(AH1855)))),#N/A,
IF(ISBLANK(AE1855),"",
IF(AND(NOT(ISERROR(VLOOKUP(AE1855,MonsterTable!$A:$B,MATCH(MonsterTable!$B$1,MonsterTable!$A$1:$B$1,0),0))),OR(ISBLANK(AG1855),ISBLANK(AH1855))),#N/A,
IFERROR(VLOOKUP(AE1855,MonsterTable!$A:$B,MATCH(MonsterTable!$B$1,MonsterTable!$A$1:$B$1,0),0),
IF(OR(NOT(ISBLANK(AG1855)),ISBLANK(AH1855)),#N/A,
IF(AE1855="empty","empty",
VLOOKUP(AE1855,MonsterGroupTable!$A:$A,1,0)))))))</f>
        <v>empty</v>
      </c>
      <c r="AH1855">
        <v>3</v>
      </c>
      <c r="AL1855" s="1" t="s">
        <v>339</v>
      </c>
      <c r="AM1855" s="2">
        <f>IF(AND(ISBLANK(AL1855),OR(NOT(ISBLANK(AN1855)),NOT(ISBLANK(AO1855)))),#N/A,
IF(ISBLANK(AL1855),"",
IF(AND(NOT(ISERROR(VLOOKUP(AL1855,MonsterTable!$A:$B,MATCH(MonsterTable!$B$1,MonsterTable!$A$1:$B$1,0),0))),OR(ISBLANK(AN1855),ISBLANK(AO1855))),#N/A,
IFERROR(VLOOKUP(AL1855,MonsterTable!$A:$B,MATCH(MonsterTable!$B$1,MonsterTable!$A$1:$B$1,0),0),
IF(OR(NOT(ISBLANK(AN1855)),ISBLANK(AO1855)),#N/A,
IF(AL1855="empty","empty",
VLOOKUP(AL1855,MonsterGroupTable!$A:$A,1,0)))))))</f>
        <v>203</v>
      </c>
      <c r="AN1855">
        <v>1</v>
      </c>
      <c r="AO1855">
        <v>1</v>
      </c>
      <c r="AP1855">
        <v>0</v>
      </c>
      <c r="AT1855" s="2" t="str">
        <f>IF(AND(ISBLANK(AS1855),OR(NOT(ISBLANK(AU1855)),NOT(ISBLANK(AV1855)))),#N/A,
IF(ISBLANK(AS1855),"",
IF(AND(NOT(ISERROR(VLOOKUP(AS1855,MonsterTable!$A:$B,MATCH(MonsterTable!$B$1,MonsterTable!$A$1:$B$1,0),0))),OR(ISBLANK(AU1855),ISBLANK(AV1855))),#N/A,
IFERROR(VLOOKUP(AS1855,MonsterTable!$A:$B,MATCH(MonsterTable!$B$1,MonsterTable!$A$1:$B$1,0),0),
IF(OR(NOT(ISBLANK(AU1855)),ISBLANK(AV1855)),#N/A,
IF(AS1855="empty","empty",
VLOOKUP(AS1855,MonsterGroupTable!$A:$A,1,0)))))))</f>
        <v/>
      </c>
      <c r="BA1855" s="2" t="str">
        <f>IF(AND(ISBLANK(AZ1855),OR(NOT(ISBLANK(BB1855)),NOT(ISBLANK(BC1855)))),#N/A,
IF(ISBLANK(AZ1855),"",
IF(AND(NOT(ISERROR(VLOOKUP(AZ1855,MonsterTable!$A:$B,MATCH(MonsterTable!$B$1,MonsterTable!$A$1:$B$1,0),0))),OR(ISBLANK(BB1855),ISBLANK(BC1855))),#N/A,
IFERROR(VLOOKUP(AZ1855,MonsterTable!$A:$B,MATCH(MonsterTable!$B$1,MonsterTable!$A$1:$B$1,0),0),
IF(OR(NOT(ISBLANK(BB1855)),ISBLANK(BC1855)),#N/A,
IF(AZ1855="empty","empty",
VLOOKUP(AZ1855,MonsterGroupTable!$A:$A,1,0)))))))</f>
        <v/>
      </c>
    </row>
    <row r="1856" spans="1:53">
      <c r="A1856">
        <v>20822</v>
      </c>
      <c r="B1856">
        <f t="shared" si="61"/>
        <v>1.1000000000000001</v>
      </c>
      <c r="C1856">
        <f t="shared" si="62"/>
        <v>1.1000000000000001</v>
      </c>
      <c r="F1856">
        <v>3960</v>
      </c>
      <c r="G1856">
        <v>195118</v>
      </c>
      <c r="H1856">
        <v>0</v>
      </c>
      <c r="I1856">
        <v>0</v>
      </c>
      <c r="J1856">
        <v>0</v>
      </c>
      <c r="K1856" t="s">
        <v>362</v>
      </c>
      <c r="L1856" t="s">
        <v>245</v>
      </c>
      <c r="M1856" t="s">
        <v>443</v>
      </c>
      <c r="N1856" t="s">
        <v>444</v>
      </c>
      <c r="O1856">
        <v>0</v>
      </c>
      <c r="P1856">
        <v>-4.75</v>
      </c>
      <c r="Q1856">
        <v>-3.5</v>
      </c>
      <c r="R1856">
        <v>4.75</v>
      </c>
      <c r="S1856">
        <v>3</v>
      </c>
      <c r="T1856">
        <v>-13.5</v>
      </c>
      <c r="U1856">
        <v>2.5499999999999998</v>
      </c>
      <c r="V1856">
        <v>-6.75</v>
      </c>
      <c r="W1856" t="str">
        <f t="shared" si="58"/>
        <v>g103,5,empty,3,203,1,1,0</v>
      </c>
      <c r="X1856" s="1" t="s">
        <v>281</v>
      </c>
      <c r="Y1856" s="2" t="str">
        <f>IF(AND(ISBLANK(X1856),OR(NOT(ISBLANK(Z1856)),NOT(ISBLANK(AA1856)))),#N/A,
IF(ISBLANK(X1856),"",
IF(AND(NOT(ISERROR(VLOOKUP(X1856,MonsterTable!$A:$B,MATCH(MonsterTable!$B$1,MonsterTable!$A$1:$B$1,0),0))),OR(ISBLANK(Z1856),ISBLANK(AA1856))),#N/A,
IFERROR(VLOOKUP(X1856,MonsterTable!$A:$B,MATCH(MonsterTable!$B$1,MonsterTable!$A$1:$B$1,0),0),
IF(OR(NOT(ISBLANK(Z1856)),ISBLANK(AA1856)),#N/A,
IF(X1856="empty","empty",
VLOOKUP(X1856,MonsterGroupTable!$A:$A,1,0)))))))</f>
        <v>g103</v>
      </c>
      <c r="AA1856">
        <v>5</v>
      </c>
      <c r="AE1856" s="1" t="s">
        <v>446</v>
      </c>
      <c r="AF1856" s="2" t="str">
        <f>IF(AND(ISBLANK(AE1856),OR(NOT(ISBLANK(AG1856)),NOT(ISBLANK(AH1856)))),#N/A,
IF(ISBLANK(AE1856),"",
IF(AND(NOT(ISERROR(VLOOKUP(AE1856,MonsterTable!$A:$B,MATCH(MonsterTable!$B$1,MonsterTable!$A$1:$B$1,0),0))),OR(ISBLANK(AG1856),ISBLANK(AH1856))),#N/A,
IFERROR(VLOOKUP(AE1856,MonsterTable!$A:$B,MATCH(MonsterTable!$B$1,MonsterTable!$A$1:$B$1,0),0),
IF(OR(NOT(ISBLANK(AG1856)),ISBLANK(AH1856)),#N/A,
IF(AE1856="empty","empty",
VLOOKUP(AE1856,MonsterGroupTable!$A:$A,1,0)))))))</f>
        <v>empty</v>
      </c>
      <c r="AH1856">
        <v>3</v>
      </c>
      <c r="AL1856" s="1" t="s">
        <v>339</v>
      </c>
      <c r="AM1856" s="2">
        <f>IF(AND(ISBLANK(AL1856),OR(NOT(ISBLANK(AN1856)),NOT(ISBLANK(AO1856)))),#N/A,
IF(ISBLANK(AL1856),"",
IF(AND(NOT(ISERROR(VLOOKUP(AL1856,MonsterTable!$A:$B,MATCH(MonsterTable!$B$1,MonsterTable!$A$1:$B$1,0),0))),OR(ISBLANK(AN1856),ISBLANK(AO1856))),#N/A,
IFERROR(VLOOKUP(AL1856,MonsterTable!$A:$B,MATCH(MonsterTable!$B$1,MonsterTable!$A$1:$B$1,0),0),
IF(OR(NOT(ISBLANK(AN1856)),ISBLANK(AO1856)),#N/A,
IF(AL1856="empty","empty",
VLOOKUP(AL1856,MonsterGroupTable!$A:$A,1,0)))))))</f>
        <v>203</v>
      </c>
      <c r="AN1856">
        <v>1</v>
      </c>
      <c r="AO1856">
        <v>1</v>
      </c>
      <c r="AP1856">
        <v>0</v>
      </c>
      <c r="AT1856" s="2" t="str">
        <f>IF(AND(ISBLANK(AS1856),OR(NOT(ISBLANK(AU1856)),NOT(ISBLANK(AV1856)))),#N/A,
IF(ISBLANK(AS1856),"",
IF(AND(NOT(ISERROR(VLOOKUP(AS1856,MonsterTable!$A:$B,MATCH(MonsterTable!$B$1,MonsterTable!$A$1:$B$1,0),0))),OR(ISBLANK(AU1856),ISBLANK(AV1856))),#N/A,
IFERROR(VLOOKUP(AS1856,MonsterTable!$A:$B,MATCH(MonsterTable!$B$1,MonsterTable!$A$1:$B$1,0),0),
IF(OR(NOT(ISBLANK(AU1856)),ISBLANK(AV1856)),#N/A,
IF(AS1856="empty","empty",
VLOOKUP(AS1856,MonsterGroupTable!$A:$A,1,0)))))))</f>
        <v/>
      </c>
      <c r="BA1856" s="2" t="str">
        <f>IF(AND(ISBLANK(AZ1856),OR(NOT(ISBLANK(BB1856)),NOT(ISBLANK(BC1856)))),#N/A,
IF(ISBLANK(AZ1856),"",
IF(AND(NOT(ISERROR(VLOOKUP(AZ1856,MonsterTable!$A:$B,MATCH(MonsterTable!$B$1,MonsterTable!$A$1:$B$1,0),0))),OR(ISBLANK(BB1856),ISBLANK(BC1856))),#N/A,
IFERROR(VLOOKUP(AZ1856,MonsterTable!$A:$B,MATCH(MonsterTable!$B$1,MonsterTable!$A$1:$B$1,0),0),
IF(OR(NOT(ISBLANK(BB1856)),ISBLANK(BC1856)),#N/A,
IF(AZ1856="empty","empty",
VLOOKUP(AZ1856,MonsterGroupTable!$A:$A,1,0)))))))</f>
        <v/>
      </c>
    </row>
    <row r="1857" spans="1:53">
      <c r="A1857">
        <v>20823</v>
      </c>
      <c r="B1857">
        <f t="shared" si="61"/>
        <v>1.1000000000000001</v>
      </c>
      <c r="C1857">
        <f t="shared" si="62"/>
        <v>1.1000000000000001</v>
      </c>
      <c r="F1857">
        <v>3960</v>
      </c>
      <c r="G1857">
        <v>195712</v>
      </c>
      <c r="H1857">
        <v>0</v>
      </c>
      <c r="I1857">
        <v>0</v>
      </c>
      <c r="J1857">
        <v>0</v>
      </c>
      <c r="K1857" t="s">
        <v>362</v>
      </c>
      <c r="L1857" t="s">
        <v>245</v>
      </c>
      <c r="M1857" t="s">
        <v>443</v>
      </c>
      <c r="N1857" t="s">
        <v>444</v>
      </c>
      <c r="O1857">
        <v>0</v>
      </c>
      <c r="P1857">
        <v>-4.75</v>
      </c>
      <c r="Q1857">
        <v>-3.5</v>
      </c>
      <c r="R1857">
        <v>4.75</v>
      </c>
      <c r="S1857">
        <v>3</v>
      </c>
      <c r="T1857">
        <v>-13.5</v>
      </c>
      <c r="U1857">
        <v>2.5499999999999998</v>
      </c>
      <c r="V1857">
        <v>-6.75</v>
      </c>
      <c r="W1857" t="str">
        <f t="shared" si="58"/>
        <v>g103,5,empty,3,203,1,1,0</v>
      </c>
      <c r="X1857" s="1" t="s">
        <v>281</v>
      </c>
      <c r="Y1857" s="2" t="str">
        <f>IF(AND(ISBLANK(X1857),OR(NOT(ISBLANK(Z1857)),NOT(ISBLANK(AA1857)))),#N/A,
IF(ISBLANK(X1857),"",
IF(AND(NOT(ISERROR(VLOOKUP(X1857,MonsterTable!$A:$B,MATCH(MonsterTable!$B$1,MonsterTable!$A$1:$B$1,0),0))),OR(ISBLANK(Z1857),ISBLANK(AA1857))),#N/A,
IFERROR(VLOOKUP(X1857,MonsterTable!$A:$B,MATCH(MonsterTable!$B$1,MonsterTable!$A$1:$B$1,0),0),
IF(OR(NOT(ISBLANK(Z1857)),ISBLANK(AA1857)),#N/A,
IF(X1857="empty","empty",
VLOOKUP(X1857,MonsterGroupTable!$A:$A,1,0)))))))</f>
        <v>g103</v>
      </c>
      <c r="AA1857">
        <v>5</v>
      </c>
      <c r="AE1857" s="1" t="s">
        <v>446</v>
      </c>
      <c r="AF1857" s="2" t="str">
        <f>IF(AND(ISBLANK(AE1857),OR(NOT(ISBLANK(AG1857)),NOT(ISBLANK(AH1857)))),#N/A,
IF(ISBLANK(AE1857),"",
IF(AND(NOT(ISERROR(VLOOKUP(AE1857,MonsterTable!$A:$B,MATCH(MonsterTable!$B$1,MonsterTable!$A$1:$B$1,0),0))),OR(ISBLANK(AG1857),ISBLANK(AH1857))),#N/A,
IFERROR(VLOOKUP(AE1857,MonsterTable!$A:$B,MATCH(MonsterTable!$B$1,MonsterTable!$A$1:$B$1,0),0),
IF(OR(NOT(ISBLANK(AG1857)),ISBLANK(AH1857)),#N/A,
IF(AE1857="empty","empty",
VLOOKUP(AE1857,MonsterGroupTable!$A:$A,1,0)))))))</f>
        <v>empty</v>
      </c>
      <c r="AH1857">
        <v>3</v>
      </c>
      <c r="AL1857" s="1" t="s">
        <v>339</v>
      </c>
      <c r="AM1857" s="2">
        <f>IF(AND(ISBLANK(AL1857),OR(NOT(ISBLANK(AN1857)),NOT(ISBLANK(AO1857)))),#N/A,
IF(ISBLANK(AL1857),"",
IF(AND(NOT(ISERROR(VLOOKUP(AL1857,MonsterTable!$A:$B,MATCH(MonsterTable!$B$1,MonsterTable!$A$1:$B$1,0),0))),OR(ISBLANK(AN1857),ISBLANK(AO1857))),#N/A,
IFERROR(VLOOKUP(AL1857,MonsterTable!$A:$B,MATCH(MonsterTable!$B$1,MonsterTable!$A$1:$B$1,0),0),
IF(OR(NOT(ISBLANK(AN1857)),ISBLANK(AO1857)),#N/A,
IF(AL1857="empty","empty",
VLOOKUP(AL1857,MonsterGroupTable!$A:$A,1,0)))))))</f>
        <v>203</v>
      </c>
      <c r="AN1857">
        <v>1</v>
      </c>
      <c r="AO1857">
        <v>1</v>
      </c>
      <c r="AP1857">
        <v>0</v>
      </c>
      <c r="AT1857" s="2" t="str">
        <f>IF(AND(ISBLANK(AS1857),OR(NOT(ISBLANK(AU1857)),NOT(ISBLANK(AV1857)))),#N/A,
IF(ISBLANK(AS1857),"",
IF(AND(NOT(ISERROR(VLOOKUP(AS1857,MonsterTable!$A:$B,MATCH(MonsterTable!$B$1,MonsterTable!$A$1:$B$1,0),0))),OR(ISBLANK(AU1857),ISBLANK(AV1857))),#N/A,
IFERROR(VLOOKUP(AS1857,MonsterTable!$A:$B,MATCH(MonsterTable!$B$1,MonsterTable!$A$1:$B$1,0),0),
IF(OR(NOT(ISBLANK(AU1857)),ISBLANK(AV1857)),#N/A,
IF(AS1857="empty","empty",
VLOOKUP(AS1857,MonsterGroupTable!$A:$A,1,0)))))))</f>
        <v/>
      </c>
      <c r="BA1857" s="2" t="str">
        <f>IF(AND(ISBLANK(AZ1857),OR(NOT(ISBLANK(BB1857)),NOT(ISBLANK(BC1857)))),#N/A,
IF(ISBLANK(AZ1857),"",
IF(AND(NOT(ISERROR(VLOOKUP(AZ1857,MonsterTable!$A:$B,MATCH(MonsterTable!$B$1,MonsterTable!$A$1:$B$1,0),0))),OR(ISBLANK(BB1857),ISBLANK(BC1857))),#N/A,
IFERROR(VLOOKUP(AZ1857,MonsterTable!$A:$B,MATCH(MonsterTable!$B$1,MonsterTable!$A$1:$B$1,0),0),
IF(OR(NOT(ISBLANK(BB1857)),ISBLANK(BC1857)),#N/A,
IF(AZ1857="empty","empty",
VLOOKUP(AZ1857,MonsterGroupTable!$A:$A,1,0)))))))</f>
        <v/>
      </c>
    </row>
    <row r="1858" spans="1:53">
      <c r="A1858">
        <v>20824</v>
      </c>
      <c r="B1858">
        <f t="shared" si="61"/>
        <v>1.1000000000000001</v>
      </c>
      <c r="C1858">
        <f t="shared" si="62"/>
        <v>1.1000000000000001</v>
      </c>
      <c r="F1858">
        <v>3960</v>
      </c>
      <c r="G1858">
        <v>196306</v>
      </c>
      <c r="H1858">
        <v>0</v>
      </c>
      <c r="I1858">
        <v>0</v>
      </c>
      <c r="J1858">
        <v>0</v>
      </c>
      <c r="K1858" t="s">
        <v>362</v>
      </c>
      <c r="L1858" t="s">
        <v>245</v>
      </c>
      <c r="M1858" t="s">
        <v>443</v>
      </c>
      <c r="N1858" t="s">
        <v>444</v>
      </c>
      <c r="O1858">
        <v>0</v>
      </c>
      <c r="P1858">
        <v>-4.75</v>
      </c>
      <c r="Q1858">
        <v>-3.5</v>
      </c>
      <c r="R1858">
        <v>4.75</v>
      </c>
      <c r="S1858">
        <v>3</v>
      </c>
      <c r="T1858">
        <v>-13.5</v>
      </c>
      <c r="U1858">
        <v>2.5499999999999998</v>
      </c>
      <c r="V1858">
        <v>-6.75</v>
      </c>
      <c r="W1858" t="str">
        <f t="shared" si="58"/>
        <v>g103,5,empty,3,203,1,1,0</v>
      </c>
      <c r="X1858" s="1" t="s">
        <v>281</v>
      </c>
      <c r="Y1858" s="2" t="str">
        <f>IF(AND(ISBLANK(X1858),OR(NOT(ISBLANK(Z1858)),NOT(ISBLANK(AA1858)))),#N/A,
IF(ISBLANK(X1858),"",
IF(AND(NOT(ISERROR(VLOOKUP(X1858,MonsterTable!$A:$B,MATCH(MonsterTable!$B$1,MonsterTable!$A$1:$B$1,0),0))),OR(ISBLANK(Z1858),ISBLANK(AA1858))),#N/A,
IFERROR(VLOOKUP(X1858,MonsterTable!$A:$B,MATCH(MonsterTable!$B$1,MonsterTable!$A$1:$B$1,0),0),
IF(OR(NOT(ISBLANK(Z1858)),ISBLANK(AA1858)),#N/A,
IF(X1858="empty","empty",
VLOOKUP(X1858,MonsterGroupTable!$A:$A,1,0)))))))</f>
        <v>g103</v>
      </c>
      <c r="AA1858">
        <v>5</v>
      </c>
      <c r="AE1858" s="1" t="s">
        <v>446</v>
      </c>
      <c r="AF1858" s="2" t="str">
        <f>IF(AND(ISBLANK(AE1858),OR(NOT(ISBLANK(AG1858)),NOT(ISBLANK(AH1858)))),#N/A,
IF(ISBLANK(AE1858),"",
IF(AND(NOT(ISERROR(VLOOKUP(AE1858,MonsterTable!$A:$B,MATCH(MonsterTable!$B$1,MonsterTable!$A$1:$B$1,0),0))),OR(ISBLANK(AG1858),ISBLANK(AH1858))),#N/A,
IFERROR(VLOOKUP(AE1858,MonsterTable!$A:$B,MATCH(MonsterTable!$B$1,MonsterTable!$A$1:$B$1,0),0),
IF(OR(NOT(ISBLANK(AG1858)),ISBLANK(AH1858)),#N/A,
IF(AE1858="empty","empty",
VLOOKUP(AE1858,MonsterGroupTable!$A:$A,1,0)))))))</f>
        <v>empty</v>
      </c>
      <c r="AH1858">
        <v>3</v>
      </c>
      <c r="AL1858" s="1" t="s">
        <v>339</v>
      </c>
      <c r="AM1858" s="2">
        <f>IF(AND(ISBLANK(AL1858),OR(NOT(ISBLANK(AN1858)),NOT(ISBLANK(AO1858)))),#N/A,
IF(ISBLANK(AL1858),"",
IF(AND(NOT(ISERROR(VLOOKUP(AL1858,MonsterTable!$A:$B,MATCH(MonsterTable!$B$1,MonsterTable!$A$1:$B$1,0),0))),OR(ISBLANK(AN1858),ISBLANK(AO1858))),#N/A,
IFERROR(VLOOKUP(AL1858,MonsterTable!$A:$B,MATCH(MonsterTable!$B$1,MonsterTable!$A$1:$B$1,0),0),
IF(OR(NOT(ISBLANK(AN1858)),ISBLANK(AO1858)),#N/A,
IF(AL1858="empty","empty",
VLOOKUP(AL1858,MonsterGroupTable!$A:$A,1,0)))))))</f>
        <v>203</v>
      </c>
      <c r="AN1858">
        <v>1</v>
      </c>
      <c r="AO1858">
        <v>1</v>
      </c>
      <c r="AP1858">
        <v>0</v>
      </c>
      <c r="AT1858" s="2" t="str">
        <f>IF(AND(ISBLANK(AS1858),OR(NOT(ISBLANK(AU1858)),NOT(ISBLANK(AV1858)))),#N/A,
IF(ISBLANK(AS1858),"",
IF(AND(NOT(ISERROR(VLOOKUP(AS1858,MonsterTable!$A:$B,MATCH(MonsterTable!$B$1,MonsterTable!$A$1:$B$1,0),0))),OR(ISBLANK(AU1858),ISBLANK(AV1858))),#N/A,
IFERROR(VLOOKUP(AS1858,MonsterTable!$A:$B,MATCH(MonsterTable!$B$1,MonsterTable!$A$1:$B$1,0),0),
IF(OR(NOT(ISBLANK(AU1858)),ISBLANK(AV1858)),#N/A,
IF(AS1858="empty","empty",
VLOOKUP(AS1858,MonsterGroupTable!$A:$A,1,0)))))))</f>
        <v/>
      </c>
      <c r="BA1858" s="2" t="str">
        <f>IF(AND(ISBLANK(AZ1858),OR(NOT(ISBLANK(BB1858)),NOT(ISBLANK(BC1858)))),#N/A,
IF(ISBLANK(AZ1858),"",
IF(AND(NOT(ISERROR(VLOOKUP(AZ1858,MonsterTable!$A:$B,MATCH(MonsterTable!$B$1,MonsterTable!$A$1:$B$1,0),0))),OR(ISBLANK(BB1858),ISBLANK(BC1858))),#N/A,
IFERROR(VLOOKUP(AZ1858,MonsterTable!$A:$B,MATCH(MonsterTable!$B$1,MonsterTable!$A$1:$B$1,0),0),
IF(OR(NOT(ISBLANK(BB1858)),ISBLANK(BC1858)),#N/A,
IF(AZ1858="empty","empty",
VLOOKUP(AZ1858,MonsterGroupTable!$A:$A,1,0)))))))</f>
        <v/>
      </c>
    </row>
    <row r="1859" spans="1:53">
      <c r="A1859">
        <v>20825</v>
      </c>
      <c r="B1859">
        <f t="shared" si="61"/>
        <v>1.1000000000000001</v>
      </c>
      <c r="C1859">
        <f t="shared" si="62"/>
        <v>1.1000000000000001</v>
      </c>
      <c r="F1859">
        <v>3960</v>
      </c>
      <c r="G1859">
        <v>196900</v>
      </c>
      <c r="H1859">
        <v>0</v>
      </c>
      <c r="I1859">
        <v>0</v>
      </c>
      <c r="J1859">
        <v>0</v>
      </c>
      <c r="K1859" t="s">
        <v>362</v>
      </c>
      <c r="L1859" t="s">
        <v>245</v>
      </c>
      <c r="M1859" t="s">
        <v>443</v>
      </c>
      <c r="N1859" t="s">
        <v>444</v>
      </c>
      <c r="O1859">
        <v>0</v>
      </c>
      <c r="P1859">
        <v>-4.75</v>
      </c>
      <c r="Q1859">
        <v>-3.5</v>
      </c>
      <c r="R1859">
        <v>4.75</v>
      </c>
      <c r="S1859">
        <v>3</v>
      </c>
      <c r="T1859">
        <v>-13.5</v>
      </c>
      <c r="U1859">
        <v>2.5499999999999998</v>
      </c>
      <c r="V1859">
        <v>-6.75</v>
      </c>
      <c r="W1859" t="str">
        <f t="shared" si="58"/>
        <v>g103,5,empty,3,203,1,1,0</v>
      </c>
      <c r="X1859" s="1" t="s">
        <v>281</v>
      </c>
      <c r="Y1859" s="2" t="str">
        <f>IF(AND(ISBLANK(X1859),OR(NOT(ISBLANK(Z1859)),NOT(ISBLANK(AA1859)))),#N/A,
IF(ISBLANK(X1859),"",
IF(AND(NOT(ISERROR(VLOOKUP(X1859,MonsterTable!$A:$B,MATCH(MonsterTable!$B$1,MonsterTable!$A$1:$B$1,0),0))),OR(ISBLANK(Z1859),ISBLANK(AA1859))),#N/A,
IFERROR(VLOOKUP(X1859,MonsterTable!$A:$B,MATCH(MonsterTable!$B$1,MonsterTable!$A$1:$B$1,0),0),
IF(OR(NOT(ISBLANK(Z1859)),ISBLANK(AA1859)),#N/A,
IF(X1859="empty","empty",
VLOOKUP(X1859,MonsterGroupTable!$A:$A,1,0)))))))</f>
        <v>g103</v>
      </c>
      <c r="AA1859">
        <v>5</v>
      </c>
      <c r="AE1859" s="1" t="s">
        <v>446</v>
      </c>
      <c r="AF1859" s="2" t="str">
        <f>IF(AND(ISBLANK(AE1859),OR(NOT(ISBLANK(AG1859)),NOT(ISBLANK(AH1859)))),#N/A,
IF(ISBLANK(AE1859),"",
IF(AND(NOT(ISERROR(VLOOKUP(AE1859,MonsterTable!$A:$B,MATCH(MonsterTable!$B$1,MonsterTable!$A$1:$B$1,0),0))),OR(ISBLANK(AG1859),ISBLANK(AH1859))),#N/A,
IFERROR(VLOOKUP(AE1859,MonsterTable!$A:$B,MATCH(MonsterTable!$B$1,MonsterTable!$A$1:$B$1,0),0),
IF(OR(NOT(ISBLANK(AG1859)),ISBLANK(AH1859)),#N/A,
IF(AE1859="empty","empty",
VLOOKUP(AE1859,MonsterGroupTable!$A:$A,1,0)))))))</f>
        <v>empty</v>
      </c>
      <c r="AH1859">
        <v>3</v>
      </c>
      <c r="AL1859" s="1" t="s">
        <v>339</v>
      </c>
      <c r="AM1859" s="2">
        <f>IF(AND(ISBLANK(AL1859),OR(NOT(ISBLANK(AN1859)),NOT(ISBLANK(AO1859)))),#N/A,
IF(ISBLANK(AL1859),"",
IF(AND(NOT(ISERROR(VLOOKUP(AL1859,MonsterTable!$A:$B,MATCH(MonsterTable!$B$1,MonsterTable!$A$1:$B$1,0),0))),OR(ISBLANK(AN1859),ISBLANK(AO1859))),#N/A,
IFERROR(VLOOKUP(AL1859,MonsterTable!$A:$B,MATCH(MonsterTable!$B$1,MonsterTable!$A$1:$B$1,0),0),
IF(OR(NOT(ISBLANK(AN1859)),ISBLANK(AO1859)),#N/A,
IF(AL1859="empty","empty",
VLOOKUP(AL1859,MonsterGroupTable!$A:$A,1,0)))))))</f>
        <v>203</v>
      </c>
      <c r="AN1859">
        <v>1</v>
      </c>
      <c r="AO1859">
        <v>1</v>
      </c>
      <c r="AP1859">
        <v>0</v>
      </c>
      <c r="AT1859" s="2" t="str">
        <f>IF(AND(ISBLANK(AS1859),OR(NOT(ISBLANK(AU1859)),NOT(ISBLANK(AV1859)))),#N/A,
IF(ISBLANK(AS1859),"",
IF(AND(NOT(ISERROR(VLOOKUP(AS1859,MonsterTable!$A:$B,MATCH(MonsterTable!$B$1,MonsterTable!$A$1:$B$1,0),0))),OR(ISBLANK(AU1859),ISBLANK(AV1859))),#N/A,
IFERROR(VLOOKUP(AS1859,MonsterTable!$A:$B,MATCH(MonsterTable!$B$1,MonsterTable!$A$1:$B$1,0),0),
IF(OR(NOT(ISBLANK(AU1859)),ISBLANK(AV1859)),#N/A,
IF(AS1859="empty","empty",
VLOOKUP(AS1859,MonsterGroupTable!$A:$A,1,0)))))))</f>
        <v/>
      </c>
      <c r="BA1859" s="2" t="str">
        <f>IF(AND(ISBLANK(AZ1859),OR(NOT(ISBLANK(BB1859)),NOT(ISBLANK(BC1859)))),#N/A,
IF(ISBLANK(AZ1859),"",
IF(AND(NOT(ISERROR(VLOOKUP(AZ1859,MonsterTable!$A:$B,MATCH(MonsterTable!$B$1,MonsterTable!$A$1:$B$1,0),0))),OR(ISBLANK(BB1859),ISBLANK(BC1859))),#N/A,
IFERROR(VLOOKUP(AZ1859,MonsterTable!$A:$B,MATCH(MonsterTable!$B$1,MonsterTable!$A$1:$B$1,0),0),
IF(OR(NOT(ISBLANK(BB1859)),ISBLANK(BC1859)),#N/A,
IF(AZ1859="empty","empty",
VLOOKUP(AZ1859,MonsterGroupTable!$A:$A,1,0)))))))</f>
        <v/>
      </c>
    </row>
    <row r="1860" spans="1:53">
      <c r="A1860">
        <v>20826</v>
      </c>
      <c r="B1860">
        <f t="shared" si="61"/>
        <v>1.1000000000000001</v>
      </c>
      <c r="C1860">
        <f t="shared" si="62"/>
        <v>1.1000000000000001</v>
      </c>
      <c r="F1860">
        <v>4080</v>
      </c>
      <c r="G1860">
        <v>197494</v>
      </c>
      <c r="H1860">
        <v>0</v>
      </c>
      <c r="I1860">
        <v>0</v>
      </c>
      <c r="J1860">
        <v>0</v>
      </c>
      <c r="K1860" t="s">
        <v>362</v>
      </c>
      <c r="L1860" t="s">
        <v>245</v>
      </c>
      <c r="M1860" t="s">
        <v>443</v>
      </c>
      <c r="N1860" t="s">
        <v>444</v>
      </c>
      <c r="O1860">
        <v>0</v>
      </c>
      <c r="P1860">
        <v>-4.75</v>
      </c>
      <c r="Q1860">
        <v>-3.5</v>
      </c>
      <c r="R1860">
        <v>4.75</v>
      </c>
      <c r="S1860">
        <v>3</v>
      </c>
      <c r="T1860">
        <v>-13.5</v>
      </c>
      <c r="U1860">
        <v>2.5499999999999998</v>
      </c>
      <c r="V1860">
        <v>-6.75</v>
      </c>
      <c r="W1860" t="str">
        <f t="shared" si="58"/>
        <v>g103,5,empty,3,203,1,1,0</v>
      </c>
      <c r="X1860" s="1" t="s">
        <v>281</v>
      </c>
      <c r="Y1860" s="2" t="str">
        <f>IF(AND(ISBLANK(X1860),OR(NOT(ISBLANK(Z1860)),NOT(ISBLANK(AA1860)))),#N/A,
IF(ISBLANK(X1860),"",
IF(AND(NOT(ISERROR(VLOOKUP(X1860,MonsterTable!$A:$B,MATCH(MonsterTable!$B$1,MonsterTable!$A$1:$B$1,0),0))),OR(ISBLANK(Z1860),ISBLANK(AA1860))),#N/A,
IFERROR(VLOOKUP(X1860,MonsterTable!$A:$B,MATCH(MonsterTable!$B$1,MonsterTable!$A$1:$B$1,0),0),
IF(OR(NOT(ISBLANK(Z1860)),ISBLANK(AA1860)),#N/A,
IF(X1860="empty","empty",
VLOOKUP(X1860,MonsterGroupTable!$A:$A,1,0)))))))</f>
        <v>g103</v>
      </c>
      <c r="AA1860">
        <v>5</v>
      </c>
      <c r="AE1860" s="1" t="s">
        <v>446</v>
      </c>
      <c r="AF1860" s="2" t="str">
        <f>IF(AND(ISBLANK(AE1860),OR(NOT(ISBLANK(AG1860)),NOT(ISBLANK(AH1860)))),#N/A,
IF(ISBLANK(AE1860),"",
IF(AND(NOT(ISERROR(VLOOKUP(AE1860,MonsterTable!$A:$B,MATCH(MonsterTable!$B$1,MonsterTable!$A$1:$B$1,0),0))),OR(ISBLANK(AG1860),ISBLANK(AH1860))),#N/A,
IFERROR(VLOOKUP(AE1860,MonsterTable!$A:$B,MATCH(MonsterTable!$B$1,MonsterTable!$A$1:$B$1,0),0),
IF(OR(NOT(ISBLANK(AG1860)),ISBLANK(AH1860)),#N/A,
IF(AE1860="empty","empty",
VLOOKUP(AE1860,MonsterGroupTable!$A:$A,1,0)))))))</f>
        <v>empty</v>
      </c>
      <c r="AH1860">
        <v>3</v>
      </c>
      <c r="AL1860" s="1" t="s">
        <v>339</v>
      </c>
      <c r="AM1860" s="2">
        <f>IF(AND(ISBLANK(AL1860),OR(NOT(ISBLANK(AN1860)),NOT(ISBLANK(AO1860)))),#N/A,
IF(ISBLANK(AL1860),"",
IF(AND(NOT(ISERROR(VLOOKUP(AL1860,MonsterTable!$A:$B,MATCH(MonsterTable!$B$1,MonsterTable!$A$1:$B$1,0),0))),OR(ISBLANK(AN1860),ISBLANK(AO1860))),#N/A,
IFERROR(VLOOKUP(AL1860,MonsterTable!$A:$B,MATCH(MonsterTable!$B$1,MonsterTable!$A$1:$B$1,0),0),
IF(OR(NOT(ISBLANK(AN1860)),ISBLANK(AO1860)),#N/A,
IF(AL1860="empty","empty",
VLOOKUP(AL1860,MonsterGroupTable!$A:$A,1,0)))))))</f>
        <v>203</v>
      </c>
      <c r="AN1860">
        <v>1</v>
      </c>
      <c r="AO1860">
        <v>1</v>
      </c>
      <c r="AP1860">
        <v>0</v>
      </c>
      <c r="AT1860" s="2" t="str">
        <f>IF(AND(ISBLANK(AS1860),OR(NOT(ISBLANK(AU1860)),NOT(ISBLANK(AV1860)))),#N/A,
IF(ISBLANK(AS1860),"",
IF(AND(NOT(ISERROR(VLOOKUP(AS1860,MonsterTable!$A:$B,MATCH(MonsterTable!$B$1,MonsterTable!$A$1:$B$1,0),0))),OR(ISBLANK(AU1860),ISBLANK(AV1860))),#N/A,
IFERROR(VLOOKUP(AS1860,MonsterTable!$A:$B,MATCH(MonsterTable!$B$1,MonsterTable!$A$1:$B$1,0),0),
IF(OR(NOT(ISBLANK(AU1860)),ISBLANK(AV1860)),#N/A,
IF(AS1860="empty","empty",
VLOOKUP(AS1860,MonsterGroupTable!$A:$A,1,0)))))))</f>
        <v/>
      </c>
      <c r="BA1860" s="2" t="str">
        <f>IF(AND(ISBLANK(AZ1860),OR(NOT(ISBLANK(BB1860)),NOT(ISBLANK(BC1860)))),#N/A,
IF(ISBLANK(AZ1860),"",
IF(AND(NOT(ISERROR(VLOOKUP(AZ1860,MonsterTable!$A:$B,MATCH(MonsterTable!$B$1,MonsterTable!$A$1:$B$1,0),0))),OR(ISBLANK(BB1860),ISBLANK(BC1860))),#N/A,
IFERROR(VLOOKUP(AZ1860,MonsterTable!$A:$B,MATCH(MonsterTable!$B$1,MonsterTable!$A$1:$B$1,0),0),
IF(OR(NOT(ISBLANK(BB1860)),ISBLANK(BC1860)),#N/A,
IF(AZ1860="empty","empty",
VLOOKUP(AZ1860,MonsterGroupTable!$A:$A,1,0)))))))</f>
        <v/>
      </c>
    </row>
    <row r="1861" spans="1:53">
      <c r="A1861">
        <v>20827</v>
      </c>
      <c r="B1861">
        <f t="shared" ref="B1861:B1924" si="63">IF(MOD(A1861,10)=0,1.2,1.1)</f>
        <v>1.1000000000000001</v>
      </c>
      <c r="C1861">
        <f t="shared" ref="C1861:C1924" si="64">IF(MOD(B1861,10)=0,1.2,1.1)</f>
        <v>1.1000000000000001</v>
      </c>
      <c r="F1861">
        <v>4200</v>
      </c>
      <c r="G1861">
        <v>198088</v>
      </c>
      <c r="H1861">
        <v>0</v>
      </c>
      <c r="I1861">
        <v>0</v>
      </c>
      <c r="J1861">
        <v>0</v>
      </c>
      <c r="K1861" t="s">
        <v>362</v>
      </c>
      <c r="L1861" t="s">
        <v>245</v>
      </c>
      <c r="M1861" t="s">
        <v>443</v>
      </c>
      <c r="N1861" t="s">
        <v>444</v>
      </c>
      <c r="O1861">
        <v>0</v>
      </c>
      <c r="P1861">
        <v>-4.75</v>
      </c>
      <c r="Q1861">
        <v>-3.5</v>
      </c>
      <c r="R1861">
        <v>4.75</v>
      </c>
      <c r="S1861">
        <v>3</v>
      </c>
      <c r="T1861">
        <v>-13.5</v>
      </c>
      <c r="U1861">
        <v>2.5499999999999998</v>
      </c>
      <c r="V1861">
        <v>-6.75</v>
      </c>
      <c r="W1861" t="str">
        <f t="shared" si="58"/>
        <v>g103,5,empty,3,203,1,1,0</v>
      </c>
      <c r="X1861" s="1" t="s">
        <v>281</v>
      </c>
      <c r="Y1861" s="2" t="str">
        <f>IF(AND(ISBLANK(X1861),OR(NOT(ISBLANK(Z1861)),NOT(ISBLANK(AA1861)))),#N/A,
IF(ISBLANK(X1861),"",
IF(AND(NOT(ISERROR(VLOOKUP(X1861,MonsterTable!$A:$B,MATCH(MonsterTable!$B$1,MonsterTable!$A$1:$B$1,0),0))),OR(ISBLANK(Z1861),ISBLANK(AA1861))),#N/A,
IFERROR(VLOOKUP(X1861,MonsterTable!$A:$B,MATCH(MonsterTable!$B$1,MonsterTable!$A$1:$B$1,0),0),
IF(OR(NOT(ISBLANK(Z1861)),ISBLANK(AA1861)),#N/A,
IF(X1861="empty","empty",
VLOOKUP(X1861,MonsterGroupTable!$A:$A,1,0)))))))</f>
        <v>g103</v>
      </c>
      <c r="AA1861">
        <v>5</v>
      </c>
      <c r="AE1861" s="1" t="s">
        <v>446</v>
      </c>
      <c r="AF1861" s="2" t="str">
        <f>IF(AND(ISBLANK(AE1861),OR(NOT(ISBLANK(AG1861)),NOT(ISBLANK(AH1861)))),#N/A,
IF(ISBLANK(AE1861),"",
IF(AND(NOT(ISERROR(VLOOKUP(AE1861,MonsterTable!$A:$B,MATCH(MonsterTable!$B$1,MonsterTable!$A$1:$B$1,0),0))),OR(ISBLANK(AG1861),ISBLANK(AH1861))),#N/A,
IFERROR(VLOOKUP(AE1861,MonsterTable!$A:$B,MATCH(MonsterTable!$B$1,MonsterTable!$A$1:$B$1,0),0),
IF(OR(NOT(ISBLANK(AG1861)),ISBLANK(AH1861)),#N/A,
IF(AE1861="empty","empty",
VLOOKUP(AE1861,MonsterGroupTable!$A:$A,1,0)))))))</f>
        <v>empty</v>
      </c>
      <c r="AH1861">
        <v>3</v>
      </c>
      <c r="AL1861" s="1" t="s">
        <v>339</v>
      </c>
      <c r="AM1861" s="2">
        <f>IF(AND(ISBLANK(AL1861),OR(NOT(ISBLANK(AN1861)),NOT(ISBLANK(AO1861)))),#N/A,
IF(ISBLANK(AL1861),"",
IF(AND(NOT(ISERROR(VLOOKUP(AL1861,MonsterTable!$A:$B,MATCH(MonsterTable!$B$1,MonsterTable!$A$1:$B$1,0),0))),OR(ISBLANK(AN1861),ISBLANK(AO1861))),#N/A,
IFERROR(VLOOKUP(AL1861,MonsterTable!$A:$B,MATCH(MonsterTable!$B$1,MonsterTable!$A$1:$B$1,0),0),
IF(OR(NOT(ISBLANK(AN1861)),ISBLANK(AO1861)),#N/A,
IF(AL1861="empty","empty",
VLOOKUP(AL1861,MonsterGroupTable!$A:$A,1,0)))))))</f>
        <v>203</v>
      </c>
      <c r="AN1861">
        <v>1</v>
      </c>
      <c r="AO1861">
        <v>1</v>
      </c>
      <c r="AP1861">
        <v>0</v>
      </c>
      <c r="AT1861" s="2" t="str">
        <f>IF(AND(ISBLANK(AS1861),OR(NOT(ISBLANK(AU1861)),NOT(ISBLANK(AV1861)))),#N/A,
IF(ISBLANK(AS1861),"",
IF(AND(NOT(ISERROR(VLOOKUP(AS1861,MonsterTable!$A:$B,MATCH(MonsterTable!$B$1,MonsterTable!$A$1:$B$1,0),0))),OR(ISBLANK(AU1861),ISBLANK(AV1861))),#N/A,
IFERROR(VLOOKUP(AS1861,MonsterTable!$A:$B,MATCH(MonsterTable!$B$1,MonsterTable!$A$1:$B$1,0),0),
IF(OR(NOT(ISBLANK(AU1861)),ISBLANK(AV1861)),#N/A,
IF(AS1861="empty","empty",
VLOOKUP(AS1861,MonsterGroupTable!$A:$A,1,0)))))))</f>
        <v/>
      </c>
      <c r="BA1861" s="2" t="str">
        <f>IF(AND(ISBLANK(AZ1861),OR(NOT(ISBLANK(BB1861)),NOT(ISBLANK(BC1861)))),#N/A,
IF(ISBLANK(AZ1861),"",
IF(AND(NOT(ISERROR(VLOOKUP(AZ1861,MonsterTable!$A:$B,MATCH(MonsterTable!$B$1,MonsterTable!$A$1:$B$1,0),0))),OR(ISBLANK(BB1861),ISBLANK(BC1861))),#N/A,
IFERROR(VLOOKUP(AZ1861,MonsterTable!$A:$B,MATCH(MonsterTable!$B$1,MonsterTable!$A$1:$B$1,0),0),
IF(OR(NOT(ISBLANK(BB1861)),ISBLANK(BC1861)),#N/A,
IF(AZ1861="empty","empty",
VLOOKUP(AZ1861,MonsterGroupTable!$A:$A,1,0)))))))</f>
        <v/>
      </c>
    </row>
    <row r="1862" spans="1:53">
      <c r="A1862">
        <v>20828</v>
      </c>
      <c r="B1862">
        <f t="shared" si="63"/>
        <v>1.1000000000000001</v>
      </c>
      <c r="C1862">
        <f t="shared" si="64"/>
        <v>1.1000000000000001</v>
      </c>
      <c r="F1862">
        <v>4320</v>
      </c>
      <c r="G1862">
        <v>198682</v>
      </c>
      <c r="H1862">
        <v>0</v>
      </c>
      <c r="I1862">
        <v>0</v>
      </c>
      <c r="J1862">
        <v>0</v>
      </c>
      <c r="K1862" t="s">
        <v>362</v>
      </c>
      <c r="L1862" t="s">
        <v>245</v>
      </c>
      <c r="M1862" t="s">
        <v>443</v>
      </c>
      <c r="N1862" t="s">
        <v>444</v>
      </c>
      <c r="O1862">
        <v>0</v>
      </c>
      <c r="P1862">
        <v>-4.75</v>
      </c>
      <c r="Q1862">
        <v>-3.5</v>
      </c>
      <c r="R1862">
        <v>4.75</v>
      </c>
      <c r="S1862">
        <v>3</v>
      </c>
      <c r="T1862">
        <v>-13.5</v>
      </c>
      <c r="U1862">
        <v>2.5499999999999998</v>
      </c>
      <c r="V1862">
        <v>-6.75</v>
      </c>
      <c r="W1862" t="str">
        <f t="shared" si="58"/>
        <v>g103,5,empty,3,203,1,1,0</v>
      </c>
      <c r="X1862" s="1" t="s">
        <v>281</v>
      </c>
      <c r="Y1862" s="2" t="str">
        <f>IF(AND(ISBLANK(X1862),OR(NOT(ISBLANK(Z1862)),NOT(ISBLANK(AA1862)))),#N/A,
IF(ISBLANK(X1862),"",
IF(AND(NOT(ISERROR(VLOOKUP(X1862,MonsterTable!$A:$B,MATCH(MonsterTable!$B$1,MonsterTable!$A$1:$B$1,0),0))),OR(ISBLANK(Z1862),ISBLANK(AA1862))),#N/A,
IFERROR(VLOOKUP(X1862,MonsterTable!$A:$B,MATCH(MonsterTable!$B$1,MonsterTable!$A$1:$B$1,0),0),
IF(OR(NOT(ISBLANK(Z1862)),ISBLANK(AA1862)),#N/A,
IF(X1862="empty","empty",
VLOOKUP(X1862,MonsterGroupTable!$A:$A,1,0)))))))</f>
        <v>g103</v>
      </c>
      <c r="AA1862">
        <v>5</v>
      </c>
      <c r="AE1862" s="1" t="s">
        <v>446</v>
      </c>
      <c r="AF1862" s="2" t="str">
        <f>IF(AND(ISBLANK(AE1862),OR(NOT(ISBLANK(AG1862)),NOT(ISBLANK(AH1862)))),#N/A,
IF(ISBLANK(AE1862),"",
IF(AND(NOT(ISERROR(VLOOKUP(AE1862,MonsterTable!$A:$B,MATCH(MonsterTable!$B$1,MonsterTable!$A$1:$B$1,0),0))),OR(ISBLANK(AG1862),ISBLANK(AH1862))),#N/A,
IFERROR(VLOOKUP(AE1862,MonsterTable!$A:$B,MATCH(MonsterTable!$B$1,MonsterTable!$A$1:$B$1,0),0),
IF(OR(NOT(ISBLANK(AG1862)),ISBLANK(AH1862)),#N/A,
IF(AE1862="empty","empty",
VLOOKUP(AE1862,MonsterGroupTable!$A:$A,1,0)))))))</f>
        <v>empty</v>
      </c>
      <c r="AH1862">
        <v>3</v>
      </c>
      <c r="AL1862" s="1" t="s">
        <v>339</v>
      </c>
      <c r="AM1862" s="2">
        <f>IF(AND(ISBLANK(AL1862),OR(NOT(ISBLANK(AN1862)),NOT(ISBLANK(AO1862)))),#N/A,
IF(ISBLANK(AL1862),"",
IF(AND(NOT(ISERROR(VLOOKUP(AL1862,MonsterTable!$A:$B,MATCH(MonsterTable!$B$1,MonsterTable!$A$1:$B$1,0),0))),OR(ISBLANK(AN1862),ISBLANK(AO1862))),#N/A,
IFERROR(VLOOKUP(AL1862,MonsterTable!$A:$B,MATCH(MonsterTable!$B$1,MonsterTable!$A$1:$B$1,0),0),
IF(OR(NOT(ISBLANK(AN1862)),ISBLANK(AO1862)),#N/A,
IF(AL1862="empty","empty",
VLOOKUP(AL1862,MonsterGroupTable!$A:$A,1,0)))))))</f>
        <v>203</v>
      </c>
      <c r="AN1862">
        <v>1</v>
      </c>
      <c r="AO1862">
        <v>1</v>
      </c>
      <c r="AP1862">
        <v>0</v>
      </c>
      <c r="AT1862" s="2" t="str">
        <f>IF(AND(ISBLANK(AS1862),OR(NOT(ISBLANK(AU1862)),NOT(ISBLANK(AV1862)))),#N/A,
IF(ISBLANK(AS1862),"",
IF(AND(NOT(ISERROR(VLOOKUP(AS1862,MonsterTable!$A:$B,MATCH(MonsterTable!$B$1,MonsterTable!$A$1:$B$1,0),0))),OR(ISBLANK(AU1862),ISBLANK(AV1862))),#N/A,
IFERROR(VLOOKUP(AS1862,MonsterTable!$A:$B,MATCH(MonsterTable!$B$1,MonsterTable!$A$1:$B$1,0),0),
IF(OR(NOT(ISBLANK(AU1862)),ISBLANK(AV1862)),#N/A,
IF(AS1862="empty","empty",
VLOOKUP(AS1862,MonsterGroupTable!$A:$A,1,0)))))))</f>
        <v/>
      </c>
      <c r="BA1862" s="2" t="str">
        <f>IF(AND(ISBLANK(AZ1862),OR(NOT(ISBLANK(BB1862)),NOT(ISBLANK(BC1862)))),#N/A,
IF(ISBLANK(AZ1862),"",
IF(AND(NOT(ISERROR(VLOOKUP(AZ1862,MonsterTable!$A:$B,MATCH(MonsterTable!$B$1,MonsterTable!$A$1:$B$1,0),0))),OR(ISBLANK(BB1862),ISBLANK(BC1862))),#N/A,
IFERROR(VLOOKUP(AZ1862,MonsterTable!$A:$B,MATCH(MonsterTable!$B$1,MonsterTable!$A$1:$B$1,0),0),
IF(OR(NOT(ISBLANK(BB1862)),ISBLANK(BC1862)),#N/A,
IF(AZ1862="empty","empty",
VLOOKUP(AZ1862,MonsterGroupTable!$A:$A,1,0)))))))</f>
        <v/>
      </c>
    </row>
    <row r="1863" spans="1:53">
      <c r="A1863">
        <v>20829</v>
      </c>
      <c r="B1863">
        <f t="shared" si="63"/>
        <v>1.1000000000000001</v>
      </c>
      <c r="C1863">
        <f t="shared" si="64"/>
        <v>1.1000000000000001</v>
      </c>
      <c r="F1863">
        <v>4440</v>
      </c>
      <c r="G1863">
        <v>199276</v>
      </c>
      <c r="H1863">
        <v>0</v>
      </c>
      <c r="I1863">
        <v>0</v>
      </c>
      <c r="J1863">
        <v>0</v>
      </c>
      <c r="K1863" t="s">
        <v>362</v>
      </c>
      <c r="L1863" t="s">
        <v>245</v>
      </c>
      <c r="M1863" t="s">
        <v>443</v>
      </c>
      <c r="N1863" t="s">
        <v>444</v>
      </c>
      <c r="O1863">
        <v>0</v>
      </c>
      <c r="P1863">
        <v>-4.75</v>
      </c>
      <c r="Q1863">
        <v>-3.5</v>
      </c>
      <c r="R1863">
        <v>4.75</v>
      </c>
      <c r="S1863">
        <v>3</v>
      </c>
      <c r="T1863">
        <v>-13.5</v>
      </c>
      <c r="U1863">
        <v>2.5499999999999998</v>
      </c>
      <c r="V1863">
        <v>-6.75</v>
      </c>
      <c r="W1863" t="str">
        <f t="shared" si="58"/>
        <v>g103,5,empty,3,203,1,1,0</v>
      </c>
      <c r="X1863" s="1" t="s">
        <v>281</v>
      </c>
      <c r="Y1863" s="2" t="str">
        <f>IF(AND(ISBLANK(X1863),OR(NOT(ISBLANK(Z1863)),NOT(ISBLANK(AA1863)))),#N/A,
IF(ISBLANK(X1863),"",
IF(AND(NOT(ISERROR(VLOOKUP(X1863,MonsterTable!$A:$B,MATCH(MonsterTable!$B$1,MonsterTable!$A$1:$B$1,0),0))),OR(ISBLANK(Z1863),ISBLANK(AA1863))),#N/A,
IFERROR(VLOOKUP(X1863,MonsterTable!$A:$B,MATCH(MonsterTable!$B$1,MonsterTable!$A$1:$B$1,0),0),
IF(OR(NOT(ISBLANK(Z1863)),ISBLANK(AA1863)),#N/A,
IF(X1863="empty","empty",
VLOOKUP(X1863,MonsterGroupTable!$A:$A,1,0)))))))</f>
        <v>g103</v>
      </c>
      <c r="AA1863">
        <v>5</v>
      </c>
      <c r="AE1863" s="1" t="s">
        <v>446</v>
      </c>
      <c r="AF1863" s="2" t="str">
        <f>IF(AND(ISBLANK(AE1863),OR(NOT(ISBLANK(AG1863)),NOT(ISBLANK(AH1863)))),#N/A,
IF(ISBLANK(AE1863),"",
IF(AND(NOT(ISERROR(VLOOKUP(AE1863,MonsterTable!$A:$B,MATCH(MonsterTable!$B$1,MonsterTable!$A$1:$B$1,0),0))),OR(ISBLANK(AG1863),ISBLANK(AH1863))),#N/A,
IFERROR(VLOOKUP(AE1863,MonsterTable!$A:$B,MATCH(MonsterTable!$B$1,MonsterTable!$A$1:$B$1,0),0),
IF(OR(NOT(ISBLANK(AG1863)),ISBLANK(AH1863)),#N/A,
IF(AE1863="empty","empty",
VLOOKUP(AE1863,MonsterGroupTable!$A:$A,1,0)))))))</f>
        <v>empty</v>
      </c>
      <c r="AH1863">
        <v>3</v>
      </c>
      <c r="AL1863" s="1" t="s">
        <v>339</v>
      </c>
      <c r="AM1863" s="2">
        <f>IF(AND(ISBLANK(AL1863),OR(NOT(ISBLANK(AN1863)),NOT(ISBLANK(AO1863)))),#N/A,
IF(ISBLANK(AL1863),"",
IF(AND(NOT(ISERROR(VLOOKUP(AL1863,MonsterTable!$A:$B,MATCH(MonsterTable!$B$1,MonsterTable!$A$1:$B$1,0),0))),OR(ISBLANK(AN1863),ISBLANK(AO1863))),#N/A,
IFERROR(VLOOKUP(AL1863,MonsterTable!$A:$B,MATCH(MonsterTable!$B$1,MonsterTable!$A$1:$B$1,0),0),
IF(OR(NOT(ISBLANK(AN1863)),ISBLANK(AO1863)),#N/A,
IF(AL1863="empty","empty",
VLOOKUP(AL1863,MonsterGroupTable!$A:$A,1,0)))))))</f>
        <v>203</v>
      </c>
      <c r="AN1863">
        <v>1</v>
      </c>
      <c r="AO1863">
        <v>1</v>
      </c>
      <c r="AP1863">
        <v>0</v>
      </c>
      <c r="AT1863" s="2" t="str">
        <f>IF(AND(ISBLANK(AS1863),OR(NOT(ISBLANK(AU1863)),NOT(ISBLANK(AV1863)))),#N/A,
IF(ISBLANK(AS1863),"",
IF(AND(NOT(ISERROR(VLOOKUP(AS1863,MonsterTable!$A:$B,MATCH(MonsterTable!$B$1,MonsterTable!$A$1:$B$1,0),0))),OR(ISBLANK(AU1863),ISBLANK(AV1863))),#N/A,
IFERROR(VLOOKUP(AS1863,MonsterTable!$A:$B,MATCH(MonsterTable!$B$1,MonsterTable!$A$1:$B$1,0),0),
IF(OR(NOT(ISBLANK(AU1863)),ISBLANK(AV1863)),#N/A,
IF(AS1863="empty","empty",
VLOOKUP(AS1863,MonsterGroupTable!$A:$A,1,0)))))))</f>
        <v/>
      </c>
      <c r="BA1863" s="2" t="str">
        <f>IF(AND(ISBLANK(AZ1863),OR(NOT(ISBLANK(BB1863)),NOT(ISBLANK(BC1863)))),#N/A,
IF(ISBLANK(AZ1863),"",
IF(AND(NOT(ISERROR(VLOOKUP(AZ1863,MonsterTable!$A:$B,MATCH(MonsterTable!$B$1,MonsterTable!$A$1:$B$1,0),0))),OR(ISBLANK(BB1863),ISBLANK(BC1863))),#N/A,
IFERROR(VLOOKUP(AZ1863,MonsterTable!$A:$B,MATCH(MonsterTable!$B$1,MonsterTable!$A$1:$B$1,0),0),
IF(OR(NOT(ISBLANK(BB1863)),ISBLANK(BC1863)),#N/A,
IF(AZ1863="empty","empty",
VLOOKUP(AZ1863,MonsterGroupTable!$A:$A,1,0)))))))</f>
        <v/>
      </c>
    </row>
    <row r="1864" spans="1:53">
      <c r="A1864">
        <v>20830</v>
      </c>
      <c r="B1864">
        <f t="shared" si="63"/>
        <v>1.2</v>
      </c>
      <c r="C1864">
        <f t="shared" si="64"/>
        <v>1.1000000000000001</v>
      </c>
      <c r="F1864">
        <v>4560</v>
      </c>
      <c r="G1864">
        <v>199870</v>
      </c>
      <c r="H1864">
        <v>0</v>
      </c>
      <c r="I1864">
        <v>0</v>
      </c>
      <c r="J1864">
        <v>0</v>
      </c>
      <c r="K1864" t="s">
        <v>362</v>
      </c>
      <c r="L1864" t="s">
        <v>245</v>
      </c>
      <c r="M1864" t="s">
        <v>443</v>
      </c>
      <c r="N1864" t="s">
        <v>444</v>
      </c>
      <c r="O1864">
        <v>0</v>
      </c>
      <c r="P1864">
        <v>-4.75</v>
      </c>
      <c r="Q1864">
        <v>-3.5</v>
      </c>
      <c r="R1864">
        <v>4.75</v>
      </c>
      <c r="S1864">
        <v>3</v>
      </c>
      <c r="T1864">
        <v>-13.5</v>
      </c>
      <c r="U1864">
        <v>2.5499999999999998</v>
      </c>
      <c r="V1864">
        <v>-6.75</v>
      </c>
      <c r="W1864" t="str">
        <f t="shared" si="58"/>
        <v>g103,5,empty,3,203,1,1,0</v>
      </c>
      <c r="X1864" s="1" t="s">
        <v>281</v>
      </c>
      <c r="Y1864" s="2" t="str">
        <f>IF(AND(ISBLANK(X1864),OR(NOT(ISBLANK(Z1864)),NOT(ISBLANK(AA1864)))),#N/A,
IF(ISBLANK(X1864),"",
IF(AND(NOT(ISERROR(VLOOKUP(X1864,MonsterTable!$A:$B,MATCH(MonsterTable!$B$1,MonsterTable!$A$1:$B$1,0),0))),OR(ISBLANK(Z1864),ISBLANK(AA1864))),#N/A,
IFERROR(VLOOKUP(X1864,MonsterTable!$A:$B,MATCH(MonsterTable!$B$1,MonsterTable!$A$1:$B$1,0),0),
IF(OR(NOT(ISBLANK(Z1864)),ISBLANK(AA1864)),#N/A,
IF(X1864="empty","empty",
VLOOKUP(X1864,MonsterGroupTable!$A:$A,1,0)))))))</f>
        <v>g103</v>
      </c>
      <c r="AA1864">
        <v>5</v>
      </c>
      <c r="AE1864" s="1" t="s">
        <v>446</v>
      </c>
      <c r="AF1864" s="2" t="str">
        <f>IF(AND(ISBLANK(AE1864),OR(NOT(ISBLANK(AG1864)),NOT(ISBLANK(AH1864)))),#N/A,
IF(ISBLANK(AE1864),"",
IF(AND(NOT(ISERROR(VLOOKUP(AE1864,MonsterTable!$A:$B,MATCH(MonsterTable!$B$1,MonsterTable!$A$1:$B$1,0),0))),OR(ISBLANK(AG1864),ISBLANK(AH1864))),#N/A,
IFERROR(VLOOKUP(AE1864,MonsterTable!$A:$B,MATCH(MonsterTable!$B$1,MonsterTable!$A$1:$B$1,0),0),
IF(OR(NOT(ISBLANK(AG1864)),ISBLANK(AH1864)),#N/A,
IF(AE1864="empty","empty",
VLOOKUP(AE1864,MonsterGroupTable!$A:$A,1,0)))))))</f>
        <v>empty</v>
      </c>
      <c r="AH1864">
        <v>3</v>
      </c>
      <c r="AL1864" s="1" t="s">
        <v>339</v>
      </c>
      <c r="AM1864" s="2">
        <f>IF(AND(ISBLANK(AL1864),OR(NOT(ISBLANK(AN1864)),NOT(ISBLANK(AO1864)))),#N/A,
IF(ISBLANK(AL1864),"",
IF(AND(NOT(ISERROR(VLOOKUP(AL1864,MonsterTable!$A:$B,MATCH(MonsterTable!$B$1,MonsterTable!$A$1:$B$1,0),0))),OR(ISBLANK(AN1864),ISBLANK(AO1864))),#N/A,
IFERROR(VLOOKUP(AL1864,MonsterTable!$A:$B,MATCH(MonsterTable!$B$1,MonsterTable!$A$1:$B$1,0),0),
IF(OR(NOT(ISBLANK(AN1864)),ISBLANK(AO1864)),#N/A,
IF(AL1864="empty","empty",
VLOOKUP(AL1864,MonsterGroupTable!$A:$A,1,0)))))))</f>
        <v>203</v>
      </c>
      <c r="AN1864">
        <v>1</v>
      </c>
      <c r="AO1864">
        <v>1</v>
      </c>
      <c r="AP1864">
        <v>0</v>
      </c>
      <c r="AT1864" s="2" t="str">
        <f>IF(AND(ISBLANK(AS1864),OR(NOT(ISBLANK(AU1864)),NOT(ISBLANK(AV1864)))),#N/A,
IF(ISBLANK(AS1864),"",
IF(AND(NOT(ISERROR(VLOOKUP(AS1864,MonsterTable!$A:$B,MATCH(MonsterTable!$B$1,MonsterTable!$A$1:$B$1,0),0))),OR(ISBLANK(AU1864),ISBLANK(AV1864))),#N/A,
IFERROR(VLOOKUP(AS1864,MonsterTable!$A:$B,MATCH(MonsterTable!$B$1,MonsterTable!$A$1:$B$1,0),0),
IF(OR(NOT(ISBLANK(AU1864)),ISBLANK(AV1864)),#N/A,
IF(AS1864="empty","empty",
VLOOKUP(AS1864,MonsterGroupTable!$A:$A,1,0)))))))</f>
        <v/>
      </c>
      <c r="BA1864" s="2" t="str">
        <f>IF(AND(ISBLANK(AZ1864),OR(NOT(ISBLANK(BB1864)),NOT(ISBLANK(BC1864)))),#N/A,
IF(ISBLANK(AZ1864),"",
IF(AND(NOT(ISERROR(VLOOKUP(AZ1864,MonsterTable!$A:$B,MATCH(MonsterTable!$B$1,MonsterTable!$A$1:$B$1,0),0))),OR(ISBLANK(BB1864),ISBLANK(BC1864))),#N/A,
IFERROR(VLOOKUP(AZ1864,MonsterTable!$A:$B,MATCH(MonsterTable!$B$1,MonsterTable!$A$1:$B$1,0),0),
IF(OR(NOT(ISBLANK(BB1864)),ISBLANK(BC1864)),#N/A,
IF(AZ1864="empty","empty",
VLOOKUP(AZ1864,MonsterGroupTable!$A:$A,1,0)))))))</f>
        <v/>
      </c>
    </row>
    <row r="1865" spans="1:53">
      <c r="A1865">
        <v>20831</v>
      </c>
      <c r="B1865">
        <f t="shared" si="63"/>
        <v>1.1000000000000001</v>
      </c>
      <c r="C1865">
        <f t="shared" si="64"/>
        <v>1.1000000000000001</v>
      </c>
      <c r="F1865">
        <v>4680</v>
      </c>
      <c r="G1865">
        <v>200464</v>
      </c>
      <c r="H1865">
        <v>0</v>
      </c>
      <c r="I1865">
        <v>0</v>
      </c>
      <c r="J1865">
        <v>0</v>
      </c>
      <c r="K1865" t="s">
        <v>362</v>
      </c>
      <c r="L1865" t="s">
        <v>247</v>
      </c>
      <c r="M1865" t="s">
        <v>443</v>
      </c>
      <c r="N1865" t="s">
        <v>444</v>
      </c>
      <c r="O1865">
        <v>0</v>
      </c>
      <c r="P1865">
        <v>-4.75</v>
      </c>
      <c r="Q1865">
        <v>-3.5</v>
      </c>
      <c r="R1865">
        <v>4.75</v>
      </c>
      <c r="S1865">
        <v>3</v>
      </c>
      <c r="T1865">
        <v>-13.5</v>
      </c>
      <c r="U1865">
        <v>2.5499999999999998</v>
      </c>
      <c r="V1865">
        <v>-6.75</v>
      </c>
      <c r="W1865" t="str">
        <f t="shared" si="58"/>
        <v>g104,5,empty,3,204,1,1,0</v>
      </c>
      <c r="X1865" s="1" t="s">
        <v>282</v>
      </c>
      <c r="Y1865" s="2" t="str">
        <f>IF(AND(ISBLANK(X1865),OR(NOT(ISBLANK(Z1865)),NOT(ISBLANK(AA1865)))),#N/A,
IF(ISBLANK(X1865),"",
IF(AND(NOT(ISERROR(VLOOKUP(X1865,MonsterTable!$A:$B,MATCH(MonsterTable!$B$1,MonsterTable!$A$1:$B$1,0),0))),OR(ISBLANK(Z1865),ISBLANK(AA1865))),#N/A,
IFERROR(VLOOKUP(X1865,MonsterTable!$A:$B,MATCH(MonsterTable!$B$1,MonsterTable!$A$1:$B$1,0),0),
IF(OR(NOT(ISBLANK(Z1865)),ISBLANK(AA1865)),#N/A,
IF(X1865="empty","empty",
VLOOKUP(X1865,MonsterGroupTable!$A:$A,1,0)))))))</f>
        <v>g104</v>
      </c>
      <c r="AA1865">
        <v>5</v>
      </c>
      <c r="AE1865" s="1" t="s">
        <v>446</v>
      </c>
      <c r="AF1865" s="2" t="str">
        <f>IF(AND(ISBLANK(AE1865),OR(NOT(ISBLANK(AG1865)),NOT(ISBLANK(AH1865)))),#N/A,
IF(ISBLANK(AE1865),"",
IF(AND(NOT(ISERROR(VLOOKUP(AE1865,MonsterTable!$A:$B,MATCH(MonsterTable!$B$1,MonsterTable!$A$1:$B$1,0),0))),OR(ISBLANK(AG1865),ISBLANK(AH1865))),#N/A,
IFERROR(VLOOKUP(AE1865,MonsterTable!$A:$B,MATCH(MonsterTable!$B$1,MonsterTable!$A$1:$B$1,0),0),
IF(OR(NOT(ISBLANK(AG1865)),ISBLANK(AH1865)),#N/A,
IF(AE1865="empty","empty",
VLOOKUP(AE1865,MonsterGroupTable!$A:$A,1,0)))))))</f>
        <v>empty</v>
      </c>
      <c r="AH1865">
        <v>3</v>
      </c>
      <c r="AL1865" s="1" t="s">
        <v>340</v>
      </c>
      <c r="AM1865" s="2">
        <f>IF(AND(ISBLANK(AL1865),OR(NOT(ISBLANK(AN1865)),NOT(ISBLANK(AO1865)))),#N/A,
IF(ISBLANK(AL1865),"",
IF(AND(NOT(ISERROR(VLOOKUP(AL1865,MonsterTable!$A:$B,MATCH(MonsterTable!$B$1,MonsterTable!$A$1:$B$1,0),0))),OR(ISBLANK(AN1865),ISBLANK(AO1865))),#N/A,
IFERROR(VLOOKUP(AL1865,MonsterTable!$A:$B,MATCH(MonsterTable!$B$1,MonsterTable!$A$1:$B$1,0),0),
IF(OR(NOT(ISBLANK(AN1865)),ISBLANK(AO1865)),#N/A,
IF(AL1865="empty","empty",
VLOOKUP(AL1865,MonsterGroupTable!$A:$A,1,0)))))))</f>
        <v>204</v>
      </c>
      <c r="AN1865">
        <v>1</v>
      </c>
      <c r="AO1865">
        <v>1</v>
      </c>
      <c r="AP1865">
        <v>0</v>
      </c>
      <c r="AT1865" s="2" t="str">
        <f>IF(AND(ISBLANK(AS1865),OR(NOT(ISBLANK(AU1865)),NOT(ISBLANK(AV1865)))),#N/A,
IF(ISBLANK(AS1865),"",
IF(AND(NOT(ISERROR(VLOOKUP(AS1865,MonsterTable!$A:$B,MATCH(MonsterTable!$B$1,MonsterTable!$A$1:$B$1,0),0))),OR(ISBLANK(AU1865),ISBLANK(AV1865))),#N/A,
IFERROR(VLOOKUP(AS1865,MonsterTable!$A:$B,MATCH(MonsterTable!$B$1,MonsterTable!$A$1:$B$1,0),0),
IF(OR(NOT(ISBLANK(AU1865)),ISBLANK(AV1865)),#N/A,
IF(AS1865="empty","empty",
VLOOKUP(AS1865,MonsterGroupTable!$A:$A,1,0)))))))</f>
        <v/>
      </c>
      <c r="BA1865" s="2" t="str">
        <f>IF(AND(ISBLANK(AZ1865),OR(NOT(ISBLANK(BB1865)),NOT(ISBLANK(BC1865)))),#N/A,
IF(ISBLANK(AZ1865),"",
IF(AND(NOT(ISERROR(VLOOKUP(AZ1865,MonsterTable!$A:$B,MATCH(MonsterTable!$B$1,MonsterTable!$A$1:$B$1,0),0))),OR(ISBLANK(BB1865),ISBLANK(BC1865))),#N/A,
IFERROR(VLOOKUP(AZ1865,MonsterTable!$A:$B,MATCH(MonsterTable!$B$1,MonsterTable!$A$1:$B$1,0),0),
IF(OR(NOT(ISBLANK(BB1865)),ISBLANK(BC1865)),#N/A,
IF(AZ1865="empty","empty",
VLOOKUP(AZ1865,MonsterGroupTable!$A:$A,1,0)))))))</f>
        <v/>
      </c>
    </row>
    <row r="1866" spans="1:53">
      <c r="A1866">
        <v>20832</v>
      </c>
      <c r="B1866">
        <f t="shared" si="63"/>
        <v>1.1000000000000001</v>
      </c>
      <c r="C1866">
        <f t="shared" si="64"/>
        <v>1.1000000000000001</v>
      </c>
      <c r="F1866">
        <v>4680</v>
      </c>
      <c r="G1866">
        <v>201166</v>
      </c>
      <c r="H1866">
        <v>0</v>
      </c>
      <c r="I1866">
        <v>0</v>
      </c>
      <c r="J1866">
        <v>0</v>
      </c>
      <c r="K1866" t="s">
        <v>362</v>
      </c>
      <c r="L1866" t="s">
        <v>247</v>
      </c>
      <c r="M1866" t="s">
        <v>443</v>
      </c>
      <c r="N1866" t="s">
        <v>444</v>
      </c>
      <c r="O1866">
        <v>0</v>
      </c>
      <c r="P1866">
        <v>-4.75</v>
      </c>
      <c r="Q1866">
        <v>-3.5</v>
      </c>
      <c r="R1866">
        <v>4.75</v>
      </c>
      <c r="S1866">
        <v>3</v>
      </c>
      <c r="T1866">
        <v>-13.5</v>
      </c>
      <c r="U1866">
        <v>2.5499999999999998</v>
      </c>
      <c r="V1866">
        <v>-6.75</v>
      </c>
      <c r="W1866" t="str">
        <f t="shared" si="58"/>
        <v>g104,5,empty,3,204,1,1,0</v>
      </c>
      <c r="X1866" s="1" t="s">
        <v>282</v>
      </c>
      <c r="Y1866" s="2" t="str">
        <f>IF(AND(ISBLANK(X1866),OR(NOT(ISBLANK(Z1866)),NOT(ISBLANK(AA1866)))),#N/A,
IF(ISBLANK(X1866),"",
IF(AND(NOT(ISERROR(VLOOKUP(X1866,MonsterTable!$A:$B,MATCH(MonsterTable!$B$1,MonsterTable!$A$1:$B$1,0),0))),OR(ISBLANK(Z1866),ISBLANK(AA1866))),#N/A,
IFERROR(VLOOKUP(X1866,MonsterTable!$A:$B,MATCH(MonsterTable!$B$1,MonsterTable!$A$1:$B$1,0),0),
IF(OR(NOT(ISBLANK(Z1866)),ISBLANK(AA1866)),#N/A,
IF(X1866="empty","empty",
VLOOKUP(X1866,MonsterGroupTable!$A:$A,1,0)))))))</f>
        <v>g104</v>
      </c>
      <c r="AA1866">
        <v>5</v>
      </c>
      <c r="AE1866" s="1" t="s">
        <v>446</v>
      </c>
      <c r="AF1866" s="2" t="str">
        <f>IF(AND(ISBLANK(AE1866),OR(NOT(ISBLANK(AG1866)),NOT(ISBLANK(AH1866)))),#N/A,
IF(ISBLANK(AE1866),"",
IF(AND(NOT(ISERROR(VLOOKUP(AE1866,MonsterTable!$A:$B,MATCH(MonsterTable!$B$1,MonsterTable!$A$1:$B$1,0),0))),OR(ISBLANK(AG1866),ISBLANK(AH1866))),#N/A,
IFERROR(VLOOKUP(AE1866,MonsterTable!$A:$B,MATCH(MonsterTable!$B$1,MonsterTable!$A$1:$B$1,0),0),
IF(OR(NOT(ISBLANK(AG1866)),ISBLANK(AH1866)),#N/A,
IF(AE1866="empty","empty",
VLOOKUP(AE1866,MonsterGroupTable!$A:$A,1,0)))))))</f>
        <v>empty</v>
      </c>
      <c r="AH1866">
        <v>3</v>
      </c>
      <c r="AL1866" s="1" t="s">
        <v>340</v>
      </c>
      <c r="AM1866" s="2">
        <f>IF(AND(ISBLANK(AL1866),OR(NOT(ISBLANK(AN1866)),NOT(ISBLANK(AO1866)))),#N/A,
IF(ISBLANK(AL1866),"",
IF(AND(NOT(ISERROR(VLOOKUP(AL1866,MonsterTable!$A:$B,MATCH(MonsterTable!$B$1,MonsterTable!$A$1:$B$1,0),0))),OR(ISBLANK(AN1866),ISBLANK(AO1866))),#N/A,
IFERROR(VLOOKUP(AL1866,MonsterTable!$A:$B,MATCH(MonsterTable!$B$1,MonsterTable!$A$1:$B$1,0),0),
IF(OR(NOT(ISBLANK(AN1866)),ISBLANK(AO1866)),#N/A,
IF(AL1866="empty","empty",
VLOOKUP(AL1866,MonsterGroupTable!$A:$A,1,0)))))))</f>
        <v>204</v>
      </c>
      <c r="AN1866">
        <v>1</v>
      </c>
      <c r="AO1866">
        <v>1</v>
      </c>
      <c r="AP1866">
        <v>0</v>
      </c>
      <c r="AT1866" s="2" t="str">
        <f>IF(AND(ISBLANK(AS1866),OR(NOT(ISBLANK(AU1866)),NOT(ISBLANK(AV1866)))),#N/A,
IF(ISBLANK(AS1866),"",
IF(AND(NOT(ISERROR(VLOOKUP(AS1866,MonsterTable!$A:$B,MATCH(MonsterTable!$B$1,MonsterTable!$A$1:$B$1,0),0))),OR(ISBLANK(AU1866),ISBLANK(AV1866))),#N/A,
IFERROR(VLOOKUP(AS1866,MonsterTable!$A:$B,MATCH(MonsterTable!$B$1,MonsterTable!$A$1:$B$1,0),0),
IF(OR(NOT(ISBLANK(AU1866)),ISBLANK(AV1866)),#N/A,
IF(AS1866="empty","empty",
VLOOKUP(AS1866,MonsterGroupTable!$A:$A,1,0)))))))</f>
        <v/>
      </c>
      <c r="BA1866" s="2" t="str">
        <f>IF(AND(ISBLANK(AZ1866),OR(NOT(ISBLANK(BB1866)),NOT(ISBLANK(BC1866)))),#N/A,
IF(ISBLANK(AZ1866),"",
IF(AND(NOT(ISERROR(VLOOKUP(AZ1866,MonsterTable!$A:$B,MATCH(MonsterTable!$B$1,MonsterTable!$A$1:$B$1,0),0))),OR(ISBLANK(BB1866),ISBLANK(BC1866))),#N/A,
IFERROR(VLOOKUP(AZ1866,MonsterTable!$A:$B,MATCH(MonsterTable!$B$1,MonsterTable!$A$1:$B$1,0),0),
IF(OR(NOT(ISBLANK(BB1866)),ISBLANK(BC1866)),#N/A,
IF(AZ1866="empty","empty",
VLOOKUP(AZ1866,MonsterGroupTable!$A:$A,1,0)))))))</f>
        <v/>
      </c>
    </row>
    <row r="1867" spans="1:53">
      <c r="A1867">
        <v>20833</v>
      </c>
      <c r="B1867">
        <f t="shared" si="63"/>
        <v>1.1000000000000001</v>
      </c>
      <c r="C1867">
        <f t="shared" si="64"/>
        <v>1.1000000000000001</v>
      </c>
      <c r="F1867">
        <v>4680</v>
      </c>
      <c r="G1867">
        <v>201868</v>
      </c>
      <c r="H1867">
        <v>0</v>
      </c>
      <c r="I1867">
        <v>0</v>
      </c>
      <c r="J1867">
        <v>0</v>
      </c>
      <c r="K1867" t="s">
        <v>362</v>
      </c>
      <c r="L1867" t="s">
        <v>247</v>
      </c>
      <c r="M1867" t="s">
        <v>443</v>
      </c>
      <c r="N1867" t="s">
        <v>444</v>
      </c>
      <c r="O1867">
        <v>0</v>
      </c>
      <c r="P1867">
        <v>-4.75</v>
      </c>
      <c r="Q1867">
        <v>-3.5</v>
      </c>
      <c r="R1867">
        <v>4.75</v>
      </c>
      <c r="S1867">
        <v>3</v>
      </c>
      <c r="T1867">
        <v>-13.5</v>
      </c>
      <c r="U1867">
        <v>2.5499999999999998</v>
      </c>
      <c r="V1867">
        <v>-6.75</v>
      </c>
      <c r="W1867" t="str">
        <f t="shared" si="58"/>
        <v>g104,5,empty,3,204,1,1,0</v>
      </c>
      <c r="X1867" s="1" t="s">
        <v>282</v>
      </c>
      <c r="Y1867" s="2" t="str">
        <f>IF(AND(ISBLANK(X1867),OR(NOT(ISBLANK(Z1867)),NOT(ISBLANK(AA1867)))),#N/A,
IF(ISBLANK(X1867),"",
IF(AND(NOT(ISERROR(VLOOKUP(X1867,MonsterTable!$A:$B,MATCH(MonsterTable!$B$1,MonsterTable!$A$1:$B$1,0),0))),OR(ISBLANK(Z1867),ISBLANK(AA1867))),#N/A,
IFERROR(VLOOKUP(X1867,MonsterTable!$A:$B,MATCH(MonsterTable!$B$1,MonsterTable!$A$1:$B$1,0),0),
IF(OR(NOT(ISBLANK(Z1867)),ISBLANK(AA1867)),#N/A,
IF(X1867="empty","empty",
VLOOKUP(X1867,MonsterGroupTable!$A:$A,1,0)))))))</f>
        <v>g104</v>
      </c>
      <c r="AA1867">
        <v>5</v>
      </c>
      <c r="AE1867" s="1" t="s">
        <v>446</v>
      </c>
      <c r="AF1867" s="2" t="str">
        <f>IF(AND(ISBLANK(AE1867),OR(NOT(ISBLANK(AG1867)),NOT(ISBLANK(AH1867)))),#N/A,
IF(ISBLANK(AE1867),"",
IF(AND(NOT(ISERROR(VLOOKUP(AE1867,MonsterTable!$A:$B,MATCH(MonsterTable!$B$1,MonsterTable!$A$1:$B$1,0),0))),OR(ISBLANK(AG1867),ISBLANK(AH1867))),#N/A,
IFERROR(VLOOKUP(AE1867,MonsterTable!$A:$B,MATCH(MonsterTable!$B$1,MonsterTable!$A$1:$B$1,0),0),
IF(OR(NOT(ISBLANK(AG1867)),ISBLANK(AH1867)),#N/A,
IF(AE1867="empty","empty",
VLOOKUP(AE1867,MonsterGroupTable!$A:$A,1,0)))))))</f>
        <v>empty</v>
      </c>
      <c r="AH1867">
        <v>3</v>
      </c>
      <c r="AL1867" s="1" t="s">
        <v>340</v>
      </c>
      <c r="AM1867" s="2">
        <f>IF(AND(ISBLANK(AL1867),OR(NOT(ISBLANK(AN1867)),NOT(ISBLANK(AO1867)))),#N/A,
IF(ISBLANK(AL1867),"",
IF(AND(NOT(ISERROR(VLOOKUP(AL1867,MonsterTable!$A:$B,MATCH(MonsterTable!$B$1,MonsterTable!$A$1:$B$1,0),0))),OR(ISBLANK(AN1867),ISBLANK(AO1867))),#N/A,
IFERROR(VLOOKUP(AL1867,MonsterTable!$A:$B,MATCH(MonsterTable!$B$1,MonsterTable!$A$1:$B$1,0),0),
IF(OR(NOT(ISBLANK(AN1867)),ISBLANK(AO1867)),#N/A,
IF(AL1867="empty","empty",
VLOOKUP(AL1867,MonsterGroupTable!$A:$A,1,0)))))))</f>
        <v>204</v>
      </c>
      <c r="AN1867">
        <v>1</v>
      </c>
      <c r="AO1867">
        <v>1</v>
      </c>
      <c r="AP1867">
        <v>0</v>
      </c>
      <c r="AT1867" s="2" t="str">
        <f>IF(AND(ISBLANK(AS1867),OR(NOT(ISBLANK(AU1867)),NOT(ISBLANK(AV1867)))),#N/A,
IF(ISBLANK(AS1867),"",
IF(AND(NOT(ISERROR(VLOOKUP(AS1867,MonsterTable!$A:$B,MATCH(MonsterTable!$B$1,MonsterTable!$A$1:$B$1,0),0))),OR(ISBLANK(AU1867),ISBLANK(AV1867))),#N/A,
IFERROR(VLOOKUP(AS1867,MonsterTable!$A:$B,MATCH(MonsterTable!$B$1,MonsterTable!$A$1:$B$1,0),0),
IF(OR(NOT(ISBLANK(AU1867)),ISBLANK(AV1867)),#N/A,
IF(AS1867="empty","empty",
VLOOKUP(AS1867,MonsterGroupTable!$A:$A,1,0)))))))</f>
        <v/>
      </c>
      <c r="BA1867" s="2" t="str">
        <f>IF(AND(ISBLANK(AZ1867),OR(NOT(ISBLANK(BB1867)),NOT(ISBLANK(BC1867)))),#N/A,
IF(ISBLANK(AZ1867),"",
IF(AND(NOT(ISERROR(VLOOKUP(AZ1867,MonsterTable!$A:$B,MATCH(MonsterTable!$B$1,MonsterTable!$A$1:$B$1,0),0))),OR(ISBLANK(BB1867),ISBLANK(BC1867))),#N/A,
IFERROR(VLOOKUP(AZ1867,MonsterTable!$A:$B,MATCH(MonsterTable!$B$1,MonsterTable!$A$1:$B$1,0),0),
IF(OR(NOT(ISBLANK(BB1867)),ISBLANK(BC1867)),#N/A,
IF(AZ1867="empty","empty",
VLOOKUP(AZ1867,MonsterGroupTable!$A:$A,1,0)))))))</f>
        <v/>
      </c>
    </row>
    <row r="1868" spans="1:53">
      <c r="A1868">
        <v>20834</v>
      </c>
      <c r="B1868">
        <f t="shared" si="63"/>
        <v>1.1000000000000001</v>
      </c>
      <c r="C1868">
        <f t="shared" si="64"/>
        <v>1.1000000000000001</v>
      </c>
      <c r="F1868">
        <v>4680</v>
      </c>
      <c r="G1868">
        <v>202570</v>
      </c>
      <c r="H1868">
        <v>0</v>
      </c>
      <c r="I1868">
        <v>0</v>
      </c>
      <c r="J1868">
        <v>0</v>
      </c>
      <c r="K1868" t="s">
        <v>362</v>
      </c>
      <c r="L1868" t="s">
        <v>247</v>
      </c>
      <c r="M1868" t="s">
        <v>443</v>
      </c>
      <c r="N1868" t="s">
        <v>444</v>
      </c>
      <c r="O1868">
        <v>0</v>
      </c>
      <c r="P1868">
        <v>-4.75</v>
      </c>
      <c r="Q1868">
        <v>-3.5</v>
      </c>
      <c r="R1868">
        <v>4.75</v>
      </c>
      <c r="S1868">
        <v>3</v>
      </c>
      <c r="T1868">
        <v>-13.5</v>
      </c>
      <c r="U1868">
        <v>2.5499999999999998</v>
      </c>
      <c r="V1868">
        <v>-6.75</v>
      </c>
      <c r="W1868" t="str">
        <f t="shared" si="58"/>
        <v>g104,5,empty,3,204,1,1,0</v>
      </c>
      <c r="X1868" s="1" t="s">
        <v>282</v>
      </c>
      <c r="Y1868" s="2" t="str">
        <f>IF(AND(ISBLANK(X1868),OR(NOT(ISBLANK(Z1868)),NOT(ISBLANK(AA1868)))),#N/A,
IF(ISBLANK(X1868),"",
IF(AND(NOT(ISERROR(VLOOKUP(X1868,MonsterTable!$A:$B,MATCH(MonsterTable!$B$1,MonsterTable!$A$1:$B$1,0),0))),OR(ISBLANK(Z1868),ISBLANK(AA1868))),#N/A,
IFERROR(VLOOKUP(X1868,MonsterTable!$A:$B,MATCH(MonsterTable!$B$1,MonsterTable!$A$1:$B$1,0),0),
IF(OR(NOT(ISBLANK(Z1868)),ISBLANK(AA1868)),#N/A,
IF(X1868="empty","empty",
VLOOKUP(X1868,MonsterGroupTable!$A:$A,1,0)))))))</f>
        <v>g104</v>
      </c>
      <c r="AA1868">
        <v>5</v>
      </c>
      <c r="AE1868" s="1" t="s">
        <v>446</v>
      </c>
      <c r="AF1868" s="2" t="str">
        <f>IF(AND(ISBLANK(AE1868),OR(NOT(ISBLANK(AG1868)),NOT(ISBLANK(AH1868)))),#N/A,
IF(ISBLANK(AE1868),"",
IF(AND(NOT(ISERROR(VLOOKUP(AE1868,MonsterTable!$A:$B,MATCH(MonsterTable!$B$1,MonsterTable!$A$1:$B$1,0),0))),OR(ISBLANK(AG1868),ISBLANK(AH1868))),#N/A,
IFERROR(VLOOKUP(AE1868,MonsterTable!$A:$B,MATCH(MonsterTable!$B$1,MonsterTable!$A$1:$B$1,0),0),
IF(OR(NOT(ISBLANK(AG1868)),ISBLANK(AH1868)),#N/A,
IF(AE1868="empty","empty",
VLOOKUP(AE1868,MonsterGroupTable!$A:$A,1,0)))))))</f>
        <v>empty</v>
      </c>
      <c r="AH1868">
        <v>3</v>
      </c>
      <c r="AL1868" s="1" t="s">
        <v>340</v>
      </c>
      <c r="AM1868" s="2">
        <f>IF(AND(ISBLANK(AL1868),OR(NOT(ISBLANK(AN1868)),NOT(ISBLANK(AO1868)))),#N/A,
IF(ISBLANK(AL1868),"",
IF(AND(NOT(ISERROR(VLOOKUP(AL1868,MonsterTable!$A:$B,MATCH(MonsterTable!$B$1,MonsterTable!$A$1:$B$1,0),0))),OR(ISBLANK(AN1868),ISBLANK(AO1868))),#N/A,
IFERROR(VLOOKUP(AL1868,MonsterTable!$A:$B,MATCH(MonsterTable!$B$1,MonsterTable!$A$1:$B$1,0),0),
IF(OR(NOT(ISBLANK(AN1868)),ISBLANK(AO1868)),#N/A,
IF(AL1868="empty","empty",
VLOOKUP(AL1868,MonsterGroupTable!$A:$A,1,0)))))))</f>
        <v>204</v>
      </c>
      <c r="AN1868">
        <v>1</v>
      </c>
      <c r="AO1868">
        <v>1</v>
      </c>
      <c r="AP1868">
        <v>0</v>
      </c>
      <c r="AT1868" s="2" t="str">
        <f>IF(AND(ISBLANK(AS1868),OR(NOT(ISBLANK(AU1868)),NOT(ISBLANK(AV1868)))),#N/A,
IF(ISBLANK(AS1868),"",
IF(AND(NOT(ISERROR(VLOOKUP(AS1868,MonsterTable!$A:$B,MATCH(MonsterTable!$B$1,MonsterTable!$A$1:$B$1,0),0))),OR(ISBLANK(AU1868),ISBLANK(AV1868))),#N/A,
IFERROR(VLOOKUP(AS1868,MonsterTable!$A:$B,MATCH(MonsterTable!$B$1,MonsterTable!$A$1:$B$1,0),0),
IF(OR(NOT(ISBLANK(AU1868)),ISBLANK(AV1868)),#N/A,
IF(AS1868="empty","empty",
VLOOKUP(AS1868,MonsterGroupTable!$A:$A,1,0)))))))</f>
        <v/>
      </c>
      <c r="BA1868" s="2" t="str">
        <f>IF(AND(ISBLANK(AZ1868),OR(NOT(ISBLANK(BB1868)),NOT(ISBLANK(BC1868)))),#N/A,
IF(ISBLANK(AZ1868),"",
IF(AND(NOT(ISERROR(VLOOKUP(AZ1868,MonsterTable!$A:$B,MATCH(MonsterTable!$B$1,MonsterTable!$A$1:$B$1,0),0))),OR(ISBLANK(BB1868),ISBLANK(BC1868))),#N/A,
IFERROR(VLOOKUP(AZ1868,MonsterTable!$A:$B,MATCH(MonsterTable!$B$1,MonsterTable!$A$1:$B$1,0),0),
IF(OR(NOT(ISBLANK(BB1868)),ISBLANK(BC1868)),#N/A,
IF(AZ1868="empty","empty",
VLOOKUP(AZ1868,MonsterGroupTable!$A:$A,1,0)))))))</f>
        <v/>
      </c>
    </row>
    <row r="1869" spans="1:53">
      <c r="A1869">
        <v>20835</v>
      </c>
      <c r="B1869">
        <f t="shared" si="63"/>
        <v>1.1000000000000001</v>
      </c>
      <c r="C1869">
        <f t="shared" si="64"/>
        <v>1.1000000000000001</v>
      </c>
      <c r="F1869">
        <v>4680</v>
      </c>
      <c r="G1869">
        <v>203272</v>
      </c>
      <c r="H1869">
        <v>0</v>
      </c>
      <c r="I1869">
        <v>0</v>
      </c>
      <c r="J1869">
        <v>0</v>
      </c>
      <c r="K1869" t="s">
        <v>362</v>
      </c>
      <c r="L1869" t="s">
        <v>247</v>
      </c>
      <c r="M1869" t="s">
        <v>443</v>
      </c>
      <c r="N1869" t="s">
        <v>444</v>
      </c>
      <c r="O1869">
        <v>0</v>
      </c>
      <c r="P1869">
        <v>-4.75</v>
      </c>
      <c r="Q1869">
        <v>-3.5</v>
      </c>
      <c r="R1869">
        <v>4.75</v>
      </c>
      <c r="S1869">
        <v>3</v>
      </c>
      <c r="T1869">
        <v>-13.5</v>
      </c>
      <c r="U1869">
        <v>2.5499999999999998</v>
      </c>
      <c r="V1869">
        <v>-6.75</v>
      </c>
      <c r="W1869" t="str">
        <f t="shared" si="58"/>
        <v>g104,5,empty,3,204,1,1,0</v>
      </c>
      <c r="X1869" s="1" t="s">
        <v>282</v>
      </c>
      <c r="Y1869" s="2" t="str">
        <f>IF(AND(ISBLANK(X1869),OR(NOT(ISBLANK(Z1869)),NOT(ISBLANK(AA1869)))),#N/A,
IF(ISBLANK(X1869),"",
IF(AND(NOT(ISERROR(VLOOKUP(X1869,MonsterTable!$A:$B,MATCH(MonsterTable!$B$1,MonsterTable!$A$1:$B$1,0),0))),OR(ISBLANK(Z1869),ISBLANK(AA1869))),#N/A,
IFERROR(VLOOKUP(X1869,MonsterTable!$A:$B,MATCH(MonsterTable!$B$1,MonsterTable!$A$1:$B$1,0),0),
IF(OR(NOT(ISBLANK(Z1869)),ISBLANK(AA1869)),#N/A,
IF(X1869="empty","empty",
VLOOKUP(X1869,MonsterGroupTable!$A:$A,1,0)))))))</f>
        <v>g104</v>
      </c>
      <c r="AA1869">
        <v>5</v>
      </c>
      <c r="AE1869" s="1" t="s">
        <v>446</v>
      </c>
      <c r="AF1869" s="2" t="str">
        <f>IF(AND(ISBLANK(AE1869),OR(NOT(ISBLANK(AG1869)),NOT(ISBLANK(AH1869)))),#N/A,
IF(ISBLANK(AE1869),"",
IF(AND(NOT(ISERROR(VLOOKUP(AE1869,MonsterTable!$A:$B,MATCH(MonsterTable!$B$1,MonsterTable!$A$1:$B$1,0),0))),OR(ISBLANK(AG1869),ISBLANK(AH1869))),#N/A,
IFERROR(VLOOKUP(AE1869,MonsterTable!$A:$B,MATCH(MonsterTable!$B$1,MonsterTable!$A$1:$B$1,0),0),
IF(OR(NOT(ISBLANK(AG1869)),ISBLANK(AH1869)),#N/A,
IF(AE1869="empty","empty",
VLOOKUP(AE1869,MonsterGroupTable!$A:$A,1,0)))))))</f>
        <v>empty</v>
      </c>
      <c r="AH1869">
        <v>3</v>
      </c>
      <c r="AL1869" s="1" t="s">
        <v>340</v>
      </c>
      <c r="AM1869" s="2">
        <f>IF(AND(ISBLANK(AL1869),OR(NOT(ISBLANK(AN1869)),NOT(ISBLANK(AO1869)))),#N/A,
IF(ISBLANK(AL1869),"",
IF(AND(NOT(ISERROR(VLOOKUP(AL1869,MonsterTable!$A:$B,MATCH(MonsterTable!$B$1,MonsterTable!$A$1:$B$1,0),0))),OR(ISBLANK(AN1869),ISBLANK(AO1869))),#N/A,
IFERROR(VLOOKUP(AL1869,MonsterTable!$A:$B,MATCH(MonsterTable!$B$1,MonsterTable!$A$1:$B$1,0),0),
IF(OR(NOT(ISBLANK(AN1869)),ISBLANK(AO1869)),#N/A,
IF(AL1869="empty","empty",
VLOOKUP(AL1869,MonsterGroupTable!$A:$A,1,0)))))))</f>
        <v>204</v>
      </c>
      <c r="AN1869">
        <v>1</v>
      </c>
      <c r="AO1869">
        <v>1</v>
      </c>
      <c r="AP1869">
        <v>0</v>
      </c>
      <c r="AT1869" s="2" t="str">
        <f>IF(AND(ISBLANK(AS1869),OR(NOT(ISBLANK(AU1869)),NOT(ISBLANK(AV1869)))),#N/A,
IF(ISBLANK(AS1869),"",
IF(AND(NOT(ISERROR(VLOOKUP(AS1869,MonsterTable!$A:$B,MATCH(MonsterTable!$B$1,MonsterTable!$A$1:$B$1,0),0))),OR(ISBLANK(AU1869),ISBLANK(AV1869))),#N/A,
IFERROR(VLOOKUP(AS1869,MonsterTable!$A:$B,MATCH(MonsterTable!$B$1,MonsterTable!$A$1:$B$1,0),0),
IF(OR(NOT(ISBLANK(AU1869)),ISBLANK(AV1869)),#N/A,
IF(AS1869="empty","empty",
VLOOKUP(AS1869,MonsterGroupTable!$A:$A,1,0)))))))</f>
        <v/>
      </c>
      <c r="BA1869" s="2" t="str">
        <f>IF(AND(ISBLANK(AZ1869),OR(NOT(ISBLANK(BB1869)),NOT(ISBLANK(BC1869)))),#N/A,
IF(ISBLANK(AZ1869),"",
IF(AND(NOT(ISERROR(VLOOKUP(AZ1869,MonsterTable!$A:$B,MATCH(MonsterTable!$B$1,MonsterTable!$A$1:$B$1,0),0))),OR(ISBLANK(BB1869),ISBLANK(BC1869))),#N/A,
IFERROR(VLOOKUP(AZ1869,MonsterTable!$A:$B,MATCH(MonsterTable!$B$1,MonsterTable!$A$1:$B$1,0),0),
IF(OR(NOT(ISBLANK(BB1869)),ISBLANK(BC1869)),#N/A,
IF(AZ1869="empty","empty",
VLOOKUP(AZ1869,MonsterGroupTable!$A:$A,1,0)))))))</f>
        <v/>
      </c>
    </row>
    <row r="1870" spans="1:53">
      <c r="A1870">
        <v>20836</v>
      </c>
      <c r="B1870">
        <f t="shared" si="63"/>
        <v>1.1000000000000001</v>
      </c>
      <c r="C1870">
        <f t="shared" si="64"/>
        <v>1.1000000000000001</v>
      </c>
      <c r="F1870">
        <v>4680</v>
      </c>
      <c r="G1870">
        <v>203974</v>
      </c>
      <c r="H1870">
        <v>0</v>
      </c>
      <c r="I1870">
        <v>0</v>
      </c>
      <c r="J1870">
        <v>0</v>
      </c>
      <c r="K1870" t="s">
        <v>362</v>
      </c>
      <c r="L1870" t="s">
        <v>247</v>
      </c>
      <c r="M1870" t="s">
        <v>443</v>
      </c>
      <c r="N1870" t="s">
        <v>444</v>
      </c>
      <c r="O1870">
        <v>0</v>
      </c>
      <c r="P1870">
        <v>-4.75</v>
      </c>
      <c r="Q1870">
        <v>-3.5</v>
      </c>
      <c r="R1870">
        <v>4.75</v>
      </c>
      <c r="S1870">
        <v>3</v>
      </c>
      <c r="T1870">
        <v>-13.5</v>
      </c>
      <c r="U1870">
        <v>2.5499999999999998</v>
      </c>
      <c r="V1870">
        <v>-6.75</v>
      </c>
      <c r="W1870" t="str">
        <f t="shared" si="58"/>
        <v>g104,5,empty,3,204,1,1,0</v>
      </c>
      <c r="X1870" s="1" t="s">
        <v>282</v>
      </c>
      <c r="Y1870" s="2" t="str">
        <f>IF(AND(ISBLANK(X1870),OR(NOT(ISBLANK(Z1870)),NOT(ISBLANK(AA1870)))),#N/A,
IF(ISBLANK(X1870),"",
IF(AND(NOT(ISERROR(VLOOKUP(X1870,MonsterTable!$A:$B,MATCH(MonsterTable!$B$1,MonsterTable!$A$1:$B$1,0),0))),OR(ISBLANK(Z1870),ISBLANK(AA1870))),#N/A,
IFERROR(VLOOKUP(X1870,MonsterTable!$A:$B,MATCH(MonsterTable!$B$1,MonsterTable!$A$1:$B$1,0),0),
IF(OR(NOT(ISBLANK(Z1870)),ISBLANK(AA1870)),#N/A,
IF(X1870="empty","empty",
VLOOKUP(X1870,MonsterGroupTable!$A:$A,1,0)))))))</f>
        <v>g104</v>
      </c>
      <c r="AA1870">
        <v>5</v>
      </c>
      <c r="AE1870" s="1" t="s">
        <v>446</v>
      </c>
      <c r="AF1870" s="2" t="str">
        <f>IF(AND(ISBLANK(AE1870),OR(NOT(ISBLANK(AG1870)),NOT(ISBLANK(AH1870)))),#N/A,
IF(ISBLANK(AE1870),"",
IF(AND(NOT(ISERROR(VLOOKUP(AE1870,MonsterTable!$A:$B,MATCH(MonsterTable!$B$1,MonsterTable!$A$1:$B$1,0),0))),OR(ISBLANK(AG1870),ISBLANK(AH1870))),#N/A,
IFERROR(VLOOKUP(AE1870,MonsterTable!$A:$B,MATCH(MonsterTable!$B$1,MonsterTable!$A$1:$B$1,0),0),
IF(OR(NOT(ISBLANK(AG1870)),ISBLANK(AH1870)),#N/A,
IF(AE1870="empty","empty",
VLOOKUP(AE1870,MonsterGroupTable!$A:$A,1,0)))))))</f>
        <v>empty</v>
      </c>
      <c r="AH1870">
        <v>3</v>
      </c>
      <c r="AL1870" s="1" t="s">
        <v>340</v>
      </c>
      <c r="AM1870" s="2">
        <f>IF(AND(ISBLANK(AL1870),OR(NOT(ISBLANK(AN1870)),NOT(ISBLANK(AO1870)))),#N/A,
IF(ISBLANK(AL1870),"",
IF(AND(NOT(ISERROR(VLOOKUP(AL1870,MonsterTable!$A:$B,MATCH(MonsterTable!$B$1,MonsterTable!$A$1:$B$1,0),0))),OR(ISBLANK(AN1870),ISBLANK(AO1870))),#N/A,
IFERROR(VLOOKUP(AL1870,MonsterTable!$A:$B,MATCH(MonsterTable!$B$1,MonsterTable!$A$1:$B$1,0),0),
IF(OR(NOT(ISBLANK(AN1870)),ISBLANK(AO1870)),#N/A,
IF(AL1870="empty","empty",
VLOOKUP(AL1870,MonsterGroupTable!$A:$A,1,0)))))))</f>
        <v>204</v>
      </c>
      <c r="AN1870">
        <v>1</v>
      </c>
      <c r="AO1870">
        <v>1</v>
      </c>
      <c r="AP1870">
        <v>0</v>
      </c>
      <c r="AT1870" s="2" t="str">
        <f>IF(AND(ISBLANK(AS1870),OR(NOT(ISBLANK(AU1870)),NOT(ISBLANK(AV1870)))),#N/A,
IF(ISBLANK(AS1870),"",
IF(AND(NOT(ISERROR(VLOOKUP(AS1870,MonsterTable!$A:$B,MATCH(MonsterTable!$B$1,MonsterTable!$A$1:$B$1,0),0))),OR(ISBLANK(AU1870),ISBLANK(AV1870))),#N/A,
IFERROR(VLOOKUP(AS1870,MonsterTable!$A:$B,MATCH(MonsterTable!$B$1,MonsterTable!$A$1:$B$1,0),0),
IF(OR(NOT(ISBLANK(AU1870)),ISBLANK(AV1870)),#N/A,
IF(AS1870="empty","empty",
VLOOKUP(AS1870,MonsterGroupTable!$A:$A,1,0)))))))</f>
        <v/>
      </c>
      <c r="BA1870" s="2" t="str">
        <f>IF(AND(ISBLANK(AZ1870),OR(NOT(ISBLANK(BB1870)),NOT(ISBLANK(BC1870)))),#N/A,
IF(ISBLANK(AZ1870),"",
IF(AND(NOT(ISERROR(VLOOKUP(AZ1870,MonsterTable!$A:$B,MATCH(MonsterTable!$B$1,MonsterTable!$A$1:$B$1,0),0))),OR(ISBLANK(BB1870),ISBLANK(BC1870))),#N/A,
IFERROR(VLOOKUP(AZ1870,MonsterTable!$A:$B,MATCH(MonsterTable!$B$1,MonsterTable!$A$1:$B$1,0),0),
IF(OR(NOT(ISBLANK(BB1870)),ISBLANK(BC1870)),#N/A,
IF(AZ1870="empty","empty",
VLOOKUP(AZ1870,MonsterGroupTable!$A:$A,1,0)))))))</f>
        <v/>
      </c>
    </row>
    <row r="1871" spans="1:53">
      <c r="A1871">
        <v>20837</v>
      </c>
      <c r="B1871">
        <f t="shared" si="63"/>
        <v>1.1000000000000001</v>
      </c>
      <c r="C1871">
        <f t="shared" si="64"/>
        <v>1.1000000000000001</v>
      </c>
      <c r="F1871">
        <v>4680</v>
      </c>
      <c r="G1871">
        <v>204676</v>
      </c>
      <c r="H1871">
        <v>0</v>
      </c>
      <c r="I1871">
        <v>0</v>
      </c>
      <c r="J1871">
        <v>0</v>
      </c>
      <c r="K1871" t="s">
        <v>362</v>
      </c>
      <c r="L1871" t="s">
        <v>247</v>
      </c>
      <c r="M1871" t="s">
        <v>443</v>
      </c>
      <c r="N1871" t="s">
        <v>444</v>
      </c>
      <c r="O1871">
        <v>0</v>
      </c>
      <c r="P1871">
        <v>-4.75</v>
      </c>
      <c r="Q1871">
        <v>-3.5</v>
      </c>
      <c r="R1871">
        <v>4.75</v>
      </c>
      <c r="S1871">
        <v>3</v>
      </c>
      <c r="T1871">
        <v>-13.5</v>
      </c>
      <c r="U1871">
        <v>2.5499999999999998</v>
      </c>
      <c r="V1871">
        <v>-6.75</v>
      </c>
      <c r="W1871" t="str">
        <f t="shared" si="58"/>
        <v>g104,5,empty,3,204,1,1,0</v>
      </c>
      <c r="X1871" s="1" t="s">
        <v>282</v>
      </c>
      <c r="Y1871" s="2" t="str">
        <f>IF(AND(ISBLANK(X1871),OR(NOT(ISBLANK(Z1871)),NOT(ISBLANK(AA1871)))),#N/A,
IF(ISBLANK(X1871),"",
IF(AND(NOT(ISERROR(VLOOKUP(X1871,MonsterTable!$A:$B,MATCH(MonsterTable!$B$1,MonsterTable!$A$1:$B$1,0),0))),OR(ISBLANK(Z1871),ISBLANK(AA1871))),#N/A,
IFERROR(VLOOKUP(X1871,MonsterTable!$A:$B,MATCH(MonsterTable!$B$1,MonsterTable!$A$1:$B$1,0),0),
IF(OR(NOT(ISBLANK(Z1871)),ISBLANK(AA1871)),#N/A,
IF(X1871="empty","empty",
VLOOKUP(X1871,MonsterGroupTable!$A:$A,1,0)))))))</f>
        <v>g104</v>
      </c>
      <c r="AA1871">
        <v>5</v>
      </c>
      <c r="AE1871" s="1" t="s">
        <v>446</v>
      </c>
      <c r="AF1871" s="2" t="str">
        <f>IF(AND(ISBLANK(AE1871),OR(NOT(ISBLANK(AG1871)),NOT(ISBLANK(AH1871)))),#N/A,
IF(ISBLANK(AE1871),"",
IF(AND(NOT(ISERROR(VLOOKUP(AE1871,MonsterTable!$A:$B,MATCH(MonsterTable!$B$1,MonsterTable!$A$1:$B$1,0),0))),OR(ISBLANK(AG1871),ISBLANK(AH1871))),#N/A,
IFERROR(VLOOKUP(AE1871,MonsterTable!$A:$B,MATCH(MonsterTable!$B$1,MonsterTable!$A$1:$B$1,0),0),
IF(OR(NOT(ISBLANK(AG1871)),ISBLANK(AH1871)),#N/A,
IF(AE1871="empty","empty",
VLOOKUP(AE1871,MonsterGroupTable!$A:$A,1,0)))))))</f>
        <v>empty</v>
      </c>
      <c r="AH1871">
        <v>3</v>
      </c>
      <c r="AL1871" s="1" t="s">
        <v>340</v>
      </c>
      <c r="AM1871" s="2">
        <f>IF(AND(ISBLANK(AL1871),OR(NOT(ISBLANK(AN1871)),NOT(ISBLANK(AO1871)))),#N/A,
IF(ISBLANK(AL1871),"",
IF(AND(NOT(ISERROR(VLOOKUP(AL1871,MonsterTable!$A:$B,MATCH(MonsterTable!$B$1,MonsterTable!$A$1:$B$1,0),0))),OR(ISBLANK(AN1871),ISBLANK(AO1871))),#N/A,
IFERROR(VLOOKUP(AL1871,MonsterTable!$A:$B,MATCH(MonsterTable!$B$1,MonsterTable!$A$1:$B$1,0),0),
IF(OR(NOT(ISBLANK(AN1871)),ISBLANK(AO1871)),#N/A,
IF(AL1871="empty","empty",
VLOOKUP(AL1871,MonsterGroupTable!$A:$A,1,0)))))))</f>
        <v>204</v>
      </c>
      <c r="AN1871">
        <v>1</v>
      </c>
      <c r="AO1871">
        <v>1</v>
      </c>
      <c r="AP1871">
        <v>0</v>
      </c>
      <c r="AT1871" s="2" t="str">
        <f>IF(AND(ISBLANK(AS1871),OR(NOT(ISBLANK(AU1871)),NOT(ISBLANK(AV1871)))),#N/A,
IF(ISBLANK(AS1871),"",
IF(AND(NOT(ISERROR(VLOOKUP(AS1871,MonsterTable!$A:$B,MATCH(MonsterTable!$B$1,MonsterTable!$A$1:$B$1,0),0))),OR(ISBLANK(AU1871),ISBLANK(AV1871))),#N/A,
IFERROR(VLOOKUP(AS1871,MonsterTable!$A:$B,MATCH(MonsterTable!$B$1,MonsterTable!$A$1:$B$1,0),0),
IF(OR(NOT(ISBLANK(AU1871)),ISBLANK(AV1871)),#N/A,
IF(AS1871="empty","empty",
VLOOKUP(AS1871,MonsterGroupTable!$A:$A,1,0)))))))</f>
        <v/>
      </c>
      <c r="BA1871" s="2" t="str">
        <f>IF(AND(ISBLANK(AZ1871),OR(NOT(ISBLANK(BB1871)),NOT(ISBLANK(BC1871)))),#N/A,
IF(ISBLANK(AZ1871),"",
IF(AND(NOT(ISERROR(VLOOKUP(AZ1871,MonsterTable!$A:$B,MATCH(MonsterTable!$B$1,MonsterTable!$A$1:$B$1,0),0))),OR(ISBLANK(BB1871),ISBLANK(BC1871))),#N/A,
IFERROR(VLOOKUP(AZ1871,MonsterTable!$A:$B,MATCH(MonsterTable!$B$1,MonsterTable!$A$1:$B$1,0),0),
IF(OR(NOT(ISBLANK(BB1871)),ISBLANK(BC1871)),#N/A,
IF(AZ1871="empty","empty",
VLOOKUP(AZ1871,MonsterGroupTable!$A:$A,1,0)))))))</f>
        <v/>
      </c>
    </row>
    <row r="1872" spans="1:53">
      <c r="A1872">
        <v>20838</v>
      </c>
      <c r="B1872">
        <f t="shared" si="63"/>
        <v>1.1000000000000001</v>
      </c>
      <c r="C1872">
        <f t="shared" si="64"/>
        <v>1.1000000000000001</v>
      </c>
      <c r="F1872">
        <v>4680</v>
      </c>
      <c r="G1872">
        <v>205378</v>
      </c>
      <c r="H1872">
        <v>0</v>
      </c>
      <c r="I1872">
        <v>0</v>
      </c>
      <c r="J1872">
        <v>0</v>
      </c>
      <c r="K1872" t="s">
        <v>362</v>
      </c>
      <c r="L1872" t="s">
        <v>247</v>
      </c>
      <c r="M1872" t="s">
        <v>443</v>
      </c>
      <c r="N1872" t="s">
        <v>444</v>
      </c>
      <c r="O1872">
        <v>0</v>
      </c>
      <c r="P1872">
        <v>-4.75</v>
      </c>
      <c r="Q1872">
        <v>-3.5</v>
      </c>
      <c r="R1872">
        <v>4.75</v>
      </c>
      <c r="S1872">
        <v>3</v>
      </c>
      <c r="T1872">
        <v>-13.5</v>
      </c>
      <c r="U1872">
        <v>2.5499999999999998</v>
      </c>
      <c r="V1872">
        <v>-6.75</v>
      </c>
      <c r="W1872" t="str">
        <f t="shared" si="58"/>
        <v>g104,5,empty,3,204,1,1,0</v>
      </c>
      <c r="X1872" s="1" t="s">
        <v>282</v>
      </c>
      <c r="Y1872" s="2" t="str">
        <f>IF(AND(ISBLANK(X1872),OR(NOT(ISBLANK(Z1872)),NOT(ISBLANK(AA1872)))),#N/A,
IF(ISBLANK(X1872),"",
IF(AND(NOT(ISERROR(VLOOKUP(X1872,MonsterTable!$A:$B,MATCH(MonsterTable!$B$1,MonsterTable!$A$1:$B$1,0),0))),OR(ISBLANK(Z1872),ISBLANK(AA1872))),#N/A,
IFERROR(VLOOKUP(X1872,MonsterTable!$A:$B,MATCH(MonsterTable!$B$1,MonsterTable!$A$1:$B$1,0),0),
IF(OR(NOT(ISBLANK(Z1872)),ISBLANK(AA1872)),#N/A,
IF(X1872="empty","empty",
VLOOKUP(X1872,MonsterGroupTable!$A:$A,1,0)))))))</f>
        <v>g104</v>
      </c>
      <c r="AA1872">
        <v>5</v>
      </c>
      <c r="AE1872" s="1" t="s">
        <v>446</v>
      </c>
      <c r="AF1872" s="2" t="str">
        <f>IF(AND(ISBLANK(AE1872),OR(NOT(ISBLANK(AG1872)),NOT(ISBLANK(AH1872)))),#N/A,
IF(ISBLANK(AE1872),"",
IF(AND(NOT(ISERROR(VLOOKUP(AE1872,MonsterTable!$A:$B,MATCH(MonsterTable!$B$1,MonsterTable!$A$1:$B$1,0),0))),OR(ISBLANK(AG1872),ISBLANK(AH1872))),#N/A,
IFERROR(VLOOKUP(AE1872,MonsterTable!$A:$B,MATCH(MonsterTable!$B$1,MonsterTable!$A$1:$B$1,0),0),
IF(OR(NOT(ISBLANK(AG1872)),ISBLANK(AH1872)),#N/A,
IF(AE1872="empty","empty",
VLOOKUP(AE1872,MonsterGroupTable!$A:$A,1,0)))))))</f>
        <v>empty</v>
      </c>
      <c r="AH1872">
        <v>3</v>
      </c>
      <c r="AL1872" s="1" t="s">
        <v>340</v>
      </c>
      <c r="AM1872" s="2">
        <f>IF(AND(ISBLANK(AL1872),OR(NOT(ISBLANK(AN1872)),NOT(ISBLANK(AO1872)))),#N/A,
IF(ISBLANK(AL1872),"",
IF(AND(NOT(ISERROR(VLOOKUP(AL1872,MonsterTable!$A:$B,MATCH(MonsterTable!$B$1,MonsterTable!$A$1:$B$1,0),0))),OR(ISBLANK(AN1872),ISBLANK(AO1872))),#N/A,
IFERROR(VLOOKUP(AL1872,MonsterTable!$A:$B,MATCH(MonsterTable!$B$1,MonsterTable!$A$1:$B$1,0),0),
IF(OR(NOT(ISBLANK(AN1872)),ISBLANK(AO1872)),#N/A,
IF(AL1872="empty","empty",
VLOOKUP(AL1872,MonsterGroupTable!$A:$A,1,0)))))))</f>
        <v>204</v>
      </c>
      <c r="AN1872">
        <v>1</v>
      </c>
      <c r="AO1872">
        <v>1</v>
      </c>
      <c r="AP1872">
        <v>0</v>
      </c>
      <c r="AT1872" s="2" t="str">
        <f>IF(AND(ISBLANK(AS1872),OR(NOT(ISBLANK(AU1872)),NOT(ISBLANK(AV1872)))),#N/A,
IF(ISBLANK(AS1872),"",
IF(AND(NOT(ISERROR(VLOOKUP(AS1872,MonsterTable!$A:$B,MATCH(MonsterTable!$B$1,MonsterTable!$A$1:$B$1,0),0))),OR(ISBLANK(AU1872),ISBLANK(AV1872))),#N/A,
IFERROR(VLOOKUP(AS1872,MonsterTable!$A:$B,MATCH(MonsterTable!$B$1,MonsterTable!$A$1:$B$1,0),0),
IF(OR(NOT(ISBLANK(AU1872)),ISBLANK(AV1872)),#N/A,
IF(AS1872="empty","empty",
VLOOKUP(AS1872,MonsterGroupTable!$A:$A,1,0)))))))</f>
        <v/>
      </c>
      <c r="BA1872" s="2" t="str">
        <f>IF(AND(ISBLANK(AZ1872),OR(NOT(ISBLANK(BB1872)),NOT(ISBLANK(BC1872)))),#N/A,
IF(ISBLANK(AZ1872),"",
IF(AND(NOT(ISERROR(VLOOKUP(AZ1872,MonsterTable!$A:$B,MATCH(MonsterTable!$B$1,MonsterTable!$A$1:$B$1,0),0))),OR(ISBLANK(BB1872),ISBLANK(BC1872))),#N/A,
IFERROR(VLOOKUP(AZ1872,MonsterTable!$A:$B,MATCH(MonsterTable!$B$1,MonsterTable!$A$1:$B$1,0),0),
IF(OR(NOT(ISBLANK(BB1872)),ISBLANK(BC1872)),#N/A,
IF(AZ1872="empty","empty",
VLOOKUP(AZ1872,MonsterGroupTable!$A:$A,1,0)))))))</f>
        <v/>
      </c>
    </row>
    <row r="1873" spans="1:53">
      <c r="A1873">
        <v>20839</v>
      </c>
      <c r="B1873">
        <f t="shared" si="63"/>
        <v>1.1000000000000001</v>
      </c>
      <c r="C1873">
        <f t="shared" si="64"/>
        <v>1.1000000000000001</v>
      </c>
      <c r="F1873">
        <v>4680</v>
      </c>
      <c r="G1873">
        <v>206080</v>
      </c>
      <c r="H1873">
        <v>0</v>
      </c>
      <c r="I1873">
        <v>0</v>
      </c>
      <c r="J1873">
        <v>0</v>
      </c>
      <c r="K1873" t="s">
        <v>362</v>
      </c>
      <c r="L1873" t="s">
        <v>247</v>
      </c>
      <c r="M1873" t="s">
        <v>443</v>
      </c>
      <c r="N1873" t="s">
        <v>444</v>
      </c>
      <c r="O1873">
        <v>0</v>
      </c>
      <c r="P1873">
        <v>-4.75</v>
      </c>
      <c r="Q1873">
        <v>-3.5</v>
      </c>
      <c r="R1873">
        <v>4.75</v>
      </c>
      <c r="S1873">
        <v>3</v>
      </c>
      <c r="T1873">
        <v>-13.5</v>
      </c>
      <c r="U1873">
        <v>2.5499999999999998</v>
      </c>
      <c r="V1873">
        <v>-6.75</v>
      </c>
      <c r="W1873" t="str">
        <f t="shared" si="58"/>
        <v>g104,5,empty,3,204,1,1,0</v>
      </c>
      <c r="X1873" s="1" t="s">
        <v>282</v>
      </c>
      <c r="Y1873" s="2" t="str">
        <f>IF(AND(ISBLANK(X1873),OR(NOT(ISBLANK(Z1873)),NOT(ISBLANK(AA1873)))),#N/A,
IF(ISBLANK(X1873),"",
IF(AND(NOT(ISERROR(VLOOKUP(X1873,MonsterTable!$A:$B,MATCH(MonsterTable!$B$1,MonsterTable!$A$1:$B$1,0),0))),OR(ISBLANK(Z1873),ISBLANK(AA1873))),#N/A,
IFERROR(VLOOKUP(X1873,MonsterTable!$A:$B,MATCH(MonsterTable!$B$1,MonsterTable!$A$1:$B$1,0),0),
IF(OR(NOT(ISBLANK(Z1873)),ISBLANK(AA1873)),#N/A,
IF(X1873="empty","empty",
VLOOKUP(X1873,MonsterGroupTable!$A:$A,1,0)))))))</f>
        <v>g104</v>
      </c>
      <c r="AA1873">
        <v>5</v>
      </c>
      <c r="AE1873" s="1" t="s">
        <v>446</v>
      </c>
      <c r="AF1873" s="2" t="str">
        <f>IF(AND(ISBLANK(AE1873),OR(NOT(ISBLANK(AG1873)),NOT(ISBLANK(AH1873)))),#N/A,
IF(ISBLANK(AE1873),"",
IF(AND(NOT(ISERROR(VLOOKUP(AE1873,MonsterTable!$A:$B,MATCH(MonsterTable!$B$1,MonsterTable!$A$1:$B$1,0),0))),OR(ISBLANK(AG1873),ISBLANK(AH1873))),#N/A,
IFERROR(VLOOKUP(AE1873,MonsterTable!$A:$B,MATCH(MonsterTable!$B$1,MonsterTable!$A$1:$B$1,0),0),
IF(OR(NOT(ISBLANK(AG1873)),ISBLANK(AH1873)),#N/A,
IF(AE1873="empty","empty",
VLOOKUP(AE1873,MonsterGroupTable!$A:$A,1,0)))))))</f>
        <v>empty</v>
      </c>
      <c r="AH1873">
        <v>3</v>
      </c>
      <c r="AL1873" s="1" t="s">
        <v>340</v>
      </c>
      <c r="AM1873" s="2">
        <f>IF(AND(ISBLANK(AL1873),OR(NOT(ISBLANK(AN1873)),NOT(ISBLANK(AO1873)))),#N/A,
IF(ISBLANK(AL1873),"",
IF(AND(NOT(ISERROR(VLOOKUP(AL1873,MonsterTable!$A:$B,MATCH(MonsterTable!$B$1,MonsterTable!$A$1:$B$1,0),0))),OR(ISBLANK(AN1873),ISBLANK(AO1873))),#N/A,
IFERROR(VLOOKUP(AL1873,MonsterTable!$A:$B,MATCH(MonsterTable!$B$1,MonsterTable!$A$1:$B$1,0),0),
IF(OR(NOT(ISBLANK(AN1873)),ISBLANK(AO1873)),#N/A,
IF(AL1873="empty","empty",
VLOOKUP(AL1873,MonsterGroupTable!$A:$A,1,0)))))))</f>
        <v>204</v>
      </c>
      <c r="AN1873">
        <v>1</v>
      </c>
      <c r="AO1873">
        <v>1</v>
      </c>
      <c r="AP1873">
        <v>0</v>
      </c>
      <c r="AT1873" s="2" t="str">
        <f>IF(AND(ISBLANK(AS1873),OR(NOT(ISBLANK(AU1873)),NOT(ISBLANK(AV1873)))),#N/A,
IF(ISBLANK(AS1873),"",
IF(AND(NOT(ISERROR(VLOOKUP(AS1873,MonsterTable!$A:$B,MATCH(MonsterTable!$B$1,MonsterTable!$A$1:$B$1,0),0))),OR(ISBLANK(AU1873),ISBLANK(AV1873))),#N/A,
IFERROR(VLOOKUP(AS1873,MonsterTable!$A:$B,MATCH(MonsterTable!$B$1,MonsterTable!$A$1:$B$1,0),0),
IF(OR(NOT(ISBLANK(AU1873)),ISBLANK(AV1873)),#N/A,
IF(AS1873="empty","empty",
VLOOKUP(AS1873,MonsterGroupTable!$A:$A,1,0)))))))</f>
        <v/>
      </c>
      <c r="BA1873" s="2" t="str">
        <f>IF(AND(ISBLANK(AZ1873),OR(NOT(ISBLANK(BB1873)),NOT(ISBLANK(BC1873)))),#N/A,
IF(ISBLANK(AZ1873),"",
IF(AND(NOT(ISERROR(VLOOKUP(AZ1873,MonsterTable!$A:$B,MATCH(MonsterTable!$B$1,MonsterTable!$A$1:$B$1,0),0))),OR(ISBLANK(BB1873),ISBLANK(BC1873))),#N/A,
IFERROR(VLOOKUP(AZ1873,MonsterTable!$A:$B,MATCH(MonsterTable!$B$1,MonsterTable!$A$1:$B$1,0),0),
IF(OR(NOT(ISBLANK(BB1873)),ISBLANK(BC1873)),#N/A,
IF(AZ1873="empty","empty",
VLOOKUP(AZ1873,MonsterGroupTable!$A:$A,1,0)))))))</f>
        <v/>
      </c>
    </row>
    <row r="1874" spans="1:53">
      <c r="A1874">
        <v>20840</v>
      </c>
      <c r="B1874">
        <f t="shared" si="63"/>
        <v>1.2</v>
      </c>
      <c r="C1874">
        <f t="shared" si="64"/>
        <v>1.1000000000000001</v>
      </c>
      <c r="F1874">
        <v>4680</v>
      </c>
      <c r="G1874">
        <v>206782</v>
      </c>
      <c r="H1874">
        <v>0</v>
      </c>
      <c r="I1874">
        <v>0</v>
      </c>
      <c r="J1874">
        <v>0</v>
      </c>
      <c r="K1874" t="s">
        <v>362</v>
      </c>
      <c r="L1874" t="s">
        <v>247</v>
      </c>
      <c r="M1874" t="s">
        <v>443</v>
      </c>
      <c r="N1874" t="s">
        <v>444</v>
      </c>
      <c r="O1874">
        <v>0</v>
      </c>
      <c r="P1874">
        <v>-4.75</v>
      </c>
      <c r="Q1874">
        <v>-3.5</v>
      </c>
      <c r="R1874">
        <v>4.75</v>
      </c>
      <c r="S1874">
        <v>3</v>
      </c>
      <c r="T1874">
        <v>-13.5</v>
      </c>
      <c r="U1874">
        <v>2.5499999999999998</v>
      </c>
      <c r="V1874">
        <v>-6.75</v>
      </c>
      <c r="W1874" t="str">
        <f t="shared" si="58"/>
        <v>g104,5,empty,3,204,1,1,0</v>
      </c>
      <c r="X1874" s="1" t="s">
        <v>282</v>
      </c>
      <c r="Y1874" s="2" t="str">
        <f>IF(AND(ISBLANK(X1874),OR(NOT(ISBLANK(Z1874)),NOT(ISBLANK(AA1874)))),#N/A,
IF(ISBLANK(X1874),"",
IF(AND(NOT(ISERROR(VLOOKUP(X1874,MonsterTable!$A:$B,MATCH(MonsterTable!$B$1,MonsterTable!$A$1:$B$1,0),0))),OR(ISBLANK(Z1874),ISBLANK(AA1874))),#N/A,
IFERROR(VLOOKUP(X1874,MonsterTable!$A:$B,MATCH(MonsterTable!$B$1,MonsterTable!$A$1:$B$1,0),0),
IF(OR(NOT(ISBLANK(Z1874)),ISBLANK(AA1874)),#N/A,
IF(X1874="empty","empty",
VLOOKUP(X1874,MonsterGroupTable!$A:$A,1,0)))))))</f>
        <v>g104</v>
      </c>
      <c r="AA1874">
        <v>5</v>
      </c>
      <c r="AE1874" s="1" t="s">
        <v>446</v>
      </c>
      <c r="AF1874" s="2" t="str">
        <f>IF(AND(ISBLANK(AE1874),OR(NOT(ISBLANK(AG1874)),NOT(ISBLANK(AH1874)))),#N/A,
IF(ISBLANK(AE1874),"",
IF(AND(NOT(ISERROR(VLOOKUP(AE1874,MonsterTable!$A:$B,MATCH(MonsterTable!$B$1,MonsterTable!$A$1:$B$1,0),0))),OR(ISBLANK(AG1874),ISBLANK(AH1874))),#N/A,
IFERROR(VLOOKUP(AE1874,MonsterTable!$A:$B,MATCH(MonsterTable!$B$1,MonsterTable!$A$1:$B$1,0),0),
IF(OR(NOT(ISBLANK(AG1874)),ISBLANK(AH1874)),#N/A,
IF(AE1874="empty","empty",
VLOOKUP(AE1874,MonsterGroupTable!$A:$A,1,0)))))))</f>
        <v>empty</v>
      </c>
      <c r="AH1874">
        <v>3</v>
      </c>
      <c r="AL1874" s="1" t="s">
        <v>340</v>
      </c>
      <c r="AM1874" s="2">
        <f>IF(AND(ISBLANK(AL1874),OR(NOT(ISBLANK(AN1874)),NOT(ISBLANK(AO1874)))),#N/A,
IF(ISBLANK(AL1874),"",
IF(AND(NOT(ISERROR(VLOOKUP(AL1874,MonsterTable!$A:$B,MATCH(MonsterTable!$B$1,MonsterTable!$A$1:$B$1,0),0))),OR(ISBLANK(AN1874),ISBLANK(AO1874))),#N/A,
IFERROR(VLOOKUP(AL1874,MonsterTable!$A:$B,MATCH(MonsterTable!$B$1,MonsterTable!$A$1:$B$1,0),0),
IF(OR(NOT(ISBLANK(AN1874)),ISBLANK(AO1874)),#N/A,
IF(AL1874="empty","empty",
VLOOKUP(AL1874,MonsterGroupTable!$A:$A,1,0)))))))</f>
        <v>204</v>
      </c>
      <c r="AN1874">
        <v>1</v>
      </c>
      <c r="AO1874">
        <v>1</v>
      </c>
      <c r="AP1874">
        <v>0</v>
      </c>
      <c r="AT1874" s="2" t="str">
        <f>IF(AND(ISBLANK(AS1874),OR(NOT(ISBLANK(AU1874)),NOT(ISBLANK(AV1874)))),#N/A,
IF(ISBLANK(AS1874),"",
IF(AND(NOT(ISERROR(VLOOKUP(AS1874,MonsterTable!$A:$B,MATCH(MonsterTable!$B$1,MonsterTable!$A$1:$B$1,0),0))),OR(ISBLANK(AU1874),ISBLANK(AV1874))),#N/A,
IFERROR(VLOOKUP(AS1874,MonsterTable!$A:$B,MATCH(MonsterTable!$B$1,MonsterTable!$A$1:$B$1,0),0),
IF(OR(NOT(ISBLANK(AU1874)),ISBLANK(AV1874)),#N/A,
IF(AS1874="empty","empty",
VLOOKUP(AS1874,MonsterGroupTable!$A:$A,1,0)))))))</f>
        <v/>
      </c>
      <c r="BA1874" s="2" t="str">
        <f>IF(AND(ISBLANK(AZ1874),OR(NOT(ISBLANK(BB1874)),NOT(ISBLANK(BC1874)))),#N/A,
IF(ISBLANK(AZ1874),"",
IF(AND(NOT(ISERROR(VLOOKUP(AZ1874,MonsterTable!$A:$B,MATCH(MonsterTable!$B$1,MonsterTable!$A$1:$B$1,0),0))),OR(ISBLANK(BB1874),ISBLANK(BC1874))),#N/A,
IFERROR(VLOOKUP(AZ1874,MonsterTable!$A:$B,MATCH(MonsterTable!$B$1,MonsterTable!$A$1:$B$1,0),0),
IF(OR(NOT(ISBLANK(BB1874)),ISBLANK(BC1874)),#N/A,
IF(AZ1874="empty","empty",
VLOOKUP(AZ1874,MonsterGroupTable!$A:$A,1,0)))))))</f>
        <v/>
      </c>
    </row>
    <row r="1875" spans="1:53">
      <c r="A1875">
        <v>20841</v>
      </c>
      <c r="B1875">
        <f t="shared" si="63"/>
        <v>1.1000000000000001</v>
      </c>
      <c r="C1875">
        <f t="shared" si="64"/>
        <v>1.1000000000000001</v>
      </c>
      <c r="F1875">
        <v>4680</v>
      </c>
      <c r="G1875">
        <v>207484</v>
      </c>
      <c r="H1875">
        <v>0</v>
      </c>
      <c r="I1875">
        <v>0</v>
      </c>
      <c r="J1875">
        <v>0</v>
      </c>
      <c r="K1875" t="s">
        <v>362</v>
      </c>
      <c r="L1875" t="s">
        <v>249</v>
      </c>
      <c r="M1875" t="s">
        <v>443</v>
      </c>
      <c r="N1875" t="s">
        <v>444</v>
      </c>
      <c r="O1875">
        <v>0</v>
      </c>
      <c r="P1875">
        <v>-4.75</v>
      </c>
      <c r="Q1875">
        <v>-3.5</v>
      </c>
      <c r="R1875">
        <v>4.75</v>
      </c>
      <c r="S1875">
        <v>3</v>
      </c>
      <c r="T1875">
        <v>-13.5</v>
      </c>
      <c r="U1875">
        <v>2.5499999999999998</v>
      </c>
      <c r="V1875">
        <v>-6.75</v>
      </c>
      <c r="W1875" t="str">
        <f t="shared" si="58"/>
        <v>g105,5,empty,3,205,1,1,0</v>
      </c>
      <c r="X1875" s="1" t="s">
        <v>283</v>
      </c>
      <c r="Y1875" s="2" t="str">
        <f>IF(AND(ISBLANK(X1875),OR(NOT(ISBLANK(Z1875)),NOT(ISBLANK(AA1875)))),#N/A,
IF(ISBLANK(X1875),"",
IF(AND(NOT(ISERROR(VLOOKUP(X1875,MonsterTable!$A:$B,MATCH(MonsterTable!$B$1,MonsterTable!$A$1:$B$1,0),0))),OR(ISBLANK(Z1875),ISBLANK(AA1875))),#N/A,
IFERROR(VLOOKUP(X1875,MonsterTable!$A:$B,MATCH(MonsterTable!$B$1,MonsterTable!$A$1:$B$1,0),0),
IF(OR(NOT(ISBLANK(Z1875)),ISBLANK(AA1875)),#N/A,
IF(X1875="empty","empty",
VLOOKUP(X1875,MonsterGroupTable!$A:$A,1,0)))))))</f>
        <v>g105</v>
      </c>
      <c r="AA1875">
        <v>5</v>
      </c>
      <c r="AE1875" s="1" t="s">
        <v>446</v>
      </c>
      <c r="AF1875" s="2" t="str">
        <f>IF(AND(ISBLANK(AE1875),OR(NOT(ISBLANK(AG1875)),NOT(ISBLANK(AH1875)))),#N/A,
IF(ISBLANK(AE1875),"",
IF(AND(NOT(ISERROR(VLOOKUP(AE1875,MonsterTable!$A:$B,MATCH(MonsterTable!$B$1,MonsterTable!$A$1:$B$1,0),0))),OR(ISBLANK(AG1875),ISBLANK(AH1875))),#N/A,
IFERROR(VLOOKUP(AE1875,MonsterTable!$A:$B,MATCH(MonsterTable!$B$1,MonsterTable!$A$1:$B$1,0),0),
IF(OR(NOT(ISBLANK(AG1875)),ISBLANK(AH1875)),#N/A,
IF(AE1875="empty","empty",
VLOOKUP(AE1875,MonsterGroupTable!$A:$A,1,0)))))))</f>
        <v>empty</v>
      </c>
      <c r="AH1875">
        <v>3</v>
      </c>
      <c r="AL1875" s="1" t="s">
        <v>341</v>
      </c>
      <c r="AM1875" s="2">
        <f>IF(AND(ISBLANK(AL1875),OR(NOT(ISBLANK(AN1875)),NOT(ISBLANK(AO1875)))),#N/A,
IF(ISBLANK(AL1875),"",
IF(AND(NOT(ISERROR(VLOOKUP(AL1875,MonsterTable!$A:$B,MATCH(MonsterTable!$B$1,MonsterTable!$A$1:$B$1,0),0))),OR(ISBLANK(AN1875),ISBLANK(AO1875))),#N/A,
IFERROR(VLOOKUP(AL1875,MonsterTable!$A:$B,MATCH(MonsterTable!$B$1,MonsterTable!$A$1:$B$1,0),0),
IF(OR(NOT(ISBLANK(AN1875)),ISBLANK(AO1875)),#N/A,
IF(AL1875="empty","empty",
VLOOKUP(AL1875,MonsterGroupTable!$A:$A,1,0)))))))</f>
        <v>205</v>
      </c>
      <c r="AN1875">
        <v>1</v>
      </c>
      <c r="AO1875">
        <v>1</v>
      </c>
      <c r="AP1875">
        <v>0</v>
      </c>
      <c r="AT1875" s="2" t="str">
        <f>IF(AND(ISBLANK(AS1875),OR(NOT(ISBLANK(AU1875)),NOT(ISBLANK(AV1875)))),#N/A,
IF(ISBLANK(AS1875),"",
IF(AND(NOT(ISERROR(VLOOKUP(AS1875,MonsterTable!$A:$B,MATCH(MonsterTable!$B$1,MonsterTable!$A$1:$B$1,0),0))),OR(ISBLANK(AU1875),ISBLANK(AV1875))),#N/A,
IFERROR(VLOOKUP(AS1875,MonsterTable!$A:$B,MATCH(MonsterTable!$B$1,MonsterTable!$A$1:$B$1,0),0),
IF(OR(NOT(ISBLANK(AU1875)),ISBLANK(AV1875)),#N/A,
IF(AS1875="empty","empty",
VLOOKUP(AS1875,MonsterGroupTable!$A:$A,1,0)))))))</f>
        <v/>
      </c>
      <c r="BA1875" s="2" t="str">
        <f>IF(AND(ISBLANK(AZ1875),OR(NOT(ISBLANK(BB1875)),NOT(ISBLANK(BC1875)))),#N/A,
IF(ISBLANK(AZ1875),"",
IF(AND(NOT(ISERROR(VLOOKUP(AZ1875,MonsterTable!$A:$B,MATCH(MonsterTable!$B$1,MonsterTable!$A$1:$B$1,0),0))),OR(ISBLANK(BB1875),ISBLANK(BC1875))),#N/A,
IFERROR(VLOOKUP(AZ1875,MonsterTable!$A:$B,MATCH(MonsterTable!$B$1,MonsterTable!$A$1:$B$1,0),0),
IF(OR(NOT(ISBLANK(BB1875)),ISBLANK(BC1875)),#N/A,
IF(AZ1875="empty","empty",
VLOOKUP(AZ1875,MonsterGroupTable!$A:$A,1,0)))))))</f>
        <v/>
      </c>
    </row>
    <row r="1876" spans="1:53">
      <c r="A1876">
        <v>20842</v>
      </c>
      <c r="B1876">
        <f t="shared" si="63"/>
        <v>1.1000000000000001</v>
      </c>
      <c r="C1876">
        <f t="shared" si="64"/>
        <v>1.1000000000000001</v>
      </c>
      <c r="F1876">
        <v>4680</v>
      </c>
      <c r="G1876">
        <v>208186</v>
      </c>
      <c r="H1876">
        <v>0</v>
      </c>
      <c r="I1876">
        <v>0</v>
      </c>
      <c r="J1876">
        <v>0</v>
      </c>
      <c r="K1876" t="s">
        <v>362</v>
      </c>
      <c r="L1876" t="s">
        <v>249</v>
      </c>
      <c r="M1876" t="s">
        <v>443</v>
      </c>
      <c r="N1876" t="s">
        <v>444</v>
      </c>
      <c r="O1876">
        <v>0</v>
      </c>
      <c r="P1876">
        <v>-4.75</v>
      </c>
      <c r="Q1876">
        <v>-3.5</v>
      </c>
      <c r="R1876">
        <v>4.75</v>
      </c>
      <c r="S1876">
        <v>3</v>
      </c>
      <c r="T1876">
        <v>-13.5</v>
      </c>
      <c r="U1876">
        <v>2.5499999999999998</v>
      </c>
      <c r="V1876">
        <v>-6.75</v>
      </c>
      <c r="W1876" t="str">
        <f t="shared" si="58"/>
        <v>g105,5,empty,3,205,1,1,0</v>
      </c>
      <c r="X1876" s="1" t="s">
        <v>283</v>
      </c>
      <c r="Y1876" s="2" t="str">
        <f>IF(AND(ISBLANK(X1876),OR(NOT(ISBLANK(Z1876)),NOT(ISBLANK(AA1876)))),#N/A,
IF(ISBLANK(X1876),"",
IF(AND(NOT(ISERROR(VLOOKUP(X1876,MonsterTable!$A:$B,MATCH(MonsterTable!$B$1,MonsterTable!$A$1:$B$1,0),0))),OR(ISBLANK(Z1876),ISBLANK(AA1876))),#N/A,
IFERROR(VLOOKUP(X1876,MonsterTable!$A:$B,MATCH(MonsterTable!$B$1,MonsterTable!$A$1:$B$1,0),0),
IF(OR(NOT(ISBLANK(Z1876)),ISBLANK(AA1876)),#N/A,
IF(X1876="empty","empty",
VLOOKUP(X1876,MonsterGroupTable!$A:$A,1,0)))))))</f>
        <v>g105</v>
      </c>
      <c r="AA1876">
        <v>5</v>
      </c>
      <c r="AE1876" s="1" t="s">
        <v>446</v>
      </c>
      <c r="AF1876" s="2" t="str">
        <f>IF(AND(ISBLANK(AE1876),OR(NOT(ISBLANK(AG1876)),NOT(ISBLANK(AH1876)))),#N/A,
IF(ISBLANK(AE1876),"",
IF(AND(NOT(ISERROR(VLOOKUP(AE1876,MonsterTable!$A:$B,MATCH(MonsterTable!$B$1,MonsterTable!$A$1:$B$1,0),0))),OR(ISBLANK(AG1876),ISBLANK(AH1876))),#N/A,
IFERROR(VLOOKUP(AE1876,MonsterTable!$A:$B,MATCH(MonsterTable!$B$1,MonsterTable!$A$1:$B$1,0),0),
IF(OR(NOT(ISBLANK(AG1876)),ISBLANK(AH1876)),#N/A,
IF(AE1876="empty","empty",
VLOOKUP(AE1876,MonsterGroupTable!$A:$A,1,0)))))))</f>
        <v>empty</v>
      </c>
      <c r="AH1876">
        <v>3</v>
      </c>
      <c r="AL1876" s="1" t="s">
        <v>341</v>
      </c>
      <c r="AM1876" s="2">
        <f>IF(AND(ISBLANK(AL1876),OR(NOT(ISBLANK(AN1876)),NOT(ISBLANK(AO1876)))),#N/A,
IF(ISBLANK(AL1876),"",
IF(AND(NOT(ISERROR(VLOOKUP(AL1876,MonsterTable!$A:$B,MATCH(MonsterTable!$B$1,MonsterTable!$A$1:$B$1,0),0))),OR(ISBLANK(AN1876),ISBLANK(AO1876))),#N/A,
IFERROR(VLOOKUP(AL1876,MonsterTable!$A:$B,MATCH(MonsterTable!$B$1,MonsterTable!$A$1:$B$1,0),0),
IF(OR(NOT(ISBLANK(AN1876)),ISBLANK(AO1876)),#N/A,
IF(AL1876="empty","empty",
VLOOKUP(AL1876,MonsterGroupTable!$A:$A,1,0)))))))</f>
        <v>205</v>
      </c>
      <c r="AN1876">
        <v>1</v>
      </c>
      <c r="AO1876">
        <v>1</v>
      </c>
      <c r="AP1876">
        <v>0</v>
      </c>
      <c r="AT1876" s="2" t="str">
        <f>IF(AND(ISBLANK(AS1876),OR(NOT(ISBLANK(AU1876)),NOT(ISBLANK(AV1876)))),#N/A,
IF(ISBLANK(AS1876),"",
IF(AND(NOT(ISERROR(VLOOKUP(AS1876,MonsterTable!$A:$B,MATCH(MonsterTable!$B$1,MonsterTable!$A$1:$B$1,0),0))),OR(ISBLANK(AU1876),ISBLANK(AV1876))),#N/A,
IFERROR(VLOOKUP(AS1876,MonsterTable!$A:$B,MATCH(MonsterTable!$B$1,MonsterTable!$A$1:$B$1,0),0),
IF(OR(NOT(ISBLANK(AU1876)),ISBLANK(AV1876)),#N/A,
IF(AS1876="empty","empty",
VLOOKUP(AS1876,MonsterGroupTable!$A:$A,1,0)))))))</f>
        <v/>
      </c>
      <c r="BA1876" s="2" t="str">
        <f>IF(AND(ISBLANK(AZ1876),OR(NOT(ISBLANK(BB1876)),NOT(ISBLANK(BC1876)))),#N/A,
IF(ISBLANK(AZ1876),"",
IF(AND(NOT(ISERROR(VLOOKUP(AZ1876,MonsterTable!$A:$B,MATCH(MonsterTable!$B$1,MonsterTable!$A$1:$B$1,0),0))),OR(ISBLANK(BB1876),ISBLANK(BC1876))),#N/A,
IFERROR(VLOOKUP(AZ1876,MonsterTable!$A:$B,MATCH(MonsterTable!$B$1,MonsterTable!$A$1:$B$1,0),0),
IF(OR(NOT(ISBLANK(BB1876)),ISBLANK(BC1876)),#N/A,
IF(AZ1876="empty","empty",
VLOOKUP(AZ1876,MonsterGroupTable!$A:$A,1,0)))))))</f>
        <v/>
      </c>
    </row>
    <row r="1877" spans="1:53">
      <c r="A1877">
        <v>20843</v>
      </c>
      <c r="B1877">
        <f t="shared" si="63"/>
        <v>1.1000000000000001</v>
      </c>
      <c r="C1877">
        <f t="shared" si="64"/>
        <v>1.1000000000000001</v>
      </c>
      <c r="F1877">
        <v>4680</v>
      </c>
      <c r="G1877">
        <v>208888</v>
      </c>
      <c r="H1877">
        <v>0</v>
      </c>
      <c r="I1877">
        <v>0</v>
      </c>
      <c r="J1877">
        <v>0</v>
      </c>
      <c r="K1877" t="s">
        <v>362</v>
      </c>
      <c r="L1877" t="s">
        <v>249</v>
      </c>
      <c r="M1877" t="s">
        <v>443</v>
      </c>
      <c r="N1877" t="s">
        <v>444</v>
      </c>
      <c r="O1877">
        <v>0</v>
      </c>
      <c r="P1877">
        <v>-4.75</v>
      </c>
      <c r="Q1877">
        <v>-3.5</v>
      </c>
      <c r="R1877">
        <v>4.75</v>
      </c>
      <c r="S1877">
        <v>3</v>
      </c>
      <c r="T1877">
        <v>-13.5</v>
      </c>
      <c r="U1877">
        <v>2.5499999999999998</v>
      </c>
      <c r="V1877">
        <v>-6.75</v>
      </c>
      <c r="W1877" t="str">
        <f t="shared" si="58"/>
        <v>g105,5,empty,3,205,1,1,0</v>
      </c>
      <c r="X1877" s="1" t="s">
        <v>283</v>
      </c>
      <c r="Y1877" s="2" t="str">
        <f>IF(AND(ISBLANK(X1877),OR(NOT(ISBLANK(Z1877)),NOT(ISBLANK(AA1877)))),#N/A,
IF(ISBLANK(X1877),"",
IF(AND(NOT(ISERROR(VLOOKUP(X1877,MonsterTable!$A:$B,MATCH(MonsterTable!$B$1,MonsterTable!$A$1:$B$1,0),0))),OR(ISBLANK(Z1877),ISBLANK(AA1877))),#N/A,
IFERROR(VLOOKUP(X1877,MonsterTable!$A:$B,MATCH(MonsterTable!$B$1,MonsterTable!$A$1:$B$1,0),0),
IF(OR(NOT(ISBLANK(Z1877)),ISBLANK(AA1877)),#N/A,
IF(X1877="empty","empty",
VLOOKUP(X1877,MonsterGroupTable!$A:$A,1,0)))))))</f>
        <v>g105</v>
      </c>
      <c r="AA1877">
        <v>5</v>
      </c>
      <c r="AE1877" s="1" t="s">
        <v>446</v>
      </c>
      <c r="AF1877" s="2" t="str">
        <f>IF(AND(ISBLANK(AE1877),OR(NOT(ISBLANK(AG1877)),NOT(ISBLANK(AH1877)))),#N/A,
IF(ISBLANK(AE1877),"",
IF(AND(NOT(ISERROR(VLOOKUP(AE1877,MonsterTable!$A:$B,MATCH(MonsterTable!$B$1,MonsterTable!$A$1:$B$1,0),0))),OR(ISBLANK(AG1877),ISBLANK(AH1877))),#N/A,
IFERROR(VLOOKUP(AE1877,MonsterTable!$A:$B,MATCH(MonsterTable!$B$1,MonsterTable!$A$1:$B$1,0),0),
IF(OR(NOT(ISBLANK(AG1877)),ISBLANK(AH1877)),#N/A,
IF(AE1877="empty","empty",
VLOOKUP(AE1877,MonsterGroupTable!$A:$A,1,0)))))))</f>
        <v>empty</v>
      </c>
      <c r="AH1877">
        <v>3</v>
      </c>
      <c r="AL1877" s="1" t="s">
        <v>341</v>
      </c>
      <c r="AM1877" s="2">
        <f>IF(AND(ISBLANK(AL1877),OR(NOT(ISBLANK(AN1877)),NOT(ISBLANK(AO1877)))),#N/A,
IF(ISBLANK(AL1877),"",
IF(AND(NOT(ISERROR(VLOOKUP(AL1877,MonsterTable!$A:$B,MATCH(MonsterTable!$B$1,MonsterTable!$A$1:$B$1,0),0))),OR(ISBLANK(AN1877),ISBLANK(AO1877))),#N/A,
IFERROR(VLOOKUP(AL1877,MonsterTable!$A:$B,MATCH(MonsterTable!$B$1,MonsterTable!$A$1:$B$1,0),0),
IF(OR(NOT(ISBLANK(AN1877)),ISBLANK(AO1877)),#N/A,
IF(AL1877="empty","empty",
VLOOKUP(AL1877,MonsterGroupTable!$A:$A,1,0)))))))</f>
        <v>205</v>
      </c>
      <c r="AN1877">
        <v>1</v>
      </c>
      <c r="AO1877">
        <v>1</v>
      </c>
      <c r="AP1877">
        <v>0</v>
      </c>
      <c r="AT1877" s="2" t="str">
        <f>IF(AND(ISBLANK(AS1877),OR(NOT(ISBLANK(AU1877)),NOT(ISBLANK(AV1877)))),#N/A,
IF(ISBLANK(AS1877),"",
IF(AND(NOT(ISERROR(VLOOKUP(AS1877,MonsterTable!$A:$B,MATCH(MonsterTable!$B$1,MonsterTable!$A$1:$B$1,0),0))),OR(ISBLANK(AU1877),ISBLANK(AV1877))),#N/A,
IFERROR(VLOOKUP(AS1877,MonsterTable!$A:$B,MATCH(MonsterTable!$B$1,MonsterTable!$A$1:$B$1,0),0),
IF(OR(NOT(ISBLANK(AU1877)),ISBLANK(AV1877)),#N/A,
IF(AS1877="empty","empty",
VLOOKUP(AS1877,MonsterGroupTable!$A:$A,1,0)))))))</f>
        <v/>
      </c>
      <c r="BA1877" s="2" t="str">
        <f>IF(AND(ISBLANK(AZ1877),OR(NOT(ISBLANK(BB1877)),NOT(ISBLANK(BC1877)))),#N/A,
IF(ISBLANK(AZ1877),"",
IF(AND(NOT(ISERROR(VLOOKUP(AZ1877,MonsterTable!$A:$B,MATCH(MonsterTable!$B$1,MonsterTable!$A$1:$B$1,0),0))),OR(ISBLANK(BB1877),ISBLANK(BC1877))),#N/A,
IFERROR(VLOOKUP(AZ1877,MonsterTable!$A:$B,MATCH(MonsterTable!$B$1,MonsterTable!$A$1:$B$1,0),0),
IF(OR(NOT(ISBLANK(BB1877)),ISBLANK(BC1877)),#N/A,
IF(AZ1877="empty","empty",
VLOOKUP(AZ1877,MonsterGroupTable!$A:$A,1,0)))))))</f>
        <v/>
      </c>
    </row>
    <row r="1878" spans="1:53">
      <c r="A1878">
        <v>20844</v>
      </c>
      <c r="B1878">
        <f t="shared" si="63"/>
        <v>1.1000000000000001</v>
      </c>
      <c r="C1878">
        <f t="shared" si="64"/>
        <v>1.1000000000000001</v>
      </c>
      <c r="F1878">
        <v>4680</v>
      </c>
      <c r="G1878">
        <v>209590</v>
      </c>
      <c r="H1878">
        <v>0</v>
      </c>
      <c r="I1878">
        <v>0</v>
      </c>
      <c r="J1878">
        <v>0</v>
      </c>
      <c r="K1878" t="s">
        <v>362</v>
      </c>
      <c r="L1878" t="s">
        <v>249</v>
      </c>
      <c r="M1878" t="s">
        <v>443</v>
      </c>
      <c r="N1878" t="s">
        <v>444</v>
      </c>
      <c r="O1878">
        <v>0</v>
      </c>
      <c r="P1878">
        <v>-4.75</v>
      </c>
      <c r="Q1878">
        <v>-3.5</v>
      </c>
      <c r="R1878">
        <v>4.75</v>
      </c>
      <c r="S1878">
        <v>3</v>
      </c>
      <c r="T1878">
        <v>-13.5</v>
      </c>
      <c r="U1878">
        <v>2.5499999999999998</v>
      </c>
      <c r="V1878">
        <v>-6.75</v>
      </c>
      <c r="W1878" t="str">
        <f t="shared" si="58"/>
        <v>g105,5,empty,3,205,1,1,0</v>
      </c>
      <c r="X1878" s="1" t="s">
        <v>283</v>
      </c>
      <c r="Y1878" s="2" t="str">
        <f>IF(AND(ISBLANK(X1878),OR(NOT(ISBLANK(Z1878)),NOT(ISBLANK(AA1878)))),#N/A,
IF(ISBLANK(X1878),"",
IF(AND(NOT(ISERROR(VLOOKUP(X1878,MonsterTable!$A:$B,MATCH(MonsterTable!$B$1,MonsterTable!$A$1:$B$1,0),0))),OR(ISBLANK(Z1878),ISBLANK(AA1878))),#N/A,
IFERROR(VLOOKUP(X1878,MonsterTable!$A:$B,MATCH(MonsterTable!$B$1,MonsterTable!$A$1:$B$1,0),0),
IF(OR(NOT(ISBLANK(Z1878)),ISBLANK(AA1878)),#N/A,
IF(X1878="empty","empty",
VLOOKUP(X1878,MonsterGroupTable!$A:$A,1,0)))))))</f>
        <v>g105</v>
      </c>
      <c r="AA1878">
        <v>5</v>
      </c>
      <c r="AE1878" s="1" t="s">
        <v>446</v>
      </c>
      <c r="AF1878" s="2" t="str">
        <f>IF(AND(ISBLANK(AE1878),OR(NOT(ISBLANK(AG1878)),NOT(ISBLANK(AH1878)))),#N/A,
IF(ISBLANK(AE1878),"",
IF(AND(NOT(ISERROR(VLOOKUP(AE1878,MonsterTable!$A:$B,MATCH(MonsterTable!$B$1,MonsterTable!$A$1:$B$1,0),0))),OR(ISBLANK(AG1878),ISBLANK(AH1878))),#N/A,
IFERROR(VLOOKUP(AE1878,MonsterTable!$A:$B,MATCH(MonsterTable!$B$1,MonsterTable!$A$1:$B$1,0),0),
IF(OR(NOT(ISBLANK(AG1878)),ISBLANK(AH1878)),#N/A,
IF(AE1878="empty","empty",
VLOOKUP(AE1878,MonsterGroupTable!$A:$A,1,0)))))))</f>
        <v>empty</v>
      </c>
      <c r="AH1878">
        <v>3</v>
      </c>
      <c r="AL1878" s="1" t="s">
        <v>341</v>
      </c>
      <c r="AM1878" s="2">
        <f>IF(AND(ISBLANK(AL1878),OR(NOT(ISBLANK(AN1878)),NOT(ISBLANK(AO1878)))),#N/A,
IF(ISBLANK(AL1878),"",
IF(AND(NOT(ISERROR(VLOOKUP(AL1878,MonsterTable!$A:$B,MATCH(MonsterTable!$B$1,MonsterTable!$A$1:$B$1,0),0))),OR(ISBLANK(AN1878),ISBLANK(AO1878))),#N/A,
IFERROR(VLOOKUP(AL1878,MonsterTable!$A:$B,MATCH(MonsterTable!$B$1,MonsterTable!$A$1:$B$1,0),0),
IF(OR(NOT(ISBLANK(AN1878)),ISBLANK(AO1878)),#N/A,
IF(AL1878="empty","empty",
VLOOKUP(AL1878,MonsterGroupTable!$A:$A,1,0)))))))</f>
        <v>205</v>
      </c>
      <c r="AN1878">
        <v>1</v>
      </c>
      <c r="AO1878">
        <v>1</v>
      </c>
      <c r="AP1878">
        <v>0</v>
      </c>
      <c r="AT1878" s="2" t="str">
        <f>IF(AND(ISBLANK(AS1878),OR(NOT(ISBLANK(AU1878)),NOT(ISBLANK(AV1878)))),#N/A,
IF(ISBLANK(AS1878),"",
IF(AND(NOT(ISERROR(VLOOKUP(AS1878,MonsterTable!$A:$B,MATCH(MonsterTable!$B$1,MonsterTable!$A$1:$B$1,0),0))),OR(ISBLANK(AU1878),ISBLANK(AV1878))),#N/A,
IFERROR(VLOOKUP(AS1878,MonsterTable!$A:$B,MATCH(MonsterTable!$B$1,MonsterTable!$A$1:$B$1,0),0),
IF(OR(NOT(ISBLANK(AU1878)),ISBLANK(AV1878)),#N/A,
IF(AS1878="empty","empty",
VLOOKUP(AS1878,MonsterGroupTable!$A:$A,1,0)))))))</f>
        <v/>
      </c>
      <c r="BA1878" s="2" t="str">
        <f>IF(AND(ISBLANK(AZ1878),OR(NOT(ISBLANK(BB1878)),NOT(ISBLANK(BC1878)))),#N/A,
IF(ISBLANK(AZ1878),"",
IF(AND(NOT(ISERROR(VLOOKUP(AZ1878,MonsterTable!$A:$B,MATCH(MonsterTable!$B$1,MonsterTable!$A$1:$B$1,0),0))),OR(ISBLANK(BB1878),ISBLANK(BC1878))),#N/A,
IFERROR(VLOOKUP(AZ1878,MonsterTable!$A:$B,MATCH(MonsterTable!$B$1,MonsterTable!$A$1:$B$1,0),0),
IF(OR(NOT(ISBLANK(BB1878)),ISBLANK(BC1878)),#N/A,
IF(AZ1878="empty","empty",
VLOOKUP(AZ1878,MonsterGroupTable!$A:$A,1,0)))))))</f>
        <v/>
      </c>
    </row>
    <row r="1879" spans="1:53">
      <c r="A1879">
        <v>20845</v>
      </c>
      <c r="B1879">
        <f t="shared" si="63"/>
        <v>1.1000000000000001</v>
      </c>
      <c r="C1879">
        <f t="shared" si="64"/>
        <v>1.1000000000000001</v>
      </c>
      <c r="F1879">
        <v>4680</v>
      </c>
      <c r="G1879">
        <v>210292</v>
      </c>
      <c r="H1879">
        <v>0</v>
      </c>
      <c r="I1879">
        <v>0</v>
      </c>
      <c r="J1879">
        <v>0</v>
      </c>
      <c r="K1879" t="s">
        <v>362</v>
      </c>
      <c r="L1879" t="s">
        <v>249</v>
      </c>
      <c r="M1879" t="s">
        <v>443</v>
      </c>
      <c r="N1879" t="s">
        <v>444</v>
      </c>
      <c r="O1879">
        <v>0</v>
      </c>
      <c r="P1879">
        <v>-4.75</v>
      </c>
      <c r="Q1879">
        <v>-3.5</v>
      </c>
      <c r="R1879">
        <v>4.75</v>
      </c>
      <c r="S1879">
        <v>3</v>
      </c>
      <c r="T1879">
        <v>-13.5</v>
      </c>
      <c r="U1879">
        <v>2.5499999999999998</v>
      </c>
      <c r="V1879">
        <v>-6.75</v>
      </c>
      <c r="W1879" t="str">
        <f t="shared" si="58"/>
        <v>g105,5,empty,3,205,1,1,0</v>
      </c>
      <c r="X1879" s="1" t="s">
        <v>283</v>
      </c>
      <c r="Y1879" s="2" t="str">
        <f>IF(AND(ISBLANK(X1879),OR(NOT(ISBLANK(Z1879)),NOT(ISBLANK(AA1879)))),#N/A,
IF(ISBLANK(X1879),"",
IF(AND(NOT(ISERROR(VLOOKUP(X1879,MonsterTable!$A:$B,MATCH(MonsterTable!$B$1,MonsterTable!$A$1:$B$1,0),0))),OR(ISBLANK(Z1879),ISBLANK(AA1879))),#N/A,
IFERROR(VLOOKUP(X1879,MonsterTable!$A:$B,MATCH(MonsterTable!$B$1,MonsterTable!$A$1:$B$1,0),0),
IF(OR(NOT(ISBLANK(Z1879)),ISBLANK(AA1879)),#N/A,
IF(X1879="empty","empty",
VLOOKUP(X1879,MonsterGroupTable!$A:$A,1,0)))))))</f>
        <v>g105</v>
      </c>
      <c r="AA1879">
        <v>5</v>
      </c>
      <c r="AE1879" s="1" t="s">
        <v>446</v>
      </c>
      <c r="AF1879" s="2" t="str">
        <f>IF(AND(ISBLANK(AE1879),OR(NOT(ISBLANK(AG1879)),NOT(ISBLANK(AH1879)))),#N/A,
IF(ISBLANK(AE1879),"",
IF(AND(NOT(ISERROR(VLOOKUP(AE1879,MonsterTable!$A:$B,MATCH(MonsterTable!$B$1,MonsterTable!$A$1:$B$1,0),0))),OR(ISBLANK(AG1879),ISBLANK(AH1879))),#N/A,
IFERROR(VLOOKUP(AE1879,MonsterTable!$A:$B,MATCH(MonsterTable!$B$1,MonsterTable!$A$1:$B$1,0),0),
IF(OR(NOT(ISBLANK(AG1879)),ISBLANK(AH1879)),#N/A,
IF(AE1879="empty","empty",
VLOOKUP(AE1879,MonsterGroupTable!$A:$A,1,0)))))))</f>
        <v>empty</v>
      </c>
      <c r="AH1879">
        <v>3</v>
      </c>
      <c r="AL1879" s="1" t="s">
        <v>341</v>
      </c>
      <c r="AM1879" s="2">
        <f>IF(AND(ISBLANK(AL1879),OR(NOT(ISBLANK(AN1879)),NOT(ISBLANK(AO1879)))),#N/A,
IF(ISBLANK(AL1879),"",
IF(AND(NOT(ISERROR(VLOOKUP(AL1879,MonsterTable!$A:$B,MATCH(MonsterTable!$B$1,MonsterTable!$A$1:$B$1,0),0))),OR(ISBLANK(AN1879),ISBLANK(AO1879))),#N/A,
IFERROR(VLOOKUP(AL1879,MonsterTable!$A:$B,MATCH(MonsterTable!$B$1,MonsterTable!$A$1:$B$1,0),0),
IF(OR(NOT(ISBLANK(AN1879)),ISBLANK(AO1879)),#N/A,
IF(AL1879="empty","empty",
VLOOKUP(AL1879,MonsterGroupTable!$A:$A,1,0)))))))</f>
        <v>205</v>
      </c>
      <c r="AN1879">
        <v>1</v>
      </c>
      <c r="AO1879">
        <v>1</v>
      </c>
      <c r="AP1879">
        <v>0</v>
      </c>
      <c r="AT1879" s="2" t="str">
        <f>IF(AND(ISBLANK(AS1879),OR(NOT(ISBLANK(AU1879)),NOT(ISBLANK(AV1879)))),#N/A,
IF(ISBLANK(AS1879),"",
IF(AND(NOT(ISERROR(VLOOKUP(AS1879,MonsterTable!$A:$B,MATCH(MonsterTable!$B$1,MonsterTable!$A$1:$B$1,0),0))),OR(ISBLANK(AU1879),ISBLANK(AV1879))),#N/A,
IFERROR(VLOOKUP(AS1879,MonsterTable!$A:$B,MATCH(MonsterTable!$B$1,MonsterTable!$A$1:$B$1,0),0),
IF(OR(NOT(ISBLANK(AU1879)),ISBLANK(AV1879)),#N/A,
IF(AS1879="empty","empty",
VLOOKUP(AS1879,MonsterGroupTable!$A:$A,1,0)))))))</f>
        <v/>
      </c>
      <c r="BA1879" s="2" t="str">
        <f>IF(AND(ISBLANK(AZ1879),OR(NOT(ISBLANK(BB1879)),NOT(ISBLANK(BC1879)))),#N/A,
IF(ISBLANK(AZ1879),"",
IF(AND(NOT(ISERROR(VLOOKUP(AZ1879,MonsterTable!$A:$B,MATCH(MonsterTable!$B$1,MonsterTable!$A$1:$B$1,0),0))),OR(ISBLANK(BB1879),ISBLANK(BC1879))),#N/A,
IFERROR(VLOOKUP(AZ1879,MonsterTable!$A:$B,MATCH(MonsterTable!$B$1,MonsterTable!$A$1:$B$1,0),0),
IF(OR(NOT(ISBLANK(BB1879)),ISBLANK(BC1879)),#N/A,
IF(AZ1879="empty","empty",
VLOOKUP(AZ1879,MonsterGroupTable!$A:$A,1,0)))))))</f>
        <v/>
      </c>
    </row>
    <row r="1880" spans="1:53">
      <c r="A1880">
        <v>20846</v>
      </c>
      <c r="B1880">
        <f t="shared" si="63"/>
        <v>1.1000000000000001</v>
      </c>
      <c r="C1880">
        <f t="shared" si="64"/>
        <v>1.1000000000000001</v>
      </c>
      <c r="F1880">
        <v>4680</v>
      </c>
      <c r="G1880">
        <v>210994</v>
      </c>
      <c r="H1880">
        <v>0</v>
      </c>
      <c r="I1880">
        <v>0</v>
      </c>
      <c r="J1880">
        <v>0</v>
      </c>
      <c r="K1880" t="s">
        <v>362</v>
      </c>
      <c r="L1880" t="s">
        <v>249</v>
      </c>
      <c r="M1880" t="s">
        <v>443</v>
      </c>
      <c r="N1880" t="s">
        <v>444</v>
      </c>
      <c r="O1880">
        <v>0</v>
      </c>
      <c r="P1880">
        <v>-4.75</v>
      </c>
      <c r="Q1880">
        <v>-3.5</v>
      </c>
      <c r="R1880">
        <v>4.75</v>
      </c>
      <c r="S1880">
        <v>3</v>
      </c>
      <c r="T1880">
        <v>-13.5</v>
      </c>
      <c r="U1880">
        <v>2.5499999999999998</v>
      </c>
      <c r="V1880">
        <v>-6.75</v>
      </c>
      <c r="W1880" t="str">
        <f t="shared" si="58"/>
        <v>g105,5,empty,3,205,1,1,0</v>
      </c>
      <c r="X1880" s="1" t="s">
        <v>283</v>
      </c>
      <c r="Y1880" s="2" t="str">
        <f>IF(AND(ISBLANK(X1880),OR(NOT(ISBLANK(Z1880)),NOT(ISBLANK(AA1880)))),#N/A,
IF(ISBLANK(X1880),"",
IF(AND(NOT(ISERROR(VLOOKUP(X1880,MonsterTable!$A:$B,MATCH(MonsterTable!$B$1,MonsterTable!$A$1:$B$1,0),0))),OR(ISBLANK(Z1880),ISBLANK(AA1880))),#N/A,
IFERROR(VLOOKUP(X1880,MonsterTable!$A:$B,MATCH(MonsterTable!$B$1,MonsterTable!$A$1:$B$1,0),0),
IF(OR(NOT(ISBLANK(Z1880)),ISBLANK(AA1880)),#N/A,
IF(X1880="empty","empty",
VLOOKUP(X1880,MonsterGroupTable!$A:$A,1,0)))))))</f>
        <v>g105</v>
      </c>
      <c r="AA1880">
        <v>5</v>
      </c>
      <c r="AE1880" s="1" t="s">
        <v>446</v>
      </c>
      <c r="AF1880" s="2" t="str">
        <f>IF(AND(ISBLANK(AE1880),OR(NOT(ISBLANK(AG1880)),NOT(ISBLANK(AH1880)))),#N/A,
IF(ISBLANK(AE1880),"",
IF(AND(NOT(ISERROR(VLOOKUP(AE1880,MonsterTable!$A:$B,MATCH(MonsterTable!$B$1,MonsterTable!$A$1:$B$1,0),0))),OR(ISBLANK(AG1880),ISBLANK(AH1880))),#N/A,
IFERROR(VLOOKUP(AE1880,MonsterTable!$A:$B,MATCH(MonsterTable!$B$1,MonsterTable!$A$1:$B$1,0),0),
IF(OR(NOT(ISBLANK(AG1880)),ISBLANK(AH1880)),#N/A,
IF(AE1880="empty","empty",
VLOOKUP(AE1880,MonsterGroupTable!$A:$A,1,0)))))))</f>
        <v>empty</v>
      </c>
      <c r="AH1880">
        <v>3</v>
      </c>
      <c r="AL1880" s="1" t="s">
        <v>341</v>
      </c>
      <c r="AM1880" s="2">
        <f>IF(AND(ISBLANK(AL1880),OR(NOT(ISBLANK(AN1880)),NOT(ISBLANK(AO1880)))),#N/A,
IF(ISBLANK(AL1880),"",
IF(AND(NOT(ISERROR(VLOOKUP(AL1880,MonsterTable!$A:$B,MATCH(MonsterTable!$B$1,MonsterTable!$A$1:$B$1,0),0))),OR(ISBLANK(AN1880),ISBLANK(AO1880))),#N/A,
IFERROR(VLOOKUP(AL1880,MonsterTable!$A:$B,MATCH(MonsterTable!$B$1,MonsterTable!$A$1:$B$1,0),0),
IF(OR(NOT(ISBLANK(AN1880)),ISBLANK(AO1880)),#N/A,
IF(AL1880="empty","empty",
VLOOKUP(AL1880,MonsterGroupTable!$A:$A,1,0)))))))</f>
        <v>205</v>
      </c>
      <c r="AN1880">
        <v>1</v>
      </c>
      <c r="AO1880">
        <v>1</v>
      </c>
      <c r="AP1880">
        <v>0</v>
      </c>
      <c r="AT1880" s="2" t="str">
        <f>IF(AND(ISBLANK(AS1880),OR(NOT(ISBLANK(AU1880)),NOT(ISBLANK(AV1880)))),#N/A,
IF(ISBLANK(AS1880),"",
IF(AND(NOT(ISERROR(VLOOKUP(AS1880,MonsterTable!$A:$B,MATCH(MonsterTable!$B$1,MonsterTable!$A$1:$B$1,0),0))),OR(ISBLANK(AU1880),ISBLANK(AV1880))),#N/A,
IFERROR(VLOOKUP(AS1880,MonsterTable!$A:$B,MATCH(MonsterTable!$B$1,MonsterTable!$A$1:$B$1,0),0),
IF(OR(NOT(ISBLANK(AU1880)),ISBLANK(AV1880)),#N/A,
IF(AS1880="empty","empty",
VLOOKUP(AS1880,MonsterGroupTable!$A:$A,1,0)))))))</f>
        <v/>
      </c>
      <c r="BA1880" s="2" t="str">
        <f>IF(AND(ISBLANK(AZ1880),OR(NOT(ISBLANK(BB1880)),NOT(ISBLANK(BC1880)))),#N/A,
IF(ISBLANK(AZ1880),"",
IF(AND(NOT(ISERROR(VLOOKUP(AZ1880,MonsterTable!$A:$B,MATCH(MonsterTable!$B$1,MonsterTable!$A$1:$B$1,0),0))),OR(ISBLANK(BB1880),ISBLANK(BC1880))),#N/A,
IFERROR(VLOOKUP(AZ1880,MonsterTable!$A:$B,MATCH(MonsterTable!$B$1,MonsterTable!$A$1:$B$1,0),0),
IF(OR(NOT(ISBLANK(BB1880)),ISBLANK(BC1880)),#N/A,
IF(AZ1880="empty","empty",
VLOOKUP(AZ1880,MonsterGroupTable!$A:$A,1,0)))))))</f>
        <v/>
      </c>
    </row>
    <row r="1881" spans="1:53">
      <c r="A1881">
        <v>20847</v>
      </c>
      <c r="B1881">
        <f t="shared" si="63"/>
        <v>1.1000000000000001</v>
      </c>
      <c r="C1881">
        <f t="shared" si="64"/>
        <v>1.1000000000000001</v>
      </c>
      <c r="F1881">
        <v>4680</v>
      </c>
      <c r="G1881">
        <v>211696</v>
      </c>
      <c r="H1881">
        <v>0</v>
      </c>
      <c r="I1881">
        <v>0</v>
      </c>
      <c r="J1881">
        <v>0</v>
      </c>
      <c r="K1881" t="s">
        <v>362</v>
      </c>
      <c r="L1881" t="s">
        <v>249</v>
      </c>
      <c r="M1881" t="s">
        <v>443</v>
      </c>
      <c r="N1881" t="s">
        <v>444</v>
      </c>
      <c r="O1881">
        <v>0</v>
      </c>
      <c r="P1881">
        <v>-4.75</v>
      </c>
      <c r="Q1881">
        <v>-3.5</v>
      </c>
      <c r="R1881">
        <v>4.75</v>
      </c>
      <c r="S1881">
        <v>3</v>
      </c>
      <c r="T1881">
        <v>-13.5</v>
      </c>
      <c r="U1881">
        <v>2.5499999999999998</v>
      </c>
      <c r="V1881">
        <v>-6.75</v>
      </c>
      <c r="W1881" t="str">
        <f t="shared" si="58"/>
        <v>g105,5,empty,3,205,1,1,0</v>
      </c>
      <c r="X1881" s="1" t="s">
        <v>283</v>
      </c>
      <c r="Y1881" s="2" t="str">
        <f>IF(AND(ISBLANK(X1881),OR(NOT(ISBLANK(Z1881)),NOT(ISBLANK(AA1881)))),#N/A,
IF(ISBLANK(X1881),"",
IF(AND(NOT(ISERROR(VLOOKUP(X1881,MonsterTable!$A:$B,MATCH(MonsterTable!$B$1,MonsterTable!$A$1:$B$1,0),0))),OR(ISBLANK(Z1881),ISBLANK(AA1881))),#N/A,
IFERROR(VLOOKUP(X1881,MonsterTable!$A:$B,MATCH(MonsterTable!$B$1,MonsterTable!$A$1:$B$1,0),0),
IF(OR(NOT(ISBLANK(Z1881)),ISBLANK(AA1881)),#N/A,
IF(X1881="empty","empty",
VLOOKUP(X1881,MonsterGroupTable!$A:$A,1,0)))))))</f>
        <v>g105</v>
      </c>
      <c r="AA1881">
        <v>5</v>
      </c>
      <c r="AE1881" s="1" t="s">
        <v>446</v>
      </c>
      <c r="AF1881" s="2" t="str">
        <f>IF(AND(ISBLANK(AE1881),OR(NOT(ISBLANK(AG1881)),NOT(ISBLANK(AH1881)))),#N/A,
IF(ISBLANK(AE1881),"",
IF(AND(NOT(ISERROR(VLOOKUP(AE1881,MonsterTable!$A:$B,MATCH(MonsterTable!$B$1,MonsterTable!$A$1:$B$1,0),0))),OR(ISBLANK(AG1881),ISBLANK(AH1881))),#N/A,
IFERROR(VLOOKUP(AE1881,MonsterTable!$A:$B,MATCH(MonsterTable!$B$1,MonsterTable!$A$1:$B$1,0),0),
IF(OR(NOT(ISBLANK(AG1881)),ISBLANK(AH1881)),#N/A,
IF(AE1881="empty","empty",
VLOOKUP(AE1881,MonsterGroupTable!$A:$A,1,0)))))))</f>
        <v>empty</v>
      </c>
      <c r="AH1881">
        <v>3</v>
      </c>
      <c r="AL1881" s="1" t="s">
        <v>341</v>
      </c>
      <c r="AM1881" s="2">
        <f>IF(AND(ISBLANK(AL1881),OR(NOT(ISBLANK(AN1881)),NOT(ISBLANK(AO1881)))),#N/A,
IF(ISBLANK(AL1881),"",
IF(AND(NOT(ISERROR(VLOOKUP(AL1881,MonsterTable!$A:$B,MATCH(MonsterTable!$B$1,MonsterTable!$A$1:$B$1,0),0))),OR(ISBLANK(AN1881),ISBLANK(AO1881))),#N/A,
IFERROR(VLOOKUP(AL1881,MonsterTable!$A:$B,MATCH(MonsterTable!$B$1,MonsterTable!$A$1:$B$1,0),0),
IF(OR(NOT(ISBLANK(AN1881)),ISBLANK(AO1881)),#N/A,
IF(AL1881="empty","empty",
VLOOKUP(AL1881,MonsterGroupTable!$A:$A,1,0)))))))</f>
        <v>205</v>
      </c>
      <c r="AN1881">
        <v>1</v>
      </c>
      <c r="AO1881">
        <v>1</v>
      </c>
      <c r="AP1881">
        <v>0</v>
      </c>
      <c r="AT1881" s="2" t="str">
        <f>IF(AND(ISBLANK(AS1881),OR(NOT(ISBLANK(AU1881)),NOT(ISBLANK(AV1881)))),#N/A,
IF(ISBLANK(AS1881),"",
IF(AND(NOT(ISERROR(VLOOKUP(AS1881,MonsterTable!$A:$B,MATCH(MonsterTable!$B$1,MonsterTable!$A$1:$B$1,0),0))),OR(ISBLANK(AU1881),ISBLANK(AV1881))),#N/A,
IFERROR(VLOOKUP(AS1881,MonsterTable!$A:$B,MATCH(MonsterTable!$B$1,MonsterTable!$A$1:$B$1,0),0),
IF(OR(NOT(ISBLANK(AU1881)),ISBLANK(AV1881)),#N/A,
IF(AS1881="empty","empty",
VLOOKUP(AS1881,MonsterGroupTable!$A:$A,1,0)))))))</f>
        <v/>
      </c>
      <c r="BA1881" s="2" t="str">
        <f>IF(AND(ISBLANK(AZ1881),OR(NOT(ISBLANK(BB1881)),NOT(ISBLANK(BC1881)))),#N/A,
IF(ISBLANK(AZ1881),"",
IF(AND(NOT(ISERROR(VLOOKUP(AZ1881,MonsterTable!$A:$B,MATCH(MonsterTable!$B$1,MonsterTable!$A$1:$B$1,0),0))),OR(ISBLANK(BB1881),ISBLANK(BC1881))),#N/A,
IFERROR(VLOOKUP(AZ1881,MonsterTable!$A:$B,MATCH(MonsterTable!$B$1,MonsterTable!$A$1:$B$1,0),0),
IF(OR(NOT(ISBLANK(BB1881)),ISBLANK(BC1881)),#N/A,
IF(AZ1881="empty","empty",
VLOOKUP(AZ1881,MonsterGroupTable!$A:$A,1,0)))))))</f>
        <v/>
      </c>
    </row>
    <row r="1882" spans="1:53">
      <c r="A1882">
        <v>20848</v>
      </c>
      <c r="B1882">
        <f t="shared" si="63"/>
        <v>1.1000000000000001</v>
      </c>
      <c r="C1882">
        <f t="shared" si="64"/>
        <v>1.1000000000000001</v>
      </c>
      <c r="F1882">
        <v>4680</v>
      </c>
      <c r="G1882">
        <v>212398</v>
      </c>
      <c r="H1882">
        <v>0</v>
      </c>
      <c r="I1882">
        <v>0</v>
      </c>
      <c r="J1882">
        <v>0</v>
      </c>
      <c r="K1882" t="s">
        <v>362</v>
      </c>
      <c r="L1882" t="s">
        <v>249</v>
      </c>
      <c r="M1882" t="s">
        <v>443</v>
      </c>
      <c r="N1882" t="s">
        <v>444</v>
      </c>
      <c r="O1882">
        <v>0</v>
      </c>
      <c r="P1882">
        <v>-4.75</v>
      </c>
      <c r="Q1882">
        <v>-3.5</v>
      </c>
      <c r="R1882">
        <v>4.75</v>
      </c>
      <c r="S1882">
        <v>3</v>
      </c>
      <c r="T1882">
        <v>-13.5</v>
      </c>
      <c r="U1882">
        <v>2.5499999999999998</v>
      </c>
      <c r="V1882">
        <v>-6.75</v>
      </c>
      <c r="W1882" t="str">
        <f t="shared" si="58"/>
        <v>g105,5,empty,3,205,1,1,0</v>
      </c>
      <c r="X1882" s="1" t="s">
        <v>283</v>
      </c>
      <c r="Y1882" s="2" t="str">
        <f>IF(AND(ISBLANK(X1882),OR(NOT(ISBLANK(Z1882)),NOT(ISBLANK(AA1882)))),#N/A,
IF(ISBLANK(X1882),"",
IF(AND(NOT(ISERROR(VLOOKUP(X1882,MonsterTable!$A:$B,MATCH(MonsterTable!$B$1,MonsterTable!$A$1:$B$1,0),0))),OR(ISBLANK(Z1882),ISBLANK(AA1882))),#N/A,
IFERROR(VLOOKUP(X1882,MonsterTable!$A:$B,MATCH(MonsterTable!$B$1,MonsterTable!$A$1:$B$1,0),0),
IF(OR(NOT(ISBLANK(Z1882)),ISBLANK(AA1882)),#N/A,
IF(X1882="empty","empty",
VLOOKUP(X1882,MonsterGroupTable!$A:$A,1,0)))))))</f>
        <v>g105</v>
      </c>
      <c r="AA1882">
        <v>5</v>
      </c>
      <c r="AE1882" s="1" t="s">
        <v>446</v>
      </c>
      <c r="AF1882" s="2" t="str">
        <f>IF(AND(ISBLANK(AE1882),OR(NOT(ISBLANK(AG1882)),NOT(ISBLANK(AH1882)))),#N/A,
IF(ISBLANK(AE1882),"",
IF(AND(NOT(ISERROR(VLOOKUP(AE1882,MonsterTable!$A:$B,MATCH(MonsterTable!$B$1,MonsterTable!$A$1:$B$1,0),0))),OR(ISBLANK(AG1882),ISBLANK(AH1882))),#N/A,
IFERROR(VLOOKUP(AE1882,MonsterTable!$A:$B,MATCH(MonsterTable!$B$1,MonsterTable!$A$1:$B$1,0),0),
IF(OR(NOT(ISBLANK(AG1882)),ISBLANK(AH1882)),#N/A,
IF(AE1882="empty","empty",
VLOOKUP(AE1882,MonsterGroupTable!$A:$A,1,0)))))))</f>
        <v>empty</v>
      </c>
      <c r="AH1882">
        <v>3</v>
      </c>
      <c r="AL1882" s="1" t="s">
        <v>341</v>
      </c>
      <c r="AM1882" s="2">
        <f>IF(AND(ISBLANK(AL1882),OR(NOT(ISBLANK(AN1882)),NOT(ISBLANK(AO1882)))),#N/A,
IF(ISBLANK(AL1882),"",
IF(AND(NOT(ISERROR(VLOOKUP(AL1882,MonsterTable!$A:$B,MATCH(MonsterTable!$B$1,MonsterTable!$A$1:$B$1,0),0))),OR(ISBLANK(AN1882),ISBLANK(AO1882))),#N/A,
IFERROR(VLOOKUP(AL1882,MonsterTable!$A:$B,MATCH(MonsterTable!$B$1,MonsterTable!$A$1:$B$1,0),0),
IF(OR(NOT(ISBLANK(AN1882)),ISBLANK(AO1882)),#N/A,
IF(AL1882="empty","empty",
VLOOKUP(AL1882,MonsterGroupTable!$A:$A,1,0)))))))</f>
        <v>205</v>
      </c>
      <c r="AN1882">
        <v>1</v>
      </c>
      <c r="AO1882">
        <v>1</v>
      </c>
      <c r="AP1882">
        <v>0</v>
      </c>
      <c r="AT1882" s="2" t="str">
        <f>IF(AND(ISBLANK(AS1882),OR(NOT(ISBLANK(AU1882)),NOT(ISBLANK(AV1882)))),#N/A,
IF(ISBLANK(AS1882),"",
IF(AND(NOT(ISERROR(VLOOKUP(AS1882,MonsterTable!$A:$B,MATCH(MonsterTable!$B$1,MonsterTable!$A$1:$B$1,0),0))),OR(ISBLANK(AU1882),ISBLANK(AV1882))),#N/A,
IFERROR(VLOOKUP(AS1882,MonsterTable!$A:$B,MATCH(MonsterTable!$B$1,MonsterTable!$A$1:$B$1,0),0),
IF(OR(NOT(ISBLANK(AU1882)),ISBLANK(AV1882)),#N/A,
IF(AS1882="empty","empty",
VLOOKUP(AS1882,MonsterGroupTable!$A:$A,1,0)))))))</f>
        <v/>
      </c>
      <c r="BA1882" s="2" t="str">
        <f>IF(AND(ISBLANK(AZ1882),OR(NOT(ISBLANK(BB1882)),NOT(ISBLANK(BC1882)))),#N/A,
IF(ISBLANK(AZ1882),"",
IF(AND(NOT(ISERROR(VLOOKUP(AZ1882,MonsterTable!$A:$B,MATCH(MonsterTable!$B$1,MonsterTable!$A$1:$B$1,0),0))),OR(ISBLANK(BB1882),ISBLANK(BC1882))),#N/A,
IFERROR(VLOOKUP(AZ1882,MonsterTable!$A:$B,MATCH(MonsterTable!$B$1,MonsterTable!$A$1:$B$1,0),0),
IF(OR(NOT(ISBLANK(BB1882)),ISBLANK(BC1882)),#N/A,
IF(AZ1882="empty","empty",
VLOOKUP(AZ1882,MonsterGroupTable!$A:$A,1,0)))))))</f>
        <v/>
      </c>
    </row>
    <row r="1883" spans="1:53">
      <c r="A1883">
        <v>20849</v>
      </c>
      <c r="B1883">
        <f t="shared" si="63"/>
        <v>1.1000000000000001</v>
      </c>
      <c r="C1883">
        <f t="shared" si="64"/>
        <v>1.1000000000000001</v>
      </c>
      <c r="F1883">
        <v>4680</v>
      </c>
      <c r="G1883">
        <v>213100</v>
      </c>
      <c r="H1883">
        <v>0</v>
      </c>
      <c r="I1883">
        <v>0</v>
      </c>
      <c r="J1883">
        <v>0</v>
      </c>
      <c r="K1883" t="s">
        <v>362</v>
      </c>
      <c r="L1883" t="s">
        <v>249</v>
      </c>
      <c r="M1883" t="s">
        <v>443</v>
      </c>
      <c r="N1883" t="s">
        <v>444</v>
      </c>
      <c r="O1883">
        <v>0</v>
      </c>
      <c r="P1883">
        <v>-4.75</v>
      </c>
      <c r="Q1883">
        <v>-3.5</v>
      </c>
      <c r="R1883">
        <v>4.75</v>
      </c>
      <c r="S1883">
        <v>3</v>
      </c>
      <c r="T1883">
        <v>-13.5</v>
      </c>
      <c r="U1883">
        <v>2.5499999999999998</v>
      </c>
      <c r="V1883">
        <v>-6.75</v>
      </c>
      <c r="W1883" t="str">
        <f t="shared" si="58"/>
        <v>g105,5,empty,3,205,1,1,0</v>
      </c>
      <c r="X1883" s="1" t="s">
        <v>283</v>
      </c>
      <c r="Y1883" s="2" t="str">
        <f>IF(AND(ISBLANK(X1883),OR(NOT(ISBLANK(Z1883)),NOT(ISBLANK(AA1883)))),#N/A,
IF(ISBLANK(X1883),"",
IF(AND(NOT(ISERROR(VLOOKUP(X1883,MonsterTable!$A:$B,MATCH(MonsterTable!$B$1,MonsterTable!$A$1:$B$1,0),0))),OR(ISBLANK(Z1883),ISBLANK(AA1883))),#N/A,
IFERROR(VLOOKUP(X1883,MonsterTable!$A:$B,MATCH(MonsterTable!$B$1,MonsterTable!$A$1:$B$1,0),0),
IF(OR(NOT(ISBLANK(Z1883)),ISBLANK(AA1883)),#N/A,
IF(X1883="empty","empty",
VLOOKUP(X1883,MonsterGroupTable!$A:$A,1,0)))))))</f>
        <v>g105</v>
      </c>
      <c r="AA1883">
        <v>5</v>
      </c>
      <c r="AE1883" s="1" t="s">
        <v>446</v>
      </c>
      <c r="AF1883" s="2" t="str">
        <f>IF(AND(ISBLANK(AE1883),OR(NOT(ISBLANK(AG1883)),NOT(ISBLANK(AH1883)))),#N/A,
IF(ISBLANK(AE1883),"",
IF(AND(NOT(ISERROR(VLOOKUP(AE1883,MonsterTable!$A:$B,MATCH(MonsterTable!$B$1,MonsterTable!$A$1:$B$1,0),0))),OR(ISBLANK(AG1883),ISBLANK(AH1883))),#N/A,
IFERROR(VLOOKUP(AE1883,MonsterTable!$A:$B,MATCH(MonsterTable!$B$1,MonsterTable!$A$1:$B$1,0),0),
IF(OR(NOT(ISBLANK(AG1883)),ISBLANK(AH1883)),#N/A,
IF(AE1883="empty","empty",
VLOOKUP(AE1883,MonsterGroupTable!$A:$A,1,0)))))))</f>
        <v>empty</v>
      </c>
      <c r="AH1883">
        <v>3</v>
      </c>
      <c r="AL1883" s="1" t="s">
        <v>341</v>
      </c>
      <c r="AM1883" s="2">
        <f>IF(AND(ISBLANK(AL1883),OR(NOT(ISBLANK(AN1883)),NOT(ISBLANK(AO1883)))),#N/A,
IF(ISBLANK(AL1883),"",
IF(AND(NOT(ISERROR(VLOOKUP(AL1883,MonsterTable!$A:$B,MATCH(MonsterTable!$B$1,MonsterTable!$A$1:$B$1,0),0))),OR(ISBLANK(AN1883),ISBLANK(AO1883))),#N/A,
IFERROR(VLOOKUP(AL1883,MonsterTable!$A:$B,MATCH(MonsterTable!$B$1,MonsterTable!$A$1:$B$1,0),0),
IF(OR(NOT(ISBLANK(AN1883)),ISBLANK(AO1883)),#N/A,
IF(AL1883="empty","empty",
VLOOKUP(AL1883,MonsterGroupTable!$A:$A,1,0)))))))</f>
        <v>205</v>
      </c>
      <c r="AN1883">
        <v>1</v>
      </c>
      <c r="AO1883">
        <v>1</v>
      </c>
      <c r="AP1883">
        <v>0</v>
      </c>
      <c r="AT1883" s="2" t="str">
        <f>IF(AND(ISBLANK(AS1883),OR(NOT(ISBLANK(AU1883)),NOT(ISBLANK(AV1883)))),#N/A,
IF(ISBLANK(AS1883),"",
IF(AND(NOT(ISERROR(VLOOKUP(AS1883,MonsterTable!$A:$B,MATCH(MonsterTable!$B$1,MonsterTable!$A$1:$B$1,0),0))),OR(ISBLANK(AU1883),ISBLANK(AV1883))),#N/A,
IFERROR(VLOOKUP(AS1883,MonsterTable!$A:$B,MATCH(MonsterTable!$B$1,MonsterTable!$A$1:$B$1,0),0),
IF(OR(NOT(ISBLANK(AU1883)),ISBLANK(AV1883)),#N/A,
IF(AS1883="empty","empty",
VLOOKUP(AS1883,MonsterGroupTable!$A:$A,1,0)))))))</f>
        <v/>
      </c>
      <c r="BA1883" s="2" t="str">
        <f>IF(AND(ISBLANK(AZ1883),OR(NOT(ISBLANK(BB1883)),NOT(ISBLANK(BC1883)))),#N/A,
IF(ISBLANK(AZ1883),"",
IF(AND(NOT(ISERROR(VLOOKUP(AZ1883,MonsterTable!$A:$B,MATCH(MonsterTable!$B$1,MonsterTable!$A$1:$B$1,0),0))),OR(ISBLANK(BB1883),ISBLANK(BC1883))),#N/A,
IFERROR(VLOOKUP(AZ1883,MonsterTable!$A:$B,MATCH(MonsterTable!$B$1,MonsterTable!$A$1:$B$1,0),0),
IF(OR(NOT(ISBLANK(BB1883)),ISBLANK(BC1883)),#N/A,
IF(AZ1883="empty","empty",
VLOOKUP(AZ1883,MonsterGroupTable!$A:$A,1,0)))))))</f>
        <v/>
      </c>
    </row>
    <row r="1884" spans="1:53">
      <c r="A1884">
        <v>20850</v>
      </c>
      <c r="B1884">
        <f t="shared" si="63"/>
        <v>1.2</v>
      </c>
      <c r="C1884">
        <f t="shared" si="64"/>
        <v>1.1000000000000001</v>
      </c>
      <c r="F1884">
        <v>4680</v>
      </c>
      <c r="G1884">
        <v>214160</v>
      </c>
      <c r="H1884">
        <v>0</v>
      </c>
      <c r="I1884">
        <v>0</v>
      </c>
      <c r="J1884">
        <v>0</v>
      </c>
      <c r="K1884" t="s">
        <v>362</v>
      </c>
      <c r="L1884" t="s">
        <v>249</v>
      </c>
      <c r="M1884" t="s">
        <v>443</v>
      </c>
      <c r="N1884" t="s">
        <v>444</v>
      </c>
      <c r="O1884">
        <v>0</v>
      </c>
      <c r="P1884">
        <v>-4.75</v>
      </c>
      <c r="Q1884">
        <v>-3.5</v>
      </c>
      <c r="R1884">
        <v>4.75</v>
      </c>
      <c r="S1884">
        <v>3</v>
      </c>
      <c r="T1884">
        <v>-13.5</v>
      </c>
      <c r="U1884">
        <v>2.5499999999999998</v>
      </c>
      <c r="V1884">
        <v>-6.75</v>
      </c>
      <c r="W1884" t="str">
        <f t="shared" si="58"/>
        <v>g105,5,empty,3,205,1,1,0</v>
      </c>
      <c r="X1884" s="1" t="s">
        <v>283</v>
      </c>
      <c r="Y1884" s="2" t="str">
        <f>IF(AND(ISBLANK(X1884),OR(NOT(ISBLANK(Z1884)),NOT(ISBLANK(AA1884)))),#N/A,
IF(ISBLANK(X1884),"",
IF(AND(NOT(ISERROR(VLOOKUP(X1884,MonsterTable!$A:$B,MATCH(MonsterTable!$B$1,MonsterTable!$A$1:$B$1,0),0))),OR(ISBLANK(Z1884),ISBLANK(AA1884))),#N/A,
IFERROR(VLOOKUP(X1884,MonsterTable!$A:$B,MATCH(MonsterTable!$B$1,MonsterTable!$A$1:$B$1,0),0),
IF(OR(NOT(ISBLANK(Z1884)),ISBLANK(AA1884)),#N/A,
IF(X1884="empty","empty",
VLOOKUP(X1884,MonsterGroupTable!$A:$A,1,0)))))))</f>
        <v>g105</v>
      </c>
      <c r="AA1884">
        <v>5</v>
      </c>
      <c r="AE1884" s="1" t="s">
        <v>446</v>
      </c>
      <c r="AF1884" s="2" t="str">
        <f>IF(AND(ISBLANK(AE1884),OR(NOT(ISBLANK(AG1884)),NOT(ISBLANK(AH1884)))),#N/A,
IF(ISBLANK(AE1884),"",
IF(AND(NOT(ISERROR(VLOOKUP(AE1884,MonsterTable!$A:$B,MATCH(MonsterTable!$B$1,MonsterTable!$A$1:$B$1,0),0))),OR(ISBLANK(AG1884),ISBLANK(AH1884))),#N/A,
IFERROR(VLOOKUP(AE1884,MonsterTable!$A:$B,MATCH(MonsterTable!$B$1,MonsterTable!$A$1:$B$1,0),0),
IF(OR(NOT(ISBLANK(AG1884)),ISBLANK(AH1884)),#N/A,
IF(AE1884="empty","empty",
VLOOKUP(AE1884,MonsterGroupTable!$A:$A,1,0)))))))</f>
        <v>empty</v>
      </c>
      <c r="AH1884">
        <v>3</v>
      </c>
      <c r="AL1884" s="1" t="s">
        <v>341</v>
      </c>
      <c r="AM1884" s="2">
        <f>IF(AND(ISBLANK(AL1884),OR(NOT(ISBLANK(AN1884)),NOT(ISBLANK(AO1884)))),#N/A,
IF(ISBLANK(AL1884),"",
IF(AND(NOT(ISERROR(VLOOKUP(AL1884,MonsterTable!$A:$B,MATCH(MonsterTable!$B$1,MonsterTable!$A$1:$B$1,0),0))),OR(ISBLANK(AN1884),ISBLANK(AO1884))),#N/A,
IFERROR(VLOOKUP(AL1884,MonsterTable!$A:$B,MATCH(MonsterTable!$B$1,MonsterTable!$A$1:$B$1,0),0),
IF(OR(NOT(ISBLANK(AN1884)),ISBLANK(AO1884)),#N/A,
IF(AL1884="empty","empty",
VLOOKUP(AL1884,MonsterGroupTable!$A:$A,1,0)))))))</f>
        <v>205</v>
      </c>
      <c r="AN1884">
        <v>1</v>
      </c>
      <c r="AO1884">
        <v>1</v>
      </c>
      <c r="AP1884">
        <v>0</v>
      </c>
      <c r="AT1884" s="2" t="str">
        <f>IF(AND(ISBLANK(AS1884),OR(NOT(ISBLANK(AU1884)),NOT(ISBLANK(AV1884)))),#N/A,
IF(ISBLANK(AS1884),"",
IF(AND(NOT(ISERROR(VLOOKUP(AS1884,MonsterTable!$A:$B,MATCH(MonsterTable!$B$1,MonsterTable!$A$1:$B$1,0),0))),OR(ISBLANK(AU1884),ISBLANK(AV1884))),#N/A,
IFERROR(VLOOKUP(AS1884,MonsterTable!$A:$B,MATCH(MonsterTable!$B$1,MonsterTable!$A$1:$B$1,0),0),
IF(OR(NOT(ISBLANK(AU1884)),ISBLANK(AV1884)),#N/A,
IF(AS1884="empty","empty",
VLOOKUP(AS1884,MonsterGroupTable!$A:$A,1,0)))))))</f>
        <v/>
      </c>
      <c r="BA1884" s="2" t="str">
        <f>IF(AND(ISBLANK(AZ1884),OR(NOT(ISBLANK(BB1884)),NOT(ISBLANK(BC1884)))),#N/A,
IF(ISBLANK(AZ1884),"",
IF(AND(NOT(ISERROR(VLOOKUP(AZ1884,MonsterTable!$A:$B,MATCH(MonsterTable!$B$1,MonsterTable!$A$1:$B$1,0),0))),OR(ISBLANK(BB1884),ISBLANK(BC1884))),#N/A,
IFERROR(VLOOKUP(AZ1884,MonsterTable!$A:$B,MATCH(MonsterTable!$B$1,MonsterTable!$A$1:$B$1,0),0),
IF(OR(NOT(ISBLANK(BB1884)),ISBLANK(BC1884)),#N/A,
IF(AZ1884="empty","empty",
VLOOKUP(AZ1884,MonsterGroupTable!$A:$A,1,0)))))))</f>
        <v/>
      </c>
    </row>
    <row r="1885" spans="1:53">
      <c r="A1885">
        <v>20851</v>
      </c>
      <c r="B1885">
        <f t="shared" si="63"/>
        <v>1.1000000000000001</v>
      </c>
      <c r="C1885">
        <f t="shared" si="64"/>
        <v>1.1000000000000001</v>
      </c>
      <c r="F1885">
        <v>4680</v>
      </c>
      <c r="G1885">
        <v>214862</v>
      </c>
      <c r="H1885">
        <v>0</v>
      </c>
      <c r="I1885">
        <v>0</v>
      </c>
      <c r="J1885">
        <v>0</v>
      </c>
      <c r="K1885" t="s">
        <v>362</v>
      </c>
      <c r="L1885" t="s">
        <v>251</v>
      </c>
      <c r="M1885" t="s">
        <v>443</v>
      </c>
      <c r="N1885" t="s">
        <v>444</v>
      </c>
      <c r="O1885">
        <v>0</v>
      </c>
      <c r="P1885">
        <v>-4.75</v>
      </c>
      <c r="Q1885">
        <v>-3.5</v>
      </c>
      <c r="R1885">
        <v>4.75</v>
      </c>
      <c r="S1885">
        <v>3</v>
      </c>
      <c r="T1885">
        <v>-13.5</v>
      </c>
      <c r="U1885">
        <v>2.5499999999999998</v>
      </c>
      <c r="V1885">
        <v>-6.75</v>
      </c>
      <c r="W1885" t="str">
        <f t="shared" si="58"/>
        <v>g106,5,empty,3,202,1,1,0</v>
      </c>
      <c r="X1885" s="1" t="s">
        <v>284</v>
      </c>
      <c r="Y1885" s="2" t="str">
        <f>IF(AND(ISBLANK(X1885),OR(NOT(ISBLANK(Z1885)),NOT(ISBLANK(AA1885)))),#N/A,
IF(ISBLANK(X1885),"",
IF(AND(NOT(ISERROR(VLOOKUP(X1885,MonsterTable!$A:$B,MATCH(MonsterTable!$B$1,MonsterTable!$A$1:$B$1,0),0))),OR(ISBLANK(Z1885),ISBLANK(AA1885))),#N/A,
IFERROR(VLOOKUP(X1885,MonsterTable!$A:$B,MATCH(MonsterTable!$B$1,MonsterTable!$A$1:$B$1,0),0),
IF(OR(NOT(ISBLANK(Z1885)),ISBLANK(AA1885)),#N/A,
IF(X1885="empty","empty",
VLOOKUP(X1885,MonsterGroupTable!$A:$A,1,0)))))))</f>
        <v>g106</v>
      </c>
      <c r="AA1885">
        <v>5</v>
      </c>
      <c r="AE1885" s="1" t="s">
        <v>446</v>
      </c>
      <c r="AF1885" s="2" t="str">
        <f>IF(AND(ISBLANK(AE1885),OR(NOT(ISBLANK(AG1885)),NOT(ISBLANK(AH1885)))),#N/A,
IF(ISBLANK(AE1885),"",
IF(AND(NOT(ISERROR(VLOOKUP(AE1885,MonsterTable!$A:$B,MATCH(MonsterTable!$B$1,MonsterTable!$A$1:$B$1,0),0))),OR(ISBLANK(AG1885),ISBLANK(AH1885))),#N/A,
IFERROR(VLOOKUP(AE1885,MonsterTable!$A:$B,MATCH(MonsterTable!$B$1,MonsterTable!$A$1:$B$1,0),0),
IF(OR(NOT(ISBLANK(AG1885)),ISBLANK(AH1885)),#N/A,
IF(AE1885="empty","empty",
VLOOKUP(AE1885,MonsterGroupTable!$A:$A,1,0)))))))</f>
        <v>empty</v>
      </c>
      <c r="AH1885">
        <v>3</v>
      </c>
      <c r="AL1885" s="1" t="s">
        <v>338</v>
      </c>
      <c r="AM1885" s="2">
        <f>IF(AND(ISBLANK(AL1885),OR(NOT(ISBLANK(AN1885)),NOT(ISBLANK(AO1885)))),#N/A,
IF(ISBLANK(AL1885),"",
IF(AND(NOT(ISERROR(VLOOKUP(AL1885,MonsterTable!$A:$B,MATCH(MonsterTable!$B$1,MonsterTable!$A$1:$B$1,0),0))),OR(ISBLANK(AN1885),ISBLANK(AO1885))),#N/A,
IFERROR(VLOOKUP(AL1885,MonsterTable!$A:$B,MATCH(MonsterTable!$B$1,MonsterTable!$A$1:$B$1,0),0),
IF(OR(NOT(ISBLANK(AN1885)),ISBLANK(AO1885)),#N/A,
IF(AL1885="empty","empty",
VLOOKUP(AL1885,MonsterGroupTable!$A:$A,1,0)))))))</f>
        <v>202</v>
      </c>
      <c r="AN1885">
        <v>1</v>
      </c>
      <c r="AO1885">
        <v>1</v>
      </c>
      <c r="AP1885">
        <v>0</v>
      </c>
      <c r="AT1885" s="2" t="str">
        <f>IF(AND(ISBLANK(AS1885),OR(NOT(ISBLANK(AU1885)),NOT(ISBLANK(AV1885)))),#N/A,
IF(ISBLANK(AS1885),"",
IF(AND(NOT(ISERROR(VLOOKUP(AS1885,MonsterTable!$A:$B,MATCH(MonsterTable!$B$1,MonsterTable!$A$1:$B$1,0),0))),OR(ISBLANK(AU1885),ISBLANK(AV1885))),#N/A,
IFERROR(VLOOKUP(AS1885,MonsterTable!$A:$B,MATCH(MonsterTable!$B$1,MonsterTable!$A$1:$B$1,0),0),
IF(OR(NOT(ISBLANK(AU1885)),ISBLANK(AV1885)),#N/A,
IF(AS1885="empty","empty",
VLOOKUP(AS1885,MonsterGroupTable!$A:$A,1,0)))))))</f>
        <v/>
      </c>
      <c r="BA1885" s="2" t="str">
        <f>IF(AND(ISBLANK(AZ1885),OR(NOT(ISBLANK(BB1885)),NOT(ISBLANK(BC1885)))),#N/A,
IF(ISBLANK(AZ1885),"",
IF(AND(NOT(ISERROR(VLOOKUP(AZ1885,MonsterTable!$A:$B,MATCH(MonsterTable!$B$1,MonsterTable!$A$1:$B$1,0),0))),OR(ISBLANK(BB1885),ISBLANK(BC1885))),#N/A,
IFERROR(VLOOKUP(AZ1885,MonsterTable!$A:$B,MATCH(MonsterTable!$B$1,MonsterTable!$A$1:$B$1,0),0),
IF(OR(NOT(ISBLANK(BB1885)),ISBLANK(BC1885)),#N/A,
IF(AZ1885="empty","empty",
VLOOKUP(AZ1885,MonsterGroupTable!$A:$A,1,0)))))))</f>
        <v/>
      </c>
    </row>
    <row r="1886" spans="1:53">
      <c r="A1886">
        <v>20852</v>
      </c>
      <c r="B1886">
        <f t="shared" si="63"/>
        <v>1.1000000000000001</v>
      </c>
      <c r="C1886">
        <f t="shared" si="64"/>
        <v>1.1000000000000001</v>
      </c>
      <c r="F1886">
        <v>4680</v>
      </c>
      <c r="G1886">
        <v>215564</v>
      </c>
      <c r="H1886">
        <v>0</v>
      </c>
      <c r="I1886">
        <v>0</v>
      </c>
      <c r="J1886">
        <v>0</v>
      </c>
      <c r="K1886" t="s">
        <v>362</v>
      </c>
      <c r="L1886" t="s">
        <v>251</v>
      </c>
      <c r="M1886" t="s">
        <v>443</v>
      </c>
      <c r="N1886" t="s">
        <v>444</v>
      </c>
      <c r="O1886">
        <v>0</v>
      </c>
      <c r="P1886">
        <v>-4.75</v>
      </c>
      <c r="Q1886">
        <v>-3.5</v>
      </c>
      <c r="R1886">
        <v>4.75</v>
      </c>
      <c r="S1886">
        <v>3</v>
      </c>
      <c r="T1886">
        <v>-13.5</v>
      </c>
      <c r="U1886">
        <v>2.5499999999999998</v>
      </c>
      <c r="V1886">
        <v>-6.75</v>
      </c>
      <c r="W1886" t="str">
        <f t="shared" si="58"/>
        <v>g106,5,empty,3,202,1,1,0</v>
      </c>
      <c r="X1886" s="1" t="s">
        <v>284</v>
      </c>
      <c r="Y1886" s="2" t="str">
        <f>IF(AND(ISBLANK(X1886),OR(NOT(ISBLANK(Z1886)),NOT(ISBLANK(AA1886)))),#N/A,
IF(ISBLANK(X1886),"",
IF(AND(NOT(ISERROR(VLOOKUP(X1886,MonsterTable!$A:$B,MATCH(MonsterTable!$B$1,MonsterTable!$A$1:$B$1,0),0))),OR(ISBLANK(Z1886),ISBLANK(AA1886))),#N/A,
IFERROR(VLOOKUP(X1886,MonsterTable!$A:$B,MATCH(MonsterTable!$B$1,MonsterTable!$A$1:$B$1,0),0),
IF(OR(NOT(ISBLANK(Z1886)),ISBLANK(AA1886)),#N/A,
IF(X1886="empty","empty",
VLOOKUP(X1886,MonsterGroupTable!$A:$A,1,0)))))))</f>
        <v>g106</v>
      </c>
      <c r="AA1886">
        <v>5</v>
      </c>
      <c r="AE1886" s="1" t="s">
        <v>446</v>
      </c>
      <c r="AF1886" s="2" t="str">
        <f>IF(AND(ISBLANK(AE1886),OR(NOT(ISBLANK(AG1886)),NOT(ISBLANK(AH1886)))),#N/A,
IF(ISBLANK(AE1886),"",
IF(AND(NOT(ISERROR(VLOOKUP(AE1886,MonsterTable!$A:$B,MATCH(MonsterTable!$B$1,MonsterTable!$A$1:$B$1,0),0))),OR(ISBLANK(AG1886),ISBLANK(AH1886))),#N/A,
IFERROR(VLOOKUP(AE1886,MonsterTable!$A:$B,MATCH(MonsterTable!$B$1,MonsterTable!$A$1:$B$1,0),0),
IF(OR(NOT(ISBLANK(AG1886)),ISBLANK(AH1886)),#N/A,
IF(AE1886="empty","empty",
VLOOKUP(AE1886,MonsterGroupTable!$A:$A,1,0)))))))</f>
        <v>empty</v>
      </c>
      <c r="AH1886">
        <v>3</v>
      </c>
      <c r="AL1886" s="1" t="s">
        <v>338</v>
      </c>
      <c r="AM1886" s="2">
        <f>IF(AND(ISBLANK(AL1886),OR(NOT(ISBLANK(AN1886)),NOT(ISBLANK(AO1886)))),#N/A,
IF(ISBLANK(AL1886),"",
IF(AND(NOT(ISERROR(VLOOKUP(AL1886,MonsterTable!$A:$B,MATCH(MonsterTable!$B$1,MonsterTable!$A$1:$B$1,0),0))),OR(ISBLANK(AN1886),ISBLANK(AO1886))),#N/A,
IFERROR(VLOOKUP(AL1886,MonsterTable!$A:$B,MATCH(MonsterTable!$B$1,MonsterTable!$A$1:$B$1,0),0),
IF(OR(NOT(ISBLANK(AN1886)),ISBLANK(AO1886)),#N/A,
IF(AL1886="empty","empty",
VLOOKUP(AL1886,MonsterGroupTable!$A:$A,1,0)))))))</f>
        <v>202</v>
      </c>
      <c r="AN1886">
        <v>1</v>
      </c>
      <c r="AO1886">
        <v>1</v>
      </c>
      <c r="AP1886">
        <v>0</v>
      </c>
      <c r="AT1886" s="2" t="str">
        <f>IF(AND(ISBLANK(AS1886),OR(NOT(ISBLANK(AU1886)),NOT(ISBLANK(AV1886)))),#N/A,
IF(ISBLANK(AS1886),"",
IF(AND(NOT(ISERROR(VLOOKUP(AS1886,MonsterTable!$A:$B,MATCH(MonsterTable!$B$1,MonsterTable!$A$1:$B$1,0),0))),OR(ISBLANK(AU1886),ISBLANK(AV1886))),#N/A,
IFERROR(VLOOKUP(AS1886,MonsterTable!$A:$B,MATCH(MonsterTable!$B$1,MonsterTable!$A$1:$B$1,0),0),
IF(OR(NOT(ISBLANK(AU1886)),ISBLANK(AV1886)),#N/A,
IF(AS1886="empty","empty",
VLOOKUP(AS1886,MonsterGroupTable!$A:$A,1,0)))))))</f>
        <v/>
      </c>
      <c r="BA1886" s="2" t="str">
        <f>IF(AND(ISBLANK(AZ1886),OR(NOT(ISBLANK(BB1886)),NOT(ISBLANK(BC1886)))),#N/A,
IF(ISBLANK(AZ1886),"",
IF(AND(NOT(ISERROR(VLOOKUP(AZ1886,MonsterTable!$A:$B,MATCH(MonsterTable!$B$1,MonsterTable!$A$1:$B$1,0),0))),OR(ISBLANK(BB1886),ISBLANK(BC1886))),#N/A,
IFERROR(VLOOKUP(AZ1886,MonsterTable!$A:$B,MATCH(MonsterTable!$B$1,MonsterTable!$A$1:$B$1,0),0),
IF(OR(NOT(ISBLANK(BB1886)),ISBLANK(BC1886)),#N/A,
IF(AZ1886="empty","empty",
VLOOKUP(AZ1886,MonsterGroupTable!$A:$A,1,0)))))))</f>
        <v/>
      </c>
    </row>
    <row r="1887" spans="1:53">
      <c r="A1887">
        <v>20853</v>
      </c>
      <c r="B1887">
        <f t="shared" si="63"/>
        <v>1.1000000000000001</v>
      </c>
      <c r="C1887">
        <f t="shared" si="64"/>
        <v>1.1000000000000001</v>
      </c>
      <c r="F1887">
        <v>4680</v>
      </c>
      <c r="G1887">
        <v>216266</v>
      </c>
      <c r="H1887">
        <v>0</v>
      </c>
      <c r="I1887">
        <v>0</v>
      </c>
      <c r="J1887">
        <v>0</v>
      </c>
      <c r="K1887" t="s">
        <v>362</v>
      </c>
      <c r="L1887" t="s">
        <v>251</v>
      </c>
      <c r="M1887" t="s">
        <v>443</v>
      </c>
      <c r="N1887" t="s">
        <v>444</v>
      </c>
      <c r="O1887">
        <v>0</v>
      </c>
      <c r="P1887">
        <v>-4.75</v>
      </c>
      <c r="Q1887">
        <v>-3.5</v>
      </c>
      <c r="R1887">
        <v>4.75</v>
      </c>
      <c r="S1887">
        <v>3</v>
      </c>
      <c r="T1887">
        <v>-13.5</v>
      </c>
      <c r="U1887">
        <v>2.5499999999999998</v>
      </c>
      <c r="V1887">
        <v>-6.75</v>
      </c>
      <c r="W1887" t="str">
        <f t="shared" si="58"/>
        <v>g106,5,empty,3,202,1,1,0</v>
      </c>
      <c r="X1887" s="1" t="s">
        <v>284</v>
      </c>
      <c r="Y1887" s="2" t="str">
        <f>IF(AND(ISBLANK(X1887),OR(NOT(ISBLANK(Z1887)),NOT(ISBLANK(AA1887)))),#N/A,
IF(ISBLANK(X1887),"",
IF(AND(NOT(ISERROR(VLOOKUP(X1887,MonsterTable!$A:$B,MATCH(MonsterTable!$B$1,MonsterTable!$A$1:$B$1,0),0))),OR(ISBLANK(Z1887),ISBLANK(AA1887))),#N/A,
IFERROR(VLOOKUP(X1887,MonsterTable!$A:$B,MATCH(MonsterTable!$B$1,MonsterTable!$A$1:$B$1,0),0),
IF(OR(NOT(ISBLANK(Z1887)),ISBLANK(AA1887)),#N/A,
IF(X1887="empty","empty",
VLOOKUP(X1887,MonsterGroupTable!$A:$A,1,0)))))))</f>
        <v>g106</v>
      </c>
      <c r="AA1887">
        <v>5</v>
      </c>
      <c r="AE1887" s="1" t="s">
        <v>446</v>
      </c>
      <c r="AF1887" s="2" t="str">
        <f>IF(AND(ISBLANK(AE1887),OR(NOT(ISBLANK(AG1887)),NOT(ISBLANK(AH1887)))),#N/A,
IF(ISBLANK(AE1887),"",
IF(AND(NOT(ISERROR(VLOOKUP(AE1887,MonsterTable!$A:$B,MATCH(MonsterTable!$B$1,MonsterTable!$A$1:$B$1,0),0))),OR(ISBLANK(AG1887),ISBLANK(AH1887))),#N/A,
IFERROR(VLOOKUP(AE1887,MonsterTable!$A:$B,MATCH(MonsterTable!$B$1,MonsterTable!$A$1:$B$1,0),0),
IF(OR(NOT(ISBLANK(AG1887)),ISBLANK(AH1887)),#N/A,
IF(AE1887="empty","empty",
VLOOKUP(AE1887,MonsterGroupTable!$A:$A,1,0)))))))</f>
        <v>empty</v>
      </c>
      <c r="AH1887">
        <v>3</v>
      </c>
      <c r="AL1887" s="1" t="s">
        <v>338</v>
      </c>
      <c r="AM1887" s="2">
        <f>IF(AND(ISBLANK(AL1887),OR(NOT(ISBLANK(AN1887)),NOT(ISBLANK(AO1887)))),#N/A,
IF(ISBLANK(AL1887),"",
IF(AND(NOT(ISERROR(VLOOKUP(AL1887,MonsterTable!$A:$B,MATCH(MonsterTable!$B$1,MonsterTable!$A$1:$B$1,0),0))),OR(ISBLANK(AN1887),ISBLANK(AO1887))),#N/A,
IFERROR(VLOOKUP(AL1887,MonsterTable!$A:$B,MATCH(MonsterTable!$B$1,MonsterTable!$A$1:$B$1,0),0),
IF(OR(NOT(ISBLANK(AN1887)),ISBLANK(AO1887)),#N/A,
IF(AL1887="empty","empty",
VLOOKUP(AL1887,MonsterGroupTable!$A:$A,1,0)))))))</f>
        <v>202</v>
      </c>
      <c r="AN1887">
        <v>1</v>
      </c>
      <c r="AO1887">
        <v>1</v>
      </c>
      <c r="AP1887">
        <v>0</v>
      </c>
      <c r="AT1887" s="2" t="str">
        <f>IF(AND(ISBLANK(AS1887),OR(NOT(ISBLANK(AU1887)),NOT(ISBLANK(AV1887)))),#N/A,
IF(ISBLANK(AS1887),"",
IF(AND(NOT(ISERROR(VLOOKUP(AS1887,MonsterTable!$A:$B,MATCH(MonsterTable!$B$1,MonsterTable!$A$1:$B$1,0),0))),OR(ISBLANK(AU1887),ISBLANK(AV1887))),#N/A,
IFERROR(VLOOKUP(AS1887,MonsterTable!$A:$B,MATCH(MonsterTable!$B$1,MonsterTable!$A$1:$B$1,0),0),
IF(OR(NOT(ISBLANK(AU1887)),ISBLANK(AV1887)),#N/A,
IF(AS1887="empty","empty",
VLOOKUP(AS1887,MonsterGroupTable!$A:$A,1,0)))))))</f>
        <v/>
      </c>
      <c r="BA1887" s="2" t="str">
        <f>IF(AND(ISBLANK(AZ1887),OR(NOT(ISBLANK(BB1887)),NOT(ISBLANK(BC1887)))),#N/A,
IF(ISBLANK(AZ1887),"",
IF(AND(NOT(ISERROR(VLOOKUP(AZ1887,MonsterTable!$A:$B,MATCH(MonsterTable!$B$1,MonsterTable!$A$1:$B$1,0),0))),OR(ISBLANK(BB1887),ISBLANK(BC1887))),#N/A,
IFERROR(VLOOKUP(AZ1887,MonsterTable!$A:$B,MATCH(MonsterTable!$B$1,MonsterTable!$A$1:$B$1,0),0),
IF(OR(NOT(ISBLANK(BB1887)),ISBLANK(BC1887)),#N/A,
IF(AZ1887="empty","empty",
VLOOKUP(AZ1887,MonsterGroupTable!$A:$A,1,0)))))))</f>
        <v/>
      </c>
    </row>
    <row r="1888" spans="1:53">
      <c r="A1888">
        <v>20854</v>
      </c>
      <c r="B1888">
        <f t="shared" si="63"/>
        <v>1.1000000000000001</v>
      </c>
      <c r="C1888">
        <f t="shared" si="64"/>
        <v>1.1000000000000001</v>
      </c>
      <c r="F1888">
        <v>4680</v>
      </c>
      <c r="G1888">
        <v>216968</v>
      </c>
      <c r="H1888">
        <v>0</v>
      </c>
      <c r="I1888">
        <v>0</v>
      </c>
      <c r="J1888">
        <v>0</v>
      </c>
      <c r="K1888" t="s">
        <v>362</v>
      </c>
      <c r="L1888" t="s">
        <v>251</v>
      </c>
      <c r="M1888" t="s">
        <v>443</v>
      </c>
      <c r="N1888" t="s">
        <v>444</v>
      </c>
      <c r="O1888">
        <v>0</v>
      </c>
      <c r="P1888">
        <v>-4.75</v>
      </c>
      <c r="Q1888">
        <v>-3.5</v>
      </c>
      <c r="R1888">
        <v>4.75</v>
      </c>
      <c r="S1888">
        <v>3</v>
      </c>
      <c r="T1888">
        <v>-13.5</v>
      </c>
      <c r="U1888">
        <v>2.5499999999999998</v>
      </c>
      <c r="V1888">
        <v>-6.75</v>
      </c>
      <c r="W1888" t="str">
        <f t="shared" si="58"/>
        <v>g106,5,empty,3,202,1,1,0</v>
      </c>
      <c r="X1888" s="1" t="s">
        <v>284</v>
      </c>
      <c r="Y1888" s="2" t="str">
        <f>IF(AND(ISBLANK(X1888),OR(NOT(ISBLANK(Z1888)),NOT(ISBLANK(AA1888)))),#N/A,
IF(ISBLANK(X1888),"",
IF(AND(NOT(ISERROR(VLOOKUP(X1888,MonsterTable!$A:$B,MATCH(MonsterTable!$B$1,MonsterTable!$A$1:$B$1,0),0))),OR(ISBLANK(Z1888),ISBLANK(AA1888))),#N/A,
IFERROR(VLOOKUP(X1888,MonsterTable!$A:$B,MATCH(MonsterTable!$B$1,MonsterTable!$A$1:$B$1,0),0),
IF(OR(NOT(ISBLANK(Z1888)),ISBLANK(AA1888)),#N/A,
IF(X1888="empty","empty",
VLOOKUP(X1888,MonsterGroupTable!$A:$A,1,0)))))))</f>
        <v>g106</v>
      </c>
      <c r="AA1888">
        <v>5</v>
      </c>
      <c r="AE1888" s="1" t="s">
        <v>446</v>
      </c>
      <c r="AF1888" s="2" t="str">
        <f>IF(AND(ISBLANK(AE1888),OR(NOT(ISBLANK(AG1888)),NOT(ISBLANK(AH1888)))),#N/A,
IF(ISBLANK(AE1888),"",
IF(AND(NOT(ISERROR(VLOOKUP(AE1888,MonsterTable!$A:$B,MATCH(MonsterTable!$B$1,MonsterTable!$A$1:$B$1,0),0))),OR(ISBLANK(AG1888),ISBLANK(AH1888))),#N/A,
IFERROR(VLOOKUP(AE1888,MonsterTable!$A:$B,MATCH(MonsterTable!$B$1,MonsterTable!$A$1:$B$1,0),0),
IF(OR(NOT(ISBLANK(AG1888)),ISBLANK(AH1888)),#N/A,
IF(AE1888="empty","empty",
VLOOKUP(AE1888,MonsterGroupTable!$A:$A,1,0)))))))</f>
        <v>empty</v>
      </c>
      <c r="AH1888">
        <v>3</v>
      </c>
      <c r="AL1888" s="1" t="s">
        <v>338</v>
      </c>
      <c r="AM1888" s="2">
        <f>IF(AND(ISBLANK(AL1888),OR(NOT(ISBLANK(AN1888)),NOT(ISBLANK(AO1888)))),#N/A,
IF(ISBLANK(AL1888),"",
IF(AND(NOT(ISERROR(VLOOKUP(AL1888,MonsterTable!$A:$B,MATCH(MonsterTable!$B$1,MonsterTable!$A$1:$B$1,0),0))),OR(ISBLANK(AN1888),ISBLANK(AO1888))),#N/A,
IFERROR(VLOOKUP(AL1888,MonsterTable!$A:$B,MATCH(MonsterTable!$B$1,MonsterTable!$A$1:$B$1,0),0),
IF(OR(NOT(ISBLANK(AN1888)),ISBLANK(AO1888)),#N/A,
IF(AL1888="empty","empty",
VLOOKUP(AL1888,MonsterGroupTable!$A:$A,1,0)))))))</f>
        <v>202</v>
      </c>
      <c r="AN1888">
        <v>1</v>
      </c>
      <c r="AO1888">
        <v>1</v>
      </c>
      <c r="AP1888">
        <v>0</v>
      </c>
      <c r="AT1888" s="2" t="str">
        <f>IF(AND(ISBLANK(AS1888),OR(NOT(ISBLANK(AU1888)),NOT(ISBLANK(AV1888)))),#N/A,
IF(ISBLANK(AS1888),"",
IF(AND(NOT(ISERROR(VLOOKUP(AS1888,MonsterTable!$A:$B,MATCH(MonsterTable!$B$1,MonsterTable!$A$1:$B$1,0),0))),OR(ISBLANK(AU1888),ISBLANK(AV1888))),#N/A,
IFERROR(VLOOKUP(AS1888,MonsterTable!$A:$B,MATCH(MonsterTable!$B$1,MonsterTable!$A$1:$B$1,0),0),
IF(OR(NOT(ISBLANK(AU1888)),ISBLANK(AV1888)),#N/A,
IF(AS1888="empty","empty",
VLOOKUP(AS1888,MonsterGroupTable!$A:$A,1,0)))))))</f>
        <v/>
      </c>
      <c r="BA1888" s="2" t="str">
        <f>IF(AND(ISBLANK(AZ1888),OR(NOT(ISBLANK(BB1888)),NOT(ISBLANK(BC1888)))),#N/A,
IF(ISBLANK(AZ1888),"",
IF(AND(NOT(ISERROR(VLOOKUP(AZ1888,MonsterTable!$A:$B,MATCH(MonsterTable!$B$1,MonsterTable!$A$1:$B$1,0),0))),OR(ISBLANK(BB1888),ISBLANK(BC1888))),#N/A,
IFERROR(VLOOKUP(AZ1888,MonsterTable!$A:$B,MATCH(MonsterTable!$B$1,MonsterTable!$A$1:$B$1,0),0),
IF(OR(NOT(ISBLANK(BB1888)),ISBLANK(BC1888)),#N/A,
IF(AZ1888="empty","empty",
VLOOKUP(AZ1888,MonsterGroupTable!$A:$A,1,0)))))))</f>
        <v/>
      </c>
    </row>
    <row r="1889" spans="1:53">
      <c r="A1889">
        <v>20855</v>
      </c>
      <c r="B1889">
        <f t="shared" si="63"/>
        <v>1.1000000000000001</v>
      </c>
      <c r="C1889">
        <f t="shared" si="64"/>
        <v>1.1000000000000001</v>
      </c>
      <c r="F1889">
        <v>4680</v>
      </c>
      <c r="G1889">
        <v>217670</v>
      </c>
      <c r="H1889">
        <v>0</v>
      </c>
      <c r="I1889">
        <v>0</v>
      </c>
      <c r="J1889">
        <v>0</v>
      </c>
      <c r="K1889" t="s">
        <v>362</v>
      </c>
      <c r="L1889" t="s">
        <v>251</v>
      </c>
      <c r="M1889" t="s">
        <v>443</v>
      </c>
      <c r="N1889" t="s">
        <v>444</v>
      </c>
      <c r="O1889">
        <v>0</v>
      </c>
      <c r="P1889">
        <v>-4.75</v>
      </c>
      <c r="Q1889">
        <v>-3.5</v>
      </c>
      <c r="R1889">
        <v>4.75</v>
      </c>
      <c r="S1889">
        <v>3</v>
      </c>
      <c r="T1889">
        <v>-13.5</v>
      </c>
      <c r="U1889">
        <v>2.5499999999999998</v>
      </c>
      <c r="V1889">
        <v>-6.75</v>
      </c>
      <c r="W1889" t="str">
        <f t="shared" si="58"/>
        <v>g106,5,empty,3,202,1,1,0</v>
      </c>
      <c r="X1889" s="1" t="s">
        <v>284</v>
      </c>
      <c r="Y1889" s="2" t="str">
        <f>IF(AND(ISBLANK(X1889),OR(NOT(ISBLANK(Z1889)),NOT(ISBLANK(AA1889)))),#N/A,
IF(ISBLANK(X1889),"",
IF(AND(NOT(ISERROR(VLOOKUP(X1889,MonsterTable!$A:$B,MATCH(MonsterTable!$B$1,MonsterTable!$A$1:$B$1,0),0))),OR(ISBLANK(Z1889),ISBLANK(AA1889))),#N/A,
IFERROR(VLOOKUP(X1889,MonsterTable!$A:$B,MATCH(MonsterTable!$B$1,MonsterTable!$A$1:$B$1,0),0),
IF(OR(NOT(ISBLANK(Z1889)),ISBLANK(AA1889)),#N/A,
IF(X1889="empty","empty",
VLOOKUP(X1889,MonsterGroupTable!$A:$A,1,0)))))))</f>
        <v>g106</v>
      </c>
      <c r="AA1889">
        <v>5</v>
      </c>
      <c r="AE1889" s="1" t="s">
        <v>446</v>
      </c>
      <c r="AF1889" s="2" t="str">
        <f>IF(AND(ISBLANK(AE1889),OR(NOT(ISBLANK(AG1889)),NOT(ISBLANK(AH1889)))),#N/A,
IF(ISBLANK(AE1889),"",
IF(AND(NOT(ISERROR(VLOOKUP(AE1889,MonsterTable!$A:$B,MATCH(MonsterTable!$B$1,MonsterTable!$A$1:$B$1,0),0))),OR(ISBLANK(AG1889),ISBLANK(AH1889))),#N/A,
IFERROR(VLOOKUP(AE1889,MonsterTable!$A:$B,MATCH(MonsterTable!$B$1,MonsterTable!$A$1:$B$1,0),0),
IF(OR(NOT(ISBLANK(AG1889)),ISBLANK(AH1889)),#N/A,
IF(AE1889="empty","empty",
VLOOKUP(AE1889,MonsterGroupTable!$A:$A,1,0)))))))</f>
        <v>empty</v>
      </c>
      <c r="AH1889">
        <v>3</v>
      </c>
      <c r="AL1889" s="1" t="s">
        <v>338</v>
      </c>
      <c r="AM1889" s="2">
        <f>IF(AND(ISBLANK(AL1889),OR(NOT(ISBLANK(AN1889)),NOT(ISBLANK(AO1889)))),#N/A,
IF(ISBLANK(AL1889),"",
IF(AND(NOT(ISERROR(VLOOKUP(AL1889,MonsterTable!$A:$B,MATCH(MonsterTable!$B$1,MonsterTable!$A$1:$B$1,0),0))),OR(ISBLANK(AN1889),ISBLANK(AO1889))),#N/A,
IFERROR(VLOOKUP(AL1889,MonsterTable!$A:$B,MATCH(MonsterTable!$B$1,MonsterTable!$A$1:$B$1,0),0),
IF(OR(NOT(ISBLANK(AN1889)),ISBLANK(AO1889)),#N/A,
IF(AL1889="empty","empty",
VLOOKUP(AL1889,MonsterGroupTable!$A:$A,1,0)))))))</f>
        <v>202</v>
      </c>
      <c r="AN1889">
        <v>1</v>
      </c>
      <c r="AO1889">
        <v>1</v>
      </c>
      <c r="AP1889">
        <v>0</v>
      </c>
      <c r="AT1889" s="2" t="str">
        <f>IF(AND(ISBLANK(AS1889),OR(NOT(ISBLANK(AU1889)),NOT(ISBLANK(AV1889)))),#N/A,
IF(ISBLANK(AS1889),"",
IF(AND(NOT(ISERROR(VLOOKUP(AS1889,MonsterTable!$A:$B,MATCH(MonsterTable!$B$1,MonsterTable!$A$1:$B$1,0),0))),OR(ISBLANK(AU1889),ISBLANK(AV1889))),#N/A,
IFERROR(VLOOKUP(AS1889,MonsterTable!$A:$B,MATCH(MonsterTable!$B$1,MonsterTable!$A$1:$B$1,0),0),
IF(OR(NOT(ISBLANK(AU1889)),ISBLANK(AV1889)),#N/A,
IF(AS1889="empty","empty",
VLOOKUP(AS1889,MonsterGroupTable!$A:$A,1,0)))))))</f>
        <v/>
      </c>
      <c r="BA1889" s="2" t="str">
        <f>IF(AND(ISBLANK(AZ1889),OR(NOT(ISBLANK(BB1889)),NOT(ISBLANK(BC1889)))),#N/A,
IF(ISBLANK(AZ1889),"",
IF(AND(NOT(ISERROR(VLOOKUP(AZ1889,MonsterTable!$A:$B,MATCH(MonsterTable!$B$1,MonsterTable!$A$1:$B$1,0),0))),OR(ISBLANK(BB1889),ISBLANK(BC1889))),#N/A,
IFERROR(VLOOKUP(AZ1889,MonsterTable!$A:$B,MATCH(MonsterTable!$B$1,MonsterTable!$A$1:$B$1,0),0),
IF(OR(NOT(ISBLANK(BB1889)),ISBLANK(BC1889)),#N/A,
IF(AZ1889="empty","empty",
VLOOKUP(AZ1889,MonsterGroupTable!$A:$A,1,0)))))))</f>
        <v/>
      </c>
    </row>
    <row r="1890" spans="1:53">
      <c r="A1890">
        <v>20856</v>
      </c>
      <c r="B1890">
        <f t="shared" si="63"/>
        <v>1.1000000000000001</v>
      </c>
      <c r="C1890">
        <f t="shared" si="64"/>
        <v>1.1000000000000001</v>
      </c>
      <c r="F1890">
        <v>4680</v>
      </c>
      <c r="G1890">
        <v>218372</v>
      </c>
      <c r="H1890">
        <v>0</v>
      </c>
      <c r="I1890">
        <v>0</v>
      </c>
      <c r="J1890">
        <v>0</v>
      </c>
      <c r="K1890" t="s">
        <v>362</v>
      </c>
      <c r="L1890" t="s">
        <v>251</v>
      </c>
      <c r="M1890" t="s">
        <v>443</v>
      </c>
      <c r="N1890" t="s">
        <v>444</v>
      </c>
      <c r="O1890">
        <v>0</v>
      </c>
      <c r="P1890">
        <v>-4.75</v>
      </c>
      <c r="Q1890">
        <v>-3.5</v>
      </c>
      <c r="R1890">
        <v>4.75</v>
      </c>
      <c r="S1890">
        <v>3</v>
      </c>
      <c r="T1890">
        <v>-13.5</v>
      </c>
      <c r="U1890">
        <v>2.5499999999999998</v>
      </c>
      <c r="V1890">
        <v>-6.75</v>
      </c>
      <c r="W1890" t="str">
        <f t="shared" si="58"/>
        <v>g106,5,empty,3,202,1,1,0</v>
      </c>
      <c r="X1890" s="1" t="s">
        <v>284</v>
      </c>
      <c r="Y1890" s="2" t="str">
        <f>IF(AND(ISBLANK(X1890),OR(NOT(ISBLANK(Z1890)),NOT(ISBLANK(AA1890)))),#N/A,
IF(ISBLANK(X1890),"",
IF(AND(NOT(ISERROR(VLOOKUP(X1890,MonsterTable!$A:$B,MATCH(MonsterTable!$B$1,MonsterTable!$A$1:$B$1,0),0))),OR(ISBLANK(Z1890),ISBLANK(AA1890))),#N/A,
IFERROR(VLOOKUP(X1890,MonsterTable!$A:$B,MATCH(MonsterTable!$B$1,MonsterTable!$A$1:$B$1,0),0),
IF(OR(NOT(ISBLANK(Z1890)),ISBLANK(AA1890)),#N/A,
IF(X1890="empty","empty",
VLOOKUP(X1890,MonsterGroupTable!$A:$A,1,0)))))))</f>
        <v>g106</v>
      </c>
      <c r="AA1890">
        <v>5</v>
      </c>
      <c r="AE1890" s="1" t="s">
        <v>446</v>
      </c>
      <c r="AF1890" s="2" t="str">
        <f>IF(AND(ISBLANK(AE1890),OR(NOT(ISBLANK(AG1890)),NOT(ISBLANK(AH1890)))),#N/A,
IF(ISBLANK(AE1890),"",
IF(AND(NOT(ISERROR(VLOOKUP(AE1890,MonsterTable!$A:$B,MATCH(MonsterTable!$B$1,MonsterTable!$A$1:$B$1,0),0))),OR(ISBLANK(AG1890),ISBLANK(AH1890))),#N/A,
IFERROR(VLOOKUP(AE1890,MonsterTable!$A:$B,MATCH(MonsterTable!$B$1,MonsterTable!$A$1:$B$1,0),0),
IF(OR(NOT(ISBLANK(AG1890)),ISBLANK(AH1890)),#N/A,
IF(AE1890="empty","empty",
VLOOKUP(AE1890,MonsterGroupTable!$A:$A,1,0)))))))</f>
        <v>empty</v>
      </c>
      <c r="AH1890">
        <v>3</v>
      </c>
      <c r="AL1890" s="1" t="s">
        <v>338</v>
      </c>
      <c r="AM1890" s="2">
        <f>IF(AND(ISBLANK(AL1890),OR(NOT(ISBLANK(AN1890)),NOT(ISBLANK(AO1890)))),#N/A,
IF(ISBLANK(AL1890),"",
IF(AND(NOT(ISERROR(VLOOKUP(AL1890,MonsterTable!$A:$B,MATCH(MonsterTable!$B$1,MonsterTable!$A$1:$B$1,0),0))),OR(ISBLANK(AN1890),ISBLANK(AO1890))),#N/A,
IFERROR(VLOOKUP(AL1890,MonsterTable!$A:$B,MATCH(MonsterTable!$B$1,MonsterTable!$A$1:$B$1,0),0),
IF(OR(NOT(ISBLANK(AN1890)),ISBLANK(AO1890)),#N/A,
IF(AL1890="empty","empty",
VLOOKUP(AL1890,MonsterGroupTable!$A:$A,1,0)))))))</f>
        <v>202</v>
      </c>
      <c r="AN1890">
        <v>1</v>
      </c>
      <c r="AO1890">
        <v>1</v>
      </c>
      <c r="AP1890">
        <v>0</v>
      </c>
      <c r="AT1890" s="2" t="str">
        <f>IF(AND(ISBLANK(AS1890),OR(NOT(ISBLANK(AU1890)),NOT(ISBLANK(AV1890)))),#N/A,
IF(ISBLANK(AS1890),"",
IF(AND(NOT(ISERROR(VLOOKUP(AS1890,MonsterTable!$A:$B,MATCH(MonsterTable!$B$1,MonsterTable!$A$1:$B$1,0),0))),OR(ISBLANK(AU1890),ISBLANK(AV1890))),#N/A,
IFERROR(VLOOKUP(AS1890,MonsterTable!$A:$B,MATCH(MonsterTable!$B$1,MonsterTable!$A$1:$B$1,0),0),
IF(OR(NOT(ISBLANK(AU1890)),ISBLANK(AV1890)),#N/A,
IF(AS1890="empty","empty",
VLOOKUP(AS1890,MonsterGroupTable!$A:$A,1,0)))))))</f>
        <v/>
      </c>
      <c r="BA1890" s="2" t="str">
        <f>IF(AND(ISBLANK(AZ1890),OR(NOT(ISBLANK(BB1890)),NOT(ISBLANK(BC1890)))),#N/A,
IF(ISBLANK(AZ1890),"",
IF(AND(NOT(ISERROR(VLOOKUP(AZ1890,MonsterTable!$A:$B,MATCH(MonsterTable!$B$1,MonsterTable!$A$1:$B$1,0),0))),OR(ISBLANK(BB1890),ISBLANK(BC1890))),#N/A,
IFERROR(VLOOKUP(AZ1890,MonsterTable!$A:$B,MATCH(MonsterTable!$B$1,MonsterTable!$A$1:$B$1,0),0),
IF(OR(NOT(ISBLANK(BB1890)),ISBLANK(BC1890)),#N/A,
IF(AZ1890="empty","empty",
VLOOKUP(AZ1890,MonsterGroupTable!$A:$A,1,0)))))))</f>
        <v/>
      </c>
    </row>
    <row r="1891" spans="1:53">
      <c r="A1891">
        <v>20857</v>
      </c>
      <c r="B1891">
        <f t="shared" si="63"/>
        <v>1.1000000000000001</v>
      </c>
      <c r="C1891">
        <f t="shared" si="64"/>
        <v>1.1000000000000001</v>
      </c>
      <c r="F1891">
        <v>4680</v>
      </c>
      <c r="G1891">
        <v>219074</v>
      </c>
      <c r="H1891">
        <v>0</v>
      </c>
      <c r="I1891">
        <v>0</v>
      </c>
      <c r="J1891">
        <v>0</v>
      </c>
      <c r="K1891" t="s">
        <v>362</v>
      </c>
      <c r="L1891" t="s">
        <v>251</v>
      </c>
      <c r="M1891" t="s">
        <v>443</v>
      </c>
      <c r="N1891" t="s">
        <v>444</v>
      </c>
      <c r="O1891">
        <v>0</v>
      </c>
      <c r="P1891">
        <v>-4.75</v>
      </c>
      <c r="Q1891">
        <v>-3.5</v>
      </c>
      <c r="R1891">
        <v>4.75</v>
      </c>
      <c r="S1891">
        <v>3</v>
      </c>
      <c r="T1891">
        <v>-13.5</v>
      </c>
      <c r="U1891">
        <v>2.5499999999999998</v>
      </c>
      <c r="V1891">
        <v>-6.75</v>
      </c>
      <c r="W1891" t="str">
        <f t="shared" si="58"/>
        <v>g106,5,empty,3,202,1,1,0</v>
      </c>
      <c r="X1891" s="1" t="s">
        <v>284</v>
      </c>
      <c r="Y1891" s="2" t="str">
        <f>IF(AND(ISBLANK(X1891),OR(NOT(ISBLANK(Z1891)),NOT(ISBLANK(AA1891)))),#N/A,
IF(ISBLANK(X1891),"",
IF(AND(NOT(ISERROR(VLOOKUP(X1891,MonsterTable!$A:$B,MATCH(MonsterTable!$B$1,MonsterTable!$A$1:$B$1,0),0))),OR(ISBLANK(Z1891),ISBLANK(AA1891))),#N/A,
IFERROR(VLOOKUP(X1891,MonsterTable!$A:$B,MATCH(MonsterTable!$B$1,MonsterTable!$A$1:$B$1,0),0),
IF(OR(NOT(ISBLANK(Z1891)),ISBLANK(AA1891)),#N/A,
IF(X1891="empty","empty",
VLOOKUP(X1891,MonsterGroupTable!$A:$A,1,0)))))))</f>
        <v>g106</v>
      </c>
      <c r="AA1891">
        <v>5</v>
      </c>
      <c r="AE1891" s="1" t="s">
        <v>446</v>
      </c>
      <c r="AF1891" s="2" t="str">
        <f>IF(AND(ISBLANK(AE1891),OR(NOT(ISBLANK(AG1891)),NOT(ISBLANK(AH1891)))),#N/A,
IF(ISBLANK(AE1891),"",
IF(AND(NOT(ISERROR(VLOOKUP(AE1891,MonsterTable!$A:$B,MATCH(MonsterTable!$B$1,MonsterTable!$A$1:$B$1,0),0))),OR(ISBLANK(AG1891),ISBLANK(AH1891))),#N/A,
IFERROR(VLOOKUP(AE1891,MonsterTable!$A:$B,MATCH(MonsterTable!$B$1,MonsterTable!$A$1:$B$1,0),0),
IF(OR(NOT(ISBLANK(AG1891)),ISBLANK(AH1891)),#N/A,
IF(AE1891="empty","empty",
VLOOKUP(AE1891,MonsterGroupTable!$A:$A,1,0)))))))</f>
        <v>empty</v>
      </c>
      <c r="AH1891">
        <v>3</v>
      </c>
      <c r="AL1891" s="1" t="s">
        <v>338</v>
      </c>
      <c r="AM1891" s="2">
        <f>IF(AND(ISBLANK(AL1891),OR(NOT(ISBLANK(AN1891)),NOT(ISBLANK(AO1891)))),#N/A,
IF(ISBLANK(AL1891),"",
IF(AND(NOT(ISERROR(VLOOKUP(AL1891,MonsterTable!$A:$B,MATCH(MonsterTable!$B$1,MonsterTable!$A$1:$B$1,0),0))),OR(ISBLANK(AN1891),ISBLANK(AO1891))),#N/A,
IFERROR(VLOOKUP(AL1891,MonsterTable!$A:$B,MATCH(MonsterTable!$B$1,MonsterTable!$A$1:$B$1,0),0),
IF(OR(NOT(ISBLANK(AN1891)),ISBLANK(AO1891)),#N/A,
IF(AL1891="empty","empty",
VLOOKUP(AL1891,MonsterGroupTable!$A:$A,1,0)))))))</f>
        <v>202</v>
      </c>
      <c r="AN1891">
        <v>1</v>
      </c>
      <c r="AO1891">
        <v>1</v>
      </c>
      <c r="AP1891">
        <v>0</v>
      </c>
      <c r="AT1891" s="2" t="str">
        <f>IF(AND(ISBLANK(AS1891),OR(NOT(ISBLANK(AU1891)),NOT(ISBLANK(AV1891)))),#N/A,
IF(ISBLANK(AS1891),"",
IF(AND(NOT(ISERROR(VLOOKUP(AS1891,MonsterTable!$A:$B,MATCH(MonsterTable!$B$1,MonsterTable!$A$1:$B$1,0),0))),OR(ISBLANK(AU1891),ISBLANK(AV1891))),#N/A,
IFERROR(VLOOKUP(AS1891,MonsterTable!$A:$B,MATCH(MonsterTable!$B$1,MonsterTable!$A$1:$B$1,0),0),
IF(OR(NOT(ISBLANK(AU1891)),ISBLANK(AV1891)),#N/A,
IF(AS1891="empty","empty",
VLOOKUP(AS1891,MonsterGroupTable!$A:$A,1,0)))))))</f>
        <v/>
      </c>
      <c r="BA1891" s="2" t="str">
        <f>IF(AND(ISBLANK(AZ1891),OR(NOT(ISBLANK(BB1891)),NOT(ISBLANK(BC1891)))),#N/A,
IF(ISBLANK(AZ1891),"",
IF(AND(NOT(ISERROR(VLOOKUP(AZ1891,MonsterTable!$A:$B,MATCH(MonsterTable!$B$1,MonsterTable!$A$1:$B$1,0),0))),OR(ISBLANK(BB1891),ISBLANK(BC1891))),#N/A,
IFERROR(VLOOKUP(AZ1891,MonsterTable!$A:$B,MATCH(MonsterTable!$B$1,MonsterTable!$A$1:$B$1,0),0),
IF(OR(NOT(ISBLANK(BB1891)),ISBLANK(BC1891)),#N/A,
IF(AZ1891="empty","empty",
VLOOKUP(AZ1891,MonsterGroupTable!$A:$A,1,0)))))))</f>
        <v/>
      </c>
    </row>
    <row r="1892" spans="1:53">
      <c r="A1892">
        <v>20858</v>
      </c>
      <c r="B1892">
        <f t="shared" si="63"/>
        <v>1.1000000000000001</v>
      </c>
      <c r="C1892">
        <f t="shared" si="64"/>
        <v>1.1000000000000001</v>
      </c>
      <c r="F1892">
        <v>4680</v>
      </c>
      <c r="G1892">
        <v>219776</v>
      </c>
      <c r="H1892">
        <v>0</v>
      </c>
      <c r="I1892">
        <v>0</v>
      </c>
      <c r="J1892">
        <v>0</v>
      </c>
      <c r="K1892" t="s">
        <v>362</v>
      </c>
      <c r="L1892" t="s">
        <v>251</v>
      </c>
      <c r="M1892" t="s">
        <v>443</v>
      </c>
      <c r="N1892" t="s">
        <v>444</v>
      </c>
      <c r="O1892">
        <v>0</v>
      </c>
      <c r="P1892">
        <v>-4.75</v>
      </c>
      <c r="Q1892">
        <v>-3.5</v>
      </c>
      <c r="R1892">
        <v>4.75</v>
      </c>
      <c r="S1892">
        <v>3</v>
      </c>
      <c r="T1892">
        <v>-13.5</v>
      </c>
      <c r="U1892">
        <v>2.5499999999999998</v>
      </c>
      <c r="V1892">
        <v>-6.75</v>
      </c>
      <c r="W1892" t="str">
        <f t="shared" si="58"/>
        <v>g106,5,empty,3,202,1,1,0</v>
      </c>
      <c r="X1892" s="1" t="s">
        <v>284</v>
      </c>
      <c r="Y1892" s="2" t="str">
        <f>IF(AND(ISBLANK(X1892),OR(NOT(ISBLANK(Z1892)),NOT(ISBLANK(AA1892)))),#N/A,
IF(ISBLANK(X1892),"",
IF(AND(NOT(ISERROR(VLOOKUP(X1892,MonsterTable!$A:$B,MATCH(MonsterTable!$B$1,MonsterTable!$A$1:$B$1,0),0))),OR(ISBLANK(Z1892),ISBLANK(AA1892))),#N/A,
IFERROR(VLOOKUP(X1892,MonsterTable!$A:$B,MATCH(MonsterTable!$B$1,MonsterTable!$A$1:$B$1,0),0),
IF(OR(NOT(ISBLANK(Z1892)),ISBLANK(AA1892)),#N/A,
IF(X1892="empty","empty",
VLOOKUP(X1892,MonsterGroupTable!$A:$A,1,0)))))))</f>
        <v>g106</v>
      </c>
      <c r="AA1892">
        <v>5</v>
      </c>
      <c r="AE1892" s="1" t="s">
        <v>446</v>
      </c>
      <c r="AF1892" s="2" t="str">
        <f>IF(AND(ISBLANK(AE1892),OR(NOT(ISBLANK(AG1892)),NOT(ISBLANK(AH1892)))),#N/A,
IF(ISBLANK(AE1892),"",
IF(AND(NOT(ISERROR(VLOOKUP(AE1892,MonsterTable!$A:$B,MATCH(MonsterTable!$B$1,MonsterTable!$A$1:$B$1,0),0))),OR(ISBLANK(AG1892),ISBLANK(AH1892))),#N/A,
IFERROR(VLOOKUP(AE1892,MonsterTable!$A:$B,MATCH(MonsterTable!$B$1,MonsterTable!$A$1:$B$1,0),0),
IF(OR(NOT(ISBLANK(AG1892)),ISBLANK(AH1892)),#N/A,
IF(AE1892="empty","empty",
VLOOKUP(AE1892,MonsterGroupTable!$A:$A,1,0)))))))</f>
        <v>empty</v>
      </c>
      <c r="AH1892">
        <v>3</v>
      </c>
      <c r="AL1892" s="1" t="s">
        <v>338</v>
      </c>
      <c r="AM1892" s="2">
        <f>IF(AND(ISBLANK(AL1892),OR(NOT(ISBLANK(AN1892)),NOT(ISBLANK(AO1892)))),#N/A,
IF(ISBLANK(AL1892),"",
IF(AND(NOT(ISERROR(VLOOKUP(AL1892,MonsterTable!$A:$B,MATCH(MonsterTable!$B$1,MonsterTable!$A$1:$B$1,0),0))),OR(ISBLANK(AN1892),ISBLANK(AO1892))),#N/A,
IFERROR(VLOOKUP(AL1892,MonsterTable!$A:$B,MATCH(MonsterTable!$B$1,MonsterTable!$A$1:$B$1,0),0),
IF(OR(NOT(ISBLANK(AN1892)),ISBLANK(AO1892)),#N/A,
IF(AL1892="empty","empty",
VLOOKUP(AL1892,MonsterGroupTable!$A:$A,1,0)))))))</f>
        <v>202</v>
      </c>
      <c r="AN1892">
        <v>1</v>
      </c>
      <c r="AO1892">
        <v>1</v>
      </c>
      <c r="AP1892">
        <v>0</v>
      </c>
      <c r="AT1892" s="2" t="str">
        <f>IF(AND(ISBLANK(AS1892),OR(NOT(ISBLANK(AU1892)),NOT(ISBLANK(AV1892)))),#N/A,
IF(ISBLANK(AS1892),"",
IF(AND(NOT(ISERROR(VLOOKUP(AS1892,MonsterTable!$A:$B,MATCH(MonsterTable!$B$1,MonsterTable!$A$1:$B$1,0),0))),OR(ISBLANK(AU1892),ISBLANK(AV1892))),#N/A,
IFERROR(VLOOKUP(AS1892,MonsterTable!$A:$B,MATCH(MonsterTable!$B$1,MonsterTable!$A$1:$B$1,0),0),
IF(OR(NOT(ISBLANK(AU1892)),ISBLANK(AV1892)),#N/A,
IF(AS1892="empty","empty",
VLOOKUP(AS1892,MonsterGroupTable!$A:$A,1,0)))))))</f>
        <v/>
      </c>
      <c r="BA1892" s="2" t="str">
        <f>IF(AND(ISBLANK(AZ1892),OR(NOT(ISBLANK(BB1892)),NOT(ISBLANK(BC1892)))),#N/A,
IF(ISBLANK(AZ1892),"",
IF(AND(NOT(ISERROR(VLOOKUP(AZ1892,MonsterTable!$A:$B,MATCH(MonsterTable!$B$1,MonsterTable!$A$1:$B$1,0),0))),OR(ISBLANK(BB1892),ISBLANK(BC1892))),#N/A,
IFERROR(VLOOKUP(AZ1892,MonsterTable!$A:$B,MATCH(MonsterTable!$B$1,MonsterTable!$A$1:$B$1,0),0),
IF(OR(NOT(ISBLANK(BB1892)),ISBLANK(BC1892)),#N/A,
IF(AZ1892="empty","empty",
VLOOKUP(AZ1892,MonsterGroupTable!$A:$A,1,0)))))))</f>
        <v/>
      </c>
    </row>
    <row r="1893" spans="1:53">
      <c r="A1893">
        <v>20859</v>
      </c>
      <c r="B1893">
        <f t="shared" si="63"/>
        <v>1.1000000000000001</v>
      </c>
      <c r="C1893">
        <f t="shared" si="64"/>
        <v>1.1000000000000001</v>
      </c>
      <c r="F1893">
        <v>4680</v>
      </c>
      <c r="G1893">
        <v>220478</v>
      </c>
      <c r="H1893">
        <v>0</v>
      </c>
      <c r="I1893">
        <v>0</v>
      </c>
      <c r="J1893">
        <v>0</v>
      </c>
      <c r="K1893" t="s">
        <v>362</v>
      </c>
      <c r="L1893" t="s">
        <v>251</v>
      </c>
      <c r="M1893" t="s">
        <v>443</v>
      </c>
      <c r="N1893" t="s">
        <v>444</v>
      </c>
      <c r="O1893">
        <v>0</v>
      </c>
      <c r="P1893">
        <v>-4.75</v>
      </c>
      <c r="Q1893">
        <v>-3.5</v>
      </c>
      <c r="R1893">
        <v>4.75</v>
      </c>
      <c r="S1893">
        <v>3</v>
      </c>
      <c r="T1893">
        <v>-13.5</v>
      </c>
      <c r="U1893">
        <v>2.5499999999999998</v>
      </c>
      <c r="V1893">
        <v>-6.75</v>
      </c>
      <c r="W1893" t="str">
        <f t="shared" si="58"/>
        <v>g106,5,empty,3,202,1,1,0</v>
      </c>
      <c r="X1893" s="1" t="s">
        <v>284</v>
      </c>
      <c r="Y1893" s="2" t="str">
        <f>IF(AND(ISBLANK(X1893),OR(NOT(ISBLANK(Z1893)),NOT(ISBLANK(AA1893)))),#N/A,
IF(ISBLANK(X1893),"",
IF(AND(NOT(ISERROR(VLOOKUP(X1893,MonsterTable!$A:$B,MATCH(MonsterTable!$B$1,MonsterTable!$A$1:$B$1,0),0))),OR(ISBLANK(Z1893),ISBLANK(AA1893))),#N/A,
IFERROR(VLOOKUP(X1893,MonsterTable!$A:$B,MATCH(MonsterTable!$B$1,MonsterTable!$A$1:$B$1,0),0),
IF(OR(NOT(ISBLANK(Z1893)),ISBLANK(AA1893)),#N/A,
IF(X1893="empty","empty",
VLOOKUP(X1893,MonsterGroupTable!$A:$A,1,0)))))))</f>
        <v>g106</v>
      </c>
      <c r="AA1893">
        <v>5</v>
      </c>
      <c r="AE1893" s="1" t="s">
        <v>446</v>
      </c>
      <c r="AF1893" s="2" t="str">
        <f>IF(AND(ISBLANK(AE1893),OR(NOT(ISBLANK(AG1893)),NOT(ISBLANK(AH1893)))),#N/A,
IF(ISBLANK(AE1893),"",
IF(AND(NOT(ISERROR(VLOOKUP(AE1893,MonsterTable!$A:$B,MATCH(MonsterTable!$B$1,MonsterTable!$A$1:$B$1,0),0))),OR(ISBLANK(AG1893),ISBLANK(AH1893))),#N/A,
IFERROR(VLOOKUP(AE1893,MonsterTable!$A:$B,MATCH(MonsterTable!$B$1,MonsterTable!$A$1:$B$1,0),0),
IF(OR(NOT(ISBLANK(AG1893)),ISBLANK(AH1893)),#N/A,
IF(AE1893="empty","empty",
VLOOKUP(AE1893,MonsterGroupTable!$A:$A,1,0)))))))</f>
        <v>empty</v>
      </c>
      <c r="AH1893">
        <v>3</v>
      </c>
      <c r="AL1893" s="1" t="s">
        <v>338</v>
      </c>
      <c r="AM1893" s="2">
        <f>IF(AND(ISBLANK(AL1893),OR(NOT(ISBLANK(AN1893)),NOT(ISBLANK(AO1893)))),#N/A,
IF(ISBLANK(AL1893),"",
IF(AND(NOT(ISERROR(VLOOKUP(AL1893,MonsterTable!$A:$B,MATCH(MonsterTable!$B$1,MonsterTable!$A$1:$B$1,0),0))),OR(ISBLANK(AN1893),ISBLANK(AO1893))),#N/A,
IFERROR(VLOOKUP(AL1893,MonsterTable!$A:$B,MATCH(MonsterTable!$B$1,MonsterTable!$A$1:$B$1,0),0),
IF(OR(NOT(ISBLANK(AN1893)),ISBLANK(AO1893)),#N/A,
IF(AL1893="empty","empty",
VLOOKUP(AL1893,MonsterGroupTable!$A:$A,1,0)))))))</f>
        <v>202</v>
      </c>
      <c r="AN1893">
        <v>1</v>
      </c>
      <c r="AO1893">
        <v>1</v>
      </c>
      <c r="AP1893">
        <v>0</v>
      </c>
      <c r="AT1893" s="2" t="str">
        <f>IF(AND(ISBLANK(AS1893),OR(NOT(ISBLANK(AU1893)),NOT(ISBLANK(AV1893)))),#N/A,
IF(ISBLANK(AS1893),"",
IF(AND(NOT(ISERROR(VLOOKUP(AS1893,MonsterTable!$A:$B,MATCH(MonsterTable!$B$1,MonsterTable!$A$1:$B$1,0),0))),OR(ISBLANK(AU1893),ISBLANK(AV1893))),#N/A,
IFERROR(VLOOKUP(AS1893,MonsterTable!$A:$B,MATCH(MonsterTable!$B$1,MonsterTable!$A$1:$B$1,0),0),
IF(OR(NOT(ISBLANK(AU1893)),ISBLANK(AV1893)),#N/A,
IF(AS1893="empty","empty",
VLOOKUP(AS1893,MonsterGroupTable!$A:$A,1,0)))))))</f>
        <v/>
      </c>
      <c r="BA1893" s="2" t="str">
        <f>IF(AND(ISBLANK(AZ1893),OR(NOT(ISBLANK(BB1893)),NOT(ISBLANK(BC1893)))),#N/A,
IF(ISBLANK(AZ1893),"",
IF(AND(NOT(ISERROR(VLOOKUP(AZ1893,MonsterTable!$A:$B,MATCH(MonsterTable!$B$1,MonsterTable!$A$1:$B$1,0),0))),OR(ISBLANK(BB1893),ISBLANK(BC1893))),#N/A,
IFERROR(VLOOKUP(AZ1893,MonsterTable!$A:$B,MATCH(MonsterTable!$B$1,MonsterTable!$A$1:$B$1,0),0),
IF(OR(NOT(ISBLANK(BB1893)),ISBLANK(BC1893)),#N/A,
IF(AZ1893="empty","empty",
VLOOKUP(AZ1893,MonsterGroupTable!$A:$A,1,0)))))))</f>
        <v/>
      </c>
    </row>
    <row r="1894" spans="1:53">
      <c r="A1894">
        <v>20860</v>
      </c>
      <c r="B1894">
        <f t="shared" si="63"/>
        <v>1.2</v>
      </c>
      <c r="C1894">
        <f t="shared" si="64"/>
        <v>1.1000000000000001</v>
      </c>
      <c r="F1894">
        <v>4680</v>
      </c>
      <c r="G1894">
        <v>221180</v>
      </c>
      <c r="H1894">
        <v>0</v>
      </c>
      <c r="I1894">
        <v>0</v>
      </c>
      <c r="J1894">
        <v>0</v>
      </c>
      <c r="K1894" t="s">
        <v>362</v>
      </c>
      <c r="L1894" t="s">
        <v>251</v>
      </c>
      <c r="M1894" t="s">
        <v>443</v>
      </c>
      <c r="N1894" t="s">
        <v>444</v>
      </c>
      <c r="O1894">
        <v>0</v>
      </c>
      <c r="P1894">
        <v>-4.75</v>
      </c>
      <c r="Q1894">
        <v>-3.5</v>
      </c>
      <c r="R1894">
        <v>4.75</v>
      </c>
      <c r="S1894">
        <v>3</v>
      </c>
      <c r="T1894">
        <v>-13.5</v>
      </c>
      <c r="U1894">
        <v>2.5499999999999998</v>
      </c>
      <c r="V1894">
        <v>-6.75</v>
      </c>
      <c r="W1894" t="str">
        <f t="shared" si="58"/>
        <v>g106,5,empty,3,202,1,1,0</v>
      </c>
      <c r="X1894" s="1" t="s">
        <v>284</v>
      </c>
      <c r="Y1894" s="2" t="str">
        <f>IF(AND(ISBLANK(X1894),OR(NOT(ISBLANK(Z1894)),NOT(ISBLANK(AA1894)))),#N/A,
IF(ISBLANK(X1894),"",
IF(AND(NOT(ISERROR(VLOOKUP(X1894,MonsterTable!$A:$B,MATCH(MonsterTable!$B$1,MonsterTable!$A$1:$B$1,0),0))),OR(ISBLANK(Z1894),ISBLANK(AA1894))),#N/A,
IFERROR(VLOOKUP(X1894,MonsterTable!$A:$B,MATCH(MonsterTable!$B$1,MonsterTable!$A$1:$B$1,0),0),
IF(OR(NOT(ISBLANK(Z1894)),ISBLANK(AA1894)),#N/A,
IF(X1894="empty","empty",
VLOOKUP(X1894,MonsterGroupTable!$A:$A,1,0)))))))</f>
        <v>g106</v>
      </c>
      <c r="AA1894">
        <v>5</v>
      </c>
      <c r="AE1894" s="1" t="s">
        <v>446</v>
      </c>
      <c r="AF1894" s="2" t="str">
        <f>IF(AND(ISBLANK(AE1894),OR(NOT(ISBLANK(AG1894)),NOT(ISBLANK(AH1894)))),#N/A,
IF(ISBLANK(AE1894),"",
IF(AND(NOT(ISERROR(VLOOKUP(AE1894,MonsterTable!$A:$B,MATCH(MonsterTable!$B$1,MonsterTable!$A$1:$B$1,0),0))),OR(ISBLANK(AG1894),ISBLANK(AH1894))),#N/A,
IFERROR(VLOOKUP(AE1894,MonsterTable!$A:$B,MATCH(MonsterTable!$B$1,MonsterTable!$A$1:$B$1,0),0),
IF(OR(NOT(ISBLANK(AG1894)),ISBLANK(AH1894)),#N/A,
IF(AE1894="empty","empty",
VLOOKUP(AE1894,MonsterGroupTable!$A:$A,1,0)))))))</f>
        <v>empty</v>
      </c>
      <c r="AH1894">
        <v>3</v>
      </c>
      <c r="AL1894" s="1" t="s">
        <v>338</v>
      </c>
      <c r="AM1894" s="2">
        <f>IF(AND(ISBLANK(AL1894),OR(NOT(ISBLANK(AN1894)),NOT(ISBLANK(AO1894)))),#N/A,
IF(ISBLANK(AL1894),"",
IF(AND(NOT(ISERROR(VLOOKUP(AL1894,MonsterTable!$A:$B,MATCH(MonsterTable!$B$1,MonsterTable!$A$1:$B$1,0),0))),OR(ISBLANK(AN1894),ISBLANK(AO1894))),#N/A,
IFERROR(VLOOKUP(AL1894,MonsterTable!$A:$B,MATCH(MonsterTable!$B$1,MonsterTable!$A$1:$B$1,0),0),
IF(OR(NOT(ISBLANK(AN1894)),ISBLANK(AO1894)),#N/A,
IF(AL1894="empty","empty",
VLOOKUP(AL1894,MonsterGroupTable!$A:$A,1,0)))))))</f>
        <v>202</v>
      </c>
      <c r="AN1894">
        <v>1</v>
      </c>
      <c r="AO1894">
        <v>1</v>
      </c>
      <c r="AP1894">
        <v>0</v>
      </c>
      <c r="AT1894" s="2" t="str">
        <f>IF(AND(ISBLANK(AS1894),OR(NOT(ISBLANK(AU1894)),NOT(ISBLANK(AV1894)))),#N/A,
IF(ISBLANK(AS1894),"",
IF(AND(NOT(ISERROR(VLOOKUP(AS1894,MonsterTable!$A:$B,MATCH(MonsterTable!$B$1,MonsterTable!$A$1:$B$1,0),0))),OR(ISBLANK(AU1894),ISBLANK(AV1894))),#N/A,
IFERROR(VLOOKUP(AS1894,MonsterTable!$A:$B,MATCH(MonsterTable!$B$1,MonsterTable!$A$1:$B$1,0),0),
IF(OR(NOT(ISBLANK(AU1894)),ISBLANK(AV1894)),#N/A,
IF(AS1894="empty","empty",
VLOOKUP(AS1894,MonsterGroupTable!$A:$A,1,0)))))))</f>
        <v/>
      </c>
      <c r="BA1894" s="2" t="str">
        <f>IF(AND(ISBLANK(AZ1894),OR(NOT(ISBLANK(BB1894)),NOT(ISBLANK(BC1894)))),#N/A,
IF(ISBLANK(AZ1894),"",
IF(AND(NOT(ISERROR(VLOOKUP(AZ1894,MonsterTable!$A:$B,MATCH(MonsterTable!$B$1,MonsterTable!$A$1:$B$1,0),0))),OR(ISBLANK(BB1894),ISBLANK(BC1894))),#N/A,
IFERROR(VLOOKUP(AZ1894,MonsterTable!$A:$B,MATCH(MonsterTable!$B$1,MonsterTable!$A$1:$B$1,0),0),
IF(OR(NOT(ISBLANK(BB1894)),ISBLANK(BC1894)),#N/A,
IF(AZ1894="empty","empty",
VLOOKUP(AZ1894,MonsterGroupTable!$A:$A,1,0)))))))</f>
        <v/>
      </c>
    </row>
    <row r="1895" spans="1:53">
      <c r="A1895">
        <v>20861</v>
      </c>
      <c r="B1895">
        <f t="shared" si="63"/>
        <v>1.1000000000000001</v>
      </c>
      <c r="C1895">
        <f t="shared" si="64"/>
        <v>1.1000000000000001</v>
      </c>
      <c r="F1895">
        <v>4680</v>
      </c>
      <c r="G1895">
        <v>221882</v>
      </c>
      <c r="H1895">
        <v>0</v>
      </c>
      <c r="I1895">
        <v>0</v>
      </c>
      <c r="J1895">
        <v>0</v>
      </c>
      <c r="K1895" t="s">
        <v>362</v>
      </c>
      <c r="L1895" t="s">
        <v>253</v>
      </c>
      <c r="M1895" t="s">
        <v>443</v>
      </c>
      <c r="N1895" t="s">
        <v>444</v>
      </c>
      <c r="O1895">
        <v>0</v>
      </c>
      <c r="P1895">
        <v>-4.75</v>
      </c>
      <c r="Q1895">
        <v>-3.5</v>
      </c>
      <c r="R1895">
        <v>4.75</v>
      </c>
      <c r="S1895">
        <v>3</v>
      </c>
      <c r="T1895">
        <v>-13.5</v>
      </c>
      <c r="U1895">
        <v>2.5499999999999998</v>
      </c>
      <c r="V1895">
        <v>-6.75</v>
      </c>
      <c r="W1895" t="str">
        <f t="shared" si="58"/>
        <v>g107,5,empty,3,203,1,1,0</v>
      </c>
      <c r="X1895" s="1" t="s">
        <v>285</v>
      </c>
      <c r="Y1895" s="2" t="str">
        <f>IF(AND(ISBLANK(X1895),OR(NOT(ISBLANK(Z1895)),NOT(ISBLANK(AA1895)))),#N/A,
IF(ISBLANK(X1895),"",
IF(AND(NOT(ISERROR(VLOOKUP(X1895,MonsterTable!$A:$B,MATCH(MonsterTable!$B$1,MonsterTable!$A$1:$B$1,0),0))),OR(ISBLANK(Z1895),ISBLANK(AA1895))),#N/A,
IFERROR(VLOOKUP(X1895,MonsterTable!$A:$B,MATCH(MonsterTable!$B$1,MonsterTable!$A$1:$B$1,0),0),
IF(OR(NOT(ISBLANK(Z1895)),ISBLANK(AA1895)),#N/A,
IF(X1895="empty","empty",
VLOOKUP(X1895,MonsterGroupTable!$A:$A,1,0)))))))</f>
        <v>g107</v>
      </c>
      <c r="AA1895">
        <v>5</v>
      </c>
      <c r="AE1895" s="1" t="s">
        <v>446</v>
      </c>
      <c r="AF1895" s="2" t="str">
        <f>IF(AND(ISBLANK(AE1895),OR(NOT(ISBLANK(AG1895)),NOT(ISBLANK(AH1895)))),#N/A,
IF(ISBLANK(AE1895),"",
IF(AND(NOT(ISERROR(VLOOKUP(AE1895,MonsterTable!$A:$B,MATCH(MonsterTable!$B$1,MonsterTable!$A$1:$B$1,0),0))),OR(ISBLANK(AG1895),ISBLANK(AH1895))),#N/A,
IFERROR(VLOOKUP(AE1895,MonsterTable!$A:$B,MATCH(MonsterTable!$B$1,MonsterTable!$A$1:$B$1,0),0),
IF(OR(NOT(ISBLANK(AG1895)),ISBLANK(AH1895)),#N/A,
IF(AE1895="empty","empty",
VLOOKUP(AE1895,MonsterGroupTable!$A:$A,1,0)))))))</f>
        <v>empty</v>
      </c>
      <c r="AH1895">
        <v>3</v>
      </c>
      <c r="AL1895" s="1" t="s">
        <v>339</v>
      </c>
      <c r="AM1895" s="2">
        <f>IF(AND(ISBLANK(AL1895),OR(NOT(ISBLANK(AN1895)),NOT(ISBLANK(AO1895)))),#N/A,
IF(ISBLANK(AL1895),"",
IF(AND(NOT(ISERROR(VLOOKUP(AL1895,MonsterTable!$A:$B,MATCH(MonsterTable!$B$1,MonsterTable!$A$1:$B$1,0),0))),OR(ISBLANK(AN1895),ISBLANK(AO1895))),#N/A,
IFERROR(VLOOKUP(AL1895,MonsterTable!$A:$B,MATCH(MonsterTable!$B$1,MonsterTable!$A$1:$B$1,0),0),
IF(OR(NOT(ISBLANK(AN1895)),ISBLANK(AO1895)),#N/A,
IF(AL1895="empty","empty",
VLOOKUP(AL1895,MonsterGroupTable!$A:$A,1,0)))))))</f>
        <v>203</v>
      </c>
      <c r="AN1895">
        <v>1</v>
      </c>
      <c r="AO1895">
        <v>1</v>
      </c>
      <c r="AP1895">
        <v>0</v>
      </c>
      <c r="AT1895" s="2" t="str">
        <f>IF(AND(ISBLANK(AS1895),OR(NOT(ISBLANK(AU1895)),NOT(ISBLANK(AV1895)))),#N/A,
IF(ISBLANK(AS1895),"",
IF(AND(NOT(ISERROR(VLOOKUP(AS1895,MonsterTable!$A:$B,MATCH(MonsterTable!$B$1,MonsterTable!$A$1:$B$1,0),0))),OR(ISBLANK(AU1895),ISBLANK(AV1895))),#N/A,
IFERROR(VLOOKUP(AS1895,MonsterTable!$A:$B,MATCH(MonsterTable!$B$1,MonsterTable!$A$1:$B$1,0),0),
IF(OR(NOT(ISBLANK(AU1895)),ISBLANK(AV1895)),#N/A,
IF(AS1895="empty","empty",
VLOOKUP(AS1895,MonsterGroupTable!$A:$A,1,0)))))))</f>
        <v/>
      </c>
      <c r="BA1895" s="2" t="str">
        <f>IF(AND(ISBLANK(AZ1895),OR(NOT(ISBLANK(BB1895)),NOT(ISBLANK(BC1895)))),#N/A,
IF(ISBLANK(AZ1895),"",
IF(AND(NOT(ISERROR(VLOOKUP(AZ1895,MonsterTable!$A:$B,MATCH(MonsterTable!$B$1,MonsterTable!$A$1:$B$1,0),0))),OR(ISBLANK(BB1895),ISBLANK(BC1895))),#N/A,
IFERROR(VLOOKUP(AZ1895,MonsterTable!$A:$B,MATCH(MonsterTable!$B$1,MonsterTable!$A$1:$B$1,0),0),
IF(OR(NOT(ISBLANK(BB1895)),ISBLANK(BC1895)),#N/A,
IF(AZ1895="empty","empty",
VLOOKUP(AZ1895,MonsterGroupTable!$A:$A,1,0)))))))</f>
        <v/>
      </c>
    </row>
    <row r="1896" spans="1:53">
      <c r="A1896">
        <v>20862</v>
      </c>
      <c r="B1896">
        <f t="shared" si="63"/>
        <v>1.1000000000000001</v>
      </c>
      <c r="C1896">
        <f t="shared" si="64"/>
        <v>1.1000000000000001</v>
      </c>
      <c r="F1896">
        <v>4680</v>
      </c>
      <c r="G1896">
        <v>222584</v>
      </c>
      <c r="H1896">
        <v>0</v>
      </c>
      <c r="I1896">
        <v>0</v>
      </c>
      <c r="J1896">
        <v>0</v>
      </c>
      <c r="K1896" t="s">
        <v>362</v>
      </c>
      <c r="L1896" t="s">
        <v>253</v>
      </c>
      <c r="M1896" t="s">
        <v>443</v>
      </c>
      <c r="N1896" t="s">
        <v>444</v>
      </c>
      <c r="O1896">
        <v>0</v>
      </c>
      <c r="P1896">
        <v>-4.75</v>
      </c>
      <c r="Q1896">
        <v>-3.5</v>
      </c>
      <c r="R1896">
        <v>4.75</v>
      </c>
      <c r="S1896">
        <v>3</v>
      </c>
      <c r="T1896">
        <v>-13.5</v>
      </c>
      <c r="U1896">
        <v>2.5499999999999998</v>
      </c>
      <c r="V1896">
        <v>-6.75</v>
      </c>
      <c r="W1896" t="str">
        <f t="shared" si="58"/>
        <v>g107,5,empty,3,203,1,1,0</v>
      </c>
      <c r="X1896" s="1" t="s">
        <v>285</v>
      </c>
      <c r="Y1896" s="2" t="str">
        <f>IF(AND(ISBLANK(X1896),OR(NOT(ISBLANK(Z1896)),NOT(ISBLANK(AA1896)))),#N/A,
IF(ISBLANK(X1896),"",
IF(AND(NOT(ISERROR(VLOOKUP(X1896,MonsterTable!$A:$B,MATCH(MonsterTable!$B$1,MonsterTable!$A$1:$B$1,0),0))),OR(ISBLANK(Z1896),ISBLANK(AA1896))),#N/A,
IFERROR(VLOOKUP(X1896,MonsterTable!$A:$B,MATCH(MonsterTable!$B$1,MonsterTable!$A$1:$B$1,0),0),
IF(OR(NOT(ISBLANK(Z1896)),ISBLANK(AA1896)),#N/A,
IF(X1896="empty","empty",
VLOOKUP(X1896,MonsterGroupTable!$A:$A,1,0)))))))</f>
        <v>g107</v>
      </c>
      <c r="AA1896">
        <v>5</v>
      </c>
      <c r="AE1896" s="1" t="s">
        <v>446</v>
      </c>
      <c r="AF1896" s="2" t="str">
        <f>IF(AND(ISBLANK(AE1896),OR(NOT(ISBLANK(AG1896)),NOT(ISBLANK(AH1896)))),#N/A,
IF(ISBLANK(AE1896),"",
IF(AND(NOT(ISERROR(VLOOKUP(AE1896,MonsterTable!$A:$B,MATCH(MonsterTable!$B$1,MonsterTable!$A$1:$B$1,0),0))),OR(ISBLANK(AG1896),ISBLANK(AH1896))),#N/A,
IFERROR(VLOOKUP(AE1896,MonsterTable!$A:$B,MATCH(MonsterTable!$B$1,MonsterTable!$A$1:$B$1,0),0),
IF(OR(NOT(ISBLANK(AG1896)),ISBLANK(AH1896)),#N/A,
IF(AE1896="empty","empty",
VLOOKUP(AE1896,MonsterGroupTable!$A:$A,1,0)))))))</f>
        <v>empty</v>
      </c>
      <c r="AH1896">
        <v>3</v>
      </c>
      <c r="AL1896" s="1" t="s">
        <v>339</v>
      </c>
      <c r="AM1896" s="2">
        <f>IF(AND(ISBLANK(AL1896),OR(NOT(ISBLANK(AN1896)),NOT(ISBLANK(AO1896)))),#N/A,
IF(ISBLANK(AL1896),"",
IF(AND(NOT(ISERROR(VLOOKUP(AL1896,MonsterTable!$A:$B,MATCH(MonsterTable!$B$1,MonsterTable!$A$1:$B$1,0),0))),OR(ISBLANK(AN1896),ISBLANK(AO1896))),#N/A,
IFERROR(VLOOKUP(AL1896,MonsterTable!$A:$B,MATCH(MonsterTable!$B$1,MonsterTable!$A$1:$B$1,0),0),
IF(OR(NOT(ISBLANK(AN1896)),ISBLANK(AO1896)),#N/A,
IF(AL1896="empty","empty",
VLOOKUP(AL1896,MonsterGroupTable!$A:$A,1,0)))))))</f>
        <v>203</v>
      </c>
      <c r="AN1896">
        <v>1</v>
      </c>
      <c r="AO1896">
        <v>1</v>
      </c>
      <c r="AP1896">
        <v>0</v>
      </c>
      <c r="AT1896" s="2" t="str">
        <f>IF(AND(ISBLANK(AS1896),OR(NOT(ISBLANK(AU1896)),NOT(ISBLANK(AV1896)))),#N/A,
IF(ISBLANK(AS1896),"",
IF(AND(NOT(ISERROR(VLOOKUP(AS1896,MonsterTable!$A:$B,MATCH(MonsterTable!$B$1,MonsterTable!$A$1:$B$1,0),0))),OR(ISBLANK(AU1896),ISBLANK(AV1896))),#N/A,
IFERROR(VLOOKUP(AS1896,MonsterTable!$A:$B,MATCH(MonsterTable!$B$1,MonsterTable!$A$1:$B$1,0),0),
IF(OR(NOT(ISBLANK(AU1896)),ISBLANK(AV1896)),#N/A,
IF(AS1896="empty","empty",
VLOOKUP(AS1896,MonsterGroupTable!$A:$A,1,0)))))))</f>
        <v/>
      </c>
      <c r="BA1896" s="2" t="str">
        <f>IF(AND(ISBLANK(AZ1896),OR(NOT(ISBLANK(BB1896)),NOT(ISBLANK(BC1896)))),#N/A,
IF(ISBLANK(AZ1896),"",
IF(AND(NOT(ISERROR(VLOOKUP(AZ1896,MonsterTable!$A:$B,MATCH(MonsterTable!$B$1,MonsterTable!$A$1:$B$1,0),0))),OR(ISBLANK(BB1896),ISBLANK(BC1896))),#N/A,
IFERROR(VLOOKUP(AZ1896,MonsterTable!$A:$B,MATCH(MonsterTable!$B$1,MonsterTable!$A$1:$B$1,0),0),
IF(OR(NOT(ISBLANK(BB1896)),ISBLANK(BC1896)),#N/A,
IF(AZ1896="empty","empty",
VLOOKUP(AZ1896,MonsterGroupTable!$A:$A,1,0)))))))</f>
        <v/>
      </c>
    </row>
    <row r="1897" spans="1:53">
      <c r="A1897">
        <v>20863</v>
      </c>
      <c r="B1897">
        <f t="shared" si="63"/>
        <v>1.1000000000000001</v>
      </c>
      <c r="C1897">
        <f t="shared" si="64"/>
        <v>1.1000000000000001</v>
      </c>
      <c r="F1897">
        <v>4680</v>
      </c>
      <c r="G1897">
        <v>223286</v>
      </c>
      <c r="H1897">
        <v>0</v>
      </c>
      <c r="I1897">
        <v>0</v>
      </c>
      <c r="J1897">
        <v>0</v>
      </c>
      <c r="K1897" t="s">
        <v>362</v>
      </c>
      <c r="L1897" t="s">
        <v>253</v>
      </c>
      <c r="M1897" t="s">
        <v>443</v>
      </c>
      <c r="N1897" t="s">
        <v>444</v>
      </c>
      <c r="O1897">
        <v>0</v>
      </c>
      <c r="P1897">
        <v>-4.75</v>
      </c>
      <c r="Q1897">
        <v>-3.5</v>
      </c>
      <c r="R1897">
        <v>4.75</v>
      </c>
      <c r="S1897">
        <v>3</v>
      </c>
      <c r="T1897">
        <v>-13.5</v>
      </c>
      <c r="U1897">
        <v>2.5499999999999998</v>
      </c>
      <c r="V1897">
        <v>-6.75</v>
      </c>
      <c r="W1897" t="str">
        <f t="shared" si="58"/>
        <v>g107,5,empty,3,203,1,1,0</v>
      </c>
      <c r="X1897" s="1" t="s">
        <v>285</v>
      </c>
      <c r="Y1897" s="2" t="str">
        <f>IF(AND(ISBLANK(X1897),OR(NOT(ISBLANK(Z1897)),NOT(ISBLANK(AA1897)))),#N/A,
IF(ISBLANK(X1897),"",
IF(AND(NOT(ISERROR(VLOOKUP(X1897,MonsterTable!$A:$B,MATCH(MonsterTable!$B$1,MonsterTable!$A$1:$B$1,0),0))),OR(ISBLANK(Z1897),ISBLANK(AA1897))),#N/A,
IFERROR(VLOOKUP(X1897,MonsterTable!$A:$B,MATCH(MonsterTable!$B$1,MonsterTable!$A$1:$B$1,0),0),
IF(OR(NOT(ISBLANK(Z1897)),ISBLANK(AA1897)),#N/A,
IF(X1897="empty","empty",
VLOOKUP(X1897,MonsterGroupTable!$A:$A,1,0)))))))</f>
        <v>g107</v>
      </c>
      <c r="AA1897">
        <v>5</v>
      </c>
      <c r="AE1897" s="1" t="s">
        <v>446</v>
      </c>
      <c r="AF1897" s="2" t="str">
        <f>IF(AND(ISBLANK(AE1897),OR(NOT(ISBLANK(AG1897)),NOT(ISBLANK(AH1897)))),#N/A,
IF(ISBLANK(AE1897),"",
IF(AND(NOT(ISERROR(VLOOKUP(AE1897,MonsterTable!$A:$B,MATCH(MonsterTable!$B$1,MonsterTable!$A$1:$B$1,0),0))),OR(ISBLANK(AG1897),ISBLANK(AH1897))),#N/A,
IFERROR(VLOOKUP(AE1897,MonsterTable!$A:$B,MATCH(MonsterTable!$B$1,MonsterTable!$A$1:$B$1,0),0),
IF(OR(NOT(ISBLANK(AG1897)),ISBLANK(AH1897)),#N/A,
IF(AE1897="empty","empty",
VLOOKUP(AE1897,MonsterGroupTable!$A:$A,1,0)))))))</f>
        <v>empty</v>
      </c>
      <c r="AH1897">
        <v>3</v>
      </c>
      <c r="AL1897" s="1" t="s">
        <v>339</v>
      </c>
      <c r="AM1897" s="2">
        <f>IF(AND(ISBLANK(AL1897),OR(NOT(ISBLANK(AN1897)),NOT(ISBLANK(AO1897)))),#N/A,
IF(ISBLANK(AL1897),"",
IF(AND(NOT(ISERROR(VLOOKUP(AL1897,MonsterTable!$A:$B,MATCH(MonsterTable!$B$1,MonsterTable!$A$1:$B$1,0),0))),OR(ISBLANK(AN1897),ISBLANK(AO1897))),#N/A,
IFERROR(VLOOKUP(AL1897,MonsterTable!$A:$B,MATCH(MonsterTable!$B$1,MonsterTable!$A$1:$B$1,0),0),
IF(OR(NOT(ISBLANK(AN1897)),ISBLANK(AO1897)),#N/A,
IF(AL1897="empty","empty",
VLOOKUP(AL1897,MonsterGroupTable!$A:$A,1,0)))))))</f>
        <v>203</v>
      </c>
      <c r="AN1897">
        <v>1</v>
      </c>
      <c r="AO1897">
        <v>1</v>
      </c>
      <c r="AP1897">
        <v>0</v>
      </c>
      <c r="AT1897" s="2" t="str">
        <f>IF(AND(ISBLANK(AS1897),OR(NOT(ISBLANK(AU1897)),NOT(ISBLANK(AV1897)))),#N/A,
IF(ISBLANK(AS1897),"",
IF(AND(NOT(ISERROR(VLOOKUP(AS1897,MonsterTable!$A:$B,MATCH(MonsterTable!$B$1,MonsterTable!$A$1:$B$1,0),0))),OR(ISBLANK(AU1897),ISBLANK(AV1897))),#N/A,
IFERROR(VLOOKUP(AS1897,MonsterTable!$A:$B,MATCH(MonsterTable!$B$1,MonsterTable!$A$1:$B$1,0),0),
IF(OR(NOT(ISBLANK(AU1897)),ISBLANK(AV1897)),#N/A,
IF(AS1897="empty","empty",
VLOOKUP(AS1897,MonsterGroupTable!$A:$A,1,0)))))))</f>
        <v/>
      </c>
      <c r="BA1897" s="2" t="str">
        <f>IF(AND(ISBLANK(AZ1897),OR(NOT(ISBLANK(BB1897)),NOT(ISBLANK(BC1897)))),#N/A,
IF(ISBLANK(AZ1897),"",
IF(AND(NOT(ISERROR(VLOOKUP(AZ1897,MonsterTable!$A:$B,MATCH(MonsterTable!$B$1,MonsterTable!$A$1:$B$1,0),0))),OR(ISBLANK(BB1897),ISBLANK(BC1897))),#N/A,
IFERROR(VLOOKUP(AZ1897,MonsterTable!$A:$B,MATCH(MonsterTable!$B$1,MonsterTable!$A$1:$B$1,0),0),
IF(OR(NOT(ISBLANK(BB1897)),ISBLANK(BC1897)),#N/A,
IF(AZ1897="empty","empty",
VLOOKUP(AZ1897,MonsterGroupTable!$A:$A,1,0)))))))</f>
        <v/>
      </c>
    </row>
    <row r="1898" spans="1:53">
      <c r="A1898">
        <v>20864</v>
      </c>
      <c r="B1898">
        <f t="shared" si="63"/>
        <v>1.1000000000000001</v>
      </c>
      <c r="C1898">
        <f t="shared" si="64"/>
        <v>1.1000000000000001</v>
      </c>
      <c r="F1898">
        <v>4680</v>
      </c>
      <c r="G1898">
        <v>223988</v>
      </c>
      <c r="H1898">
        <v>0</v>
      </c>
      <c r="I1898">
        <v>0</v>
      </c>
      <c r="J1898">
        <v>0</v>
      </c>
      <c r="K1898" t="s">
        <v>362</v>
      </c>
      <c r="L1898" t="s">
        <v>253</v>
      </c>
      <c r="M1898" t="s">
        <v>443</v>
      </c>
      <c r="N1898" t="s">
        <v>444</v>
      </c>
      <c r="O1898">
        <v>0</v>
      </c>
      <c r="P1898">
        <v>-4.75</v>
      </c>
      <c r="Q1898">
        <v>-3.5</v>
      </c>
      <c r="R1898">
        <v>4.75</v>
      </c>
      <c r="S1898">
        <v>3</v>
      </c>
      <c r="T1898">
        <v>-13.5</v>
      </c>
      <c r="U1898">
        <v>2.5499999999999998</v>
      </c>
      <c r="V1898">
        <v>-6.75</v>
      </c>
      <c r="W1898" t="str">
        <f t="shared" si="58"/>
        <v>g107,5,empty,3,203,1,1,0</v>
      </c>
      <c r="X1898" s="1" t="s">
        <v>285</v>
      </c>
      <c r="Y1898" s="2" t="str">
        <f>IF(AND(ISBLANK(X1898),OR(NOT(ISBLANK(Z1898)),NOT(ISBLANK(AA1898)))),#N/A,
IF(ISBLANK(X1898),"",
IF(AND(NOT(ISERROR(VLOOKUP(X1898,MonsterTable!$A:$B,MATCH(MonsterTable!$B$1,MonsterTable!$A$1:$B$1,0),0))),OR(ISBLANK(Z1898),ISBLANK(AA1898))),#N/A,
IFERROR(VLOOKUP(X1898,MonsterTable!$A:$B,MATCH(MonsterTable!$B$1,MonsterTable!$A$1:$B$1,0),0),
IF(OR(NOT(ISBLANK(Z1898)),ISBLANK(AA1898)),#N/A,
IF(X1898="empty","empty",
VLOOKUP(X1898,MonsterGroupTable!$A:$A,1,0)))))))</f>
        <v>g107</v>
      </c>
      <c r="AA1898">
        <v>5</v>
      </c>
      <c r="AE1898" s="1" t="s">
        <v>446</v>
      </c>
      <c r="AF1898" s="2" t="str">
        <f>IF(AND(ISBLANK(AE1898),OR(NOT(ISBLANK(AG1898)),NOT(ISBLANK(AH1898)))),#N/A,
IF(ISBLANK(AE1898),"",
IF(AND(NOT(ISERROR(VLOOKUP(AE1898,MonsterTable!$A:$B,MATCH(MonsterTable!$B$1,MonsterTable!$A$1:$B$1,0),0))),OR(ISBLANK(AG1898),ISBLANK(AH1898))),#N/A,
IFERROR(VLOOKUP(AE1898,MonsterTable!$A:$B,MATCH(MonsterTable!$B$1,MonsterTable!$A$1:$B$1,0),0),
IF(OR(NOT(ISBLANK(AG1898)),ISBLANK(AH1898)),#N/A,
IF(AE1898="empty","empty",
VLOOKUP(AE1898,MonsterGroupTable!$A:$A,1,0)))))))</f>
        <v>empty</v>
      </c>
      <c r="AH1898">
        <v>3</v>
      </c>
      <c r="AL1898" s="1" t="s">
        <v>339</v>
      </c>
      <c r="AM1898" s="2">
        <f>IF(AND(ISBLANK(AL1898),OR(NOT(ISBLANK(AN1898)),NOT(ISBLANK(AO1898)))),#N/A,
IF(ISBLANK(AL1898),"",
IF(AND(NOT(ISERROR(VLOOKUP(AL1898,MonsterTable!$A:$B,MATCH(MonsterTable!$B$1,MonsterTable!$A$1:$B$1,0),0))),OR(ISBLANK(AN1898),ISBLANK(AO1898))),#N/A,
IFERROR(VLOOKUP(AL1898,MonsterTable!$A:$B,MATCH(MonsterTable!$B$1,MonsterTable!$A$1:$B$1,0),0),
IF(OR(NOT(ISBLANK(AN1898)),ISBLANK(AO1898)),#N/A,
IF(AL1898="empty","empty",
VLOOKUP(AL1898,MonsterGroupTable!$A:$A,1,0)))))))</f>
        <v>203</v>
      </c>
      <c r="AN1898">
        <v>1</v>
      </c>
      <c r="AO1898">
        <v>1</v>
      </c>
      <c r="AP1898">
        <v>0</v>
      </c>
      <c r="AT1898" s="2" t="str">
        <f>IF(AND(ISBLANK(AS1898),OR(NOT(ISBLANK(AU1898)),NOT(ISBLANK(AV1898)))),#N/A,
IF(ISBLANK(AS1898),"",
IF(AND(NOT(ISERROR(VLOOKUP(AS1898,MonsterTable!$A:$B,MATCH(MonsterTable!$B$1,MonsterTable!$A$1:$B$1,0),0))),OR(ISBLANK(AU1898),ISBLANK(AV1898))),#N/A,
IFERROR(VLOOKUP(AS1898,MonsterTable!$A:$B,MATCH(MonsterTable!$B$1,MonsterTable!$A$1:$B$1,0),0),
IF(OR(NOT(ISBLANK(AU1898)),ISBLANK(AV1898)),#N/A,
IF(AS1898="empty","empty",
VLOOKUP(AS1898,MonsterGroupTable!$A:$A,1,0)))))))</f>
        <v/>
      </c>
      <c r="BA1898" s="2" t="str">
        <f>IF(AND(ISBLANK(AZ1898),OR(NOT(ISBLANK(BB1898)),NOT(ISBLANK(BC1898)))),#N/A,
IF(ISBLANK(AZ1898),"",
IF(AND(NOT(ISERROR(VLOOKUP(AZ1898,MonsterTable!$A:$B,MATCH(MonsterTable!$B$1,MonsterTable!$A$1:$B$1,0),0))),OR(ISBLANK(BB1898),ISBLANK(BC1898))),#N/A,
IFERROR(VLOOKUP(AZ1898,MonsterTable!$A:$B,MATCH(MonsterTable!$B$1,MonsterTable!$A$1:$B$1,0),0),
IF(OR(NOT(ISBLANK(BB1898)),ISBLANK(BC1898)),#N/A,
IF(AZ1898="empty","empty",
VLOOKUP(AZ1898,MonsterGroupTable!$A:$A,1,0)))))))</f>
        <v/>
      </c>
    </row>
    <row r="1899" spans="1:53">
      <c r="A1899">
        <v>20865</v>
      </c>
      <c r="B1899">
        <f t="shared" si="63"/>
        <v>1.1000000000000001</v>
      </c>
      <c r="C1899">
        <f t="shared" si="64"/>
        <v>1.1000000000000001</v>
      </c>
      <c r="F1899">
        <v>4680</v>
      </c>
      <c r="G1899">
        <v>224690</v>
      </c>
      <c r="H1899">
        <v>0</v>
      </c>
      <c r="I1899">
        <v>0</v>
      </c>
      <c r="J1899">
        <v>0</v>
      </c>
      <c r="K1899" t="s">
        <v>362</v>
      </c>
      <c r="L1899" t="s">
        <v>253</v>
      </c>
      <c r="M1899" t="s">
        <v>443</v>
      </c>
      <c r="N1899" t="s">
        <v>444</v>
      </c>
      <c r="O1899">
        <v>0</v>
      </c>
      <c r="P1899">
        <v>-4.75</v>
      </c>
      <c r="Q1899">
        <v>-3.5</v>
      </c>
      <c r="R1899">
        <v>4.75</v>
      </c>
      <c r="S1899">
        <v>3</v>
      </c>
      <c r="T1899">
        <v>-13.5</v>
      </c>
      <c r="U1899">
        <v>2.5499999999999998</v>
      </c>
      <c r="V1899">
        <v>-6.75</v>
      </c>
      <c r="W1899" t="str">
        <f t="shared" si="58"/>
        <v>g107,5,empty,3,203,1,1,0</v>
      </c>
      <c r="X1899" s="1" t="s">
        <v>285</v>
      </c>
      <c r="Y1899" s="2" t="str">
        <f>IF(AND(ISBLANK(X1899),OR(NOT(ISBLANK(Z1899)),NOT(ISBLANK(AA1899)))),#N/A,
IF(ISBLANK(X1899),"",
IF(AND(NOT(ISERROR(VLOOKUP(X1899,MonsterTable!$A:$B,MATCH(MonsterTable!$B$1,MonsterTable!$A$1:$B$1,0),0))),OR(ISBLANK(Z1899),ISBLANK(AA1899))),#N/A,
IFERROR(VLOOKUP(X1899,MonsterTable!$A:$B,MATCH(MonsterTable!$B$1,MonsterTable!$A$1:$B$1,0),0),
IF(OR(NOT(ISBLANK(Z1899)),ISBLANK(AA1899)),#N/A,
IF(X1899="empty","empty",
VLOOKUP(X1899,MonsterGroupTable!$A:$A,1,0)))))))</f>
        <v>g107</v>
      </c>
      <c r="AA1899">
        <v>5</v>
      </c>
      <c r="AE1899" s="1" t="s">
        <v>446</v>
      </c>
      <c r="AF1899" s="2" t="str">
        <f>IF(AND(ISBLANK(AE1899),OR(NOT(ISBLANK(AG1899)),NOT(ISBLANK(AH1899)))),#N/A,
IF(ISBLANK(AE1899),"",
IF(AND(NOT(ISERROR(VLOOKUP(AE1899,MonsterTable!$A:$B,MATCH(MonsterTable!$B$1,MonsterTable!$A$1:$B$1,0),0))),OR(ISBLANK(AG1899),ISBLANK(AH1899))),#N/A,
IFERROR(VLOOKUP(AE1899,MonsterTable!$A:$B,MATCH(MonsterTable!$B$1,MonsterTable!$A$1:$B$1,0),0),
IF(OR(NOT(ISBLANK(AG1899)),ISBLANK(AH1899)),#N/A,
IF(AE1899="empty","empty",
VLOOKUP(AE1899,MonsterGroupTable!$A:$A,1,0)))))))</f>
        <v>empty</v>
      </c>
      <c r="AH1899">
        <v>3</v>
      </c>
      <c r="AL1899" s="1" t="s">
        <v>339</v>
      </c>
      <c r="AM1899" s="2">
        <f>IF(AND(ISBLANK(AL1899),OR(NOT(ISBLANK(AN1899)),NOT(ISBLANK(AO1899)))),#N/A,
IF(ISBLANK(AL1899),"",
IF(AND(NOT(ISERROR(VLOOKUP(AL1899,MonsterTable!$A:$B,MATCH(MonsterTable!$B$1,MonsterTable!$A$1:$B$1,0),0))),OR(ISBLANK(AN1899),ISBLANK(AO1899))),#N/A,
IFERROR(VLOOKUP(AL1899,MonsterTable!$A:$B,MATCH(MonsterTable!$B$1,MonsterTable!$A$1:$B$1,0),0),
IF(OR(NOT(ISBLANK(AN1899)),ISBLANK(AO1899)),#N/A,
IF(AL1899="empty","empty",
VLOOKUP(AL1899,MonsterGroupTable!$A:$A,1,0)))))))</f>
        <v>203</v>
      </c>
      <c r="AN1899">
        <v>1</v>
      </c>
      <c r="AO1899">
        <v>1</v>
      </c>
      <c r="AP1899">
        <v>0</v>
      </c>
      <c r="AT1899" s="2" t="str">
        <f>IF(AND(ISBLANK(AS1899),OR(NOT(ISBLANK(AU1899)),NOT(ISBLANK(AV1899)))),#N/A,
IF(ISBLANK(AS1899),"",
IF(AND(NOT(ISERROR(VLOOKUP(AS1899,MonsterTable!$A:$B,MATCH(MonsterTable!$B$1,MonsterTable!$A$1:$B$1,0),0))),OR(ISBLANK(AU1899),ISBLANK(AV1899))),#N/A,
IFERROR(VLOOKUP(AS1899,MonsterTable!$A:$B,MATCH(MonsterTable!$B$1,MonsterTable!$A$1:$B$1,0),0),
IF(OR(NOT(ISBLANK(AU1899)),ISBLANK(AV1899)),#N/A,
IF(AS1899="empty","empty",
VLOOKUP(AS1899,MonsterGroupTable!$A:$A,1,0)))))))</f>
        <v/>
      </c>
      <c r="BA1899" s="2" t="str">
        <f>IF(AND(ISBLANK(AZ1899),OR(NOT(ISBLANK(BB1899)),NOT(ISBLANK(BC1899)))),#N/A,
IF(ISBLANK(AZ1899),"",
IF(AND(NOT(ISERROR(VLOOKUP(AZ1899,MonsterTable!$A:$B,MATCH(MonsterTable!$B$1,MonsterTable!$A$1:$B$1,0),0))),OR(ISBLANK(BB1899),ISBLANK(BC1899))),#N/A,
IFERROR(VLOOKUP(AZ1899,MonsterTable!$A:$B,MATCH(MonsterTable!$B$1,MonsterTable!$A$1:$B$1,0),0),
IF(OR(NOT(ISBLANK(BB1899)),ISBLANK(BC1899)),#N/A,
IF(AZ1899="empty","empty",
VLOOKUP(AZ1899,MonsterGroupTable!$A:$A,1,0)))))))</f>
        <v/>
      </c>
    </row>
    <row r="1900" spans="1:53">
      <c r="A1900">
        <v>20866</v>
      </c>
      <c r="B1900">
        <f t="shared" si="63"/>
        <v>1.1000000000000001</v>
      </c>
      <c r="C1900">
        <f t="shared" si="64"/>
        <v>1.1000000000000001</v>
      </c>
      <c r="F1900">
        <v>4680</v>
      </c>
      <c r="G1900">
        <v>225392</v>
      </c>
      <c r="H1900">
        <v>0</v>
      </c>
      <c r="I1900">
        <v>0</v>
      </c>
      <c r="J1900">
        <v>0</v>
      </c>
      <c r="K1900" t="s">
        <v>362</v>
      </c>
      <c r="L1900" t="s">
        <v>253</v>
      </c>
      <c r="M1900" t="s">
        <v>443</v>
      </c>
      <c r="N1900" t="s">
        <v>444</v>
      </c>
      <c r="O1900">
        <v>0</v>
      </c>
      <c r="P1900">
        <v>-4.75</v>
      </c>
      <c r="Q1900">
        <v>-3.5</v>
      </c>
      <c r="R1900">
        <v>4.75</v>
      </c>
      <c r="S1900">
        <v>3</v>
      </c>
      <c r="T1900">
        <v>-13.5</v>
      </c>
      <c r="U1900">
        <v>2.5499999999999998</v>
      </c>
      <c r="V1900">
        <v>-6.75</v>
      </c>
      <c r="W1900" t="str">
        <f t="shared" si="58"/>
        <v>g107,5,empty,3,203,1,1,0</v>
      </c>
      <c r="X1900" s="1" t="s">
        <v>285</v>
      </c>
      <c r="Y1900" s="2" t="str">
        <f>IF(AND(ISBLANK(X1900),OR(NOT(ISBLANK(Z1900)),NOT(ISBLANK(AA1900)))),#N/A,
IF(ISBLANK(X1900),"",
IF(AND(NOT(ISERROR(VLOOKUP(X1900,MonsterTable!$A:$B,MATCH(MonsterTable!$B$1,MonsterTable!$A$1:$B$1,0),0))),OR(ISBLANK(Z1900),ISBLANK(AA1900))),#N/A,
IFERROR(VLOOKUP(X1900,MonsterTable!$A:$B,MATCH(MonsterTable!$B$1,MonsterTable!$A$1:$B$1,0),0),
IF(OR(NOT(ISBLANK(Z1900)),ISBLANK(AA1900)),#N/A,
IF(X1900="empty","empty",
VLOOKUP(X1900,MonsterGroupTable!$A:$A,1,0)))))))</f>
        <v>g107</v>
      </c>
      <c r="AA1900">
        <v>5</v>
      </c>
      <c r="AE1900" s="1" t="s">
        <v>446</v>
      </c>
      <c r="AF1900" s="2" t="str">
        <f>IF(AND(ISBLANK(AE1900),OR(NOT(ISBLANK(AG1900)),NOT(ISBLANK(AH1900)))),#N/A,
IF(ISBLANK(AE1900),"",
IF(AND(NOT(ISERROR(VLOOKUP(AE1900,MonsterTable!$A:$B,MATCH(MonsterTable!$B$1,MonsterTable!$A$1:$B$1,0),0))),OR(ISBLANK(AG1900),ISBLANK(AH1900))),#N/A,
IFERROR(VLOOKUP(AE1900,MonsterTable!$A:$B,MATCH(MonsterTable!$B$1,MonsterTable!$A$1:$B$1,0),0),
IF(OR(NOT(ISBLANK(AG1900)),ISBLANK(AH1900)),#N/A,
IF(AE1900="empty","empty",
VLOOKUP(AE1900,MonsterGroupTable!$A:$A,1,0)))))))</f>
        <v>empty</v>
      </c>
      <c r="AH1900">
        <v>3</v>
      </c>
      <c r="AL1900" s="1" t="s">
        <v>339</v>
      </c>
      <c r="AM1900" s="2">
        <f>IF(AND(ISBLANK(AL1900),OR(NOT(ISBLANK(AN1900)),NOT(ISBLANK(AO1900)))),#N/A,
IF(ISBLANK(AL1900),"",
IF(AND(NOT(ISERROR(VLOOKUP(AL1900,MonsterTable!$A:$B,MATCH(MonsterTable!$B$1,MonsterTable!$A$1:$B$1,0),0))),OR(ISBLANK(AN1900),ISBLANK(AO1900))),#N/A,
IFERROR(VLOOKUP(AL1900,MonsterTable!$A:$B,MATCH(MonsterTable!$B$1,MonsterTable!$A$1:$B$1,0),0),
IF(OR(NOT(ISBLANK(AN1900)),ISBLANK(AO1900)),#N/A,
IF(AL1900="empty","empty",
VLOOKUP(AL1900,MonsterGroupTable!$A:$A,1,0)))))))</f>
        <v>203</v>
      </c>
      <c r="AN1900">
        <v>1</v>
      </c>
      <c r="AO1900">
        <v>1</v>
      </c>
      <c r="AP1900">
        <v>0</v>
      </c>
      <c r="AT1900" s="2" t="str">
        <f>IF(AND(ISBLANK(AS1900),OR(NOT(ISBLANK(AU1900)),NOT(ISBLANK(AV1900)))),#N/A,
IF(ISBLANK(AS1900),"",
IF(AND(NOT(ISERROR(VLOOKUP(AS1900,MonsterTable!$A:$B,MATCH(MonsterTable!$B$1,MonsterTable!$A$1:$B$1,0),0))),OR(ISBLANK(AU1900),ISBLANK(AV1900))),#N/A,
IFERROR(VLOOKUP(AS1900,MonsterTable!$A:$B,MATCH(MonsterTable!$B$1,MonsterTable!$A$1:$B$1,0),0),
IF(OR(NOT(ISBLANK(AU1900)),ISBLANK(AV1900)),#N/A,
IF(AS1900="empty","empty",
VLOOKUP(AS1900,MonsterGroupTable!$A:$A,1,0)))))))</f>
        <v/>
      </c>
      <c r="BA1900" s="2" t="str">
        <f>IF(AND(ISBLANK(AZ1900),OR(NOT(ISBLANK(BB1900)),NOT(ISBLANK(BC1900)))),#N/A,
IF(ISBLANK(AZ1900),"",
IF(AND(NOT(ISERROR(VLOOKUP(AZ1900,MonsterTable!$A:$B,MATCH(MonsterTable!$B$1,MonsterTable!$A$1:$B$1,0),0))),OR(ISBLANK(BB1900),ISBLANK(BC1900))),#N/A,
IFERROR(VLOOKUP(AZ1900,MonsterTable!$A:$B,MATCH(MonsterTable!$B$1,MonsterTable!$A$1:$B$1,0),0),
IF(OR(NOT(ISBLANK(BB1900)),ISBLANK(BC1900)),#N/A,
IF(AZ1900="empty","empty",
VLOOKUP(AZ1900,MonsterGroupTable!$A:$A,1,0)))))))</f>
        <v/>
      </c>
    </row>
    <row r="1901" spans="1:53">
      <c r="A1901">
        <v>20867</v>
      </c>
      <c r="B1901">
        <f t="shared" si="63"/>
        <v>1.1000000000000001</v>
      </c>
      <c r="C1901">
        <f t="shared" si="64"/>
        <v>1.1000000000000001</v>
      </c>
      <c r="F1901">
        <v>4680</v>
      </c>
      <c r="G1901">
        <v>226094</v>
      </c>
      <c r="H1901">
        <v>0</v>
      </c>
      <c r="I1901">
        <v>0</v>
      </c>
      <c r="J1901">
        <v>0</v>
      </c>
      <c r="K1901" t="s">
        <v>362</v>
      </c>
      <c r="L1901" t="s">
        <v>253</v>
      </c>
      <c r="M1901" t="s">
        <v>443</v>
      </c>
      <c r="N1901" t="s">
        <v>444</v>
      </c>
      <c r="O1901">
        <v>0</v>
      </c>
      <c r="P1901">
        <v>-4.75</v>
      </c>
      <c r="Q1901">
        <v>-3.5</v>
      </c>
      <c r="R1901">
        <v>4.75</v>
      </c>
      <c r="S1901">
        <v>3</v>
      </c>
      <c r="T1901">
        <v>-13.5</v>
      </c>
      <c r="U1901">
        <v>2.5499999999999998</v>
      </c>
      <c r="V1901">
        <v>-6.75</v>
      </c>
      <c r="W1901" t="str">
        <f t="shared" si="58"/>
        <v>g107,5,empty,3,203,1,1,0</v>
      </c>
      <c r="X1901" s="1" t="s">
        <v>285</v>
      </c>
      <c r="Y1901" s="2" t="str">
        <f>IF(AND(ISBLANK(X1901),OR(NOT(ISBLANK(Z1901)),NOT(ISBLANK(AA1901)))),#N/A,
IF(ISBLANK(X1901),"",
IF(AND(NOT(ISERROR(VLOOKUP(X1901,MonsterTable!$A:$B,MATCH(MonsterTable!$B$1,MonsterTable!$A$1:$B$1,0),0))),OR(ISBLANK(Z1901),ISBLANK(AA1901))),#N/A,
IFERROR(VLOOKUP(X1901,MonsterTable!$A:$B,MATCH(MonsterTable!$B$1,MonsterTable!$A$1:$B$1,0),0),
IF(OR(NOT(ISBLANK(Z1901)),ISBLANK(AA1901)),#N/A,
IF(X1901="empty","empty",
VLOOKUP(X1901,MonsterGroupTable!$A:$A,1,0)))))))</f>
        <v>g107</v>
      </c>
      <c r="AA1901">
        <v>5</v>
      </c>
      <c r="AE1901" s="1" t="s">
        <v>446</v>
      </c>
      <c r="AF1901" s="2" t="str">
        <f>IF(AND(ISBLANK(AE1901),OR(NOT(ISBLANK(AG1901)),NOT(ISBLANK(AH1901)))),#N/A,
IF(ISBLANK(AE1901),"",
IF(AND(NOT(ISERROR(VLOOKUP(AE1901,MonsterTable!$A:$B,MATCH(MonsterTable!$B$1,MonsterTable!$A$1:$B$1,0),0))),OR(ISBLANK(AG1901),ISBLANK(AH1901))),#N/A,
IFERROR(VLOOKUP(AE1901,MonsterTable!$A:$B,MATCH(MonsterTable!$B$1,MonsterTable!$A$1:$B$1,0),0),
IF(OR(NOT(ISBLANK(AG1901)),ISBLANK(AH1901)),#N/A,
IF(AE1901="empty","empty",
VLOOKUP(AE1901,MonsterGroupTable!$A:$A,1,0)))))))</f>
        <v>empty</v>
      </c>
      <c r="AH1901">
        <v>3</v>
      </c>
      <c r="AL1901" s="1" t="s">
        <v>339</v>
      </c>
      <c r="AM1901" s="2">
        <f>IF(AND(ISBLANK(AL1901),OR(NOT(ISBLANK(AN1901)),NOT(ISBLANK(AO1901)))),#N/A,
IF(ISBLANK(AL1901),"",
IF(AND(NOT(ISERROR(VLOOKUP(AL1901,MonsterTable!$A:$B,MATCH(MonsterTable!$B$1,MonsterTable!$A$1:$B$1,0),0))),OR(ISBLANK(AN1901),ISBLANK(AO1901))),#N/A,
IFERROR(VLOOKUP(AL1901,MonsterTable!$A:$B,MATCH(MonsterTable!$B$1,MonsterTable!$A$1:$B$1,0),0),
IF(OR(NOT(ISBLANK(AN1901)),ISBLANK(AO1901)),#N/A,
IF(AL1901="empty","empty",
VLOOKUP(AL1901,MonsterGroupTable!$A:$A,1,0)))))))</f>
        <v>203</v>
      </c>
      <c r="AN1901">
        <v>1</v>
      </c>
      <c r="AO1901">
        <v>1</v>
      </c>
      <c r="AP1901">
        <v>0</v>
      </c>
      <c r="AT1901" s="2" t="str">
        <f>IF(AND(ISBLANK(AS1901),OR(NOT(ISBLANK(AU1901)),NOT(ISBLANK(AV1901)))),#N/A,
IF(ISBLANK(AS1901),"",
IF(AND(NOT(ISERROR(VLOOKUP(AS1901,MonsterTable!$A:$B,MATCH(MonsterTable!$B$1,MonsterTable!$A$1:$B$1,0),0))),OR(ISBLANK(AU1901),ISBLANK(AV1901))),#N/A,
IFERROR(VLOOKUP(AS1901,MonsterTable!$A:$B,MATCH(MonsterTable!$B$1,MonsterTable!$A$1:$B$1,0),0),
IF(OR(NOT(ISBLANK(AU1901)),ISBLANK(AV1901)),#N/A,
IF(AS1901="empty","empty",
VLOOKUP(AS1901,MonsterGroupTable!$A:$A,1,0)))))))</f>
        <v/>
      </c>
      <c r="BA1901" s="2" t="str">
        <f>IF(AND(ISBLANK(AZ1901),OR(NOT(ISBLANK(BB1901)),NOT(ISBLANK(BC1901)))),#N/A,
IF(ISBLANK(AZ1901),"",
IF(AND(NOT(ISERROR(VLOOKUP(AZ1901,MonsterTable!$A:$B,MATCH(MonsterTable!$B$1,MonsterTable!$A$1:$B$1,0),0))),OR(ISBLANK(BB1901),ISBLANK(BC1901))),#N/A,
IFERROR(VLOOKUP(AZ1901,MonsterTable!$A:$B,MATCH(MonsterTable!$B$1,MonsterTable!$A$1:$B$1,0),0),
IF(OR(NOT(ISBLANK(BB1901)),ISBLANK(BC1901)),#N/A,
IF(AZ1901="empty","empty",
VLOOKUP(AZ1901,MonsterGroupTable!$A:$A,1,0)))))))</f>
        <v/>
      </c>
    </row>
    <row r="1902" spans="1:53">
      <c r="A1902">
        <v>20868</v>
      </c>
      <c r="B1902">
        <f t="shared" si="63"/>
        <v>1.1000000000000001</v>
      </c>
      <c r="C1902">
        <f t="shared" si="64"/>
        <v>1.1000000000000001</v>
      </c>
      <c r="F1902">
        <v>4680</v>
      </c>
      <c r="G1902">
        <v>226796</v>
      </c>
      <c r="H1902">
        <v>0</v>
      </c>
      <c r="I1902">
        <v>0</v>
      </c>
      <c r="J1902">
        <v>0</v>
      </c>
      <c r="K1902" t="s">
        <v>362</v>
      </c>
      <c r="L1902" t="s">
        <v>253</v>
      </c>
      <c r="M1902" t="s">
        <v>443</v>
      </c>
      <c r="N1902" t="s">
        <v>444</v>
      </c>
      <c r="O1902">
        <v>0</v>
      </c>
      <c r="P1902">
        <v>-4.75</v>
      </c>
      <c r="Q1902">
        <v>-3.5</v>
      </c>
      <c r="R1902">
        <v>4.75</v>
      </c>
      <c r="S1902">
        <v>3</v>
      </c>
      <c r="T1902">
        <v>-13.5</v>
      </c>
      <c r="U1902">
        <v>2.5499999999999998</v>
      </c>
      <c r="V1902">
        <v>-6.75</v>
      </c>
      <c r="W1902" t="str">
        <f t="shared" si="58"/>
        <v>g107,5,empty,3,203,1,1,0</v>
      </c>
      <c r="X1902" s="1" t="s">
        <v>285</v>
      </c>
      <c r="Y1902" s="2" t="str">
        <f>IF(AND(ISBLANK(X1902),OR(NOT(ISBLANK(Z1902)),NOT(ISBLANK(AA1902)))),#N/A,
IF(ISBLANK(X1902),"",
IF(AND(NOT(ISERROR(VLOOKUP(X1902,MonsterTable!$A:$B,MATCH(MonsterTable!$B$1,MonsterTable!$A$1:$B$1,0),0))),OR(ISBLANK(Z1902),ISBLANK(AA1902))),#N/A,
IFERROR(VLOOKUP(X1902,MonsterTable!$A:$B,MATCH(MonsterTable!$B$1,MonsterTable!$A$1:$B$1,0),0),
IF(OR(NOT(ISBLANK(Z1902)),ISBLANK(AA1902)),#N/A,
IF(X1902="empty","empty",
VLOOKUP(X1902,MonsterGroupTable!$A:$A,1,0)))))))</f>
        <v>g107</v>
      </c>
      <c r="AA1902">
        <v>5</v>
      </c>
      <c r="AE1902" s="1" t="s">
        <v>446</v>
      </c>
      <c r="AF1902" s="2" t="str">
        <f>IF(AND(ISBLANK(AE1902),OR(NOT(ISBLANK(AG1902)),NOT(ISBLANK(AH1902)))),#N/A,
IF(ISBLANK(AE1902),"",
IF(AND(NOT(ISERROR(VLOOKUP(AE1902,MonsterTable!$A:$B,MATCH(MonsterTable!$B$1,MonsterTable!$A$1:$B$1,0),0))),OR(ISBLANK(AG1902),ISBLANK(AH1902))),#N/A,
IFERROR(VLOOKUP(AE1902,MonsterTable!$A:$B,MATCH(MonsterTable!$B$1,MonsterTable!$A$1:$B$1,0),0),
IF(OR(NOT(ISBLANK(AG1902)),ISBLANK(AH1902)),#N/A,
IF(AE1902="empty","empty",
VLOOKUP(AE1902,MonsterGroupTable!$A:$A,1,0)))))))</f>
        <v>empty</v>
      </c>
      <c r="AH1902">
        <v>3</v>
      </c>
      <c r="AL1902" s="1" t="s">
        <v>339</v>
      </c>
      <c r="AM1902" s="2">
        <f>IF(AND(ISBLANK(AL1902),OR(NOT(ISBLANK(AN1902)),NOT(ISBLANK(AO1902)))),#N/A,
IF(ISBLANK(AL1902),"",
IF(AND(NOT(ISERROR(VLOOKUP(AL1902,MonsterTable!$A:$B,MATCH(MonsterTable!$B$1,MonsterTable!$A$1:$B$1,0),0))),OR(ISBLANK(AN1902),ISBLANK(AO1902))),#N/A,
IFERROR(VLOOKUP(AL1902,MonsterTable!$A:$B,MATCH(MonsterTable!$B$1,MonsterTable!$A$1:$B$1,0),0),
IF(OR(NOT(ISBLANK(AN1902)),ISBLANK(AO1902)),#N/A,
IF(AL1902="empty","empty",
VLOOKUP(AL1902,MonsterGroupTable!$A:$A,1,0)))))))</f>
        <v>203</v>
      </c>
      <c r="AN1902">
        <v>1</v>
      </c>
      <c r="AO1902">
        <v>1</v>
      </c>
      <c r="AP1902">
        <v>0</v>
      </c>
      <c r="AT1902" s="2" t="str">
        <f>IF(AND(ISBLANK(AS1902),OR(NOT(ISBLANK(AU1902)),NOT(ISBLANK(AV1902)))),#N/A,
IF(ISBLANK(AS1902),"",
IF(AND(NOT(ISERROR(VLOOKUP(AS1902,MonsterTable!$A:$B,MATCH(MonsterTable!$B$1,MonsterTable!$A$1:$B$1,0),0))),OR(ISBLANK(AU1902),ISBLANK(AV1902))),#N/A,
IFERROR(VLOOKUP(AS1902,MonsterTable!$A:$B,MATCH(MonsterTable!$B$1,MonsterTable!$A$1:$B$1,0),0),
IF(OR(NOT(ISBLANK(AU1902)),ISBLANK(AV1902)),#N/A,
IF(AS1902="empty","empty",
VLOOKUP(AS1902,MonsterGroupTable!$A:$A,1,0)))))))</f>
        <v/>
      </c>
      <c r="BA1902" s="2" t="str">
        <f>IF(AND(ISBLANK(AZ1902),OR(NOT(ISBLANK(BB1902)),NOT(ISBLANK(BC1902)))),#N/A,
IF(ISBLANK(AZ1902),"",
IF(AND(NOT(ISERROR(VLOOKUP(AZ1902,MonsterTable!$A:$B,MATCH(MonsterTable!$B$1,MonsterTable!$A$1:$B$1,0),0))),OR(ISBLANK(BB1902),ISBLANK(BC1902))),#N/A,
IFERROR(VLOOKUP(AZ1902,MonsterTable!$A:$B,MATCH(MonsterTable!$B$1,MonsterTable!$A$1:$B$1,0),0),
IF(OR(NOT(ISBLANK(BB1902)),ISBLANK(BC1902)),#N/A,
IF(AZ1902="empty","empty",
VLOOKUP(AZ1902,MonsterGroupTable!$A:$A,1,0)))))))</f>
        <v/>
      </c>
    </row>
    <row r="1903" spans="1:53">
      <c r="A1903">
        <v>20869</v>
      </c>
      <c r="B1903">
        <f t="shared" si="63"/>
        <v>1.1000000000000001</v>
      </c>
      <c r="C1903">
        <f t="shared" si="64"/>
        <v>1.1000000000000001</v>
      </c>
      <c r="F1903">
        <v>4680</v>
      </c>
      <c r="G1903">
        <v>227498</v>
      </c>
      <c r="H1903">
        <v>0</v>
      </c>
      <c r="I1903">
        <v>0</v>
      </c>
      <c r="J1903">
        <v>0</v>
      </c>
      <c r="K1903" t="s">
        <v>362</v>
      </c>
      <c r="L1903" t="s">
        <v>253</v>
      </c>
      <c r="M1903" t="s">
        <v>443</v>
      </c>
      <c r="N1903" t="s">
        <v>444</v>
      </c>
      <c r="O1903">
        <v>0</v>
      </c>
      <c r="P1903">
        <v>-4.75</v>
      </c>
      <c r="Q1903">
        <v>-3.5</v>
      </c>
      <c r="R1903">
        <v>4.75</v>
      </c>
      <c r="S1903">
        <v>3</v>
      </c>
      <c r="T1903">
        <v>-13.5</v>
      </c>
      <c r="U1903">
        <v>2.5499999999999998</v>
      </c>
      <c r="V1903">
        <v>-6.75</v>
      </c>
      <c r="W1903" t="str">
        <f t="shared" si="58"/>
        <v>g107,5,empty,3,203,1,1,0</v>
      </c>
      <c r="X1903" s="1" t="s">
        <v>285</v>
      </c>
      <c r="Y1903" s="2" t="str">
        <f>IF(AND(ISBLANK(X1903),OR(NOT(ISBLANK(Z1903)),NOT(ISBLANK(AA1903)))),#N/A,
IF(ISBLANK(X1903),"",
IF(AND(NOT(ISERROR(VLOOKUP(X1903,MonsterTable!$A:$B,MATCH(MonsterTable!$B$1,MonsterTable!$A$1:$B$1,0),0))),OR(ISBLANK(Z1903),ISBLANK(AA1903))),#N/A,
IFERROR(VLOOKUP(X1903,MonsterTable!$A:$B,MATCH(MonsterTable!$B$1,MonsterTable!$A$1:$B$1,0),0),
IF(OR(NOT(ISBLANK(Z1903)),ISBLANK(AA1903)),#N/A,
IF(X1903="empty","empty",
VLOOKUP(X1903,MonsterGroupTable!$A:$A,1,0)))))))</f>
        <v>g107</v>
      </c>
      <c r="AA1903">
        <v>5</v>
      </c>
      <c r="AE1903" s="1" t="s">
        <v>446</v>
      </c>
      <c r="AF1903" s="2" t="str">
        <f>IF(AND(ISBLANK(AE1903),OR(NOT(ISBLANK(AG1903)),NOT(ISBLANK(AH1903)))),#N/A,
IF(ISBLANK(AE1903),"",
IF(AND(NOT(ISERROR(VLOOKUP(AE1903,MonsterTable!$A:$B,MATCH(MonsterTable!$B$1,MonsterTable!$A$1:$B$1,0),0))),OR(ISBLANK(AG1903),ISBLANK(AH1903))),#N/A,
IFERROR(VLOOKUP(AE1903,MonsterTable!$A:$B,MATCH(MonsterTable!$B$1,MonsterTable!$A$1:$B$1,0),0),
IF(OR(NOT(ISBLANK(AG1903)),ISBLANK(AH1903)),#N/A,
IF(AE1903="empty","empty",
VLOOKUP(AE1903,MonsterGroupTable!$A:$A,1,0)))))))</f>
        <v>empty</v>
      </c>
      <c r="AH1903">
        <v>3</v>
      </c>
      <c r="AL1903" s="1" t="s">
        <v>339</v>
      </c>
      <c r="AM1903" s="2">
        <f>IF(AND(ISBLANK(AL1903),OR(NOT(ISBLANK(AN1903)),NOT(ISBLANK(AO1903)))),#N/A,
IF(ISBLANK(AL1903),"",
IF(AND(NOT(ISERROR(VLOOKUP(AL1903,MonsterTable!$A:$B,MATCH(MonsterTable!$B$1,MonsterTable!$A$1:$B$1,0),0))),OR(ISBLANK(AN1903),ISBLANK(AO1903))),#N/A,
IFERROR(VLOOKUP(AL1903,MonsterTable!$A:$B,MATCH(MonsterTable!$B$1,MonsterTable!$A$1:$B$1,0),0),
IF(OR(NOT(ISBLANK(AN1903)),ISBLANK(AO1903)),#N/A,
IF(AL1903="empty","empty",
VLOOKUP(AL1903,MonsterGroupTable!$A:$A,1,0)))))))</f>
        <v>203</v>
      </c>
      <c r="AN1903">
        <v>1</v>
      </c>
      <c r="AO1903">
        <v>1</v>
      </c>
      <c r="AP1903">
        <v>0</v>
      </c>
      <c r="AT1903" s="2" t="str">
        <f>IF(AND(ISBLANK(AS1903),OR(NOT(ISBLANK(AU1903)),NOT(ISBLANK(AV1903)))),#N/A,
IF(ISBLANK(AS1903),"",
IF(AND(NOT(ISERROR(VLOOKUP(AS1903,MonsterTable!$A:$B,MATCH(MonsterTable!$B$1,MonsterTable!$A$1:$B$1,0),0))),OR(ISBLANK(AU1903),ISBLANK(AV1903))),#N/A,
IFERROR(VLOOKUP(AS1903,MonsterTable!$A:$B,MATCH(MonsterTable!$B$1,MonsterTable!$A$1:$B$1,0),0),
IF(OR(NOT(ISBLANK(AU1903)),ISBLANK(AV1903)),#N/A,
IF(AS1903="empty","empty",
VLOOKUP(AS1903,MonsterGroupTable!$A:$A,1,0)))))))</f>
        <v/>
      </c>
      <c r="BA1903" s="2" t="str">
        <f>IF(AND(ISBLANK(AZ1903),OR(NOT(ISBLANK(BB1903)),NOT(ISBLANK(BC1903)))),#N/A,
IF(ISBLANK(AZ1903),"",
IF(AND(NOT(ISERROR(VLOOKUP(AZ1903,MonsterTable!$A:$B,MATCH(MonsterTable!$B$1,MonsterTable!$A$1:$B$1,0),0))),OR(ISBLANK(BB1903),ISBLANK(BC1903))),#N/A,
IFERROR(VLOOKUP(AZ1903,MonsterTable!$A:$B,MATCH(MonsterTable!$B$1,MonsterTable!$A$1:$B$1,0),0),
IF(OR(NOT(ISBLANK(BB1903)),ISBLANK(BC1903)),#N/A,
IF(AZ1903="empty","empty",
VLOOKUP(AZ1903,MonsterGroupTable!$A:$A,1,0)))))))</f>
        <v/>
      </c>
    </row>
    <row r="1904" spans="1:53">
      <c r="A1904">
        <v>20870</v>
      </c>
      <c r="B1904">
        <f t="shared" si="63"/>
        <v>1.2</v>
      </c>
      <c r="C1904">
        <f t="shared" si="64"/>
        <v>1.1000000000000001</v>
      </c>
      <c r="F1904">
        <v>4680</v>
      </c>
      <c r="G1904">
        <v>228200</v>
      </c>
      <c r="H1904">
        <v>0</v>
      </c>
      <c r="I1904">
        <v>0</v>
      </c>
      <c r="J1904">
        <v>0</v>
      </c>
      <c r="K1904" t="s">
        <v>362</v>
      </c>
      <c r="L1904" t="s">
        <v>253</v>
      </c>
      <c r="M1904" t="s">
        <v>443</v>
      </c>
      <c r="N1904" t="s">
        <v>444</v>
      </c>
      <c r="O1904">
        <v>0</v>
      </c>
      <c r="P1904">
        <v>-4.75</v>
      </c>
      <c r="Q1904">
        <v>-3.5</v>
      </c>
      <c r="R1904">
        <v>4.75</v>
      </c>
      <c r="S1904">
        <v>3</v>
      </c>
      <c r="T1904">
        <v>-13.5</v>
      </c>
      <c r="U1904">
        <v>2.5499999999999998</v>
      </c>
      <c r="V1904">
        <v>-6.75</v>
      </c>
      <c r="W1904" t="str">
        <f t="shared" si="58"/>
        <v>g107,5,empty,3,203,1,1,0</v>
      </c>
      <c r="X1904" s="1" t="s">
        <v>285</v>
      </c>
      <c r="Y1904" s="2" t="str">
        <f>IF(AND(ISBLANK(X1904),OR(NOT(ISBLANK(Z1904)),NOT(ISBLANK(AA1904)))),#N/A,
IF(ISBLANK(X1904),"",
IF(AND(NOT(ISERROR(VLOOKUP(X1904,MonsterTable!$A:$B,MATCH(MonsterTable!$B$1,MonsterTable!$A$1:$B$1,0),0))),OR(ISBLANK(Z1904),ISBLANK(AA1904))),#N/A,
IFERROR(VLOOKUP(X1904,MonsterTable!$A:$B,MATCH(MonsterTable!$B$1,MonsterTable!$A$1:$B$1,0),0),
IF(OR(NOT(ISBLANK(Z1904)),ISBLANK(AA1904)),#N/A,
IF(X1904="empty","empty",
VLOOKUP(X1904,MonsterGroupTable!$A:$A,1,0)))))))</f>
        <v>g107</v>
      </c>
      <c r="AA1904">
        <v>5</v>
      </c>
      <c r="AE1904" s="1" t="s">
        <v>446</v>
      </c>
      <c r="AF1904" s="2" t="str">
        <f>IF(AND(ISBLANK(AE1904),OR(NOT(ISBLANK(AG1904)),NOT(ISBLANK(AH1904)))),#N/A,
IF(ISBLANK(AE1904),"",
IF(AND(NOT(ISERROR(VLOOKUP(AE1904,MonsterTable!$A:$B,MATCH(MonsterTable!$B$1,MonsterTable!$A$1:$B$1,0),0))),OR(ISBLANK(AG1904),ISBLANK(AH1904))),#N/A,
IFERROR(VLOOKUP(AE1904,MonsterTable!$A:$B,MATCH(MonsterTable!$B$1,MonsterTable!$A$1:$B$1,0),0),
IF(OR(NOT(ISBLANK(AG1904)),ISBLANK(AH1904)),#N/A,
IF(AE1904="empty","empty",
VLOOKUP(AE1904,MonsterGroupTable!$A:$A,1,0)))))))</f>
        <v>empty</v>
      </c>
      <c r="AH1904">
        <v>3</v>
      </c>
      <c r="AL1904" s="1" t="s">
        <v>339</v>
      </c>
      <c r="AM1904" s="2">
        <f>IF(AND(ISBLANK(AL1904),OR(NOT(ISBLANK(AN1904)),NOT(ISBLANK(AO1904)))),#N/A,
IF(ISBLANK(AL1904),"",
IF(AND(NOT(ISERROR(VLOOKUP(AL1904,MonsterTable!$A:$B,MATCH(MonsterTable!$B$1,MonsterTable!$A$1:$B$1,0),0))),OR(ISBLANK(AN1904),ISBLANK(AO1904))),#N/A,
IFERROR(VLOOKUP(AL1904,MonsterTable!$A:$B,MATCH(MonsterTable!$B$1,MonsterTable!$A$1:$B$1,0),0),
IF(OR(NOT(ISBLANK(AN1904)),ISBLANK(AO1904)),#N/A,
IF(AL1904="empty","empty",
VLOOKUP(AL1904,MonsterGroupTable!$A:$A,1,0)))))))</f>
        <v>203</v>
      </c>
      <c r="AN1904">
        <v>1</v>
      </c>
      <c r="AO1904">
        <v>1</v>
      </c>
      <c r="AP1904">
        <v>0</v>
      </c>
      <c r="AT1904" s="2" t="str">
        <f>IF(AND(ISBLANK(AS1904),OR(NOT(ISBLANK(AU1904)),NOT(ISBLANK(AV1904)))),#N/A,
IF(ISBLANK(AS1904),"",
IF(AND(NOT(ISERROR(VLOOKUP(AS1904,MonsterTable!$A:$B,MATCH(MonsterTable!$B$1,MonsterTable!$A$1:$B$1,0),0))),OR(ISBLANK(AU1904),ISBLANK(AV1904))),#N/A,
IFERROR(VLOOKUP(AS1904,MonsterTable!$A:$B,MATCH(MonsterTable!$B$1,MonsterTable!$A$1:$B$1,0),0),
IF(OR(NOT(ISBLANK(AU1904)),ISBLANK(AV1904)),#N/A,
IF(AS1904="empty","empty",
VLOOKUP(AS1904,MonsterGroupTable!$A:$A,1,0)))))))</f>
        <v/>
      </c>
      <c r="BA1904" s="2" t="str">
        <f>IF(AND(ISBLANK(AZ1904),OR(NOT(ISBLANK(BB1904)),NOT(ISBLANK(BC1904)))),#N/A,
IF(ISBLANK(AZ1904),"",
IF(AND(NOT(ISERROR(VLOOKUP(AZ1904,MonsterTable!$A:$B,MATCH(MonsterTable!$B$1,MonsterTable!$A$1:$B$1,0),0))),OR(ISBLANK(BB1904),ISBLANK(BC1904))),#N/A,
IFERROR(VLOOKUP(AZ1904,MonsterTable!$A:$B,MATCH(MonsterTable!$B$1,MonsterTable!$A$1:$B$1,0),0),
IF(OR(NOT(ISBLANK(BB1904)),ISBLANK(BC1904)),#N/A,
IF(AZ1904="empty","empty",
VLOOKUP(AZ1904,MonsterGroupTable!$A:$A,1,0)))))))</f>
        <v/>
      </c>
    </row>
    <row r="1905" spans="1:53">
      <c r="A1905">
        <v>20871</v>
      </c>
      <c r="B1905">
        <f t="shared" si="63"/>
        <v>1.1000000000000001</v>
      </c>
      <c r="C1905">
        <f t="shared" si="64"/>
        <v>1.1000000000000001</v>
      </c>
      <c r="F1905">
        <v>4680</v>
      </c>
      <c r="G1905">
        <v>228902</v>
      </c>
      <c r="H1905">
        <v>0</v>
      </c>
      <c r="I1905">
        <v>0</v>
      </c>
      <c r="J1905">
        <v>0</v>
      </c>
      <c r="K1905" t="s">
        <v>362</v>
      </c>
      <c r="L1905" t="s">
        <v>254</v>
      </c>
      <c r="M1905" t="s">
        <v>443</v>
      </c>
      <c r="N1905" t="s">
        <v>444</v>
      </c>
      <c r="O1905">
        <v>0</v>
      </c>
      <c r="P1905">
        <v>-4.75</v>
      </c>
      <c r="Q1905">
        <v>-3.5</v>
      </c>
      <c r="R1905">
        <v>4.75</v>
      </c>
      <c r="S1905">
        <v>3</v>
      </c>
      <c r="T1905">
        <v>-13.5</v>
      </c>
      <c r="U1905">
        <v>2.5499999999999998</v>
      </c>
      <c r="V1905">
        <v>-6.75</v>
      </c>
      <c r="W1905" t="str">
        <f t="shared" si="58"/>
        <v>g108,5,empty,3,201,1,1,0</v>
      </c>
      <c r="X1905" s="1" t="s">
        <v>286</v>
      </c>
      <c r="Y1905" s="2" t="str">
        <f>IF(AND(ISBLANK(X1905),OR(NOT(ISBLANK(Z1905)),NOT(ISBLANK(AA1905)))),#N/A,
IF(ISBLANK(X1905),"",
IF(AND(NOT(ISERROR(VLOOKUP(X1905,MonsterTable!$A:$B,MATCH(MonsterTable!$B$1,MonsterTable!$A$1:$B$1,0),0))),OR(ISBLANK(Z1905),ISBLANK(AA1905))),#N/A,
IFERROR(VLOOKUP(X1905,MonsterTable!$A:$B,MATCH(MonsterTable!$B$1,MonsterTable!$A$1:$B$1,0),0),
IF(OR(NOT(ISBLANK(Z1905)),ISBLANK(AA1905)),#N/A,
IF(X1905="empty","empty",
VLOOKUP(X1905,MonsterGroupTable!$A:$A,1,0)))))))</f>
        <v>g108</v>
      </c>
      <c r="AA1905">
        <v>5</v>
      </c>
      <c r="AE1905" s="1" t="s">
        <v>446</v>
      </c>
      <c r="AF1905" s="2" t="str">
        <f>IF(AND(ISBLANK(AE1905),OR(NOT(ISBLANK(AG1905)),NOT(ISBLANK(AH1905)))),#N/A,
IF(ISBLANK(AE1905),"",
IF(AND(NOT(ISERROR(VLOOKUP(AE1905,MonsterTable!$A:$B,MATCH(MonsterTable!$B$1,MonsterTable!$A$1:$B$1,0),0))),OR(ISBLANK(AG1905),ISBLANK(AH1905))),#N/A,
IFERROR(VLOOKUP(AE1905,MonsterTable!$A:$B,MATCH(MonsterTable!$B$1,MonsterTable!$A$1:$B$1,0),0),
IF(OR(NOT(ISBLANK(AG1905)),ISBLANK(AH1905)),#N/A,
IF(AE1905="empty","empty",
VLOOKUP(AE1905,MonsterGroupTable!$A:$A,1,0)))))))</f>
        <v>empty</v>
      </c>
      <c r="AH1905">
        <v>3</v>
      </c>
      <c r="AL1905" s="1" t="s">
        <v>242</v>
      </c>
      <c r="AM1905" s="2">
        <f>IF(AND(ISBLANK(AL1905),OR(NOT(ISBLANK(AN1905)),NOT(ISBLANK(AO1905)))),#N/A,
IF(ISBLANK(AL1905),"",
IF(AND(NOT(ISERROR(VLOOKUP(AL1905,MonsterTable!$A:$B,MATCH(MonsterTable!$B$1,MonsterTable!$A$1:$B$1,0),0))),OR(ISBLANK(AN1905),ISBLANK(AO1905))),#N/A,
IFERROR(VLOOKUP(AL1905,MonsterTable!$A:$B,MATCH(MonsterTable!$B$1,MonsterTable!$A$1:$B$1,0),0),
IF(OR(NOT(ISBLANK(AN1905)),ISBLANK(AO1905)),#N/A,
IF(AL1905="empty","empty",
VLOOKUP(AL1905,MonsterGroupTable!$A:$A,1,0)))))))</f>
        <v>201</v>
      </c>
      <c r="AN1905">
        <v>1</v>
      </c>
      <c r="AO1905">
        <v>1</v>
      </c>
      <c r="AP1905">
        <v>0</v>
      </c>
      <c r="AT1905" s="2" t="str">
        <f>IF(AND(ISBLANK(AS1905),OR(NOT(ISBLANK(AU1905)),NOT(ISBLANK(AV1905)))),#N/A,
IF(ISBLANK(AS1905),"",
IF(AND(NOT(ISERROR(VLOOKUP(AS1905,MonsterTable!$A:$B,MATCH(MonsterTable!$B$1,MonsterTable!$A$1:$B$1,0),0))),OR(ISBLANK(AU1905),ISBLANK(AV1905))),#N/A,
IFERROR(VLOOKUP(AS1905,MonsterTable!$A:$B,MATCH(MonsterTable!$B$1,MonsterTable!$A$1:$B$1,0),0),
IF(OR(NOT(ISBLANK(AU1905)),ISBLANK(AV1905)),#N/A,
IF(AS1905="empty","empty",
VLOOKUP(AS1905,MonsterGroupTable!$A:$A,1,0)))))))</f>
        <v/>
      </c>
      <c r="BA1905" s="2" t="str">
        <f>IF(AND(ISBLANK(AZ1905),OR(NOT(ISBLANK(BB1905)),NOT(ISBLANK(BC1905)))),#N/A,
IF(ISBLANK(AZ1905),"",
IF(AND(NOT(ISERROR(VLOOKUP(AZ1905,MonsterTable!$A:$B,MATCH(MonsterTable!$B$1,MonsterTable!$A$1:$B$1,0),0))),OR(ISBLANK(BB1905),ISBLANK(BC1905))),#N/A,
IFERROR(VLOOKUP(AZ1905,MonsterTable!$A:$B,MATCH(MonsterTable!$B$1,MonsterTable!$A$1:$B$1,0),0),
IF(OR(NOT(ISBLANK(BB1905)),ISBLANK(BC1905)),#N/A,
IF(AZ1905="empty","empty",
VLOOKUP(AZ1905,MonsterGroupTable!$A:$A,1,0)))))))</f>
        <v/>
      </c>
    </row>
    <row r="1906" spans="1:53">
      <c r="A1906">
        <v>20872</v>
      </c>
      <c r="B1906">
        <f t="shared" si="63"/>
        <v>1.1000000000000001</v>
      </c>
      <c r="C1906">
        <f t="shared" si="64"/>
        <v>1.1000000000000001</v>
      </c>
      <c r="F1906">
        <v>4680</v>
      </c>
      <c r="G1906">
        <v>229604</v>
      </c>
      <c r="H1906">
        <v>0</v>
      </c>
      <c r="I1906">
        <v>0</v>
      </c>
      <c r="J1906">
        <v>0</v>
      </c>
      <c r="K1906" t="s">
        <v>362</v>
      </c>
      <c r="L1906" t="s">
        <v>254</v>
      </c>
      <c r="M1906" t="s">
        <v>443</v>
      </c>
      <c r="N1906" t="s">
        <v>444</v>
      </c>
      <c r="O1906">
        <v>0</v>
      </c>
      <c r="P1906">
        <v>-4.75</v>
      </c>
      <c r="Q1906">
        <v>-3.5</v>
      </c>
      <c r="R1906">
        <v>4.75</v>
      </c>
      <c r="S1906">
        <v>3</v>
      </c>
      <c r="T1906">
        <v>-13.5</v>
      </c>
      <c r="U1906">
        <v>2.5499999999999998</v>
      </c>
      <c r="V1906">
        <v>-6.75</v>
      </c>
      <c r="W1906" t="str">
        <f t="shared" si="58"/>
        <v>g108,5,empty,3,201,1,1,0</v>
      </c>
      <c r="X1906" s="1" t="s">
        <v>286</v>
      </c>
      <c r="Y1906" s="2" t="str">
        <f>IF(AND(ISBLANK(X1906),OR(NOT(ISBLANK(Z1906)),NOT(ISBLANK(AA1906)))),#N/A,
IF(ISBLANK(X1906),"",
IF(AND(NOT(ISERROR(VLOOKUP(X1906,MonsterTable!$A:$B,MATCH(MonsterTable!$B$1,MonsterTable!$A$1:$B$1,0),0))),OR(ISBLANK(Z1906),ISBLANK(AA1906))),#N/A,
IFERROR(VLOOKUP(X1906,MonsterTable!$A:$B,MATCH(MonsterTable!$B$1,MonsterTable!$A$1:$B$1,0),0),
IF(OR(NOT(ISBLANK(Z1906)),ISBLANK(AA1906)),#N/A,
IF(X1906="empty","empty",
VLOOKUP(X1906,MonsterGroupTable!$A:$A,1,0)))))))</f>
        <v>g108</v>
      </c>
      <c r="AA1906">
        <v>5</v>
      </c>
      <c r="AE1906" s="1" t="s">
        <v>446</v>
      </c>
      <c r="AF1906" s="2" t="str">
        <f>IF(AND(ISBLANK(AE1906),OR(NOT(ISBLANK(AG1906)),NOT(ISBLANK(AH1906)))),#N/A,
IF(ISBLANK(AE1906),"",
IF(AND(NOT(ISERROR(VLOOKUP(AE1906,MonsterTable!$A:$B,MATCH(MonsterTable!$B$1,MonsterTable!$A$1:$B$1,0),0))),OR(ISBLANK(AG1906),ISBLANK(AH1906))),#N/A,
IFERROR(VLOOKUP(AE1906,MonsterTable!$A:$B,MATCH(MonsterTable!$B$1,MonsterTable!$A$1:$B$1,0),0),
IF(OR(NOT(ISBLANK(AG1906)),ISBLANK(AH1906)),#N/A,
IF(AE1906="empty","empty",
VLOOKUP(AE1906,MonsterGroupTable!$A:$A,1,0)))))))</f>
        <v>empty</v>
      </c>
      <c r="AH1906">
        <v>3</v>
      </c>
      <c r="AL1906" s="1" t="s">
        <v>242</v>
      </c>
      <c r="AM1906" s="2">
        <f>IF(AND(ISBLANK(AL1906),OR(NOT(ISBLANK(AN1906)),NOT(ISBLANK(AO1906)))),#N/A,
IF(ISBLANK(AL1906),"",
IF(AND(NOT(ISERROR(VLOOKUP(AL1906,MonsterTable!$A:$B,MATCH(MonsterTable!$B$1,MonsterTable!$A$1:$B$1,0),0))),OR(ISBLANK(AN1906),ISBLANK(AO1906))),#N/A,
IFERROR(VLOOKUP(AL1906,MonsterTable!$A:$B,MATCH(MonsterTable!$B$1,MonsterTable!$A$1:$B$1,0),0),
IF(OR(NOT(ISBLANK(AN1906)),ISBLANK(AO1906)),#N/A,
IF(AL1906="empty","empty",
VLOOKUP(AL1906,MonsterGroupTable!$A:$A,1,0)))))))</f>
        <v>201</v>
      </c>
      <c r="AN1906">
        <v>1</v>
      </c>
      <c r="AO1906">
        <v>1</v>
      </c>
      <c r="AP1906">
        <v>0</v>
      </c>
      <c r="AT1906" s="2" t="str">
        <f>IF(AND(ISBLANK(AS1906),OR(NOT(ISBLANK(AU1906)),NOT(ISBLANK(AV1906)))),#N/A,
IF(ISBLANK(AS1906),"",
IF(AND(NOT(ISERROR(VLOOKUP(AS1906,MonsterTable!$A:$B,MATCH(MonsterTable!$B$1,MonsterTable!$A$1:$B$1,0),0))),OR(ISBLANK(AU1906),ISBLANK(AV1906))),#N/A,
IFERROR(VLOOKUP(AS1906,MonsterTable!$A:$B,MATCH(MonsterTable!$B$1,MonsterTable!$A$1:$B$1,0),0),
IF(OR(NOT(ISBLANK(AU1906)),ISBLANK(AV1906)),#N/A,
IF(AS1906="empty","empty",
VLOOKUP(AS1906,MonsterGroupTable!$A:$A,1,0)))))))</f>
        <v/>
      </c>
      <c r="BA1906" s="2" t="str">
        <f>IF(AND(ISBLANK(AZ1906),OR(NOT(ISBLANK(BB1906)),NOT(ISBLANK(BC1906)))),#N/A,
IF(ISBLANK(AZ1906),"",
IF(AND(NOT(ISERROR(VLOOKUP(AZ1906,MonsterTable!$A:$B,MATCH(MonsterTable!$B$1,MonsterTable!$A$1:$B$1,0),0))),OR(ISBLANK(BB1906),ISBLANK(BC1906))),#N/A,
IFERROR(VLOOKUP(AZ1906,MonsterTable!$A:$B,MATCH(MonsterTable!$B$1,MonsterTable!$A$1:$B$1,0),0),
IF(OR(NOT(ISBLANK(BB1906)),ISBLANK(BC1906)),#N/A,
IF(AZ1906="empty","empty",
VLOOKUP(AZ1906,MonsterGroupTable!$A:$A,1,0)))))))</f>
        <v/>
      </c>
    </row>
    <row r="1907" spans="1:53">
      <c r="A1907">
        <v>20873</v>
      </c>
      <c r="B1907">
        <f t="shared" si="63"/>
        <v>1.1000000000000001</v>
      </c>
      <c r="C1907">
        <f t="shared" si="64"/>
        <v>1.1000000000000001</v>
      </c>
      <c r="F1907">
        <v>4680</v>
      </c>
      <c r="G1907">
        <v>230306</v>
      </c>
      <c r="H1907">
        <v>0</v>
      </c>
      <c r="I1907">
        <v>0</v>
      </c>
      <c r="J1907">
        <v>0</v>
      </c>
      <c r="K1907" t="s">
        <v>362</v>
      </c>
      <c r="L1907" t="s">
        <v>254</v>
      </c>
      <c r="M1907" t="s">
        <v>443</v>
      </c>
      <c r="N1907" t="s">
        <v>444</v>
      </c>
      <c r="O1907">
        <v>0</v>
      </c>
      <c r="P1907">
        <v>-4.75</v>
      </c>
      <c r="Q1907">
        <v>-3.5</v>
      </c>
      <c r="R1907">
        <v>4.75</v>
      </c>
      <c r="S1907">
        <v>3</v>
      </c>
      <c r="T1907">
        <v>-13.5</v>
      </c>
      <c r="U1907">
        <v>2.5499999999999998</v>
      </c>
      <c r="V1907">
        <v>-6.75</v>
      </c>
      <c r="W1907" t="str">
        <f t="shared" si="58"/>
        <v>g108,5,empty,3,201,1,1,0</v>
      </c>
      <c r="X1907" s="1" t="s">
        <v>286</v>
      </c>
      <c r="Y1907" s="2" t="str">
        <f>IF(AND(ISBLANK(X1907),OR(NOT(ISBLANK(Z1907)),NOT(ISBLANK(AA1907)))),#N/A,
IF(ISBLANK(X1907),"",
IF(AND(NOT(ISERROR(VLOOKUP(X1907,MonsterTable!$A:$B,MATCH(MonsterTable!$B$1,MonsterTable!$A$1:$B$1,0),0))),OR(ISBLANK(Z1907),ISBLANK(AA1907))),#N/A,
IFERROR(VLOOKUP(X1907,MonsterTable!$A:$B,MATCH(MonsterTable!$B$1,MonsterTable!$A$1:$B$1,0),0),
IF(OR(NOT(ISBLANK(Z1907)),ISBLANK(AA1907)),#N/A,
IF(X1907="empty","empty",
VLOOKUP(X1907,MonsterGroupTable!$A:$A,1,0)))))))</f>
        <v>g108</v>
      </c>
      <c r="AA1907">
        <v>5</v>
      </c>
      <c r="AE1907" s="1" t="s">
        <v>446</v>
      </c>
      <c r="AF1907" s="2" t="str">
        <f>IF(AND(ISBLANK(AE1907),OR(NOT(ISBLANK(AG1907)),NOT(ISBLANK(AH1907)))),#N/A,
IF(ISBLANK(AE1907),"",
IF(AND(NOT(ISERROR(VLOOKUP(AE1907,MonsterTable!$A:$B,MATCH(MonsterTable!$B$1,MonsterTable!$A$1:$B$1,0),0))),OR(ISBLANK(AG1907),ISBLANK(AH1907))),#N/A,
IFERROR(VLOOKUP(AE1907,MonsterTable!$A:$B,MATCH(MonsterTable!$B$1,MonsterTable!$A$1:$B$1,0),0),
IF(OR(NOT(ISBLANK(AG1907)),ISBLANK(AH1907)),#N/A,
IF(AE1907="empty","empty",
VLOOKUP(AE1907,MonsterGroupTable!$A:$A,1,0)))))))</f>
        <v>empty</v>
      </c>
      <c r="AH1907">
        <v>3</v>
      </c>
      <c r="AL1907" s="1" t="s">
        <v>242</v>
      </c>
      <c r="AM1907" s="2">
        <f>IF(AND(ISBLANK(AL1907),OR(NOT(ISBLANK(AN1907)),NOT(ISBLANK(AO1907)))),#N/A,
IF(ISBLANK(AL1907),"",
IF(AND(NOT(ISERROR(VLOOKUP(AL1907,MonsterTable!$A:$B,MATCH(MonsterTable!$B$1,MonsterTable!$A$1:$B$1,0),0))),OR(ISBLANK(AN1907),ISBLANK(AO1907))),#N/A,
IFERROR(VLOOKUP(AL1907,MonsterTable!$A:$B,MATCH(MonsterTable!$B$1,MonsterTable!$A$1:$B$1,0),0),
IF(OR(NOT(ISBLANK(AN1907)),ISBLANK(AO1907)),#N/A,
IF(AL1907="empty","empty",
VLOOKUP(AL1907,MonsterGroupTable!$A:$A,1,0)))))))</f>
        <v>201</v>
      </c>
      <c r="AN1907">
        <v>1</v>
      </c>
      <c r="AO1907">
        <v>1</v>
      </c>
      <c r="AP1907">
        <v>0</v>
      </c>
      <c r="AT1907" s="2" t="str">
        <f>IF(AND(ISBLANK(AS1907),OR(NOT(ISBLANK(AU1907)),NOT(ISBLANK(AV1907)))),#N/A,
IF(ISBLANK(AS1907),"",
IF(AND(NOT(ISERROR(VLOOKUP(AS1907,MonsterTable!$A:$B,MATCH(MonsterTable!$B$1,MonsterTable!$A$1:$B$1,0),0))),OR(ISBLANK(AU1907),ISBLANK(AV1907))),#N/A,
IFERROR(VLOOKUP(AS1907,MonsterTable!$A:$B,MATCH(MonsterTable!$B$1,MonsterTable!$A$1:$B$1,0),0),
IF(OR(NOT(ISBLANK(AU1907)),ISBLANK(AV1907)),#N/A,
IF(AS1907="empty","empty",
VLOOKUP(AS1907,MonsterGroupTable!$A:$A,1,0)))))))</f>
        <v/>
      </c>
      <c r="BA1907" s="2" t="str">
        <f>IF(AND(ISBLANK(AZ1907),OR(NOT(ISBLANK(BB1907)),NOT(ISBLANK(BC1907)))),#N/A,
IF(ISBLANK(AZ1907),"",
IF(AND(NOT(ISERROR(VLOOKUP(AZ1907,MonsterTable!$A:$B,MATCH(MonsterTable!$B$1,MonsterTable!$A$1:$B$1,0),0))),OR(ISBLANK(BB1907),ISBLANK(BC1907))),#N/A,
IFERROR(VLOOKUP(AZ1907,MonsterTable!$A:$B,MATCH(MonsterTable!$B$1,MonsterTable!$A$1:$B$1,0),0),
IF(OR(NOT(ISBLANK(BB1907)),ISBLANK(BC1907)),#N/A,
IF(AZ1907="empty","empty",
VLOOKUP(AZ1907,MonsterGroupTable!$A:$A,1,0)))))))</f>
        <v/>
      </c>
    </row>
    <row r="1908" spans="1:53">
      <c r="A1908">
        <v>20874</v>
      </c>
      <c r="B1908">
        <f t="shared" si="63"/>
        <v>1.1000000000000001</v>
      </c>
      <c r="C1908">
        <f t="shared" si="64"/>
        <v>1.1000000000000001</v>
      </c>
      <c r="F1908">
        <v>4680</v>
      </c>
      <c r="G1908">
        <v>231008</v>
      </c>
      <c r="H1908">
        <v>0</v>
      </c>
      <c r="I1908">
        <v>0</v>
      </c>
      <c r="J1908">
        <v>0</v>
      </c>
      <c r="K1908" t="s">
        <v>362</v>
      </c>
      <c r="L1908" t="s">
        <v>254</v>
      </c>
      <c r="M1908" t="s">
        <v>443</v>
      </c>
      <c r="N1908" t="s">
        <v>444</v>
      </c>
      <c r="O1908">
        <v>0</v>
      </c>
      <c r="P1908">
        <v>-4.75</v>
      </c>
      <c r="Q1908">
        <v>-3.5</v>
      </c>
      <c r="R1908">
        <v>4.75</v>
      </c>
      <c r="S1908">
        <v>3</v>
      </c>
      <c r="T1908">
        <v>-13.5</v>
      </c>
      <c r="U1908">
        <v>2.5499999999999998</v>
      </c>
      <c r="V1908">
        <v>-6.75</v>
      </c>
      <c r="W1908" t="str">
        <f t="shared" si="58"/>
        <v>g108,5,empty,3,201,1,1,0</v>
      </c>
      <c r="X1908" s="1" t="s">
        <v>286</v>
      </c>
      <c r="Y1908" s="2" t="str">
        <f>IF(AND(ISBLANK(X1908),OR(NOT(ISBLANK(Z1908)),NOT(ISBLANK(AA1908)))),#N/A,
IF(ISBLANK(X1908),"",
IF(AND(NOT(ISERROR(VLOOKUP(X1908,MonsterTable!$A:$B,MATCH(MonsterTable!$B$1,MonsterTable!$A$1:$B$1,0),0))),OR(ISBLANK(Z1908),ISBLANK(AA1908))),#N/A,
IFERROR(VLOOKUP(X1908,MonsterTable!$A:$B,MATCH(MonsterTable!$B$1,MonsterTable!$A$1:$B$1,0),0),
IF(OR(NOT(ISBLANK(Z1908)),ISBLANK(AA1908)),#N/A,
IF(X1908="empty","empty",
VLOOKUP(X1908,MonsterGroupTable!$A:$A,1,0)))))))</f>
        <v>g108</v>
      </c>
      <c r="AA1908">
        <v>5</v>
      </c>
      <c r="AE1908" s="1" t="s">
        <v>446</v>
      </c>
      <c r="AF1908" s="2" t="str">
        <f>IF(AND(ISBLANK(AE1908),OR(NOT(ISBLANK(AG1908)),NOT(ISBLANK(AH1908)))),#N/A,
IF(ISBLANK(AE1908),"",
IF(AND(NOT(ISERROR(VLOOKUP(AE1908,MonsterTable!$A:$B,MATCH(MonsterTable!$B$1,MonsterTable!$A$1:$B$1,0),0))),OR(ISBLANK(AG1908),ISBLANK(AH1908))),#N/A,
IFERROR(VLOOKUP(AE1908,MonsterTable!$A:$B,MATCH(MonsterTable!$B$1,MonsterTable!$A$1:$B$1,0),0),
IF(OR(NOT(ISBLANK(AG1908)),ISBLANK(AH1908)),#N/A,
IF(AE1908="empty","empty",
VLOOKUP(AE1908,MonsterGroupTable!$A:$A,1,0)))))))</f>
        <v>empty</v>
      </c>
      <c r="AH1908">
        <v>3</v>
      </c>
      <c r="AL1908" s="1" t="s">
        <v>242</v>
      </c>
      <c r="AM1908" s="2">
        <f>IF(AND(ISBLANK(AL1908),OR(NOT(ISBLANK(AN1908)),NOT(ISBLANK(AO1908)))),#N/A,
IF(ISBLANK(AL1908),"",
IF(AND(NOT(ISERROR(VLOOKUP(AL1908,MonsterTable!$A:$B,MATCH(MonsterTable!$B$1,MonsterTable!$A$1:$B$1,0),0))),OR(ISBLANK(AN1908),ISBLANK(AO1908))),#N/A,
IFERROR(VLOOKUP(AL1908,MonsterTable!$A:$B,MATCH(MonsterTable!$B$1,MonsterTable!$A$1:$B$1,0),0),
IF(OR(NOT(ISBLANK(AN1908)),ISBLANK(AO1908)),#N/A,
IF(AL1908="empty","empty",
VLOOKUP(AL1908,MonsterGroupTable!$A:$A,1,0)))))))</f>
        <v>201</v>
      </c>
      <c r="AN1908">
        <v>1</v>
      </c>
      <c r="AO1908">
        <v>1</v>
      </c>
      <c r="AP1908">
        <v>0</v>
      </c>
      <c r="AT1908" s="2" t="str">
        <f>IF(AND(ISBLANK(AS1908),OR(NOT(ISBLANK(AU1908)),NOT(ISBLANK(AV1908)))),#N/A,
IF(ISBLANK(AS1908),"",
IF(AND(NOT(ISERROR(VLOOKUP(AS1908,MonsterTable!$A:$B,MATCH(MonsterTable!$B$1,MonsterTable!$A$1:$B$1,0),0))),OR(ISBLANK(AU1908),ISBLANK(AV1908))),#N/A,
IFERROR(VLOOKUP(AS1908,MonsterTable!$A:$B,MATCH(MonsterTable!$B$1,MonsterTable!$A$1:$B$1,0),0),
IF(OR(NOT(ISBLANK(AU1908)),ISBLANK(AV1908)),#N/A,
IF(AS1908="empty","empty",
VLOOKUP(AS1908,MonsterGroupTable!$A:$A,1,0)))))))</f>
        <v/>
      </c>
      <c r="BA1908" s="2" t="str">
        <f>IF(AND(ISBLANK(AZ1908),OR(NOT(ISBLANK(BB1908)),NOT(ISBLANK(BC1908)))),#N/A,
IF(ISBLANK(AZ1908),"",
IF(AND(NOT(ISERROR(VLOOKUP(AZ1908,MonsterTable!$A:$B,MATCH(MonsterTable!$B$1,MonsterTable!$A$1:$B$1,0),0))),OR(ISBLANK(BB1908),ISBLANK(BC1908))),#N/A,
IFERROR(VLOOKUP(AZ1908,MonsterTable!$A:$B,MATCH(MonsterTable!$B$1,MonsterTable!$A$1:$B$1,0),0),
IF(OR(NOT(ISBLANK(BB1908)),ISBLANK(BC1908)),#N/A,
IF(AZ1908="empty","empty",
VLOOKUP(AZ1908,MonsterGroupTable!$A:$A,1,0)))))))</f>
        <v/>
      </c>
    </row>
    <row r="1909" spans="1:53">
      <c r="A1909">
        <v>20875</v>
      </c>
      <c r="B1909">
        <f t="shared" si="63"/>
        <v>1.1000000000000001</v>
      </c>
      <c r="C1909">
        <f t="shared" si="64"/>
        <v>1.1000000000000001</v>
      </c>
      <c r="F1909">
        <v>4680</v>
      </c>
      <c r="G1909">
        <v>231710</v>
      </c>
      <c r="H1909">
        <v>0</v>
      </c>
      <c r="I1909">
        <v>0</v>
      </c>
      <c r="J1909">
        <v>0</v>
      </c>
      <c r="K1909" t="s">
        <v>362</v>
      </c>
      <c r="L1909" t="s">
        <v>254</v>
      </c>
      <c r="M1909" t="s">
        <v>443</v>
      </c>
      <c r="N1909" t="s">
        <v>444</v>
      </c>
      <c r="O1909">
        <v>0</v>
      </c>
      <c r="P1909">
        <v>-4.75</v>
      </c>
      <c r="Q1909">
        <v>-3.5</v>
      </c>
      <c r="R1909">
        <v>4.75</v>
      </c>
      <c r="S1909">
        <v>3</v>
      </c>
      <c r="T1909">
        <v>-13.5</v>
      </c>
      <c r="U1909">
        <v>2.5499999999999998</v>
      </c>
      <c r="V1909">
        <v>-6.75</v>
      </c>
      <c r="W1909" t="str">
        <f t="shared" si="58"/>
        <v>g108,5,empty,3,201,1,1,0</v>
      </c>
      <c r="X1909" s="1" t="s">
        <v>286</v>
      </c>
      <c r="Y1909" s="2" t="str">
        <f>IF(AND(ISBLANK(X1909),OR(NOT(ISBLANK(Z1909)),NOT(ISBLANK(AA1909)))),#N/A,
IF(ISBLANK(X1909),"",
IF(AND(NOT(ISERROR(VLOOKUP(X1909,MonsterTable!$A:$B,MATCH(MonsterTable!$B$1,MonsterTable!$A$1:$B$1,0),0))),OR(ISBLANK(Z1909),ISBLANK(AA1909))),#N/A,
IFERROR(VLOOKUP(X1909,MonsterTable!$A:$B,MATCH(MonsterTable!$B$1,MonsterTable!$A$1:$B$1,0),0),
IF(OR(NOT(ISBLANK(Z1909)),ISBLANK(AA1909)),#N/A,
IF(X1909="empty","empty",
VLOOKUP(X1909,MonsterGroupTable!$A:$A,1,0)))))))</f>
        <v>g108</v>
      </c>
      <c r="AA1909">
        <v>5</v>
      </c>
      <c r="AE1909" s="1" t="s">
        <v>446</v>
      </c>
      <c r="AF1909" s="2" t="str">
        <f>IF(AND(ISBLANK(AE1909),OR(NOT(ISBLANK(AG1909)),NOT(ISBLANK(AH1909)))),#N/A,
IF(ISBLANK(AE1909),"",
IF(AND(NOT(ISERROR(VLOOKUP(AE1909,MonsterTable!$A:$B,MATCH(MonsterTable!$B$1,MonsterTable!$A$1:$B$1,0),0))),OR(ISBLANK(AG1909),ISBLANK(AH1909))),#N/A,
IFERROR(VLOOKUP(AE1909,MonsterTable!$A:$B,MATCH(MonsterTable!$B$1,MonsterTable!$A$1:$B$1,0),0),
IF(OR(NOT(ISBLANK(AG1909)),ISBLANK(AH1909)),#N/A,
IF(AE1909="empty","empty",
VLOOKUP(AE1909,MonsterGroupTable!$A:$A,1,0)))))))</f>
        <v>empty</v>
      </c>
      <c r="AH1909">
        <v>3</v>
      </c>
      <c r="AL1909" s="1" t="s">
        <v>242</v>
      </c>
      <c r="AM1909" s="2">
        <f>IF(AND(ISBLANK(AL1909),OR(NOT(ISBLANK(AN1909)),NOT(ISBLANK(AO1909)))),#N/A,
IF(ISBLANK(AL1909),"",
IF(AND(NOT(ISERROR(VLOOKUP(AL1909,MonsterTable!$A:$B,MATCH(MonsterTable!$B$1,MonsterTable!$A$1:$B$1,0),0))),OR(ISBLANK(AN1909),ISBLANK(AO1909))),#N/A,
IFERROR(VLOOKUP(AL1909,MonsterTable!$A:$B,MATCH(MonsterTable!$B$1,MonsterTable!$A$1:$B$1,0),0),
IF(OR(NOT(ISBLANK(AN1909)),ISBLANK(AO1909)),#N/A,
IF(AL1909="empty","empty",
VLOOKUP(AL1909,MonsterGroupTable!$A:$A,1,0)))))))</f>
        <v>201</v>
      </c>
      <c r="AN1909">
        <v>1</v>
      </c>
      <c r="AO1909">
        <v>1</v>
      </c>
      <c r="AP1909">
        <v>0</v>
      </c>
      <c r="AT1909" s="2" t="str">
        <f>IF(AND(ISBLANK(AS1909),OR(NOT(ISBLANK(AU1909)),NOT(ISBLANK(AV1909)))),#N/A,
IF(ISBLANK(AS1909),"",
IF(AND(NOT(ISERROR(VLOOKUP(AS1909,MonsterTable!$A:$B,MATCH(MonsterTable!$B$1,MonsterTable!$A$1:$B$1,0),0))),OR(ISBLANK(AU1909),ISBLANK(AV1909))),#N/A,
IFERROR(VLOOKUP(AS1909,MonsterTable!$A:$B,MATCH(MonsterTable!$B$1,MonsterTable!$A$1:$B$1,0),0),
IF(OR(NOT(ISBLANK(AU1909)),ISBLANK(AV1909)),#N/A,
IF(AS1909="empty","empty",
VLOOKUP(AS1909,MonsterGroupTable!$A:$A,1,0)))))))</f>
        <v/>
      </c>
      <c r="BA1909" s="2" t="str">
        <f>IF(AND(ISBLANK(AZ1909),OR(NOT(ISBLANK(BB1909)),NOT(ISBLANK(BC1909)))),#N/A,
IF(ISBLANK(AZ1909),"",
IF(AND(NOT(ISERROR(VLOOKUP(AZ1909,MonsterTable!$A:$B,MATCH(MonsterTable!$B$1,MonsterTable!$A$1:$B$1,0),0))),OR(ISBLANK(BB1909),ISBLANK(BC1909))),#N/A,
IFERROR(VLOOKUP(AZ1909,MonsterTable!$A:$B,MATCH(MonsterTable!$B$1,MonsterTable!$A$1:$B$1,0),0),
IF(OR(NOT(ISBLANK(BB1909)),ISBLANK(BC1909)),#N/A,
IF(AZ1909="empty","empty",
VLOOKUP(AZ1909,MonsterGroupTable!$A:$A,1,0)))))))</f>
        <v/>
      </c>
    </row>
    <row r="1910" spans="1:53">
      <c r="A1910">
        <v>20876</v>
      </c>
      <c r="B1910">
        <f t="shared" si="63"/>
        <v>1.1000000000000001</v>
      </c>
      <c r="C1910">
        <f t="shared" si="64"/>
        <v>1.1000000000000001</v>
      </c>
      <c r="F1910">
        <v>4680</v>
      </c>
      <c r="G1910">
        <v>232412</v>
      </c>
      <c r="H1910">
        <v>0</v>
      </c>
      <c r="I1910">
        <v>0</v>
      </c>
      <c r="J1910">
        <v>0</v>
      </c>
      <c r="K1910" t="s">
        <v>362</v>
      </c>
      <c r="L1910" t="s">
        <v>254</v>
      </c>
      <c r="M1910" t="s">
        <v>443</v>
      </c>
      <c r="N1910" t="s">
        <v>444</v>
      </c>
      <c r="O1910">
        <v>0</v>
      </c>
      <c r="P1910">
        <v>-4.75</v>
      </c>
      <c r="Q1910">
        <v>-3.5</v>
      </c>
      <c r="R1910">
        <v>4.75</v>
      </c>
      <c r="S1910">
        <v>3</v>
      </c>
      <c r="T1910">
        <v>-13.5</v>
      </c>
      <c r="U1910">
        <v>2.5499999999999998</v>
      </c>
      <c r="V1910">
        <v>-6.75</v>
      </c>
      <c r="W1910" t="str">
        <f t="shared" si="58"/>
        <v>g108,5,empty,3,201,1,1,0</v>
      </c>
      <c r="X1910" s="1" t="s">
        <v>286</v>
      </c>
      <c r="Y1910" s="2" t="str">
        <f>IF(AND(ISBLANK(X1910),OR(NOT(ISBLANK(Z1910)),NOT(ISBLANK(AA1910)))),#N/A,
IF(ISBLANK(X1910),"",
IF(AND(NOT(ISERROR(VLOOKUP(X1910,MonsterTable!$A:$B,MATCH(MonsterTable!$B$1,MonsterTable!$A$1:$B$1,0),0))),OR(ISBLANK(Z1910),ISBLANK(AA1910))),#N/A,
IFERROR(VLOOKUP(X1910,MonsterTable!$A:$B,MATCH(MonsterTable!$B$1,MonsterTable!$A$1:$B$1,0),0),
IF(OR(NOT(ISBLANK(Z1910)),ISBLANK(AA1910)),#N/A,
IF(X1910="empty","empty",
VLOOKUP(X1910,MonsterGroupTable!$A:$A,1,0)))))))</f>
        <v>g108</v>
      </c>
      <c r="AA1910">
        <v>5</v>
      </c>
      <c r="AE1910" s="1" t="s">
        <v>446</v>
      </c>
      <c r="AF1910" s="2" t="str">
        <f>IF(AND(ISBLANK(AE1910),OR(NOT(ISBLANK(AG1910)),NOT(ISBLANK(AH1910)))),#N/A,
IF(ISBLANK(AE1910),"",
IF(AND(NOT(ISERROR(VLOOKUP(AE1910,MonsterTable!$A:$B,MATCH(MonsterTable!$B$1,MonsterTable!$A$1:$B$1,0),0))),OR(ISBLANK(AG1910),ISBLANK(AH1910))),#N/A,
IFERROR(VLOOKUP(AE1910,MonsterTable!$A:$B,MATCH(MonsterTable!$B$1,MonsterTable!$A$1:$B$1,0),0),
IF(OR(NOT(ISBLANK(AG1910)),ISBLANK(AH1910)),#N/A,
IF(AE1910="empty","empty",
VLOOKUP(AE1910,MonsterGroupTable!$A:$A,1,0)))))))</f>
        <v>empty</v>
      </c>
      <c r="AH1910">
        <v>3</v>
      </c>
      <c r="AL1910" s="1" t="s">
        <v>242</v>
      </c>
      <c r="AM1910" s="2">
        <f>IF(AND(ISBLANK(AL1910),OR(NOT(ISBLANK(AN1910)),NOT(ISBLANK(AO1910)))),#N/A,
IF(ISBLANK(AL1910),"",
IF(AND(NOT(ISERROR(VLOOKUP(AL1910,MonsterTable!$A:$B,MATCH(MonsterTable!$B$1,MonsterTable!$A$1:$B$1,0),0))),OR(ISBLANK(AN1910),ISBLANK(AO1910))),#N/A,
IFERROR(VLOOKUP(AL1910,MonsterTable!$A:$B,MATCH(MonsterTable!$B$1,MonsterTable!$A$1:$B$1,0),0),
IF(OR(NOT(ISBLANK(AN1910)),ISBLANK(AO1910)),#N/A,
IF(AL1910="empty","empty",
VLOOKUP(AL1910,MonsterGroupTable!$A:$A,1,0)))))))</f>
        <v>201</v>
      </c>
      <c r="AN1910">
        <v>1</v>
      </c>
      <c r="AO1910">
        <v>1</v>
      </c>
      <c r="AP1910">
        <v>0</v>
      </c>
      <c r="AT1910" s="2" t="str">
        <f>IF(AND(ISBLANK(AS1910),OR(NOT(ISBLANK(AU1910)),NOT(ISBLANK(AV1910)))),#N/A,
IF(ISBLANK(AS1910),"",
IF(AND(NOT(ISERROR(VLOOKUP(AS1910,MonsterTable!$A:$B,MATCH(MonsterTable!$B$1,MonsterTable!$A$1:$B$1,0),0))),OR(ISBLANK(AU1910),ISBLANK(AV1910))),#N/A,
IFERROR(VLOOKUP(AS1910,MonsterTable!$A:$B,MATCH(MonsterTable!$B$1,MonsterTable!$A$1:$B$1,0),0),
IF(OR(NOT(ISBLANK(AU1910)),ISBLANK(AV1910)),#N/A,
IF(AS1910="empty","empty",
VLOOKUP(AS1910,MonsterGroupTable!$A:$A,1,0)))))))</f>
        <v/>
      </c>
      <c r="BA1910" s="2" t="str">
        <f>IF(AND(ISBLANK(AZ1910),OR(NOT(ISBLANK(BB1910)),NOT(ISBLANK(BC1910)))),#N/A,
IF(ISBLANK(AZ1910),"",
IF(AND(NOT(ISERROR(VLOOKUP(AZ1910,MonsterTable!$A:$B,MATCH(MonsterTable!$B$1,MonsterTable!$A$1:$B$1,0),0))),OR(ISBLANK(BB1910),ISBLANK(BC1910))),#N/A,
IFERROR(VLOOKUP(AZ1910,MonsterTable!$A:$B,MATCH(MonsterTable!$B$1,MonsterTable!$A$1:$B$1,0),0),
IF(OR(NOT(ISBLANK(BB1910)),ISBLANK(BC1910)),#N/A,
IF(AZ1910="empty","empty",
VLOOKUP(AZ1910,MonsterGroupTable!$A:$A,1,0)))))))</f>
        <v/>
      </c>
    </row>
    <row r="1911" spans="1:53">
      <c r="A1911">
        <v>20877</v>
      </c>
      <c r="B1911">
        <f t="shared" si="63"/>
        <v>1.1000000000000001</v>
      </c>
      <c r="C1911">
        <f t="shared" si="64"/>
        <v>1.1000000000000001</v>
      </c>
      <c r="F1911">
        <v>4680</v>
      </c>
      <c r="G1911">
        <v>233114</v>
      </c>
      <c r="H1911">
        <v>0</v>
      </c>
      <c r="I1911">
        <v>0</v>
      </c>
      <c r="J1911">
        <v>0</v>
      </c>
      <c r="K1911" t="s">
        <v>362</v>
      </c>
      <c r="L1911" t="s">
        <v>254</v>
      </c>
      <c r="M1911" t="s">
        <v>443</v>
      </c>
      <c r="N1911" t="s">
        <v>444</v>
      </c>
      <c r="O1911">
        <v>0</v>
      </c>
      <c r="P1911">
        <v>-4.75</v>
      </c>
      <c r="Q1911">
        <v>-3.5</v>
      </c>
      <c r="R1911">
        <v>4.75</v>
      </c>
      <c r="S1911">
        <v>3</v>
      </c>
      <c r="T1911">
        <v>-13.5</v>
      </c>
      <c r="U1911">
        <v>2.5499999999999998</v>
      </c>
      <c r="V1911">
        <v>-6.75</v>
      </c>
      <c r="W1911" t="str">
        <f t="shared" si="58"/>
        <v>g108,5,empty,3,201,1,1,0</v>
      </c>
      <c r="X1911" s="1" t="s">
        <v>286</v>
      </c>
      <c r="Y1911" s="2" t="str">
        <f>IF(AND(ISBLANK(X1911),OR(NOT(ISBLANK(Z1911)),NOT(ISBLANK(AA1911)))),#N/A,
IF(ISBLANK(X1911),"",
IF(AND(NOT(ISERROR(VLOOKUP(X1911,MonsterTable!$A:$B,MATCH(MonsterTable!$B$1,MonsterTable!$A$1:$B$1,0),0))),OR(ISBLANK(Z1911),ISBLANK(AA1911))),#N/A,
IFERROR(VLOOKUP(X1911,MonsterTable!$A:$B,MATCH(MonsterTable!$B$1,MonsterTable!$A$1:$B$1,0),0),
IF(OR(NOT(ISBLANK(Z1911)),ISBLANK(AA1911)),#N/A,
IF(X1911="empty","empty",
VLOOKUP(X1911,MonsterGroupTable!$A:$A,1,0)))))))</f>
        <v>g108</v>
      </c>
      <c r="AA1911">
        <v>5</v>
      </c>
      <c r="AE1911" s="1" t="s">
        <v>446</v>
      </c>
      <c r="AF1911" s="2" t="str">
        <f>IF(AND(ISBLANK(AE1911),OR(NOT(ISBLANK(AG1911)),NOT(ISBLANK(AH1911)))),#N/A,
IF(ISBLANK(AE1911),"",
IF(AND(NOT(ISERROR(VLOOKUP(AE1911,MonsterTable!$A:$B,MATCH(MonsterTable!$B$1,MonsterTable!$A$1:$B$1,0),0))),OR(ISBLANK(AG1911),ISBLANK(AH1911))),#N/A,
IFERROR(VLOOKUP(AE1911,MonsterTable!$A:$B,MATCH(MonsterTable!$B$1,MonsterTable!$A$1:$B$1,0),0),
IF(OR(NOT(ISBLANK(AG1911)),ISBLANK(AH1911)),#N/A,
IF(AE1911="empty","empty",
VLOOKUP(AE1911,MonsterGroupTable!$A:$A,1,0)))))))</f>
        <v>empty</v>
      </c>
      <c r="AH1911">
        <v>3</v>
      </c>
      <c r="AL1911" s="1" t="s">
        <v>242</v>
      </c>
      <c r="AM1911" s="2">
        <f>IF(AND(ISBLANK(AL1911),OR(NOT(ISBLANK(AN1911)),NOT(ISBLANK(AO1911)))),#N/A,
IF(ISBLANK(AL1911),"",
IF(AND(NOT(ISERROR(VLOOKUP(AL1911,MonsterTable!$A:$B,MATCH(MonsterTable!$B$1,MonsterTable!$A$1:$B$1,0),0))),OR(ISBLANK(AN1911),ISBLANK(AO1911))),#N/A,
IFERROR(VLOOKUP(AL1911,MonsterTable!$A:$B,MATCH(MonsterTable!$B$1,MonsterTable!$A$1:$B$1,0),0),
IF(OR(NOT(ISBLANK(AN1911)),ISBLANK(AO1911)),#N/A,
IF(AL1911="empty","empty",
VLOOKUP(AL1911,MonsterGroupTable!$A:$A,1,0)))))))</f>
        <v>201</v>
      </c>
      <c r="AN1911">
        <v>1</v>
      </c>
      <c r="AO1911">
        <v>1</v>
      </c>
      <c r="AP1911">
        <v>0</v>
      </c>
      <c r="AT1911" s="2" t="str">
        <f>IF(AND(ISBLANK(AS1911),OR(NOT(ISBLANK(AU1911)),NOT(ISBLANK(AV1911)))),#N/A,
IF(ISBLANK(AS1911),"",
IF(AND(NOT(ISERROR(VLOOKUP(AS1911,MonsterTable!$A:$B,MATCH(MonsterTable!$B$1,MonsterTable!$A$1:$B$1,0),0))),OR(ISBLANK(AU1911),ISBLANK(AV1911))),#N/A,
IFERROR(VLOOKUP(AS1911,MonsterTable!$A:$B,MATCH(MonsterTable!$B$1,MonsterTable!$A$1:$B$1,0),0),
IF(OR(NOT(ISBLANK(AU1911)),ISBLANK(AV1911)),#N/A,
IF(AS1911="empty","empty",
VLOOKUP(AS1911,MonsterGroupTable!$A:$A,1,0)))))))</f>
        <v/>
      </c>
      <c r="BA1911" s="2" t="str">
        <f>IF(AND(ISBLANK(AZ1911),OR(NOT(ISBLANK(BB1911)),NOT(ISBLANK(BC1911)))),#N/A,
IF(ISBLANK(AZ1911),"",
IF(AND(NOT(ISERROR(VLOOKUP(AZ1911,MonsterTable!$A:$B,MATCH(MonsterTable!$B$1,MonsterTable!$A$1:$B$1,0),0))),OR(ISBLANK(BB1911),ISBLANK(BC1911))),#N/A,
IFERROR(VLOOKUP(AZ1911,MonsterTable!$A:$B,MATCH(MonsterTable!$B$1,MonsterTable!$A$1:$B$1,0),0),
IF(OR(NOT(ISBLANK(BB1911)),ISBLANK(BC1911)),#N/A,
IF(AZ1911="empty","empty",
VLOOKUP(AZ1911,MonsterGroupTable!$A:$A,1,0)))))))</f>
        <v/>
      </c>
    </row>
    <row r="1912" spans="1:53">
      <c r="A1912">
        <v>20878</v>
      </c>
      <c r="B1912">
        <f t="shared" si="63"/>
        <v>1.1000000000000001</v>
      </c>
      <c r="C1912">
        <f t="shared" si="64"/>
        <v>1.1000000000000001</v>
      </c>
      <c r="F1912">
        <v>4680</v>
      </c>
      <c r="G1912">
        <v>233816</v>
      </c>
      <c r="H1912">
        <v>0</v>
      </c>
      <c r="I1912">
        <v>0</v>
      </c>
      <c r="J1912">
        <v>0</v>
      </c>
      <c r="K1912" t="s">
        <v>362</v>
      </c>
      <c r="L1912" t="s">
        <v>254</v>
      </c>
      <c r="M1912" t="s">
        <v>443</v>
      </c>
      <c r="N1912" t="s">
        <v>444</v>
      </c>
      <c r="O1912">
        <v>0</v>
      </c>
      <c r="P1912">
        <v>-4.75</v>
      </c>
      <c r="Q1912">
        <v>-3.5</v>
      </c>
      <c r="R1912">
        <v>4.75</v>
      </c>
      <c r="S1912">
        <v>3</v>
      </c>
      <c r="T1912">
        <v>-13.5</v>
      </c>
      <c r="U1912">
        <v>2.5499999999999998</v>
      </c>
      <c r="V1912">
        <v>-6.75</v>
      </c>
      <c r="W1912" t="str">
        <f t="shared" si="58"/>
        <v>g108,5,empty,3,201,1,1,0</v>
      </c>
      <c r="X1912" s="1" t="s">
        <v>286</v>
      </c>
      <c r="Y1912" s="2" t="str">
        <f>IF(AND(ISBLANK(X1912),OR(NOT(ISBLANK(Z1912)),NOT(ISBLANK(AA1912)))),#N/A,
IF(ISBLANK(X1912),"",
IF(AND(NOT(ISERROR(VLOOKUP(X1912,MonsterTable!$A:$B,MATCH(MonsterTable!$B$1,MonsterTable!$A$1:$B$1,0),0))),OR(ISBLANK(Z1912),ISBLANK(AA1912))),#N/A,
IFERROR(VLOOKUP(X1912,MonsterTable!$A:$B,MATCH(MonsterTable!$B$1,MonsterTable!$A$1:$B$1,0),0),
IF(OR(NOT(ISBLANK(Z1912)),ISBLANK(AA1912)),#N/A,
IF(X1912="empty","empty",
VLOOKUP(X1912,MonsterGroupTable!$A:$A,1,0)))))))</f>
        <v>g108</v>
      </c>
      <c r="AA1912">
        <v>5</v>
      </c>
      <c r="AE1912" s="1" t="s">
        <v>446</v>
      </c>
      <c r="AF1912" s="2" t="str">
        <f>IF(AND(ISBLANK(AE1912),OR(NOT(ISBLANK(AG1912)),NOT(ISBLANK(AH1912)))),#N/A,
IF(ISBLANK(AE1912),"",
IF(AND(NOT(ISERROR(VLOOKUP(AE1912,MonsterTable!$A:$B,MATCH(MonsterTable!$B$1,MonsterTable!$A$1:$B$1,0),0))),OR(ISBLANK(AG1912),ISBLANK(AH1912))),#N/A,
IFERROR(VLOOKUP(AE1912,MonsterTable!$A:$B,MATCH(MonsterTable!$B$1,MonsterTable!$A$1:$B$1,0),0),
IF(OR(NOT(ISBLANK(AG1912)),ISBLANK(AH1912)),#N/A,
IF(AE1912="empty","empty",
VLOOKUP(AE1912,MonsterGroupTable!$A:$A,1,0)))))))</f>
        <v>empty</v>
      </c>
      <c r="AH1912">
        <v>3</v>
      </c>
      <c r="AL1912" s="1" t="s">
        <v>242</v>
      </c>
      <c r="AM1912" s="2">
        <f>IF(AND(ISBLANK(AL1912),OR(NOT(ISBLANK(AN1912)),NOT(ISBLANK(AO1912)))),#N/A,
IF(ISBLANK(AL1912),"",
IF(AND(NOT(ISERROR(VLOOKUP(AL1912,MonsterTable!$A:$B,MATCH(MonsterTable!$B$1,MonsterTable!$A$1:$B$1,0),0))),OR(ISBLANK(AN1912),ISBLANK(AO1912))),#N/A,
IFERROR(VLOOKUP(AL1912,MonsterTable!$A:$B,MATCH(MonsterTable!$B$1,MonsterTable!$A$1:$B$1,0),0),
IF(OR(NOT(ISBLANK(AN1912)),ISBLANK(AO1912)),#N/A,
IF(AL1912="empty","empty",
VLOOKUP(AL1912,MonsterGroupTable!$A:$A,1,0)))))))</f>
        <v>201</v>
      </c>
      <c r="AN1912">
        <v>1</v>
      </c>
      <c r="AO1912">
        <v>1</v>
      </c>
      <c r="AP1912">
        <v>0</v>
      </c>
      <c r="AT1912" s="2" t="str">
        <f>IF(AND(ISBLANK(AS1912),OR(NOT(ISBLANK(AU1912)),NOT(ISBLANK(AV1912)))),#N/A,
IF(ISBLANK(AS1912),"",
IF(AND(NOT(ISERROR(VLOOKUP(AS1912,MonsterTable!$A:$B,MATCH(MonsterTable!$B$1,MonsterTable!$A$1:$B$1,0),0))),OR(ISBLANK(AU1912),ISBLANK(AV1912))),#N/A,
IFERROR(VLOOKUP(AS1912,MonsterTable!$A:$B,MATCH(MonsterTable!$B$1,MonsterTable!$A$1:$B$1,0),0),
IF(OR(NOT(ISBLANK(AU1912)),ISBLANK(AV1912)),#N/A,
IF(AS1912="empty","empty",
VLOOKUP(AS1912,MonsterGroupTable!$A:$A,1,0)))))))</f>
        <v/>
      </c>
      <c r="BA1912" s="2" t="str">
        <f>IF(AND(ISBLANK(AZ1912),OR(NOT(ISBLANK(BB1912)),NOT(ISBLANK(BC1912)))),#N/A,
IF(ISBLANK(AZ1912),"",
IF(AND(NOT(ISERROR(VLOOKUP(AZ1912,MonsterTable!$A:$B,MATCH(MonsterTable!$B$1,MonsterTable!$A$1:$B$1,0),0))),OR(ISBLANK(BB1912),ISBLANK(BC1912))),#N/A,
IFERROR(VLOOKUP(AZ1912,MonsterTable!$A:$B,MATCH(MonsterTable!$B$1,MonsterTable!$A$1:$B$1,0),0),
IF(OR(NOT(ISBLANK(BB1912)),ISBLANK(BC1912)),#N/A,
IF(AZ1912="empty","empty",
VLOOKUP(AZ1912,MonsterGroupTable!$A:$A,1,0)))))))</f>
        <v/>
      </c>
    </row>
    <row r="1913" spans="1:53">
      <c r="A1913">
        <v>20879</v>
      </c>
      <c r="B1913">
        <f t="shared" si="63"/>
        <v>1.1000000000000001</v>
      </c>
      <c r="C1913">
        <f t="shared" si="64"/>
        <v>1.1000000000000001</v>
      </c>
      <c r="F1913">
        <v>4680</v>
      </c>
      <c r="G1913">
        <v>234518</v>
      </c>
      <c r="H1913">
        <v>0</v>
      </c>
      <c r="I1913">
        <v>0</v>
      </c>
      <c r="J1913">
        <v>0</v>
      </c>
      <c r="K1913" t="s">
        <v>362</v>
      </c>
      <c r="L1913" t="s">
        <v>254</v>
      </c>
      <c r="M1913" t="s">
        <v>443</v>
      </c>
      <c r="N1913" t="s">
        <v>444</v>
      </c>
      <c r="O1913">
        <v>0</v>
      </c>
      <c r="P1913">
        <v>-4.75</v>
      </c>
      <c r="Q1913">
        <v>-3.5</v>
      </c>
      <c r="R1913">
        <v>4.75</v>
      </c>
      <c r="S1913">
        <v>3</v>
      </c>
      <c r="T1913">
        <v>-13.5</v>
      </c>
      <c r="U1913">
        <v>2.5499999999999998</v>
      </c>
      <c r="V1913">
        <v>-6.75</v>
      </c>
      <c r="W1913" t="str">
        <f t="shared" si="58"/>
        <v>g108,5,empty,3,201,1,1,0</v>
      </c>
      <c r="X1913" s="1" t="s">
        <v>286</v>
      </c>
      <c r="Y1913" s="2" t="str">
        <f>IF(AND(ISBLANK(X1913),OR(NOT(ISBLANK(Z1913)),NOT(ISBLANK(AA1913)))),#N/A,
IF(ISBLANK(X1913),"",
IF(AND(NOT(ISERROR(VLOOKUP(X1913,MonsterTable!$A:$B,MATCH(MonsterTable!$B$1,MonsterTable!$A$1:$B$1,0),0))),OR(ISBLANK(Z1913),ISBLANK(AA1913))),#N/A,
IFERROR(VLOOKUP(X1913,MonsterTable!$A:$B,MATCH(MonsterTable!$B$1,MonsterTable!$A$1:$B$1,0),0),
IF(OR(NOT(ISBLANK(Z1913)),ISBLANK(AA1913)),#N/A,
IF(X1913="empty","empty",
VLOOKUP(X1913,MonsterGroupTable!$A:$A,1,0)))))))</f>
        <v>g108</v>
      </c>
      <c r="AA1913">
        <v>5</v>
      </c>
      <c r="AE1913" s="1" t="s">
        <v>446</v>
      </c>
      <c r="AF1913" s="2" t="str">
        <f>IF(AND(ISBLANK(AE1913),OR(NOT(ISBLANK(AG1913)),NOT(ISBLANK(AH1913)))),#N/A,
IF(ISBLANK(AE1913),"",
IF(AND(NOT(ISERROR(VLOOKUP(AE1913,MonsterTable!$A:$B,MATCH(MonsterTable!$B$1,MonsterTable!$A$1:$B$1,0),0))),OR(ISBLANK(AG1913),ISBLANK(AH1913))),#N/A,
IFERROR(VLOOKUP(AE1913,MonsterTable!$A:$B,MATCH(MonsterTable!$B$1,MonsterTable!$A$1:$B$1,0),0),
IF(OR(NOT(ISBLANK(AG1913)),ISBLANK(AH1913)),#N/A,
IF(AE1913="empty","empty",
VLOOKUP(AE1913,MonsterGroupTable!$A:$A,1,0)))))))</f>
        <v>empty</v>
      </c>
      <c r="AH1913">
        <v>3</v>
      </c>
      <c r="AL1913" s="1" t="s">
        <v>242</v>
      </c>
      <c r="AM1913" s="2">
        <f>IF(AND(ISBLANK(AL1913),OR(NOT(ISBLANK(AN1913)),NOT(ISBLANK(AO1913)))),#N/A,
IF(ISBLANK(AL1913),"",
IF(AND(NOT(ISERROR(VLOOKUP(AL1913,MonsterTable!$A:$B,MATCH(MonsterTable!$B$1,MonsterTable!$A$1:$B$1,0),0))),OR(ISBLANK(AN1913),ISBLANK(AO1913))),#N/A,
IFERROR(VLOOKUP(AL1913,MonsterTable!$A:$B,MATCH(MonsterTable!$B$1,MonsterTable!$A$1:$B$1,0),0),
IF(OR(NOT(ISBLANK(AN1913)),ISBLANK(AO1913)),#N/A,
IF(AL1913="empty","empty",
VLOOKUP(AL1913,MonsterGroupTable!$A:$A,1,0)))))))</f>
        <v>201</v>
      </c>
      <c r="AN1913">
        <v>1</v>
      </c>
      <c r="AO1913">
        <v>1</v>
      </c>
      <c r="AP1913">
        <v>0</v>
      </c>
      <c r="AT1913" s="2" t="str">
        <f>IF(AND(ISBLANK(AS1913),OR(NOT(ISBLANK(AU1913)),NOT(ISBLANK(AV1913)))),#N/A,
IF(ISBLANK(AS1913),"",
IF(AND(NOT(ISERROR(VLOOKUP(AS1913,MonsterTable!$A:$B,MATCH(MonsterTable!$B$1,MonsterTable!$A$1:$B$1,0),0))),OR(ISBLANK(AU1913),ISBLANK(AV1913))),#N/A,
IFERROR(VLOOKUP(AS1913,MonsterTable!$A:$B,MATCH(MonsterTable!$B$1,MonsterTable!$A$1:$B$1,0),0),
IF(OR(NOT(ISBLANK(AU1913)),ISBLANK(AV1913)),#N/A,
IF(AS1913="empty","empty",
VLOOKUP(AS1913,MonsterGroupTable!$A:$A,1,0)))))))</f>
        <v/>
      </c>
      <c r="BA1913" s="2" t="str">
        <f>IF(AND(ISBLANK(AZ1913),OR(NOT(ISBLANK(BB1913)),NOT(ISBLANK(BC1913)))),#N/A,
IF(ISBLANK(AZ1913),"",
IF(AND(NOT(ISERROR(VLOOKUP(AZ1913,MonsterTable!$A:$B,MATCH(MonsterTable!$B$1,MonsterTable!$A$1:$B$1,0),0))),OR(ISBLANK(BB1913),ISBLANK(BC1913))),#N/A,
IFERROR(VLOOKUP(AZ1913,MonsterTable!$A:$B,MATCH(MonsterTable!$B$1,MonsterTable!$A$1:$B$1,0),0),
IF(OR(NOT(ISBLANK(BB1913)),ISBLANK(BC1913)),#N/A,
IF(AZ1913="empty","empty",
VLOOKUP(AZ1913,MonsterGroupTable!$A:$A,1,0)))))))</f>
        <v/>
      </c>
    </row>
    <row r="1914" spans="1:53">
      <c r="A1914">
        <v>20880</v>
      </c>
      <c r="B1914">
        <f t="shared" si="63"/>
        <v>1.2</v>
      </c>
      <c r="C1914">
        <f t="shared" si="64"/>
        <v>1.1000000000000001</v>
      </c>
      <c r="F1914">
        <v>4680</v>
      </c>
      <c r="G1914">
        <v>235220</v>
      </c>
      <c r="H1914">
        <v>0</v>
      </c>
      <c r="I1914">
        <v>0</v>
      </c>
      <c r="J1914">
        <v>0</v>
      </c>
      <c r="K1914" t="s">
        <v>362</v>
      </c>
      <c r="L1914" t="s">
        <v>254</v>
      </c>
      <c r="M1914" t="s">
        <v>443</v>
      </c>
      <c r="N1914" t="s">
        <v>444</v>
      </c>
      <c r="O1914">
        <v>0</v>
      </c>
      <c r="P1914">
        <v>-4.75</v>
      </c>
      <c r="Q1914">
        <v>-3.5</v>
      </c>
      <c r="R1914">
        <v>4.75</v>
      </c>
      <c r="S1914">
        <v>3</v>
      </c>
      <c r="T1914">
        <v>-13.5</v>
      </c>
      <c r="U1914">
        <v>2.5499999999999998</v>
      </c>
      <c r="V1914">
        <v>-6.75</v>
      </c>
      <c r="W1914" t="str">
        <f t="shared" si="58"/>
        <v>g108,5,empty,3,201,1,1,0</v>
      </c>
      <c r="X1914" s="1" t="s">
        <v>286</v>
      </c>
      <c r="Y1914" s="2" t="str">
        <f>IF(AND(ISBLANK(X1914),OR(NOT(ISBLANK(Z1914)),NOT(ISBLANK(AA1914)))),#N/A,
IF(ISBLANK(X1914),"",
IF(AND(NOT(ISERROR(VLOOKUP(X1914,MonsterTable!$A:$B,MATCH(MonsterTable!$B$1,MonsterTable!$A$1:$B$1,0),0))),OR(ISBLANK(Z1914),ISBLANK(AA1914))),#N/A,
IFERROR(VLOOKUP(X1914,MonsterTable!$A:$B,MATCH(MonsterTable!$B$1,MonsterTable!$A$1:$B$1,0),0),
IF(OR(NOT(ISBLANK(Z1914)),ISBLANK(AA1914)),#N/A,
IF(X1914="empty","empty",
VLOOKUP(X1914,MonsterGroupTable!$A:$A,1,0)))))))</f>
        <v>g108</v>
      </c>
      <c r="AA1914">
        <v>5</v>
      </c>
      <c r="AE1914" s="1" t="s">
        <v>446</v>
      </c>
      <c r="AF1914" s="2" t="str">
        <f>IF(AND(ISBLANK(AE1914),OR(NOT(ISBLANK(AG1914)),NOT(ISBLANK(AH1914)))),#N/A,
IF(ISBLANK(AE1914),"",
IF(AND(NOT(ISERROR(VLOOKUP(AE1914,MonsterTable!$A:$B,MATCH(MonsterTable!$B$1,MonsterTable!$A$1:$B$1,0),0))),OR(ISBLANK(AG1914),ISBLANK(AH1914))),#N/A,
IFERROR(VLOOKUP(AE1914,MonsterTable!$A:$B,MATCH(MonsterTable!$B$1,MonsterTable!$A$1:$B$1,0),0),
IF(OR(NOT(ISBLANK(AG1914)),ISBLANK(AH1914)),#N/A,
IF(AE1914="empty","empty",
VLOOKUP(AE1914,MonsterGroupTable!$A:$A,1,0)))))))</f>
        <v>empty</v>
      </c>
      <c r="AH1914">
        <v>3</v>
      </c>
      <c r="AL1914" s="1" t="s">
        <v>242</v>
      </c>
      <c r="AM1914" s="2">
        <f>IF(AND(ISBLANK(AL1914),OR(NOT(ISBLANK(AN1914)),NOT(ISBLANK(AO1914)))),#N/A,
IF(ISBLANK(AL1914),"",
IF(AND(NOT(ISERROR(VLOOKUP(AL1914,MonsterTable!$A:$B,MATCH(MonsterTable!$B$1,MonsterTable!$A$1:$B$1,0),0))),OR(ISBLANK(AN1914),ISBLANK(AO1914))),#N/A,
IFERROR(VLOOKUP(AL1914,MonsterTable!$A:$B,MATCH(MonsterTable!$B$1,MonsterTable!$A$1:$B$1,0),0),
IF(OR(NOT(ISBLANK(AN1914)),ISBLANK(AO1914)),#N/A,
IF(AL1914="empty","empty",
VLOOKUP(AL1914,MonsterGroupTable!$A:$A,1,0)))))))</f>
        <v>201</v>
      </c>
      <c r="AN1914">
        <v>1</v>
      </c>
      <c r="AO1914">
        <v>1</v>
      </c>
      <c r="AP1914">
        <v>0</v>
      </c>
      <c r="AT1914" s="2" t="str">
        <f>IF(AND(ISBLANK(AS1914),OR(NOT(ISBLANK(AU1914)),NOT(ISBLANK(AV1914)))),#N/A,
IF(ISBLANK(AS1914),"",
IF(AND(NOT(ISERROR(VLOOKUP(AS1914,MonsterTable!$A:$B,MATCH(MonsterTable!$B$1,MonsterTable!$A$1:$B$1,0),0))),OR(ISBLANK(AU1914),ISBLANK(AV1914))),#N/A,
IFERROR(VLOOKUP(AS1914,MonsterTable!$A:$B,MATCH(MonsterTable!$B$1,MonsterTable!$A$1:$B$1,0),0),
IF(OR(NOT(ISBLANK(AU1914)),ISBLANK(AV1914)),#N/A,
IF(AS1914="empty","empty",
VLOOKUP(AS1914,MonsterGroupTable!$A:$A,1,0)))))))</f>
        <v/>
      </c>
      <c r="BA1914" s="2" t="str">
        <f>IF(AND(ISBLANK(AZ1914),OR(NOT(ISBLANK(BB1914)),NOT(ISBLANK(BC1914)))),#N/A,
IF(ISBLANK(AZ1914),"",
IF(AND(NOT(ISERROR(VLOOKUP(AZ1914,MonsterTable!$A:$B,MATCH(MonsterTable!$B$1,MonsterTable!$A$1:$B$1,0),0))),OR(ISBLANK(BB1914),ISBLANK(BC1914))),#N/A,
IFERROR(VLOOKUP(AZ1914,MonsterTable!$A:$B,MATCH(MonsterTable!$B$1,MonsterTable!$A$1:$B$1,0),0),
IF(OR(NOT(ISBLANK(BB1914)),ISBLANK(BC1914)),#N/A,
IF(AZ1914="empty","empty",
VLOOKUP(AZ1914,MonsterGroupTable!$A:$A,1,0)))))))</f>
        <v/>
      </c>
    </row>
    <row r="1915" spans="1:53">
      <c r="A1915">
        <v>20881</v>
      </c>
      <c r="B1915">
        <f t="shared" si="63"/>
        <v>1.1000000000000001</v>
      </c>
      <c r="C1915">
        <f t="shared" si="64"/>
        <v>1.1000000000000001</v>
      </c>
      <c r="F1915">
        <v>4680</v>
      </c>
      <c r="G1915">
        <v>235922</v>
      </c>
      <c r="H1915">
        <v>0</v>
      </c>
      <c r="I1915">
        <v>0</v>
      </c>
      <c r="J1915">
        <v>0</v>
      </c>
      <c r="K1915" t="s">
        <v>362</v>
      </c>
      <c r="L1915" t="s">
        <v>255</v>
      </c>
      <c r="M1915" t="s">
        <v>443</v>
      </c>
      <c r="N1915" t="s">
        <v>444</v>
      </c>
      <c r="O1915">
        <v>0</v>
      </c>
      <c r="P1915">
        <v>-4.75</v>
      </c>
      <c r="Q1915">
        <v>-3.5</v>
      </c>
      <c r="R1915">
        <v>4.75</v>
      </c>
      <c r="S1915">
        <v>3</v>
      </c>
      <c r="T1915">
        <v>-13.5</v>
      </c>
      <c r="U1915">
        <v>2.5499999999999998</v>
      </c>
      <c r="V1915">
        <v>-6.75</v>
      </c>
      <c r="W1915" t="str">
        <f t="shared" si="58"/>
        <v>g109,5,empty,3,204,1,1,0</v>
      </c>
      <c r="X1915" s="1" t="s">
        <v>287</v>
      </c>
      <c r="Y1915" s="2" t="str">
        <f>IF(AND(ISBLANK(X1915),OR(NOT(ISBLANK(Z1915)),NOT(ISBLANK(AA1915)))),#N/A,
IF(ISBLANK(X1915),"",
IF(AND(NOT(ISERROR(VLOOKUP(X1915,MonsterTable!$A:$B,MATCH(MonsterTable!$B$1,MonsterTable!$A$1:$B$1,0),0))),OR(ISBLANK(Z1915),ISBLANK(AA1915))),#N/A,
IFERROR(VLOOKUP(X1915,MonsterTable!$A:$B,MATCH(MonsterTable!$B$1,MonsterTable!$A$1:$B$1,0),0),
IF(OR(NOT(ISBLANK(Z1915)),ISBLANK(AA1915)),#N/A,
IF(X1915="empty","empty",
VLOOKUP(X1915,MonsterGroupTable!$A:$A,1,0)))))))</f>
        <v>g109</v>
      </c>
      <c r="AA1915">
        <v>5</v>
      </c>
      <c r="AE1915" s="1" t="s">
        <v>446</v>
      </c>
      <c r="AF1915" s="2" t="str">
        <f>IF(AND(ISBLANK(AE1915),OR(NOT(ISBLANK(AG1915)),NOT(ISBLANK(AH1915)))),#N/A,
IF(ISBLANK(AE1915),"",
IF(AND(NOT(ISERROR(VLOOKUP(AE1915,MonsterTable!$A:$B,MATCH(MonsterTable!$B$1,MonsterTable!$A$1:$B$1,0),0))),OR(ISBLANK(AG1915),ISBLANK(AH1915))),#N/A,
IFERROR(VLOOKUP(AE1915,MonsterTable!$A:$B,MATCH(MonsterTable!$B$1,MonsterTable!$A$1:$B$1,0),0),
IF(OR(NOT(ISBLANK(AG1915)),ISBLANK(AH1915)),#N/A,
IF(AE1915="empty","empty",
VLOOKUP(AE1915,MonsterGroupTable!$A:$A,1,0)))))))</f>
        <v>empty</v>
      </c>
      <c r="AH1915">
        <v>3</v>
      </c>
      <c r="AL1915" s="1" t="s">
        <v>340</v>
      </c>
      <c r="AM1915" s="2">
        <f>IF(AND(ISBLANK(AL1915),OR(NOT(ISBLANK(AN1915)),NOT(ISBLANK(AO1915)))),#N/A,
IF(ISBLANK(AL1915),"",
IF(AND(NOT(ISERROR(VLOOKUP(AL1915,MonsterTable!$A:$B,MATCH(MonsterTable!$B$1,MonsterTable!$A$1:$B$1,0),0))),OR(ISBLANK(AN1915),ISBLANK(AO1915))),#N/A,
IFERROR(VLOOKUP(AL1915,MonsterTable!$A:$B,MATCH(MonsterTable!$B$1,MonsterTable!$A$1:$B$1,0),0),
IF(OR(NOT(ISBLANK(AN1915)),ISBLANK(AO1915)),#N/A,
IF(AL1915="empty","empty",
VLOOKUP(AL1915,MonsterGroupTable!$A:$A,1,0)))))))</f>
        <v>204</v>
      </c>
      <c r="AN1915">
        <v>1</v>
      </c>
      <c r="AO1915">
        <v>1</v>
      </c>
      <c r="AP1915">
        <v>0</v>
      </c>
      <c r="AT1915" s="2" t="str">
        <f>IF(AND(ISBLANK(AS1915),OR(NOT(ISBLANK(AU1915)),NOT(ISBLANK(AV1915)))),#N/A,
IF(ISBLANK(AS1915),"",
IF(AND(NOT(ISERROR(VLOOKUP(AS1915,MonsterTable!$A:$B,MATCH(MonsterTable!$B$1,MonsterTable!$A$1:$B$1,0),0))),OR(ISBLANK(AU1915),ISBLANK(AV1915))),#N/A,
IFERROR(VLOOKUP(AS1915,MonsterTable!$A:$B,MATCH(MonsterTable!$B$1,MonsterTable!$A$1:$B$1,0),0),
IF(OR(NOT(ISBLANK(AU1915)),ISBLANK(AV1915)),#N/A,
IF(AS1915="empty","empty",
VLOOKUP(AS1915,MonsterGroupTable!$A:$A,1,0)))))))</f>
        <v/>
      </c>
      <c r="BA1915" s="2" t="str">
        <f>IF(AND(ISBLANK(AZ1915),OR(NOT(ISBLANK(BB1915)),NOT(ISBLANK(BC1915)))),#N/A,
IF(ISBLANK(AZ1915),"",
IF(AND(NOT(ISERROR(VLOOKUP(AZ1915,MonsterTable!$A:$B,MATCH(MonsterTable!$B$1,MonsterTable!$A$1:$B$1,0),0))),OR(ISBLANK(BB1915),ISBLANK(BC1915))),#N/A,
IFERROR(VLOOKUP(AZ1915,MonsterTable!$A:$B,MATCH(MonsterTable!$B$1,MonsterTable!$A$1:$B$1,0),0),
IF(OR(NOT(ISBLANK(BB1915)),ISBLANK(BC1915)),#N/A,
IF(AZ1915="empty","empty",
VLOOKUP(AZ1915,MonsterGroupTable!$A:$A,1,0)))))))</f>
        <v/>
      </c>
    </row>
    <row r="1916" spans="1:53">
      <c r="A1916">
        <v>20882</v>
      </c>
      <c r="B1916">
        <f t="shared" si="63"/>
        <v>1.1000000000000001</v>
      </c>
      <c r="C1916">
        <f t="shared" si="64"/>
        <v>1.1000000000000001</v>
      </c>
      <c r="F1916">
        <v>4680</v>
      </c>
      <c r="G1916">
        <v>236624</v>
      </c>
      <c r="H1916">
        <v>0</v>
      </c>
      <c r="I1916">
        <v>0</v>
      </c>
      <c r="J1916">
        <v>0</v>
      </c>
      <c r="K1916" t="s">
        <v>362</v>
      </c>
      <c r="L1916" t="s">
        <v>255</v>
      </c>
      <c r="M1916" t="s">
        <v>443</v>
      </c>
      <c r="N1916" t="s">
        <v>444</v>
      </c>
      <c r="O1916">
        <v>0</v>
      </c>
      <c r="P1916">
        <v>-4.75</v>
      </c>
      <c r="Q1916">
        <v>-3.5</v>
      </c>
      <c r="R1916">
        <v>4.75</v>
      </c>
      <c r="S1916">
        <v>3</v>
      </c>
      <c r="T1916">
        <v>-13.5</v>
      </c>
      <c r="U1916">
        <v>2.5499999999999998</v>
      </c>
      <c r="V1916">
        <v>-6.75</v>
      </c>
      <c r="W1916" t="str">
        <f t="shared" si="58"/>
        <v>g109,5,empty,3,204,1,1,0</v>
      </c>
      <c r="X1916" s="1" t="s">
        <v>287</v>
      </c>
      <c r="Y1916" s="2" t="str">
        <f>IF(AND(ISBLANK(X1916),OR(NOT(ISBLANK(Z1916)),NOT(ISBLANK(AA1916)))),#N/A,
IF(ISBLANK(X1916),"",
IF(AND(NOT(ISERROR(VLOOKUP(X1916,MonsterTable!$A:$B,MATCH(MonsterTable!$B$1,MonsterTable!$A$1:$B$1,0),0))),OR(ISBLANK(Z1916),ISBLANK(AA1916))),#N/A,
IFERROR(VLOOKUP(X1916,MonsterTable!$A:$B,MATCH(MonsterTable!$B$1,MonsterTable!$A$1:$B$1,0),0),
IF(OR(NOT(ISBLANK(Z1916)),ISBLANK(AA1916)),#N/A,
IF(X1916="empty","empty",
VLOOKUP(X1916,MonsterGroupTable!$A:$A,1,0)))))))</f>
        <v>g109</v>
      </c>
      <c r="AA1916">
        <v>5</v>
      </c>
      <c r="AE1916" s="1" t="s">
        <v>446</v>
      </c>
      <c r="AF1916" s="2" t="str">
        <f>IF(AND(ISBLANK(AE1916),OR(NOT(ISBLANK(AG1916)),NOT(ISBLANK(AH1916)))),#N/A,
IF(ISBLANK(AE1916),"",
IF(AND(NOT(ISERROR(VLOOKUP(AE1916,MonsterTable!$A:$B,MATCH(MonsterTable!$B$1,MonsterTable!$A$1:$B$1,0),0))),OR(ISBLANK(AG1916),ISBLANK(AH1916))),#N/A,
IFERROR(VLOOKUP(AE1916,MonsterTable!$A:$B,MATCH(MonsterTable!$B$1,MonsterTable!$A$1:$B$1,0),0),
IF(OR(NOT(ISBLANK(AG1916)),ISBLANK(AH1916)),#N/A,
IF(AE1916="empty","empty",
VLOOKUP(AE1916,MonsterGroupTable!$A:$A,1,0)))))))</f>
        <v>empty</v>
      </c>
      <c r="AH1916">
        <v>3</v>
      </c>
      <c r="AL1916" s="1" t="s">
        <v>340</v>
      </c>
      <c r="AM1916" s="2">
        <f>IF(AND(ISBLANK(AL1916),OR(NOT(ISBLANK(AN1916)),NOT(ISBLANK(AO1916)))),#N/A,
IF(ISBLANK(AL1916),"",
IF(AND(NOT(ISERROR(VLOOKUP(AL1916,MonsterTable!$A:$B,MATCH(MonsterTable!$B$1,MonsterTable!$A$1:$B$1,0),0))),OR(ISBLANK(AN1916),ISBLANK(AO1916))),#N/A,
IFERROR(VLOOKUP(AL1916,MonsterTable!$A:$B,MATCH(MonsterTable!$B$1,MonsterTable!$A$1:$B$1,0),0),
IF(OR(NOT(ISBLANK(AN1916)),ISBLANK(AO1916)),#N/A,
IF(AL1916="empty","empty",
VLOOKUP(AL1916,MonsterGroupTable!$A:$A,1,0)))))))</f>
        <v>204</v>
      </c>
      <c r="AN1916">
        <v>1</v>
      </c>
      <c r="AO1916">
        <v>1</v>
      </c>
      <c r="AP1916">
        <v>0</v>
      </c>
      <c r="AT1916" s="2" t="str">
        <f>IF(AND(ISBLANK(AS1916),OR(NOT(ISBLANK(AU1916)),NOT(ISBLANK(AV1916)))),#N/A,
IF(ISBLANK(AS1916),"",
IF(AND(NOT(ISERROR(VLOOKUP(AS1916,MonsterTable!$A:$B,MATCH(MonsterTable!$B$1,MonsterTable!$A$1:$B$1,0),0))),OR(ISBLANK(AU1916),ISBLANK(AV1916))),#N/A,
IFERROR(VLOOKUP(AS1916,MonsterTable!$A:$B,MATCH(MonsterTable!$B$1,MonsterTable!$A$1:$B$1,0),0),
IF(OR(NOT(ISBLANK(AU1916)),ISBLANK(AV1916)),#N/A,
IF(AS1916="empty","empty",
VLOOKUP(AS1916,MonsterGroupTable!$A:$A,1,0)))))))</f>
        <v/>
      </c>
      <c r="BA1916" s="2" t="str">
        <f>IF(AND(ISBLANK(AZ1916),OR(NOT(ISBLANK(BB1916)),NOT(ISBLANK(BC1916)))),#N/A,
IF(ISBLANK(AZ1916),"",
IF(AND(NOT(ISERROR(VLOOKUP(AZ1916,MonsterTable!$A:$B,MATCH(MonsterTable!$B$1,MonsterTable!$A$1:$B$1,0),0))),OR(ISBLANK(BB1916),ISBLANK(BC1916))),#N/A,
IFERROR(VLOOKUP(AZ1916,MonsterTable!$A:$B,MATCH(MonsterTable!$B$1,MonsterTable!$A$1:$B$1,0),0),
IF(OR(NOT(ISBLANK(BB1916)),ISBLANK(BC1916)),#N/A,
IF(AZ1916="empty","empty",
VLOOKUP(AZ1916,MonsterGroupTable!$A:$A,1,0)))))))</f>
        <v/>
      </c>
    </row>
    <row r="1917" spans="1:53">
      <c r="A1917">
        <v>20883</v>
      </c>
      <c r="B1917">
        <f t="shared" si="63"/>
        <v>1.1000000000000001</v>
      </c>
      <c r="C1917">
        <f t="shared" si="64"/>
        <v>1.1000000000000001</v>
      </c>
      <c r="F1917">
        <v>4680</v>
      </c>
      <c r="G1917">
        <v>237326</v>
      </c>
      <c r="H1917">
        <v>0</v>
      </c>
      <c r="I1917">
        <v>0</v>
      </c>
      <c r="J1917">
        <v>0</v>
      </c>
      <c r="K1917" t="s">
        <v>362</v>
      </c>
      <c r="L1917" t="s">
        <v>255</v>
      </c>
      <c r="M1917" t="s">
        <v>443</v>
      </c>
      <c r="N1917" t="s">
        <v>444</v>
      </c>
      <c r="O1917">
        <v>0</v>
      </c>
      <c r="P1917">
        <v>-4.75</v>
      </c>
      <c r="Q1917">
        <v>-3.5</v>
      </c>
      <c r="R1917">
        <v>4.75</v>
      </c>
      <c r="S1917">
        <v>3</v>
      </c>
      <c r="T1917">
        <v>-13.5</v>
      </c>
      <c r="U1917">
        <v>2.5499999999999998</v>
      </c>
      <c r="V1917">
        <v>-6.75</v>
      </c>
      <c r="W1917" t="str">
        <f t="shared" si="58"/>
        <v>g109,5,empty,3,204,1,1,0</v>
      </c>
      <c r="X1917" s="1" t="s">
        <v>287</v>
      </c>
      <c r="Y1917" s="2" t="str">
        <f>IF(AND(ISBLANK(X1917),OR(NOT(ISBLANK(Z1917)),NOT(ISBLANK(AA1917)))),#N/A,
IF(ISBLANK(X1917),"",
IF(AND(NOT(ISERROR(VLOOKUP(X1917,MonsterTable!$A:$B,MATCH(MonsterTable!$B$1,MonsterTable!$A$1:$B$1,0),0))),OR(ISBLANK(Z1917),ISBLANK(AA1917))),#N/A,
IFERROR(VLOOKUP(X1917,MonsterTable!$A:$B,MATCH(MonsterTable!$B$1,MonsterTable!$A$1:$B$1,0),0),
IF(OR(NOT(ISBLANK(Z1917)),ISBLANK(AA1917)),#N/A,
IF(X1917="empty","empty",
VLOOKUP(X1917,MonsterGroupTable!$A:$A,1,0)))))))</f>
        <v>g109</v>
      </c>
      <c r="AA1917">
        <v>5</v>
      </c>
      <c r="AE1917" s="1" t="s">
        <v>446</v>
      </c>
      <c r="AF1917" s="2" t="str">
        <f>IF(AND(ISBLANK(AE1917),OR(NOT(ISBLANK(AG1917)),NOT(ISBLANK(AH1917)))),#N/A,
IF(ISBLANK(AE1917),"",
IF(AND(NOT(ISERROR(VLOOKUP(AE1917,MonsterTable!$A:$B,MATCH(MonsterTable!$B$1,MonsterTable!$A$1:$B$1,0),0))),OR(ISBLANK(AG1917),ISBLANK(AH1917))),#N/A,
IFERROR(VLOOKUP(AE1917,MonsterTable!$A:$B,MATCH(MonsterTable!$B$1,MonsterTable!$A$1:$B$1,0),0),
IF(OR(NOT(ISBLANK(AG1917)),ISBLANK(AH1917)),#N/A,
IF(AE1917="empty","empty",
VLOOKUP(AE1917,MonsterGroupTable!$A:$A,1,0)))))))</f>
        <v>empty</v>
      </c>
      <c r="AH1917">
        <v>3</v>
      </c>
      <c r="AL1917" s="1" t="s">
        <v>340</v>
      </c>
      <c r="AM1917" s="2">
        <f>IF(AND(ISBLANK(AL1917),OR(NOT(ISBLANK(AN1917)),NOT(ISBLANK(AO1917)))),#N/A,
IF(ISBLANK(AL1917),"",
IF(AND(NOT(ISERROR(VLOOKUP(AL1917,MonsterTable!$A:$B,MATCH(MonsterTable!$B$1,MonsterTable!$A$1:$B$1,0),0))),OR(ISBLANK(AN1917),ISBLANK(AO1917))),#N/A,
IFERROR(VLOOKUP(AL1917,MonsterTable!$A:$B,MATCH(MonsterTable!$B$1,MonsterTable!$A$1:$B$1,0),0),
IF(OR(NOT(ISBLANK(AN1917)),ISBLANK(AO1917)),#N/A,
IF(AL1917="empty","empty",
VLOOKUP(AL1917,MonsterGroupTable!$A:$A,1,0)))))))</f>
        <v>204</v>
      </c>
      <c r="AN1917">
        <v>1</v>
      </c>
      <c r="AO1917">
        <v>1</v>
      </c>
      <c r="AP1917">
        <v>0</v>
      </c>
      <c r="AT1917" s="2" t="str">
        <f>IF(AND(ISBLANK(AS1917),OR(NOT(ISBLANK(AU1917)),NOT(ISBLANK(AV1917)))),#N/A,
IF(ISBLANK(AS1917),"",
IF(AND(NOT(ISERROR(VLOOKUP(AS1917,MonsterTable!$A:$B,MATCH(MonsterTable!$B$1,MonsterTable!$A$1:$B$1,0),0))),OR(ISBLANK(AU1917),ISBLANK(AV1917))),#N/A,
IFERROR(VLOOKUP(AS1917,MonsterTable!$A:$B,MATCH(MonsterTable!$B$1,MonsterTable!$A$1:$B$1,0),0),
IF(OR(NOT(ISBLANK(AU1917)),ISBLANK(AV1917)),#N/A,
IF(AS1917="empty","empty",
VLOOKUP(AS1917,MonsterGroupTable!$A:$A,1,0)))))))</f>
        <v/>
      </c>
      <c r="BA1917" s="2" t="str">
        <f>IF(AND(ISBLANK(AZ1917),OR(NOT(ISBLANK(BB1917)),NOT(ISBLANK(BC1917)))),#N/A,
IF(ISBLANK(AZ1917),"",
IF(AND(NOT(ISERROR(VLOOKUP(AZ1917,MonsterTable!$A:$B,MATCH(MonsterTable!$B$1,MonsterTable!$A$1:$B$1,0),0))),OR(ISBLANK(BB1917),ISBLANK(BC1917))),#N/A,
IFERROR(VLOOKUP(AZ1917,MonsterTable!$A:$B,MATCH(MonsterTable!$B$1,MonsterTable!$A$1:$B$1,0),0),
IF(OR(NOT(ISBLANK(BB1917)),ISBLANK(BC1917)),#N/A,
IF(AZ1917="empty","empty",
VLOOKUP(AZ1917,MonsterGroupTable!$A:$A,1,0)))))))</f>
        <v/>
      </c>
    </row>
    <row r="1918" spans="1:53">
      <c r="A1918">
        <v>20884</v>
      </c>
      <c r="B1918">
        <f t="shared" si="63"/>
        <v>1.1000000000000001</v>
      </c>
      <c r="C1918">
        <f t="shared" si="64"/>
        <v>1.1000000000000001</v>
      </c>
      <c r="F1918">
        <v>4680</v>
      </c>
      <c r="G1918">
        <v>238028</v>
      </c>
      <c r="H1918">
        <v>0</v>
      </c>
      <c r="I1918">
        <v>0</v>
      </c>
      <c r="J1918">
        <v>0</v>
      </c>
      <c r="K1918" t="s">
        <v>362</v>
      </c>
      <c r="L1918" t="s">
        <v>255</v>
      </c>
      <c r="M1918" t="s">
        <v>443</v>
      </c>
      <c r="N1918" t="s">
        <v>444</v>
      </c>
      <c r="O1918">
        <v>0</v>
      </c>
      <c r="P1918">
        <v>-4.75</v>
      </c>
      <c r="Q1918">
        <v>-3.5</v>
      </c>
      <c r="R1918">
        <v>4.75</v>
      </c>
      <c r="S1918">
        <v>3</v>
      </c>
      <c r="T1918">
        <v>-13.5</v>
      </c>
      <c r="U1918">
        <v>2.5499999999999998</v>
      </c>
      <c r="V1918">
        <v>-6.75</v>
      </c>
      <c r="W1918" t="str">
        <f t="shared" si="58"/>
        <v>g109,5,empty,3,204,1,1,0</v>
      </c>
      <c r="X1918" s="1" t="s">
        <v>287</v>
      </c>
      <c r="Y1918" s="2" t="str">
        <f>IF(AND(ISBLANK(X1918),OR(NOT(ISBLANK(Z1918)),NOT(ISBLANK(AA1918)))),#N/A,
IF(ISBLANK(X1918),"",
IF(AND(NOT(ISERROR(VLOOKUP(X1918,MonsterTable!$A:$B,MATCH(MonsterTable!$B$1,MonsterTable!$A$1:$B$1,0),0))),OR(ISBLANK(Z1918),ISBLANK(AA1918))),#N/A,
IFERROR(VLOOKUP(X1918,MonsterTable!$A:$B,MATCH(MonsterTable!$B$1,MonsterTable!$A$1:$B$1,0),0),
IF(OR(NOT(ISBLANK(Z1918)),ISBLANK(AA1918)),#N/A,
IF(X1918="empty","empty",
VLOOKUP(X1918,MonsterGroupTable!$A:$A,1,0)))))))</f>
        <v>g109</v>
      </c>
      <c r="AA1918">
        <v>5</v>
      </c>
      <c r="AE1918" s="1" t="s">
        <v>446</v>
      </c>
      <c r="AF1918" s="2" t="str">
        <f>IF(AND(ISBLANK(AE1918),OR(NOT(ISBLANK(AG1918)),NOT(ISBLANK(AH1918)))),#N/A,
IF(ISBLANK(AE1918),"",
IF(AND(NOT(ISERROR(VLOOKUP(AE1918,MonsterTable!$A:$B,MATCH(MonsterTable!$B$1,MonsterTable!$A$1:$B$1,0),0))),OR(ISBLANK(AG1918),ISBLANK(AH1918))),#N/A,
IFERROR(VLOOKUP(AE1918,MonsterTable!$A:$B,MATCH(MonsterTable!$B$1,MonsterTable!$A$1:$B$1,0),0),
IF(OR(NOT(ISBLANK(AG1918)),ISBLANK(AH1918)),#N/A,
IF(AE1918="empty","empty",
VLOOKUP(AE1918,MonsterGroupTable!$A:$A,1,0)))))))</f>
        <v>empty</v>
      </c>
      <c r="AH1918">
        <v>3</v>
      </c>
      <c r="AL1918" s="1" t="s">
        <v>340</v>
      </c>
      <c r="AM1918" s="2">
        <f>IF(AND(ISBLANK(AL1918),OR(NOT(ISBLANK(AN1918)),NOT(ISBLANK(AO1918)))),#N/A,
IF(ISBLANK(AL1918),"",
IF(AND(NOT(ISERROR(VLOOKUP(AL1918,MonsterTable!$A:$B,MATCH(MonsterTable!$B$1,MonsterTable!$A$1:$B$1,0),0))),OR(ISBLANK(AN1918),ISBLANK(AO1918))),#N/A,
IFERROR(VLOOKUP(AL1918,MonsterTable!$A:$B,MATCH(MonsterTable!$B$1,MonsterTable!$A$1:$B$1,0),0),
IF(OR(NOT(ISBLANK(AN1918)),ISBLANK(AO1918)),#N/A,
IF(AL1918="empty","empty",
VLOOKUP(AL1918,MonsterGroupTable!$A:$A,1,0)))))))</f>
        <v>204</v>
      </c>
      <c r="AN1918">
        <v>1</v>
      </c>
      <c r="AO1918">
        <v>1</v>
      </c>
      <c r="AP1918">
        <v>0</v>
      </c>
      <c r="AT1918" s="2" t="str">
        <f>IF(AND(ISBLANK(AS1918),OR(NOT(ISBLANK(AU1918)),NOT(ISBLANK(AV1918)))),#N/A,
IF(ISBLANK(AS1918),"",
IF(AND(NOT(ISERROR(VLOOKUP(AS1918,MonsterTable!$A:$B,MATCH(MonsterTable!$B$1,MonsterTable!$A$1:$B$1,0),0))),OR(ISBLANK(AU1918),ISBLANK(AV1918))),#N/A,
IFERROR(VLOOKUP(AS1918,MonsterTable!$A:$B,MATCH(MonsterTable!$B$1,MonsterTable!$A$1:$B$1,0),0),
IF(OR(NOT(ISBLANK(AU1918)),ISBLANK(AV1918)),#N/A,
IF(AS1918="empty","empty",
VLOOKUP(AS1918,MonsterGroupTable!$A:$A,1,0)))))))</f>
        <v/>
      </c>
      <c r="BA1918" s="2" t="str">
        <f>IF(AND(ISBLANK(AZ1918),OR(NOT(ISBLANK(BB1918)),NOT(ISBLANK(BC1918)))),#N/A,
IF(ISBLANK(AZ1918),"",
IF(AND(NOT(ISERROR(VLOOKUP(AZ1918,MonsterTable!$A:$B,MATCH(MonsterTable!$B$1,MonsterTable!$A$1:$B$1,0),0))),OR(ISBLANK(BB1918),ISBLANK(BC1918))),#N/A,
IFERROR(VLOOKUP(AZ1918,MonsterTable!$A:$B,MATCH(MonsterTable!$B$1,MonsterTable!$A$1:$B$1,0),0),
IF(OR(NOT(ISBLANK(BB1918)),ISBLANK(BC1918)),#N/A,
IF(AZ1918="empty","empty",
VLOOKUP(AZ1918,MonsterGroupTable!$A:$A,1,0)))))))</f>
        <v/>
      </c>
    </row>
    <row r="1919" spans="1:53">
      <c r="A1919">
        <v>20885</v>
      </c>
      <c r="B1919">
        <f t="shared" si="63"/>
        <v>1.1000000000000001</v>
      </c>
      <c r="C1919">
        <f t="shared" si="64"/>
        <v>1.1000000000000001</v>
      </c>
      <c r="F1919">
        <v>4680</v>
      </c>
      <c r="G1919">
        <v>238730</v>
      </c>
      <c r="H1919">
        <v>0</v>
      </c>
      <c r="I1919">
        <v>0</v>
      </c>
      <c r="J1919">
        <v>0</v>
      </c>
      <c r="K1919" t="s">
        <v>362</v>
      </c>
      <c r="L1919" t="s">
        <v>255</v>
      </c>
      <c r="M1919" t="s">
        <v>443</v>
      </c>
      <c r="N1919" t="s">
        <v>444</v>
      </c>
      <c r="O1919">
        <v>0</v>
      </c>
      <c r="P1919">
        <v>-4.75</v>
      </c>
      <c r="Q1919">
        <v>-3.5</v>
      </c>
      <c r="R1919">
        <v>4.75</v>
      </c>
      <c r="S1919">
        <v>3</v>
      </c>
      <c r="T1919">
        <v>-13.5</v>
      </c>
      <c r="U1919">
        <v>2.5499999999999998</v>
      </c>
      <c r="V1919">
        <v>-6.75</v>
      </c>
      <c r="W1919" t="str">
        <f t="shared" si="58"/>
        <v>g109,5,empty,3,204,1,1,0</v>
      </c>
      <c r="X1919" s="1" t="s">
        <v>287</v>
      </c>
      <c r="Y1919" s="2" t="str">
        <f>IF(AND(ISBLANK(X1919),OR(NOT(ISBLANK(Z1919)),NOT(ISBLANK(AA1919)))),#N/A,
IF(ISBLANK(X1919),"",
IF(AND(NOT(ISERROR(VLOOKUP(X1919,MonsterTable!$A:$B,MATCH(MonsterTable!$B$1,MonsterTable!$A$1:$B$1,0),0))),OR(ISBLANK(Z1919),ISBLANK(AA1919))),#N/A,
IFERROR(VLOOKUP(X1919,MonsterTable!$A:$B,MATCH(MonsterTable!$B$1,MonsterTable!$A$1:$B$1,0),0),
IF(OR(NOT(ISBLANK(Z1919)),ISBLANK(AA1919)),#N/A,
IF(X1919="empty","empty",
VLOOKUP(X1919,MonsterGroupTable!$A:$A,1,0)))))))</f>
        <v>g109</v>
      </c>
      <c r="AA1919">
        <v>5</v>
      </c>
      <c r="AE1919" s="1" t="s">
        <v>446</v>
      </c>
      <c r="AF1919" s="2" t="str">
        <f>IF(AND(ISBLANK(AE1919),OR(NOT(ISBLANK(AG1919)),NOT(ISBLANK(AH1919)))),#N/A,
IF(ISBLANK(AE1919),"",
IF(AND(NOT(ISERROR(VLOOKUP(AE1919,MonsterTable!$A:$B,MATCH(MonsterTable!$B$1,MonsterTable!$A$1:$B$1,0),0))),OR(ISBLANK(AG1919),ISBLANK(AH1919))),#N/A,
IFERROR(VLOOKUP(AE1919,MonsterTable!$A:$B,MATCH(MonsterTable!$B$1,MonsterTable!$A$1:$B$1,0),0),
IF(OR(NOT(ISBLANK(AG1919)),ISBLANK(AH1919)),#N/A,
IF(AE1919="empty","empty",
VLOOKUP(AE1919,MonsterGroupTable!$A:$A,1,0)))))))</f>
        <v>empty</v>
      </c>
      <c r="AH1919">
        <v>3</v>
      </c>
      <c r="AL1919" s="1" t="s">
        <v>340</v>
      </c>
      <c r="AM1919" s="2">
        <f>IF(AND(ISBLANK(AL1919),OR(NOT(ISBLANK(AN1919)),NOT(ISBLANK(AO1919)))),#N/A,
IF(ISBLANK(AL1919),"",
IF(AND(NOT(ISERROR(VLOOKUP(AL1919,MonsterTable!$A:$B,MATCH(MonsterTable!$B$1,MonsterTable!$A$1:$B$1,0),0))),OR(ISBLANK(AN1919),ISBLANK(AO1919))),#N/A,
IFERROR(VLOOKUP(AL1919,MonsterTable!$A:$B,MATCH(MonsterTable!$B$1,MonsterTable!$A$1:$B$1,0),0),
IF(OR(NOT(ISBLANK(AN1919)),ISBLANK(AO1919)),#N/A,
IF(AL1919="empty","empty",
VLOOKUP(AL1919,MonsterGroupTable!$A:$A,1,0)))))))</f>
        <v>204</v>
      </c>
      <c r="AN1919">
        <v>1</v>
      </c>
      <c r="AO1919">
        <v>1</v>
      </c>
      <c r="AP1919">
        <v>0</v>
      </c>
      <c r="AT1919" s="2" t="str">
        <f>IF(AND(ISBLANK(AS1919),OR(NOT(ISBLANK(AU1919)),NOT(ISBLANK(AV1919)))),#N/A,
IF(ISBLANK(AS1919),"",
IF(AND(NOT(ISERROR(VLOOKUP(AS1919,MonsterTable!$A:$B,MATCH(MonsterTable!$B$1,MonsterTable!$A$1:$B$1,0),0))),OR(ISBLANK(AU1919),ISBLANK(AV1919))),#N/A,
IFERROR(VLOOKUP(AS1919,MonsterTable!$A:$B,MATCH(MonsterTable!$B$1,MonsterTable!$A$1:$B$1,0),0),
IF(OR(NOT(ISBLANK(AU1919)),ISBLANK(AV1919)),#N/A,
IF(AS1919="empty","empty",
VLOOKUP(AS1919,MonsterGroupTable!$A:$A,1,0)))))))</f>
        <v/>
      </c>
      <c r="BA1919" s="2" t="str">
        <f>IF(AND(ISBLANK(AZ1919),OR(NOT(ISBLANK(BB1919)),NOT(ISBLANK(BC1919)))),#N/A,
IF(ISBLANK(AZ1919),"",
IF(AND(NOT(ISERROR(VLOOKUP(AZ1919,MonsterTable!$A:$B,MATCH(MonsterTable!$B$1,MonsterTable!$A$1:$B$1,0),0))),OR(ISBLANK(BB1919),ISBLANK(BC1919))),#N/A,
IFERROR(VLOOKUP(AZ1919,MonsterTable!$A:$B,MATCH(MonsterTable!$B$1,MonsterTable!$A$1:$B$1,0),0),
IF(OR(NOT(ISBLANK(BB1919)),ISBLANK(BC1919)),#N/A,
IF(AZ1919="empty","empty",
VLOOKUP(AZ1919,MonsterGroupTable!$A:$A,1,0)))))))</f>
        <v/>
      </c>
    </row>
    <row r="1920" spans="1:53">
      <c r="A1920">
        <v>20886</v>
      </c>
      <c r="B1920">
        <f t="shared" si="63"/>
        <v>1.1000000000000001</v>
      </c>
      <c r="C1920">
        <f t="shared" si="64"/>
        <v>1.1000000000000001</v>
      </c>
      <c r="F1920">
        <v>4680</v>
      </c>
      <c r="G1920">
        <v>239432</v>
      </c>
      <c r="H1920">
        <v>0</v>
      </c>
      <c r="I1920">
        <v>0</v>
      </c>
      <c r="J1920">
        <v>0</v>
      </c>
      <c r="K1920" t="s">
        <v>362</v>
      </c>
      <c r="L1920" t="s">
        <v>255</v>
      </c>
      <c r="M1920" t="s">
        <v>443</v>
      </c>
      <c r="N1920" t="s">
        <v>444</v>
      </c>
      <c r="O1920">
        <v>0</v>
      </c>
      <c r="P1920">
        <v>-4.75</v>
      </c>
      <c r="Q1920">
        <v>-3.5</v>
      </c>
      <c r="R1920">
        <v>4.75</v>
      </c>
      <c r="S1920">
        <v>3</v>
      </c>
      <c r="T1920">
        <v>-13.5</v>
      </c>
      <c r="U1920">
        <v>2.5499999999999998</v>
      </c>
      <c r="V1920">
        <v>-6.75</v>
      </c>
      <c r="W1920" t="str">
        <f t="shared" si="58"/>
        <v>g109,5,empty,3,204,1,1,0</v>
      </c>
      <c r="X1920" s="1" t="s">
        <v>287</v>
      </c>
      <c r="Y1920" s="2" t="str">
        <f>IF(AND(ISBLANK(X1920),OR(NOT(ISBLANK(Z1920)),NOT(ISBLANK(AA1920)))),#N/A,
IF(ISBLANK(X1920),"",
IF(AND(NOT(ISERROR(VLOOKUP(X1920,MonsterTable!$A:$B,MATCH(MonsterTable!$B$1,MonsterTable!$A$1:$B$1,0),0))),OR(ISBLANK(Z1920),ISBLANK(AA1920))),#N/A,
IFERROR(VLOOKUP(X1920,MonsterTable!$A:$B,MATCH(MonsterTable!$B$1,MonsterTable!$A$1:$B$1,0),0),
IF(OR(NOT(ISBLANK(Z1920)),ISBLANK(AA1920)),#N/A,
IF(X1920="empty","empty",
VLOOKUP(X1920,MonsterGroupTable!$A:$A,1,0)))))))</f>
        <v>g109</v>
      </c>
      <c r="AA1920">
        <v>5</v>
      </c>
      <c r="AE1920" s="1" t="s">
        <v>446</v>
      </c>
      <c r="AF1920" s="2" t="str">
        <f>IF(AND(ISBLANK(AE1920),OR(NOT(ISBLANK(AG1920)),NOT(ISBLANK(AH1920)))),#N/A,
IF(ISBLANK(AE1920),"",
IF(AND(NOT(ISERROR(VLOOKUP(AE1920,MonsterTable!$A:$B,MATCH(MonsterTable!$B$1,MonsterTable!$A$1:$B$1,0),0))),OR(ISBLANK(AG1920),ISBLANK(AH1920))),#N/A,
IFERROR(VLOOKUP(AE1920,MonsterTable!$A:$B,MATCH(MonsterTable!$B$1,MonsterTable!$A$1:$B$1,0),0),
IF(OR(NOT(ISBLANK(AG1920)),ISBLANK(AH1920)),#N/A,
IF(AE1920="empty","empty",
VLOOKUP(AE1920,MonsterGroupTable!$A:$A,1,0)))))))</f>
        <v>empty</v>
      </c>
      <c r="AH1920">
        <v>3</v>
      </c>
      <c r="AL1920" s="1" t="s">
        <v>340</v>
      </c>
      <c r="AM1920" s="2">
        <f>IF(AND(ISBLANK(AL1920),OR(NOT(ISBLANK(AN1920)),NOT(ISBLANK(AO1920)))),#N/A,
IF(ISBLANK(AL1920),"",
IF(AND(NOT(ISERROR(VLOOKUP(AL1920,MonsterTable!$A:$B,MATCH(MonsterTable!$B$1,MonsterTable!$A$1:$B$1,0),0))),OR(ISBLANK(AN1920),ISBLANK(AO1920))),#N/A,
IFERROR(VLOOKUP(AL1920,MonsterTable!$A:$B,MATCH(MonsterTable!$B$1,MonsterTable!$A$1:$B$1,0),0),
IF(OR(NOT(ISBLANK(AN1920)),ISBLANK(AO1920)),#N/A,
IF(AL1920="empty","empty",
VLOOKUP(AL1920,MonsterGroupTable!$A:$A,1,0)))))))</f>
        <v>204</v>
      </c>
      <c r="AN1920">
        <v>1</v>
      </c>
      <c r="AO1920">
        <v>1</v>
      </c>
      <c r="AP1920">
        <v>0</v>
      </c>
      <c r="AT1920" s="2" t="str">
        <f>IF(AND(ISBLANK(AS1920),OR(NOT(ISBLANK(AU1920)),NOT(ISBLANK(AV1920)))),#N/A,
IF(ISBLANK(AS1920),"",
IF(AND(NOT(ISERROR(VLOOKUP(AS1920,MonsterTable!$A:$B,MATCH(MonsterTable!$B$1,MonsterTable!$A$1:$B$1,0),0))),OR(ISBLANK(AU1920),ISBLANK(AV1920))),#N/A,
IFERROR(VLOOKUP(AS1920,MonsterTable!$A:$B,MATCH(MonsterTable!$B$1,MonsterTable!$A$1:$B$1,0),0),
IF(OR(NOT(ISBLANK(AU1920)),ISBLANK(AV1920)),#N/A,
IF(AS1920="empty","empty",
VLOOKUP(AS1920,MonsterGroupTable!$A:$A,1,0)))))))</f>
        <v/>
      </c>
      <c r="BA1920" s="2" t="str">
        <f>IF(AND(ISBLANK(AZ1920),OR(NOT(ISBLANK(BB1920)),NOT(ISBLANK(BC1920)))),#N/A,
IF(ISBLANK(AZ1920),"",
IF(AND(NOT(ISERROR(VLOOKUP(AZ1920,MonsterTable!$A:$B,MATCH(MonsterTable!$B$1,MonsterTable!$A$1:$B$1,0),0))),OR(ISBLANK(BB1920),ISBLANK(BC1920))),#N/A,
IFERROR(VLOOKUP(AZ1920,MonsterTable!$A:$B,MATCH(MonsterTable!$B$1,MonsterTable!$A$1:$B$1,0),0),
IF(OR(NOT(ISBLANK(BB1920)),ISBLANK(BC1920)),#N/A,
IF(AZ1920="empty","empty",
VLOOKUP(AZ1920,MonsterGroupTable!$A:$A,1,0)))))))</f>
        <v/>
      </c>
    </row>
    <row r="1921" spans="1:53">
      <c r="A1921">
        <v>20887</v>
      </c>
      <c r="B1921">
        <f t="shared" si="63"/>
        <v>1.1000000000000001</v>
      </c>
      <c r="C1921">
        <f t="shared" si="64"/>
        <v>1.1000000000000001</v>
      </c>
      <c r="F1921">
        <v>4680</v>
      </c>
      <c r="G1921">
        <v>240134</v>
      </c>
      <c r="H1921">
        <v>0</v>
      </c>
      <c r="I1921">
        <v>0</v>
      </c>
      <c r="J1921">
        <v>0</v>
      </c>
      <c r="K1921" t="s">
        <v>362</v>
      </c>
      <c r="L1921" t="s">
        <v>255</v>
      </c>
      <c r="M1921" t="s">
        <v>443</v>
      </c>
      <c r="N1921" t="s">
        <v>444</v>
      </c>
      <c r="O1921">
        <v>0</v>
      </c>
      <c r="P1921">
        <v>-4.75</v>
      </c>
      <c r="Q1921">
        <v>-3.5</v>
      </c>
      <c r="R1921">
        <v>4.75</v>
      </c>
      <c r="S1921">
        <v>3</v>
      </c>
      <c r="T1921">
        <v>-13.5</v>
      </c>
      <c r="U1921">
        <v>2.5499999999999998</v>
      </c>
      <c r="V1921">
        <v>-6.75</v>
      </c>
      <c r="W1921" t="str">
        <f t="shared" si="58"/>
        <v>g109,5,empty,3,204,1,1,0</v>
      </c>
      <c r="X1921" s="1" t="s">
        <v>287</v>
      </c>
      <c r="Y1921" s="2" t="str">
        <f>IF(AND(ISBLANK(X1921),OR(NOT(ISBLANK(Z1921)),NOT(ISBLANK(AA1921)))),#N/A,
IF(ISBLANK(X1921),"",
IF(AND(NOT(ISERROR(VLOOKUP(X1921,MonsterTable!$A:$B,MATCH(MonsterTable!$B$1,MonsterTable!$A$1:$B$1,0),0))),OR(ISBLANK(Z1921),ISBLANK(AA1921))),#N/A,
IFERROR(VLOOKUP(X1921,MonsterTable!$A:$B,MATCH(MonsterTable!$B$1,MonsterTable!$A$1:$B$1,0),0),
IF(OR(NOT(ISBLANK(Z1921)),ISBLANK(AA1921)),#N/A,
IF(X1921="empty","empty",
VLOOKUP(X1921,MonsterGroupTable!$A:$A,1,0)))))))</f>
        <v>g109</v>
      </c>
      <c r="AA1921">
        <v>5</v>
      </c>
      <c r="AE1921" s="1" t="s">
        <v>446</v>
      </c>
      <c r="AF1921" s="2" t="str">
        <f>IF(AND(ISBLANK(AE1921),OR(NOT(ISBLANK(AG1921)),NOT(ISBLANK(AH1921)))),#N/A,
IF(ISBLANK(AE1921),"",
IF(AND(NOT(ISERROR(VLOOKUP(AE1921,MonsterTable!$A:$B,MATCH(MonsterTable!$B$1,MonsterTable!$A$1:$B$1,0),0))),OR(ISBLANK(AG1921),ISBLANK(AH1921))),#N/A,
IFERROR(VLOOKUP(AE1921,MonsterTable!$A:$B,MATCH(MonsterTable!$B$1,MonsterTable!$A$1:$B$1,0),0),
IF(OR(NOT(ISBLANK(AG1921)),ISBLANK(AH1921)),#N/A,
IF(AE1921="empty","empty",
VLOOKUP(AE1921,MonsterGroupTable!$A:$A,1,0)))))))</f>
        <v>empty</v>
      </c>
      <c r="AH1921">
        <v>3</v>
      </c>
      <c r="AL1921" s="1" t="s">
        <v>340</v>
      </c>
      <c r="AM1921" s="2">
        <f>IF(AND(ISBLANK(AL1921),OR(NOT(ISBLANK(AN1921)),NOT(ISBLANK(AO1921)))),#N/A,
IF(ISBLANK(AL1921),"",
IF(AND(NOT(ISERROR(VLOOKUP(AL1921,MonsterTable!$A:$B,MATCH(MonsterTable!$B$1,MonsterTable!$A$1:$B$1,0),0))),OR(ISBLANK(AN1921),ISBLANK(AO1921))),#N/A,
IFERROR(VLOOKUP(AL1921,MonsterTable!$A:$B,MATCH(MonsterTable!$B$1,MonsterTable!$A$1:$B$1,0),0),
IF(OR(NOT(ISBLANK(AN1921)),ISBLANK(AO1921)),#N/A,
IF(AL1921="empty","empty",
VLOOKUP(AL1921,MonsterGroupTable!$A:$A,1,0)))))))</f>
        <v>204</v>
      </c>
      <c r="AN1921">
        <v>1</v>
      </c>
      <c r="AO1921">
        <v>1</v>
      </c>
      <c r="AP1921">
        <v>0</v>
      </c>
      <c r="AT1921" s="2" t="str">
        <f>IF(AND(ISBLANK(AS1921),OR(NOT(ISBLANK(AU1921)),NOT(ISBLANK(AV1921)))),#N/A,
IF(ISBLANK(AS1921),"",
IF(AND(NOT(ISERROR(VLOOKUP(AS1921,MonsterTable!$A:$B,MATCH(MonsterTable!$B$1,MonsterTable!$A$1:$B$1,0),0))),OR(ISBLANK(AU1921),ISBLANK(AV1921))),#N/A,
IFERROR(VLOOKUP(AS1921,MonsterTable!$A:$B,MATCH(MonsterTable!$B$1,MonsterTable!$A$1:$B$1,0),0),
IF(OR(NOT(ISBLANK(AU1921)),ISBLANK(AV1921)),#N/A,
IF(AS1921="empty","empty",
VLOOKUP(AS1921,MonsterGroupTable!$A:$A,1,0)))))))</f>
        <v/>
      </c>
      <c r="BA1921" s="2" t="str">
        <f>IF(AND(ISBLANK(AZ1921),OR(NOT(ISBLANK(BB1921)),NOT(ISBLANK(BC1921)))),#N/A,
IF(ISBLANK(AZ1921),"",
IF(AND(NOT(ISERROR(VLOOKUP(AZ1921,MonsterTable!$A:$B,MATCH(MonsterTable!$B$1,MonsterTable!$A$1:$B$1,0),0))),OR(ISBLANK(BB1921),ISBLANK(BC1921))),#N/A,
IFERROR(VLOOKUP(AZ1921,MonsterTable!$A:$B,MATCH(MonsterTable!$B$1,MonsterTable!$A$1:$B$1,0),0),
IF(OR(NOT(ISBLANK(BB1921)),ISBLANK(BC1921)),#N/A,
IF(AZ1921="empty","empty",
VLOOKUP(AZ1921,MonsterGroupTable!$A:$A,1,0)))))))</f>
        <v/>
      </c>
    </row>
    <row r="1922" spans="1:53">
      <c r="A1922">
        <v>20888</v>
      </c>
      <c r="B1922">
        <f t="shared" si="63"/>
        <v>1.1000000000000001</v>
      </c>
      <c r="C1922">
        <f t="shared" si="64"/>
        <v>1.1000000000000001</v>
      </c>
      <c r="F1922">
        <v>4680</v>
      </c>
      <c r="G1922">
        <v>240836</v>
      </c>
      <c r="H1922">
        <v>0</v>
      </c>
      <c r="I1922">
        <v>0</v>
      </c>
      <c r="J1922">
        <v>0</v>
      </c>
      <c r="K1922" t="s">
        <v>362</v>
      </c>
      <c r="L1922" t="s">
        <v>255</v>
      </c>
      <c r="M1922" t="s">
        <v>443</v>
      </c>
      <c r="N1922" t="s">
        <v>444</v>
      </c>
      <c r="O1922">
        <v>0</v>
      </c>
      <c r="P1922">
        <v>-4.75</v>
      </c>
      <c r="Q1922">
        <v>-3.5</v>
      </c>
      <c r="R1922">
        <v>4.75</v>
      </c>
      <c r="S1922">
        <v>3</v>
      </c>
      <c r="T1922">
        <v>-13.5</v>
      </c>
      <c r="U1922">
        <v>2.5499999999999998</v>
      </c>
      <c r="V1922">
        <v>-6.75</v>
      </c>
      <c r="W1922" t="str">
        <f t="shared" si="58"/>
        <v>g109,5,empty,3,204,1,1,0</v>
      </c>
      <c r="X1922" s="1" t="s">
        <v>287</v>
      </c>
      <c r="Y1922" s="2" t="str">
        <f>IF(AND(ISBLANK(X1922),OR(NOT(ISBLANK(Z1922)),NOT(ISBLANK(AA1922)))),#N/A,
IF(ISBLANK(X1922),"",
IF(AND(NOT(ISERROR(VLOOKUP(X1922,MonsterTable!$A:$B,MATCH(MonsterTable!$B$1,MonsterTable!$A$1:$B$1,0),0))),OR(ISBLANK(Z1922),ISBLANK(AA1922))),#N/A,
IFERROR(VLOOKUP(X1922,MonsterTable!$A:$B,MATCH(MonsterTable!$B$1,MonsterTable!$A$1:$B$1,0),0),
IF(OR(NOT(ISBLANK(Z1922)),ISBLANK(AA1922)),#N/A,
IF(X1922="empty","empty",
VLOOKUP(X1922,MonsterGroupTable!$A:$A,1,0)))))))</f>
        <v>g109</v>
      </c>
      <c r="AA1922">
        <v>5</v>
      </c>
      <c r="AE1922" s="1" t="s">
        <v>446</v>
      </c>
      <c r="AF1922" s="2" t="str">
        <f>IF(AND(ISBLANK(AE1922),OR(NOT(ISBLANK(AG1922)),NOT(ISBLANK(AH1922)))),#N/A,
IF(ISBLANK(AE1922),"",
IF(AND(NOT(ISERROR(VLOOKUP(AE1922,MonsterTable!$A:$B,MATCH(MonsterTable!$B$1,MonsterTable!$A$1:$B$1,0),0))),OR(ISBLANK(AG1922),ISBLANK(AH1922))),#N/A,
IFERROR(VLOOKUP(AE1922,MonsterTable!$A:$B,MATCH(MonsterTable!$B$1,MonsterTable!$A$1:$B$1,0),0),
IF(OR(NOT(ISBLANK(AG1922)),ISBLANK(AH1922)),#N/A,
IF(AE1922="empty","empty",
VLOOKUP(AE1922,MonsterGroupTable!$A:$A,1,0)))))))</f>
        <v>empty</v>
      </c>
      <c r="AH1922">
        <v>3</v>
      </c>
      <c r="AL1922" s="1" t="s">
        <v>340</v>
      </c>
      <c r="AM1922" s="2">
        <f>IF(AND(ISBLANK(AL1922),OR(NOT(ISBLANK(AN1922)),NOT(ISBLANK(AO1922)))),#N/A,
IF(ISBLANK(AL1922),"",
IF(AND(NOT(ISERROR(VLOOKUP(AL1922,MonsterTable!$A:$B,MATCH(MonsterTable!$B$1,MonsterTable!$A$1:$B$1,0),0))),OR(ISBLANK(AN1922),ISBLANK(AO1922))),#N/A,
IFERROR(VLOOKUP(AL1922,MonsterTable!$A:$B,MATCH(MonsterTable!$B$1,MonsterTable!$A$1:$B$1,0),0),
IF(OR(NOT(ISBLANK(AN1922)),ISBLANK(AO1922)),#N/A,
IF(AL1922="empty","empty",
VLOOKUP(AL1922,MonsterGroupTable!$A:$A,1,0)))))))</f>
        <v>204</v>
      </c>
      <c r="AN1922">
        <v>1</v>
      </c>
      <c r="AO1922">
        <v>1</v>
      </c>
      <c r="AP1922">
        <v>0</v>
      </c>
      <c r="AT1922" s="2" t="str">
        <f>IF(AND(ISBLANK(AS1922),OR(NOT(ISBLANK(AU1922)),NOT(ISBLANK(AV1922)))),#N/A,
IF(ISBLANK(AS1922),"",
IF(AND(NOT(ISERROR(VLOOKUP(AS1922,MonsterTable!$A:$B,MATCH(MonsterTable!$B$1,MonsterTable!$A$1:$B$1,0),0))),OR(ISBLANK(AU1922),ISBLANK(AV1922))),#N/A,
IFERROR(VLOOKUP(AS1922,MonsterTable!$A:$B,MATCH(MonsterTable!$B$1,MonsterTable!$A$1:$B$1,0),0),
IF(OR(NOT(ISBLANK(AU1922)),ISBLANK(AV1922)),#N/A,
IF(AS1922="empty","empty",
VLOOKUP(AS1922,MonsterGroupTable!$A:$A,1,0)))))))</f>
        <v/>
      </c>
      <c r="BA1922" s="2" t="str">
        <f>IF(AND(ISBLANK(AZ1922),OR(NOT(ISBLANK(BB1922)),NOT(ISBLANK(BC1922)))),#N/A,
IF(ISBLANK(AZ1922),"",
IF(AND(NOT(ISERROR(VLOOKUP(AZ1922,MonsterTable!$A:$B,MATCH(MonsterTable!$B$1,MonsterTable!$A$1:$B$1,0),0))),OR(ISBLANK(BB1922),ISBLANK(BC1922))),#N/A,
IFERROR(VLOOKUP(AZ1922,MonsterTable!$A:$B,MATCH(MonsterTable!$B$1,MonsterTable!$A$1:$B$1,0),0),
IF(OR(NOT(ISBLANK(BB1922)),ISBLANK(BC1922)),#N/A,
IF(AZ1922="empty","empty",
VLOOKUP(AZ1922,MonsterGroupTable!$A:$A,1,0)))))))</f>
        <v/>
      </c>
    </row>
    <row r="1923" spans="1:53">
      <c r="A1923">
        <v>20889</v>
      </c>
      <c r="B1923">
        <f t="shared" si="63"/>
        <v>1.1000000000000001</v>
      </c>
      <c r="C1923">
        <f t="shared" si="64"/>
        <v>1.1000000000000001</v>
      </c>
      <c r="F1923">
        <v>4680</v>
      </c>
      <c r="G1923">
        <v>241538</v>
      </c>
      <c r="H1923">
        <v>0</v>
      </c>
      <c r="I1923">
        <v>0</v>
      </c>
      <c r="J1923">
        <v>0</v>
      </c>
      <c r="K1923" t="s">
        <v>362</v>
      </c>
      <c r="L1923" t="s">
        <v>255</v>
      </c>
      <c r="M1923" t="s">
        <v>443</v>
      </c>
      <c r="N1923" t="s">
        <v>444</v>
      </c>
      <c r="O1923">
        <v>0</v>
      </c>
      <c r="P1923">
        <v>-4.75</v>
      </c>
      <c r="Q1923">
        <v>-3.5</v>
      </c>
      <c r="R1923">
        <v>4.75</v>
      </c>
      <c r="S1923">
        <v>3</v>
      </c>
      <c r="T1923">
        <v>-13.5</v>
      </c>
      <c r="U1923">
        <v>2.5499999999999998</v>
      </c>
      <c r="V1923">
        <v>-6.75</v>
      </c>
      <c r="W1923" t="str">
        <f t="shared" si="58"/>
        <v>g109,5,empty,3,204,1,1,0</v>
      </c>
      <c r="X1923" s="1" t="s">
        <v>287</v>
      </c>
      <c r="Y1923" s="2" t="str">
        <f>IF(AND(ISBLANK(X1923),OR(NOT(ISBLANK(Z1923)),NOT(ISBLANK(AA1923)))),#N/A,
IF(ISBLANK(X1923),"",
IF(AND(NOT(ISERROR(VLOOKUP(X1923,MonsterTable!$A:$B,MATCH(MonsterTable!$B$1,MonsterTable!$A$1:$B$1,0),0))),OR(ISBLANK(Z1923),ISBLANK(AA1923))),#N/A,
IFERROR(VLOOKUP(X1923,MonsterTable!$A:$B,MATCH(MonsterTable!$B$1,MonsterTable!$A$1:$B$1,0),0),
IF(OR(NOT(ISBLANK(Z1923)),ISBLANK(AA1923)),#N/A,
IF(X1923="empty","empty",
VLOOKUP(X1923,MonsterGroupTable!$A:$A,1,0)))))))</f>
        <v>g109</v>
      </c>
      <c r="AA1923">
        <v>5</v>
      </c>
      <c r="AE1923" s="1" t="s">
        <v>446</v>
      </c>
      <c r="AF1923" s="2" t="str">
        <f>IF(AND(ISBLANK(AE1923),OR(NOT(ISBLANK(AG1923)),NOT(ISBLANK(AH1923)))),#N/A,
IF(ISBLANK(AE1923),"",
IF(AND(NOT(ISERROR(VLOOKUP(AE1923,MonsterTable!$A:$B,MATCH(MonsterTable!$B$1,MonsterTable!$A$1:$B$1,0),0))),OR(ISBLANK(AG1923),ISBLANK(AH1923))),#N/A,
IFERROR(VLOOKUP(AE1923,MonsterTable!$A:$B,MATCH(MonsterTable!$B$1,MonsterTable!$A$1:$B$1,0),0),
IF(OR(NOT(ISBLANK(AG1923)),ISBLANK(AH1923)),#N/A,
IF(AE1923="empty","empty",
VLOOKUP(AE1923,MonsterGroupTable!$A:$A,1,0)))))))</f>
        <v>empty</v>
      </c>
      <c r="AH1923">
        <v>3</v>
      </c>
      <c r="AL1923" s="1" t="s">
        <v>340</v>
      </c>
      <c r="AM1923" s="2">
        <f>IF(AND(ISBLANK(AL1923),OR(NOT(ISBLANK(AN1923)),NOT(ISBLANK(AO1923)))),#N/A,
IF(ISBLANK(AL1923),"",
IF(AND(NOT(ISERROR(VLOOKUP(AL1923,MonsterTable!$A:$B,MATCH(MonsterTable!$B$1,MonsterTable!$A$1:$B$1,0),0))),OR(ISBLANK(AN1923),ISBLANK(AO1923))),#N/A,
IFERROR(VLOOKUP(AL1923,MonsterTable!$A:$B,MATCH(MonsterTable!$B$1,MonsterTable!$A$1:$B$1,0),0),
IF(OR(NOT(ISBLANK(AN1923)),ISBLANK(AO1923)),#N/A,
IF(AL1923="empty","empty",
VLOOKUP(AL1923,MonsterGroupTable!$A:$A,1,0)))))))</f>
        <v>204</v>
      </c>
      <c r="AN1923">
        <v>1</v>
      </c>
      <c r="AO1923">
        <v>1</v>
      </c>
      <c r="AP1923">
        <v>0</v>
      </c>
      <c r="AT1923" s="2" t="str">
        <f>IF(AND(ISBLANK(AS1923),OR(NOT(ISBLANK(AU1923)),NOT(ISBLANK(AV1923)))),#N/A,
IF(ISBLANK(AS1923),"",
IF(AND(NOT(ISERROR(VLOOKUP(AS1923,MonsterTable!$A:$B,MATCH(MonsterTable!$B$1,MonsterTable!$A$1:$B$1,0),0))),OR(ISBLANK(AU1923),ISBLANK(AV1923))),#N/A,
IFERROR(VLOOKUP(AS1923,MonsterTable!$A:$B,MATCH(MonsterTable!$B$1,MonsterTable!$A$1:$B$1,0),0),
IF(OR(NOT(ISBLANK(AU1923)),ISBLANK(AV1923)),#N/A,
IF(AS1923="empty","empty",
VLOOKUP(AS1923,MonsterGroupTable!$A:$A,1,0)))))))</f>
        <v/>
      </c>
      <c r="BA1923" s="2" t="str">
        <f>IF(AND(ISBLANK(AZ1923),OR(NOT(ISBLANK(BB1923)),NOT(ISBLANK(BC1923)))),#N/A,
IF(ISBLANK(AZ1923),"",
IF(AND(NOT(ISERROR(VLOOKUP(AZ1923,MonsterTable!$A:$B,MATCH(MonsterTable!$B$1,MonsterTable!$A$1:$B$1,0),0))),OR(ISBLANK(BB1923),ISBLANK(BC1923))),#N/A,
IFERROR(VLOOKUP(AZ1923,MonsterTable!$A:$B,MATCH(MonsterTable!$B$1,MonsterTable!$A$1:$B$1,0),0),
IF(OR(NOT(ISBLANK(BB1923)),ISBLANK(BC1923)),#N/A,
IF(AZ1923="empty","empty",
VLOOKUP(AZ1923,MonsterGroupTable!$A:$A,1,0)))))))</f>
        <v/>
      </c>
    </row>
    <row r="1924" spans="1:53">
      <c r="A1924">
        <v>20890</v>
      </c>
      <c r="B1924">
        <f t="shared" si="63"/>
        <v>1.2</v>
      </c>
      <c r="C1924">
        <f t="shared" si="64"/>
        <v>1.1000000000000001</v>
      </c>
      <c r="F1924">
        <v>4680</v>
      </c>
      <c r="G1924">
        <v>242240</v>
      </c>
      <c r="H1924">
        <v>0</v>
      </c>
      <c r="I1924">
        <v>0</v>
      </c>
      <c r="J1924">
        <v>0</v>
      </c>
      <c r="K1924" t="s">
        <v>362</v>
      </c>
      <c r="L1924" t="s">
        <v>255</v>
      </c>
      <c r="M1924" t="s">
        <v>443</v>
      </c>
      <c r="N1924" t="s">
        <v>444</v>
      </c>
      <c r="O1924">
        <v>0</v>
      </c>
      <c r="P1924">
        <v>-4.75</v>
      </c>
      <c r="Q1924">
        <v>-3.5</v>
      </c>
      <c r="R1924">
        <v>4.75</v>
      </c>
      <c r="S1924">
        <v>3</v>
      </c>
      <c r="T1924">
        <v>-13.5</v>
      </c>
      <c r="U1924">
        <v>2.5499999999999998</v>
      </c>
      <c r="V1924">
        <v>-6.75</v>
      </c>
      <c r="W1924" t="str">
        <f t="shared" ref="W1924:W1987" si="65">Y1924&amp;IF(ISBLANK(Z1924),"",","&amp;Z1924)&amp;IF(ISBLANK(AA1924),"",","&amp;AA1924)&amp;IF(ISBLANK(AB1924),"",","&amp;AB1924)&amp;IF(ISBLANK(AC1924),"",","&amp;AC1924)&amp;IF(ISBLANK(AD1924),"",","&amp;AD1924)
&amp;IF(LEN(AF1924)=0,"",","&amp;AF1924)&amp;IF(ISBLANK(AG1924),"",","&amp;AG1924)&amp;IF(ISBLANK(AH1924),"",","&amp;AH1924)&amp;IF(ISBLANK(AI1924),"",","&amp;AI1924)&amp;IF(ISBLANK(AJ1924),"",","&amp;AJ1924)&amp;IF(ISBLANK(AK1924),"",","&amp;AK1924)
&amp;IF(LEN(AM1924)=0,"",","&amp;AM1924)&amp;IF(ISBLANK(AN1924),"",","&amp;AN1924)&amp;IF(ISBLANK(AO1924),"",","&amp;AO1924)&amp;IF(ISBLANK(AP1924),"",","&amp;AP1924)&amp;IF(ISBLANK(AQ1924),"",","&amp;AQ1924)&amp;IF(ISBLANK(AR1924),"",","&amp;AR1924)
&amp;IF(LEN(AT1924)=0,"",","&amp;AT1924)&amp;IF(ISBLANK(AU1924),"",","&amp;AU1924)&amp;IF(ISBLANK(AV1924),"",","&amp;AV1924)&amp;IF(ISBLANK(AW1924),"",","&amp;AW1924)&amp;IF(ISBLANK(AX1924),"",","&amp;AX1924)&amp;IF(ISBLANK(AY1924),"",","&amp;AY1924)
&amp;IF(LEN(BA1924)=0,"",","&amp;BA1924)&amp;IF(ISBLANK(BB1924),"",","&amp;BB1924)&amp;IF(ISBLANK(BC1924),"",","&amp;BC1924)&amp;IF(ISBLANK(BD1924),"",","&amp;BD1924)&amp;IF(ISBLANK(BE1924),"",","&amp;BE1924)&amp;IF(ISBLANK(BF1924),"",","&amp;BF1924)
&amp;IF(LEN(BH1924)=0,"",","&amp;BH1924)&amp;IF(ISBLANK(BI1924),"",","&amp;BI1924)&amp;IF(ISBLANK(BJ1924),"",","&amp;BJ1924)&amp;IF(ISBLANK(BK1924),"",","&amp;BK1924)&amp;IF(ISBLANK(BL1924),"",","&amp;BL1924)&amp;IF(ISBLANK(BM1924),"",","&amp;BM1924)
&amp;IF(LEN(BO1924)=0,"",","&amp;BO1924)&amp;IF(ISBLANK(BP1924),"",","&amp;BP1924)&amp;IF(ISBLANK(BQ1924),"",","&amp;BQ1924)&amp;IF(ISBLANK(BR1924),"",","&amp;BR1924)&amp;IF(ISBLANK(BS1924),"",","&amp;BS1924)&amp;IF(ISBLANK(BT1924),"",","&amp;BT1924)
&amp;IF(LEN(BV1924)=0,"",","&amp;BV1924)&amp;IF(ISBLANK(BW1924),"",","&amp;BW1924)&amp;IF(ISBLANK(BX1924),"",","&amp;BX1924)&amp;IF(ISBLANK(BY1924),"",","&amp;BY1924)&amp;IF(ISBLANK(BZ1924),"",","&amp;BZ1924)&amp;IF(ISBLANK(CA1924),"",","&amp;CA1924)
&amp;IF(LEN(CC1924)=0,"",","&amp;CC1924)&amp;IF(ISBLANK(CD1924),"",","&amp;CD1924)&amp;IF(ISBLANK(CE1924),"",","&amp;CE1924)&amp;IF(ISBLANK(CF1924),"",","&amp;CF1924)&amp;IF(ISBLANK(CG1924),"",","&amp;CG1924)&amp;IF(ISBLANK(CH1924),"",","&amp;CH1924)
&amp;IF(LEN(CJ1924)=0,"",","&amp;CJ1924)&amp;IF(ISBLANK(CK1924),"",","&amp;CK1924)&amp;IF(ISBLANK(CL1924),"",","&amp;CL1924)&amp;IF(ISBLANK(CM1924),"",","&amp;CM1924)&amp;IF(ISBLANK(CN1924),"",","&amp;CN1924)&amp;IF(ISBLANK(CO1924),"",","&amp;CO1924)</f>
        <v>g109,5,empty,3,204,1,1,0</v>
      </c>
      <c r="X1924" s="1" t="s">
        <v>287</v>
      </c>
      <c r="Y1924" s="2" t="str">
        <f>IF(AND(ISBLANK(X1924),OR(NOT(ISBLANK(Z1924)),NOT(ISBLANK(AA1924)))),#N/A,
IF(ISBLANK(X1924),"",
IF(AND(NOT(ISERROR(VLOOKUP(X1924,MonsterTable!$A:$B,MATCH(MonsterTable!$B$1,MonsterTable!$A$1:$B$1,0),0))),OR(ISBLANK(Z1924),ISBLANK(AA1924))),#N/A,
IFERROR(VLOOKUP(X1924,MonsterTable!$A:$B,MATCH(MonsterTable!$B$1,MonsterTable!$A$1:$B$1,0),0),
IF(OR(NOT(ISBLANK(Z1924)),ISBLANK(AA1924)),#N/A,
IF(X1924="empty","empty",
VLOOKUP(X1924,MonsterGroupTable!$A:$A,1,0)))))))</f>
        <v>g109</v>
      </c>
      <c r="AA1924">
        <v>5</v>
      </c>
      <c r="AE1924" s="1" t="s">
        <v>446</v>
      </c>
      <c r="AF1924" s="2" t="str">
        <f>IF(AND(ISBLANK(AE1924),OR(NOT(ISBLANK(AG1924)),NOT(ISBLANK(AH1924)))),#N/A,
IF(ISBLANK(AE1924),"",
IF(AND(NOT(ISERROR(VLOOKUP(AE1924,MonsterTable!$A:$B,MATCH(MonsterTable!$B$1,MonsterTable!$A$1:$B$1,0),0))),OR(ISBLANK(AG1924),ISBLANK(AH1924))),#N/A,
IFERROR(VLOOKUP(AE1924,MonsterTable!$A:$B,MATCH(MonsterTable!$B$1,MonsterTable!$A$1:$B$1,0),0),
IF(OR(NOT(ISBLANK(AG1924)),ISBLANK(AH1924)),#N/A,
IF(AE1924="empty","empty",
VLOOKUP(AE1924,MonsterGroupTable!$A:$A,1,0)))))))</f>
        <v>empty</v>
      </c>
      <c r="AH1924">
        <v>3</v>
      </c>
      <c r="AL1924" s="1" t="s">
        <v>340</v>
      </c>
      <c r="AM1924" s="2">
        <f>IF(AND(ISBLANK(AL1924),OR(NOT(ISBLANK(AN1924)),NOT(ISBLANK(AO1924)))),#N/A,
IF(ISBLANK(AL1924),"",
IF(AND(NOT(ISERROR(VLOOKUP(AL1924,MonsterTable!$A:$B,MATCH(MonsterTable!$B$1,MonsterTable!$A$1:$B$1,0),0))),OR(ISBLANK(AN1924),ISBLANK(AO1924))),#N/A,
IFERROR(VLOOKUP(AL1924,MonsterTable!$A:$B,MATCH(MonsterTable!$B$1,MonsterTable!$A$1:$B$1,0),0),
IF(OR(NOT(ISBLANK(AN1924)),ISBLANK(AO1924)),#N/A,
IF(AL1924="empty","empty",
VLOOKUP(AL1924,MonsterGroupTable!$A:$A,1,0)))))))</f>
        <v>204</v>
      </c>
      <c r="AN1924">
        <v>1</v>
      </c>
      <c r="AO1924">
        <v>1</v>
      </c>
      <c r="AP1924">
        <v>0</v>
      </c>
      <c r="AT1924" s="2" t="str">
        <f>IF(AND(ISBLANK(AS1924),OR(NOT(ISBLANK(AU1924)),NOT(ISBLANK(AV1924)))),#N/A,
IF(ISBLANK(AS1924),"",
IF(AND(NOT(ISERROR(VLOOKUP(AS1924,MonsterTable!$A:$B,MATCH(MonsterTable!$B$1,MonsterTable!$A$1:$B$1,0),0))),OR(ISBLANK(AU1924),ISBLANK(AV1924))),#N/A,
IFERROR(VLOOKUP(AS1924,MonsterTable!$A:$B,MATCH(MonsterTable!$B$1,MonsterTable!$A$1:$B$1,0),0),
IF(OR(NOT(ISBLANK(AU1924)),ISBLANK(AV1924)),#N/A,
IF(AS1924="empty","empty",
VLOOKUP(AS1924,MonsterGroupTable!$A:$A,1,0)))))))</f>
        <v/>
      </c>
      <c r="BA1924" s="2" t="str">
        <f>IF(AND(ISBLANK(AZ1924),OR(NOT(ISBLANK(BB1924)),NOT(ISBLANK(BC1924)))),#N/A,
IF(ISBLANK(AZ1924),"",
IF(AND(NOT(ISERROR(VLOOKUP(AZ1924,MonsterTable!$A:$B,MATCH(MonsterTable!$B$1,MonsterTable!$A$1:$B$1,0),0))),OR(ISBLANK(BB1924),ISBLANK(BC1924))),#N/A,
IFERROR(VLOOKUP(AZ1924,MonsterTable!$A:$B,MATCH(MonsterTable!$B$1,MonsterTable!$A$1:$B$1,0),0),
IF(OR(NOT(ISBLANK(BB1924)),ISBLANK(BC1924)),#N/A,
IF(AZ1924="empty","empty",
VLOOKUP(AZ1924,MonsterGroupTable!$A:$A,1,0)))))))</f>
        <v/>
      </c>
    </row>
    <row r="1925" spans="1:53">
      <c r="A1925">
        <v>20891</v>
      </c>
      <c r="B1925">
        <f t="shared" ref="B1925:B1988" si="66">IF(MOD(A1925,10)=0,1.2,1.1)</f>
        <v>1.1000000000000001</v>
      </c>
      <c r="C1925">
        <f t="shared" ref="C1925:C1988" si="67">IF(MOD(B1925,10)=0,1.2,1.1)</f>
        <v>1.1000000000000001</v>
      </c>
      <c r="F1925">
        <v>4680</v>
      </c>
      <c r="G1925">
        <v>242942</v>
      </c>
      <c r="H1925">
        <v>0</v>
      </c>
      <c r="I1925">
        <v>0</v>
      </c>
      <c r="J1925">
        <v>0</v>
      </c>
      <c r="K1925" t="s">
        <v>362</v>
      </c>
      <c r="L1925" t="s">
        <v>256</v>
      </c>
      <c r="M1925" t="s">
        <v>443</v>
      </c>
      <c r="N1925" t="s">
        <v>444</v>
      </c>
      <c r="O1925">
        <v>0</v>
      </c>
      <c r="P1925">
        <v>-4.75</v>
      </c>
      <c r="Q1925">
        <v>-3.5</v>
      </c>
      <c r="R1925">
        <v>4.75</v>
      </c>
      <c r="S1925">
        <v>3</v>
      </c>
      <c r="T1925">
        <v>-13.5</v>
      </c>
      <c r="U1925">
        <v>2.5499999999999998</v>
      </c>
      <c r="V1925">
        <v>-6.75</v>
      </c>
      <c r="W1925" t="str">
        <f t="shared" si="65"/>
        <v>g110,5,empty,3,206,1,1,0</v>
      </c>
      <c r="X1925" s="1" t="s">
        <v>288</v>
      </c>
      <c r="Y1925" s="2" t="str">
        <f>IF(AND(ISBLANK(X1925),OR(NOT(ISBLANK(Z1925)),NOT(ISBLANK(AA1925)))),#N/A,
IF(ISBLANK(X1925),"",
IF(AND(NOT(ISERROR(VLOOKUP(X1925,MonsterTable!$A:$B,MATCH(MonsterTable!$B$1,MonsterTable!$A$1:$B$1,0),0))),OR(ISBLANK(Z1925),ISBLANK(AA1925))),#N/A,
IFERROR(VLOOKUP(X1925,MonsterTable!$A:$B,MATCH(MonsterTable!$B$1,MonsterTable!$A$1:$B$1,0),0),
IF(OR(NOT(ISBLANK(Z1925)),ISBLANK(AA1925)),#N/A,
IF(X1925="empty","empty",
VLOOKUP(X1925,MonsterGroupTable!$A:$A,1,0)))))))</f>
        <v>g110</v>
      </c>
      <c r="AA1925">
        <v>5</v>
      </c>
      <c r="AE1925" s="1" t="s">
        <v>446</v>
      </c>
      <c r="AF1925" s="2" t="str">
        <f>IF(AND(ISBLANK(AE1925),OR(NOT(ISBLANK(AG1925)),NOT(ISBLANK(AH1925)))),#N/A,
IF(ISBLANK(AE1925),"",
IF(AND(NOT(ISERROR(VLOOKUP(AE1925,MonsterTable!$A:$B,MATCH(MonsterTable!$B$1,MonsterTable!$A$1:$B$1,0),0))),OR(ISBLANK(AG1925),ISBLANK(AH1925))),#N/A,
IFERROR(VLOOKUP(AE1925,MonsterTable!$A:$B,MATCH(MonsterTable!$B$1,MonsterTable!$A$1:$B$1,0),0),
IF(OR(NOT(ISBLANK(AG1925)),ISBLANK(AH1925)),#N/A,
IF(AE1925="empty","empty",
VLOOKUP(AE1925,MonsterGroupTable!$A:$A,1,0)))))))</f>
        <v>empty</v>
      </c>
      <c r="AH1925">
        <v>3</v>
      </c>
      <c r="AL1925" s="1" t="s">
        <v>342</v>
      </c>
      <c r="AM1925" s="2">
        <f>IF(AND(ISBLANK(AL1925),OR(NOT(ISBLANK(AN1925)),NOT(ISBLANK(AO1925)))),#N/A,
IF(ISBLANK(AL1925),"",
IF(AND(NOT(ISERROR(VLOOKUP(AL1925,MonsterTable!$A:$B,MATCH(MonsterTable!$B$1,MonsterTable!$A$1:$B$1,0),0))),OR(ISBLANK(AN1925),ISBLANK(AO1925))),#N/A,
IFERROR(VLOOKUP(AL1925,MonsterTable!$A:$B,MATCH(MonsterTable!$B$1,MonsterTable!$A$1:$B$1,0),0),
IF(OR(NOT(ISBLANK(AN1925)),ISBLANK(AO1925)),#N/A,
IF(AL1925="empty","empty",
VLOOKUP(AL1925,MonsterGroupTable!$A:$A,1,0)))))))</f>
        <v>206</v>
      </c>
      <c r="AN1925">
        <v>1</v>
      </c>
      <c r="AO1925">
        <v>1</v>
      </c>
      <c r="AP1925">
        <v>0</v>
      </c>
      <c r="AT1925" s="2" t="str">
        <f>IF(AND(ISBLANK(AS1925),OR(NOT(ISBLANK(AU1925)),NOT(ISBLANK(AV1925)))),#N/A,
IF(ISBLANK(AS1925),"",
IF(AND(NOT(ISERROR(VLOOKUP(AS1925,MonsterTable!$A:$B,MATCH(MonsterTable!$B$1,MonsterTable!$A$1:$B$1,0),0))),OR(ISBLANK(AU1925),ISBLANK(AV1925))),#N/A,
IFERROR(VLOOKUP(AS1925,MonsterTable!$A:$B,MATCH(MonsterTable!$B$1,MonsterTable!$A$1:$B$1,0),0),
IF(OR(NOT(ISBLANK(AU1925)),ISBLANK(AV1925)),#N/A,
IF(AS1925="empty","empty",
VLOOKUP(AS1925,MonsterGroupTable!$A:$A,1,0)))))))</f>
        <v/>
      </c>
      <c r="BA1925" s="2" t="str">
        <f>IF(AND(ISBLANK(AZ1925),OR(NOT(ISBLANK(BB1925)),NOT(ISBLANK(BC1925)))),#N/A,
IF(ISBLANK(AZ1925),"",
IF(AND(NOT(ISERROR(VLOOKUP(AZ1925,MonsterTable!$A:$B,MATCH(MonsterTable!$B$1,MonsterTable!$A$1:$B$1,0),0))),OR(ISBLANK(BB1925),ISBLANK(BC1925))),#N/A,
IFERROR(VLOOKUP(AZ1925,MonsterTable!$A:$B,MATCH(MonsterTable!$B$1,MonsterTable!$A$1:$B$1,0),0),
IF(OR(NOT(ISBLANK(BB1925)),ISBLANK(BC1925)),#N/A,
IF(AZ1925="empty","empty",
VLOOKUP(AZ1925,MonsterGroupTable!$A:$A,1,0)))))))</f>
        <v/>
      </c>
    </row>
    <row r="1926" spans="1:53">
      <c r="A1926">
        <v>20892</v>
      </c>
      <c r="B1926">
        <f t="shared" si="66"/>
        <v>1.1000000000000001</v>
      </c>
      <c r="C1926">
        <f t="shared" si="67"/>
        <v>1.1000000000000001</v>
      </c>
      <c r="F1926">
        <v>4680</v>
      </c>
      <c r="G1926">
        <v>243644</v>
      </c>
      <c r="H1926">
        <v>0</v>
      </c>
      <c r="I1926">
        <v>0</v>
      </c>
      <c r="J1926">
        <v>0</v>
      </c>
      <c r="K1926" t="s">
        <v>362</v>
      </c>
      <c r="L1926" t="s">
        <v>256</v>
      </c>
      <c r="M1926" t="s">
        <v>443</v>
      </c>
      <c r="N1926" t="s">
        <v>444</v>
      </c>
      <c r="O1926">
        <v>0</v>
      </c>
      <c r="P1926">
        <v>-4.75</v>
      </c>
      <c r="Q1926">
        <v>-3.5</v>
      </c>
      <c r="R1926">
        <v>4.75</v>
      </c>
      <c r="S1926">
        <v>3</v>
      </c>
      <c r="T1926">
        <v>-13.5</v>
      </c>
      <c r="U1926">
        <v>2.5499999999999998</v>
      </c>
      <c r="V1926">
        <v>-6.75</v>
      </c>
      <c r="W1926" t="str">
        <f t="shared" si="65"/>
        <v>g110,5,empty,3,206,1,1,0</v>
      </c>
      <c r="X1926" s="1" t="s">
        <v>288</v>
      </c>
      <c r="Y1926" s="2" t="str">
        <f>IF(AND(ISBLANK(X1926),OR(NOT(ISBLANK(Z1926)),NOT(ISBLANK(AA1926)))),#N/A,
IF(ISBLANK(X1926),"",
IF(AND(NOT(ISERROR(VLOOKUP(X1926,MonsterTable!$A:$B,MATCH(MonsterTable!$B$1,MonsterTable!$A$1:$B$1,0),0))),OR(ISBLANK(Z1926),ISBLANK(AA1926))),#N/A,
IFERROR(VLOOKUP(X1926,MonsterTable!$A:$B,MATCH(MonsterTable!$B$1,MonsterTable!$A$1:$B$1,0),0),
IF(OR(NOT(ISBLANK(Z1926)),ISBLANK(AA1926)),#N/A,
IF(X1926="empty","empty",
VLOOKUP(X1926,MonsterGroupTable!$A:$A,1,0)))))))</f>
        <v>g110</v>
      </c>
      <c r="AA1926">
        <v>5</v>
      </c>
      <c r="AE1926" s="1" t="s">
        <v>446</v>
      </c>
      <c r="AF1926" s="2" t="str">
        <f>IF(AND(ISBLANK(AE1926),OR(NOT(ISBLANK(AG1926)),NOT(ISBLANK(AH1926)))),#N/A,
IF(ISBLANK(AE1926),"",
IF(AND(NOT(ISERROR(VLOOKUP(AE1926,MonsterTable!$A:$B,MATCH(MonsterTable!$B$1,MonsterTable!$A$1:$B$1,0),0))),OR(ISBLANK(AG1926),ISBLANK(AH1926))),#N/A,
IFERROR(VLOOKUP(AE1926,MonsterTable!$A:$B,MATCH(MonsterTable!$B$1,MonsterTable!$A$1:$B$1,0),0),
IF(OR(NOT(ISBLANK(AG1926)),ISBLANK(AH1926)),#N/A,
IF(AE1926="empty","empty",
VLOOKUP(AE1926,MonsterGroupTable!$A:$A,1,0)))))))</f>
        <v>empty</v>
      </c>
      <c r="AH1926">
        <v>3</v>
      </c>
      <c r="AL1926" s="1" t="s">
        <v>342</v>
      </c>
      <c r="AM1926" s="2">
        <f>IF(AND(ISBLANK(AL1926),OR(NOT(ISBLANK(AN1926)),NOT(ISBLANK(AO1926)))),#N/A,
IF(ISBLANK(AL1926),"",
IF(AND(NOT(ISERROR(VLOOKUP(AL1926,MonsterTable!$A:$B,MATCH(MonsterTable!$B$1,MonsterTable!$A$1:$B$1,0),0))),OR(ISBLANK(AN1926),ISBLANK(AO1926))),#N/A,
IFERROR(VLOOKUP(AL1926,MonsterTable!$A:$B,MATCH(MonsterTable!$B$1,MonsterTable!$A$1:$B$1,0),0),
IF(OR(NOT(ISBLANK(AN1926)),ISBLANK(AO1926)),#N/A,
IF(AL1926="empty","empty",
VLOOKUP(AL1926,MonsterGroupTable!$A:$A,1,0)))))))</f>
        <v>206</v>
      </c>
      <c r="AN1926">
        <v>1</v>
      </c>
      <c r="AO1926">
        <v>1</v>
      </c>
      <c r="AP1926">
        <v>0</v>
      </c>
      <c r="AT1926" s="2" t="str">
        <f>IF(AND(ISBLANK(AS1926),OR(NOT(ISBLANK(AU1926)),NOT(ISBLANK(AV1926)))),#N/A,
IF(ISBLANK(AS1926),"",
IF(AND(NOT(ISERROR(VLOOKUP(AS1926,MonsterTable!$A:$B,MATCH(MonsterTable!$B$1,MonsterTable!$A$1:$B$1,0),0))),OR(ISBLANK(AU1926),ISBLANK(AV1926))),#N/A,
IFERROR(VLOOKUP(AS1926,MonsterTable!$A:$B,MATCH(MonsterTable!$B$1,MonsterTable!$A$1:$B$1,0),0),
IF(OR(NOT(ISBLANK(AU1926)),ISBLANK(AV1926)),#N/A,
IF(AS1926="empty","empty",
VLOOKUP(AS1926,MonsterGroupTable!$A:$A,1,0)))))))</f>
        <v/>
      </c>
      <c r="BA1926" s="2" t="str">
        <f>IF(AND(ISBLANK(AZ1926),OR(NOT(ISBLANK(BB1926)),NOT(ISBLANK(BC1926)))),#N/A,
IF(ISBLANK(AZ1926),"",
IF(AND(NOT(ISERROR(VLOOKUP(AZ1926,MonsterTable!$A:$B,MATCH(MonsterTable!$B$1,MonsterTable!$A$1:$B$1,0),0))),OR(ISBLANK(BB1926),ISBLANK(BC1926))),#N/A,
IFERROR(VLOOKUP(AZ1926,MonsterTable!$A:$B,MATCH(MonsterTable!$B$1,MonsterTable!$A$1:$B$1,0),0),
IF(OR(NOT(ISBLANK(BB1926)),ISBLANK(BC1926)),#N/A,
IF(AZ1926="empty","empty",
VLOOKUP(AZ1926,MonsterGroupTable!$A:$A,1,0)))))))</f>
        <v/>
      </c>
    </row>
    <row r="1927" spans="1:53">
      <c r="A1927">
        <v>20893</v>
      </c>
      <c r="B1927">
        <f t="shared" si="66"/>
        <v>1.1000000000000001</v>
      </c>
      <c r="C1927">
        <f t="shared" si="67"/>
        <v>1.1000000000000001</v>
      </c>
      <c r="F1927">
        <v>4680</v>
      </c>
      <c r="G1927">
        <v>244346</v>
      </c>
      <c r="H1927">
        <v>0</v>
      </c>
      <c r="I1927">
        <v>0</v>
      </c>
      <c r="J1927">
        <v>0</v>
      </c>
      <c r="K1927" t="s">
        <v>362</v>
      </c>
      <c r="L1927" t="s">
        <v>256</v>
      </c>
      <c r="M1927" t="s">
        <v>443</v>
      </c>
      <c r="N1927" t="s">
        <v>444</v>
      </c>
      <c r="O1927">
        <v>0</v>
      </c>
      <c r="P1927">
        <v>-4.75</v>
      </c>
      <c r="Q1927">
        <v>-3.5</v>
      </c>
      <c r="R1927">
        <v>4.75</v>
      </c>
      <c r="S1927">
        <v>3</v>
      </c>
      <c r="T1927">
        <v>-13.5</v>
      </c>
      <c r="U1927">
        <v>2.5499999999999998</v>
      </c>
      <c r="V1927">
        <v>-6.75</v>
      </c>
      <c r="W1927" t="str">
        <f t="shared" si="65"/>
        <v>g110,5,empty,3,206,1,1,0</v>
      </c>
      <c r="X1927" s="1" t="s">
        <v>288</v>
      </c>
      <c r="Y1927" s="2" t="str">
        <f>IF(AND(ISBLANK(X1927),OR(NOT(ISBLANK(Z1927)),NOT(ISBLANK(AA1927)))),#N/A,
IF(ISBLANK(X1927),"",
IF(AND(NOT(ISERROR(VLOOKUP(X1927,MonsterTable!$A:$B,MATCH(MonsterTable!$B$1,MonsterTable!$A$1:$B$1,0),0))),OR(ISBLANK(Z1927),ISBLANK(AA1927))),#N/A,
IFERROR(VLOOKUP(X1927,MonsterTable!$A:$B,MATCH(MonsterTable!$B$1,MonsterTable!$A$1:$B$1,0),0),
IF(OR(NOT(ISBLANK(Z1927)),ISBLANK(AA1927)),#N/A,
IF(X1927="empty","empty",
VLOOKUP(X1927,MonsterGroupTable!$A:$A,1,0)))))))</f>
        <v>g110</v>
      </c>
      <c r="AA1927">
        <v>5</v>
      </c>
      <c r="AE1927" s="1" t="s">
        <v>446</v>
      </c>
      <c r="AF1927" s="2" t="str">
        <f>IF(AND(ISBLANK(AE1927),OR(NOT(ISBLANK(AG1927)),NOT(ISBLANK(AH1927)))),#N/A,
IF(ISBLANK(AE1927),"",
IF(AND(NOT(ISERROR(VLOOKUP(AE1927,MonsterTable!$A:$B,MATCH(MonsterTable!$B$1,MonsterTable!$A$1:$B$1,0),0))),OR(ISBLANK(AG1927),ISBLANK(AH1927))),#N/A,
IFERROR(VLOOKUP(AE1927,MonsterTable!$A:$B,MATCH(MonsterTable!$B$1,MonsterTable!$A$1:$B$1,0),0),
IF(OR(NOT(ISBLANK(AG1927)),ISBLANK(AH1927)),#N/A,
IF(AE1927="empty","empty",
VLOOKUP(AE1927,MonsterGroupTable!$A:$A,1,0)))))))</f>
        <v>empty</v>
      </c>
      <c r="AH1927">
        <v>3</v>
      </c>
      <c r="AL1927" s="1" t="s">
        <v>342</v>
      </c>
      <c r="AM1927" s="2">
        <f>IF(AND(ISBLANK(AL1927),OR(NOT(ISBLANK(AN1927)),NOT(ISBLANK(AO1927)))),#N/A,
IF(ISBLANK(AL1927),"",
IF(AND(NOT(ISERROR(VLOOKUP(AL1927,MonsterTable!$A:$B,MATCH(MonsterTable!$B$1,MonsterTable!$A$1:$B$1,0),0))),OR(ISBLANK(AN1927),ISBLANK(AO1927))),#N/A,
IFERROR(VLOOKUP(AL1927,MonsterTable!$A:$B,MATCH(MonsterTable!$B$1,MonsterTable!$A$1:$B$1,0),0),
IF(OR(NOT(ISBLANK(AN1927)),ISBLANK(AO1927)),#N/A,
IF(AL1927="empty","empty",
VLOOKUP(AL1927,MonsterGroupTable!$A:$A,1,0)))))))</f>
        <v>206</v>
      </c>
      <c r="AN1927">
        <v>1</v>
      </c>
      <c r="AO1927">
        <v>1</v>
      </c>
      <c r="AP1927">
        <v>0</v>
      </c>
      <c r="AT1927" s="2" t="str">
        <f>IF(AND(ISBLANK(AS1927),OR(NOT(ISBLANK(AU1927)),NOT(ISBLANK(AV1927)))),#N/A,
IF(ISBLANK(AS1927),"",
IF(AND(NOT(ISERROR(VLOOKUP(AS1927,MonsterTable!$A:$B,MATCH(MonsterTable!$B$1,MonsterTable!$A$1:$B$1,0),0))),OR(ISBLANK(AU1927),ISBLANK(AV1927))),#N/A,
IFERROR(VLOOKUP(AS1927,MonsterTable!$A:$B,MATCH(MonsterTable!$B$1,MonsterTable!$A$1:$B$1,0),0),
IF(OR(NOT(ISBLANK(AU1927)),ISBLANK(AV1927)),#N/A,
IF(AS1927="empty","empty",
VLOOKUP(AS1927,MonsterGroupTable!$A:$A,1,0)))))))</f>
        <v/>
      </c>
      <c r="BA1927" s="2" t="str">
        <f>IF(AND(ISBLANK(AZ1927),OR(NOT(ISBLANK(BB1927)),NOT(ISBLANK(BC1927)))),#N/A,
IF(ISBLANK(AZ1927),"",
IF(AND(NOT(ISERROR(VLOOKUP(AZ1927,MonsterTable!$A:$B,MATCH(MonsterTable!$B$1,MonsterTable!$A$1:$B$1,0),0))),OR(ISBLANK(BB1927),ISBLANK(BC1927))),#N/A,
IFERROR(VLOOKUP(AZ1927,MonsterTable!$A:$B,MATCH(MonsterTable!$B$1,MonsterTable!$A$1:$B$1,0),0),
IF(OR(NOT(ISBLANK(BB1927)),ISBLANK(BC1927)),#N/A,
IF(AZ1927="empty","empty",
VLOOKUP(AZ1927,MonsterGroupTable!$A:$A,1,0)))))))</f>
        <v/>
      </c>
    </row>
    <row r="1928" spans="1:53">
      <c r="A1928">
        <v>20894</v>
      </c>
      <c r="B1928">
        <f t="shared" si="66"/>
        <v>1.1000000000000001</v>
      </c>
      <c r="C1928">
        <f t="shared" si="67"/>
        <v>1.1000000000000001</v>
      </c>
      <c r="F1928">
        <v>4680</v>
      </c>
      <c r="G1928">
        <v>245048</v>
      </c>
      <c r="H1928">
        <v>0</v>
      </c>
      <c r="I1928">
        <v>0</v>
      </c>
      <c r="J1928">
        <v>0</v>
      </c>
      <c r="K1928" t="s">
        <v>362</v>
      </c>
      <c r="L1928" t="s">
        <v>256</v>
      </c>
      <c r="M1928" t="s">
        <v>443</v>
      </c>
      <c r="N1928" t="s">
        <v>444</v>
      </c>
      <c r="O1928">
        <v>0</v>
      </c>
      <c r="P1928">
        <v>-4.75</v>
      </c>
      <c r="Q1928">
        <v>-3.5</v>
      </c>
      <c r="R1928">
        <v>4.75</v>
      </c>
      <c r="S1928">
        <v>3</v>
      </c>
      <c r="T1928">
        <v>-13.5</v>
      </c>
      <c r="U1928">
        <v>2.5499999999999998</v>
      </c>
      <c r="V1928">
        <v>-6.75</v>
      </c>
      <c r="W1928" t="str">
        <f t="shared" si="65"/>
        <v>g110,5,empty,3,206,1,1,0</v>
      </c>
      <c r="X1928" s="1" t="s">
        <v>288</v>
      </c>
      <c r="Y1928" s="2" t="str">
        <f>IF(AND(ISBLANK(X1928),OR(NOT(ISBLANK(Z1928)),NOT(ISBLANK(AA1928)))),#N/A,
IF(ISBLANK(X1928),"",
IF(AND(NOT(ISERROR(VLOOKUP(X1928,MonsterTable!$A:$B,MATCH(MonsterTable!$B$1,MonsterTable!$A$1:$B$1,0),0))),OR(ISBLANK(Z1928),ISBLANK(AA1928))),#N/A,
IFERROR(VLOOKUP(X1928,MonsterTable!$A:$B,MATCH(MonsterTable!$B$1,MonsterTable!$A$1:$B$1,0),0),
IF(OR(NOT(ISBLANK(Z1928)),ISBLANK(AA1928)),#N/A,
IF(X1928="empty","empty",
VLOOKUP(X1928,MonsterGroupTable!$A:$A,1,0)))))))</f>
        <v>g110</v>
      </c>
      <c r="AA1928">
        <v>5</v>
      </c>
      <c r="AE1928" s="1" t="s">
        <v>446</v>
      </c>
      <c r="AF1928" s="2" t="str">
        <f>IF(AND(ISBLANK(AE1928),OR(NOT(ISBLANK(AG1928)),NOT(ISBLANK(AH1928)))),#N/A,
IF(ISBLANK(AE1928),"",
IF(AND(NOT(ISERROR(VLOOKUP(AE1928,MonsterTable!$A:$B,MATCH(MonsterTable!$B$1,MonsterTable!$A$1:$B$1,0),0))),OR(ISBLANK(AG1928),ISBLANK(AH1928))),#N/A,
IFERROR(VLOOKUP(AE1928,MonsterTable!$A:$B,MATCH(MonsterTable!$B$1,MonsterTable!$A$1:$B$1,0),0),
IF(OR(NOT(ISBLANK(AG1928)),ISBLANK(AH1928)),#N/A,
IF(AE1928="empty","empty",
VLOOKUP(AE1928,MonsterGroupTable!$A:$A,1,0)))))))</f>
        <v>empty</v>
      </c>
      <c r="AH1928">
        <v>3</v>
      </c>
      <c r="AL1928" s="1" t="s">
        <v>342</v>
      </c>
      <c r="AM1928" s="2">
        <f>IF(AND(ISBLANK(AL1928),OR(NOT(ISBLANK(AN1928)),NOT(ISBLANK(AO1928)))),#N/A,
IF(ISBLANK(AL1928),"",
IF(AND(NOT(ISERROR(VLOOKUP(AL1928,MonsterTable!$A:$B,MATCH(MonsterTable!$B$1,MonsterTable!$A$1:$B$1,0),0))),OR(ISBLANK(AN1928),ISBLANK(AO1928))),#N/A,
IFERROR(VLOOKUP(AL1928,MonsterTable!$A:$B,MATCH(MonsterTable!$B$1,MonsterTable!$A$1:$B$1,0),0),
IF(OR(NOT(ISBLANK(AN1928)),ISBLANK(AO1928)),#N/A,
IF(AL1928="empty","empty",
VLOOKUP(AL1928,MonsterGroupTable!$A:$A,1,0)))))))</f>
        <v>206</v>
      </c>
      <c r="AN1928">
        <v>1</v>
      </c>
      <c r="AO1928">
        <v>1</v>
      </c>
      <c r="AP1928">
        <v>0</v>
      </c>
      <c r="AT1928" s="2" t="str">
        <f>IF(AND(ISBLANK(AS1928),OR(NOT(ISBLANK(AU1928)),NOT(ISBLANK(AV1928)))),#N/A,
IF(ISBLANK(AS1928),"",
IF(AND(NOT(ISERROR(VLOOKUP(AS1928,MonsterTable!$A:$B,MATCH(MonsterTable!$B$1,MonsterTable!$A$1:$B$1,0),0))),OR(ISBLANK(AU1928),ISBLANK(AV1928))),#N/A,
IFERROR(VLOOKUP(AS1928,MonsterTable!$A:$B,MATCH(MonsterTable!$B$1,MonsterTable!$A$1:$B$1,0),0),
IF(OR(NOT(ISBLANK(AU1928)),ISBLANK(AV1928)),#N/A,
IF(AS1928="empty","empty",
VLOOKUP(AS1928,MonsterGroupTable!$A:$A,1,0)))))))</f>
        <v/>
      </c>
      <c r="BA1928" s="2" t="str">
        <f>IF(AND(ISBLANK(AZ1928),OR(NOT(ISBLANK(BB1928)),NOT(ISBLANK(BC1928)))),#N/A,
IF(ISBLANK(AZ1928),"",
IF(AND(NOT(ISERROR(VLOOKUP(AZ1928,MonsterTable!$A:$B,MATCH(MonsterTable!$B$1,MonsterTable!$A$1:$B$1,0),0))),OR(ISBLANK(BB1928),ISBLANK(BC1928))),#N/A,
IFERROR(VLOOKUP(AZ1928,MonsterTable!$A:$B,MATCH(MonsterTable!$B$1,MonsterTable!$A$1:$B$1,0),0),
IF(OR(NOT(ISBLANK(BB1928)),ISBLANK(BC1928)),#N/A,
IF(AZ1928="empty","empty",
VLOOKUP(AZ1928,MonsterGroupTable!$A:$A,1,0)))))))</f>
        <v/>
      </c>
    </row>
    <row r="1929" spans="1:53">
      <c r="A1929">
        <v>20895</v>
      </c>
      <c r="B1929">
        <f t="shared" si="66"/>
        <v>1.1000000000000001</v>
      </c>
      <c r="C1929">
        <f t="shared" si="67"/>
        <v>1.1000000000000001</v>
      </c>
      <c r="F1929">
        <v>4680</v>
      </c>
      <c r="G1929">
        <v>245750</v>
      </c>
      <c r="H1929">
        <v>0</v>
      </c>
      <c r="I1929">
        <v>0</v>
      </c>
      <c r="J1929">
        <v>0</v>
      </c>
      <c r="K1929" t="s">
        <v>362</v>
      </c>
      <c r="L1929" t="s">
        <v>256</v>
      </c>
      <c r="M1929" t="s">
        <v>443</v>
      </c>
      <c r="N1929" t="s">
        <v>444</v>
      </c>
      <c r="O1929">
        <v>0</v>
      </c>
      <c r="P1929">
        <v>-4.75</v>
      </c>
      <c r="Q1929">
        <v>-3.5</v>
      </c>
      <c r="R1929">
        <v>4.75</v>
      </c>
      <c r="S1929">
        <v>3</v>
      </c>
      <c r="T1929">
        <v>-13.5</v>
      </c>
      <c r="U1929">
        <v>2.5499999999999998</v>
      </c>
      <c r="V1929">
        <v>-6.75</v>
      </c>
      <c r="W1929" t="str">
        <f t="shared" si="65"/>
        <v>g110,5,empty,3,206,1,1,0</v>
      </c>
      <c r="X1929" s="1" t="s">
        <v>288</v>
      </c>
      <c r="Y1929" s="2" t="str">
        <f>IF(AND(ISBLANK(X1929),OR(NOT(ISBLANK(Z1929)),NOT(ISBLANK(AA1929)))),#N/A,
IF(ISBLANK(X1929),"",
IF(AND(NOT(ISERROR(VLOOKUP(X1929,MonsterTable!$A:$B,MATCH(MonsterTable!$B$1,MonsterTable!$A$1:$B$1,0),0))),OR(ISBLANK(Z1929),ISBLANK(AA1929))),#N/A,
IFERROR(VLOOKUP(X1929,MonsterTable!$A:$B,MATCH(MonsterTable!$B$1,MonsterTable!$A$1:$B$1,0),0),
IF(OR(NOT(ISBLANK(Z1929)),ISBLANK(AA1929)),#N/A,
IF(X1929="empty","empty",
VLOOKUP(X1929,MonsterGroupTable!$A:$A,1,0)))))))</f>
        <v>g110</v>
      </c>
      <c r="AA1929">
        <v>5</v>
      </c>
      <c r="AE1929" s="1" t="s">
        <v>446</v>
      </c>
      <c r="AF1929" s="2" t="str">
        <f>IF(AND(ISBLANK(AE1929),OR(NOT(ISBLANK(AG1929)),NOT(ISBLANK(AH1929)))),#N/A,
IF(ISBLANK(AE1929),"",
IF(AND(NOT(ISERROR(VLOOKUP(AE1929,MonsterTable!$A:$B,MATCH(MonsterTable!$B$1,MonsterTable!$A$1:$B$1,0),0))),OR(ISBLANK(AG1929),ISBLANK(AH1929))),#N/A,
IFERROR(VLOOKUP(AE1929,MonsterTable!$A:$B,MATCH(MonsterTable!$B$1,MonsterTable!$A$1:$B$1,0),0),
IF(OR(NOT(ISBLANK(AG1929)),ISBLANK(AH1929)),#N/A,
IF(AE1929="empty","empty",
VLOOKUP(AE1929,MonsterGroupTable!$A:$A,1,0)))))))</f>
        <v>empty</v>
      </c>
      <c r="AH1929">
        <v>3</v>
      </c>
      <c r="AL1929" s="1" t="s">
        <v>342</v>
      </c>
      <c r="AM1929" s="2">
        <f>IF(AND(ISBLANK(AL1929),OR(NOT(ISBLANK(AN1929)),NOT(ISBLANK(AO1929)))),#N/A,
IF(ISBLANK(AL1929),"",
IF(AND(NOT(ISERROR(VLOOKUP(AL1929,MonsterTable!$A:$B,MATCH(MonsterTable!$B$1,MonsterTable!$A$1:$B$1,0),0))),OR(ISBLANK(AN1929),ISBLANK(AO1929))),#N/A,
IFERROR(VLOOKUP(AL1929,MonsterTable!$A:$B,MATCH(MonsterTable!$B$1,MonsterTable!$A$1:$B$1,0),0),
IF(OR(NOT(ISBLANK(AN1929)),ISBLANK(AO1929)),#N/A,
IF(AL1929="empty","empty",
VLOOKUP(AL1929,MonsterGroupTable!$A:$A,1,0)))))))</f>
        <v>206</v>
      </c>
      <c r="AN1929">
        <v>1</v>
      </c>
      <c r="AO1929">
        <v>1</v>
      </c>
      <c r="AP1929">
        <v>0</v>
      </c>
      <c r="AT1929" s="2" t="str">
        <f>IF(AND(ISBLANK(AS1929),OR(NOT(ISBLANK(AU1929)),NOT(ISBLANK(AV1929)))),#N/A,
IF(ISBLANK(AS1929),"",
IF(AND(NOT(ISERROR(VLOOKUP(AS1929,MonsterTable!$A:$B,MATCH(MonsterTable!$B$1,MonsterTable!$A$1:$B$1,0),0))),OR(ISBLANK(AU1929),ISBLANK(AV1929))),#N/A,
IFERROR(VLOOKUP(AS1929,MonsterTable!$A:$B,MATCH(MonsterTable!$B$1,MonsterTable!$A$1:$B$1,0),0),
IF(OR(NOT(ISBLANK(AU1929)),ISBLANK(AV1929)),#N/A,
IF(AS1929="empty","empty",
VLOOKUP(AS1929,MonsterGroupTable!$A:$A,1,0)))))))</f>
        <v/>
      </c>
      <c r="BA1929" s="2" t="str">
        <f>IF(AND(ISBLANK(AZ1929),OR(NOT(ISBLANK(BB1929)),NOT(ISBLANK(BC1929)))),#N/A,
IF(ISBLANK(AZ1929),"",
IF(AND(NOT(ISERROR(VLOOKUP(AZ1929,MonsterTable!$A:$B,MATCH(MonsterTable!$B$1,MonsterTable!$A$1:$B$1,0),0))),OR(ISBLANK(BB1929),ISBLANK(BC1929))),#N/A,
IFERROR(VLOOKUP(AZ1929,MonsterTable!$A:$B,MATCH(MonsterTable!$B$1,MonsterTable!$A$1:$B$1,0),0),
IF(OR(NOT(ISBLANK(BB1929)),ISBLANK(BC1929)),#N/A,
IF(AZ1929="empty","empty",
VLOOKUP(AZ1929,MonsterGroupTable!$A:$A,1,0)))))))</f>
        <v/>
      </c>
    </row>
    <row r="1930" spans="1:53">
      <c r="A1930">
        <v>20896</v>
      </c>
      <c r="B1930">
        <f t="shared" si="66"/>
        <v>1.1000000000000001</v>
      </c>
      <c r="C1930">
        <f t="shared" si="67"/>
        <v>1.1000000000000001</v>
      </c>
      <c r="F1930">
        <v>4680</v>
      </c>
      <c r="G1930">
        <v>246452</v>
      </c>
      <c r="H1930">
        <v>0</v>
      </c>
      <c r="I1930">
        <v>0</v>
      </c>
      <c r="J1930">
        <v>0</v>
      </c>
      <c r="K1930" t="s">
        <v>362</v>
      </c>
      <c r="L1930" t="s">
        <v>256</v>
      </c>
      <c r="M1930" t="s">
        <v>443</v>
      </c>
      <c r="N1930" t="s">
        <v>444</v>
      </c>
      <c r="O1930">
        <v>0</v>
      </c>
      <c r="P1930">
        <v>-4.75</v>
      </c>
      <c r="Q1930">
        <v>-3.5</v>
      </c>
      <c r="R1930">
        <v>4.75</v>
      </c>
      <c r="S1930">
        <v>3</v>
      </c>
      <c r="T1930">
        <v>-13.5</v>
      </c>
      <c r="U1930">
        <v>2.5499999999999998</v>
      </c>
      <c r="V1930">
        <v>-6.75</v>
      </c>
      <c r="W1930" t="str">
        <f t="shared" si="65"/>
        <v>g110,5,empty,3,206,1,1,0</v>
      </c>
      <c r="X1930" s="1" t="s">
        <v>288</v>
      </c>
      <c r="Y1930" s="2" t="str">
        <f>IF(AND(ISBLANK(X1930),OR(NOT(ISBLANK(Z1930)),NOT(ISBLANK(AA1930)))),#N/A,
IF(ISBLANK(X1930),"",
IF(AND(NOT(ISERROR(VLOOKUP(X1930,MonsterTable!$A:$B,MATCH(MonsterTable!$B$1,MonsterTable!$A$1:$B$1,0),0))),OR(ISBLANK(Z1930),ISBLANK(AA1930))),#N/A,
IFERROR(VLOOKUP(X1930,MonsterTable!$A:$B,MATCH(MonsterTable!$B$1,MonsterTable!$A$1:$B$1,0),0),
IF(OR(NOT(ISBLANK(Z1930)),ISBLANK(AA1930)),#N/A,
IF(X1930="empty","empty",
VLOOKUP(X1930,MonsterGroupTable!$A:$A,1,0)))))))</f>
        <v>g110</v>
      </c>
      <c r="AA1930">
        <v>5</v>
      </c>
      <c r="AE1930" s="1" t="s">
        <v>446</v>
      </c>
      <c r="AF1930" s="2" t="str">
        <f>IF(AND(ISBLANK(AE1930),OR(NOT(ISBLANK(AG1930)),NOT(ISBLANK(AH1930)))),#N/A,
IF(ISBLANK(AE1930),"",
IF(AND(NOT(ISERROR(VLOOKUP(AE1930,MonsterTable!$A:$B,MATCH(MonsterTable!$B$1,MonsterTable!$A$1:$B$1,0),0))),OR(ISBLANK(AG1930),ISBLANK(AH1930))),#N/A,
IFERROR(VLOOKUP(AE1930,MonsterTable!$A:$B,MATCH(MonsterTable!$B$1,MonsterTable!$A$1:$B$1,0),0),
IF(OR(NOT(ISBLANK(AG1930)),ISBLANK(AH1930)),#N/A,
IF(AE1930="empty","empty",
VLOOKUP(AE1930,MonsterGroupTable!$A:$A,1,0)))))))</f>
        <v>empty</v>
      </c>
      <c r="AH1930">
        <v>3</v>
      </c>
      <c r="AL1930" s="1" t="s">
        <v>342</v>
      </c>
      <c r="AM1930" s="2">
        <f>IF(AND(ISBLANK(AL1930),OR(NOT(ISBLANK(AN1930)),NOT(ISBLANK(AO1930)))),#N/A,
IF(ISBLANK(AL1930),"",
IF(AND(NOT(ISERROR(VLOOKUP(AL1930,MonsterTable!$A:$B,MATCH(MonsterTable!$B$1,MonsterTable!$A$1:$B$1,0),0))),OR(ISBLANK(AN1930),ISBLANK(AO1930))),#N/A,
IFERROR(VLOOKUP(AL1930,MonsterTable!$A:$B,MATCH(MonsterTable!$B$1,MonsterTable!$A$1:$B$1,0),0),
IF(OR(NOT(ISBLANK(AN1930)),ISBLANK(AO1930)),#N/A,
IF(AL1930="empty","empty",
VLOOKUP(AL1930,MonsterGroupTable!$A:$A,1,0)))))))</f>
        <v>206</v>
      </c>
      <c r="AN1930">
        <v>1</v>
      </c>
      <c r="AO1930">
        <v>1</v>
      </c>
      <c r="AP1930">
        <v>0</v>
      </c>
      <c r="AT1930" s="2" t="str">
        <f>IF(AND(ISBLANK(AS1930),OR(NOT(ISBLANK(AU1930)),NOT(ISBLANK(AV1930)))),#N/A,
IF(ISBLANK(AS1930),"",
IF(AND(NOT(ISERROR(VLOOKUP(AS1930,MonsterTable!$A:$B,MATCH(MonsterTable!$B$1,MonsterTable!$A$1:$B$1,0),0))),OR(ISBLANK(AU1930),ISBLANK(AV1930))),#N/A,
IFERROR(VLOOKUP(AS1930,MonsterTable!$A:$B,MATCH(MonsterTable!$B$1,MonsterTable!$A$1:$B$1,0),0),
IF(OR(NOT(ISBLANK(AU1930)),ISBLANK(AV1930)),#N/A,
IF(AS1930="empty","empty",
VLOOKUP(AS1930,MonsterGroupTable!$A:$A,1,0)))))))</f>
        <v/>
      </c>
      <c r="BA1930" s="2" t="str">
        <f>IF(AND(ISBLANK(AZ1930),OR(NOT(ISBLANK(BB1930)),NOT(ISBLANK(BC1930)))),#N/A,
IF(ISBLANK(AZ1930),"",
IF(AND(NOT(ISERROR(VLOOKUP(AZ1930,MonsterTable!$A:$B,MATCH(MonsterTable!$B$1,MonsterTable!$A$1:$B$1,0),0))),OR(ISBLANK(BB1930),ISBLANK(BC1930))),#N/A,
IFERROR(VLOOKUP(AZ1930,MonsterTable!$A:$B,MATCH(MonsterTable!$B$1,MonsterTable!$A$1:$B$1,0),0),
IF(OR(NOT(ISBLANK(BB1930)),ISBLANK(BC1930)),#N/A,
IF(AZ1930="empty","empty",
VLOOKUP(AZ1930,MonsterGroupTable!$A:$A,1,0)))))))</f>
        <v/>
      </c>
    </row>
    <row r="1931" spans="1:53">
      <c r="A1931">
        <v>20897</v>
      </c>
      <c r="B1931">
        <f t="shared" si="66"/>
        <v>1.1000000000000001</v>
      </c>
      <c r="C1931">
        <f t="shared" si="67"/>
        <v>1.1000000000000001</v>
      </c>
      <c r="F1931">
        <v>4680</v>
      </c>
      <c r="G1931">
        <v>247154</v>
      </c>
      <c r="H1931">
        <v>0</v>
      </c>
      <c r="I1931">
        <v>0</v>
      </c>
      <c r="J1931">
        <v>0</v>
      </c>
      <c r="K1931" t="s">
        <v>362</v>
      </c>
      <c r="L1931" t="s">
        <v>256</v>
      </c>
      <c r="M1931" t="s">
        <v>443</v>
      </c>
      <c r="N1931" t="s">
        <v>444</v>
      </c>
      <c r="O1931">
        <v>0</v>
      </c>
      <c r="P1931">
        <v>-4.75</v>
      </c>
      <c r="Q1931">
        <v>-3.5</v>
      </c>
      <c r="R1931">
        <v>4.75</v>
      </c>
      <c r="S1931">
        <v>3</v>
      </c>
      <c r="T1931">
        <v>-13.5</v>
      </c>
      <c r="U1931">
        <v>2.5499999999999998</v>
      </c>
      <c r="V1931">
        <v>-6.75</v>
      </c>
      <c r="W1931" t="str">
        <f t="shared" si="65"/>
        <v>g110,5,empty,3,206,1,1,0</v>
      </c>
      <c r="X1931" s="1" t="s">
        <v>288</v>
      </c>
      <c r="Y1931" s="2" t="str">
        <f>IF(AND(ISBLANK(X1931),OR(NOT(ISBLANK(Z1931)),NOT(ISBLANK(AA1931)))),#N/A,
IF(ISBLANK(X1931),"",
IF(AND(NOT(ISERROR(VLOOKUP(X1931,MonsterTable!$A:$B,MATCH(MonsterTable!$B$1,MonsterTable!$A$1:$B$1,0),0))),OR(ISBLANK(Z1931),ISBLANK(AA1931))),#N/A,
IFERROR(VLOOKUP(X1931,MonsterTable!$A:$B,MATCH(MonsterTable!$B$1,MonsterTable!$A$1:$B$1,0),0),
IF(OR(NOT(ISBLANK(Z1931)),ISBLANK(AA1931)),#N/A,
IF(X1931="empty","empty",
VLOOKUP(X1931,MonsterGroupTable!$A:$A,1,0)))))))</f>
        <v>g110</v>
      </c>
      <c r="AA1931">
        <v>5</v>
      </c>
      <c r="AE1931" s="1" t="s">
        <v>446</v>
      </c>
      <c r="AF1931" s="2" t="str">
        <f>IF(AND(ISBLANK(AE1931),OR(NOT(ISBLANK(AG1931)),NOT(ISBLANK(AH1931)))),#N/A,
IF(ISBLANK(AE1931),"",
IF(AND(NOT(ISERROR(VLOOKUP(AE1931,MonsterTable!$A:$B,MATCH(MonsterTable!$B$1,MonsterTable!$A$1:$B$1,0),0))),OR(ISBLANK(AG1931),ISBLANK(AH1931))),#N/A,
IFERROR(VLOOKUP(AE1931,MonsterTable!$A:$B,MATCH(MonsterTable!$B$1,MonsterTable!$A$1:$B$1,0),0),
IF(OR(NOT(ISBLANK(AG1931)),ISBLANK(AH1931)),#N/A,
IF(AE1931="empty","empty",
VLOOKUP(AE1931,MonsterGroupTable!$A:$A,1,0)))))))</f>
        <v>empty</v>
      </c>
      <c r="AH1931">
        <v>3</v>
      </c>
      <c r="AL1931" s="1" t="s">
        <v>342</v>
      </c>
      <c r="AM1931" s="2">
        <f>IF(AND(ISBLANK(AL1931),OR(NOT(ISBLANK(AN1931)),NOT(ISBLANK(AO1931)))),#N/A,
IF(ISBLANK(AL1931),"",
IF(AND(NOT(ISERROR(VLOOKUP(AL1931,MonsterTable!$A:$B,MATCH(MonsterTable!$B$1,MonsterTable!$A$1:$B$1,0),0))),OR(ISBLANK(AN1931),ISBLANK(AO1931))),#N/A,
IFERROR(VLOOKUP(AL1931,MonsterTable!$A:$B,MATCH(MonsterTable!$B$1,MonsterTable!$A$1:$B$1,0),0),
IF(OR(NOT(ISBLANK(AN1931)),ISBLANK(AO1931)),#N/A,
IF(AL1931="empty","empty",
VLOOKUP(AL1931,MonsterGroupTable!$A:$A,1,0)))))))</f>
        <v>206</v>
      </c>
      <c r="AN1931">
        <v>1</v>
      </c>
      <c r="AO1931">
        <v>1</v>
      </c>
      <c r="AP1931">
        <v>0</v>
      </c>
      <c r="AT1931" s="2" t="str">
        <f>IF(AND(ISBLANK(AS1931),OR(NOT(ISBLANK(AU1931)),NOT(ISBLANK(AV1931)))),#N/A,
IF(ISBLANK(AS1931),"",
IF(AND(NOT(ISERROR(VLOOKUP(AS1931,MonsterTable!$A:$B,MATCH(MonsterTable!$B$1,MonsterTable!$A$1:$B$1,0),0))),OR(ISBLANK(AU1931),ISBLANK(AV1931))),#N/A,
IFERROR(VLOOKUP(AS1931,MonsterTable!$A:$B,MATCH(MonsterTable!$B$1,MonsterTable!$A$1:$B$1,0),0),
IF(OR(NOT(ISBLANK(AU1931)),ISBLANK(AV1931)),#N/A,
IF(AS1931="empty","empty",
VLOOKUP(AS1931,MonsterGroupTable!$A:$A,1,0)))))))</f>
        <v/>
      </c>
      <c r="BA1931" s="2" t="str">
        <f>IF(AND(ISBLANK(AZ1931),OR(NOT(ISBLANK(BB1931)),NOT(ISBLANK(BC1931)))),#N/A,
IF(ISBLANK(AZ1931),"",
IF(AND(NOT(ISERROR(VLOOKUP(AZ1931,MonsterTable!$A:$B,MATCH(MonsterTable!$B$1,MonsterTable!$A$1:$B$1,0),0))),OR(ISBLANK(BB1931),ISBLANK(BC1931))),#N/A,
IFERROR(VLOOKUP(AZ1931,MonsterTable!$A:$B,MATCH(MonsterTable!$B$1,MonsterTable!$A$1:$B$1,0),0),
IF(OR(NOT(ISBLANK(BB1931)),ISBLANK(BC1931)),#N/A,
IF(AZ1931="empty","empty",
VLOOKUP(AZ1931,MonsterGroupTable!$A:$A,1,0)))))))</f>
        <v/>
      </c>
    </row>
    <row r="1932" spans="1:53">
      <c r="A1932">
        <v>20898</v>
      </c>
      <c r="B1932">
        <f t="shared" si="66"/>
        <v>1.1000000000000001</v>
      </c>
      <c r="C1932">
        <f t="shared" si="67"/>
        <v>1.1000000000000001</v>
      </c>
      <c r="F1932">
        <v>4680</v>
      </c>
      <c r="G1932">
        <v>247856</v>
      </c>
      <c r="H1932">
        <v>0</v>
      </c>
      <c r="I1932">
        <v>0</v>
      </c>
      <c r="J1932">
        <v>0</v>
      </c>
      <c r="K1932" t="s">
        <v>362</v>
      </c>
      <c r="L1932" t="s">
        <v>256</v>
      </c>
      <c r="M1932" t="s">
        <v>443</v>
      </c>
      <c r="N1932" t="s">
        <v>444</v>
      </c>
      <c r="O1932">
        <v>0</v>
      </c>
      <c r="P1932">
        <v>-4.75</v>
      </c>
      <c r="Q1932">
        <v>-3.5</v>
      </c>
      <c r="R1932">
        <v>4.75</v>
      </c>
      <c r="S1932">
        <v>3</v>
      </c>
      <c r="T1932">
        <v>-13.5</v>
      </c>
      <c r="U1932">
        <v>2.5499999999999998</v>
      </c>
      <c r="V1932">
        <v>-6.75</v>
      </c>
      <c r="W1932" t="str">
        <f t="shared" si="65"/>
        <v>g110,5,empty,3,206,1,1,0</v>
      </c>
      <c r="X1932" s="1" t="s">
        <v>288</v>
      </c>
      <c r="Y1932" s="2" t="str">
        <f>IF(AND(ISBLANK(X1932),OR(NOT(ISBLANK(Z1932)),NOT(ISBLANK(AA1932)))),#N/A,
IF(ISBLANK(X1932),"",
IF(AND(NOT(ISERROR(VLOOKUP(X1932,MonsterTable!$A:$B,MATCH(MonsterTable!$B$1,MonsterTable!$A$1:$B$1,0),0))),OR(ISBLANK(Z1932),ISBLANK(AA1932))),#N/A,
IFERROR(VLOOKUP(X1932,MonsterTable!$A:$B,MATCH(MonsterTable!$B$1,MonsterTable!$A$1:$B$1,0),0),
IF(OR(NOT(ISBLANK(Z1932)),ISBLANK(AA1932)),#N/A,
IF(X1932="empty","empty",
VLOOKUP(X1932,MonsterGroupTable!$A:$A,1,0)))))))</f>
        <v>g110</v>
      </c>
      <c r="AA1932">
        <v>5</v>
      </c>
      <c r="AE1932" s="1" t="s">
        <v>446</v>
      </c>
      <c r="AF1932" s="2" t="str">
        <f>IF(AND(ISBLANK(AE1932),OR(NOT(ISBLANK(AG1932)),NOT(ISBLANK(AH1932)))),#N/A,
IF(ISBLANK(AE1932),"",
IF(AND(NOT(ISERROR(VLOOKUP(AE1932,MonsterTable!$A:$B,MATCH(MonsterTable!$B$1,MonsterTable!$A$1:$B$1,0),0))),OR(ISBLANK(AG1932),ISBLANK(AH1932))),#N/A,
IFERROR(VLOOKUP(AE1932,MonsterTable!$A:$B,MATCH(MonsterTable!$B$1,MonsterTable!$A$1:$B$1,0),0),
IF(OR(NOT(ISBLANK(AG1932)),ISBLANK(AH1932)),#N/A,
IF(AE1932="empty","empty",
VLOOKUP(AE1932,MonsterGroupTable!$A:$A,1,0)))))))</f>
        <v>empty</v>
      </c>
      <c r="AH1932">
        <v>3</v>
      </c>
      <c r="AL1932" s="1" t="s">
        <v>342</v>
      </c>
      <c r="AM1932" s="2">
        <f>IF(AND(ISBLANK(AL1932),OR(NOT(ISBLANK(AN1932)),NOT(ISBLANK(AO1932)))),#N/A,
IF(ISBLANK(AL1932),"",
IF(AND(NOT(ISERROR(VLOOKUP(AL1932,MonsterTable!$A:$B,MATCH(MonsterTable!$B$1,MonsterTable!$A$1:$B$1,0),0))),OR(ISBLANK(AN1932),ISBLANK(AO1932))),#N/A,
IFERROR(VLOOKUP(AL1932,MonsterTable!$A:$B,MATCH(MonsterTable!$B$1,MonsterTable!$A$1:$B$1,0),0),
IF(OR(NOT(ISBLANK(AN1932)),ISBLANK(AO1932)),#N/A,
IF(AL1932="empty","empty",
VLOOKUP(AL1932,MonsterGroupTable!$A:$A,1,0)))))))</f>
        <v>206</v>
      </c>
      <c r="AN1932">
        <v>1</v>
      </c>
      <c r="AO1932">
        <v>1</v>
      </c>
      <c r="AP1932">
        <v>0</v>
      </c>
      <c r="AT1932" s="2" t="str">
        <f>IF(AND(ISBLANK(AS1932),OR(NOT(ISBLANK(AU1932)),NOT(ISBLANK(AV1932)))),#N/A,
IF(ISBLANK(AS1932),"",
IF(AND(NOT(ISERROR(VLOOKUP(AS1932,MonsterTable!$A:$B,MATCH(MonsterTable!$B$1,MonsterTable!$A$1:$B$1,0),0))),OR(ISBLANK(AU1932),ISBLANK(AV1932))),#N/A,
IFERROR(VLOOKUP(AS1932,MonsterTable!$A:$B,MATCH(MonsterTable!$B$1,MonsterTable!$A$1:$B$1,0),0),
IF(OR(NOT(ISBLANK(AU1932)),ISBLANK(AV1932)),#N/A,
IF(AS1932="empty","empty",
VLOOKUP(AS1932,MonsterGroupTable!$A:$A,1,0)))))))</f>
        <v/>
      </c>
      <c r="BA1932" s="2" t="str">
        <f>IF(AND(ISBLANK(AZ1932),OR(NOT(ISBLANK(BB1932)),NOT(ISBLANK(BC1932)))),#N/A,
IF(ISBLANK(AZ1932),"",
IF(AND(NOT(ISERROR(VLOOKUP(AZ1932,MonsterTable!$A:$B,MATCH(MonsterTable!$B$1,MonsterTable!$A$1:$B$1,0),0))),OR(ISBLANK(BB1932),ISBLANK(BC1932))),#N/A,
IFERROR(VLOOKUP(AZ1932,MonsterTable!$A:$B,MATCH(MonsterTable!$B$1,MonsterTable!$A$1:$B$1,0),0),
IF(OR(NOT(ISBLANK(BB1932)),ISBLANK(BC1932)),#N/A,
IF(AZ1932="empty","empty",
VLOOKUP(AZ1932,MonsterGroupTable!$A:$A,1,0)))))))</f>
        <v/>
      </c>
    </row>
    <row r="1933" spans="1:53">
      <c r="A1933">
        <v>20899</v>
      </c>
      <c r="B1933">
        <f t="shared" si="66"/>
        <v>1.1000000000000001</v>
      </c>
      <c r="C1933">
        <f t="shared" si="67"/>
        <v>1.1000000000000001</v>
      </c>
      <c r="F1933">
        <v>4680</v>
      </c>
      <c r="G1933">
        <v>248558</v>
      </c>
      <c r="H1933">
        <v>0</v>
      </c>
      <c r="I1933">
        <v>0</v>
      </c>
      <c r="J1933">
        <v>0</v>
      </c>
      <c r="K1933" t="s">
        <v>362</v>
      </c>
      <c r="L1933" t="s">
        <v>256</v>
      </c>
      <c r="M1933" t="s">
        <v>443</v>
      </c>
      <c r="N1933" t="s">
        <v>444</v>
      </c>
      <c r="O1933">
        <v>0</v>
      </c>
      <c r="P1933">
        <v>-4.75</v>
      </c>
      <c r="Q1933">
        <v>-3.5</v>
      </c>
      <c r="R1933">
        <v>4.75</v>
      </c>
      <c r="S1933">
        <v>3</v>
      </c>
      <c r="T1933">
        <v>-13.5</v>
      </c>
      <c r="U1933">
        <v>2.5499999999999998</v>
      </c>
      <c r="V1933">
        <v>-6.75</v>
      </c>
      <c r="W1933" t="str">
        <f t="shared" si="65"/>
        <v>g110,5,empty,3,206,1,1,0</v>
      </c>
      <c r="X1933" s="1" t="s">
        <v>288</v>
      </c>
      <c r="Y1933" s="2" t="str">
        <f>IF(AND(ISBLANK(X1933),OR(NOT(ISBLANK(Z1933)),NOT(ISBLANK(AA1933)))),#N/A,
IF(ISBLANK(X1933),"",
IF(AND(NOT(ISERROR(VLOOKUP(X1933,MonsterTable!$A:$B,MATCH(MonsterTable!$B$1,MonsterTable!$A$1:$B$1,0),0))),OR(ISBLANK(Z1933),ISBLANK(AA1933))),#N/A,
IFERROR(VLOOKUP(X1933,MonsterTable!$A:$B,MATCH(MonsterTable!$B$1,MonsterTable!$A$1:$B$1,0),0),
IF(OR(NOT(ISBLANK(Z1933)),ISBLANK(AA1933)),#N/A,
IF(X1933="empty","empty",
VLOOKUP(X1933,MonsterGroupTable!$A:$A,1,0)))))))</f>
        <v>g110</v>
      </c>
      <c r="AA1933">
        <v>5</v>
      </c>
      <c r="AE1933" s="1" t="s">
        <v>446</v>
      </c>
      <c r="AF1933" s="2" t="str">
        <f>IF(AND(ISBLANK(AE1933),OR(NOT(ISBLANK(AG1933)),NOT(ISBLANK(AH1933)))),#N/A,
IF(ISBLANK(AE1933),"",
IF(AND(NOT(ISERROR(VLOOKUP(AE1933,MonsterTable!$A:$B,MATCH(MonsterTable!$B$1,MonsterTable!$A$1:$B$1,0),0))),OR(ISBLANK(AG1933),ISBLANK(AH1933))),#N/A,
IFERROR(VLOOKUP(AE1933,MonsterTable!$A:$B,MATCH(MonsterTable!$B$1,MonsterTable!$A$1:$B$1,0),0),
IF(OR(NOT(ISBLANK(AG1933)),ISBLANK(AH1933)),#N/A,
IF(AE1933="empty","empty",
VLOOKUP(AE1933,MonsterGroupTable!$A:$A,1,0)))))))</f>
        <v>empty</v>
      </c>
      <c r="AH1933">
        <v>3</v>
      </c>
      <c r="AL1933" s="1" t="s">
        <v>342</v>
      </c>
      <c r="AM1933" s="2">
        <f>IF(AND(ISBLANK(AL1933),OR(NOT(ISBLANK(AN1933)),NOT(ISBLANK(AO1933)))),#N/A,
IF(ISBLANK(AL1933),"",
IF(AND(NOT(ISERROR(VLOOKUP(AL1933,MonsterTable!$A:$B,MATCH(MonsterTable!$B$1,MonsterTable!$A$1:$B$1,0),0))),OR(ISBLANK(AN1933),ISBLANK(AO1933))),#N/A,
IFERROR(VLOOKUP(AL1933,MonsterTable!$A:$B,MATCH(MonsterTable!$B$1,MonsterTable!$A$1:$B$1,0),0),
IF(OR(NOT(ISBLANK(AN1933)),ISBLANK(AO1933)),#N/A,
IF(AL1933="empty","empty",
VLOOKUP(AL1933,MonsterGroupTable!$A:$A,1,0)))))))</f>
        <v>206</v>
      </c>
      <c r="AN1933">
        <v>1</v>
      </c>
      <c r="AO1933">
        <v>1</v>
      </c>
      <c r="AP1933">
        <v>0</v>
      </c>
      <c r="AT1933" s="2" t="str">
        <f>IF(AND(ISBLANK(AS1933),OR(NOT(ISBLANK(AU1933)),NOT(ISBLANK(AV1933)))),#N/A,
IF(ISBLANK(AS1933),"",
IF(AND(NOT(ISERROR(VLOOKUP(AS1933,MonsterTable!$A:$B,MATCH(MonsterTable!$B$1,MonsterTable!$A$1:$B$1,0),0))),OR(ISBLANK(AU1933),ISBLANK(AV1933))),#N/A,
IFERROR(VLOOKUP(AS1933,MonsterTable!$A:$B,MATCH(MonsterTable!$B$1,MonsterTable!$A$1:$B$1,0),0),
IF(OR(NOT(ISBLANK(AU1933)),ISBLANK(AV1933)),#N/A,
IF(AS1933="empty","empty",
VLOOKUP(AS1933,MonsterGroupTable!$A:$A,1,0)))))))</f>
        <v/>
      </c>
      <c r="BA1933" s="2" t="str">
        <f>IF(AND(ISBLANK(AZ1933),OR(NOT(ISBLANK(BB1933)),NOT(ISBLANK(BC1933)))),#N/A,
IF(ISBLANK(AZ1933),"",
IF(AND(NOT(ISERROR(VLOOKUP(AZ1933,MonsterTable!$A:$B,MATCH(MonsterTable!$B$1,MonsterTable!$A$1:$B$1,0),0))),OR(ISBLANK(BB1933),ISBLANK(BC1933))),#N/A,
IFERROR(VLOOKUP(AZ1933,MonsterTable!$A:$B,MATCH(MonsterTable!$B$1,MonsterTable!$A$1:$B$1,0),0),
IF(OR(NOT(ISBLANK(BB1933)),ISBLANK(BC1933)),#N/A,
IF(AZ1933="empty","empty",
VLOOKUP(AZ1933,MonsterGroupTable!$A:$A,1,0)))))))</f>
        <v/>
      </c>
    </row>
    <row r="1934" spans="1:53">
      <c r="A1934">
        <v>20900</v>
      </c>
      <c r="B1934">
        <f t="shared" si="66"/>
        <v>1.2</v>
      </c>
      <c r="C1934">
        <f t="shared" si="67"/>
        <v>1.1000000000000001</v>
      </c>
      <c r="F1934">
        <v>4680</v>
      </c>
      <c r="G1934">
        <v>250148</v>
      </c>
      <c r="H1934">
        <v>0</v>
      </c>
      <c r="I1934">
        <v>0</v>
      </c>
      <c r="J1934">
        <v>0</v>
      </c>
      <c r="K1934" t="s">
        <v>362</v>
      </c>
      <c r="L1934" t="s">
        <v>258</v>
      </c>
      <c r="M1934" t="s">
        <v>443</v>
      </c>
      <c r="N1934" t="s">
        <v>444</v>
      </c>
      <c r="O1934">
        <v>0</v>
      </c>
      <c r="P1934">
        <v>-4.75</v>
      </c>
      <c r="Q1934">
        <v>-3.5</v>
      </c>
      <c r="R1934">
        <v>4.75</v>
      </c>
      <c r="S1934">
        <v>3</v>
      </c>
      <c r="T1934">
        <v>-13.5</v>
      </c>
      <c r="U1934">
        <v>2.5499999999999998</v>
      </c>
      <c r="V1934">
        <v>-6.75</v>
      </c>
      <c r="W1934" t="str">
        <f t="shared" si="65"/>
        <v>g110,5,empty,3,206,1,1,0</v>
      </c>
      <c r="X1934" s="1" t="s">
        <v>288</v>
      </c>
      <c r="Y1934" s="2" t="str">
        <f>IF(AND(ISBLANK(X1934),OR(NOT(ISBLANK(Z1934)),NOT(ISBLANK(AA1934)))),#N/A,
IF(ISBLANK(X1934),"",
IF(AND(NOT(ISERROR(VLOOKUP(X1934,MonsterTable!$A:$B,MATCH(MonsterTable!$B$1,MonsterTable!$A$1:$B$1,0),0))),OR(ISBLANK(Z1934),ISBLANK(AA1934))),#N/A,
IFERROR(VLOOKUP(X1934,MonsterTable!$A:$B,MATCH(MonsterTable!$B$1,MonsterTable!$A$1:$B$1,0),0),
IF(OR(NOT(ISBLANK(Z1934)),ISBLANK(AA1934)),#N/A,
IF(X1934="empty","empty",
VLOOKUP(X1934,MonsterGroupTable!$A:$A,1,0)))))))</f>
        <v>g110</v>
      </c>
      <c r="AA1934">
        <v>5</v>
      </c>
      <c r="AE1934" s="1" t="s">
        <v>446</v>
      </c>
      <c r="AF1934" s="2" t="str">
        <f>IF(AND(ISBLANK(AE1934),OR(NOT(ISBLANK(AG1934)),NOT(ISBLANK(AH1934)))),#N/A,
IF(ISBLANK(AE1934),"",
IF(AND(NOT(ISERROR(VLOOKUP(AE1934,MonsterTable!$A:$B,MATCH(MonsterTable!$B$1,MonsterTable!$A$1:$B$1,0),0))),OR(ISBLANK(AG1934),ISBLANK(AH1934))),#N/A,
IFERROR(VLOOKUP(AE1934,MonsterTable!$A:$B,MATCH(MonsterTable!$B$1,MonsterTable!$A$1:$B$1,0),0),
IF(OR(NOT(ISBLANK(AG1934)),ISBLANK(AH1934)),#N/A,
IF(AE1934="empty","empty",
VLOOKUP(AE1934,MonsterGroupTable!$A:$A,1,0)))))))</f>
        <v>empty</v>
      </c>
      <c r="AH1934">
        <v>3</v>
      </c>
      <c r="AL1934" s="1" t="s">
        <v>342</v>
      </c>
      <c r="AM1934" s="2">
        <f>IF(AND(ISBLANK(AL1934),OR(NOT(ISBLANK(AN1934)),NOT(ISBLANK(AO1934)))),#N/A,
IF(ISBLANK(AL1934),"",
IF(AND(NOT(ISERROR(VLOOKUP(AL1934,MonsterTable!$A:$B,MATCH(MonsterTable!$B$1,MonsterTable!$A$1:$B$1,0),0))),OR(ISBLANK(AN1934),ISBLANK(AO1934))),#N/A,
IFERROR(VLOOKUP(AL1934,MonsterTable!$A:$B,MATCH(MonsterTable!$B$1,MonsterTable!$A$1:$B$1,0),0),
IF(OR(NOT(ISBLANK(AN1934)),ISBLANK(AO1934)),#N/A,
IF(AL1934="empty","empty",
VLOOKUP(AL1934,MonsterGroupTable!$A:$A,1,0)))))))</f>
        <v>206</v>
      </c>
      <c r="AN1934">
        <v>1</v>
      </c>
      <c r="AO1934">
        <v>1</v>
      </c>
      <c r="AP1934">
        <v>0</v>
      </c>
      <c r="AT1934" s="2" t="str">
        <f>IF(AND(ISBLANK(AS1934),OR(NOT(ISBLANK(AU1934)),NOT(ISBLANK(AV1934)))),#N/A,
IF(ISBLANK(AS1934),"",
IF(AND(NOT(ISERROR(VLOOKUP(AS1934,MonsterTable!$A:$B,MATCH(MonsterTable!$B$1,MonsterTable!$A$1:$B$1,0),0))),OR(ISBLANK(AU1934),ISBLANK(AV1934))),#N/A,
IFERROR(VLOOKUP(AS1934,MonsterTable!$A:$B,MATCH(MonsterTable!$B$1,MonsterTable!$A$1:$B$1,0),0),
IF(OR(NOT(ISBLANK(AU1934)),ISBLANK(AV1934)),#N/A,
IF(AS1934="empty","empty",
VLOOKUP(AS1934,MonsterGroupTable!$A:$A,1,0)))))))</f>
        <v/>
      </c>
      <c r="BA1934" s="2" t="str">
        <f>IF(AND(ISBLANK(AZ1934),OR(NOT(ISBLANK(BB1934)),NOT(ISBLANK(BC1934)))),#N/A,
IF(ISBLANK(AZ1934),"",
IF(AND(NOT(ISERROR(VLOOKUP(AZ1934,MonsterTable!$A:$B,MATCH(MonsterTable!$B$1,MonsterTable!$A$1:$B$1,0),0))),OR(ISBLANK(BB1934),ISBLANK(BC1934))),#N/A,
IFERROR(VLOOKUP(AZ1934,MonsterTable!$A:$B,MATCH(MonsterTable!$B$1,MonsterTable!$A$1:$B$1,0),0),
IF(OR(NOT(ISBLANK(BB1934)),ISBLANK(BC1934)),#N/A,
IF(AZ1934="empty","empty",
VLOOKUP(AZ1934,MonsterGroupTable!$A:$A,1,0)))))))</f>
        <v/>
      </c>
    </row>
    <row r="1935" spans="1:53">
      <c r="A1935">
        <v>20901</v>
      </c>
      <c r="B1935">
        <f t="shared" si="66"/>
        <v>1.1000000000000001</v>
      </c>
      <c r="C1935">
        <f t="shared" si="67"/>
        <v>1.1000000000000001</v>
      </c>
      <c r="F1935">
        <v>4810</v>
      </c>
      <c r="G1935">
        <v>250850</v>
      </c>
      <c r="H1935">
        <v>0</v>
      </c>
      <c r="I1935">
        <v>0</v>
      </c>
      <c r="J1935">
        <v>0</v>
      </c>
      <c r="K1935" t="s">
        <v>362</v>
      </c>
      <c r="L1935" t="s">
        <v>260</v>
      </c>
      <c r="M1935" t="s">
        <v>443</v>
      </c>
      <c r="N1935" t="s">
        <v>444</v>
      </c>
      <c r="O1935">
        <v>0</v>
      </c>
      <c r="P1935">
        <v>-4.75</v>
      </c>
      <c r="Q1935">
        <v>-3.5</v>
      </c>
      <c r="R1935">
        <v>4.75</v>
      </c>
      <c r="S1935">
        <v>3</v>
      </c>
      <c r="T1935">
        <v>-13.5</v>
      </c>
      <c r="U1935">
        <v>2.5499999999999998</v>
      </c>
      <c r="V1935">
        <v>-6.75</v>
      </c>
      <c r="W1935" t="str">
        <f t="shared" si="65"/>
        <v>g111,5,empty,3,202,1,1,0</v>
      </c>
      <c r="X1935" s="1" t="s">
        <v>289</v>
      </c>
      <c r="Y1935" s="2" t="str">
        <f>IF(AND(ISBLANK(X1935),OR(NOT(ISBLANK(Z1935)),NOT(ISBLANK(AA1935)))),#N/A,
IF(ISBLANK(X1935),"",
IF(AND(NOT(ISERROR(VLOOKUP(X1935,MonsterTable!$A:$B,MATCH(MonsterTable!$B$1,MonsterTable!$A$1:$B$1,0),0))),OR(ISBLANK(Z1935),ISBLANK(AA1935))),#N/A,
IFERROR(VLOOKUP(X1935,MonsterTable!$A:$B,MATCH(MonsterTable!$B$1,MonsterTable!$A$1:$B$1,0),0),
IF(OR(NOT(ISBLANK(Z1935)),ISBLANK(AA1935)),#N/A,
IF(X1935="empty","empty",
VLOOKUP(X1935,MonsterGroupTable!$A:$A,1,0)))))))</f>
        <v>g111</v>
      </c>
      <c r="AA1935">
        <v>5</v>
      </c>
      <c r="AE1935" s="1" t="s">
        <v>446</v>
      </c>
      <c r="AF1935" s="2" t="str">
        <f>IF(AND(ISBLANK(AE1935),OR(NOT(ISBLANK(AG1935)),NOT(ISBLANK(AH1935)))),#N/A,
IF(ISBLANK(AE1935),"",
IF(AND(NOT(ISERROR(VLOOKUP(AE1935,MonsterTable!$A:$B,MATCH(MonsterTable!$B$1,MonsterTable!$A$1:$B$1,0),0))),OR(ISBLANK(AG1935),ISBLANK(AH1935))),#N/A,
IFERROR(VLOOKUP(AE1935,MonsterTable!$A:$B,MATCH(MonsterTable!$B$1,MonsterTable!$A$1:$B$1,0),0),
IF(OR(NOT(ISBLANK(AG1935)),ISBLANK(AH1935)),#N/A,
IF(AE1935="empty","empty",
VLOOKUP(AE1935,MonsterGroupTable!$A:$A,1,0)))))))</f>
        <v>empty</v>
      </c>
      <c r="AH1935">
        <v>3</v>
      </c>
      <c r="AL1935" s="1" t="s">
        <v>338</v>
      </c>
      <c r="AM1935" s="2">
        <f>IF(AND(ISBLANK(AL1935),OR(NOT(ISBLANK(AN1935)),NOT(ISBLANK(AO1935)))),#N/A,
IF(ISBLANK(AL1935),"",
IF(AND(NOT(ISERROR(VLOOKUP(AL1935,MonsterTable!$A:$B,MATCH(MonsterTable!$B$1,MonsterTable!$A$1:$B$1,0),0))),OR(ISBLANK(AN1935),ISBLANK(AO1935))),#N/A,
IFERROR(VLOOKUP(AL1935,MonsterTable!$A:$B,MATCH(MonsterTable!$B$1,MonsterTable!$A$1:$B$1,0),0),
IF(OR(NOT(ISBLANK(AN1935)),ISBLANK(AO1935)),#N/A,
IF(AL1935="empty","empty",
VLOOKUP(AL1935,MonsterGroupTable!$A:$A,1,0)))))))</f>
        <v>202</v>
      </c>
      <c r="AN1935">
        <v>1</v>
      </c>
      <c r="AO1935">
        <v>1</v>
      </c>
      <c r="AP1935">
        <v>0</v>
      </c>
      <c r="AT1935" s="2" t="str">
        <f>IF(AND(ISBLANK(AS1935),OR(NOT(ISBLANK(AU1935)),NOT(ISBLANK(AV1935)))),#N/A,
IF(ISBLANK(AS1935),"",
IF(AND(NOT(ISERROR(VLOOKUP(AS1935,MonsterTable!$A:$B,MATCH(MonsterTable!$B$1,MonsterTable!$A$1:$B$1,0),0))),OR(ISBLANK(AU1935),ISBLANK(AV1935))),#N/A,
IFERROR(VLOOKUP(AS1935,MonsterTable!$A:$B,MATCH(MonsterTable!$B$1,MonsterTable!$A$1:$B$1,0),0),
IF(OR(NOT(ISBLANK(AU1935)),ISBLANK(AV1935)),#N/A,
IF(AS1935="empty","empty",
VLOOKUP(AS1935,MonsterGroupTable!$A:$A,1,0)))))))</f>
        <v/>
      </c>
      <c r="BA1935" s="2" t="str">
        <f>IF(AND(ISBLANK(AZ1935),OR(NOT(ISBLANK(BB1935)),NOT(ISBLANK(BC1935)))),#N/A,
IF(ISBLANK(AZ1935),"",
IF(AND(NOT(ISERROR(VLOOKUP(AZ1935,MonsterTable!$A:$B,MATCH(MonsterTable!$B$1,MonsterTable!$A$1:$B$1,0),0))),OR(ISBLANK(BB1935),ISBLANK(BC1935))),#N/A,
IFERROR(VLOOKUP(AZ1935,MonsterTable!$A:$B,MATCH(MonsterTable!$B$1,MonsterTable!$A$1:$B$1,0),0),
IF(OR(NOT(ISBLANK(BB1935)),ISBLANK(BC1935)),#N/A,
IF(AZ1935="empty","empty",
VLOOKUP(AZ1935,MonsterGroupTable!$A:$A,1,0)))))))</f>
        <v/>
      </c>
    </row>
    <row r="1936" spans="1:53">
      <c r="A1936">
        <v>20902</v>
      </c>
      <c r="B1936">
        <f t="shared" si="66"/>
        <v>1.1000000000000001</v>
      </c>
      <c r="C1936">
        <f t="shared" si="67"/>
        <v>1.1000000000000001</v>
      </c>
      <c r="F1936">
        <v>4940</v>
      </c>
      <c r="G1936">
        <v>251552</v>
      </c>
      <c r="H1936">
        <v>0</v>
      </c>
      <c r="I1936">
        <v>0</v>
      </c>
      <c r="J1936">
        <v>0</v>
      </c>
      <c r="K1936" t="s">
        <v>362</v>
      </c>
      <c r="L1936" t="s">
        <v>260</v>
      </c>
      <c r="M1936" t="s">
        <v>443</v>
      </c>
      <c r="N1936" t="s">
        <v>444</v>
      </c>
      <c r="O1936">
        <v>0</v>
      </c>
      <c r="P1936">
        <v>-4.75</v>
      </c>
      <c r="Q1936">
        <v>-3.5</v>
      </c>
      <c r="R1936">
        <v>4.75</v>
      </c>
      <c r="S1936">
        <v>3</v>
      </c>
      <c r="T1936">
        <v>-13.5</v>
      </c>
      <c r="U1936">
        <v>2.5499999999999998</v>
      </c>
      <c r="V1936">
        <v>-6.75</v>
      </c>
      <c r="W1936" t="str">
        <f t="shared" si="65"/>
        <v>g111,5,empty,3,202,1,1,0</v>
      </c>
      <c r="X1936" s="1" t="s">
        <v>289</v>
      </c>
      <c r="Y1936" s="2" t="str">
        <f>IF(AND(ISBLANK(X1936),OR(NOT(ISBLANK(Z1936)),NOT(ISBLANK(AA1936)))),#N/A,
IF(ISBLANK(X1936),"",
IF(AND(NOT(ISERROR(VLOOKUP(X1936,MonsterTable!$A:$B,MATCH(MonsterTable!$B$1,MonsterTable!$A$1:$B$1,0),0))),OR(ISBLANK(Z1936),ISBLANK(AA1936))),#N/A,
IFERROR(VLOOKUP(X1936,MonsterTable!$A:$B,MATCH(MonsterTable!$B$1,MonsterTable!$A$1:$B$1,0),0),
IF(OR(NOT(ISBLANK(Z1936)),ISBLANK(AA1936)),#N/A,
IF(X1936="empty","empty",
VLOOKUP(X1936,MonsterGroupTable!$A:$A,1,0)))))))</f>
        <v>g111</v>
      </c>
      <c r="AA1936">
        <v>5</v>
      </c>
      <c r="AE1936" s="1" t="s">
        <v>446</v>
      </c>
      <c r="AF1936" s="2" t="str">
        <f>IF(AND(ISBLANK(AE1936),OR(NOT(ISBLANK(AG1936)),NOT(ISBLANK(AH1936)))),#N/A,
IF(ISBLANK(AE1936),"",
IF(AND(NOT(ISERROR(VLOOKUP(AE1936,MonsterTable!$A:$B,MATCH(MonsterTable!$B$1,MonsterTable!$A$1:$B$1,0),0))),OR(ISBLANK(AG1936),ISBLANK(AH1936))),#N/A,
IFERROR(VLOOKUP(AE1936,MonsterTable!$A:$B,MATCH(MonsterTable!$B$1,MonsterTable!$A$1:$B$1,0),0),
IF(OR(NOT(ISBLANK(AG1936)),ISBLANK(AH1936)),#N/A,
IF(AE1936="empty","empty",
VLOOKUP(AE1936,MonsterGroupTable!$A:$A,1,0)))))))</f>
        <v>empty</v>
      </c>
      <c r="AH1936">
        <v>3</v>
      </c>
      <c r="AL1936" s="1" t="s">
        <v>338</v>
      </c>
      <c r="AM1936" s="2">
        <f>IF(AND(ISBLANK(AL1936),OR(NOT(ISBLANK(AN1936)),NOT(ISBLANK(AO1936)))),#N/A,
IF(ISBLANK(AL1936),"",
IF(AND(NOT(ISERROR(VLOOKUP(AL1936,MonsterTable!$A:$B,MATCH(MonsterTable!$B$1,MonsterTable!$A$1:$B$1,0),0))),OR(ISBLANK(AN1936),ISBLANK(AO1936))),#N/A,
IFERROR(VLOOKUP(AL1936,MonsterTable!$A:$B,MATCH(MonsterTable!$B$1,MonsterTable!$A$1:$B$1,0),0),
IF(OR(NOT(ISBLANK(AN1936)),ISBLANK(AO1936)),#N/A,
IF(AL1936="empty","empty",
VLOOKUP(AL1936,MonsterGroupTable!$A:$A,1,0)))))))</f>
        <v>202</v>
      </c>
      <c r="AN1936">
        <v>1</v>
      </c>
      <c r="AO1936">
        <v>1</v>
      </c>
      <c r="AP1936">
        <v>0</v>
      </c>
      <c r="AT1936" s="2" t="str">
        <f>IF(AND(ISBLANK(AS1936),OR(NOT(ISBLANK(AU1936)),NOT(ISBLANK(AV1936)))),#N/A,
IF(ISBLANK(AS1936),"",
IF(AND(NOT(ISERROR(VLOOKUP(AS1936,MonsterTable!$A:$B,MATCH(MonsterTable!$B$1,MonsterTable!$A$1:$B$1,0),0))),OR(ISBLANK(AU1936),ISBLANK(AV1936))),#N/A,
IFERROR(VLOOKUP(AS1936,MonsterTable!$A:$B,MATCH(MonsterTable!$B$1,MonsterTable!$A$1:$B$1,0),0),
IF(OR(NOT(ISBLANK(AU1936)),ISBLANK(AV1936)),#N/A,
IF(AS1936="empty","empty",
VLOOKUP(AS1936,MonsterGroupTable!$A:$A,1,0)))))))</f>
        <v/>
      </c>
      <c r="BA1936" s="2" t="str">
        <f>IF(AND(ISBLANK(AZ1936),OR(NOT(ISBLANK(BB1936)),NOT(ISBLANK(BC1936)))),#N/A,
IF(ISBLANK(AZ1936),"",
IF(AND(NOT(ISERROR(VLOOKUP(AZ1936,MonsterTable!$A:$B,MATCH(MonsterTable!$B$1,MonsterTable!$A$1:$B$1,0),0))),OR(ISBLANK(BB1936),ISBLANK(BC1936))),#N/A,
IFERROR(VLOOKUP(AZ1936,MonsterTable!$A:$B,MATCH(MonsterTable!$B$1,MonsterTable!$A$1:$B$1,0),0),
IF(OR(NOT(ISBLANK(BB1936)),ISBLANK(BC1936)),#N/A,
IF(AZ1936="empty","empty",
VLOOKUP(AZ1936,MonsterGroupTable!$A:$A,1,0)))))))</f>
        <v/>
      </c>
    </row>
    <row r="1937" spans="1:53">
      <c r="A1937">
        <v>20903</v>
      </c>
      <c r="B1937">
        <f t="shared" si="66"/>
        <v>1.1000000000000001</v>
      </c>
      <c r="C1937">
        <f t="shared" si="67"/>
        <v>1.1000000000000001</v>
      </c>
      <c r="F1937">
        <v>5070</v>
      </c>
      <c r="G1937">
        <v>252254</v>
      </c>
      <c r="H1937">
        <v>0</v>
      </c>
      <c r="I1937">
        <v>0</v>
      </c>
      <c r="J1937">
        <v>0</v>
      </c>
      <c r="K1937" t="s">
        <v>362</v>
      </c>
      <c r="L1937" t="s">
        <v>260</v>
      </c>
      <c r="M1937" t="s">
        <v>443</v>
      </c>
      <c r="N1937" t="s">
        <v>444</v>
      </c>
      <c r="O1937">
        <v>0</v>
      </c>
      <c r="P1937">
        <v>-4.75</v>
      </c>
      <c r="Q1937">
        <v>-3.5</v>
      </c>
      <c r="R1937">
        <v>4.75</v>
      </c>
      <c r="S1937">
        <v>3</v>
      </c>
      <c r="T1937">
        <v>-13.5</v>
      </c>
      <c r="U1937">
        <v>2.5499999999999998</v>
      </c>
      <c r="V1937">
        <v>-6.75</v>
      </c>
      <c r="W1937" t="str">
        <f t="shared" si="65"/>
        <v>g111,5,empty,3,202,1,1,0</v>
      </c>
      <c r="X1937" s="1" t="s">
        <v>289</v>
      </c>
      <c r="Y1937" s="2" t="str">
        <f>IF(AND(ISBLANK(X1937),OR(NOT(ISBLANK(Z1937)),NOT(ISBLANK(AA1937)))),#N/A,
IF(ISBLANK(X1937),"",
IF(AND(NOT(ISERROR(VLOOKUP(X1937,MonsterTable!$A:$B,MATCH(MonsterTable!$B$1,MonsterTable!$A$1:$B$1,0),0))),OR(ISBLANK(Z1937),ISBLANK(AA1937))),#N/A,
IFERROR(VLOOKUP(X1937,MonsterTable!$A:$B,MATCH(MonsterTable!$B$1,MonsterTable!$A$1:$B$1,0),0),
IF(OR(NOT(ISBLANK(Z1937)),ISBLANK(AA1937)),#N/A,
IF(X1937="empty","empty",
VLOOKUP(X1937,MonsterGroupTable!$A:$A,1,0)))))))</f>
        <v>g111</v>
      </c>
      <c r="AA1937">
        <v>5</v>
      </c>
      <c r="AE1937" s="1" t="s">
        <v>446</v>
      </c>
      <c r="AF1937" s="2" t="str">
        <f>IF(AND(ISBLANK(AE1937),OR(NOT(ISBLANK(AG1937)),NOT(ISBLANK(AH1937)))),#N/A,
IF(ISBLANK(AE1937),"",
IF(AND(NOT(ISERROR(VLOOKUP(AE1937,MonsterTable!$A:$B,MATCH(MonsterTable!$B$1,MonsterTable!$A$1:$B$1,0),0))),OR(ISBLANK(AG1937),ISBLANK(AH1937))),#N/A,
IFERROR(VLOOKUP(AE1937,MonsterTable!$A:$B,MATCH(MonsterTable!$B$1,MonsterTable!$A$1:$B$1,0),0),
IF(OR(NOT(ISBLANK(AG1937)),ISBLANK(AH1937)),#N/A,
IF(AE1937="empty","empty",
VLOOKUP(AE1937,MonsterGroupTable!$A:$A,1,0)))))))</f>
        <v>empty</v>
      </c>
      <c r="AH1937">
        <v>3</v>
      </c>
      <c r="AL1937" s="1" t="s">
        <v>338</v>
      </c>
      <c r="AM1937" s="2">
        <f>IF(AND(ISBLANK(AL1937),OR(NOT(ISBLANK(AN1937)),NOT(ISBLANK(AO1937)))),#N/A,
IF(ISBLANK(AL1937),"",
IF(AND(NOT(ISERROR(VLOOKUP(AL1937,MonsterTable!$A:$B,MATCH(MonsterTable!$B$1,MonsterTable!$A$1:$B$1,0),0))),OR(ISBLANK(AN1937),ISBLANK(AO1937))),#N/A,
IFERROR(VLOOKUP(AL1937,MonsterTable!$A:$B,MATCH(MonsterTable!$B$1,MonsterTable!$A$1:$B$1,0),0),
IF(OR(NOT(ISBLANK(AN1937)),ISBLANK(AO1937)),#N/A,
IF(AL1937="empty","empty",
VLOOKUP(AL1937,MonsterGroupTable!$A:$A,1,0)))))))</f>
        <v>202</v>
      </c>
      <c r="AN1937">
        <v>1</v>
      </c>
      <c r="AO1937">
        <v>1</v>
      </c>
      <c r="AP1937">
        <v>0</v>
      </c>
      <c r="AT1937" s="2" t="str">
        <f>IF(AND(ISBLANK(AS1937),OR(NOT(ISBLANK(AU1937)),NOT(ISBLANK(AV1937)))),#N/A,
IF(ISBLANK(AS1937),"",
IF(AND(NOT(ISERROR(VLOOKUP(AS1937,MonsterTable!$A:$B,MATCH(MonsterTable!$B$1,MonsterTable!$A$1:$B$1,0),0))),OR(ISBLANK(AU1937),ISBLANK(AV1937))),#N/A,
IFERROR(VLOOKUP(AS1937,MonsterTable!$A:$B,MATCH(MonsterTable!$B$1,MonsterTable!$A$1:$B$1,0),0),
IF(OR(NOT(ISBLANK(AU1937)),ISBLANK(AV1937)),#N/A,
IF(AS1937="empty","empty",
VLOOKUP(AS1937,MonsterGroupTable!$A:$A,1,0)))))))</f>
        <v/>
      </c>
      <c r="BA1937" s="2" t="str">
        <f>IF(AND(ISBLANK(AZ1937),OR(NOT(ISBLANK(BB1937)),NOT(ISBLANK(BC1937)))),#N/A,
IF(ISBLANK(AZ1937),"",
IF(AND(NOT(ISERROR(VLOOKUP(AZ1937,MonsterTable!$A:$B,MATCH(MonsterTable!$B$1,MonsterTable!$A$1:$B$1,0),0))),OR(ISBLANK(BB1937),ISBLANK(BC1937))),#N/A,
IFERROR(VLOOKUP(AZ1937,MonsterTable!$A:$B,MATCH(MonsterTable!$B$1,MonsterTable!$A$1:$B$1,0),0),
IF(OR(NOT(ISBLANK(BB1937)),ISBLANK(BC1937)),#N/A,
IF(AZ1937="empty","empty",
VLOOKUP(AZ1937,MonsterGroupTable!$A:$A,1,0)))))))</f>
        <v/>
      </c>
    </row>
    <row r="1938" spans="1:53">
      <c r="A1938">
        <v>20904</v>
      </c>
      <c r="B1938">
        <f t="shared" si="66"/>
        <v>1.1000000000000001</v>
      </c>
      <c r="C1938">
        <f t="shared" si="67"/>
        <v>1.1000000000000001</v>
      </c>
      <c r="F1938">
        <v>5200</v>
      </c>
      <c r="G1938">
        <v>252956</v>
      </c>
      <c r="H1938">
        <v>0</v>
      </c>
      <c r="I1938">
        <v>0</v>
      </c>
      <c r="J1938">
        <v>0</v>
      </c>
      <c r="K1938" t="s">
        <v>362</v>
      </c>
      <c r="L1938" t="s">
        <v>260</v>
      </c>
      <c r="M1938" t="s">
        <v>443</v>
      </c>
      <c r="N1938" t="s">
        <v>444</v>
      </c>
      <c r="O1938">
        <v>0</v>
      </c>
      <c r="P1938">
        <v>-4.75</v>
      </c>
      <c r="Q1938">
        <v>-3.5</v>
      </c>
      <c r="R1938">
        <v>4.75</v>
      </c>
      <c r="S1938">
        <v>3</v>
      </c>
      <c r="T1938">
        <v>-13.5</v>
      </c>
      <c r="U1938">
        <v>2.5499999999999998</v>
      </c>
      <c r="V1938">
        <v>-6.75</v>
      </c>
      <c r="W1938" t="str">
        <f t="shared" si="65"/>
        <v>g111,5,empty,3,202,1,1,0</v>
      </c>
      <c r="X1938" s="1" t="s">
        <v>289</v>
      </c>
      <c r="Y1938" s="2" t="str">
        <f>IF(AND(ISBLANK(X1938),OR(NOT(ISBLANK(Z1938)),NOT(ISBLANK(AA1938)))),#N/A,
IF(ISBLANK(X1938),"",
IF(AND(NOT(ISERROR(VLOOKUP(X1938,MonsterTable!$A:$B,MATCH(MonsterTable!$B$1,MonsterTable!$A$1:$B$1,0),0))),OR(ISBLANK(Z1938),ISBLANK(AA1938))),#N/A,
IFERROR(VLOOKUP(X1938,MonsterTable!$A:$B,MATCH(MonsterTable!$B$1,MonsterTable!$A$1:$B$1,0),0),
IF(OR(NOT(ISBLANK(Z1938)),ISBLANK(AA1938)),#N/A,
IF(X1938="empty","empty",
VLOOKUP(X1938,MonsterGroupTable!$A:$A,1,0)))))))</f>
        <v>g111</v>
      </c>
      <c r="AA1938">
        <v>5</v>
      </c>
      <c r="AE1938" s="1" t="s">
        <v>446</v>
      </c>
      <c r="AF1938" s="2" t="str">
        <f>IF(AND(ISBLANK(AE1938),OR(NOT(ISBLANK(AG1938)),NOT(ISBLANK(AH1938)))),#N/A,
IF(ISBLANK(AE1938),"",
IF(AND(NOT(ISERROR(VLOOKUP(AE1938,MonsterTable!$A:$B,MATCH(MonsterTable!$B$1,MonsterTable!$A$1:$B$1,0),0))),OR(ISBLANK(AG1938),ISBLANK(AH1938))),#N/A,
IFERROR(VLOOKUP(AE1938,MonsterTable!$A:$B,MATCH(MonsterTable!$B$1,MonsterTable!$A$1:$B$1,0),0),
IF(OR(NOT(ISBLANK(AG1938)),ISBLANK(AH1938)),#N/A,
IF(AE1938="empty","empty",
VLOOKUP(AE1938,MonsterGroupTable!$A:$A,1,0)))))))</f>
        <v>empty</v>
      </c>
      <c r="AH1938">
        <v>3</v>
      </c>
      <c r="AL1938" s="1" t="s">
        <v>338</v>
      </c>
      <c r="AM1938" s="2">
        <f>IF(AND(ISBLANK(AL1938),OR(NOT(ISBLANK(AN1938)),NOT(ISBLANK(AO1938)))),#N/A,
IF(ISBLANK(AL1938),"",
IF(AND(NOT(ISERROR(VLOOKUP(AL1938,MonsterTable!$A:$B,MATCH(MonsterTable!$B$1,MonsterTable!$A$1:$B$1,0),0))),OR(ISBLANK(AN1938),ISBLANK(AO1938))),#N/A,
IFERROR(VLOOKUP(AL1938,MonsterTable!$A:$B,MATCH(MonsterTable!$B$1,MonsterTable!$A$1:$B$1,0),0),
IF(OR(NOT(ISBLANK(AN1938)),ISBLANK(AO1938)),#N/A,
IF(AL1938="empty","empty",
VLOOKUP(AL1938,MonsterGroupTable!$A:$A,1,0)))))))</f>
        <v>202</v>
      </c>
      <c r="AN1938">
        <v>1</v>
      </c>
      <c r="AO1938">
        <v>1</v>
      </c>
      <c r="AP1938">
        <v>0</v>
      </c>
      <c r="AT1938" s="2" t="str">
        <f>IF(AND(ISBLANK(AS1938),OR(NOT(ISBLANK(AU1938)),NOT(ISBLANK(AV1938)))),#N/A,
IF(ISBLANK(AS1938),"",
IF(AND(NOT(ISERROR(VLOOKUP(AS1938,MonsterTable!$A:$B,MATCH(MonsterTable!$B$1,MonsterTable!$A$1:$B$1,0),0))),OR(ISBLANK(AU1938),ISBLANK(AV1938))),#N/A,
IFERROR(VLOOKUP(AS1938,MonsterTable!$A:$B,MATCH(MonsterTable!$B$1,MonsterTable!$A$1:$B$1,0),0),
IF(OR(NOT(ISBLANK(AU1938)),ISBLANK(AV1938)),#N/A,
IF(AS1938="empty","empty",
VLOOKUP(AS1938,MonsterGroupTable!$A:$A,1,0)))))))</f>
        <v/>
      </c>
      <c r="BA1938" s="2" t="str">
        <f>IF(AND(ISBLANK(AZ1938),OR(NOT(ISBLANK(BB1938)),NOT(ISBLANK(BC1938)))),#N/A,
IF(ISBLANK(AZ1938),"",
IF(AND(NOT(ISERROR(VLOOKUP(AZ1938,MonsterTable!$A:$B,MATCH(MonsterTable!$B$1,MonsterTable!$A$1:$B$1,0),0))),OR(ISBLANK(BB1938),ISBLANK(BC1938))),#N/A,
IFERROR(VLOOKUP(AZ1938,MonsterTable!$A:$B,MATCH(MonsterTable!$B$1,MonsterTable!$A$1:$B$1,0),0),
IF(OR(NOT(ISBLANK(BB1938)),ISBLANK(BC1938)),#N/A,
IF(AZ1938="empty","empty",
VLOOKUP(AZ1938,MonsterGroupTable!$A:$A,1,0)))))))</f>
        <v/>
      </c>
    </row>
    <row r="1939" spans="1:53">
      <c r="A1939">
        <v>20905</v>
      </c>
      <c r="B1939">
        <f t="shared" si="66"/>
        <v>1.1000000000000001</v>
      </c>
      <c r="C1939">
        <f t="shared" si="67"/>
        <v>1.1000000000000001</v>
      </c>
      <c r="F1939">
        <v>5330</v>
      </c>
      <c r="G1939">
        <v>253658</v>
      </c>
      <c r="H1939">
        <v>0</v>
      </c>
      <c r="I1939">
        <v>0</v>
      </c>
      <c r="J1939">
        <v>0</v>
      </c>
      <c r="K1939" t="s">
        <v>362</v>
      </c>
      <c r="L1939" t="s">
        <v>260</v>
      </c>
      <c r="M1939" t="s">
        <v>443</v>
      </c>
      <c r="N1939" t="s">
        <v>444</v>
      </c>
      <c r="O1939">
        <v>0</v>
      </c>
      <c r="P1939">
        <v>-4.75</v>
      </c>
      <c r="Q1939">
        <v>-3.5</v>
      </c>
      <c r="R1939">
        <v>4.75</v>
      </c>
      <c r="S1939">
        <v>3</v>
      </c>
      <c r="T1939">
        <v>-13.5</v>
      </c>
      <c r="U1939">
        <v>2.5499999999999998</v>
      </c>
      <c r="V1939">
        <v>-6.75</v>
      </c>
      <c r="W1939" t="str">
        <f t="shared" si="65"/>
        <v>g111,5,empty,3,202,1,1,0</v>
      </c>
      <c r="X1939" s="1" t="s">
        <v>289</v>
      </c>
      <c r="Y1939" s="2" t="str">
        <f>IF(AND(ISBLANK(X1939),OR(NOT(ISBLANK(Z1939)),NOT(ISBLANK(AA1939)))),#N/A,
IF(ISBLANK(X1939),"",
IF(AND(NOT(ISERROR(VLOOKUP(X1939,MonsterTable!$A:$B,MATCH(MonsterTable!$B$1,MonsterTable!$A$1:$B$1,0),0))),OR(ISBLANK(Z1939),ISBLANK(AA1939))),#N/A,
IFERROR(VLOOKUP(X1939,MonsterTable!$A:$B,MATCH(MonsterTable!$B$1,MonsterTable!$A$1:$B$1,0),0),
IF(OR(NOT(ISBLANK(Z1939)),ISBLANK(AA1939)),#N/A,
IF(X1939="empty","empty",
VLOOKUP(X1939,MonsterGroupTable!$A:$A,1,0)))))))</f>
        <v>g111</v>
      </c>
      <c r="AA1939">
        <v>5</v>
      </c>
      <c r="AE1939" s="1" t="s">
        <v>446</v>
      </c>
      <c r="AF1939" s="2" t="str">
        <f>IF(AND(ISBLANK(AE1939),OR(NOT(ISBLANK(AG1939)),NOT(ISBLANK(AH1939)))),#N/A,
IF(ISBLANK(AE1939),"",
IF(AND(NOT(ISERROR(VLOOKUP(AE1939,MonsterTable!$A:$B,MATCH(MonsterTable!$B$1,MonsterTable!$A$1:$B$1,0),0))),OR(ISBLANK(AG1939),ISBLANK(AH1939))),#N/A,
IFERROR(VLOOKUP(AE1939,MonsterTable!$A:$B,MATCH(MonsterTable!$B$1,MonsterTable!$A$1:$B$1,0),0),
IF(OR(NOT(ISBLANK(AG1939)),ISBLANK(AH1939)),#N/A,
IF(AE1939="empty","empty",
VLOOKUP(AE1939,MonsterGroupTable!$A:$A,1,0)))))))</f>
        <v>empty</v>
      </c>
      <c r="AH1939">
        <v>3</v>
      </c>
      <c r="AL1939" s="1" t="s">
        <v>338</v>
      </c>
      <c r="AM1939" s="2">
        <f>IF(AND(ISBLANK(AL1939),OR(NOT(ISBLANK(AN1939)),NOT(ISBLANK(AO1939)))),#N/A,
IF(ISBLANK(AL1939),"",
IF(AND(NOT(ISERROR(VLOOKUP(AL1939,MonsterTable!$A:$B,MATCH(MonsterTable!$B$1,MonsterTable!$A$1:$B$1,0),0))),OR(ISBLANK(AN1939),ISBLANK(AO1939))),#N/A,
IFERROR(VLOOKUP(AL1939,MonsterTable!$A:$B,MATCH(MonsterTable!$B$1,MonsterTable!$A$1:$B$1,0),0),
IF(OR(NOT(ISBLANK(AN1939)),ISBLANK(AO1939)),#N/A,
IF(AL1939="empty","empty",
VLOOKUP(AL1939,MonsterGroupTable!$A:$A,1,0)))))))</f>
        <v>202</v>
      </c>
      <c r="AN1939">
        <v>1</v>
      </c>
      <c r="AO1939">
        <v>1</v>
      </c>
      <c r="AP1939">
        <v>0</v>
      </c>
      <c r="AT1939" s="2" t="str">
        <f>IF(AND(ISBLANK(AS1939),OR(NOT(ISBLANK(AU1939)),NOT(ISBLANK(AV1939)))),#N/A,
IF(ISBLANK(AS1939),"",
IF(AND(NOT(ISERROR(VLOOKUP(AS1939,MonsterTable!$A:$B,MATCH(MonsterTable!$B$1,MonsterTable!$A$1:$B$1,0),0))),OR(ISBLANK(AU1939),ISBLANK(AV1939))),#N/A,
IFERROR(VLOOKUP(AS1939,MonsterTable!$A:$B,MATCH(MonsterTable!$B$1,MonsterTable!$A$1:$B$1,0),0),
IF(OR(NOT(ISBLANK(AU1939)),ISBLANK(AV1939)),#N/A,
IF(AS1939="empty","empty",
VLOOKUP(AS1939,MonsterGroupTable!$A:$A,1,0)))))))</f>
        <v/>
      </c>
      <c r="BA1939" s="2" t="str">
        <f>IF(AND(ISBLANK(AZ1939),OR(NOT(ISBLANK(BB1939)),NOT(ISBLANK(BC1939)))),#N/A,
IF(ISBLANK(AZ1939),"",
IF(AND(NOT(ISERROR(VLOOKUP(AZ1939,MonsterTable!$A:$B,MATCH(MonsterTable!$B$1,MonsterTable!$A$1:$B$1,0),0))),OR(ISBLANK(BB1939),ISBLANK(BC1939))),#N/A,
IFERROR(VLOOKUP(AZ1939,MonsterTable!$A:$B,MATCH(MonsterTable!$B$1,MonsterTable!$A$1:$B$1,0),0),
IF(OR(NOT(ISBLANK(BB1939)),ISBLANK(BC1939)),#N/A,
IF(AZ1939="empty","empty",
VLOOKUP(AZ1939,MonsterGroupTable!$A:$A,1,0)))))))</f>
        <v/>
      </c>
    </row>
    <row r="1940" spans="1:53">
      <c r="A1940">
        <v>20906</v>
      </c>
      <c r="B1940">
        <f t="shared" si="66"/>
        <v>1.1000000000000001</v>
      </c>
      <c r="C1940">
        <f t="shared" si="67"/>
        <v>1.1000000000000001</v>
      </c>
      <c r="F1940">
        <v>5460</v>
      </c>
      <c r="G1940">
        <v>254360</v>
      </c>
      <c r="H1940">
        <v>0</v>
      </c>
      <c r="I1940">
        <v>0</v>
      </c>
      <c r="J1940">
        <v>0</v>
      </c>
      <c r="K1940" t="s">
        <v>362</v>
      </c>
      <c r="L1940" t="s">
        <v>260</v>
      </c>
      <c r="M1940" t="s">
        <v>443</v>
      </c>
      <c r="N1940" t="s">
        <v>444</v>
      </c>
      <c r="O1940">
        <v>0</v>
      </c>
      <c r="P1940">
        <v>-4.75</v>
      </c>
      <c r="Q1940">
        <v>-3.5</v>
      </c>
      <c r="R1940">
        <v>4.75</v>
      </c>
      <c r="S1940">
        <v>3</v>
      </c>
      <c r="T1940">
        <v>-13.5</v>
      </c>
      <c r="U1940">
        <v>2.5499999999999998</v>
      </c>
      <c r="V1940">
        <v>-6.75</v>
      </c>
      <c r="W1940" t="str">
        <f t="shared" si="65"/>
        <v>g111,5,empty,3,202,1,1,0</v>
      </c>
      <c r="X1940" s="1" t="s">
        <v>289</v>
      </c>
      <c r="Y1940" s="2" t="str">
        <f>IF(AND(ISBLANK(X1940),OR(NOT(ISBLANK(Z1940)),NOT(ISBLANK(AA1940)))),#N/A,
IF(ISBLANK(X1940),"",
IF(AND(NOT(ISERROR(VLOOKUP(X1940,MonsterTable!$A:$B,MATCH(MonsterTable!$B$1,MonsterTable!$A$1:$B$1,0),0))),OR(ISBLANK(Z1940),ISBLANK(AA1940))),#N/A,
IFERROR(VLOOKUP(X1940,MonsterTable!$A:$B,MATCH(MonsterTable!$B$1,MonsterTable!$A$1:$B$1,0),0),
IF(OR(NOT(ISBLANK(Z1940)),ISBLANK(AA1940)),#N/A,
IF(X1940="empty","empty",
VLOOKUP(X1940,MonsterGroupTable!$A:$A,1,0)))))))</f>
        <v>g111</v>
      </c>
      <c r="AA1940">
        <v>5</v>
      </c>
      <c r="AE1940" s="1" t="s">
        <v>446</v>
      </c>
      <c r="AF1940" s="2" t="str">
        <f>IF(AND(ISBLANK(AE1940),OR(NOT(ISBLANK(AG1940)),NOT(ISBLANK(AH1940)))),#N/A,
IF(ISBLANK(AE1940),"",
IF(AND(NOT(ISERROR(VLOOKUP(AE1940,MonsterTable!$A:$B,MATCH(MonsterTable!$B$1,MonsterTable!$A$1:$B$1,0),0))),OR(ISBLANK(AG1940),ISBLANK(AH1940))),#N/A,
IFERROR(VLOOKUP(AE1940,MonsterTable!$A:$B,MATCH(MonsterTable!$B$1,MonsterTable!$A$1:$B$1,0),0),
IF(OR(NOT(ISBLANK(AG1940)),ISBLANK(AH1940)),#N/A,
IF(AE1940="empty","empty",
VLOOKUP(AE1940,MonsterGroupTable!$A:$A,1,0)))))))</f>
        <v>empty</v>
      </c>
      <c r="AH1940">
        <v>3</v>
      </c>
      <c r="AL1940" s="1" t="s">
        <v>338</v>
      </c>
      <c r="AM1940" s="2">
        <f>IF(AND(ISBLANK(AL1940),OR(NOT(ISBLANK(AN1940)),NOT(ISBLANK(AO1940)))),#N/A,
IF(ISBLANK(AL1940),"",
IF(AND(NOT(ISERROR(VLOOKUP(AL1940,MonsterTable!$A:$B,MATCH(MonsterTable!$B$1,MonsterTable!$A$1:$B$1,0),0))),OR(ISBLANK(AN1940),ISBLANK(AO1940))),#N/A,
IFERROR(VLOOKUP(AL1940,MonsterTable!$A:$B,MATCH(MonsterTable!$B$1,MonsterTable!$A$1:$B$1,0),0),
IF(OR(NOT(ISBLANK(AN1940)),ISBLANK(AO1940)),#N/A,
IF(AL1940="empty","empty",
VLOOKUP(AL1940,MonsterGroupTable!$A:$A,1,0)))))))</f>
        <v>202</v>
      </c>
      <c r="AN1940">
        <v>1</v>
      </c>
      <c r="AO1940">
        <v>1</v>
      </c>
      <c r="AP1940">
        <v>0</v>
      </c>
      <c r="AT1940" s="2" t="str">
        <f>IF(AND(ISBLANK(AS1940),OR(NOT(ISBLANK(AU1940)),NOT(ISBLANK(AV1940)))),#N/A,
IF(ISBLANK(AS1940),"",
IF(AND(NOT(ISERROR(VLOOKUP(AS1940,MonsterTable!$A:$B,MATCH(MonsterTable!$B$1,MonsterTable!$A$1:$B$1,0),0))),OR(ISBLANK(AU1940),ISBLANK(AV1940))),#N/A,
IFERROR(VLOOKUP(AS1940,MonsterTable!$A:$B,MATCH(MonsterTable!$B$1,MonsterTable!$A$1:$B$1,0),0),
IF(OR(NOT(ISBLANK(AU1940)),ISBLANK(AV1940)),#N/A,
IF(AS1940="empty","empty",
VLOOKUP(AS1940,MonsterGroupTable!$A:$A,1,0)))))))</f>
        <v/>
      </c>
      <c r="BA1940" s="2" t="str">
        <f>IF(AND(ISBLANK(AZ1940),OR(NOT(ISBLANK(BB1940)),NOT(ISBLANK(BC1940)))),#N/A,
IF(ISBLANK(AZ1940),"",
IF(AND(NOT(ISERROR(VLOOKUP(AZ1940,MonsterTable!$A:$B,MATCH(MonsterTable!$B$1,MonsterTable!$A$1:$B$1,0),0))),OR(ISBLANK(BB1940),ISBLANK(BC1940))),#N/A,
IFERROR(VLOOKUP(AZ1940,MonsterTable!$A:$B,MATCH(MonsterTable!$B$1,MonsterTable!$A$1:$B$1,0),0),
IF(OR(NOT(ISBLANK(BB1940)),ISBLANK(BC1940)),#N/A,
IF(AZ1940="empty","empty",
VLOOKUP(AZ1940,MonsterGroupTable!$A:$A,1,0)))))))</f>
        <v/>
      </c>
    </row>
    <row r="1941" spans="1:53">
      <c r="A1941">
        <v>20907</v>
      </c>
      <c r="B1941">
        <f t="shared" si="66"/>
        <v>1.1000000000000001</v>
      </c>
      <c r="C1941">
        <f t="shared" si="67"/>
        <v>1.1000000000000001</v>
      </c>
      <c r="F1941">
        <v>5460</v>
      </c>
      <c r="G1941">
        <v>255179</v>
      </c>
      <c r="H1941">
        <v>0</v>
      </c>
      <c r="I1941">
        <v>0</v>
      </c>
      <c r="J1941">
        <v>0</v>
      </c>
      <c r="K1941" t="s">
        <v>362</v>
      </c>
      <c r="L1941" t="s">
        <v>260</v>
      </c>
      <c r="M1941" t="s">
        <v>443</v>
      </c>
      <c r="N1941" t="s">
        <v>444</v>
      </c>
      <c r="O1941">
        <v>0</v>
      </c>
      <c r="P1941">
        <v>-4.75</v>
      </c>
      <c r="Q1941">
        <v>-3.5</v>
      </c>
      <c r="R1941">
        <v>4.75</v>
      </c>
      <c r="S1941">
        <v>3</v>
      </c>
      <c r="T1941">
        <v>-13.5</v>
      </c>
      <c r="U1941">
        <v>2.5499999999999998</v>
      </c>
      <c r="V1941">
        <v>-6.75</v>
      </c>
      <c r="W1941" t="str">
        <f t="shared" si="65"/>
        <v>g111,5,empty,3,202,1,1,0</v>
      </c>
      <c r="X1941" s="1" t="s">
        <v>289</v>
      </c>
      <c r="Y1941" s="2" t="str">
        <f>IF(AND(ISBLANK(X1941),OR(NOT(ISBLANK(Z1941)),NOT(ISBLANK(AA1941)))),#N/A,
IF(ISBLANK(X1941),"",
IF(AND(NOT(ISERROR(VLOOKUP(X1941,MonsterTable!$A:$B,MATCH(MonsterTable!$B$1,MonsterTable!$A$1:$B$1,0),0))),OR(ISBLANK(Z1941),ISBLANK(AA1941))),#N/A,
IFERROR(VLOOKUP(X1941,MonsterTable!$A:$B,MATCH(MonsterTable!$B$1,MonsterTable!$A$1:$B$1,0),0),
IF(OR(NOT(ISBLANK(Z1941)),ISBLANK(AA1941)),#N/A,
IF(X1941="empty","empty",
VLOOKUP(X1941,MonsterGroupTable!$A:$A,1,0)))))))</f>
        <v>g111</v>
      </c>
      <c r="AA1941">
        <v>5</v>
      </c>
      <c r="AE1941" s="1" t="s">
        <v>446</v>
      </c>
      <c r="AF1941" s="2" t="str">
        <f>IF(AND(ISBLANK(AE1941),OR(NOT(ISBLANK(AG1941)),NOT(ISBLANK(AH1941)))),#N/A,
IF(ISBLANK(AE1941),"",
IF(AND(NOT(ISERROR(VLOOKUP(AE1941,MonsterTable!$A:$B,MATCH(MonsterTable!$B$1,MonsterTable!$A$1:$B$1,0),0))),OR(ISBLANK(AG1941),ISBLANK(AH1941))),#N/A,
IFERROR(VLOOKUP(AE1941,MonsterTable!$A:$B,MATCH(MonsterTable!$B$1,MonsterTable!$A$1:$B$1,0),0),
IF(OR(NOT(ISBLANK(AG1941)),ISBLANK(AH1941)),#N/A,
IF(AE1941="empty","empty",
VLOOKUP(AE1941,MonsterGroupTable!$A:$A,1,0)))))))</f>
        <v>empty</v>
      </c>
      <c r="AH1941">
        <v>3</v>
      </c>
      <c r="AL1941" s="1" t="s">
        <v>338</v>
      </c>
      <c r="AM1941" s="2">
        <f>IF(AND(ISBLANK(AL1941),OR(NOT(ISBLANK(AN1941)),NOT(ISBLANK(AO1941)))),#N/A,
IF(ISBLANK(AL1941),"",
IF(AND(NOT(ISERROR(VLOOKUP(AL1941,MonsterTable!$A:$B,MATCH(MonsterTable!$B$1,MonsterTable!$A$1:$B$1,0),0))),OR(ISBLANK(AN1941),ISBLANK(AO1941))),#N/A,
IFERROR(VLOOKUP(AL1941,MonsterTable!$A:$B,MATCH(MonsterTable!$B$1,MonsterTable!$A$1:$B$1,0),0),
IF(OR(NOT(ISBLANK(AN1941)),ISBLANK(AO1941)),#N/A,
IF(AL1941="empty","empty",
VLOOKUP(AL1941,MonsterGroupTable!$A:$A,1,0)))))))</f>
        <v>202</v>
      </c>
      <c r="AN1941">
        <v>1</v>
      </c>
      <c r="AO1941">
        <v>1</v>
      </c>
      <c r="AP1941">
        <v>0</v>
      </c>
      <c r="AT1941" s="2" t="str">
        <f>IF(AND(ISBLANK(AS1941),OR(NOT(ISBLANK(AU1941)),NOT(ISBLANK(AV1941)))),#N/A,
IF(ISBLANK(AS1941),"",
IF(AND(NOT(ISERROR(VLOOKUP(AS1941,MonsterTable!$A:$B,MATCH(MonsterTable!$B$1,MonsterTable!$A$1:$B$1,0),0))),OR(ISBLANK(AU1941),ISBLANK(AV1941))),#N/A,
IFERROR(VLOOKUP(AS1941,MonsterTable!$A:$B,MATCH(MonsterTable!$B$1,MonsterTable!$A$1:$B$1,0),0),
IF(OR(NOT(ISBLANK(AU1941)),ISBLANK(AV1941)),#N/A,
IF(AS1941="empty","empty",
VLOOKUP(AS1941,MonsterGroupTable!$A:$A,1,0)))))))</f>
        <v/>
      </c>
      <c r="BA1941" s="2" t="str">
        <f>IF(AND(ISBLANK(AZ1941),OR(NOT(ISBLANK(BB1941)),NOT(ISBLANK(BC1941)))),#N/A,
IF(ISBLANK(AZ1941),"",
IF(AND(NOT(ISERROR(VLOOKUP(AZ1941,MonsterTable!$A:$B,MATCH(MonsterTable!$B$1,MonsterTable!$A$1:$B$1,0),0))),OR(ISBLANK(BB1941),ISBLANK(BC1941))),#N/A,
IFERROR(VLOOKUP(AZ1941,MonsterTable!$A:$B,MATCH(MonsterTable!$B$1,MonsterTable!$A$1:$B$1,0),0),
IF(OR(NOT(ISBLANK(BB1941)),ISBLANK(BC1941)),#N/A,
IF(AZ1941="empty","empty",
VLOOKUP(AZ1941,MonsterGroupTable!$A:$A,1,0)))))))</f>
        <v/>
      </c>
    </row>
    <row r="1942" spans="1:53">
      <c r="A1942">
        <v>20908</v>
      </c>
      <c r="B1942">
        <f t="shared" si="66"/>
        <v>1.1000000000000001</v>
      </c>
      <c r="C1942">
        <f t="shared" si="67"/>
        <v>1.1000000000000001</v>
      </c>
      <c r="F1942">
        <v>5460</v>
      </c>
      <c r="G1942">
        <v>255998</v>
      </c>
      <c r="H1942">
        <v>0</v>
      </c>
      <c r="I1942">
        <v>0</v>
      </c>
      <c r="J1942">
        <v>0</v>
      </c>
      <c r="K1942" t="s">
        <v>362</v>
      </c>
      <c r="L1942" t="s">
        <v>260</v>
      </c>
      <c r="M1942" t="s">
        <v>443</v>
      </c>
      <c r="N1942" t="s">
        <v>444</v>
      </c>
      <c r="O1942">
        <v>0</v>
      </c>
      <c r="P1942">
        <v>-4.75</v>
      </c>
      <c r="Q1942">
        <v>-3.5</v>
      </c>
      <c r="R1942">
        <v>4.75</v>
      </c>
      <c r="S1942">
        <v>3</v>
      </c>
      <c r="T1942">
        <v>-13.5</v>
      </c>
      <c r="U1942">
        <v>2.5499999999999998</v>
      </c>
      <c r="V1942">
        <v>-6.75</v>
      </c>
      <c r="W1942" t="str">
        <f t="shared" si="65"/>
        <v>g111,5,empty,3,202,1,1,0</v>
      </c>
      <c r="X1942" s="1" t="s">
        <v>289</v>
      </c>
      <c r="Y1942" s="2" t="str">
        <f>IF(AND(ISBLANK(X1942),OR(NOT(ISBLANK(Z1942)),NOT(ISBLANK(AA1942)))),#N/A,
IF(ISBLANK(X1942),"",
IF(AND(NOT(ISERROR(VLOOKUP(X1942,MonsterTable!$A:$B,MATCH(MonsterTable!$B$1,MonsterTable!$A$1:$B$1,0),0))),OR(ISBLANK(Z1942),ISBLANK(AA1942))),#N/A,
IFERROR(VLOOKUP(X1942,MonsterTable!$A:$B,MATCH(MonsterTable!$B$1,MonsterTable!$A$1:$B$1,0),0),
IF(OR(NOT(ISBLANK(Z1942)),ISBLANK(AA1942)),#N/A,
IF(X1942="empty","empty",
VLOOKUP(X1942,MonsterGroupTable!$A:$A,1,0)))))))</f>
        <v>g111</v>
      </c>
      <c r="AA1942">
        <v>5</v>
      </c>
      <c r="AE1942" s="1" t="s">
        <v>446</v>
      </c>
      <c r="AF1942" s="2" t="str">
        <f>IF(AND(ISBLANK(AE1942),OR(NOT(ISBLANK(AG1942)),NOT(ISBLANK(AH1942)))),#N/A,
IF(ISBLANK(AE1942),"",
IF(AND(NOT(ISERROR(VLOOKUP(AE1942,MonsterTable!$A:$B,MATCH(MonsterTable!$B$1,MonsterTable!$A$1:$B$1,0),0))),OR(ISBLANK(AG1942),ISBLANK(AH1942))),#N/A,
IFERROR(VLOOKUP(AE1942,MonsterTable!$A:$B,MATCH(MonsterTable!$B$1,MonsterTable!$A$1:$B$1,0),0),
IF(OR(NOT(ISBLANK(AG1942)),ISBLANK(AH1942)),#N/A,
IF(AE1942="empty","empty",
VLOOKUP(AE1942,MonsterGroupTable!$A:$A,1,0)))))))</f>
        <v>empty</v>
      </c>
      <c r="AH1942">
        <v>3</v>
      </c>
      <c r="AL1942" s="1" t="s">
        <v>338</v>
      </c>
      <c r="AM1942" s="2">
        <f>IF(AND(ISBLANK(AL1942),OR(NOT(ISBLANK(AN1942)),NOT(ISBLANK(AO1942)))),#N/A,
IF(ISBLANK(AL1942),"",
IF(AND(NOT(ISERROR(VLOOKUP(AL1942,MonsterTable!$A:$B,MATCH(MonsterTable!$B$1,MonsterTable!$A$1:$B$1,0),0))),OR(ISBLANK(AN1942),ISBLANK(AO1942))),#N/A,
IFERROR(VLOOKUP(AL1942,MonsterTable!$A:$B,MATCH(MonsterTable!$B$1,MonsterTable!$A$1:$B$1,0),0),
IF(OR(NOT(ISBLANK(AN1942)),ISBLANK(AO1942)),#N/A,
IF(AL1942="empty","empty",
VLOOKUP(AL1942,MonsterGroupTable!$A:$A,1,0)))))))</f>
        <v>202</v>
      </c>
      <c r="AN1942">
        <v>1</v>
      </c>
      <c r="AO1942">
        <v>1</v>
      </c>
      <c r="AP1942">
        <v>0</v>
      </c>
      <c r="AT1942" s="2" t="str">
        <f>IF(AND(ISBLANK(AS1942),OR(NOT(ISBLANK(AU1942)),NOT(ISBLANK(AV1942)))),#N/A,
IF(ISBLANK(AS1942),"",
IF(AND(NOT(ISERROR(VLOOKUP(AS1942,MonsterTable!$A:$B,MATCH(MonsterTable!$B$1,MonsterTable!$A$1:$B$1,0),0))),OR(ISBLANK(AU1942),ISBLANK(AV1942))),#N/A,
IFERROR(VLOOKUP(AS1942,MonsterTable!$A:$B,MATCH(MonsterTable!$B$1,MonsterTable!$A$1:$B$1,0),0),
IF(OR(NOT(ISBLANK(AU1942)),ISBLANK(AV1942)),#N/A,
IF(AS1942="empty","empty",
VLOOKUP(AS1942,MonsterGroupTable!$A:$A,1,0)))))))</f>
        <v/>
      </c>
      <c r="BA1942" s="2" t="str">
        <f>IF(AND(ISBLANK(AZ1942),OR(NOT(ISBLANK(BB1942)),NOT(ISBLANK(BC1942)))),#N/A,
IF(ISBLANK(AZ1942),"",
IF(AND(NOT(ISERROR(VLOOKUP(AZ1942,MonsterTable!$A:$B,MATCH(MonsterTable!$B$1,MonsterTable!$A$1:$B$1,0),0))),OR(ISBLANK(BB1942),ISBLANK(BC1942))),#N/A,
IFERROR(VLOOKUP(AZ1942,MonsterTable!$A:$B,MATCH(MonsterTable!$B$1,MonsterTable!$A$1:$B$1,0),0),
IF(OR(NOT(ISBLANK(BB1942)),ISBLANK(BC1942)),#N/A,
IF(AZ1942="empty","empty",
VLOOKUP(AZ1942,MonsterGroupTable!$A:$A,1,0)))))))</f>
        <v/>
      </c>
    </row>
    <row r="1943" spans="1:53">
      <c r="A1943">
        <v>20909</v>
      </c>
      <c r="B1943">
        <f t="shared" si="66"/>
        <v>1.1000000000000001</v>
      </c>
      <c r="C1943">
        <f t="shared" si="67"/>
        <v>1.1000000000000001</v>
      </c>
      <c r="F1943">
        <v>5460</v>
      </c>
      <c r="G1943">
        <v>256817</v>
      </c>
      <c r="H1943">
        <v>0</v>
      </c>
      <c r="I1943">
        <v>0</v>
      </c>
      <c r="J1943">
        <v>0</v>
      </c>
      <c r="K1943" t="s">
        <v>362</v>
      </c>
      <c r="L1943" t="s">
        <v>260</v>
      </c>
      <c r="M1943" t="s">
        <v>443</v>
      </c>
      <c r="N1943" t="s">
        <v>444</v>
      </c>
      <c r="O1943">
        <v>0</v>
      </c>
      <c r="P1943">
        <v>-4.75</v>
      </c>
      <c r="Q1943">
        <v>-3.5</v>
      </c>
      <c r="R1943">
        <v>4.75</v>
      </c>
      <c r="S1943">
        <v>3</v>
      </c>
      <c r="T1943">
        <v>-13.5</v>
      </c>
      <c r="U1943">
        <v>2.5499999999999998</v>
      </c>
      <c r="V1943">
        <v>-6.75</v>
      </c>
      <c r="W1943" t="str">
        <f t="shared" si="65"/>
        <v>g111,5,empty,3,202,1,1,0</v>
      </c>
      <c r="X1943" s="1" t="s">
        <v>289</v>
      </c>
      <c r="Y1943" s="2" t="str">
        <f>IF(AND(ISBLANK(X1943),OR(NOT(ISBLANK(Z1943)),NOT(ISBLANK(AA1943)))),#N/A,
IF(ISBLANK(X1943),"",
IF(AND(NOT(ISERROR(VLOOKUP(X1943,MonsterTable!$A:$B,MATCH(MonsterTable!$B$1,MonsterTable!$A$1:$B$1,0),0))),OR(ISBLANK(Z1943),ISBLANK(AA1943))),#N/A,
IFERROR(VLOOKUP(X1943,MonsterTable!$A:$B,MATCH(MonsterTable!$B$1,MonsterTable!$A$1:$B$1,0),0),
IF(OR(NOT(ISBLANK(Z1943)),ISBLANK(AA1943)),#N/A,
IF(X1943="empty","empty",
VLOOKUP(X1943,MonsterGroupTable!$A:$A,1,0)))))))</f>
        <v>g111</v>
      </c>
      <c r="AA1943">
        <v>5</v>
      </c>
      <c r="AE1943" s="1" t="s">
        <v>446</v>
      </c>
      <c r="AF1943" s="2" t="str">
        <f>IF(AND(ISBLANK(AE1943),OR(NOT(ISBLANK(AG1943)),NOT(ISBLANK(AH1943)))),#N/A,
IF(ISBLANK(AE1943),"",
IF(AND(NOT(ISERROR(VLOOKUP(AE1943,MonsterTable!$A:$B,MATCH(MonsterTable!$B$1,MonsterTable!$A$1:$B$1,0),0))),OR(ISBLANK(AG1943),ISBLANK(AH1943))),#N/A,
IFERROR(VLOOKUP(AE1943,MonsterTable!$A:$B,MATCH(MonsterTable!$B$1,MonsterTable!$A$1:$B$1,0),0),
IF(OR(NOT(ISBLANK(AG1943)),ISBLANK(AH1943)),#N/A,
IF(AE1943="empty","empty",
VLOOKUP(AE1943,MonsterGroupTable!$A:$A,1,0)))))))</f>
        <v>empty</v>
      </c>
      <c r="AH1943">
        <v>3</v>
      </c>
      <c r="AL1943" s="1" t="s">
        <v>338</v>
      </c>
      <c r="AM1943" s="2">
        <f>IF(AND(ISBLANK(AL1943),OR(NOT(ISBLANK(AN1943)),NOT(ISBLANK(AO1943)))),#N/A,
IF(ISBLANK(AL1943),"",
IF(AND(NOT(ISERROR(VLOOKUP(AL1943,MonsterTable!$A:$B,MATCH(MonsterTable!$B$1,MonsterTable!$A$1:$B$1,0),0))),OR(ISBLANK(AN1943),ISBLANK(AO1943))),#N/A,
IFERROR(VLOOKUP(AL1943,MonsterTable!$A:$B,MATCH(MonsterTable!$B$1,MonsterTable!$A$1:$B$1,0),0),
IF(OR(NOT(ISBLANK(AN1943)),ISBLANK(AO1943)),#N/A,
IF(AL1943="empty","empty",
VLOOKUP(AL1943,MonsterGroupTable!$A:$A,1,0)))))))</f>
        <v>202</v>
      </c>
      <c r="AN1943">
        <v>1</v>
      </c>
      <c r="AO1943">
        <v>1</v>
      </c>
      <c r="AP1943">
        <v>0</v>
      </c>
      <c r="AT1943" s="2" t="str">
        <f>IF(AND(ISBLANK(AS1943),OR(NOT(ISBLANK(AU1943)),NOT(ISBLANK(AV1943)))),#N/A,
IF(ISBLANK(AS1943),"",
IF(AND(NOT(ISERROR(VLOOKUP(AS1943,MonsterTable!$A:$B,MATCH(MonsterTable!$B$1,MonsterTable!$A$1:$B$1,0),0))),OR(ISBLANK(AU1943),ISBLANK(AV1943))),#N/A,
IFERROR(VLOOKUP(AS1943,MonsterTable!$A:$B,MATCH(MonsterTable!$B$1,MonsterTable!$A$1:$B$1,0),0),
IF(OR(NOT(ISBLANK(AU1943)),ISBLANK(AV1943)),#N/A,
IF(AS1943="empty","empty",
VLOOKUP(AS1943,MonsterGroupTable!$A:$A,1,0)))))))</f>
        <v/>
      </c>
      <c r="BA1943" s="2" t="str">
        <f>IF(AND(ISBLANK(AZ1943),OR(NOT(ISBLANK(BB1943)),NOT(ISBLANK(BC1943)))),#N/A,
IF(ISBLANK(AZ1943),"",
IF(AND(NOT(ISERROR(VLOOKUP(AZ1943,MonsterTable!$A:$B,MATCH(MonsterTable!$B$1,MonsterTable!$A$1:$B$1,0),0))),OR(ISBLANK(BB1943),ISBLANK(BC1943))),#N/A,
IFERROR(VLOOKUP(AZ1943,MonsterTable!$A:$B,MATCH(MonsterTable!$B$1,MonsterTable!$A$1:$B$1,0),0),
IF(OR(NOT(ISBLANK(BB1943)),ISBLANK(BC1943)),#N/A,
IF(AZ1943="empty","empty",
VLOOKUP(AZ1943,MonsterGroupTable!$A:$A,1,0)))))))</f>
        <v/>
      </c>
    </row>
    <row r="1944" spans="1:53">
      <c r="A1944">
        <v>20910</v>
      </c>
      <c r="B1944">
        <f t="shared" si="66"/>
        <v>1.2</v>
      </c>
      <c r="C1944">
        <f t="shared" si="67"/>
        <v>1.1000000000000001</v>
      </c>
      <c r="F1944">
        <v>5460</v>
      </c>
      <c r="G1944">
        <v>257636</v>
      </c>
      <c r="H1944">
        <v>0</v>
      </c>
      <c r="I1944">
        <v>0</v>
      </c>
      <c r="J1944">
        <v>0</v>
      </c>
      <c r="K1944" t="s">
        <v>362</v>
      </c>
      <c r="L1944" t="s">
        <v>260</v>
      </c>
      <c r="M1944" t="s">
        <v>443</v>
      </c>
      <c r="N1944" t="s">
        <v>444</v>
      </c>
      <c r="O1944">
        <v>0</v>
      </c>
      <c r="P1944">
        <v>-4.75</v>
      </c>
      <c r="Q1944">
        <v>-3.5</v>
      </c>
      <c r="R1944">
        <v>4.75</v>
      </c>
      <c r="S1944">
        <v>3</v>
      </c>
      <c r="T1944">
        <v>-13.5</v>
      </c>
      <c r="U1944">
        <v>2.5499999999999998</v>
      </c>
      <c r="V1944">
        <v>-6.75</v>
      </c>
      <c r="W1944" t="str">
        <f t="shared" si="65"/>
        <v>g111,5,empty,3,202,1,1,0</v>
      </c>
      <c r="X1944" s="1" t="s">
        <v>289</v>
      </c>
      <c r="Y1944" s="2" t="str">
        <f>IF(AND(ISBLANK(X1944),OR(NOT(ISBLANK(Z1944)),NOT(ISBLANK(AA1944)))),#N/A,
IF(ISBLANK(X1944),"",
IF(AND(NOT(ISERROR(VLOOKUP(X1944,MonsterTable!$A:$B,MATCH(MonsterTable!$B$1,MonsterTable!$A$1:$B$1,0),0))),OR(ISBLANK(Z1944),ISBLANK(AA1944))),#N/A,
IFERROR(VLOOKUP(X1944,MonsterTable!$A:$B,MATCH(MonsterTable!$B$1,MonsterTable!$A$1:$B$1,0),0),
IF(OR(NOT(ISBLANK(Z1944)),ISBLANK(AA1944)),#N/A,
IF(X1944="empty","empty",
VLOOKUP(X1944,MonsterGroupTable!$A:$A,1,0)))))))</f>
        <v>g111</v>
      </c>
      <c r="AA1944">
        <v>5</v>
      </c>
      <c r="AE1944" s="1" t="s">
        <v>446</v>
      </c>
      <c r="AF1944" s="2" t="str">
        <f>IF(AND(ISBLANK(AE1944),OR(NOT(ISBLANK(AG1944)),NOT(ISBLANK(AH1944)))),#N/A,
IF(ISBLANK(AE1944),"",
IF(AND(NOT(ISERROR(VLOOKUP(AE1944,MonsterTable!$A:$B,MATCH(MonsterTable!$B$1,MonsterTable!$A$1:$B$1,0),0))),OR(ISBLANK(AG1944),ISBLANK(AH1944))),#N/A,
IFERROR(VLOOKUP(AE1944,MonsterTable!$A:$B,MATCH(MonsterTable!$B$1,MonsterTable!$A$1:$B$1,0),0),
IF(OR(NOT(ISBLANK(AG1944)),ISBLANK(AH1944)),#N/A,
IF(AE1944="empty","empty",
VLOOKUP(AE1944,MonsterGroupTable!$A:$A,1,0)))))))</f>
        <v>empty</v>
      </c>
      <c r="AH1944">
        <v>3</v>
      </c>
      <c r="AL1944" s="1" t="s">
        <v>338</v>
      </c>
      <c r="AM1944" s="2">
        <f>IF(AND(ISBLANK(AL1944),OR(NOT(ISBLANK(AN1944)),NOT(ISBLANK(AO1944)))),#N/A,
IF(ISBLANK(AL1944),"",
IF(AND(NOT(ISERROR(VLOOKUP(AL1944,MonsterTable!$A:$B,MATCH(MonsterTable!$B$1,MonsterTable!$A$1:$B$1,0),0))),OR(ISBLANK(AN1944),ISBLANK(AO1944))),#N/A,
IFERROR(VLOOKUP(AL1944,MonsterTable!$A:$B,MATCH(MonsterTable!$B$1,MonsterTable!$A$1:$B$1,0),0),
IF(OR(NOT(ISBLANK(AN1944)),ISBLANK(AO1944)),#N/A,
IF(AL1944="empty","empty",
VLOOKUP(AL1944,MonsterGroupTable!$A:$A,1,0)))))))</f>
        <v>202</v>
      </c>
      <c r="AN1944">
        <v>1</v>
      </c>
      <c r="AO1944">
        <v>1</v>
      </c>
      <c r="AP1944">
        <v>0</v>
      </c>
      <c r="AT1944" s="2" t="str">
        <f>IF(AND(ISBLANK(AS1944),OR(NOT(ISBLANK(AU1944)),NOT(ISBLANK(AV1944)))),#N/A,
IF(ISBLANK(AS1944),"",
IF(AND(NOT(ISERROR(VLOOKUP(AS1944,MonsterTable!$A:$B,MATCH(MonsterTable!$B$1,MonsterTable!$A$1:$B$1,0),0))),OR(ISBLANK(AU1944),ISBLANK(AV1944))),#N/A,
IFERROR(VLOOKUP(AS1944,MonsterTable!$A:$B,MATCH(MonsterTable!$B$1,MonsterTable!$A$1:$B$1,0),0),
IF(OR(NOT(ISBLANK(AU1944)),ISBLANK(AV1944)),#N/A,
IF(AS1944="empty","empty",
VLOOKUP(AS1944,MonsterGroupTable!$A:$A,1,0)))))))</f>
        <v/>
      </c>
      <c r="BA1944" s="2" t="str">
        <f>IF(AND(ISBLANK(AZ1944),OR(NOT(ISBLANK(BB1944)),NOT(ISBLANK(BC1944)))),#N/A,
IF(ISBLANK(AZ1944),"",
IF(AND(NOT(ISERROR(VLOOKUP(AZ1944,MonsterTable!$A:$B,MATCH(MonsterTable!$B$1,MonsterTable!$A$1:$B$1,0),0))),OR(ISBLANK(BB1944),ISBLANK(BC1944))),#N/A,
IFERROR(VLOOKUP(AZ1944,MonsterTable!$A:$B,MATCH(MonsterTable!$B$1,MonsterTable!$A$1:$B$1,0),0),
IF(OR(NOT(ISBLANK(BB1944)),ISBLANK(BC1944)),#N/A,
IF(AZ1944="empty","empty",
VLOOKUP(AZ1944,MonsterGroupTable!$A:$A,1,0)))))))</f>
        <v/>
      </c>
    </row>
    <row r="1945" spans="1:53">
      <c r="A1945">
        <v>20911</v>
      </c>
      <c r="B1945">
        <f t="shared" si="66"/>
        <v>1.1000000000000001</v>
      </c>
      <c r="C1945">
        <f t="shared" si="67"/>
        <v>1.1000000000000001</v>
      </c>
      <c r="F1945">
        <v>5460</v>
      </c>
      <c r="G1945">
        <v>258455</v>
      </c>
      <c r="H1945">
        <v>0</v>
      </c>
      <c r="I1945">
        <v>0</v>
      </c>
      <c r="J1945">
        <v>0</v>
      </c>
      <c r="K1945" t="s">
        <v>362</v>
      </c>
      <c r="L1945" t="s">
        <v>243</v>
      </c>
      <c r="M1945" t="s">
        <v>443</v>
      </c>
      <c r="N1945" t="s">
        <v>444</v>
      </c>
      <c r="O1945">
        <v>0</v>
      </c>
      <c r="P1945">
        <v>-4.75</v>
      </c>
      <c r="Q1945">
        <v>-3.5</v>
      </c>
      <c r="R1945">
        <v>4.75</v>
      </c>
      <c r="S1945">
        <v>3</v>
      </c>
      <c r="T1945">
        <v>-13.5</v>
      </c>
      <c r="U1945">
        <v>2.5499999999999998</v>
      </c>
      <c r="V1945">
        <v>-6.75</v>
      </c>
      <c r="W1945" t="str">
        <f t="shared" si="65"/>
        <v>g112,5,empty,3,203,1,1,0</v>
      </c>
      <c r="X1945" s="1" t="s">
        <v>311</v>
      </c>
      <c r="Y1945" s="2" t="str">
        <f>IF(AND(ISBLANK(X1945),OR(NOT(ISBLANK(Z1945)),NOT(ISBLANK(AA1945)))),#N/A,
IF(ISBLANK(X1945),"",
IF(AND(NOT(ISERROR(VLOOKUP(X1945,MonsterTable!$A:$B,MATCH(MonsterTable!$B$1,MonsterTable!$A$1:$B$1,0),0))),OR(ISBLANK(Z1945),ISBLANK(AA1945))),#N/A,
IFERROR(VLOOKUP(X1945,MonsterTable!$A:$B,MATCH(MonsterTable!$B$1,MonsterTable!$A$1:$B$1,0),0),
IF(OR(NOT(ISBLANK(Z1945)),ISBLANK(AA1945)),#N/A,
IF(X1945="empty","empty",
VLOOKUP(X1945,MonsterGroupTable!$A:$A,1,0)))))))</f>
        <v>g112</v>
      </c>
      <c r="AA1945">
        <v>5</v>
      </c>
      <c r="AE1945" s="1" t="s">
        <v>446</v>
      </c>
      <c r="AF1945" s="2" t="str">
        <f>IF(AND(ISBLANK(AE1945),OR(NOT(ISBLANK(AG1945)),NOT(ISBLANK(AH1945)))),#N/A,
IF(ISBLANK(AE1945),"",
IF(AND(NOT(ISERROR(VLOOKUP(AE1945,MonsterTable!$A:$B,MATCH(MonsterTable!$B$1,MonsterTable!$A$1:$B$1,0),0))),OR(ISBLANK(AG1945),ISBLANK(AH1945))),#N/A,
IFERROR(VLOOKUP(AE1945,MonsterTable!$A:$B,MATCH(MonsterTable!$B$1,MonsterTable!$A$1:$B$1,0),0),
IF(OR(NOT(ISBLANK(AG1945)),ISBLANK(AH1945)),#N/A,
IF(AE1945="empty","empty",
VLOOKUP(AE1945,MonsterGroupTable!$A:$A,1,0)))))))</f>
        <v>empty</v>
      </c>
      <c r="AH1945">
        <v>3</v>
      </c>
      <c r="AL1945" s="1" t="s">
        <v>339</v>
      </c>
      <c r="AM1945" s="2">
        <f>IF(AND(ISBLANK(AL1945),OR(NOT(ISBLANK(AN1945)),NOT(ISBLANK(AO1945)))),#N/A,
IF(ISBLANK(AL1945),"",
IF(AND(NOT(ISERROR(VLOOKUP(AL1945,MonsterTable!$A:$B,MATCH(MonsterTable!$B$1,MonsterTable!$A$1:$B$1,0),0))),OR(ISBLANK(AN1945),ISBLANK(AO1945))),#N/A,
IFERROR(VLOOKUP(AL1945,MonsterTable!$A:$B,MATCH(MonsterTable!$B$1,MonsterTable!$A$1:$B$1,0),0),
IF(OR(NOT(ISBLANK(AN1945)),ISBLANK(AO1945)),#N/A,
IF(AL1945="empty","empty",
VLOOKUP(AL1945,MonsterGroupTable!$A:$A,1,0)))))))</f>
        <v>203</v>
      </c>
      <c r="AN1945">
        <v>1</v>
      </c>
      <c r="AO1945">
        <v>1</v>
      </c>
      <c r="AP1945">
        <v>0</v>
      </c>
      <c r="AT1945" s="2" t="str">
        <f>IF(AND(ISBLANK(AS1945),OR(NOT(ISBLANK(AU1945)),NOT(ISBLANK(AV1945)))),#N/A,
IF(ISBLANK(AS1945),"",
IF(AND(NOT(ISERROR(VLOOKUP(AS1945,MonsterTable!$A:$B,MATCH(MonsterTable!$B$1,MonsterTable!$A$1:$B$1,0),0))),OR(ISBLANK(AU1945),ISBLANK(AV1945))),#N/A,
IFERROR(VLOOKUP(AS1945,MonsterTable!$A:$B,MATCH(MonsterTable!$B$1,MonsterTable!$A$1:$B$1,0),0),
IF(OR(NOT(ISBLANK(AU1945)),ISBLANK(AV1945)),#N/A,
IF(AS1945="empty","empty",
VLOOKUP(AS1945,MonsterGroupTable!$A:$A,1,0)))))))</f>
        <v/>
      </c>
      <c r="BA1945" s="2" t="str">
        <f>IF(AND(ISBLANK(AZ1945),OR(NOT(ISBLANK(BB1945)),NOT(ISBLANK(BC1945)))),#N/A,
IF(ISBLANK(AZ1945),"",
IF(AND(NOT(ISERROR(VLOOKUP(AZ1945,MonsterTable!$A:$B,MATCH(MonsterTable!$B$1,MonsterTable!$A$1:$B$1,0),0))),OR(ISBLANK(BB1945),ISBLANK(BC1945))),#N/A,
IFERROR(VLOOKUP(AZ1945,MonsterTable!$A:$B,MATCH(MonsterTable!$B$1,MonsterTable!$A$1:$B$1,0),0),
IF(OR(NOT(ISBLANK(BB1945)),ISBLANK(BC1945)),#N/A,
IF(AZ1945="empty","empty",
VLOOKUP(AZ1945,MonsterGroupTable!$A:$A,1,0)))))))</f>
        <v/>
      </c>
    </row>
    <row r="1946" spans="1:53">
      <c r="A1946">
        <v>20912</v>
      </c>
      <c r="B1946">
        <f t="shared" si="66"/>
        <v>1.1000000000000001</v>
      </c>
      <c r="C1946">
        <f t="shared" si="67"/>
        <v>1.1000000000000001</v>
      </c>
      <c r="F1946">
        <v>5460</v>
      </c>
      <c r="G1946">
        <v>259274</v>
      </c>
      <c r="H1946">
        <v>0</v>
      </c>
      <c r="I1946">
        <v>0</v>
      </c>
      <c r="J1946">
        <v>0</v>
      </c>
      <c r="K1946" t="s">
        <v>362</v>
      </c>
      <c r="L1946" t="s">
        <v>243</v>
      </c>
      <c r="M1946" t="s">
        <v>443</v>
      </c>
      <c r="N1946" t="s">
        <v>444</v>
      </c>
      <c r="O1946">
        <v>0</v>
      </c>
      <c r="P1946">
        <v>-4.75</v>
      </c>
      <c r="Q1946">
        <v>-3.5</v>
      </c>
      <c r="R1946">
        <v>4.75</v>
      </c>
      <c r="S1946">
        <v>3</v>
      </c>
      <c r="T1946">
        <v>-13.5</v>
      </c>
      <c r="U1946">
        <v>2.5499999999999998</v>
      </c>
      <c r="V1946">
        <v>-6.75</v>
      </c>
      <c r="W1946" t="str">
        <f t="shared" si="65"/>
        <v>g112,5,empty,3,203,1,1,0</v>
      </c>
      <c r="X1946" s="1" t="s">
        <v>311</v>
      </c>
      <c r="Y1946" s="2" t="str">
        <f>IF(AND(ISBLANK(X1946),OR(NOT(ISBLANK(Z1946)),NOT(ISBLANK(AA1946)))),#N/A,
IF(ISBLANK(X1946),"",
IF(AND(NOT(ISERROR(VLOOKUP(X1946,MonsterTable!$A:$B,MATCH(MonsterTable!$B$1,MonsterTable!$A$1:$B$1,0),0))),OR(ISBLANK(Z1946),ISBLANK(AA1946))),#N/A,
IFERROR(VLOOKUP(X1946,MonsterTable!$A:$B,MATCH(MonsterTable!$B$1,MonsterTable!$A$1:$B$1,0),0),
IF(OR(NOT(ISBLANK(Z1946)),ISBLANK(AA1946)),#N/A,
IF(X1946="empty","empty",
VLOOKUP(X1946,MonsterGroupTable!$A:$A,1,0)))))))</f>
        <v>g112</v>
      </c>
      <c r="AA1946">
        <v>5</v>
      </c>
      <c r="AE1946" s="1" t="s">
        <v>446</v>
      </c>
      <c r="AF1946" s="2" t="str">
        <f>IF(AND(ISBLANK(AE1946),OR(NOT(ISBLANK(AG1946)),NOT(ISBLANK(AH1946)))),#N/A,
IF(ISBLANK(AE1946),"",
IF(AND(NOT(ISERROR(VLOOKUP(AE1946,MonsterTable!$A:$B,MATCH(MonsterTable!$B$1,MonsterTable!$A$1:$B$1,0),0))),OR(ISBLANK(AG1946),ISBLANK(AH1946))),#N/A,
IFERROR(VLOOKUP(AE1946,MonsterTable!$A:$B,MATCH(MonsterTable!$B$1,MonsterTable!$A$1:$B$1,0),0),
IF(OR(NOT(ISBLANK(AG1946)),ISBLANK(AH1946)),#N/A,
IF(AE1946="empty","empty",
VLOOKUP(AE1946,MonsterGroupTable!$A:$A,1,0)))))))</f>
        <v>empty</v>
      </c>
      <c r="AH1946">
        <v>3</v>
      </c>
      <c r="AL1946" s="1" t="s">
        <v>339</v>
      </c>
      <c r="AM1946" s="2">
        <f>IF(AND(ISBLANK(AL1946),OR(NOT(ISBLANK(AN1946)),NOT(ISBLANK(AO1946)))),#N/A,
IF(ISBLANK(AL1946),"",
IF(AND(NOT(ISERROR(VLOOKUP(AL1946,MonsterTable!$A:$B,MATCH(MonsterTable!$B$1,MonsterTable!$A$1:$B$1,0),0))),OR(ISBLANK(AN1946),ISBLANK(AO1946))),#N/A,
IFERROR(VLOOKUP(AL1946,MonsterTable!$A:$B,MATCH(MonsterTable!$B$1,MonsterTable!$A$1:$B$1,0),0),
IF(OR(NOT(ISBLANK(AN1946)),ISBLANK(AO1946)),#N/A,
IF(AL1946="empty","empty",
VLOOKUP(AL1946,MonsterGroupTable!$A:$A,1,0)))))))</f>
        <v>203</v>
      </c>
      <c r="AN1946">
        <v>1</v>
      </c>
      <c r="AO1946">
        <v>1</v>
      </c>
      <c r="AP1946">
        <v>0</v>
      </c>
      <c r="AT1946" s="2" t="str">
        <f>IF(AND(ISBLANK(AS1946),OR(NOT(ISBLANK(AU1946)),NOT(ISBLANK(AV1946)))),#N/A,
IF(ISBLANK(AS1946),"",
IF(AND(NOT(ISERROR(VLOOKUP(AS1946,MonsterTable!$A:$B,MATCH(MonsterTable!$B$1,MonsterTable!$A$1:$B$1,0),0))),OR(ISBLANK(AU1946),ISBLANK(AV1946))),#N/A,
IFERROR(VLOOKUP(AS1946,MonsterTable!$A:$B,MATCH(MonsterTable!$B$1,MonsterTable!$A$1:$B$1,0),0),
IF(OR(NOT(ISBLANK(AU1946)),ISBLANK(AV1946)),#N/A,
IF(AS1946="empty","empty",
VLOOKUP(AS1946,MonsterGroupTable!$A:$A,1,0)))))))</f>
        <v/>
      </c>
      <c r="BA1946" s="2" t="str">
        <f>IF(AND(ISBLANK(AZ1946),OR(NOT(ISBLANK(BB1946)),NOT(ISBLANK(BC1946)))),#N/A,
IF(ISBLANK(AZ1946),"",
IF(AND(NOT(ISERROR(VLOOKUP(AZ1946,MonsterTable!$A:$B,MATCH(MonsterTable!$B$1,MonsterTable!$A$1:$B$1,0),0))),OR(ISBLANK(BB1946),ISBLANK(BC1946))),#N/A,
IFERROR(VLOOKUP(AZ1946,MonsterTable!$A:$B,MATCH(MonsterTable!$B$1,MonsterTable!$A$1:$B$1,0),0),
IF(OR(NOT(ISBLANK(BB1946)),ISBLANK(BC1946)),#N/A,
IF(AZ1946="empty","empty",
VLOOKUP(AZ1946,MonsterGroupTable!$A:$A,1,0)))))))</f>
        <v/>
      </c>
    </row>
    <row r="1947" spans="1:53">
      <c r="A1947">
        <v>20913</v>
      </c>
      <c r="B1947">
        <f t="shared" si="66"/>
        <v>1.1000000000000001</v>
      </c>
      <c r="C1947">
        <f t="shared" si="67"/>
        <v>1.1000000000000001</v>
      </c>
      <c r="F1947">
        <v>5460</v>
      </c>
      <c r="G1947">
        <v>260093</v>
      </c>
      <c r="H1947">
        <v>0</v>
      </c>
      <c r="I1947">
        <v>0</v>
      </c>
      <c r="J1947">
        <v>0</v>
      </c>
      <c r="K1947" t="s">
        <v>362</v>
      </c>
      <c r="L1947" t="s">
        <v>243</v>
      </c>
      <c r="M1947" t="s">
        <v>443</v>
      </c>
      <c r="N1947" t="s">
        <v>444</v>
      </c>
      <c r="O1947">
        <v>0</v>
      </c>
      <c r="P1947">
        <v>-4.75</v>
      </c>
      <c r="Q1947">
        <v>-3.5</v>
      </c>
      <c r="R1947">
        <v>4.75</v>
      </c>
      <c r="S1947">
        <v>3</v>
      </c>
      <c r="T1947">
        <v>-13.5</v>
      </c>
      <c r="U1947">
        <v>2.5499999999999998</v>
      </c>
      <c r="V1947">
        <v>-6.75</v>
      </c>
      <c r="W1947" t="str">
        <f t="shared" si="65"/>
        <v>g112,5,empty,3,203,1,1,0</v>
      </c>
      <c r="X1947" s="1" t="s">
        <v>311</v>
      </c>
      <c r="Y1947" s="2" t="str">
        <f>IF(AND(ISBLANK(X1947),OR(NOT(ISBLANK(Z1947)),NOT(ISBLANK(AA1947)))),#N/A,
IF(ISBLANK(X1947),"",
IF(AND(NOT(ISERROR(VLOOKUP(X1947,MonsterTable!$A:$B,MATCH(MonsterTable!$B$1,MonsterTable!$A$1:$B$1,0),0))),OR(ISBLANK(Z1947),ISBLANK(AA1947))),#N/A,
IFERROR(VLOOKUP(X1947,MonsterTable!$A:$B,MATCH(MonsterTable!$B$1,MonsterTable!$A$1:$B$1,0),0),
IF(OR(NOT(ISBLANK(Z1947)),ISBLANK(AA1947)),#N/A,
IF(X1947="empty","empty",
VLOOKUP(X1947,MonsterGroupTable!$A:$A,1,0)))))))</f>
        <v>g112</v>
      </c>
      <c r="AA1947">
        <v>5</v>
      </c>
      <c r="AE1947" s="1" t="s">
        <v>446</v>
      </c>
      <c r="AF1947" s="2" t="str">
        <f>IF(AND(ISBLANK(AE1947),OR(NOT(ISBLANK(AG1947)),NOT(ISBLANK(AH1947)))),#N/A,
IF(ISBLANK(AE1947),"",
IF(AND(NOT(ISERROR(VLOOKUP(AE1947,MonsterTable!$A:$B,MATCH(MonsterTable!$B$1,MonsterTable!$A$1:$B$1,0),0))),OR(ISBLANK(AG1947),ISBLANK(AH1947))),#N/A,
IFERROR(VLOOKUP(AE1947,MonsterTable!$A:$B,MATCH(MonsterTable!$B$1,MonsterTable!$A$1:$B$1,0),0),
IF(OR(NOT(ISBLANK(AG1947)),ISBLANK(AH1947)),#N/A,
IF(AE1947="empty","empty",
VLOOKUP(AE1947,MonsterGroupTable!$A:$A,1,0)))))))</f>
        <v>empty</v>
      </c>
      <c r="AH1947">
        <v>3</v>
      </c>
      <c r="AL1947" s="1" t="s">
        <v>339</v>
      </c>
      <c r="AM1947" s="2">
        <f>IF(AND(ISBLANK(AL1947),OR(NOT(ISBLANK(AN1947)),NOT(ISBLANK(AO1947)))),#N/A,
IF(ISBLANK(AL1947),"",
IF(AND(NOT(ISERROR(VLOOKUP(AL1947,MonsterTable!$A:$B,MATCH(MonsterTable!$B$1,MonsterTable!$A$1:$B$1,0),0))),OR(ISBLANK(AN1947),ISBLANK(AO1947))),#N/A,
IFERROR(VLOOKUP(AL1947,MonsterTable!$A:$B,MATCH(MonsterTable!$B$1,MonsterTable!$A$1:$B$1,0),0),
IF(OR(NOT(ISBLANK(AN1947)),ISBLANK(AO1947)),#N/A,
IF(AL1947="empty","empty",
VLOOKUP(AL1947,MonsterGroupTable!$A:$A,1,0)))))))</f>
        <v>203</v>
      </c>
      <c r="AN1947">
        <v>1</v>
      </c>
      <c r="AO1947">
        <v>1</v>
      </c>
      <c r="AP1947">
        <v>0</v>
      </c>
      <c r="AT1947" s="2" t="str">
        <f>IF(AND(ISBLANK(AS1947),OR(NOT(ISBLANK(AU1947)),NOT(ISBLANK(AV1947)))),#N/A,
IF(ISBLANK(AS1947),"",
IF(AND(NOT(ISERROR(VLOOKUP(AS1947,MonsterTable!$A:$B,MATCH(MonsterTable!$B$1,MonsterTable!$A$1:$B$1,0),0))),OR(ISBLANK(AU1947),ISBLANK(AV1947))),#N/A,
IFERROR(VLOOKUP(AS1947,MonsterTable!$A:$B,MATCH(MonsterTable!$B$1,MonsterTable!$A$1:$B$1,0),0),
IF(OR(NOT(ISBLANK(AU1947)),ISBLANK(AV1947)),#N/A,
IF(AS1947="empty","empty",
VLOOKUP(AS1947,MonsterGroupTable!$A:$A,1,0)))))))</f>
        <v/>
      </c>
      <c r="BA1947" s="2" t="str">
        <f>IF(AND(ISBLANK(AZ1947),OR(NOT(ISBLANK(BB1947)),NOT(ISBLANK(BC1947)))),#N/A,
IF(ISBLANK(AZ1947),"",
IF(AND(NOT(ISERROR(VLOOKUP(AZ1947,MonsterTable!$A:$B,MATCH(MonsterTable!$B$1,MonsterTable!$A$1:$B$1,0),0))),OR(ISBLANK(BB1947),ISBLANK(BC1947))),#N/A,
IFERROR(VLOOKUP(AZ1947,MonsterTable!$A:$B,MATCH(MonsterTable!$B$1,MonsterTable!$A$1:$B$1,0),0),
IF(OR(NOT(ISBLANK(BB1947)),ISBLANK(BC1947)),#N/A,
IF(AZ1947="empty","empty",
VLOOKUP(AZ1947,MonsterGroupTable!$A:$A,1,0)))))))</f>
        <v/>
      </c>
    </row>
    <row r="1948" spans="1:53">
      <c r="A1948">
        <v>20914</v>
      </c>
      <c r="B1948">
        <f t="shared" si="66"/>
        <v>1.1000000000000001</v>
      </c>
      <c r="C1948">
        <f t="shared" si="67"/>
        <v>1.1000000000000001</v>
      </c>
      <c r="F1948">
        <v>5460</v>
      </c>
      <c r="G1948">
        <v>260912</v>
      </c>
      <c r="H1948">
        <v>0</v>
      </c>
      <c r="I1948">
        <v>0</v>
      </c>
      <c r="J1948">
        <v>0</v>
      </c>
      <c r="K1948" t="s">
        <v>362</v>
      </c>
      <c r="L1948" t="s">
        <v>243</v>
      </c>
      <c r="M1948" t="s">
        <v>443</v>
      </c>
      <c r="N1948" t="s">
        <v>444</v>
      </c>
      <c r="O1948">
        <v>0</v>
      </c>
      <c r="P1948">
        <v>-4.75</v>
      </c>
      <c r="Q1948">
        <v>-3.5</v>
      </c>
      <c r="R1948">
        <v>4.75</v>
      </c>
      <c r="S1948">
        <v>3</v>
      </c>
      <c r="T1948">
        <v>-13.5</v>
      </c>
      <c r="U1948">
        <v>2.5499999999999998</v>
      </c>
      <c r="V1948">
        <v>-6.75</v>
      </c>
      <c r="W1948" t="str">
        <f t="shared" si="65"/>
        <v>g112,5,empty,3,203,1,1,0</v>
      </c>
      <c r="X1948" s="1" t="s">
        <v>311</v>
      </c>
      <c r="Y1948" s="2" t="str">
        <f>IF(AND(ISBLANK(X1948),OR(NOT(ISBLANK(Z1948)),NOT(ISBLANK(AA1948)))),#N/A,
IF(ISBLANK(X1948),"",
IF(AND(NOT(ISERROR(VLOOKUP(X1948,MonsterTable!$A:$B,MATCH(MonsterTable!$B$1,MonsterTable!$A$1:$B$1,0),0))),OR(ISBLANK(Z1948),ISBLANK(AA1948))),#N/A,
IFERROR(VLOOKUP(X1948,MonsterTable!$A:$B,MATCH(MonsterTable!$B$1,MonsterTable!$A$1:$B$1,0),0),
IF(OR(NOT(ISBLANK(Z1948)),ISBLANK(AA1948)),#N/A,
IF(X1948="empty","empty",
VLOOKUP(X1948,MonsterGroupTable!$A:$A,1,0)))))))</f>
        <v>g112</v>
      </c>
      <c r="AA1948">
        <v>5</v>
      </c>
      <c r="AE1948" s="1" t="s">
        <v>446</v>
      </c>
      <c r="AF1948" s="2" t="str">
        <f>IF(AND(ISBLANK(AE1948),OR(NOT(ISBLANK(AG1948)),NOT(ISBLANK(AH1948)))),#N/A,
IF(ISBLANK(AE1948),"",
IF(AND(NOT(ISERROR(VLOOKUP(AE1948,MonsterTable!$A:$B,MATCH(MonsterTable!$B$1,MonsterTable!$A$1:$B$1,0),0))),OR(ISBLANK(AG1948),ISBLANK(AH1948))),#N/A,
IFERROR(VLOOKUP(AE1948,MonsterTable!$A:$B,MATCH(MonsterTable!$B$1,MonsterTable!$A$1:$B$1,0),0),
IF(OR(NOT(ISBLANK(AG1948)),ISBLANK(AH1948)),#N/A,
IF(AE1948="empty","empty",
VLOOKUP(AE1948,MonsterGroupTable!$A:$A,1,0)))))))</f>
        <v>empty</v>
      </c>
      <c r="AH1948">
        <v>3</v>
      </c>
      <c r="AL1948" s="1" t="s">
        <v>339</v>
      </c>
      <c r="AM1948" s="2">
        <f>IF(AND(ISBLANK(AL1948),OR(NOT(ISBLANK(AN1948)),NOT(ISBLANK(AO1948)))),#N/A,
IF(ISBLANK(AL1948),"",
IF(AND(NOT(ISERROR(VLOOKUP(AL1948,MonsterTable!$A:$B,MATCH(MonsterTable!$B$1,MonsterTable!$A$1:$B$1,0),0))),OR(ISBLANK(AN1948),ISBLANK(AO1948))),#N/A,
IFERROR(VLOOKUP(AL1948,MonsterTable!$A:$B,MATCH(MonsterTable!$B$1,MonsterTable!$A$1:$B$1,0),0),
IF(OR(NOT(ISBLANK(AN1948)),ISBLANK(AO1948)),#N/A,
IF(AL1948="empty","empty",
VLOOKUP(AL1948,MonsterGroupTable!$A:$A,1,0)))))))</f>
        <v>203</v>
      </c>
      <c r="AN1948">
        <v>1</v>
      </c>
      <c r="AO1948">
        <v>1</v>
      </c>
      <c r="AP1948">
        <v>0</v>
      </c>
      <c r="AT1948" s="2" t="str">
        <f>IF(AND(ISBLANK(AS1948),OR(NOT(ISBLANK(AU1948)),NOT(ISBLANK(AV1948)))),#N/A,
IF(ISBLANK(AS1948),"",
IF(AND(NOT(ISERROR(VLOOKUP(AS1948,MonsterTable!$A:$B,MATCH(MonsterTable!$B$1,MonsterTable!$A$1:$B$1,0),0))),OR(ISBLANK(AU1948),ISBLANK(AV1948))),#N/A,
IFERROR(VLOOKUP(AS1948,MonsterTable!$A:$B,MATCH(MonsterTable!$B$1,MonsterTable!$A$1:$B$1,0),0),
IF(OR(NOT(ISBLANK(AU1948)),ISBLANK(AV1948)),#N/A,
IF(AS1948="empty","empty",
VLOOKUP(AS1948,MonsterGroupTable!$A:$A,1,0)))))))</f>
        <v/>
      </c>
      <c r="BA1948" s="2" t="str">
        <f>IF(AND(ISBLANK(AZ1948),OR(NOT(ISBLANK(BB1948)),NOT(ISBLANK(BC1948)))),#N/A,
IF(ISBLANK(AZ1948),"",
IF(AND(NOT(ISERROR(VLOOKUP(AZ1948,MonsterTable!$A:$B,MATCH(MonsterTable!$B$1,MonsterTable!$A$1:$B$1,0),0))),OR(ISBLANK(BB1948),ISBLANK(BC1948))),#N/A,
IFERROR(VLOOKUP(AZ1948,MonsterTable!$A:$B,MATCH(MonsterTable!$B$1,MonsterTable!$A$1:$B$1,0),0),
IF(OR(NOT(ISBLANK(BB1948)),ISBLANK(BC1948)),#N/A,
IF(AZ1948="empty","empty",
VLOOKUP(AZ1948,MonsterGroupTable!$A:$A,1,0)))))))</f>
        <v/>
      </c>
    </row>
    <row r="1949" spans="1:53">
      <c r="A1949">
        <v>20915</v>
      </c>
      <c r="B1949">
        <f t="shared" si="66"/>
        <v>1.1000000000000001</v>
      </c>
      <c r="C1949">
        <f t="shared" si="67"/>
        <v>1.1000000000000001</v>
      </c>
      <c r="F1949">
        <v>5460</v>
      </c>
      <c r="G1949">
        <v>261731</v>
      </c>
      <c r="H1949">
        <v>0</v>
      </c>
      <c r="I1949">
        <v>0</v>
      </c>
      <c r="J1949">
        <v>0</v>
      </c>
      <c r="K1949" t="s">
        <v>362</v>
      </c>
      <c r="L1949" t="s">
        <v>243</v>
      </c>
      <c r="M1949" t="s">
        <v>443</v>
      </c>
      <c r="N1949" t="s">
        <v>444</v>
      </c>
      <c r="O1949">
        <v>0</v>
      </c>
      <c r="P1949">
        <v>-4.75</v>
      </c>
      <c r="Q1949">
        <v>-3.5</v>
      </c>
      <c r="R1949">
        <v>4.75</v>
      </c>
      <c r="S1949">
        <v>3</v>
      </c>
      <c r="T1949">
        <v>-13.5</v>
      </c>
      <c r="U1949">
        <v>2.5499999999999998</v>
      </c>
      <c r="V1949">
        <v>-6.75</v>
      </c>
      <c r="W1949" t="str">
        <f t="shared" si="65"/>
        <v>g112,5,empty,3,203,1,1,0</v>
      </c>
      <c r="X1949" s="1" t="s">
        <v>311</v>
      </c>
      <c r="Y1949" s="2" t="str">
        <f>IF(AND(ISBLANK(X1949),OR(NOT(ISBLANK(Z1949)),NOT(ISBLANK(AA1949)))),#N/A,
IF(ISBLANK(X1949),"",
IF(AND(NOT(ISERROR(VLOOKUP(X1949,MonsterTable!$A:$B,MATCH(MonsterTable!$B$1,MonsterTable!$A$1:$B$1,0),0))),OR(ISBLANK(Z1949),ISBLANK(AA1949))),#N/A,
IFERROR(VLOOKUP(X1949,MonsterTable!$A:$B,MATCH(MonsterTable!$B$1,MonsterTable!$A$1:$B$1,0),0),
IF(OR(NOT(ISBLANK(Z1949)),ISBLANK(AA1949)),#N/A,
IF(X1949="empty","empty",
VLOOKUP(X1949,MonsterGroupTable!$A:$A,1,0)))))))</f>
        <v>g112</v>
      </c>
      <c r="AA1949">
        <v>5</v>
      </c>
      <c r="AE1949" s="1" t="s">
        <v>446</v>
      </c>
      <c r="AF1949" s="2" t="str">
        <f>IF(AND(ISBLANK(AE1949),OR(NOT(ISBLANK(AG1949)),NOT(ISBLANK(AH1949)))),#N/A,
IF(ISBLANK(AE1949),"",
IF(AND(NOT(ISERROR(VLOOKUP(AE1949,MonsterTable!$A:$B,MATCH(MonsterTable!$B$1,MonsterTable!$A$1:$B$1,0),0))),OR(ISBLANK(AG1949),ISBLANK(AH1949))),#N/A,
IFERROR(VLOOKUP(AE1949,MonsterTable!$A:$B,MATCH(MonsterTable!$B$1,MonsterTable!$A$1:$B$1,0),0),
IF(OR(NOT(ISBLANK(AG1949)),ISBLANK(AH1949)),#N/A,
IF(AE1949="empty","empty",
VLOOKUP(AE1949,MonsterGroupTable!$A:$A,1,0)))))))</f>
        <v>empty</v>
      </c>
      <c r="AH1949">
        <v>3</v>
      </c>
      <c r="AL1949" s="1" t="s">
        <v>339</v>
      </c>
      <c r="AM1949" s="2">
        <f>IF(AND(ISBLANK(AL1949),OR(NOT(ISBLANK(AN1949)),NOT(ISBLANK(AO1949)))),#N/A,
IF(ISBLANK(AL1949),"",
IF(AND(NOT(ISERROR(VLOOKUP(AL1949,MonsterTable!$A:$B,MATCH(MonsterTable!$B$1,MonsterTable!$A$1:$B$1,0),0))),OR(ISBLANK(AN1949),ISBLANK(AO1949))),#N/A,
IFERROR(VLOOKUP(AL1949,MonsterTable!$A:$B,MATCH(MonsterTable!$B$1,MonsterTable!$A$1:$B$1,0),0),
IF(OR(NOT(ISBLANK(AN1949)),ISBLANK(AO1949)),#N/A,
IF(AL1949="empty","empty",
VLOOKUP(AL1949,MonsterGroupTable!$A:$A,1,0)))))))</f>
        <v>203</v>
      </c>
      <c r="AN1949">
        <v>1</v>
      </c>
      <c r="AO1949">
        <v>1</v>
      </c>
      <c r="AP1949">
        <v>0</v>
      </c>
      <c r="AT1949" s="2" t="str">
        <f>IF(AND(ISBLANK(AS1949),OR(NOT(ISBLANK(AU1949)),NOT(ISBLANK(AV1949)))),#N/A,
IF(ISBLANK(AS1949),"",
IF(AND(NOT(ISERROR(VLOOKUP(AS1949,MonsterTable!$A:$B,MATCH(MonsterTable!$B$1,MonsterTable!$A$1:$B$1,0),0))),OR(ISBLANK(AU1949),ISBLANK(AV1949))),#N/A,
IFERROR(VLOOKUP(AS1949,MonsterTable!$A:$B,MATCH(MonsterTable!$B$1,MonsterTable!$A$1:$B$1,0),0),
IF(OR(NOT(ISBLANK(AU1949)),ISBLANK(AV1949)),#N/A,
IF(AS1949="empty","empty",
VLOOKUP(AS1949,MonsterGroupTable!$A:$A,1,0)))))))</f>
        <v/>
      </c>
      <c r="BA1949" s="2" t="str">
        <f>IF(AND(ISBLANK(AZ1949),OR(NOT(ISBLANK(BB1949)),NOT(ISBLANK(BC1949)))),#N/A,
IF(ISBLANK(AZ1949),"",
IF(AND(NOT(ISERROR(VLOOKUP(AZ1949,MonsterTable!$A:$B,MATCH(MonsterTable!$B$1,MonsterTable!$A$1:$B$1,0),0))),OR(ISBLANK(BB1949),ISBLANK(BC1949))),#N/A,
IFERROR(VLOOKUP(AZ1949,MonsterTable!$A:$B,MATCH(MonsterTable!$B$1,MonsterTable!$A$1:$B$1,0),0),
IF(OR(NOT(ISBLANK(BB1949)),ISBLANK(BC1949)),#N/A,
IF(AZ1949="empty","empty",
VLOOKUP(AZ1949,MonsterGroupTable!$A:$A,1,0)))))))</f>
        <v/>
      </c>
    </row>
    <row r="1950" spans="1:53">
      <c r="A1950">
        <v>20916</v>
      </c>
      <c r="B1950">
        <f t="shared" si="66"/>
        <v>1.1000000000000001</v>
      </c>
      <c r="C1950">
        <f t="shared" si="67"/>
        <v>1.1000000000000001</v>
      </c>
      <c r="F1950">
        <v>5460</v>
      </c>
      <c r="G1950">
        <v>262550</v>
      </c>
      <c r="H1950">
        <v>0</v>
      </c>
      <c r="I1950">
        <v>0</v>
      </c>
      <c r="J1950">
        <v>0</v>
      </c>
      <c r="K1950" t="s">
        <v>362</v>
      </c>
      <c r="L1950" t="s">
        <v>243</v>
      </c>
      <c r="M1950" t="s">
        <v>443</v>
      </c>
      <c r="N1950" t="s">
        <v>444</v>
      </c>
      <c r="O1950">
        <v>0</v>
      </c>
      <c r="P1950">
        <v>-4.75</v>
      </c>
      <c r="Q1950">
        <v>-3.5</v>
      </c>
      <c r="R1950">
        <v>4.75</v>
      </c>
      <c r="S1950">
        <v>3</v>
      </c>
      <c r="T1950">
        <v>-13.5</v>
      </c>
      <c r="U1950">
        <v>2.5499999999999998</v>
      </c>
      <c r="V1950">
        <v>-6.75</v>
      </c>
      <c r="W1950" t="str">
        <f t="shared" si="65"/>
        <v>g112,5,empty,3,203,1,1,0</v>
      </c>
      <c r="X1950" s="1" t="s">
        <v>311</v>
      </c>
      <c r="Y1950" s="2" t="str">
        <f>IF(AND(ISBLANK(X1950),OR(NOT(ISBLANK(Z1950)),NOT(ISBLANK(AA1950)))),#N/A,
IF(ISBLANK(X1950),"",
IF(AND(NOT(ISERROR(VLOOKUP(X1950,MonsterTable!$A:$B,MATCH(MonsterTable!$B$1,MonsterTable!$A$1:$B$1,0),0))),OR(ISBLANK(Z1950),ISBLANK(AA1950))),#N/A,
IFERROR(VLOOKUP(X1950,MonsterTable!$A:$B,MATCH(MonsterTable!$B$1,MonsterTable!$A$1:$B$1,0),0),
IF(OR(NOT(ISBLANK(Z1950)),ISBLANK(AA1950)),#N/A,
IF(X1950="empty","empty",
VLOOKUP(X1950,MonsterGroupTable!$A:$A,1,0)))))))</f>
        <v>g112</v>
      </c>
      <c r="AA1950">
        <v>5</v>
      </c>
      <c r="AE1950" s="1" t="s">
        <v>446</v>
      </c>
      <c r="AF1950" s="2" t="str">
        <f>IF(AND(ISBLANK(AE1950),OR(NOT(ISBLANK(AG1950)),NOT(ISBLANK(AH1950)))),#N/A,
IF(ISBLANK(AE1950),"",
IF(AND(NOT(ISERROR(VLOOKUP(AE1950,MonsterTable!$A:$B,MATCH(MonsterTable!$B$1,MonsterTable!$A$1:$B$1,0),0))),OR(ISBLANK(AG1950),ISBLANK(AH1950))),#N/A,
IFERROR(VLOOKUP(AE1950,MonsterTable!$A:$B,MATCH(MonsterTable!$B$1,MonsterTable!$A$1:$B$1,0),0),
IF(OR(NOT(ISBLANK(AG1950)),ISBLANK(AH1950)),#N/A,
IF(AE1950="empty","empty",
VLOOKUP(AE1950,MonsterGroupTable!$A:$A,1,0)))))))</f>
        <v>empty</v>
      </c>
      <c r="AH1950">
        <v>3</v>
      </c>
      <c r="AL1950" s="1" t="s">
        <v>339</v>
      </c>
      <c r="AM1950" s="2">
        <f>IF(AND(ISBLANK(AL1950),OR(NOT(ISBLANK(AN1950)),NOT(ISBLANK(AO1950)))),#N/A,
IF(ISBLANK(AL1950),"",
IF(AND(NOT(ISERROR(VLOOKUP(AL1950,MonsterTable!$A:$B,MATCH(MonsterTable!$B$1,MonsterTable!$A$1:$B$1,0),0))),OR(ISBLANK(AN1950),ISBLANK(AO1950))),#N/A,
IFERROR(VLOOKUP(AL1950,MonsterTable!$A:$B,MATCH(MonsterTable!$B$1,MonsterTable!$A$1:$B$1,0),0),
IF(OR(NOT(ISBLANK(AN1950)),ISBLANK(AO1950)),#N/A,
IF(AL1950="empty","empty",
VLOOKUP(AL1950,MonsterGroupTable!$A:$A,1,0)))))))</f>
        <v>203</v>
      </c>
      <c r="AN1950">
        <v>1</v>
      </c>
      <c r="AO1950">
        <v>1</v>
      </c>
      <c r="AP1950">
        <v>0</v>
      </c>
      <c r="AT1950" s="2" t="str">
        <f>IF(AND(ISBLANK(AS1950),OR(NOT(ISBLANK(AU1950)),NOT(ISBLANK(AV1950)))),#N/A,
IF(ISBLANK(AS1950),"",
IF(AND(NOT(ISERROR(VLOOKUP(AS1950,MonsterTable!$A:$B,MATCH(MonsterTable!$B$1,MonsterTable!$A$1:$B$1,0),0))),OR(ISBLANK(AU1950),ISBLANK(AV1950))),#N/A,
IFERROR(VLOOKUP(AS1950,MonsterTable!$A:$B,MATCH(MonsterTable!$B$1,MonsterTable!$A$1:$B$1,0),0),
IF(OR(NOT(ISBLANK(AU1950)),ISBLANK(AV1950)),#N/A,
IF(AS1950="empty","empty",
VLOOKUP(AS1950,MonsterGroupTable!$A:$A,1,0)))))))</f>
        <v/>
      </c>
      <c r="BA1950" s="2" t="str">
        <f>IF(AND(ISBLANK(AZ1950),OR(NOT(ISBLANK(BB1950)),NOT(ISBLANK(BC1950)))),#N/A,
IF(ISBLANK(AZ1950),"",
IF(AND(NOT(ISERROR(VLOOKUP(AZ1950,MonsterTable!$A:$B,MATCH(MonsterTable!$B$1,MonsterTable!$A$1:$B$1,0),0))),OR(ISBLANK(BB1950),ISBLANK(BC1950))),#N/A,
IFERROR(VLOOKUP(AZ1950,MonsterTable!$A:$B,MATCH(MonsterTable!$B$1,MonsterTable!$A$1:$B$1,0),0),
IF(OR(NOT(ISBLANK(BB1950)),ISBLANK(BC1950)),#N/A,
IF(AZ1950="empty","empty",
VLOOKUP(AZ1950,MonsterGroupTable!$A:$A,1,0)))))))</f>
        <v/>
      </c>
    </row>
    <row r="1951" spans="1:53">
      <c r="A1951">
        <v>20917</v>
      </c>
      <c r="B1951">
        <f t="shared" si="66"/>
        <v>1.1000000000000001</v>
      </c>
      <c r="C1951">
        <f t="shared" si="67"/>
        <v>1.1000000000000001</v>
      </c>
      <c r="F1951">
        <v>5460</v>
      </c>
      <c r="G1951">
        <v>263369</v>
      </c>
      <c r="H1951">
        <v>0</v>
      </c>
      <c r="I1951">
        <v>0</v>
      </c>
      <c r="J1951">
        <v>0</v>
      </c>
      <c r="K1951" t="s">
        <v>362</v>
      </c>
      <c r="L1951" t="s">
        <v>243</v>
      </c>
      <c r="M1951" t="s">
        <v>443</v>
      </c>
      <c r="N1951" t="s">
        <v>444</v>
      </c>
      <c r="O1951">
        <v>0</v>
      </c>
      <c r="P1951">
        <v>-4.75</v>
      </c>
      <c r="Q1951">
        <v>-3.5</v>
      </c>
      <c r="R1951">
        <v>4.75</v>
      </c>
      <c r="S1951">
        <v>3</v>
      </c>
      <c r="T1951">
        <v>-13.5</v>
      </c>
      <c r="U1951">
        <v>2.5499999999999998</v>
      </c>
      <c r="V1951">
        <v>-6.75</v>
      </c>
      <c r="W1951" t="str">
        <f t="shared" si="65"/>
        <v>g112,5,empty,3,203,1,1,0</v>
      </c>
      <c r="X1951" s="1" t="s">
        <v>311</v>
      </c>
      <c r="Y1951" s="2" t="str">
        <f>IF(AND(ISBLANK(X1951),OR(NOT(ISBLANK(Z1951)),NOT(ISBLANK(AA1951)))),#N/A,
IF(ISBLANK(X1951),"",
IF(AND(NOT(ISERROR(VLOOKUP(X1951,MonsterTable!$A:$B,MATCH(MonsterTable!$B$1,MonsterTable!$A$1:$B$1,0),0))),OR(ISBLANK(Z1951),ISBLANK(AA1951))),#N/A,
IFERROR(VLOOKUP(X1951,MonsterTable!$A:$B,MATCH(MonsterTable!$B$1,MonsterTable!$A$1:$B$1,0),0),
IF(OR(NOT(ISBLANK(Z1951)),ISBLANK(AA1951)),#N/A,
IF(X1951="empty","empty",
VLOOKUP(X1951,MonsterGroupTable!$A:$A,1,0)))))))</f>
        <v>g112</v>
      </c>
      <c r="AA1951">
        <v>5</v>
      </c>
      <c r="AE1951" s="1" t="s">
        <v>446</v>
      </c>
      <c r="AF1951" s="2" t="str">
        <f>IF(AND(ISBLANK(AE1951),OR(NOT(ISBLANK(AG1951)),NOT(ISBLANK(AH1951)))),#N/A,
IF(ISBLANK(AE1951),"",
IF(AND(NOT(ISERROR(VLOOKUP(AE1951,MonsterTable!$A:$B,MATCH(MonsterTable!$B$1,MonsterTable!$A$1:$B$1,0),0))),OR(ISBLANK(AG1951),ISBLANK(AH1951))),#N/A,
IFERROR(VLOOKUP(AE1951,MonsterTable!$A:$B,MATCH(MonsterTable!$B$1,MonsterTable!$A$1:$B$1,0),0),
IF(OR(NOT(ISBLANK(AG1951)),ISBLANK(AH1951)),#N/A,
IF(AE1951="empty","empty",
VLOOKUP(AE1951,MonsterGroupTable!$A:$A,1,0)))))))</f>
        <v>empty</v>
      </c>
      <c r="AH1951">
        <v>3</v>
      </c>
      <c r="AL1951" s="1" t="s">
        <v>339</v>
      </c>
      <c r="AM1951" s="2">
        <f>IF(AND(ISBLANK(AL1951),OR(NOT(ISBLANK(AN1951)),NOT(ISBLANK(AO1951)))),#N/A,
IF(ISBLANK(AL1951),"",
IF(AND(NOT(ISERROR(VLOOKUP(AL1951,MonsterTable!$A:$B,MATCH(MonsterTable!$B$1,MonsterTable!$A$1:$B$1,0),0))),OR(ISBLANK(AN1951),ISBLANK(AO1951))),#N/A,
IFERROR(VLOOKUP(AL1951,MonsterTable!$A:$B,MATCH(MonsterTable!$B$1,MonsterTable!$A$1:$B$1,0),0),
IF(OR(NOT(ISBLANK(AN1951)),ISBLANK(AO1951)),#N/A,
IF(AL1951="empty","empty",
VLOOKUP(AL1951,MonsterGroupTable!$A:$A,1,0)))))))</f>
        <v>203</v>
      </c>
      <c r="AN1951">
        <v>1</v>
      </c>
      <c r="AO1951">
        <v>1</v>
      </c>
      <c r="AP1951">
        <v>0</v>
      </c>
      <c r="AT1951" s="2" t="str">
        <f>IF(AND(ISBLANK(AS1951),OR(NOT(ISBLANK(AU1951)),NOT(ISBLANK(AV1951)))),#N/A,
IF(ISBLANK(AS1951),"",
IF(AND(NOT(ISERROR(VLOOKUP(AS1951,MonsterTable!$A:$B,MATCH(MonsterTable!$B$1,MonsterTable!$A$1:$B$1,0),0))),OR(ISBLANK(AU1951),ISBLANK(AV1951))),#N/A,
IFERROR(VLOOKUP(AS1951,MonsterTable!$A:$B,MATCH(MonsterTable!$B$1,MonsterTable!$A$1:$B$1,0),0),
IF(OR(NOT(ISBLANK(AU1951)),ISBLANK(AV1951)),#N/A,
IF(AS1951="empty","empty",
VLOOKUP(AS1951,MonsterGroupTable!$A:$A,1,0)))))))</f>
        <v/>
      </c>
      <c r="BA1951" s="2" t="str">
        <f>IF(AND(ISBLANK(AZ1951),OR(NOT(ISBLANK(BB1951)),NOT(ISBLANK(BC1951)))),#N/A,
IF(ISBLANK(AZ1951),"",
IF(AND(NOT(ISERROR(VLOOKUP(AZ1951,MonsterTable!$A:$B,MATCH(MonsterTable!$B$1,MonsterTable!$A$1:$B$1,0),0))),OR(ISBLANK(BB1951),ISBLANK(BC1951))),#N/A,
IFERROR(VLOOKUP(AZ1951,MonsterTable!$A:$B,MATCH(MonsterTable!$B$1,MonsterTable!$A$1:$B$1,0),0),
IF(OR(NOT(ISBLANK(BB1951)),ISBLANK(BC1951)),#N/A,
IF(AZ1951="empty","empty",
VLOOKUP(AZ1951,MonsterGroupTable!$A:$A,1,0)))))))</f>
        <v/>
      </c>
    </row>
    <row r="1952" spans="1:53">
      <c r="A1952">
        <v>20918</v>
      </c>
      <c r="B1952">
        <f t="shared" si="66"/>
        <v>1.1000000000000001</v>
      </c>
      <c r="C1952">
        <f t="shared" si="67"/>
        <v>1.1000000000000001</v>
      </c>
      <c r="F1952">
        <v>5460</v>
      </c>
      <c r="G1952">
        <v>264188</v>
      </c>
      <c r="H1952">
        <v>0</v>
      </c>
      <c r="I1952">
        <v>0</v>
      </c>
      <c r="J1952">
        <v>0</v>
      </c>
      <c r="K1952" t="s">
        <v>362</v>
      </c>
      <c r="L1952" t="s">
        <v>243</v>
      </c>
      <c r="M1952" t="s">
        <v>443</v>
      </c>
      <c r="N1952" t="s">
        <v>444</v>
      </c>
      <c r="O1952">
        <v>0</v>
      </c>
      <c r="P1952">
        <v>-4.75</v>
      </c>
      <c r="Q1952">
        <v>-3.5</v>
      </c>
      <c r="R1952">
        <v>4.75</v>
      </c>
      <c r="S1952">
        <v>3</v>
      </c>
      <c r="T1952">
        <v>-13.5</v>
      </c>
      <c r="U1952">
        <v>2.5499999999999998</v>
      </c>
      <c r="V1952">
        <v>-6.75</v>
      </c>
      <c r="W1952" t="str">
        <f t="shared" si="65"/>
        <v>g112,5,empty,3,203,1,1,0</v>
      </c>
      <c r="X1952" s="1" t="s">
        <v>311</v>
      </c>
      <c r="Y1952" s="2" t="str">
        <f>IF(AND(ISBLANK(X1952),OR(NOT(ISBLANK(Z1952)),NOT(ISBLANK(AA1952)))),#N/A,
IF(ISBLANK(X1952),"",
IF(AND(NOT(ISERROR(VLOOKUP(X1952,MonsterTable!$A:$B,MATCH(MonsterTable!$B$1,MonsterTable!$A$1:$B$1,0),0))),OR(ISBLANK(Z1952),ISBLANK(AA1952))),#N/A,
IFERROR(VLOOKUP(X1952,MonsterTable!$A:$B,MATCH(MonsterTable!$B$1,MonsterTable!$A$1:$B$1,0),0),
IF(OR(NOT(ISBLANK(Z1952)),ISBLANK(AA1952)),#N/A,
IF(X1952="empty","empty",
VLOOKUP(X1952,MonsterGroupTable!$A:$A,1,0)))))))</f>
        <v>g112</v>
      </c>
      <c r="AA1952">
        <v>5</v>
      </c>
      <c r="AE1952" s="1" t="s">
        <v>446</v>
      </c>
      <c r="AF1952" s="2" t="str">
        <f>IF(AND(ISBLANK(AE1952),OR(NOT(ISBLANK(AG1952)),NOT(ISBLANK(AH1952)))),#N/A,
IF(ISBLANK(AE1952),"",
IF(AND(NOT(ISERROR(VLOOKUP(AE1952,MonsterTable!$A:$B,MATCH(MonsterTable!$B$1,MonsterTable!$A$1:$B$1,0),0))),OR(ISBLANK(AG1952),ISBLANK(AH1952))),#N/A,
IFERROR(VLOOKUP(AE1952,MonsterTable!$A:$B,MATCH(MonsterTable!$B$1,MonsterTable!$A$1:$B$1,0),0),
IF(OR(NOT(ISBLANK(AG1952)),ISBLANK(AH1952)),#N/A,
IF(AE1952="empty","empty",
VLOOKUP(AE1952,MonsterGroupTable!$A:$A,1,0)))))))</f>
        <v>empty</v>
      </c>
      <c r="AH1952">
        <v>3</v>
      </c>
      <c r="AL1952" s="1" t="s">
        <v>339</v>
      </c>
      <c r="AM1952" s="2">
        <f>IF(AND(ISBLANK(AL1952),OR(NOT(ISBLANK(AN1952)),NOT(ISBLANK(AO1952)))),#N/A,
IF(ISBLANK(AL1952),"",
IF(AND(NOT(ISERROR(VLOOKUP(AL1952,MonsterTable!$A:$B,MATCH(MonsterTable!$B$1,MonsterTable!$A$1:$B$1,0),0))),OR(ISBLANK(AN1952),ISBLANK(AO1952))),#N/A,
IFERROR(VLOOKUP(AL1952,MonsterTable!$A:$B,MATCH(MonsterTable!$B$1,MonsterTable!$A$1:$B$1,0),0),
IF(OR(NOT(ISBLANK(AN1952)),ISBLANK(AO1952)),#N/A,
IF(AL1952="empty","empty",
VLOOKUP(AL1952,MonsterGroupTable!$A:$A,1,0)))))))</f>
        <v>203</v>
      </c>
      <c r="AN1952">
        <v>1</v>
      </c>
      <c r="AO1952">
        <v>1</v>
      </c>
      <c r="AP1952">
        <v>0</v>
      </c>
      <c r="AT1952" s="2" t="str">
        <f>IF(AND(ISBLANK(AS1952),OR(NOT(ISBLANK(AU1952)),NOT(ISBLANK(AV1952)))),#N/A,
IF(ISBLANK(AS1952),"",
IF(AND(NOT(ISERROR(VLOOKUP(AS1952,MonsterTable!$A:$B,MATCH(MonsterTable!$B$1,MonsterTable!$A$1:$B$1,0),0))),OR(ISBLANK(AU1952),ISBLANK(AV1952))),#N/A,
IFERROR(VLOOKUP(AS1952,MonsterTable!$A:$B,MATCH(MonsterTable!$B$1,MonsterTable!$A$1:$B$1,0),0),
IF(OR(NOT(ISBLANK(AU1952)),ISBLANK(AV1952)),#N/A,
IF(AS1952="empty","empty",
VLOOKUP(AS1952,MonsterGroupTable!$A:$A,1,0)))))))</f>
        <v/>
      </c>
      <c r="BA1952" s="2" t="str">
        <f>IF(AND(ISBLANK(AZ1952),OR(NOT(ISBLANK(BB1952)),NOT(ISBLANK(BC1952)))),#N/A,
IF(ISBLANK(AZ1952),"",
IF(AND(NOT(ISERROR(VLOOKUP(AZ1952,MonsterTable!$A:$B,MATCH(MonsterTable!$B$1,MonsterTable!$A$1:$B$1,0),0))),OR(ISBLANK(BB1952),ISBLANK(BC1952))),#N/A,
IFERROR(VLOOKUP(AZ1952,MonsterTable!$A:$B,MATCH(MonsterTable!$B$1,MonsterTable!$A$1:$B$1,0),0),
IF(OR(NOT(ISBLANK(BB1952)),ISBLANK(BC1952)),#N/A,
IF(AZ1952="empty","empty",
VLOOKUP(AZ1952,MonsterGroupTable!$A:$A,1,0)))))))</f>
        <v/>
      </c>
    </row>
    <row r="1953" spans="1:53">
      <c r="A1953">
        <v>20919</v>
      </c>
      <c r="B1953">
        <f t="shared" si="66"/>
        <v>1.1000000000000001</v>
      </c>
      <c r="C1953">
        <f t="shared" si="67"/>
        <v>1.1000000000000001</v>
      </c>
      <c r="F1953">
        <v>5460</v>
      </c>
      <c r="G1953">
        <v>265007</v>
      </c>
      <c r="H1953">
        <v>0</v>
      </c>
      <c r="I1953">
        <v>0</v>
      </c>
      <c r="J1953">
        <v>0</v>
      </c>
      <c r="K1953" t="s">
        <v>362</v>
      </c>
      <c r="L1953" t="s">
        <v>243</v>
      </c>
      <c r="M1953" t="s">
        <v>443</v>
      </c>
      <c r="N1953" t="s">
        <v>444</v>
      </c>
      <c r="O1953">
        <v>0</v>
      </c>
      <c r="P1953">
        <v>-4.75</v>
      </c>
      <c r="Q1953">
        <v>-3.5</v>
      </c>
      <c r="R1953">
        <v>4.75</v>
      </c>
      <c r="S1953">
        <v>3</v>
      </c>
      <c r="T1953">
        <v>-13.5</v>
      </c>
      <c r="U1953">
        <v>2.5499999999999998</v>
      </c>
      <c r="V1953">
        <v>-6.75</v>
      </c>
      <c r="W1953" t="str">
        <f t="shared" si="65"/>
        <v>g112,5,empty,3,203,1,1,0</v>
      </c>
      <c r="X1953" s="1" t="s">
        <v>311</v>
      </c>
      <c r="Y1953" s="2" t="str">
        <f>IF(AND(ISBLANK(X1953),OR(NOT(ISBLANK(Z1953)),NOT(ISBLANK(AA1953)))),#N/A,
IF(ISBLANK(X1953),"",
IF(AND(NOT(ISERROR(VLOOKUP(X1953,MonsterTable!$A:$B,MATCH(MonsterTable!$B$1,MonsterTable!$A$1:$B$1,0),0))),OR(ISBLANK(Z1953),ISBLANK(AA1953))),#N/A,
IFERROR(VLOOKUP(X1953,MonsterTable!$A:$B,MATCH(MonsterTable!$B$1,MonsterTable!$A$1:$B$1,0),0),
IF(OR(NOT(ISBLANK(Z1953)),ISBLANK(AA1953)),#N/A,
IF(X1953="empty","empty",
VLOOKUP(X1953,MonsterGroupTable!$A:$A,1,0)))))))</f>
        <v>g112</v>
      </c>
      <c r="AA1953">
        <v>5</v>
      </c>
      <c r="AE1953" s="1" t="s">
        <v>446</v>
      </c>
      <c r="AF1953" s="2" t="str">
        <f>IF(AND(ISBLANK(AE1953),OR(NOT(ISBLANK(AG1953)),NOT(ISBLANK(AH1953)))),#N/A,
IF(ISBLANK(AE1953),"",
IF(AND(NOT(ISERROR(VLOOKUP(AE1953,MonsterTable!$A:$B,MATCH(MonsterTable!$B$1,MonsterTable!$A$1:$B$1,0),0))),OR(ISBLANK(AG1953),ISBLANK(AH1953))),#N/A,
IFERROR(VLOOKUP(AE1953,MonsterTable!$A:$B,MATCH(MonsterTable!$B$1,MonsterTable!$A$1:$B$1,0),0),
IF(OR(NOT(ISBLANK(AG1953)),ISBLANK(AH1953)),#N/A,
IF(AE1953="empty","empty",
VLOOKUP(AE1953,MonsterGroupTable!$A:$A,1,0)))))))</f>
        <v>empty</v>
      </c>
      <c r="AH1953">
        <v>3</v>
      </c>
      <c r="AL1953" s="1" t="s">
        <v>339</v>
      </c>
      <c r="AM1953" s="2">
        <f>IF(AND(ISBLANK(AL1953),OR(NOT(ISBLANK(AN1953)),NOT(ISBLANK(AO1953)))),#N/A,
IF(ISBLANK(AL1953),"",
IF(AND(NOT(ISERROR(VLOOKUP(AL1953,MonsterTable!$A:$B,MATCH(MonsterTable!$B$1,MonsterTable!$A$1:$B$1,0),0))),OR(ISBLANK(AN1953),ISBLANK(AO1953))),#N/A,
IFERROR(VLOOKUP(AL1953,MonsterTable!$A:$B,MATCH(MonsterTable!$B$1,MonsterTable!$A$1:$B$1,0),0),
IF(OR(NOT(ISBLANK(AN1953)),ISBLANK(AO1953)),#N/A,
IF(AL1953="empty","empty",
VLOOKUP(AL1953,MonsterGroupTable!$A:$A,1,0)))))))</f>
        <v>203</v>
      </c>
      <c r="AN1953">
        <v>1</v>
      </c>
      <c r="AO1953">
        <v>1</v>
      </c>
      <c r="AP1953">
        <v>0</v>
      </c>
      <c r="AT1953" s="2" t="str">
        <f>IF(AND(ISBLANK(AS1953),OR(NOT(ISBLANK(AU1953)),NOT(ISBLANK(AV1953)))),#N/A,
IF(ISBLANK(AS1953),"",
IF(AND(NOT(ISERROR(VLOOKUP(AS1953,MonsterTable!$A:$B,MATCH(MonsterTable!$B$1,MonsterTable!$A$1:$B$1,0),0))),OR(ISBLANK(AU1953),ISBLANK(AV1953))),#N/A,
IFERROR(VLOOKUP(AS1953,MonsterTable!$A:$B,MATCH(MonsterTable!$B$1,MonsterTable!$A$1:$B$1,0),0),
IF(OR(NOT(ISBLANK(AU1953)),ISBLANK(AV1953)),#N/A,
IF(AS1953="empty","empty",
VLOOKUP(AS1953,MonsterGroupTable!$A:$A,1,0)))))))</f>
        <v/>
      </c>
      <c r="BA1953" s="2" t="str">
        <f>IF(AND(ISBLANK(AZ1953),OR(NOT(ISBLANK(BB1953)),NOT(ISBLANK(BC1953)))),#N/A,
IF(ISBLANK(AZ1953),"",
IF(AND(NOT(ISERROR(VLOOKUP(AZ1953,MonsterTable!$A:$B,MATCH(MonsterTable!$B$1,MonsterTable!$A$1:$B$1,0),0))),OR(ISBLANK(BB1953),ISBLANK(BC1953))),#N/A,
IFERROR(VLOOKUP(AZ1953,MonsterTable!$A:$B,MATCH(MonsterTable!$B$1,MonsterTable!$A$1:$B$1,0),0),
IF(OR(NOT(ISBLANK(BB1953)),ISBLANK(BC1953)),#N/A,
IF(AZ1953="empty","empty",
VLOOKUP(AZ1953,MonsterGroupTable!$A:$A,1,0)))))))</f>
        <v/>
      </c>
    </row>
    <row r="1954" spans="1:53">
      <c r="A1954">
        <v>20920</v>
      </c>
      <c r="B1954">
        <f t="shared" si="66"/>
        <v>1.2</v>
      </c>
      <c r="C1954">
        <f t="shared" si="67"/>
        <v>1.1000000000000001</v>
      </c>
      <c r="F1954">
        <v>5460</v>
      </c>
      <c r="G1954">
        <v>265826</v>
      </c>
      <c r="H1954">
        <v>0</v>
      </c>
      <c r="I1954">
        <v>0</v>
      </c>
      <c r="J1954">
        <v>0</v>
      </c>
      <c r="K1954" t="s">
        <v>362</v>
      </c>
      <c r="L1954" t="s">
        <v>243</v>
      </c>
      <c r="M1954" t="s">
        <v>443</v>
      </c>
      <c r="N1954" t="s">
        <v>444</v>
      </c>
      <c r="O1954">
        <v>0</v>
      </c>
      <c r="P1954">
        <v>-4.75</v>
      </c>
      <c r="Q1954">
        <v>-3.5</v>
      </c>
      <c r="R1954">
        <v>4.75</v>
      </c>
      <c r="S1954">
        <v>3</v>
      </c>
      <c r="T1954">
        <v>-13.5</v>
      </c>
      <c r="U1954">
        <v>2.5499999999999998</v>
      </c>
      <c r="V1954">
        <v>-6.75</v>
      </c>
      <c r="W1954" t="str">
        <f t="shared" si="65"/>
        <v>g112,5,empty,3,203,1,1,0</v>
      </c>
      <c r="X1954" s="1" t="s">
        <v>311</v>
      </c>
      <c r="Y1954" s="2" t="str">
        <f>IF(AND(ISBLANK(X1954),OR(NOT(ISBLANK(Z1954)),NOT(ISBLANK(AA1954)))),#N/A,
IF(ISBLANK(X1954),"",
IF(AND(NOT(ISERROR(VLOOKUP(X1954,MonsterTable!$A:$B,MATCH(MonsterTable!$B$1,MonsterTable!$A$1:$B$1,0),0))),OR(ISBLANK(Z1954),ISBLANK(AA1954))),#N/A,
IFERROR(VLOOKUP(X1954,MonsterTable!$A:$B,MATCH(MonsterTable!$B$1,MonsterTable!$A$1:$B$1,0),0),
IF(OR(NOT(ISBLANK(Z1954)),ISBLANK(AA1954)),#N/A,
IF(X1954="empty","empty",
VLOOKUP(X1954,MonsterGroupTable!$A:$A,1,0)))))))</f>
        <v>g112</v>
      </c>
      <c r="AA1954">
        <v>5</v>
      </c>
      <c r="AE1954" s="1" t="s">
        <v>446</v>
      </c>
      <c r="AF1954" s="2" t="str">
        <f>IF(AND(ISBLANK(AE1954),OR(NOT(ISBLANK(AG1954)),NOT(ISBLANK(AH1954)))),#N/A,
IF(ISBLANK(AE1954),"",
IF(AND(NOT(ISERROR(VLOOKUP(AE1954,MonsterTable!$A:$B,MATCH(MonsterTable!$B$1,MonsterTable!$A$1:$B$1,0),0))),OR(ISBLANK(AG1954),ISBLANK(AH1954))),#N/A,
IFERROR(VLOOKUP(AE1954,MonsterTable!$A:$B,MATCH(MonsterTable!$B$1,MonsterTable!$A$1:$B$1,0),0),
IF(OR(NOT(ISBLANK(AG1954)),ISBLANK(AH1954)),#N/A,
IF(AE1954="empty","empty",
VLOOKUP(AE1954,MonsterGroupTable!$A:$A,1,0)))))))</f>
        <v>empty</v>
      </c>
      <c r="AH1954">
        <v>3</v>
      </c>
      <c r="AL1954" s="1" t="s">
        <v>339</v>
      </c>
      <c r="AM1954" s="2">
        <f>IF(AND(ISBLANK(AL1954),OR(NOT(ISBLANK(AN1954)),NOT(ISBLANK(AO1954)))),#N/A,
IF(ISBLANK(AL1954),"",
IF(AND(NOT(ISERROR(VLOOKUP(AL1954,MonsterTable!$A:$B,MATCH(MonsterTable!$B$1,MonsterTable!$A$1:$B$1,0),0))),OR(ISBLANK(AN1954),ISBLANK(AO1954))),#N/A,
IFERROR(VLOOKUP(AL1954,MonsterTable!$A:$B,MATCH(MonsterTable!$B$1,MonsterTable!$A$1:$B$1,0),0),
IF(OR(NOT(ISBLANK(AN1954)),ISBLANK(AO1954)),#N/A,
IF(AL1954="empty","empty",
VLOOKUP(AL1954,MonsterGroupTable!$A:$A,1,0)))))))</f>
        <v>203</v>
      </c>
      <c r="AN1954">
        <v>1</v>
      </c>
      <c r="AO1954">
        <v>1</v>
      </c>
      <c r="AP1954">
        <v>0</v>
      </c>
      <c r="AT1954" s="2" t="str">
        <f>IF(AND(ISBLANK(AS1954),OR(NOT(ISBLANK(AU1954)),NOT(ISBLANK(AV1954)))),#N/A,
IF(ISBLANK(AS1954),"",
IF(AND(NOT(ISERROR(VLOOKUP(AS1954,MonsterTable!$A:$B,MATCH(MonsterTable!$B$1,MonsterTable!$A$1:$B$1,0),0))),OR(ISBLANK(AU1954),ISBLANK(AV1954))),#N/A,
IFERROR(VLOOKUP(AS1954,MonsterTable!$A:$B,MATCH(MonsterTable!$B$1,MonsterTable!$A$1:$B$1,0),0),
IF(OR(NOT(ISBLANK(AU1954)),ISBLANK(AV1954)),#N/A,
IF(AS1954="empty","empty",
VLOOKUP(AS1954,MonsterGroupTable!$A:$A,1,0)))))))</f>
        <v/>
      </c>
      <c r="BA1954" s="2" t="str">
        <f>IF(AND(ISBLANK(AZ1954),OR(NOT(ISBLANK(BB1954)),NOT(ISBLANK(BC1954)))),#N/A,
IF(ISBLANK(AZ1954),"",
IF(AND(NOT(ISERROR(VLOOKUP(AZ1954,MonsterTable!$A:$B,MATCH(MonsterTable!$B$1,MonsterTable!$A$1:$B$1,0),0))),OR(ISBLANK(BB1954),ISBLANK(BC1954))),#N/A,
IFERROR(VLOOKUP(AZ1954,MonsterTable!$A:$B,MATCH(MonsterTable!$B$1,MonsterTable!$A$1:$B$1,0),0),
IF(OR(NOT(ISBLANK(BB1954)),ISBLANK(BC1954)),#N/A,
IF(AZ1954="empty","empty",
VLOOKUP(AZ1954,MonsterGroupTable!$A:$A,1,0)))))))</f>
        <v/>
      </c>
    </row>
    <row r="1955" spans="1:53">
      <c r="A1955">
        <v>20921</v>
      </c>
      <c r="B1955">
        <f t="shared" si="66"/>
        <v>1.1000000000000001</v>
      </c>
      <c r="C1955">
        <f t="shared" si="67"/>
        <v>1.1000000000000001</v>
      </c>
      <c r="F1955">
        <v>5460</v>
      </c>
      <c r="G1955">
        <v>266645</v>
      </c>
      <c r="H1955">
        <v>0</v>
      </c>
      <c r="I1955">
        <v>0</v>
      </c>
      <c r="J1955">
        <v>0</v>
      </c>
      <c r="K1955" t="s">
        <v>362</v>
      </c>
      <c r="L1955" t="s">
        <v>245</v>
      </c>
      <c r="M1955" t="s">
        <v>443</v>
      </c>
      <c r="N1955" t="s">
        <v>444</v>
      </c>
      <c r="O1955">
        <v>0</v>
      </c>
      <c r="P1955">
        <v>-4.75</v>
      </c>
      <c r="Q1955">
        <v>-3.5</v>
      </c>
      <c r="R1955">
        <v>4.75</v>
      </c>
      <c r="S1955">
        <v>3</v>
      </c>
      <c r="T1955">
        <v>-13.5</v>
      </c>
      <c r="U1955">
        <v>2.5499999999999998</v>
      </c>
      <c r="V1955">
        <v>-6.75</v>
      </c>
      <c r="W1955" t="str">
        <f t="shared" si="65"/>
        <v>g113,5,empty,3,204,1,1,0</v>
      </c>
      <c r="X1955" s="1" t="s">
        <v>312</v>
      </c>
      <c r="Y1955" s="2" t="str">
        <f>IF(AND(ISBLANK(X1955),OR(NOT(ISBLANK(Z1955)),NOT(ISBLANK(AA1955)))),#N/A,
IF(ISBLANK(X1955),"",
IF(AND(NOT(ISERROR(VLOOKUP(X1955,MonsterTable!$A:$B,MATCH(MonsterTable!$B$1,MonsterTable!$A$1:$B$1,0),0))),OR(ISBLANK(Z1955),ISBLANK(AA1955))),#N/A,
IFERROR(VLOOKUP(X1955,MonsterTable!$A:$B,MATCH(MonsterTable!$B$1,MonsterTable!$A$1:$B$1,0),0),
IF(OR(NOT(ISBLANK(Z1955)),ISBLANK(AA1955)),#N/A,
IF(X1955="empty","empty",
VLOOKUP(X1955,MonsterGroupTable!$A:$A,1,0)))))))</f>
        <v>g113</v>
      </c>
      <c r="AA1955">
        <v>5</v>
      </c>
      <c r="AE1955" s="1" t="s">
        <v>446</v>
      </c>
      <c r="AF1955" s="2" t="str">
        <f>IF(AND(ISBLANK(AE1955),OR(NOT(ISBLANK(AG1955)),NOT(ISBLANK(AH1955)))),#N/A,
IF(ISBLANK(AE1955),"",
IF(AND(NOT(ISERROR(VLOOKUP(AE1955,MonsterTable!$A:$B,MATCH(MonsterTable!$B$1,MonsterTable!$A$1:$B$1,0),0))),OR(ISBLANK(AG1955),ISBLANK(AH1955))),#N/A,
IFERROR(VLOOKUP(AE1955,MonsterTable!$A:$B,MATCH(MonsterTable!$B$1,MonsterTable!$A$1:$B$1,0),0),
IF(OR(NOT(ISBLANK(AG1955)),ISBLANK(AH1955)),#N/A,
IF(AE1955="empty","empty",
VLOOKUP(AE1955,MonsterGroupTable!$A:$A,1,0)))))))</f>
        <v>empty</v>
      </c>
      <c r="AH1955">
        <v>3</v>
      </c>
      <c r="AL1955" s="1" t="s">
        <v>340</v>
      </c>
      <c r="AM1955" s="2">
        <f>IF(AND(ISBLANK(AL1955),OR(NOT(ISBLANK(AN1955)),NOT(ISBLANK(AO1955)))),#N/A,
IF(ISBLANK(AL1955),"",
IF(AND(NOT(ISERROR(VLOOKUP(AL1955,MonsterTable!$A:$B,MATCH(MonsterTable!$B$1,MonsterTable!$A$1:$B$1,0),0))),OR(ISBLANK(AN1955),ISBLANK(AO1955))),#N/A,
IFERROR(VLOOKUP(AL1955,MonsterTable!$A:$B,MATCH(MonsterTable!$B$1,MonsterTable!$A$1:$B$1,0),0),
IF(OR(NOT(ISBLANK(AN1955)),ISBLANK(AO1955)),#N/A,
IF(AL1955="empty","empty",
VLOOKUP(AL1955,MonsterGroupTable!$A:$A,1,0)))))))</f>
        <v>204</v>
      </c>
      <c r="AN1955">
        <v>1</v>
      </c>
      <c r="AO1955">
        <v>1</v>
      </c>
      <c r="AP1955">
        <v>0</v>
      </c>
      <c r="AT1955" s="2" t="str">
        <f>IF(AND(ISBLANK(AS1955),OR(NOT(ISBLANK(AU1955)),NOT(ISBLANK(AV1955)))),#N/A,
IF(ISBLANK(AS1955),"",
IF(AND(NOT(ISERROR(VLOOKUP(AS1955,MonsterTable!$A:$B,MATCH(MonsterTable!$B$1,MonsterTable!$A$1:$B$1,0),0))),OR(ISBLANK(AU1955),ISBLANK(AV1955))),#N/A,
IFERROR(VLOOKUP(AS1955,MonsterTable!$A:$B,MATCH(MonsterTable!$B$1,MonsterTable!$A$1:$B$1,0),0),
IF(OR(NOT(ISBLANK(AU1955)),ISBLANK(AV1955)),#N/A,
IF(AS1955="empty","empty",
VLOOKUP(AS1955,MonsterGroupTable!$A:$A,1,0)))))))</f>
        <v/>
      </c>
      <c r="BA1955" s="2" t="str">
        <f>IF(AND(ISBLANK(AZ1955),OR(NOT(ISBLANK(BB1955)),NOT(ISBLANK(BC1955)))),#N/A,
IF(ISBLANK(AZ1955),"",
IF(AND(NOT(ISERROR(VLOOKUP(AZ1955,MonsterTable!$A:$B,MATCH(MonsterTable!$B$1,MonsterTable!$A$1:$B$1,0),0))),OR(ISBLANK(BB1955),ISBLANK(BC1955))),#N/A,
IFERROR(VLOOKUP(AZ1955,MonsterTable!$A:$B,MATCH(MonsterTable!$B$1,MonsterTable!$A$1:$B$1,0),0),
IF(OR(NOT(ISBLANK(BB1955)),ISBLANK(BC1955)),#N/A,
IF(AZ1955="empty","empty",
VLOOKUP(AZ1955,MonsterGroupTable!$A:$A,1,0)))))))</f>
        <v/>
      </c>
    </row>
    <row r="1956" spans="1:53">
      <c r="A1956">
        <v>20922</v>
      </c>
      <c r="B1956">
        <f t="shared" si="66"/>
        <v>1.1000000000000001</v>
      </c>
      <c r="C1956">
        <f t="shared" si="67"/>
        <v>1.1000000000000001</v>
      </c>
      <c r="F1956">
        <v>5460</v>
      </c>
      <c r="G1956">
        <v>267464</v>
      </c>
      <c r="H1956">
        <v>0</v>
      </c>
      <c r="I1956">
        <v>0</v>
      </c>
      <c r="J1956">
        <v>0</v>
      </c>
      <c r="K1956" t="s">
        <v>362</v>
      </c>
      <c r="L1956" t="s">
        <v>245</v>
      </c>
      <c r="M1956" t="s">
        <v>443</v>
      </c>
      <c r="N1956" t="s">
        <v>444</v>
      </c>
      <c r="O1956">
        <v>0</v>
      </c>
      <c r="P1956">
        <v>-4.75</v>
      </c>
      <c r="Q1956">
        <v>-3.5</v>
      </c>
      <c r="R1956">
        <v>4.75</v>
      </c>
      <c r="S1956">
        <v>3</v>
      </c>
      <c r="T1956">
        <v>-13.5</v>
      </c>
      <c r="U1956">
        <v>2.5499999999999998</v>
      </c>
      <c r="V1956">
        <v>-6.75</v>
      </c>
      <c r="W1956" t="str">
        <f t="shared" si="65"/>
        <v>g113,5,empty,3,204,1,1,0</v>
      </c>
      <c r="X1956" s="1" t="s">
        <v>312</v>
      </c>
      <c r="Y1956" s="2" t="str">
        <f>IF(AND(ISBLANK(X1956),OR(NOT(ISBLANK(Z1956)),NOT(ISBLANK(AA1956)))),#N/A,
IF(ISBLANK(X1956),"",
IF(AND(NOT(ISERROR(VLOOKUP(X1956,MonsterTable!$A:$B,MATCH(MonsterTable!$B$1,MonsterTable!$A$1:$B$1,0),0))),OR(ISBLANK(Z1956),ISBLANK(AA1956))),#N/A,
IFERROR(VLOOKUP(X1956,MonsterTable!$A:$B,MATCH(MonsterTable!$B$1,MonsterTable!$A$1:$B$1,0),0),
IF(OR(NOT(ISBLANK(Z1956)),ISBLANK(AA1956)),#N/A,
IF(X1956="empty","empty",
VLOOKUP(X1956,MonsterGroupTable!$A:$A,1,0)))))))</f>
        <v>g113</v>
      </c>
      <c r="AA1956">
        <v>5</v>
      </c>
      <c r="AE1956" s="1" t="s">
        <v>446</v>
      </c>
      <c r="AF1956" s="2" t="str">
        <f>IF(AND(ISBLANK(AE1956),OR(NOT(ISBLANK(AG1956)),NOT(ISBLANK(AH1956)))),#N/A,
IF(ISBLANK(AE1956),"",
IF(AND(NOT(ISERROR(VLOOKUP(AE1956,MonsterTable!$A:$B,MATCH(MonsterTable!$B$1,MonsterTable!$A$1:$B$1,0),0))),OR(ISBLANK(AG1956),ISBLANK(AH1956))),#N/A,
IFERROR(VLOOKUP(AE1956,MonsterTable!$A:$B,MATCH(MonsterTable!$B$1,MonsterTable!$A$1:$B$1,0),0),
IF(OR(NOT(ISBLANK(AG1956)),ISBLANK(AH1956)),#N/A,
IF(AE1956="empty","empty",
VLOOKUP(AE1956,MonsterGroupTable!$A:$A,1,0)))))))</f>
        <v>empty</v>
      </c>
      <c r="AH1956">
        <v>3</v>
      </c>
      <c r="AL1956" s="1" t="s">
        <v>340</v>
      </c>
      <c r="AM1956" s="2">
        <f>IF(AND(ISBLANK(AL1956),OR(NOT(ISBLANK(AN1956)),NOT(ISBLANK(AO1956)))),#N/A,
IF(ISBLANK(AL1956),"",
IF(AND(NOT(ISERROR(VLOOKUP(AL1956,MonsterTable!$A:$B,MATCH(MonsterTable!$B$1,MonsterTable!$A$1:$B$1,0),0))),OR(ISBLANK(AN1956),ISBLANK(AO1956))),#N/A,
IFERROR(VLOOKUP(AL1956,MonsterTable!$A:$B,MATCH(MonsterTable!$B$1,MonsterTable!$A$1:$B$1,0),0),
IF(OR(NOT(ISBLANK(AN1956)),ISBLANK(AO1956)),#N/A,
IF(AL1956="empty","empty",
VLOOKUP(AL1956,MonsterGroupTable!$A:$A,1,0)))))))</f>
        <v>204</v>
      </c>
      <c r="AN1956">
        <v>1</v>
      </c>
      <c r="AO1956">
        <v>1</v>
      </c>
      <c r="AP1956">
        <v>0</v>
      </c>
      <c r="AT1956" s="2" t="str">
        <f>IF(AND(ISBLANK(AS1956),OR(NOT(ISBLANK(AU1956)),NOT(ISBLANK(AV1956)))),#N/A,
IF(ISBLANK(AS1956),"",
IF(AND(NOT(ISERROR(VLOOKUP(AS1956,MonsterTable!$A:$B,MATCH(MonsterTable!$B$1,MonsterTable!$A$1:$B$1,0),0))),OR(ISBLANK(AU1956),ISBLANK(AV1956))),#N/A,
IFERROR(VLOOKUP(AS1956,MonsterTable!$A:$B,MATCH(MonsterTable!$B$1,MonsterTable!$A$1:$B$1,0),0),
IF(OR(NOT(ISBLANK(AU1956)),ISBLANK(AV1956)),#N/A,
IF(AS1956="empty","empty",
VLOOKUP(AS1956,MonsterGroupTable!$A:$A,1,0)))))))</f>
        <v/>
      </c>
      <c r="BA1956" s="2" t="str">
        <f>IF(AND(ISBLANK(AZ1956),OR(NOT(ISBLANK(BB1956)),NOT(ISBLANK(BC1956)))),#N/A,
IF(ISBLANK(AZ1956),"",
IF(AND(NOT(ISERROR(VLOOKUP(AZ1956,MonsterTable!$A:$B,MATCH(MonsterTable!$B$1,MonsterTable!$A$1:$B$1,0),0))),OR(ISBLANK(BB1956),ISBLANK(BC1956))),#N/A,
IFERROR(VLOOKUP(AZ1956,MonsterTable!$A:$B,MATCH(MonsterTable!$B$1,MonsterTable!$A$1:$B$1,0),0),
IF(OR(NOT(ISBLANK(BB1956)),ISBLANK(BC1956)),#N/A,
IF(AZ1956="empty","empty",
VLOOKUP(AZ1956,MonsterGroupTable!$A:$A,1,0)))))))</f>
        <v/>
      </c>
    </row>
    <row r="1957" spans="1:53">
      <c r="A1957">
        <v>20923</v>
      </c>
      <c r="B1957">
        <f t="shared" si="66"/>
        <v>1.1000000000000001</v>
      </c>
      <c r="C1957">
        <f t="shared" si="67"/>
        <v>1.1000000000000001</v>
      </c>
      <c r="F1957">
        <v>5460</v>
      </c>
      <c r="G1957">
        <v>268283</v>
      </c>
      <c r="H1957">
        <v>0</v>
      </c>
      <c r="I1957">
        <v>0</v>
      </c>
      <c r="J1957">
        <v>0</v>
      </c>
      <c r="K1957" t="s">
        <v>362</v>
      </c>
      <c r="L1957" t="s">
        <v>245</v>
      </c>
      <c r="M1957" t="s">
        <v>443</v>
      </c>
      <c r="N1957" t="s">
        <v>444</v>
      </c>
      <c r="O1957">
        <v>0</v>
      </c>
      <c r="P1957">
        <v>-4.75</v>
      </c>
      <c r="Q1957">
        <v>-3.5</v>
      </c>
      <c r="R1957">
        <v>4.75</v>
      </c>
      <c r="S1957">
        <v>3</v>
      </c>
      <c r="T1957">
        <v>-13.5</v>
      </c>
      <c r="U1957">
        <v>2.5499999999999998</v>
      </c>
      <c r="V1957">
        <v>-6.75</v>
      </c>
      <c r="W1957" t="str">
        <f t="shared" si="65"/>
        <v>g113,5,empty,3,204,1,1,0</v>
      </c>
      <c r="X1957" s="1" t="s">
        <v>312</v>
      </c>
      <c r="Y1957" s="2" t="str">
        <f>IF(AND(ISBLANK(X1957),OR(NOT(ISBLANK(Z1957)),NOT(ISBLANK(AA1957)))),#N/A,
IF(ISBLANK(X1957),"",
IF(AND(NOT(ISERROR(VLOOKUP(X1957,MonsterTable!$A:$B,MATCH(MonsterTable!$B$1,MonsterTable!$A$1:$B$1,0),0))),OR(ISBLANK(Z1957),ISBLANK(AA1957))),#N/A,
IFERROR(VLOOKUP(X1957,MonsterTable!$A:$B,MATCH(MonsterTable!$B$1,MonsterTable!$A$1:$B$1,0),0),
IF(OR(NOT(ISBLANK(Z1957)),ISBLANK(AA1957)),#N/A,
IF(X1957="empty","empty",
VLOOKUP(X1957,MonsterGroupTable!$A:$A,1,0)))))))</f>
        <v>g113</v>
      </c>
      <c r="AA1957">
        <v>5</v>
      </c>
      <c r="AE1957" s="1" t="s">
        <v>446</v>
      </c>
      <c r="AF1957" s="2" t="str">
        <f>IF(AND(ISBLANK(AE1957),OR(NOT(ISBLANK(AG1957)),NOT(ISBLANK(AH1957)))),#N/A,
IF(ISBLANK(AE1957),"",
IF(AND(NOT(ISERROR(VLOOKUP(AE1957,MonsterTable!$A:$B,MATCH(MonsterTable!$B$1,MonsterTable!$A$1:$B$1,0),0))),OR(ISBLANK(AG1957),ISBLANK(AH1957))),#N/A,
IFERROR(VLOOKUP(AE1957,MonsterTable!$A:$B,MATCH(MonsterTable!$B$1,MonsterTable!$A$1:$B$1,0),0),
IF(OR(NOT(ISBLANK(AG1957)),ISBLANK(AH1957)),#N/A,
IF(AE1957="empty","empty",
VLOOKUP(AE1957,MonsterGroupTable!$A:$A,1,0)))))))</f>
        <v>empty</v>
      </c>
      <c r="AH1957">
        <v>3</v>
      </c>
      <c r="AL1957" s="1" t="s">
        <v>340</v>
      </c>
      <c r="AM1957" s="2">
        <f>IF(AND(ISBLANK(AL1957),OR(NOT(ISBLANK(AN1957)),NOT(ISBLANK(AO1957)))),#N/A,
IF(ISBLANK(AL1957),"",
IF(AND(NOT(ISERROR(VLOOKUP(AL1957,MonsterTable!$A:$B,MATCH(MonsterTable!$B$1,MonsterTable!$A$1:$B$1,0),0))),OR(ISBLANK(AN1957),ISBLANK(AO1957))),#N/A,
IFERROR(VLOOKUP(AL1957,MonsterTable!$A:$B,MATCH(MonsterTable!$B$1,MonsterTable!$A$1:$B$1,0),0),
IF(OR(NOT(ISBLANK(AN1957)),ISBLANK(AO1957)),#N/A,
IF(AL1957="empty","empty",
VLOOKUP(AL1957,MonsterGroupTable!$A:$A,1,0)))))))</f>
        <v>204</v>
      </c>
      <c r="AN1957">
        <v>1</v>
      </c>
      <c r="AO1957">
        <v>1</v>
      </c>
      <c r="AP1957">
        <v>0</v>
      </c>
      <c r="AT1957" s="2" t="str">
        <f>IF(AND(ISBLANK(AS1957),OR(NOT(ISBLANK(AU1957)),NOT(ISBLANK(AV1957)))),#N/A,
IF(ISBLANK(AS1957),"",
IF(AND(NOT(ISERROR(VLOOKUP(AS1957,MonsterTable!$A:$B,MATCH(MonsterTable!$B$1,MonsterTable!$A$1:$B$1,0),0))),OR(ISBLANK(AU1957),ISBLANK(AV1957))),#N/A,
IFERROR(VLOOKUP(AS1957,MonsterTable!$A:$B,MATCH(MonsterTable!$B$1,MonsterTable!$A$1:$B$1,0),0),
IF(OR(NOT(ISBLANK(AU1957)),ISBLANK(AV1957)),#N/A,
IF(AS1957="empty","empty",
VLOOKUP(AS1957,MonsterGroupTable!$A:$A,1,0)))))))</f>
        <v/>
      </c>
      <c r="BA1957" s="2" t="str">
        <f>IF(AND(ISBLANK(AZ1957),OR(NOT(ISBLANK(BB1957)),NOT(ISBLANK(BC1957)))),#N/A,
IF(ISBLANK(AZ1957),"",
IF(AND(NOT(ISERROR(VLOOKUP(AZ1957,MonsterTable!$A:$B,MATCH(MonsterTable!$B$1,MonsterTable!$A$1:$B$1,0),0))),OR(ISBLANK(BB1957),ISBLANK(BC1957))),#N/A,
IFERROR(VLOOKUP(AZ1957,MonsterTable!$A:$B,MATCH(MonsterTable!$B$1,MonsterTable!$A$1:$B$1,0),0),
IF(OR(NOT(ISBLANK(BB1957)),ISBLANK(BC1957)),#N/A,
IF(AZ1957="empty","empty",
VLOOKUP(AZ1957,MonsterGroupTable!$A:$A,1,0)))))))</f>
        <v/>
      </c>
    </row>
    <row r="1958" spans="1:53">
      <c r="A1958">
        <v>20924</v>
      </c>
      <c r="B1958">
        <f t="shared" si="66"/>
        <v>1.1000000000000001</v>
      </c>
      <c r="C1958">
        <f t="shared" si="67"/>
        <v>1.1000000000000001</v>
      </c>
      <c r="F1958">
        <v>5460</v>
      </c>
      <c r="G1958">
        <v>269102</v>
      </c>
      <c r="H1958">
        <v>0</v>
      </c>
      <c r="I1958">
        <v>0</v>
      </c>
      <c r="J1958">
        <v>0</v>
      </c>
      <c r="K1958" t="s">
        <v>362</v>
      </c>
      <c r="L1958" t="s">
        <v>245</v>
      </c>
      <c r="M1958" t="s">
        <v>443</v>
      </c>
      <c r="N1958" t="s">
        <v>444</v>
      </c>
      <c r="O1958">
        <v>0</v>
      </c>
      <c r="P1958">
        <v>-4.75</v>
      </c>
      <c r="Q1958">
        <v>-3.5</v>
      </c>
      <c r="R1958">
        <v>4.75</v>
      </c>
      <c r="S1958">
        <v>3</v>
      </c>
      <c r="T1958">
        <v>-13.5</v>
      </c>
      <c r="U1958">
        <v>2.5499999999999998</v>
      </c>
      <c r="V1958">
        <v>-6.75</v>
      </c>
      <c r="W1958" t="str">
        <f t="shared" si="65"/>
        <v>g113,5,empty,3,204,1,1,0</v>
      </c>
      <c r="X1958" s="1" t="s">
        <v>312</v>
      </c>
      <c r="Y1958" s="2" t="str">
        <f>IF(AND(ISBLANK(X1958),OR(NOT(ISBLANK(Z1958)),NOT(ISBLANK(AA1958)))),#N/A,
IF(ISBLANK(X1958),"",
IF(AND(NOT(ISERROR(VLOOKUP(X1958,MonsterTable!$A:$B,MATCH(MonsterTable!$B$1,MonsterTable!$A$1:$B$1,0),0))),OR(ISBLANK(Z1958),ISBLANK(AA1958))),#N/A,
IFERROR(VLOOKUP(X1958,MonsterTable!$A:$B,MATCH(MonsterTable!$B$1,MonsterTable!$A$1:$B$1,0),0),
IF(OR(NOT(ISBLANK(Z1958)),ISBLANK(AA1958)),#N/A,
IF(X1958="empty","empty",
VLOOKUP(X1958,MonsterGroupTable!$A:$A,1,0)))))))</f>
        <v>g113</v>
      </c>
      <c r="AA1958">
        <v>5</v>
      </c>
      <c r="AE1958" s="1" t="s">
        <v>446</v>
      </c>
      <c r="AF1958" s="2" t="str">
        <f>IF(AND(ISBLANK(AE1958),OR(NOT(ISBLANK(AG1958)),NOT(ISBLANK(AH1958)))),#N/A,
IF(ISBLANK(AE1958),"",
IF(AND(NOT(ISERROR(VLOOKUP(AE1958,MonsterTable!$A:$B,MATCH(MonsterTable!$B$1,MonsterTable!$A$1:$B$1,0),0))),OR(ISBLANK(AG1958),ISBLANK(AH1958))),#N/A,
IFERROR(VLOOKUP(AE1958,MonsterTable!$A:$B,MATCH(MonsterTable!$B$1,MonsterTable!$A$1:$B$1,0),0),
IF(OR(NOT(ISBLANK(AG1958)),ISBLANK(AH1958)),#N/A,
IF(AE1958="empty","empty",
VLOOKUP(AE1958,MonsterGroupTable!$A:$A,1,0)))))))</f>
        <v>empty</v>
      </c>
      <c r="AH1958">
        <v>3</v>
      </c>
      <c r="AL1958" s="1" t="s">
        <v>340</v>
      </c>
      <c r="AM1958" s="2">
        <f>IF(AND(ISBLANK(AL1958),OR(NOT(ISBLANK(AN1958)),NOT(ISBLANK(AO1958)))),#N/A,
IF(ISBLANK(AL1958),"",
IF(AND(NOT(ISERROR(VLOOKUP(AL1958,MonsterTable!$A:$B,MATCH(MonsterTable!$B$1,MonsterTable!$A$1:$B$1,0),0))),OR(ISBLANK(AN1958),ISBLANK(AO1958))),#N/A,
IFERROR(VLOOKUP(AL1958,MonsterTable!$A:$B,MATCH(MonsterTable!$B$1,MonsterTable!$A$1:$B$1,0),0),
IF(OR(NOT(ISBLANK(AN1958)),ISBLANK(AO1958)),#N/A,
IF(AL1958="empty","empty",
VLOOKUP(AL1958,MonsterGroupTable!$A:$A,1,0)))))))</f>
        <v>204</v>
      </c>
      <c r="AN1958">
        <v>1</v>
      </c>
      <c r="AO1958">
        <v>1</v>
      </c>
      <c r="AP1958">
        <v>0</v>
      </c>
      <c r="AT1958" s="2" t="str">
        <f>IF(AND(ISBLANK(AS1958),OR(NOT(ISBLANK(AU1958)),NOT(ISBLANK(AV1958)))),#N/A,
IF(ISBLANK(AS1958),"",
IF(AND(NOT(ISERROR(VLOOKUP(AS1958,MonsterTable!$A:$B,MATCH(MonsterTable!$B$1,MonsterTable!$A$1:$B$1,0),0))),OR(ISBLANK(AU1958),ISBLANK(AV1958))),#N/A,
IFERROR(VLOOKUP(AS1958,MonsterTable!$A:$B,MATCH(MonsterTable!$B$1,MonsterTable!$A$1:$B$1,0),0),
IF(OR(NOT(ISBLANK(AU1958)),ISBLANK(AV1958)),#N/A,
IF(AS1958="empty","empty",
VLOOKUP(AS1958,MonsterGroupTable!$A:$A,1,0)))))))</f>
        <v/>
      </c>
      <c r="BA1958" s="2" t="str">
        <f>IF(AND(ISBLANK(AZ1958),OR(NOT(ISBLANK(BB1958)),NOT(ISBLANK(BC1958)))),#N/A,
IF(ISBLANK(AZ1958),"",
IF(AND(NOT(ISERROR(VLOOKUP(AZ1958,MonsterTable!$A:$B,MATCH(MonsterTable!$B$1,MonsterTable!$A$1:$B$1,0),0))),OR(ISBLANK(BB1958),ISBLANK(BC1958))),#N/A,
IFERROR(VLOOKUP(AZ1958,MonsterTable!$A:$B,MATCH(MonsterTable!$B$1,MonsterTable!$A$1:$B$1,0),0),
IF(OR(NOT(ISBLANK(BB1958)),ISBLANK(BC1958)),#N/A,
IF(AZ1958="empty","empty",
VLOOKUP(AZ1958,MonsterGroupTable!$A:$A,1,0)))))))</f>
        <v/>
      </c>
    </row>
    <row r="1959" spans="1:53">
      <c r="A1959">
        <v>20925</v>
      </c>
      <c r="B1959">
        <f t="shared" si="66"/>
        <v>1.1000000000000001</v>
      </c>
      <c r="C1959">
        <f t="shared" si="67"/>
        <v>1.1000000000000001</v>
      </c>
      <c r="F1959">
        <v>5460</v>
      </c>
      <c r="G1959">
        <v>269921</v>
      </c>
      <c r="H1959">
        <v>0</v>
      </c>
      <c r="I1959">
        <v>0</v>
      </c>
      <c r="J1959">
        <v>0</v>
      </c>
      <c r="K1959" t="s">
        <v>362</v>
      </c>
      <c r="L1959" t="s">
        <v>245</v>
      </c>
      <c r="M1959" t="s">
        <v>443</v>
      </c>
      <c r="N1959" t="s">
        <v>444</v>
      </c>
      <c r="O1959">
        <v>0</v>
      </c>
      <c r="P1959">
        <v>-4.75</v>
      </c>
      <c r="Q1959">
        <v>-3.5</v>
      </c>
      <c r="R1959">
        <v>4.75</v>
      </c>
      <c r="S1959">
        <v>3</v>
      </c>
      <c r="T1959">
        <v>-13.5</v>
      </c>
      <c r="U1959">
        <v>2.5499999999999998</v>
      </c>
      <c r="V1959">
        <v>-6.75</v>
      </c>
      <c r="W1959" t="str">
        <f t="shared" si="65"/>
        <v>g113,5,empty,3,204,1,1,0</v>
      </c>
      <c r="X1959" s="1" t="s">
        <v>312</v>
      </c>
      <c r="Y1959" s="2" t="str">
        <f>IF(AND(ISBLANK(X1959),OR(NOT(ISBLANK(Z1959)),NOT(ISBLANK(AA1959)))),#N/A,
IF(ISBLANK(X1959),"",
IF(AND(NOT(ISERROR(VLOOKUP(X1959,MonsterTable!$A:$B,MATCH(MonsterTable!$B$1,MonsterTable!$A$1:$B$1,0),0))),OR(ISBLANK(Z1959),ISBLANK(AA1959))),#N/A,
IFERROR(VLOOKUP(X1959,MonsterTable!$A:$B,MATCH(MonsterTable!$B$1,MonsterTable!$A$1:$B$1,0),0),
IF(OR(NOT(ISBLANK(Z1959)),ISBLANK(AA1959)),#N/A,
IF(X1959="empty","empty",
VLOOKUP(X1959,MonsterGroupTable!$A:$A,1,0)))))))</f>
        <v>g113</v>
      </c>
      <c r="AA1959">
        <v>5</v>
      </c>
      <c r="AE1959" s="1" t="s">
        <v>446</v>
      </c>
      <c r="AF1959" s="2" t="str">
        <f>IF(AND(ISBLANK(AE1959),OR(NOT(ISBLANK(AG1959)),NOT(ISBLANK(AH1959)))),#N/A,
IF(ISBLANK(AE1959),"",
IF(AND(NOT(ISERROR(VLOOKUP(AE1959,MonsterTable!$A:$B,MATCH(MonsterTable!$B$1,MonsterTable!$A$1:$B$1,0),0))),OR(ISBLANK(AG1959),ISBLANK(AH1959))),#N/A,
IFERROR(VLOOKUP(AE1959,MonsterTable!$A:$B,MATCH(MonsterTable!$B$1,MonsterTable!$A$1:$B$1,0),0),
IF(OR(NOT(ISBLANK(AG1959)),ISBLANK(AH1959)),#N/A,
IF(AE1959="empty","empty",
VLOOKUP(AE1959,MonsterGroupTable!$A:$A,1,0)))))))</f>
        <v>empty</v>
      </c>
      <c r="AH1959">
        <v>3</v>
      </c>
      <c r="AL1959" s="1" t="s">
        <v>340</v>
      </c>
      <c r="AM1959" s="2">
        <f>IF(AND(ISBLANK(AL1959),OR(NOT(ISBLANK(AN1959)),NOT(ISBLANK(AO1959)))),#N/A,
IF(ISBLANK(AL1959),"",
IF(AND(NOT(ISERROR(VLOOKUP(AL1959,MonsterTable!$A:$B,MATCH(MonsterTable!$B$1,MonsterTable!$A$1:$B$1,0),0))),OR(ISBLANK(AN1959),ISBLANK(AO1959))),#N/A,
IFERROR(VLOOKUP(AL1959,MonsterTable!$A:$B,MATCH(MonsterTable!$B$1,MonsterTable!$A$1:$B$1,0),0),
IF(OR(NOT(ISBLANK(AN1959)),ISBLANK(AO1959)),#N/A,
IF(AL1959="empty","empty",
VLOOKUP(AL1959,MonsterGroupTable!$A:$A,1,0)))))))</f>
        <v>204</v>
      </c>
      <c r="AN1959">
        <v>1</v>
      </c>
      <c r="AO1959">
        <v>1</v>
      </c>
      <c r="AP1959">
        <v>0</v>
      </c>
      <c r="AT1959" s="2" t="str">
        <f>IF(AND(ISBLANK(AS1959),OR(NOT(ISBLANK(AU1959)),NOT(ISBLANK(AV1959)))),#N/A,
IF(ISBLANK(AS1959),"",
IF(AND(NOT(ISERROR(VLOOKUP(AS1959,MonsterTable!$A:$B,MATCH(MonsterTable!$B$1,MonsterTable!$A$1:$B$1,0),0))),OR(ISBLANK(AU1959),ISBLANK(AV1959))),#N/A,
IFERROR(VLOOKUP(AS1959,MonsterTable!$A:$B,MATCH(MonsterTable!$B$1,MonsterTable!$A$1:$B$1,0),0),
IF(OR(NOT(ISBLANK(AU1959)),ISBLANK(AV1959)),#N/A,
IF(AS1959="empty","empty",
VLOOKUP(AS1959,MonsterGroupTable!$A:$A,1,0)))))))</f>
        <v/>
      </c>
      <c r="BA1959" s="2" t="str">
        <f>IF(AND(ISBLANK(AZ1959),OR(NOT(ISBLANK(BB1959)),NOT(ISBLANK(BC1959)))),#N/A,
IF(ISBLANK(AZ1959),"",
IF(AND(NOT(ISERROR(VLOOKUP(AZ1959,MonsterTable!$A:$B,MATCH(MonsterTable!$B$1,MonsterTable!$A$1:$B$1,0),0))),OR(ISBLANK(BB1959),ISBLANK(BC1959))),#N/A,
IFERROR(VLOOKUP(AZ1959,MonsterTable!$A:$B,MATCH(MonsterTable!$B$1,MonsterTable!$A$1:$B$1,0),0),
IF(OR(NOT(ISBLANK(BB1959)),ISBLANK(BC1959)),#N/A,
IF(AZ1959="empty","empty",
VLOOKUP(AZ1959,MonsterGroupTable!$A:$A,1,0)))))))</f>
        <v/>
      </c>
    </row>
    <row r="1960" spans="1:53">
      <c r="A1960">
        <v>20926</v>
      </c>
      <c r="B1960">
        <f t="shared" si="66"/>
        <v>1.1000000000000001</v>
      </c>
      <c r="C1960">
        <f t="shared" si="67"/>
        <v>1.1000000000000001</v>
      </c>
      <c r="F1960">
        <v>5460</v>
      </c>
      <c r="G1960">
        <v>270740</v>
      </c>
      <c r="H1960">
        <v>0</v>
      </c>
      <c r="I1960">
        <v>0</v>
      </c>
      <c r="J1960">
        <v>0</v>
      </c>
      <c r="K1960" t="s">
        <v>362</v>
      </c>
      <c r="L1960" t="s">
        <v>245</v>
      </c>
      <c r="M1960" t="s">
        <v>443</v>
      </c>
      <c r="N1960" t="s">
        <v>444</v>
      </c>
      <c r="O1960">
        <v>0</v>
      </c>
      <c r="P1960">
        <v>-4.75</v>
      </c>
      <c r="Q1960">
        <v>-3.5</v>
      </c>
      <c r="R1960">
        <v>4.75</v>
      </c>
      <c r="S1960">
        <v>3</v>
      </c>
      <c r="T1960">
        <v>-13.5</v>
      </c>
      <c r="U1960">
        <v>2.5499999999999998</v>
      </c>
      <c r="V1960">
        <v>-6.75</v>
      </c>
      <c r="W1960" t="str">
        <f t="shared" si="65"/>
        <v>g113,5,empty,3,204,1,1,0</v>
      </c>
      <c r="X1960" s="1" t="s">
        <v>312</v>
      </c>
      <c r="Y1960" s="2" t="str">
        <f>IF(AND(ISBLANK(X1960),OR(NOT(ISBLANK(Z1960)),NOT(ISBLANK(AA1960)))),#N/A,
IF(ISBLANK(X1960),"",
IF(AND(NOT(ISERROR(VLOOKUP(X1960,MonsterTable!$A:$B,MATCH(MonsterTable!$B$1,MonsterTable!$A$1:$B$1,0),0))),OR(ISBLANK(Z1960),ISBLANK(AA1960))),#N/A,
IFERROR(VLOOKUP(X1960,MonsterTable!$A:$B,MATCH(MonsterTable!$B$1,MonsterTable!$A$1:$B$1,0),0),
IF(OR(NOT(ISBLANK(Z1960)),ISBLANK(AA1960)),#N/A,
IF(X1960="empty","empty",
VLOOKUP(X1960,MonsterGroupTable!$A:$A,1,0)))))))</f>
        <v>g113</v>
      </c>
      <c r="AA1960">
        <v>5</v>
      </c>
      <c r="AE1960" s="1" t="s">
        <v>446</v>
      </c>
      <c r="AF1960" s="2" t="str">
        <f>IF(AND(ISBLANK(AE1960),OR(NOT(ISBLANK(AG1960)),NOT(ISBLANK(AH1960)))),#N/A,
IF(ISBLANK(AE1960),"",
IF(AND(NOT(ISERROR(VLOOKUP(AE1960,MonsterTable!$A:$B,MATCH(MonsterTable!$B$1,MonsterTable!$A$1:$B$1,0),0))),OR(ISBLANK(AG1960),ISBLANK(AH1960))),#N/A,
IFERROR(VLOOKUP(AE1960,MonsterTable!$A:$B,MATCH(MonsterTable!$B$1,MonsterTable!$A$1:$B$1,0),0),
IF(OR(NOT(ISBLANK(AG1960)),ISBLANK(AH1960)),#N/A,
IF(AE1960="empty","empty",
VLOOKUP(AE1960,MonsterGroupTable!$A:$A,1,0)))))))</f>
        <v>empty</v>
      </c>
      <c r="AH1960">
        <v>3</v>
      </c>
      <c r="AL1960" s="1" t="s">
        <v>340</v>
      </c>
      <c r="AM1960" s="2">
        <f>IF(AND(ISBLANK(AL1960),OR(NOT(ISBLANK(AN1960)),NOT(ISBLANK(AO1960)))),#N/A,
IF(ISBLANK(AL1960),"",
IF(AND(NOT(ISERROR(VLOOKUP(AL1960,MonsterTable!$A:$B,MATCH(MonsterTable!$B$1,MonsterTable!$A$1:$B$1,0),0))),OR(ISBLANK(AN1960),ISBLANK(AO1960))),#N/A,
IFERROR(VLOOKUP(AL1960,MonsterTable!$A:$B,MATCH(MonsterTable!$B$1,MonsterTable!$A$1:$B$1,0),0),
IF(OR(NOT(ISBLANK(AN1960)),ISBLANK(AO1960)),#N/A,
IF(AL1960="empty","empty",
VLOOKUP(AL1960,MonsterGroupTable!$A:$A,1,0)))))))</f>
        <v>204</v>
      </c>
      <c r="AN1960">
        <v>1</v>
      </c>
      <c r="AO1960">
        <v>1</v>
      </c>
      <c r="AP1960">
        <v>0</v>
      </c>
      <c r="AT1960" s="2" t="str">
        <f>IF(AND(ISBLANK(AS1960),OR(NOT(ISBLANK(AU1960)),NOT(ISBLANK(AV1960)))),#N/A,
IF(ISBLANK(AS1960),"",
IF(AND(NOT(ISERROR(VLOOKUP(AS1960,MonsterTable!$A:$B,MATCH(MonsterTable!$B$1,MonsterTable!$A$1:$B$1,0),0))),OR(ISBLANK(AU1960),ISBLANK(AV1960))),#N/A,
IFERROR(VLOOKUP(AS1960,MonsterTable!$A:$B,MATCH(MonsterTable!$B$1,MonsterTable!$A$1:$B$1,0),0),
IF(OR(NOT(ISBLANK(AU1960)),ISBLANK(AV1960)),#N/A,
IF(AS1960="empty","empty",
VLOOKUP(AS1960,MonsterGroupTable!$A:$A,1,0)))))))</f>
        <v/>
      </c>
      <c r="BA1960" s="2" t="str">
        <f>IF(AND(ISBLANK(AZ1960),OR(NOT(ISBLANK(BB1960)),NOT(ISBLANK(BC1960)))),#N/A,
IF(ISBLANK(AZ1960),"",
IF(AND(NOT(ISERROR(VLOOKUP(AZ1960,MonsterTable!$A:$B,MATCH(MonsterTable!$B$1,MonsterTable!$A$1:$B$1,0),0))),OR(ISBLANK(BB1960),ISBLANK(BC1960))),#N/A,
IFERROR(VLOOKUP(AZ1960,MonsterTable!$A:$B,MATCH(MonsterTable!$B$1,MonsterTable!$A$1:$B$1,0),0),
IF(OR(NOT(ISBLANK(BB1960)),ISBLANK(BC1960)),#N/A,
IF(AZ1960="empty","empty",
VLOOKUP(AZ1960,MonsterGroupTable!$A:$A,1,0)))))))</f>
        <v/>
      </c>
    </row>
    <row r="1961" spans="1:53">
      <c r="A1961">
        <v>20927</v>
      </c>
      <c r="B1961">
        <f t="shared" si="66"/>
        <v>1.1000000000000001</v>
      </c>
      <c r="C1961">
        <f t="shared" si="67"/>
        <v>1.1000000000000001</v>
      </c>
      <c r="F1961">
        <v>5460</v>
      </c>
      <c r="G1961">
        <v>271559</v>
      </c>
      <c r="H1961">
        <v>0</v>
      </c>
      <c r="I1961">
        <v>0</v>
      </c>
      <c r="J1961">
        <v>0</v>
      </c>
      <c r="K1961" t="s">
        <v>362</v>
      </c>
      <c r="L1961" t="s">
        <v>245</v>
      </c>
      <c r="M1961" t="s">
        <v>443</v>
      </c>
      <c r="N1961" t="s">
        <v>444</v>
      </c>
      <c r="O1961">
        <v>0</v>
      </c>
      <c r="P1961">
        <v>-4.75</v>
      </c>
      <c r="Q1961">
        <v>-3.5</v>
      </c>
      <c r="R1961">
        <v>4.75</v>
      </c>
      <c r="S1961">
        <v>3</v>
      </c>
      <c r="T1961">
        <v>-13.5</v>
      </c>
      <c r="U1961">
        <v>2.5499999999999998</v>
      </c>
      <c r="V1961">
        <v>-6.75</v>
      </c>
      <c r="W1961" t="str">
        <f t="shared" si="65"/>
        <v>g113,5,empty,3,204,1,1,0</v>
      </c>
      <c r="X1961" s="1" t="s">
        <v>312</v>
      </c>
      <c r="Y1961" s="2" t="str">
        <f>IF(AND(ISBLANK(X1961),OR(NOT(ISBLANK(Z1961)),NOT(ISBLANK(AA1961)))),#N/A,
IF(ISBLANK(X1961),"",
IF(AND(NOT(ISERROR(VLOOKUP(X1961,MonsterTable!$A:$B,MATCH(MonsterTable!$B$1,MonsterTable!$A$1:$B$1,0),0))),OR(ISBLANK(Z1961),ISBLANK(AA1961))),#N/A,
IFERROR(VLOOKUP(X1961,MonsterTable!$A:$B,MATCH(MonsterTable!$B$1,MonsterTable!$A$1:$B$1,0),0),
IF(OR(NOT(ISBLANK(Z1961)),ISBLANK(AA1961)),#N/A,
IF(X1961="empty","empty",
VLOOKUP(X1961,MonsterGroupTable!$A:$A,1,0)))))))</f>
        <v>g113</v>
      </c>
      <c r="AA1961">
        <v>5</v>
      </c>
      <c r="AE1961" s="1" t="s">
        <v>446</v>
      </c>
      <c r="AF1961" s="2" t="str">
        <f>IF(AND(ISBLANK(AE1961),OR(NOT(ISBLANK(AG1961)),NOT(ISBLANK(AH1961)))),#N/A,
IF(ISBLANK(AE1961),"",
IF(AND(NOT(ISERROR(VLOOKUP(AE1961,MonsterTable!$A:$B,MATCH(MonsterTable!$B$1,MonsterTable!$A$1:$B$1,0),0))),OR(ISBLANK(AG1961),ISBLANK(AH1961))),#N/A,
IFERROR(VLOOKUP(AE1961,MonsterTable!$A:$B,MATCH(MonsterTable!$B$1,MonsterTable!$A$1:$B$1,0),0),
IF(OR(NOT(ISBLANK(AG1961)),ISBLANK(AH1961)),#N/A,
IF(AE1961="empty","empty",
VLOOKUP(AE1961,MonsterGroupTable!$A:$A,1,0)))))))</f>
        <v>empty</v>
      </c>
      <c r="AH1961">
        <v>3</v>
      </c>
      <c r="AL1961" s="1" t="s">
        <v>340</v>
      </c>
      <c r="AM1961" s="2">
        <f>IF(AND(ISBLANK(AL1961),OR(NOT(ISBLANK(AN1961)),NOT(ISBLANK(AO1961)))),#N/A,
IF(ISBLANK(AL1961),"",
IF(AND(NOT(ISERROR(VLOOKUP(AL1961,MonsterTable!$A:$B,MATCH(MonsterTable!$B$1,MonsterTable!$A$1:$B$1,0),0))),OR(ISBLANK(AN1961),ISBLANK(AO1961))),#N/A,
IFERROR(VLOOKUP(AL1961,MonsterTable!$A:$B,MATCH(MonsterTable!$B$1,MonsterTable!$A$1:$B$1,0),0),
IF(OR(NOT(ISBLANK(AN1961)),ISBLANK(AO1961)),#N/A,
IF(AL1961="empty","empty",
VLOOKUP(AL1961,MonsterGroupTable!$A:$A,1,0)))))))</f>
        <v>204</v>
      </c>
      <c r="AN1961">
        <v>1</v>
      </c>
      <c r="AO1961">
        <v>1</v>
      </c>
      <c r="AP1961">
        <v>0</v>
      </c>
      <c r="AT1961" s="2" t="str">
        <f>IF(AND(ISBLANK(AS1961),OR(NOT(ISBLANK(AU1961)),NOT(ISBLANK(AV1961)))),#N/A,
IF(ISBLANK(AS1961),"",
IF(AND(NOT(ISERROR(VLOOKUP(AS1961,MonsterTable!$A:$B,MATCH(MonsterTable!$B$1,MonsterTable!$A$1:$B$1,0),0))),OR(ISBLANK(AU1961),ISBLANK(AV1961))),#N/A,
IFERROR(VLOOKUP(AS1961,MonsterTable!$A:$B,MATCH(MonsterTable!$B$1,MonsterTable!$A$1:$B$1,0),0),
IF(OR(NOT(ISBLANK(AU1961)),ISBLANK(AV1961)),#N/A,
IF(AS1961="empty","empty",
VLOOKUP(AS1961,MonsterGroupTable!$A:$A,1,0)))))))</f>
        <v/>
      </c>
      <c r="BA1961" s="2" t="str">
        <f>IF(AND(ISBLANK(AZ1961),OR(NOT(ISBLANK(BB1961)),NOT(ISBLANK(BC1961)))),#N/A,
IF(ISBLANK(AZ1961),"",
IF(AND(NOT(ISERROR(VLOOKUP(AZ1961,MonsterTable!$A:$B,MATCH(MonsterTable!$B$1,MonsterTable!$A$1:$B$1,0),0))),OR(ISBLANK(BB1961),ISBLANK(BC1961))),#N/A,
IFERROR(VLOOKUP(AZ1961,MonsterTable!$A:$B,MATCH(MonsterTable!$B$1,MonsterTable!$A$1:$B$1,0),0),
IF(OR(NOT(ISBLANK(BB1961)),ISBLANK(BC1961)),#N/A,
IF(AZ1961="empty","empty",
VLOOKUP(AZ1961,MonsterGroupTable!$A:$A,1,0)))))))</f>
        <v/>
      </c>
    </row>
    <row r="1962" spans="1:53">
      <c r="A1962">
        <v>20928</v>
      </c>
      <c r="B1962">
        <f t="shared" si="66"/>
        <v>1.1000000000000001</v>
      </c>
      <c r="C1962">
        <f t="shared" si="67"/>
        <v>1.1000000000000001</v>
      </c>
      <c r="F1962">
        <v>5460</v>
      </c>
      <c r="G1962">
        <v>272378</v>
      </c>
      <c r="H1962">
        <v>0</v>
      </c>
      <c r="I1962">
        <v>0</v>
      </c>
      <c r="J1962">
        <v>0</v>
      </c>
      <c r="K1962" t="s">
        <v>362</v>
      </c>
      <c r="L1962" t="s">
        <v>245</v>
      </c>
      <c r="M1962" t="s">
        <v>443</v>
      </c>
      <c r="N1962" t="s">
        <v>444</v>
      </c>
      <c r="O1962">
        <v>0</v>
      </c>
      <c r="P1962">
        <v>-4.75</v>
      </c>
      <c r="Q1962">
        <v>-3.5</v>
      </c>
      <c r="R1962">
        <v>4.75</v>
      </c>
      <c r="S1962">
        <v>3</v>
      </c>
      <c r="T1962">
        <v>-13.5</v>
      </c>
      <c r="U1962">
        <v>2.5499999999999998</v>
      </c>
      <c r="V1962">
        <v>-6.75</v>
      </c>
      <c r="W1962" t="str">
        <f t="shared" si="65"/>
        <v>g113,5,empty,3,204,1,1,0</v>
      </c>
      <c r="X1962" s="1" t="s">
        <v>312</v>
      </c>
      <c r="Y1962" s="2" t="str">
        <f>IF(AND(ISBLANK(X1962),OR(NOT(ISBLANK(Z1962)),NOT(ISBLANK(AA1962)))),#N/A,
IF(ISBLANK(X1962),"",
IF(AND(NOT(ISERROR(VLOOKUP(X1962,MonsterTable!$A:$B,MATCH(MonsterTable!$B$1,MonsterTable!$A$1:$B$1,0),0))),OR(ISBLANK(Z1962),ISBLANK(AA1962))),#N/A,
IFERROR(VLOOKUP(X1962,MonsterTable!$A:$B,MATCH(MonsterTable!$B$1,MonsterTable!$A$1:$B$1,0),0),
IF(OR(NOT(ISBLANK(Z1962)),ISBLANK(AA1962)),#N/A,
IF(X1962="empty","empty",
VLOOKUP(X1962,MonsterGroupTable!$A:$A,1,0)))))))</f>
        <v>g113</v>
      </c>
      <c r="AA1962">
        <v>5</v>
      </c>
      <c r="AE1962" s="1" t="s">
        <v>446</v>
      </c>
      <c r="AF1962" s="2" t="str">
        <f>IF(AND(ISBLANK(AE1962),OR(NOT(ISBLANK(AG1962)),NOT(ISBLANK(AH1962)))),#N/A,
IF(ISBLANK(AE1962),"",
IF(AND(NOT(ISERROR(VLOOKUP(AE1962,MonsterTable!$A:$B,MATCH(MonsterTable!$B$1,MonsterTable!$A$1:$B$1,0),0))),OR(ISBLANK(AG1962),ISBLANK(AH1962))),#N/A,
IFERROR(VLOOKUP(AE1962,MonsterTable!$A:$B,MATCH(MonsterTable!$B$1,MonsterTable!$A$1:$B$1,0),0),
IF(OR(NOT(ISBLANK(AG1962)),ISBLANK(AH1962)),#N/A,
IF(AE1962="empty","empty",
VLOOKUP(AE1962,MonsterGroupTable!$A:$A,1,0)))))))</f>
        <v>empty</v>
      </c>
      <c r="AH1962">
        <v>3</v>
      </c>
      <c r="AL1962" s="1" t="s">
        <v>340</v>
      </c>
      <c r="AM1962" s="2">
        <f>IF(AND(ISBLANK(AL1962),OR(NOT(ISBLANK(AN1962)),NOT(ISBLANK(AO1962)))),#N/A,
IF(ISBLANK(AL1962),"",
IF(AND(NOT(ISERROR(VLOOKUP(AL1962,MonsterTable!$A:$B,MATCH(MonsterTable!$B$1,MonsterTable!$A$1:$B$1,0),0))),OR(ISBLANK(AN1962),ISBLANK(AO1962))),#N/A,
IFERROR(VLOOKUP(AL1962,MonsterTable!$A:$B,MATCH(MonsterTable!$B$1,MonsterTable!$A$1:$B$1,0),0),
IF(OR(NOT(ISBLANK(AN1962)),ISBLANK(AO1962)),#N/A,
IF(AL1962="empty","empty",
VLOOKUP(AL1962,MonsterGroupTable!$A:$A,1,0)))))))</f>
        <v>204</v>
      </c>
      <c r="AN1962">
        <v>1</v>
      </c>
      <c r="AO1962">
        <v>1</v>
      </c>
      <c r="AP1962">
        <v>0</v>
      </c>
      <c r="AT1962" s="2" t="str">
        <f>IF(AND(ISBLANK(AS1962),OR(NOT(ISBLANK(AU1962)),NOT(ISBLANK(AV1962)))),#N/A,
IF(ISBLANK(AS1962),"",
IF(AND(NOT(ISERROR(VLOOKUP(AS1962,MonsterTable!$A:$B,MATCH(MonsterTable!$B$1,MonsterTable!$A$1:$B$1,0),0))),OR(ISBLANK(AU1962),ISBLANK(AV1962))),#N/A,
IFERROR(VLOOKUP(AS1962,MonsterTable!$A:$B,MATCH(MonsterTable!$B$1,MonsterTable!$A$1:$B$1,0),0),
IF(OR(NOT(ISBLANK(AU1962)),ISBLANK(AV1962)),#N/A,
IF(AS1962="empty","empty",
VLOOKUP(AS1962,MonsterGroupTable!$A:$A,1,0)))))))</f>
        <v/>
      </c>
      <c r="BA1962" s="2" t="str">
        <f>IF(AND(ISBLANK(AZ1962),OR(NOT(ISBLANK(BB1962)),NOT(ISBLANK(BC1962)))),#N/A,
IF(ISBLANK(AZ1962),"",
IF(AND(NOT(ISERROR(VLOOKUP(AZ1962,MonsterTable!$A:$B,MATCH(MonsterTable!$B$1,MonsterTable!$A$1:$B$1,0),0))),OR(ISBLANK(BB1962),ISBLANK(BC1962))),#N/A,
IFERROR(VLOOKUP(AZ1962,MonsterTable!$A:$B,MATCH(MonsterTable!$B$1,MonsterTable!$A$1:$B$1,0),0),
IF(OR(NOT(ISBLANK(BB1962)),ISBLANK(BC1962)),#N/A,
IF(AZ1962="empty","empty",
VLOOKUP(AZ1962,MonsterGroupTable!$A:$A,1,0)))))))</f>
        <v/>
      </c>
    </row>
    <row r="1963" spans="1:53">
      <c r="A1963">
        <v>20929</v>
      </c>
      <c r="B1963">
        <f t="shared" si="66"/>
        <v>1.1000000000000001</v>
      </c>
      <c r="C1963">
        <f t="shared" si="67"/>
        <v>1.1000000000000001</v>
      </c>
      <c r="F1963">
        <v>5460</v>
      </c>
      <c r="G1963">
        <v>273197</v>
      </c>
      <c r="H1963">
        <v>0</v>
      </c>
      <c r="I1963">
        <v>0</v>
      </c>
      <c r="J1963">
        <v>0</v>
      </c>
      <c r="K1963" t="s">
        <v>362</v>
      </c>
      <c r="L1963" t="s">
        <v>245</v>
      </c>
      <c r="M1963" t="s">
        <v>443</v>
      </c>
      <c r="N1963" t="s">
        <v>444</v>
      </c>
      <c r="O1963">
        <v>0</v>
      </c>
      <c r="P1963">
        <v>-4.75</v>
      </c>
      <c r="Q1963">
        <v>-3.5</v>
      </c>
      <c r="R1963">
        <v>4.75</v>
      </c>
      <c r="S1963">
        <v>3</v>
      </c>
      <c r="T1963">
        <v>-13.5</v>
      </c>
      <c r="U1963">
        <v>2.5499999999999998</v>
      </c>
      <c r="V1963">
        <v>-6.75</v>
      </c>
      <c r="W1963" t="str">
        <f t="shared" si="65"/>
        <v>g113,5,empty,3,204,1,1,0</v>
      </c>
      <c r="X1963" s="1" t="s">
        <v>312</v>
      </c>
      <c r="Y1963" s="2" t="str">
        <f>IF(AND(ISBLANK(X1963),OR(NOT(ISBLANK(Z1963)),NOT(ISBLANK(AA1963)))),#N/A,
IF(ISBLANK(X1963),"",
IF(AND(NOT(ISERROR(VLOOKUP(X1963,MonsterTable!$A:$B,MATCH(MonsterTable!$B$1,MonsterTable!$A$1:$B$1,0),0))),OR(ISBLANK(Z1963),ISBLANK(AA1963))),#N/A,
IFERROR(VLOOKUP(X1963,MonsterTable!$A:$B,MATCH(MonsterTable!$B$1,MonsterTable!$A$1:$B$1,0),0),
IF(OR(NOT(ISBLANK(Z1963)),ISBLANK(AA1963)),#N/A,
IF(X1963="empty","empty",
VLOOKUP(X1963,MonsterGroupTable!$A:$A,1,0)))))))</f>
        <v>g113</v>
      </c>
      <c r="AA1963">
        <v>5</v>
      </c>
      <c r="AE1963" s="1" t="s">
        <v>446</v>
      </c>
      <c r="AF1963" s="2" t="str">
        <f>IF(AND(ISBLANK(AE1963),OR(NOT(ISBLANK(AG1963)),NOT(ISBLANK(AH1963)))),#N/A,
IF(ISBLANK(AE1963),"",
IF(AND(NOT(ISERROR(VLOOKUP(AE1963,MonsterTable!$A:$B,MATCH(MonsterTable!$B$1,MonsterTable!$A$1:$B$1,0),0))),OR(ISBLANK(AG1963),ISBLANK(AH1963))),#N/A,
IFERROR(VLOOKUP(AE1963,MonsterTable!$A:$B,MATCH(MonsterTable!$B$1,MonsterTable!$A$1:$B$1,0),0),
IF(OR(NOT(ISBLANK(AG1963)),ISBLANK(AH1963)),#N/A,
IF(AE1963="empty","empty",
VLOOKUP(AE1963,MonsterGroupTable!$A:$A,1,0)))))))</f>
        <v>empty</v>
      </c>
      <c r="AH1963">
        <v>3</v>
      </c>
      <c r="AL1963" s="1" t="s">
        <v>340</v>
      </c>
      <c r="AM1963" s="2">
        <f>IF(AND(ISBLANK(AL1963),OR(NOT(ISBLANK(AN1963)),NOT(ISBLANK(AO1963)))),#N/A,
IF(ISBLANK(AL1963),"",
IF(AND(NOT(ISERROR(VLOOKUP(AL1963,MonsterTable!$A:$B,MATCH(MonsterTable!$B$1,MonsterTable!$A$1:$B$1,0),0))),OR(ISBLANK(AN1963),ISBLANK(AO1963))),#N/A,
IFERROR(VLOOKUP(AL1963,MonsterTable!$A:$B,MATCH(MonsterTable!$B$1,MonsterTable!$A$1:$B$1,0),0),
IF(OR(NOT(ISBLANK(AN1963)),ISBLANK(AO1963)),#N/A,
IF(AL1963="empty","empty",
VLOOKUP(AL1963,MonsterGroupTable!$A:$A,1,0)))))))</f>
        <v>204</v>
      </c>
      <c r="AN1963">
        <v>1</v>
      </c>
      <c r="AO1963">
        <v>1</v>
      </c>
      <c r="AP1963">
        <v>0</v>
      </c>
      <c r="AT1963" s="2" t="str">
        <f>IF(AND(ISBLANK(AS1963),OR(NOT(ISBLANK(AU1963)),NOT(ISBLANK(AV1963)))),#N/A,
IF(ISBLANK(AS1963),"",
IF(AND(NOT(ISERROR(VLOOKUP(AS1963,MonsterTable!$A:$B,MATCH(MonsterTable!$B$1,MonsterTable!$A$1:$B$1,0),0))),OR(ISBLANK(AU1963),ISBLANK(AV1963))),#N/A,
IFERROR(VLOOKUP(AS1963,MonsterTable!$A:$B,MATCH(MonsterTable!$B$1,MonsterTable!$A$1:$B$1,0),0),
IF(OR(NOT(ISBLANK(AU1963)),ISBLANK(AV1963)),#N/A,
IF(AS1963="empty","empty",
VLOOKUP(AS1963,MonsterGroupTable!$A:$A,1,0)))))))</f>
        <v/>
      </c>
      <c r="BA1963" s="2" t="str">
        <f>IF(AND(ISBLANK(AZ1963),OR(NOT(ISBLANK(BB1963)),NOT(ISBLANK(BC1963)))),#N/A,
IF(ISBLANK(AZ1963),"",
IF(AND(NOT(ISERROR(VLOOKUP(AZ1963,MonsterTable!$A:$B,MATCH(MonsterTable!$B$1,MonsterTable!$A$1:$B$1,0),0))),OR(ISBLANK(BB1963),ISBLANK(BC1963))),#N/A,
IFERROR(VLOOKUP(AZ1963,MonsterTable!$A:$B,MATCH(MonsterTable!$B$1,MonsterTable!$A$1:$B$1,0),0),
IF(OR(NOT(ISBLANK(BB1963)),ISBLANK(BC1963)),#N/A,
IF(AZ1963="empty","empty",
VLOOKUP(AZ1963,MonsterGroupTable!$A:$A,1,0)))))))</f>
        <v/>
      </c>
    </row>
    <row r="1964" spans="1:53">
      <c r="A1964">
        <v>20930</v>
      </c>
      <c r="B1964">
        <f t="shared" si="66"/>
        <v>1.2</v>
      </c>
      <c r="C1964">
        <f t="shared" si="67"/>
        <v>1.1000000000000001</v>
      </c>
      <c r="F1964">
        <v>5460</v>
      </c>
      <c r="G1964">
        <v>274016</v>
      </c>
      <c r="H1964">
        <v>0</v>
      </c>
      <c r="I1964">
        <v>0</v>
      </c>
      <c r="J1964">
        <v>0</v>
      </c>
      <c r="K1964" t="s">
        <v>362</v>
      </c>
      <c r="L1964" t="s">
        <v>245</v>
      </c>
      <c r="M1964" t="s">
        <v>443</v>
      </c>
      <c r="N1964" t="s">
        <v>444</v>
      </c>
      <c r="O1964">
        <v>0</v>
      </c>
      <c r="P1964">
        <v>-4.75</v>
      </c>
      <c r="Q1964">
        <v>-3.5</v>
      </c>
      <c r="R1964">
        <v>4.75</v>
      </c>
      <c r="S1964">
        <v>3</v>
      </c>
      <c r="T1964">
        <v>-13.5</v>
      </c>
      <c r="U1964">
        <v>2.5499999999999998</v>
      </c>
      <c r="V1964">
        <v>-6.75</v>
      </c>
      <c r="W1964" t="str">
        <f t="shared" si="65"/>
        <v>g113,5,empty,3,204,1,1,0</v>
      </c>
      <c r="X1964" s="1" t="s">
        <v>312</v>
      </c>
      <c r="Y1964" s="2" t="str">
        <f>IF(AND(ISBLANK(X1964),OR(NOT(ISBLANK(Z1964)),NOT(ISBLANK(AA1964)))),#N/A,
IF(ISBLANK(X1964),"",
IF(AND(NOT(ISERROR(VLOOKUP(X1964,MonsterTable!$A:$B,MATCH(MonsterTable!$B$1,MonsterTable!$A$1:$B$1,0),0))),OR(ISBLANK(Z1964),ISBLANK(AA1964))),#N/A,
IFERROR(VLOOKUP(X1964,MonsterTable!$A:$B,MATCH(MonsterTable!$B$1,MonsterTable!$A$1:$B$1,0),0),
IF(OR(NOT(ISBLANK(Z1964)),ISBLANK(AA1964)),#N/A,
IF(X1964="empty","empty",
VLOOKUP(X1964,MonsterGroupTable!$A:$A,1,0)))))))</f>
        <v>g113</v>
      </c>
      <c r="AA1964">
        <v>5</v>
      </c>
      <c r="AE1964" s="1" t="s">
        <v>446</v>
      </c>
      <c r="AF1964" s="2" t="str">
        <f>IF(AND(ISBLANK(AE1964),OR(NOT(ISBLANK(AG1964)),NOT(ISBLANK(AH1964)))),#N/A,
IF(ISBLANK(AE1964),"",
IF(AND(NOT(ISERROR(VLOOKUP(AE1964,MonsterTable!$A:$B,MATCH(MonsterTable!$B$1,MonsterTable!$A$1:$B$1,0),0))),OR(ISBLANK(AG1964),ISBLANK(AH1964))),#N/A,
IFERROR(VLOOKUP(AE1964,MonsterTable!$A:$B,MATCH(MonsterTable!$B$1,MonsterTable!$A$1:$B$1,0),0),
IF(OR(NOT(ISBLANK(AG1964)),ISBLANK(AH1964)),#N/A,
IF(AE1964="empty","empty",
VLOOKUP(AE1964,MonsterGroupTable!$A:$A,1,0)))))))</f>
        <v>empty</v>
      </c>
      <c r="AH1964">
        <v>3</v>
      </c>
      <c r="AL1964" s="1" t="s">
        <v>340</v>
      </c>
      <c r="AM1964" s="2">
        <f>IF(AND(ISBLANK(AL1964),OR(NOT(ISBLANK(AN1964)),NOT(ISBLANK(AO1964)))),#N/A,
IF(ISBLANK(AL1964),"",
IF(AND(NOT(ISERROR(VLOOKUP(AL1964,MonsterTable!$A:$B,MATCH(MonsterTable!$B$1,MonsterTable!$A$1:$B$1,0),0))),OR(ISBLANK(AN1964),ISBLANK(AO1964))),#N/A,
IFERROR(VLOOKUP(AL1964,MonsterTable!$A:$B,MATCH(MonsterTable!$B$1,MonsterTable!$A$1:$B$1,0),0),
IF(OR(NOT(ISBLANK(AN1964)),ISBLANK(AO1964)),#N/A,
IF(AL1964="empty","empty",
VLOOKUP(AL1964,MonsterGroupTable!$A:$A,1,0)))))))</f>
        <v>204</v>
      </c>
      <c r="AN1964">
        <v>1</v>
      </c>
      <c r="AO1964">
        <v>1</v>
      </c>
      <c r="AP1964">
        <v>0</v>
      </c>
      <c r="AT1964" s="2" t="str">
        <f>IF(AND(ISBLANK(AS1964),OR(NOT(ISBLANK(AU1964)),NOT(ISBLANK(AV1964)))),#N/A,
IF(ISBLANK(AS1964),"",
IF(AND(NOT(ISERROR(VLOOKUP(AS1964,MonsterTable!$A:$B,MATCH(MonsterTable!$B$1,MonsterTable!$A$1:$B$1,0),0))),OR(ISBLANK(AU1964),ISBLANK(AV1964))),#N/A,
IFERROR(VLOOKUP(AS1964,MonsterTable!$A:$B,MATCH(MonsterTable!$B$1,MonsterTable!$A$1:$B$1,0),0),
IF(OR(NOT(ISBLANK(AU1964)),ISBLANK(AV1964)),#N/A,
IF(AS1964="empty","empty",
VLOOKUP(AS1964,MonsterGroupTable!$A:$A,1,0)))))))</f>
        <v/>
      </c>
      <c r="BA1964" s="2" t="str">
        <f>IF(AND(ISBLANK(AZ1964),OR(NOT(ISBLANK(BB1964)),NOT(ISBLANK(BC1964)))),#N/A,
IF(ISBLANK(AZ1964),"",
IF(AND(NOT(ISERROR(VLOOKUP(AZ1964,MonsterTable!$A:$B,MATCH(MonsterTable!$B$1,MonsterTable!$A$1:$B$1,0),0))),OR(ISBLANK(BB1964),ISBLANK(BC1964))),#N/A,
IFERROR(VLOOKUP(AZ1964,MonsterTable!$A:$B,MATCH(MonsterTable!$B$1,MonsterTable!$A$1:$B$1,0),0),
IF(OR(NOT(ISBLANK(BB1964)),ISBLANK(BC1964)),#N/A,
IF(AZ1964="empty","empty",
VLOOKUP(AZ1964,MonsterGroupTable!$A:$A,1,0)))))))</f>
        <v/>
      </c>
    </row>
    <row r="1965" spans="1:53">
      <c r="A1965">
        <v>20931</v>
      </c>
      <c r="B1965">
        <f t="shared" si="66"/>
        <v>1.1000000000000001</v>
      </c>
      <c r="C1965">
        <f t="shared" si="67"/>
        <v>1.1000000000000001</v>
      </c>
      <c r="F1965">
        <v>5460</v>
      </c>
      <c r="G1965">
        <v>274835</v>
      </c>
      <c r="H1965">
        <v>0</v>
      </c>
      <c r="I1965">
        <v>0</v>
      </c>
      <c r="J1965">
        <v>0</v>
      </c>
      <c r="K1965" t="s">
        <v>362</v>
      </c>
      <c r="L1965" t="s">
        <v>247</v>
      </c>
      <c r="M1965" t="s">
        <v>443</v>
      </c>
      <c r="N1965" t="s">
        <v>444</v>
      </c>
      <c r="O1965">
        <v>0</v>
      </c>
      <c r="P1965">
        <v>-4.75</v>
      </c>
      <c r="Q1965">
        <v>-3.5</v>
      </c>
      <c r="R1965">
        <v>4.75</v>
      </c>
      <c r="S1965">
        <v>3</v>
      </c>
      <c r="T1965">
        <v>-13.5</v>
      </c>
      <c r="U1965">
        <v>2.5499999999999998</v>
      </c>
      <c r="V1965">
        <v>-6.75</v>
      </c>
      <c r="W1965" t="str">
        <f t="shared" si="65"/>
        <v>g114,5,empty,3,201,1,1,0</v>
      </c>
      <c r="X1965" s="1" t="s">
        <v>313</v>
      </c>
      <c r="Y1965" s="2" t="str">
        <f>IF(AND(ISBLANK(X1965),OR(NOT(ISBLANK(Z1965)),NOT(ISBLANK(AA1965)))),#N/A,
IF(ISBLANK(X1965),"",
IF(AND(NOT(ISERROR(VLOOKUP(X1965,MonsterTable!$A:$B,MATCH(MonsterTable!$B$1,MonsterTable!$A$1:$B$1,0),0))),OR(ISBLANK(Z1965),ISBLANK(AA1965))),#N/A,
IFERROR(VLOOKUP(X1965,MonsterTable!$A:$B,MATCH(MonsterTable!$B$1,MonsterTable!$A$1:$B$1,0),0),
IF(OR(NOT(ISBLANK(Z1965)),ISBLANK(AA1965)),#N/A,
IF(X1965="empty","empty",
VLOOKUP(X1965,MonsterGroupTable!$A:$A,1,0)))))))</f>
        <v>g114</v>
      </c>
      <c r="AA1965">
        <v>5</v>
      </c>
      <c r="AE1965" s="1" t="s">
        <v>446</v>
      </c>
      <c r="AF1965" s="2" t="str">
        <f>IF(AND(ISBLANK(AE1965),OR(NOT(ISBLANK(AG1965)),NOT(ISBLANK(AH1965)))),#N/A,
IF(ISBLANK(AE1965),"",
IF(AND(NOT(ISERROR(VLOOKUP(AE1965,MonsterTable!$A:$B,MATCH(MonsterTable!$B$1,MonsterTable!$A$1:$B$1,0),0))),OR(ISBLANK(AG1965),ISBLANK(AH1965))),#N/A,
IFERROR(VLOOKUP(AE1965,MonsterTable!$A:$B,MATCH(MonsterTable!$B$1,MonsterTable!$A$1:$B$1,0),0),
IF(OR(NOT(ISBLANK(AG1965)),ISBLANK(AH1965)),#N/A,
IF(AE1965="empty","empty",
VLOOKUP(AE1965,MonsterGroupTable!$A:$A,1,0)))))))</f>
        <v>empty</v>
      </c>
      <c r="AH1965">
        <v>3</v>
      </c>
      <c r="AL1965" s="1" t="s">
        <v>242</v>
      </c>
      <c r="AM1965" s="2">
        <f>IF(AND(ISBLANK(AL1965),OR(NOT(ISBLANK(AN1965)),NOT(ISBLANK(AO1965)))),#N/A,
IF(ISBLANK(AL1965),"",
IF(AND(NOT(ISERROR(VLOOKUP(AL1965,MonsterTable!$A:$B,MATCH(MonsterTable!$B$1,MonsterTable!$A$1:$B$1,0),0))),OR(ISBLANK(AN1965),ISBLANK(AO1965))),#N/A,
IFERROR(VLOOKUP(AL1965,MonsterTable!$A:$B,MATCH(MonsterTable!$B$1,MonsterTable!$A$1:$B$1,0),0),
IF(OR(NOT(ISBLANK(AN1965)),ISBLANK(AO1965)),#N/A,
IF(AL1965="empty","empty",
VLOOKUP(AL1965,MonsterGroupTable!$A:$A,1,0)))))))</f>
        <v>201</v>
      </c>
      <c r="AN1965">
        <v>1</v>
      </c>
      <c r="AO1965">
        <v>1</v>
      </c>
      <c r="AP1965">
        <v>0</v>
      </c>
      <c r="AT1965" s="2" t="str">
        <f>IF(AND(ISBLANK(AS1965),OR(NOT(ISBLANK(AU1965)),NOT(ISBLANK(AV1965)))),#N/A,
IF(ISBLANK(AS1965),"",
IF(AND(NOT(ISERROR(VLOOKUP(AS1965,MonsterTable!$A:$B,MATCH(MonsterTable!$B$1,MonsterTable!$A$1:$B$1,0),0))),OR(ISBLANK(AU1965),ISBLANK(AV1965))),#N/A,
IFERROR(VLOOKUP(AS1965,MonsterTable!$A:$B,MATCH(MonsterTable!$B$1,MonsterTable!$A$1:$B$1,0),0),
IF(OR(NOT(ISBLANK(AU1965)),ISBLANK(AV1965)),#N/A,
IF(AS1965="empty","empty",
VLOOKUP(AS1965,MonsterGroupTable!$A:$A,1,0)))))))</f>
        <v/>
      </c>
      <c r="BA1965" s="2" t="str">
        <f>IF(AND(ISBLANK(AZ1965),OR(NOT(ISBLANK(BB1965)),NOT(ISBLANK(BC1965)))),#N/A,
IF(ISBLANK(AZ1965),"",
IF(AND(NOT(ISERROR(VLOOKUP(AZ1965,MonsterTable!$A:$B,MATCH(MonsterTable!$B$1,MonsterTable!$A$1:$B$1,0),0))),OR(ISBLANK(BB1965),ISBLANK(BC1965))),#N/A,
IFERROR(VLOOKUP(AZ1965,MonsterTable!$A:$B,MATCH(MonsterTable!$B$1,MonsterTable!$A$1:$B$1,0),0),
IF(OR(NOT(ISBLANK(BB1965)),ISBLANK(BC1965)),#N/A,
IF(AZ1965="empty","empty",
VLOOKUP(AZ1965,MonsterGroupTable!$A:$A,1,0)))))))</f>
        <v/>
      </c>
    </row>
    <row r="1966" spans="1:53">
      <c r="A1966">
        <v>20932</v>
      </c>
      <c r="B1966">
        <f t="shared" si="66"/>
        <v>1.1000000000000001</v>
      </c>
      <c r="C1966">
        <f t="shared" si="67"/>
        <v>1.1000000000000001</v>
      </c>
      <c r="F1966">
        <v>5460</v>
      </c>
      <c r="G1966">
        <v>275654</v>
      </c>
      <c r="H1966">
        <v>0</v>
      </c>
      <c r="I1966">
        <v>0</v>
      </c>
      <c r="J1966">
        <v>0</v>
      </c>
      <c r="K1966" t="s">
        <v>362</v>
      </c>
      <c r="L1966" t="s">
        <v>247</v>
      </c>
      <c r="M1966" t="s">
        <v>443</v>
      </c>
      <c r="N1966" t="s">
        <v>444</v>
      </c>
      <c r="O1966">
        <v>0</v>
      </c>
      <c r="P1966">
        <v>-4.75</v>
      </c>
      <c r="Q1966">
        <v>-3.5</v>
      </c>
      <c r="R1966">
        <v>4.75</v>
      </c>
      <c r="S1966">
        <v>3</v>
      </c>
      <c r="T1966">
        <v>-13.5</v>
      </c>
      <c r="U1966">
        <v>2.5499999999999998</v>
      </c>
      <c r="V1966">
        <v>-6.75</v>
      </c>
      <c r="W1966" t="str">
        <f t="shared" si="65"/>
        <v>g114,5,empty,3,201,1,1,0</v>
      </c>
      <c r="X1966" s="1" t="s">
        <v>313</v>
      </c>
      <c r="Y1966" s="2" t="str">
        <f>IF(AND(ISBLANK(X1966),OR(NOT(ISBLANK(Z1966)),NOT(ISBLANK(AA1966)))),#N/A,
IF(ISBLANK(X1966),"",
IF(AND(NOT(ISERROR(VLOOKUP(X1966,MonsterTable!$A:$B,MATCH(MonsterTable!$B$1,MonsterTable!$A$1:$B$1,0),0))),OR(ISBLANK(Z1966),ISBLANK(AA1966))),#N/A,
IFERROR(VLOOKUP(X1966,MonsterTable!$A:$B,MATCH(MonsterTable!$B$1,MonsterTable!$A$1:$B$1,0),0),
IF(OR(NOT(ISBLANK(Z1966)),ISBLANK(AA1966)),#N/A,
IF(X1966="empty","empty",
VLOOKUP(X1966,MonsterGroupTable!$A:$A,1,0)))))))</f>
        <v>g114</v>
      </c>
      <c r="AA1966">
        <v>5</v>
      </c>
      <c r="AE1966" s="1" t="s">
        <v>446</v>
      </c>
      <c r="AF1966" s="2" t="str">
        <f>IF(AND(ISBLANK(AE1966),OR(NOT(ISBLANK(AG1966)),NOT(ISBLANK(AH1966)))),#N/A,
IF(ISBLANK(AE1966),"",
IF(AND(NOT(ISERROR(VLOOKUP(AE1966,MonsterTable!$A:$B,MATCH(MonsterTable!$B$1,MonsterTable!$A$1:$B$1,0),0))),OR(ISBLANK(AG1966),ISBLANK(AH1966))),#N/A,
IFERROR(VLOOKUP(AE1966,MonsterTable!$A:$B,MATCH(MonsterTable!$B$1,MonsterTable!$A$1:$B$1,0),0),
IF(OR(NOT(ISBLANK(AG1966)),ISBLANK(AH1966)),#N/A,
IF(AE1966="empty","empty",
VLOOKUP(AE1966,MonsterGroupTable!$A:$A,1,0)))))))</f>
        <v>empty</v>
      </c>
      <c r="AH1966">
        <v>3</v>
      </c>
      <c r="AL1966" s="1" t="s">
        <v>242</v>
      </c>
      <c r="AM1966" s="2">
        <f>IF(AND(ISBLANK(AL1966),OR(NOT(ISBLANK(AN1966)),NOT(ISBLANK(AO1966)))),#N/A,
IF(ISBLANK(AL1966),"",
IF(AND(NOT(ISERROR(VLOOKUP(AL1966,MonsterTable!$A:$B,MATCH(MonsterTable!$B$1,MonsterTable!$A$1:$B$1,0),0))),OR(ISBLANK(AN1966),ISBLANK(AO1966))),#N/A,
IFERROR(VLOOKUP(AL1966,MonsterTable!$A:$B,MATCH(MonsterTable!$B$1,MonsterTable!$A$1:$B$1,0),0),
IF(OR(NOT(ISBLANK(AN1966)),ISBLANK(AO1966)),#N/A,
IF(AL1966="empty","empty",
VLOOKUP(AL1966,MonsterGroupTable!$A:$A,1,0)))))))</f>
        <v>201</v>
      </c>
      <c r="AN1966">
        <v>1</v>
      </c>
      <c r="AO1966">
        <v>1</v>
      </c>
      <c r="AP1966">
        <v>0</v>
      </c>
      <c r="AT1966" s="2" t="str">
        <f>IF(AND(ISBLANK(AS1966),OR(NOT(ISBLANK(AU1966)),NOT(ISBLANK(AV1966)))),#N/A,
IF(ISBLANK(AS1966),"",
IF(AND(NOT(ISERROR(VLOOKUP(AS1966,MonsterTable!$A:$B,MATCH(MonsterTable!$B$1,MonsterTable!$A$1:$B$1,0),0))),OR(ISBLANK(AU1966),ISBLANK(AV1966))),#N/A,
IFERROR(VLOOKUP(AS1966,MonsterTable!$A:$B,MATCH(MonsterTable!$B$1,MonsterTable!$A$1:$B$1,0),0),
IF(OR(NOT(ISBLANK(AU1966)),ISBLANK(AV1966)),#N/A,
IF(AS1966="empty","empty",
VLOOKUP(AS1966,MonsterGroupTable!$A:$A,1,0)))))))</f>
        <v/>
      </c>
      <c r="BA1966" s="2" t="str">
        <f>IF(AND(ISBLANK(AZ1966),OR(NOT(ISBLANK(BB1966)),NOT(ISBLANK(BC1966)))),#N/A,
IF(ISBLANK(AZ1966),"",
IF(AND(NOT(ISERROR(VLOOKUP(AZ1966,MonsterTable!$A:$B,MATCH(MonsterTable!$B$1,MonsterTable!$A$1:$B$1,0),0))),OR(ISBLANK(BB1966),ISBLANK(BC1966))),#N/A,
IFERROR(VLOOKUP(AZ1966,MonsterTable!$A:$B,MATCH(MonsterTable!$B$1,MonsterTable!$A$1:$B$1,0),0),
IF(OR(NOT(ISBLANK(BB1966)),ISBLANK(BC1966)),#N/A,
IF(AZ1966="empty","empty",
VLOOKUP(AZ1966,MonsterGroupTable!$A:$A,1,0)))))))</f>
        <v/>
      </c>
    </row>
    <row r="1967" spans="1:53">
      <c r="A1967">
        <v>20933</v>
      </c>
      <c r="B1967">
        <f t="shared" si="66"/>
        <v>1.1000000000000001</v>
      </c>
      <c r="C1967">
        <f t="shared" si="67"/>
        <v>1.1000000000000001</v>
      </c>
      <c r="F1967">
        <v>5460</v>
      </c>
      <c r="G1967">
        <v>276473</v>
      </c>
      <c r="H1967">
        <v>0</v>
      </c>
      <c r="I1967">
        <v>0</v>
      </c>
      <c r="J1967">
        <v>0</v>
      </c>
      <c r="K1967" t="s">
        <v>362</v>
      </c>
      <c r="L1967" t="s">
        <v>247</v>
      </c>
      <c r="M1967" t="s">
        <v>443</v>
      </c>
      <c r="N1967" t="s">
        <v>444</v>
      </c>
      <c r="O1967">
        <v>0</v>
      </c>
      <c r="P1967">
        <v>-4.75</v>
      </c>
      <c r="Q1967">
        <v>-3.5</v>
      </c>
      <c r="R1967">
        <v>4.75</v>
      </c>
      <c r="S1967">
        <v>3</v>
      </c>
      <c r="T1967">
        <v>-13.5</v>
      </c>
      <c r="U1967">
        <v>2.5499999999999998</v>
      </c>
      <c r="V1967">
        <v>-6.75</v>
      </c>
      <c r="W1967" t="str">
        <f t="shared" si="65"/>
        <v>g114,5,empty,3,201,1,1,0</v>
      </c>
      <c r="X1967" s="1" t="s">
        <v>313</v>
      </c>
      <c r="Y1967" s="2" t="str">
        <f>IF(AND(ISBLANK(X1967),OR(NOT(ISBLANK(Z1967)),NOT(ISBLANK(AA1967)))),#N/A,
IF(ISBLANK(X1967),"",
IF(AND(NOT(ISERROR(VLOOKUP(X1967,MonsterTable!$A:$B,MATCH(MonsterTable!$B$1,MonsterTable!$A$1:$B$1,0),0))),OR(ISBLANK(Z1967),ISBLANK(AA1967))),#N/A,
IFERROR(VLOOKUP(X1967,MonsterTable!$A:$B,MATCH(MonsterTable!$B$1,MonsterTable!$A$1:$B$1,0),0),
IF(OR(NOT(ISBLANK(Z1967)),ISBLANK(AA1967)),#N/A,
IF(X1967="empty","empty",
VLOOKUP(X1967,MonsterGroupTable!$A:$A,1,0)))))))</f>
        <v>g114</v>
      </c>
      <c r="AA1967">
        <v>5</v>
      </c>
      <c r="AE1967" s="1" t="s">
        <v>446</v>
      </c>
      <c r="AF1967" s="2" t="str">
        <f>IF(AND(ISBLANK(AE1967),OR(NOT(ISBLANK(AG1967)),NOT(ISBLANK(AH1967)))),#N/A,
IF(ISBLANK(AE1967),"",
IF(AND(NOT(ISERROR(VLOOKUP(AE1967,MonsterTable!$A:$B,MATCH(MonsterTable!$B$1,MonsterTable!$A$1:$B$1,0),0))),OR(ISBLANK(AG1967),ISBLANK(AH1967))),#N/A,
IFERROR(VLOOKUP(AE1967,MonsterTable!$A:$B,MATCH(MonsterTable!$B$1,MonsterTable!$A$1:$B$1,0),0),
IF(OR(NOT(ISBLANK(AG1967)),ISBLANK(AH1967)),#N/A,
IF(AE1967="empty","empty",
VLOOKUP(AE1967,MonsterGroupTable!$A:$A,1,0)))))))</f>
        <v>empty</v>
      </c>
      <c r="AH1967">
        <v>3</v>
      </c>
      <c r="AL1967" s="1" t="s">
        <v>242</v>
      </c>
      <c r="AM1967" s="2">
        <f>IF(AND(ISBLANK(AL1967),OR(NOT(ISBLANK(AN1967)),NOT(ISBLANK(AO1967)))),#N/A,
IF(ISBLANK(AL1967),"",
IF(AND(NOT(ISERROR(VLOOKUP(AL1967,MonsterTable!$A:$B,MATCH(MonsterTable!$B$1,MonsterTable!$A$1:$B$1,0),0))),OR(ISBLANK(AN1967),ISBLANK(AO1967))),#N/A,
IFERROR(VLOOKUP(AL1967,MonsterTable!$A:$B,MATCH(MonsterTable!$B$1,MonsterTable!$A$1:$B$1,0),0),
IF(OR(NOT(ISBLANK(AN1967)),ISBLANK(AO1967)),#N/A,
IF(AL1967="empty","empty",
VLOOKUP(AL1967,MonsterGroupTable!$A:$A,1,0)))))))</f>
        <v>201</v>
      </c>
      <c r="AN1967">
        <v>1</v>
      </c>
      <c r="AO1967">
        <v>1</v>
      </c>
      <c r="AP1967">
        <v>0</v>
      </c>
      <c r="AT1967" s="2" t="str">
        <f>IF(AND(ISBLANK(AS1967),OR(NOT(ISBLANK(AU1967)),NOT(ISBLANK(AV1967)))),#N/A,
IF(ISBLANK(AS1967),"",
IF(AND(NOT(ISERROR(VLOOKUP(AS1967,MonsterTable!$A:$B,MATCH(MonsterTable!$B$1,MonsterTable!$A$1:$B$1,0),0))),OR(ISBLANK(AU1967),ISBLANK(AV1967))),#N/A,
IFERROR(VLOOKUP(AS1967,MonsterTable!$A:$B,MATCH(MonsterTable!$B$1,MonsterTable!$A$1:$B$1,0),0),
IF(OR(NOT(ISBLANK(AU1967)),ISBLANK(AV1967)),#N/A,
IF(AS1967="empty","empty",
VLOOKUP(AS1967,MonsterGroupTable!$A:$A,1,0)))))))</f>
        <v/>
      </c>
      <c r="BA1967" s="2" t="str">
        <f>IF(AND(ISBLANK(AZ1967),OR(NOT(ISBLANK(BB1967)),NOT(ISBLANK(BC1967)))),#N/A,
IF(ISBLANK(AZ1967),"",
IF(AND(NOT(ISERROR(VLOOKUP(AZ1967,MonsterTable!$A:$B,MATCH(MonsterTable!$B$1,MonsterTable!$A$1:$B$1,0),0))),OR(ISBLANK(BB1967),ISBLANK(BC1967))),#N/A,
IFERROR(VLOOKUP(AZ1967,MonsterTable!$A:$B,MATCH(MonsterTable!$B$1,MonsterTable!$A$1:$B$1,0),0),
IF(OR(NOT(ISBLANK(BB1967)),ISBLANK(BC1967)),#N/A,
IF(AZ1967="empty","empty",
VLOOKUP(AZ1967,MonsterGroupTable!$A:$A,1,0)))))))</f>
        <v/>
      </c>
    </row>
    <row r="1968" spans="1:53">
      <c r="A1968">
        <v>20934</v>
      </c>
      <c r="B1968">
        <f t="shared" si="66"/>
        <v>1.1000000000000001</v>
      </c>
      <c r="C1968">
        <f t="shared" si="67"/>
        <v>1.1000000000000001</v>
      </c>
      <c r="F1968">
        <v>5460</v>
      </c>
      <c r="G1968">
        <v>277292</v>
      </c>
      <c r="H1968">
        <v>0</v>
      </c>
      <c r="I1968">
        <v>0</v>
      </c>
      <c r="J1968">
        <v>0</v>
      </c>
      <c r="K1968" t="s">
        <v>362</v>
      </c>
      <c r="L1968" t="s">
        <v>247</v>
      </c>
      <c r="M1968" t="s">
        <v>443</v>
      </c>
      <c r="N1968" t="s">
        <v>444</v>
      </c>
      <c r="O1968">
        <v>0</v>
      </c>
      <c r="P1968">
        <v>-4.75</v>
      </c>
      <c r="Q1968">
        <v>-3.5</v>
      </c>
      <c r="R1968">
        <v>4.75</v>
      </c>
      <c r="S1968">
        <v>3</v>
      </c>
      <c r="T1968">
        <v>-13.5</v>
      </c>
      <c r="U1968">
        <v>2.5499999999999998</v>
      </c>
      <c r="V1968">
        <v>-6.75</v>
      </c>
      <c r="W1968" t="str">
        <f t="shared" si="65"/>
        <v>g114,5,empty,3,201,1,1,0</v>
      </c>
      <c r="X1968" s="1" t="s">
        <v>313</v>
      </c>
      <c r="Y1968" s="2" t="str">
        <f>IF(AND(ISBLANK(X1968),OR(NOT(ISBLANK(Z1968)),NOT(ISBLANK(AA1968)))),#N/A,
IF(ISBLANK(X1968),"",
IF(AND(NOT(ISERROR(VLOOKUP(X1968,MonsterTable!$A:$B,MATCH(MonsterTable!$B$1,MonsterTable!$A$1:$B$1,0),0))),OR(ISBLANK(Z1968),ISBLANK(AA1968))),#N/A,
IFERROR(VLOOKUP(X1968,MonsterTable!$A:$B,MATCH(MonsterTable!$B$1,MonsterTable!$A$1:$B$1,0),0),
IF(OR(NOT(ISBLANK(Z1968)),ISBLANK(AA1968)),#N/A,
IF(X1968="empty","empty",
VLOOKUP(X1968,MonsterGroupTable!$A:$A,1,0)))))))</f>
        <v>g114</v>
      </c>
      <c r="AA1968">
        <v>5</v>
      </c>
      <c r="AE1968" s="1" t="s">
        <v>446</v>
      </c>
      <c r="AF1968" s="2" t="str">
        <f>IF(AND(ISBLANK(AE1968),OR(NOT(ISBLANK(AG1968)),NOT(ISBLANK(AH1968)))),#N/A,
IF(ISBLANK(AE1968),"",
IF(AND(NOT(ISERROR(VLOOKUP(AE1968,MonsterTable!$A:$B,MATCH(MonsterTable!$B$1,MonsterTable!$A$1:$B$1,0),0))),OR(ISBLANK(AG1968),ISBLANK(AH1968))),#N/A,
IFERROR(VLOOKUP(AE1968,MonsterTable!$A:$B,MATCH(MonsterTable!$B$1,MonsterTable!$A$1:$B$1,0),0),
IF(OR(NOT(ISBLANK(AG1968)),ISBLANK(AH1968)),#N/A,
IF(AE1968="empty","empty",
VLOOKUP(AE1968,MonsterGroupTable!$A:$A,1,0)))))))</f>
        <v>empty</v>
      </c>
      <c r="AH1968">
        <v>3</v>
      </c>
      <c r="AL1968" s="1" t="s">
        <v>242</v>
      </c>
      <c r="AM1968" s="2">
        <f>IF(AND(ISBLANK(AL1968),OR(NOT(ISBLANK(AN1968)),NOT(ISBLANK(AO1968)))),#N/A,
IF(ISBLANK(AL1968),"",
IF(AND(NOT(ISERROR(VLOOKUP(AL1968,MonsterTable!$A:$B,MATCH(MonsterTable!$B$1,MonsterTable!$A$1:$B$1,0),0))),OR(ISBLANK(AN1968),ISBLANK(AO1968))),#N/A,
IFERROR(VLOOKUP(AL1968,MonsterTable!$A:$B,MATCH(MonsterTable!$B$1,MonsterTable!$A$1:$B$1,0),0),
IF(OR(NOT(ISBLANK(AN1968)),ISBLANK(AO1968)),#N/A,
IF(AL1968="empty","empty",
VLOOKUP(AL1968,MonsterGroupTable!$A:$A,1,0)))))))</f>
        <v>201</v>
      </c>
      <c r="AN1968">
        <v>1</v>
      </c>
      <c r="AO1968">
        <v>1</v>
      </c>
      <c r="AP1968">
        <v>0</v>
      </c>
      <c r="AT1968" s="2" t="str">
        <f>IF(AND(ISBLANK(AS1968),OR(NOT(ISBLANK(AU1968)),NOT(ISBLANK(AV1968)))),#N/A,
IF(ISBLANK(AS1968),"",
IF(AND(NOT(ISERROR(VLOOKUP(AS1968,MonsterTable!$A:$B,MATCH(MonsterTable!$B$1,MonsterTable!$A$1:$B$1,0),0))),OR(ISBLANK(AU1968),ISBLANK(AV1968))),#N/A,
IFERROR(VLOOKUP(AS1968,MonsterTable!$A:$B,MATCH(MonsterTable!$B$1,MonsterTable!$A$1:$B$1,0),0),
IF(OR(NOT(ISBLANK(AU1968)),ISBLANK(AV1968)),#N/A,
IF(AS1968="empty","empty",
VLOOKUP(AS1968,MonsterGroupTable!$A:$A,1,0)))))))</f>
        <v/>
      </c>
      <c r="BA1968" s="2" t="str">
        <f>IF(AND(ISBLANK(AZ1968),OR(NOT(ISBLANK(BB1968)),NOT(ISBLANK(BC1968)))),#N/A,
IF(ISBLANK(AZ1968),"",
IF(AND(NOT(ISERROR(VLOOKUP(AZ1968,MonsterTable!$A:$B,MATCH(MonsterTable!$B$1,MonsterTable!$A$1:$B$1,0),0))),OR(ISBLANK(BB1968),ISBLANK(BC1968))),#N/A,
IFERROR(VLOOKUP(AZ1968,MonsterTable!$A:$B,MATCH(MonsterTable!$B$1,MonsterTable!$A$1:$B$1,0),0),
IF(OR(NOT(ISBLANK(BB1968)),ISBLANK(BC1968)),#N/A,
IF(AZ1968="empty","empty",
VLOOKUP(AZ1968,MonsterGroupTable!$A:$A,1,0)))))))</f>
        <v/>
      </c>
    </row>
    <row r="1969" spans="1:53">
      <c r="A1969">
        <v>20935</v>
      </c>
      <c r="B1969">
        <f t="shared" si="66"/>
        <v>1.1000000000000001</v>
      </c>
      <c r="C1969">
        <f t="shared" si="67"/>
        <v>1.1000000000000001</v>
      </c>
      <c r="F1969">
        <v>5460</v>
      </c>
      <c r="G1969">
        <v>278111</v>
      </c>
      <c r="H1969">
        <v>0</v>
      </c>
      <c r="I1969">
        <v>0</v>
      </c>
      <c r="J1969">
        <v>0</v>
      </c>
      <c r="K1969" t="s">
        <v>362</v>
      </c>
      <c r="L1969" t="s">
        <v>247</v>
      </c>
      <c r="M1969" t="s">
        <v>443</v>
      </c>
      <c r="N1969" t="s">
        <v>444</v>
      </c>
      <c r="O1969">
        <v>0</v>
      </c>
      <c r="P1969">
        <v>-4.75</v>
      </c>
      <c r="Q1969">
        <v>-3.5</v>
      </c>
      <c r="R1969">
        <v>4.75</v>
      </c>
      <c r="S1969">
        <v>3</v>
      </c>
      <c r="T1969">
        <v>-13.5</v>
      </c>
      <c r="U1969">
        <v>2.5499999999999998</v>
      </c>
      <c r="V1969">
        <v>-6.75</v>
      </c>
      <c r="W1969" t="str">
        <f t="shared" si="65"/>
        <v>g114,5,empty,3,201,1,1,0</v>
      </c>
      <c r="X1969" s="1" t="s">
        <v>313</v>
      </c>
      <c r="Y1969" s="2" t="str">
        <f>IF(AND(ISBLANK(X1969),OR(NOT(ISBLANK(Z1969)),NOT(ISBLANK(AA1969)))),#N/A,
IF(ISBLANK(X1969),"",
IF(AND(NOT(ISERROR(VLOOKUP(X1969,MonsterTable!$A:$B,MATCH(MonsterTable!$B$1,MonsterTable!$A$1:$B$1,0),0))),OR(ISBLANK(Z1969),ISBLANK(AA1969))),#N/A,
IFERROR(VLOOKUP(X1969,MonsterTable!$A:$B,MATCH(MonsterTable!$B$1,MonsterTable!$A$1:$B$1,0),0),
IF(OR(NOT(ISBLANK(Z1969)),ISBLANK(AA1969)),#N/A,
IF(X1969="empty","empty",
VLOOKUP(X1969,MonsterGroupTable!$A:$A,1,0)))))))</f>
        <v>g114</v>
      </c>
      <c r="AA1969">
        <v>5</v>
      </c>
      <c r="AE1969" s="1" t="s">
        <v>446</v>
      </c>
      <c r="AF1969" s="2" t="str">
        <f>IF(AND(ISBLANK(AE1969),OR(NOT(ISBLANK(AG1969)),NOT(ISBLANK(AH1969)))),#N/A,
IF(ISBLANK(AE1969),"",
IF(AND(NOT(ISERROR(VLOOKUP(AE1969,MonsterTable!$A:$B,MATCH(MonsterTable!$B$1,MonsterTable!$A$1:$B$1,0),0))),OR(ISBLANK(AG1969),ISBLANK(AH1969))),#N/A,
IFERROR(VLOOKUP(AE1969,MonsterTable!$A:$B,MATCH(MonsterTable!$B$1,MonsterTable!$A$1:$B$1,0),0),
IF(OR(NOT(ISBLANK(AG1969)),ISBLANK(AH1969)),#N/A,
IF(AE1969="empty","empty",
VLOOKUP(AE1969,MonsterGroupTable!$A:$A,1,0)))))))</f>
        <v>empty</v>
      </c>
      <c r="AH1969">
        <v>3</v>
      </c>
      <c r="AL1969" s="1" t="s">
        <v>242</v>
      </c>
      <c r="AM1969" s="2">
        <f>IF(AND(ISBLANK(AL1969),OR(NOT(ISBLANK(AN1969)),NOT(ISBLANK(AO1969)))),#N/A,
IF(ISBLANK(AL1969),"",
IF(AND(NOT(ISERROR(VLOOKUP(AL1969,MonsterTable!$A:$B,MATCH(MonsterTable!$B$1,MonsterTable!$A$1:$B$1,0),0))),OR(ISBLANK(AN1969),ISBLANK(AO1969))),#N/A,
IFERROR(VLOOKUP(AL1969,MonsterTable!$A:$B,MATCH(MonsterTable!$B$1,MonsterTable!$A$1:$B$1,0),0),
IF(OR(NOT(ISBLANK(AN1969)),ISBLANK(AO1969)),#N/A,
IF(AL1969="empty","empty",
VLOOKUP(AL1969,MonsterGroupTable!$A:$A,1,0)))))))</f>
        <v>201</v>
      </c>
      <c r="AN1969">
        <v>1</v>
      </c>
      <c r="AO1969">
        <v>1</v>
      </c>
      <c r="AP1969">
        <v>0</v>
      </c>
      <c r="AT1969" s="2" t="str">
        <f>IF(AND(ISBLANK(AS1969),OR(NOT(ISBLANK(AU1969)),NOT(ISBLANK(AV1969)))),#N/A,
IF(ISBLANK(AS1969),"",
IF(AND(NOT(ISERROR(VLOOKUP(AS1969,MonsterTable!$A:$B,MATCH(MonsterTable!$B$1,MonsterTable!$A$1:$B$1,0),0))),OR(ISBLANK(AU1969),ISBLANK(AV1969))),#N/A,
IFERROR(VLOOKUP(AS1969,MonsterTable!$A:$B,MATCH(MonsterTable!$B$1,MonsterTable!$A$1:$B$1,0),0),
IF(OR(NOT(ISBLANK(AU1969)),ISBLANK(AV1969)),#N/A,
IF(AS1969="empty","empty",
VLOOKUP(AS1969,MonsterGroupTable!$A:$A,1,0)))))))</f>
        <v/>
      </c>
      <c r="BA1969" s="2" t="str">
        <f>IF(AND(ISBLANK(AZ1969),OR(NOT(ISBLANK(BB1969)),NOT(ISBLANK(BC1969)))),#N/A,
IF(ISBLANK(AZ1969),"",
IF(AND(NOT(ISERROR(VLOOKUP(AZ1969,MonsterTable!$A:$B,MATCH(MonsterTable!$B$1,MonsterTable!$A$1:$B$1,0),0))),OR(ISBLANK(BB1969),ISBLANK(BC1969))),#N/A,
IFERROR(VLOOKUP(AZ1969,MonsterTable!$A:$B,MATCH(MonsterTable!$B$1,MonsterTable!$A$1:$B$1,0),0),
IF(OR(NOT(ISBLANK(BB1969)),ISBLANK(BC1969)),#N/A,
IF(AZ1969="empty","empty",
VLOOKUP(AZ1969,MonsterGroupTable!$A:$A,1,0)))))))</f>
        <v/>
      </c>
    </row>
    <row r="1970" spans="1:53">
      <c r="A1970">
        <v>20936</v>
      </c>
      <c r="B1970">
        <f t="shared" si="66"/>
        <v>1.1000000000000001</v>
      </c>
      <c r="C1970">
        <f t="shared" si="67"/>
        <v>1.1000000000000001</v>
      </c>
      <c r="F1970">
        <v>5460</v>
      </c>
      <c r="G1970">
        <v>278930</v>
      </c>
      <c r="H1970">
        <v>0</v>
      </c>
      <c r="I1970">
        <v>0</v>
      </c>
      <c r="J1970">
        <v>0</v>
      </c>
      <c r="K1970" t="s">
        <v>362</v>
      </c>
      <c r="L1970" t="s">
        <v>247</v>
      </c>
      <c r="M1970" t="s">
        <v>443</v>
      </c>
      <c r="N1970" t="s">
        <v>444</v>
      </c>
      <c r="O1970">
        <v>0</v>
      </c>
      <c r="P1970">
        <v>-4.75</v>
      </c>
      <c r="Q1970">
        <v>-3.5</v>
      </c>
      <c r="R1970">
        <v>4.75</v>
      </c>
      <c r="S1970">
        <v>3</v>
      </c>
      <c r="T1970">
        <v>-13.5</v>
      </c>
      <c r="U1970">
        <v>2.5499999999999998</v>
      </c>
      <c r="V1970">
        <v>-6.75</v>
      </c>
      <c r="W1970" t="str">
        <f t="shared" si="65"/>
        <v>g114,5,empty,3,201,1,1,0</v>
      </c>
      <c r="X1970" s="1" t="s">
        <v>313</v>
      </c>
      <c r="Y1970" s="2" t="str">
        <f>IF(AND(ISBLANK(X1970),OR(NOT(ISBLANK(Z1970)),NOT(ISBLANK(AA1970)))),#N/A,
IF(ISBLANK(X1970),"",
IF(AND(NOT(ISERROR(VLOOKUP(X1970,MonsterTable!$A:$B,MATCH(MonsterTable!$B$1,MonsterTable!$A$1:$B$1,0),0))),OR(ISBLANK(Z1970),ISBLANK(AA1970))),#N/A,
IFERROR(VLOOKUP(X1970,MonsterTable!$A:$B,MATCH(MonsterTable!$B$1,MonsterTable!$A$1:$B$1,0),0),
IF(OR(NOT(ISBLANK(Z1970)),ISBLANK(AA1970)),#N/A,
IF(X1970="empty","empty",
VLOOKUP(X1970,MonsterGroupTable!$A:$A,1,0)))))))</f>
        <v>g114</v>
      </c>
      <c r="AA1970">
        <v>5</v>
      </c>
      <c r="AE1970" s="1" t="s">
        <v>446</v>
      </c>
      <c r="AF1970" s="2" t="str">
        <f>IF(AND(ISBLANK(AE1970),OR(NOT(ISBLANK(AG1970)),NOT(ISBLANK(AH1970)))),#N/A,
IF(ISBLANK(AE1970),"",
IF(AND(NOT(ISERROR(VLOOKUP(AE1970,MonsterTable!$A:$B,MATCH(MonsterTable!$B$1,MonsterTable!$A$1:$B$1,0),0))),OR(ISBLANK(AG1970),ISBLANK(AH1970))),#N/A,
IFERROR(VLOOKUP(AE1970,MonsterTable!$A:$B,MATCH(MonsterTable!$B$1,MonsterTable!$A$1:$B$1,0),0),
IF(OR(NOT(ISBLANK(AG1970)),ISBLANK(AH1970)),#N/A,
IF(AE1970="empty","empty",
VLOOKUP(AE1970,MonsterGroupTable!$A:$A,1,0)))))))</f>
        <v>empty</v>
      </c>
      <c r="AH1970">
        <v>3</v>
      </c>
      <c r="AL1970" s="1" t="s">
        <v>242</v>
      </c>
      <c r="AM1970" s="2">
        <f>IF(AND(ISBLANK(AL1970),OR(NOT(ISBLANK(AN1970)),NOT(ISBLANK(AO1970)))),#N/A,
IF(ISBLANK(AL1970),"",
IF(AND(NOT(ISERROR(VLOOKUP(AL1970,MonsterTable!$A:$B,MATCH(MonsterTable!$B$1,MonsterTable!$A$1:$B$1,0),0))),OR(ISBLANK(AN1970),ISBLANK(AO1970))),#N/A,
IFERROR(VLOOKUP(AL1970,MonsterTable!$A:$B,MATCH(MonsterTable!$B$1,MonsterTable!$A$1:$B$1,0),0),
IF(OR(NOT(ISBLANK(AN1970)),ISBLANK(AO1970)),#N/A,
IF(AL1970="empty","empty",
VLOOKUP(AL1970,MonsterGroupTable!$A:$A,1,0)))))))</f>
        <v>201</v>
      </c>
      <c r="AN1970">
        <v>1</v>
      </c>
      <c r="AO1970">
        <v>1</v>
      </c>
      <c r="AP1970">
        <v>0</v>
      </c>
      <c r="AT1970" s="2" t="str">
        <f>IF(AND(ISBLANK(AS1970),OR(NOT(ISBLANK(AU1970)),NOT(ISBLANK(AV1970)))),#N/A,
IF(ISBLANK(AS1970),"",
IF(AND(NOT(ISERROR(VLOOKUP(AS1970,MonsterTable!$A:$B,MATCH(MonsterTable!$B$1,MonsterTable!$A$1:$B$1,0),0))),OR(ISBLANK(AU1970),ISBLANK(AV1970))),#N/A,
IFERROR(VLOOKUP(AS1970,MonsterTable!$A:$B,MATCH(MonsterTable!$B$1,MonsterTable!$A$1:$B$1,0),0),
IF(OR(NOT(ISBLANK(AU1970)),ISBLANK(AV1970)),#N/A,
IF(AS1970="empty","empty",
VLOOKUP(AS1970,MonsterGroupTable!$A:$A,1,0)))))))</f>
        <v/>
      </c>
      <c r="BA1970" s="2" t="str">
        <f>IF(AND(ISBLANK(AZ1970),OR(NOT(ISBLANK(BB1970)),NOT(ISBLANK(BC1970)))),#N/A,
IF(ISBLANK(AZ1970),"",
IF(AND(NOT(ISERROR(VLOOKUP(AZ1970,MonsterTable!$A:$B,MATCH(MonsterTable!$B$1,MonsterTable!$A$1:$B$1,0),0))),OR(ISBLANK(BB1970),ISBLANK(BC1970))),#N/A,
IFERROR(VLOOKUP(AZ1970,MonsterTable!$A:$B,MATCH(MonsterTable!$B$1,MonsterTable!$A$1:$B$1,0),0),
IF(OR(NOT(ISBLANK(BB1970)),ISBLANK(BC1970)),#N/A,
IF(AZ1970="empty","empty",
VLOOKUP(AZ1970,MonsterGroupTable!$A:$A,1,0)))))))</f>
        <v/>
      </c>
    </row>
    <row r="1971" spans="1:53">
      <c r="A1971">
        <v>20937</v>
      </c>
      <c r="B1971">
        <f t="shared" si="66"/>
        <v>1.1000000000000001</v>
      </c>
      <c r="C1971">
        <f t="shared" si="67"/>
        <v>1.1000000000000001</v>
      </c>
      <c r="F1971">
        <v>5460</v>
      </c>
      <c r="G1971">
        <v>279749</v>
      </c>
      <c r="H1971">
        <v>0</v>
      </c>
      <c r="I1971">
        <v>0</v>
      </c>
      <c r="J1971">
        <v>0</v>
      </c>
      <c r="K1971" t="s">
        <v>362</v>
      </c>
      <c r="L1971" t="s">
        <v>247</v>
      </c>
      <c r="M1971" t="s">
        <v>443</v>
      </c>
      <c r="N1971" t="s">
        <v>444</v>
      </c>
      <c r="O1971">
        <v>0</v>
      </c>
      <c r="P1971">
        <v>-4.75</v>
      </c>
      <c r="Q1971">
        <v>-3.5</v>
      </c>
      <c r="R1971">
        <v>4.75</v>
      </c>
      <c r="S1971">
        <v>3</v>
      </c>
      <c r="T1971">
        <v>-13.5</v>
      </c>
      <c r="U1971">
        <v>2.5499999999999998</v>
      </c>
      <c r="V1971">
        <v>-6.75</v>
      </c>
      <c r="W1971" t="str">
        <f t="shared" si="65"/>
        <v>g114,5,empty,3,201,1,1,0</v>
      </c>
      <c r="X1971" s="1" t="s">
        <v>313</v>
      </c>
      <c r="Y1971" s="2" t="str">
        <f>IF(AND(ISBLANK(X1971),OR(NOT(ISBLANK(Z1971)),NOT(ISBLANK(AA1971)))),#N/A,
IF(ISBLANK(X1971),"",
IF(AND(NOT(ISERROR(VLOOKUP(X1971,MonsterTable!$A:$B,MATCH(MonsterTable!$B$1,MonsterTable!$A$1:$B$1,0),0))),OR(ISBLANK(Z1971),ISBLANK(AA1971))),#N/A,
IFERROR(VLOOKUP(X1971,MonsterTable!$A:$B,MATCH(MonsterTable!$B$1,MonsterTable!$A$1:$B$1,0),0),
IF(OR(NOT(ISBLANK(Z1971)),ISBLANK(AA1971)),#N/A,
IF(X1971="empty","empty",
VLOOKUP(X1971,MonsterGroupTable!$A:$A,1,0)))))))</f>
        <v>g114</v>
      </c>
      <c r="AA1971">
        <v>5</v>
      </c>
      <c r="AE1971" s="1" t="s">
        <v>446</v>
      </c>
      <c r="AF1971" s="2" t="str">
        <f>IF(AND(ISBLANK(AE1971),OR(NOT(ISBLANK(AG1971)),NOT(ISBLANK(AH1971)))),#N/A,
IF(ISBLANK(AE1971),"",
IF(AND(NOT(ISERROR(VLOOKUP(AE1971,MonsterTable!$A:$B,MATCH(MonsterTable!$B$1,MonsterTable!$A$1:$B$1,0),0))),OR(ISBLANK(AG1971),ISBLANK(AH1971))),#N/A,
IFERROR(VLOOKUP(AE1971,MonsterTable!$A:$B,MATCH(MonsterTable!$B$1,MonsterTable!$A$1:$B$1,0),0),
IF(OR(NOT(ISBLANK(AG1971)),ISBLANK(AH1971)),#N/A,
IF(AE1971="empty","empty",
VLOOKUP(AE1971,MonsterGroupTable!$A:$A,1,0)))))))</f>
        <v>empty</v>
      </c>
      <c r="AH1971">
        <v>3</v>
      </c>
      <c r="AL1971" s="1" t="s">
        <v>242</v>
      </c>
      <c r="AM1971" s="2">
        <f>IF(AND(ISBLANK(AL1971),OR(NOT(ISBLANK(AN1971)),NOT(ISBLANK(AO1971)))),#N/A,
IF(ISBLANK(AL1971),"",
IF(AND(NOT(ISERROR(VLOOKUP(AL1971,MonsterTable!$A:$B,MATCH(MonsterTable!$B$1,MonsterTable!$A$1:$B$1,0),0))),OR(ISBLANK(AN1971),ISBLANK(AO1971))),#N/A,
IFERROR(VLOOKUP(AL1971,MonsterTable!$A:$B,MATCH(MonsterTable!$B$1,MonsterTable!$A$1:$B$1,0),0),
IF(OR(NOT(ISBLANK(AN1971)),ISBLANK(AO1971)),#N/A,
IF(AL1971="empty","empty",
VLOOKUP(AL1971,MonsterGroupTable!$A:$A,1,0)))))))</f>
        <v>201</v>
      </c>
      <c r="AN1971">
        <v>1</v>
      </c>
      <c r="AO1971">
        <v>1</v>
      </c>
      <c r="AP1971">
        <v>0</v>
      </c>
      <c r="AT1971" s="2" t="str">
        <f>IF(AND(ISBLANK(AS1971),OR(NOT(ISBLANK(AU1971)),NOT(ISBLANK(AV1971)))),#N/A,
IF(ISBLANK(AS1971),"",
IF(AND(NOT(ISERROR(VLOOKUP(AS1971,MonsterTable!$A:$B,MATCH(MonsterTable!$B$1,MonsterTable!$A$1:$B$1,0),0))),OR(ISBLANK(AU1971),ISBLANK(AV1971))),#N/A,
IFERROR(VLOOKUP(AS1971,MonsterTable!$A:$B,MATCH(MonsterTable!$B$1,MonsterTable!$A$1:$B$1,0),0),
IF(OR(NOT(ISBLANK(AU1971)),ISBLANK(AV1971)),#N/A,
IF(AS1971="empty","empty",
VLOOKUP(AS1971,MonsterGroupTable!$A:$A,1,0)))))))</f>
        <v/>
      </c>
      <c r="BA1971" s="2" t="str">
        <f>IF(AND(ISBLANK(AZ1971),OR(NOT(ISBLANK(BB1971)),NOT(ISBLANK(BC1971)))),#N/A,
IF(ISBLANK(AZ1971),"",
IF(AND(NOT(ISERROR(VLOOKUP(AZ1971,MonsterTable!$A:$B,MATCH(MonsterTable!$B$1,MonsterTable!$A$1:$B$1,0),0))),OR(ISBLANK(BB1971),ISBLANK(BC1971))),#N/A,
IFERROR(VLOOKUP(AZ1971,MonsterTable!$A:$B,MATCH(MonsterTable!$B$1,MonsterTable!$A$1:$B$1,0),0),
IF(OR(NOT(ISBLANK(BB1971)),ISBLANK(BC1971)),#N/A,
IF(AZ1971="empty","empty",
VLOOKUP(AZ1971,MonsterGroupTable!$A:$A,1,0)))))))</f>
        <v/>
      </c>
    </row>
    <row r="1972" spans="1:53">
      <c r="A1972">
        <v>20938</v>
      </c>
      <c r="B1972">
        <f t="shared" si="66"/>
        <v>1.1000000000000001</v>
      </c>
      <c r="C1972">
        <f t="shared" si="67"/>
        <v>1.1000000000000001</v>
      </c>
      <c r="F1972">
        <v>5460</v>
      </c>
      <c r="G1972">
        <v>280568</v>
      </c>
      <c r="H1972">
        <v>0</v>
      </c>
      <c r="I1972">
        <v>0</v>
      </c>
      <c r="J1972">
        <v>0</v>
      </c>
      <c r="K1972" t="s">
        <v>362</v>
      </c>
      <c r="L1972" t="s">
        <v>247</v>
      </c>
      <c r="M1972" t="s">
        <v>443</v>
      </c>
      <c r="N1972" t="s">
        <v>444</v>
      </c>
      <c r="O1972">
        <v>0</v>
      </c>
      <c r="P1972">
        <v>-4.75</v>
      </c>
      <c r="Q1972">
        <v>-3.5</v>
      </c>
      <c r="R1972">
        <v>4.75</v>
      </c>
      <c r="S1972">
        <v>3</v>
      </c>
      <c r="T1972">
        <v>-13.5</v>
      </c>
      <c r="U1972">
        <v>2.5499999999999998</v>
      </c>
      <c r="V1972">
        <v>-6.75</v>
      </c>
      <c r="W1972" t="str">
        <f t="shared" si="65"/>
        <v>g114,5,empty,3,201,1,1,0</v>
      </c>
      <c r="X1972" s="1" t="s">
        <v>313</v>
      </c>
      <c r="Y1972" s="2" t="str">
        <f>IF(AND(ISBLANK(X1972),OR(NOT(ISBLANK(Z1972)),NOT(ISBLANK(AA1972)))),#N/A,
IF(ISBLANK(X1972),"",
IF(AND(NOT(ISERROR(VLOOKUP(X1972,MonsterTable!$A:$B,MATCH(MonsterTable!$B$1,MonsterTable!$A$1:$B$1,0),0))),OR(ISBLANK(Z1972),ISBLANK(AA1972))),#N/A,
IFERROR(VLOOKUP(X1972,MonsterTable!$A:$B,MATCH(MonsterTable!$B$1,MonsterTable!$A$1:$B$1,0),0),
IF(OR(NOT(ISBLANK(Z1972)),ISBLANK(AA1972)),#N/A,
IF(X1972="empty","empty",
VLOOKUP(X1972,MonsterGroupTable!$A:$A,1,0)))))))</f>
        <v>g114</v>
      </c>
      <c r="AA1972">
        <v>5</v>
      </c>
      <c r="AE1972" s="1" t="s">
        <v>446</v>
      </c>
      <c r="AF1972" s="2" t="str">
        <f>IF(AND(ISBLANK(AE1972),OR(NOT(ISBLANK(AG1972)),NOT(ISBLANK(AH1972)))),#N/A,
IF(ISBLANK(AE1972),"",
IF(AND(NOT(ISERROR(VLOOKUP(AE1972,MonsterTable!$A:$B,MATCH(MonsterTable!$B$1,MonsterTable!$A$1:$B$1,0),0))),OR(ISBLANK(AG1972),ISBLANK(AH1972))),#N/A,
IFERROR(VLOOKUP(AE1972,MonsterTable!$A:$B,MATCH(MonsterTable!$B$1,MonsterTable!$A$1:$B$1,0),0),
IF(OR(NOT(ISBLANK(AG1972)),ISBLANK(AH1972)),#N/A,
IF(AE1972="empty","empty",
VLOOKUP(AE1972,MonsterGroupTable!$A:$A,1,0)))))))</f>
        <v>empty</v>
      </c>
      <c r="AH1972">
        <v>3</v>
      </c>
      <c r="AL1972" s="1" t="s">
        <v>242</v>
      </c>
      <c r="AM1972" s="2">
        <f>IF(AND(ISBLANK(AL1972),OR(NOT(ISBLANK(AN1972)),NOT(ISBLANK(AO1972)))),#N/A,
IF(ISBLANK(AL1972),"",
IF(AND(NOT(ISERROR(VLOOKUP(AL1972,MonsterTable!$A:$B,MATCH(MonsterTable!$B$1,MonsterTable!$A$1:$B$1,0),0))),OR(ISBLANK(AN1972),ISBLANK(AO1972))),#N/A,
IFERROR(VLOOKUP(AL1972,MonsterTable!$A:$B,MATCH(MonsterTable!$B$1,MonsterTable!$A$1:$B$1,0),0),
IF(OR(NOT(ISBLANK(AN1972)),ISBLANK(AO1972)),#N/A,
IF(AL1972="empty","empty",
VLOOKUP(AL1972,MonsterGroupTable!$A:$A,1,0)))))))</f>
        <v>201</v>
      </c>
      <c r="AN1972">
        <v>1</v>
      </c>
      <c r="AO1972">
        <v>1</v>
      </c>
      <c r="AP1972">
        <v>0</v>
      </c>
      <c r="AT1972" s="2" t="str">
        <f>IF(AND(ISBLANK(AS1972),OR(NOT(ISBLANK(AU1972)),NOT(ISBLANK(AV1972)))),#N/A,
IF(ISBLANK(AS1972),"",
IF(AND(NOT(ISERROR(VLOOKUP(AS1972,MonsterTable!$A:$B,MATCH(MonsterTable!$B$1,MonsterTable!$A$1:$B$1,0),0))),OR(ISBLANK(AU1972),ISBLANK(AV1972))),#N/A,
IFERROR(VLOOKUP(AS1972,MonsterTable!$A:$B,MATCH(MonsterTable!$B$1,MonsterTable!$A$1:$B$1,0),0),
IF(OR(NOT(ISBLANK(AU1972)),ISBLANK(AV1972)),#N/A,
IF(AS1972="empty","empty",
VLOOKUP(AS1972,MonsterGroupTable!$A:$A,1,0)))))))</f>
        <v/>
      </c>
      <c r="BA1972" s="2" t="str">
        <f>IF(AND(ISBLANK(AZ1972),OR(NOT(ISBLANK(BB1972)),NOT(ISBLANK(BC1972)))),#N/A,
IF(ISBLANK(AZ1972),"",
IF(AND(NOT(ISERROR(VLOOKUP(AZ1972,MonsterTable!$A:$B,MATCH(MonsterTable!$B$1,MonsterTable!$A$1:$B$1,0),0))),OR(ISBLANK(BB1972),ISBLANK(BC1972))),#N/A,
IFERROR(VLOOKUP(AZ1972,MonsterTable!$A:$B,MATCH(MonsterTable!$B$1,MonsterTable!$A$1:$B$1,0),0),
IF(OR(NOT(ISBLANK(BB1972)),ISBLANK(BC1972)),#N/A,
IF(AZ1972="empty","empty",
VLOOKUP(AZ1972,MonsterGroupTable!$A:$A,1,0)))))))</f>
        <v/>
      </c>
    </row>
    <row r="1973" spans="1:53">
      <c r="A1973">
        <v>20939</v>
      </c>
      <c r="B1973">
        <f t="shared" si="66"/>
        <v>1.1000000000000001</v>
      </c>
      <c r="C1973">
        <f t="shared" si="67"/>
        <v>1.1000000000000001</v>
      </c>
      <c r="F1973">
        <v>5460</v>
      </c>
      <c r="G1973">
        <v>281387</v>
      </c>
      <c r="H1973">
        <v>0</v>
      </c>
      <c r="I1973">
        <v>0</v>
      </c>
      <c r="J1973">
        <v>0</v>
      </c>
      <c r="K1973" t="s">
        <v>362</v>
      </c>
      <c r="L1973" t="s">
        <v>247</v>
      </c>
      <c r="M1973" t="s">
        <v>443</v>
      </c>
      <c r="N1973" t="s">
        <v>444</v>
      </c>
      <c r="O1973">
        <v>0</v>
      </c>
      <c r="P1973">
        <v>-4.75</v>
      </c>
      <c r="Q1973">
        <v>-3.5</v>
      </c>
      <c r="R1973">
        <v>4.75</v>
      </c>
      <c r="S1973">
        <v>3</v>
      </c>
      <c r="T1973">
        <v>-13.5</v>
      </c>
      <c r="U1973">
        <v>2.5499999999999998</v>
      </c>
      <c r="V1973">
        <v>-6.75</v>
      </c>
      <c r="W1973" t="str">
        <f t="shared" si="65"/>
        <v>g114,5,empty,3,201,1,1,0</v>
      </c>
      <c r="X1973" s="1" t="s">
        <v>313</v>
      </c>
      <c r="Y1973" s="2" t="str">
        <f>IF(AND(ISBLANK(X1973),OR(NOT(ISBLANK(Z1973)),NOT(ISBLANK(AA1973)))),#N/A,
IF(ISBLANK(X1973),"",
IF(AND(NOT(ISERROR(VLOOKUP(X1973,MonsterTable!$A:$B,MATCH(MonsterTable!$B$1,MonsterTable!$A$1:$B$1,0),0))),OR(ISBLANK(Z1973),ISBLANK(AA1973))),#N/A,
IFERROR(VLOOKUP(X1973,MonsterTable!$A:$B,MATCH(MonsterTable!$B$1,MonsterTable!$A$1:$B$1,0),0),
IF(OR(NOT(ISBLANK(Z1973)),ISBLANK(AA1973)),#N/A,
IF(X1973="empty","empty",
VLOOKUP(X1973,MonsterGroupTable!$A:$A,1,0)))))))</f>
        <v>g114</v>
      </c>
      <c r="AA1973">
        <v>5</v>
      </c>
      <c r="AE1973" s="1" t="s">
        <v>446</v>
      </c>
      <c r="AF1973" s="2" t="str">
        <f>IF(AND(ISBLANK(AE1973),OR(NOT(ISBLANK(AG1973)),NOT(ISBLANK(AH1973)))),#N/A,
IF(ISBLANK(AE1973),"",
IF(AND(NOT(ISERROR(VLOOKUP(AE1973,MonsterTable!$A:$B,MATCH(MonsterTable!$B$1,MonsterTable!$A$1:$B$1,0),0))),OR(ISBLANK(AG1973),ISBLANK(AH1973))),#N/A,
IFERROR(VLOOKUP(AE1973,MonsterTable!$A:$B,MATCH(MonsterTable!$B$1,MonsterTable!$A$1:$B$1,0),0),
IF(OR(NOT(ISBLANK(AG1973)),ISBLANK(AH1973)),#N/A,
IF(AE1973="empty","empty",
VLOOKUP(AE1973,MonsterGroupTable!$A:$A,1,0)))))))</f>
        <v>empty</v>
      </c>
      <c r="AH1973">
        <v>3</v>
      </c>
      <c r="AL1973" s="1" t="s">
        <v>242</v>
      </c>
      <c r="AM1973" s="2">
        <f>IF(AND(ISBLANK(AL1973),OR(NOT(ISBLANK(AN1973)),NOT(ISBLANK(AO1973)))),#N/A,
IF(ISBLANK(AL1973),"",
IF(AND(NOT(ISERROR(VLOOKUP(AL1973,MonsterTable!$A:$B,MATCH(MonsterTable!$B$1,MonsterTable!$A$1:$B$1,0),0))),OR(ISBLANK(AN1973),ISBLANK(AO1973))),#N/A,
IFERROR(VLOOKUP(AL1973,MonsterTable!$A:$B,MATCH(MonsterTable!$B$1,MonsterTable!$A$1:$B$1,0),0),
IF(OR(NOT(ISBLANK(AN1973)),ISBLANK(AO1973)),#N/A,
IF(AL1973="empty","empty",
VLOOKUP(AL1973,MonsterGroupTable!$A:$A,1,0)))))))</f>
        <v>201</v>
      </c>
      <c r="AN1973">
        <v>1</v>
      </c>
      <c r="AO1973">
        <v>1</v>
      </c>
      <c r="AP1973">
        <v>0</v>
      </c>
      <c r="AT1973" s="2" t="str">
        <f>IF(AND(ISBLANK(AS1973),OR(NOT(ISBLANK(AU1973)),NOT(ISBLANK(AV1973)))),#N/A,
IF(ISBLANK(AS1973),"",
IF(AND(NOT(ISERROR(VLOOKUP(AS1973,MonsterTable!$A:$B,MATCH(MonsterTable!$B$1,MonsterTable!$A$1:$B$1,0),0))),OR(ISBLANK(AU1973),ISBLANK(AV1973))),#N/A,
IFERROR(VLOOKUP(AS1973,MonsterTable!$A:$B,MATCH(MonsterTable!$B$1,MonsterTable!$A$1:$B$1,0),0),
IF(OR(NOT(ISBLANK(AU1973)),ISBLANK(AV1973)),#N/A,
IF(AS1973="empty","empty",
VLOOKUP(AS1973,MonsterGroupTable!$A:$A,1,0)))))))</f>
        <v/>
      </c>
      <c r="BA1973" s="2" t="str">
        <f>IF(AND(ISBLANK(AZ1973),OR(NOT(ISBLANK(BB1973)),NOT(ISBLANK(BC1973)))),#N/A,
IF(ISBLANK(AZ1973),"",
IF(AND(NOT(ISERROR(VLOOKUP(AZ1973,MonsterTable!$A:$B,MATCH(MonsterTable!$B$1,MonsterTable!$A$1:$B$1,0),0))),OR(ISBLANK(BB1973),ISBLANK(BC1973))),#N/A,
IFERROR(VLOOKUP(AZ1973,MonsterTable!$A:$B,MATCH(MonsterTable!$B$1,MonsterTable!$A$1:$B$1,0),0),
IF(OR(NOT(ISBLANK(BB1973)),ISBLANK(BC1973)),#N/A,
IF(AZ1973="empty","empty",
VLOOKUP(AZ1973,MonsterGroupTable!$A:$A,1,0)))))))</f>
        <v/>
      </c>
    </row>
    <row r="1974" spans="1:53">
      <c r="A1974">
        <v>20940</v>
      </c>
      <c r="B1974">
        <f t="shared" si="66"/>
        <v>1.2</v>
      </c>
      <c r="C1974">
        <f t="shared" si="67"/>
        <v>1.1000000000000001</v>
      </c>
      <c r="F1974">
        <v>5460</v>
      </c>
      <c r="G1974">
        <v>282206</v>
      </c>
      <c r="H1974">
        <v>0</v>
      </c>
      <c r="I1974">
        <v>0</v>
      </c>
      <c r="J1974">
        <v>0</v>
      </c>
      <c r="K1974" t="s">
        <v>362</v>
      </c>
      <c r="L1974" t="s">
        <v>247</v>
      </c>
      <c r="M1974" t="s">
        <v>443</v>
      </c>
      <c r="N1974" t="s">
        <v>444</v>
      </c>
      <c r="O1974">
        <v>0</v>
      </c>
      <c r="P1974">
        <v>-4.75</v>
      </c>
      <c r="Q1974">
        <v>-3.5</v>
      </c>
      <c r="R1974">
        <v>4.75</v>
      </c>
      <c r="S1974">
        <v>3</v>
      </c>
      <c r="T1974">
        <v>-13.5</v>
      </c>
      <c r="U1974">
        <v>2.5499999999999998</v>
      </c>
      <c r="V1974">
        <v>-6.75</v>
      </c>
      <c r="W1974" t="str">
        <f t="shared" si="65"/>
        <v>g114,5,empty,3,201,1,1,0</v>
      </c>
      <c r="X1974" s="1" t="s">
        <v>313</v>
      </c>
      <c r="Y1974" s="2" t="str">
        <f>IF(AND(ISBLANK(X1974),OR(NOT(ISBLANK(Z1974)),NOT(ISBLANK(AA1974)))),#N/A,
IF(ISBLANK(X1974),"",
IF(AND(NOT(ISERROR(VLOOKUP(X1974,MonsterTable!$A:$B,MATCH(MonsterTable!$B$1,MonsterTable!$A$1:$B$1,0),0))),OR(ISBLANK(Z1974),ISBLANK(AA1974))),#N/A,
IFERROR(VLOOKUP(X1974,MonsterTable!$A:$B,MATCH(MonsterTable!$B$1,MonsterTable!$A$1:$B$1,0),0),
IF(OR(NOT(ISBLANK(Z1974)),ISBLANK(AA1974)),#N/A,
IF(X1974="empty","empty",
VLOOKUP(X1974,MonsterGroupTable!$A:$A,1,0)))))))</f>
        <v>g114</v>
      </c>
      <c r="AA1974">
        <v>5</v>
      </c>
      <c r="AE1974" s="1" t="s">
        <v>446</v>
      </c>
      <c r="AF1974" s="2" t="str">
        <f>IF(AND(ISBLANK(AE1974),OR(NOT(ISBLANK(AG1974)),NOT(ISBLANK(AH1974)))),#N/A,
IF(ISBLANK(AE1974),"",
IF(AND(NOT(ISERROR(VLOOKUP(AE1974,MonsterTable!$A:$B,MATCH(MonsterTable!$B$1,MonsterTable!$A$1:$B$1,0),0))),OR(ISBLANK(AG1974),ISBLANK(AH1974))),#N/A,
IFERROR(VLOOKUP(AE1974,MonsterTable!$A:$B,MATCH(MonsterTable!$B$1,MonsterTable!$A$1:$B$1,0),0),
IF(OR(NOT(ISBLANK(AG1974)),ISBLANK(AH1974)),#N/A,
IF(AE1974="empty","empty",
VLOOKUP(AE1974,MonsterGroupTable!$A:$A,1,0)))))))</f>
        <v>empty</v>
      </c>
      <c r="AH1974">
        <v>3</v>
      </c>
      <c r="AL1974" s="1" t="s">
        <v>242</v>
      </c>
      <c r="AM1974" s="2">
        <f>IF(AND(ISBLANK(AL1974),OR(NOT(ISBLANK(AN1974)),NOT(ISBLANK(AO1974)))),#N/A,
IF(ISBLANK(AL1974),"",
IF(AND(NOT(ISERROR(VLOOKUP(AL1974,MonsterTable!$A:$B,MATCH(MonsterTable!$B$1,MonsterTable!$A$1:$B$1,0),0))),OR(ISBLANK(AN1974),ISBLANK(AO1974))),#N/A,
IFERROR(VLOOKUP(AL1974,MonsterTable!$A:$B,MATCH(MonsterTable!$B$1,MonsterTable!$A$1:$B$1,0),0),
IF(OR(NOT(ISBLANK(AN1974)),ISBLANK(AO1974)),#N/A,
IF(AL1974="empty","empty",
VLOOKUP(AL1974,MonsterGroupTable!$A:$A,1,0)))))))</f>
        <v>201</v>
      </c>
      <c r="AN1974">
        <v>1</v>
      </c>
      <c r="AO1974">
        <v>1</v>
      </c>
      <c r="AP1974">
        <v>0</v>
      </c>
      <c r="AT1974" s="2" t="str">
        <f>IF(AND(ISBLANK(AS1974),OR(NOT(ISBLANK(AU1974)),NOT(ISBLANK(AV1974)))),#N/A,
IF(ISBLANK(AS1974),"",
IF(AND(NOT(ISERROR(VLOOKUP(AS1974,MonsterTable!$A:$B,MATCH(MonsterTable!$B$1,MonsterTable!$A$1:$B$1,0),0))),OR(ISBLANK(AU1974),ISBLANK(AV1974))),#N/A,
IFERROR(VLOOKUP(AS1974,MonsterTable!$A:$B,MATCH(MonsterTable!$B$1,MonsterTable!$A$1:$B$1,0),0),
IF(OR(NOT(ISBLANK(AU1974)),ISBLANK(AV1974)),#N/A,
IF(AS1974="empty","empty",
VLOOKUP(AS1974,MonsterGroupTable!$A:$A,1,0)))))))</f>
        <v/>
      </c>
      <c r="BA1974" s="2" t="str">
        <f>IF(AND(ISBLANK(AZ1974),OR(NOT(ISBLANK(BB1974)),NOT(ISBLANK(BC1974)))),#N/A,
IF(ISBLANK(AZ1974),"",
IF(AND(NOT(ISERROR(VLOOKUP(AZ1974,MonsterTable!$A:$B,MATCH(MonsterTable!$B$1,MonsterTable!$A$1:$B$1,0),0))),OR(ISBLANK(BB1974),ISBLANK(BC1974))),#N/A,
IFERROR(VLOOKUP(AZ1974,MonsterTable!$A:$B,MATCH(MonsterTable!$B$1,MonsterTable!$A$1:$B$1,0),0),
IF(OR(NOT(ISBLANK(BB1974)),ISBLANK(BC1974)),#N/A,
IF(AZ1974="empty","empty",
VLOOKUP(AZ1974,MonsterGroupTable!$A:$A,1,0)))))))</f>
        <v/>
      </c>
    </row>
    <row r="1975" spans="1:53">
      <c r="A1975">
        <v>20941</v>
      </c>
      <c r="B1975">
        <f t="shared" si="66"/>
        <v>1.1000000000000001</v>
      </c>
      <c r="C1975">
        <f t="shared" si="67"/>
        <v>1.1000000000000001</v>
      </c>
      <c r="F1975">
        <v>5460</v>
      </c>
      <c r="G1975">
        <v>283025</v>
      </c>
      <c r="H1975">
        <v>0</v>
      </c>
      <c r="I1975">
        <v>0</v>
      </c>
      <c r="J1975">
        <v>0</v>
      </c>
      <c r="K1975" t="s">
        <v>362</v>
      </c>
      <c r="L1975" t="s">
        <v>249</v>
      </c>
      <c r="M1975" t="s">
        <v>443</v>
      </c>
      <c r="N1975" t="s">
        <v>444</v>
      </c>
      <c r="O1975">
        <v>0</v>
      </c>
      <c r="P1975">
        <v>-4.75</v>
      </c>
      <c r="Q1975">
        <v>-3.5</v>
      </c>
      <c r="R1975">
        <v>4.75</v>
      </c>
      <c r="S1975">
        <v>3</v>
      </c>
      <c r="T1975">
        <v>-13.5</v>
      </c>
      <c r="U1975">
        <v>2.5499999999999998</v>
      </c>
      <c r="V1975">
        <v>-6.75</v>
      </c>
      <c r="W1975" t="str">
        <f t="shared" si="65"/>
        <v>g115,5,empty,3,205,1,1,0</v>
      </c>
      <c r="X1975" s="1" t="s">
        <v>314</v>
      </c>
      <c r="Y1975" s="2" t="str">
        <f>IF(AND(ISBLANK(X1975),OR(NOT(ISBLANK(Z1975)),NOT(ISBLANK(AA1975)))),#N/A,
IF(ISBLANK(X1975),"",
IF(AND(NOT(ISERROR(VLOOKUP(X1975,MonsterTable!$A:$B,MATCH(MonsterTable!$B$1,MonsterTable!$A$1:$B$1,0),0))),OR(ISBLANK(Z1975),ISBLANK(AA1975))),#N/A,
IFERROR(VLOOKUP(X1975,MonsterTable!$A:$B,MATCH(MonsterTable!$B$1,MonsterTable!$A$1:$B$1,0),0),
IF(OR(NOT(ISBLANK(Z1975)),ISBLANK(AA1975)),#N/A,
IF(X1975="empty","empty",
VLOOKUP(X1975,MonsterGroupTable!$A:$A,1,0)))))))</f>
        <v>g115</v>
      </c>
      <c r="AA1975">
        <v>5</v>
      </c>
      <c r="AE1975" s="1" t="s">
        <v>446</v>
      </c>
      <c r="AF1975" s="2" t="str">
        <f>IF(AND(ISBLANK(AE1975),OR(NOT(ISBLANK(AG1975)),NOT(ISBLANK(AH1975)))),#N/A,
IF(ISBLANK(AE1975),"",
IF(AND(NOT(ISERROR(VLOOKUP(AE1975,MonsterTable!$A:$B,MATCH(MonsterTable!$B$1,MonsterTable!$A$1:$B$1,0),0))),OR(ISBLANK(AG1975),ISBLANK(AH1975))),#N/A,
IFERROR(VLOOKUP(AE1975,MonsterTable!$A:$B,MATCH(MonsterTable!$B$1,MonsterTable!$A$1:$B$1,0),0),
IF(OR(NOT(ISBLANK(AG1975)),ISBLANK(AH1975)),#N/A,
IF(AE1975="empty","empty",
VLOOKUP(AE1975,MonsterGroupTable!$A:$A,1,0)))))))</f>
        <v>empty</v>
      </c>
      <c r="AH1975">
        <v>3</v>
      </c>
      <c r="AL1975" s="1" t="s">
        <v>341</v>
      </c>
      <c r="AM1975" s="2">
        <f>IF(AND(ISBLANK(AL1975),OR(NOT(ISBLANK(AN1975)),NOT(ISBLANK(AO1975)))),#N/A,
IF(ISBLANK(AL1975),"",
IF(AND(NOT(ISERROR(VLOOKUP(AL1975,MonsterTable!$A:$B,MATCH(MonsterTable!$B$1,MonsterTable!$A$1:$B$1,0),0))),OR(ISBLANK(AN1975),ISBLANK(AO1975))),#N/A,
IFERROR(VLOOKUP(AL1975,MonsterTable!$A:$B,MATCH(MonsterTable!$B$1,MonsterTable!$A$1:$B$1,0),0),
IF(OR(NOT(ISBLANK(AN1975)),ISBLANK(AO1975)),#N/A,
IF(AL1975="empty","empty",
VLOOKUP(AL1975,MonsterGroupTable!$A:$A,1,0)))))))</f>
        <v>205</v>
      </c>
      <c r="AN1975">
        <v>1</v>
      </c>
      <c r="AO1975">
        <v>1</v>
      </c>
      <c r="AP1975">
        <v>0</v>
      </c>
      <c r="AT1975" s="2" t="str">
        <f>IF(AND(ISBLANK(AS1975),OR(NOT(ISBLANK(AU1975)),NOT(ISBLANK(AV1975)))),#N/A,
IF(ISBLANK(AS1975),"",
IF(AND(NOT(ISERROR(VLOOKUP(AS1975,MonsterTable!$A:$B,MATCH(MonsterTable!$B$1,MonsterTable!$A$1:$B$1,0),0))),OR(ISBLANK(AU1975),ISBLANK(AV1975))),#N/A,
IFERROR(VLOOKUP(AS1975,MonsterTable!$A:$B,MATCH(MonsterTable!$B$1,MonsterTable!$A$1:$B$1,0),0),
IF(OR(NOT(ISBLANK(AU1975)),ISBLANK(AV1975)),#N/A,
IF(AS1975="empty","empty",
VLOOKUP(AS1975,MonsterGroupTable!$A:$A,1,0)))))))</f>
        <v/>
      </c>
      <c r="BA1975" s="2" t="str">
        <f>IF(AND(ISBLANK(AZ1975),OR(NOT(ISBLANK(BB1975)),NOT(ISBLANK(BC1975)))),#N/A,
IF(ISBLANK(AZ1975),"",
IF(AND(NOT(ISERROR(VLOOKUP(AZ1975,MonsterTable!$A:$B,MATCH(MonsterTable!$B$1,MonsterTable!$A$1:$B$1,0),0))),OR(ISBLANK(BB1975),ISBLANK(BC1975))),#N/A,
IFERROR(VLOOKUP(AZ1975,MonsterTable!$A:$B,MATCH(MonsterTable!$B$1,MonsterTable!$A$1:$B$1,0),0),
IF(OR(NOT(ISBLANK(BB1975)),ISBLANK(BC1975)),#N/A,
IF(AZ1975="empty","empty",
VLOOKUP(AZ1975,MonsterGroupTable!$A:$A,1,0)))))))</f>
        <v/>
      </c>
    </row>
    <row r="1976" spans="1:53">
      <c r="A1976">
        <v>20942</v>
      </c>
      <c r="B1976">
        <f t="shared" si="66"/>
        <v>1.1000000000000001</v>
      </c>
      <c r="C1976">
        <f t="shared" si="67"/>
        <v>1.1000000000000001</v>
      </c>
      <c r="F1976">
        <v>5460</v>
      </c>
      <c r="G1976">
        <v>283844</v>
      </c>
      <c r="H1976">
        <v>0</v>
      </c>
      <c r="I1976">
        <v>0</v>
      </c>
      <c r="J1976">
        <v>0</v>
      </c>
      <c r="K1976" t="s">
        <v>362</v>
      </c>
      <c r="L1976" t="s">
        <v>249</v>
      </c>
      <c r="M1976" t="s">
        <v>443</v>
      </c>
      <c r="N1976" t="s">
        <v>444</v>
      </c>
      <c r="O1976">
        <v>0</v>
      </c>
      <c r="P1976">
        <v>-4.75</v>
      </c>
      <c r="Q1976">
        <v>-3.5</v>
      </c>
      <c r="R1976">
        <v>4.75</v>
      </c>
      <c r="S1976">
        <v>3</v>
      </c>
      <c r="T1976">
        <v>-13.5</v>
      </c>
      <c r="U1976">
        <v>2.5499999999999998</v>
      </c>
      <c r="V1976">
        <v>-6.75</v>
      </c>
      <c r="W1976" t="str">
        <f t="shared" si="65"/>
        <v>g115,5,empty,3,205,1,1,0</v>
      </c>
      <c r="X1976" s="1" t="s">
        <v>314</v>
      </c>
      <c r="Y1976" s="2" t="str">
        <f>IF(AND(ISBLANK(X1976),OR(NOT(ISBLANK(Z1976)),NOT(ISBLANK(AA1976)))),#N/A,
IF(ISBLANK(X1976),"",
IF(AND(NOT(ISERROR(VLOOKUP(X1976,MonsterTable!$A:$B,MATCH(MonsterTable!$B$1,MonsterTable!$A$1:$B$1,0),0))),OR(ISBLANK(Z1976),ISBLANK(AA1976))),#N/A,
IFERROR(VLOOKUP(X1976,MonsterTable!$A:$B,MATCH(MonsterTable!$B$1,MonsterTable!$A$1:$B$1,0),0),
IF(OR(NOT(ISBLANK(Z1976)),ISBLANK(AA1976)),#N/A,
IF(X1976="empty","empty",
VLOOKUP(X1976,MonsterGroupTable!$A:$A,1,0)))))))</f>
        <v>g115</v>
      </c>
      <c r="AA1976">
        <v>5</v>
      </c>
      <c r="AE1976" s="1" t="s">
        <v>446</v>
      </c>
      <c r="AF1976" s="2" t="str">
        <f>IF(AND(ISBLANK(AE1976),OR(NOT(ISBLANK(AG1976)),NOT(ISBLANK(AH1976)))),#N/A,
IF(ISBLANK(AE1976),"",
IF(AND(NOT(ISERROR(VLOOKUP(AE1976,MonsterTable!$A:$B,MATCH(MonsterTable!$B$1,MonsterTable!$A$1:$B$1,0),0))),OR(ISBLANK(AG1976),ISBLANK(AH1976))),#N/A,
IFERROR(VLOOKUP(AE1976,MonsterTable!$A:$B,MATCH(MonsterTable!$B$1,MonsterTable!$A$1:$B$1,0),0),
IF(OR(NOT(ISBLANK(AG1976)),ISBLANK(AH1976)),#N/A,
IF(AE1976="empty","empty",
VLOOKUP(AE1976,MonsterGroupTable!$A:$A,1,0)))))))</f>
        <v>empty</v>
      </c>
      <c r="AH1976">
        <v>3</v>
      </c>
      <c r="AL1976" s="1" t="s">
        <v>341</v>
      </c>
      <c r="AM1976" s="2">
        <f>IF(AND(ISBLANK(AL1976),OR(NOT(ISBLANK(AN1976)),NOT(ISBLANK(AO1976)))),#N/A,
IF(ISBLANK(AL1976),"",
IF(AND(NOT(ISERROR(VLOOKUP(AL1976,MonsterTable!$A:$B,MATCH(MonsterTable!$B$1,MonsterTable!$A$1:$B$1,0),0))),OR(ISBLANK(AN1976),ISBLANK(AO1976))),#N/A,
IFERROR(VLOOKUP(AL1976,MonsterTable!$A:$B,MATCH(MonsterTable!$B$1,MonsterTable!$A$1:$B$1,0),0),
IF(OR(NOT(ISBLANK(AN1976)),ISBLANK(AO1976)),#N/A,
IF(AL1976="empty","empty",
VLOOKUP(AL1976,MonsterGroupTable!$A:$A,1,0)))))))</f>
        <v>205</v>
      </c>
      <c r="AN1976">
        <v>1</v>
      </c>
      <c r="AO1976">
        <v>1</v>
      </c>
      <c r="AP1976">
        <v>0</v>
      </c>
      <c r="AT1976" s="2" t="str">
        <f>IF(AND(ISBLANK(AS1976),OR(NOT(ISBLANK(AU1976)),NOT(ISBLANK(AV1976)))),#N/A,
IF(ISBLANK(AS1976),"",
IF(AND(NOT(ISERROR(VLOOKUP(AS1976,MonsterTable!$A:$B,MATCH(MonsterTable!$B$1,MonsterTable!$A$1:$B$1,0),0))),OR(ISBLANK(AU1976),ISBLANK(AV1976))),#N/A,
IFERROR(VLOOKUP(AS1976,MonsterTable!$A:$B,MATCH(MonsterTable!$B$1,MonsterTable!$A$1:$B$1,0),0),
IF(OR(NOT(ISBLANK(AU1976)),ISBLANK(AV1976)),#N/A,
IF(AS1976="empty","empty",
VLOOKUP(AS1976,MonsterGroupTable!$A:$A,1,0)))))))</f>
        <v/>
      </c>
      <c r="BA1976" s="2" t="str">
        <f>IF(AND(ISBLANK(AZ1976),OR(NOT(ISBLANK(BB1976)),NOT(ISBLANK(BC1976)))),#N/A,
IF(ISBLANK(AZ1976),"",
IF(AND(NOT(ISERROR(VLOOKUP(AZ1976,MonsterTable!$A:$B,MATCH(MonsterTable!$B$1,MonsterTable!$A$1:$B$1,0),0))),OR(ISBLANK(BB1976),ISBLANK(BC1976))),#N/A,
IFERROR(VLOOKUP(AZ1976,MonsterTable!$A:$B,MATCH(MonsterTable!$B$1,MonsterTable!$A$1:$B$1,0),0),
IF(OR(NOT(ISBLANK(BB1976)),ISBLANK(BC1976)),#N/A,
IF(AZ1976="empty","empty",
VLOOKUP(AZ1976,MonsterGroupTable!$A:$A,1,0)))))))</f>
        <v/>
      </c>
    </row>
    <row r="1977" spans="1:53">
      <c r="A1977">
        <v>20943</v>
      </c>
      <c r="B1977">
        <f t="shared" si="66"/>
        <v>1.1000000000000001</v>
      </c>
      <c r="C1977">
        <f t="shared" si="67"/>
        <v>1.1000000000000001</v>
      </c>
      <c r="F1977">
        <v>5460</v>
      </c>
      <c r="G1977">
        <v>284663</v>
      </c>
      <c r="H1977">
        <v>0</v>
      </c>
      <c r="I1977">
        <v>0</v>
      </c>
      <c r="J1977">
        <v>0</v>
      </c>
      <c r="K1977" t="s">
        <v>362</v>
      </c>
      <c r="L1977" t="s">
        <v>249</v>
      </c>
      <c r="M1977" t="s">
        <v>443</v>
      </c>
      <c r="N1977" t="s">
        <v>444</v>
      </c>
      <c r="O1977">
        <v>0</v>
      </c>
      <c r="P1977">
        <v>-4.75</v>
      </c>
      <c r="Q1977">
        <v>-3.5</v>
      </c>
      <c r="R1977">
        <v>4.75</v>
      </c>
      <c r="S1977">
        <v>3</v>
      </c>
      <c r="T1977">
        <v>-13.5</v>
      </c>
      <c r="U1977">
        <v>2.5499999999999998</v>
      </c>
      <c r="V1977">
        <v>-6.75</v>
      </c>
      <c r="W1977" t="str">
        <f t="shared" si="65"/>
        <v>g115,5,empty,3,205,1,1,0</v>
      </c>
      <c r="X1977" s="1" t="s">
        <v>314</v>
      </c>
      <c r="Y1977" s="2" t="str">
        <f>IF(AND(ISBLANK(X1977),OR(NOT(ISBLANK(Z1977)),NOT(ISBLANK(AA1977)))),#N/A,
IF(ISBLANK(X1977),"",
IF(AND(NOT(ISERROR(VLOOKUP(X1977,MonsterTable!$A:$B,MATCH(MonsterTable!$B$1,MonsterTable!$A$1:$B$1,0),0))),OR(ISBLANK(Z1977),ISBLANK(AA1977))),#N/A,
IFERROR(VLOOKUP(X1977,MonsterTable!$A:$B,MATCH(MonsterTable!$B$1,MonsterTable!$A$1:$B$1,0),0),
IF(OR(NOT(ISBLANK(Z1977)),ISBLANK(AA1977)),#N/A,
IF(X1977="empty","empty",
VLOOKUP(X1977,MonsterGroupTable!$A:$A,1,0)))))))</f>
        <v>g115</v>
      </c>
      <c r="AA1977">
        <v>5</v>
      </c>
      <c r="AE1977" s="1" t="s">
        <v>446</v>
      </c>
      <c r="AF1977" s="2" t="str">
        <f>IF(AND(ISBLANK(AE1977),OR(NOT(ISBLANK(AG1977)),NOT(ISBLANK(AH1977)))),#N/A,
IF(ISBLANK(AE1977),"",
IF(AND(NOT(ISERROR(VLOOKUP(AE1977,MonsterTable!$A:$B,MATCH(MonsterTable!$B$1,MonsterTable!$A$1:$B$1,0),0))),OR(ISBLANK(AG1977),ISBLANK(AH1977))),#N/A,
IFERROR(VLOOKUP(AE1977,MonsterTable!$A:$B,MATCH(MonsterTable!$B$1,MonsterTable!$A$1:$B$1,0),0),
IF(OR(NOT(ISBLANK(AG1977)),ISBLANK(AH1977)),#N/A,
IF(AE1977="empty","empty",
VLOOKUP(AE1977,MonsterGroupTable!$A:$A,1,0)))))))</f>
        <v>empty</v>
      </c>
      <c r="AH1977">
        <v>3</v>
      </c>
      <c r="AL1977" s="1" t="s">
        <v>341</v>
      </c>
      <c r="AM1977" s="2">
        <f>IF(AND(ISBLANK(AL1977),OR(NOT(ISBLANK(AN1977)),NOT(ISBLANK(AO1977)))),#N/A,
IF(ISBLANK(AL1977),"",
IF(AND(NOT(ISERROR(VLOOKUP(AL1977,MonsterTable!$A:$B,MATCH(MonsterTable!$B$1,MonsterTable!$A$1:$B$1,0),0))),OR(ISBLANK(AN1977),ISBLANK(AO1977))),#N/A,
IFERROR(VLOOKUP(AL1977,MonsterTable!$A:$B,MATCH(MonsterTable!$B$1,MonsterTable!$A$1:$B$1,0),0),
IF(OR(NOT(ISBLANK(AN1977)),ISBLANK(AO1977)),#N/A,
IF(AL1977="empty","empty",
VLOOKUP(AL1977,MonsterGroupTable!$A:$A,1,0)))))))</f>
        <v>205</v>
      </c>
      <c r="AN1977">
        <v>1</v>
      </c>
      <c r="AO1977">
        <v>1</v>
      </c>
      <c r="AP1977">
        <v>0</v>
      </c>
      <c r="AT1977" s="2" t="str">
        <f>IF(AND(ISBLANK(AS1977),OR(NOT(ISBLANK(AU1977)),NOT(ISBLANK(AV1977)))),#N/A,
IF(ISBLANK(AS1977),"",
IF(AND(NOT(ISERROR(VLOOKUP(AS1977,MonsterTable!$A:$B,MATCH(MonsterTable!$B$1,MonsterTable!$A$1:$B$1,0),0))),OR(ISBLANK(AU1977),ISBLANK(AV1977))),#N/A,
IFERROR(VLOOKUP(AS1977,MonsterTable!$A:$B,MATCH(MonsterTable!$B$1,MonsterTable!$A$1:$B$1,0),0),
IF(OR(NOT(ISBLANK(AU1977)),ISBLANK(AV1977)),#N/A,
IF(AS1977="empty","empty",
VLOOKUP(AS1977,MonsterGroupTable!$A:$A,1,0)))))))</f>
        <v/>
      </c>
      <c r="BA1977" s="2" t="str">
        <f>IF(AND(ISBLANK(AZ1977),OR(NOT(ISBLANK(BB1977)),NOT(ISBLANK(BC1977)))),#N/A,
IF(ISBLANK(AZ1977),"",
IF(AND(NOT(ISERROR(VLOOKUP(AZ1977,MonsterTable!$A:$B,MATCH(MonsterTable!$B$1,MonsterTable!$A$1:$B$1,0),0))),OR(ISBLANK(BB1977),ISBLANK(BC1977))),#N/A,
IFERROR(VLOOKUP(AZ1977,MonsterTable!$A:$B,MATCH(MonsterTable!$B$1,MonsterTable!$A$1:$B$1,0),0),
IF(OR(NOT(ISBLANK(BB1977)),ISBLANK(BC1977)),#N/A,
IF(AZ1977="empty","empty",
VLOOKUP(AZ1977,MonsterGroupTable!$A:$A,1,0)))))))</f>
        <v/>
      </c>
    </row>
    <row r="1978" spans="1:53">
      <c r="A1978">
        <v>20944</v>
      </c>
      <c r="B1978">
        <f t="shared" si="66"/>
        <v>1.1000000000000001</v>
      </c>
      <c r="C1978">
        <f t="shared" si="67"/>
        <v>1.1000000000000001</v>
      </c>
      <c r="F1978">
        <v>5460</v>
      </c>
      <c r="G1978">
        <v>285482</v>
      </c>
      <c r="H1978">
        <v>0</v>
      </c>
      <c r="I1978">
        <v>0</v>
      </c>
      <c r="J1978">
        <v>0</v>
      </c>
      <c r="K1978" t="s">
        <v>362</v>
      </c>
      <c r="L1978" t="s">
        <v>249</v>
      </c>
      <c r="M1978" t="s">
        <v>443</v>
      </c>
      <c r="N1978" t="s">
        <v>444</v>
      </c>
      <c r="O1978">
        <v>0</v>
      </c>
      <c r="P1978">
        <v>-4.75</v>
      </c>
      <c r="Q1978">
        <v>-3.5</v>
      </c>
      <c r="R1978">
        <v>4.75</v>
      </c>
      <c r="S1978">
        <v>3</v>
      </c>
      <c r="T1978">
        <v>-13.5</v>
      </c>
      <c r="U1978">
        <v>2.5499999999999998</v>
      </c>
      <c r="V1978">
        <v>-6.75</v>
      </c>
      <c r="W1978" t="str">
        <f t="shared" si="65"/>
        <v>g115,5,empty,3,205,1,1,0</v>
      </c>
      <c r="X1978" s="1" t="s">
        <v>314</v>
      </c>
      <c r="Y1978" s="2" t="str">
        <f>IF(AND(ISBLANK(X1978),OR(NOT(ISBLANK(Z1978)),NOT(ISBLANK(AA1978)))),#N/A,
IF(ISBLANK(X1978),"",
IF(AND(NOT(ISERROR(VLOOKUP(X1978,MonsterTable!$A:$B,MATCH(MonsterTable!$B$1,MonsterTable!$A$1:$B$1,0),0))),OR(ISBLANK(Z1978),ISBLANK(AA1978))),#N/A,
IFERROR(VLOOKUP(X1978,MonsterTable!$A:$B,MATCH(MonsterTable!$B$1,MonsterTable!$A$1:$B$1,0),0),
IF(OR(NOT(ISBLANK(Z1978)),ISBLANK(AA1978)),#N/A,
IF(X1978="empty","empty",
VLOOKUP(X1978,MonsterGroupTable!$A:$A,1,0)))))))</f>
        <v>g115</v>
      </c>
      <c r="AA1978">
        <v>5</v>
      </c>
      <c r="AE1978" s="1" t="s">
        <v>446</v>
      </c>
      <c r="AF1978" s="2" t="str">
        <f>IF(AND(ISBLANK(AE1978),OR(NOT(ISBLANK(AG1978)),NOT(ISBLANK(AH1978)))),#N/A,
IF(ISBLANK(AE1978),"",
IF(AND(NOT(ISERROR(VLOOKUP(AE1978,MonsterTable!$A:$B,MATCH(MonsterTable!$B$1,MonsterTable!$A$1:$B$1,0),0))),OR(ISBLANK(AG1978),ISBLANK(AH1978))),#N/A,
IFERROR(VLOOKUP(AE1978,MonsterTable!$A:$B,MATCH(MonsterTable!$B$1,MonsterTable!$A$1:$B$1,0),0),
IF(OR(NOT(ISBLANK(AG1978)),ISBLANK(AH1978)),#N/A,
IF(AE1978="empty","empty",
VLOOKUP(AE1978,MonsterGroupTable!$A:$A,1,0)))))))</f>
        <v>empty</v>
      </c>
      <c r="AH1978">
        <v>3</v>
      </c>
      <c r="AL1978" s="1" t="s">
        <v>341</v>
      </c>
      <c r="AM1978" s="2">
        <f>IF(AND(ISBLANK(AL1978),OR(NOT(ISBLANK(AN1978)),NOT(ISBLANK(AO1978)))),#N/A,
IF(ISBLANK(AL1978),"",
IF(AND(NOT(ISERROR(VLOOKUP(AL1978,MonsterTable!$A:$B,MATCH(MonsterTable!$B$1,MonsterTable!$A$1:$B$1,0),0))),OR(ISBLANK(AN1978),ISBLANK(AO1978))),#N/A,
IFERROR(VLOOKUP(AL1978,MonsterTable!$A:$B,MATCH(MonsterTable!$B$1,MonsterTable!$A$1:$B$1,0),0),
IF(OR(NOT(ISBLANK(AN1978)),ISBLANK(AO1978)),#N/A,
IF(AL1978="empty","empty",
VLOOKUP(AL1978,MonsterGroupTable!$A:$A,1,0)))))))</f>
        <v>205</v>
      </c>
      <c r="AN1978">
        <v>1</v>
      </c>
      <c r="AO1978">
        <v>1</v>
      </c>
      <c r="AP1978">
        <v>0</v>
      </c>
      <c r="AT1978" s="2" t="str">
        <f>IF(AND(ISBLANK(AS1978),OR(NOT(ISBLANK(AU1978)),NOT(ISBLANK(AV1978)))),#N/A,
IF(ISBLANK(AS1978),"",
IF(AND(NOT(ISERROR(VLOOKUP(AS1978,MonsterTable!$A:$B,MATCH(MonsterTable!$B$1,MonsterTable!$A$1:$B$1,0),0))),OR(ISBLANK(AU1978),ISBLANK(AV1978))),#N/A,
IFERROR(VLOOKUP(AS1978,MonsterTable!$A:$B,MATCH(MonsterTable!$B$1,MonsterTable!$A$1:$B$1,0),0),
IF(OR(NOT(ISBLANK(AU1978)),ISBLANK(AV1978)),#N/A,
IF(AS1978="empty","empty",
VLOOKUP(AS1978,MonsterGroupTable!$A:$A,1,0)))))))</f>
        <v/>
      </c>
      <c r="BA1978" s="2" t="str">
        <f>IF(AND(ISBLANK(AZ1978),OR(NOT(ISBLANK(BB1978)),NOT(ISBLANK(BC1978)))),#N/A,
IF(ISBLANK(AZ1978),"",
IF(AND(NOT(ISERROR(VLOOKUP(AZ1978,MonsterTable!$A:$B,MATCH(MonsterTable!$B$1,MonsterTable!$A$1:$B$1,0),0))),OR(ISBLANK(BB1978),ISBLANK(BC1978))),#N/A,
IFERROR(VLOOKUP(AZ1978,MonsterTable!$A:$B,MATCH(MonsterTable!$B$1,MonsterTable!$A$1:$B$1,0),0),
IF(OR(NOT(ISBLANK(BB1978)),ISBLANK(BC1978)),#N/A,
IF(AZ1978="empty","empty",
VLOOKUP(AZ1978,MonsterGroupTable!$A:$A,1,0)))))))</f>
        <v/>
      </c>
    </row>
    <row r="1979" spans="1:53">
      <c r="A1979">
        <v>20945</v>
      </c>
      <c r="B1979">
        <f t="shared" si="66"/>
        <v>1.1000000000000001</v>
      </c>
      <c r="C1979">
        <f t="shared" si="67"/>
        <v>1.1000000000000001</v>
      </c>
      <c r="F1979">
        <v>5460</v>
      </c>
      <c r="G1979">
        <v>286301</v>
      </c>
      <c r="H1979">
        <v>0</v>
      </c>
      <c r="I1979">
        <v>0</v>
      </c>
      <c r="J1979">
        <v>0</v>
      </c>
      <c r="K1979" t="s">
        <v>362</v>
      </c>
      <c r="L1979" t="s">
        <v>249</v>
      </c>
      <c r="M1979" t="s">
        <v>443</v>
      </c>
      <c r="N1979" t="s">
        <v>444</v>
      </c>
      <c r="O1979">
        <v>0</v>
      </c>
      <c r="P1979">
        <v>-4.75</v>
      </c>
      <c r="Q1979">
        <v>-3.5</v>
      </c>
      <c r="R1979">
        <v>4.75</v>
      </c>
      <c r="S1979">
        <v>3</v>
      </c>
      <c r="T1979">
        <v>-13.5</v>
      </c>
      <c r="U1979">
        <v>2.5499999999999998</v>
      </c>
      <c r="V1979">
        <v>-6.75</v>
      </c>
      <c r="W1979" t="str">
        <f t="shared" si="65"/>
        <v>g115,5,empty,3,205,1,1,0</v>
      </c>
      <c r="X1979" s="1" t="s">
        <v>314</v>
      </c>
      <c r="Y1979" s="2" t="str">
        <f>IF(AND(ISBLANK(X1979),OR(NOT(ISBLANK(Z1979)),NOT(ISBLANK(AA1979)))),#N/A,
IF(ISBLANK(X1979),"",
IF(AND(NOT(ISERROR(VLOOKUP(X1979,MonsterTable!$A:$B,MATCH(MonsterTable!$B$1,MonsterTable!$A$1:$B$1,0),0))),OR(ISBLANK(Z1979),ISBLANK(AA1979))),#N/A,
IFERROR(VLOOKUP(X1979,MonsterTable!$A:$B,MATCH(MonsterTable!$B$1,MonsterTable!$A$1:$B$1,0),0),
IF(OR(NOT(ISBLANK(Z1979)),ISBLANK(AA1979)),#N/A,
IF(X1979="empty","empty",
VLOOKUP(X1979,MonsterGroupTable!$A:$A,1,0)))))))</f>
        <v>g115</v>
      </c>
      <c r="AA1979">
        <v>5</v>
      </c>
      <c r="AE1979" s="1" t="s">
        <v>446</v>
      </c>
      <c r="AF1979" s="2" t="str">
        <f>IF(AND(ISBLANK(AE1979),OR(NOT(ISBLANK(AG1979)),NOT(ISBLANK(AH1979)))),#N/A,
IF(ISBLANK(AE1979),"",
IF(AND(NOT(ISERROR(VLOOKUP(AE1979,MonsterTable!$A:$B,MATCH(MonsterTable!$B$1,MonsterTable!$A$1:$B$1,0),0))),OR(ISBLANK(AG1979),ISBLANK(AH1979))),#N/A,
IFERROR(VLOOKUP(AE1979,MonsterTable!$A:$B,MATCH(MonsterTable!$B$1,MonsterTable!$A$1:$B$1,0),0),
IF(OR(NOT(ISBLANK(AG1979)),ISBLANK(AH1979)),#N/A,
IF(AE1979="empty","empty",
VLOOKUP(AE1979,MonsterGroupTable!$A:$A,1,0)))))))</f>
        <v>empty</v>
      </c>
      <c r="AH1979">
        <v>3</v>
      </c>
      <c r="AL1979" s="1" t="s">
        <v>341</v>
      </c>
      <c r="AM1979" s="2">
        <f>IF(AND(ISBLANK(AL1979),OR(NOT(ISBLANK(AN1979)),NOT(ISBLANK(AO1979)))),#N/A,
IF(ISBLANK(AL1979),"",
IF(AND(NOT(ISERROR(VLOOKUP(AL1979,MonsterTable!$A:$B,MATCH(MonsterTable!$B$1,MonsterTable!$A$1:$B$1,0),0))),OR(ISBLANK(AN1979),ISBLANK(AO1979))),#N/A,
IFERROR(VLOOKUP(AL1979,MonsterTable!$A:$B,MATCH(MonsterTable!$B$1,MonsterTable!$A$1:$B$1,0),0),
IF(OR(NOT(ISBLANK(AN1979)),ISBLANK(AO1979)),#N/A,
IF(AL1979="empty","empty",
VLOOKUP(AL1979,MonsterGroupTable!$A:$A,1,0)))))))</f>
        <v>205</v>
      </c>
      <c r="AN1979">
        <v>1</v>
      </c>
      <c r="AO1979">
        <v>1</v>
      </c>
      <c r="AP1979">
        <v>0</v>
      </c>
      <c r="AT1979" s="2" t="str">
        <f>IF(AND(ISBLANK(AS1979),OR(NOT(ISBLANK(AU1979)),NOT(ISBLANK(AV1979)))),#N/A,
IF(ISBLANK(AS1979),"",
IF(AND(NOT(ISERROR(VLOOKUP(AS1979,MonsterTable!$A:$B,MATCH(MonsterTable!$B$1,MonsterTable!$A$1:$B$1,0),0))),OR(ISBLANK(AU1979),ISBLANK(AV1979))),#N/A,
IFERROR(VLOOKUP(AS1979,MonsterTable!$A:$B,MATCH(MonsterTable!$B$1,MonsterTable!$A$1:$B$1,0),0),
IF(OR(NOT(ISBLANK(AU1979)),ISBLANK(AV1979)),#N/A,
IF(AS1979="empty","empty",
VLOOKUP(AS1979,MonsterGroupTable!$A:$A,1,0)))))))</f>
        <v/>
      </c>
      <c r="BA1979" s="2" t="str">
        <f>IF(AND(ISBLANK(AZ1979),OR(NOT(ISBLANK(BB1979)),NOT(ISBLANK(BC1979)))),#N/A,
IF(ISBLANK(AZ1979),"",
IF(AND(NOT(ISERROR(VLOOKUP(AZ1979,MonsterTable!$A:$B,MATCH(MonsterTable!$B$1,MonsterTable!$A$1:$B$1,0),0))),OR(ISBLANK(BB1979),ISBLANK(BC1979))),#N/A,
IFERROR(VLOOKUP(AZ1979,MonsterTable!$A:$B,MATCH(MonsterTable!$B$1,MonsterTable!$A$1:$B$1,0),0),
IF(OR(NOT(ISBLANK(BB1979)),ISBLANK(BC1979)),#N/A,
IF(AZ1979="empty","empty",
VLOOKUP(AZ1979,MonsterGroupTable!$A:$A,1,0)))))))</f>
        <v/>
      </c>
    </row>
    <row r="1980" spans="1:53">
      <c r="A1980">
        <v>20946</v>
      </c>
      <c r="B1980">
        <f t="shared" si="66"/>
        <v>1.1000000000000001</v>
      </c>
      <c r="C1980">
        <f t="shared" si="67"/>
        <v>1.1000000000000001</v>
      </c>
      <c r="F1980">
        <v>5460</v>
      </c>
      <c r="G1980">
        <v>287120</v>
      </c>
      <c r="H1980">
        <v>0</v>
      </c>
      <c r="I1980">
        <v>0</v>
      </c>
      <c r="J1980">
        <v>0</v>
      </c>
      <c r="K1980" t="s">
        <v>362</v>
      </c>
      <c r="L1980" t="s">
        <v>249</v>
      </c>
      <c r="M1980" t="s">
        <v>443</v>
      </c>
      <c r="N1980" t="s">
        <v>444</v>
      </c>
      <c r="O1980">
        <v>0</v>
      </c>
      <c r="P1980">
        <v>-4.75</v>
      </c>
      <c r="Q1980">
        <v>-3.5</v>
      </c>
      <c r="R1980">
        <v>4.75</v>
      </c>
      <c r="S1980">
        <v>3</v>
      </c>
      <c r="T1980">
        <v>-13.5</v>
      </c>
      <c r="U1980">
        <v>2.5499999999999998</v>
      </c>
      <c r="V1980">
        <v>-6.75</v>
      </c>
      <c r="W1980" t="str">
        <f t="shared" si="65"/>
        <v>g115,5,empty,3,205,1,1,0</v>
      </c>
      <c r="X1980" s="1" t="s">
        <v>314</v>
      </c>
      <c r="Y1980" s="2" t="str">
        <f>IF(AND(ISBLANK(X1980),OR(NOT(ISBLANK(Z1980)),NOT(ISBLANK(AA1980)))),#N/A,
IF(ISBLANK(X1980),"",
IF(AND(NOT(ISERROR(VLOOKUP(X1980,MonsterTable!$A:$B,MATCH(MonsterTable!$B$1,MonsterTable!$A$1:$B$1,0),0))),OR(ISBLANK(Z1980),ISBLANK(AA1980))),#N/A,
IFERROR(VLOOKUP(X1980,MonsterTable!$A:$B,MATCH(MonsterTable!$B$1,MonsterTable!$A$1:$B$1,0),0),
IF(OR(NOT(ISBLANK(Z1980)),ISBLANK(AA1980)),#N/A,
IF(X1980="empty","empty",
VLOOKUP(X1980,MonsterGroupTable!$A:$A,1,0)))))))</f>
        <v>g115</v>
      </c>
      <c r="AA1980">
        <v>5</v>
      </c>
      <c r="AE1980" s="1" t="s">
        <v>446</v>
      </c>
      <c r="AF1980" s="2" t="str">
        <f>IF(AND(ISBLANK(AE1980),OR(NOT(ISBLANK(AG1980)),NOT(ISBLANK(AH1980)))),#N/A,
IF(ISBLANK(AE1980),"",
IF(AND(NOT(ISERROR(VLOOKUP(AE1980,MonsterTable!$A:$B,MATCH(MonsterTable!$B$1,MonsterTable!$A$1:$B$1,0),0))),OR(ISBLANK(AG1980),ISBLANK(AH1980))),#N/A,
IFERROR(VLOOKUP(AE1980,MonsterTable!$A:$B,MATCH(MonsterTable!$B$1,MonsterTable!$A$1:$B$1,0),0),
IF(OR(NOT(ISBLANK(AG1980)),ISBLANK(AH1980)),#N/A,
IF(AE1980="empty","empty",
VLOOKUP(AE1980,MonsterGroupTable!$A:$A,1,0)))))))</f>
        <v>empty</v>
      </c>
      <c r="AH1980">
        <v>3</v>
      </c>
      <c r="AL1980" s="1" t="s">
        <v>341</v>
      </c>
      <c r="AM1980" s="2">
        <f>IF(AND(ISBLANK(AL1980),OR(NOT(ISBLANK(AN1980)),NOT(ISBLANK(AO1980)))),#N/A,
IF(ISBLANK(AL1980),"",
IF(AND(NOT(ISERROR(VLOOKUP(AL1980,MonsterTable!$A:$B,MATCH(MonsterTable!$B$1,MonsterTable!$A$1:$B$1,0),0))),OR(ISBLANK(AN1980),ISBLANK(AO1980))),#N/A,
IFERROR(VLOOKUP(AL1980,MonsterTable!$A:$B,MATCH(MonsterTable!$B$1,MonsterTable!$A$1:$B$1,0),0),
IF(OR(NOT(ISBLANK(AN1980)),ISBLANK(AO1980)),#N/A,
IF(AL1980="empty","empty",
VLOOKUP(AL1980,MonsterGroupTable!$A:$A,1,0)))))))</f>
        <v>205</v>
      </c>
      <c r="AN1980">
        <v>1</v>
      </c>
      <c r="AO1980">
        <v>1</v>
      </c>
      <c r="AP1980">
        <v>0</v>
      </c>
      <c r="AT1980" s="2" t="str">
        <f>IF(AND(ISBLANK(AS1980),OR(NOT(ISBLANK(AU1980)),NOT(ISBLANK(AV1980)))),#N/A,
IF(ISBLANK(AS1980),"",
IF(AND(NOT(ISERROR(VLOOKUP(AS1980,MonsterTable!$A:$B,MATCH(MonsterTable!$B$1,MonsterTable!$A$1:$B$1,0),0))),OR(ISBLANK(AU1980),ISBLANK(AV1980))),#N/A,
IFERROR(VLOOKUP(AS1980,MonsterTable!$A:$B,MATCH(MonsterTable!$B$1,MonsterTable!$A$1:$B$1,0),0),
IF(OR(NOT(ISBLANK(AU1980)),ISBLANK(AV1980)),#N/A,
IF(AS1980="empty","empty",
VLOOKUP(AS1980,MonsterGroupTable!$A:$A,1,0)))))))</f>
        <v/>
      </c>
      <c r="BA1980" s="2" t="str">
        <f>IF(AND(ISBLANK(AZ1980),OR(NOT(ISBLANK(BB1980)),NOT(ISBLANK(BC1980)))),#N/A,
IF(ISBLANK(AZ1980),"",
IF(AND(NOT(ISERROR(VLOOKUP(AZ1980,MonsterTable!$A:$B,MATCH(MonsterTable!$B$1,MonsterTable!$A$1:$B$1,0),0))),OR(ISBLANK(BB1980),ISBLANK(BC1980))),#N/A,
IFERROR(VLOOKUP(AZ1980,MonsterTable!$A:$B,MATCH(MonsterTable!$B$1,MonsterTable!$A$1:$B$1,0),0),
IF(OR(NOT(ISBLANK(BB1980)),ISBLANK(BC1980)),#N/A,
IF(AZ1980="empty","empty",
VLOOKUP(AZ1980,MonsterGroupTable!$A:$A,1,0)))))))</f>
        <v/>
      </c>
    </row>
    <row r="1981" spans="1:53">
      <c r="A1981">
        <v>20947</v>
      </c>
      <c r="B1981">
        <f t="shared" si="66"/>
        <v>1.1000000000000001</v>
      </c>
      <c r="C1981">
        <f t="shared" si="67"/>
        <v>1.1000000000000001</v>
      </c>
      <c r="F1981">
        <v>5460</v>
      </c>
      <c r="G1981">
        <v>287939</v>
      </c>
      <c r="H1981">
        <v>0</v>
      </c>
      <c r="I1981">
        <v>0</v>
      </c>
      <c r="J1981">
        <v>0</v>
      </c>
      <c r="K1981" t="s">
        <v>362</v>
      </c>
      <c r="L1981" t="s">
        <v>249</v>
      </c>
      <c r="M1981" t="s">
        <v>443</v>
      </c>
      <c r="N1981" t="s">
        <v>444</v>
      </c>
      <c r="O1981">
        <v>0</v>
      </c>
      <c r="P1981">
        <v>-4.75</v>
      </c>
      <c r="Q1981">
        <v>-3.5</v>
      </c>
      <c r="R1981">
        <v>4.75</v>
      </c>
      <c r="S1981">
        <v>3</v>
      </c>
      <c r="T1981">
        <v>-13.5</v>
      </c>
      <c r="U1981">
        <v>2.5499999999999998</v>
      </c>
      <c r="V1981">
        <v>-6.75</v>
      </c>
      <c r="W1981" t="str">
        <f t="shared" si="65"/>
        <v>g115,5,empty,3,205,1,1,0</v>
      </c>
      <c r="X1981" s="1" t="s">
        <v>314</v>
      </c>
      <c r="Y1981" s="2" t="str">
        <f>IF(AND(ISBLANK(X1981),OR(NOT(ISBLANK(Z1981)),NOT(ISBLANK(AA1981)))),#N/A,
IF(ISBLANK(X1981),"",
IF(AND(NOT(ISERROR(VLOOKUP(X1981,MonsterTable!$A:$B,MATCH(MonsterTable!$B$1,MonsterTable!$A$1:$B$1,0),0))),OR(ISBLANK(Z1981),ISBLANK(AA1981))),#N/A,
IFERROR(VLOOKUP(X1981,MonsterTable!$A:$B,MATCH(MonsterTable!$B$1,MonsterTable!$A$1:$B$1,0),0),
IF(OR(NOT(ISBLANK(Z1981)),ISBLANK(AA1981)),#N/A,
IF(X1981="empty","empty",
VLOOKUP(X1981,MonsterGroupTable!$A:$A,1,0)))))))</f>
        <v>g115</v>
      </c>
      <c r="AA1981">
        <v>5</v>
      </c>
      <c r="AE1981" s="1" t="s">
        <v>446</v>
      </c>
      <c r="AF1981" s="2" t="str">
        <f>IF(AND(ISBLANK(AE1981),OR(NOT(ISBLANK(AG1981)),NOT(ISBLANK(AH1981)))),#N/A,
IF(ISBLANK(AE1981),"",
IF(AND(NOT(ISERROR(VLOOKUP(AE1981,MonsterTable!$A:$B,MATCH(MonsterTable!$B$1,MonsterTable!$A$1:$B$1,0),0))),OR(ISBLANK(AG1981),ISBLANK(AH1981))),#N/A,
IFERROR(VLOOKUP(AE1981,MonsterTable!$A:$B,MATCH(MonsterTable!$B$1,MonsterTable!$A$1:$B$1,0),0),
IF(OR(NOT(ISBLANK(AG1981)),ISBLANK(AH1981)),#N/A,
IF(AE1981="empty","empty",
VLOOKUP(AE1981,MonsterGroupTable!$A:$A,1,0)))))))</f>
        <v>empty</v>
      </c>
      <c r="AH1981">
        <v>3</v>
      </c>
      <c r="AL1981" s="1" t="s">
        <v>341</v>
      </c>
      <c r="AM1981" s="2">
        <f>IF(AND(ISBLANK(AL1981),OR(NOT(ISBLANK(AN1981)),NOT(ISBLANK(AO1981)))),#N/A,
IF(ISBLANK(AL1981),"",
IF(AND(NOT(ISERROR(VLOOKUP(AL1981,MonsterTable!$A:$B,MATCH(MonsterTable!$B$1,MonsterTable!$A$1:$B$1,0),0))),OR(ISBLANK(AN1981),ISBLANK(AO1981))),#N/A,
IFERROR(VLOOKUP(AL1981,MonsterTable!$A:$B,MATCH(MonsterTable!$B$1,MonsterTable!$A$1:$B$1,0),0),
IF(OR(NOT(ISBLANK(AN1981)),ISBLANK(AO1981)),#N/A,
IF(AL1981="empty","empty",
VLOOKUP(AL1981,MonsterGroupTable!$A:$A,1,0)))))))</f>
        <v>205</v>
      </c>
      <c r="AN1981">
        <v>1</v>
      </c>
      <c r="AO1981">
        <v>1</v>
      </c>
      <c r="AP1981">
        <v>0</v>
      </c>
      <c r="AT1981" s="2" t="str">
        <f>IF(AND(ISBLANK(AS1981),OR(NOT(ISBLANK(AU1981)),NOT(ISBLANK(AV1981)))),#N/A,
IF(ISBLANK(AS1981),"",
IF(AND(NOT(ISERROR(VLOOKUP(AS1981,MonsterTable!$A:$B,MATCH(MonsterTable!$B$1,MonsterTable!$A$1:$B$1,0),0))),OR(ISBLANK(AU1981),ISBLANK(AV1981))),#N/A,
IFERROR(VLOOKUP(AS1981,MonsterTable!$A:$B,MATCH(MonsterTable!$B$1,MonsterTable!$A$1:$B$1,0),0),
IF(OR(NOT(ISBLANK(AU1981)),ISBLANK(AV1981)),#N/A,
IF(AS1981="empty","empty",
VLOOKUP(AS1981,MonsterGroupTable!$A:$A,1,0)))))))</f>
        <v/>
      </c>
      <c r="BA1981" s="2" t="str">
        <f>IF(AND(ISBLANK(AZ1981),OR(NOT(ISBLANK(BB1981)),NOT(ISBLANK(BC1981)))),#N/A,
IF(ISBLANK(AZ1981),"",
IF(AND(NOT(ISERROR(VLOOKUP(AZ1981,MonsterTable!$A:$B,MATCH(MonsterTable!$B$1,MonsterTable!$A$1:$B$1,0),0))),OR(ISBLANK(BB1981),ISBLANK(BC1981))),#N/A,
IFERROR(VLOOKUP(AZ1981,MonsterTable!$A:$B,MATCH(MonsterTable!$B$1,MonsterTable!$A$1:$B$1,0),0),
IF(OR(NOT(ISBLANK(BB1981)),ISBLANK(BC1981)),#N/A,
IF(AZ1981="empty","empty",
VLOOKUP(AZ1981,MonsterGroupTable!$A:$A,1,0)))))))</f>
        <v/>
      </c>
    </row>
    <row r="1982" spans="1:53">
      <c r="A1982">
        <v>20948</v>
      </c>
      <c r="B1982">
        <f t="shared" si="66"/>
        <v>1.1000000000000001</v>
      </c>
      <c r="C1982">
        <f t="shared" si="67"/>
        <v>1.1000000000000001</v>
      </c>
      <c r="F1982">
        <v>5460</v>
      </c>
      <c r="G1982">
        <v>288758</v>
      </c>
      <c r="H1982">
        <v>0</v>
      </c>
      <c r="I1982">
        <v>0</v>
      </c>
      <c r="J1982">
        <v>0</v>
      </c>
      <c r="K1982" t="s">
        <v>362</v>
      </c>
      <c r="L1982" t="s">
        <v>249</v>
      </c>
      <c r="M1982" t="s">
        <v>443</v>
      </c>
      <c r="N1982" t="s">
        <v>444</v>
      </c>
      <c r="O1982">
        <v>0</v>
      </c>
      <c r="P1982">
        <v>-4.75</v>
      </c>
      <c r="Q1982">
        <v>-3.5</v>
      </c>
      <c r="R1982">
        <v>4.75</v>
      </c>
      <c r="S1982">
        <v>3</v>
      </c>
      <c r="T1982">
        <v>-13.5</v>
      </c>
      <c r="U1982">
        <v>2.5499999999999998</v>
      </c>
      <c r="V1982">
        <v>-6.75</v>
      </c>
      <c r="W1982" t="str">
        <f t="shared" si="65"/>
        <v>g115,5,empty,3,205,1,1,0</v>
      </c>
      <c r="X1982" s="1" t="s">
        <v>314</v>
      </c>
      <c r="Y1982" s="2" t="str">
        <f>IF(AND(ISBLANK(X1982),OR(NOT(ISBLANK(Z1982)),NOT(ISBLANK(AA1982)))),#N/A,
IF(ISBLANK(X1982),"",
IF(AND(NOT(ISERROR(VLOOKUP(X1982,MonsterTable!$A:$B,MATCH(MonsterTable!$B$1,MonsterTable!$A$1:$B$1,0),0))),OR(ISBLANK(Z1982),ISBLANK(AA1982))),#N/A,
IFERROR(VLOOKUP(X1982,MonsterTable!$A:$B,MATCH(MonsterTable!$B$1,MonsterTable!$A$1:$B$1,0),0),
IF(OR(NOT(ISBLANK(Z1982)),ISBLANK(AA1982)),#N/A,
IF(X1982="empty","empty",
VLOOKUP(X1982,MonsterGroupTable!$A:$A,1,0)))))))</f>
        <v>g115</v>
      </c>
      <c r="AA1982">
        <v>5</v>
      </c>
      <c r="AE1982" s="1" t="s">
        <v>446</v>
      </c>
      <c r="AF1982" s="2" t="str">
        <f>IF(AND(ISBLANK(AE1982),OR(NOT(ISBLANK(AG1982)),NOT(ISBLANK(AH1982)))),#N/A,
IF(ISBLANK(AE1982),"",
IF(AND(NOT(ISERROR(VLOOKUP(AE1982,MonsterTable!$A:$B,MATCH(MonsterTable!$B$1,MonsterTable!$A$1:$B$1,0),0))),OR(ISBLANK(AG1982),ISBLANK(AH1982))),#N/A,
IFERROR(VLOOKUP(AE1982,MonsterTable!$A:$B,MATCH(MonsterTable!$B$1,MonsterTable!$A$1:$B$1,0),0),
IF(OR(NOT(ISBLANK(AG1982)),ISBLANK(AH1982)),#N/A,
IF(AE1982="empty","empty",
VLOOKUP(AE1982,MonsterGroupTable!$A:$A,1,0)))))))</f>
        <v>empty</v>
      </c>
      <c r="AH1982">
        <v>3</v>
      </c>
      <c r="AL1982" s="1" t="s">
        <v>341</v>
      </c>
      <c r="AM1982" s="2">
        <f>IF(AND(ISBLANK(AL1982),OR(NOT(ISBLANK(AN1982)),NOT(ISBLANK(AO1982)))),#N/A,
IF(ISBLANK(AL1982),"",
IF(AND(NOT(ISERROR(VLOOKUP(AL1982,MonsterTable!$A:$B,MATCH(MonsterTable!$B$1,MonsterTable!$A$1:$B$1,0),0))),OR(ISBLANK(AN1982),ISBLANK(AO1982))),#N/A,
IFERROR(VLOOKUP(AL1982,MonsterTable!$A:$B,MATCH(MonsterTable!$B$1,MonsterTable!$A$1:$B$1,0),0),
IF(OR(NOT(ISBLANK(AN1982)),ISBLANK(AO1982)),#N/A,
IF(AL1982="empty","empty",
VLOOKUP(AL1982,MonsterGroupTable!$A:$A,1,0)))))))</f>
        <v>205</v>
      </c>
      <c r="AN1982">
        <v>1</v>
      </c>
      <c r="AO1982">
        <v>1</v>
      </c>
      <c r="AP1982">
        <v>0</v>
      </c>
      <c r="AT1982" s="2" t="str">
        <f>IF(AND(ISBLANK(AS1982),OR(NOT(ISBLANK(AU1982)),NOT(ISBLANK(AV1982)))),#N/A,
IF(ISBLANK(AS1982),"",
IF(AND(NOT(ISERROR(VLOOKUP(AS1982,MonsterTable!$A:$B,MATCH(MonsterTable!$B$1,MonsterTable!$A$1:$B$1,0),0))),OR(ISBLANK(AU1982),ISBLANK(AV1982))),#N/A,
IFERROR(VLOOKUP(AS1982,MonsterTable!$A:$B,MATCH(MonsterTable!$B$1,MonsterTable!$A$1:$B$1,0),0),
IF(OR(NOT(ISBLANK(AU1982)),ISBLANK(AV1982)),#N/A,
IF(AS1982="empty","empty",
VLOOKUP(AS1982,MonsterGroupTable!$A:$A,1,0)))))))</f>
        <v/>
      </c>
      <c r="BA1982" s="2" t="str">
        <f>IF(AND(ISBLANK(AZ1982),OR(NOT(ISBLANK(BB1982)),NOT(ISBLANK(BC1982)))),#N/A,
IF(ISBLANK(AZ1982),"",
IF(AND(NOT(ISERROR(VLOOKUP(AZ1982,MonsterTable!$A:$B,MATCH(MonsterTable!$B$1,MonsterTable!$A$1:$B$1,0),0))),OR(ISBLANK(BB1982),ISBLANK(BC1982))),#N/A,
IFERROR(VLOOKUP(AZ1982,MonsterTable!$A:$B,MATCH(MonsterTable!$B$1,MonsterTable!$A$1:$B$1,0),0),
IF(OR(NOT(ISBLANK(BB1982)),ISBLANK(BC1982)),#N/A,
IF(AZ1982="empty","empty",
VLOOKUP(AZ1982,MonsterGroupTable!$A:$A,1,0)))))))</f>
        <v/>
      </c>
    </row>
    <row r="1983" spans="1:53">
      <c r="A1983">
        <v>20949</v>
      </c>
      <c r="B1983">
        <f t="shared" si="66"/>
        <v>1.1000000000000001</v>
      </c>
      <c r="C1983">
        <f t="shared" si="67"/>
        <v>1.1000000000000001</v>
      </c>
      <c r="F1983">
        <v>5460</v>
      </c>
      <c r="G1983">
        <v>289577</v>
      </c>
      <c r="H1983">
        <v>0</v>
      </c>
      <c r="I1983">
        <v>0</v>
      </c>
      <c r="J1983">
        <v>0</v>
      </c>
      <c r="K1983" t="s">
        <v>362</v>
      </c>
      <c r="L1983" t="s">
        <v>249</v>
      </c>
      <c r="M1983" t="s">
        <v>443</v>
      </c>
      <c r="N1983" t="s">
        <v>444</v>
      </c>
      <c r="O1983">
        <v>0</v>
      </c>
      <c r="P1983">
        <v>-4.75</v>
      </c>
      <c r="Q1983">
        <v>-3.5</v>
      </c>
      <c r="R1983">
        <v>4.75</v>
      </c>
      <c r="S1983">
        <v>3</v>
      </c>
      <c r="T1983">
        <v>-13.5</v>
      </c>
      <c r="U1983">
        <v>2.5499999999999998</v>
      </c>
      <c r="V1983">
        <v>-6.75</v>
      </c>
      <c r="W1983" t="str">
        <f t="shared" si="65"/>
        <v>g115,5,empty,3,205,1,1,0</v>
      </c>
      <c r="X1983" s="1" t="s">
        <v>314</v>
      </c>
      <c r="Y1983" s="2" t="str">
        <f>IF(AND(ISBLANK(X1983),OR(NOT(ISBLANK(Z1983)),NOT(ISBLANK(AA1983)))),#N/A,
IF(ISBLANK(X1983),"",
IF(AND(NOT(ISERROR(VLOOKUP(X1983,MonsterTable!$A:$B,MATCH(MonsterTable!$B$1,MonsterTable!$A$1:$B$1,0),0))),OR(ISBLANK(Z1983),ISBLANK(AA1983))),#N/A,
IFERROR(VLOOKUP(X1983,MonsterTable!$A:$B,MATCH(MonsterTable!$B$1,MonsterTable!$A$1:$B$1,0),0),
IF(OR(NOT(ISBLANK(Z1983)),ISBLANK(AA1983)),#N/A,
IF(X1983="empty","empty",
VLOOKUP(X1983,MonsterGroupTable!$A:$A,1,0)))))))</f>
        <v>g115</v>
      </c>
      <c r="AA1983">
        <v>5</v>
      </c>
      <c r="AE1983" s="1" t="s">
        <v>446</v>
      </c>
      <c r="AF1983" s="2" t="str">
        <f>IF(AND(ISBLANK(AE1983),OR(NOT(ISBLANK(AG1983)),NOT(ISBLANK(AH1983)))),#N/A,
IF(ISBLANK(AE1983),"",
IF(AND(NOT(ISERROR(VLOOKUP(AE1983,MonsterTable!$A:$B,MATCH(MonsterTable!$B$1,MonsterTable!$A$1:$B$1,0),0))),OR(ISBLANK(AG1983),ISBLANK(AH1983))),#N/A,
IFERROR(VLOOKUP(AE1983,MonsterTable!$A:$B,MATCH(MonsterTable!$B$1,MonsterTable!$A$1:$B$1,0),0),
IF(OR(NOT(ISBLANK(AG1983)),ISBLANK(AH1983)),#N/A,
IF(AE1983="empty","empty",
VLOOKUP(AE1983,MonsterGroupTable!$A:$A,1,0)))))))</f>
        <v>empty</v>
      </c>
      <c r="AH1983">
        <v>3</v>
      </c>
      <c r="AL1983" s="1" t="s">
        <v>341</v>
      </c>
      <c r="AM1983" s="2">
        <f>IF(AND(ISBLANK(AL1983),OR(NOT(ISBLANK(AN1983)),NOT(ISBLANK(AO1983)))),#N/A,
IF(ISBLANK(AL1983),"",
IF(AND(NOT(ISERROR(VLOOKUP(AL1983,MonsterTable!$A:$B,MATCH(MonsterTable!$B$1,MonsterTable!$A$1:$B$1,0),0))),OR(ISBLANK(AN1983),ISBLANK(AO1983))),#N/A,
IFERROR(VLOOKUP(AL1983,MonsterTable!$A:$B,MATCH(MonsterTable!$B$1,MonsterTable!$A$1:$B$1,0),0),
IF(OR(NOT(ISBLANK(AN1983)),ISBLANK(AO1983)),#N/A,
IF(AL1983="empty","empty",
VLOOKUP(AL1983,MonsterGroupTable!$A:$A,1,0)))))))</f>
        <v>205</v>
      </c>
      <c r="AN1983">
        <v>1</v>
      </c>
      <c r="AO1983">
        <v>1</v>
      </c>
      <c r="AP1983">
        <v>0</v>
      </c>
      <c r="AT1983" s="2" t="str">
        <f>IF(AND(ISBLANK(AS1983),OR(NOT(ISBLANK(AU1983)),NOT(ISBLANK(AV1983)))),#N/A,
IF(ISBLANK(AS1983),"",
IF(AND(NOT(ISERROR(VLOOKUP(AS1983,MonsterTable!$A:$B,MATCH(MonsterTable!$B$1,MonsterTable!$A$1:$B$1,0),0))),OR(ISBLANK(AU1983),ISBLANK(AV1983))),#N/A,
IFERROR(VLOOKUP(AS1983,MonsterTable!$A:$B,MATCH(MonsterTable!$B$1,MonsterTable!$A$1:$B$1,0),0),
IF(OR(NOT(ISBLANK(AU1983)),ISBLANK(AV1983)),#N/A,
IF(AS1983="empty","empty",
VLOOKUP(AS1983,MonsterGroupTable!$A:$A,1,0)))))))</f>
        <v/>
      </c>
      <c r="BA1983" s="2" t="str">
        <f>IF(AND(ISBLANK(AZ1983),OR(NOT(ISBLANK(BB1983)),NOT(ISBLANK(BC1983)))),#N/A,
IF(ISBLANK(AZ1983),"",
IF(AND(NOT(ISERROR(VLOOKUP(AZ1983,MonsterTable!$A:$B,MATCH(MonsterTable!$B$1,MonsterTable!$A$1:$B$1,0),0))),OR(ISBLANK(BB1983),ISBLANK(BC1983))),#N/A,
IFERROR(VLOOKUP(AZ1983,MonsterTable!$A:$B,MATCH(MonsterTable!$B$1,MonsterTable!$A$1:$B$1,0),0),
IF(OR(NOT(ISBLANK(BB1983)),ISBLANK(BC1983)),#N/A,
IF(AZ1983="empty","empty",
VLOOKUP(AZ1983,MonsterGroupTable!$A:$A,1,0)))))))</f>
        <v/>
      </c>
    </row>
    <row r="1984" spans="1:53">
      <c r="A1984">
        <v>20950</v>
      </c>
      <c r="B1984">
        <f t="shared" si="66"/>
        <v>1.2</v>
      </c>
      <c r="C1984">
        <f t="shared" si="67"/>
        <v>1.1000000000000001</v>
      </c>
      <c r="F1984">
        <v>5460</v>
      </c>
      <c r="G1984">
        <v>290722</v>
      </c>
      <c r="H1984">
        <v>0</v>
      </c>
      <c r="I1984">
        <v>0</v>
      </c>
      <c r="J1984">
        <v>0</v>
      </c>
      <c r="K1984" t="s">
        <v>362</v>
      </c>
      <c r="L1984" t="s">
        <v>249</v>
      </c>
      <c r="M1984" t="s">
        <v>443</v>
      </c>
      <c r="N1984" t="s">
        <v>444</v>
      </c>
      <c r="O1984">
        <v>0</v>
      </c>
      <c r="P1984">
        <v>-4.75</v>
      </c>
      <c r="Q1984">
        <v>-3.5</v>
      </c>
      <c r="R1984">
        <v>4.75</v>
      </c>
      <c r="S1984">
        <v>3</v>
      </c>
      <c r="T1984">
        <v>-13.5</v>
      </c>
      <c r="U1984">
        <v>2.5499999999999998</v>
      </c>
      <c r="V1984">
        <v>-6.75</v>
      </c>
      <c r="W1984" t="str">
        <f t="shared" si="65"/>
        <v>g115,5,empty,3,205,1,1,0</v>
      </c>
      <c r="X1984" s="1" t="s">
        <v>314</v>
      </c>
      <c r="Y1984" s="2" t="str">
        <f>IF(AND(ISBLANK(X1984),OR(NOT(ISBLANK(Z1984)),NOT(ISBLANK(AA1984)))),#N/A,
IF(ISBLANK(X1984),"",
IF(AND(NOT(ISERROR(VLOOKUP(X1984,MonsterTable!$A:$B,MATCH(MonsterTable!$B$1,MonsterTable!$A$1:$B$1,0),0))),OR(ISBLANK(Z1984),ISBLANK(AA1984))),#N/A,
IFERROR(VLOOKUP(X1984,MonsterTable!$A:$B,MATCH(MonsterTable!$B$1,MonsterTable!$A$1:$B$1,0),0),
IF(OR(NOT(ISBLANK(Z1984)),ISBLANK(AA1984)),#N/A,
IF(X1984="empty","empty",
VLOOKUP(X1984,MonsterGroupTable!$A:$A,1,0)))))))</f>
        <v>g115</v>
      </c>
      <c r="AA1984">
        <v>5</v>
      </c>
      <c r="AE1984" s="1" t="s">
        <v>446</v>
      </c>
      <c r="AF1984" s="2" t="str">
        <f>IF(AND(ISBLANK(AE1984),OR(NOT(ISBLANK(AG1984)),NOT(ISBLANK(AH1984)))),#N/A,
IF(ISBLANK(AE1984),"",
IF(AND(NOT(ISERROR(VLOOKUP(AE1984,MonsterTable!$A:$B,MATCH(MonsterTable!$B$1,MonsterTable!$A$1:$B$1,0),0))),OR(ISBLANK(AG1984),ISBLANK(AH1984))),#N/A,
IFERROR(VLOOKUP(AE1984,MonsterTable!$A:$B,MATCH(MonsterTable!$B$1,MonsterTable!$A$1:$B$1,0),0),
IF(OR(NOT(ISBLANK(AG1984)),ISBLANK(AH1984)),#N/A,
IF(AE1984="empty","empty",
VLOOKUP(AE1984,MonsterGroupTable!$A:$A,1,0)))))))</f>
        <v>empty</v>
      </c>
      <c r="AH1984">
        <v>3</v>
      </c>
      <c r="AL1984" s="1" t="s">
        <v>341</v>
      </c>
      <c r="AM1984" s="2">
        <f>IF(AND(ISBLANK(AL1984),OR(NOT(ISBLANK(AN1984)),NOT(ISBLANK(AO1984)))),#N/A,
IF(ISBLANK(AL1984),"",
IF(AND(NOT(ISERROR(VLOOKUP(AL1984,MonsterTable!$A:$B,MATCH(MonsterTable!$B$1,MonsterTable!$A$1:$B$1,0),0))),OR(ISBLANK(AN1984),ISBLANK(AO1984))),#N/A,
IFERROR(VLOOKUP(AL1984,MonsterTable!$A:$B,MATCH(MonsterTable!$B$1,MonsterTable!$A$1:$B$1,0),0),
IF(OR(NOT(ISBLANK(AN1984)),ISBLANK(AO1984)),#N/A,
IF(AL1984="empty","empty",
VLOOKUP(AL1984,MonsterGroupTable!$A:$A,1,0)))))))</f>
        <v>205</v>
      </c>
      <c r="AN1984">
        <v>1</v>
      </c>
      <c r="AO1984">
        <v>1</v>
      </c>
      <c r="AP1984">
        <v>0</v>
      </c>
      <c r="AT1984" s="2" t="str">
        <f>IF(AND(ISBLANK(AS1984),OR(NOT(ISBLANK(AU1984)),NOT(ISBLANK(AV1984)))),#N/A,
IF(ISBLANK(AS1984),"",
IF(AND(NOT(ISERROR(VLOOKUP(AS1984,MonsterTable!$A:$B,MATCH(MonsterTable!$B$1,MonsterTable!$A$1:$B$1,0),0))),OR(ISBLANK(AU1984),ISBLANK(AV1984))),#N/A,
IFERROR(VLOOKUP(AS1984,MonsterTable!$A:$B,MATCH(MonsterTable!$B$1,MonsterTable!$A$1:$B$1,0),0),
IF(OR(NOT(ISBLANK(AU1984)),ISBLANK(AV1984)),#N/A,
IF(AS1984="empty","empty",
VLOOKUP(AS1984,MonsterGroupTable!$A:$A,1,0)))))))</f>
        <v/>
      </c>
      <c r="BA1984" s="2" t="str">
        <f>IF(AND(ISBLANK(AZ1984),OR(NOT(ISBLANK(BB1984)),NOT(ISBLANK(BC1984)))),#N/A,
IF(ISBLANK(AZ1984),"",
IF(AND(NOT(ISERROR(VLOOKUP(AZ1984,MonsterTable!$A:$B,MATCH(MonsterTable!$B$1,MonsterTable!$A$1:$B$1,0),0))),OR(ISBLANK(BB1984),ISBLANK(BC1984))),#N/A,
IFERROR(VLOOKUP(AZ1984,MonsterTable!$A:$B,MATCH(MonsterTable!$B$1,MonsterTable!$A$1:$B$1,0),0),
IF(OR(NOT(ISBLANK(BB1984)),ISBLANK(BC1984)),#N/A,
IF(AZ1984="empty","empty",
VLOOKUP(AZ1984,MonsterGroupTable!$A:$A,1,0)))))))</f>
        <v/>
      </c>
    </row>
    <row r="1985" spans="1:53">
      <c r="A1985">
        <v>20951</v>
      </c>
      <c r="B1985">
        <f t="shared" si="66"/>
        <v>1.1000000000000001</v>
      </c>
      <c r="C1985">
        <f t="shared" si="67"/>
        <v>1.1000000000000001</v>
      </c>
      <c r="F1985">
        <v>5460</v>
      </c>
      <c r="G1985">
        <v>291541</v>
      </c>
      <c r="H1985">
        <v>0</v>
      </c>
      <c r="I1985">
        <v>0</v>
      </c>
      <c r="J1985">
        <v>0</v>
      </c>
      <c r="K1985" t="s">
        <v>362</v>
      </c>
      <c r="L1985" t="s">
        <v>251</v>
      </c>
      <c r="M1985" t="s">
        <v>443</v>
      </c>
      <c r="N1985" t="s">
        <v>444</v>
      </c>
      <c r="O1985">
        <v>0</v>
      </c>
      <c r="P1985">
        <v>-4.75</v>
      </c>
      <c r="Q1985">
        <v>-3.5</v>
      </c>
      <c r="R1985">
        <v>4.75</v>
      </c>
      <c r="S1985">
        <v>3</v>
      </c>
      <c r="T1985">
        <v>-13.5</v>
      </c>
      <c r="U1985">
        <v>2.5499999999999998</v>
      </c>
      <c r="V1985">
        <v>-6.75</v>
      </c>
      <c r="W1985" t="str">
        <f t="shared" si="65"/>
        <v>g116,5,empty,3,201,1,1,0</v>
      </c>
      <c r="X1985" s="1" t="s">
        <v>315</v>
      </c>
      <c r="Y1985" s="2" t="str">
        <f>IF(AND(ISBLANK(X1985),OR(NOT(ISBLANK(Z1985)),NOT(ISBLANK(AA1985)))),#N/A,
IF(ISBLANK(X1985),"",
IF(AND(NOT(ISERROR(VLOOKUP(X1985,MonsterTable!$A:$B,MATCH(MonsterTable!$B$1,MonsterTable!$A$1:$B$1,0),0))),OR(ISBLANK(Z1985),ISBLANK(AA1985))),#N/A,
IFERROR(VLOOKUP(X1985,MonsterTable!$A:$B,MATCH(MonsterTable!$B$1,MonsterTable!$A$1:$B$1,0),0),
IF(OR(NOT(ISBLANK(Z1985)),ISBLANK(AA1985)),#N/A,
IF(X1985="empty","empty",
VLOOKUP(X1985,MonsterGroupTable!$A:$A,1,0)))))))</f>
        <v>g116</v>
      </c>
      <c r="AA1985">
        <v>5</v>
      </c>
      <c r="AE1985" s="1" t="s">
        <v>446</v>
      </c>
      <c r="AF1985" s="2" t="str">
        <f>IF(AND(ISBLANK(AE1985),OR(NOT(ISBLANK(AG1985)),NOT(ISBLANK(AH1985)))),#N/A,
IF(ISBLANK(AE1985),"",
IF(AND(NOT(ISERROR(VLOOKUP(AE1985,MonsterTable!$A:$B,MATCH(MonsterTable!$B$1,MonsterTable!$A$1:$B$1,0),0))),OR(ISBLANK(AG1985),ISBLANK(AH1985))),#N/A,
IFERROR(VLOOKUP(AE1985,MonsterTable!$A:$B,MATCH(MonsterTable!$B$1,MonsterTable!$A$1:$B$1,0),0),
IF(OR(NOT(ISBLANK(AG1985)),ISBLANK(AH1985)),#N/A,
IF(AE1985="empty","empty",
VLOOKUP(AE1985,MonsterGroupTable!$A:$A,1,0)))))))</f>
        <v>empty</v>
      </c>
      <c r="AH1985">
        <v>3</v>
      </c>
      <c r="AL1985" s="1" t="s">
        <v>242</v>
      </c>
      <c r="AM1985" s="2">
        <f>IF(AND(ISBLANK(AL1985),OR(NOT(ISBLANK(AN1985)),NOT(ISBLANK(AO1985)))),#N/A,
IF(ISBLANK(AL1985),"",
IF(AND(NOT(ISERROR(VLOOKUP(AL1985,MonsterTable!$A:$B,MATCH(MonsterTable!$B$1,MonsterTable!$A$1:$B$1,0),0))),OR(ISBLANK(AN1985),ISBLANK(AO1985))),#N/A,
IFERROR(VLOOKUP(AL1985,MonsterTable!$A:$B,MATCH(MonsterTable!$B$1,MonsterTable!$A$1:$B$1,0),0),
IF(OR(NOT(ISBLANK(AN1985)),ISBLANK(AO1985)),#N/A,
IF(AL1985="empty","empty",
VLOOKUP(AL1985,MonsterGroupTable!$A:$A,1,0)))))))</f>
        <v>201</v>
      </c>
      <c r="AN1985">
        <v>1</v>
      </c>
      <c r="AO1985">
        <v>1</v>
      </c>
      <c r="AP1985">
        <v>0</v>
      </c>
      <c r="AT1985" s="2" t="str">
        <f>IF(AND(ISBLANK(AS1985),OR(NOT(ISBLANK(AU1985)),NOT(ISBLANK(AV1985)))),#N/A,
IF(ISBLANK(AS1985),"",
IF(AND(NOT(ISERROR(VLOOKUP(AS1985,MonsterTable!$A:$B,MATCH(MonsterTable!$B$1,MonsterTable!$A$1:$B$1,0),0))),OR(ISBLANK(AU1985),ISBLANK(AV1985))),#N/A,
IFERROR(VLOOKUP(AS1985,MonsterTable!$A:$B,MATCH(MonsterTable!$B$1,MonsterTable!$A$1:$B$1,0),0),
IF(OR(NOT(ISBLANK(AU1985)),ISBLANK(AV1985)),#N/A,
IF(AS1985="empty","empty",
VLOOKUP(AS1985,MonsterGroupTable!$A:$A,1,0)))))))</f>
        <v/>
      </c>
      <c r="BA1985" s="2" t="str">
        <f>IF(AND(ISBLANK(AZ1985),OR(NOT(ISBLANK(BB1985)),NOT(ISBLANK(BC1985)))),#N/A,
IF(ISBLANK(AZ1985),"",
IF(AND(NOT(ISERROR(VLOOKUP(AZ1985,MonsterTable!$A:$B,MATCH(MonsterTable!$B$1,MonsterTable!$A$1:$B$1,0),0))),OR(ISBLANK(BB1985),ISBLANK(BC1985))),#N/A,
IFERROR(VLOOKUP(AZ1985,MonsterTable!$A:$B,MATCH(MonsterTable!$B$1,MonsterTable!$A$1:$B$1,0),0),
IF(OR(NOT(ISBLANK(BB1985)),ISBLANK(BC1985)),#N/A,
IF(AZ1985="empty","empty",
VLOOKUP(AZ1985,MonsterGroupTable!$A:$A,1,0)))))))</f>
        <v/>
      </c>
    </row>
    <row r="1986" spans="1:53">
      <c r="A1986">
        <v>20952</v>
      </c>
      <c r="B1986">
        <f t="shared" si="66"/>
        <v>1.1000000000000001</v>
      </c>
      <c r="C1986">
        <f t="shared" si="67"/>
        <v>1.1000000000000001</v>
      </c>
      <c r="F1986">
        <v>5460</v>
      </c>
      <c r="G1986">
        <v>292360</v>
      </c>
      <c r="H1986">
        <v>0</v>
      </c>
      <c r="I1986">
        <v>0</v>
      </c>
      <c r="J1986">
        <v>0</v>
      </c>
      <c r="K1986" t="s">
        <v>362</v>
      </c>
      <c r="L1986" t="s">
        <v>251</v>
      </c>
      <c r="M1986" t="s">
        <v>443</v>
      </c>
      <c r="N1986" t="s">
        <v>444</v>
      </c>
      <c r="O1986">
        <v>0</v>
      </c>
      <c r="P1986">
        <v>-4.75</v>
      </c>
      <c r="Q1986">
        <v>-3.5</v>
      </c>
      <c r="R1986">
        <v>4.75</v>
      </c>
      <c r="S1986">
        <v>3</v>
      </c>
      <c r="T1986">
        <v>-13.5</v>
      </c>
      <c r="U1986">
        <v>2.5499999999999998</v>
      </c>
      <c r="V1986">
        <v>-6.75</v>
      </c>
      <c r="W1986" t="str">
        <f t="shared" si="65"/>
        <v>g116,5,empty,3,201,1,1,0</v>
      </c>
      <c r="X1986" s="1" t="s">
        <v>315</v>
      </c>
      <c r="Y1986" s="2" t="str">
        <f>IF(AND(ISBLANK(X1986),OR(NOT(ISBLANK(Z1986)),NOT(ISBLANK(AA1986)))),#N/A,
IF(ISBLANK(X1986),"",
IF(AND(NOT(ISERROR(VLOOKUP(X1986,MonsterTable!$A:$B,MATCH(MonsterTable!$B$1,MonsterTable!$A$1:$B$1,0),0))),OR(ISBLANK(Z1986),ISBLANK(AA1986))),#N/A,
IFERROR(VLOOKUP(X1986,MonsterTable!$A:$B,MATCH(MonsterTable!$B$1,MonsterTable!$A$1:$B$1,0),0),
IF(OR(NOT(ISBLANK(Z1986)),ISBLANK(AA1986)),#N/A,
IF(X1986="empty","empty",
VLOOKUP(X1986,MonsterGroupTable!$A:$A,1,0)))))))</f>
        <v>g116</v>
      </c>
      <c r="AA1986">
        <v>5</v>
      </c>
      <c r="AE1986" s="1" t="s">
        <v>446</v>
      </c>
      <c r="AF1986" s="2" t="str">
        <f>IF(AND(ISBLANK(AE1986),OR(NOT(ISBLANK(AG1986)),NOT(ISBLANK(AH1986)))),#N/A,
IF(ISBLANK(AE1986),"",
IF(AND(NOT(ISERROR(VLOOKUP(AE1986,MonsterTable!$A:$B,MATCH(MonsterTable!$B$1,MonsterTable!$A$1:$B$1,0),0))),OR(ISBLANK(AG1986),ISBLANK(AH1986))),#N/A,
IFERROR(VLOOKUP(AE1986,MonsterTable!$A:$B,MATCH(MonsterTable!$B$1,MonsterTable!$A$1:$B$1,0),0),
IF(OR(NOT(ISBLANK(AG1986)),ISBLANK(AH1986)),#N/A,
IF(AE1986="empty","empty",
VLOOKUP(AE1986,MonsterGroupTable!$A:$A,1,0)))))))</f>
        <v>empty</v>
      </c>
      <c r="AH1986">
        <v>3</v>
      </c>
      <c r="AL1986" s="1" t="s">
        <v>242</v>
      </c>
      <c r="AM1986" s="2">
        <f>IF(AND(ISBLANK(AL1986),OR(NOT(ISBLANK(AN1986)),NOT(ISBLANK(AO1986)))),#N/A,
IF(ISBLANK(AL1986),"",
IF(AND(NOT(ISERROR(VLOOKUP(AL1986,MonsterTable!$A:$B,MATCH(MonsterTable!$B$1,MonsterTable!$A$1:$B$1,0),0))),OR(ISBLANK(AN1986),ISBLANK(AO1986))),#N/A,
IFERROR(VLOOKUP(AL1986,MonsterTable!$A:$B,MATCH(MonsterTable!$B$1,MonsterTable!$A$1:$B$1,0),0),
IF(OR(NOT(ISBLANK(AN1986)),ISBLANK(AO1986)),#N/A,
IF(AL1986="empty","empty",
VLOOKUP(AL1986,MonsterGroupTable!$A:$A,1,0)))))))</f>
        <v>201</v>
      </c>
      <c r="AN1986">
        <v>1</v>
      </c>
      <c r="AO1986">
        <v>1</v>
      </c>
      <c r="AP1986">
        <v>0</v>
      </c>
      <c r="AT1986" s="2" t="str">
        <f>IF(AND(ISBLANK(AS1986),OR(NOT(ISBLANK(AU1986)),NOT(ISBLANK(AV1986)))),#N/A,
IF(ISBLANK(AS1986),"",
IF(AND(NOT(ISERROR(VLOOKUP(AS1986,MonsterTable!$A:$B,MATCH(MonsterTable!$B$1,MonsterTable!$A$1:$B$1,0),0))),OR(ISBLANK(AU1986),ISBLANK(AV1986))),#N/A,
IFERROR(VLOOKUP(AS1986,MonsterTable!$A:$B,MATCH(MonsterTable!$B$1,MonsterTable!$A$1:$B$1,0),0),
IF(OR(NOT(ISBLANK(AU1986)),ISBLANK(AV1986)),#N/A,
IF(AS1986="empty","empty",
VLOOKUP(AS1986,MonsterGroupTable!$A:$A,1,0)))))))</f>
        <v/>
      </c>
      <c r="BA1986" s="2" t="str">
        <f>IF(AND(ISBLANK(AZ1986),OR(NOT(ISBLANK(BB1986)),NOT(ISBLANK(BC1986)))),#N/A,
IF(ISBLANK(AZ1986),"",
IF(AND(NOT(ISERROR(VLOOKUP(AZ1986,MonsterTable!$A:$B,MATCH(MonsterTable!$B$1,MonsterTable!$A$1:$B$1,0),0))),OR(ISBLANK(BB1986),ISBLANK(BC1986))),#N/A,
IFERROR(VLOOKUP(AZ1986,MonsterTable!$A:$B,MATCH(MonsterTable!$B$1,MonsterTable!$A$1:$B$1,0),0),
IF(OR(NOT(ISBLANK(BB1986)),ISBLANK(BC1986)),#N/A,
IF(AZ1986="empty","empty",
VLOOKUP(AZ1986,MonsterGroupTable!$A:$A,1,0)))))))</f>
        <v/>
      </c>
    </row>
    <row r="1987" spans="1:53">
      <c r="A1987">
        <v>20953</v>
      </c>
      <c r="B1987">
        <f t="shared" si="66"/>
        <v>1.1000000000000001</v>
      </c>
      <c r="C1987">
        <f t="shared" si="67"/>
        <v>1.1000000000000001</v>
      </c>
      <c r="F1987">
        <v>5460</v>
      </c>
      <c r="G1987">
        <v>293179</v>
      </c>
      <c r="H1987">
        <v>0</v>
      </c>
      <c r="I1987">
        <v>0</v>
      </c>
      <c r="J1987">
        <v>0</v>
      </c>
      <c r="K1987" t="s">
        <v>362</v>
      </c>
      <c r="L1987" t="s">
        <v>251</v>
      </c>
      <c r="M1987" t="s">
        <v>443</v>
      </c>
      <c r="N1987" t="s">
        <v>444</v>
      </c>
      <c r="O1987">
        <v>0</v>
      </c>
      <c r="P1987">
        <v>-4.75</v>
      </c>
      <c r="Q1987">
        <v>-3.5</v>
      </c>
      <c r="R1987">
        <v>4.75</v>
      </c>
      <c r="S1987">
        <v>3</v>
      </c>
      <c r="T1987">
        <v>-13.5</v>
      </c>
      <c r="U1987">
        <v>2.5499999999999998</v>
      </c>
      <c r="V1987">
        <v>-6.75</v>
      </c>
      <c r="W1987" t="str">
        <f t="shared" si="65"/>
        <v>g116,5,empty,3,201,1,1,0</v>
      </c>
      <c r="X1987" s="1" t="s">
        <v>315</v>
      </c>
      <c r="Y1987" s="2" t="str">
        <f>IF(AND(ISBLANK(X1987),OR(NOT(ISBLANK(Z1987)),NOT(ISBLANK(AA1987)))),#N/A,
IF(ISBLANK(X1987),"",
IF(AND(NOT(ISERROR(VLOOKUP(X1987,MonsterTable!$A:$B,MATCH(MonsterTable!$B$1,MonsterTable!$A$1:$B$1,0),0))),OR(ISBLANK(Z1987),ISBLANK(AA1987))),#N/A,
IFERROR(VLOOKUP(X1987,MonsterTable!$A:$B,MATCH(MonsterTable!$B$1,MonsterTable!$A$1:$B$1,0),0),
IF(OR(NOT(ISBLANK(Z1987)),ISBLANK(AA1987)),#N/A,
IF(X1987="empty","empty",
VLOOKUP(X1987,MonsterGroupTable!$A:$A,1,0)))))))</f>
        <v>g116</v>
      </c>
      <c r="AA1987">
        <v>5</v>
      </c>
      <c r="AE1987" s="1" t="s">
        <v>446</v>
      </c>
      <c r="AF1987" s="2" t="str">
        <f>IF(AND(ISBLANK(AE1987),OR(NOT(ISBLANK(AG1987)),NOT(ISBLANK(AH1987)))),#N/A,
IF(ISBLANK(AE1987),"",
IF(AND(NOT(ISERROR(VLOOKUP(AE1987,MonsterTable!$A:$B,MATCH(MonsterTable!$B$1,MonsterTable!$A$1:$B$1,0),0))),OR(ISBLANK(AG1987),ISBLANK(AH1987))),#N/A,
IFERROR(VLOOKUP(AE1987,MonsterTable!$A:$B,MATCH(MonsterTable!$B$1,MonsterTable!$A$1:$B$1,0),0),
IF(OR(NOT(ISBLANK(AG1987)),ISBLANK(AH1987)),#N/A,
IF(AE1987="empty","empty",
VLOOKUP(AE1987,MonsterGroupTable!$A:$A,1,0)))))))</f>
        <v>empty</v>
      </c>
      <c r="AH1987">
        <v>3</v>
      </c>
      <c r="AL1987" s="1" t="s">
        <v>242</v>
      </c>
      <c r="AM1987" s="2">
        <f>IF(AND(ISBLANK(AL1987),OR(NOT(ISBLANK(AN1987)),NOT(ISBLANK(AO1987)))),#N/A,
IF(ISBLANK(AL1987),"",
IF(AND(NOT(ISERROR(VLOOKUP(AL1987,MonsterTable!$A:$B,MATCH(MonsterTable!$B$1,MonsterTable!$A$1:$B$1,0),0))),OR(ISBLANK(AN1987),ISBLANK(AO1987))),#N/A,
IFERROR(VLOOKUP(AL1987,MonsterTable!$A:$B,MATCH(MonsterTable!$B$1,MonsterTable!$A$1:$B$1,0),0),
IF(OR(NOT(ISBLANK(AN1987)),ISBLANK(AO1987)),#N/A,
IF(AL1987="empty","empty",
VLOOKUP(AL1987,MonsterGroupTable!$A:$A,1,0)))))))</f>
        <v>201</v>
      </c>
      <c r="AN1987">
        <v>1</v>
      </c>
      <c r="AO1987">
        <v>1</v>
      </c>
      <c r="AP1987">
        <v>0</v>
      </c>
      <c r="AT1987" s="2" t="str">
        <f>IF(AND(ISBLANK(AS1987),OR(NOT(ISBLANK(AU1987)),NOT(ISBLANK(AV1987)))),#N/A,
IF(ISBLANK(AS1987),"",
IF(AND(NOT(ISERROR(VLOOKUP(AS1987,MonsterTable!$A:$B,MATCH(MonsterTable!$B$1,MonsterTable!$A$1:$B$1,0),0))),OR(ISBLANK(AU1987),ISBLANK(AV1987))),#N/A,
IFERROR(VLOOKUP(AS1987,MonsterTable!$A:$B,MATCH(MonsterTable!$B$1,MonsterTable!$A$1:$B$1,0),0),
IF(OR(NOT(ISBLANK(AU1987)),ISBLANK(AV1987)),#N/A,
IF(AS1987="empty","empty",
VLOOKUP(AS1987,MonsterGroupTable!$A:$A,1,0)))))))</f>
        <v/>
      </c>
      <c r="BA1987" s="2" t="str">
        <f>IF(AND(ISBLANK(AZ1987),OR(NOT(ISBLANK(BB1987)),NOT(ISBLANK(BC1987)))),#N/A,
IF(ISBLANK(AZ1987),"",
IF(AND(NOT(ISERROR(VLOOKUP(AZ1987,MonsterTable!$A:$B,MATCH(MonsterTable!$B$1,MonsterTable!$A$1:$B$1,0),0))),OR(ISBLANK(BB1987),ISBLANK(BC1987))),#N/A,
IFERROR(VLOOKUP(AZ1987,MonsterTable!$A:$B,MATCH(MonsterTable!$B$1,MonsterTable!$A$1:$B$1,0),0),
IF(OR(NOT(ISBLANK(BB1987)),ISBLANK(BC1987)),#N/A,
IF(AZ1987="empty","empty",
VLOOKUP(AZ1987,MonsterGroupTable!$A:$A,1,0)))))))</f>
        <v/>
      </c>
    </row>
    <row r="1988" spans="1:53">
      <c r="A1988">
        <v>20954</v>
      </c>
      <c r="B1988">
        <f t="shared" si="66"/>
        <v>1.1000000000000001</v>
      </c>
      <c r="C1988">
        <f t="shared" si="67"/>
        <v>1.1000000000000001</v>
      </c>
      <c r="F1988">
        <v>5460</v>
      </c>
      <c r="G1988">
        <v>293998</v>
      </c>
      <c r="H1988">
        <v>0</v>
      </c>
      <c r="I1988">
        <v>0</v>
      </c>
      <c r="J1988">
        <v>0</v>
      </c>
      <c r="K1988" t="s">
        <v>362</v>
      </c>
      <c r="L1988" t="s">
        <v>251</v>
      </c>
      <c r="M1988" t="s">
        <v>443</v>
      </c>
      <c r="N1988" t="s">
        <v>444</v>
      </c>
      <c r="O1988">
        <v>0</v>
      </c>
      <c r="P1988">
        <v>-4.75</v>
      </c>
      <c r="Q1988">
        <v>-3.5</v>
      </c>
      <c r="R1988">
        <v>4.75</v>
      </c>
      <c r="S1988">
        <v>3</v>
      </c>
      <c r="T1988">
        <v>-13.5</v>
      </c>
      <c r="U1988">
        <v>2.5499999999999998</v>
      </c>
      <c r="V1988">
        <v>-6.75</v>
      </c>
      <c r="W1988" t="str">
        <f t="shared" ref="W1988:W2051" si="68">Y1988&amp;IF(ISBLANK(Z1988),"",","&amp;Z1988)&amp;IF(ISBLANK(AA1988),"",","&amp;AA1988)&amp;IF(ISBLANK(AB1988),"",","&amp;AB1988)&amp;IF(ISBLANK(AC1988),"",","&amp;AC1988)&amp;IF(ISBLANK(AD1988),"",","&amp;AD1988)
&amp;IF(LEN(AF1988)=0,"",","&amp;AF1988)&amp;IF(ISBLANK(AG1988),"",","&amp;AG1988)&amp;IF(ISBLANK(AH1988),"",","&amp;AH1988)&amp;IF(ISBLANK(AI1988),"",","&amp;AI1988)&amp;IF(ISBLANK(AJ1988),"",","&amp;AJ1988)&amp;IF(ISBLANK(AK1988),"",","&amp;AK1988)
&amp;IF(LEN(AM1988)=0,"",","&amp;AM1988)&amp;IF(ISBLANK(AN1988),"",","&amp;AN1988)&amp;IF(ISBLANK(AO1988),"",","&amp;AO1988)&amp;IF(ISBLANK(AP1988),"",","&amp;AP1988)&amp;IF(ISBLANK(AQ1988),"",","&amp;AQ1988)&amp;IF(ISBLANK(AR1988),"",","&amp;AR1988)
&amp;IF(LEN(AT1988)=0,"",","&amp;AT1988)&amp;IF(ISBLANK(AU1988),"",","&amp;AU1988)&amp;IF(ISBLANK(AV1988),"",","&amp;AV1988)&amp;IF(ISBLANK(AW1988),"",","&amp;AW1988)&amp;IF(ISBLANK(AX1988),"",","&amp;AX1988)&amp;IF(ISBLANK(AY1988),"",","&amp;AY1988)
&amp;IF(LEN(BA1988)=0,"",","&amp;BA1988)&amp;IF(ISBLANK(BB1988),"",","&amp;BB1988)&amp;IF(ISBLANK(BC1988),"",","&amp;BC1988)&amp;IF(ISBLANK(BD1988),"",","&amp;BD1988)&amp;IF(ISBLANK(BE1988),"",","&amp;BE1988)&amp;IF(ISBLANK(BF1988),"",","&amp;BF1988)
&amp;IF(LEN(BH1988)=0,"",","&amp;BH1988)&amp;IF(ISBLANK(BI1988),"",","&amp;BI1988)&amp;IF(ISBLANK(BJ1988),"",","&amp;BJ1988)&amp;IF(ISBLANK(BK1988),"",","&amp;BK1988)&amp;IF(ISBLANK(BL1988),"",","&amp;BL1988)&amp;IF(ISBLANK(BM1988),"",","&amp;BM1988)
&amp;IF(LEN(BO1988)=0,"",","&amp;BO1988)&amp;IF(ISBLANK(BP1988),"",","&amp;BP1988)&amp;IF(ISBLANK(BQ1988),"",","&amp;BQ1988)&amp;IF(ISBLANK(BR1988),"",","&amp;BR1988)&amp;IF(ISBLANK(BS1988),"",","&amp;BS1988)&amp;IF(ISBLANK(BT1988),"",","&amp;BT1988)
&amp;IF(LEN(BV1988)=0,"",","&amp;BV1988)&amp;IF(ISBLANK(BW1988),"",","&amp;BW1988)&amp;IF(ISBLANK(BX1988),"",","&amp;BX1988)&amp;IF(ISBLANK(BY1988),"",","&amp;BY1988)&amp;IF(ISBLANK(BZ1988),"",","&amp;BZ1988)&amp;IF(ISBLANK(CA1988),"",","&amp;CA1988)
&amp;IF(LEN(CC1988)=0,"",","&amp;CC1988)&amp;IF(ISBLANK(CD1988),"",","&amp;CD1988)&amp;IF(ISBLANK(CE1988),"",","&amp;CE1988)&amp;IF(ISBLANK(CF1988),"",","&amp;CF1988)&amp;IF(ISBLANK(CG1988),"",","&amp;CG1988)&amp;IF(ISBLANK(CH1988),"",","&amp;CH1988)
&amp;IF(LEN(CJ1988)=0,"",","&amp;CJ1988)&amp;IF(ISBLANK(CK1988),"",","&amp;CK1988)&amp;IF(ISBLANK(CL1988),"",","&amp;CL1988)&amp;IF(ISBLANK(CM1988),"",","&amp;CM1988)&amp;IF(ISBLANK(CN1988),"",","&amp;CN1988)&amp;IF(ISBLANK(CO1988),"",","&amp;CO1988)</f>
        <v>g116,5,empty,3,201,1,1,0</v>
      </c>
      <c r="X1988" s="1" t="s">
        <v>315</v>
      </c>
      <c r="Y1988" s="2" t="str">
        <f>IF(AND(ISBLANK(X1988),OR(NOT(ISBLANK(Z1988)),NOT(ISBLANK(AA1988)))),#N/A,
IF(ISBLANK(X1988),"",
IF(AND(NOT(ISERROR(VLOOKUP(X1988,MonsterTable!$A:$B,MATCH(MonsterTable!$B$1,MonsterTable!$A$1:$B$1,0),0))),OR(ISBLANK(Z1988),ISBLANK(AA1988))),#N/A,
IFERROR(VLOOKUP(X1988,MonsterTable!$A:$B,MATCH(MonsterTable!$B$1,MonsterTable!$A$1:$B$1,0),0),
IF(OR(NOT(ISBLANK(Z1988)),ISBLANK(AA1988)),#N/A,
IF(X1988="empty","empty",
VLOOKUP(X1988,MonsterGroupTable!$A:$A,1,0)))))))</f>
        <v>g116</v>
      </c>
      <c r="AA1988">
        <v>5</v>
      </c>
      <c r="AE1988" s="1" t="s">
        <v>446</v>
      </c>
      <c r="AF1988" s="2" t="str">
        <f>IF(AND(ISBLANK(AE1988),OR(NOT(ISBLANK(AG1988)),NOT(ISBLANK(AH1988)))),#N/A,
IF(ISBLANK(AE1988),"",
IF(AND(NOT(ISERROR(VLOOKUP(AE1988,MonsterTable!$A:$B,MATCH(MonsterTable!$B$1,MonsterTable!$A$1:$B$1,0),0))),OR(ISBLANK(AG1988),ISBLANK(AH1988))),#N/A,
IFERROR(VLOOKUP(AE1988,MonsterTable!$A:$B,MATCH(MonsterTable!$B$1,MonsterTable!$A$1:$B$1,0),0),
IF(OR(NOT(ISBLANK(AG1988)),ISBLANK(AH1988)),#N/A,
IF(AE1988="empty","empty",
VLOOKUP(AE1988,MonsterGroupTable!$A:$A,1,0)))))))</f>
        <v>empty</v>
      </c>
      <c r="AH1988">
        <v>3</v>
      </c>
      <c r="AL1988" s="1" t="s">
        <v>242</v>
      </c>
      <c r="AM1988" s="2">
        <f>IF(AND(ISBLANK(AL1988),OR(NOT(ISBLANK(AN1988)),NOT(ISBLANK(AO1988)))),#N/A,
IF(ISBLANK(AL1988),"",
IF(AND(NOT(ISERROR(VLOOKUP(AL1988,MonsterTable!$A:$B,MATCH(MonsterTable!$B$1,MonsterTable!$A$1:$B$1,0),0))),OR(ISBLANK(AN1988),ISBLANK(AO1988))),#N/A,
IFERROR(VLOOKUP(AL1988,MonsterTable!$A:$B,MATCH(MonsterTable!$B$1,MonsterTable!$A$1:$B$1,0),0),
IF(OR(NOT(ISBLANK(AN1988)),ISBLANK(AO1988)),#N/A,
IF(AL1988="empty","empty",
VLOOKUP(AL1988,MonsterGroupTable!$A:$A,1,0)))))))</f>
        <v>201</v>
      </c>
      <c r="AN1988">
        <v>1</v>
      </c>
      <c r="AO1988">
        <v>1</v>
      </c>
      <c r="AP1988">
        <v>0</v>
      </c>
      <c r="AT1988" s="2" t="str">
        <f>IF(AND(ISBLANK(AS1988),OR(NOT(ISBLANK(AU1988)),NOT(ISBLANK(AV1988)))),#N/A,
IF(ISBLANK(AS1988),"",
IF(AND(NOT(ISERROR(VLOOKUP(AS1988,MonsterTable!$A:$B,MATCH(MonsterTable!$B$1,MonsterTable!$A$1:$B$1,0),0))),OR(ISBLANK(AU1988),ISBLANK(AV1988))),#N/A,
IFERROR(VLOOKUP(AS1988,MonsterTable!$A:$B,MATCH(MonsterTable!$B$1,MonsterTable!$A$1:$B$1,0),0),
IF(OR(NOT(ISBLANK(AU1988)),ISBLANK(AV1988)),#N/A,
IF(AS1988="empty","empty",
VLOOKUP(AS1988,MonsterGroupTable!$A:$A,1,0)))))))</f>
        <v/>
      </c>
      <c r="BA1988" s="2" t="str">
        <f>IF(AND(ISBLANK(AZ1988),OR(NOT(ISBLANK(BB1988)),NOT(ISBLANK(BC1988)))),#N/A,
IF(ISBLANK(AZ1988),"",
IF(AND(NOT(ISERROR(VLOOKUP(AZ1988,MonsterTable!$A:$B,MATCH(MonsterTable!$B$1,MonsterTable!$A$1:$B$1,0),0))),OR(ISBLANK(BB1988),ISBLANK(BC1988))),#N/A,
IFERROR(VLOOKUP(AZ1988,MonsterTable!$A:$B,MATCH(MonsterTable!$B$1,MonsterTable!$A$1:$B$1,0),0),
IF(OR(NOT(ISBLANK(BB1988)),ISBLANK(BC1988)),#N/A,
IF(AZ1988="empty","empty",
VLOOKUP(AZ1988,MonsterGroupTable!$A:$A,1,0)))))))</f>
        <v/>
      </c>
    </row>
    <row r="1989" spans="1:53">
      <c r="A1989">
        <v>20955</v>
      </c>
      <c r="B1989">
        <f t="shared" ref="B1989:B2052" si="69">IF(MOD(A1989,10)=0,1.2,1.1)</f>
        <v>1.1000000000000001</v>
      </c>
      <c r="C1989">
        <f t="shared" ref="C1989:C2052" si="70">IF(MOD(B1989,10)=0,1.2,1.1)</f>
        <v>1.1000000000000001</v>
      </c>
      <c r="F1989">
        <v>5460</v>
      </c>
      <c r="G1989">
        <v>294817</v>
      </c>
      <c r="H1989">
        <v>0</v>
      </c>
      <c r="I1989">
        <v>0</v>
      </c>
      <c r="J1989">
        <v>0</v>
      </c>
      <c r="K1989" t="s">
        <v>362</v>
      </c>
      <c r="L1989" t="s">
        <v>251</v>
      </c>
      <c r="M1989" t="s">
        <v>443</v>
      </c>
      <c r="N1989" t="s">
        <v>444</v>
      </c>
      <c r="O1989">
        <v>0</v>
      </c>
      <c r="P1989">
        <v>-4.75</v>
      </c>
      <c r="Q1989">
        <v>-3.5</v>
      </c>
      <c r="R1989">
        <v>4.75</v>
      </c>
      <c r="S1989">
        <v>3</v>
      </c>
      <c r="T1989">
        <v>-13.5</v>
      </c>
      <c r="U1989">
        <v>2.5499999999999998</v>
      </c>
      <c r="V1989">
        <v>-6.75</v>
      </c>
      <c r="W1989" t="str">
        <f t="shared" si="68"/>
        <v>g116,5,empty,3,201,1,1,0</v>
      </c>
      <c r="X1989" s="1" t="s">
        <v>315</v>
      </c>
      <c r="Y1989" s="2" t="str">
        <f>IF(AND(ISBLANK(X1989),OR(NOT(ISBLANK(Z1989)),NOT(ISBLANK(AA1989)))),#N/A,
IF(ISBLANK(X1989),"",
IF(AND(NOT(ISERROR(VLOOKUP(X1989,MonsterTable!$A:$B,MATCH(MonsterTable!$B$1,MonsterTable!$A$1:$B$1,0),0))),OR(ISBLANK(Z1989),ISBLANK(AA1989))),#N/A,
IFERROR(VLOOKUP(X1989,MonsterTable!$A:$B,MATCH(MonsterTable!$B$1,MonsterTable!$A$1:$B$1,0),0),
IF(OR(NOT(ISBLANK(Z1989)),ISBLANK(AA1989)),#N/A,
IF(X1989="empty","empty",
VLOOKUP(X1989,MonsterGroupTable!$A:$A,1,0)))))))</f>
        <v>g116</v>
      </c>
      <c r="AA1989">
        <v>5</v>
      </c>
      <c r="AE1989" s="1" t="s">
        <v>446</v>
      </c>
      <c r="AF1989" s="2" t="str">
        <f>IF(AND(ISBLANK(AE1989),OR(NOT(ISBLANK(AG1989)),NOT(ISBLANK(AH1989)))),#N/A,
IF(ISBLANK(AE1989),"",
IF(AND(NOT(ISERROR(VLOOKUP(AE1989,MonsterTable!$A:$B,MATCH(MonsterTable!$B$1,MonsterTable!$A$1:$B$1,0),0))),OR(ISBLANK(AG1989),ISBLANK(AH1989))),#N/A,
IFERROR(VLOOKUP(AE1989,MonsterTable!$A:$B,MATCH(MonsterTable!$B$1,MonsterTable!$A$1:$B$1,0),0),
IF(OR(NOT(ISBLANK(AG1989)),ISBLANK(AH1989)),#N/A,
IF(AE1989="empty","empty",
VLOOKUP(AE1989,MonsterGroupTable!$A:$A,1,0)))))))</f>
        <v>empty</v>
      </c>
      <c r="AH1989">
        <v>3</v>
      </c>
      <c r="AL1989" s="1" t="s">
        <v>242</v>
      </c>
      <c r="AM1989" s="2">
        <f>IF(AND(ISBLANK(AL1989),OR(NOT(ISBLANK(AN1989)),NOT(ISBLANK(AO1989)))),#N/A,
IF(ISBLANK(AL1989),"",
IF(AND(NOT(ISERROR(VLOOKUP(AL1989,MonsterTable!$A:$B,MATCH(MonsterTable!$B$1,MonsterTable!$A$1:$B$1,0),0))),OR(ISBLANK(AN1989),ISBLANK(AO1989))),#N/A,
IFERROR(VLOOKUP(AL1989,MonsterTable!$A:$B,MATCH(MonsterTable!$B$1,MonsterTable!$A$1:$B$1,0),0),
IF(OR(NOT(ISBLANK(AN1989)),ISBLANK(AO1989)),#N/A,
IF(AL1989="empty","empty",
VLOOKUP(AL1989,MonsterGroupTable!$A:$A,1,0)))))))</f>
        <v>201</v>
      </c>
      <c r="AN1989">
        <v>1</v>
      </c>
      <c r="AO1989">
        <v>1</v>
      </c>
      <c r="AP1989">
        <v>0</v>
      </c>
      <c r="AT1989" s="2" t="str">
        <f>IF(AND(ISBLANK(AS1989),OR(NOT(ISBLANK(AU1989)),NOT(ISBLANK(AV1989)))),#N/A,
IF(ISBLANK(AS1989),"",
IF(AND(NOT(ISERROR(VLOOKUP(AS1989,MonsterTable!$A:$B,MATCH(MonsterTable!$B$1,MonsterTable!$A$1:$B$1,0),0))),OR(ISBLANK(AU1989),ISBLANK(AV1989))),#N/A,
IFERROR(VLOOKUP(AS1989,MonsterTable!$A:$B,MATCH(MonsterTable!$B$1,MonsterTable!$A$1:$B$1,0),0),
IF(OR(NOT(ISBLANK(AU1989)),ISBLANK(AV1989)),#N/A,
IF(AS1989="empty","empty",
VLOOKUP(AS1989,MonsterGroupTable!$A:$A,1,0)))))))</f>
        <v/>
      </c>
      <c r="BA1989" s="2" t="str">
        <f>IF(AND(ISBLANK(AZ1989),OR(NOT(ISBLANK(BB1989)),NOT(ISBLANK(BC1989)))),#N/A,
IF(ISBLANK(AZ1989),"",
IF(AND(NOT(ISERROR(VLOOKUP(AZ1989,MonsterTable!$A:$B,MATCH(MonsterTable!$B$1,MonsterTable!$A$1:$B$1,0),0))),OR(ISBLANK(BB1989),ISBLANK(BC1989))),#N/A,
IFERROR(VLOOKUP(AZ1989,MonsterTable!$A:$B,MATCH(MonsterTable!$B$1,MonsterTable!$A$1:$B$1,0),0),
IF(OR(NOT(ISBLANK(BB1989)),ISBLANK(BC1989)),#N/A,
IF(AZ1989="empty","empty",
VLOOKUP(AZ1989,MonsterGroupTable!$A:$A,1,0)))))))</f>
        <v/>
      </c>
    </row>
    <row r="1990" spans="1:53">
      <c r="A1990">
        <v>20956</v>
      </c>
      <c r="B1990">
        <f t="shared" si="69"/>
        <v>1.1000000000000001</v>
      </c>
      <c r="C1990">
        <f t="shared" si="70"/>
        <v>1.1000000000000001</v>
      </c>
      <c r="F1990">
        <v>5460</v>
      </c>
      <c r="G1990">
        <v>295636</v>
      </c>
      <c r="H1990">
        <v>0</v>
      </c>
      <c r="I1990">
        <v>0</v>
      </c>
      <c r="J1990">
        <v>0</v>
      </c>
      <c r="K1990" t="s">
        <v>362</v>
      </c>
      <c r="L1990" t="s">
        <v>251</v>
      </c>
      <c r="M1990" t="s">
        <v>443</v>
      </c>
      <c r="N1990" t="s">
        <v>444</v>
      </c>
      <c r="O1990">
        <v>0</v>
      </c>
      <c r="P1990">
        <v>-4.75</v>
      </c>
      <c r="Q1990">
        <v>-3.5</v>
      </c>
      <c r="R1990">
        <v>4.75</v>
      </c>
      <c r="S1990">
        <v>3</v>
      </c>
      <c r="T1990">
        <v>-13.5</v>
      </c>
      <c r="U1990">
        <v>2.5499999999999998</v>
      </c>
      <c r="V1990">
        <v>-6.75</v>
      </c>
      <c r="W1990" t="str">
        <f t="shared" si="68"/>
        <v>g116,5,empty,3,201,1,1,0</v>
      </c>
      <c r="X1990" s="1" t="s">
        <v>315</v>
      </c>
      <c r="Y1990" s="2" t="str">
        <f>IF(AND(ISBLANK(X1990),OR(NOT(ISBLANK(Z1990)),NOT(ISBLANK(AA1990)))),#N/A,
IF(ISBLANK(X1990),"",
IF(AND(NOT(ISERROR(VLOOKUP(X1990,MonsterTable!$A:$B,MATCH(MonsterTable!$B$1,MonsterTable!$A$1:$B$1,0),0))),OR(ISBLANK(Z1990),ISBLANK(AA1990))),#N/A,
IFERROR(VLOOKUP(X1990,MonsterTable!$A:$B,MATCH(MonsterTable!$B$1,MonsterTable!$A$1:$B$1,0),0),
IF(OR(NOT(ISBLANK(Z1990)),ISBLANK(AA1990)),#N/A,
IF(X1990="empty","empty",
VLOOKUP(X1990,MonsterGroupTable!$A:$A,1,0)))))))</f>
        <v>g116</v>
      </c>
      <c r="AA1990">
        <v>5</v>
      </c>
      <c r="AE1990" s="1" t="s">
        <v>446</v>
      </c>
      <c r="AF1990" s="2" t="str">
        <f>IF(AND(ISBLANK(AE1990),OR(NOT(ISBLANK(AG1990)),NOT(ISBLANK(AH1990)))),#N/A,
IF(ISBLANK(AE1990),"",
IF(AND(NOT(ISERROR(VLOOKUP(AE1990,MonsterTable!$A:$B,MATCH(MonsterTable!$B$1,MonsterTable!$A$1:$B$1,0),0))),OR(ISBLANK(AG1990),ISBLANK(AH1990))),#N/A,
IFERROR(VLOOKUP(AE1990,MonsterTable!$A:$B,MATCH(MonsterTable!$B$1,MonsterTable!$A$1:$B$1,0),0),
IF(OR(NOT(ISBLANK(AG1990)),ISBLANK(AH1990)),#N/A,
IF(AE1990="empty","empty",
VLOOKUP(AE1990,MonsterGroupTable!$A:$A,1,0)))))))</f>
        <v>empty</v>
      </c>
      <c r="AH1990">
        <v>3</v>
      </c>
      <c r="AL1990" s="1" t="s">
        <v>242</v>
      </c>
      <c r="AM1990" s="2">
        <f>IF(AND(ISBLANK(AL1990),OR(NOT(ISBLANK(AN1990)),NOT(ISBLANK(AO1990)))),#N/A,
IF(ISBLANK(AL1990),"",
IF(AND(NOT(ISERROR(VLOOKUP(AL1990,MonsterTable!$A:$B,MATCH(MonsterTable!$B$1,MonsterTable!$A$1:$B$1,0),0))),OR(ISBLANK(AN1990),ISBLANK(AO1990))),#N/A,
IFERROR(VLOOKUP(AL1990,MonsterTable!$A:$B,MATCH(MonsterTable!$B$1,MonsterTable!$A$1:$B$1,0),0),
IF(OR(NOT(ISBLANK(AN1990)),ISBLANK(AO1990)),#N/A,
IF(AL1990="empty","empty",
VLOOKUP(AL1990,MonsterGroupTable!$A:$A,1,0)))))))</f>
        <v>201</v>
      </c>
      <c r="AN1990">
        <v>1</v>
      </c>
      <c r="AO1990">
        <v>1</v>
      </c>
      <c r="AP1990">
        <v>0</v>
      </c>
      <c r="AT1990" s="2" t="str">
        <f>IF(AND(ISBLANK(AS1990),OR(NOT(ISBLANK(AU1990)),NOT(ISBLANK(AV1990)))),#N/A,
IF(ISBLANK(AS1990),"",
IF(AND(NOT(ISERROR(VLOOKUP(AS1990,MonsterTable!$A:$B,MATCH(MonsterTable!$B$1,MonsterTable!$A$1:$B$1,0),0))),OR(ISBLANK(AU1990),ISBLANK(AV1990))),#N/A,
IFERROR(VLOOKUP(AS1990,MonsterTable!$A:$B,MATCH(MonsterTable!$B$1,MonsterTable!$A$1:$B$1,0),0),
IF(OR(NOT(ISBLANK(AU1990)),ISBLANK(AV1990)),#N/A,
IF(AS1990="empty","empty",
VLOOKUP(AS1990,MonsterGroupTable!$A:$A,1,0)))))))</f>
        <v/>
      </c>
      <c r="BA1990" s="2" t="str">
        <f>IF(AND(ISBLANK(AZ1990),OR(NOT(ISBLANK(BB1990)),NOT(ISBLANK(BC1990)))),#N/A,
IF(ISBLANK(AZ1990),"",
IF(AND(NOT(ISERROR(VLOOKUP(AZ1990,MonsterTable!$A:$B,MATCH(MonsterTable!$B$1,MonsterTable!$A$1:$B$1,0),0))),OR(ISBLANK(BB1990),ISBLANK(BC1990))),#N/A,
IFERROR(VLOOKUP(AZ1990,MonsterTable!$A:$B,MATCH(MonsterTable!$B$1,MonsterTable!$A$1:$B$1,0),0),
IF(OR(NOT(ISBLANK(BB1990)),ISBLANK(BC1990)),#N/A,
IF(AZ1990="empty","empty",
VLOOKUP(AZ1990,MonsterGroupTable!$A:$A,1,0)))))))</f>
        <v/>
      </c>
    </row>
    <row r="1991" spans="1:53">
      <c r="A1991">
        <v>20957</v>
      </c>
      <c r="B1991">
        <f t="shared" si="69"/>
        <v>1.1000000000000001</v>
      </c>
      <c r="C1991">
        <f t="shared" si="70"/>
        <v>1.1000000000000001</v>
      </c>
      <c r="F1991">
        <v>5460</v>
      </c>
      <c r="G1991">
        <v>296455</v>
      </c>
      <c r="H1991">
        <v>0</v>
      </c>
      <c r="I1991">
        <v>0</v>
      </c>
      <c r="J1991">
        <v>0</v>
      </c>
      <c r="K1991" t="s">
        <v>362</v>
      </c>
      <c r="L1991" t="s">
        <v>251</v>
      </c>
      <c r="M1991" t="s">
        <v>443</v>
      </c>
      <c r="N1991" t="s">
        <v>444</v>
      </c>
      <c r="O1991">
        <v>0</v>
      </c>
      <c r="P1991">
        <v>-4.75</v>
      </c>
      <c r="Q1991">
        <v>-3.5</v>
      </c>
      <c r="R1991">
        <v>4.75</v>
      </c>
      <c r="S1991">
        <v>3</v>
      </c>
      <c r="T1991">
        <v>-13.5</v>
      </c>
      <c r="U1991">
        <v>2.5499999999999998</v>
      </c>
      <c r="V1991">
        <v>-6.75</v>
      </c>
      <c r="W1991" t="str">
        <f t="shared" si="68"/>
        <v>g116,5,empty,3,201,1,1,0</v>
      </c>
      <c r="X1991" s="1" t="s">
        <v>315</v>
      </c>
      <c r="Y1991" s="2" t="str">
        <f>IF(AND(ISBLANK(X1991),OR(NOT(ISBLANK(Z1991)),NOT(ISBLANK(AA1991)))),#N/A,
IF(ISBLANK(X1991),"",
IF(AND(NOT(ISERROR(VLOOKUP(X1991,MonsterTable!$A:$B,MATCH(MonsterTable!$B$1,MonsterTable!$A$1:$B$1,0),0))),OR(ISBLANK(Z1991),ISBLANK(AA1991))),#N/A,
IFERROR(VLOOKUP(X1991,MonsterTable!$A:$B,MATCH(MonsterTable!$B$1,MonsterTable!$A$1:$B$1,0),0),
IF(OR(NOT(ISBLANK(Z1991)),ISBLANK(AA1991)),#N/A,
IF(X1991="empty","empty",
VLOOKUP(X1991,MonsterGroupTable!$A:$A,1,0)))))))</f>
        <v>g116</v>
      </c>
      <c r="AA1991">
        <v>5</v>
      </c>
      <c r="AE1991" s="1" t="s">
        <v>446</v>
      </c>
      <c r="AF1991" s="2" t="str">
        <f>IF(AND(ISBLANK(AE1991),OR(NOT(ISBLANK(AG1991)),NOT(ISBLANK(AH1991)))),#N/A,
IF(ISBLANK(AE1991),"",
IF(AND(NOT(ISERROR(VLOOKUP(AE1991,MonsterTable!$A:$B,MATCH(MonsterTable!$B$1,MonsterTable!$A$1:$B$1,0),0))),OR(ISBLANK(AG1991),ISBLANK(AH1991))),#N/A,
IFERROR(VLOOKUP(AE1991,MonsterTable!$A:$B,MATCH(MonsterTable!$B$1,MonsterTable!$A$1:$B$1,0),0),
IF(OR(NOT(ISBLANK(AG1991)),ISBLANK(AH1991)),#N/A,
IF(AE1991="empty","empty",
VLOOKUP(AE1991,MonsterGroupTable!$A:$A,1,0)))))))</f>
        <v>empty</v>
      </c>
      <c r="AH1991">
        <v>3</v>
      </c>
      <c r="AL1991" s="1" t="s">
        <v>242</v>
      </c>
      <c r="AM1991" s="2">
        <f>IF(AND(ISBLANK(AL1991),OR(NOT(ISBLANK(AN1991)),NOT(ISBLANK(AO1991)))),#N/A,
IF(ISBLANK(AL1991),"",
IF(AND(NOT(ISERROR(VLOOKUP(AL1991,MonsterTable!$A:$B,MATCH(MonsterTable!$B$1,MonsterTable!$A$1:$B$1,0),0))),OR(ISBLANK(AN1991),ISBLANK(AO1991))),#N/A,
IFERROR(VLOOKUP(AL1991,MonsterTable!$A:$B,MATCH(MonsterTable!$B$1,MonsterTable!$A$1:$B$1,0),0),
IF(OR(NOT(ISBLANK(AN1991)),ISBLANK(AO1991)),#N/A,
IF(AL1991="empty","empty",
VLOOKUP(AL1991,MonsterGroupTable!$A:$A,1,0)))))))</f>
        <v>201</v>
      </c>
      <c r="AN1991">
        <v>1</v>
      </c>
      <c r="AO1991">
        <v>1</v>
      </c>
      <c r="AP1991">
        <v>0</v>
      </c>
      <c r="AT1991" s="2" t="str">
        <f>IF(AND(ISBLANK(AS1991),OR(NOT(ISBLANK(AU1991)),NOT(ISBLANK(AV1991)))),#N/A,
IF(ISBLANK(AS1991),"",
IF(AND(NOT(ISERROR(VLOOKUP(AS1991,MonsterTable!$A:$B,MATCH(MonsterTable!$B$1,MonsterTable!$A$1:$B$1,0),0))),OR(ISBLANK(AU1991),ISBLANK(AV1991))),#N/A,
IFERROR(VLOOKUP(AS1991,MonsterTable!$A:$B,MATCH(MonsterTable!$B$1,MonsterTable!$A$1:$B$1,0),0),
IF(OR(NOT(ISBLANK(AU1991)),ISBLANK(AV1991)),#N/A,
IF(AS1991="empty","empty",
VLOOKUP(AS1991,MonsterGroupTable!$A:$A,1,0)))))))</f>
        <v/>
      </c>
      <c r="BA1991" s="2" t="str">
        <f>IF(AND(ISBLANK(AZ1991),OR(NOT(ISBLANK(BB1991)),NOT(ISBLANK(BC1991)))),#N/A,
IF(ISBLANK(AZ1991),"",
IF(AND(NOT(ISERROR(VLOOKUP(AZ1991,MonsterTable!$A:$B,MATCH(MonsterTable!$B$1,MonsterTable!$A$1:$B$1,0),0))),OR(ISBLANK(BB1991),ISBLANK(BC1991))),#N/A,
IFERROR(VLOOKUP(AZ1991,MonsterTable!$A:$B,MATCH(MonsterTable!$B$1,MonsterTable!$A$1:$B$1,0),0),
IF(OR(NOT(ISBLANK(BB1991)),ISBLANK(BC1991)),#N/A,
IF(AZ1991="empty","empty",
VLOOKUP(AZ1991,MonsterGroupTable!$A:$A,1,0)))))))</f>
        <v/>
      </c>
    </row>
    <row r="1992" spans="1:53">
      <c r="A1992">
        <v>20958</v>
      </c>
      <c r="B1992">
        <f t="shared" si="69"/>
        <v>1.1000000000000001</v>
      </c>
      <c r="C1992">
        <f t="shared" si="70"/>
        <v>1.1000000000000001</v>
      </c>
      <c r="F1992">
        <v>5460</v>
      </c>
      <c r="G1992">
        <v>297274</v>
      </c>
      <c r="H1992">
        <v>0</v>
      </c>
      <c r="I1992">
        <v>0</v>
      </c>
      <c r="J1992">
        <v>0</v>
      </c>
      <c r="K1992" t="s">
        <v>362</v>
      </c>
      <c r="L1992" t="s">
        <v>251</v>
      </c>
      <c r="M1992" t="s">
        <v>443</v>
      </c>
      <c r="N1992" t="s">
        <v>444</v>
      </c>
      <c r="O1992">
        <v>0</v>
      </c>
      <c r="P1992">
        <v>-4.75</v>
      </c>
      <c r="Q1992">
        <v>-3.5</v>
      </c>
      <c r="R1992">
        <v>4.75</v>
      </c>
      <c r="S1992">
        <v>3</v>
      </c>
      <c r="T1992">
        <v>-13.5</v>
      </c>
      <c r="U1992">
        <v>2.5499999999999998</v>
      </c>
      <c r="V1992">
        <v>-6.75</v>
      </c>
      <c r="W1992" t="str">
        <f t="shared" si="68"/>
        <v>g116,5,empty,3,201,1,1,0</v>
      </c>
      <c r="X1992" s="1" t="s">
        <v>315</v>
      </c>
      <c r="Y1992" s="2" t="str">
        <f>IF(AND(ISBLANK(X1992),OR(NOT(ISBLANK(Z1992)),NOT(ISBLANK(AA1992)))),#N/A,
IF(ISBLANK(X1992),"",
IF(AND(NOT(ISERROR(VLOOKUP(X1992,MonsterTable!$A:$B,MATCH(MonsterTable!$B$1,MonsterTable!$A$1:$B$1,0),0))),OR(ISBLANK(Z1992),ISBLANK(AA1992))),#N/A,
IFERROR(VLOOKUP(X1992,MonsterTable!$A:$B,MATCH(MonsterTable!$B$1,MonsterTable!$A$1:$B$1,0),0),
IF(OR(NOT(ISBLANK(Z1992)),ISBLANK(AA1992)),#N/A,
IF(X1992="empty","empty",
VLOOKUP(X1992,MonsterGroupTable!$A:$A,1,0)))))))</f>
        <v>g116</v>
      </c>
      <c r="AA1992">
        <v>5</v>
      </c>
      <c r="AE1992" s="1" t="s">
        <v>446</v>
      </c>
      <c r="AF1992" s="2" t="str">
        <f>IF(AND(ISBLANK(AE1992),OR(NOT(ISBLANK(AG1992)),NOT(ISBLANK(AH1992)))),#N/A,
IF(ISBLANK(AE1992),"",
IF(AND(NOT(ISERROR(VLOOKUP(AE1992,MonsterTable!$A:$B,MATCH(MonsterTable!$B$1,MonsterTable!$A$1:$B$1,0),0))),OR(ISBLANK(AG1992),ISBLANK(AH1992))),#N/A,
IFERROR(VLOOKUP(AE1992,MonsterTable!$A:$B,MATCH(MonsterTable!$B$1,MonsterTable!$A$1:$B$1,0),0),
IF(OR(NOT(ISBLANK(AG1992)),ISBLANK(AH1992)),#N/A,
IF(AE1992="empty","empty",
VLOOKUP(AE1992,MonsterGroupTable!$A:$A,1,0)))))))</f>
        <v>empty</v>
      </c>
      <c r="AH1992">
        <v>3</v>
      </c>
      <c r="AL1992" s="1" t="s">
        <v>242</v>
      </c>
      <c r="AM1992" s="2">
        <f>IF(AND(ISBLANK(AL1992),OR(NOT(ISBLANK(AN1992)),NOT(ISBLANK(AO1992)))),#N/A,
IF(ISBLANK(AL1992),"",
IF(AND(NOT(ISERROR(VLOOKUP(AL1992,MonsterTable!$A:$B,MATCH(MonsterTable!$B$1,MonsterTable!$A$1:$B$1,0),0))),OR(ISBLANK(AN1992),ISBLANK(AO1992))),#N/A,
IFERROR(VLOOKUP(AL1992,MonsterTable!$A:$B,MATCH(MonsterTable!$B$1,MonsterTable!$A$1:$B$1,0),0),
IF(OR(NOT(ISBLANK(AN1992)),ISBLANK(AO1992)),#N/A,
IF(AL1992="empty","empty",
VLOOKUP(AL1992,MonsterGroupTable!$A:$A,1,0)))))))</f>
        <v>201</v>
      </c>
      <c r="AN1992">
        <v>1</v>
      </c>
      <c r="AO1992">
        <v>1</v>
      </c>
      <c r="AP1992">
        <v>0</v>
      </c>
      <c r="AT1992" s="2" t="str">
        <f>IF(AND(ISBLANK(AS1992),OR(NOT(ISBLANK(AU1992)),NOT(ISBLANK(AV1992)))),#N/A,
IF(ISBLANK(AS1992),"",
IF(AND(NOT(ISERROR(VLOOKUP(AS1992,MonsterTable!$A:$B,MATCH(MonsterTable!$B$1,MonsterTable!$A$1:$B$1,0),0))),OR(ISBLANK(AU1992),ISBLANK(AV1992))),#N/A,
IFERROR(VLOOKUP(AS1992,MonsterTable!$A:$B,MATCH(MonsterTable!$B$1,MonsterTable!$A$1:$B$1,0),0),
IF(OR(NOT(ISBLANK(AU1992)),ISBLANK(AV1992)),#N/A,
IF(AS1992="empty","empty",
VLOOKUP(AS1992,MonsterGroupTable!$A:$A,1,0)))))))</f>
        <v/>
      </c>
      <c r="BA1992" s="2" t="str">
        <f>IF(AND(ISBLANK(AZ1992),OR(NOT(ISBLANK(BB1992)),NOT(ISBLANK(BC1992)))),#N/A,
IF(ISBLANK(AZ1992),"",
IF(AND(NOT(ISERROR(VLOOKUP(AZ1992,MonsterTable!$A:$B,MATCH(MonsterTable!$B$1,MonsterTable!$A$1:$B$1,0),0))),OR(ISBLANK(BB1992),ISBLANK(BC1992))),#N/A,
IFERROR(VLOOKUP(AZ1992,MonsterTable!$A:$B,MATCH(MonsterTable!$B$1,MonsterTable!$A$1:$B$1,0),0),
IF(OR(NOT(ISBLANK(BB1992)),ISBLANK(BC1992)),#N/A,
IF(AZ1992="empty","empty",
VLOOKUP(AZ1992,MonsterGroupTable!$A:$A,1,0)))))))</f>
        <v/>
      </c>
    </row>
    <row r="1993" spans="1:53">
      <c r="A1993">
        <v>20959</v>
      </c>
      <c r="B1993">
        <f t="shared" si="69"/>
        <v>1.1000000000000001</v>
      </c>
      <c r="C1993">
        <f t="shared" si="70"/>
        <v>1.1000000000000001</v>
      </c>
      <c r="F1993">
        <v>5460</v>
      </c>
      <c r="G1993">
        <v>298093</v>
      </c>
      <c r="H1993">
        <v>0</v>
      </c>
      <c r="I1993">
        <v>0</v>
      </c>
      <c r="J1993">
        <v>0</v>
      </c>
      <c r="K1993" t="s">
        <v>362</v>
      </c>
      <c r="L1993" t="s">
        <v>251</v>
      </c>
      <c r="M1993" t="s">
        <v>443</v>
      </c>
      <c r="N1993" t="s">
        <v>444</v>
      </c>
      <c r="O1993">
        <v>0</v>
      </c>
      <c r="P1993">
        <v>-4.75</v>
      </c>
      <c r="Q1993">
        <v>-3.5</v>
      </c>
      <c r="R1993">
        <v>4.75</v>
      </c>
      <c r="S1993">
        <v>3</v>
      </c>
      <c r="T1993">
        <v>-13.5</v>
      </c>
      <c r="U1993">
        <v>2.5499999999999998</v>
      </c>
      <c r="V1993">
        <v>-6.75</v>
      </c>
      <c r="W1993" t="str">
        <f t="shared" si="68"/>
        <v>g116,5,empty,3,201,1,1,0</v>
      </c>
      <c r="X1993" s="1" t="s">
        <v>315</v>
      </c>
      <c r="Y1993" s="2" t="str">
        <f>IF(AND(ISBLANK(X1993),OR(NOT(ISBLANK(Z1993)),NOT(ISBLANK(AA1993)))),#N/A,
IF(ISBLANK(X1993),"",
IF(AND(NOT(ISERROR(VLOOKUP(X1993,MonsterTable!$A:$B,MATCH(MonsterTable!$B$1,MonsterTable!$A$1:$B$1,0),0))),OR(ISBLANK(Z1993),ISBLANK(AA1993))),#N/A,
IFERROR(VLOOKUP(X1993,MonsterTable!$A:$B,MATCH(MonsterTable!$B$1,MonsterTable!$A$1:$B$1,0),0),
IF(OR(NOT(ISBLANK(Z1993)),ISBLANK(AA1993)),#N/A,
IF(X1993="empty","empty",
VLOOKUP(X1993,MonsterGroupTable!$A:$A,1,0)))))))</f>
        <v>g116</v>
      </c>
      <c r="AA1993">
        <v>5</v>
      </c>
      <c r="AE1993" s="1" t="s">
        <v>446</v>
      </c>
      <c r="AF1993" s="2" t="str">
        <f>IF(AND(ISBLANK(AE1993),OR(NOT(ISBLANK(AG1993)),NOT(ISBLANK(AH1993)))),#N/A,
IF(ISBLANK(AE1993),"",
IF(AND(NOT(ISERROR(VLOOKUP(AE1993,MonsterTable!$A:$B,MATCH(MonsterTable!$B$1,MonsterTable!$A$1:$B$1,0),0))),OR(ISBLANK(AG1993),ISBLANK(AH1993))),#N/A,
IFERROR(VLOOKUP(AE1993,MonsterTable!$A:$B,MATCH(MonsterTable!$B$1,MonsterTable!$A$1:$B$1,0),0),
IF(OR(NOT(ISBLANK(AG1993)),ISBLANK(AH1993)),#N/A,
IF(AE1993="empty","empty",
VLOOKUP(AE1993,MonsterGroupTable!$A:$A,1,0)))))))</f>
        <v>empty</v>
      </c>
      <c r="AH1993">
        <v>3</v>
      </c>
      <c r="AL1993" s="1" t="s">
        <v>242</v>
      </c>
      <c r="AM1993" s="2">
        <f>IF(AND(ISBLANK(AL1993),OR(NOT(ISBLANK(AN1993)),NOT(ISBLANK(AO1993)))),#N/A,
IF(ISBLANK(AL1993),"",
IF(AND(NOT(ISERROR(VLOOKUP(AL1993,MonsterTable!$A:$B,MATCH(MonsterTable!$B$1,MonsterTable!$A$1:$B$1,0),0))),OR(ISBLANK(AN1993),ISBLANK(AO1993))),#N/A,
IFERROR(VLOOKUP(AL1993,MonsterTable!$A:$B,MATCH(MonsterTable!$B$1,MonsterTable!$A$1:$B$1,0),0),
IF(OR(NOT(ISBLANK(AN1993)),ISBLANK(AO1993)),#N/A,
IF(AL1993="empty","empty",
VLOOKUP(AL1993,MonsterGroupTable!$A:$A,1,0)))))))</f>
        <v>201</v>
      </c>
      <c r="AN1993">
        <v>1</v>
      </c>
      <c r="AO1993">
        <v>1</v>
      </c>
      <c r="AP1993">
        <v>0</v>
      </c>
      <c r="AT1993" s="2" t="str">
        <f>IF(AND(ISBLANK(AS1993),OR(NOT(ISBLANK(AU1993)),NOT(ISBLANK(AV1993)))),#N/A,
IF(ISBLANK(AS1993),"",
IF(AND(NOT(ISERROR(VLOOKUP(AS1993,MonsterTable!$A:$B,MATCH(MonsterTable!$B$1,MonsterTable!$A$1:$B$1,0),0))),OR(ISBLANK(AU1993),ISBLANK(AV1993))),#N/A,
IFERROR(VLOOKUP(AS1993,MonsterTable!$A:$B,MATCH(MonsterTable!$B$1,MonsterTable!$A$1:$B$1,0),0),
IF(OR(NOT(ISBLANK(AU1993)),ISBLANK(AV1993)),#N/A,
IF(AS1993="empty","empty",
VLOOKUP(AS1993,MonsterGroupTable!$A:$A,1,0)))))))</f>
        <v/>
      </c>
      <c r="BA1993" s="2" t="str">
        <f>IF(AND(ISBLANK(AZ1993),OR(NOT(ISBLANK(BB1993)),NOT(ISBLANK(BC1993)))),#N/A,
IF(ISBLANK(AZ1993),"",
IF(AND(NOT(ISERROR(VLOOKUP(AZ1993,MonsterTable!$A:$B,MATCH(MonsterTable!$B$1,MonsterTable!$A$1:$B$1,0),0))),OR(ISBLANK(BB1993),ISBLANK(BC1993))),#N/A,
IFERROR(VLOOKUP(AZ1993,MonsterTable!$A:$B,MATCH(MonsterTable!$B$1,MonsterTable!$A$1:$B$1,0),0),
IF(OR(NOT(ISBLANK(BB1993)),ISBLANK(BC1993)),#N/A,
IF(AZ1993="empty","empty",
VLOOKUP(AZ1993,MonsterGroupTable!$A:$A,1,0)))))))</f>
        <v/>
      </c>
    </row>
    <row r="1994" spans="1:53">
      <c r="A1994">
        <v>20960</v>
      </c>
      <c r="B1994">
        <f t="shared" si="69"/>
        <v>1.2</v>
      </c>
      <c r="C1994">
        <f t="shared" si="70"/>
        <v>1.1000000000000001</v>
      </c>
      <c r="F1994">
        <v>5460</v>
      </c>
      <c r="G1994">
        <v>298912</v>
      </c>
      <c r="H1994">
        <v>0</v>
      </c>
      <c r="I1994">
        <v>0</v>
      </c>
      <c r="J1994">
        <v>0</v>
      </c>
      <c r="K1994" t="s">
        <v>362</v>
      </c>
      <c r="L1994" t="s">
        <v>251</v>
      </c>
      <c r="M1994" t="s">
        <v>443</v>
      </c>
      <c r="N1994" t="s">
        <v>444</v>
      </c>
      <c r="O1994">
        <v>0</v>
      </c>
      <c r="P1994">
        <v>-4.75</v>
      </c>
      <c r="Q1994">
        <v>-3.5</v>
      </c>
      <c r="R1994">
        <v>4.75</v>
      </c>
      <c r="S1994">
        <v>3</v>
      </c>
      <c r="T1994">
        <v>-13.5</v>
      </c>
      <c r="U1994">
        <v>2.5499999999999998</v>
      </c>
      <c r="V1994">
        <v>-6.75</v>
      </c>
      <c r="W1994" t="str">
        <f t="shared" si="68"/>
        <v>g116,5,empty,3,201,1,1,0</v>
      </c>
      <c r="X1994" s="1" t="s">
        <v>315</v>
      </c>
      <c r="Y1994" s="2" t="str">
        <f>IF(AND(ISBLANK(X1994),OR(NOT(ISBLANK(Z1994)),NOT(ISBLANK(AA1994)))),#N/A,
IF(ISBLANK(X1994),"",
IF(AND(NOT(ISERROR(VLOOKUP(X1994,MonsterTable!$A:$B,MATCH(MonsterTable!$B$1,MonsterTable!$A$1:$B$1,0),0))),OR(ISBLANK(Z1994),ISBLANK(AA1994))),#N/A,
IFERROR(VLOOKUP(X1994,MonsterTable!$A:$B,MATCH(MonsterTable!$B$1,MonsterTable!$A$1:$B$1,0),0),
IF(OR(NOT(ISBLANK(Z1994)),ISBLANK(AA1994)),#N/A,
IF(X1994="empty","empty",
VLOOKUP(X1994,MonsterGroupTable!$A:$A,1,0)))))))</f>
        <v>g116</v>
      </c>
      <c r="AA1994">
        <v>5</v>
      </c>
      <c r="AE1994" s="1" t="s">
        <v>446</v>
      </c>
      <c r="AF1994" s="2" t="str">
        <f>IF(AND(ISBLANK(AE1994),OR(NOT(ISBLANK(AG1994)),NOT(ISBLANK(AH1994)))),#N/A,
IF(ISBLANK(AE1994),"",
IF(AND(NOT(ISERROR(VLOOKUP(AE1994,MonsterTable!$A:$B,MATCH(MonsterTable!$B$1,MonsterTable!$A$1:$B$1,0),0))),OR(ISBLANK(AG1994),ISBLANK(AH1994))),#N/A,
IFERROR(VLOOKUP(AE1994,MonsterTable!$A:$B,MATCH(MonsterTable!$B$1,MonsterTable!$A$1:$B$1,0),0),
IF(OR(NOT(ISBLANK(AG1994)),ISBLANK(AH1994)),#N/A,
IF(AE1994="empty","empty",
VLOOKUP(AE1994,MonsterGroupTable!$A:$A,1,0)))))))</f>
        <v>empty</v>
      </c>
      <c r="AH1994">
        <v>3</v>
      </c>
      <c r="AL1994" s="1" t="s">
        <v>242</v>
      </c>
      <c r="AM1994" s="2">
        <f>IF(AND(ISBLANK(AL1994),OR(NOT(ISBLANK(AN1994)),NOT(ISBLANK(AO1994)))),#N/A,
IF(ISBLANK(AL1994),"",
IF(AND(NOT(ISERROR(VLOOKUP(AL1994,MonsterTable!$A:$B,MATCH(MonsterTable!$B$1,MonsterTable!$A$1:$B$1,0),0))),OR(ISBLANK(AN1994),ISBLANK(AO1994))),#N/A,
IFERROR(VLOOKUP(AL1994,MonsterTable!$A:$B,MATCH(MonsterTable!$B$1,MonsterTable!$A$1:$B$1,0),0),
IF(OR(NOT(ISBLANK(AN1994)),ISBLANK(AO1994)),#N/A,
IF(AL1994="empty","empty",
VLOOKUP(AL1994,MonsterGroupTable!$A:$A,1,0)))))))</f>
        <v>201</v>
      </c>
      <c r="AN1994">
        <v>1</v>
      </c>
      <c r="AO1994">
        <v>1</v>
      </c>
      <c r="AP1994">
        <v>0</v>
      </c>
      <c r="AT1994" s="2" t="str">
        <f>IF(AND(ISBLANK(AS1994),OR(NOT(ISBLANK(AU1994)),NOT(ISBLANK(AV1994)))),#N/A,
IF(ISBLANK(AS1994),"",
IF(AND(NOT(ISERROR(VLOOKUP(AS1994,MonsterTable!$A:$B,MATCH(MonsterTable!$B$1,MonsterTable!$A$1:$B$1,0),0))),OR(ISBLANK(AU1994),ISBLANK(AV1994))),#N/A,
IFERROR(VLOOKUP(AS1994,MonsterTable!$A:$B,MATCH(MonsterTable!$B$1,MonsterTable!$A$1:$B$1,0),0),
IF(OR(NOT(ISBLANK(AU1994)),ISBLANK(AV1994)),#N/A,
IF(AS1994="empty","empty",
VLOOKUP(AS1994,MonsterGroupTable!$A:$A,1,0)))))))</f>
        <v/>
      </c>
      <c r="BA1994" s="2" t="str">
        <f>IF(AND(ISBLANK(AZ1994),OR(NOT(ISBLANK(BB1994)),NOT(ISBLANK(BC1994)))),#N/A,
IF(ISBLANK(AZ1994),"",
IF(AND(NOT(ISERROR(VLOOKUP(AZ1994,MonsterTable!$A:$B,MATCH(MonsterTable!$B$1,MonsterTable!$A$1:$B$1,0),0))),OR(ISBLANK(BB1994),ISBLANK(BC1994))),#N/A,
IFERROR(VLOOKUP(AZ1994,MonsterTable!$A:$B,MATCH(MonsterTable!$B$1,MonsterTable!$A$1:$B$1,0),0),
IF(OR(NOT(ISBLANK(BB1994)),ISBLANK(BC1994)),#N/A,
IF(AZ1994="empty","empty",
VLOOKUP(AZ1994,MonsterGroupTable!$A:$A,1,0)))))))</f>
        <v/>
      </c>
    </row>
    <row r="1995" spans="1:53">
      <c r="A1995">
        <v>20961</v>
      </c>
      <c r="B1995">
        <f t="shared" si="69"/>
        <v>1.1000000000000001</v>
      </c>
      <c r="C1995">
        <f t="shared" si="70"/>
        <v>1.1000000000000001</v>
      </c>
      <c r="F1995">
        <v>5460</v>
      </c>
      <c r="G1995">
        <v>299731</v>
      </c>
      <c r="H1995">
        <v>0</v>
      </c>
      <c r="I1995">
        <v>0</v>
      </c>
      <c r="J1995">
        <v>0</v>
      </c>
      <c r="K1995" t="s">
        <v>362</v>
      </c>
      <c r="L1995" t="s">
        <v>253</v>
      </c>
      <c r="M1995" t="s">
        <v>443</v>
      </c>
      <c r="N1995" t="s">
        <v>444</v>
      </c>
      <c r="O1995">
        <v>0</v>
      </c>
      <c r="P1995">
        <v>-4.75</v>
      </c>
      <c r="Q1995">
        <v>-3.5</v>
      </c>
      <c r="R1995">
        <v>4.75</v>
      </c>
      <c r="S1995">
        <v>3</v>
      </c>
      <c r="T1995">
        <v>-13.5</v>
      </c>
      <c r="U1995">
        <v>2.5499999999999998</v>
      </c>
      <c r="V1995">
        <v>-6.75</v>
      </c>
      <c r="W1995" t="str">
        <f t="shared" si="68"/>
        <v>g117,5,empty,3,202,1,1,0</v>
      </c>
      <c r="X1995" s="1" t="s">
        <v>316</v>
      </c>
      <c r="Y1995" s="2" t="str">
        <f>IF(AND(ISBLANK(X1995),OR(NOT(ISBLANK(Z1995)),NOT(ISBLANK(AA1995)))),#N/A,
IF(ISBLANK(X1995),"",
IF(AND(NOT(ISERROR(VLOOKUP(X1995,MonsterTable!$A:$B,MATCH(MonsterTable!$B$1,MonsterTable!$A$1:$B$1,0),0))),OR(ISBLANK(Z1995),ISBLANK(AA1995))),#N/A,
IFERROR(VLOOKUP(X1995,MonsterTable!$A:$B,MATCH(MonsterTable!$B$1,MonsterTable!$A$1:$B$1,0),0),
IF(OR(NOT(ISBLANK(Z1995)),ISBLANK(AA1995)),#N/A,
IF(X1995="empty","empty",
VLOOKUP(X1995,MonsterGroupTable!$A:$A,1,0)))))))</f>
        <v>g117</v>
      </c>
      <c r="AA1995">
        <v>5</v>
      </c>
      <c r="AE1995" s="1" t="s">
        <v>446</v>
      </c>
      <c r="AF1995" s="2" t="str">
        <f>IF(AND(ISBLANK(AE1995),OR(NOT(ISBLANK(AG1995)),NOT(ISBLANK(AH1995)))),#N/A,
IF(ISBLANK(AE1995),"",
IF(AND(NOT(ISERROR(VLOOKUP(AE1995,MonsterTable!$A:$B,MATCH(MonsterTable!$B$1,MonsterTable!$A$1:$B$1,0),0))),OR(ISBLANK(AG1995),ISBLANK(AH1995))),#N/A,
IFERROR(VLOOKUP(AE1995,MonsterTable!$A:$B,MATCH(MonsterTable!$B$1,MonsterTable!$A$1:$B$1,0),0),
IF(OR(NOT(ISBLANK(AG1995)),ISBLANK(AH1995)),#N/A,
IF(AE1995="empty","empty",
VLOOKUP(AE1995,MonsterGroupTable!$A:$A,1,0)))))))</f>
        <v>empty</v>
      </c>
      <c r="AH1995">
        <v>3</v>
      </c>
      <c r="AL1995" s="1" t="s">
        <v>338</v>
      </c>
      <c r="AM1995" s="2">
        <f>IF(AND(ISBLANK(AL1995),OR(NOT(ISBLANK(AN1995)),NOT(ISBLANK(AO1995)))),#N/A,
IF(ISBLANK(AL1995),"",
IF(AND(NOT(ISERROR(VLOOKUP(AL1995,MonsterTable!$A:$B,MATCH(MonsterTable!$B$1,MonsterTable!$A$1:$B$1,0),0))),OR(ISBLANK(AN1995),ISBLANK(AO1995))),#N/A,
IFERROR(VLOOKUP(AL1995,MonsterTable!$A:$B,MATCH(MonsterTable!$B$1,MonsterTable!$A$1:$B$1,0),0),
IF(OR(NOT(ISBLANK(AN1995)),ISBLANK(AO1995)),#N/A,
IF(AL1995="empty","empty",
VLOOKUP(AL1995,MonsterGroupTable!$A:$A,1,0)))))))</f>
        <v>202</v>
      </c>
      <c r="AN1995">
        <v>1</v>
      </c>
      <c r="AO1995">
        <v>1</v>
      </c>
      <c r="AP1995">
        <v>0</v>
      </c>
      <c r="AT1995" s="2" t="str">
        <f>IF(AND(ISBLANK(AS1995),OR(NOT(ISBLANK(AU1995)),NOT(ISBLANK(AV1995)))),#N/A,
IF(ISBLANK(AS1995),"",
IF(AND(NOT(ISERROR(VLOOKUP(AS1995,MonsterTable!$A:$B,MATCH(MonsterTable!$B$1,MonsterTable!$A$1:$B$1,0),0))),OR(ISBLANK(AU1995),ISBLANK(AV1995))),#N/A,
IFERROR(VLOOKUP(AS1995,MonsterTable!$A:$B,MATCH(MonsterTable!$B$1,MonsterTable!$A$1:$B$1,0),0),
IF(OR(NOT(ISBLANK(AU1995)),ISBLANK(AV1995)),#N/A,
IF(AS1995="empty","empty",
VLOOKUP(AS1995,MonsterGroupTable!$A:$A,1,0)))))))</f>
        <v/>
      </c>
      <c r="BA1995" s="2" t="str">
        <f>IF(AND(ISBLANK(AZ1995),OR(NOT(ISBLANK(BB1995)),NOT(ISBLANK(BC1995)))),#N/A,
IF(ISBLANK(AZ1995),"",
IF(AND(NOT(ISERROR(VLOOKUP(AZ1995,MonsterTable!$A:$B,MATCH(MonsterTable!$B$1,MonsterTable!$A$1:$B$1,0),0))),OR(ISBLANK(BB1995),ISBLANK(BC1995))),#N/A,
IFERROR(VLOOKUP(AZ1995,MonsterTable!$A:$B,MATCH(MonsterTable!$B$1,MonsterTable!$A$1:$B$1,0),0),
IF(OR(NOT(ISBLANK(BB1995)),ISBLANK(BC1995)),#N/A,
IF(AZ1995="empty","empty",
VLOOKUP(AZ1995,MonsterGroupTable!$A:$A,1,0)))))))</f>
        <v/>
      </c>
    </row>
    <row r="1996" spans="1:53">
      <c r="A1996">
        <v>20962</v>
      </c>
      <c r="B1996">
        <f t="shared" si="69"/>
        <v>1.1000000000000001</v>
      </c>
      <c r="C1996">
        <f t="shared" si="70"/>
        <v>1.1000000000000001</v>
      </c>
      <c r="F1996">
        <v>5460</v>
      </c>
      <c r="G1996">
        <v>300550</v>
      </c>
      <c r="H1996">
        <v>0</v>
      </c>
      <c r="I1996">
        <v>0</v>
      </c>
      <c r="J1996">
        <v>0</v>
      </c>
      <c r="K1996" t="s">
        <v>362</v>
      </c>
      <c r="L1996" t="s">
        <v>253</v>
      </c>
      <c r="M1996" t="s">
        <v>443</v>
      </c>
      <c r="N1996" t="s">
        <v>444</v>
      </c>
      <c r="O1996">
        <v>0</v>
      </c>
      <c r="P1996">
        <v>-4.75</v>
      </c>
      <c r="Q1996">
        <v>-3.5</v>
      </c>
      <c r="R1996">
        <v>4.75</v>
      </c>
      <c r="S1996">
        <v>3</v>
      </c>
      <c r="T1996">
        <v>-13.5</v>
      </c>
      <c r="U1996">
        <v>2.5499999999999998</v>
      </c>
      <c r="V1996">
        <v>-6.75</v>
      </c>
      <c r="W1996" t="str">
        <f t="shared" si="68"/>
        <v>g117,5,empty,3,202,1,1,0</v>
      </c>
      <c r="X1996" s="1" t="s">
        <v>316</v>
      </c>
      <c r="Y1996" s="2" t="str">
        <f>IF(AND(ISBLANK(X1996),OR(NOT(ISBLANK(Z1996)),NOT(ISBLANK(AA1996)))),#N/A,
IF(ISBLANK(X1996),"",
IF(AND(NOT(ISERROR(VLOOKUP(X1996,MonsterTable!$A:$B,MATCH(MonsterTable!$B$1,MonsterTable!$A$1:$B$1,0),0))),OR(ISBLANK(Z1996),ISBLANK(AA1996))),#N/A,
IFERROR(VLOOKUP(X1996,MonsterTable!$A:$B,MATCH(MonsterTable!$B$1,MonsterTable!$A$1:$B$1,0),0),
IF(OR(NOT(ISBLANK(Z1996)),ISBLANK(AA1996)),#N/A,
IF(X1996="empty","empty",
VLOOKUP(X1996,MonsterGroupTable!$A:$A,1,0)))))))</f>
        <v>g117</v>
      </c>
      <c r="AA1996">
        <v>5</v>
      </c>
      <c r="AE1996" s="1" t="s">
        <v>446</v>
      </c>
      <c r="AF1996" s="2" t="str">
        <f>IF(AND(ISBLANK(AE1996),OR(NOT(ISBLANK(AG1996)),NOT(ISBLANK(AH1996)))),#N/A,
IF(ISBLANK(AE1996),"",
IF(AND(NOT(ISERROR(VLOOKUP(AE1996,MonsterTable!$A:$B,MATCH(MonsterTable!$B$1,MonsterTable!$A$1:$B$1,0),0))),OR(ISBLANK(AG1996),ISBLANK(AH1996))),#N/A,
IFERROR(VLOOKUP(AE1996,MonsterTable!$A:$B,MATCH(MonsterTable!$B$1,MonsterTable!$A$1:$B$1,0),0),
IF(OR(NOT(ISBLANK(AG1996)),ISBLANK(AH1996)),#N/A,
IF(AE1996="empty","empty",
VLOOKUP(AE1996,MonsterGroupTable!$A:$A,1,0)))))))</f>
        <v>empty</v>
      </c>
      <c r="AH1996">
        <v>3</v>
      </c>
      <c r="AL1996" s="1" t="s">
        <v>338</v>
      </c>
      <c r="AM1996" s="2">
        <f>IF(AND(ISBLANK(AL1996),OR(NOT(ISBLANK(AN1996)),NOT(ISBLANK(AO1996)))),#N/A,
IF(ISBLANK(AL1996),"",
IF(AND(NOT(ISERROR(VLOOKUP(AL1996,MonsterTable!$A:$B,MATCH(MonsterTable!$B$1,MonsterTable!$A$1:$B$1,0),0))),OR(ISBLANK(AN1996),ISBLANK(AO1996))),#N/A,
IFERROR(VLOOKUP(AL1996,MonsterTable!$A:$B,MATCH(MonsterTable!$B$1,MonsterTable!$A$1:$B$1,0),0),
IF(OR(NOT(ISBLANK(AN1996)),ISBLANK(AO1996)),#N/A,
IF(AL1996="empty","empty",
VLOOKUP(AL1996,MonsterGroupTable!$A:$A,1,0)))))))</f>
        <v>202</v>
      </c>
      <c r="AN1996">
        <v>1</v>
      </c>
      <c r="AO1996">
        <v>1</v>
      </c>
      <c r="AP1996">
        <v>0</v>
      </c>
      <c r="AT1996" s="2" t="str">
        <f>IF(AND(ISBLANK(AS1996),OR(NOT(ISBLANK(AU1996)),NOT(ISBLANK(AV1996)))),#N/A,
IF(ISBLANK(AS1996),"",
IF(AND(NOT(ISERROR(VLOOKUP(AS1996,MonsterTable!$A:$B,MATCH(MonsterTable!$B$1,MonsterTable!$A$1:$B$1,0),0))),OR(ISBLANK(AU1996),ISBLANK(AV1996))),#N/A,
IFERROR(VLOOKUP(AS1996,MonsterTable!$A:$B,MATCH(MonsterTable!$B$1,MonsterTable!$A$1:$B$1,0),0),
IF(OR(NOT(ISBLANK(AU1996)),ISBLANK(AV1996)),#N/A,
IF(AS1996="empty","empty",
VLOOKUP(AS1996,MonsterGroupTable!$A:$A,1,0)))))))</f>
        <v/>
      </c>
      <c r="BA1996" s="2" t="str">
        <f>IF(AND(ISBLANK(AZ1996),OR(NOT(ISBLANK(BB1996)),NOT(ISBLANK(BC1996)))),#N/A,
IF(ISBLANK(AZ1996),"",
IF(AND(NOT(ISERROR(VLOOKUP(AZ1996,MonsterTable!$A:$B,MATCH(MonsterTable!$B$1,MonsterTable!$A$1:$B$1,0),0))),OR(ISBLANK(BB1996),ISBLANK(BC1996))),#N/A,
IFERROR(VLOOKUP(AZ1996,MonsterTable!$A:$B,MATCH(MonsterTable!$B$1,MonsterTable!$A$1:$B$1,0),0),
IF(OR(NOT(ISBLANK(BB1996)),ISBLANK(BC1996)),#N/A,
IF(AZ1996="empty","empty",
VLOOKUP(AZ1996,MonsterGroupTable!$A:$A,1,0)))))))</f>
        <v/>
      </c>
    </row>
    <row r="1997" spans="1:53">
      <c r="A1997">
        <v>20963</v>
      </c>
      <c r="B1997">
        <f t="shared" si="69"/>
        <v>1.1000000000000001</v>
      </c>
      <c r="C1997">
        <f t="shared" si="70"/>
        <v>1.1000000000000001</v>
      </c>
      <c r="F1997">
        <v>5460</v>
      </c>
      <c r="G1997">
        <v>301369</v>
      </c>
      <c r="H1997">
        <v>0</v>
      </c>
      <c r="I1997">
        <v>0</v>
      </c>
      <c r="J1997">
        <v>0</v>
      </c>
      <c r="K1997" t="s">
        <v>362</v>
      </c>
      <c r="L1997" t="s">
        <v>253</v>
      </c>
      <c r="M1997" t="s">
        <v>443</v>
      </c>
      <c r="N1997" t="s">
        <v>444</v>
      </c>
      <c r="O1997">
        <v>0</v>
      </c>
      <c r="P1997">
        <v>-4.75</v>
      </c>
      <c r="Q1997">
        <v>-3.5</v>
      </c>
      <c r="R1997">
        <v>4.75</v>
      </c>
      <c r="S1997">
        <v>3</v>
      </c>
      <c r="T1997">
        <v>-13.5</v>
      </c>
      <c r="U1997">
        <v>2.5499999999999998</v>
      </c>
      <c r="V1997">
        <v>-6.75</v>
      </c>
      <c r="W1997" t="str">
        <f t="shared" si="68"/>
        <v>g117,5,empty,3,202,1,1,0</v>
      </c>
      <c r="X1997" s="1" t="s">
        <v>316</v>
      </c>
      <c r="Y1997" s="2" t="str">
        <f>IF(AND(ISBLANK(X1997),OR(NOT(ISBLANK(Z1997)),NOT(ISBLANK(AA1997)))),#N/A,
IF(ISBLANK(X1997),"",
IF(AND(NOT(ISERROR(VLOOKUP(X1997,MonsterTable!$A:$B,MATCH(MonsterTable!$B$1,MonsterTable!$A$1:$B$1,0),0))),OR(ISBLANK(Z1997),ISBLANK(AA1997))),#N/A,
IFERROR(VLOOKUP(X1997,MonsterTable!$A:$B,MATCH(MonsterTable!$B$1,MonsterTable!$A$1:$B$1,0),0),
IF(OR(NOT(ISBLANK(Z1997)),ISBLANK(AA1997)),#N/A,
IF(X1997="empty","empty",
VLOOKUP(X1997,MonsterGroupTable!$A:$A,1,0)))))))</f>
        <v>g117</v>
      </c>
      <c r="AA1997">
        <v>5</v>
      </c>
      <c r="AE1997" s="1" t="s">
        <v>446</v>
      </c>
      <c r="AF1997" s="2" t="str">
        <f>IF(AND(ISBLANK(AE1997),OR(NOT(ISBLANK(AG1997)),NOT(ISBLANK(AH1997)))),#N/A,
IF(ISBLANK(AE1997),"",
IF(AND(NOT(ISERROR(VLOOKUP(AE1997,MonsterTable!$A:$B,MATCH(MonsterTable!$B$1,MonsterTable!$A$1:$B$1,0),0))),OR(ISBLANK(AG1997),ISBLANK(AH1997))),#N/A,
IFERROR(VLOOKUP(AE1997,MonsterTable!$A:$B,MATCH(MonsterTable!$B$1,MonsterTable!$A$1:$B$1,0),0),
IF(OR(NOT(ISBLANK(AG1997)),ISBLANK(AH1997)),#N/A,
IF(AE1997="empty","empty",
VLOOKUP(AE1997,MonsterGroupTable!$A:$A,1,0)))))))</f>
        <v>empty</v>
      </c>
      <c r="AH1997">
        <v>3</v>
      </c>
      <c r="AL1997" s="1" t="s">
        <v>338</v>
      </c>
      <c r="AM1997" s="2">
        <f>IF(AND(ISBLANK(AL1997),OR(NOT(ISBLANK(AN1997)),NOT(ISBLANK(AO1997)))),#N/A,
IF(ISBLANK(AL1997),"",
IF(AND(NOT(ISERROR(VLOOKUP(AL1997,MonsterTable!$A:$B,MATCH(MonsterTable!$B$1,MonsterTable!$A$1:$B$1,0),0))),OR(ISBLANK(AN1997),ISBLANK(AO1997))),#N/A,
IFERROR(VLOOKUP(AL1997,MonsterTable!$A:$B,MATCH(MonsterTable!$B$1,MonsterTable!$A$1:$B$1,0),0),
IF(OR(NOT(ISBLANK(AN1997)),ISBLANK(AO1997)),#N/A,
IF(AL1997="empty","empty",
VLOOKUP(AL1997,MonsterGroupTable!$A:$A,1,0)))))))</f>
        <v>202</v>
      </c>
      <c r="AN1997">
        <v>1</v>
      </c>
      <c r="AO1997">
        <v>1</v>
      </c>
      <c r="AP1997">
        <v>0</v>
      </c>
      <c r="AT1997" s="2" t="str">
        <f>IF(AND(ISBLANK(AS1997),OR(NOT(ISBLANK(AU1997)),NOT(ISBLANK(AV1997)))),#N/A,
IF(ISBLANK(AS1997),"",
IF(AND(NOT(ISERROR(VLOOKUP(AS1997,MonsterTable!$A:$B,MATCH(MonsterTable!$B$1,MonsterTable!$A$1:$B$1,0),0))),OR(ISBLANK(AU1997),ISBLANK(AV1997))),#N/A,
IFERROR(VLOOKUP(AS1997,MonsterTable!$A:$B,MATCH(MonsterTable!$B$1,MonsterTable!$A$1:$B$1,0),0),
IF(OR(NOT(ISBLANK(AU1997)),ISBLANK(AV1997)),#N/A,
IF(AS1997="empty","empty",
VLOOKUP(AS1997,MonsterGroupTable!$A:$A,1,0)))))))</f>
        <v/>
      </c>
      <c r="BA1997" s="2" t="str">
        <f>IF(AND(ISBLANK(AZ1997),OR(NOT(ISBLANK(BB1997)),NOT(ISBLANK(BC1997)))),#N/A,
IF(ISBLANK(AZ1997),"",
IF(AND(NOT(ISERROR(VLOOKUP(AZ1997,MonsterTable!$A:$B,MATCH(MonsterTable!$B$1,MonsterTable!$A$1:$B$1,0),0))),OR(ISBLANK(BB1997),ISBLANK(BC1997))),#N/A,
IFERROR(VLOOKUP(AZ1997,MonsterTable!$A:$B,MATCH(MonsterTable!$B$1,MonsterTable!$A$1:$B$1,0),0),
IF(OR(NOT(ISBLANK(BB1997)),ISBLANK(BC1997)),#N/A,
IF(AZ1997="empty","empty",
VLOOKUP(AZ1997,MonsterGroupTable!$A:$A,1,0)))))))</f>
        <v/>
      </c>
    </row>
    <row r="1998" spans="1:53">
      <c r="A1998">
        <v>20964</v>
      </c>
      <c r="B1998">
        <f t="shared" si="69"/>
        <v>1.1000000000000001</v>
      </c>
      <c r="C1998">
        <f t="shared" si="70"/>
        <v>1.1000000000000001</v>
      </c>
      <c r="F1998">
        <v>5460</v>
      </c>
      <c r="G1998">
        <v>302188</v>
      </c>
      <c r="H1998">
        <v>0</v>
      </c>
      <c r="I1998">
        <v>0</v>
      </c>
      <c r="J1998">
        <v>0</v>
      </c>
      <c r="K1998" t="s">
        <v>362</v>
      </c>
      <c r="L1998" t="s">
        <v>253</v>
      </c>
      <c r="M1998" t="s">
        <v>443</v>
      </c>
      <c r="N1998" t="s">
        <v>444</v>
      </c>
      <c r="O1998">
        <v>0</v>
      </c>
      <c r="P1998">
        <v>-4.75</v>
      </c>
      <c r="Q1998">
        <v>-3.5</v>
      </c>
      <c r="R1998">
        <v>4.75</v>
      </c>
      <c r="S1998">
        <v>3</v>
      </c>
      <c r="T1998">
        <v>-13.5</v>
      </c>
      <c r="U1998">
        <v>2.5499999999999998</v>
      </c>
      <c r="V1998">
        <v>-6.75</v>
      </c>
      <c r="W1998" t="str">
        <f t="shared" si="68"/>
        <v>g117,5,empty,3,202,1,1,0</v>
      </c>
      <c r="X1998" s="1" t="s">
        <v>316</v>
      </c>
      <c r="Y1998" s="2" t="str">
        <f>IF(AND(ISBLANK(X1998),OR(NOT(ISBLANK(Z1998)),NOT(ISBLANK(AA1998)))),#N/A,
IF(ISBLANK(X1998),"",
IF(AND(NOT(ISERROR(VLOOKUP(X1998,MonsterTable!$A:$B,MATCH(MonsterTable!$B$1,MonsterTable!$A$1:$B$1,0),0))),OR(ISBLANK(Z1998),ISBLANK(AA1998))),#N/A,
IFERROR(VLOOKUP(X1998,MonsterTable!$A:$B,MATCH(MonsterTable!$B$1,MonsterTable!$A$1:$B$1,0),0),
IF(OR(NOT(ISBLANK(Z1998)),ISBLANK(AA1998)),#N/A,
IF(X1998="empty","empty",
VLOOKUP(X1998,MonsterGroupTable!$A:$A,1,0)))))))</f>
        <v>g117</v>
      </c>
      <c r="AA1998">
        <v>5</v>
      </c>
      <c r="AE1998" s="1" t="s">
        <v>446</v>
      </c>
      <c r="AF1998" s="2" t="str">
        <f>IF(AND(ISBLANK(AE1998),OR(NOT(ISBLANK(AG1998)),NOT(ISBLANK(AH1998)))),#N/A,
IF(ISBLANK(AE1998),"",
IF(AND(NOT(ISERROR(VLOOKUP(AE1998,MonsterTable!$A:$B,MATCH(MonsterTable!$B$1,MonsterTable!$A$1:$B$1,0),0))),OR(ISBLANK(AG1998),ISBLANK(AH1998))),#N/A,
IFERROR(VLOOKUP(AE1998,MonsterTable!$A:$B,MATCH(MonsterTable!$B$1,MonsterTable!$A$1:$B$1,0),0),
IF(OR(NOT(ISBLANK(AG1998)),ISBLANK(AH1998)),#N/A,
IF(AE1998="empty","empty",
VLOOKUP(AE1998,MonsterGroupTable!$A:$A,1,0)))))))</f>
        <v>empty</v>
      </c>
      <c r="AH1998">
        <v>3</v>
      </c>
      <c r="AL1998" s="1" t="s">
        <v>338</v>
      </c>
      <c r="AM1998" s="2">
        <f>IF(AND(ISBLANK(AL1998),OR(NOT(ISBLANK(AN1998)),NOT(ISBLANK(AO1998)))),#N/A,
IF(ISBLANK(AL1998),"",
IF(AND(NOT(ISERROR(VLOOKUP(AL1998,MonsterTable!$A:$B,MATCH(MonsterTable!$B$1,MonsterTable!$A$1:$B$1,0),0))),OR(ISBLANK(AN1998),ISBLANK(AO1998))),#N/A,
IFERROR(VLOOKUP(AL1998,MonsterTable!$A:$B,MATCH(MonsterTable!$B$1,MonsterTable!$A$1:$B$1,0),0),
IF(OR(NOT(ISBLANK(AN1998)),ISBLANK(AO1998)),#N/A,
IF(AL1998="empty","empty",
VLOOKUP(AL1998,MonsterGroupTable!$A:$A,1,0)))))))</f>
        <v>202</v>
      </c>
      <c r="AN1998">
        <v>1</v>
      </c>
      <c r="AO1998">
        <v>1</v>
      </c>
      <c r="AP1998">
        <v>0</v>
      </c>
      <c r="AT1998" s="2" t="str">
        <f>IF(AND(ISBLANK(AS1998),OR(NOT(ISBLANK(AU1998)),NOT(ISBLANK(AV1998)))),#N/A,
IF(ISBLANK(AS1998),"",
IF(AND(NOT(ISERROR(VLOOKUP(AS1998,MonsterTable!$A:$B,MATCH(MonsterTable!$B$1,MonsterTable!$A$1:$B$1,0),0))),OR(ISBLANK(AU1998),ISBLANK(AV1998))),#N/A,
IFERROR(VLOOKUP(AS1998,MonsterTable!$A:$B,MATCH(MonsterTable!$B$1,MonsterTable!$A$1:$B$1,0),0),
IF(OR(NOT(ISBLANK(AU1998)),ISBLANK(AV1998)),#N/A,
IF(AS1998="empty","empty",
VLOOKUP(AS1998,MonsterGroupTable!$A:$A,1,0)))))))</f>
        <v/>
      </c>
      <c r="BA1998" s="2" t="str">
        <f>IF(AND(ISBLANK(AZ1998),OR(NOT(ISBLANK(BB1998)),NOT(ISBLANK(BC1998)))),#N/A,
IF(ISBLANK(AZ1998),"",
IF(AND(NOT(ISERROR(VLOOKUP(AZ1998,MonsterTable!$A:$B,MATCH(MonsterTable!$B$1,MonsterTable!$A$1:$B$1,0),0))),OR(ISBLANK(BB1998),ISBLANK(BC1998))),#N/A,
IFERROR(VLOOKUP(AZ1998,MonsterTable!$A:$B,MATCH(MonsterTable!$B$1,MonsterTable!$A$1:$B$1,0),0),
IF(OR(NOT(ISBLANK(BB1998)),ISBLANK(BC1998)),#N/A,
IF(AZ1998="empty","empty",
VLOOKUP(AZ1998,MonsterGroupTable!$A:$A,1,0)))))))</f>
        <v/>
      </c>
    </row>
    <row r="1999" spans="1:53">
      <c r="A1999">
        <v>20965</v>
      </c>
      <c r="B1999">
        <f t="shared" si="69"/>
        <v>1.1000000000000001</v>
      </c>
      <c r="C1999">
        <f t="shared" si="70"/>
        <v>1.1000000000000001</v>
      </c>
      <c r="F1999">
        <v>5460</v>
      </c>
      <c r="G1999">
        <v>303007</v>
      </c>
      <c r="H1999">
        <v>0</v>
      </c>
      <c r="I1999">
        <v>0</v>
      </c>
      <c r="J1999">
        <v>0</v>
      </c>
      <c r="K1999" t="s">
        <v>362</v>
      </c>
      <c r="L1999" t="s">
        <v>253</v>
      </c>
      <c r="M1999" t="s">
        <v>443</v>
      </c>
      <c r="N1999" t="s">
        <v>444</v>
      </c>
      <c r="O1999">
        <v>0</v>
      </c>
      <c r="P1999">
        <v>-4.75</v>
      </c>
      <c r="Q1999">
        <v>-3.5</v>
      </c>
      <c r="R1999">
        <v>4.75</v>
      </c>
      <c r="S1999">
        <v>3</v>
      </c>
      <c r="T1999">
        <v>-13.5</v>
      </c>
      <c r="U1999">
        <v>2.5499999999999998</v>
      </c>
      <c r="V1999">
        <v>-6.75</v>
      </c>
      <c r="W1999" t="str">
        <f t="shared" si="68"/>
        <v>g117,5,empty,3,202,1,1,0</v>
      </c>
      <c r="X1999" s="1" t="s">
        <v>316</v>
      </c>
      <c r="Y1999" s="2" t="str">
        <f>IF(AND(ISBLANK(X1999),OR(NOT(ISBLANK(Z1999)),NOT(ISBLANK(AA1999)))),#N/A,
IF(ISBLANK(X1999),"",
IF(AND(NOT(ISERROR(VLOOKUP(X1999,MonsterTable!$A:$B,MATCH(MonsterTable!$B$1,MonsterTable!$A$1:$B$1,0),0))),OR(ISBLANK(Z1999),ISBLANK(AA1999))),#N/A,
IFERROR(VLOOKUP(X1999,MonsterTable!$A:$B,MATCH(MonsterTable!$B$1,MonsterTable!$A$1:$B$1,0),0),
IF(OR(NOT(ISBLANK(Z1999)),ISBLANK(AA1999)),#N/A,
IF(X1999="empty","empty",
VLOOKUP(X1999,MonsterGroupTable!$A:$A,1,0)))))))</f>
        <v>g117</v>
      </c>
      <c r="AA1999">
        <v>5</v>
      </c>
      <c r="AE1999" s="1" t="s">
        <v>446</v>
      </c>
      <c r="AF1999" s="2" t="str">
        <f>IF(AND(ISBLANK(AE1999),OR(NOT(ISBLANK(AG1999)),NOT(ISBLANK(AH1999)))),#N/A,
IF(ISBLANK(AE1999),"",
IF(AND(NOT(ISERROR(VLOOKUP(AE1999,MonsterTable!$A:$B,MATCH(MonsterTable!$B$1,MonsterTable!$A$1:$B$1,0),0))),OR(ISBLANK(AG1999),ISBLANK(AH1999))),#N/A,
IFERROR(VLOOKUP(AE1999,MonsterTable!$A:$B,MATCH(MonsterTable!$B$1,MonsterTable!$A$1:$B$1,0),0),
IF(OR(NOT(ISBLANK(AG1999)),ISBLANK(AH1999)),#N/A,
IF(AE1999="empty","empty",
VLOOKUP(AE1999,MonsterGroupTable!$A:$A,1,0)))))))</f>
        <v>empty</v>
      </c>
      <c r="AH1999">
        <v>3</v>
      </c>
      <c r="AL1999" s="1" t="s">
        <v>338</v>
      </c>
      <c r="AM1999" s="2">
        <f>IF(AND(ISBLANK(AL1999),OR(NOT(ISBLANK(AN1999)),NOT(ISBLANK(AO1999)))),#N/A,
IF(ISBLANK(AL1999),"",
IF(AND(NOT(ISERROR(VLOOKUP(AL1999,MonsterTable!$A:$B,MATCH(MonsterTable!$B$1,MonsterTable!$A$1:$B$1,0),0))),OR(ISBLANK(AN1999),ISBLANK(AO1999))),#N/A,
IFERROR(VLOOKUP(AL1999,MonsterTable!$A:$B,MATCH(MonsterTable!$B$1,MonsterTable!$A$1:$B$1,0),0),
IF(OR(NOT(ISBLANK(AN1999)),ISBLANK(AO1999)),#N/A,
IF(AL1999="empty","empty",
VLOOKUP(AL1999,MonsterGroupTable!$A:$A,1,0)))))))</f>
        <v>202</v>
      </c>
      <c r="AN1999">
        <v>1</v>
      </c>
      <c r="AO1999">
        <v>1</v>
      </c>
      <c r="AP1999">
        <v>0</v>
      </c>
      <c r="AT1999" s="2" t="str">
        <f>IF(AND(ISBLANK(AS1999),OR(NOT(ISBLANK(AU1999)),NOT(ISBLANK(AV1999)))),#N/A,
IF(ISBLANK(AS1999),"",
IF(AND(NOT(ISERROR(VLOOKUP(AS1999,MonsterTable!$A:$B,MATCH(MonsterTable!$B$1,MonsterTable!$A$1:$B$1,0),0))),OR(ISBLANK(AU1999),ISBLANK(AV1999))),#N/A,
IFERROR(VLOOKUP(AS1999,MonsterTable!$A:$B,MATCH(MonsterTable!$B$1,MonsterTable!$A$1:$B$1,0),0),
IF(OR(NOT(ISBLANK(AU1999)),ISBLANK(AV1999)),#N/A,
IF(AS1999="empty","empty",
VLOOKUP(AS1999,MonsterGroupTable!$A:$A,1,0)))))))</f>
        <v/>
      </c>
      <c r="BA1999" s="2" t="str">
        <f>IF(AND(ISBLANK(AZ1999),OR(NOT(ISBLANK(BB1999)),NOT(ISBLANK(BC1999)))),#N/A,
IF(ISBLANK(AZ1999),"",
IF(AND(NOT(ISERROR(VLOOKUP(AZ1999,MonsterTable!$A:$B,MATCH(MonsterTable!$B$1,MonsterTable!$A$1:$B$1,0),0))),OR(ISBLANK(BB1999),ISBLANK(BC1999))),#N/A,
IFERROR(VLOOKUP(AZ1999,MonsterTable!$A:$B,MATCH(MonsterTable!$B$1,MonsterTable!$A$1:$B$1,0),0),
IF(OR(NOT(ISBLANK(BB1999)),ISBLANK(BC1999)),#N/A,
IF(AZ1999="empty","empty",
VLOOKUP(AZ1999,MonsterGroupTable!$A:$A,1,0)))))))</f>
        <v/>
      </c>
    </row>
    <row r="2000" spans="1:53">
      <c r="A2000">
        <v>20966</v>
      </c>
      <c r="B2000">
        <f t="shared" si="69"/>
        <v>1.1000000000000001</v>
      </c>
      <c r="C2000">
        <f t="shared" si="70"/>
        <v>1.1000000000000001</v>
      </c>
      <c r="F2000">
        <v>5460</v>
      </c>
      <c r="G2000">
        <v>303826</v>
      </c>
      <c r="H2000">
        <v>0</v>
      </c>
      <c r="I2000">
        <v>0</v>
      </c>
      <c r="J2000">
        <v>0</v>
      </c>
      <c r="K2000" t="s">
        <v>362</v>
      </c>
      <c r="L2000" t="s">
        <v>253</v>
      </c>
      <c r="M2000" t="s">
        <v>443</v>
      </c>
      <c r="N2000" t="s">
        <v>444</v>
      </c>
      <c r="O2000">
        <v>0</v>
      </c>
      <c r="P2000">
        <v>-4.75</v>
      </c>
      <c r="Q2000">
        <v>-3.5</v>
      </c>
      <c r="R2000">
        <v>4.75</v>
      </c>
      <c r="S2000">
        <v>3</v>
      </c>
      <c r="T2000">
        <v>-13.5</v>
      </c>
      <c r="U2000">
        <v>2.5499999999999998</v>
      </c>
      <c r="V2000">
        <v>-6.75</v>
      </c>
      <c r="W2000" t="str">
        <f t="shared" si="68"/>
        <v>g117,5,empty,3,202,1,1,0</v>
      </c>
      <c r="X2000" s="1" t="s">
        <v>316</v>
      </c>
      <c r="Y2000" s="2" t="str">
        <f>IF(AND(ISBLANK(X2000),OR(NOT(ISBLANK(Z2000)),NOT(ISBLANK(AA2000)))),#N/A,
IF(ISBLANK(X2000),"",
IF(AND(NOT(ISERROR(VLOOKUP(X2000,MonsterTable!$A:$B,MATCH(MonsterTable!$B$1,MonsterTable!$A$1:$B$1,0),0))),OR(ISBLANK(Z2000),ISBLANK(AA2000))),#N/A,
IFERROR(VLOOKUP(X2000,MonsterTable!$A:$B,MATCH(MonsterTable!$B$1,MonsterTable!$A$1:$B$1,0),0),
IF(OR(NOT(ISBLANK(Z2000)),ISBLANK(AA2000)),#N/A,
IF(X2000="empty","empty",
VLOOKUP(X2000,MonsterGroupTable!$A:$A,1,0)))))))</f>
        <v>g117</v>
      </c>
      <c r="AA2000">
        <v>5</v>
      </c>
      <c r="AE2000" s="1" t="s">
        <v>446</v>
      </c>
      <c r="AF2000" s="2" t="str">
        <f>IF(AND(ISBLANK(AE2000),OR(NOT(ISBLANK(AG2000)),NOT(ISBLANK(AH2000)))),#N/A,
IF(ISBLANK(AE2000),"",
IF(AND(NOT(ISERROR(VLOOKUP(AE2000,MonsterTable!$A:$B,MATCH(MonsterTable!$B$1,MonsterTable!$A$1:$B$1,0),0))),OR(ISBLANK(AG2000),ISBLANK(AH2000))),#N/A,
IFERROR(VLOOKUP(AE2000,MonsterTable!$A:$B,MATCH(MonsterTable!$B$1,MonsterTable!$A$1:$B$1,0),0),
IF(OR(NOT(ISBLANK(AG2000)),ISBLANK(AH2000)),#N/A,
IF(AE2000="empty","empty",
VLOOKUP(AE2000,MonsterGroupTable!$A:$A,1,0)))))))</f>
        <v>empty</v>
      </c>
      <c r="AH2000">
        <v>3</v>
      </c>
      <c r="AL2000" s="1" t="s">
        <v>338</v>
      </c>
      <c r="AM2000" s="2">
        <f>IF(AND(ISBLANK(AL2000),OR(NOT(ISBLANK(AN2000)),NOT(ISBLANK(AO2000)))),#N/A,
IF(ISBLANK(AL2000),"",
IF(AND(NOT(ISERROR(VLOOKUP(AL2000,MonsterTable!$A:$B,MATCH(MonsterTable!$B$1,MonsterTable!$A$1:$B$1,0),0))),OR(ISBLANK(AN2000),ISBLANK(AO2000))),#N/A,
IFERROR(VLOOKUP(AL2000,MonsterTable!$A:$B,MATCH(MonsterTable!$B$1,MonsterTable!$A$1:$B$1,0),0),
IF(OR(NOT(ISBLANK(AN2000)),ISBLANK(AO2000)),#N/A,
IF(AL2000="empty","empty",
VLOOKUP(AL2000,MonsterGroupTable!$A:$A,1,0)))))))</f>
        <v>202</v>
      </c>
      <c r="AN2000">
        <v>1</v>
      </c>
      <c r="AO2000">
        <v>1</v>
      </c>
      <c r="AP2000">
        <v>0</v>
      </c>
      <c r="AT2000" s="2" t="str">
        <f>IF(AND(ISBLANK(AS2000),OR(NOT(ISBLANK(AU2000)),NOT(ISBLANK(AV2000)))),#N/A,
IF(ISBLANK(AS2000),"",
IF(AND(NOT(ISERROR(VLOOKUP(AS2000,MonsterTable!$A:$B,MATCH(MonsterTable!$B$1,MonsterTable!$A$1:$B$1,0),0))),OR(ISBLANK(AU2000),ISBLANK(AV2000))),#N/A,
IFERROR(VLOOKUP(AS2000,MonsterTable!$A:$B,MATCH(MonsterTable!$B$1,MonsterTable!$A$1:$B$1,0),0),
IF(OR(NOT(ISBLANK(AU2000)),ISBLANK(AV2000)),#N/A,
IF(AS2000="empty","empty",
VLOOKUP(AS2000,MonsterGroupTable!$A:$A,1,0)))))))</f>
        <v/>
      </c>
      <c r="BA2000" s="2" t="str">
        <f>IF(AND(ISBLANK(AZ2000),OR(NOT(ISBLANK(BB2000)),NOT(ISBLANK(BC2000)))),#N/A,
IF(ISBLANK(AZ2000),"",
IF(AND(NOT(ISERROR(VLOOKUP(AZ2000,MonsterTable!$A:$B,MATCH(MonsterTable!$B$1,MonsterTable!$A$1:$B$1,0),0))),OR(ISBLANK(BB2000),ISBLANK(BC2000))),#N/A,
IFERROR(VLOOKUP(AZ2000,MonsterTable!$A:$B,MATCH(MonsterTable!$B$1,MonsterTable!$A$1:$B$1,0),0),
IF(OR(NOT(ISBLANK(BB2000)),ISBLANK(BC2000)),#N/A,
IF(AZ2000="empty","empty",
VLOOKUP(AZ2000,MonsterGroupTable!$A:$A,1,0)))))))</f>
        <v/>
      </c>
    </row>
    <row r="2001" spans="1:53">
      <c r="A2001">
        <v>20967</v>
      </c>
      <c r="B2001">
        <f t="shared" si="69"/>
        <v>1.1000000000000001</v>
      </c>
      <c r="C2001">
        <f t="shared" si="70"/>
        <v>1.1000000000000001</v>
      </c>
      <c r="F2001">
        <v>5460</v>
      </c>
      <c r="G2001">
        <v>304645</v>
      </c>
      <c r="H2001">
        <v>0</v>
      </c>
      <c r="I2001">
        <v>0</v>
      </c>
      <c r="J2001">
        <v>0</v>
      </c>
      <c r="K2001" t="s">
        <v>362</v>
      </c>
      <c r="L2001" t="s">
        <v>253</v>
      </c>
      <c r="M2001" t="s">
        <v>443</v>
      </c>
      <c r="N2001" t="s">
        <v>444</v>
      </c>
      <c r="O2001">
        <v>0</v>
      </c>
      <c r="P2001">
        <v>-4.75</v>
      </c>
      <c r="Q2001">
        <v>-3.5</v>
      </c>
      <c r="R2001">
        <v>4.75</v>
      </c>
      <c r="S2001">
        <v>3</v>
      </c>
      <c r="T2001">
        <v>-13.5</v>
      </c>
      <c r="U2001">
        <v>2.5499999999999998</v>
      </c>
      <c r="V2001">
        <v>-6.75</v>
      </c>
      <c r="W2001" t="str">
        <f t="shared" si="68"/>
        <v>g117,5,empty,3,202,1,1,0</v>
      </c>
      <c r="X2001" s="1" t="s">
        <v>316</v>
      </c>
      <c r="Y2001" s="2" t="str">
        <f>IF(AND(ISBLANK(X2001),OR(NOT(ISBLANK(Z2001)),NOT(ISBLANK(AA2001)))),#N/A,
IF(ISBLANK(X2001),"",
IF(AND(NOT(ISERROR(VLOOKUP(X2001,MonsterTable!$A:$B,MATCH(MonsterTable!$B$1,MonsterTable!$A$1:$B$1,0),0))),OR(ISBLANK(Z2001),ISBLANK(AA2001))),#N/A,
IFERROR(VLOOKUP(X2001,MonsterTable!$A:$B,MATCH(MonsterTable!$B$1,MonsterTable!$A$1:$B$1,0),0),
IF(OR(NOT(ISBLANK(Z2001)),ISBLANK(AA2001)),#N/A,
IF(X2001="empty","empty",
VLOOKUP(X2001,MonsterGroupTable!$A:$A,1,0)))))))</f>
        <v>g117</v>
      </c>
      <c r="AA2001">
        <v>5</v>
      </c>
      <c r="AE2001" s="1" t="s">
        <v>446</v>
      </c>
      <c r="AF2001" s="2" t="str">
        <f>IF(AND(ISBLANK(AE2001),OR(NOT(ISBLANK(AG2001)),NOT(ISBLANK(AH2001)))),#N/A,
IF(ISBLANK(AE2001),"",
IF(AND(NOT(ISERROR(VLOOKUP(AE2001,MonsterTable!$A:$B,MATCH(MonsterTable!$B$1,MonsterTable!$A$1:$B$1,0),0))),OR(ISBLANK(AG2001),ISBLANK(AH2001))),#N/A,
IFERROR(VLOOKUP(AE2001,MonsterTable!$A:$B,MATCH(MonsterTable!$B$1,MonsterTable!$A$1:$B$1,0),0),
IF(OR(NOT(ISBLANK(AG2001)),ISBLANK(AH2001)),#N/A,
IF(AE2001="empty","empty",
VLOOKUP(AE2001,MonsterGroupTable!$A:$A,1,0)))))))</f>
        <v>empty</v>
      </c>
      <c r="AH2001">
        <v>3</v>
      </c>
      <c r="AL2001" s="1" t="s">
        <v>338</v>
      </c>
      <c r="AM2001" s="2">
        <f>IF(AND(ISBLANK(AL2001),OR(NOT(ISBLANK(AN2001)),NOT(ISBLANK(AO2001)))),#N/A,
IF(ISBLANK(AL2001),"",
IF(AND(NOT(ISERROR(VLOOKUP(AL2001,MonsterTable!$A:$B,MATCH(MonsterTable!$B$1,MonsterTable!$A$1:$B$1,0),0))),OR(ISBLANK(AN2001),ISBLANK(AO2001))),#N/A,
IFERROR(VLOOKUP(AL2001,MonsterTable!$A:$B,MATCH(MonsterTable!$B$1,MonsterTable!$A$1:$B$1,0),0),
IF(OR(NOT(ISBLANK(AN2001)),ISBLANK(AO2001)),#N/A,
IF(AL2001="empty","empty",
VLOOKUP(AL2001,MonsterGroupTable!$A:$A,1,0)))))))</f>
        <v>202</v>
      </c>
      <c r="AN2001">
        <v>1</v>
      </c>
      <c r="AO2001">
        <v>1</v>
      </c>
      <c r="AP2001">
        <v>0</v>
      </c>
      <c r="AT2001" s="2" t="str">
        <f>IF(AND(ISBLANK(AS2001),OR(NOT(ISBLANK(AU2001)),NOT(ISBLANK(AV2001)))),#N/A,
IF(ISBLANK(AS2001),"",
IF(AND(NOT(ISERROR(VLOOKUP(AS2001,MonsterTable!$A:$B,MATCH(MonsterTable!$B$1,MonsterTable!$A$1:$B$1,0),0))),OR(ISBLANK(AU2001),ISBLANK(AV2001))),#N/A,
IFERROR(VLOOKUP(AS2001,MonsterTable!$A:$B,MATCH(MonsterTable!$B$1,MonsterTable!$A$1:$B$1,0),0),
IF(OR(NOT(ISBLANK(AU2001)),ISBLANK(AV2001)),#N/A,
IF(AS2001="empty","empty",
VLOOKUP(AS2001,MonsterGroupTable!$A:$A,1,0)))))))</f>
        <v/>
      </c>
      <c r="BA2001" s="2" t="str">
        <f>IF(AND(ISBLANK(AZ2001),OR(NOT(ISBLANK(BB2001)),NOT(ISBLANK(BC2001)))),#N/A,
IF(ISBLANK(AZ2001),"",
IF(AND(NOT(ISERROR(VLOOKUP(AZ2001,MonsterTable!$A:$B,MATCH(MonsterTable!$B$1,MonsterTable!$A$1:$B$1,0),0))),OR(ISBLANK(BB2001),ISBLANK(BC2001))),#N/A,
IFERROR(VLOOKUP(AZ2001,MonsterTable!$A:$B,MATCH(MonsterTable!$B$1,MonsterTable!$A$1:$B$1,0),0),
IF(OR(NOT(ISBLANK(BB2001)),ISBLANK(BC2001)),#N/A,
IF(AZ2001="empty","empty",
VLOOKUP(AZ2001,MonsterGroupTable!$A:$A,1,0)))))))</f>
        <v/>
      </c>
    </row>
    <row r="2002" spans="1:53">
      <c r="A2002">
        <v>20968</v>
      </c>
      <c r="B2002">
        <f t="shared" si="69"/>
        <v>1.1000000000000001</v>
      </c>
      <c r="C2002">
        <f t="shared" si="70"/>
        <v>1.1000000000000001</v>
      </c>
      <c r="F2002">
        <v>5460</v>
      </c>
      <c r="G2002">
        <v>305464</v>
      </c>
      <c r="H2002">
        <v>0</v>
      </c>
      <c r="I2002">
        <v>0</v>
      </c>
      <c r="J2002">
        <v>0</v>
      </c>
      <c r="K2002" t="s">
        <v>362</v>
      </c>
      <c r="L2002" t="s">
        <v>253</v>
      </c>
      <c r="M2002" t="s">
        <v>443</v>
      </c>
      <c r="N2002" t="s">
        <v>444</v>
      </c>
      <c r="O2002">
        <v>0</v>
      </c>
      <c r="P2002">
        <v>-4.75</v>
      </c>
      <c r="Q2002">
        <v>-3.5</v>
      </c>
      <c r="R2002">
        <v>4.75</v>
      </c>
      <c r="S2002">
        <v>3</v>
      </c>
      <c r="T2002">
        <v>-13.5</v>
      </c>
      <c r="U2002">
        <v>2.5499999999999998</v>
      </c>
      <c r="V2002">
        <v>-6.75</v>
      </c>
      <c r="W2002" t="str">
        <f t="shared" si="68"/>
        <v>g117,5,empty,3,202,1,1,0</v>
      </c>
      <c r="X2002" s="1" t="s">
        <v>316</v>
      </c>
      <c r="Y2002" s="2" t="str">
        <f>IF(AND(ISBLANK(X2002),OR(NOT(ISBLANK(Z2002)),NOT(ISBLANK(AA2002)))),#N/A,
IF(ISBLANK(X2002),"",
IF(AND(NOT(ISERROR(VLOOKUP(X2002,MonsterTable!$A:$B,MATCH(MonsterTable!$B$1,MonsterTable!$A$1:$B$1,0),0))),OR(ISBLANK(Z2002),ISBLANK(AA2002))),#N/A,
IFERROR(VLOOKUP(X2002,MonsterTable!$A:$B,MATCH(MonsterTable!$B$1,MonsterTable!$A$1:$B$1,0),0),
IF(OR(NOT(ISBLANK(Z2002)),ISBLANK(AA2002)),#N/A,
IF(X2002="empty","empty",
VLOOKUP(X2002,MonsterGroupTable!$A:$A,1,0)))))))</f>
        <v>g117</v>
      </c>
      <c r="AA2002">
        <v>5</v>
      </c>
      <c r="AE2002" s="1" t="s">
        <v>446</v>
      </c>
      <c r="AF2002" s="2" t="str">
        <f>IF(AND(ISBLANK(AE2002),OR(NOT(ISBLANK(AG2002)),NOT(ISBLANK(AH2002)))),#N/A,
IF(ISBLANK(AE2002),"",
IF(AND(NOT(ISERROR(VLOOKUP(AE2002,MonsterTable!$A:$B,MATCH(MonsterTable!$B$1,MonsterTable!$A$1:$B$1,0),0))),OR(ISBLANK(AG2002),ISBLANK(AH2002))),#N/A,
IFERROR(VLOOKUP(AE2002,MonsterTable!$A:$B,MATCH(MonsterTable!$B$1,MonsterTable!$A$1:$B$1,0),0),
IF(OR(NOT(ISBLANK(AG2002)),ISBLANK(AH2002)),#N/A,
IF(AE2002="empty","empty",
VLOOKUP(AE2002,MonsterGroupTable!$A:$A,1,0)))))))</f>
        <v>empty</v>
      </c>
      <c r="AH2002">
        <v>3</v>
      </c>
      <c r="AL2002" s="1" t="s">
        <v>338</v>
      </c>
      <c r="AM2002" s="2">
        <f>IF(AND(ISBLANK(AL2002),OR(NOT(ISBLANK(AN2002)),NOT(ISBLANK(AO2002)))),#N/A,
IF(ISBLANK(AL2002),"",
IF(AND(NOT(ISERROR(VLOOKUP(AL2002,MonsterTable!$A:$B,MATCH(MonsterTable!$B$1,MonsterTable!$A$1:$B$1,0),0))),OR(ISBLANK(AN2002),ISBLANK(AO2002))),#N/A,
IFERROR(VLOOKUP(AL2002,MonsterTable!$A:$B,MATCH(MonsterTable!$B$1,MonsterTable!$A$1:$B$1,0),0),
IF(OR(NOT(ISBLANK(AN2002)),ISBLANK(AO2002)),#N/A,
IF(AL2002="empty","empty",
VLOOKUP(AL2002,MonsterGroupTable!$A:$A,1,0)))))))</f>
        <v>202</v>
      </c>
      <c r="AN2002">
        <v>1</v>
      </c>
      <c r="AO2002">
        <v>1</v>
      </c>
      <c r="AP2002">
        <v>0</v>
      </c>
      <c r="AT2002" s="2" t="str">
        <f>IF(AND(ISBLANK(AS2002),OR(NOT(ISBLANK(AU2002)),NOT(ISBLANK(AV2002)))),#N/A,
IF(ISBLANK(AS2002),"",
IF(AND(NOT(ISERROR(VLOOKUP(AS2002,MonsterTable!$A:$B,MATCH(MonsterTable!$B$1,MonsterTable!$A$1:$B$1,0),0))),OR(ISBLANK(AU2002),ISBLANK(AV2002))),#N/A,
IFERROR(VLOOKUP(AS2002,MonsterTable!$A:$B,MATCH(MonsterTable!$B$1,MonsterTable!$A$1:$B$1,0),0),
IF(OR(NOT(ISBLANK(AU2002)),ISBLANK(AV2002)),#N/A,
IF(AS2002="empty","empty",
VLOOKUP(AS2002,MonsterGroupTable!$A:$A,1,0)))))))</f>
        <v/>
      </c>
      <c r="BA2002" s="2" t="str">
        <f>IF(AND(ISBLANK(AZ2002),OR(NOT(ISBLANK(BB2002)),NOT(ISBLANK(BC2002)))),#N/A,
IF(ISBLANK(AZ2002),"",
IF(AND(NOT(ISERROR(VLOOKUP(AZ2002,MonsterTable!$A:$B,MATCH(MonsterTable!$B$1,MonsterTable!$A$1:$B$1,0),0))),OR(ISBLANK(BB2002),ISBLANK(BC2002))),#N/A,
IFERROR(VLOOKUP(AZ2002,MonsterTable!$A:$B,MATCH(MonsterTable!$B$1,MonsterTable!$A$1:$B$1,0),0),
IF(OR(NOT(ISBLANK(BB2002)),ISBLANK(BC2002)),#N/A,
IF(AZ2002="empty","empty",
VLOOKUP(AZ2002,MonsterGroupTable!$A:$A,1,0)))))))</f>
        <v/>
      </c>
    </row>
    <row r="2003" spans="1:53">
      <c r="A2003">
        <v>20969</v>
      </c>
      <c r="B2003">
        <f t="shared" si="69"/>
        <v>1.1000000000000001</v>
      </c>
      <c r="C2003">
        <f t="shared" si="70"/>
        <v>1.1000000000000001</v>
      </c>
      <c r="F2003">
        <v>5460</v>
      </c>
      <c r="G2003">
        <v>306283</v>
      </c>
      <c r="H2003">
        <v>0</v>
      </c>
      <c r="I2003">
        <v>0</v>
      </c>
      <c r="J2003">
        <v>0</v>
      </c>
      <c r="K2003" t="s">
        <v>362</v>
      </c>
      <c r="L2003" t="s">
        <v>253</v>
      </c>
      <c r="M2003" t="s">
        <v>443</v>
      </c>
      <c r="N2003" t="s">
        <v>444</v>
      </c>
      <c r="O2003">
        <v>0</v>
      </c>
      <c r="P2003">
        <v>-4.75</v>
      </c>
      <c r="Q2003">
        <v>-3.5</v>
      </c>
      <c r="R2003">
        <v>4.75</v>
      </c>
      <c r="S2003">
        <v>3</v>
      </c>
      <c r="T2003">
        <v>-13.5</v>
      </c>
      <c r="U2003">
        <v>2.5499999999999998</v>
      </c>
      <c r="V2003">
        <v>-6.75</v>
      </c>
      <c r="W2003" t="str">
        <f t="shared" si="68"/>
        <v>g117,5,empty,3,202,1,1,0</v>
      </c>
      <c r="X2003" s="1" t="s">
        <v>316</v>
      </c>
      <c r="Y2003" s="2" t="str">
        <f>IF(AND(ISBLANK(X2003),OR(NOT(ISBLANK(Z2003)),NOT(ISBLANK(AA2003)))),#N/A,
IF(ISBLANK(X2003),"",
IF(AND(NOT(ISERROR(VLOOKUP(X2003,MonsterTable!$A:$B,MATCH(MonsterTable!$B$1,MonsterTable!$A$1:$B$1,0),0))),OR(ISBLANK(Z2003),ISBLANK(AA2003))),#N/A,
IFERROR(VLOOKUP(X2003,MonsterTable!$A:$B,MATCH(MonsterTable!$B$1,MonsterTable!$A$1:$B$1,0),0),
IF(OR(NOT(ISBLANK(Z2003)),ISBLANK(AA2003)),#N/A,
IF(X2003="empty","empty",
VLOOKUP(X2003,MonsterGroupTable!$A:$A,1,0)))))))</f>
        <v>g117</v>
      </c>
      <c r="AA2003">
        <v>5</v>
      </c>
      <c r="AE2003" s="1" t="s">
        <v>446</v>
      </c>
      <c r="AF2003" s="2" t="str">
        <f>IF(AND(ISBLANK(AE2003),OR(NOT(ISBLANK(AG2003)),NOT(ISBLANK(AH2003)))),#N/A,
IF(ISBLANK(AE2003),"",
IF(AND(NOT(ISERROR(VLOOKUP(AE2003,MonsterTable!$A:$B,MATCH(MonsterTable!$B$1,MonsterTable!$A$1:$B$1,0),0))),OR(ISBLANK(AG2003),ISBLANK(AH2003))),#N/A,
IFERROR(VLOOKUP(AE2003,MonsterTable!$A:$B,MATCH(MonsterTable!$B$1,MonsterTable!$A$1:$B$1,0),0),
IF(OR(NOT(ISBLANK(AG2003)),ISBLANK(AH2003)),#N/A,
IF(AE2003="empty","empty",
VLOOKUP(AE2003,MonsterGroupTable!$A:$A,1,0)))))))</f>
        <v>empty</v>
      </c>
      <c r="AH2003">
        <v>3</v>
      </c>
      <c r="AL2003" s="1" t="s">
        <v>338</v>
      </c>
      <c r="AM2003" s="2">
        <f>IF(AND(ISBLANK(AL2003),OR(NOT(ISBLANK(AN2003)),NOT(ISBLANK(AO2003)))),#N/A,
IF(ISBLANK(AL2003),"",
IF(AND(NOT(ISERROR(VLOOKUP(AL2003,MonsterTable!$A:$B,MATCH(MonsterTable!$B$1,MonsterTable!$A$1:$B$1,0),0))),OR(ISBLANK(AN2003),ISBLANK(AO2003))),#N/A,
IFERROR(VLOOKUP(AL2003,MonsterTable!$A:$B,MATCH(MonsterTable!$B$1,MonsterTable!$A$1:$B$1,0),0),
IF(OR(NOT(ISBLANK(AN2003)),ISBLANK(AO2003)),#N/A,
IF(AL2003="empty","empty",
VLOOKUP(AL2003,MonsterGroupTable!$A:$A,1,0)))))))</f>
        <v>202</v>
      </c>
      <c r="AN2003">
        <v>1</v>
      </c>
      <c r="AO2003">
        <v>1</v>
      </c>
      <c r="AP2003">
        <v>0</v>
      </c>
      <c r="AT2003" s="2" t="str">
        <f>IF(AND(ISBLANK(AS2003),OR(NOT(ISBLANK(AU2003)),NOT(ISBLANK(AV2003)))),#N/A,
IF(ISBLANK(AS2003),"",
IF(AND(NOT(ISERROR(VLOOKUP(AS2003,MonsterTable!$A:$B,MATCH(MonsterTable!$B$1,MonsterTable!$A$1:$B$1,0),0))),OR(ISBLANK(AU2003),ISBLANK(AV2003))),#N/A,
IFERROR(VLOOKUP(AS2003,MonsterTable!$A:$B,MATCH(MonsterTable!$B$1,MonsterTable!$A$1:$B$1,0),0),
IF(OR(NOT(ISBLANK(AU2003)),ISBLANK(AV2003)),#N/A,
IF(AS2003="empty","empty",
VLOOKUP(AS2003,MonsterGroupTable!$A:$A,1,0)))))))</f>
        <v/>
      </c>
      <c r="BA2003" s="2" t="str">
        <f>IF(AND(ISBLANK(AZ2003),OR(NOT(ISBLANK(BB2003)),NOT(ISBLANK(BC2003)))),#N/A,
IF(ISBLANK(AZ2003),"",
IF(AND(NOT(ISERROR(VLOOKUP(AZ2003,MonsterTable!$A:$B,MATCH(MonsterTable!$B$1,MonsterTable!$A$1:$B$1,0),0))),OR(ISBLANK(BB2003),ISBLANK(BC2003))),#N/A,
IFERROR(VLOOKUP(AZ2003,MonsterTable!$A:$B,MATCH(MonsterTable!$B$1,MonsterTable!$A$1:$B$1,0),0),
IF(OR(NOT(ISBLANK(BB2003)),ISBLANK(BC2003)),#N/A,
IF(AZ2003="empty","empty",
VLOOKUP(AZ2003,MonsterGroupTable!$A:$A,1,0)))))))</f>
        <v/>
      </c>
    </row>
    <row r="2004" spans="1:53">
      <c r="A2004">
        <v>20970</v>
      </c>
      <c r="B2004">
        <f t="shared" si="69"/>
        <v>1.2</v>
      </c>
      <c r="C2004">
        <f t="shared" si="70"/>
        <v>1.1000000000000001</v>
      </c>
      <c r="F2004">
        <v>5460</v>
      </c>
      <c r="G2004">
        <v>307102</v>
      </c>
      <c r="H2004">
        <v>0</v>
      </c>
      <c r="I2004">
        <v>0</v>
      </c>
      <c r="J2004">
        <v>0</v>
      </c>
      <c r="K2004" t="s">
        <v>362</v>
      </c>
      <c r="L2004" t="s">
        <v>253</v>
      </c>
      <c r="M2004" t="s">
        <v>443</v>
      </c>
      <c r="N2004" t="s">
        <v>444</v>
      </c>
      <c r="O2004">
        <v>0</v>
      </c>
      <c r="P2004">
        <v>-4.75</v>
      </c>
      <c r="Q2004">
        <v>-3.5</v>
      </c>
      <c r="R2004">
        <v>4.75</v>
      </c>
      <c r="S2004">
        <v>3</v>
      </c>
      <c r="T2004">
        <v>-13.5</v>
      </c>
      <c r="U2004">
        <v>2.5499999999999998</v>
      </c>
      <c r="V2004">
        <v>-6.75</v>
      </c>
      <c r="W2004" t="str">
        <f t="shared" si="68"/>
        <v>g117,5,empty,3,202,1,1,0</v>
      </c>
      <c r="X2004" s="1" t="s">
        <v>316</v>
      </c>
      <c r="Y2004" s="2" t="str">
        <f>IF(AND(ISBLANK(X2004),OR(NOT(ISBLANK(Z2004)),NOT(ISBLANK(AA2004)))),#N/A,
IF(ISBLANK(X2004),"",
IF(AND(NOT(ISERROR(VLOOKUP(X2004,MonsterTable!$A:$B,MATCH(MonsterTable!$B$1,MonsterTable!$A$1:$B$1,0),0))),OR(ISBLANK(Z2004),ISBLANK(AA2004))),#N/A,
IFERROR(VLOOKUP(X2004,MonsterTable!$A:$B,MATCH(MonsterTable!$B$1,MonsterTable!$A$1:$B$1,0),0),
IF(OR(NOT(ISBLANK(Z2004)),ISBLANK(AA2004)),#N/A,
IF(X2004="empty","empty",
VLOOKUP(X2004,MonsterGroupTable!$A:$A,1,0)))))))</f>
        <v>g117</v>
      </c>
      <c r="AA2004">
        <v>5</v>
      </c>
      <c r="AE2004" s="1" t="s">
        <v>446</v>
      </c>
      <c r="AF2004" s="2" t="str">
        <f>IF(AND(ISBLANK(AE2004),OR(NOT(ISBLANK(AG2004)),NOT(ISBLANK(AH2004)))),#N/A,
IF(ISBLANK(AE2004),"",
IF(AND(NOT(ISERROR(VLOOKUP(AE2004,MonsterTable!$A:$B,MATCH(MonsterTable!$B$1,MonsterTable!$A$1:$B$1,0),0))),OR(ISBLANK(AG2004),ISBLANK(AH2004))),#N/A,
IFERROR(VLOOKUP(AE2004,MonsterTable!$A:$B,MATCH(MonsterTable!$B$1,MonsterTable!$A$1:$B$1,0),0),
IF(OR(NOT(ISBLANK(AG2004)),ISBLANK(AH2004)),#N/A,
IF(AE2004="empty","empty",
VLOOKUP(AE2004,MonsterGroupTable!$A:$A,1,0)))))))</f>
        <v>empty</v>
      </c>
      <c r="AH2004">
        <v>3</v>
      </c>
      <c r="AL2004" s="1" t="s">
        <v>338</v>
      </c>
      <c r="AM2004" s="2">
        <f>IF(AND(ISBLANK(AL2004),OR(NOT(ISBLANK(AN2004)),NOT(ISBLANK(AO2004)))),#N/A,
IF(ISBLANK(AL2004),"",
IF(AND(NOT(ISERROR(VLOOKUP(AL2004,MonsterTable!$A:$B,MATCH(MonsterTable!$B$1,MonsterTable!$A$1:$B$1,0),0))),OR(ISBLANK(AN2004),ISBLANK(AO2004))),#N/A,
IFERROR(VLOOKUP(AL2004,MonsterTable!$A:$B,MATCH(MonsterTable!$B$1,MonsterTable!$A$1:$B$1,0),0),
IF(OR(NOT(ISBLANK(AN2004)),ISBLANK(AO2004)),#N/A,
IF(AL2004="empty","empty",
VLOOKUP(AL2004,MonsterGroupTable!$A:$A,1,0)))))))</f>
        <v>202</v>
      </c>
      <c r="AN2004">
        <v>1</v>
      </c>
      <c r="AO2004">
        <v>1</v>
      </c>
      <c r="AP2004">
        <v>0</v>
      </c>
      <c r="AT2004" s="2" t="str">
        <f>IF(AND(ISBLANK(AS2004),OR(NOT(ISBLANK(AU2004)),NOT(ISBLANK(AV2004)))),#N/A,
IF(ISBLANK(AS2004),"",
IF(AND(NOT(ISERROR(VLOOKUP(AS2004,MonsterTable!$A:$B,MATCH(MonsterTable!$B$1,MonsterTable!$A$1:$B$1,0),0))),OR(ISBLANK(AU2004),ISBLANK(AV2004))),#N/A,
IFERROR(VLOOKUP(AS2004,MonsterTable!$A:$B,MATCH(MonsterTable!$B$1,MonsterTable!$A$1:$B$1,0),0),
IF(OR(NOT(ISBLANK(AU2004)),ISBLANK(AV2004)),#N/A,
IF(AS2004="empty","empty",
VLOOKUP(AS2004,MonsterGroupTable!$A:$A,1,0)))))))</f>
        <v/>
      </c>
      <c r="BA2004" s="2" t="str">
        <f>IF(AND(ISBLANK(AZ2004),OR(NOT(ISBLANK(BB2004)),NOT(ISBLANK(BC2004)))),#N/A,
IF(ISBLANK(AZ2004),"",
IF(AND(NOT(ISERROR(VLOOKUP(AZ2004,MonsterTable!$A:$B,MATCH(MonsterTable!$B$1,MonsterTable!$A$1:$B$1,0),0))),OR(ISBLANK(BB2004),ISBLANK(BC2004))),#N/A,
IFERROR(VLOOKUP(AZ2004,MonsterTable!$A:$B,MATCH(MonsterTable!$B$1,MonsterTable!$A$1:$B$1,0),0),
IF(OR(NOT(ISBLANK(BB2004)),ISBLANK(BC2004)),#N/A,
IF(AZ2004="empty","empty",
VLOOKUP(AZ2004,MonsterGroupTable!$A:$A,1,0)))))))</f>
        <v/>
      </c>
    </row>
    <row r="2005" spans="1:53">
      <c r="A2005">
        <v>20971</v>
      </c>
      <c r="B2005">
        <f t="shared" si="69"/>
        <v>1.1000000000000001</v>
      </c>
      <c r="C2005">
        <f t="shared" si="70"/>
        <v>1.1000000000000001</v>
      </c>
      <c r="F2005">
        <v>5460</v>
      </c>
      <c r="G2005">
        <v>307921</v>
      </c>
      <c r="H2005">
        <v>0</v>
      </c>
      <c r="I2005">
        <v>0</v>
      </c>
      <c r="J2005">
        <v>0</v>
      </c>
      <c r="K2005" t="s">
        <v>362</v>
      </c>
      <c r="L2005" t="s">
        <v>254</v>
      </c>
      <c r="M2005" t="s">
        <v>443</v>
      </c>
      <c r="N2005" t="s">
        <v>444</v>
      </c>
      <c r="O2005">
        <v>0</v>
      </c>
      <c r="P2005">
        <v>-4.75</v>
      </c>
      <c r="Q2005">
        <v>-3.5</v>
      </c>
      <c r="R2005">
        <v>4.75</v>
      </c>
      <c r="S2005">
        <v>3</v>
      </c>
      <c r="T2005">
        <v>-13.5</v>
      </c>
      <c r="U2005">
        <v>2.5499999999999998</v>
      </c>
      <c r="V2005">
        <v>-6.75</v>
      </c>
      <c r="W2005" t="str">
        <f t="shared" si="68"/>
        <v>g118,5,empty,3,203,1,1,0</v>
      </c>
      <c r="X2005" s="1" t="s">
        <v>317</v>
      </c>
      <c r="Y2005" s="2" t="str">
        <f>IF(AND(ISBLANK(X2005),OR(NOT(ISBLANK(Z2005)),NOT(ISBLANK(AA2005)))),#N/A,
IF(ISBLANK(X2005),"",
IF(AND(NOT(ISERROR(VLOOKUP(X2005,MonsterTable!$A:$B,MATCH(MonsterTable!$B$1,MonsterTable!$A$1:$B$1,0),0))),OR(ISBLANK(Z2005),ISBLANK(AA2005))),#N/A,
IFERROR(VLOOKUP(X2005,MonsterTable!$A:$B,MATCH(MonsterTable!$B$1,MonsterTable!$A$1:$B$1,0),0),
IF(OR(NOT(ISBLANK(Z2005)),ISBLANK(AA2005)),#N/A,
IF(X2005="empty","empty",
VLOOKUP(X2005,MonsterGroupTable!$A:$A,1,0)))))))</f>
        <v>g118</v>
      </c>
      <c r="AA2005">
        <v>5</v>
      </c>
      <c r="AE2005" s="1" t="s">
        <v>446</v>
      </c>
      <c r="AF2005" s="2" t="str">
        <f>IF(AND(ISBLANK(AE2005),OR(NOT(ISBLANK(AG2005)),NOT(ISBLANK(AH2005)))),#N/A,
IF(ISBLANK(AE2005),"",
IF(AND(NOT(ISERROR(VLOOKUP(AE2005,MonsterTable!$A:$B,MATCH(MonsterTable!$B$1,MonsterTable!$A$1:$B$1,0),0))),OR(ISBLANK(AG2005),ISBLANK(AH2005))),#N/A,
IFERROR(VLOOKUP(AE2005,MonsterTable!$A:$B,MATCH(MonsterTable!$B$1,MonsterTable!$A$1:$B$1,0),0),
IF(OR(NOT(ISBLANK(AG2005)),ISBLANK(AH2005)),#N/A,
IF(AE2005="empty","empty",
VLOOKUP(AE2005,MonsterGroupTable!$A:$A,1,0)))))))</f>
        <v>empty</v>
      </c>
      <c r="AH2005">
        <v>3</v>
      </c>
      <c r="AL2005" s="1" t="s">
        <v>339</v>
      </c>
      <c r="AM2005" s="2">
        <f>IF(AND(ISBLANK(AL2005),OR(NOT(ISBLANK(AN2005)),NOT(ISBLANK(AO2005)))),#N/A,
IF(ISBLANK(AL2005),"",
IF(AND(NOT(ISERROR(VLOOKUP(AL2005,MonsterTable!$A:$B,MATCH(MonsterTable!$B$1,MonsterTable!$A$1:$B$1,0),0))),OR(ISBLANK(AN2005),ISBLANK(AO2005))),#N/A,
IFERROR(VLOOKUP(AL2005,MonsterTable!$A:$B,MATCH(MonsterTable!$B$1,MonsterTable!$A$1:$B$1,0),0),
IF(OR(NOT(ISBLANK(AN2005)),ISBLANK(AO2005)),#N/A,
IF(AL2005="empty","empty",
VLOOKUP(AL2005,MonsterGroupTable!$A:$A,1,0)))))))</f>
        <v>203</v>
      </c>
      <c r="AN2005">
        <v>1</v>
      </c>
      <c r="AO2005">
        <v>1</v>
      </c>
      <c r="AP2005">
        <v>0</v>
      </c>
      <c r="AT2005" s="2" t="str">
        <f>IF(AND(ISBLANK(AS2005),OR(NOT(ISBLANK(AU2005)),NOT(ISBLANK(AV2005)))),#N/A,
IF(ISBLANK(AS2005),"",
IF(AND(NOT(ISERROR(VLOOKUP(AS2005,MonsterTable!$A:$B,MATCH(MonsterTable!$B$1,MonsterTable!$A$1:$B$1,0),0))),OR(ISBLANK(AU2005),ISBLANK(AV2005))),#N/A,
IFERROR(VLOOKUP(AS2005,MonsterTable!$A:$B,MATCH(MonsterTable!$B$1,MonsterTable!$A$1:$B$1,0),0),
IF(OR(NOT(ISBLANK(AU2005)),ISBLANK(AV2005)),#N/A,
IF(AS2005="empty","empty",
VLOOKUP(AS2005,MonsterGroupTable!$A:$A,1,0)))))))</f>
        <v/>
      </c>
      <c r="BA2005" s="2" t="str">
        <f>IF(AND(ISBLANK(AZ2005),OR(NOT(ISBLANK(BB2005)),NOT(ISBLANK(BC2005)))),#N/A,
IF(ISBLANK(AZ2005),"",
IF(AND(NOT(ISERROR(VLOOKUP(AZ2005,MonsterTable!$A:$B,MATCH(MonsterTable!$B$1,MonsterTable!$A$1:$B$1,0),0))),OR(ISBLANK(BB2005),ISBLANK(BC2005))),#N/A,
IFERROR(VLOOKUP(AZ2005,MonsterTable!$A:$B,MATCH(MonsterTable!$B$1,MonsterTable!$A$1:$B$1,0),0),
IF(OR(NOT(ISBLANK(BB2005)),ISBLANK(BC2005)),#N/A,
IF(AZ2005="empty","empty",
VLOOKUP(AZ2005,MonsterGroupTable!$A:$A,1,0)))))))</f>
        <v/>
      </c>
    </row>
    <row r="2006" spans="1:53">
      <c r="A2006">
        <v>20972</v>
      </c>
      <c r="B2006">
        <f t="shared" si="69"/>
        <v>1.1000000000000001</v>
      </c>
      <c r="C2006">
        <f t="shared" si="70"/>
        <v>1.1000000000000001</v>
      </c>
      <c r="F2006">
        <v>5460</v>
      </c>
      <c r="G2006">
        <v>308740</v>
      </c>
      <c r="H2006">
        <v>0</v>
      </c>
      <c r="I2006">
        <v>0</v>
      </c>
      <c r="J2006">
        <v>0</v>
      </c>
      <c r="K2006" t="s">
        <v>362</v>
      </c>
      <c r="L2006" t="s">
        <v>254</v>
      </c>
      <c r="M2006" t="s">
        <v>443</v>
      </c>
      <c r="N2006" t="s">
        <v>444</v>
      </c>
      <c r="O2006">
        <v>0</v>
      </c>
      <c r="P2006">
        <v>-4.75</v>
      </c>
      <c r="Q2006">
        <v>-3.5</v>
      </c>
      <c r="R2006">
        <v>4.75</v>
      </c>
      <c r="S2006">
        <v>3</v>
      </c>
      <c r="T2006">
        <v>-13.5</v>
      </c>
      <c r="U2006">
        <v>2.5499999999999998</v>
      </c>
      <c r="V2006">
        <v>-6.75</v>
      </c>
      <c r="W2006" t="str">
        <f t="shared" si="68"/>
        <v>g118,5,empty,3,203,1,1,0</v>
      </c>
      <c r="X2006" s="1" t="s">
        <v>317</v>
      </c>
      <c r="Y2006" s="2" t="str">
        <f>IF(AND(ISBLANK(X2006),OR(NOT(ISBLANK(Z2006)),NOT(ISBLANK(AA2006)))),#N/A,
IF(ISBLANK(X2006),"",
IF(AND(NOT(ISERROR(VLOOKUP(X2006,MonsterTable!$A:$B,MATCH(MonsterTable!$B$1,MonsterTable!$A$1:$B$1,0),0))),OR(ISBLANK(Z2006),ISBLANK(AA2006))),#N/A,
IFERROR(VLOOKUP(X2006,MonsterTable!$A:$B,MATCH(MonsterTable!$B$1,MonsterTable!$A$1:$B$1,0),0),
IF(OR(NOT(ISBLANK(Z2006)),ISBLANK(AA2006)),#N/A,
IF(X2006="empty","empty",
VLOOKUP(X2006,MonsterGroupTable!$A:$A,1,0)))))))</f>
        <v>g118</v>
      </c>
      <c r="AA2006">
        <v>5</v>
      </c>
      <c r="AE2006" s="1" t="s">
        <v>446</v>
      </c>
      <c r="AF2006" s="2" t="str">
        <f>IF(AND(ISBLANK(AE2006),OR(NOT(ISBLANK(AG2006)),NOT(ISBLANK(AH2006)))),#N/A,
IF(ISBLANK(AE2006),"",
IF(AND(NOT(ISERROR(VLOOKUP(AE2006,MonsterTable!$A:$B,MATCH(MonsterTable!$B$1,MonsterTable!$A$1:$B$1,0),0))),OR(ISBLANK(AG2006),ISBLANK(AH2006))),#N/A,
IFERROR(VLOOKUP(AE2006,MonsterTable!$A:$B,MATCH(MonsterTable!$B$1,MonsterTable!$A$1:$B$1,0),0),
IF(OR(NOT(ISBLANK(AG2006)),ISBLANK(AH2006)),#N/A,
IF(AE2006="empty","empty",
VLOOKUP(AE2006,MonsterGroupTable!$A:$A,1,0)))))))</f>
        <v>empty</v>
      </c>
      <c r="AH2006">
        <v>3</v>
      </c>
      <c r="AL2006" s="1" t="s">
        <v>339</v>
      </c>
      <c r="AM2006" s="2">
        <f>IF(AND(ISBLANK(AL2006),OR(NOT(ISBLANK(AN2006)),NOT(ISBLANK(AO2006)))),#N/A,
IF(ISBLANK(AL2006),"",
IF(AND(NOT(ISERROR(VLOOKUP(AL2006,MonsterTable!$A:$B,MATCH(MonsterTable!$B$1,MonsterTable!$A$1:$B$1,0),0))),OR(ISBLANK(AN2006),ISBLANK(AO2006))),#N/A,
IFERROR(VLOOKUP(AL2006,MonsterTable!$A:$B,MATCH(MonsterTable!$B$1,MonsterTable!$A$1:$B$1,0),0),
IF(OR(NOT(ISBLANK(AN2006)),ISBLANK(AO2006)),#N/A,
IF(AL2006="empty","empty",
VLOOKUP(AL2006,MonsterGroupTable!$A:$A,1,0)))))))</f>
        <v>203</v>
      </c>
      <c r="AN2006">
        <v>1</v>
      </c>
      <c r="AO2006">
        <v>1</v>
      </c>
      <c r="AP2006">
        <v>0</v>
      </c>
      <c r="AT2006" s="2" t="str">
        <f>IF(AND(ISBLANK(AS2006),OR(NOT(ISBLANK(AU2006)),NOT(ISBLANK(AV2006)))),#N/A,
IF(ISBLANK(AS2006),"",
IF(AND(NOT(ISERROR(VLOOKUP(AS2006,MonsterTable!$A:$B,MATCH(MonsterTable!$B$1,MonsterTable!$A$1:$B$1,0),0))),OR(ISBLANK(AU2006),ISBLANK(AV2006))),#N/A,
IFERROR(VLOOKUP(AS2006,MonsterTable!$A:$B,MATCH(MonsterTable!$B$1,MonsterTable!$A$1:$B$1,0),0),
IF(OR(NOT(ISBLANK(AU2006)),ISBLANK(AV2006)),#N/A,
IF(AS2006="empty","empty",
VLOOKUP(AS2006,MonsterGroupTable!$A:$A,1,0)))))))</f>
        <v/>
      </c>
      <c r="BA2006" s="2" t="str">
        <f>IF(AND(ISBLANK(AZ2006),OR(NOT(ISBLANK(BB2006)),NOT(ISBLANK(BC2006)))),#N/A,
IF(ISBLANK(AZ2006),"",
IF(AND(NOT(ISERROR(VLOOKUP(AZ2006,MonsterTable!$A:$B,MATCH(MonsterTable!$B$1,MonsterTable!$A$1:$B$1,0),0))),OR(ISBLANK(BB2006),ISBLANK(BC2006))),#N/A,
IFERROR(VLOOKUP(AZ2006,MonsterTable!$A:$B,MATCH(MonsterTable!$B$1,MonsterTable!$A$1:$B$1,0),0),
IF(OR(NOT(ISBLANK(BB2006)),ISBLANK(BC2006)),#N/A,
IF(AZ2006="empty","empty",
VLOOKUP(AZ2006,MonsterGroupTable!$A:$A,1,0)))))))</f>
        <v/>
      </c>
    </row>
    <row r="2007" spans="1:53">
      <c r="A2007">
        <v>20973</v>
      </c>
      <c r="B2007">
        <f t="shared" si="69"/>
        <v>1.1000000000000001</v>
      </c>
      <c r="C2007">
        <f t="shared" si="70"/>
        <v>1.1000000000000001</v>
      </c>
      <c r="F2007">
        <v>5460</v>
      </c>
      <c r="G2007">
        <v>309559</v>
      </c>
      <c r="H2007">
        <v>0</v>
      </c>
      <c r="I2007">
        <v>0</v>
      </c>
      <c r="J2007">
        <v>0</v>
      </c>
      <c r="K2007" t="s">
        <v>362</v>
      </c>
      <c r="L2007" t="s">
        <v>254</v>
      </c>
      <c r="M2007" t="s">
        <v>443</v>
      </c>
      <c r="N2007" t="s">
        <v>444</v>
      </c>
      <c r="O2007">
        <v>0</v>
      </c>
      <c r="P2007">
        <v>-4.75</v>
      </c>
      <c r="Q2007">
        <v>-3.5</v>
      </c>
      <c r="R2007">
        <v>4.75</v>
      </c>
      <c r="S2007">
        <v>3</v>
      </c>
      <c r="T2007">
        <v>-13.5</v>
      </c>
      <c r="U2007">
        <v>2.5499999999999998</v>
      </c>
      <c r="V2007">
        <v>-6.75</v>
      </c>
      <c r="W2007" t="str">
        <f t="shared" si="68"/>
        <v>g118,5,empty,3,203,1,1,0</v>
      </c>
      <c r="X2007" s="1" t="s">
        <v>317</v>
      </c>
      <c r="Y2007" s="2" t="str">
        <f>IF(AND(ISBLANK(X2007),OR(NOT(ISBLANK(Z2007)),NOT(ISBLANK(AA2007)))),#N/A,
IF(ISBLANK(X2007),"",
IF(AND(NOT(ISERROR(VLOOKUP(X2007,MonsterTable!$A:$B,MATCH(MonsterTable!$B$1,MonsterTable!$A$1:$B$1,0),0))),OR(ISBLANK(Z2007),ISBLANK(AA2007))),#N/A,
IFERROR(VLOOKUP(X2007,MonsterTable!$A:$B,MATCH(MonsterTable!$B$1,MonsterTable!$A$1:$B$1,0),0),
IF(OR(NOT(ISBLANK(Z2007)),ISBLANK(AA2007)),#N/A,
IF(X2007="empty","empty",
VLOOKUP(X2007,MonsterGroupTable!$A:$A,1,0)))))))</f>
        <v>g118</v>
      </c>
      <c r="AA2007">
        <v>5</v>
      </c>
      <c r="AE2007" s="1" t="s">
        <v>446</v>
      </c>
      <c r="AF2007" s="2" t="str">
        <f>IF(AND(ISBLANK(AE2007),OR(NOT(ISBLANK(AG2007)),NOT(ISBLANK(AH2007)))),#N/A,
IF(ISBLANK(AE2007),"",
IF(AND(NOT(ISERROR(VLOOKUP(AE2007,MonsterTable!$A:$B,MATCH(MonsterTable!$B$1,MonsterTable!$A$1:$B$1,0),0))),OR(ISBLANK(AG2007),ISBLANK(AH2007))),#N/A,
IFERROR(VLOOKUP(AE2007,MonsterTable!$A:$B,MATCH(MonsterTable!$B$1,MonsterTable!$A$1:$B$1,0),0),
IF(OR(NOT(ISBLANK(AG2007)),ISBLANK(AH2007)),#N/A,
IF(AE2007="empty","empty",
VLOOKUP(AE2007,MonsterGroupTable!$A:$A,1,0)))))))</f>
        <v>empty</v>
      </c>
      <c r="AH2007">
        <v>3</v>
      </c>
      <c r="AL2007" s="1" t="s">
        <v>339</v>
      </c>
      <c r="AM2007" s="2">
        <f>IF(AND(ISBLANK(AL2007),OR(NOT(ISBLANK(AN2007)),NOT(ISBLANK(AO2007)))),#N/A,
IF(ISBLANK(AL2007),"",
IF(AND(NOT(ISERROR(VLOOKUP(AL2007,MonsterTable!$A:$B,MATCH(MonsterTable!$B$1,MonsterTable!$A$1:$B$1,0),0))),OR(ISBLANK(AN2007),ISBLANK(AO2007))),#N/A,
IFERROR(VLOOKUP(AL2007,MonsterTable!$A:$B,MATCH(MonsterTable!$B$1,MonsterTable!$A$1:$B$1,0),0),
IF(OR(NOT(ISBLANK(AN2007)),ISBLANK(AO2007)),#N/A,
IF(AL2007="empty","empty",
VLOOKUP(AL2007,MonsterGroupTable!$A:$A,1,0)))))))</f>
        <v>203</v>
      </c>
      <c r="AN2007">
        <v>1</v>
      </c>
      <c r="AO2007">
        <v>1</v>
      </c>
      <c r="AP2007">
        <v>0</v>
      </c>
      <c r="AT2007" s="2" t="str">
        <f>IF(AND(ISBLANK(AS2007),OR(NOT(ISBLANK(AU2007)),NOT(ISBLANK(AV2007)))),#N/A,
IF(ISBLANK(AS2007),"",
IF(AND(NOT(ISERROR(VLOOKUP(AS2007,MonsterTable!$A:$B,MATCH(MonsterTable!$B$1,MonsterTable!$A$1:$B$1,0),0))),OR(ISBLANK(AU2007),ISBLANK(AV2007))),#N/A,
IFERROR(VLOOKUP(AS2007,MonsterTable!$A:$B,MATCH(MonsterTable!$B$1,MonsterTable!$A$1:$B$1,0),0),
IF(OR(NOT(ISBLANK(AU2007)),ISBLANK(AV2007)),#N/A,
IF(AS2007="empty","empty",
VLOOKUP(AS2007,MonsterGroupTable!$A:$A,1,0)))))))</f>
        <v/>
      </c>
      <c r="BA2007" s="2" t="str">
        <f>IF(AND(ISBLANK(AZ2007),OR(NOT(ISBLANK(BB2007)),NOT(ISBLANK(BC2007)))),#N/A,
IF(ISBLANK(AZ2007),"",
IF(AND(NOT(ISERROR(VLOOKUP(AZ2007,MonsterTable!$A:$B,MATCH(MonsterTable!$B$1,MonsterTable!$A$1:$B$1,0),0))),OR(ISBLANK(BB2007),ISBLANK(BC2007))),#N/A,
IFERROR(VLOOKUP(AZ2007,MonsterTable!$A:$B,MATCH(MonsterTable!$B$1,MonsterTable!$A$1:$B$1,0),0),
IF(OR(NOT(ISBLANK(BB2007)),ISBLANK(BC2007)),#N/A,
IF(AZ2007="empty","empty",
VLOOKUP(AZ2007,MonsterGroupTable!$A:$A,1,0)))))))</f>
        <v/>
      </c>
    </row>
    <row r="2008" spans="1:53">
      <c r="A2008">
        <v>20974</v>
      </c>
      <c r="B2008">
        <f t="shared" si="69"/>
        <v>1.1000000000000001</v>
      </c>
      <c r="C2008">
        <f t="shared" si="70"/>
        <v>1.1000000000000001</v>
      </c>
      <c r="F2008">
        <v>5460</v>
      </c>
      <c r="G2008">
        <v>310378</v>
      </c>
      <c r="H2008">
        <v>0</v>
      </c>
      <c r="I2008">
        <v>0</v>
      </c>
      <c r="J2008">
        <v>0</v>
      </c>
      <c r="K2008" t="s">
        <v>362</v>
      </c>
      <c r="L2008" t="s">
        <v>254</v>
      </c>
      <c r="M2008" t="s">
        <v>443</v>
      </c>
      <c r="N2008" t="s">
        <v>444</v>
      </c>
      <c r="O2008">
        <v>0</v>
      </c>
      <c r="P2008">
        <v>-4.75</v>
      </c>
      <c r="Q2008">
        <v>-3.5</v>
      </c>
      <c r="R2008">
        <v>4.75</v>
      </c>
      <c r="S2008">
        <v>3</v>
      </c>
      <c r="T2008">
        <v>-13.5</v>
      </c>
      <c r="U2008">
        <v>2.5499999999999998</v>
      </c>
      <c r="V2008">
        <v>-6.75</v>
      </c>
      <c r="W2008" t="str">
        <f t="shared" si="68"/>
        <v>g118,5,empty,3,203,1,1,0</v>
      </c>
      <c r="X2008" s="1" t="s">
        <v>317</v>
      </c>
      <c r="Y2008" s="2" t="str">
        <f>IF(AND(ISBLANK(X2008),OR(NOT(ISBLANK(Z2008)),NOT(ISBLANK(AA2008)))),#N/A,
IF(ISBLANK(X2008),"",
IF(AND(NOT(ISERROR(VLOOKUP(X2008,MonsterTable!$A:$B,MATCH(MonsterTable!$B$1,MonsterTable!$A$1:$B$1,0),0))),OR(ISBLANK(Z2008),ISBLANK(AA2008))),#N/A,
IFERROR(VLOOKUP(X2008,MonsterTable!$A:$B,MATCH(MonsterTable!$B$1,MonsterTable!$A$1:$B$1,0),0),
IF(OR(NOT(ISBLANK(Z2008)),ISBLANK(AA2008)),#N/A,
IF(X2008="empty","empty",
VLOOKUP(X2008,MonsterGroupTable!$A:$A,1,0)))))))</f>
        <v>g118</v>
      </c>
      <c r="AA2008">
        <v>5</v>
      </c>
      <c r="AE2008" s="1" t="s">
        <v>446</v>
      </c>
      <c r="AF2008" s="2" t="str">
        <f>IF(AND(ISBLANK(AE2008),OR(NOT(ISBLANK(AG2008)),NOT(ISBLANK(AH2008)))),#N/A,
IF(ISBLANK(AE2008),"",
IF(AND(NOT(ISERROR(VLOOKUP(AE2008,MonsterTable!$A:$B,MATCH(MonsterTable!$B$1,MonsterTable!$A$1:$B$1,0),0))),OR(ISBLANK(AG2008),ISBLANK(AH2008))),#N/A,
IFERROR(VLOOKUP(AE2008,MonsterTable!$A:$B,MATCH(MonsterTable!$B$1,MonsterTable!$A$1:$B$1,0),0),
IF(OR(NOT(ISBLANK(AG2008)),ISBLANK(AH2008)),#N/A,
IF(AE2008="empty","empty",
VLOOKUP(AE2008,MonsterGroupTable!$A:$A,1,0)))))))</f>
        <v>empty</v>
      </c>
      <c r="AH2008">
        <v>3</v>
      </c>
      <c r="AL2008" s="1" t="s">
        <v>339</v>
      </c>
      <c r="AM2008" s="2">
        <f>IF(AND(ISBLANK(AL2008),OR(NOT(ISBLANK(AN2008)),NOT(ISBLANK(AO2008)))),#N/A,
IF(ISBLANK(AL2008),"",
IF(AND(NOT(ISERROR(VLOOKUP(AL2008,MonsterTable!$A:$B,MATCH(MonsterTable!$B$1,MonsterTable!$A$1:$B$1,0),0))),OR(ISBLANK(AN2008),ISBLANK(AO2008))),#N/A,
IFERROR(VLOOKUP(AL2008,MonsterTable!$A:$B,MATCH(MonsterTable!$B$1,MonsterTable!$A$1:$B$1,0),0),
IF(OR(NOT(ISBLANK(AN2008)),ISBLANK(AO2008)),#N/A,
IF(AL2008="empty","empty",
VLOOKUP(AL2008,MonsterGroupTable!$A:$A,1,0)))))))</f>
        <v>203</v>
      </c>
      <c r="AN2008">
        <v>1</v>
      </c>
      <c r="AO2008">
        <v>1</v>
      </c>
      <c r="AP2008">
        <v>0</v>
      </c>
      <c r="AT2008" s="2" t="str">
        <f>IF(AND(ISBLANK(AS2008),OR(NOT(ISBLANK(AU2008)),NOT(ISBLANK(AV2008)))),#N/A,
IF(ISBLANK(AS2008),"",
IF(AND(NOT(ISERROR(VLOOKUP(AS2008,MonsterTable!$A:$B,MATCH(MonsterTable!$B$1,MonsterTable!$A$1:$B$1,0),0))),OR(ISBLANK(AU2008),ISBLANK(AV2008))),#N/A,
IFERROR(VLOOKUP(AS2008,MonsterTable!$A:$B,MATCH(MonsterTable!$B$1,MonsterTable!$A$1:$B$1,0),0),
IF(OR(NOT(ISBLANK(AU2008)),ISBLANK(AV2008)),#N/A,
IF(AS2008="empty","empty",
VLOOKUP(AS2008,MonsterGroupTable!$A:$A,1,0)))))))</f>
        <v/>
      </c>
      <c r="BA2008" s="2" t="str">
        <f>IF(AND(ISBLANK(AZ2008),OR(NOT(ISBLANK(BB2008)),NOT(ISBLANK(BC2008)))),#N/A,
IF(ISBLANK(AZ2008),"",
IF(AND(NOT(ISERROR(VLOOKUP(AZ2008,MonsterTable!$A:$B,MATCH(MonsterTable!$B$1,MonsterTable!$A$1:$B$1,0),0))),OR(ISBLANK(BB2008),ISBLANK(BC2008))),#N/A,
IFERROR(VLOOKUP(AZ2008,MonsterTable!$A:$B,MATCH(MonsterTable!$B$1,MonsterTable!$A$1:$B$1,0),0),
IF(OR(NOT(ISBLANK(BB2008)),ISBLANK(BC2008)),#N/A,
IF(AZ2008="empty","empty",
VLOOKUP(AZ2008,MonsterGroupTable!$A:$A,1,0)))))))</f>
        <v/>
      </c>
    </row>
    <row r="2009" spans="1:53">
      <c r="A2009">
        <v>20975</v>
      </c>
      <c r="B2009">
        <f t="shared" si="69"/>
        <v>1.1000000000000001</v>
      </c>
      <c r="C2009">
        <f t="shared" si="70"/>
        <v>1.1000000000000001</v>
      </c>
      <c r="F2009">
        <v>5460</v>
      </c>
      <c r="G2009">
        <v>311197</v>
      </c>
      <c r="H2009">
        <v>0</v>
      </c>
      <c r="I2009">
        <v>0</v>
      </c>
      <c r="J2009">
        <v>0</v>
      </c>
      <c r="K2009" t="s">
        <v>362</v>
      </c>
      <c r="L2009" t="s">
        <v>254</v>
      </c>
      <c r="M2009" t="s">
        <v>443</v>
      </c>
      <c r="N2009" t="s">
        <v>444</v>
      </c>
      <c r="O2009">
        <v>0</v>
      </c>
      <c r="P2009">
        <v>-4.75</v>
      </c>
      <c r="Q2009">
        <v>-3.5</v>
      </c>
      <c r="R2009">
        <v>4.75</v>
      </c>
      <c r="S2009">
        <v>3</v>
      </c>
      <c r="T2009">
        <v>-13.5</v>
      </c>
      <c r="U2009">
        <v>2.5499999999999998</v>
      </c>
      <c r="V2009">
        <v>-6.75</v>
      </c>
      <c r="W2009" t="str">
        <f t="shared" si="68"/>
        <v>g118,5,empty,3,203,1,1,0</v>
      </c>
      <c r="X2009" s="1" t="s">
        <v>317</v>
      </c>
      <c r="Y2009" s="2" t="str">
        <f>IF(AND(ISBLANK(X2009),OR(NOT(ISBLANK(Z2009)),NOT(ISBLANK(AA2009)))),#N/A,
IF(ISBLANK(X2009),"",
IF(AND(NOT(ISERROR(VLOOKUP(X2009,MonsterTable!$A:$B,MATCH(MonsterTable!$B$1,MonsterTable!$A$1:$B$1,0),0))),OR(ISBLANK(Z2009),ISBLANK(AA2009))),#N/A,
IFERROR(VLOOKUP(X2009,MonsterTable!$A:$B,MATCH(MonsterTable!$B$1,MonsterTable!$A$1:$B$1,0),0),
IF(OR(NOT(ISBLANK(Z2009)),ISBLANK(AA2009)),#N/A,
IF(X2009="empty","empty",
VLOOKUP(X2009,MonsterGroupTable!$A:$A,1,0)))))))</f>
        <v>g118</v>
      </c>
      <c r="AA2009">
        <v>5</v>
      </c>
      <c r="AE2009" s="1" t="s">
        <v>446</v>
      </c>
      <c r="AF2009" s="2" t="str">
        <f>IF(AND(ISBLANK(AE2009),OR(NOT(ISBLANK(AG2009)),NOT(ISBLANK(AH2009)))),#N/A,
IF(ISBLANK(AE2009),"",
IF(AND(NOT(ISERROR(VLOOKUP(AE2009,MonsterTable!$A:$B,MATCH(MonsterTable!$B$1,MonsterTable!$A$1:$B$1,0),0))),OR(ISBLANK(AG2009),ISBLANK(AH2009))),#N/A,
IFERROR(VLOOKUP(AE2009,MonsterTable!$A:$B,MATCH(MonsterTable!$B$1,MonsterTable!$A$1:$B$1,0),0),
IF(OR(NOT(ISBLANK(AG2009)),ISBLANK(AH2009)),#N/A,
IF(AE2009="empty","empty",
VLOOKUP(AE2009,MonsterGroupTable!$A:$A,1,0)))))))</f>
        <v>empty</v>
      </c>
      <c r="AH2009">
        <v>3</v>
      </c>
      <c r="AL2009" s="1" t="s">
        <v>339</v>
      </c>
      <c r="AM2009" s="2">
        <f>IF(AND(ISBLANK(AL2009),OR(NOT(ISBLANK(AN2009)),NOT(ISBLANK(AO2009)))),#N/A,
IF(ISBLANK(AL2009),"",
IF(AND(NOT(ISERROR(VLOOKUP(AL2009,MonsterTable!$A:$B,MATCH(MonsterTable!$B$1,MonsterTable!$A$1:$B$1,0),0))),OR(ISBLANK(AN2009),ISBLANK(AO2009))),#N/A,
IFERROR(VLOOKUP(AL2009,MonsterTable!$A:$B,MATCH(MonsterTable!$B$1,MonsterTable!$A$1:$B$1,0),0),
IF(OR(NOT(ISBLANK(AN2009)),ISBLANK(AO2009)),#N/A,
IF(AL2009="empty","empty",
VLOOKUP(AL2009,MonsterGroupTable!$A:$A,1,0)))))))</f>
        <v>203</v>
      </c>
      <c r="AN2009">
        <v>1</v>
      </c>
      <c r="AO2009">
        <v>1</v>
      </c>
      <c r="AP2009">
        <v>0</v>
      </c>
      <c r="AT2009" s="2" t="str">
        <f>IF(AND(ISBLANK(AS2009),OR(NOT(ISBLANK(AU2009)),NOT(ISBLANK(AV2009)))),#N/A,
IF(ISBLANK(AS2009),"",
IF(AND(NOT(ISERROR(VLOOKUP(AS2009,MonsterTable!$A:$B,MATCH(MonsterTable!$B$1,MonsterTable!$A$1:$B$1,0),0))),OR(ISBLANK(AU2009),ISBLANK(AV2009))),#N/A,
IFERROR(VLOOKUP(AS2009,MonsterTable!$A:$B,MATCH(MonsterTable!$B$1,MonsterTable!$A$1:$B$1,0),0),
IF(OR(NOT(ISBLANK(AU2009)),ISBLANK(AV2009)),#N/A,
IF(AS2009="empty","empty",
VLOOKUP(AS2009,MonsterGroupTable!$A:$A,1,0)))))))</f>
        <v/>
      </c>
      <c r="BA2009" s="2" t="str">
        <f>IF(AND(ISBLANK(AZ2009),OR(NOT(ISBLANK(BB2009)),NOT(ISBLANK(BC2009)))),#N/A,
IF(ISBLANK(AZ2009),"",
IF(AND(NOT(ISERROR(VLOOKUP(AZ2009,MonsterTable!$A:$B,MATCH(MonsterTable!$B$1,MonsterTable!$A$1:$B$1,0),0))),OR(ISBLANK(BB2009),ISBLANK(BC2009))),#N/A,
IFERROR(VLOOKUP(AZ2009,MonsterTable!$A:$B,MATCH(MonsterTable!$B$1,MonsterTable!$A$1:$B$1,0),0),
IF(OR(NOT(ISBLANK(BB2009)),ISBLANK(BC2009)),#N/A,
IF(AZ2009="empty","empty",
VLOOKUP(AZ2009,MonsterGroupTable!$A:$A,1,0)))))))</f>
        <v/>
      </c>
    </row>
    <row r="2010" spans="1:53">
      <c r="A2010">
        <v>20976</v>
      </c>
      <c r="B2010">
        <f t="shared" si="69"/>
        <v>1.1000000000000001</v>
      </c>
      <c r="C2010">
        <f t="shared" si="70"/>
        <v>1.1000000000000001</v>
      </c>
      <c r="F2010">
        <v>5600</v>
      </c>
      <c r="G2010">
        <v>312016</v>
      </c>
      <c r="H2010">
        <v>0</v>
      </c>
      <c r="I2010">
        <v>0</v>
      </c>
      <c r="J2010">
        <v>0</v>
      </c>
      <c r="K2010" t="s">
        <v>362</v>
      </c>
      <c r="L2010" t="s">
        <v>254</v>
      </c>
      <c r="M2010" t="s">
        <v>443</v>
      </c>
      <c r="N2010" t="s">
        <v>444</v>
      </c>
      <c r="O2010">
        <v>0</v>
      </c>
      <c r="P2010">
        <v>-4.75</v>
      </c>
      <c r="Q2010">
        <v>-3.5</v>
      </c>
      <c r="R2010">
        <v>4.75</v>
      </c>
      <c r="S2010">
        <v>3</v>
      </c>
      <c r="T2010">
        <v>-13.5</v>
      </c>
      <c r="U2010">
        <v>2.5499999999999998</v>
      </c>
      <c r="V2010">
        <v>-6.75</v>
      </c>
      <c r="W2010" t="str">
        <f t="shared" si="68"/>
        <v>g118,5,empty,3,203,1,1,0</v>
      </c>
      <c r="X2010" s="1" t="s">
        <v>317</v>
      </c>
      <c r="Y2010" s="2" t="str">
        <f>IF(AND(ISBLANK(X2010),OR(NOT(ISBLANK(Z2010)),NOT(ISBLANK(AA2010)))),#N/A,
IF(ISBLANK(X2010),"",
IF(AND(NOT(ISERROR(VLOOKUP(X2010,MonsterTable!$A:$B,MATCH(MonsterTable!$B$1,MonsterTable!$A$1:$B$1,0),0))),OR(ISBLANK(Z2010),ISBLANK(AA2010))),#N/A,
IFERROR(VLOOKUP(X2010,MonsterTable!$A:$B,MATCH(MonsterTable!$B$1,MonsterTable!$A$1:$B$1,0),0),
IF(OR(NOT(ISBLANK(Z2010)),ISBLANK(AA2010)),#N/A,
IF(X2010="empty","empty",
VLOOKUP(X2010,MonsterGroupTable!$A:$A,1,0)))))))</f>
        <v>g118</v>
      </c>
      <c r="AA2010">
        <v>5</v>
      </c>
      <c r="AE2010" s="1" t="s">
        <v>446</v>
      </c>
      <c r="AF2010" s="2" t="str">
        <f>IF(AND(ISBLANK(AE2010),OR(NOT(ISBLANK(AG2010)),NOT(ISBLANK(AH2010)))),#N/A,
IF(ISBLANK(AE2010),"",
IF(AND(NOT(ISERROR(VLOOKUP(AE2010,MonsterTable!$A:$B,MATCH(MonsterTable!$B$1,MonsterTable!$A$1:$B$1,0),0))),OR(ISBLANK(AG2010),ISBLANK(AH2010))),#N/A,
IFERROR(VLOOKUP(AE2010,MonsterTable!$A:$B,MATCH(MonsterTable!$B$1,MonsterTable!$A$1:$B$1,0),0),
IF(OR(NOT(ISBLANK(AG2010)),ISBLANK(AH2010)),#N/A,
IF(AE2010="empty","empty",
VLOOKUP(AE2010,MonsterGroupTable!$A:$A,1,0)))))))</f>
        <v>empty</v>
      </c>
      <c r="AH2010">
        <v>3</v>
      </c>
      <c r="AL2010" s="1" t="s">
        <v>339</v>
      </c>
      <c r="AM2010" s="2">
        <f>IF(AND(ISBLANK(AL2010),OR(NOT(ISBLANK(AN2010)),NOT(ISBLANK(AO2010)))),#N/A,
IF(ISBLANK(AL2010),"",
IF(AND(NOT(ISERROR(VLOOKUP(AL2010,MonsterTable!$A:$B,MATCH(MonsterTable!$B$1,MonsterTable!$A$1:$B$1,0),0))),OR(ISBLANK(AN2010),ISBLANK(AO2010))),#N/A,
IFERROR(VLOOKUP(AL2010,MonsterTable!$A:$B,MATCH(MonsterTable!$B$1,MonsterTable!$A$1:$B$1,0),0),
IF(OR(NOT(ISBLANK(AN2010)),ISBLANK(AO2010)),#N/A,
IF(AL2010="empty","empty",
VLOOKUP(AL2010,MonsterGroupTable!$A:$A,1,0)))))))</f>
        <v>203</v>
      </c>
      <c r="AN2010">
        <v>1</v>
      </c>
      <c r="AO2010">
        <v>1</v>
      </c>
      <c r="AP2010">
        <v>0</v>
      </c>
      <c r="AT2010" s="2" t="str">
        <f>IF(AND(ISBLANK(AS2010),OR(NOT(ISBLANK(AU2010)),NOT(ISBLANK(AV2010)))),#N/A,
IF(ISBLANK(AS2010),"",
IF(AND(NOT(ISERROR(VLOOKUP(AS2010,MonsterTable!$A:$B,MATCH(MonsterTable!$B$1,MonsterTable!$A$1:$B$1,0),0))),OR(ISBLANK(AU2010),ISBLANK(AV2010))),#N/A,
IFERROR(VLOOKUP(AS2010,MonsterTable!$A:$B,MATCH(MonsterTable!$B$1,MonsterTable!$A$1:$B$1,0),0),
IF(OR(NOT(ISBLANK(AU2010)),ISBLANK(AV2010)),#N/A,
IF(AS2010="empty","empty",
VLOOKUP(AS2010,MonsterGroupTable!$A:$A,1,0)))))))</f>
        <v/>
      </c>
      <c r="BA2010" s="2" t="str">
        <f>IF(AND(ISBLANK(AZ2010),OR(NOT(ISBLANK(BB2010)),NOT(ISBLANK(BC2010)))),#N/A,
IF(ISBLANK(AZ2010),"",
IF(AND(NOT(ISERROR(VLOOKUP(AZ2010,MonsterTable!$A:$B,MATCH(MonsterTable!$B$1,MonsterTable!$A$1:$B$1,0),0))),OR(ISBLANK(BB2010),ISBLANK(BC2010))),#N/A,
IFERROR(VLOOKUP(AZ2010,MonsterTable!$A:$B,MATCH(MonsterTable!$B$1,MonsterTable!$A$1:$B$1,0),0),
IF(OR(NOT(ISBLANK(BB2010)),ISBLANK(BC2010)),#N/A,
IF(AZ2010="empty","empty",
VLOOKUP(AZ2010,MonsterGroupTable!$A:$A,1,0)))))))</f>
        <v/>
      </c>
    </row>
    <row r="2011" spans="1:53">
      <c r="A2011">
        <v>20977</v>
      </c>
      <c r="B2011">
        <f t="shared" si="69"/>
        <v>1.1000000000000001</v>
      </c>
      <c r="C2011">
        <f t="shared" si="70"/>
        <v>1.1000000000000001</v>
      </c>
      <c r="F2011">
        <v>5740</v>
      </c>
      <c r="G2011">
        <v>312835</v>
      </c>
      <c r="H2011">
        <v>0</v>
      </c>
      <c r="I2011">
        <v>0</v>
      </c>
      <c r="J2011">
        <v>0</v>
      </c>
      <c r="K2011" t="s">
        <v>362</v>
      </c>
      <c r="L2011" t="s">
        <v>254</v>
      </c>
      <c r="M2011" t="s">
        <v>443</v>
      </c>
      <c r="N2011" t="s">
        <v>444</v>
      </c>
      <c r="O2011">
        <v>0</v>
      </c>
      <c r="P2011">
        <v>-4.75</v>
      </c>
      <c r="Q2011">
        <v>-3.5</v>
      </c>
      <c r="R2011">
        <v>4.75</v>
      </c>
      <c r="S2011">
        <v>3</v>
      </c>
      <c r="T2011">
        <v>-13.5</v>
      </c>
      <c r="U2011">
        <v>2.5499999999999998</v>
      </c>
      <c r="V2011">
        <v>-6.75</v>
      </c>
      <c r="W2011" t="str">
        <f t="shared" si="68"/>
        <v>g118,5,empty,3,203,1,1,0</v>
      </c>
      <c r="X2011" s="1" t="s">
        <v>317</v>
      </c>
      <c r="Y2011" s="2" t="str">
        <f>IF(AND(ISBLANK(X2011),OR(NOT(ISBLANK(Z2011)),NOT(ISBLANK(AA2011)))),#N/A,
IF(ISBLANK(X2011),"",
IF(AND(NOT(ISERROR(VLOOKUP(X2011,MonsterTable!$A:$B,MATCH(MonsterTable!$B$1,MonsterTable!$A$1:$B$1,0),0))),OR(ISBLANK(Z2011),ISBLANK(AA2011))),#N/A,
IFERROR(VLOOKUP(X2011,MonsterTable!$A:$B,MATCH(MonsterTable!$B$1,MonsterTable!$A$1:$B$1,0),0),
IF(OR(NOT(ISBLANK(Z2011)),ISBLANK(AA2011)),#N/A,
IF(X2011="empty","empty",
VLOOKUP(X2011,MonsterGroupTable!$A:$A,1,0)))))))</f>
        <v>g118</v>
      </c>
      <c r="AA2011">
        <v>5</v>
      </c>
      <c r="AE2011" s="1" t="s">
        <v>446</v>
      </c>
      <c r="AF2011" s="2" t="str">
        <f>IF(AND(ISBLANK(AE2011),OR(NOT(ISBLANK(AG2011)),NOT(ISBLANK(AH2011)))),#N/A,
IF(ISBLANK(AE2011),"",
IF(AND(NOT(ISERROR(VLOOKUP(AE2011,MonsterTable!$A:$B,MATCH(MonsterTable!$B$1,MonsterTable!$A$1:$B$1,0),0))),OR(ISBLANK(AG2011),ISBLANK(AH2011))),#N/A,
IFERROR(VLOOKUP(AE2011,MonsterTable!$A:$B,MATCH(MonsterTable!$B$1,MonsterTable!$A$1:$B$1,0),0),
IF(OR(NOT(ISBLANK(AG2011)),ISBLANK(AH2011)),#N/A,
IF(AE2011="empty","empty",
VLOOKUP(AE2011,MonsterGroupTable!$A:$A,1,0)))))))</f>
        <v>empty</v>
      </c>
      <c r="AH2011">
        <v>3</v>
      </c>
      <c r="AL2011" s="1" t="s">
        <v>339</v>
      </c>
      <c r="AM2011" s="2">
        <f>IF(AND(ISBLANK(AL2011),OR(NOT(ISBLANK(AN2011)),NOT(ISBLANK(AO2011)))),#N/A,
IF(ISBLANK(AL2011),"",
IF(AND(NOT(ISERROR(VLOOKUP(AL2011,MonsterTable!$A:$B,MATCH(MonsterTable!$B$1,MonsterTable!$A$1:$B$1,0),0))),OR(ISBLANK(AN2011),ISBLANK(AO2011))),#N/A,
IFERROR(VLOOKUP(AL2011,MonsterTable!$A:$B,MATCH(MonsterTable!$B$1,MonsterTable!$A$1:$B$1,0),0),
IF(OR(NOT(ISBLANK(AN2011)),ISBLANK(AO2011)),#N/A,
IF(AL2011="empty","empty",
VLOOKUP(AL2011,MonsterGroupTable!$A:$A,1,0)))))))</f>
        <v>203</v>
      </c>
      <c r="AN2011">
        <v>1</v>
      </c>
      <c r="AO2011">
        <v>1</v>
      </c>
      <c r="AP2011">
        <v>0</v>
      </c>
      <c r="AT2011" s="2" t="str">
        <f>IF(AND(ISBLANK(AS2011),OR(NOT(ISBLANK(AU2011)),NOT(ISBLANK(AV2011)))),#N/A,
IF(ISBLANK(AS2011),"",
IF(AND(NOT(ISERROR(VLOOKUP(AS2011,MonsterTable!$A:$B,MATCH(MonsterTable!$B$1,MonsterTable!$A$1:$B$1,0),0))),OR(ISBLANK(AU2011),ISBLANK(AV2011))),#N/A,
IFERROR(VLOOKUP(AS2011,MonsterTable!$A:$B,MATCH(MonsterTable!$B$1,MonsterTable!$A$1:$B$1,0),0),
IF(OR(NOT(ISBLANK(AU2011)),ISBLANK(AV2011)),#N/A,
IF(AS2011="empty","empty",
VLOOKUP(AS2011,MonsterGroupTable!$A:$A,1,0)))))))</f>
        <v/>
      </c>
      <c r="BA2011" s="2" t="str">
        <f>IF(AND(ISBLANK(AZ2011),OR(NOT(ISBLANK(BB2011)),NOT(ISBLANK(BC2011)))),#N/A,
IF(ISBLANK(AZ2011),"",
IF(AND(NOT(ISERROR(VLOOKUP(AZ2011,MonsterTable!$A:$B,MATCH(MonsterTable!$B$1,MonsterTable!$A$1:$B$1,0),0))),OR(ISBLANK(BB2011),ISBLANK(BC2011))),#N/A,
IFERROR(VLOOKUP(AZ2011,MonsterTable!$A:$B,MATCH(MonsterTable!$B$1,MonsterTable!$A$1:$B$1,0),0),
IF(OR(NOT(ISBLANK(BB2011)),ISBLANK(BC2011)),#N/A,
IF(AZ2011="empty","empty",
VLOOKUP(AZ2011,MonsterGroupTable!$A:$A,1,0)))))))</f>
        <v/>
      </c>
    </row>
    <row r="2012" spans="1:53">
      <c r="A2012">
        <v>20978</v>
      </c>
      <c r="B2012">
        <f t="shared" si="69"/>
        <v>1.1000000000000001</v>
      </c>
      <c r="C2012">
        <f t="shared" si="70"/>
        <v>1.1000000000000001</v>
      </c>
      <c r="F2012">
        <v>5880</v>
      </c>
      <c r="G2012">
        <v>313654</v>
      </c>
      <c r="H2012">
        <v>0</v>
      </c>
      <c r="I2012">
        <v>0</v>
      </c>
      <c r="J2012">
        <v>0</v>
      </c>
      <c r="K2012" t="s">
        <v>362</v>
      </c>
      <c r="L2012" t="s">
        <v>254</v>
      </c>
      <c r="M2012" t="s">
        <v>443</v>
      </c>
      <c r="N2012" t="s">
        <v>444</v>
      </c>
      <c r="O2012">
        <v>0</v>
      </c>
      <c r="P2012">
        <v>-4.75</v>
      </c>
      <c r="Q2012">
        <v>-3.5</v>
      </c>
      <c r="R2012">
        <v>4.75</v>
      </c>
      <c r="S2012">
        <v>3</v>
      </c>
      <c r="T2012">
        <v>-13.5</v>
      </c>
      <c r="U2012">
        <v>2.5499999999999998</v>
      </c>
      <c r="V2012">
        <v>-6.75</v>
      </c>
      <c r="W2012" t="str">
        <f t="shared" si="68"/>
        <v>g118,5,empty,3,203,1,1,0</v>
      </c>
      <c r="X2012" s="1" t="s">
        <v>317</v>
      </c>
      <c r="Y2012" s="2" t="str">
        <f>IF(AND(ISBLANK(X2012),OR(NOT(ISBLANK(Z2012)),NOT(ISBLANK(AA2012)))),#N/A,
IF(ISBLANK(X2012),"",
IF(AND(NOT(ISERROR(VLOOKUP(X2012,MonsterTable!$A:$B,MATCH(MonsterTable!$B$1,MonsterTable!$A$1:$B$1,0),0))),OR(ISBLANK(Z2012),ISBLANK(AA2012))),#N/A,
IFERROR(VLOOKUP(X2012,MonsterTable!$A:$B,MATCH(MonsterTable!$B$1,MonsterTable!$A$1:$B$1,0),0),
IF(OR(NOT(ISBLANK(Z2012)),ISBLANK(AA2012)),#N/A,
IF(X2012="empty","empty",
VLOOKUP(X2012,MonsterGroupTable!$A:$A,1,0)))))))</f>
        <v>g118</v>
      </c>
      <c r="AA2012">
        <v>5</v>
      </c>
      <c r="AE2012" s="1" t="s">
        <v>446</v>
      </c>
      <c r="AF2012" s="2" t="str">
        <f>IF(AND(ISBLANK(AE2012),OR(NOT(ISBLANK(AG2012)),NOT(ISBLANK(AH2012)))),#N/A,
IF(ISBLANK(AE2012),"",
IF(AND(NOT(ISERROR(VLOOKUP(AE2012,MonsterTable!$A:$B,MATCH(MonsterTable!$B$1,MonsterTable!$A$1:$B$1,0),0))),OR(ISBLANK(AG2012),ISBLANK(AH2012))),#N/A,
IFERROR(VLOOKUP(AE2012,MonsterTable!$A:$B,MATCH(MonsterTable!$B$1,MonsterTable!$A$1:$B$1,0),0),
IF(OR(NOT(ISBLANK(AG2012)),ISBLANK(AH2012)),#N/A,
IF(AE2012="empty","empty",
VLOOKUP(AE2012,MonsterGroupTable!$A:$A,1,0)))))))</f>
        <v>empty</v>
      </c>
      <c r="AH2012">
        <v>3</v>
      </c>
      <c r="AL2012" s="1" t="s">
        <v>339</v>
      </c>
      <c r="AM2012" s="2">
        <f>IF(AND(ISBLANK(AL2012),OR(NOT(ISBLANK(AN2012)),NOT(ISBLANK(AO2012)))),#N/A,
IF(ISBLANK(AL2012),"",
IF(AND(NOT(ISERROR(VLOOKUP(AL2012,MonsterTable!$A:$B,MATCH(MonsterTable!$B$1,MonsterTable!$A$1:$B$1,0),0))),OR(ISBLANK(AN2012),ISBLANK(AO2012))),#N/A,
IFERROR(VLOOKUP(AL2012,MonsterTable!$A:$B,MATCH(MonsterTable!$B$1,MonsterTable!$A$1:$B$1,0),0),
IF(OR(NOT(ISBLANK(AN2012)),ISBLANK(AO2012)),#N/A,
IF(AL2012="empty","empty",
VLOOKUP(AL2012,MonsterGroupTable!$A:$A,1,0)))))))</f>
        <v>203</v>
      </c>
      <c r="AN2012">
        <v>1</v>
      </c>
      <c r="AO2012">
        <v>1</v>
      </c>
      <c r="AP2012">
        <v>0</v>
      </c>
      <c r="AT2012" s="2" t="str">
        <f>IF(AND(ISBLANK(AS2012),OR(NOT(ISBLANK(AU2012)),NOT(ISBLANK(AV2012)))),#N/A,
IF(ISBLANK(AS2012),"",
IF(AND(NOT(ISERROR(VLOOKUP(AS2012,MonsterTable!$A:$B,MATCH(MonsterTable!$B$1,MonsterTable!$A$1:$B$1,0),0))),OR(ISBLANK(AU2012),ISBLANK(AV2012))),#N/A,
IFERROR(VLOOKUP(AS2012,MonsterTable!$A:$B,MATCH(MonsterTable!$B$1,MonsterTable!$A$1:$B$1,0),0),
IF(OR(NOT(ISBLANK(AU2012)),ISBLANK(AV2012)),#N/A,
IF(AS2012="empty","empty",
VLOOKUP(AS2012,MonsterGroupTable!$A:$A,1,0)))))))</f>
        <v/>
      </c>
      <c r="BA2012" s="2" t="str">
        <f>IF(AND(ISBLANK(AZ2012),OR(NOT(ISBLANK(BB2012)),NOT(ISBLANK(BC2012)))),#N/A,
IF(ISBLANK(AZ2012),"",
IF(AND(NOT(ISERROR(VLOOKUP(AZ2012,MonsterTable!$A:$B,MATCH(MonsterTable!$B$1,MonsterTable!$A$1:$B$1,0),0))),OR(ISBLANK(BB2012),ISBLANK(BC2012))),#N/A,
IFERROR(VLOOKUP(AZ2012,MonsterTable!$A:$B,MATCH(MonsterTable!$B$1,MonsterTable!$A$1:$B$1,0),0),
IF(OR(NOT(ISBLANK(BB2012)),ISBLANK(BC2012)),#N/A,
IF(AZ2012="empty","empty",
VLOOKUP(AZ2012,MonsterGroupTable!$A:$A,1,0)))))))</f>
        <v/>
      </c>
    </row>
    <row r="2013" spans="1:53">
      <c r="A2013">
        <v>20979</v>
      </c>
      <c r="B2013">
        <f t="shared" si="69"/>
        <v>1.1000000000000001</v>
      </c>
      <c r="C2013">
        <f t="shared" si="70"/>
        <v>1.1000000000000001</v>
      </c>
      <c r="F2013">
        <v>6020</v>
      </c>
      <c r="G2013">
        <v>314473</v>
      </c>
      <c r="H2013">
        <v>0</v>
      </c>
      <c r="I2013">
        <v>0</v>
      </c>
      <c r="J2013">
        <v>0</v>
      </c>
      <c r="K2013" t="s">
        <v>362</v>
      </c>
      <c r="L2013" t="s">
        <v>254</v>
      </c>
      <c r="M2013" t="s">
        <v>443</v>
      </c>
      <c r="N2013" t="s">
        <v>444</v>
      </c>
      <c r="O2013">
        <v>0</v>
      </c>
      <c r="P2013">
        <v>-4.75</v>
      </c>
      <c r="Q2013">
        <v>-3.5</v>
      </c>
      <c r="R2013">
        <v>4.75</v>
      </c>
      <c r="S2013">
        <v>3</v>
      </c>
      <c r="T2013">
        <v>-13.5</v>
      </c>
      <c r="U2013">
        <v>2.5499999999999998</v>
      </c>
      <c r="V2013">
        <v>-6.75</v>
      </c>
      <c r="W2013" t="str">
        <f t="shared" si="68"/>
        <v>g118,5,empty,3,203,1,1,0</v>
      </c>
      <c r="X2013" s="1" t="s">
        <v>317</v>
      </c>
      <c r="Y2013" s="2" t="str">
        <f>IF(AND(ISBLANK(X2013),OR(NOT(ISBLANK(Z2013)),NOT(ISBLANK(AA2013)))),#N/A,
IF(ISBLANK(X2013),"",
IF(AND(NOT(ISERROR(VLOOKUP(X2013,MonsterTable!$A:$B,MATCH(MonsterTable!$B$1,MonsterTable!$A$1:$B$1,0),0))),OR(ISBLANK(Z2013),ISBLANK(AA2013))),#N/A,
IFERROR(VLOOKUP(X2013,MonsterTable!$A:$B,MATCH(MonsterTable!$B$1,MonsterTable!$A$1:$B$1,0),0),
IF(OR(NOT(ISBLANK(Z2013)),ISBLANK(AA2013)),#N/A,
IF(X2013="empty","empty",
VLOOKUP(X2013,MonsterGroupTable!$A:$A,1,0)))))))</f>
        <v>g118</v>
      </c>
      <c r="AA2013">
        <v>5</v>
      </c>
      <c r="AE2013" s="1" t="s">
        <v>446</v>
      </c>
      <c r="AF2013" s="2" t="str">
        <f>IF(AND(ISBLANK(AE2013),OR(NOT(ISBLANK(AG2013)),NOT(ISBLANK(AH2013)))),#N/A,
IF(ISBLANK(AE2013),"",
IF(AND(NOT(ISERROR(VLOOKUP(AE2013,MonsterTable!$A:$B,MATCH(MonsterTable!$B$1,MonsterTable!$A$1:$B$1,0),0))),OR(ISBLANK(AG2013),ISBLANK(AH2013))),#N/A,
IFERROR(VLOOKUP(AE2013,MonsterTable!$A:$B,MATCH(MonsterTable!$B$1,MonsterTable!$A$1:$B$1,0),0),
IF(OR(NOT(ISBLANK(AG2013)),ISBLANK(AH2013)),#N/A,
IF(AE2013="empty","empty",
VLOOKUP(AE2013,MonsterGroupTable!$A:$A,1,0)))))))</f>
        <v>empty</v>
      </c>
      <c r="AH2013">
        <v>3</v>
      </c>
      <c r="AL2013" s="1" t="s">
        <v>339</v>
      </c>
      <c r="AM2013" s="2">
        <f>IF(AND(ISBLANK(AL2013),OR(NOT(ISBLANK(AN2013)),NOT(ISBLANK(AO2013)))),#N/A,
IF(ISBLANK(AL2013),"",
IF(AND(NOT(ISERROR(VLOOKUP(AL2013,MonsterTable!$A:$B,MATCH(MonsterTable!$B$1,MonsterTable!$A$1:$B$1,0),0))),OR(ISBLANK(AN2013),ISBLANK(AO2013))),#N/A,
IFERROR(VLOOKUP(AL2013,MonsterTable!$A:$B,MATCH(MonsterTable!$B$1,MonsterTable!$A$1:$B$1,0),0),
IF(OR(NOT(ISBLANK(AN2013)),ISBLANK(AO2013)),#N/A,
IF(AL2013="empty","empty",
VLOOKUP(AL2013,MonsterGroupTable!$A:$A,1,0)))))))</f>
        <v>203</v>
      </c>
      <c r="AN2013">
        <v>1</v>
      </c>
      <c r="AO2013">
        <v>1</v>
      </c>
      <c r="AP2013">
        <v>0</v>
      </c>
      <c r="AT2013" s="2" t="str">
        <f>IF(AND(ISBLANK(AS2013),OR(NOT(ISBLANK(AU2013)),NOT(ISBLANK(AV2013)))),#N/A,
IF(ISBLANK(AS2013),"",
IF(AND(NOT(ISERROR(VLOOKUP(AS2013,MonsterTable!$A:$B,MATCH(MonsterTable!$B$1,MonsterTable!$A$1:$B$1,0),0))),OR(ISBLANK(AU2013),ISBLANK(AV2013))),#N/A,
IFERROR(VLOOKUP(AS2013,MonsterTable!$A:$B,MATCH(MonsterTable!$B$1,MonsterTable!$A$1:$B$1,0),0),
IF(OR(NOT(ISBLANK(AU2013)),ISBLANK(AV2013)),#N/A,
IF(AS2013="empty","empty",
VLOOKUP(AS2013,MonsterGroupTable!$A:$A,1,0)))))))</f>
        <v/>
      </c>
      <c r="BA2013" s="2" t="str">
        <f>IF(AND(ISBLANK(AZ2013),OR(NOT(ISBLANK(BB2013)),NOT(ISBLANK(BC2013)))),#N/A,
IF(ISBLANK(AZ2013),"",
IF(AND(NOT(ISERROR(VLOOKUP(AZ2013,MonsterTable!$A:$B,MATCH(MonsterTable!$B$1,MonsterTable!$A$1:$B$1,0),0))),OR(ISBLANK(BB2013),ISBLANK(BC2013))),#N/A,
IFERROR(VLOOKUP(AZ2013,MonsterTable!$A:$B,MATCH(MonsterTable!$B$1,MonsterTable!$A$1:$B$1,0),0),
IF(OR(NOT(ISBLANK(BB2013)),ISBLANK(BC2013)),#N/A,
IF(AZ2013="empty","empty",
VLOOKUP(AZ2013,MonsterGroupTable!$A:$A,1,0)))))))</f>
        <v/>
      </c>
    </row>
    <row r="2014" spans="1:53">
      <c r="A2014">
        <v>20980</v>
      </c>
      <c r="B2014">
        <f t="shared" si="69"/>
        <v>1.2</v>
      </c>
      <c r="C2014">
        <f t="shared" si="70"/>
        <v>1.1000000000000001</v>
      </c>
      <c r="F2014">
        <v>6160</v>
      </c>
      <c r="G2014">
        <v>315292</v>
      </c>
      <c r="H2014">
        <v>0</v>
      </c>
      <c r="I2014">
        <v>0</v>
      </c>
      <c r="J2014">
        <v>0</v>
      </c>
      <c r="K2014" t="s">
        <v>362</v>
      </c>
      <c r="L2014" t="s">
        <v>254</v>
      </c>
      <c r="M2014" t="s">
        <v>443</v>
      </c>
      <c r="N2014" t="s">
        <v>444</v>
      </c>
      <c r="O2014">
        <v>0</v>
      </c>
      <c r="P2014">
        <v>-4.75</v>
      </c>
      <c r="Q2014">
        <v>-3.5</v>
      </c>
      <c r="R2014">
        <v>4.75</v>
      </c>
      <c r="S2014">
        <v>3</v>
      </c>
      <c r="T2014">
        <v>-13.5</v>
      </c>
      <c r="U2014">
        <v>2.5499999999999998</v>
      </c>
      <c r="V2014">
        <v>-6.75</v>
      </c>
      <c r="W2014" t="str">
        <f t="shared" si="68"/>
        <v>g118,5,empty,3,203,1,1,0</v>
      </c>
      <c r="X2014" s="1" t="s">
        <v>317</v>
      </c>
      <c r="Y2014" s="2" t="str">
        <f>IF(AND(ISBLANK(X2014),OR(NOT(ISBLANK(Z2014)),NOT(ISBLANK(AA2014)))),#N/A,
IF(ISBLANK(X2014),"",
IF(AND(NOT(ISERROR(VLOOKUP(X2014,MonsterTable!$A:$B,MATCH(MonsterTable!$B$1,MonsterTable!$A$1:$B$1,0),0))),OR(ISBLANK(Z2014),ISBLANK(AA2014))),#N/A,
IFERROR(VLOOKUP(X2014,MonsterTable!$A:$B,MATCH(MonsterTable!$B$1,MonsterTable!$A$1:$B$1,0),0),
IF(OR(NOT(ISBLANK(Z2014)),ISBLANK(AA2014)),#N/A,
IF(X2014="empty","empty",
VLOOKUP(X2014,MonsterGroupTable!$A:$A,1,0)))))))</f>
        <v>g118</v>
      </c>
      <c r="AA2014">
        <v>5</v>
      </c>
      <c r="AE2014" s="1" t="s">
        <v>446</v>
      </c>
      <c r="AF2014" s="2" t="str">
        <f>IF(AND(ISBLANK(AE2014),OR(NOT(ISBLANK(AG2014)),NOT(ISBLANK(AH2014)))),#N/A,
IF(ISBLANK(AE2014),"",
IF(AND(NOT(ISERROR(VLOOKUP(AE2014,MonsterTable!$A:$B,MATCH(MonsterTable!$B$1,MonsterTable!$A$1:$B$1,0),0))),OR(ISBLANK(AG2014),ISBLANK(AH2014))),#N/A,
IFERROR(VLOOKUP(AE2014,MonsterTable!$A:$B,MATCH(MonsterTable!$B$1,MonsterTable!$A$1:$B$1,0),0),
IF(OR(NOT(ISBLANK(AG2014)),ISBLANK(AH2014)),#N/A,
IF(AE2014="empty","empty",
VLOOKUP(AE2014,MonsterGroupTable!$A:$A,1,0)))))))</f>
        <v>empty</v>
      </c>
      <c r="AH2014">
        <v>3</v>
      </c>
      <c r="AL2014" s="1" t="s">
        <v>339</v>
      </c>
      <c r="AM2014" s="2">
        <f>IF(AND(ISBLANK(AL2014),OR(NOT(ISBLANK(AN2014)),NOT(ISBLANK(AO2014)))),#N/A,
IF(ISBLANK(AL2014),"",
IF(AND(NOT(ISERROR(VLOOKUP(AL2014,MonsterTable!$A:$B,MATCH(MonsterTable!$B$1,MonsterTable!$A$1:$B$1,0),0))),OR(ISBLANK(AN2014),ISBLANK(AO2014))),#N/A,
IFERROR(VLOOKUP(AL2014,MonsterTable!$A:$B,MATCH(MonsterTable!$B$1,MonsterTable!$A$1:$B$1,0),0),
IF(OR(NOT(ISBLANK(AN2014)),ISBLANK(AO2014)),#N/A,
IF(AL2014="empty","empty",
VLOOKUP(AL2014,MonsterGroupTable!$A:$A,1,0)))))))</f>
        <v>203</v>
      </c>
      <c r="AN2014">
        <v>1</v>
      </c>
      <c r="AO2014">
        <v>1</v>
      </c>
      <c r="AP2014">
        <v>0</v>
      </c>
      <c r="AT2014" s="2" t="str">
        <f>IF(AND(ISBLANK(AS2014),OR(NOT(ISBLANK(AU2014)),NOT(ISBLANK(AV2014)))),#N/A,
IF(ISBLANK(AS2014),"",
IF(AND(NOT(ISERROR(VLOOKUP(AS2014,MonsterTable!$A:$B,MATCH(MonsterTable!$B$1,MonsterTable!$A$1:$B$1,0),0))),OR(ISBLANK(AU2014),ISBLANK(AV2014))),#N/A,
IFERROR(VLOOKUP(AS2014,MonsterTable!$A:$B,MATCH(MonsterTable!$B$1,MonsterTable!$A$1:$B$1,0),0),
IF(OR(NOT(ISBLANK(AU2014)),ISBLANK(AV2014)),#N/A,
IF(AS2014="empty","empty",
VLOOKUP(AS2014,MonsterGroupTable!$A:$A,1,0)))))))</f>
        <v/>
      </c>
      <c r="BA2014" s="2" t="str">
        <f>IF(AND(ISBLANK(AZ2014),OR(NOT(ISBLANK(BB2014)),NOT(ISBLANK(BC2014)))),#N/A,
IF(ISBLANK(AZ2014),"",
IF(AND(NOT(ISERROR(VLOOKUP(AZ2014,MonsterTable!$A:$B,MATCH(MonsterTable!$B$1,MonsterTable!$A$1:$B$1,0),0))),OR(ISBLANK(BB2014),ISBLANK(BC2014))),#N/A,
IFERROR(VLOOKUP(AZ2014,MonsterTable!$A:$B,MATCH(MonsterTable!$B$1,MonsterTable!$A$1:$B$1,0),0),
IF(OR(NOT(ISBLANK(BB2014)),ISBLANK(BC2014)),#N/A,
IF(AZ2014="empty","empty",
VLOOKUP(AZ2014,MonsterGroupTable!$A:$A,1,0)))))))</f>
        <v/>
      </c>
    </row>
    <row r="2015" spans="1:53">
      <c r="A2015">
        <v>20981</v>
      </c>
      <c r="B2015">
        <f t="shared" si="69"/>
        <v>1.1000000000000001</v>
      </c>
      <c r="C2015">
        <f t="shared" si="70"/>
        <v>1.1000000000000001</v>
      </c>
      <c r="F2015">
        <v>6300</v>
      </c>
      <c r="G2015">
        <v>316111</v>
      </c>
      <c r="H2015">
        <v>0</v>
      </c>
      <c r="I2015">
        <v>0</v>
      </c>
      <c r="J2015">
        <v>0</v>
      </c>
      <c r="K2015" t="s">
        <v>362</v>
      </c>
      <c r="L2015" t="s">
        <v>255</v>
      </c>
      <c r="M2015" t="s">
        <v>443</v>
      </c>
      <c r="N2015" t="s">
        <v>444</v>
      </c>
      <c r="O2015">
        <v>0</v>
      </c>
      <c r="P2015">
        <v>-4.75</v>
      </c>
      <c r="Q2015">
        <v>-3.5</v>
      </c>
      <c r="R2015">
        <v>4.75</v>
      </c>
      <c r="S2015">
        <v>3</v>
      </c>
      <c r="T2015">
        <v>-13.5</v>
      </c>
      <c r="U2015">
        <v>2.5499999999999998</v>
      </c>
      <c r="V2015">
        <v>-6.75</v>
      </c>
      <c r="W2015" t="str">
        <f t="shared" si="68"/>
        <v>g119,5,empty,3,204,1,1,0</v>
      </c>
      <c r="X2015" s="1" t="s">
        <v>318</v>
      </c>
      <c r="Y2015" s="2" t="str">
        <f>IF(AND(ISBLANK(X2015),OR(NOT(ISBLANK(Z2015)),NOT(ISBLANK(AA2015)))),#N/A,
IF(ISBLANK(X2015),"",
IF(AND(NOT(ISERROR(VLOOKUP(X2015,MonsterTable!$A:$B,MATCH(MonsterTable!$B$1,MonsterTable!$A$1:$B$1,0),0))),OR(ISBLANK(Z2015),ISBLANK(AA2015))),#N/A,
IFERROR(VLOOKUP(X2015,MonsterTable!$A:$B,MATCH(MonsterTable!$B$1,MonsterTable!$A$1:$B$1,0),0),
IF(OR(NOT(ISBLANK(Z2015)),ISBLANK(AA2015)),#N/A,
IF(X2015="empty","empty",
VLOOKUP(X2015,MonsterGroupTable!$A:$A,1,0)))))))</f>
        <v>g119</v>
      </c>
      <c r="AA2015">
        <v>5</v>
      </c>
      <c r="AE2015" s="1" t="s">
        <v>446</v>
      </c>
      <c r="AF2015" s="2" t="str">
        <f>IF(AND(ISBLANK(AE2015),OR(NOT(ISBLANK(AG2015)),NOT(ISBLANK(AH2015)))),#N/A,
IF(ISBLANK(AE2015),"",
IF(AND(NOT(ISERROR(VLOOKUP(AE2015,MonsterTable!$A:$B,MATCH(MonsterTable!$B$1,MonsterTable!$A$1:$B$1,0),0))),OR(ISBLANK(AG2015),ISBLANK(AH2015))),#N/A,
IFERROR(VLOOKUP(AE2015,MonsterTable!$A:$B,MATCH(MonsterTable!$B$1,MonsterTable!$A$1:$B$1,0),0),
IF(OR(NOT(ISBLANK(AG2015)),ISBLANK(AH2015)),#N/A,
IF(AE2015="empty","empty",
VLOOKUP(AE2015,MonsterGroupTable!$A:$A,1,0)))))))</f>
        <v>empty</v>
      </c>
      <c r="AH2015">
        <v>3</v>
      </c>
      <c r="AL2015" s="1" t="s">
        <v>340</v>
      </c>
      <c r="AM2015" s="2">
        <f>IF(AND(ISBLANK(AL2015),OR(NOT(ISBLANK(AN2015)),NOT(ISBLANK(AO2015)))),#N/A,
IF(ISBLANK(AL2015),"",
IF(AND(NOT(ISERROR(VLOOKUP(AL2015,MonsterTable!$A:$B,MATCH(MonsterTable!$B$1,MonsterTable!$A$1:$B$1,0),0))),OR(ISBLANK(AN2015),ISBLANK(AO2015))),#N/A,
IFERROR(VLOOKUP(AL2015,MonsterTable!$A:$B,MATCH(MonsterTable!$B$1,MonsterTable!$A$1:$B$1,0),0),
IF(OR(NOT(ISBLANK(AN2015)),ISBLANK(AO2015)),#N/A,
IF(AL2015="empty","empty",
VLOOKUP(AL2015,MonsterGroupTable!$A:$A,1,0)))))))</f>
        <v>204</v>
      </c>
      <c r="AN2015">
        <v>1</v>
      </c>
      <c r="AO2015">
        <v>1</v>
      </c>
      <c r="AP2015">
        <v>0</v>
      </c>
      <c r="AT2015" s="2" t="str">
        <f>IF(AND(ISBLANK(AS2015),OR(NOT(ISBLANK(AU2015)),NOT(ISBLANK(AV2015)))),#N/A,
IF(ISBLANK(AS2015),"",
IF(AND(NOT(ISERROR(VLOOKUP(AS2015,MonsterTable!$A:$B,MATCH(MonsterTable!$B$1,MonsterTable!$A$1:$B$1,0),0))),OR(ISBLANK(AU2015),ISBLANK(AV2015))),#N/A,
IFERROR(VLOOKUP(AS2015,MonsterTable!$A:$B,MATCH(MonsterTable!$B$1,MonsterTable!$A$1:$B$1,0),0),
IF(OR(NOT(ISBLANK(AU2015)),ISBLANK(AV2015)),#N/A,
IF(AS2015="empty","empty",
VLOOKUP(AS2015,MonsterGroupTable!$A:$A,1,0)))))))</f>
        <v/>
      </c>
      <c r="BA2015" s="2" t="str">
        <f>IF(AND(ISBLANK(AZ2015),OR(NOT(ISBLANK(BB2015)),NOT(ISBLANK(BC2015)))),#N/A,
IF(ISBLANK(AZ2015),"",
IF(AND(NOT(ISERROR(VLOOKUP(AZ2015,MonsterTable!$A:$B,MATCH(MonsterTable!$B$1,MonsterTable!$A$1:$B$1,0),0))),OR(ISBLANK(BB2015),ISBLANK(BC2015))),#N/A,
IFERROR(VLOOKUP(AZ2015,MonsterTable!$A:$B,MATCH(MonsterTable!$B$1,MonsterTable!$A$1:$B$1,0),0),
IF(OR(NOT(ISBLANK(BB2015)),ISBLANK(BC2015)),#N/A,
IF(AZ2015="empty","empty",
VLOOKUP(AZ2015,MonsterGroupTable!$A:$A,1,0)))))))</f>
        <v/>
      </c>
    </row>
    <row r="2016" spans="1:53">
      <c r="A2016">
        <v>20982</v>
      </c>
      <c r="B2016">
        <f t="shared" si="69"/>
        <v>1.1000000000000001</v>
      </c>
      <c r="C2016">
        <f t="shared" si="70"/>
        <v>1.1000000000000001</v>
      </c>
      <c r="F2016">
        <v>6300</v>
      </c>
      <c r="G2016">
        <v>317056</v>
      </c>
      <c r="H2016">
        <v>0</v>
      </c>
      <c r="I2016">
        <v>0</v>
      </c>
      <c r="J2016">
        <v>0</v>
      </c>
      <c r="K2016" t="s">
        <v>362</v>
      </c>
      <c r="L2016" t="s">
        <v>255</v>
      </c>
      <c r="M2016" t="s">
        <v>443</v>
      </c>
      <c r="N2016" t="s">
        <v>444</v>
      </c>
      <c r="O2016">
        <v>0</v>
      </c>
      <c r="P2016">
        <v>-4.75</v>
      </c>
      <c r="Q2016">
        <v>-3.5</v>
      </c>
      <c r="R2016">
        <v>4.75</v>
      </c>
      <c r="S2016">
        <v>3</v>
      </c>
      <c r="T2016">
        <v>-13.5</v>
      </c>
      <c r="U2016">
        <v>2.5499999999999998</v>
      </c>
      <c r="V2016">
        <v>-6.75</v>
      </c>
      <c r="W2016" t="str">
        <f t="shared" si="68"/>
        <v>g119,5,empty,3,204,1,1,0</v>
      </c>
      <c r="X2016" s="1" t="s">
        <v>318</v>
      </c>
      <c r="Y2016" s="2" t="str">
        <f>IF(AND(ISBLANK(X2016),OR(NOT(ISBLANK(Z2016)),NOT(ISBLANK(AA2016)))),#N/A,
IF(ISBLANK(X2016),"",
IF(AND(NOT(ISERROR(VLOOKUP(X2016,MonsterTable!$A:$B,MATCH(MonsterTable!$B$1,MonsterTable!$A$1:$B$1,0),0))),OR(ISBLANK(Z2016),ISBLANK(AA2016))),#N/A,
IFERROR(VLOOKUP(X2016,MonsterTable!$A:$B,MATCH(MonsterTable!$B$1,MonsterTable!$A$1:$B$1,0),0),
IF(OR(NOT(ISBLANK(Z2016)),ISBLANK(AA2016)),#N/A,
IF(X2016="empty","empty",
VLOOKUP(X2016,MonsterGroupTable!$A:$A,1,0)))))))</f>
        <v>g119</v>
      </c>
      <c r="AA2016">
        <v>5</v>
      </c>
      <c r="AE2016" s="1" t="s">
        <v>446</v>
      </c>
      <c r="AF2016" s="2" t="str">
        <f>IF(AND(ISBLANK(AE2016),OR(NOT(ISBLANK(AG2016)),NOT(ISBLANK(AH2016)))),#N/A,
IF(ISBLANK(AE2016),"",
IF(AND(NOT(ISERROR(VLOOKUP(AE2016,MonsterTable!$A:$B,MATCH(MonsterTable!$B$1,MonsterTable!$A$1:$B$1,0),0))),OR(ISBLANK(AG2016),ISBLANK(AH2016))),#N/A,
IFERROR(VLOOKUP(AE2016,MonsterTable!$A:$B,MATCH(MonsterTable!$B$1,MonsterTable!$A$1:$B$1,0),0),
IF(OR(NOT(ISBLANK(AG2016)),ISBLANK(AH2016)),#N/A,
IF(AE2016="empty","empty",
VLOOKUP(AE2016,MonsterGroupTable!$A:$A,1,0)))))))</f>
        <v>empty</v>
      </c>
      <c r="AH2016">
        <v>3</v>
      </c>
      <c r="AL2016" s="1" t="s">
        <v>340</v>
      </c>
      <c r="AM2016" s="2">
        <f>IF(AND(ISBLANK(AL2016),OR(NOT(ISBLANK(AN2016)),NOT(ISBLANK(AO2016)))),#N/A,
IF(ISBLANK(AL2016),"",
IF(AND(NOT(ISERROR(VLOOKUP(AL2016,MonsterTable!$A:$B,MATCH(MonsterTable!$B$1,MonsterTable!$A$1:$B$1,0),0))),OR(ISBLANK(AN2016),ISBLANK(AO2016))),#N/A,
IFERROR(VLOOKUP(AL2016,MonsterTable!$A:$B,MATCH(MonsterTable!$B$1,MonsterTable!$A$1:$B$1,0),0),
IF(OR(NOT(ISBLANK(AN2016)),ISBLANK(AO2016)),#N/A,
IF(AL2016="empty","empty",
VLOOKUP(AL2016,MonsterGroupTable!$A:$A,1,0)))))))</f>
        <v>204</v>
      </c>
      <c r="AN2016">
        <v>1</v>
      </c>
      <c r="AO2016">
        <v>1</v>
      </c>
      <c r="AP2016">
        <v>0</v>
      </c>
      <c r="AT2016" s="2" t="str">
        <f>IF(AND(ISBLANK(AS2016),OR(NOT(ISBLANK(AU2016)),NOT(ISBLANK(AV2016)))),#N/A,
IF(ISBLANK(AS2016),"",
IF(AND(NOT(ISERROR(VLOOKUP(AS2016,MonsterTable!$A:$B,MATCH(MonsterTable!$B$1,MonsterTable!$A$1:$B$1,0),0))),OR(ISBLANK(AU2016),ISBLANK(AV2016))),#N/A,
IFERROR(VLOOKUP(AS2016,MonsterTable!$A:$B,MATCH(MonsterTable!$B$1,MonsterTable!$A$1:$B$1,0),0),
IF(OR(NOT(ISBLANK(AU2016)),ISBLANK(AV2016)),#N/A,
IF(AS2016="empty","empty",
VLOOKUP(AS2016,MonsterGroupTable!$A:$A,1,0)))))))</f>
        <v/>
      </c>
      <c r="BA2016" s="2" t="str">
        <f>IF(AND(ISBLANK(AZ2016),OR(NOT(ISBLANK(BB2016)),NOT(ISBLANK(BC2016)))),#N/A,
IF(ISBLANK(AZ2016),"",
IF(AND(NOT(ISERROR(VLOOKUP(AZ2016,MonsterTable!$A:$B,MATCH(MonsterTable!$B$1,MonsterTable!$A$1:$B$1,0),0))),OR(ISBLANK(BB2016),ISBLANK(BC2016))),#N/A,
IFERROR(VLOOKUP(AZ2016,MonsterTable!$A:$B,MATCH(MonsterTable!$B$1,MonsterTable!$A$1:$B$1,0),0),
IF(OR(NOT(ISBLANK(BB2016)),ISBLANK(BC2016)),#N/A,
IF(AZ2016="empty","empty",
VLOOKUP(AZ2016,MonsterGroupTable!$A:$A,1,0)))))))</f>
        <v/>
      </c>
    </row>
    <row r="2017" spans="1:53">
      <c r="A2017">
        <v>20983</v>
      </c>
      <c r="B2017">
        <f t="shared" si="69"/>
        <v>1.1000000000000001</v>
      </c>
      <c r="C2017">
        <f t="shared" si="70"/>
        <v>1.1000000000000001</v>
      </c>
      <c r="F2017">
        <v>6300</v>
      </c>
      <c r="G2017">
        <v>318001</v>
      </c>
      <c r="H2017">
        <v>0</v>
      </c>
      <c r="I2017">
        <v>0</v>
      </c>
      <c r="J2017">
        <v>0</v>
      </c>
      <c r="K2017" t="s">
        <v>362</v>
      </c>
      <c r="L2017" t="s">
        <v>255</v>
      </c>
      <c r="M2017" t="s">
        <v>443</v>
      </c>
      <c r="N2017" t="s">
        <v>444</v>
      </c>
      <c r="O2017">
        <v>0</v>
      </c>
      <c r="P2017">
        <v>-4.75</v>
      </c>
      <c r="Q2017">
        <v>-3.5</v>
      </c>
      <c r="R2017">
        <v>4.75</v>
      </c>
      <c r="S2017">
        <v>3</v>
      </c>
      <c r="T2017">
        <v>-13.5</v>
      </c>
      <c r="U2017">
        <v>2.5499999999999998</v>
      </c>
      <c r="V2017">
        <v>-6.75</v>
      </c>
      <c r="W2017" t="str">
        <f t="shared" si="68"/>
        <v>g119,5,empty,3,204,1,1,0</v>
      </c>
      <c r="X2017" s="1" t="s">
        <v>318</v>
      </c>
      <c r="Y2017" s="2" t="str">
        <f>IF(AND(ISBLANK(X2017),OR(NOT(ISBLANK(Z2017)),NOT(ISBLANK(AA2017)))),#N/A,
IF(ISBLANK(X2017),"",
IF(AND(NOT(ISERROR(VLOOKUP(X2017,MonsterTable!$A:$B,MATCH(MonsterTable!$B$1,MonsterTable!$A$1:$B$1,0),0))),OR(ISBLANK(Z2017),ISBLANK(AA2017))),#N/A,
IFERROR(VLOOKUP(X2017,MonsterTable!$A:$B,MATCH(MonsterTable!$B$1,MonsterTable!$A$1:$B$1,0),0),
IF(OR(NOT(ISBLANK(Z2017)),ISBLANK(AA2017)),#N/A,
IF(X2017="empty","empty",
VLOOKUP(X2017,MonsterGroupTable!$A:$A,1,0)))))))</f>
        <v>g119</v>
      </c>
      <c r="AA2017">
        <v>5</v>
      </c>
      <c r="AE2017" s="1" t="s">
        <v>446</v>
      </c>
      <c r="AF2017" s="2" t="str">
        <f>IF(AND(ISBLANK(AE2017),OR(NOT(ISBLANK(AG2017)),NOT(ISBLANK(AH2017)))),#N/A,
IF(ISBLANK(AE2017),"",
IF(AND(NOT(ISERROR(VLOOKUP(AE2017,MonsterTable!$A:$B,MATCH(MonsterTable!$B$1,MonsterTable!$A$1:$B$1,0),0))),OR(ISBLANK(AG2017),ISBLANK(AH2017))),#N/A,
IFERROR(VLOOKUP(AE2017,MonsterTable!$A:$B,MATCH(MonsterTable!$B$1,MonsterTable!$A$1:$B$1,0),0),
IF(OR(NOT(ISBLANK(AG2017)),ISBLANK(AH2017)),#N/A,
IF(AE2017="empty","empty",
VLOOKUP(AE2017,MonsterGroupTable!$A:$A,1,0)))))))</f>
        <v>empty</v>
      </c>
      <c r="AH2017">
        <v>3</v>
      </c>
      <c r="AL2017" s="1" t="s">
        <v>340</v>
      </c>
      <c r="AM2017" s="2">
        <f>IF(AND(ISBLANK(AL2017),OR(NOT(ISBLANK(AN2017)),NOT(ISBLANK(AO2017)))),#N/A,
IF(ISBLANK(AL2017),"",
IF(AND(NOT(ISERROR(VLOOKUP(AL2017,MonsterTable!$A:$B,MATCH(MonsterTable!$B$1,MonsterTable!$A$1:$B$1,0),0))),OR(ISBLANK(AN2017),ISBLANK(AO2017))),#N/A,
IFERROR(VLOOKUP(AL2017,MonsterTable!$A:$B,MATCH(MonsterTable!$B$1,MonsterTable!$A$1:$B$1,0),0),
IF(OR(NOT(ISBLANK(AN2017)),ISBLANK(AO2017)),#N/A,
IF(AL2017="empty","empty",
VLOOKUP(AL2017,MonsterGroupTable!$A:$A,1,0)))))))</f>
        <v>204</v>
      </c>
      <c r="AN2017">
        <v>1</v>
      </c>
      <c r="AO2017">
        <v>1</v>
      </c>
      <c r="AP2017">
        <v>0</v>
      </c>
      <c r="AT2017" s="2" t="str">
        <f>IF(AND(ISBLANK(AS2017),OR(NOT(ISBLANK(AU2017)),NOT(ISBLANK(AV2017)))),#N/A,
IF(ISBLANK(AS2017),"",
IF(AND(NOT(ISERROR(VLOOKUP(AS2017,MonsterTable!$A:$B,MATCH(MonsterTable!$B$1,MonsterTable!$A$1:$B$1,0),0))),OR(ISBLANK(AU2017),ISBLANK(AV2017))),#N/A,
IFERROR(VLOOKUP(AS2017,MonsterTable!$A:$B,MATCH(MonsterTable!$B$1,MonsterTable!$A$1:$B$1,0),0),
IF(OR(NOT(ISBLANK(AU2017)),ISBLANK(AV2017)),#N/A,
IF(AS2017="empty","empty",
VLOOKUP(AS2017,MonsterGroupTable!$A:$A,1,0)))))))</f>
        <v/>
      </c>
      <c r="BA2017" s="2" t="str">
        <f>IF(AND(ISBLANK(AZ2017),OR(NOT(ISBLANK(BB2017)),NOT(ISBLANK(BC2017)))),#N/A,
IF(ISBLANK(AZ2017),"",
IF(AND(NOT(ISERROR(VLOOKUP(AZ2017,MonsterTable!$A:$B,MATCH(MonsterTable!$B$1,MonsterTable!$A$1:$B$1,0),0))),OR(ISBLANK(BB2017),ISBLANK(BC2017))),#N/A,
IFERROR(VLOOKUP(AZ2017,MonsterTable!$A:$B,MATCH(MonsterTable!$B$1,MonsterTable!$A$1:$B$1,0),0),
IF(OR(NOT(ISBLANK(BB2017)),ISBLANK(BC2017)),#N/A,
IF(AZ2017="empty","empty",
VLOOKUP(AZ2017,MonsterGroupTable!$A:$A,1,0)))))))</f>
        <v/>
      </c>
    </row>
    <row r="2018" spans="1:53">
      <c r="A2018">
        <v>20984</v>
      </c>
      <c r="B2018">
        <f t="shared" si="69"/>
        <v>1.1000000000000001</v>
      </c>
      <c r="C2018">
        <f t="shared" si="70"/>
        <v>1.1000000000000001</v>
      </c>
      <c r="F2018">
        <v>6300</v>
      </c>
      <c r="G2018">
        <v>318946</v>
      </c>
      <c r="H2018">
        <v>0</v>
      </c>
      <c r="I2018">
        <v>0</v>
      </c>
      <c r="J2018">
        <v>0</v>
      </c>
      <c r="K2018" t="s">
        <v>362</v>
      </c>
      <c r="L2018" t="s">
        <v>255</v>
      </c>
      <c r="M2018" t="s">
        <v>443</v>
      </c>
      <c r="N2018" t="s">
        <v>444</v>
      </c>
      <c r="O2018">
        <v>0</v>
      </c>
      <c r="P2018">
        <v>-4.75</v>
      </c>
      <c r="Q2018">
        <v>-3.5</v>
      </c>
      <c r="R2018">
        <v>4.75</v>
      </c>
      <c r="S2018">
        <v>3</v>
      </c>
      <c r="T2018">
        <v>-13.5</v>
      </c>
      <c r="U2018">
        <v>2.5499999999999998</v>
      </c>
      <c r="V2018">
        <v>-6.75</v>
      </c>
      <c r="W2018" t="str">
        <f t="shared" si="68"/>
        <v>g119,5,empty,3,204,1,1,0</v>
      </c>
      <c r="X2018" s="1" t="s">
        <v>318</v>
      </c>
      <c r="Y2018" s="2" t="str">
        <f>IF(AND(ISBLANK(X2018),OR(NOT(ISBLANK(Z2018)),NOT(ISBLANK(AA2018)))),#N/A,
IF(ISBLANK(X2018),"",
IF(AND(NOT(ISERROR(VLOOKUP(X2018,MonsterTable!$A:$B,MATCH(MonsterTable!$B$1,MonsterTable!$A$1:$B$1,0),0))),OR(ISBLANK(Z2018),ISBLANK(AA2018))),#N/A,
IFERROR(VLOOKUP(X2018,MonsterTable!$A:$B,MATCH(MonsterTable!$B$1,MonsterTable!$A$1:$B$1,0),0),
IF(OR(NOT(ISBLANK(Z2018)),ISBLANK(AA2018)),#N/A,
IF(X2018="empty","empty",
VLOOKUP(X2018,MonsterGroupTable!$A:$A,1,0)))))))</f>
        <v>g119</v>
      </c>
      <c r="AA2018">
        <v>5</v>
      </c>
      <c r="AE2018" s="1" t="s">
        <v>446</v>
      </c>
      <c r="AF2018" s="2" t="str">
        <f>IF(AND(ISBLANK(AE2018),OR(NOT(ISBLANK(AG2018)),NOT(ISBLANK(AH2018)))),#N/A,
IF(ISBLANK(AE2018),"",
IF(AND(NOT(ISERROR(VLOOKUP(AE2018,MonsterTable!$A:$B,MATCH(MonsterTable!$B$1,MonsterTable!$A$1:$B$1,0),0))),OR(ISBLANK(AG2018),ISBLANK(AH2018))),#N/A,
IFERROR(VLOOKUP(AE2018,MonsterTable!$A:$B,MATCH(MonsterTable!$B$1,MonsterTable!$A$1:$B$1,0),0),
IF(OR(NOT(ISBLANK(AG2018)),ISBLANK(AH2018)),#N/A,
IF(AE2018="empty","empty",
VLOOKUP(AE2018,MonsterGroupTable!$A:$A,1,0)))))))</f>
        <v>empty</v>
      </c>
      <c r="AH2018">
        <v>3</v>
      </c>
      <c r="AL2018" s="1" t="s">
        <v>340</v>
      </c>
      <c r="AM2018" s="2">
        <f>IF(AND(ISBLANK(AL2018),OR(NOT(ISBLANK(AN2018)),NOT(ISBLANK(AO2018)))),#N/A,
IF(ISBLANK(AL2018),"",
IF(AND(NOT(ISERROR(VLOOKUP(AL2018,MonsterTable!$A:$B,MATCH(MonsterTable!$B$1,MonsterTable!$A$1:$B$1,0),0))),OR(ISBLANK(AN2018),ISBLANK(AO2018))),#N/A,
IFERROR(VLOOKUP(AL2018,MonsterTable!$A:$B,MATCH(MonsterTable!$B$1,MonsterTable!$A$1:$B$1,0),0),
IF(OR(NOT(ISBLANK(AN2018)),ISBLANK(AO2018)),#N/A,
IF(AL2018="empty","empty",
VLOOKUP(AL2018,MonsterGroupTable!$A:$A,1,0)))))))</f>
        <v>204</v>
      </c>
      <c r="AN2018">
        <v>1</v>
      </c>
      <c r="AO2018">
        <v>1</v>
      </c>
      <c r="AP2018">
        <v>0</v>
      </c>
      <c r="AT2018" s="2" t="str">
        <f>IF(AND(ISBLANK(AS2018),OR(NOT(ISBLANK(AU2018)),NOT(ISBLANK(AV2018)))),#N/A,
IF(ISBLANK(AS2018),"",
IF(AND(NOT(ISERROR(VLOOKUP(AS2018,MonsterTable!$A:$B,MATCH(MonsterTable!$B$1,MonsterTable!$A$1:$B$1,0),0))),OR(ISBLANK(AU2018),ISBLANK(AV2018))),#N/A,
IFERROR(VLOOKUP(AS2018,MonsterTable!$A:$B,MATCH(MonsterTable!$B$1,MonsterTable!$A$1:$B$1,0),0),
IF(OR(NOT(ISBLANK(AU2018)),ISBLANK(AV2018)),#N/A,
IF(AS2018="empty","empty",
VLOOKUP(AS2018,MonsterGroupTable!$A:$A,1,0)))))))</f>
        <v/>
      </c>
      <c r="BA2018" s="2" t="str">
        <f>IF(AND(ISBLANK(AZ2018),OR(NOT(ISBLANK(BB2018)),NOT(ISBLANK(BC2018)))),#N/A,
IF(ISBLANK(AZ2018),"",
IF(AND(NOT(ISERROR(VLOOKUP(AZ2018,MonsterTable!$A:$B,MATCH(MonsterTable!$B$1,MonsterTable!$A$1:$B$1,0),0))),OR(ISBLANK(BB2018),ISBLANK(BC2018))),#N/A,
IFERROR(VLOOKUP(AZ2018,MonsterTable!$A:$B,MATCH(MonsterTable!$B$1,MonsterTable!$A$1:$B$1,0),0),
IF(OR(NOT(ISBLANK(BB2018)),ISBLANK(BC2018)),#N/A,
IF(AZ2018="empty","empty",
VLOOKUP(AZ2018,MonsterGroupTable!$A:$A,1,0)))))))</f>
        <v/>
      </c>
    </row>
    <row r="2019" spans="1:53">
      <c r="A2019">
        <v>20985</v>
      </c>
      <c r="B2019">
        <f t="shared" si="69"/>
        <v>1.1000000000000001</v>
      </c>
      <c r="C2019">
        <f t="shared" si="70"/>
        <v>1.1000000000000001</v>
      </c>
      <c r="F2019">
        <v>6300</v>
      </c>
      <c r="G2019">
        <v>319891</v>
      </c>
      <c r="H2019">
        <v>0</v>
      </c>
      <c r="I2019">
        <v>0</v>
      </c>
      <c r="J2019">
        <v>0</v>
      </c>
      <c r="K2019" t="s">
        <v>362</v>
      </c>
      <c r="L2019" t="s">
        <v>255</v>
      </c>
      <c r="M2019" t="s">
        <v>443</v>
      </c>
      <c r="N2019" t="s">
        <v>444</v>
      </c>
      <c r="O2019">
        <v>0</v>
      </c>
      <c r="P2019">
        <v>-4.75</v>
      </c>
      <c r="Q2019">
        <v>-3.5</v>
      </c>
      <c r="R2019">
        <v>4.75</v>
      </c>
      <c r="S2019">
        <v>3</v>
      </c>
      <c r="T2019">
        <v>-13.5</v>
      </c>
      <c r="U2019">
        <v>2.5499999999999998</v>
      </c>
      <c r="V2019">
        <v>-6.75</v>
      </c>
      <c r="W2019" t="str">
        <f t="shared" si="68"/>
        <v>g119,5,empty,3,204,1,1,0</v>
      </c>
      <c r="X2019" s="1" t="s">
        <v>318</v>
      </c>
      <c r="Y2019" s="2" t="str">
        <f>IF(AND(ISBLANK(X2019),OR(NOT(ISBLANK(Z2019)),NOT(ISBLANK(AA2019)))),#N/A,
IF(ISBLANK(X2019),"",
IF(AND(NOT(ISERROR(VLOOKUP(X2019,MonsterTable!$A:$B,MATCH(MonsterTable!$B$1,MonsterTable!$A$1:$B$1,0),0))),OR(ISBLANK(Z2019),ISBLANK(AA2019))),#N/A,
IFERROR(VLOOKUP(X2019,MonsterTable!$A:$B,MATCH(MonsterTable!$B$1,MonsterTable!$A$1:$B$1,0),0),
IF(OR(NOT(ISBLANK(Z2019)),ISBLANK(AA2019)),#N/A,
IF(X2019="empty","empty",
VLOOKUP(X2019,MonsterGroupTable!$A:$A,1,0)))))))</f>
        <v>g119</v>
      </c>
      <c r="AA2019">
        <v>5</v>
      </c>
      <c r="AE2019" s="1" t="s">
        <v>446</v>
      </c>
      <c r="AF2019" s="2" t="str">
        <f>IF(AND(ISBLANK(AE2019),OR(NOT(ISBLANK(AG2019)),NOT(ISBLANK(AH2019)))),#N/A,
IF(ISBLANK(AE2019),"",
IF(AND(NOT(ISERROR(VLOOKUP(AE2019,MonsterTable!$A:$B,MATCH(MonsterTable!$B$1,MonsterTable!$A$1:$B$1,0),0))),OR(ISBLANK(AG2019),ISBLANK(AH2019))),#N/A,
IFERROR(VLOOKUP(AE2019,MonsterTable!$A:$B,MATCH(MonsterTable!$B$1,MonsterTable!$A$1:$B$1,0),0),
IF(OR(NOT(ISBLANK(AG2019)),ISBLANK(AH2019)),#N/A,
IF(AE2019="empty","empty",
VLOOKUP(AE2019,MonsterGroupTable!$A:$A,1,0)))))))</f>
        <v>empty</v>
      </c>
      <c r="AH2019">
        <v>3</v>
      </c>
      <c r="AL2019" s="1" t="s">
        <v>340</v>
      </c>
      <c r="AM2019" s="2">
        <f>IF(AND(ISBLANK(AL2019),OR(NOT(ISBLANK(AN2019)),NOT(ISBLANK(AO2019)))),#N/A,
IF(ISBLANK(AL2019),"",
IF(AND(NOT(ISERROR(VLOOKUP(AL2019,MonsterTable!$A:$B,MATCH(MonsterTable!$B$1,MonsterTable!$A$1:$B$1,0),0))),OR(ISBLANK(AN2019),ISBLANK(AO2019))),#N/A,
IFERROR(VLOOKUP(AL2019,MonsterTable!$A:$B,MATCH(MonsterTable!$B$1,MonsterTable!$A$1:$B$1,0),0),
IF(OR(NOT(ISBLANK(AN2019)),ISBLANK(AO2019)),#N/A,
IF(AL2019="empty","empty",
VLOOKUP(AL2019,MonsterGroupTable!$A:$A,1,0)))))))</f>
        <v>204</v>
      </c>
      <c r="AN2019">
        <v>1</v>
      </c>
      <c r="AO2019">
        <v>1</v>
      </c>
      <c r="AP2019">
        <v>0</v>
      </c>
      <c r="AT2019" s="2" t="str">
        <f>IF(AND(ISBLANK(AS2019),OR(NOT(ISBLANK(AU2019)),NOT(ISBLANK(AV2019)))),#N/A,
IF(ISBLANK(AS2019),"",
IF(AND(NOT(ISERROR(VLOOKUP(AS2019,MonsterTable!$A:$B,MATCH(MonsterTable!$B$1,MonsterTable!$A$1:$B$1,0),0))),OR(ISBLANK(AU2019),ISBLANK(AV2019))),#N/A,
IFERROR(VLOOKUP(AS2019,MonsterTable!$A:$B,MATCH(MonsterTable!$B$1,MonsterTable!$A$1:$B$1,0),0),
IF(OR(NOT(ISBLANK(AU2019)),ISBLANK(AV2019)),#N/A,
IF(AS2019="empty","empty",
VLOOKUP(AS2019,MonsterGroupTable!$A:$A,1,0)))))))</f>
        <v/>
      </c>
      <c r="BA2019" s="2" t="str">
        <f>IF(AND(ISBLANK(AZ2019),OR(NOT(ISBLANK(BB2019)),NOT(ISBLANK(BC2019)))),#N/A,
IF(ISBLANK(AZ2019),"",
IF(AND(NOT(ISERROR(VLOOKUP(AZ2019,MonsterTable!$A:$B,MATCH(MonsterTable!$B$1,MonsterTable!$A$1:$B$1,0),0))),OR(ISBLANK(BB2019),ISBLANK(BC2019))),#N/A,
IFERROR(VLOOKUP(AZ2019,MonsterTable!$A:$B,MATCH(MonsterTable!$B$1,MonsterTable!$A$1:$B$1,0),0),
IF(OR(NOT(ISBLANK(BB2019)),ISBLANK(BC2019)),#N/A,
IF(AZ2019="empty","empty",
VLOOKUP(AZ2019,MonsterGroupTable!$A:$A,1,0)))))))</f>
        <v/>
      </c>
    </row>
    <row r="2020" spans="1:53">
      <c r="A2020">
        <v>20986</v>
      </c>
      <c r="B2020">
        <f t="shared" si="69"/>
        <v>1.1000000000000001</v>
      </c>
      <c r="C2020">
        <f t="shared" si="70"/>
        <v>1.1000000000000001</v>
      </c>
      <c r="F2020">
        <v>6300</v>
      </c>
      <c r="G2020">
        <v>320836</v>
      </c>
      <c r="H2020">
        <v>0</v>
      </c>
      <c r="I2020">
        <v>0</v>
      </c>
      <c r="J2020">
        <v>0</v>
      </c>
      <c r="K2020" t="s">
        <v>362</v>
      </c>
      <c r="L2020" t="s">
        <v>255</v>
      </c>
      <c r="M2020" t="s">
        <v>443</v>
      </c>
      <c r="N2020" t="s">
        <v>444</v>
      </c>
      <c r="O2020">
        <v>0</v>
      </c>
      <c r="P2020">
        <v>-4.75</v>
      </c>
      <c r="Q2020">
        <v>-3.5</v>
      </c>
      <c r="R2020">
        <v>4.75</v>
      </c>
      <c r="S2020">
        <v>3</v>
      </c>
      <c r="T2020">
        <v>-13.5</v>
      </c>
      <c r="U2020">
        <v>2.5499999999999998</v>
      </c>
      <c r="V2020">
        <v>-6.75</v>
      </c>
      <c r="W2020" t="str">
        <f t="shared" si="68"/>
        <v>g119,5,empty,3,204,1,1,0</v>
      </c>
      <c r="X2020" s="1" t="s">
        <v>318</v>
      </c>
      <c r="Y2020" s="2" t="str">
        <f>IF(AND(ISBLANK(X2020),OR(NOT(ISBLANK(Z2020)),NOT(ISBLANK(AA2020)))),#N/A,
IF(ISBLANK(X2020),"",
IF(AND(NOT(ISERROR(VLOOKUP(X2020,MonsterTable!$A:$B,MATCH(MonsterTable!$B$1,MonsterTable!$A$1:$B$1,0),0))),OR(ISBLANK(Z2020),ISBLANK(AA2020))),#N/A,
IFERROR(VLOOKUP(X2020,MonsterTable!$A:$B,MATCH(MonsterTable!$B$1,MonsterTable!$A$1:$B$1,0),0),
IF(OR(NOT(ISBLANK(Z2020)),ISBLANK(AA2020)),#N/A,
IF(X2020="empty","empty",
VLOOKUP(X2020,MonsterGroupTable!$A:$A,1,0)))))))</f>
        <v>g119</v>
      </c>
      <c r="AA2020">
        <v>5</v>
      </c>
      <c r="AE2020" s="1" t="s">
        <v>446</v>
      </c>
      <c r="AF2020" s="2" t="str">
        <f>IF(AND(ISBLANK(AE2020),OR(NOT(ISBLANK(AG2020)),NOT(ISBLANK(AH2020)))),#N/A,
IF(ISBLANK(AE2020),"",
IF(AND(NOT(ISERROR(VLOOKUP(AE2020,MonsterTable!$A:$B,MATCH(MonsterTable!$B$1,MonsterTable!$A$1:$B$1,0),0))),OR(ISBLANK(AG2020),ISBLANK(AH2020))),#N/A,
IFERROR(VLOOKUP(AE2020,MonsterTable!$A:$B,MATCH(MonsterTable!$B$1,MonsterTable!$A$1:$B$1,0),0),
IF(OR(NOT(ISBLANK(AG2020)),ISBLANK(AH2020)),#N/A,
IF(AE2020="empty","empty",
VLOOKUP(AE2020,MonsterGroupTable!$A:$A,1,0)))))))</f>
        <v>empty</v>
      </c>
      <c r="AH2020">
        <v>3</v>
      </c>
      <c r="AL2020" s="1" t="s">
        <v>340</v>
      </c>
      <c r="AM2020" s="2">
        <f>IF(AND(ISBLANK(AL2020),OR(NOT(ISBLANK(AN2020)),NOT(ISBLANK(AO2020)))),#N/A,
IF(ISBLANK(AL2020),"",
IF(AND(NOT(ISERROR(VLOOKUP(AL2020,MonsterTable!$A:$B,MATCH(MonsterTable!$B$1,MonsterTable!$A$1:$B$1,0),0))),OR(ISBLANK(AN2020),ISBLANK(AO2020))),#N/A,
IFERROR(VLOOKUP(AL2020,MonsterTable!$A:$B,MATCH(MonsterTable!$B$1,MonsterTable!$A$1:$B$1,0),0),
IF(OR(NOT(ISBLANK(AN2020)),ISBLANK(AO2020)),#N/A,
IF(AL2020="empty","empty",
VLOOKUP(AL2020,MonsterGroupTable!$A:$A,1,0)))))))</f>
        <v>204</v>
      </c>
      <c r="AN2020">
        <v>1</v>
      </c>
      <c r="AO2020">
        <v>1</v>
      </c>
      <c r="AP2020">
        <v>0</v>
      </c>
      <c r="AT2020" s="2" t="str">
        <f>IF(AND(ISBLANK(AS2020),OR(NOT(ISBLANK(AU2020)),NOT(ISBLANK(AV2020)))),#N/A,
IF(ISBLANK(AS2020),"",
IF(AND(NOT(ISERROR(VLOOKUP(AS2020,MonsterTable!$A:$B,MATCH(MonsterTable!$B$1,MonsterTable!$A$1:$B$1,0),0))),OR(ISBLANK(AU2020),ISBLANK(AV2020))),#N/A,
IFERROR(VLOOKUP(AS2020,MonsterTable!$A:$B,MATCH(MonsterTable!$B$1,MonsterTable!$A$1:$B$1,0),0),
IF(OR(NOT(ISBLANK(AU2020)),ISBLANK(AV2020)),#N/A,
IF(AS2020="empty","empty",
VLOOKUP(AS2020,MonsterGroupTable!$A:$A,1,0)))))))</f>
        <v/>
      </c>
      <c r="BA2020" s="2" t="str">
        <f>IF(AND(ISBLANK(AZ2020),OR(NOT(ISBLANK(BB2020)),NOT(ISBLANK(BC2020)))),#N/A,
IF(ISBLANK(AZ2020),"",
IF(AND(NOT(ISERROR(VLOOKUP(AZ2020,MonsterTable!$A:$B,MATCH(MonsterTable!$B$1,MonsterTable!$A$1:$B$1,0),0))),OR(ISBLANK(BB2020),ISBLANK(BC2020))),#N/A,
IFERROR(VLOOKUP(AZ2020,MonsterTable!$A:$B,MATCH(MonsterTable!$B$1,MonsterTable!$A$1:$B$1,0),0),
IF(OR(NOT(ISBLANK(BB2020)),ISBLANK(BC2020)),#N/A,
IF(AZ2020="empty","empty",
VLOOKUP(AZ2020,MonsterGroupTable!$A:$A,1,0)))))))</f>
        <v/>
      </c>
    </row>
    <row r="2021" spans="1:53">
      <c r="A2021">
        <v>20987</v>
      </c>
      <c r="B2021">
        <f t="shared" si="69"/>
        <v>1.1000000000000001</v>
      </c>
      <c r="C2021">
        <f t="shared" si="70"/>
        <v>1.1000000000000001</v>
      </c>
      <c r="F2021">
        <v>6300</v>
      </c>
      <c r="G2021">
        <v>321781</v>
      </c>
      <c r="H2021">
        <v>0</v>
      </c>
      <c r="I2021">
        <v>0</v>
      </c>
      <c r="J2021">
        <v>0</v>
      </c>
      <c r="K2021" t="s">
        <v>362</v>
      </c>
      <c r="L2021" t="s">
        <v>255</v>
      </c>
      <c r="M2021" t="s">
        <v>443</v>
      </c>
      <c r="N2021" t="s">
        <v>444</v>
      </c>
      <c r="O2021">
        <v>0</v>
      </c>
      <c r="P2021">
        <v>-4.75</v>
      </c>
      <c r="Q2021">
        <v>-3.5</v>
      </c>
      <c r="R2021">
        <v>4.75</v>
      </c>
      <c r="S2021">
        <v>3</v>
      </c>
      <c r="T2021">
        <v>-13.5</v>
      </c>
      <c r="U2021">
        <v>2.5499999999999998</v>
      </c>
      <c r="V2021">
        <v>-6.75</v>
      </c>
      <c r="W2021" t="str">
        <f t="shared" si="68"/>
        <v>g119,5,empty,3,204,1,1,0</v>
      </c>
      <c r="X2021" s="1" t="s">
        <v>318</v>
      </c>
      <c r="Y2021" s="2" t="str">
        <f>IF(AND(ISBLANK(X2021),OR(NOT(ISBLANK(Z2021)),NOT(ISBLANK(AA2021)))),#N/A,
IF(ISBLANK(X2021),"",
IF(AND(NOT(ISERROR(VLOOKUP(X2021,MonsterTable!$A:$B,MATCH(MonsterTable!$B$1,MonsterTable!$A$1:$B$1,0),0))),OR(ISBLANK(Z2021),ISBLANK(AA2021))),#N/A,
IFERROR(VLOOKUP(X2021,MonsterTable!$A:$B,MATCH(MonsterTable!$B$1,MonsterTable!$A$1:$B$1,0),0),
IF(OR(NOT(ISBLANK(Z2021)),ISBLANK(AA2021)),#N/A,
IF(X2021="empty","empty",
VLOOKUP(X2021,MonsterGroupTable!$A:$A,1,0)))))))</f>
        <v>g119</v>
      </c>
      <c r="AA2021">
        <v>5</v>
      </c>
      <c r="AE2021" s="1" t="s">
        <v>446</v>
      </c>
      <c r="AF2021" s="2" t="str">
        <f>IF(AND(ISBLANK(AE2021),OR(NOT(ISBLANK(AG2021)),NOT(ISBLANK(AH2021)))),#N/A,
IF(ISBLANK(AE2021),"",
IF(AND(NOT(ISERROR(VLOOKUP(AE2021,MonsterTable!$A:$B,MATCH(MonsterTable!$B$1,MonsterTable!$A$1:$B$1,0),0))),OR(ISBLANK(AG2021),ISBLANK(AH2021))),#N/A,
IFERROR(VLOOKUP(AE2021,MonsterTable!$A:$B,MATCH(MonsterTable!$B$1,MonsterTable!$A$1:$B$1,0),0),
IF(OR(NOT(ISBLANK(AG2021)),ISBLANK(AH2021)),#N/A,
IF(AE2021="empty","empty",
VLOOKUP(AE2021,MonsterGroupTable!$A:$A,1,0)))))))</f>
        <v>empty</v>
      </c>
      <c r="AH2021">
        <v>3</v>
      </c>
      <c r="AL2021" s="1" t="s">
        <v>340</v>
      </c>
      <c r="AM2021" s="2">
        <f>IF(AND(ISBLANK(AL2021),OR(NOT(ISBLANK(AN2021)),NOT(ISBLANK(AO2021)))),#N/A,
IF(ISBLANK(AL2021),"",
IF(AND(NOT(ISERROR(VLOOKUP(AL2021,MonsterTable!$A:$B,MATCH(MonsterTable!$B$1,MonsterTable!$A$1:$B$1,0),0))),OR(ISBLANK(AN2021),ISBLANK(AO2021))),#N/A,
IFERROR(VLOOKUP(AL2021,MonsterTable!$A:$B,MATCH(MonsterTable!$B$1,MonsterTable!$A$1:$B$1,0),0),
IF(OR(NOT(ISBLANK(AN2021)),ISBLANK(AO2021)),#N/A,
IF(AL2021="empty","empty",
VLOOKUP(AL2021,MonsterGroupTable!$A:$A,1,0)))))))</f>
        <v>204</v>
      </c>
      <c r="AN2021">
        <v>1</v>
      </c>
      <c r="AO2021">
        <v>1</v>
      </c>
      <c r="AP2021">
        <v>0</v>
      </c>
      <c r="AT2021" s="2" t="str">
        <f>IF(AND(ISBLANK(AS2021),OR(NOT(ISBLANK(AU2021)),NOT(ISBLANK(AV2021)))),#N/A,
IF(ISBLANK(AS2021),"",
IF(AND(NOT(ISERROR(VLOOKUP(AS2021,MonsterTable!$A:$B,MATCH(MonsterTable!$B$1,MonsterTable!$A$1:$B$1,0),0))),OR(ISBLANK(AU2021),ISBLANK(AV2021))),#N/A,
IFERROR(VLOOKUP(AS2021,MonsterTable!$A:$B,MATCH(MonsterTable!$B$1,MonsterTable!$A$1:$B$1,0),0),
IF(OR(NOT(ISBLANK(AU2021)),ISBLANK(AV2021)),#N/A,
IF(AS2021="empty","empty",
VLOOKUP(AS2021,MonsterGroupTable!$A:$A,1,0)))))))</f>
        <v/>
      </c>
      <c r="BA2021" s="2" t="str">
        <f>IF(AND(ISBLANK(AZ2021),OR(NOT(ISBLANK(BB2021)),NOT(ISBLANK(BC2021)))),#N/A,
IF(ISBLANK(AZ2021),"",
IF(AND(NOT(ISERROR(VLOOKUP(AZ2021,MonsterTable!$A:$B,MATCH(MonsterTable!$B$1,MonsterTable!$A$1:$B$1,0),0))),OR(ISBLANK(BB2021),ISBLANK(BC2021))),#N/A,
IFERROR(VLOOKUP(AZ2021,MonsterTable!$A:$B,MATCH(MonsterTable!$B$1,MonsterTable!$A$1:$B$1,0),0),
IF(OR(NOT(ISBLANK(BB2021)),ISBLANK(BC2021)),#N/A,
IF(AZ2021="empty","empty",
VLOOKUP(AZ2021,MonsterGroupTable!$A:$A,1,0)))))))</f>
        <v/>
      </c>
    </row>
    <row r="2022" spans="1:53">
      <c r="A2022">
        <v>20988</v>
      </c>
      <c r="B2022">
        <f t="shared" si="69"/>
        <v>1.1000000000000001</v>
      </c>
      <c r="C2022">
        <f t="shared" si="70"/>
        <v>1.1000000000000001</v>
      </c>
      <c r="F2022">
        <v>6300</v>
      </c>
      <c r="G2022">
        <v>322726</v>
      </c>
      <c r="H2022">
        <v>0</v>
      </c>
      <c r="I2022">
        <v>0</v>
      </c>
      <c r="J2022">
        <v>0</v>
      </c>
      <c r="K2022" t="s">
        <v>362</v>
      </c>
      <c r="L2022" t="s">
        <v>255</v>
      </c>
      <c r="M2022" t="s">
        <v>443</v>
      </c>
      <c r="N2022" t="s">
        <v>444</v>
      </c>
      <c r="O2022">
        <v>0</v>
      </c>
      <c r="P2022">
        <v>-4.75</v>
      </c>
      <c r="Q2022">
        <v>-3.5</v>
      </c>
      <c r="R2022">
        <v>4.75</v>
      </c>
      <c r="S2022">
        <v>3</v>
      </c>
      <c r="T2022">
        <v>-13.5</v>
      </c>
      <c r="U2022">
        <v>2.5499999999999998</v>
      </c>
      <c r="V2022">
        <v>-6.75</v>
      </c>
      <c r="W2022" t="str">
        <f t="shared" si="68"/>
        <v>g119,5,empty,3,204,1,1,0</v>
      </c>
      <c r="X2022" s="1" t="s">
        <v>318</v>
      </c>
      <c r="Y2022" s="2" t="str">
        <f>IF(AND(ISBLANK(X2022),OR(NOT(ISBLANK(Z2022)),NOT(ISBLANK(AA2022)))),#N/A,
IF(ISBLANK(X2022),"",
IF(AND(NOT(ISERROR(VLOOKUP(X2022,MonsterTable!$A:$B,MATCH(MonsterTable!$B$1,MonsterTable!$A$1:$B$1,0),0))),OR(ISBLANK(Z2022),ISBLANK(AA2022))),#N/A,
IFERROR(VLOOKUP(X2022,MonsterTable!$A:$B,MATCH(MonsterTable!$B$1,MonsterTable!$A$1:$B$1,0),0),
IF(OR(NOT(ISBLANK(Z2022)),ISBLANK(AA2022)),#N/A,
IF(X2022="empty","empty",
VLOOKUP(X2022,MonsterGroupTable!$A:$A,1,0)))))))</f>
        <v>g119</v>
      </c>
      <c r="AA2022">
        <v>5</v>
      </c>
      <c r="AE2022" s="1" t="s">
        <v>446</v>
      </c>
      <c r="AF2022" s="2" t="str">
        <f>IF(AND(ISBLANK(AE2022),OR(NOT(ISBLANK(AG2022)),NOT(ISBLANK(AH2022)))),#N/A,
IF(ISBLANK(AE2022),"",
IF(AND(NOT(ISERROR(VLOOKUP(AE2022,MonsterTable!$A:$B,MATCH(MonsterTable!$B$1,MonsterTable!$A$1:$B$1,0),0))),OR(ISBLANK(AG2022),ISBLANK(AH2022))),#N/A,
IFERROR(VLOOKUP(AE2022,MonsterTable!$A:$B,MATCH(MonsterTable!$B$1,MonsterTable!$A$1:$B$1,0),0),
IF(OR(NOT(ISBLANK(AG2022)),ISBLANK(AH2022)),#N/A,
IF(AE2022="empty","empty",
VLOOKUP(AE2022,MonsterGroupTable!$A:$A,1,0)))))))</f>
        <v>empty</v>
      </c>
      <c r="AH2022">
        <v>3</v>
      </c>
      <c r="AL2022" s="1" t="s">
        <v>340</v>
      </c>
      <c r="AM2022" s="2">
        <f>IF(AND(ISBLANK(AL2022),OR(NOT(ISBLANK(AN2022)),NOT(ISBLANK(AO2022)))),#N/A,
IF(ISBLANK(AL2022),"",
IF(AND(NOT(ISERROR(VLOOKUP(AL2022,MonsterTable!$A:$B,MATCH(MonsterTable!$B$1,MonsterTable!$A$1:$B$1,0),0))),OR(ISBLANK(AN2022),ISBLANK(AO2022))),#N/A,
IFERROR(VLOOKUP(AL2022,MonsterTable!$A:$B,MATCH(MonsterTable!$B$1,MonsterTable!$A$1:$B$1,0),0),
IF(OR(NOT(ISBLANK(AN2022)),ISBLANK(AO2022)),#N/A,
IF(AL2022="empty","empty",
VLOOKUP(AL2022,MonsterGroupTable!$A:$A,1,0)))))))</f>
        <v>204</v>
      </c>
      <c r="AN2022">
        <v>1</v>
      </c>
      <c r="AO2022">
        <v>1</v>
      </c>
      <c r="AP2022">
        <v>0</v>
      </c>
      <c r="AT2022" s="2" t="str">
        <f>IF(AND(ISBLANK(AS2022),OR(NOT(ISBLANK(AU2022)),NOT(ISBLANK(AV2022)))),#N/A,
IF(ISBLANK(AS2022),"",
IF(AND(NOT(ISERROR(VLOOKUP(AS2022,MonsterTable!$A:$B,MATCH(MonsterTable!$B$1,MonsterTable!$A$1:$B$1,0),0))),OR(ISBLANK(AU2022),ISBLANK(AV2022))),#N/A,
IFERROR(VLOOKUP(AS2022,MonsterTable!$A:$B,MATCH(MonsterTable!$B$1,MonsterTable!$A$1:$B$1,0),0),
IF(OR(NOT(ISBLANK(AU2022)),ISBLANK(AV2022)),#N/A,
IF(AS2022="empty","empty",
VLOOKUP(AS2022,MonsterGroupTable!$A:$A,1,0)))))))</f>
        <v/>
      </c>
      <c r="BA2022" s="2" t="str">
        <f>IF(AND(ISBLANK(AZ2022),OR(NOT(ISBLANK(BB2022)),NOT(ISBLANK(BC2022)))),#N/A,
IF(ISBLANK(AZ2022),"",
IF(AND(NOT(ISERROR(VLOOKUP(AZ2022,MonsterTable!$A:$B,MATCH(MonsterTable!$B$1,MonsterTable!$A$1:$B$1,0),0))),OR(ISBLANK(BB2022),ISBLANK(BC2022))),#N/A,
IFERROR(VLOOKUP(AZ2022,MonsterTable!$A:$B,MATCH(MonsterTable!$B$1,MonsterTable!$A$1:$B$1,0),0),
IF(OR(NOT(ISBLANK(BB2022)),ISBLANK(BC2022)),#N/A,
IF(AZ2022="empty","empty",
VLOOKUP(AZ2022,MonsterGroupTable!$A:$A,1,0)))))))</f>
        <v/>
      </c>
    </row>
    <row r="2023" spans="1:53">
      <c r="A2023">
        <v>20989</v>
      </c>
      <c r="B2023">
        <f t="shared" si="69"/>
        <v>1.1000000000000001</v>
      </c>
      <c r="C2023">
        <f t="shared" si="70"/>
        <v>1.1000000000000001</v>
      </c>
      <c r="F2023">
        <v>6300</v>
      </c>
      <c r="G2023">
        <v>323671</v>
      </c>
      <c r="H2023">
        <v>0</v>
      </c>
      <c r="I2023">
        <v>0</v>
      </c>
      <c r="J2023">
        <v>0</v>
      </c>
      <c r="K2023" t="s">
        <v>362</v>
      </c>
      <c r="L2023" t="s">
        <v>255</v>
      </c>
      <c r="M2023" t="s">
        <v>443</v>
      </c>
      <c r="N2023" t="s">
        <v>444</v>
      </c>
      <c r="O2023">
        <v>0</v>
      </c>
      <c r="P2023">
        <v>-4.75</v>
      </c>
      <c r="Q2023">
        <v>-3.5</v>
      </c>
      <c r="R2023">
        <v>4.75</v>
      </c>
      <c r="S2023">
        <v>3</v>
      </c>
      <c r="T2023">
        <v>-13.5</v>
      </c>
      <c r="U2023">
        <v>2.5499999999999998</v>
      </c>
      <c r="V2023">
        <v>-6.75</v>
      </c>
      <c r="W2023" t="str">
        <f t="shared" si="68"/>
        <v>g119,5,empty,3,204,1,1,0</v>
      </c>
      <c r="X2023" s="1" t="s">
        <v>318</v>
      </c>
      <c r="Y2023" s="2" t="str">
        <f>IF(AND(ISBLANK(X2023),OR(NOT(ISBLANK(Z2023)),NOT(ISBLANK(AA2023)))),#N/A,
IF(ISBLANK(X2023),"",
IF(AND(NOT(ISERROR(VLOOKUP(X2023,MonsterTable!$A:$B,MATCH(MonsterTable!$B$1,MonsterTable!$A$1:$B$1,0),0))),OR(ISBLANK(Z2023),ISBLANK(AA2023))),#N/A,
IFERROR(VLOOKUP(X2023,MonsterTable!$A:$B,MATCH(MonsterTable!$B$1,MonsterTable!$A$1:$B$1,0),0),
IF(OR(NOT(ISBLANK(Z2023)),ISBLANK(AA2023)),#N/A,
IF(X2023="empty","empty",
VLOOKUP(X2023,MonsterGroupTable!$A:$A,1,0)))))))</f>
        <v>g119</v>
      </c>
      <c r="AA2023">
        <v>5</v>
      </c>
      <c r="AE2023" s="1" t="s">
        <v>446</v>
      </c>
      <c r="AF2023" s="2" t="str">
        <f>IF(AND(ISBLANK(AE2023),OR(NOT(ISBLANK(AG2023)),NOT(ISBLANK(AH2023)))),#N/A,
IF(ISBLANK(AE2023),"",
IF(AND(NOT(ISERROR(VLOOKUP(AE2023,MonsterTable!$A:$B,MATCH(MonsterTable!$B$1,MonsterTable!$A$1:$B$1,0),0))),OR(ISBLANK(AG2023),ISBLANK(AH2023))),#N/A,
IFERROR(VLOOKUP(AE2023,MonsterTable!$A:$B,MATCH(MonsterTable!$B$1,MonsterTable!$A$1:$B$1,0),0),
IF(OR(NOT(ISBLANK(AG2023)),ISBLANK(AH2023)),#N/A,
IF(AE2023="empty","empty",
VLOOKUP(AE2023,MonsterGroupTable!$A:$A,1,0)))))))</f>
        <v>empty</v>
      </c>
      <c r="AH2023">
        <v>3</v>
      </c>
      <c r="AL2023" s="1" t="s">
        <v>340</v>
      </c>
      <c r="AM2023" s="2">
        <f>IF(AND(ISBLANK(AL2023),OR(NOT(ISBLANK(AN2023)),NOT(ISBLANK(AO2023)))),#N/A,
IF(ISBLANK(AL2023),"",
IF(AND(NOT(ISERROR(VLOOKUP(AL2023,MonsterTable!$A:$B,MATCH(MonsterTable!$B$1,MonsterTable!$A$1:$B$1,0),0))),OR(ISBLANK(AN2023),ISBLANK(AO2023))),#N/A,
IFERROR(VLOOKUP(AL2023,MonsterTable!$A:$B,MATCH(MonsterTable!$B$1,MonsterTable!$A$1:$B$1,0),0),
IF(OR(NOT(ISBLANK(AN2023)),ISBLANK(AO2023)),#N/A,
IF(AL2023="empty","empty",
VLOOKUP(AL2023,MonsterGroupTable!$A:$A,1,0)))))))</f>
        <v>204</v>
      </c>
      <c r="AN2023">
        <v>1</v>
      </c>
      <c r="AO2023">
        <v>1</v>
      </c>
      <c r="AP2023">
        <v>0</v>
      </c>
      <c r="AT2023" s="2" t="str">
        <f>IF(AND(ISBLANK(AS2023),OR(NOT(ISBLANK(AU2023)),NOT(ISBLANK(AV2023)))),#N/A,
IF(ISBLANK(AS2023),"",
IF(AND(NOT(ISERROR(VLOOKUP(AS2023,MonsterTable!$A:$B,MATCH(MonsterTable!$B$1,MonsterTable!$A$1:$B$1,0),0))),OR(ISBLANK(AU2023),ISBLANK(AV2023))),#N/A,
IFERROR(VLOOKUP(AS2023,MonsterTable!$A:$B,MATCH(MonsterTable!$B$1,MonsterTable!$A$1:$B$1,0),0),
IF(OR(NOT(ISBLANK(AU2023)),ISBLANK(AV2023)),#N/A,
IF(AS2023="empty","empty",
VLOOKUP(AS2023,MonsterGroupTable!$A:$A,1,0)))))))</f>
        <v/>
      </c>
      <c r="BA2023" s="2" t="str">
        <f>IF(AND(ISBLANK(AZ2023),OR(NOT(ISBLANK(BB2023)),NOT(ISBLANK(BC2023)))),#N/A,
IF(ISBLANK(AZ2023),"",
IF(AND(NOT(ISERROR(VLOOKUP(AZ2023,MonsterTable!$A:$B,MATCH(MonsterTable!$B$1,MonsterTable!$A$1:$B$1,0),0))),OR(ISBLANK(BB2023),ISBLANK(BC2023))),#N/A,
IFERROR(VLOOKUP(AZ2023,MonsterTable!$A:$B,MATCH(MonsterTable!$B$1,MonsterTable!$A$1:$B$1,0),0),
IF(OR(NOT(ISBLANK(BB2023)),ISBLANK(BC2023)),#N/A,
IF(AZ2023="empty","empty",
VLOOKUP(AZ2023,MonsterGroupTable!$A:$A,1,0)))))))</f>
        <v/>
      </c>
    </row>
    <row r="2024" spans="1:53">
      <c r="A2024">
        <v>20990</v>
      </c>
      <c r="B2024">
        <f t="shared" si="69"/>
        <v>1.2</v>
      </c>
      <c r="C2024">
        <f t="shared" si="70"/>
        <v>1.1000000000000001</v>
      </c>
      <c r="F2024">
        <v>6300</v>
      </c>
      <c r="G2024">
        <v>324616</v>
      </c>
      <c r="H2024">
        <v>0</v>
      </c>
      <c r="I2024">
        <v>0</v>
      </c>
      <c r="J2024">
        <v>0</v>
      </c>
      <c r="K2024" t="s">
        <v>362</v>
      </c>
      <c r="L2024" t="s">
        <v>255</v>
      </c>
      <c r="M2024" t="s">
        <v>443</v>
      </c>
      <c r="N2024" t="s">
        <v>444</v>
      </c>
      <c r="O2024">
        <v>0</v>
      </c>
      <c r="P2024">
        <v>-4.75</v>
      </c>
      <c r="Q2024">
        <v>-3.5</v>
      </c>
      <c r="R2024">
        <v>4.75</v>
      </c>
      <c r="S2024">
        <v>3</v>
      </c>
      <c r="T2024">
        <v>-13.5</v>
      </c>
      <c r="U2024">
        <v>2.5499999999999998</v>
      </c>
      <c r="V2024">
        <v>-6.75</v>
      </c>
      <c r="W2024" t="str">
        <f t="shared" si="68"/>
        <v>g119,5,empty,3,204,1,1,0</v>
      </c>
      <c r="X2024" s="1" t="s">
        <v>318</v>
      </c>
      <c r="Y2024" s="2" t="str">
        <f>IF(AND(ISBLANK(X2024),OR(NOT(ISBLANK(Z2024)),NOT(ISBLANK(AA2024)))),#N/A,
IF(ISBLANK(X2024),"",
IF(AND(NOT(ISERROR(VLOOKUP(X2024,MonsterTable!$A:$B,MATCH(MonsterTable!$B$1,MonsterTable!$A$1:$B$1,0),0))),OR(ISBLANK(Z2024),ISBLANK(AA2024))),#N/A,
IFERROR(VLOOKUP(X2024,MonsterTable!$A:$B,MATCH(MonsterTable!$B$1,MonsterTable!$A$1:$B$1,0),0),
IF(OR(NOT(ISBLANK(Z2024)),ISBLANK(AA2024)),#N/A,
IF(X2024="empty","empty",
VLOOKUP(X2024,MonsterGroupTable!$A:$A,1,0)))))))</f>
        <v>g119</v>
      </c>
      <c r="AA2024">
        <v>5</v>
      </c>
      <c r="AE2024" s="1" t="s">
        <v>446</v>
      </c>
      <c r="AF2024" s="2" t="str">
        <f>IF(AND(ISBLANK(AE2024),OR(NOT(ISBLANK(AG2024)),NOT(ISBLANK(AH2024)))),#N/A,
IF(ISBLANK(AE2024),"",
IF(AND(NOT(ISERROR(VLOOKUP(AE2024,MonsterTable!$A:$B,MATCH(MonsterTable!$B$1,MonsterTable!$A$1:$B$1,0),0))),OR(ISBLANK(AG2024),ISBLANK(AH2024))),#N/A,
IFERROR(VLOOKUP(AE2024,MonsterTable!$A:$B,MATCH(MonsterTable!$B$1,MonsterTable!$A$1:$B$1,0),0),
IF(OR(NOT(ISBLANK(AG2024)),ISBLANK(AH2024)),#N/A,
IF(AE2024="empty","empty",
VLOOKUP(AE2024,MonsterGroupTable!$A:$A,1,0)))))))</f>
        <v>empty</v>
      </c>
      <c r="AH2024">
        <v>3</v>
      </c>
      <c r="AL2024" s="1" t="s">
        <v>340</v>
      </c>
      <c r="AM2024" s="2">
        <f>IF(AND(ISBLANK(AL2024),OR(NOT(ISBLANK(AN2024)),NOT(ISBLANK(AO2024)))),#N/A,
IF(ISBLANK(AL2024),"",
IF(AND(NOT(ISERROR(VLOOKUP(AL2024,MonsterTable!$A:$B,MATCH(MonsterTable!$B$1,MonsterTable!$A$1:$B$1,0),0))),OR(ISBLANK(AN2024),ISBLANK(AO2024))),#N/A,
IFERROR(VLOOKUP(AL2024,MonsterTable!$A:$B,MATCH(MonsterTable!$B$1,MonsterTable!$A$1:$B$1,0),0),
IF(OR(NOT(ISBLANK(AN2024)),ISBLANK(AO2024)),#N/A,
IF(AL2024="empty","empty",
VLOOKUP(AL2024,MonsterGroupTable!$A:$A,1,0)))))))</f>
        <v>204</v>
      </c>
      <c r="AN2024">
        <v>1</v>
      </c>
      <c r="AO2024">
        <v>1</v>
      </c>
      <c r="AP2024">
        <v>0</v>
      </c>
      <c r="AT2024" s="2" t="str">
        <f>IF(AND(ISBLANK(AS2024),OR(NOT(ISBLANK(AU2024)),NOT(ISBLANK(AV2024)))),#N/A,
IF(ISBLANK(AS2024),"",
IF(AND(NOT(ISERROR(VLOOKUP(AS2024,MonsterTable!$A:$B,MATCH(MonsterTable!$B$1,MonsterTable!$A$1:$B$1,0),0))),OR(ISBLANK(AU2024),ISBLANK(AV2024))),#N/A,
IFERROR(VLOOKUP(AS2024,MonsterTable!$A:$B,MATCH(MonsterTable!$B$1,MonsterTable!$A$1:$B$1,0),0),
IF(OR(NOT(ISBLANK(AU2024)),ISBLANK(AV2024)),#N/A,
IF(AS2024="empty","empty",
VLOOKUP(AS2024,MonsterGroupTable!$A:$A,1,0)))))))</f>
        <v/>
      </c>
      <c r="BA2024" s="2" t="str">
        <f>IF(AND(ISBLANK(AZ2024),OR(NOT(ISBLANK(BB2024)),NOT(ISBLANK(BC2024)))),#N/A,
IF(ISBLANK(AZ2024),"",
IF(AND(NOT(ISERROR(VLOOKUP(AZ2024,MonsterTable!$A:$B,MATCH(MonsterTable!$B$1,MonsterTable!$A$1:$B$1,0),0))),OR(ISBLANK(BB2024),ISBLANK(BC2024))),#N/A,
IFERROR(VLOOKUP(AZ2024,MonsterTable!$A:$B,MATCH(MonsterTable!$B$1,MonsterTable!$A$1:$B$1,0),0),
IF(OR(NOT(ISBLANK(BB2024)),ISBLANK(BC2024)),#N/A,
IF(AZ2024="empty","empty",
VLOOKUP(AZ2024,MonsterGroupTable!$A:$A,1,0)))))))</f>
        <v/>
      </c>
    </row>
    <row r="2025" spans="1:53">
      <c r="A2025">
        <v>20991</v>
      </c>
      <c r="B2025">
        <f t="shared" si="69"/>
        <v>1.1000000000000001</v>
      </c>
      <c r="C2025">
        <f t="shared" si="70"/>
        <v>1.1000000000000001</v>
      </c>
      <c r="F2025">
        <v>6300</v>
      </c>
      <c r="G2025">
        <v>325561</v>
      </c>
      <c r="H2025">
        <v>0</v>
      </c>
      <c r="I2025">
        <v>0</v>
      </c>
      <c r="J2025">
        <v>0</v>
      </c>
      <c r="K2025" t="s">
        <v>362</v>
      </c>
      <c r="L2025" t="s">
        <v>256</v>
      </c>
      <c r="M2025" t="s">
        <v>443</v>
      </c>
      <c r="N2025" t="s">
        <v>444</v>
      </c>
      <c r="O2025">
        <v>0</v>
      </c>
      <c r="P2025">
        <v>-4.75</v>
      </c>
      <c r="Q2025">
        <v>-3.5</v>
      </c>
      <c r="R2025">
        <v>4.75</v>
      </c>
      <c r="S2025">
        <v>3</v>
      </c>
      <c r="T2025">
        <v>-13.5</v>
      </c>
      <c r="U2025">
        <v>2.5499999999999998</v>
      </c>
      <c r="V2025">
        <v>-6.75</v>
      </c>
      <c r="W2025" t="str">
        <f t="shared" si="68"/>
        <v>g120,5,empty,3,206,1,1,0</v>
      </c>
      <c r="X2025" s="1" t="s">
        <v>319</v>
      </c>
      <c r="Y2025" s="2" t="str">
        <f>IF(AND(ISBLANK(X2025),OR(NOT(ISBLANK(Z2025)),NOT(ISBLANK(AA2025)))),#N/A,
IF(ISBLANK(X2025),"",
IF(AND(NOT(ISERROR(VLOOKUP(X2025,MonsterTable!$A:$B,MATCH(MonsterTable!$B$1,MonsterTable!$A$1:$B$1,0),0))),OR(ISBLANK(Z2025),ISBLANK(AA2025))),#N/A,
IFERROR(VLOOKUP(X2025,MonsterTable!$A:$B,MATCH(MonsterTable!$B$1,MonsterTable!$A$1:$B$1,0),0),
IF(OR(NOT(ISBLANK(Z2025)),ISBLANK(AA2025)),#N/A,
IF(X2025="empty","empty",
VLOOKUP(X2025,MonsterGroupTable!$A:$A,1,0)))))))</f>
        <v>g120</v>
      </c>
      <c r="AA2025">
        <v>5</v>
      </c>
      <c r="AE2025" s="1" t="s">
        <v>446</v>
      </c>
      <c r="AF2025" s="2" t="str">
        <f>IF(AND(ISBLANK(AE2025),OR(NOT(ISBLANK(AG2025)),NOT(ISBLANK(AH2025)))),#N/A,
IF(ISBLANK(AE2025),"",
IF(AND(NOT(ISERROR(VLOOKUP(AE2025,MonsterTable!$A:$B,MATCH(MonsterTable!$B$1,MonsterTable!$A$1:$B$1,0),0))),OR(ISBLANK(AG2025),ISBLANK(AH2025))),#N/A,
IFERROR(VLOOKUP(AE2025,MonsterTable!$A:$B,MATCH(MonsterTable!$B$1,MonsterTable!$A$1:$B$1,0),0),
IF(OR(NOT(ISBLANK(AG2025)),ISBLANK(AH2025)),#N/A,
IF(AE2025="empty","empty",
VLOOKUP(AE2025,MonsterGroupTable!$A:$A,1,0)))))))</f>
        <v>empty</v>
      </c>
      <c r="AH2025">
        <v>3</v>
      </c>
      <c r="AL2025" s="1" t="s">
        <v>342</v>
      </c>
      <c r="AM2025" s="2">
        <f>IF(AND(ISBLANK(AL2025),OR(NOT(ISBLANK(AN2025)),NOT(ISBLANK(AO2025)))),#N/A,
IF(ISBLANK(AL2025),"",
IF(AND(NOT(ISERROR(VLOOKUP(AL2025,MonsterTable!$A:$B,MATCH(MonsterTable!$B$1,MonsterTable!$A$1:$B$1,0),0))),OR(ISBLANK(AN2025),ISBLANK(AO2025))),#N/A,
IFERROR(VLOOKUP(AL2025,MonsterTable!$A:$B,MATCH(MonsterTable!$B$1,MonsterTable!$A$1:$B$1,0),0),
IF(OR(NOT(ISBLANK(AN2025)),ISBLANK(AO2025)),#N/A,
IF(AL2025="empty","empty",
VLOOKUP(AL2025,MonsterGroupTable!$A:$A,1,0)))))))</f>
        <v>206</v>
      </c>
      <c r="AN2025">
        <v>1</v>
      </c>
      <c r="AO2025">
        <v>1</v>
      </c>
      <c r="AP2025">
        <v>0</v>
      </c>
      <c r="AT2025" s="2" t="str">
        <f>IF(AND(ISBLANK(AS2025),OR(NOT(ISBLANK(AU2025)),NOT(ISBLANK(AV2025)))),#N/A,
IF(ISBLANK(AS2025),"",
IF(AND(NOT(ISERROR(VLOOKUP(AS2025,MonsterTable!$A:$B,MATCH(MonsterTable!$B$1,MonsterTable!$A$1:$B$1,0),0))),OR(ISBLANK(AU2025),ISBLANK(AV2025))),#N/A,
IFERROR(VLOOKUP(AS2025,MonsterTable!$A:$B,MATCH(MonsterTable!$B$1,MonsterTable!$A$1:$B$1,0),0),
IF(OR(NOT(ISBLANK(AU2025)),ISBLANK(AV2025)),#N/A,
IF(AS2025="empty","empty",
VLOOKUP(AS2025,MonsterGroupTable!$A:$A,1,0)))))))</f>
        <v/>
      </c>
      <c r="BA2025" s="2" t="str">
        <f>IF(AND(ISBLANK(AZ2025),OR(NOT(ISBLANK(BB2025)),NOT(ISBLANK(BC2025)))),#N/A,
IF(ISBLANK(AZ2025),"",
IF(AND(NOT(ISERROR(VLOOKUP(AZ2025,MonsterTable!$A:$B,MATCH(MonsterTable!$B$1,MonsterTable!$A$1:$B$1,0),0))),OR(ISBLANK(BB2025),ISBLANK(BC2025))),#N/A,
IFERROR(VLOOKUP(AZ2025,MonsterTable!$A:$B,MATCH(MonsterTable!$B$1,MonsterTable!$A$1:$B$1,0),0),
IF(OR(NOT(ISBLANK(BB2025)),ISBLANK(BC2025)),#N/A,
IF(AZ2025="empty","empty",
VLOOKUP(AZ2025,MonsterGroupTable!$A:$A,1,0)))))))</f>
        <v/>
      </c>
    </row>
    <row r="2026" spans="1:53">
      <c r="A2026">
        <v>20992</v>
      </c>
      <c r="B2026">
        <f t="shared" si="69"/>
        <v>1.1000000000000001</v>
      </c>
      <c r="C2026">
        <f t="shared" si="70"/>
        <v>1.1000000000000001</v>
      </c>
      <c r="F2026">
        <v>6300</v>
      </c>
      <c r="G2026">
        <v>326506</v>
      </c>
      <c r="H2026">
        <v>0</v>
      </c>
      <c r="I2026">
        <v>0</v>
      </c>
      <c r="J2026">
        <v>0</v>
      </c>
      <c r="K2026" t="s">
        <v>362</v>
      </c>
      <c r="L2026" t="s">
        <v>256</v>
      </c>
      <c r="M2026" t="s">
        <v>443</v>
      </c>
      <c r="N2026" t="s">
        <v>444</v>
      </c>
      <c r="O2026">
        <v>0</v>
      </c>
      <c r="P2026">
        <v>-4.75</v>
      </c>
      <c r="Q2026">
        <v>-3.5</v>
      </c>
      <c r="R2026">
        <v>4.75</v>
      </c>
      <c r="S2026">
        <v>3</v>
      </c>
      <c r="T2026">
        <v>-13.5</v>
      </c>
      <c r="U2026">
        <v>2.5499999999999998</v>
      </c>
      <c r="V2026">
        <v>-6.75</v>
      </c>
      <c r="W2026" t="str">
        <f t="shared" si="68"/>
        <v>g120,5,empty,3,206,1,1,0</v>
      </c>
      <c r="X2026" s="1" t="s">
        <v>319</v>
      </c>
      <c r="Y2026" s="2" t="str">
        <f>IF(AND(ISBLANK(X2026),OR(NOT(ISBLANK(Z2026)),NOT(ISBLANK(AA2026)))),#N/A,
IF(ISBLANK(X2026),"",
IF(AND(NOT(ISERROR(VLOOKUP(X2026,MonsterTable!$A:$B,MATCH(MonsterTable!$B$1,MonsterTable!$A$1:$B$1,0),0))),OR(ISBLANK(Z2026),ISBLANK(AA2026))),#N/A,
IFERROR(VLOOKUP(X2026,MonsterTable!$A:$B,MATCH(MonsterTable!$B$1,MonsterTable!$A$1:$B$1,0),0),
IF(OR(NOT(ISBLANK(Z2026)),ISBLANK(AA2026)),#N/A,
IF(X2026="empty","empty",
VLOOKUP(X2026,MonsterGroupTable!$A:$A,1,0)))))))</f>
        <v>g120</v>
      </c>
      <c r="AA2026">
        <v>5</v>
      </c>
      <c r="AE2026" s="1" t="s">
        <v>446</v>
      </c>
      <c r="AF2026" s="2" t="str">
        <f>IF(AND(ISBLANK(AE2026),OR(NOT(ISBLANK(AG2026)),NOT(ISBLANK(AH2026)))),#N/A,
IF(ISBLANK(AE2026),"",
IF(AND(NOT(ISERROR(VLOOKUP(AE2026,MonsterTable!$A:$B,MATCH(MonsterTable!$B$1,MonsterTable!$A$1:$B$1,0),0))),OR(ISBLANK(AG2026),ISBLANK(AH2026))),#N/A,
IFERROR(VLOOKUP(AE2026,MonsterTable!$A:$B,MATCH(MonsterTable!$B$1,MonsterTable!$A$1:$B$1,0),0),
IF(OR(NOT(ISBLANK(AG2026)),ISBLANK(AH2026)),#N/A,
IF(AE2026="empty","empty",
VLOOKUP(AE2026,MonsterGroupTable!$A:$A,1,0)))))))</f>
        <v>empty</v>
      </c>
      <c r="AH2026">
        <v>3</v>
      </c>
      <c r="AL2026" s="1" t="s">
        <v>342</v>
      </c>
      <c r="AM2026" s="2">
        <f>IF(AND(ISBLANK(AL2026),OR(NOT(ISBLANK(AN2026)),NOT(ISBLANK(AO2026)))),#N/A,
IF(ISBLANK(AL2026),"",
IF(AND(NOT(ISERROR(VLOOKUP(AL2026,MonsterTable!$A:$B,MATCH(MonsterTable!$B$1,MonsterTable!$A$1:$B$1,0),0))),OR(ISBLANK(AN2026),ISBLANK(AO2026))),#N/A,
IFERROR(VLOOKUP(AL2026,MonsterTable!$A:$B,MATCH(MonsterTable!$B$1,MonsterTable!$A$1:$B$1,0),0),
IF(OR(NOT(ISBLANK(AN2026)),ISBLANK(AO2026)),#N/A,
IF(AL2026="empty","empty",
VLOOKUP(AL2026,MonsterGroupTable!$A:$A,1,0)))))))</f>
        <v>206</v>
      </c>
      <c r="AN2026">
        <v>1</v>
      </c>
      <c r="AO2026">
        <v>1</v>
      </c>
      <c r="AP2026">
        <v>0</v>
      </c>
      <c r="AT2026" s="2" t="str">
        <f>IF(AND(ISBLANK(AS2026),OR(NOT(ISBLANK(AU2026)),NOT(ISBLANK(AV2026)))),#N/A,
IF(ISBLANK(AS2026),"",
IF(AND(NOT(ISERROR(VLOOKUP(AS2026,MonsterTable!$A:$B,MATCH(MonsterTable!$B$1,MonsterTable!$A$1:$B$1,0),0))),OR(ISBLANK(AU2026),ISBLANK(AV2026))),#N/A,
IFERROR(VLOOKUP(AS2026,MonsterTable!$A:$B,MATCH(MonsterTable!$B$1,MonsterTable!$A$1:$B$1,0),0),
IF(OR(NOT(ISBLANK(AU2026)),ISBLANK(AV2026)),#N/A,
IF(AS2026="empty","empty",
VLOOKUP(AS2026,MonsterGroupTable!$A:$A,1,0)))))))</f>
        <v/>
      </c>
      <c r="BA2026" s="2" t="str">
        <f>IF(AND(ISBLANK(AZ2026),OR(NOT(ISBLANK(BB2026)),NOT(ISBLANK(BC2026)))),#N/A,
IF(ISBLANK(AZ2026),"",
IF(AND(NOT(ISERROR(VLOOKUP(AZ2026,MonsterTable!$A:$B,MATCH(MonsterTable!$B$1,MonsterTable!$A$1:$B$1,0),0))),OR(ISBLANK(BB2026),ISBLANK(BC2026))),#N/A,
IFERROR(VLOOKUP(AZ2026,MonsterTable!$A:$B,MATCH(MonsterTable!$B$1,MonsterTable!$A$1:$B$1,0),0),
IF(OR(NOT(ISBLANK(BB2026)),ISBLANK(BC2026)),#N/A,
IF(AZ2026="empty","empty",
VLOOKUP(AZ2026,MonsterGroupTable!$A:$A,1,0)))))))</f>
        <v/>
      </c>
    </row>
    <row r="2027" spans="1:53">
      <c r="A2027">
        <v>20993</v>
      </c>
      <c r="B2027">
        <f t="shared" si="69"/>
        <v>1.1000000000000001</v>
      </c>
      <c r="C2027">
        <f t="shared" si="70"/>
        <v>1.1000000000000001</v>
      </c>
      <c r="F2027">
        <v>6300</v>
      </c>
      <c r="G2027">
        <v>327451</v>
      </c>
      <c r="H2027">
        <v>0</v>
      </c>
      <c r="I2027">
        <v>0</v>
      </c>
      <c r="J2027">
        <v>0</v>
      </c>
      <c r="K2027" t="s">
        <v>362</v>
      </c>
      <c r="L2027" t="s">
        <v>256</v>
      </c>
      <c r="M2027" t="s">
        <v>443</v>
      </c>
      <c r="N2027" t="s">
        <v>444</v>
      </c>
      <c r="O2027">
        <v>0</v>
      </c>
      <c r="P2027">
        <v>-4.75</v>
      </c>
      <c r="Q2027">
        <v>-3.5</v>
      </c>
      <c r="R2027">
        <v>4.75</v>
      </c>
      <c r="S2027">
        <v>3</v>
      </c>
      <c r="T2027">
        <v>-13.5</v>
      </c>
      <c r="U2027">
        <v>2.5499999999999998</v>
      </c>
      <c r="V2027">
        <v>-6.75</v>
      </c>
      <c r="W2027" t="str">
        <f t="shared" si="68"/>
        <v>g120,5,empty,3,206,1,1,0</v>
      </c>
      <c r="X2027" s="1" t="s">
        <v>319</v>
      </c>
      <c r="Y2027" s="2" t="str">
        <f>IF(AND(ISBLANK(X2027),OR(NOT(ISBLANK(Z2027)),NOT(ISBLANK(AA2027)))),#N/A,
IF(ISBLANK(X2027),"",
IF(AND(NOT(ISERROR(VLOOKUP(X2027,MonsterTable!$A:$B,MATCH(MonsterTable!$B$1,MonsterTable!$A$1:$B$1,0),0))),OR(ISBLANK(Z2027),ISBLANK(AA2027))),#N/A,
IFERROR(VLOOKUP(X2027,MonsterTable!$A:$B,MATCH(MonsterTable!$B$1,MonsterTable!$A$1:$B$1,0),0),
IF(OR(NOT(ISBLANK(Z2027)),ISBLANK(AA2027)),#N/A,
IF(X2027="empty","empty",
VLOOKUP(X2027,MonsterGroupTable!$A:$A,1,0)))))))</f>
        <v>g120</v>
      </c>
      <c r="AA2027">
        <v>5</v>
      </c>
      <c r="AE2027" s="1" t="s">
        <v>446</v>
      </c>
      <c r="AF2027" s="2" t="str">
        <f>IF(AND(ISBLANK(AE2027),OR(NOT(ISBLANK(AG2027)),NOT(ISBLANK(AH2027)))),#N/A,
IF(ISBLANK(AE2027),"",
IF(AND(NOT(ISERROR(VLOOKUP(AE2027,MonsterTable!$A:$B,MATCH(MonsterTable!$B$1,MonsterTable!$A$1:$B$1,0),0))),OR(ISBLANK(AG2027),ISBLANK(AH2027))),#N/A,
IFERROR(VLOOKUP(AE2027,MonsterTable!$A:$B,MATCH(MonsterTable!$B$1,MonsterTable!$A$1:$B$1,0),0),
IF(OR(NOT(ISBLANK(AG2027)),ISBLANK(AH2027)),#N/A,
IF(AE2027="empty","empty",
VLOOKUP(AE2027,MonsterGroupTable!$A:$A,1,0)))))))</f>
        <v>empty</v>
      </c>
      <c r="AH2027">
        <v>3</v>
      </c>
      <c r="AL2027" s="1" t="s">
        <v>342</v>
      </c>
      <c r="AM2027" s="2">
        <f>IF(AND(ISBLANK(AL2027),OR(NOT(ISBLANK(AN2027)),NOT(ISBLANK(AO2027)))),#N/A,
IF(ISBLANK(AL2027),"",
IF(AND(NOT(ISERROR(VLOOKUP(AL2027,MonsterTable!$A:$B,MATCH(MonsterTable!$B$1,MonsterTable!$A$1:$B$1,0),0))),OR(ISBLANK(AN2027),ISBLANK(AO2027))),#N/A,
IFERROR(VLOOKUP(AL2027,MonsterTable!$A:$B,MATCH(MonsterTable!$B$1,MonsterTable!$A$1:$B$1,0),0),
IF(OR(NOT(ISBLANK(AN2027)),ISBLANK(AO2027)),#N/A,
IF(AL2027="empty","empty",
VLOOKUP(AL2027,MonsterGroupTable!$A:$A,1,0)))))))</f>
        <v>206</v>
      </c>
      <c r="AN2027">
        <v>1</v>
      </c>
      <c r="AO2027">
        <v>1</v>
      </c>
      <c r="AP2027">
        <v>0</v>
      </c>
      <c r="AT2027" s="2" t="str">
        <f>IF(AND(ISBLANK(AS2027),OR(NOT(ISBLANK(AU2027)),NOT(ISBLANK(AV2027)))),#N/A,
IF(ISBLANK(AS2027),"",
IF(AND(NOT(ISERROR(VLOOKUP(AS2027,MonsterTable!$A:$B,MATCH(MonsterTable!$B$1,MonsterTable!$A$1:$B$1,0),0))),OR(ISBLANK(AU2027),ISBLANK(AV2027))),#N/A,
IFERROR(VLOOKUP(AS2027,MonsterTable!$A:$B,MATCH(MonsterTable!$B$1,MonsterTable!$A$1:$B$1,0),0),
IF(OR(NOT(ISBLANK(AU2027)),ISBLANK(AV2027)),#N/A,
IF(AS2027="empty","empty",
VLOOKUP(AS2027,MonsterGroupTable!$A:$A,1,0)))))))</f>
        <v/>
      </c>
      <c r="BA2027" s="2" t="str">
        <f>IF(AND(ISBLANK(AZ2027),OR(NOT(ISBLANK(BB2027)),NOT(ISBLANK(BC2027)))),#N/A,
IF(ISBLANK(AZ2027),"",
IF(AND(NOT(ISERROR(VLOOKUP(AZ2027,MonsterTable!$A:$B,MATCH(MonsterTable!$B$1,MonsterTable!$A$1:$B$1,0),0))),OR(ISBLANK(BB2027),ISBLANK(BC2027))),#N/A,
IFERROR(VLOOKUP(AZ2027,MonsterTable!$A:$B,MATCH(MonsterTable!$B$1,MonsterTable!$A$1:$B$1,0),0),
IF(OR(NOT(ISBLANK(BB2027)),ISBLANK(BC2027)),#N/A,
IF(AZ2027="empty","empty",
VLOOKUP(AZ2027,MonsterGroupTable!$A:$A,1,0)))))))</f>
        <v/>
      </c>
    </row>
    <row r="2028" spans="1:53">
      <c r="A2028">
        <v>20994</v>
      </c>
      <c r="B2028">
        <f t="shared" si="69"/>
        <v>1.1000000000000001</v>
      </c>
      <c r="C2028">
        <f t="shared" si="70"/>
        <v>1.1000000000000001</v>
      </c>
      <c r="F2028">
        <v>6300</v>
      </c>
      <c r="G2028">
        <v>328396</v>
      </c>
      <c r="H2028">
        <v>0</v>
      </c>
      <c r="I2028">
        <v>0</v>
      </c>
      <c r="J2028">
        <v>0</v>
      </c>
      <c r="K2028" t="s">
        <v>362</v>
      </c>
      <c r="L2028" t="s">
        <v>256</v>
      </c>
      <c r="M2028" t="s">
        <v>443</v>
      </c>
      <c r="N2028" t="s">
        <v>444</v>
      </c>
      <c r="O2028">
        <v>0</v>
      </c>
      <c r="P2028">
        <v>-4.75</v>
      </c>
      <c r="Q2028">
        <v>-3.5</v>
      </c>
      <c r="R2028">
        <v>4.75</v>
      </c>
      <c r="S2028">
        <v>3</v>
      </c>
      <c r="T2028">
        <v>-13.5</v>
      </c>
      <c r="U2028">
        <v>2.5499999999999998</v>
      </c>
      <c r="V2028">
        <v>-6.75</v>
      </c>
      <c r="W2028" t="str">
        <f t="shared" si="68"/>
        <v>g120,5,empty,3,206,1,1,0</v>
      </c>
      <c r="X2028" s="1" t="s">
        <v>319</v>
      </c>
      <c r="Y2028" s="2" t="str">
        <f>IF(AND(ISBLANK(X2028),OR(NOT(ISBLANK(Z2028)),NOT(ISBLANK(AA2028)))),#N/A,
IF(ISBLANK(X2028),"",
IF(AND(NOT(ISERROR(VLOOKUP(X2028,MonsterTable!$A:$B,MATCH(MonsterTable!$B$1,MonsterTable!$A$1:$B$1,0),0))),OR(ISBLANK(Z2028),ISBLANK(AA2028))),#N/A,
IFERROR(VLOOKUP(X2028,MonsterTable!$A:$B,MATCH(MonsterTable!$B$1,MonsterTable!$A$1:$B$1,0),0),
IF(OR(NOT(ISBLANK(Z2028)),ISBLANK(AA2028)),#N/A,
IF(X2028="empty","empty",
VLOOKUP(X2028,MonsterGroupTable!$A:$A,1,0)))))))</f>
        <v>g120</v>
      </c>
      <c r="AA2028">
        <v>5</v>
      </c>
      <c r="AE2028" s="1" t="s">
        <v>446</v>
      </c>
      <c r="AF2028" s="2" t="str">
        <f>IF(AND(ISBLANK(AE2028),OR(NOT(ISBLANK(AG2028)),NOT(ISBLANK(AH2028)))),#N/A,
IF(ISBLANK(AE2028),"",
IF(AND(NOT(ISERROR(VLOOKUP(AE2028,MonsterTable!$A:$B,MATCH(MonsterTable!$B$1,MonsterTable!$A$1:$B$1,0),0))),OR(ISBLANK(AG2028),ISBLANK(AH2028))),#N/A,
IFERROR(VLOOKUP(AE2028,MonsterTable!$A:$B,MATCH(MonsterTable!$B$1,MonsterTable!$A$1:$B$1,0),0),
IF(OR(NOT(ISBLANK(AG2028)),ISBLANK(AH2028)),#N/A,
IF(AE2028="empty","empty",
VLOOKUP(AE2028,MonsterGroupTable!$A:$A,1,0)))))))</f>
        <v>empty</v>
      </c>
      <c r="AH2028">
        <v>3</v>
      </c>
      <c r="AL2028" s="1" t="s">
        <v>342</v>
      </c>
      <c r="AM2028" s="2">
        <f>IF(AND(ISBLANK(AL2028),OR(NOT(ISBLANK(AN2028)),NOT(ISBLANK(AO2028)))),#N/A,
IF(ISBLANK(AL2028),"",
IF(AND(NOT(ISERROR(VLOOKUP(AL2028,MonsterTable!$A:$B,MATCH(MonsterTable!$B$1,MonsterTable!$A$1:$B$1,0),0))),OR(ISBLANK(AN2028),ISBLANK(AO2028))),#N/A,
IFERROR(VLOOKUP(AL2028,MonsterTable!$A:$B,MATCH(MonsterTable!$B$1,MonsterTable!$A$1:$B$1,0),0),
IF(OR(NOT(ISBLANK(AN2028)),ISBLANK(AO2028)),#N/A,
IF(AL2028="empty","empty",
VLOOKUP(AL2028,MonsterGroupTable!$A:$A,1,0)))))))</f>
        <v>206</v>
      </c>
      <c r="AN2028">
        <v>1</v>
      </c>
      <c r="AO2028">
        <v>1</v>
      </c>
      <c r="AP2028">
        <v>0</v>
      </c>
      <c r="AT2028" s="2" t="str">
        <f>IF(AND(ISBLANK(AS2028),OR(NOT(ISBLANK(AU2028)),NOT(ISBLANK(AV2028)))),#N/A,
IF(ISBLANK(AS2028),"",
IF(AND(NOT(ISERROR(VLOOKUP(AS2028,MonsterTable!$A:$B,MATCH(MonsterTable!$B$1,MonsterTable!$A$1:$B$1,0),0))),OR(ISBLANK(AU2028),ISBLANK(AV2028))),#N/A,
IFERROR(VLOOKUP(AS2028,MonsterTable!$A:$B,MATCH(MonsterTable!$B$1,MonsterTable!$A$1:$B$1,0),0),
IF(OR(NOT(ISBLANK(AU2028)),ISBLANK(AV2028)),#N/A,
IF(AS2028="empty","empty",
VLOOKUP(AS2028,MonsterGroupTable!$A:$A,1,0)))))))</f>
        <v/>
      </c>
      <c r="BA2028" s="2" t="str">
        <f>IF(AND(ISBLANK(AZ2028),OR(NOT(ISBLANK(BB2028)),NOT(ISBLANK(BC2028)))),#N/A,
IF(ISBLANK(AZ2028),"",
IF(AND(NOT(ISERROR(VLOOKUP(AZ2028,MonsterTable!$A:$B,MATCH(MonsterTable!$B$1,MonsterTable!$A$1:$B$1,0),0))),OR(ISBLANK(BB2028),ISBLANK(BC2028))),#N/A,
IFERROR(VLOOKUP(AZ2028,MonsterTable!$A:$B,MATCH(MonsterTable!$B$1,MonsterTable!$A$1:$B$1,0),0),
IF(OR(NOT(ISBLANK(BB2028)),ISBLANK(BC2028)),#N/A,
IF(AZ2028="empty","empty",
VLOOKUP(AZ2028,MonsterGroupTable!$A:$A,1,0)))))))</f>
        <v/>
      </c>
    </row>
    <row r="2029" spans="1:53">
      <c r="A2029">
        <v>20995</v>
      </c>
      <c r="B2029">
        <f t="shared" si="69"/>
        <v>1.1000000000000001</v>
      </c>
      <c r="C2029">
        <f t="shared" si="70"/>
        <v>1.1000000000000001</v>
      </c>
      <c r="F2029">
        <v>6300</v>
      </c>
      <c r="G2029">
        <v>329341</v>
      </c>
      <c r="H2029">
        <v>0</v>
      </c>
      <c r="I2029">
        <v>0</v>
      </c>
      <c r="J2029">
        <v>0</v>
      </c>
      <c r="K2029" t="s">
        <v>362</v>
      </c>
      <c r="L2029" t="s">
        <v>256</v>
      </c>
      <c r="M2029" t="s">
        <v>443</v>
      </c>
      <c r="N2029" t="s">
        <v>444</v>
      </c>
      <c r="O2029">
        <v>0</v>
      </c>
      <c r="P2029">
        <v>-4.75</v>
      </c>
      <c r="Q2029">
        <v>-3.5</v>
      </c>
      <c r="R2029">
        <v>4.75</v>
      </c>
      <c r="S2029">
        <v>3</v>
      </c>
      <c r="T2029">
        <v>-13.5</v>
      </c>
      <c r="U2029">
        <v>2.5499999999999998</v>
      </c>
      <c r="V2029">
        <v>-6.75</v>
      </c>
      <c r="W2029" t="str">
        <f t="shared" si="68"/>
        <v>g120,5,empty,3,206,1,1,0</v>
      </c>
      <c r="X2029" s="1" t="s">
        <v>319</v>
      </c>
      <c r="Y2029" s="2" t="str">
        <f>IF(AND(ISBLANK(X2029),OR(NOT(ISBLANK(Z2029)),NOT(ISBLANK(AA2029)))),#N/A,
IF(ISBLANK(X2029),"",
IF(AND(NOT(ISERROR(VLOOKUP(X2029,MonsterTable!$A:$B,MATCH(MonsterTable!$B$1,MonsterTable!$A$1:$B$1,0),0))),OR(ISBLANK(Z2029),ISBLANK(AA2029))),#N/A,
IFERROR(VLOOKUP(X2029,MonsterTable!$A:$B,MATCH(MonsterTable!$B$1,MonsterTable!$A$1:$B$1,0),0),
IF(OR(NOT(ISBLANK(Z2029)),ISBLANK(AA2029)),#N/A,
IF(X2029="empty","empty",
VLOOKUP(X2029,MonsterGroupTable!$A:$A,1,0)))))))</f>
        <v>g120</v>
      </c>
      <c r="AA2029">
        <v>5</v>
      </c>
      <c r="AE2029" s="1" t="s">
        <v>446</v>
      </c>
      <c r="AF2029" s="2" t="str">
        <f>IF(AND(ISBLANK(AE2029),OR(NOT(ISBLANK(AG2029)),NOT(ISBLANK(AH2029)))),#N/A,
IF(ISBLANK(AE2029),"",
IF(AND(NOT(ISERROR(VLOOKUP(AE2029,MonsterTable!$A:$B,MATCH(MonsterTable!$B$1,MonsterTable!$A$1:$B$1,0),0))),OR(ISBLANK(AG2029),ISBLANK(AH2029))),#N/A,
IFERROR(VLOOKUP(AE2029,MonsterTable!$A:$B,MATCH(MonsterTable!$B$1,MonsterTable!$A$1:$B$1,0),0),
IF(OR(NOT(ISBLANK(AG2029)),ISBLANK(AH2029)),#N/A,
IF(AE2029="empty","empty",
VLOOKUP(AE2029,MonsterGroupTable!$A:$A,1,0)))))))</f>
        <v>empty</v>
      </c>
      <c r="AH2029">
        <v>3</v>
      </c>
      <c r="AL2029" s="1" t="s">
        <v>342</v>
      </c>
      <c r="AM2029" s="2">
        <f>IF(AND(ISBLANK(AL2029),OR(NOT(ISBLANK(AN2029)),NOT(ISBLANK(AO2029)))),#N/A,
IF(ISBLANK(AL2029),"",
IF(AND(NOT(ISERROR(VLOOKUP(AL2029,MonsterTable!$A:$B,MATCH(MonsterTable!$B$1,MonsterTable!$A$1:$B$1,0),0))),OR(ISBLANK(AN2029),ISBLANK(AO2029))),#N/A,
IFERROR(VLOOKUP(AL2029,MonsterTable!$A:$B,MATCH(MonsterTable!$B$1,MonsterTable!$A$1:$B$1,0),0),
IF(OR(NOT(ISBLANK(AN2029)),ISBLANK(AO2029)),#N/A,
IF(AL2029="empty","empty",
VLOOKUP(AL2029,MonsterGroupTable!$A:$A,1,0)))))))</f>
        <v>206</v>
      </c>
      <c r="AN2029">
        <v>1</v>
      </c>
      <c r="AO2029">
        <v>1</v>
      </c>
      <c r="AP2029">
        <v>0</v>
      </c>
      <c r="AT2029" s="2" t="str">
        <f>IF(AND(ISBLANK(AS2029),OR(NOT(ISBLANK(AU2029)),NOT(ISBLANK(AV2029)))),#N/A,
IF(ISBLANK(AS2029),"",
IF(AND(NOT(ISERROR(VLOOKUP(AS2029,MonsterTable!$A:$B,MATCH(MonsterTable!$B$1,MonsterTable!$A$1:$B$1,0),0))),OR(ISBLANK(AU2029),ISBLANK(AV2029))),#N/A,
IFERROR(VLOOKUP(AS2029,MonsterTable!$A:$B,MATCH(MonsterTable!$B$1,MonsterTable!$A$1:$B$1,0),0),
IF(OR(NOT(ISBLANK(AU2029)),ISBLANK(AV2029)),#N/A,
IF(AS2029="empty","empty",
VLOOKUP(AS2029,MonsterGroupTable!$A:$A,1,0)))))))</f>
        <v/>
      </c>
      <c r="BA2029" s="2" t="str">
        <f>IF(AND(ISBLANK(AZ2029),OR(NOT(ISBLANK(BB2029)),NOT(ISBLANK(BC2029)))),#N/A,
IF(ISBLANK(AZ2029),"",
IF(AND(NOT(ISERROR(VLOOKUP(AZ2029,MonsterTable!$A:$B,MATCH(MonsterTable!$B$1,MonsterTable!$A$1:$B$1,0),0))),OR(ISBLANK(BB2029),ISBLANK(BC2029))),#N/A,
IFERROR(VLOOKUP(AZ2029,MonsterTable!$A:$B,MATCH(MonsterTable!$B$1,MonsterTable!$A$1:$B$1,0),0),
IF(OR(NOT(ISBLANK(BB2029)),ISBLANK(BC2029)),#N/A,
IF(AZ2029="empty","empty",
VLOOKUP(AZ2029,MonsterGroupTable!$A:$A,1,0)))))))</f>
        <v/>
      </c>
    </row>
    <row r="2030" spans="1:53">
      <c r="A2030">
        <v>20996</v>
      </c>
      <c r="B2030">
        <f t="shared" si="69"/>
        <v>1.1000000000000001</v>
      </c>
      <c r="C2030">
        <f t="shared" si="70"/>
        <v>1.1000000000000001</v>
      </c>
      <c r="F2030">
        <v>6300</v>
      </c>
      <c r="G2030">
        <v>330286</v>
      </c>
      <c r="H2030">
        <v>0</v>
      </c>
      <c r="I2030">
        <v>0</v>
      </c>
      <c r="J2030">
        <v>0</v>
      </c>
      <c r="K2030" t="s">
        <v>362</v>
      </c>
      <c r="L2030" t="s">
        <v>256</v>
      </c>
      <c r="M2030" t="s">
        <v>443</v>
      </c>
      <c r="N2030" t="s">
        <v>444</v>
      </c>
      <c r="O2030">
        <v>0</v>
      </c>
      <c r="P2030">
        <v>-4.75</v>
      </c>
      <c r="Q2030">
        <v>-3.5</v>
      </c>
      <c r="R2030">
        <v>4.75</v>
      </c>
      <c r="S2030">
        <v>3</v>
      </c>
      <c r="T2030">
        <v>-13.5</v>
      </c>
      <c r="U2030">
        <v>2.5499999999999998</v>
      </c>
      <c r="V2030">
        <v>-6.75</v>
      </c>
      <c r="W2030" t="str">
        <f t="shared" si="68"/>
        <v>g120,5,empty,3,206,1,1,0</v>
      </c>
      <c r="X2030" s="1" t="s">
        <v>319</v>
      </c>
      <c r="Y2030" s="2" t="str">
        <f>IF(AND(ISBLANK(X2030),OR(NOT(ISBLANK(Z2030)),NOT(ISBLANK(AA2030)))),#N/A,
IF(ISBLANK(X2030),"",
IF(AND(NOT(ISERROR(VLOOKUP(X2030,MonsterTable!$A:$B,MATCH(MonsterTable!$B$1,MonsterTable!$A$1:$B$1,0),0))),OR(ISBLANK(Z2030),ISBLANK(AA2030))),#N/A,
IFERROR(VLOOKUP(X2030,MonsterTable!$A:$B,MATCH(MonsterTable!$B$1,MonsterTable!$A$1:$B$1,0),0),
IF(OR(NOT(ISBLANK(Z2030)),ISBLANK(AA2030)),#N/A,
IF(X2030="empty","empty",
VLOOKUP(X2030,MonsterGroupTable!$A:$A,1,0)))))))</f>
        <v>g120</v>
      </c>
      <c r="AA2030">
        <v>5</v>
      </c>
      <c r="AE2030" s="1" t="s">
        <v>446</v>
      </c>
      <c r="AF2030" s="2" t="str">
        <f>IF(AND(ISBLANK(AE2030),OR(NOT(ISBLANK(AG2030)),NOT(ISBLANK(AH2030)))),#N/A,
IF(ISBLANK(AE2030),"",
IF(AND(NOT(ISERROR(VLOOKUP(AE2030,MonsterTable!$A:$B,MATCH(MonsterTable!$B$1,MonsterTable!$A$1:$B$1,0),0))),OR(ISBLANK(AG2030),ISBLANK(AH2030))),#N/A,
IFERROR(VLOOKUP(AE2030,MonsterTable!$A:$B,MATCH(MonsterTable!$B$1,MonsterTable!$A$1:$B$1,0),0),
IF(OR(NOT(ISBLANK(AG2030)),ISBLANK(AH2030)),#N/A,
IF(AE2030="empty","empty",
VLOOKUP(AE2030,MonsterGroupTable!$A:$A,1,0)))))))</f>
        <v>empty</v>
      </c>
      <c r="AH2030">
        <v>3</v>
      </c>
      <c r="AL2030" s="1" t="s">
        <v>342</v>
      </c>
      <c r="AM2030" s="2">
        <f>IF(AND(ISBLANK(AL2030),OR(NOT(ISBLANK(AN2030)),NOT(ISBLANK(AO2030)))),#N/A,
IF(ISBLANK(AL2030),"",
IF(AND(NOT(ISERROR(VLOOKUP(AL2030,MonsterTable!$A:$B,MATCH(MonsterTable!$B$1,MonsterTable!$A$1:$B$1,0),0))),OR(ISBLANK(AN2030),ISBLANK(AO2030))),#N/A,
IFERROR(VLOOKUP(AL2030,MonsterTable!$A:$B,MATCH(MonsterTable!$B$1,MonsterTable!$A$1:$B$1,0),0),
IF(OR(NOT(ISBLANK(AN2030)),ISBLANK(AO2030)),#N/A,
IF(AL2030="empty","empty",
VLOOKUP(AL2030,MonsterGroupTable!$A:$A,1,0)))))))</f>
        <v>206</v>
      </c>
      <c r="AN2030">
        <v>1</v>
      </c>
      <c r="AO2030">
        <v>1</v>
      </c>
      <c r="AP2030">
        <v>0</v>
      </c>
      <c r="AT2030" s="2" t="str">
        <f>IF(AND(ISBLANK(AS2030),OR(NOT(ISBLANK(AU2030)),NOT(ISBLANK(AV2030)))),#N/A,
IF(ISBLANK(AS2030),"",
IF(AND(NOT(ISERROR(VLOOKUP(AS2030,MonsterTable!$A:$B,MATCH(MonsterTable!$B$1,MonsterTable!$A$1:$B$1,0),0))),OR(ISBLANK(AU2030),ISBLANK(AV2030))),#N/A,
IFERROR(VLOOKUP(AS2030,MonsterTable!$A:$B,MATCH(MonsterTable!$B$1,MonsterTable!$A$1:$B$1,0),0),
IF(OR(NOT(ISBLANK(AU2030)),ISBLANK(AV2030)),#N/A,
IF(AS2030="empty","empty",
VLOOKUP(AS2030,MonsterGroupTable!$A:$A,1,0)))))))</f>
        <v/>
      </c>
      <c r="BA2030" s="2" t="str">
        <f>IF(AND(ISBLANK(AZ2030),OR(NOT(ISBLANK(BB2030)),NOT(ISBLANK(BC2030)))),#N/A,
IF(ISBLANK(AZ2030),"",
IF(AND(NOT(ISERROR(VLOOKUP(AZ2030,MonsterTable!$A:$B,MATCH(MonsterTable!$B$1,MonsterTable!$A$1:$B$1,0),0))),OR(ISBLANK(BB2030),ISBLANK(BC2030))),#N/A,
IFERROR(VLOOKUP(AZ2030,MonsterTable!$A:$B,MATCH(MonsterTable!$B$1,MonsterTable!$A$1:$B$1,0),0),
IF(OR(NOT(ISBLANK(BB2030)),ISBLANK(BC2030)),#N/A,
IF(AZ2030="empty","empty",
VLOOKUP(AZ2030,MonsterGroupTable!$A:$A,1,0)))))))</f>
        <v/>
      </c>
    </row>
    <row r="2031" spans="1:53">
      <c r="A2031">
        <v>20997</v>
      </c>
      <c r="B2031">
        <f t="shared" si="69"/>
        <v>1.1000000000000001</v>
      </c>
      <c r="C2031">
        <f t="shared" si="70"/>
        <v>1.1000000000000001</v>
      </c>
      <c r="F2031">
        <v>6300</v>
      </c>
      <c r="G2031">
        <v>331231</v>
      </c>
      <c r="H2031">
        <v>0</v>
      </c>
      <c r="I2031">
        <v>0</v>
      </c>
      <c r="J2031">
        <v>0</v>
      </c>
      <c r="K2031" t="s">
        <v>362</v>
      </c>
      <c r="L2031" t="s">
        <v>256</v>
      </c>
      <c r="M2031" t="s">
        <v>443</v>
      </c>
      <c r="N2031" t="s">
        <v>444</v>
      </c>
      <c r="O2031">
        <v>0</v>
      </c>
      <c r="P2031">
        <v>-4.75</v>
      </c>
      <c r="Q2031">
        <v>-3.5</v>
      </c>
      <c r="R2031">
        <v>4.75</v>
      </c>
      <c r="S2031">
        <v>3</v>
      </c>
      <c r="T2031">
        <v>-13.5</v>
      </c>
      <c r="U2031">
        <v>2.5499999999999998</v>
      </c>
      <c r="V2031">
        <v>-6.75</v>
      </c>
      <c r="W2031" t="str">
        <f t="shared" si="68"/>
        <v>g120,5,empty,3,206,1,1,0</v>
      </c>
      <c r="X2031" s="1" t="s">
        <v>319</v>
      </c>
      <c r="Y2031" s="2" t="str">
        <f>IF(AND(ISBLANK(X2031),OR(NOT(ISBLANK(Z2031)),NOT(ISBLANK(AA2031)))),#N/A,
IF(ISBLANK(X2031),"",
IF(AND(NOT(ISERROR(VLOOKUP(X2031,MonsterTable!$A:$B,MATCH(MonsterTable!$B$1,MonsterTable!$A$1:$B$1,0),0))),OR(ISBLANK(Z2031),ISBLANK(AA2031))),#N/A,
IFERROR(VLOOKUP(X2031,MonsterTable!$A:$B,MATCH(MonsterTable!$B$1,MonsterTable!$A$1:$B$1,0),0),
IF(OR(NOT(ISBLANK(Z2031)),ISBLANK(AA2031)),#N/A,
IF(X2031="empty","empty",
VLOOKUP(X2031,MonsterGroupTable!$A:$A,1,0)))))))</f>
        <v>g120</v>
      </c>
      <c r="AA2031">
        <v>5</v>
      </c>
      <c r="AE2031" s="1" t="s">
        <v>446</v>
      </c>
      <c r="AF2031" s="2" t="str">
        <f>IF(AND(ISBLANK(AE2031),OR(NOT(ISBLANK(AG2031)),NOT(ISBLANK(AH2031)))),#N/A,
IF(ISBLANK(AE2031),"",
IF(AND(NOT(ISERROR(VLOOKUP(AE2031,MonsterTable!$A:$B,MATCH(MonsterTable!$B$1,MonsterTable!$A$1:$B$1,0),0))),OR(ISBLANK(AG2031),ISBLANK(AH2031))),#N/A,
IFERROR(VLOOKUP(AE2031,MonsterTable!$A:$B,MATCH(MonsterTable!$B$1,MonsterTable!$A$1:$B$1,0),0),
IF(OR(NOT(ISBLANK(AG2031)),ISBLANK(AH2031)),#N/A,
IF(AE2031="empty","empty",
VLOOKUP(AE2031,MonsterGroupTable!$A:$A,1,0)))))))</f>
        <v>empty</v>
      </c>
      <c r="AH2031">
        <v>3</v>
      </c>
      <c r="AL2031" s="1" t="s">
        <v>342</v>
      </c>
      <c r="AM2031" s="2">
        <f>IF(AND(ISBLANK(AL2031),OR(NOT(ISBLANK(AN2031)),NOT(ISBLANK(AO2031)))),#N/A,
IF(ISBLANK(AL2031),"",
IF(AND(NOT(ISERROR(VLOOKUP(AL2031,MonsterTable!$A:$B,MATCH(MonsterTable!$B$1,MonsterTable!$A$1:$B$1,0),0))),OR(ISBLANK(AN2031),ISBLANK(AO2031))),#N/A,
IFERROR(VLOOKUP(AL2031,MonsterTable!$A:$B,MATCH(MonsterTable!$B$1,MonsterTable!$A$1:$B$1,0),0),
IF(OR(NOT(ISBLANK(AN2031)),ISBLANK(AO2031)),#N/A,
IF(AL2031="empty","empty",
VLOOKUP(AL2031,MonsterGroupTable!$A:$A,1,0)))))))</f>
        <v>206</v>
      </c>
      <c r="AN2031">
        <v>1</v>
      </c>
      <c r="AO2031">
        <v>1</v>
      </c>
      <c r="AP2031">
        <v>0</v>
      </c>
      <c r="AT2031" s="2" t="str">
        <f>IF(AND(ISBLANK(AS2031),OR(NOT(ISBLANK(AU2031)),NOT(ISBLANK(AV2031)))),#N/A,
IF(ISBLANK(AS2031),"",
IF(AND(NOT(ISERROR(VLOOKUP(AS2031,MonsterTable!$A:$B,MATCH(MonsterTable!$B$1,MonsterTable!$A$1:$B$1,0),0))),OR(ISBLANK(AU2031),ISBLANK(AV2031))),#N/A,
IFERROR(VLOOKUP(AS2031,MonsterTable!$A:$B,MATCH(MonsterTable!$B$1,MonsterTable!$A$1:$B$1,0),0),
IF(OR(NOT(ISBLANK(AU2031)),ISBLANK(AV2031)),#N/A,
IF(AS2031="empty","empty",
VLOOKUP(AS2031,MonsterGroupTable!$A:$A,1,0)))))))</f>
        <v/>
      </c>
      <c r="BA2031" s="2" t="str">
        <f>IF(AND(ISBLANK(AZ2031),OR(NOT(ISBLANK(BB2031)),NOT(ISBLANK(BC2031)))),#N/A,
IF(ISBLANK(AZ2031),"",
IF(AND(NOT(ISERROR(VLOOKUP(AZ2031,MonsterTable!$A:$B,MATCH(MonsterTable!$B$1,MonsterTable!$A$1:$B$1,0),0))),OR(ISBLANK(BB2031),ISBLANK(BC2031))),#N/A,
IFERROR(VLOOKUP(AZ2031,MonsterTable!$A:$B,MATCH(MonsterTable!$B$1,MonsterTable!$A$1:$B$1,0),0),
IF(OR(NOT(ISBLANK(BB2031)),ISBLANK(BC2031)),#N/A,
IF(AZ2031="empty","empty",
VLOOKUP(AZ2031,MonsterGroupTable!$A:$A,1,0)))))))</f>
        <v/>
      </c>
    </row>
    <row r="2032" spans="1:53">
      <c r="A2032">
        <v>20998</v>
      </c>
      <c r="B2032">
        <f t="shared" si="69"/>
        <v>1.1000000000000001</v>
      </c>
      <c r="C2032">
        <f t="shared" si="70"/>
        <v>1.1000000000000001</v>
      </c>
      <c r="F2032">
        <v>6300</v>
      </c>
      <c r="G2032">
        <v>332176</v>
      </c>
      <c r="H2032">
        <v>0</v>
      </c>
      <c r="I2032">
        <v>0</v>
      </c>
      <c r="J2032">
        <v>0</v>
      </c>
      <c r="K2032" t="s">
        <v>362</v>
      </c>
      <c r="L2032" t="s">
        <v>256</v>
      </c>
      <c r="M2032" t="s">
        <v>443</v>
      </c>
      <c r="N2032" t="s">
        <v>444</v>
      </c>
      <c r="O2032">
        <v>0</v>
      </c>
      <c r="P2032">
        <v>-4.75</v>
      </c>
      <c r="Q2032">
        <v>-3.5</v>
      </c>
      <c r="R2032">
        <v>4.75</v>
      </c>
      <c r="S2032">
        <v>3</v>
      </c>
      <c r="T2032">
        <v>-13.5</v>
      </c>
      <c r="U2032">
        <v>2.5499999999999998</v>
      </c>
      <c r="V2032">
        <v>-6.75</v>
      </c>
      <c r="W2032" t="str">
        <f t="shared" si="68"/>
        <v>g120,5,empty,3,206,1,1,0</v>
      </c>
      <c r="X2032" s="1" t="s">
        <v>319</v>
      </c>
      <c r="Y2032" s="2" t="str">
        <f>IF(AND(ISBLANK(X2032),OR(NOT(ISBLANK(Z2032)),NOT(ISBLANK(AA2032)))),#N/A,
IF(ISBLANK(X2032),"",
IF(AND(NOT(ISERROR(VLOOKUP(X2032,MonsterTable!$A:$B,MATCH(MonsterTable!$B$1,MonsterTable!$A$1:$B$1,0),0))),OR(ISBLANK(Z2032),ISBLANK(AA2032))),#N/A,
IFERROR(VLOOKUP(X2032,MonsterTable!$A:$B,MATCH(MonsterTable!$B$1,MonsterTable!$A$1:$B$1,0),0),
IF(OR(NOT(ISBLANK(Z2032)),ISBLANK(AA2032)),#N/A,
IF(X2032="empty","empty",
VLOOKUP(X2032,MonsterGroupTable!$A:$A,1,0)))))))</f>
        <v>g120</v>
      </c>
      <c r="AA2032">
        <v>5</v>
      </c>
      <c r="AE2032" s="1" t="s">
        <v>446</v>
      </c>
      <c r="AF2032" s="2" t="str">
        <f>IF(AND(ISBLANK(AE2032),OR(NOT(ISBLANK(AG2032)),NOT(ISBLANK(AH2032)))),#N/A,
IF(ISBLANK(AE2032),"",
IF(AND(NOT(ISERROR(VLOOKUP(AE2032,MonsterTable!$A:$B,MATCH(MonsterTable!$B$1,MonsterTable!$A$1:$B$1,0),0))),OR(ISBLANK(AG2032),ISBLANK(AH2032))),#N/A,
IFERROR(VLOOKUP(AE2032,MonsterTable!$A:$B,MATCH(MonsterTable!$B$1,MonsterTable!$A$1:$B$1,0),0),
IF(OR(NOT(ISBLANK(AG2032)),ISBLANK(AH2032)),#N/A,
IF(AE2032="empty","empty",
VLOOKUP(AE2032,MonsterGroupTable!$A:$A,1,0)))))))</f>
        <v>empty</v>
      </c>
      <c r="AH2032">
        <v>3</v>
      </c>
      <c r="AL2032" s="1" t="s">
        <v>342</v>
      </c>
      <c r="AM2032" s="2">
        <f>IF(AND(ISBLANK(AL2032),OR(NOT(ISBLANK(AN2032)),NOT(ISBLANK(AO2032)))),#N/A,
IF(ISBLANK(AL2032),"",
IF(AND(NOT(ISERROR(VLOOKUP(AL2032,MonsterTable!$A:$B,MATCH(MonsterTable!$B$1,MonsterTable!$A$1:$B$1,0),0))),OR(ISBLANK(AN2032),ISBLANK(AO2032))),#N/A,
IFERROR(VLOOKUP(AL2032,MonsterTable!$A:$B,MATCH(MonsterTable!$B$1,MonsterTable!$A$1:$B$1,0),0),
IF(OR(NOT(ISBLANK(AN2032)),ISBLANK(AO2032)),#N/A,
IF(AL2032="empty","empty",
VLOOKUP(AL2032,MonsterGroupTable!$A:$A,1,0)))))))</f>
        <v>206</v>
      </c>
      <c r="AN2032">
        <v>1</v>
      </c>
      <c r="AO2032">
        <v>1</v>
      </c>
      <c r="AP2032">
        <v>0</v>
      </c>
      <c r="AT2032" s="2" t="str">
        <f>IF(AND(ISBLANK(AS2032),OR(NOT(ISBLANK(AU2032)),NOT(ISBLANK(AV2032)))),#N/A,
IF(ISBLANK(AS2032),"",
IF(AND(NOT(ISERROR(VLOOKUP(AS2032,MonsterTable!$A:$B,MATCH(MonsterTable!$B$1,MonsterTable!$A$1:$B$1,0),0))),OR(ISBLANK(AU2032),ISBLANK(AV2032))),#N/A,
IFERROR(VLOOKUP(AS2032,MonsterTable!$A:$B,MATCH(MonsterTable!$B$1,MonsterTable!$A$1:$B$1,0),0),
IF(OR(NOT(ISBLANK(AU2032)),ISBLANK(AV2032)),#N/A,
IF(AS2032="empty","empty",
VLOOKUP(AS2032,MonsterGroupTable!$A:$A,1,0)))))))</f>
        <v/>
      </c>
      <c r="BA2032" s="2" t="str">
        <f>IF(AND(ISBLANK(AZ2032),OR(NOT(ISBLANK(BB2032)),NOT(ISBLANK(BC2032)))),#N/A,
IF(ISBLANK(AZ2032),"",
IF(AND(NOT(ISERROR(VLOOKUP(AZ2032,MonsterTable!$A:$B,MATCH(MonsterTable!$B$1,MonsterTable!$A$1:$B$1,0),0))),OR(ISBLANK(BB2032),ISBLANK(BC2032))),#N/A,
IFERROR(VLOOKUP(AZ2032,MonsterTable!$A:$B,MATCH(MonsterTable!$B$1,MonsterTable!$A$1:$B$1,0),0),
IF(OR(NOT(ISBLANK(BB2032)),ISBLANK(BC2032)),#N/A,
IF(AZ2032="empty","empty",
VLOOKUP(AZ2032,MonsterGroupTable!$A:$A,1,0)))))))</f>
        <v/>
      </c>
    </row>
    <row r="2033" spans="1:53">
      <c r="A2033">
        <v>20999</v>
      </c>
      <c r="B2033">
        <f t="shared" si="69"/>
        <v>1.1000000000000001</v>
      </c>
      <c r="C2033">
        <f t="shared" si="70"/>
        <v>1.1000000000000001</v>
      </c>
      <c r="F2033">
        <v>6300</v>
      </c>
      <c r="G2033">
        <v>333121</v>
      </c>
      <c r="H2033">
        <v>0</v>
      </c>
      <c r="I2033">
        <v>0</v>
      </c>
      <c r="J2033">
        <v>0</v>
      </c>
      <c r="K2033" t="s">
        <v>362</v>
      </c>
      <c r="L2033" t="s">
        <v>256</v>
      </c>
      <c r="M2033" t="s">
        <v>443</v>
      </c>
      <c r="N2033" t="s">
        <v>444</v>
      </c>
      <c r="O2033">
        <v>0</v>
      </c>
      <c r="P2033">
        <v>-4.75</v>
      </c>
      <c r="Q2033">
        <v>-3.5</v>
      </c>
      <c r="R2033">
        <v>4.75</v>
      </c>
      <c r="S2033">
        <v>3</v>
      </c>
      <c r="T2033">
        <v>-13.5</v>
      </c>
      <c r="U2033">
        <v>2.5499999999999998</v>
      </c>
      <c r="V2033">
        <v>-6.75</v>
      </c>
      <c r="W2033" t="str">
        <f t="shared" si="68"/>
        <v>g120,5,empty,3,206,1,1,0</v>
      </c>
      <c r="X2033" s="1" t="s">
        <v>319</v>
      </c>
      <c r="Y2033" s="2" t="str">
        <f>IF(AND(ISBLANK(X2033),OR(NOT(ISBLANK(Z2033)),NOT(ISBLANK(AA2033)))),#N/A,
IF(ISBLANK(X2033),"",
IF(AND(NOT(ISERROR(VLOOKUP(X2033,MonsterTable!$A:$B,MATCH(MonsterTable!$B$1,MonsterTable!$A$1:$B$1,0),0))),OR(ISBLANK(Z2033),ISBLANK(AA2033))),#N/A,
IFERROR(VLOOKUP(X2033,MonsterTable!$A:$B,MATCH(MonsterTable!$B$1,MonsterTable!$A$1:$B$1,0),0),
IF(OR(NOT(ISBLANK(Z2033)),ISBLANK(AA2033)),#N/A,
IF(X2033="empty","empty",
VLOOKUP(X2033,MonsterGroupTable!$A:$A,1,0)))))))</f>
        <v>g120</v>
      </c>
      <c r="AA2033">
        <v>5</v>
      </c>
      <c r="AE2033" s="1" t="s">
        <v>446</v>
      </c>
      <c r="AF2033" s="2" t="str">
        <f>IF(AND(ISBLANK(AE2033),OR(NOT(ISBLANK(AG2033)),NOT(ISBLANK(AH2033)))),#N/A,
IF(ISBLANK(AE2033),"",
IF(AND(NOT(ISERROR(VLOOKUP(AE2033,MonsterTable!$A:$B,MATCH(MonsterTable!$B$1,MonsterTable!$A$1:$B$1,0),0))),OR(ISBLANK(AG2033),ISBLANK(AH2033))),#N/A,
IFERROR(VLOOKUP(AE2033,MonsterTable!$A:$B,MATCH(MonsterTable!$B$1,MonsterTable!$A$1:$B$1,0),0),
IF(OR(NOT(ISBLANK(AG2033)),ISBLANK(AH2033)),#N/A,
IF(AE2033="empty","empty",
VLOOKUP(AE2033,MonsterGroupTable!$A:$A,1,0)))))))</f>
        <v>empty</v>
      </c>
      <c r="AH2033">
        <v>3</v>
      </c>
      <c r="AL2033" s="1" t="s">
        <v>342</v>
      </c>
      <c r="AM2033" s="2">
        <f>IF(AND(ISBLANK(AL2033),OR(NOT(ISBLANK(AN2033)),NOT(ISBLANK(AO2033)))),#N/A,
IF(ISBLANK(AL2033),"",
IF(AND(NOT(ISERROR(VLOOKUP(AL2033,MonsterTable!$A:$B,MATCH(MonsterTable!$B$1,MonsterTable!$A$1:$B$1,0),0))),OR(ISBLANK(AN2033),ISBLANK(AO2033))),#N/A,
IFERROR(VLOOKUP(AL2033,MonsterTable!$A:$B,MATCH(MonsterTable!$B$1,MonsterTable!$A$1:$B$1,0),0),
IF(OR(NOT(ISBLANK(AN2033)),ISBLANK(AO2033)),#N/A,
IF(AL2033="empty","empty",
VLOOKUP(AL2033,MonsterGroupTable!$A:$A,1,0)))))))</f>
        <v>206</v>
      </c>
      <c r="AN2033">
        <v>1</v>
      </c>
      <c r="AO2033">
        <v>1</v>
      </c>
      <c r="AP2033">
        <v>0</v>
      </c>
      <c r="AT2033" s="2" t="str">
        <f>IF(AND(ISBLANK(AS2033),OR(NOT(ISBLANK(AU2033)),NOT(ISBLANK(AV2033)))),#N/A,
IF(ISBLANK(AS2033),"",
IF(AND(NOT(ISERROR(VLOOKUP(AS2033,MonsterTable!$A:$B,MATCH(MonsterTable!$B$1,MonsterTable!$A$1:$B$1,0),0))),OR(ISBLANK(AU2033),ISBLANK(AV2033))),#N/A,
IFERROR(VLOOKUP(AS2033,MonsterTable!$A:$B,MATCH(MonsterTable!$B$1,MonsterTable!$A$1:$B$1,0),0),
IF(OR(NOT(ISBLANK(AU2033)),ISBLANK(AV2033)),#N/A,
IF(AS2033="empty","empty",
VLOOKUP(AS2033,MonsterGroupTable!$A:$A,1,0)))))))</f>
        <v/>
      </c>
      <c r="BA2033" s="2" t="str">
        <f>IF(AND(ISBLANK(AZ2033),OR(NOT(ISBLANK(BB2033)),NOT(ISBLANK(BC2033)))),#N/A,
IF(ISBLANK(AZ2033),"",
IF(AND(NOT(ISERROR(VLOOKUP(AZ2033,MonsterTable!$A:$B,MATCH(MonsterTable!$B$1,MonsterTable!$A$1:$B$1,0),0))),OR(ISBLANK(BB2033),ISBLANK(BC2033))),#N/A,
IFERROR(VLOOKUP(AZ2033,MonsterTable!$A:$B,MATCH(MonsterTable!$B$1,MonsterTable!$A$1:$B$1,0),0),
IF(OR(NOT(ISBLANK(BB2033)),ISBLANK(BC2033)),#N/A,
IF(AZ2033="empty","empty",
VLOOKUP(AZ2033,MonsterGroupTable!$A:$A,1,0)))))))</f>
        <v/>
      </c>
    </row>
    <row r="2034" spans="1:53">
      <c r="A2034">
        <v>21000</v>
      </c>
      <c r="B2034">
        <f t="shared" si="69"/>
        <v>1.2</v>
      </c>
      <c r="C2034">
        <f t="shared" si="70"/>
        <v>1.1000000000000001</v>
      </c>
      <c r="F2034">
        <v>6300</v>
      </c>
      <c r="G2034">
        <v>334965</v>
      </c>
      <c r="H2034">
        <v>0</v>
      </c>
      <c r="I2034">
        <v>0</v>
      </c>
      <c r="J2034">
        <v>0</v>
      </c>
      <c r="K2034" t="s">
        <v>362</v>
      </c>
      <c r="L2034" t="s">
        <v>258</v>
      </c>
      <c r="M2034" t="s">
        <v>443</v>
      </c>
      <c r="N2034" t="s">
        <v>444</v>
      </c>
      <c r="O2034">
        <v>0</v>
      </c>
      <c r="P2034">
        <v>-4.75</v>
      </c>
      <c r="Q2034">
        <v>-3.5</v>
      </c>
      <c r="R2034">
        <v>4.75</v>
      </c>
      <c r="S2034">
        <v>3</v>
      </c>
      <c r="T2034">
        <v>-13.5</v>
      </c>
      <c r="U2034">
        <v>2.5499999999999998</v>
      </c>
      <c r="V2034">
        <v>-6.75</v>
      </c>
      <c r="W2034" t="str">
        <f t="shared" si="68"/>
        <v>g120,5,empty,3,206,1,1,0</v>
      </c>
      <c r="X2034" s="1" t="s">
        <v>319</v>
      </c>
      <c r="Y2034" s="2" t="str">
        <f>IF(AND(ISBLANK(X2034),OR(NOT(ISBLANK(Z2034)),NOT(ISBLANK(AA2034)))),#N/A,
IF(ISBLANK(X2034),"",
IF(AND(NOT(ISERROR(VLOOKUP(X2034,MonsterTable!$A:$B,MATCH(MonsterTable!$B$1,MonsterTable!$A$1:$B$1,0),0))),OR(ISBLANK(Z2034),ISBLANK(AA2034))),#N/A,
IFERROR(VLOOKUP(X2034,MonsterTable!$A:$B,MATCH(MonsterTable!$B$1,MonsterTable!$A$1:$B$1,0),0),
IF(OR(NOT(ISBLANK(Z2034)),ISBLANK(AA2034)),#N/A,
IF(X2034="empty","empty",
VLOOKUP(X2034,MonsterGroupTable!$A:$A,1,0)))))))</f>
        <v>g120</v>
      </c>
      <c r="AA2034">
        <v>5</v>
      </c>
      <c r="AE2034" s="1" t="s">
        <v>446</v>
      </c>
      <c r="AF2034" s="2" t="str">
        <f>IF(AND(ISBLANK(AE2034),OR(NOT(ISBLANK(AG2034)),NOT(ISBLANK(AH2034)))),#N/A,
IF(ISBLANK(AE2034),"",
IF(AND(NOT(ISERROR(VLOOKUP(AE2034,MonsterTable!$A:$B,MATCH(MonsterTable!$B$1,MonsterTable!$A$1:$B$1,0),0))),OR(ISBLANK(AG2034),ISBLANK(AH2034))),#N/A,
IFERROR(VLOOKUP(AE2034,MonsterTable!$A:$B,MATCH(MonsterTable!$B$1,MonsterTable!$A$1:$B$1,0),0),
IF(OR(NOT(ISBLANK(AG2034)),ISBLANK(AH2034)),#N/A,
IF(AE2034="empty","empty",
VLOOKUP(AE2034,MonsterGroupTable!$A:$A,1,0)))))))</f>
        <v>empty</v>
      </c>
      <c r="AH2034">
        <v>3</v>
      </c>
      <c r="AL2034" s="1" t="s">
        <v>342</v>
      </c>
      <c r="AM2034" s="2">
        <f>IF(AND(ISBLANK(AL2034),OR(NOT(ISBLANK(AN2034)),NOT(ISBLANK(AO2034)))),#N/A,
IF(ISBLANK(AL2034),"",
IF(AND(NOT(ISERROR(VLOOKUP(AL2034,MonsterTable!$A:$B,MATCH(MonsterTable!$B$1,MonsterTable!$A$1:$B$1,0),0))),OR(ISBLANK(AN2034),ISBLANK(AO2034))),#N/A,
IFERROR(VLOOKUP(AL2034,MonsterTable!$A:$B,MATCH(MonsterTable!$B$1,MonsterTable!$A$1:$B$1,0),0),
IF(OR(NOT(ISBLANK(AN2034)),ISBLANK(AO2034)),#N/A,
IF(AL2034="empty","empty",
VLOOKUP(AL2034,MonsterGroupTable!$A:$A,1,0)))))))</f>
        <v>206</v>
      </c>
      <c r="AN2034">
        <v>1</v>
      </c>
      <c r="AO2034">
        <v>1</v>
      </c>
      <c r="AP2034">
        <v>0</v>
      </c>
      <c r="AT2034" s="2" t="str">
        <f>IF(AND(ISBLANK(AS2034),OR(NOT(ISBLANK(AU2034)),NOT(ISBLANK(AV2034)))),#N/A,
IF(ISBLANK(AS2034),"",
IF(AND(NOT(ISERROR(VLOOKUP(AS2034,MonsterTable!$A:$B,MATCH(MonsterTable!$B$1,MonsterTable!$A$1:$B$1,0),0))),OR(ISBLANK(AU2034),ISBLANK(AV2034))),#N/A,
IFERROR(VLOOKUP(AS2034,MonsterTable!$A:$B,MATCH(MonsterTable!$B$1,MonsterTable!$A$1:$B$1,0),0),
IF(OR(NOT(ISBLANK(AU2034)),ISBLANK(AV2034)),#N/A,
IF(AS2034="empty","empty",
VLOOKUP(AS2034,MonsterGroupTable!$A:$A,1,0)))))))</f>
        <v/>
      </c>
      <c r="BA2034" s="2" t="str">
        <f>IF(AND(ISBLANK(AZ2034),OR(NOT(ISBLANK(BB2034)),NOT(ISBLANK(BC2034)))),#N/A,
IF(ISBLANK(AZ2034),"",
IF(AND(NOT(ISERROR(VLOOKUP(AZ2034,MonsterTable!$A:$B,MATCH(MonsterTable!$B$1,MonsterTable!$A$1:$B$1,0),0))),OR(ISBLANK(BB2034),ISBLANK(BC2034))),#N/A,
IFERROR(VLOOKUP(AZ2034,MonsterTable!$A:$B,MATCH(MonsterTable!$B$1,MonsterTable!$A$1:$B$1,0),0),
IF(OR(NOT(ISBLANK(BB2034)),ISBLANK(BC2034)),#N/A,
IF(AZ2034="empty","empty",
VLOOKUP(AZ2034,MonsterGroupTable!$A:$A,1,0)))))))</f>
        <v/>
      </c>
    </row>
    <row r="2035" spans="1:53">
      <c r="A2035">
        <v>21001</v>
      </c>
      <c r="B2035">
        <f t="shared" si="69"/>
        <v>1.1000000000000001</v>
      </c>
      <c r="C2035">
        <f t="shared" si="70"/>
        <v>1.1000000000000001</v>
      </c>
      <c r="F2035">
        <v>6300</v>
      </c>
      <c r="G2035">
        <v>335910</v>
      </c>
      <c r="H2035">
        <v>0</v>
      </c>
      <c r="I2035">
        <v>0</v>
      </c>
      <c r="J2035">
        <v>0</v>
      </c>
      <c r="K2035" t="s">
        <v>362</v>
      </c>
      <c r="L2035" t="s">
        <v>260</v>
      </c>
      <c r="M2035" t="s">
        <v>443</v>
      </c>
      <c r="N2035" t="s">
        <v>444</v>
      </c>
      <c r="O2035">
        <v>0</v>
      </c>
      <c r="P2035">
        <v>-4.75</v>
      </c>
      <c r="Q2035">
        <v>-3.5</v>
      </c>
      <c r="R2035">
        <v>4.75</v>
      </c>
      <c r="S2035">
        <v>3</v>
      </c>
      <c r="T2035">
        <v>-13.5</v>
      </c>
      <c r="U2035">
        <v>2.5499999999999998</v>
      </c>
      <c r="V2035">
        <v>-6.75</v>
      </c>
      <c r="W2035" t="str">
        <f t="shared" si="68"/>
        <v>g101,5,empty,3,202,1,1,0</v>
      </c>
      <c r="X2035" s="1" t="s">
        <v>445</v>
      </c>
      <c r="Y2035" s="2" t="str">
        <f>IF(AND(ISBLANK(X2035),OR(NOT(ISBLANK(Z2035)),NOT(ISBLANK(AA2035)))),#N/A,
IF(ISBLANK(X2035),"",
IF(AND(NOT(ISERROR(VLOOKUP(X2035,MonsterTable!$A:$B,MATCH(MonsterTable!$B$1,MonsterTable!$A$1:$B$1,0),0))),OR(ISBLANK(Z2035),ISBLANK(AA2035))),#N/A,
IFERROR(VLOOKUP(X2035,MonsterTable!$A:$B,MATCH(MonsterTable!$B$1,MonsterTable!$A$1:$B$1,0),0),
IF(OR(NOT(ISBLANK(Z2035)),ISBLANK(AA2035)),#N/A,
IF(X2035="empty","empty",
VLOOKUP(X2035,MonsterGroupTable!$A:$A,1,0)))))))</f>
        <v>g101</v>
      </c>
      <c r="AA2035">
        <v>5</v>
      </c>
      <c r="AE2035" s="1" t="s">
        <v>446</v>
      </c>
      <c r="AF2035" s="2" t="str">
        <f>IF(AND(ISBLANK(AE2035),OR(NOT(ISBLANK(AG2035)),NOT(ISBLANK(AH2035)))),#N/A,
IF(ISBLANK(AE2035),"",
IF(AND(NOT(ISERROR(VLOOKUP(AE2035,MonsterTable!$A:$B,MATCH(MonsterTable!$B$1,MonsterTable!$A$1:$B$1,0),0))),OR(ISBLANK(AG2035),ISBLANK(AH2035))),#N/A,
IFERROR(VLOOKUP(AE2035,MonsterTable!$A:$B,MATCH(MonsterTable!$B$1,MonsterTable!$A$1:$B$1,0),0),
IF(OR(NOT(ISBLANK(AG2035)),ISBLANK(AH2035)),#N/A,
IF(AE2035="empty","empty",
VLOOKUP(AE2035,MonsterGroupTable!$A:$A,1,0)))))))</f>
        <v>empty</v>
      </c>
      <c r="AH2035">
        <v>3</v>
      </c>
      <c r="AL2035" s="1" t="s">
        <v>338</v>
      </c>
      <c r="AM2035" s="2">
        <f>IF(AND(ISBLANK(AL2035),OR(NOT(ISBLANK(AN2035)),NOT(ISBLANK(AO2035)))),#N/A,
IF(ISBLANK(AL2035),"",
IF(AND(NOT(ISERROR(VLOOKUP(AL2035,MonsterTable!$A:$B,MATCH(MonsterTable!$B$1,MonsterTable!$A$1:$B$1,0),0))),OR(ISBLANK(AN2035),ISBLANK(AO2035))),#N/A,
IFERROR(VLOOKUP(AL2035,MonsterTable!$A:$B,MATCH(MonsterTable!$B$1,MonsterTable!$A$1:$B$1,0),0),
IF(OR(NOT(ISBLANK(AN2035)),ISBLANK(AO2035)),#N/A,
IF(AL2035="empty","empty",
VLOOKUP(AL2035,MonsterGroupTable!$A:$A,1,0)))))))</f>
        <v>202</v>
      </c>
      <c r="AN2035">
        <v>1</v>
      </c>
      <c r="AO2035">
        <v>1</v>
      </c>
      <c r="AP2035">
        <v>0</v>
      </c>
      <c r="AT2035" s="2" t="str">
        <f>IF(AND(ISBLANK(AS2035),OR(NOT(ISBLANK(AU2035)),NOT(ISBLANK(AV2035)))),#N/A,
IF(ISBLANK(AS2035),"",
IF(AND(NOT(ISERROR(VLOOKUP(AS2035,MonsterTable!$A:$B,MATCH(MonsterTable!$B$1,MonsterTable!$A$1:$B$1,0),0))),OR(ISBLANK(AU2035),ISBLANK(AV2035))),#N/A,
IFERROR(VLOOKUP(AS2035,MonsterTable!$A:$B,MATCH(MonsterTable!$B$1,MonsterTable!$A$1:$B$1,0),0),
IF(OR(NOT(ISBLANK(AU2035)),ISBLANK(AV2035)),#N/A,
IF(AS2035="empty","empty",
VLOOKUP(AS2035,MonsterGroupTable!$A:$A,1,0)))))))</f>
        <v/>
      </c>
      <c r="BA2035" s="2" t="str">
        <f>IF(AND(ISBLANK(AZ2035),OR(NOT(ISBLANK(BB2035)),NOT(ISBLANK(BC2035)))),#N/A,
IF(ISBLANK(AZ2035),"",
IF(AND(NOT(ISERROR(VLOOKUP(AZ2035,MonsterTable!$A:$B,MATCH(MonsterTable!$B$1,MonsterTable!$A$1:$B$1,0),0))),OR(ISBLANK(BB2035),ISBLANK(BC2035))),#N/A,
IFERROR(VLOOKUP(AZ2035,MonsterTable!$A:$B,MATCH(MonsterTable!$B$1,MonsterTable!$A$1:$B$1,0),0),
IF(OR(NOT(ISBLANK(BB2035)),ISBLANK(BC2035)),#N/A,
IF(AZ2035="empty","empty",
VLOOKUP(AZ2035,MonsterGroupTable!$A:$A,1,0)))))))</f>
        <v/>
      </c>
    </row>
    <row r="2036" spans="1:53">
      <c r="A2036">
        <v>21002</v>
      </c>
      <c r="B2036">
        <f t="shared" si="69"/>
        <v>1.1000000000000001</v>
      </c>
      <c r="C2036">
        <f t="shared" si="70"/>
        <v>1.1000000000000001</v>
      </c>
      <c r="F2036">
        <v>6300</v>
      </c>
      <c r="G2036">
        <v>336855</v>
      </c>
      <c r="H2036">
        <v>0</v>
      </c>
      <c r="I2036">
        <v>0</v>
      </c>
      <c r="J2036">
        <v>0</v>
      </c>
      <c r="K2036" t="s">
        <v>362</v>
      </c>
      <c r="L2036" t="s">
        <v>260</v>
      </c>
      <c r="M2036" t="s">
        <v>443</v>
      </c>
      <c r="N2036" t="s">
        <v>444</v>
      </c>
      <c r="O2036">
        <v>0</v>
      </c>
      <c r="P2036">
        <v>-4.75</v>
      </c>
      <c r="Q2036">
        <v>-3.5</v>
      </c>
      <c r="R2036">
        <v>4.75</v>
      </c>
      <c r="S2036">
        <v>3</v>
      </c>
      <c r="T2036">
        <v>-13.5</v>
      </c>
      <c r="U2036">
        <v>2.5499999999999998</v>
      </c>
      <c r="V2036">
        <v>-6.75</v>
      </c>
      <c r="W2036" t="str">
        <f t="shared" si="68"/>
        <v>g101,5,empty,3,202,1,1,0</v>
      </c>
      <c r="X2036" s="1" t="s">
        <v>445</v>
      </c>
      <c r="Y2036" s="2" t="str">
        <f>IF(AND(ISBLANK(X2036),OR(NOT(ISBLANK(Z2036)),NOT(ISBLANK(AA2036)))),#N/A,
IF(ISBLANK(X2036),"",
IF(AND(NOT(ISERROR(VLOOKUP(X2036,MonsterTable!$A:$B,MATCH(MonsterTable!$B$1,MonsterTable!$A$1:$B$1,0),0))),OR(ISBLANK(Z2036),ISBLANK(AA2036))),#N/A,
IFERROR(VLOOKUP(X2036,MonsterTable!$A:$B,MATCH(MonsterTable!$B$1,MonsterTable!$A$1:$B$1,0),0),
IF(OR(NOT(ISBLANK(Z2036)),ISBLANK(AA2036)),#N/A,
IF(X2036="empty","empty",
VLOOKUP(X2036,MonsterGroupTable!$A:$A,1,0)))))))</f>
        <v>g101</v>
      </c>
      <c r="AA2036">
        <v>5</v>
      </c>
      <c r="AE2036" s="1" t="s">
        <v>446</v>
      </c>
      <c r="AF2036" s="2" t="str">
        <f>IF(AND(ISBLANK(AE2036),OR(NOT(ISBLANK(AG2036)),NOT(ISBLANK(AH2036)))),#N/A,
IF(ISBLANK(AE2036),"",
IF(AND(NOT(ISERROR(VLOOKUP(AE2036,MonsterTable!$A:$B,MATCH(MonsterTable!$B$1,MonsterTable!$A$1:$B$1,0),0))),OR(ISBLANK(AG2036),ISBLANK(AH2036))),#N/A,
IFERROR(VLOOKUP(AE2036,MonsterTable!$A:$B,MATCH(MonsterTable!$B$1,MonsterTable!$A$1:$B$1,0),0),
IF(OR(NOT(ISBLANK(AG2036)),ISBLANK(AH2036)),#N/A,
IF(AE2036="empty","empty",
VLOOKUP(AE2036,MonsterGroupTable!$A:$A,1,0)))))))</f>
        <v>empty</v>
      </c>
      <c r="AH2036">
        <v>3</v>
      </c>
      <c r="AL2036" s="1" t="s">
        <v>338</v>
      </c>
      <c r="AM2036" s="2">
        <f>IF(AND(ISBLANK(AL2036),OR(NOT(ISBLANK(AN2036)),NOT(ISBLANK(AO2036)))),#N/A,
IF(ISBLANK(AL2036),"",
IF(AND(NOT(ISERROR(VLOOKUP(AL2036,MonsterTable!$A:$B,MATCH(MonsterTable!$B$1,MonsterTable!$A$1:$B$1,0),0))),OR(ISBLANK(AN2036),ISBLANK(AO2036))),#N/A,
IFERROR(VLOOKUP(AL2036,MonsterTable!$A:$B,MATCH(MonsterTable!$B$1,MonsterTable!$A$1:$B$1,0),0),
IF(OR(NOT(ISBLANK(AN2036)),ISBLANK(AO2036)),#N/A,
IF(AL2036="empty","empty",
VLOOKUP(AL2036,MonsterGroupTable!$A:$A,1,0)))))))</f>
        <v>202</v>
      </c>
      <c r="AN2036">
        <v>1</v>
      </c>
      <c r="AO2036">
        <v>1</v>
      </c>
      <c r="AP2036">
        <v>0</v>
      </c>
      <c r="AT2036" s="2" t="str">
        <f>IF(AND(ISBLANK(AS2036),OR(NOT(ISBLANK(AU2036)),NOT(ISBLANK(AV2036)))),#N/A,
IF(ISBLANK(AS2036),"",
IF(AND(NOT(ISERROR(VLOOKUP(AS2036,MonsterTable!$A:$B,MATCH(MonsterTable!$B$1,MonsterTable!$A$1:$B$1,0),0))),OR(ISBLANK(AU2036),ISBLANK(AV2036))),#N/A,
IFERROR(VLOOKUP(AS2036,MonsterTable!$A:$B,MATCH(MonsterTable!$B$1,MonsterTable!$A$1:$B$1,0),0),
IF(OR(NOT(ISBLANK(AU2036)),ISBLANK(AV2036)),#N/A,
IF(AS2036="empty","empty",
VLOOKUP(AS2036,MonsterGroupTable!$A:$A,1,0)))))))</f>
        <v/>
      </c>
      <c r="BA2036" s="2" t="str">
        <f>IF(AND(ISBLANK(AZ2036),OR(NOT(ISBLANK(BB2036)),NOT(ISBLANK(BC2036)))),#N/A,
IF(ISBLANK(AZ2036),"",
IF(AND(NOT(ISERROR(VLOOKUP(AZ2036,MonsterTable!$A:$B,MATCH(MonsterTable!$B$1,MonsterTable!$A$1:$B$1,0),0))),OR(ISBLANK(BB2036),ISBLANK(BC2036))),#N/A,
IFERROR(VLOOKUP(AZ2036,MonsterTable!$A:$B,MATCH(MonsterTable!$B$1,MonsterTable!$A$1:$B$1,0),0),
IF(OR(NOT(ISBLANK(BB2036)),ISBLANK(BC2036)),#N/A,
IF(AZ2036="empty","empty",
VLOOKUP(AZ2036,MonsterGroupTable!$A:$A,1,0)))))))</f>
        <v/>
      </c>
    </row>
    <row r="2037" spans="1:53">
      <c r="A2037">
        <v>21003</v>
      </c>
      <c r="B2037">
        <f t="shared" si="69"/>
        <v>1.1000000000000001</v>
      </c>
      <c r="C2037">
        <f t="shared" si="70"/>
        <v>1.1000000000000001</v>
      </c>
      <c r="F2037">
        <v>6300</v>
      </c>
      <c r="G2037">
        <v>337800</v>
      </c>
      <c r="H2037">
        <v>0</v>
      </c>
      <c r="I2037">
        <v>0</v>
      </c>
      <c r="J2037">
        <v>0</v>
      </c>
      <c r="K2037" t="s">
        <v>362</v>
      </c>
      <c r="L2037" t="s">
        <v>260</v>
      </c>
      <c r="M2037" t="s">
        <v>443</v>
      </c>
      <c r="N2037" t="s">
        <v>444</v>
      </c>
      <c r="O2037">
        <v>0</v>
      </c>
      <c r="P2037">
        <v>-4.75</v>
      </c>
      <c r="Q2037">
        <v>-3.5</v>
      </c>
      <c r="R2037">
        <v>4.75</v>
      </c>
      <c r="S2037">
        <v>3</v>
      </c>
      <c r="T2037">
        <v>-13.5</v>
      </c>
      <c r="U2037">
        <v>2.5499999999999998</v>
      </c>
      <c r="V2037">
        <v>-6.75</v>
      </c>
      <c r="W2037" t="str">
        <f t="shared" si="68"/>
        <v>g101,5,empty,3,202,1,1,0</v>
      </c>
      <c r="X2037" s="1" t="s">
        <v>445</v>
      </c>
      <c r="Y2037" s="2" t="str">
        <f>IF(AND(ISBLANK(X2037),OR(NOT(ISBLANK(Z2037)),NOT(ISBLANK(AA2037)))),#N/A,
IF(ISBLANK(X2037),"",
IF(AND(NOT(ISERROR(VLOOKUP(X2037,MonsterTable!$A:$B,MATCH(MonsterTable!$B$1,MonsterTable!$A$1:$B$1,0),0))),OR(ISBLANK(Z2037),ISBLANK(AA2037))),#N/A,
IFERROR(VLOOKUP(X2037,MonsterTable!$A:$B,MATCH(MonsterTable!$B$1,MonsterTable!$A$1:$B$1,0),0),
IF(OR(NOT(ISBLANK(Z2037)),ISBLANK(AA2037)),#N/A,
IF(X2037="empty","empty",
VLOOKUP(X2037,MonsterGroupTable!$A:$A,1,0)))))))</f>
        <v>g101</v>
      </c>
      <c r="AA2037">
        <v>5</v>
      </c>
      <c r="AE2037" s="1" t="s">
        <v>446</v>
      </c>
      <c r="AF2037" s="2" t="str">
        <f>IF(AND(ISBLANK(AE2037),OR(NOT(ISBLANK(AG2037)),NOT(ISBLANK(AH2037)))),#N/A,
IF(ISBLANK(AE2037),"",
IF(AND(NOT(ISERROR(VLOOKUP(AE2037,MonsterTable!$A:$B,MATCH(MonsterTable!$B$1,MonsterTable!$A$1:$B$1,0),0))),OR(ISBLANK(AG2037),ISBLANK(AH2037))),#N/A,
IFERROR(VLOOKUP(AE2037,MonsterTable!$A:$B,MATCH(MonsterTable!$B$1,MonsterTable!$A$1:$B$1,0),0),
IF(OR(NOT(ISBLANK(AG2037)),ISBLANK(AH2037)),#N/A,
IF(AE2037="empty","empty",
VLOOKUP(AE2037,MonsterGroupTable!$A:$A,1,0)))))))</f>
        <v>empty</v>
      </c>
      <c r="AH2037">
        <v>3</v>
      </c>
      <c r="AL2037" s="1" t="s">
        <v>338</v>
      </c>
      <c r="AM2037" s="2">
        <f>IF(AND(ISBLANK(AL2037),OR(NOT(ISBLANK(AN2037)),NOT(ISBLANK(AO2037)))),#N/A,
IF(ISBLANK(AL2037),"",
IF(AND(NOT(ISERROR(VLOOKUP(AL2037,MonsterTable!$A:$B,MATCH(MonsterTable!$B$1,MonsterTable!$A$1:$B$1,0),0))),OR(ISBLANK(AN2037),ISBLANK(AO2037))),#N/A,
IFERROR(VLOOKUP(AL2037,MonsterTable!$A:$B,MATCH(MonsterTable!$B$1,MonsterTable!$A$1:$B$1,0),0),
IF(OR(NOT(ISBLANK(AN2037)),ISBLANK(AO2037)),#N/A,
IF(AL2037="empty","empty",
VLOOKUP(AL2037,MonsterGroupTable!$A:$A,1,0)))))))</f>
        <v>202</v>
      </c>
      <c r="AN2037">
        <v>1</v>
      </c>
      <c r="AO2037">
        <v>1</v>
      </c>
      <c r="AP2037">
        <v>0</v>
      </c>
      <c r="AT2037" s="2" t="str">
        <f>IF(AND(ISBLANK(AS2037),OR(NOT(ISBLANK(AU2037)),NOT(ISBLANK(AV2037)))),#N/A,
IF(ISBLANK(AS2037),"",
IF(AND(NOT(ISERROR(VLOOKUP(AS2037,MonsterTable!$A:$B,MATCH(MonsterTable!$B$1,MonsterTable!$A$1:$B$1,0),0))),OR(ISBLANK(AU2037),ISBLANK(AV2037))),#N/A,
IFERROR(VLOOKUP(AS2037,MonsterTable!$A:$B,MATCH(MonsterTable!$B$1,MonsterTable!$A$1:$B$1,0),0),
IF(OR(NOT(ISBLANK(AU2037)),ISBLANK(AV2037)),#N/A,
IF(AS2037="empty","empty",
VLOOKUP(AS2037,MonsterGroupTable!$A:$A,1,0)))))))</f>
        <v/>
      </c>
      <c r="BA2037" s="2" t="str">
        <f>IF(AND(ISBLANK(AZ2037),OR(NOT(ISBLANK(BB2037)),NOT(ISBLANK(BC2037)))),#N/A,
IF(ISBLANK(AZ2037),"",
IF(AND(NOT(ISERROR(VLOOKUP(AZ2037,MonsterTable!$A:$B,MATCH(MonsterTable!$B$1,MonsterTable!$A$1:$B$1,0),0))),OR(ISBLANK(BB2037),ISBLANK(BC2037))),#N/A,
IFERROR(VLOOKUP(AZ2037,MonsterTable!$A:$B,MATCH(MonsterTable!$B$1,MonsterTable!$A$1:$B$1,0),0),
IF(OR(NOT(ISBLANK(BB2037)),ISBLANK(BC2037)),#N/A,
IF(AZ2037="empty","empty",
VLOOKUP(AZ2037,MonsterGroupTable!$A:$A,1,0)))))))</f>
        <v/>
      </c>
    </row>
    <row r="2038" spans="1:53">
      <c r="A2038">
        <v>21004</v>
      </c>
      <c r="B2038">
        <f t="shared" si="69"/>
        <v>1.1000000000000001</v>
      </c>
      <c r="C2038">
        <f t="shared" si="70"/>
        <v>1.1000000000000001</v>
      </c>
      <c r="F2038">
        <v>6300</v>
      </c>
      <c r="G2038">
        <v>338745</v>
      </c>
      <c r="H2038">
        <v>0</v>
      </c>
      <c r="I2038">
        <v>0</v>
      </c>
      <c r="J2038">
        <v>0</v>
      </c>
      <c r="K2038" t="s">
        <v>362</v>
      </c>
      <c r="L2038" t="s">
        <v>260</v>
      </c>
      <c r="M2038" t="s">
        <v>443</v>
      </c>
      <c r="N2038" t="s">
        <v>444</v>
      </c>
      <c r="O2038">
        <v>0</v>
      </c>
      <c r="P2038">
        <v>-4.75</v>
      </c>
      <c r="Q2038">
        <v>-3.5</v>
      </c>
      <c r="R2038">
        <v>4.75</v>
      </c>
      <c r="S2038">
        <v>3</v>
      </c>
      <c r="T2038">
        <v>-13.5</v>
      </c>
      <c r="U2038">
        <v>2.5499999999999998</v>
      </c>
      <c r="V2038">
        <v>-6.75</v>
      </c>
      <c r="W2038" t="str">
        <f t="shared" si="68"/>
        <v>g101,5,empty,3,202,1,1,0</v>
      </c>
      <c r="X2038" s="1" t="s">
        <v>445</v>
      </c>
      <c r="Y2038" s="2" t="str">
        <f>IF(AND(ISBLANK(X2038),OR(NOT(ISBLANK(Z2038)),NOT(ISBLANK(AA2038)))),#N/A,
IF(ISBLANK(X2038),"",
IF(AND(NOT(ISERROR(VLOOKUP(X2038,MonsterTable!$A:$B,MATCH(MonsterTable!$B$1,MonsterTable!$A$1:$B$1,0),0))),OR(ISBLANK(Z2038),ISBLANK(AA2038))),#N/A,
IFERROR(VLOOKUP(X2038,MonsterTable!$A:$B,MATCH(MonsterTable!$B$1,MonsterTable!$A$1:$B$1,0),0),
IF(OR(NOT(ISBLANK(Z2038)),ISBLANK(AA2038)),#N/A,
IF(X2038="empty","empty",
VLOOKUP(X2038,MonsterGroupTable!$A:$A,1,0)))))))</f>
        <v>g101</v>
      </c>
      <c r="AA2038">
        <v>5</v>
      </c>
      <c r="AE2038" s="1" t="s">
        <v>446</v>
      </c>
      <c r="AF2038" s="2" t="str">
        <f>IF(AND(ISBLANK(AE2038),OR(NOT(ISBLANK(AG2038)),NOT(ISBLANK(AH2038)))),#N/A,
IF(ISBLANK(AE2038),"",
IF(AND(NOT(ISERROR(VLOOKUP(AE2038,MonsterTable!$A:$B,MATCH(MonsterTable!$B$1,MonsterTable!$A$1:$B$1,0),0))),OR(ISBLANK(AG2038),ISBLANK(AH2038))),#N/A,
IFERROR(VLOOKUP(AE2038,MonsterTable!$A:$B,MATCH(MonsterTable!$B$1,MonsterTable!$A$1:$B$1,0),0),
IF(OR(NOT(ISBLANK(AG2038)),ISBLANK(AH2038)),#N/A,
IF(AE2038="empty","empty",
VLOOKUP(AE2038,MonsterGroupTable!$A:$A,1,0)))))))</f>
        <v>empty</v>
      </c>
      <c r="AH2038">
        <v>3</v>
      </c>
      <c r="AL2038" s="1" t="s">
        <v>338</v>
      </c>
      <c r="AM2038" s="2">
        <f>IF(AND(ISBLANK(AL2038),OR(NOT(ISBLANK(AN2038)),NOT(ISBLANK(AO2038)))),#N/A,
IF(ISBLANK(AL2038),"",
IF(AND(NOT(ISERROR(VLOOKUP(AL2038,MonsterTable!$A:$B,MATCH(MonsterTable!$B$1,MonsterTable!$A$1:$B$1,0),0))),OR(ISBLANK(AN2038),ISBLANK(AO2038))),#N/A,
IFERROR(VLOOKUP(AL2038,MonsterTable!$A:$B,MATCH(MonsterTable!$B$1,MonsterTable!$A$1:$B$1,0),0),
IF(OR(NOT(ISBLANK(AN2038)),ISBLANK(AO2038)),#N/A,
IF(AL2038="empty","empty",
VLOOKUP(AL2038,MonsterGroupTable!$A:$A,1,0)))))))</f>
        <v>202</v>
      </c>
      <c r="AN2038">
        <v>1</v>
      </c>
      <c r="AO2038">
        <v>1</v>
      </c>
      <c r="AP2038">
        <v>0</v>
      </c>
      <c r="AT2038" s="2" t="str">
        <f>IF(AND(ISBLANK(AS2038),OR(NOT(ISBLANK(AU2038)),NOT(ISBLANK(AV2038)))),#N/A,
IF(ISBLANK(AS2038),"",
IF(AND(NOT(ISERROR(VLOOKUP(AS2038,MonsterTable!$A:$B,MATCH(MonsterTable!$B$1,MonsterTable!$A$1:$B$1,0),0))),OR(ISBLANK(AU2038),ISBLANK(AV2038))),#N/A,
IFERROR(VLOOKUP(AS2038,MonsterTable!$A:$B,MATCH(MonsterTable!$B$1,MonsterTable!$A$1:$B$1,0),0),
IF(OR(NOT(ISBLANK(AU2038)),ISBLANK(AV2038)),#N/A,
IF(AS2038="empty","empty",
VLOOKUP(AS2038,MonsterGroupTable!$A:$A,1,0)))))))</f>
        <v/>
      </c>
      <c r="BA2038" s="2" t="str">
        <f>IF(AND(ISBLANK(AZ2038),OR(NOT(ISBLANK(BB2038)),NOT(ISBLANK(BC2038)))),#N/A,
IF(ISBLANK(AZ2038),"",
IF(AND(NOT(ISERROR(VLOOKUP(AZ2038,MonsterTable!$A:$B,MATCH(MonsterTable!$B$1,MonsterTable!$A$1:$B$1,0),0))),OR(ISBLANK(BB2038),ISBLANK(BC2038))),#N/A,
IFERROR(VLOOKUP(AZ2038,MonsterTable!$A:$B,MATCH(MonsterTable!$B$1,MonsterTable!$A$1:$B$1,0),0),
IF(OR(NOT(ISBLANK(BB2038)),ISBLANK(BC2038)),#N/A,
IF(AZ2038="empty","empty",
VLOOKUP(AZ2038,MonsterGroupTable!$A:$A,1,0)))))))</f>
        <v/>
      </c>
    </row>
    <row r="2039" spans="1:53">
      <c r="A2039">
        <v>21005</v>
      </c>
      <c r="B2039">
        <f t="shared" si="69"/>
        <v>1.1000000000000001</v>
      </c>
      <c r="C2039">
        <f t="shared" si="70"/>
        <v>1.1000000000000001</v>
      </c>
      <c r="F2039">
        <v>6300</v>
      </c>
      <c r="G2039">
        <v>339690</v>
      </c>
      <c r="H2039">
        <v>0</v>
      </c>
      <c r="I2039">
        <v>0</v>
      </c>
      <c r="J2039">
        <v>0</v>
      </c>
      <c r="K2039" t="s">
        <v>362</v>
      </c>
      <c r="L2039" t="s">
        <v>260</v>
      </c>
      <c r="M2039" t="s">
        <v>443</v>
      </c>
      <c r="N2039" t="s">
        <v>444</v>
      </c>
      <c r="O2039">
        <v>0</v>
      </c>
      <c r="P2039">
        <v>-4.75</v>
      </c>
      <c r="Q2039">
        <v>-3.5</v>
      </c>
      <c r="R2039">
        <v>4.75</v>
      </c>
      <c r="S2039">
        <v>3</v>
      </c>
      <c r="T2039">
        <v>-13.5</v>
      </c>
      <c r="U2039">
        <v>2.5499999999999998</v>
      </c>
      <c r="V2039">
        <v>-6.75</v>
      </c>
      <c r="W2039" t="str">
        <f t="shared" si="68"/>
        <v>g101,5,empty,3,202,1,1,0</v>
      </c>
      <c r="X2039" s="1" t="s">
        <v>445</v>
      </c>
      <c r="Y2039" s="2" t="str">
        <f>IF(AND(ISBLANK(X2039),OR(NOT(ISBLANK(Z2039)),NOT(ISBLANK(AA2039)))),#N/A,
IF(ISBLANK(X2039),"",
IF(AND(NOT(ISERROR(VLOOKUP(X2039,MonsterTable!$A:$B,MATCH(MonsterTable!$B$1,MonsterTable!$A$1:$B$1,0),0))),OR(ISBLANK(Z2039),ISBLANK(AA2039))),#N/A,
IFERROR(VLOOKUP(X2039,MonsterTable!$A:$B,MATCH(MonsterTable!$B$1,MonsterTable!$A$1:$B$1,0),0),
IF(OR(NOT(ISBLANK(Z2039)),ISBLANK(AA2039)),#N/A,
IF(X2039="empty","empty",
VLOOKUP(X2039,MonsterGroupTable!$A:$A,1,0)))))))</f>
        <v>g101</v>
      </c>
      <c r="AA2039">
        <v>5</v>
      </c>
      <c r="AE2039" s="1" t="s">
        <v>446</v>
      </c>
      <c r="AF2039" s="2" t="str">
        <f>IF(AND(ISBLANK(AE2039),OR(NOT(ISBLANK(AG2039)),NOT(ISBLANK(AH2039)))),#N/A,
IF(ISBLANK(AE2039),"",
IF(AND(NOT(ISERROR(VLOOKUP(AE2039,MonsterTable!$A:$B,MATCH(MonsterTable!$B$1,MonsterTable!$A$1:$B$1,0),0))),OR(ISBLANK(AG2039),ISBLANK(AH2039))),#N/A,
IFERROR(VLOOKUP(AE2039,MonsterTable!$A:$B,MATCH(MonsterTable!$B$1,MonsterTable!$A$1:$B$1,0),0),
IF(OR(NOT(ISBLANK(AG2039)),ISBLANK(AH2039)),#N/A,
IF(AE2039="empty","empty",
VLOOKUP(AE2039,MonsterGroupTable!$A:$A,1,0)))))))</f>
        <v>empty</v>
      </c>
      <c r="AH2039">
        <v>3</v>
      </c>
      <c r="AL2039" s="1" t="s">
        <v>338</v>
      </c>
      <c r="AM2039" s="2">
        <f>IF(AND(ISBLANK(AL2039),OR(NOT(ISBLANK(AN2039)),NOT(ISBLANK(AO2039)))),#N/A,
IF(ISBLANK(AL2039),"",
IF(AND(NOT(ISERROR(VLOOKUP(AL2039,MonsterTable!$A:$B,MATCH(MonsterTable!$B$1,MonsterTable!$A$1:$B$1,0),0))),OR(ISBLANK(AN2039),ISBLANK(AO2039))),#N/A,
IFERROR(VLOOKUP(AL2039,MonsterTable!$A:$B,MATCH(MonsterTable!$B$1,MonsterTable!$A$1:$B$1,0),0),
IF(OR(NOT(ISBLANK(AN2039)),ISBLANK(AO2039)),#N/A,
IF(AL2039="empty","empty",
VLOOKUP(AL2039,MonsterGroupTable!$A:$A,1,0)))))))</f>
        <v>202</v>
      </c>
      <c r="AN2039">
        <v>1</v>
      </c>
      <c r="AO2039">
        <v>1</v>
      </c>
      <c r="AP2039">
        <v>0</v>
      </c>
      <c r="AT2039" s="2" t="str">
        <f>IF(AND(ISBLANK(AS2039),OR(NOT(ISBLANK(AU2039)),NOT(ISBLANK(AV2039)))),#N/A,
IF(ISBLANK(AS2039),"",
IF(AND(NOT(ISERROR(VLOOKUP(AS2039,MonsterTable!$A:$B,MATCH(MonsterTable!$B$1,MonsterTable!$A$1:$B$1,0),0))),OR(ISBLANK(AU2039),ISBLANK(AV2039))),#N/A,
IFERROR(VLOOKUP(AS2039,MonsterTable!$A:$B,MATCH(MonsterTable!$B$1,MonsterTable!$A$1:$B$1,0),0),
IF(OR(NOT(ISBLANK(AU2039)),ISBLANK(AV2039)),#N/A,
IF(AS2039="empty","empty",
VLOOKUP(AS2039,MonsterGroupTable!$A:$A,1,0)))))))</f>
        <v/>
      </c>
      <c r="BA2039" s="2" t="str">
        <f>IF(AND(ISBLANK(AZ2039),OR(NOT(ISBLANK(BB2039)),NOT(ISBLANK(BC2039)))),#N/A,
IF(ISBLANK(AZ2039),"",
IF(AND(NOT(ISERROR(VLOOKUP(AZ2039,MonsterTable!$A:$B,MATCH(MonsterTable!$B$1,MonsterTable!$A$1:$B$1,0),0))),OR(ISBLANK(BB2039),ISBLANK(BC2039))),#N/A,
IFERROR(VLOOKUP(AZ2039,MonsterTable!$A:$B,MATCH(MonsterTable!$B$1,MonsterTable!$A$1:$B$1,0),0),
IF(OR(NOT(ISBLANK(BB2039)),ISBLANK(BC2039)),#N/A,
IF(AZ2039="empty","empty",
VLOOKUP(AZ2039,MonsterGroupTable!$A:$A,1,0)))))))</f>
        <v/>
      </c>
    </row>
    <row r="2040" spans="1:53">
      <c r="A2040">
        <v>21006</v>
      </c>
      <c r="B2040">
        <f t="shared" si="69"/>
        <v>1.1000000000000001</v>
      </c>
      <c r="C2040">
        <f t="shared" si="70"/>
        <v>1.1000000000000001</v>
      </c>
      <c r="F2040">
        <v>6300</v>
      </c>
      <c r="G2040">
        <v>340635</v>
      </c>
      <c r="H2040">
        <v>0</v>
      </c>
      <c r="I2040">
        <v>0</v>
      </c>
      <c r="J2040">
        <v>0</v>
      </c>
      <c r="K2040" t="s">
        <v>362</v>
      </c>
      <c r="L2040" t="s">
        <v>260</v>
      </c>
      <c r="M2040" t="s">
        <v>443</v>
      </c>
      <c r="N2040" t="s">
        <v>444</v>
      </c>
      <c r="O2040">
        <v>0</v>
      </c>
      <c r="P2040">
        <v>-4.75</v>
      </c>
      <c r="Q2040">
        <v>-3.5</v>
      </c>
      <c r="R2040">
        <v>4.75</v>
      </c>
      <c r="S2040">
        <v>3</v>
      </c>
      <c r="T2040">
        <v>-13.5</v>
      </c>
      <c r="U2040">
        <v>2.5499999999999998</v>
      </c>
      <c r="V2040">
        <v>-6.75</v>
      </c>
      <c r="W2040" t="str">
        <f t="shared" si="68"/>
        <v>g101,5,empty,3,202,1,1,0</v>
      </c>
      <c r="X2040" s="1" t="s">
        <v>445</v>
      </c>
      <c r="Y2040" s="2" t="str">
        <f>IF(AND(ISBLANK(X2040),OR(NOT(ISBLANK(Z2040)),NOT(ISBLANK(AA2040)))),#N/A,
IF(ISBLANK(X2040),"",
IF(AND(NOT(ISERROR(VLOOKUP(X2040,MonsterTable!$A:$B,MATCH(MonsterTable!$B$1,MonsterTable!$A$1:$B$1,0),0))),OR(ISBLANK(Z2040),ISBLANK(AA2040))),#N/A,
IFERROR(VLOOKUP(X2040,MonsterTable!$A:$B,MATCH(MonsterTable!$B$1,MonsterTable!$A$1:$B$1,0),0),
IF(OR(NOT(ISBLANK(Z2040)),ISBLANK(AA2040)),#N/A,
IF(X2040="empty","empty",
VLOOKUP(X2040,MonsterGroupTable!$A:$A,1,0)))))))</f>
        <v>g101</v>
      </c>
      <c r="AA2040">
        <v>5</v>
      </c>
      <c r="AE2040" s="1" t="s">
        <v>446</v>
      </c>
      <c r="AF2040" s="2" t="str">
        <f>IF(AND(ISBLANK(AE2040),OR(NOT(ISBLANK(AG2040)),NOT(ISBLANK(AH2040)))),#N/A,
IF(ISBLANK(AE2040),"",
IF(AND(NOT(ISERROR(VLOOKUP(AE2040,MonsterTable!$A:$B,MATCH(MonsterTable!$B$1,MonsterTable!$A$1:$B$1,0),0))),OR(ISBLANK(AG2040),ISBLANK(AH2040))),#N/A,
IFERROR(VLOOKUP(AE2040,MonsterTable!$A:$B,MATCH(MonsterTable!$B$1,MonsterTable!$A$1:$B$1,0),0),
IF(OR(NOT(ISBLANK(AG2040)),ISBLANK(AH2040)),#N/A,
IF(AE2040="empty","empty",
VLOOKUP(AE2040,MonsterGroupTable!$A:$A,1,0)))))))</f>
        <v>empty</v>
      </c>
      <c r="AH2040">
        <v>3</v>
      </c>
      <c r="AL2040" s="1" t="s">
        <v>338</v>
      </c>
      <c r="AM2040" s="2">
        <f>IF(AND(ISBLANK(AL2040),OR(NOT(ISBLANK(AN2040)),NOT(ISBLANK(AO2040)))),#N/A,
IF(ISBLANK(AL2040),"",
IF(AND(NOT(ISERROR(VLOOKUP(AL2040,MonsterTable!$A:$B,MATCH(MonsterTable!$B$1,MonsterTable!$A$1:$B$1,0),0))),OR(ISBLANK(AN2040),ISBLANK(AO2040))),#N/A,
IFERROR(VLOOKUP(AL2040,MonsterTable!$A:$B,MATCH(MonsterTable!$B$1,MonsterTable!$A$1:$B$1,0),0),
IF(OR(NOT(ISBLANK(AN2040)),ISBLANK(AO2040)),#N/A,
IF(AL2040="empty","empty",
VLOOKUP(AL2040,MonsterGroupTable!$A:$A,1,0)))))))</f>
        <v>202</v>
      </c>
      <c r="AN2040">
        <v>1</v>
      </c>
      <c r="AO2040">
        <v>1</v>
      </c>
      <c r="AP2040">
        <v>0</v>
      </c>
      <c r="AT2040" s="2" t="str">
        <f>IF(AND(ISBLANK(AS2040),OR(NOT(ISBLANK(AU2040)),NOT(ISBLANK(AV2040)))),#N/A,
IF(ISBLANK(AS2040),"",
IF(AND(NOT(ISERROR(VLOOKUP(AS2040,MonsterTable!$A:$B,MATCH(MonsterTable!$B$1,MonsterTable!$A$1:$B$1,0),0))),OR(ISBLANK(AU2040),ISBLANK(AV2040))),#N/A,
IFERROR(VLOOKUP(AS2040,MonsterTable!$A:$B,MATCH(MonsterTable!$B$1,MonsterTable!$A$1:$B$1,0),0),
IF(OR(NOT(ISBLANK(AU2040)),ISBLANK(AV2040)),#N/A,
IF(AS2040="empty","empty",
VLOOKUP(AS2040,MonsterGroupTable!$A:$A,1,0)))))))</f>
        <v/>
      </c>
      <c r="BA2040" s="2" t="str">
        <f>IF(AND(ISBLANK(AZ2040),OR(NOT(ISBLANK(BB2040)),NOT(ISBLANK(BC2040)))),#N/A,
IF(ISBLANK(AZ2040),"",
IF(AND(NOT(ISERROR(VLOOKUP(AZ2040,MonsterTable!$A:$B,MATCH(MonsterTable!$B$1,MonsterTable!$A$1:$B$1,0),0))),OR(ISBLANK(BB2040),ISBLANK(BC2040))),#N/A,
IFERROR(VLOOKUP(AZ2040,MonsterTable!$A:$B,MATCH(MonsterTable!$B$1,MonsterTable!$A$1:$B$1,0),0),
IF(OR(NOT(ISBLANK(BB2040)),ISBLANK(BC2040)),#N/A,
IF(AZ2040="empty","empty",
VLOOKUP(AZ2040,MonsterGroupTable!$A:$A,1,0)))))))</f>
        <v/>
      </c>
    </row>
    <row r="2041" spans="1:53">
      <c r="A2041">
        <v>21007</v>
      </c>
      <c r="B2041">
        <f t="shared" si="69"/>
        <v>1.1000000000000001</v>
      </c>
      <c r="C2041">
        <f t="shared" si="70"/>
        <v>1.1000000000000001</v>
      </c>
      <c r="F2041">
        <v>6300</v>
      </c>
      <c r="G2041">
        <v>341580</v>
      </c>
      <c r="H2041">
        <v>0</v>
      </c>
      <c r="I2041">
        <v>0</v>
      </c>
      <c r="J2041">
        <v>0</v>
      </c>
      <c r="K2041" t="s">
        <v>362</v>
      </c>
      <c r="L2041" t="s">
        <v>260</v>
      </c>
      <c r="M2041" t="s">
        <v>443</v>
      </c>
      <c r="N2041" t="s">
        <v>444</v>
      </c>
      <c r="O2041">
        <v>0</v>
      </c>
      <c r="P2041">
        <v>-4.75</v>
      </c>
      <c r="Q2041">
        <v>-3.5</v>
      </c>
      <c r="R2041">
        <v>4.75</v>
      </c>
      <c r="S2041">
        <v>3</v>
      </c>
      <c r="T2041">
        <v>-13.5</v>
      </c>
      <c r="U2041">
        <v>2.5499999999999998</v>
      </c>
      <c r="V2041">
        <v>-6.75</v>
      </c>
      <c r="W2041" t="str">
        <f t="shared" si="68"/>
        <v>g101,5,empty,3,202,1,1,0</v>
      </c>
      <c r="X2041" s="1" t="s">
        <v>445</v>
      </c>
      <c r="Y2041" s="2" t="str">
        <f>IF(AND(ISBLANK(X2041),OR(NOT(ISBLANK(Z2041)),NOT(ISBLANK(AA2041)))),#N/A,
IF(ISBLANK(X2041),"",
IF(AND(NOT(ISERROR(VLOOKUP(X2041,MonsterTable!$A:$B,MATCH(MonsterTable!$B$1,MonsterTable!$A$1:$B$1,0),0))),OR(ISBLANK(Z2041),ISBLANK(AA2041))),#N/A,
IFERROR(VLOOKUP(X2041,MonsterTable!$A:$B,MATCH(MonsterTable!$B$1,MonsterTable!$A$1:$B$1,0),0),
IF(OR(NOT(ISBLANK(Z2041)),ISBLANK(AA2041)),#N/A,
IF(X2041="empty","empty",
VLOOKUP(X2041,MonsterGroupTable!$A:$A,1,0)))))))</f>
        <v>g101</v>
      </c>
      <c r="AA2041">
        <v>5</v>
      </c>
      <c r="AE2041" s="1" t="s">
        <v>446</v>
      </c>
      <c r="AF2041" s="2" t="str">
        <f>IF(AND(ISBLANK(AE2041),OR(NOT(ISBLANK(AG2041)),NOT(ISBLANK(AH2041)))),#N/A,
IF(ISBLANK(AE2041),"",
IF(AND(NOT(ISERROR(VLOOKUP(AE2041,MonsterTable!$A:$B,MATCH(MonsterTable!$B$1,MonsterTable!$A$1:$B$1,0),0))),OR(ISBLANK(AG2041),ISBLANK(AH2041))),#N/A,
IFERROR(VLOOKUP(AE2041,MonsterTable!$A:$B,MATCH(MonsterTable!$B$1,MonsterTable!$A$1:$B$1,0),0),
IF(OR(NOT(ISBLANK(AG2041)),ISBLANK(AH2041)),#N/A,
IF(AE2041="empty","empty",
VLOOKUP(AE2041,MonsterGroupTable!$A:$A,1,0)))))))</f>
        <v>empty</v>
      </c>
      <c r="AH2041">
        <v>3</v>
      </c>
      <c r="AL2041" s="1" t="s">
        <v>338</v>
      </c>
      <c r="AM2041" s="2">
        <f>IF(AND(ISBLANK(AL2041),OR(NOT(ISBLANK(AN2041)),NOT(ISBLANK(AO2041)))),#N/A,
IF(ISBLANK(AL2041),"",
IF(AND(NOT(ISERROR(VLOOKUP(AL2041,MonsterTable!$A:$B,MATCH(MonsterTable!$B$1,MonsterTable!$A$1:$B$1,0),0))),OR(ISBLANK(AN2041),ISBLANK(AO2041))),#N/A,
IFERROR(VLOOKUP(AL2041,MonsterTable!$A:$B,MATCH(MonsterTable!$B$1,MonsterTable!$A$1:$B$1,0),0),
IF(OR(NOT(ISBLANK(AN2041)),ISBLANK(AO2041)),#N/A,
IF(AL2041="empty","empty",
VLOOKUP(AL2041,MonsterGroupTable!$A:$A,1,0)))))))</f>
        <v>202</v>
      </c>
      <c r="AN2041">
        <v>1</v>
      </c>
      <c r="AO2041">
        <v>1</v>
      </c>
      <c r="AP2041">
        <v>0</v>
      </c>
      <c r="AT2041" s="2" t="str">
        <f>IF(AND(ISBLANK(AS2041),OR(NOT(ISBLANK(AU2041)),NOT(ISBLANK(AV2041)))),#N/A,
IF(ISBLANK(AS2041),"",
IF(AND(NOT(ISERROR(VLOOKUP(AS2041,MonsterTable!$A:$B,MATCH(MonsterTable!$B$1,MonsterTable!$A$1:$B$1,0),0))),OR(ISBLANK(AU2041),ISBLANK(AV2041))),#N/A,
IFERROR(VLOOKUP(AS2041,MonsterTable!$A:$B,MATCH(MonsterTable!$B$1,MonsterTable!$A$1:$B$1,0),0),
IF(OR(NOT(ISBLANK(AU2041)),ISBLANK(AV2041)),#N/A,
IF(AS2041="empty","empty",
VLOOKUP(AS2041,MonsterGroupTable!$A:$A,1,0)))))))</f>
        <v/>
      </c>
      <c r="BA2041" s="2" t="str">
        <f>IF(AND(ISBLANK(AZ2041),OR(NOT(ISBLANK(BB2041)),NOT(ISBLANK(BC2041)))),#N/A,
IF(ISBLANK(AZ2041),"",
IF(AND(NOT(ISERROR(VLOOKUP(AZ2041,MonsterTable!$A:$B,MATCH(MonsterTable!$B$1,MonsterTable!$A$1:$B$1,0),0))),OR(ISBLANK(BB2041),ISBLANK(BC2041))),#N/A,
IFERROR(VLOOKUP(AZ2041,MonsterTable!$A:$B,MATCH(MonsterTable!$B$1,MonsterTable!$A$1:$B$1,0),0),
IF(OR(NOT(ISBLANK(BB2041)),ISBLANK(BC2041)),#N/A,
IF(AZ2041="empty","empty",
VLOOKUP(AZ2041,MonsterGroupTable!$A:$A,1,0)))))))</f>
        <v/>
      </c>
    </row>
    <row r="2042" spans="1:53">
      <c r="A2042">
        <v>21008</v>
      </c>
      <c r="B2042">
        <f t="shared" si="69"/>
        <v>1.1000000000000001</v>
      </c>
      <c r="C2042">
        <f t="shared" si="70"/>
        <v>1.1000000000000001</v>
      </c>
      <c r="F2042">
        <v>6300</v>
      </c>
      <c r="G2042">
        <v>342525</v>
      </c>
      <c r="H2042">
        <v>0</v>
      </c>
      <c r="I2042">
        <v>0</v>
      </c>
      <c r="J2042">
        <v>0</v>
      </c>
      <c r="K2042" t="s">
        <v>362</v>
      </c>
      <c r="L2042" t="s">
        <v>260</v>
      </c>
      <c r="M2042" t="s">
        <v>443</v>
      </c>
      <c r="N2042" t="s">
        <v>444</v>
      </c>
      <c r="O2042">
        <v>0</v>
      </c>
      <c r="P2042">
        <v>-4.75</v>
      </c>
      <c r="Q2042">
        <v>-3.5</v>
      </c>
      <c r="R2042">
        <v>4.75</v>
      </c>
      <c r="S2042">
        <v>3</v>
      </c>
      <c r="T2042">
        <v>-13.5</v>
      </c>
      <c r="U2042">
        <v>2.5499999999999998</v>
      </c>
      <c r="V2042">
        <v>-6.75</v>
      </c>
      <c r="W2042" t="str">
        <f t="shared" si="68"/>
        <v>g101,5,empty,3,202,1,1,0</v>
      </c>
      <c r="X2042" s="1" t="s">
        <v>445</v>
      </c>
      <c r="Y2042" s="2" t="str">
        <f>IF(AND(ISBLANK(X2042),OR(NOT(ISBLANK(Z2042)),NOT(ISBLANK(AA2042)))),#N/A,
IF(ISBLANK(X2042),"",
IF(AND(NOT(ISERROR(VLOOKUP(X2042,MonsterTable!$A:$B,MATCH(MonsterTable!$B$1,MonsterTable!$A$1:$B$1,0),0))),OR(ISBLANK(Z2042),ISBLANK(AA2042))),#N/A,
IFERROR(VLOOKUP(X2042,MonsterTable!$A:$B,MATCH(MonsterTable!$B$1,MonsterTable!$A$1:$B$1,0),0),
IF(OR(NOT(ISBLANK(Z2042)),ISBLANK(AA2042)),#N/A,
IF(X2042="empty","empty",
VLOOKUP(X2042,MonsterGroupTable!$A:$A,1,0)))))))</f>
        <v>g101</v>
      </c>
      <c r="AA2042">
        <v>5</v>
      </c>
      <c r="AE2042" s="1" t="s">
        <v>446</v>
      </c>
      <c r="AF2042" s="2" t="str">
        <f>IF(AND(ISBLANK(AE2042),OR(NOT(ISBLANK(AG2042)),NOT(ISBLANK(AH2042)))),#N/A,
IF(ISBLANK(AE2042),"",
IF(AND(NOT(ISERROR(VLOOKUP(AE2042,MonsterTable!$A:$B,MATCH(MonsterTable!$B$1,MonsterTable!$A$1:$B$1,0),0))),OR(ISBLANK(AG2042),ISBLANK(AH2042))),#N/A,
IFERROR(VLOOKUP(AE2042,MonsterTable!$A:$B,MATCH(MonsterTable!$B$1,MonsterTable!$A$1:$B$1,0),0),
IF(OR(NOT(ISBLANK(AG2042)),ISBLANK(AH2042)),#N/A,
IF(AE2042="empty","empty",
VLOOKUP(AE2042,MonsterGroupTable!$A:$A,1,0)))))))</f>
        <v>empty</v>
      </c>
      <c r="AH2042">
        <v>3</v>
      </c>
      <c r="AL2042" s="1" t="s">
        <v>338</v>
      </c>
      <c r="AM2042" s="2">
        <f>IF(AND(ISBLANK(AL2042),OR(NOT(ISBLANK(AN2042)),NOT(ISBLANK(AO2042)))),#N/A,
IF(ISBLANK(AL2042),"",
IF(AND(NOT(ISERROR(VLOOKUP(AL2042,MonsterTable!$A:$B,MATCH(MonsterTable!$B$1,MonsterTable!$A$1:$B$1,0),0))),OR(ISBLANK(AN2042),ISBLANK(AO2042))),#N/A,
IFERROR(VLOOKUP(AL2042,MonsterTable!$A:$B,MATCH(MonsterTable!$B$1,MonsterTable!$A$1:$B$1,0),0),
IF(OR(NOT(ISBLANK(AN2042)),ISBLANK(AO2042)),#N/A,
IF(AL2042="empty","empty",
VLOOKUP(AL2042,MonsterGroupTable!$A:$A,1,0)))))))</f>
        <v>202</v>
      </c>
      <c r="AN2042">
        <v>1</v>
      </c>
      <c r="AO2042">
        <v>1</v>
      </c>
      <c r="AP2042">
        <v>0</v>
      </c>
      <c r="AT2042" s="2" t="str">
        <f>IF(AND(ISBLANK(AS2042),OR(NOT(ISBLANK(AU2042)),NOT(ISBLANK(AV2042)))),#N/A,
IF(ISBLANK(AS2042),"",
IF(AND(NOT(ISERROR(VLOOKUP(AS2042,MonsterTable!$A:$B,MATCH(MonsterTable!$B$1,MonsterTable!$A$1:$B$1,0),0))),OR(ISBLANK(AU2042),ISBLANK(AV2042))),#N/A,
IFERROR(VLOOKUP(AS2042,MonsterTable!$A:$B,MATCH(MonsterTable!$B$1,MonsterTable!$A$1:$B$1,0),0),
IF(OR(NOT(ISBLANK(AU2042)),ISBLANK(AV2042)),#N/A,
IF(AS2042="empty","empty",
VLOOKUP(AS2042,MonsterGroupTable!$A:$A,1,0)))))))</f>
        <v/>
      </c>
      <c r="BA2042" s="2" t="str">
        <f>IF(AND(ISBLANK(AZ2042),OR(NOT(ISBLANK(BB2042)),NOT(ISBLANK(BC2042)))),#N/A,
IF(ISBLANK(AZ2042),"",
IF(AND(NOT(ISERROR(VLOOKUP(AZ2042,MonsterTable!$A:$B,MATCH(MonsterTable!$B$1,MonsterTable!$A$1:$B$1,0),0))),OR(ISBLANK(BB2042),ISBLANK(BC2042))),#N/A,
IFERROR(VLOOKUP(AZ2042,MonsterTable!$A:$B,MATCH(MonsterTable!$B$1,MonsterTable!$A$1:$B$1,0),0),
IF(OR(NOT(ISBLANK(BB2042)),ISBLANK(BC2042)),#N/A,
IF(AZ2042="empty","empty",
VLOOKUP(AZ2042,MonsterGroupTable!$A:$A,1,0)))))))</f>
        <v/>
      </c>
    </row>
    <row r="2043" spans="1:53">
      <c r="A2043">
        <v>21009</v>
      </c>
      <c r="B2043">
        <f t="shared" si="69"/>
        <v>1.1000000000000001</v>
      </c>
      <c r="C2043">
        <f t="shared" si="70"/>
        <v>1.1000000000000001</v>
      </c>
      <c r="F2043">
        <v>6300</v>
      </c>
      <c r="G2043">
        <v>343470</v>
      </c>
      <c r="H2043">
        <v>0</v>
      </c>
      <c r="I2043">
        <v>0</v>
      </c>
      <c r="J2043">
        <v>0</v>
      </c>
      <c r="K2043" t="s">
        <v>362</v>
      </c>
      <c r="L2043" t="s">
        <v>260</v>
      </c>
      <c r="M2043" t="s">
        <v>443</v>
      </c>
      <c r="N2043" t="s">
        <v>444</v>
      </c>
      <c r="O2043">
        <v>0</v>
      </c>
      <c r="P2043">
        <v>-4.75</v>
      </c>
      <c r="Q2043">
        <v>-3.5</v>
      </c>
      <c r="R2043">
        <v>4.75</v>
      </c>
      <c r="S2043">
        <v>3</v>
      </c>
      <c r="T2043">
        <v>-13.5</v>
      </c>
      <c r="U2043">
        <v>2.5499999999999998</v>
      </c>
      <c r="V2043">
        <v>-6.75</v>
      </c>
      <c r="W2043" t="str">
        <f t="shared" si="68"/>
        <v>g101,5,empty,3,202,1,1,0</v>
      </c>
      <c r="X2043" s="1" t="s">
        <v>445</v>
      </c>
      <c r="Y2043" s="2" t="str">
        <f>IF(AND(ISBLANK(X2043),OR(NOT(ISBLANK(Z2043)),NOT(ISBLANK(AA2043)))),#N/A,
IF(ISBLANK(X2043),"",
IF(AND(NOT(ISERROR(VLOOKUP(X2043,MonsterTable!$A:$B,MATCH(MonsterTable!$B$1,MonsterTable!$A$1:$B$1,0),0))),OR(ISBLANK(Z2043),ISBLANK(AA2043))),#N/A,
IFERROR(VLOOKUP(X2043,MonsterTable!$A:$B,MATCH(MonsterTable!$B$1,MonsterTable!$A$1:$B$1,0),0),
IF(OR(NOT(ISBLANK(Z2043)),ISBLANK(AA2043)),#N/A,
IF(X2043="empty","empty",
VLOOKUP(X2043,MonsterGroupTable!$A:$A,1,0)))))))</f>
        <v>g101</v>
      </c>
      <c r="AA2043">
        <v>5</v>
      </c>
      <c r="AE2043" s="1" t="s">
        <v>446</v>
      </c>
      <c r="AF2043" s="2" t="str">
        <f>IF(AND(ISBLANK(AE2043),OR(NOT(ISBLANK(AG2043)),NOT(ISBLANK(AH2043)))),#N/A,
IF(ISBLANK(AE2043),"",
IF(AND(NOT(ISERROR(VLOOKUP(AE2043,MonsterTable!$A:$B,MATCH(MonsterTable!$B$1,MonsterTable!$A$1:$B$1,0),0))),OR(ISBLANK(AG2043),ISBLANK(AH2043))),#N/A,
IFERROR(VLOOKUP(AE2043,MonsterTable!$A:$B,MATCH(MonsterTable!$B$1,MonsterTable!$A$1:$B$1,0),0),
IF(OR(NOT(ISBLANK(AG2043)),ISBLANK(AH2043)),#N/A,
IF(AE2043="empty","empty",
VLOOKUP(AE2043,MonsterGroupTable!$A:$A,1,0)))))))</f>
        <v>empty</v>
      </c>
      <c r="AH2043">
        <v>3</v>
      </c>
      <c r="AL2043" s="1" t="s">
        <v>338</v>
      </c>
      <c r="AM2043" s="2">
        <f>IF(AND(ISBLANK(AL2043),OR(NOT(ISBLANK(AN2043)),NOT(ISBLANK(AO2043)))),#N/A,
IF(ISBLANK(AL2043),"",
IF(AND(NOT(ISERROR(VLOOKUP(AL2043,MonsterTable!$A:$B,MATCH(MonsterTable!$B$1,MonsterTable!$A$1:$B$1,0),0))),OR(ISBLANK(AN2043),ISBLANK(AO2043))),#N/A,
IFERROR(VLOOKUP(AL2043,MonsterTable!$A:$B,MATCH(MonsterTable!$B$1,MonsterTable!$A$1:$B$1,0),0),
IF(OR(NOT(ISBLANK(AN2043)),ISBLANK(AO2043)),#N/A,
IF(AL2043="empty","empty",
VLOOKUP(AL2043,MonsterGroupTable!$A:$A,1,0)))))))</f>
        <v>202</v>
      </c>
      <c r="AN2043">
        <v>1</v>
      </c>
      <c r="AO2043">
        <v>1</v>
      </c>
      <c r="AP2043">
        <v>0</v>
      </c>
      <c r="AT2043" s="2" t="str">
        <f>IF(AND(ISBLANK(AS2043),OR(NOT(ISBLANK(AU2043)),NOT(ISBLANK(AV2043)))),#N/A,
IF(ISBLANK(AS2043),"",
IF(AND(NOT(ISERROR(VLOOKUP(AS2043,MonsterTable!$A:$B,MATCH(MonsterTable!$B$1,MonsterTable!$A$1:$B$1,0),0))),OR(ISBLANK(AU2043),ISBLANK(AV2043))),#N/A,
IFERROR(VLOOKUP(AS2043,MonsterTable!$A:$B,MATCH(MonsterTable!$B$1,MonsterTable!$A$1:$B$1,0),0),
IF(OR(NOT(ISBLANK(AU2043)),ISBLANK(AV2043)),#N/A,
IF(AS2043="empty","empty",
VLOOKUP(AS2043,MonsterGroupTable!$A:$A,1,0)))))))</f>
        <v/>
      </c>
      <c r="BA2043" s="2" t="str">
        <f>IF(AND(ISBLANK(AZ2043),OR(NOT(ISBLANK(BB2043)),NOT(ISBLANK(BC2043)))),#N/A,
IF(ISBLANK(AZ2043),"",
IF(AND(NOT(ISERROR(VLOOKUP(AZ2043,MonsterTable!$A:$B,MATCH(MonsterTable!$B$1,MonsterTable!$A$1:$B$1,0),0))),OR(ISBLANK(BB2043),ISBLANK(BC2043))),#N/A,
IFERROR(VLOOKUP(AZ2043,MonsterTable!$A:$B,MATCH(MonsterTable!$B$1,MonsterTable!$A$1:$B$1,0),0),
IF(OR(NOT(ISBLANK(BB2043)),ISBLANK(BC2043)),#N/A,
IF(AZ2043="empty","empty",
VLOOKUP(AZ2043,MonsterGroupTable!$A:$A,1,0)))))))</f>
        <v/>
      </c>
    </row>
    <row r="2044" spans="1:53">
      <c r="A2044">
        <v>21010</v>
      </c>
      <c r="B2044">
        <f t="shared" si="69"/>
        <v>1.2</v>
      </c>
      <c r="C2044">
        <f t="shared" si="70"/>
        <v>1.1000000000000001</v>
      </c>
      <c r="F2044">
        <v>6300</v>
      </c>
      <c r="G2044">
        <v>344415</v>
      </c>
      <c r="H2044">
        <v>0</v>
      </c>
      <c r="I2044">
        <v>0</v>
      </c>
      <c r="J2044">
        <v>0</v>
      </c>
      <c r="K2044" t="s">
        <v>362</v>
      </c>
      <c r="L2044" t="s">
        <v>260</v>
      </c>
      <c r="M2044" t="s">
        <v>443</v>
      </c>
      <c r="N2044" t="s">
        <v>444</v>
      </c>
      <c r="O2044">
        <v>0</v>
      </c>
      <c r="P2044">
        <v>-4.75</v>
      </c>
      <c r="Q2044">
        <v>-3.5</v>
      </c>
      <c r="R2044">
        <v>4.75</v>
      </c>
      <c r="S2044">
        <v>3</v>
      </c>
      <c r="T2044">
        <v>-13.5</v>
      </c>
      <c r="U2044">
        <v>2.5499999999999998</v>
      </c>
      <c r="V2044">
        <v>-6.75</v>
      </c>
      <c r="W2044" t="str">
        <f t="shared" si="68"/>
        <v>g101,5,empty,3,202,1,1,0</v>
      </c>
      <c r="X2044" s="1" t="s">
        <v>445</v>
      </c>
      <c r="Y2044" s="2" t="str">
        <f>IF(AND(ISBLANK(X2044),OR(NOT(ISBLANK(Z2044)),NOT(ISBLANK(AA2044)))),#N/A,
IF(ISBLANK(X2044),"",
IF(AND(NOT(ISERROR(VLOOKUP(X2044,MonsterTable!$A:$B,MATCH(MonsterTable!$B$1,MonsterTable!$A$1:$B$1,0),0))),OR(ISBLANK(Z2044),ISBLANK(AA2044))),#N/A,
IFERROR(VLOOKUP(X2044,MonsterTable!$A:$B,MATCH(MonsterTable!$B$1,MonsterTable!$A$1:$B$1,0),0),
IF(OR(NOT(ISBLANK(Z2044)),ISBLANK(AA2044)),#N/A,
IF(X2044="empty","empty",
VLOOKUP(X2044,MonsterGroupTable!$A:$A,1,0)))))))</f>
        <v>g101</v>
      </c>
      <c r="AA2044">
        <v>5</v>
      </c>
      <c r="AE2044" s="1" t="s">
        <v>446</v>
      </c>
      <c r="AF2044" s="2" t="str">
        <f>IF(AND(ISBLANK(AE2044),OR(NOT(ISBLANK(AG2044)),NOT(ISBLANK(AH2044)))),#N/A,
IF(ISBLANK(AE2044),"",
IF(AND(NOT(ISERROR(VLOOKUP(AE2044,MonsterTable!$A:$B,MATCH(MonsterTable!$B$1,MonsterTable!$A$1:$B$1,0),0))),OR(ISBLANK(AG2044),ISBLANK(AH2044))),#N/A,
IFERROR(VLOOKUP(AE2044,MonsterTable!$A:$B,MATCH(MonsterTable!$B$1,MonsterTable!$A$1:$B$1,0),0),
IF(OR(NOT(ISBLANK(AG2044)),ISBLANK(AH2044)),#N/A,
IF(AE2044="empty","empty",
VLOOKUP(AE2044,MonsterGroupTable!$A:$A,1,0)))))))</f>
        <v>empty</v>
      </c>
      <c r="AH2044">
        <v>3</v>
      </c>
      <c r="AL2044" s="1" t="s">
        <v>338</v>
      </c>
      <c r="AM2044" s="2">
        <f>IF(AND(ISBLANK(AL2044),OR(NOT(ISBLANK(AN2044)),NOT(ISBLANK(AO2044)))),#N/A,
IF(ISBLANK(AL2044),"",
IF(AND(NOT(ISERROR(VLOOKUP(AL2044,MonsterTable!$A:$B,MATCH(MonsterTable!$B$1,MonsterTable!$A$1:$B$1,0),0))),OR(ISBLANK(AN2044),ISBLANK(AO2044))),#N/A,
IFERROR(VLOOKUP(AL2044,MonsterTable!$A:$B,MATCH(MonsterTable!$B$1,MonsterTable!$A$1:$B$1,0),0),
IF(OR(NOT(ISBLANK(AN2044)),ISBLANK(AO2044)),#N/A,
IF(AL2044="empty","empty",
VLOOKUP(AL2044,MonsterGroupTable!$A:$A,1,0)))))))</f>
        <v>202</v>
      </c>
      <c r="AN2044">
        <v>1</v>
      </c>
      <c r="AO2044">
        <v>1</v>
      </c>
      <c r="AP2044">
        <v>0</v>
      </c>
      <c r="AT2044" s="2" t="str">
        <f>IF(AND(ISBLANK(AS2044),OR(NOT(ISBLANK(AU2044)),NOT(ISBLANK(AV2044)))),#N/A,
IF(ISBLANK(AS2044),"",
IF(AND(NOT(ISERROR(VLOOKUP(AS2044,MonsterTable!$A:$B,MATCH(MonsterTable!$B$1,MonsterTable!$A$1:$B$1,0),0))),OR(ISBLANK(AU2044),ISBLANK(AV2044))),#N/A,
IFERROR(VLOOKUP(AS2044,MonsterTable!$A:$B,MATCH(MonsterTable!$B$1,MonsterTable!$A$1:$B$1,0),0),
IF(OR(NOT(ISBLANK(AU2044)),ISBLANK(AV2044)),#N/A,
IF(AS2044="empty","empty",
VLOOKUP(AS2044,MonsterGroupTable!$A:$A,1,0)))))))</f>
        <v/>
      </c>
      <c r="BA2044" s="2" t="str">
        <f>IF(AND(ISBLANK(AZ2044),OR(NOT(ISBLANK(BB2044)),NOT(ISBLANK(BC2044)))),#N/A,
IF(ISBLANK(AZ2044),"",
IF(AND(NOT(ISERROR(VLOOKUP(AZ2044,MonsterTable!$A:$B,MATCH(MonsterTable!$B$1,MonsterTable!$A$1:$B$1,0),0))),OR(ISBLANK(BB2044),ISBLANK(BC2044))),#N/A,
IFERROR(VLOOKUP(AZ2044,MonsterTable!$A:$B,MATCH(MonsterTable!$B$1,MonsterTable!$A$1:$B$1,0),0),
IF(OR(NOT(ISBLANK(BB2044)),ISBLANK(BC2044)),#N/A,
IF(AZ2044="empty","empty",
VLOOKUP(AZ2044,MonsterGroupTable!$A:$A,1,0)))))))</f>
        <v/>
      </c>
    </row>
    <row r="2045" spans="1:53">
      <c r="A2045">
        <v>21011</v>
      </c>
      <c r="B2045">
        <f t="shared" si="69"/>
        <v>1.1000000000000001</v>
      </c>
      <c r="C2045">
        <f t="shared" si="70"/>
        <v>1.1000000000000001</v>
      </c>
      <c r="F2045">
        <v>6300</v>
      </c>
      <c r="G2045">
        <v>345360</v>
      </c>
      <c r="H2045">
        <v>0</v>
      </c>
      <c r="I2045">
        <v>0</v>
      </c>
      <c r="J2045">
        <v>0</v>
      </c>
      <c r="K2045" t="s">
        <v>362</v>
      </c>
      <c r="L2045" t="s">
        <v>243</v>
      </c>
      <c r="M2045" t="s">
        <v>443</v>
      </c>
      <c r="N2045" t="s">
        <v>444</v>
      </c>
      <c r="O2045">
        <v>0</v>
      </c>
      <c r="P2045">
        <v>-4.75</v>
      </c>
      <c r="Q2045">
        <v>-3.5</v>
      </c>
      <c r="R2045">
        <v>4.75</v>
      </c>
      <c r="S2045">
        <v>3</v>
      </c>
      <c r="T2045">
        <v>-13.5</v>
      </c>
      <c r="U2045">
        <v>2.5499999999999998</v>
      </c>
      <c r="V2045">
        <v>-6.75</v>
      </c>
      <c r="W2045" t="str">
        <f t="shared" si="68"/>
        <v>g102,5,empty,3,201,1,1,0</v>
      </c>
      <c r="X2045" s="1" t="s">
        <v>447</v>
      </c>
      <c r="Y2045" s="2" t="str">
        <f>IF(AND(ISBLANK(X2045),OR(NOT(ISBLANK(Z2045)),NOT(ISBLANK(AA2045)))),#N/A,
IF(ISBLANK(X2045),"",
IF(AND(NOT(ISERROR(VLOOKUP(X2045,MonsterTable!$A:$B,MATCH(MonsterTable!$B$1,MonsterTable!$A$1:$B$1,0),0))),OR(ISBLANK(Z2045),ISBLANK(AA2045))),#N/A,
IFERROR(VLOOKUP(X2045,MonsterTable!$A:$B,MATCH(MonsterTable!$B$1,MonsterTable!$A$1:$B$1,0),0),
IF(OR(NOT(ISBLANK(Z2045)),ISBLANK(AA2045)),#N/A,
IF(X2045="empty","empty",
VLOOKUP(X2045,MonsterGroupTable!$A:$A,1,0)))))))</f>
        <v>g102</v>
      </c>
      <c r="AA2045">
        <v>5</v>
      </c>
      <c r="AE2045" s="1" t="s">
        <v>446</v>
      </c>
      <c r="AF2045" s="2" t="str">
        <f>IF(AND(ISBLANK(AE2045),OR(NOT(ISBLANK(AG2045)),NOT(ISBLANK(AH2045)))),#N/A,
IF(ISBLANK(AE2045),"",
IF(AND(NOT(ISERROR(VLOOKUP(AE2045,MonsterTable!$A:$B,MATCH(MonsterTable!$B$1,MonsterTable!$A$1:$B$1,0),0))),OR(ISBLANK(AG2045),ISBLANK(AH2045))),#N/A,
IFERROR(VLOOKUP(AE2045,MonsterTable!$A:$B,MATCH(MonsterTable!$B$1,MonsterTable!$A$1:$B$1,0),0),
IF(OR(NOT(ISBLANK(AG2045)),ISBLANK(AH2045)),#N/A,
IF(AE2045="empty","empty",
VLOOKUP(AE2045,MonsterGroupTable!$A:$A,1,0)))))))</f>
        <v>empty</v>
      </c>
      <c r="AH2045">
        <v>3</v>
      </c>
      <c r="AL2045" s="1" t="s">
        <v>242</v>
      </c>
      <c r="AM2045" s="2">
        <f>IF(AND(ISBLANK(AL2045),OR(NOT(ISBLANK(AN2045)),NOT(ISBLANK(AO2045)))),#N/A,
IF(ISBLANK(AL2045),"",
IF(AND(NOT(ISERROR(VLOOKUP(AL2045,MonsterTable!$A:$B,MATCH(MonsterTable!$B$1,MonsterTable!$A$1:$B$1,0),0))),OR(ISBLANK(AN2045),ISBLANK(AO2045))),#N/A,
IFERROR(VLOOKUP(AL2045,MonsterTable!$A:$B,MATCH(MonsterTable!$B$1,MonsterTable!$A$1:$B$1,0),0),
IF(OR(NOT(ISBLANK(AN2045)),ISBLANK(AO2045)),#N/A,
IF(AL2045="empty","empty",
VLOOKUP(AL2045,MonsterGroupTable!$A:$A,1,0)))))))</f>
        <v>201</v>
      </c>
      <c r="AN2045">
        <v>1</v>
      </c>
      <c r="AO2045">
        <v>1</v>
      </c>
      <c r="AP2045">
        <v>0</v>
      </c>
      <c r="AT2045" s="2" t="str">
        <f>IF(AND(ISBLANK(AS2045),OR(NOT(ISBLANK(AU2045)),NOT(ISBLANK(AV2045)))),#N/A,
IF(ISBLANK(AS2045),"",
IF(AND(NOT(ISERROR(VLOOKUP(AS2045,MonsterTable!$A:$B,MATCH(MonsterTable!$B$1,MonsterTable!$A$1:$B$1,0),0))),OR(ISBLANK(AU2045),ISBLANK(AV2045))),#N/A,
IFERROR(VLOOKUP(AS2045,MonsterTable!$A:$B,MATCH(MonsterTable!$B$1,MonsterTable!$A$1:$B$1,0),0),
IF(OR(NOT(ISBLANK(AU2045)),ISBLANK(AV2045)),#N/A,
IF(AS2045="empty","empty",
VLOOKUP(AS2045,MonsterGroupTable!$A:$A,1,0)))))))</f>
        <v/>
      </c>
      <c r="BA2045" s="2" t="str">
        <f>IF(AND(ISBLANK(AZ2045),OR(NOT(ISBLANK(BB2045)),NOT(ISBLANK(BC2045)))),#N/A,
IF(ISBLANK(AZ2045),"",
IF(AND(NOT(ISERROR(VLOOKUP(AZ2045,MonsterTable!$A:$B,MATCH(MonsterTable!$B$1,MonsterTable!$A$1:$B$1,0),0))),OR(ISBLANK(BB2045),ISBLANK(BC2045))),#N/A,
IFERROR(VLOOKUP(AZ2045,MonsterTable!$A:$B,MATCH(MonsterTable!$B$1,MonsterTable!$A$1:$B$1,0),0),
IF(OR(NOT(ISBLANK(BB2045)),ISBLANK(BC2045)),#N/A,
IF(AZ2045="empty","empty",
VLOOKUP(AZ2045,MonsterGroupTable!$A:$A,1,0)))))))</f>
        <v/>
      </c>
    </row>
    <row r="2046" spans="1:53">
      <c r="A2046">
        <v>21012</v>
      </c>
      <c r="B2046">
        <f t="shared" si="69"/>
        <v>1.1000000000000001</v>
      </c>
      <c r="C2046">
        <f t="shared" si="70"/>
        <v>1.1000000000000001</v>
      </c>
      <c r="F2046">
        <v>6300</v>
      </c>
      <c r="G2046">
        <v>346305</v>
      </c>
      <c r="H2046">
        <v>0</v>
      </c>
      <c r="I2046">
        <v>0</v>
      </c>
      <c r="J2046">
        <v>0</v>
      </c>
      <c r="K2046" t="s">
        <v>362</v>
      </c>
      <c r="L2046" t="s">
        <v>243</v>
      </c>
      <c r="M2046" t="s">
        <v>443</v>
      </c>
      <c r="N2046" t="s">
        <v>444</v>
      </c>
      <c r="O2046">
        <v>0</v>
      </c>
      <c r="P2046">
        <v>-4.75</v>
      </c>
      <c r="Q2046">
        <v>-3.5</v>
      </c>
      <c r="R2046">
        <v>4.75</v>
      </c>
      <c r="S2046">
        <v>3</v>
      </c>
      <c r="T2046">
        <v>-13.5</v>
      </c>
      <c r="U2046">
        <v>2.5499999999999998</v>
      </c>
      <c r="V2046">
        <v>-6.75</v>
      </c>
      <c r="W2046" t="str">
        <f t="shared" si="68"/>
        <v>g102,5,empty,3,201,1,1,0</v>
      </c>
      <c r="X2046" s="1" t="s">
        <v>447</v>
      </c>
      <c r="Y2046" s="2" t="str">
        <f>IF(AND(ISBLANK(X2046),OR(NOT(ISBLANK(Z2046)),NOT(ISBLANK(AA2046)))),#N/A,
IF(ISBLANK(X2046),"",
IF(AND(NOT(ISERROR(VLOOKUP(X2046,MonsterTable!$A:$B,MATCH(MonsterTable!$B$1,MonsterTable!$A$1:$B$1,0),0))),OR(ISBLANK(Z2046),ISBLANK(AA2046))),#N/A,
IFERROR(VLOOKUP(X2046,MonsterTable!$A:$B,MATCH(MonsterTable!$B$1,MonsterTable!$A$1:$B$1,0),0),
IF(OR(NOT(ISBLANK(Z2046)),ISBLANK(AA2046)),#N/A,
IF(X2046="empty","empty",
VLOOKUP(X2046,MonsterGroupTable!$A:$A,1,0)))))))</f>
        <v>g102</v>
      </c>
      <c r="AA2046">
        <v>5</v>
      </c>
      <c r="AE2046" s="1" t="s">
        <v>446</v>
      </c>
      <c r="AF2046" s="2" t="str">
        <f>IF(AND(ISBLANK(AE2046),OR(NOT(ISBLANK(AG2046)),NOT(ISBLANK(AH2046)))),#N/A,
IF(ISBLANK(AE2046),"",
IF(AND(NOT(ISERROR(VLOOKUP(AE2046,MonsterTable!$A:$B,MATCH(MonsterTable!$B$1,MonsterTable!$A$1:$B$1,0),0))),OR(ISBLANK(AG2046),ISBLANK(AH2046))),#N/A,
IFERROR(VLOOKUP(AE2046,MonsterTable!$A:$B,MATCH(MonsterTable!$B$1,MonsterTable!$A$1:$B$1,0),0),
IF(OR(NOT(ISBLANK(AG2046)),ISBLANK(AH2046)),#N/A,
IF(AE2046="empty","empty",
VLOOKUP(AE2046,MonsterGroupTable!$A:$A,1,0)))))))</f>
        <v>empty</v>
      </c>
      <c r="AH2046">
        <v>3</v>
      </c>
      <c r="AL2046" s="1" t="s">
        <v>242</v>
      </c>
      <c r="AM2046" s="2">
        <f>IF(AND(ISBLANK(AL2046),OR(NOT(ISBLANK(AN2046)),NOT(ISBLANK(AO2046)))),#N/A,
IF(ISBLANK(AL2046),"",
IF(AND(NOT(ISERROR(VLOOKUP(AL2046,MonsterTable!$A:$B,MATCH(MonsterTable!$B$1,MonsterTable!$A$1:$B$1,0),0))),OR(ISBLANK(AN2046),ISBLANK(AO2046))),#N/A,
IFERROR(VLOOKUP(AL2046,MonsterTable!$A:$B,MATCH(MonsterTable!$B$1,MonsterTable!$A$1:$B$1,0),0),
IF(OR(NOT(ISBLANK(AN2046)),ISBLANK(AO2046)),#N/A,
IF(AL2046="empty","empty",
VLOOKUP(AL2046,MonsterGroupTable!$A:$A,1,0)))))))</f>
        <v>201</v>
      </c>
      <c r="AN2046">
        <v>1</v>
      </c>
      <c r="AO2046">
        <v>1</v>
      </c>
      <c r="AP2046">
        <v>0</v>
      </c>
      <c r="AT2046" s="2" t="str">
        <f>IF(AND(ISBLANK(AS2046),OR(NOT(ISBLANK(AU2046)),NOT(ISBLANK(AV2046)))),#N/A,
IF(ISBLANK(AS2046),"",
IF(AND(NOT(ISERROR(VLOOKUP(AS2046,MonsterTable!$A:$B,MATCH(MonsterTable!$B$1,MonsterTable!$A$1:$B$1,0),0))),OR(ISBLANK(AU2046),ISBLANK(AV2046))),#N/A,
IFERROR(VLOOKUP(AS2046,MonsterTable!$A:$B,MATCH(MonsterTable!$B$1,MonsterTable!$A$1:$B$1,0),0),
IF(OR(NOT(ISBLANK(AU2046)),ISBLANK(AV2046)),#N/A,
IF(AS2046="empty","empty",
VLOOKUP(AS2046,MonsterGroupTable!$A:$A,1,0)))))))</f>
        <v/>
      </c>
      <c r="BA2046" s="2" t="str">
        <f>IF(AND(ISBLANK(AZ2046),OR(NOT(ISBLANK(BB2046)),NOT(ISBLANK(BC2046)))),#N/A,
IF(ISBLANK(AZ2046),"",
IF(AND(NOT(ISERROR(VLOOKUP(AZ2046,MonsterTable!$A:$B,MATCH(MonsterTable!$B$1,MonsterTable!$A$1:$B$1,0),0))),OR(ISBLANK(BB2046),ISBLANK(BC2046))),#N/A,
IFERROR(VLOOKUP(AZ2046,MonsterTable!$A:$B,MATCH(MonsterTable!$B$1,MonsterTable!$A$1:$B$1,0),0),
IF(OR(NOT(ISBLANK(BB2046)),ISBLANK(BC2046)),#N/A,
IF(AZ2046="empty","empty",
VLOOKUP(AZ2046,MonsterGroupTable!$A:$A,1,0)))))))</f>
        <v/>
      </c>
    </row>
    <row r="2047" spans="1:53">
      <c r="A2047">
        <v>21013</v>
      </c>
      <c r="B2047">
        <f t="shared" si="69"/>
        <v>1.1000000000000001</v>
      </c>
      <c r="C2047">
        <f t="shared" si="70"/>
        <v>1.1000000000000001</v>
      </c>
      <c r="F2047">
        <v>6300</v>
      </c>
      <c r="G2047">
        <v>347250</v>
      </c>
      <c r="H2047">
        <v>0</v>
      </c>
      <c r="I2047">
        <v>0</v>
      </c>
      <c r="J2047">
        <v>0</v>
      </c>
      <c r="K2047" t="s">
        <v>362</v>
      </c>
      <c r="L2047" t="s">
        <v>243</v>
      </c>
      <c r="M2047" t="s">
        <v>443</v>
      </c>
      <c r="N2047" t="s">
        <v>444</v>
      </c>
      <c r="O2047">
        <v>0</v>
      </c>
      <c r="P2047">
        <v>-4.75</v>
      </c>
      <c r="Q2047">
        <v>-3.5</v>
      </c>
      <c r="R2047">
        <v>4.75</v>
      </c>
      <c r="S2047">
        <v>3</v>
      </c>
      <c r="T2047">
        <v>-13.5</v>
      </c>
      <c r="U2047">
        <v>2.5499999999999998</v>
      </c>
      <c r="V2047">
        <v>-6.75</v>
      </c>
      <c r="W2047" t="str">
        <f t="shared" si="68"/>
        <v>g102,5,empty,3,201,1,1,0</v>
      </c>
      <c r="X2047" s="1" t="s">
        <v>447</v>
      </c>
      <c r="Y2047" s="2" t="str">
        <f>IF(AND(ISBLANK(X2047),OR(NOT(ISBLANK(Z2047)),NOT(ISBLANK(AA2047)))),#N/A,
IF(ISBLANK(X2047),"",
IF(AND(NOT(ISERROR(VLOOKUP(X2047,MonsterTable!$A:$B,MATCH(MonsterTable!$B$1,MonsterTable!$A$1:$B$1,0),0))),OR(ISBLANK(Z2047),ISBLANK(AA2047))),#N/A,
IFERROR(VLOOKUP(X2047,MonsterTable!$A:$B,MATCH(MonsterTable!$B$1,MonsterTable!$A$1:$B$1,0),0),
IF(OR(NOT(ISBLANK(Z2047)),ISBLANK(AA2047)),#N/A,
IF(X2047="empty","empty",
VLOOKUP(X2047,MonsterGroupTable!$A:$A,1,0)))))))</f>
        <v>g102</v>
      </c>
      <c r="AA2047">
        <v>5</v>
      </c>
      <c r="AE2047" s="1" t="s">
        <v>446</v>
      </c>
      <c r="AF2047" s="2" t="str">
        <f>IF(AND(ISBLANK(AE2047),OR(NOT(ISBLANK(AG2047)),NOT(ISBLANK(AH2047)))),#N/A,
IF(ISBLANK(AE2047),"",
IF(AND(NOT(ISERROR(VLOOKUP(AE2047,MonsterTable!$A:$B,MATCH(MonsterTable!$B$1,MonsterTable!$A$1:$B$1,0),0))),OR(ISBLANK(AG2047),ISBLANK(AH2047))),#N/A,
IFERROR(VLOOKUP(AE2047,MonsterTable!$A:$B,MATCH(MonsterTable!$B$1,MonsterTable!$A$1:$B$1,0),0),
IF(OR(NOT(ISBLANK(AG2047)),ISBLANK(AH2047)),#N/A,
IF(AE2047="empty","empty",
VLOOKUP(AE2047,MonsterGroupTable!$A:$A,1,0)))))))</f>
        <v>empty</v>
      </c>
      <c r="AH2047">
        <v>3</v>
      </c>
      <c r="AL2047" s="1" t="s">
        <v>242</v>
      </c>
      <c r="AM2047" s="2">
        <f>IF(AND(ISBLANK(AL2047),OR(NOT(ISBLANK(AN2047)),NOT(ISBLANK(AO2047)))),#N/A,
IF(ISBLANK(AL2047),"",
IF(AND(NOT(ISERROR(VLOOKUP(AL2047,MonsterTable!$A:$B,MATCH(MonsterTable!$B$1,MonsterTable!$A$1:$B$1,0),0))),OR(ISBLANK(AN2047),ISBLANK(AO2047))),#N/A,
IFERROR(VLOOKUP(AL2047,MonsterTable!$A:$B,MATCH(MonsterTable!$B$1,MonsterTable!$A$1:$B$1,0),0),
IF(OR(NOT(ISBLANK(AN2047)),ISBLANK(AO2047)),#N/A,
IF(AL2047="empty","empty",
VLOOKUP(AL2047,MonsterGroupTable!$A:$A,1,0)))))))</f>
        <v>201</v>
      </c>
      <c r="AN2047">
        <v>1</v>
      </c>
      <c r="AO2047">
        <v>1</v>
      </c>
      <c r="AP2047">
        <v>0</v>
      </c>
      <c r="AT2047" s="2" t="str">
        <f>IF(AND(ISBLANK(AS2047),OR(NOT(ISBLANK(AU2047)),NOT(ISBLANK(AV2047)))),#N/A,
IF(ISBLANK(AS2047),"",
IF(AND(NOT(ISERROR(VLOOKUP(AS2047,MonsterTable!$A:$B,MATCH(MonsterTable!$B$1,MonsterTable!$A$1:$B$1,0),0))),OR(ISBLANK(AU2047),ISBLANK(AV2047))),#N/A,
IFERROR(VLOOKUP(AS2047,MonsterTable!$A:$B,MATCH(MonsterTable!$B$1,MonsterTable!$A$1:$B$1,0),0),
IF(OR(NOT(ISBLANK(AU2047)),ISBLANK(AV2047)),#N/A,
IF(AS2047="empty","empty",
VLOOKUP(AS2047,MonsterGroupTable!$A:$A,1,0)))))))</f>
        <v/>
      </c>
      <c r="BA2047" s="2" t="str">
        <f>IF(AND(ISBLANK(AZ2047),OR(NOT(ISBLANK(BB2047)),NOT(ISBLANK(BC2047)))),#N/A,
IF(ISBLANK(AZ2047),"",
IF(AND(NOT(ISERROR(VLOOKUP(AZ2047,MonsterTable!$A:$B,MATCH(MonsterTable!$B$1,MonsterTable!$A$1:$B$1,0),0))),OR(ISBLANK(BB2047),ISBLANK(BC2047))),#N/A,
IFERROR(VLOOKUP(AZ2047,MonsterTable!$A:$B,MATCH(MonsterTable!$B$1,MonsterTable!$A$1:$B$1,0),0),
IF(OR(NOT(ISBLANK(BB2047)),ISBLANK(BC2047)),#N/A,
IF(AZ2047="empty","empty",
VLOOKUP(AZ2047,MonsterGroupTable!$A:$A,1,0)))))))</f>
        <v/>
      </c>
    </row>
    <row r="2048" spans="1:53">
      <c r="A2048">
        <v>21014</v>
      </c>
      <c r="B2048">
        <f t="shared" si="69"/>
        <v>1.1000000000000001</v>
      </c>
      <c r="C2048">
        <f t="shared" si="70"/>
        <v>1.1000000000000001</v>
      </c>
      <c r="F2048">
        <v>6300</v>
      </c>
      <c r="G2048">
        <v>348195</v>
      </c>
      <c r="H2048">
        <v>0</v>
      </c>
      <c r="I2048">
        <v>0</v>
      </c>
      <c r="J2048">
        <v>0</v>
      </c>
      <c r="K2048" t="s">
        <v>362</v>
      </c>
      <c r="L2048" t="s">
        <v>243</v>
      </c>
      <c r="M2048" t="s">
        <v>443</v>
      </c>
      <c r="N2048" t="s">
        <v>444</v>
      </c>
      <c r="O2048">
        <v>0</v>
      </c>
      <c r="P2048">
        <v>-4.75</v>
      </c>
      <c r="Q2048">
        <v>-3.5</v>
      </c>
      <c r="R2048">
        <v>4.75</v>
      </c>
      <c r="S2048">
        <v>3</v>
      </c>
      <c r="T2048">
        <v>-13.5</v>
      </c>
      <c r="U2048">
        <v>2.5499999999999998</v>
      </c>
      <c r="V2048">
        <v>-6.75</v>
      </c>
      <c r="W2048" t="str">
        <f t="shared" si="68"/>
        <v>g102,5,empty,3,201,1,1,0</v>
      </c>
      <c r="X2048" s="1" t="s">
        <v>447</v>
      </c>
      <c r="Y2048" s="2" t="str">
        <f>IF(AND(ISBLANK(X2048),OR(NOT(ISBLANK(Z2048)),NOT(ISBLANK(AA2048)))),#N/A,
IF(ISBLANK(X2048),"",
IF(AND(NOT(ISERROR(VLOOKUP(X2048,MonsterTable!$A:$B,MATCH(MonsterTable!$B$1,MonsterTable!$A$1:$B$1,0),0))),OR(ISBLANK(Z2048),ISBLANK(AA2048))),#N/A,
IFERROR(VLOOKUP(X2048,MonsterTable!$A:$B,MATCH(MonsterTable!$B$1,MonsterTable!$A$1:$B$1,0),0),
IF(OR(NOT(ISBLANK(Z2048)),ISBLANK(AA2048)),#N/A,
IF(X2048="empty","empty",
VLOOKUP(X2048,MonsterGroupTable!$A:$A,1,0)))))))</f>
        <v>g102</v>
      </c>
      <c r="AA2048">
        <v>5</v>
      </c>
      <c r="AE2048" s="1" t="s">
        <v>446</v>
      </c>
      <c r="AF2048" s="2" t="str">
        <f>IF(AND(ISBLANK(AE2048),OR(NOT(ISBLANK(AG2048)),NOT(ISBLANK(AH2048)))),#N/A,
IF(ISBLANK(AE2048),"",
IF(AND(NOT(ISERROR(VLOOKUP(AE2048,MonsterTable!$A:$B,MATCH(MonsterTable!$B$1,MonsterTable!$A$1:$B$1,0),0))),OR(ISBLANK(AG2048),ISBLANK(AH2048))),#N/A,
IFERROR(VLOOKUP(AE2048,MonsterTable!$A:$B,MATCH(MonsterTable!$B$1,MonsterTable!$A$1:$B$1,0),0),
IF(OR(NOT(ISBLANK(AG2048)),ISBLANK(AH2048)),#N/A,
IF(AE2048="empty","empty",
VLOOKUP(AE2048,MonsterGroupTable!$A:$A,1,0)))))))</f>
        <v>empty</v>
      </c>
      <c r="AH2048">
        <v>3</v>
      </c>
      <c r="AL2048" s="1" t="s">
        <v>242</v>
      </c>
      <c r="AM2048" s="2">
        <f>IF(AND(ISBLANK(AL2048),OR(NOT(ISBLANK(AN2048)),NOT(ISBLANK(AO2048)))),#N/A,
IF(ISBLANK(AL2048),"",
IF(AND(NOT(ISERROR(VLOOKUP(AL2048,MonsterTable!$A:$B,MATCH(MonsterTable!$B$1,MonsterTable!$A$1:$B$1,0),0))),OR(ISBLANK(AN2048),ISBLANK(AO2048))),#N/A,
IFERROR(VLOOKUP(AL2048,MonsterTable!$A:$B,MATCH(MonsterTable!$B$1,MonsterTable!$A$1:$B$1,0),0),
IF(OR(NOT(ISBLANK(AN2048)),ISBLANK(AO2048)),#N/A,
IF(AL2048="empty","empty",
VLOOKUP(AL2048,MonsterGroupTable!$A:$A,1,0)))))))</f>
        <v>201</v>
      </c>
      <c r="AN2048">
        <v>1</v>
      </c>
      <c r="AO2048">
        <v>1</v>
      </c>
      <c r="AP2048">
        <v>0</v>
      </c>
      <c r="AT2048" s="2" t="str">
        <f>IF(AND(ISBLANK(AS2048),OR(NOT(ISBLANK(AU2048)),NOT(ISBLANK(AV2048)))),#N/A,
IF(ISBLANK(AS2048),"",
IF(AND(NOT(ISERROR(VLOOKUP(AS2048,MonsterTable!$A:$B,MATCH(MonsterTable!$B$1,MonsterTable!$A$1:$B$1,0),0))),OR(ISBLANK(AU2048),ISBLANK(AV2048))),#N/A,
IFERROR(VLOOKUP(AS2048,MonsterTable!$A:$B,MATCH(MonsterTable!$B$1,MonsterTable!$A$1:$B$1,0),0),
IF(OR(NOT(ISBLANK(AU2048)),ISBLANK(AV2048)),#N/A,
IF(AS2048="empty","empty",
VLOOKUP(AS2048,MonsterGroupTable!$A:$A,1,0)))))))</f>
        <v/>
      </c>
      <c r="BA2048" s="2" t="str">
        <f>IF(AND(ISBLANK(AZ2048),OR(NOT(ISBLANK(BB2048)),NOT(ISBLANK(BC2048)))),#N/A,
IF(ISBLANK(AZ2048),"",
IF(AND(NOT(ISERROR(VLOOKUP(AZ2048,MonsterTable!$A:$B,MATCH(MonsterTable!$B$1,MonsterTable!$A$1:$B$1,0),0))),OR(ISBLANK(BB2048),ISBLANK(BC2048))),#N/A,
IFERROR(VLOOKUP(AZ2048,MonsterTable!$A:$B,MATCH(MonsterTable!$B$1,MonsterTable!$A$1:$B$1,0),0),
IF(OR(NOT(ISBLANK(BB2048)),ISBLANK(BC2048)),#N/A,
IF(AZ2048="empty","empty",
VLOOKUP(AZ2048,MonsterGroupTable!$A:$A,1,0)))))))</f>
        <v/>
      </c>
    </row>
    <row r="2049" spans="1:53">
      <c r="A2049">
        <v>21015</v>
      </c>
      <c r="B2049">
        <f t="shared" si="69"/>
        <v>1.1000000000000001</v>
      </c>
      <c r="C2049">
        <f t="shared" si="70"/>
        <v>1.1000000000000001</v>
      </c>
      <c r="F2049">
        <v>6300</v>
      </c>
      <c r="G2049">
        <v>349140</v>
      </c>
      <c r="H2049">
        <v>0</v>
      </c>
      <c r="I2049">
        <v>0</v>
      </c>
      <c r="J2049">
        <v>0</v>
      </c>
      <c r="K2049" t="s">
        <v>362</v>
      </c>
      <c r="L2049" t="s">
        <v>243</v>
      </c>
      <c r="M2049" t="s">
        <v>443</v>
      </c>
      <c r="N2049" t="s">
        <v>444</v>
      </c>
      <c r="O2049">
        <v>0</v>
      </c>
      <c r="P2049">
        <v>-4.75</v>
      </c>
      <c r="Q2049">
        <v>-3.5</v>
      </c>
      <c r="R2049">
        <v>4.75</v>
      </c>
      <c r="S2049">
        <v>3</v>
      </c>
      <c r="T2049">
        <v>-13.5</v>
      </c>
      <c r="U2049">
        <v>2.5499999999999998</v>
      </c>
      <c r="V2049">
        <v>-6.75</v>
      </c>
      <c r="W2049" t="str">
        <f t="shared" si="68"/>
        <v>g102,5,empty,3,201,1,1,0</v>
      </c>
      <c r="X2049" s="1" t="s">
        <v>447</v>
      </c>
      <c r="Y2049" s="2" t="str">
        <f>IF(AND(ISBLANK(X2049),OR(NOT(ISBLANK(Z2049)),NOT(ISBLANK(AA2049)))),#N/A,
IF(ISBLANK(X2049),"",
IF(AND(NOT(ISERROR(VLOOKUP(X2049,MonsterTable!$A:$B,MATCH(MonsterTable!$B$1,MonsterTable!$A$1:$B$1,0),0))),OR(ISBLANK(Z2049),ISBLANK(AA2049))),#N/A,
IFERROR(VLOOKUP(X2049,MonsterTable!$A:$B,MATCH(MonsterTable!$B$1,MonsterTable!$A$1:$B$1,0),0),
IF(OR(NOT(ISBLANK(Z2049)),ISBLANK(AA2049)),#N/A,
IF(X2049="empty","empty",
VLOOKUP(X2049,MonsterGroupTable!$A:$A,1,0)))))))</f>
        <v>g102</v>
      </c>
      <c r="AA2049">
        <v>5</v>
      </c>
      <c r="AE2049" s="1" t="s">
        <v>446</v>
      </c>
      <c r="AF2049" s="2" t="str">
        <f>IF(AND(ISBLANK(AE2049),OR(NOT(ISBLANK(AG2049)),NOT(ISBLANK(AH2049)))),#N/A,
IF(ISBLANK(AE2049),"",
IF(AND(NOT(ISERROR(VLOOKUP(AE2049,MonsterTable!$A:$B,MATCH(MonsterTable!$B$1,MonsterTable!$A$1:$B$1,0),0))),OR(ISBLANK(AG2049),ISBLANK(AH2049))),#N/A,
IFERROR(VLOOKUP(AE2049,MonsterTable!$A:$B,MATCH(MonsterTable!$B$1,MonsterTable!$A$1:$B$1,0),0),
IF(OR(NOT(ISBLANK(AG2049)),ISBLANK(AH2049)),#N/A,
IF(AE2049="empty","empty",
VLOOKUP(AE2049,MonsterGroupTable!$A:$A,1,0)))))))</f>
        <v>empty</v>
      </c>
      <c r="AH2049">
        <v>3</v>
      </c>
      <c r="AL2049" s="1" t="s">
        <v>242</v>
      </c>
      <c r="AM2049" s="2">
        <f>IF(AND(ISBLANK(AL2049),OR(NOT(ISBLANK(AN2049)),NOT(ISBLANK(AO2049)))),#N/A,
IF(ISBLANK(AL2049),"",
IF(AND(NOT(ISERROR(VLOOKUP(AL2049,MonsterTable!$A:$B,MATCH(MonsterTable!$B$1,MonsterTable!$A$1:$B$1,0),0))),OR(ISBLANK(AN2049),ISBLANK(AO2049))),#N/A,
IFERROR(VLOOKUP(AL2049,MonsterTable!$A:$B,MATCH(MonsterTable!$B$1,MonsterTable!$A$1:$B$1,0),0),
IF(OR(NOT(ISBLANK(AN2049)),ISBLANK(AO2049)),#N/A,
IF(AL2049="empty","empty",
VLOOKUP(AL2049,MonsterGroupTable!$A:$A,1,0)))))))</f>
        <v>201</v>
      </c>
      <c r="AN2049">
        <v>1</v>
      </c>
      <c r="AO2049">
        <v>1</v>
      </c>
      <c r="AP2049">
        <v>0</v>
      </c>
      <c r="AT2049" s="2" t="str">
        <f>IF(AND(ISBLANK(AS2049),OR(NOT(ISBLANK(AU2049)),NOT(ISBLANK(AV2049)))),#N/A,
IF(ISBLANK(AS2049),"",
IF(AND(NOT(ISERROR(VLOOKUP(AS2049,MonsterTable!$A:$B,MATCH(MonsterTable!$B$1,MonsterTable!$A$1:$B$1,0),0))),OR(ISBLANK(AU2049),ISBLANK(AV2049))),#N/A,
IFERROR(VLOOKUP(AS2049,MonsterTable!$A:$B,MATCH(MonsterTable!$B$1,MonsterTable!$A$1:$B$1,0),0),
IF(OR(NOT(ISBLANK(AU2049)),ISBLANK(AV2049)),#N/A,
IF(AS2049="empty","empty",
VLOOKUP(AS2049,MonsterGroupTable!$A:$A,1,0)))))))</f>
        <v/>
      </c>
      <c r="BA2049" s="2" t="str">
        <f>IF(AND(ISBLANK(AZ2049),OR(NOT(ISBLANK(BB2049)),NOT(ISBLANK(BC2049)))),#N/A,
IF(ISBLANK(AZ2049),"",
IF(AND(NOT(ISERROR(VLOOKUP(AZ2049,MonsterTable!$A:$B,MATCH(MonsterTable!$B$1,MonsterTable!$A$1:$B$1,0),0))),OR(ISBLANK(BB2049),ISBLANK(BC2049))),#N/A,
IFERROR(VLOOKUP(AZ2049,MonsterTable!$A:$B,MATCH(MonsterTable!$B$1,MonsterTable!$A$1:$B$1,0),0),
IF(OR(NOT(ISBLANK(BB2049)),ISBLANK(BC2049)),#N/A,
IF(AZ2049="empty","empty",
VLOOKUP(AZ2049,MonsterGroupTable!$A:$A,1,0)))))))</f>
        <v/>
      </c>
    </row>
    <row r="2050" spans="1:53">
      <c r="A2050">
        <v>21016</v>
      </c>
      <c r="B2050">
        <f t="shared" si="69"/>
        <v>1.1000000000000001</v>
      </c>
      <c r="C2050">
        <f t="shared" si="70"/>
        <v>1.1000000000000001</v>
      </c>
      <c r="F2050">
        <v>6300</v>
      </c>
      <c r="G2050">
        <v>350085</v>
      </c>
      <c r="H2050">
        <v>0</v>
      </c>
      <c r="I2050">
        <v>0</v>
      </c>
      <c r="J2050">
        <v>0</v>
      </c>
      <c r="K2050" t="s">
        <v>362</v>
      </c>
      <c r="L2050" t="s">
        <v>243</v>
      </c>
      <c r="M2050" t="s">
        <v>443</v>
      </c>
      <c r="N2050" t="s">
        <v>444</v>
      </c>
      <c r="O2050">
        <v>0</v>
      </c>
      <c r="P2050">
        <v>-4.75</v>
      </c>
      <c r="Q2050">
        <v>-3.5</v>
      </c>
      <c r="R2050">
        <v>4.75</v>
      </c>
      <c r="S2050">
        <v>3</v>
      </c>
      <c r="T2050">
        <v>-13.5</v>
      </c>
      <c r="U2050">
        <v>2.5499999999999998</v>
      </c>
      <c r="V2050">
        <v>-6.75</v>
      </c>
      <c r="W2050" t="str">
        <f t="shared" si="68"/>
        <v>g102,5,empty,3,201,1,1,0</v>
      </c>
      <c r="X2050" s="1" t="s">
        <v>447</v>
      </c>
      <c r="Y2050" s="2" t="str">
        <f>IF(AND(ISBLANK(X2050),OR(NOT(ISBLANK(Z2050)),NOT(ISBLANK(AA2050)))),#N/A,
IF(ISBLANK(X2050),"",
IF(AND(NOT(ISERROR(VLOOKUP(X2050,MonsterTable!$A:$B,MATCH(MonsterTable!$B$1,MonsterTable!$A$1:$B$1,0),0))),OR(ISBLANK(Z2050),ISBLANK(AA2050))),#N/A,
IFERROR(VLOOKUP(X2050,MonsterTable!$A:$B,MATCH(MonsterTable!$B$1,MonsterTable!$A$1:$B$1,0),0),
IF(OR(NOT(ISBLANK(Z2050)),ISBLANK(AA2050)),#N/A,
IF(X2050="empty","empty",
VLOOKUP(X2050,MonsterGroupTable!$A:$A,1,0)))))))</f>
        <v>g102</v>
      </c>
      <c r="AA2050">
        <v>5</v>
      </c>
      <c r="AE2050" s="1" t="s">
        <v>446</v>
      </c>
      <c r="AF2050" s="2" t="str">
        <f>IF(AND(ISBLANK(AE2050),OR(NOT(ISBLANK(AG2050)),NOT(ISBLANK(AH2050)))),#N/A,
IF(ISBLANK(AE2050),"",
IF(AND(NOT(ISERROR(VLOOKUP(AE2050,MonsterTable!$A:$B,MATCH(MonsterTable!$B$1,MonsterTable!$A$1:$B$1,0),0))),OR(ISBLANK(AG2050),ISBLANK(AH2050))),#N/A,
IFERROR(VLOOKUP(AE2050,MonsterTable!$A:$B,MATCH(MonsterTable!$B$1,MonsterTable!$A$1:$B$1,0),0),
IF(OR(NOT(ISBLANK(AG2050)),ISBLANK(AH2050)),#N/A,
IF(AE2050="empty","empty",
VLOOKUP(AE2050,MonsterGroupTable!$A:$A,1,0)))))))</f>
        <v>empty</v>
      </c>
      <c r="AH2050">
        <v>3</v>
      </c>
      <c r="AL2050" s="1" t="s">
        <v>242</v>
      </c>
      <c r="AM2050" s="2">
        <f>IF(AND(ISBLANK(AL2050),OR(NOT(ISBLANK(AN2050)),NOT(ISBLANK(AO2050)))),#N/A,
IF(ISBLANK(AL2050),"",
IF(AND(NOT(ISERROR(VLOOKUP(AL2050,MonsterTable!$A:$B,MATCH(MonsterTable!$B$1,MonsterTable!$A$1:$B$1,0),0))),OR(ISBLANK(AN2050),ISBLANK(AO2050))),#N/A,
IFERROR(VLOOKUP(AL2050,MonsterTable!$A:$B,MATCH(MonsterTable!$B$1,MonsterTable!$A$1:$B$1,0),0),
IF(OR(NOT(ISBLANK(AN2050)),ISBLANK(AO2050)),#N/A,
IF(AL2050="empty","empty",
VLOOKUP(AL2050,MonsterGroupTable!$A:$A,1,0)))))))</f>
        <v>201</v>
      </c>
      <c r="AN2050">
        <v>1</v>
      </c>
      <c r="AO2050">
        <v>1</v>
      </c>
      <c r="AP2050">
        <v>0</v>
      </c>
      <c r="AT2050" s="2" t="str">
        <f>IF(AND(ISBLANK(AS2050),OR(NOT(ISBLANK(AU2050)),NOT(ISBLANK(AV2050)))),#N/A,
IF(ISBLANK(AS2050),"",
IF(AND(NOT(ISERROR(VLOOKUP(AS2050,MonsterTable!$A:$B,MATCH(MonsterTable!$B$1,MonsterTable!$A$1:$B$1,0),0))),OR(ISBLANK(AU2050),ISBLANK(AV2050))),#N/A,
IFERROR(VLOOKUP(AS2050,MonsterTable!$A:$B,MATCH(MonsterTable!$B$1,MonsterTable!$A$1:$B$1,0),0),
IF(OR(NOT(ISBLANK(AU2050)),ISBLANK(AV2050)),#N/A,
IF(AS2050="empty","empty",
VLOOKUP(AS2050,MonsterGroupTable!$A:$A,1,0)))))))</f>
        <v/>
      </c>
      <c r="BA2050" s="2" t="str">
        <f>IF(AND(ISBLANK(AZ2050),OR(NOT(ISBLANK(BB2050)),NOT(ISBLANK(BC2050)))),#N/A,
IF(ISBLANK(AZ2050),"",
IF(AND(NOT(ISERROR(VLOOKUP(AZ2050,MonsterTable!$A:$B,MATCH(MonsterTable!$B$1,MonsterTable!$A$1:$B$1,0),0))),OR(ISBLANK(BB2050),ISBLANK(BC2050))),#N/A,
IFERROR(VLOOKUP(AZ2050,MonsterTable!$A:$B,MATCH(MonsterTable!$B$1,MonsterTable!$A$1:$B$1,0),0),
IF(OR(NOT(ISBLANK(BB2050)),ISBLANK(BC2050)),#N/A,
IF(AZ2050="empty","empty",
VLOOKUP(AZ2050,MonsterGroupTable!$A:$A,1,0)))))))</f>
        <v/>
      </c>
    </row>
    <row r="2051" spans="1:53">
      <c r="A2051">
        <v>21017</v>
      </c>
      <c r="B2051">
        <f t="shared" si="69"/>
        <v>1.1000000000000001</v>
      </c>
      <c r="C2051">
        <f t="shared" si="70"/>
        <v>1.1000000000000001</v>
      </c>
      <c r="F2051">
        <v>6300</v>
      </c>
      <c r="G2051">
        <v>351030</v>
      </c>
      <c r="H2051">
        <v>0</v>
      </c>
      <c r="I2051">
        <v>0</v>
      </c>
      <c r="J2051">
        <v>0</v>
      </c>
      <c r="K2051" t="s">
        <v>362</v>
      </c>
      <c r="L2051" t="s">
        <v>243</v>
      </c>
      <c r="M2051" t="s">
        <v>443</v>
      </c>
      <c r="N2051" t="s">
        <v>444</v>
      </c>
      <c r="O2051">
        <v>0</v>
      </c>
      <c r="P2051">
        <v>-4.75</v>
      </c>
      <c r="Q2051">
        <v>-3.5</v>
      </c>
      <c r="R2051">
        <v>4.75</v>
      </c>
      <c r="S2051">
        <v>3</v>
      </c>
      <c r="T2051">
        <v>-13.5</v>
      </c>
      <c r="U2051">
        <v>2.5499999999999998</v>
      </c>
      <c r="V2051">
        <v>-6.75</v>
      </c>
      <c r="W2051" t="str">
        <f t="shared" si="68"/>
        <v>g102,5,empty,3,201,1,1,0</v>
      </c>
      <c r="X2051" s="1" t="s">
        <v>447</v>
      </c>
      <c r="Y2051" s="2" t="str">
        <f>IF(AND(ISBLANK(X2051),OR(NOT(ISBLANK(Z2051)),NOT(ISBLANK(AA2051)))),#N/A,
IF(ISBLANK(X2051),"",
IF(AND(NOT(ISERROR(VLOOKUP(X2051,MonsterTable!$A:$B,MATCH(MonsterTable!$B$1,MonsterTable!$A$1:$B$1,0),0))),OR(ISBLANK(Z2051),ISBLANK(AA2051))),#N/A,
IFERROR(VLOOKUP(X2051,MonsterTable!$A:$B,MATCH(MonsterTable!$B$1,MonsterTable!$A$1:$B$1,0),0),
IF(OR(NOT(ISBLANK(Z2051)),ISBLANK(AA2051)),#N/A,
IF(X2051="empty","empty",
VLOOKUP(X2051,MonsterGroupTable!$A:$A,1,0)))))))</f>
        <v>g102</v>
      </c>
      <c r="AA2051">
        <v>5</v>
      </c>
      <c r="AE2051" s="1" t="s">
        <v>446</v>
      </c>
      <c r="AF2051" s="2" t="str">
        <f>IF(AND(ISBLANK(AE2051),OR(NOT(ISBLANK(AG2051)),NOT(ISBLANK(AH2051)))),#N/A,
IF(ISBLANK(AE2051),"",
IF(AND(NOT(ISERROR(VLOOKUP(AE2051,MonsterTable!$A:$B,MATCH(MonsterTable!$B$1,MonsterTable!$A$1:$B$1,0),0))),OR(ISBLANK(AG2051),ISBLANK(AH2051))),#N/A,
IFERROR(VLOOKUP(AE2051,MonsterTable!$A:$B,MATCH(MonsterTable!$B$1,MonsterTable!$A$1:$B$1,0),0),
IF(OR(NOT(ISBLANK(AG2051)),ISBLANK(AH2051)),#N/A,
IF(AE2051="empty","empty",
VLOOKUP(AE2051,MonsterGroupTable!$A:$A,1,0)))))))</f>
        <v>empty</v>
      </c>
      <c r="AH2051">
        <v>3</v>
      </c>
      <c r="AL2051" s="1" t="s">
        <v>242</v>
      </c>
      <c r="AM2051" s="2">
        <f>IF(AND(ISBLANK(AL2051),OR(NOT(ISBLANK(AN2051)),NOT(ISBLANK(AO2051)))),#N/A,
IF(ISBLANK(AL2051),"",
IF(AND(NOT(ISERROR(VLOOKUP(AL2051,MonsterTable!$A:$B,MATCH(MonsterTable!$B$1,MonsterTable!$A$1:$B$1,0),0))),OR(ISBLANK(AN2051),ISBLANK(AO2051))),#N/A,
IFERROR(VLOOKUP(AL2051,MonsterTable!$A:$B,MATCH(MonsterTable!$B$1,MonsterTable!$A$1:$B$1,0),0),
IF(OR(NOT(ISBLANK(AN2051)),ISBLANK(AO2051)),#N/A,
IF(AL2051="empty","empty",
VLOOKUP(AL2051,MonsterGroupTable!$A:$A,1,0)))))))</f>
        <v>201</v>
      </c>
      <c r="AN2051">
        <v>1</v>
      </c>
      <c r="AO2051">
        <v>1</v>
      </c>
      <c r="AP2051">
        <v>0</v>
      </c>
      <c r="AT2051" s="2" t="str">
        <f>IF(AND(ISBLANK(AS2051),OR(NOT(ISBLANK(AU2051)),NOT(ISBLANK(AV2051)))),#N/A,
IF(ISBLANK(AS2051),"",
IF(AND(NOT(ISERROR(VLOOKUP(AS2051,MonsterTable!$A:$B,MATCH(MonsterTable!$B$1,MonsterTable!$A$1:$B$1,0),0))),OR(ISBLANK(AU2051),ISBLANK(AV2051))),#N/A,
IFERROR(VLOOKUP(AS2051,MonsterTable!$A:$B,MATCH(MonsterTable!$B$1,MonsterTable!$A$1:$B$1,0),0),
IF(OR(NOT(ISBLANK(AU2051)),ISBLANK(AV2051)),#N/A,
IF(AS2051="empty","empty",
VLOOKUP(AS2051,MonsterGroupTable!$A:$A,1,0)))))))</f>
        <v/>
      </c>
      <c r="BA2051" s="2" t="str">
        <f>IF(AND(ISBLANK(AZ2051),OR(NOT(ISBLANK(BB2051)),NOT(ISBLANK(BC2051)))),#N/A,
IF(ISBLANK(AZ2051),"",
IF(AND(NOT(ISERROR(VLOOKUP(AZ2051,MonsterTable!$A:$B,MATCH(MonsterTable!$B$1,MonsterTable!$A$1:$B$1,0),0))),OR(ISBLANK(BB2051),ISBLANK(BC2051))),#N/A,
IFERROR(VLOOKUP(AZ2051,MonsterTable!$A:$B,MATCH(MonsterTable!$B$1,MonsterTable!$A$1:$B$1,0),0),
IF(OR(NOT(ISBLANK(BB2051)),ISBLANK(BC2051)),#N/A,
IF(AZ2051="empty","empty",
VLOOKUP(AZ2051,MonsterGroupTable!$A:$A,1,0)))))))</f>
        <v/>
      </c>
    </row>
    <row r="2052" spans="1:53">
      <c r="A2052">
        <v>21018</v>
      </c>
      <c r="B2052">
        <f t="shared" si="69"/>
        <v>1.1000000000000001</v>
      </c>
      <c r="C2052">
        <f t="shared" si="70"/>
        <v>1.1000000000000001</v>
      </c>
      <c r="F2052">
        <v>6300</v>
      </c>
      <c r="G2052">
        <v>351975</v>
      </c>
      <c r="H2052">
        <v>0</v>
      </c>
      <c r="I2052">
        <v>0</v>
      </c>
      <c r="J2052">
        <v>0</v>
      </c>
      <c r="K2052" t="s">
        <v>362</v>
      </c>
      <c r="L2052" t="s">
        <v>243</v>
      </c>
      <c r="M2052" t="s">
        <v>443</v>
      </c>
      <c r="N2052" t="s">
        <v>444</v>
      </c>
      <c r="O2052">
        <v>0</v>
      </c>
      <c r="P2052">
        <v>-4.75</v>
      </c>
      <c r="Q2052">
        <v>-3.5</v>
      </c>
      <c r="R2052">
        <v>4.75</v>
      </c>
      <c r="S2052">
        <v>3</v>
      </c>
      <c r="T2052">
        <v>-13.5</v>
      </c>
      <c r="U2052">
        <v>2.5499999999999998</v>
      </c>
      <c r="V2052">
        <v>-6.75</v>
      </c>
      <c r="W2052" t="str">
        <f t="shared" ref="W2052:W2067" si="71">Y2052&amp;IF(ISBLANK(Z2052),"",","&amp;Z2052)&amp;IF(ISBLANK(AA2052),"",","&amp;AA2052)&amp;IF(ISBLANK(AB2052),"",","&amp;AB2052)&amp;IF(ISBLANK(AC2052),"",","&amp;AC2052)&amp;IF(ISBLANK(AD2052),"",","&amp;AD2052)
&amp;IF(LEN(AF2052)=0,"",","&amp;AF2052)&amp;IF(ISBLANK(AG2052),"",","&amp;AG2052)&amp;IF(ISBLANK(AH2052),"",","&amp;AH2052)&amp;IF(ISBLANK(AI2052),"",","&amp;AI2052)&amp;IF(ISBLANK(AJ2052),"",","&amp;AJ2052)&amp;IF(ISBLANK(AK2052),"",","&amp;AK2052)
&amp;IF(LEN(AM2052)=0,"",","&amp;AM2052)&amp;IF(ISBLANK(AN2052),"",","&amp;AN2052)&amp;IF(ISBLANK(AO2052),"",","&amp;AO2052)&amp;IF(ISBLANK(AP2052),"",","&amp;AP2052)&amp;IF(ISBLANK(AQ2052),"",","&amp;AQ2052)&amp;IF(ISBLANK(AR2052),"",","&amp;AR2052)
&amp;IF(LEN(AT2052)=0,"",","&amp;AT2052)&amp;IF(ISBLANK(AU2052),"",","&amp;AU2052)&amp;IF(ISBLANK(AV2052),"",","&amp;AV2052)&amp;IF(ISBLANK(AW2052),"",","&amp;AW2052)&amp;IF(ISBLANK(AX2052),"",","&amp;AX2052)&amp;IF(ISBLANK(AY2052),"",","&amp;AY2052)
&amp;IF(LEN(BA2052)=0,"",","&amp;BA2052)&amp;IF(ISBLANK(BB2052),"",","&amp;BB2052)&amp;IF(ISBLANK(BC2052),"",","&amp;BC2052)&amp;IF(ISBLANK(BD2052),"",","&amp;BD2052)&amp;IF(ISBLANK(BE2052),"",","&amp;BE2052)&amp;IF(ISBLANK(BF2052),"",","&amp;BF2052)
&amp;IF(LEN(BH2052)=0,"",","&amp;BH2052)&amp;IF(ISBLANK(BI2052),"",","&amp;BI2052)&amp;IF(ISBLANK(BJ2052),"",","&amp;BJ2052)&amp;IF(ISBLANK(BK2052),"",","&amp;BK2052)&amp;IF(ISBLANK(BL2052),"",","&amp;BL2052)&amp;IF(ISBLANK(BM2052),"",","&amp;BM2052)
&amp;IF(LEN(BO2052)=0,"",","&amp;BO2052)&amp;IF(ISBLANK(BP2052),"",","&amp;BP2052)&amp;IF(ISBLANK(BQ2052),"",","&amp;BQ2052)&amp;IF(ISBLANK(BR2052),"",","&amp;BR2052)&amp;IF(ISBLANK(BS2052),"",","&amp;BS2052)&amp;IF(ISBLANK(BT2052),"",","&amp;BT2052)
&amp;IF(LEN(BV2052)=0,"",","&amp;BV2052)&amp;IF(ISBLANK(BW2052),"",","&amp;BW2052)&amp;IF(ISBLANK(BX2052),"",","&amp;BX2052)&amp;IF(ISBLANK(BY2052),"",","&amp;BY2052)&amp;IF(ISBLANK(BZ2052),"",","&amp;BZ2052)&amp;IF(ISBLANK(CA2052),"",","&amp;CA2052)
&amp;IF(LEN(CC2052)=0,"",","&amp;CC2052)&amp;IF(ISBLANK(CD2052),"",","&amp;CD2052)&amp;IF(ISBLANK(CE2052),"",","&amp;CE2052)&amp;IF(ISBLANK(CF2052),"",","&amp;CF2052)&amp;IF(ISBLANK(CG2052),"",","&amp;CG2052)&amp;IF(ISBLANK(CH2052),"",","&amp;CH2052)
&amp;IF(LEN(CJ2052)=0,"",","&amp;CJ2052)&amp;IF(ISBLANK(CK2052),"",","&amp;CK2052)&amp;IF(ISBLANK(CL2052),"",","&amp;CL2052)&amp;IF(ISBLANK(CM2052),"",","&amp;CM2052)&amp;IF(ISBLANK(CN2052),"",","&amp;CN2052)&amp;IF(ISBLANK(CO2052),"",","&amp;CO2052)</f>
        <v>g102,5,empty,3,201,1,1,0</v>
      </c>
      <c r="X2052" s="1" t="s">
        <v>447</v>
      </c>
      <c r="Y2052" s="2" t="str">
        <f>IF(AND(ISBLANK(X2052),OR(NOT(ISBLANK(Z2052)),NOT(ISBLANK(AA2052)))),#N/A,
IF(ISBLANK(X2052),"",
IF(AND(NOT(ISERROR(VLOOKUP(X2052,MonsterTable!$A:$B,MATCH(MonsterTable!$B$1,MonsterTable!$A$1:$B$1,0),0))),OR(ISBLANK(Z2052),ISBLANK(AA2052))),#N/A,
IFERROR(VLOOKUP(X2052,MonsterTable!$A:$B,MATCH(MonsterTable!$B$1,MonsterTable!$A$1:$B$1,0),0),
IF(OR(NOT(ISBLANK(Z2052)),ISBLANK(AA2052)),#N/A,
IF(X2052="empty","empty",
VLOOKUP(X2052,MonsterGroupTable!$A:$A,1,0)))))))</f>
        <v>g102</v>
      </c>
      <c r="AA2052">
        <v>5</v>
      </c>
      <c r="AE2052" s="1" t="s">
        <v>446</v>
      </c>
      <c r="AF2052" s="2" t="str">
        <f>IF(AND(ISBLANK(AE2052),OR(NOT(ISBLANK(AG2052)),NOT(ISBLANK(AH2052)))),#N/A,
IF(ISBLANK(AE2052),"",
IF(AND(NOT(ISERROR(VLOOKUP(AE2052,MonsterTable!$A:$B,MATCH(MonsterTable!$B$1,MonsterTable!$A$1:$B$1,0),0))),OR(ISBLANK(AG2052),ISBLANK(AH2052))),#N/A,
IFERROR(VLOOKUP(AE2052,MonsterTable!$A:$B,MATCH(MonsterTable!$B$1,MonsterTable!$A$1:$B$1,0),0),
IF(OR(NOT(ISBLANK(AG2052)),ISBLANK(AH2052)),#N/A,
IF(AE2052="empty","empty",
VLOOKUP(AE2052,MonsterGroupTable!$A:$A,1,0)))))))</f>
        <v>empty</v>
      </c>
      <c r="AH2052">
        <v>3</v>
      </c>
      <c r="AL2052" s="1" t="s">
        <v>242</v>
      </c>
      <c r="AM2052" s="2">
        <f>IF(AND(ISBLANK(AL2052),OR(NOT(ISBLANK(AN2052)),NOT(ISBLANK(AO2052)))),#N/A,
IF(ISBLANK(AL2052),"",
IF(AND(NOT(ISERROR(VLOOKUP(AL2052,MonsterTable!$A:$B,MATCH(MonsterTable!$B$1,MonsterTable!$A$1:$B$1,0),0))),OR(ISBLANK(AN2052),ISBLANK(AO2052))),#N/A,
IFERROR(VLOOKUP(AL2052,MonsterTable!$A:$B,MATCH(MonsterTable!$B$1,MonsterTable!$A$1:$B$1,0),0),
IF(OR(NOT(ISBLANK(AN2052)),ISBLANK(AO2052)),#N/A,
IF(AL2052="empty","empty",
VLOOKUP(AL2052,MonsterGroupTable!$A:$A,1,0)))))))</f>
        <v>201</v>
      </c>
      <c r="AN2052">
        <v>1</v>
      </c>
      <c r="AO2052">
        <v>1</v>
      </c>
      <c r="AP2052">
        <v>0</v>
      </c>
      <c r="AT2052" s="2" t="str">
        <f>IF(AND(ISBLANK(AS2052),OR(NOT(ISBLANK(AU2052)),NOT(ISBLANK(AV2052)))),#N/A,
IF(ISBLANK(AS2052),"",
IF(AND(NOT(ISERROR(VLOOKUP(AS2052,MonsterTable!$A:$B,MATCH(MonsterTable!$B$1,MonsterTable!$A$1:$B$1,0),0))),OR(ISBLANK(AU2052),ISBLANK(AV2052))),#N/A,
IFERROR(VLOOKUP(AS2052,MonsterTable!$A:$B,MATCH(MonsterTable!$B$1,MonsterTable!$A$1:$B$1,0),0),
IF(OR(NOT(ISBLANK(AU2052)),ISBLANK(AV2052)),#N/A,
IF(AS2052="empty","empty",
VLOOKUP(AS2052,MonsterGroupTable!$A:$A,1,0)))))))</f>
        <v/>
      </c>
      <c r="BA2052" s="2" t="str">
        <f>IF(AND(ISBLANK(AZ2052),OR(NOT(ISBLANK(BB2052)),NOT(ISBLANK(BC2052)))),#N/A,
IF(ISBLANK(AZ2052),"",
IF(AND(NOT(ISERROR(VLOOKUP(AZ2052,MonsterTable!$A:$B,MATCH(MonsterTable!$B$1,MonsterTable!$A$1:$B$1,0),0))),OR(ISBLANK(BB2052),ISBLANK(BC2052))),#N/A,
IFERROR(VLOOKUP(AZ2052,MonsterTable!$A:$B,MATCH(MonsterTable!$B$1,MonsterTable!$A$1:$B$1,0),0),
IF(OR(NOT(ISBLANK(BB2052)),ISBLANK(BC2052)),#N/A,
IF(AZ2052="empty","empty",
VLOOKUP(AZ2052,MonsterGroupTable!$A:$A,1,0)))))))</f>
        <v/>
      </c>
    </row>
    <row r="2053" spans="1:53">
      <c r="A2053">
        <v>21019</v>
      </c>
      <c r="B2053">
        <f t="shared" ref="B2053:B2067" si="72">IF(MOD(A2053,10)=0,1.2,1.1)</f>
        <v>1.1000000000000001</v>
      </c>
      <c r="C2053">
        <f t="shared" ref="C2053:C2067" si="73">IF(MOD(B2053,10)=0,1.2,1.1)</f>
        <v>1.1000000000000001</v>
      </c>
      <c r="F2053">
        <v>6300</v>
      </c>
      <c r="G2053">
        <v>352920</v>
      </c>
      <c r="H2053">
        <v>0</v>
      </c>
      <c r="I2053">
        <v>0</v>
      </c>
      <c r="J2053">
        <v>0</v>
      </c>
      <c r="K2053" t="s">
        <v>362</v>
      </c>
      <c r="L2053" t="s">
        <v>243</v>
      </c>
      <c r="M2053" t="s">
        <v>443</v>
      </c>
      <c r="N2053" t="s">
        <v>444</v>
      </c>
      <c r="O2053">
        <v>0</v>
      </c>
      <c r="P2053">
        <v>-4.75</v>
      </c>
      <c r="Q2053">
        <v>-3.5</v>
      </c>
      <c r="R2053">
        <v>4.75</v>
      </c>
      <c r="S2053">
        <v>3</v>
      </c>
      <c r="T2053">
        <v>-13.5</v>
      </c>
      <c r="U2053">
        <v>2.5499999999999998</v>
      </c>
      <c r="V2053">
        <v>-6.75</v>
      </c>
      <c r="W2053" t="str">
        <f t="shared" si="71"/>
        <v>g102,5,empty,3,201,1,1,0</v>
      </c>
      <c r="X2053" s="1" t="s">
        <v>447</v>
      </c>
      <c r="Y2053" s="2" t="str">
        <f>IF(AND(ISBLANK(X2053),OR(NOT(ISBLANK(Z2053)),NOT(ISBLANK(AA2053)))),#N/A,
IF(ISBLANK(X2053),"",
IF(AND(NOT(ISERROR(VLOOKUP(X2053,MonsterTable!$A:$B,MATCH(MonsterTable!$B$1,MonsterTable!$A$1:$B$1,0),0))),OR(ISBLANK(Z2053),ISBLANK(AA2053))),#N/A,
IFERROR(VLOOKUP(X2053,MonsterTable!$A:$B,MATCH(MonsterTable!$B$1,MonsterTable!$A$1:$B$1,0),0),
IF(OR(NOT(ISBLANK(Z2053)),ISBLANK(AA2053)),#N/A,
IF(X2053="empty","empty",
VLOOKUP(X2053,MonsterGroupTable!$A:$A,1,0)))))))</f>
        <v>g102</v>
      </c>
      <c r="AA2053">
        <v>5</v>
      </c>
      <c r="AE2053" s="1" t="s">
        <v>446</v>
      </c>
      <c r="AF2053" s="2" t="str">
        <f>IF(AND(ISBLANK(AE2053),OR(NOT(ISBLANK(AG2053)),NOT(ISBLANK(AH2053)))),#N/A,
IF(ISBLANK(AE2053),"",
IF(AND(NOT(ISERROR(VLOOKUP(AE2053,MonsterTable!$A:$B,MATCH(MonsterTable!$B$1,MonsterTable!$A$1:$B$1,0),0))),OR(ISBLANK(AG2053),ISBLANK(AH2053))),#N/A,
IFERROR(VLOOKUP(AE2053,MonsterTable!$A:$B,MATCH(MonsterTable!$B$1,MonsterTable!$A$1:$B$1,0),0),
IF(OR(NOT(ISBLANK(AG2053)),ISBLANK(AH2053)),#N/A,
IF(AE2053="empty","empty",
VLOOKUP(AE2053,MonsterGroupTable!$A:$A,1,0)))))))</f>
        <v>empty</v>
      </c>
      <c r="AH2053">
        <v>3</v>
      </c>
      <c r="AL2053" s="1" t="s">
        <v>242</v>
      </c>
      <c r="AM2053" s="2">
        <f>IF(AND(ISBLANK(AL2053),OR(NOT(ISBLANK(AN2053)),NOT(ISBLANK(AO2053)))),#N/A,
IF(ISBLANK(AL2053),"",
IF(AND(NOT(ISERROR(VLOOKUP(AL2053,MonsterTable!$A:$B,MATCH(MonsterTable!$B$1,MonsterTable!$A$1:$B$1,0),0))),OR(ISBLANK(AN2053),ISBLANK(AO2053))),#N/A,
IFERROR(VLOOKUP(AL2053,MonsterTable!$A:$B,MATCH(MonsterTable!$B$1,MonsterTable!$A$1:$B$1,0),0),
IF(OR(NOT(ISBLANK(AN2053)),ISBLANK(AO2053)),#N/A,
IF(AL2053="empty","empty",
VLOOKUP(AL2053,MonsterGroupTable!$A:$A,1,0)))))))</f>
        <v>201</v>
      </c>
      <c r="AN2053">
        <v>1</v>
      </c>
      <c r="AO2053">
        <v>1</v>
      </c>
      <c r="AP2053">
        <v>0</v>
      </c>
      <c r="AT2053" s="2" t="str">
        <f>IF(AND(ISBLANK(AS2053),OR(NOT(ISBLANK(AU2053)),NOT(ISBLANK(AV2053)))),#N/A,
IF(ISBLANK(AS2053),"",
IF(AND(NOT(ISERROR(VLOOKUP(AS2053,MonsterTable!$A:$B,MATCH(MonsterTable!$B$1,MonsterTable!$A$1:$B$1,0),0))),OR(ISBLANK(AU2053),ISBLANK(AV2053))),#N/A,
IFERROR(VLOOKUP(AS2053,MonsterTable!$A:$B,MATCH(MonsterTable!$B$1,MonsterTable!$A$1:$B$1,0),0),
IF(OR(NOT(ISBLANK(AU2053)),ISBLANK(AV2053)),#N/A,
IF(AS2053="empty","empty",
VLOOKUP(AS2053,MonsterGroupTable!$A:$A,1,0)))))))</f>
        <v/>
      </c>
      <c r="BA2053" s="2" t="str">
        <f>IF(AND(ISBLANK(AZ2053),OR(NOT(ISBLANK(BB2053)),NOT(ISBLANK(BC2053)))),#N/A,
IF(ISBLANK(AZ2053),"",
IF(AND(NOT(ISERROR(VLOOKUP(AZ2053,MonsterTable!$A:$B,MATCH(MonsterTable!$B$1,MonsterTable!$A$1:$B$1,0),0))),OR(ISBLANK(BB2053),ISBLANK(BC2053))),#N/A,
IFERROR(VLOOKUP(AZ2053,MonsterTable!$A:$B,MATCH(MonsterTable!$B$1,MonsterTable!$A$1:$B$1,0),0),
IF(OR(NOT(ISBLANK(BB2053)),ISBLANK(BC2053)),#N/A,
IF(AZ2053="empty","empty",
VLOOKUP(AZ2053,MonsterGroupTable!$A:$A,1,0)))))))</f>
        <v/>
      </c>
    </row>
    <row r="2054" spans="1:53">
      <c r="A2054">
        <v>21020</v>
      </c>
      <c r="B2054">
        <f t="shared" si="72"/>
        <v>1.2</v>
      </c>
      <c r="C2054">
        <f t="shared" si="73"/>
        <v>1.1000000000000001</v>
      </c>
      <c r="F2054">
        <v>6300</v>
      </c>
      <c r="G2054">
        <v>353865</v>
      </c>
      <c r="H2054">
        <v>0</v>
      </c>
      <c r="I2054">
        <v>0</v>
      </c>
      <c r="J2054">
        <v>0</v>
      </c>
      <c r="K2054" t="s">
        <v>362</v>
      </c>
      <c r="L2054" t="s">
        <v>243</v>
      </c>
      <c r="M2054" t="s">
        <v>443</v>
      </c>
      <c r="N2054" t="s">
        <v>444</v>
      </c>
      <c r="O2054">
        <v>0</v>
      </c>
      <c r="P2054">
        <v>-4.75</v>
      </c>
      <c r="Q2054">
        <v>-3.5</v>
      </c>
      <c r="R2054">
        <v>4.75</v>
      </c>
      <c r="S2054">
        <v>3</v>
      </c>
      <c r="T2054">
        <v>-13.5</v>
      </c>
      <c r="U2054">
        <v>2.5499999999999998</v>
      </c>
      <c r="V2054">
        <v>-6.75</v>
      </c>
      <c r="W2054" t="str">
        <f t="shared" si="71"/>
        <v>g102,5,empty,3,201,1,1,0</v>
      </c>
      <c r="X2054" s="1" t="s">
        <v>447</v>
      </c>
      <c r="Y2054" s="2" t="str">
        <f>IF(AND(ISBLANK(X2054),OR(NOT(ISBLANK(Z2054)),NOT(ISBLANK(AA2054)))),#N/A,
IF(ISBLANK(X2054),"",
IF(AND(NOT(ISERROR(VLOOKUP(X2054,MonsterTable!$A:$B,MATCH(MonsterTable!$B$1,MonsterTable!$A$1:$B$1,0),0))),OR(ISBLANK(Z2054),ISBLANK(AA2054))),#N/A,
IFERROR(VLOOKUP(X2054,MonsterTable!$A:$B,MATCH(MonsterTable!$B$1,MonsterTable!$A$1:$B$1,0),0),
IF(OR(NOT(ISBLANK(Z2054)),ISBLANK(AA2054)),#N/A,
IF(X2054="empty","empty",
VLOOKUP(X2054,MonsterGroupTable!$A:$A,1,0)))))))</f>
        <v>g102</v>
      </c>
      <c r="AA2054">
        <v>5</v>
      </c>
      <c r="AE2054" s="1" t="s">
        <v>446</v>
      </c>
      <c r="AF2054" s="2" t="str">
        <f>IF(AND(ISBLANK(AE2054),OR(NOT(ISBLANK(AG2054)),NOT(ISBLANK(AH2054)))),#N/A,
IF(ISBLANK(AE2054),"",
IF(AND(NOT(ISERROR(VLOOKUP(AE2054,MonsterTable!$A:$B,MATCH(MonsterTable!$B$1,MonsterTable!$A$1:$B$1,0),0))),OR(ISBLANK(AG2054),ISBLANK(AH2054))),#N/A,
IFERROR(VLOOKUP(AE2054,MonsterTable!$A:$B,MATCH(MonsterTable!$B$1,MonsterTable!$A$1:$B$1,0),0),
IF(OR(NOT(ISBLANK(AG2054)),ISBLANK(AH2054)),#N/A,
IF(AE2054="empty","empty",
VLOOKUP(AE2054,MonsterGroupTable!$A:$A,1,0)))))))</f>
        <v>empty</v>
      </c>
      <c r="AH2054">
        <v>3</v>
      </c>
      <c r="AL2054" s="1" t="s">
        <v>242</v>
      </c>
      <c r="AM2054" s="2">
        <f>IF(AND(ISBLANK(AL2054),OR(NOT(ISBLANK(AN2054)),NOT(ISBLANK(AO2054)))),#N/A,
IF(ISBLANK(AL2054),"",
IF(AND(NOT(ISERROR(VLOOKUP(AL2054,MonsterTable!$A:$B,MATCH(MonsterTable!$B$1,MonsterTable!$A$1:$B$1,0),0))),OR(ISBLANK(AN2054),ISBLANK(AO2054))),#N/A,
IFERROR(VLOOKUP(AL2054,MonsterTable!$A:$B,MATCH(MonsterTable!$B$1,MonsterTable!$A$1:$B$1,0),0),
IF(OR(NOT(ISBLANK(AN2054)),ISBLANK(AO2054)),#N/A,
IF(AL2054="empty","empty",
VLOOKUP(AL2054,MonsterGroupTable!$A:$A,1,0)))))))</f>
        <v>201</v>
      </c>
      <c r="AN2054">
        <v>1</v>
      </c>
      <c r="AO2054">
        <v>1</v>
      </c>
      <c r="AP2054">
        <v>0</v>
      </c>
      <c r="AT2054" s="2" t="str">
        <f>IF(AND(ISBLANK(AS2054),OR(NOT(ISBLANK(AU2054)),NOT(ISBLANK(AV2054)))),#N/A,
IF(ISBLANK(AS2054),"",
IF(AND(NOT(ISERROR(VLOOKUP(AS2054,MonsterTable!$A:$B,MATCH(MonsterTable!$B$1,MonsterTable!$A$1:$B$1,0),0))),OR(ISBLANK(AU2054),ISBLANK(AV2054))),#N/A,
IFERROR(VLOOKUP(AS2054,MonsterTable!$A:$B,MATCH(MonsterTable!$B$1,MonsterTable!$A$1:$B$1,0),0),
IF(OR(NOT(ISBLANK(AU2054)),ISBLANK(AV2054)),#N/A,
IF(AS2054="empty","empty",
VLOOKUP(AS2054,MonsterGroupTable!$A:$A,1,0)))))))</f>
        <v/>
      </c>
      <c r="BA2054" s="2" t="str">
        <f>IF(AND(ISBLANK(AZ2054),OR(NOT(ISBLANK(BB2054)),NOT(ISBLANK(BC2054)))),#N/A,
IF(ISBLANK(AZ2054),"",
IF(AND(NOT(ISERROR(VLOOKUP(AZ2054,MonsterTable!$A:$B,MATCH(MonsterTable!$B$1,MonsterTable!$A$1:$B$1,0),0))),OR(ISBLANK(BB2054),ISBLANK(BC2054))),#N/A,
IFERROR(VLOOKUP(AZ2054,MonsterTable!$A:$B,MATCH(MonsterTable!$B$1,MonsterTable!$A$1:$B$1,0),0),
IF(OR(NOT(ISBLANK(BB2054)),ISBLANK(BC2054)),#N/A,
IF(AZ2054="empty","empty",
VLOOKUP(AZ2054,MonsterGroupTable!$A:$A,1,0)))))))</f>
        <v/>
      </c>
    </row>
    <row r="2055" spans="1:53">
      <c r="A2055">
        <v>21021</v>
      </c>
      <c r="B2055">
        <f t="shared" si="72"/>
        <v>1.1000000000000001</v>
      </c>
      <c r="C2055">
        <f t="shared" si="73"/>
        <v>1.1000000000000001</v>
      </c>
      <c r="F2055">
        <v>6300</v>
      </c>
      <c r="G2055">
        <v>354810</v>
      </c>
      <c r="H2055">
        <v>0</v>
      </c>
      <c r="I2055">
        <v>0</v>
      </c>
      <c r="J2055">
        <v>0</v>
      </c>
      <c r="K2055" t="s">
        <v>362</v>
      </c>
      <c r="L2055" t="s">
        <v>245</v>
      </c>
      <c r="M2055" t="s">
        <v>443</v>
      </c>
      <c r="N2055" t="s">
        <v>444</v>
      </c>
      <c r="O2055">
        <v>0</v>
      </c>
      <c r="P2055">
        <v>-4.75</v>
      </c>
      <c r="Q2055">
        <v>-3.5</v>
      </c>
      <c r="R2055">
        <v>4.75</v>
      </c>
      <c r="S2055">
        <v>3</v>
      </c>
      <c r="T2055">
        <v>-13.5</v>
      </c>
      <c r="U2055">
        <v>2.5499999999999998</v>
      </c>
      <c r="V2055">
        <v>-6.75</v>
      </c>
      <c r="W2055" t="str">
        <f t="shared" si="71"/>
        <v>g103,5,empty,3,203,1,1,0</v>
      </c>
      <c r="X2055" s="1" t="s">
        <v>281</v>
      </c>
      <c r="Y2055" s="2" t="str">
        <f>IF(AND(ISBLANK(X2055),OR(NOT(ISBLANK(Z2055)),NOT(ISBLANK(AA2055)))),#N/A,
IF(ISBLANK(X2055),"",
IF(AND(NOT(ISERROR(VLOOKUP(X2055,MonsterTable!$A:$B,MATCH(MonsterTable!$B$1,MonsterTable!$A$1:$B$1,0),0))),OR(ISBLANK(Z2055),ISBLANK(AA2055))),#N/A,
IFERROR(VLOOKUP(X2055,MonsterTable!$A:$B,MATCH(MonsterTable!$B$1,MonsterTable!$A$1:$B$1,0),0),
IF(OR(NOT(ISBLANK(Z2055)),ISBLANK(AA2055)),#N/A,
IF(X2055="empty","empty",
VLOOKUP(X2055,MonsterGroupTable!$A:$A,1,0)))))))</f>
        <v>g103</v>
      </c>
      <c r="AA2055">
        <v>5</v>
      </c>
      <c r="AE2055" s="1" t="s">
        <v>446</v>
      </c>
      <c r="AF2055" s="2" t="str">
        <f>IF(AND(ISBLANK(AE2055),OR(NOT(ISBLANK(AG2055)),NOT(ISBLANK(AH2055)))),#N/A,
IF(ISBLANK(AE2055),"",
IF(AND(NOT(ISERROR(VLOOKUP(AE2055,MonsterTable!$A:$B,MATCH(MonsterTable!$B$1,MonsterTable!$A$1:$B$1,0),0))),OR(ISBLANK(AG2055),ISBLANK(AH2055))),#N/A,
IFERROR(VLOOKUP(AE2055,MonsterTable!$A:$B,MATCH(MonsterTable!$B$1,MonsterTable!$A$1:$B$1,0),0),
IF(OR(NOT(ISBLANK(AG2055)),ISBLANK(AH2055)),#N/A,
IF(AE2055="empty","empty",
VLOOKUP(AE2055,MonsterGroupTable!$A:$A,1,0)))))))</f>
        <v>empty</v>
      </c>
      <c r="AH2055">
        <v>3</v>
      </c>
      <c r="AL2055" s="1" t="s">
        <v>339</v>
      </c>
      <c r="AM2055" s="2">
        <f>IF(AND(ISBLANK(AL2055),OR(NOT(ISBLANK(AN2055)),NOT(ISBLANK(AO2055)))),#N/A,
IF(ISBLANK(AL2055),"",
IF(AND(NOT(ISERROR(VLOOKUP(AL2055,MonsterTable!$A:$B,MATCH(MonsterTable!$B$1,MonsterTable!$A$1:$B$1,0),0))),OR(ISBLANK(AN2055),ISBLANK(AO2055))),#N/A,
IFERROR(VLOOKUP(AL2055,MonsterTable!$A:$B,MATCH(MonsterTable!$B$1,MonsterTable!$A$1:$B$1,0),0),
IF(OR(NOT(ISBLANK(AN2055)),ISBLANK(AO2055)),#N/A,
IF(AL2055="empty","empty",
VLOOKUP(AL2055,MonsterGroupTable!$A:$A,1,0)))))))</f>
        <v>203</v>
      </c>
      <c r="AN2055">
        <v>1</v>
      </c>
      <c r="AO2055">
        <v>1</v>
      </c>
      <c r="AP2055">
        <v>0</v>
      </c>
      <c r="AT2055" s="2" t="str">
        <f>IF(AND(ISBLANK(AS2055),OR(NOT(ISBLANK(AU2055)),NOT(ISBLANK(AV2055)))),#N/A,
IF(ISBLANK(AS2055),"",
IF(AND(NOT(ISERROR(VLOOKUP(AS2055,MonsterTable!$A:$B,MATCH(MonsterTable!$B$1,MonsterTable!$A$1:$B$1,0),0))),OR(ISBLANK(AU2055),ISBLANK(AV2055))),#N/A,
IFERROR(VLOOKUP(AS2055,MonsterTable!$A:$B,MATCH(MonsterTable!$B$1,MonsterTable!$A$1:$B$1,0),0),
IF(OR(NOT(ISBLANK(AU2055)),ISBLANK(AV2055)),#N/A,
IF(AS2055="empty","empty",
VLOOKUP(AS2055,MonsterGroupTable!$A:$A,1,0)))))))</f>
        <v/>
      </c>
      <c r="BA2055" s="2" t="str">
        <f>IF(AND(ISBLANK(AZ2055),OR(NOT(ISBLANK(BB2055)),NOT(ISBLANK(BC2055)))),#N/A,
IF(ISBLANK(AZ2055),"",
IF(AND(NOT(ISERROR(VLOOKUP(AZ2055,MonsterTable!$A:$B,MATCH(MonsterTable!$B$1,MonsterTable!$A$1:$B$1,0),0))),OR(ISBLANK(BB2055),ISBLANK(BC2055))),#N/A,
IFERROR(VLOOKUP(AZ2055,MonsterTable!$A:$B,MATCH(MonsterTable!$B$1,MonsterTable!$A$1:$B$1,0),0),
IF(OR(NOT(ISBLANK(BB2055)),ISBLANK(BC2055)),#N/A,
IF(AZ2055="empty","empty",
VLOOKUP(AZ2055,MonsterGroupTable!$A:$A,1,0)))))))</f>
        <v/>
      </c>
    </row>
    <row r="2056" spans="1:53">
      <c r="A2056">
        <v>21022</v>
      </c>
      <c r="B2056">
        <f t="shared" si="72"/>
        <v>1.1000000000000001</v>
      </c>
      <c r="C2056">
        <f t="shared" si="73"/>
        <v>1.1000000000000001</v>
      </c>
      <c r="F2056">
        <v>6300</v>
      </c>
      <c r="G2056">
        <v>355755</v>
      </c>
      <c r="H2056">
        <v>0</v>
      </c>
      <c r="I2056">
        <v>0</v>
      </c>
      <c r="J2056">
        <v>0</v>
      </c>
      <c r="K2056" t="s">
        <v>362</v>
      </c>
      <c r="L2056" t="s">
        <v>245</v>
      </c>
      <c r="M2056" t="s">
        <v>443</v>
      </c>
      <c r="N2056" t="s">
        <v>444</v>
      </c>
      <c r="O2056">
        <v>0</v>
      </c>
      <c r="P2056">
        <v>-4.75</v>
      </c>
      <c r="Q2056">
        <v>-3.5</v>
      </c>
      <c r="R2056">
        <v>4.75</v>
      </c>
      <c r="S2056">
        <v>3</v>
      </c>
      <c r="T2056">
        <v>-13.5</v>
      </c>
      <c r="U2056">
        <v>2.5499999999999998</v>
      </c>
      <c r="V2056">
        <v>-6.75</v>
      </c>
      <c r="W2056" t="str">
        <f t="shared" si="71"/>
        <v>g103,5,empty,3,203,1,1,0</v>
      </c>
      <c r="X2056" s="1" t="s">
        <v>281</v>
      </c>
      <c r="Y2056" s="2" t="str">
        <f>IF(AND(ISBLANK(X2056),OR(NOT(ISBLANK(Z2056)),NOT(ISBLANK(AA2056)))),#N/A,
IF(ISBLANK(X2056),"",
IF(AND(NOT(ISERROR(VLOOKUP(X2056,MonsterTable!$A:$B,MATCH(MonsterTable!$B$1,MonsterTable!$A$1:$B$1,0),0))),OR(ISBLANK(Z2056),ISBLANK(AA2056))),#N/A,
IFERROR(VLOOKUP(X2056,MonsterTable!$A:$B,MATCH(MonsterTable!$B$1,MonsterTable!$A$1:$B$1,0),0),
IF(OR(NOT(ISBLANK(Z2056)),ISBLANK(AA2056)),#N/A,
IF(X2056="empty","empty",
VLOOKUP(X2056,MonsterGroupTable!$A:$A,1,0)))))))</f>
        <v>g103</v>
      </c>
      <c r="AA2056">
        <v>5</v>
      </c>
      <c r="AE2056" s="1" t="s">
        <v>446</v>
      </c>
      <c r="AF2056" s="2" t="str">
        <f>IF(AND(ISBLANK(AE2056),OR(NOT(ISBLANK(AG2056)),NOT(ISBLANK(AH2056)))),#N/A,
IF(ISBLANK(AE2056),"",
IF(AND(NOT(ISERROR(VLOOKUP(AE2056,MonsterTable!$A:$B,MATCH(MonsterTable!$B$1,MonsterTable!$A$1:$B$1,0),0))),OR(ISBLANK(AG2056),ISBLANK(AH2056))),#N/A,
IFERROR(VLOOKUP(AE2056,MonsterTable!$A:$B,MATCH(MonsterTable!$B$1,MonsterTable!$A$1:$B$1,0),0),
IF(OR(NOT(ISBLANK(AG2056)),ISBLANK(AH2056)),#N/A,
IF(AE2056="empty","empty",
VLOOKUP(AE2056,MonsterGroupTable!$A:$A,1,0)))))))</f>
        <v>empty</v>
      </c>
      <c r="AH2056">
        <v>3</v>
      </c>
      <c r="AL2056" s="1" t="s">
        <v>339</v>
      </c>
      <c r="AM2056" s="2">
        <f>IF(AND(ISBLANK(AL2056),OR(NOT(ISBLANK(AN2056)),NOT(ISBLANK(AO2056)))),#N/A,
IF(ISBLANK(AL2056),"",
IF(AND(NOT(ISERROR(VLOOKUP(AL2056,MonsterTable!$A:$B,MATCH(MonsterTable!$B$1,MonsterTable!$A$1:$B$1,0),0))),OR(ISBLANK(AN2056),ISBLANK(AO2056))),#N/A,
IFERROR(VLOOKUP(AL2056,MonsterTable!$A:$B,MATCH(MonsterTable!$B$1,MonsterTable!$A$1:$B$1,0),0),
IF(OR(NOT(ISBLANK(AN2056)),ISBLANK(AO2056)),#N/A,
IF(AL2056="empty","empty",
VLOOKUP(AL2056,MonsterGroupTable!$A:$A,1,0)))))))</f>
        <v>203</v>
      </c>
      <c r="AN2056">
        <v>1</v>
      </c>
      <c r="AO2056">
        <v>1</v>
      </c>
      <c r="AP2056">
        <v>0</v>
      </c>
      <c r="AT2056" s="2" t="str">
        <f>IF(AND(ISBLANK(AS2056),OR(NOT(ISBLANK(AU2056)),NOT(ISBLANK(AV2056)))),#N/A,
IF(ISBLANK(AS2056),"",
IF(AND(NOT(ISERROR(VLOOKUP(AS2056,MonsterTable!$A:$B,MATCH(MonsterTable!$B$1,MonsterTable!$A$1:$B$1,0),0))),OR(ISBLANK(AU2056),ISBLANK(AV2056))),#N/A,
IFERROR(VLOOKUP(AS2056,MonsterTable!$A:$B,MATCH(MonsterTable!$B$1,MonsterTable!$A$1:$B$1,0),0),
IF(OR(NOT(ISBLANK(AU2056)),ISBLANK(AV2056)),#N/A,
IF(AS2056="empty","empty",
VLOOKUP(AS2056,MonsterGroupTable!$A:$A,1,0)))))))</f>
        <v/>
      </c>
      <c r="BA2056" s="2" t="str">
        <f>IF(AND(ISBLANK(AZ2056),OR(NOT(ISBLANK(BB2056)),NOT(ISBLANK(BC2056)))),#N/A,
IF(ISBLANK(AZ2056),"",
IF(AND(NOT(ISERROR(VLOOKUP(AZ2056,MonsterTable!$A:$B,MATCH(MonsterTable!$B$1,MonsterTable!$A$1:$B$1,0),0))),OR(ISBLANK(BB2056),ISBLANK(BC2056))),#N/A,
IFERROR(VLOOKUP(AZ2056,MonsterTable!$A:$B,MATCH(MonsterTable!$B$1,MonsterTable!$A$1:$B$1,0),0),
IF(OR(NOT(ISBLANK(BB2056)),ISBLANK(BC2056)),#N/A,
IF(AZ2056="empty","empty",
VLOOKUP(AZ2056,MonsterGroupTable!$A:$A,1,0)))))))</f>
        <v/>
      </c>
    </row>
    <row r="2057" spans="1:53">
      <c r="A2057">
        <v>21023</v>
      </c>
      <c r="B2057">
        <f t="shared" si="72"/>
        <v>1.1000000000000001</v>
      </c>
      <c r="C2057">
        <f t="shared" si="73"/>
        <v>1.1000000000000001</v>
      </c>
      <c r="F2057">
        <v>6300</v>
      </c>
      <c r="G2057">
        <v>356700</v>
      </c>
      <c r="H2057">
        <v>0</v>
      </c>
      <c r="I2057">
        <v>0</v>
      </c>
      <c r="J2057">
        <v>0</v>
      </c>
      <c r="K2057" t="s">
        <v>362</v>
      </c>
      <c r="L2057" t="s">
        <v>245</v>
      </c>
      <c r="M2057" t="s">
        <v>443</v>
      </c>
      <c r="N2057" t="s">
        <v>444</v>
      </c>
      <c r="O2057">
        <v>0</v>
      </c>
      <c r="P2057">
        <v>-4.75</v>
      </c>
      <c r="Q2057">
        <v>-3.5</v>
      </c>
      <c r="R2057">
        <v>4.75</v>
      </c>
      <c r="S2057">
        <v>3</v>
      </c>
      <c r="T2057">
        <v>-13.5</v>
      </c>
      <c r="U2057">
        <v>2.5499999999999998</v>
      </c>
      <c r="V2057">
        <v>-6.75</v>
      </c>
      <c r="W2057" t="str">
        <f t="shared" si="71"/>
        <v>g103,5,empty,3,203,1,1,0</v>
      </c>
      <c r="X2057" s="1" t="s">
        <v>281</v>
      </c>
      <c r="Y2057" s="2" t="str">
        <f>IF(AND(ISBLANK(X2057),OR(NOT(ISBLANK(Z2057)),NOT(ISBLANK(AA2057)))),#N/A,
IF(ISBLANK(X2057),"",
IF(AND(NOT(ISERROR(VLOOKUP(X2057,MonsterTable!$A:$B,MATCH(MonsterTable!$B$1,MonsterTable!$A$1:$B$1,0),0))),OR(ISBLANK(Z2057),ISBLANK(AA2057))),#N/A,
IFERROR(VLOOKUP(X2057,MonsterTable!$A:$B,MATCH(MonsterTable!$B$1,MonsterTable!$A$1:$B$1,0),0),
IF(OR(NOT(ISBLANK(Z2057)),ISBLANK(AA2057)),#N/A,
IF(X2057="empty","empty",
VLOOKUP(X2057,MonsterGroupTable!$A:$A,1,0)))))))</f>
        <v>g103</v>
      </c>
      <c r="AA2057">
        <v>5</v>
      </c>
      <c r="AE2057" s="1" t="s">
        <v>446</v>
      </c>
      <c r="AF2057" s="2" t="str">
        <f>IF(AND(ISBLANK(AE2057),OR(NOT(ISBLANK(AG2057)),NOT(ISBLANK(AH2057)))),#N/A,
IF(ISBLANK(AE2057),"",
IF(AND(NOT(ISERROR(VLOOKUP(AE2057,MonsterTable!$A:$B,MATCH(MonsterTable!$B$1,MonsterTable!$A$1:$B$1,0),0))),OR(ISBLANK(AG2057),ISBLANK(AH2057))),#N/A,
IFERROR(VLOOKUP(AE2057,MonsterTable!$A:$B,MATCH(MonsterTable!$B$1,MonsterTable!$A$1:$B$1,0),0),
IF(OR(NOT(ISBLANK(AG2057)),ISBLANK(AH2057)),#N/A,
IF(AE2057="empty","empty",
VLOOKUP(AE2057,MonsterGroupTable!$A:$A,1,0)))))))</f>
        <v>empty</v>
      </c>
      <c r="AH2057">
        <v>3</v>
      </c>
      <c r="AL2057" s="1" t="s">
        <v>339</v>
      </c>
      <c r="AM2057" s="2">
        <f>IF(AND(ISBLANK(AL2057),OR(NOT(ISBLANK(AN2057)),NOT(ISBLANK(AO2057)))),#N/A,
IF(ISBLANK(AL2057),"",
IF(AND(NOT(ISERROR(VLOOKUP(AL2057,MonsterTable!$A:$B,MATCH(MonsterTable!$B$1,MonsterTable!$A$1:$B$1,0),0))),OR(ISBLANK(AN2057),ISBLANK(AO2057))),#N/A,
IFERROR(VLOOKUP(AL2057,MonsterTable!$A:$B,MATCH(MonsterTable!$B$1,MonsterTable!$A$1:$B$1,0),0),
IF(OR(NOT(ISBLANK(AN2057)),ISBLANK(AO2057)),#N/A,
IF(AL2057="empty","empty",
VLOOKUP(AL2057,MonsterGroupTable!$A:$A,1,0)))))))</f>
        <v>203</v>
      </c>
      <c r="AN2057">
        <v>1</v>
      </c>
      <c r="AO2057">
        <v>1</v>
      </c>
      <c r="AP2057">
        <v>0</v>
      </c>
      <c r="AT2057" s="2" t="str">
        <f>IF(AND(ISBLANK(AS2057),OR(NOT(ISBLANK(AU2057)),NOT(ISBLANK(AV2057)))),#N/A,
IF(ISBLANK(AS2057),"",
IF(AND(NOT(ISERROR(VLOOKUP(AS2057,MonsterTable!$A:$B,MATCH(MonsterTable!$B$1,MonsterTable!$A$1:$B$1,0),0))),OR(ISBLANK(AU2057),ISBLANK(AV2057))),#N/A,
IFERROR(VLOOKUP(AS2057,MonsterTable!$A:$B,MATCH(MonsterTable!$B$1,MonsterTable!$A$1:$B$1,0),0),
IF(OR(NOT(ISBLANK(AU2057)),ISBLANK(AV2057)),#N/A,
IF(AS2057="empty","empty",
VLOOKUP(AS2057,MonsterGroupTable!$A:$A,1,0)))))))</f>
        <v/>
      </c>
      <c r="BA2057" s="2" t="str">
        <f>IF(AND(ISBLANK(AZ2057),OR(NOT(ISBLANK(BB2057)),NOT(ISBLANK(BC2057)))),#N/A,
IF(ISBLANK(AZ2057),"",
IF(AND(NOT(ISERROR(VLOOKUP(AZ2057,MonsterTable!$A:$B,MATCH(MonsterTable!$B$1,MonsterTable!$A$1:$B$1,0),0))),OR(ISBLANK(BB2057),ISBLANK(BC2057))),#N/A,
IFERROR(VLOOKUP(AZ2057,MonsterTable!$A:$B,MATCH(MonsterTable!$B$1,MonsterTable!$A$1:$B$1,0),0),
IF(OR(NOT(ISBLANK(BB2057)),ISBLANK(BC2057)),#N/A,
IF(AZ2057="empty","empty",
VLOOKUP(AZ2057,MonsterGroupTable!$A:$A,1,0)))))))</f>
        <v/>
      </c>
    </row>
    <row r="2058" spans="1:53">
      <c r="A2058">
        <v>21024</v>
      </c>
      <c r="B2058">
        <f t="shared" si="72"/>
        <v>1.1000000000000001</v>
      </c>
      <c r="C2058">
        <f t="shared" si="73"/>
        <v>1.1000000000000001</v>
      </c>
      <c r="F2058">
        <v>6300</v>
      </c>
      <c r="G2058">
        <v>357645</v>
      </c>
      <c r="H2058">
        <v>0</v>
      </c>
      <c r="I2058">
        <v>0</v>
      </c>
      <c r="J2058">
        <v>0</v>
      </c>
      <c r="K2058" t="s">
        <v>362</v>
      </c>
      <c r="L2058" t="s">
        <v>245</v>
      </c>
      <c r="M2058" t="s">
        <v>443</v>
      </c>
      <c r="N2058" t="s">
        <v>444</v>
      </c>
      <c r="O2058">
        <v>0</v>
      </c>
      <c r="P2058">
        <v>-4.75</v>
      </c>
      <c r="Q2058">
        <v>-3.5</v>
      </c>
      <c r="R2058">
        <v>4.75</v>
      </c>
      <c r="S2058">
        <v>3</v>
      </c>
      <c r="T2058">
        <v>-13.5</v>
      </c>
      <c r="U2058">
        <v>2.5499999999999998</v>
      </c>
      <c r="V2058">
        <v>-6.75</v>
      </c>
      <c r="W2058" t="str">
        <f t="shared" si="71"/>
        <v>g103,5,empty,3,203,1,1,0</v>
      </c>
      <c r="X2058" s="1" t="s">
        <v>281</v>
      </c>
      <c r="Y2058" s="2" t="str">
        <f>IF(AND(ISBLANK(X2058),OR(NOT(ISBLANK(Z2058)),NOT(ISBLANK(AA2058)))),#N/A,
IF(ISBLANK(X2058),"",
IF(AND(NOT(ISERROR(VLOOKUP(X2058,MonsterTable!$A:$B,MATCH(MonsterTable!$B$1,MonsterTable!$A$1:$B$1,0),0))),OR(ISBLANK(Z2058),ISBLANK(AA2058))),#N/A,
IFERROR(VLOOKUP(X2058,MonsterTable!$A:$B,MATCH(MonsterTable!$B$1,MonsterTable!$A$1:$B$1,0),0),
IF(OR(NOT(ISBLANK(Z2058)),ISBLANK(AA2058)),#N/A,
IF(X2058="empty","empty",
VLOOKUP(X2058,MonsterGroupTable!$A:$A,1,0)))))))</f>
        <v>g103</v>
      </c>
      <c r="AA2058">
        <v>5</v>
      </c>
      <c r="AE2058" s="1" t="s">
        <v>446</v>
      </c>
      <c r="AF2058" s="2" t="str">
        <f>IF(AND(ISBLANK(AE2058),OR(NOT(ISBLANK(AG2058)),NOT(ISBLANK(AH2058)))),#N/A,
IF(ISBLANK(AE2058),"",
IF(AND(NOT(ISERROR(VLOOKUP(AE2058,MonsterTable!$A:$B,MATCH(MonsterTable!$B$1,MonsterTable!$A$1:$B$1,0),0))),OR(ISBLANK(AG2058),ISBLANK(AH2058))),#N/A,
IFERROR(VLOOKUP(AE2058,MonsterTable!$A:$B,MATCH(MonsterTable!$B$1,MonsterTable!$A$1:$B$1,0),0),
IF(OR(NOT(ISBLANK(AG2058)),ISBLANK(AH2058)),#N/A,
IF(AE2058="empty","empty",
VLOOKUP(AE2058,MonsterGroupTable!$A:$A,1,0)))))))</f>
        <v>empty</v>
      </c>
      <c r="AH2058">
        <v>3</v>
      </c>
      <c r="AL2058" s="1" t="s">
        <v>339</v>
      </c>
      <c r="AM2058" s="2">
        <f>IF(AND(ISBLANK(AL2058),OR(NOT(ISBLANK(AN2058)),NOT(ISBLANK(AO2058)))),#N/A,
IF(ISBLANK(AL2058),"",
IF(AND(NOT(ISERROR(VLOOKUP(AL2058,MonsterTable!$A:$B,MATCH(MonsterTable!$B$1,MonsterTable!$A$1:$B$1,0),0))),OR(ISBLANK(AN2058),ISBLANK(AO2058))),#N/A,
IFERROR(VLOOKUP(AL2058,MonsterTable!$A:$B,MATCH(MonsterTable!$B$1,MonsterTable!$A$1:$B$1,0),0),
IF(OR(NOT(ISBLANK(AN2058)),ISBLANK(AO2058)),#N/A,
IF(AL2058="empty","empty",
VLOOKUP(AL2058,MonsterGroupTable!$A:$A,1,0)))))))</f>
        <v>203</v>
      </c>
      <c r="AN2058">
        <v>1</v>
      </c>
      <c r="AO2058">
        <v>1</v>
      </c>
      <c r="AP2058">
        <v>0</v>
      </c>
      <c r="AT2058" s="2" t="str">
        <f>IF(AND(ISBLANK(AS2058),OR(NOT(ISBLANK(AU2058)),NOT(ISBLANK(AV2058)))),#N/A,
IF(ISBLANK(AS2058),"",
IF(AND(NOT(ISERROR(VLOOKUP(AS2058,MonsterTable!$A:$B,MATCH(MonsterTable!$B$1,MonsterTable!$A$1:$B$1,0),0))),OR(ISBLANK(AU2058),ISBLANK(AV2058))),#N/A,
IFERROR(VLOOKUP(AS2058,MonsterTable!$A:$B,MATCH(MonsterTable!$B$1,MonsterTable!$A$1:$B$1,0),0),
IF(OR(NOT(ISBLANK(AU2058)),ISBLANK(AV2058)),#N/A,
IF(AS2058="empty","empty",
VLOOKUP(AS2058,MonsterGroupTable!$A:$A,1,0)))))))</f>
        <v/>
      </c>
      <c r="BA2058" s="2" t="str">
        <f>IF(AND(ISBLANK(AZ2058),OR(NOT(ISBLANK(BB2058)),NOT(ISBLANK(BC2058)))),#N/A,
IF(ISBLANK(AZ2058),"",
IF(AND(NOT(ISERROR(VLOOKUP(AZ2058,MonsterTable!$A:$B,MATCH(MonsterTable!$B$1,MonsterTable!$A$1:$B$1,0),0))),OR(ISBLANK(BB2058),ISBLANK(BC2058))),#N/A,
IFERROR(VLOOKUP(AZ2058,MonsterTable!$A:$B,MATCH(MonsterTable!$B$1,MonsterTable!$A$1:$B$1,0),0),
IF(OR(NOT(ISBLANK(BB2058)),ISBLANK(BC2058)),#N/A,
IF(AZ2058="empty","empty",
VLOOKUP(AZ2058,MonsterGroupTable!$A:$A,1,0)))))))</f>
        <v/>
      </c>
    </row>
    <row r="2059" spans="1:53">
      <c r="A2059">
        <v>21025</v>
      </c>
      <c r="B2059">
        <f t="shared" si="72"/>
        <v>1.1000000000000001</v>
      </c>
      <c r="C2059">
        <f t="shared" si="73"/>
        <v>1.1000000000000001</v>
      </c>
      <c r="F2059">
        <v>6300</v>
      </c>
      <c r="G2059">
        <v>358590</v>
      </c>
      <c r="H2059">
        <v>0</v>
      </c>
      <c r="I2059">
        <v>0</v>
      </c>
      <c r="J2059">
        <v>0</v>
      </c>
      <c r="K2059" t="s">
        <v>362</v>
      </c>
      <c r="L2059" t="s">
        <v>245</v>
      </c>
      <c r="M2059" t="s">
        <v>443</v>
      </c>
      <c r="N2059" t="s">
        <v>444</v>
      </c>
      <c r="O2059">
        <v>0</v>
      </c>
      <c r="P2059">
        <v>-4.75</v>
      </c>
      <c r="Q2059">
        <v>-3.5</v>
      </c>
      <c r="R2059">
        <v>4.75</v>
      </c>
      <c r="S2059">
        <v>3</v>
      </c>
      <c r="T2059">
        <v>-13.5</v>
      </c>
      <c r="U2059">
        <v>2.5499999999999998</v>
      </c>
      <c r="V2059">
        <v>-6.75</v>
      </c>
      <c r="W2059" t="str">
        <f t="shared" si="71"/>
        <v>g103,5,empty,3,203,1,1,0</v>
      </c>
      <c r="X2059" s="1" t="s">
        <v>281</v>
      </c>
      <c r="Y2059" s="2" t="str">
        <f>IF(AND(ISBLANK(X2059),OR(NOT(ISBLANK(Z2059)),NOT(ISBLANK(AA2059)))),#N/A,
IF(ISBLANK(X2059),"",
IF(AND(NOT(ISERROR(VLOOKUP(X2059,MonsterTable!$A:$B,MATCH(MonsterTable!$B$1,MonsterTable!$A$1:$B$1,0),0))),OR(ISBLANK(Z2059),ISBLANK(AA2059))),#N/A,
IFERROR(VLOOKUP(X2059,MonsterTable!$A:$B,MATCH(MonsterTable!$B$1,MonsterTable!$A$1:$B$1,0),0),
IF(OR(NOT(ISBLANK(Z2059)),ISBLANK(AA2059)),#N/A,
IF(X2059="empty","empty",
VLOOKUP(X2059,MonsterGroupTable!$A:$A,1,0)))))))</f>
        <v>g103</v>
      </c>
      <c r="AA2059">
        <v>5</v>
      </c>
      <c r="AE2059" s="1" t="s">
        <v>446</v>
      </c>
      <c r="AF2059" s="2" t="str">
        <f>IF(AND(ISBLANK(AE2059),OR(NOT(ISBLANK(AG2059)),NOT(ISBLANK(AH2059)))),#N/A,
IF(ISBLANK(AE2059),"",
IF(AND(NOT(ISERROR(VLOOKUP(AE2059,MonsterTable!$A:$B,MATCH(MonsterTable!$B$1,MonsterTable!$A$1:$B$1,0),0))),OR(ISBLANK(AG2059),ISBLANK(AH2059))),#N/A,
IFERROR(VLOOKUP(AE2059,MonsterTable!$A:$B,MATCH(MonsterTable!$B$1,MonsterTable!$A$1:$B$1,0),0),
IF(OR(NOT(ISBLANK(AG2059)),ISBLANK(AH2059)),#N/A,
IF(AE2059="empty","empty",
VLOOKUP(AE2059,MonsterGroupTable!$A:$A,1,0)))))))</f>
        <v>empty</v>
      </c>
      <c r="AH2059">
        <v>3</v>
      </c>
      <c r="AL2059" s="1" t="s">
        <v>339</v>
      </c>
      <c r="AM2059" s="2">
        <f>IF(AND(ISBLANK(AL2059),OR(NOT(ISBLANK(AN2059)),NOT(ISBLANK(AO2059)))),#N/A,
IF(ISBLANK(AL2059),"",
IF(AND(NOT(ISERROR(VLOOKUP(AL2059,MonsterTable!$A:$B,MATCH(MonsterTable!$B$1,MonsterTable!$A$1:$B$1,0),0))),OR(ISBLANK(AN2059),ISBLANK(AO2059))),#N/A,
IFERROR(VLOOKUP(AL2059,MonsterTable!$A:$B,MATCH(MonsterTable!$B$1,MonsterTable!$A$1:$B$1,0),0),
IF(OR(NOT(ISBLANK(AN2059)),ISBLANK(AO2059)),#N/A,
IF(AL2059="empty","empty",
VLOOKUP(AL2059,MonsterGroupTable!$A:$A,1,0)))))))</f>
        <v>203</v>
      </c>
      <c r="AN2059">
        <v>1</v>
      </c>
      <c r="AO2059">
        <v>1</v>
      </c>
      <c r="AP2059">
        <v>0</v>
      </c>
      <c r="AT2059" s="2" t="str">
        <f>IF(AND(ISBLANK(AS2059),OR(NOT(ISBLANK(AU2059)),NOT(ISBLANK(AV2059)))),#N/A,
IF(ISBLANK(AS2059),"",
IF(AND(NOT(ISERROR(VLOOKUP(AS2059,MonsterTable!$A:$B,MATCH(MonsterTable!$B$1,MonsterTable!$A$1:$B$1,0),0))),OR(ISBLANK(AU2059),ISBLANK(AV2059))),#N/A,
IFERROR(VLOOKUP(AS2059,MonsterTable!$A:$B,MATCH(MonsterTable!$B$1,MonsterTable!$A$1:$B$1,0),0),
IF(OR(NOT(ISBLANK(AU2059)),ISBLANK(AV2059)),#N/A,
IF(AS2059="empty","empty",
VLOOKUP(AS2059,MonsterGroupTable!$A:$A,1,0)))))))</f>
        <v/>
      </c>
      <c r="BA2059" s="2" t="str">
        <f>IF(AND(ISBLANK(AZ2059),OR(NOT(ISBLANK(BB2059)),NOT(ISBLANK(BC2059)))),#N/A,
IF(ISBLANK(AZ2059),"",
IF(AND(NOT(ISERROR(VLOOKUP(AZ2059,MonsterTable!$A:$B,MATCH(MonsterTable!$B$1,MonsterTable!$A$1:$B$1,0),0))),OR(ISBLANK(BB2059),ISBLANK(BC2059))),#N/A,
IFERROR(VLOOKUP(AZ2059,MonsterTable!$A:$B,MATCH(MonsterTable!$B$1,MonsterTable!$A$1:$B$1,0),0),
IF(OR(NOT(ISBLANK(BB2059)),ISBLANK(BC2059)),#N/A,
IF(AZ2059="empty","empty",
VLOOKUP(AZ2059,MonsterGroupTable!$A:$A,1,0)))))))</f>
        <v/>
      </c>
    </row>
    <row r="2060" spans="1:53">
      <c r="A2060">
        <v>21026</v>
      </c>
      <c r="B2060">
        <f t="shared" si="72"/>
        <v>1.1000000000000001</v>
      </c>
      <c r="C2060">
        <f t="shared" si="73"/>
        <v>1.1000000000000001</v>
      </c>
      <c r="F2060">
        <v>6300</v>
      </c>
      <c r="G2060">
        <v>359535</v>
      </c>
      <c r="H2060">
        <v>0</v>
      </c>
      <c r="I2060">
        <v>0</v>
      </c>
      <c r="J2060">
        <v>0</v>
      </c>
      <c r="K2060" t="s">
        <v>362</v>
      </c>
      <c r="L2060" t="s">
        <v>245</v>
      </c>
      <c r="M2060" t="s">
        <v>443</v>
      </c>
      <c r="N2060" t="s">
        <v>444</v>
      </c>
      <c r="O2060">
        <v>0</v>
      </c>
      <c r="P2060">
        <v>-4.75</v>
      </c>
      <c r="Q2060">
        <v>-3.5</v>
      </c>
      <c r="R2060">
        <v>4.75</v>
      </c>
      <c r="S2060">
        <v>3</v>
      </c>
      <c r="T2060">
        <v>-13.5</v>
      </c>
      <c r="U2060">
        <v>2.5499999999999998</v>
      </c>
      <c r="V2060">
        <v>-6.75</v>
      </c>
      <c r="W2060" t="str">
        <f t="shared" si="71"/>
        <v>g103,5,empty,3,203,1,1,0</v>
      </c>
      <c r="X2060" s="1" t="s">
        <v>281</v>
      </c>
      <c r="Y2060" s="2" t="str">
        <f>IF(AND(ISBLANK(X2060),OR(NOT(ISBLANK(Z2060)),NOT(ISBLANK(AA2060)))),#N/A,
IF(ISBLANK(X2060),"",
IF(AND(NOT(ISERROR(VLOOKUP(X2060,MonsterTable!$A:$B,MATCH(MonsterTable!$B$1,MonsterTable!$A$1:$B$1,0),0))),OR(ISBLANK(Z2060),ISBLANK(AA2060))),#N/A,
IFERROR(VLOOKUP(X2060,MonsterTable!$A:$B,MATCH(MonsterTable!$B$1,MonsterTable!$A$1:$B$1,0),0),
IF(OR(NOT(ISBLANK(Z2060)),ISBLANK(AA2060)),#N/A,
IF(X2060="empty","empty",
VLOOKUP(X2060,MonsterGroupTable!$A:$A,1,0)))))))</f>
        <v>g103</v>
      </c>
      <c r="AA2060">
        <v>5</v>
      </c>
      <c r="AE2060" s="1" t="s">
        <v>446</v>
      </c>
      <c r="AF2060" s="2" t="str">
        <f>IF(AND(ISBLANK(AE2060),OR(NOT(ISBLANK(AG2060)),NOT(ISBLANK(AH2060)))),#N/A,
IF(ISBLANK(AE2060),"",
IF(AND(NOT(ISERROR(VLOOKUP(AE2060,MonsterTable!$A:$B,MATCH(MonsterTable!$B$1,MonsterTable!$A$1:$B$1,0),0))),OR(ISBLANK(AG2060),ISBLANK(AH2060))),#N/A,
IFERROR(VLOOKUP(AE2060,MonsterTable!$A:$B,MATCH(MonsterTable!$B$1,MonsterTable!$A$1:$B$1,0),0),
IF(OR(NOT(ISBLANK(AG2060)),ISBLANK(AH2060)),#N/A,
IF(AE2060="empty","empty",
VLOOKUP(AE2060,MonsterGroupTable!$A:$A,1,0)))))))</f>
        <v>empty</v>
      </c>
      <c r="AH2060">
        <v>3</v>
      </c>
      <c r="AL2060" s="1" t="s">
        <v>339</v>
      </c>
      <c r="AM2060" s="2">
        <f>IF(AND(ISBLANK(AL2060),OR(NOT(ISBLANK(AN2060)),NOT(ISBLANK(AO2060)))),#N/A,
IF(ISBLANK(AL2060),"",
IF(AND(NOT(ISERROR(VLOOKUP(AL2060,MonsterTable!$A:$B,MATCH(MonsterTable!$B$1,MonsterTable!$A$1:$B$1,0),0))),OR(ISBLANK(AN2060),ISBLANK(AO2060))),#N/A,
IFERROR(VLOOKUP(AL2060,MonsterTable!$A:$B,MATCH(MonsterTable!$B$1,MonsterTable!$A$1:$B$1,0),0),
IF(OR(NOT(ISBLANK(AN2060)),ISBLANK(AO2060)),#N/A,
IF(AL2060="empty","empty",
VLOOKUP(AL2060,MonsterGroupTable!$A:$A,1,0)))))))</f>
        <v>203</v>
      </c>
      <c r="AN2060">
        <v>1</v>
      </c>
      <c r="AO2060">
        <v>1</v>
      </c>
      <c r="AP2060">
        <v>0</v>
      </c>
      <c r="AT2060" s="2" t="str">
        <f>IF(AND(ISBLANK(AS2060),OR(NOT(ISBLANK(AU2060)),NOT(ISBLANK(AV2060)))),#N/A,
IF(ISBLANK(AS2060),"",
IF(AND(NOT(ISERROR(VLOOKUP(AS2060,MonsterTable!$A:$B,MATCH(MonsterTable!$B$1,MonsterTable!$A$1:$B$1,0),0))),OR(ISBLANK(AU2060),ISBLANK(AV2060))),#N/A,
IFERROR(VLOOKUP(AS2060,MonsterTable!$A:$B,MATCH(MonsterTable!$B$1,MonsterTable!$A$1:$B$1,0),0),
IF(OR(NOT(ISBLANK(AU2060)),ISBLANK(AV2060)),#N/A,
IF(AS2060="empty","empty",
VLOOKUP(AS2060,MonsterGroupTable!$A:$A,1,0)))))))</f>
        <v/>
      </c>
      <c r="BA2060" s="2" t="str">
        <f>IF(AND(ISBLANK(AZ2060),OR(NOT(ISBLANK(BB2060)),NOT(ISBLANK(BC2060)))),#N/A,
IF(ISBLANK(AZ2060),"",
IF(AND(NOT(ISERROR(VLOOKUP(AZ2060,MonsterTable!$A:$B,MATCH(MonsterTable!$B$1,MonsterTable!$A$1:$B$1,0),0))),OR(ISBLANK(BB2060),ISBLANK(BC2060))),#N/A,
IFERROR(VLOOKUP(AZ2060,MonsterTable!$A:$B,MATCH(MonsterTable!$B$1,MonsterTable!$A$1:$B$1,0),0),
IF(OR(NOT(ISBLANK(BB2060)),ISBLANK(BC2060)),#N/A,
IF(AZ2060="empty","empty",
VLOOKUP(AZ2060,MonsterGroupTable!$A:$A,1,0)))))))</f>
        <v/>
      </c>
    </row>
    <row r="2061" spans="1:53">
      <c r="A2061">
        <v>21027</v>
      </c>
      <c r="B2061">
        <f t="shared" si="72"/>
        <v>1.1000000000000001</v>
      </c>
      <c r="C2061">
        <f t="shared" si="73"/>
        <v>1.1000000000000001</v>
      </c>
      <c r="F2061">
        <v>6300</v>
      </c>
      <c r="G2061">
        <v>360480</v>
      </c>
      <c r="H2061">
        <v>0</v>
      </c>
      <c r="I2061">
        <v>0</v>
      </c>
      <c r="J2061">
        <v>0</v>
      </c>
      <c r="K2061" t="s">
        <v>362</v>
      </c>
      <c r="L2061" t="s">
        <v>245</v>
      </c>
      <c r="M2061" t="s">
        <v>443</v>
      </c>
      <c r="N2061" t="s">
        <v>444</v>
      </c>
      <c r="O2061">
        <v>0</v>
      </c>
      <c r="P2061">
        <v>-4.75</v>
      </c>
      <c r="Q2061">
        <v>-3.5</v>
      </c>
      <c r="R2061">
        <v>4.75</v>
      </c>
      <c r="S2061">
        <v>3</v>
      </c>
      <c r="T2061">
        <v>-13.5</v>
      </c>
      <c r="U2061">
        <v>2.5499999999999998</v>
      </c>
      <c r="V2061">
        <v>-6.75</v>
      </c>
      <c r="W2061" t="str">
        <f t="shared" si="71"/>
        <v>g103,5,empty,3,203,1,1,0</v>
      </c>
      <c r="X2061" s="1" t="s">
        <v>281</v>
      </c>
      <c r="Y2061" s="2" t="str">
        <f>IF(AND(ISBLANK(X2061),OR(NOT(ISBLANK(Z2061)),NOT(ISBLANK(AA2061)))),#N/A,
IF(ISBLANK(X2061),"",
IF(AND(NOT(ISERROR(VLOOKUP(X2061,MonsterTable!$A:$B,MATCH(MonsterTable!$B$1,MonsterTable!$A$1:$B$1,0),0))),OR(ISBLANK(Z2061),ISBLANK(AA2061))),#N/A,
IFERROR(VLOOKUP(X2061,MonsterTable!$A:$B,MATCH(MonsterTable!$B$1,MonsterTable!$A$1:$B$1,0),0),
IF(OR(NOT(ISBLANK(Z2061)),ISBLANK(AA2061)),#N/A,
IF(X2061="empty","empty",
VLOOKUP(X2061,MonsterGroupTable!$A:$A,1,0)))))))</f>
        <v>g103</v>
      </c>
      <c r="AA2061">
        <v>5</v>
      </c>
      <c r="AE2061" s="1" t="s">
        <v>446</v>
      </c>
      <c r="AF2061" s="2" t="str">
        <f>IF(AND(ISBLANK(AE2061),OR(NOT(ISBLANK(AG2061)),NOT(ISBLANK(AH2061)))),#N/A,
IF(ISBLANK(AE2061),"",
IF(AND(NOT(ISERROR(VLOOKUP(AE2061,MonsterTable!$A:$B,MATCH(MonsterTable!$B$1,MonsterTable!$A$1:$B$1,0),0))),OR(ISBLANK(AG2061),ISBLANK(AH2061))),#N/A,
IFERROR(VLOOKUP(AE2061,MonsterTable!$A:$B,MATCH(MonsterTable!$B$1,MonsterTable!$A$1:$B$1,0),0),
IF(OR(NOT(ISBLANK(AG2061)),ISBLANK(AH2061)),#N/A,
IF(AE2061="empty","empty",
VLOOKUP(AE2061,MonsterGroupTable!$A:$A,1,0)))))))</f>
        <v>empty</v>
      </c>
      <c r="AH2061">
        <v>3</v>
      </c>
      <c r="AL2061" s="1" t="s">
        <v>339</v>
      </c>
      <c r="AM2061" s="2">
        <f>IF(AND(ISBLANK(AL2061),OR(NOT(ISBLANK(AN2061)),NOT(ISBLANK(AO2061)))),#N/A,
IF(ISBLANK(AL2061),"",
IF(AND(NOT(ISERROR(VLOOKUP(AL2061,MonsterTable!$A:$B,MATCH(MonsterTable!$B$1,MonsterTable!$A$1:$B$1,0),0))),OR(ISBLANK(AN2061),ISBLANK(AO2061))),#N/A,
IFERROR(VLOOKUP(AL2061,MonsterTable!$A:$B,MATCH(MonsterTable!$B$1,MonsterTable!$A$1:$B$1,0),0),
IF(OR(NOT(ISBLANK(AN2061)),ISBLANK(AO2061)),#N/A,
IF(AL2061="empty","empty",
VLOOKUP(AL2061,MonsterGroupTable!$A:$A,1,0)))))))</f>
        <v>203</v>
      </c>
      <c r="AN2061">
        <v>1</v>
      </c>
      <c r="AO2061">
        <v>1</v>
      </c>
      <c r="AP2061">
        <v>0</v>
      </c>
      <c r="AT2061" s="2" t="str">
        <f>IF(AND(ISBLANK(AS2061),OR(NOT(ISBLANK(AU2061)),NOT(ISBLANK(AV2061)))),#N/A,
IF(ISBLANK(AS2061),"",
IF(AND(NOT(ISERROR(VLOOKUP(AS2061,MonsterTable!$A:$B,MATCH(MonsterTable!$B$1,MonsterTable!$A$1:$B$1,0),0))),OR(ISBLANK(AU2061),ISBLANK(AV2061))),#N/A,
IFERROR(VLOOKUP(AS2061,MonsterTable!$A:$B,MATCH(MonsterTable!$B$1,MonsterTable!$A$1:$B$1,0),0),
IF(OR(NOT(ISBLANK(AU2061)),ISBLANK(AV2061)),#N/A,
IF(AS2061="empty","empty",
VLOOKUP(AS2061,MonsterGroupTable!$A:$A,1,0)))))))</f>
        <v/>
      </c>
      <c r="BA2061" s="2" t="str">
        <f>IF(AND(ISBLANK(AZ2061),OR(NOT(ISBLANK(BB2061)),NOT(ISBLANK(BC2061)))),#N/A,
IF(ISBLANK(AZ2061),"",
IF(AND(NOT(ISERROR(VLOOKUP(AZ2061,MonsterTable!$A:$B,MATCH(MonsterTable!$B$1,MonsterTable!$A$1:$B$1,0),0))),OR(ISBLANK(BB2061),ISBLANK(BC2061))),#N/A,
IFERROR(VLOOKUP(AZ2061,MonsterTable!$A:$B,MATCH(MonsterTable!$B$1,MonsterTable!$A$1:$B$1,0),0),
IF(OR(NOT(ISBLANK(BB2061)),ISBLANK(BC2061)),#N/A,
IF(AZ2061="empty","empty",
VLOOKUP(AZ2061,MonsterGroupTable!$A:$A,1,0)))))))</f>
        <v/>
      </c>
    </row>
    <row r="2062" spans="1:53">
      <c r="A2062">
        <v>21028</v>
      </c>
      <c r="B2062">
        <f t="shared" si="72"/>
        <v>1.1000000000000001</v>
      </c>
      <c r="C2062">
        <f t="shared" si="73"/>
        <v>1.1000000000000001</v>
      </c>
      <c r="F2062">
        <v>6300</v>
      </c>
      <c r="G2062">
        <v>361425</v>
      </c>
      <c r="H2062">
        <v>0</v>
      </c>
      <c r="I2062">
        <v>0</v>
      </c>
      <c r="J2062">
        <v>0</v>
      </c>
      <c r="K2062" t="s">
        <v>362</v>
      </c>
      <c r="L2062" t="s">
        <v>245</v>
      </c>
      <c r="M2062" t="s">
        <v>443</v>
      </c>
      <c r="N2062" t="s">
        <v>444</v>
      </c>
      <c r="O2062">
        <v>0</v>
      </c>
      <c r="P2062">
        <v>-4.75</v>
      </c>
      <c r="Q2062">
        <v>-3.5</v>
      </c>
      <c r="R2062">
        <v>4.75</v>
      </c>
      <c r="S2062">
        <v>3</v>
      </c>
      <c r="T2062">
        <v>-13.5</v>
      </c>
      <c r="U2062">
        <v>2.5499999999999998</v>
      </c>
      <c r="V2062">
        <v>-6.75</v>
      </c>
      <c r="W2062" t="str">
        <f t="shared" si="71"/>
        <v>g103,5,empty,3,203,1,1,0</v>
      </c>
      <c r="X2062" s="1" t="s">
        <v>281</v>
      </c>
      <c r="Y2062" s="2" t="str">
        <f>IF(AND(ISBLANK(X2062),OR(NOT(ISBLANK(Z2062)),NOT(ISBLANK(AA2062)))),#N/A,
IF(ISBLANK(X2062),"",
IF(AND(NOT(ISERROR(VLOOKUP(X2062,MonsterTable!$A:$B,MATCH(MonsterTable!$B$1,MonsterTable!$A$1:$B$1,0),0))),OR(ISBLANK(Z2062),ISBLANK(AA2062))),#N/A,
IFERROR(VLOOKUP(X2062,MonsterTable!$A:$B,MATCH(MonsterTable!$B$1,MonsterTable!$A$1:$B$1,0),0),
IF(OR(NOT(ISBLANK(Z2062)),ISBLANK(AA2062)),#N/A,
IF(X2062="empty","empty",
VLOOKUP(X2062,MonsterGroupTable!$A:$A,1,0)))))))</f>
        <v>g103</v>
      </c>
      <c r="AA2062">
        <v>5</v>
      </c>
      <c r="AE2062" s="1" t="s">
        <v>446</v>
      </c>
      <c r="AF2062" s="2" t="str">
        <f>IF(AND(ISBLANK(AE2062),OR(NOT(ISBLANK(AG2062)),NOT(ISBLANK(AH2062)))),#N/A,
IF(ISBLANK(AE2062),"",
IF(AND(NOT(ISERROR(VLOOKUP(AE2062,MonsterTable!$A:$B,MATCH(MonsterTable!$B$1,MonsterTable!$A$1:$B$1,0),0))),OR(ISBLANK(AG2062),ISBLANK(AH2062))),#N/A,
IFERROR(VLOOKUP(AE2062,MonsterTable!$A:$B,MATCH(MonsterTable!$B$1,MonsterTable!$A$1:$B$1,0),0),
IF(OR(NOT(ISBLANK(AG2062)),ISBLANK(AH2062)),#N/A,
IF(AE2062="empty","empty",
VLOOKUP(AE2062,MonsterGroupTable!$A:$A,1,0)))))))</f>
        <v>empty</v>
      </c>
      <c r="AH2062">
        <v>3</v>
      </c>
      <c r="AL2062" s="1" t="s">
        <v>339</v>
      </c>
      <c r="AM2062" s="2">
        <f>IF(AND(ISBLANK(AL2062),OR(NOT(ISBLANK(AN2062)),NOT(ISBLANK(AO2062)))),#N/A,
IF(ISBLANK(AL2062),"",
IF(AND(NOT(ISERROR(VLOOKUP(AL2062,MonsterTable!$A:$B,MATCH(MonsterTable!$B$1,MonsterTable!$A$1:$B$1,0),0))),OR(ISBLANK(AN2062),ISBLANK(AO2062))),#N/A,
IFERROR(VLOOKUP(AL2062,MonsterTable!$A:$B,MATCH(MonsterTable!$B$1,MonsterTable!$A$1:$B$1,0),0),
IF(OR(NOT(ISBLANK(AN2062)),ISBLANK(AO2062)),#N/A,
IF(AL2062="empty","empty",
VLOOKUP(AL2062,MonsterGroupTable!$A:$A,1,0)))))))</f>
        <v>203</v>
      </c>
      <c r="AN2062">
        <v>1</v>
      </c>
      <c r="AO2062">
        <v>1</v>
      </c>
      <c r="AP2062">
        <v>0</v>
      </c>
      <c r="AT2062" s="2" t="str">
        <f>IF(AND(ISBLANK(AS2062),OR(NOT(ISBLANK(AU2062)),NOT(ISBLANK(AV2062)))),#N/A,
IF(ISBLANK(AS2062),"",
IF(AND(NOT(ISERROR(VLOOKUP(AS2062,MonsterTable!$A:$B,MATCH(MonsterTable!$B$1,MonsterTable!$A$1:$B$1,0),0))),OR(ISBLANK(AU2062),ISBLANK(AV2062))),#N/A,
IFERROR(VLOOKUP(AS2062,MonsterTable!$A:$B,MATCH(MonsterTable!$B$1,MonsterTable!$A$1:$B$1,0),0),
IF(OR(NOT(ISBLANK(AU2062)),ISBLANK(AV2062)),#N/A,
IF(AS2062="empty","empty",
VLOOKUP(AS2062,MonsterGroupTable!$A:$A,1,0)))))))</f>
        <v/>
      </c>
      <c r="BA2062" s="2" t="str">
        <f>IF(AND(ISBLANK(AZ2062),OR(NOT(ISBLANK(BB2062)),NOT(ISBLANK(BC2062)))),#N/A,
IF(ISBLANK(AZ2062),"",
IF(AND(NOT(ISERROR(VLOOKUP(AZ2062,MonsterTable!$A:$B,MATCH(MonsterTable!$B$1,MonsterTable!$A$1:$B$1,0),0))),OR(ISBLANK(BB2062),ISBLANK(BC2062))),#N/A,
IFERROR(VLOOKUP(AZ2062,MonsterTable!$A:$B,MATCH(MonsterTable!$B$1,MonsterTable!$A$1:$B$1,0),0),
IF(OR(NOT(ISBLANK(BB2062)),ISBLANK(BC2062)),#N/A,
IF(AZ2062="empty","empty",
VLOOKUP(AZ2062,MonsterGroupTable!$A:$A,1,0)))))))</f>
        <v/>
      </c>
    </row>
    <row r="2063" spans="1:53">
      <c r="A2063">
        <v>21029</v>
      </c>
      <c r="B2063">
        <f t="shared" si="72"/>
        <v>1.1000000000000001</v>
      </c>
      <c r="C2063">
        <f t="shared" si="73"/>
        <v>1.1000000000000001</v>
      </c>
      <c r="F2063">
        <v>6300</v>
      </c>
      <c r="G2063">
        <v>362370</v>
      </c>
      <c r="H2063">
        <v>0</v>
      </c>
      <c r="I2063">
        <v>0</v>
      </c>
      <c r="J2063">
        <v>0</v>
      </c>
      <c r="K2063" t="s">
        <v>362</v>
      </c>
      <c r="L2063" t="s">
        <v>245</v>
      </c>
      <c r="M2063" t="s">
        <v>443</v>
      </c>
      <c r="N2063" t="s">
        <v>444</v>
      </c>
      <c r="O2063">
        <v>0</v>
      </c>
      <c r="P2063">
        <v>-4.75</v>
      </c>
      <c r="Q2063">
        <v>-3.5</v>
      </c>
      <c r="R2063">
        <v>4.75</v>
      </c>
      <c r="S2063">
        <v>3</v>
      </c>
      <c r="T2063">
        <v>-13.5</v>
      </c>
      <c r="U2063">
        <v>2.5499999999999998</v>
      </c>
      <c r="V2063">
        <v>-6.75</v>
      </c>
      <c r="W2063" t="str">
        <f t="shared" si="71"/>
        <v>g103,5,empty,3,203,1,1,0</v>
      </c>
      <c r="X2063" s="1" t="s">
        <v>281</v>
      </c>
      <c r="Y2063" s="2" t="str">
        <f>IF(AND(ISBLANK(X2063),OR(NOT(ISBLANK(Z2063)),NOT(ISBLANK(AA2063)))),#N/A,
IF(ISBLANK(X2063),"",
IF(AND(NOT(ISERROR(VLOOKUP(X2063,MonsterTable!$A:$B,MATCH(MonsterTable!$B$1,MonsterTable!$A$1:$B$1,0),0))),OR(ISBLANK(Z2063),ISBLANK(AA2063))),#N/A,
IFERROR(VLOOKUP(X2063,MonsterTable!$A:$B,MATCH(MonsterTable!$B$1,MonsterTable!$A$1:$B$1,0),0),
IF(OR(NOT(ISBLANK(Z2063)),ISBLANK(AA2063)),#N/A,
IF(X2063="empty","empty",
VLOOKUP(X2063,MonsterGroupTable!$A:$A,1,0)))))))</f>
        <v>g103</v>
      </c>
      <c r="AA2063">
        <v>5</v>
      </c>
      <c r="AE2063" s="1" t="s">
        <v>446</v>
      </c>
      <c r="AF2063" s="2" t="str">
        <f>IF(AND(ISBLANK(AE2063),OR(NOT(ISBLANK(AG2063)),NOT(ISBLANK(AH2063)))),#N/A,
IF(ISBLANK(AE2063),"",
IF(AND(NOT(ISERROR(VLOOKUP(AE2063,MonsterTable!$A:$B,MATCH(MonsterTable!$B$1,MonsterTable!$A$1:$B$1,0),0))),OR(ISBLANK(AG2063),ISBLANK(AH2063))),#N/A,
IFERROR(VLOOKUP(AE2063,MonsterTable!$A:$B,MATCH(MonsterTable!$B$1,MonsterTable!$A$1:$B$1,0),0),
IF(OR(NOT(ISBLANK(AG2063)),ISBLANK(AH2063)),#N/A,
IF(AE2063="empty","empty",
VLOOKUP(AE2063,MonsterGroupTable!$A:$A,1,0)))))))</f>
        <v>empty</v>
      </c>
      <c r="AH2063">
        <v>3</v>
      </c>
      <c r="AL2063" s="1" t="s">
        <v>339</v>
      </c>
      <c r="AM2063" s="2">
        <f>IF(AND(ISBLANK(AL2063),OR(NOT(ISBLANK(AN2063)),NOT(ISBLANK(AO2063)))),#N/A,
IF(ISBLANK(AL2063),"",
IF(AND(NOT(ISERROR(VLOOKUP(AL2063,MonsterTable!$A:$B,MATCH(MonsterTable!$B$1,MonsterTable!$A$1:$B$1,0),0))),OR(ISBLANK(AN2063),ISBLANK(AO2063))),#N/A,
IFERROR(VLOOKUP(AL2063,MonsterTable!$A:$B,MATCH(MonsterTable!$B$1,MonsterTable!$A$1:$B$1,0),0),
IF(OR(NOT(ISBLANK(AN2063)),ISBLANK(AO2063)),#N/A,
IF(AL2063="empty","empty",
VLOOKUP(AL2063,MonsterGroupTable!$A:$A,1,0)))))))</f>
        <v>203</v>
      </c>
      <c r="AN2063">
        <v>1</v>
      </c>
      <c r="AO2063">
        <v>1</v>
      </c>
      <c r="AP2063">
        <v>0</v>
      </c>
      <c r="AT2063" s="2" t="str">
        <f>IF(AND(ISBLANK(AS2063),OR(NOT(ISBLANK(AU2063)),NOT(ISBLANK(AV2063)))),#N/A,
IF(ISBLANK(AS2063),"",
IF(AND(NOT(ISERROR(VLOOKUP(AS2063,MonsterTable!$A:$B,MATCH(MonsterTable!$B$1,MonsterTable!$A$1:$B$1,0),0))),OR(ISBLANK(AU2063),ISBLANK(AV2063))),#N/A,
IFERROR(VLOOKUP(AS2063,MonsterTable!$A:$B,MATCH(MonsterTable!$B$1,MonsterTable!$A$1:$B$1,0),0),
IF(OR(NOT(ISBLANK(AU2063)),ISBLANK(AV2063)),#N/A,
IF(AS2063="empty","empty",
VLOOKUP(AS2063,MonsterGroupTable!$A:$A,1,0)))))))</f>
        <v/>
      </c>
      <c r="BA2063" s="2" t="str">
        <f>IF(AND(ISBLANK(AZ2063),OR(NOT(ISBLANK(BB2063)),NOT(ISBLANK(BC2063)))),#N/A,
IF(ISBLANK(AZ2063),"",
IF(AND(NOT(ISERROR(VLOOKUP(AZ2063,MonsterTable!$A:$B,MATCH(MonsterTable!$B$1,MonsterTable!$A$1:$B$1,0),0))),OR(ISBLANK(BB2063),ISBLANK(BC2063))),#N/A,
IFERROR(VLOOKUP(AZ2063,MonsterTable!$A:$B,MATCH(MonsterTable!$B$1,MonsterTable!$A$1:$B$1,0),0),
IF(OR(NOT(ISBLANK(BB2063)),ISBLANK(BC2063)),#N/A,
IF(AZ2063="empty","empty",
VLOOKUP(AZ2063,MonsterGroupTable!$A:$A,1,0)))))))</f>
        <v/>
      </c>
    </row>
    <row r="2064" spans="1:53">
      <c r="A2064">
        <v>21030</v>
      </c>
      <c r="B2064">
        <f t="shared" si="72"/>
        <v>1.2</v>
      </c>
      <c r="C2064">
        <f t="shared" si="73"/>
        <v>1.1000000000000001</v>
      </c>
      <c r="F2064">
        <v>6300</v>
      </c>
      <c r="G2064">
        <v>363315</v>
      </c>
      <c r="H2064">
        <v>0</v>
      </c>
      <c r="I2064">
        <v>0</v>
      </c>
      <c r="J2064">
        <v>0</v>
      </c>
      <c r="K2064" t="s">
        <v>362</v>
      </c>
      <c r="L2064" t="s">
        <v>245</v>
      </c>
      <c r="M2064" t="s">
        <v>443</v>
      </c>
      <c r="N2064" t="s">
        <v>444</v>
      </c>
      <c r="O2064">
        <v>0</v>
      </c>
      <c r="P2064">
        <v>-4.75</v>
      </c>
      <c r="Q2064">
        <v>-3.5</v>
      </c>
      <c r="R2064">
        <v>4.75</v>
      </c>
      <c r="S2064">
        <v>3</v>
      </c>
      <c r="T2064">
        <v>-13.5</v>
      </c>
      <c r="U2064">
        <v>2.5499999999999998</v>
      </c>
      <c r="V2064">
        <v>-6.75</v>
      </c>
      <c r="W2064" t="str">
        <f t="shared" si="71"/>
        <v>g103,5,empty,3,203,1,1,0</v>
      </c>
      <c r="X2064" s="1" t="s">
        <v>281</v>
      </c>
      <c r="Y2064" s="2" t="str">
        <f>IF(AND(ISBLANK(X2064),OR(NOT(ISBLANK(Z2064)),NOT(ISBLANK(AA2064)))),#N/A,
IF(ISBLANK(X2064),"",
IF(AND(NOT(ISERROR(VLOOKUP(X2064,MonsterTable!$A:$B,MATCH(MonsterTable!$B$1,MonsterTable!$A$1:$B$1,0),0))),OR(ISBLANK(Z2064),ISBLANK(AA2064))),#N/A,
IFERROR(VLOOKUP(X2064,MonsterTable!$A:$B,MATCH(MonsterTable!$B$1,MonsterTable!$A$1:$B$1,0),0),
IF(OR(NOT(ISBLANK(Z2064)),ISBLANK(AA2064)),#N/A,
IF(X2064="empty","empty",
VLOOKUP(X2064,MonsterGroupTable!$A:$A,1,0)))))))</f>
        <v>g103</v>
      </c>
      <c r="AA2064">
        <v>5</v>
      </c>
      <c r="AE2064" s="1" t="s">
        <v>446</v>
      </c>
      <c r="AF2064" s="2" t="str">
        <f>IF(AND(ISBLANK(AE2064),OR(NOT(ISBLANK(AG2064)),NOT(ISBLANK(AH2064)))),#N/A,
IF(ISBLANK(AE2064),"",
IF(AND(NOT(ISERROR(VLOOKUP(AE2064,MonsterTable!$A:$B,MATCH(MonsterTable!$B$1,MonsterTable!$A$1:$B$1,0),0))),OR(ISBLANK(AG2064),ISBLANK(AH2064))),#N/A,
IFERROR(VLOOKUP(AE2064,MonsterTable!$A:$B,MATCH(MonsterTable!$B$1,MonsterTable!$A$1:$B$1,0),0),
IF(OR(NOT(ISBLANK(AG2064)),ISBLANK(AH2064)),#N/A,
IF(AE2064="empty","empty",
VLOOKUP(AE2064,MonsterGroupTable!$A:$A,1,0)))))))</f>
        <v>empty</v>
      </c>
      <c r="AH2064">
        <v>3</v>
      </c>
      <c r="AL2064" s="1" t="s">
        <v>339</v>
      </c>
      <c r="AM2064" s="2">
        <f>IF(AND(ISBLANK(AL2064),OR(NOT(ISBLANK(AN2064)),NOT(ISBLANK(AO2064)))),#N/A,
IF(ISBLANK(AL2064),"",
IF(AND(NOT(ISERROR(VLOOKUP(AL2064,MonsterTable!$A:$B,MATCH(MonsterTable!$B$1,MonsterTable!$A$1:$B$1,0),0))),OR(ISBLANK(AN2064),ISBLANK(AO2064))),#N/A,
IFERROR(VLOOKUP(AL2064,MonsterTable!$A:$B,MATCH(MonsterTable!$B$1,MonsterTable!$A$1:$B$1,0),0),
IF(OR(NOT(ISBLANK(AN2064)),ISBLANK(AO2064)),#N/A,
IF(AL2064="empty","empty",
VLOOKUP(AL2064,MonsterGroupTable!$A:$A,1,0)))))))</f>
        <v>203</v>
      </c>
      <c r="AN2064">
        <v>1</v>
      </c>
      <c r="AO2064">
        <v>1</v>
      </c>
      <c r="AP2064">
        <v>0</v>
      </c>
      <c r="AT2064" s="2" t="str">
        <f>IF(AND(ISBLANK(AS2064),OR(NOT(ISBLANK(AU2064)),NOT(ISBLANK(AV2064)))),#N/A,
IF(ISBLANK(AS2064),"",
IF(AND(NOT(ISERROR(VLOOKUP(AS2064,MonsterTable!$A:$B,MATCH(MonsterTable!$B$1,MonsterTable!$A$1:$B$1,0),0))),OR(ISBLANK(AU2064),ISBLANK(AV2064))),#N/A,
IFERROR(VLOOKUP(AS2064,MonsterTable!$A:$B,MATCH(MonsterTable!$B$1,MonsterTable!$A$1:$B$1,0),0),
IF(OR(NOT(ISBLANK(AU2064)),ISBLANK(AV2064)),#N/A,
IF(AS2064="empty","empty",
VLOOKUP(AS2064,MonsterGroupTable!$A:$A,1,0)))))))</f>
        <v/>
      </c>
      <c r="BA2064" s="2" t="str">
        <f>IF(AND(ISBLANK(AZ2064),OR(NOT(ISBLANK(BB2064)),NOT(ISBLANK(BC2064)))),#N/A,
IF(ISBLANK(AZ2064),"",
IF(AND(NOT(ISERROR(VLOOKUP(AZ2064,MonsterTable!$A:$B,MATCH(MonsterTable!$B$1,MonsterTable!$A$1:$B$1,0),0))),OR(ISBLANK(BB2064),ISBLANK(BC2064))),#N/A,
IFERROR(VLOOKUP(AZ2064,MonsterTable!$A:$B,MATCH(MonsterTable!$B$1,MonsterTable!$A$1:$B$1,0),0),
IF(OR(NOT(ISBLANK(BB2064)),ISBLANK(BC2064)),#N/A,
IF(AZ2064="empty","empty",
VLOOKUP(AZ2064,MonsterGroupTable!$A:$A,1,0)))))))</f>
        <v/>
      </c>
    </row>
    <row r="2065" spans="1:88">
      <c r="A2065">
        <v>21031</v>
      </c>
      <c r="B2065">
        <f t="shared" si="72"/>
        <v>1.1000000000000001</v>
      </c>
      <c r="C2065">
        <f t="shared" si="73"/>
        <v>1.1000000000000001</v>
      </c>
      <c r="F2065">
        <v>6300</v>
      </c>
      <c r="G2065">
        <v>364260</v>
      </c>
      <c r="H2065">
        <v>0</v>
      </c>
      <c r="I2065">
        <v>0</v>
      </c>
      <c r="J2065">
        <v>0</v>
      </c>
      <c r="K2065" t="s">
        <v>362</v>
      </c>
      <c r="L2065" t="s">
        <v>247</v>
      </c>
      <c r="M2065" t="s">
        <v>443</v>
      </c>
      <c r="N2065" t="s">
        <v>444</v>
      </c>
      <c r="O2065">
        <v>0</v>
      </c>
      <c r="P2065">
        <v>-4.75</v>
      </c>
      <c r="Q2065">
        <v>-3.5</v>
      </c>
      <c r="R2065">
        <v>4.75</v>
      </c>
      <c r="S2065">
        <v>3</v>
      </c>
      <c r="T2065">
        <v>-13.5</v>
      </c>
      <c r="U2065">
        <v>2.5499999999999998</v>
      </c>
      <c r="V2065">
        <v>-6.75</v>
      </c>
      <c r="W2065" t="str">
        <f t="shared" si="71"/>
        <v>g104,5,empty,3,204,1,1,0</v>
      </c>
      <c r="X2065" s="1" t="s">
        <v>282</v>
      </c>
      <c r="Y2065" s="2" t="str">
        <f>IF(AND(ISBLANK(X2065),OR(NOT(ISBLANK(Z2065)),NOT(ISBLANK(AA2065)))),#N/A,
IF(ISBLANK(X2065),"",
IF(AND(NOT(ISERROR(VLOOKUP(X2065,MonsterTable!$A:$B,MATCH(MonsterTable!$B$1,MonsterTable!$A$1:$B$1,0),0))),OR(ISBLANK(Z2065),ISBLANK(AA2065))),#N/A,
IFERROR(VLOOKUP(X2065,MonsterTable!$A:$B,MATCH(MonsterTable!$B$1,MonsterTable!$A$1:$B$1,0),0),
IF(OR(NOT(ISBLANK(Z2065)),ISBLANK(AA2065)),#N/A,
IF(X2065="empty","empty",
VLOOKUP(X2065,MonsterGroupTable!$A:$A,1,0)))))))</f>
        <v>g104</v>
      </c>
      <c r="AA2065">
        <v>5</v>
      </c>
      <c r="AE2065" s="1" t="s">
        <v>446</v>
      </c>
      <c r="AF2065" s="2" t="str">
        <f>IF(AND(ISBLANK(AE2065),OR(NOT(ISBLANK(AG2065)),NOT(ISBLANK(AH2065)))),#N/A,
IF(ISBLANK(AE2065),"",
IF(AND(NOT(ISERROR(VLOOKUP(AE2065,MonsterTable!$A:$B,MATCH(MonsterTable!$B$1,MonsterTable!$A$1:$B$1,0),0))),OR(ISBLANK(AG2065),ISBLANK(AH2065))),#N/A,
IFERROR(VLOOKUP(AE2065,MonsterTable!$A:$B,MATCH(MonsterTable!$B$1,MonsterTable!$A$1:$B$1,0),0),
IF(OR(NOT(ISBLANK(AG2065)),ISBLANK(AH2065)),#N/A,
IF(AE2065="empty","empty",
VLOOKUP(AE2065,MonsterGroupTable!$A:$A,1,0)))))))</f>
        <v>empty</v>
      </c>
      <c r="AH2065">
        <v>3</v>
      </c>
      <c r="AL2065" s="1" t="s">
        <v>340</v>
      </c>
      <c r="AM2065" s="2">
        <f>IF(AND(ISBLANK(AL2065),OR(NOT(ISBLANK(AN2065)),NOT(ISBLANK(AO2065)))),#N/A,
IF(ISBLANK(AL2065),"",
IF(AND(NOT(ISERROR(VLOOKUP(AL2065,MonsterTable!$A:$B,MATCH(MonsterTable!$B$1,MonsterTable!$A$1:$B$1,0),0))),OR(ISBLANK(AN2065),ISBLANK(AO2065))),#N/A,
IFERROR(VLOOKUP(AL2065,MonsterTable!$A:$B,MATCH(MonsterTable!$B$1,MonsterTable!$A$1:$B$1,0),0),
IF(OR(NOT(ISBLANK(AN2065)),ISBLANK(AO2065)),#N/A,
IF(AL2065="empty","empty",
VLOOKUP(AL2065,MonsterGroupTable!$A:$A,1,0)))))))</f>
        <v>204</v>
      </c>
      <c r="AN2065">
        <v>1</v>
      </c>
      <c r="AO2065">
        <v>1</v>
      </c>
      <c r="AP2065">
        <v>0</v>
      </c>
      <c r="AT2065" s="2" t="str">
        <f>IF(AND(ISBLANK(AS2065),OR(NOT(ISBLANK(AU2065)),NOT(ISBLANK(AV2065)))),#N/A,
IF(ISBLANK(AS2065),"",
IF(AND(NOT(ISERROR(VLOOKUP(AS2065,MonsterTable!$A:$B,MATCH(MonsterTable!$B$1,MonsterTable!$A$1:$B$1,0),0))),OR(ISBLANK(AU2065),ISBLANK(AV2065))),#N/A,
IFERROR(VLOOKUP(AS2065,MonsterTable!$A:$B,MATCH(MonsterTable!$B$1,MonsterTable!$A$1:$B$1,0),0),
IF(OR(NOT(ISBLANK(AU2065)),ISBLANK(AV2065)),#N/A,
IF(AS2065="empty","empty",
VLOOKUP(AS2065,MonsterGroupTable!$A:$A,1,0)))))))</f>
        <v/>
      </c>
      <c r="BA2065" s="2" t="str">
        <f>IF(AND(ISBLANK(AZ2065),OR(NOT(ISBLANK(BB2065)),NOT(ISBLANK(BC2065)))),#N/A,
IF(ISBLANK(AZ2065),"",
IF(AND(NOT(ISERROR(VLOOKUP(AZ2065,MonsterTable!$A:$B,MATCH(MonsterTable!$B$1,MonsterTable!$A$1:$B$1,0),0))),OR(ISBLANK(BB2065),ISBLANK(BC2065))),#N/A,
IFERROR(VLOOKUP(AZ2065,MonsterTable!$A:$B,MATCH(MonsterTable!$B$1,MonsterTable!$A$1:$B$1,0),0),
IF(OR(NOT(ISBLANK(BB2065)),ISBLANK(BC2065)),#N/A,
IF(AZ2065="empty","empty",
VLOOKUP(AZ2065,MonsterGroupTable!$A:$A,1,0)))))))</f>
        <v/>
      </c>
    </row>
    <row r="2066" spans="1:88">
      <c r="A2066">
        <v>21032</v>
      </c>
      <c r="B2066">
        <f t="shared" si="72"/>
        <v>1.1000000000000001</v>
      </c>
      <c r="C2066">
        <f t="shared" si="73"/>
        <v>1.1000000000000001</v>
      </c>
      <c r="F2066">
        <v>6300</v>
      </c>
      <c r="G2066">
        <v>365205</v>
      </c>
      <c r="H2066">
        <v>0</v>
      </c>
      <c r="I2066">
        <v>0</v>
      </c>
      <c r="J2066">
        <v>0</v>
      </c>
      <c r="K2066" t="s">
        <v>362</v>
      </c>
      <c r="L2066" t="s">
        <v>247</v>
      </c>
      <c r="M2066" t="s">
        <v>443</v>
      </c>
      <c r="N2066" t="s">
        <v>444</v>
      </c>
      <c r="O2066">
        <v>0</v>
      </c>
      <c r="P2066">
        <v>-4.75</v>
      </c>
      <c r="Q2066">
        <v>-3.5</v>
      </c>
      <c r="R2066">
        <v>4.75</v>
      </c>
      <c r="S2066">
        <v>3</v>
      </c>
      <c r="T2066">
        <v>-13.5</v>
      </c>
      <c r="U2066">
        <v>2.5499999999999998</v>
      </c>
      <c r="V2066">
        <v>-6.75</v>
      </c>
      <c r="W2066" t="str">
        <f t="shared" si="71"/>
        <v>g104,5,empty,3,204,1,1,0</v>
      </c>
      <c r="X2066" s="1" t="s">
        <v>282</v>
      </c>
      <c r="Y2066" s="2" t="str">
        <f>IF(AND(ISBLANK(X2066),OR(NOT(ISBLANK(Z2066)),NOT(ISBLANK(AA2066)))),#N/A,
IF(ISBLANK(X2066),"",
IF(AND(NOT(ISERROR(VLOOKUP(X2066,MonsterTable!$A:$B,MATCH(MonsterTable!$B$1,MonsterTable!$A$1:$B$1,0),0))),OR(ISBLANK(Z2066),ISBLANK(AA2066))),#N/A,
IFERROR(VLOOKUP(X2066,MonsterTable!$A:$B,MATCH(MonsterTable!$B$1,MonsterTable!$A$1:$B$1,0),0),
IF(OR(NOT(ISBLANK(Z2066)),ISBLANK(AA2066)),#N/A,
IF(X2066="empty","empty",
VLOOKUP(X2066,MonsterGroupTable!$A:$A,1,0)))))))</f>
        <v>g104</v>
      </c>
      <c r="AA2066">
        <v>5</v>
      </c>
      <c r="AE2066" s="1" t="s">
        <v>446</v>
      </c>
      <c r="AF2066" s="2" t="str">
        <f>IF(AND(ISBLANK(AE2066),OR(NOT(ISBLANK(AG2066)),NOT(ISBLANK(AH2066)))),#N/A,
IF(ISBLANK(AE2066),"",
IF(AND(NOT(ISERROR(VLOOKUP(AE2066,MonsterTable!$A:$B,MATCH(MonsterTable!$B$1,MonsterTable!$A$1:$B$1,0),0))),OR(ISBLANK(AG2066),ISBLANK(AH2066))),#N/A,
IFERROR(VLOOKUP(AE2066,MonsterTable!$A:$B,MATCH(MonsterTable!$B$1,MonsterTable!$A$1:$B$1,0),0),
IF(OR(NOT(ISBLANK(AG2066)),ISBLANK(AH2066)),#N/A,
IF(AE2066="empty","empty",
VLOOKUP(AE2066,MonsterGroupTable!$A:$A,1,0)))))))</f>
        <v>empty</v>
      </c>
      <c r="AH2066">
        <v>3</v>
      </c>
      <c r="AL2066" s="1" t="s">
        <v>340</v>
      </c>
      <c r="AM2066" s="2">
        <f>IF(AND(ISBLANK(AL2066),OR(NOT(ISBLANK(AN2066)),NOT(ISBLANK(AO2066)))),#N/A,
IF(ISBLANK(AL2066),"",
IF(AND(NOT(ISERROR(VLOOKUP(AL2066,MonsterTable!$A:$B,MATCH(MonsterTable!$B$1,MonsterTable!$A$1:$B$1,0),0))),OR(ISBLANK(AN2066),ISBLANK(AO2066))),#N/A,
IFERROR(VLOOKUP(AL2066,MonsterTable!$A:$B,MATCH(MonsterTable!$B$1,MonsterTable!$A$1:$B$1,0),0),
IF(OR(NOT(ISBLANK(AN2066)),ISBLANK(AO2066)),#N/A,
IF(AL2066="empty","empty",
VLOOKUP(AL2066,MonsterGroupTable!$A:$A,1,0)))))))</f>
        <v>204</v>
      </c>
      <c r="AN2066">
        <v>1</v>
      </c>
      <c r="AO2066">
        <v>1</v>
      </c>
      <c r="AP2066">
        <v>0</v>
      </c>
      <c r="AT2066" s="2" t="str">
        <f>IF(AND(ISBLANK(AS2066),OR(NOT(ISBLANK(AU2066)),NOT(ISBLANK(AV2066)))),#N/A,
IF(ISBLANK(AS2066),"",
IF(AND(NOT(ISERROR(VLOOKUP(AS2066,MonsterTable!$A:$B,MATCH(MonsterTable!$B$1,MonsterTable!$A$1:$B$1,0),0))),OR(ISBLANK(AU2066),ISBLANK(AV2066))),#N/A,
IFERROR(VLOOKUP(AS2066,MonsterTable!$A:$B,MATCH(MonsterTable!$B$1,MonsterTable!$A$1:$B$1,0),0),
IF(OR(NOT(ISBLANK(AU2066)),ISBLANK(AV2066)),#N/A,
IF(AS2066="empty","empty",
VLOOKUP(AS2066,MonsterGroupTable!$A:$A,1,0)))))))</f>
        <v/>
      </c>
      <c r="BA2066" s="2" t="str">
        <f>IF(AND(ISBLANK(AZ2066),OR(NOT(ISBLANK(BB2066)),NOT(ISBLANK(BC2066)))),#N/A,
IF(ISBLANK(AZ2066),"",
IF(AND(NOT(ISERROR(VLOOKUP(AZ2066,MonsterTable!$A:$B,MATCH(MonsterTable!$B$1,MonsterTable!$A$1:$B$1,0),0))),OR(ISBLANK(BB2066),ISBLANK(BC2066))),#N/A,
IFERROR(VLOOKUP(AZ2066,MonsterTable!$A:$B,MATCH(MonsterTable!$B$1,MonsterTable!$A$1:$B$1,0),0),
IF(OR(NOT(ISBLANK(BB2066)),ISBLANK(BC2066)),#N/A,
IF(AZ2066="empty","empty",
VLOOKUP(AZ2066,MonsterGroupTable!$A:$A,1,0)))))))</f>
        <v/>
      </c>
    </row>
    <row r="2067" spans="1:88">
      <c r="A2067">
        <v>21033</v>
      </c>
      <c r="B2067">
        <f t="shared" si="72"/>
        <v>1.1000000000000001</v>
      </c>
      <c r="C2067">
        <f t="shared" si="73"/>
        <v>1.1000000000000001</v>
      </c>
      <c r="F2067">
        <v>6300</v>
      </c>
      <c r="G2067">
        <v>366150</v>
      </c>
      <c r="H2067">
        <v>0</v>
      </c>
      <c r="I2067">
        <v>0</v>
      </c>
      <c r="J2067">
        <v>0</v>
      </c>
      <c r="K2067" t="s">
        <v>362</v>
      </c>
      <c r="L2067" t="s">
        <v>247</v>
      </c>
      <c r="M2067" t="s">
        <v>443</v>
      </c>
      <c r="N2067" t="s">
        <v>444</v>
      </c>
      <c r="O2067">
        <v>0</v>
      </c>
      <c r="P2067">
        <v>-4.75</v>
      </c>
      <c r="Q2067">
        <v>-3.5</v>
      </c>
      <c r="R2067">
        <v>4.75</v>
      </c>
      <c r="S2067">
        <v>3</v>
      </c>
      <c r="T2067">
        <v>-13.5</v>
      </c>
      <c r="U2067">
        <v>2.5499999999999998</v>
      </c>
      <c r="V2067">
        <v>-6.75</v>
      </c>
      <c r="W2067" t="str">
        <f t="shared" si="71"/>
        <v>g104,5,empty,3,204,1,1,0</v>
      </c>
      <c r="X2067" s="1" t="s">
        <v>282</v>
      </c>
      <c r="Y2067" s="2" t="str">
        <f>IF(AND(ISBLANK(X2067),OR(NOT(ISBLANK(Z2067)),NOT(ISBLANK(AA2067)))),#N/A,
IF(ISBLANK(X2067),"",
IF(AND(NOT(ISERROR(VLOOKUP(X2067,MonsterTable!$A:$B,MATCH(MonsterTable!$B$1,MonsterTable!$A$1:$B$1,0),0))),OR(ISBLANK(Z2067),ISBLANK(AA2067))),#N/A,
IFERROR(VLOOKUP(X2067,MonsterTable!$A:$B,MATCH(MonsterTable!$B$1,MonsterTable!$A$1:$B$1,0),0),
IF(OR(NOT(ISBLANK(Z2067)),ISBLANK(AA2067)),#N/A,
IF(X2067="empty","empty",
VLOOKUP(X2067,MonsterGroupTable!$A:$A,1,0)))))))</f>
        <v>g104</v>
      </c>
      <c r="AA2067">
        <v>5</v>
      </c>
      <c r="AE2067" s="1" t="s">
        <v>446</v>
      </c>
      <c r="AF2067" s="2" t="str">
        <f>IF(AND(ISBLANK(AE2067),OR(NOT(ISBLANK(AG2067)),NOT(ISBLANK(AH2067)))),#N/A,
IF(ISBLANK(AE2067),"",
IF(AND(NOT(ISERROR(VLOOKUP(AE2067,MonsterTable!$A:$B,MATCH(MonsterTable!$B$1,MonsterTable!$A$1:$B$1,0),0))),OR(ISBLANK(AG2067),ISBLANK(AH2067))),#N/A,
IFERROR(VLOOKUP(AE2067,MonsterTable!$A:$B,MATCH(MonsterTable!$B$1,MonsterTable!$A$1:$B$1,0),0),
IF(OR(NOT(ISBLANK(AG2067)),ISBLANK(AH2067)),#N/A,
IF(AE2067="empty","empty",
VLOOKUP(AE2067,MonsterGroupTable!$A:$A,1,0)))))))</f>
        <v>empty</v>
      </c>
      <c r="AH2067">
        <v>3</v>
      </c>
      <c r="AL2067" s="1" t="s">
        <v>340</v>
      </c>
      <c r="AM2067" s="2">
        <f>IF(AND(ISBLANK(AL2067),OR(NOT(ISBLANK(AN2067)),NOT(ISBLANK(AO2067)))),#N/A,
IF(ISBLANK(AL2067),"",
IF(AND(NOT(ISERROR(VLOOKUP(AL2067,MonsterTable!$A:$B,MATCH(MonsterTable!$B$1,MonsterTable!$A$1:$B$1,0),0))),OR(ISBLANK(AN2067),ISBLANK(AO2067))),#N/A,
IFERROR(VLOOKUP(AL2067,MonsterTable!$A:$B,MATCH(MonsterTable!$B$1,MonsterTable!$A$1:$B$1,0),0),
IF(OR(NOT(ISBLANK(AN2067)),ISBLANK(AO2067)),#N/A,
IF(AL2067="empty","empty",
VLOOKUP(AL2067,MonsterGroupTable!$A:$A,1,0)))))))</f>
        <v>204</v>
      </c>
      <c r="AN2067">
        <v>1</v>
      </c>
      <c r="AO2067">
        <v>1</v>
      </c>
      <c r="AP2067">
        <v>0</v>
      </c>
      <c r="AT2067" s="2" t="str">
        <f>IF(AND(ISBLANK(AS2067),OR(NOT(ISBLANK(AU2067)),NOT(ISBLANK(AV2067)))),#N/A,
IF(ISBLANK(AS2067),"",
IF(AND(NOT(ISERROR(VLOOKUP(AS2067,MonsterTable!$A:$B,MATCH(MonsterTable!$B$1,MonsterTable!$A$1:$B$1,0),0))),OR(ISBLANK(AU2067),ISBLANK(AV2067))),#N/A,
IFERROR(VLOOKUP(AS2067,MonsterTable!$A:$B,MATCH(MonsterTable!$B$1,MonsterTable!$A$1:$B$1,0),0),
IF(OR(NOT(ISBLANK(AU2067)),ISBLANK(AV2067)),#N/A,
IF(AS2067="empty","empty",
VLOOKUP(AS2067,MonsterGroupTable!$A:$A,1,0)))))))</f>
        <v/>
      </c>
      <c r="BA2067" s="2" t="str">
        <f>IF(AND(ISBLANK(AZ2067),OR(NOT(ISBLANK(BB2067)),NOT(ISBLANK(BC2067)))),#N/A,
IF(ISBLANK(AZ2067),"",
IF(AND(NOT(ISERROR(VLOOKUP(AZ2067,MonsterTable!$A:$B,MATCH(MonsterTable!$B$1,MonsterTable!$A$1:$B$1,0),0))),OR(ISBLANK(BB2067),ISBLANK(BC2067))),#N/A,
IFERROR(VLOOKUP(AZ2067,MonsterTable!$A:$B,MATCH(MonsterTable!$B$1,MonsterTable!$A$1:$B$1,0),0),
IF(OR(NOT(ISBLANK(BB2067)),ISBLANK(BC2067)),#N/A,
IF(AZ2067="empty","empty",
VLOOKUP(AZ2067,MonsterGroupTable!$A:$A,1,0)))))))</f>
        <v/>
      </c>
    </row>
    <row r="2068" spans="1:88">
      <c r="A2068">
        <v>50001</v>
      </c>
      <c r="B2068">
        <f t="shared" ref="B2068:B2083" si="74">IF(MOD(A2068,10)=0,1.2,1.1)</f>
        <v>1.1000000000000001</v>
      </c>
      <c r="C2068">
        <f t="shared" ref="C2068:C2083" si="75">IF(MOD(B2068,10)=0,1.2,1.1)</f>
        <v>1.1000000000000001</v>
      </c>
      <c r="F2068">
        <v>25</v>
      </c>
      <c r="G2068">
        <v>0</v>
      </c>
      <c r="H2068">
        <v>0</v>
      </c>
      <c r="I2068">
        <v>0</v>
      </c>
      <c r="J2068">
        <v>0</v>
      </c>
      <c r="K2068" t="s">
        <v>110</v>
      </c>
      <c r="L2068" t="s">
        <v>106</v>
      </c>
      <c r="M2068" t="s">
        <v>107</v>
      </c>
      <c r="N2068" t="s">
        <v>109</v>
      </c>
      <c r="O2068">
        <v>0</v>
      </c>
      <c r="P2068">
        <v>-4.75</v>
      </c>
      <c r="Q2068">
        <v>0</v>
      </c>
      <c r="R2068">
        <v>15</v>
      </c>
      <c r="S2068">
        <v>0</v>
      </c>
      <c r="T2068">
        <v>-13.5</v>
      </c>
      <c r="U2068">
        <v>0</v>
      </c>
      <c r="V2068">
        <v>-4.2</v>
      </c>
      <c r="W2068" t="str">
        <f t="shared" si="58"/>
        <v>g502,1,empty,1,g502,1,empty,2,g503,1,empty,2,g503,1</v>
      </c>
      <c r="X2068" s="1" t="s">
        <v>348</v>
      </c>
      <c r="Y2068" s="2" t="str">
        <f>IF(AND(ISBLANK(X2068),OR(NOT(ISBLANK(Z2068)),NOT(ISBLANK(AA2068)))),#N/A,
IF(ISBLANK(X2068),"",
IF(AND(NOT(ISERROR(VLOOKUP(X2068,MonsterTable!$A:$B,MATCH(MonsterTable!$B$1,MonsterTable!$A$1:$B$1,0),0))),OR(ISBLANK(Z2068),ISBLANK(AA2068))),#N/A,
IFERROR(VLOOKUP(X2068,MonsterTable!$A:$B,MATCH(MonsterTable!$B$1,MonsterTable!$A$1:$B$1,0),0),
IF(OR(NOT(ISBLANK(Z2068)),ISBLANK(AA2068)),#N/A,
IF(X2068="empty","empty",
VLOOKUP(X2068,MonsterGroupTable!$A:$A,1,0)))))))</f>
        <v>g502</v>
      </c>
      <c r="AA2068">
        <v>1</v>
      </c>
      <c r="AE2068" s="1" t="s">
        <v>74</v>
      </c>
      <c r="AF2068" s="2" t="str">
        <f>IF(AND(ISBLANK(AE2068),OR(NOT(ISBLANK(AG2068)),NOT(ISBLANK(AH2068)))),#N/A,
IF(ISBLANK(AE2068),"",
IF(AND(NOT(ISERROR(VLOOKUP(AE2068,MonsterTable!$A:$B,MATCH(MonsterTable!$B$1,MonsterTable!$A$1:$B$1,0),0))),OR(ISBLANK(AG2068),ISBLANK(AH2068))),#N/A,
IFERROR(VLOOKUP(AE2068,MonsterTable!$A:$B,MATCH(MonsterTable!$B$1,MonsterTable!$A$1:$B$1,0),0),
IF(OR(NOT(ISBLANK(AG2068)),ISBLANK(AH2068)),#N/A,
IF(AE2068="empty","empty",
VLOOKUP(AE2068,MonsterGroupTable!$A:$A,1,0)))))))</f>
        <v>empty</v>
      </c>
      <c r="AH2068">
        <v>1</v>
      </c>
      <c r="AL2068" s="1" t="s">
        <v>348</v>
      </c>
      <c r="AM2068" s="2" t="str">
        <f>IF(AND(ISBLANK(AL2068),OR(NOT(ISBLANK(AN2068)),NOT(ISBLANK(AO2068)))),#N/A,
IF(ISBLANK(AL2068),"",
IF(AND(NOT(ISERROR(VLOOKUP(AL2068,MonsterTable!$A:$B,MATCH(MonsterTable!$B$1,MonsterTable!$A$1:$B$1,0),0))),OR(ISBLANK(AN2068),ISBLANK(AO2068))),#N/A,
IFERROR(VLOOKUP(AL2068,MonsterTable!$A:$B,MATCH(MonsterTable!$B$1,MonsterTable!$A$1:$B$1,0),0),
IF(OR(NOT(ISBLANK(AN2068)),ISBLANK(AO2068)),#N/A,
IF(AL2068="empty","empty",
VLOOKUP(AL2068,MonsterGroupTable!$A:$A,1,0)))))))</f>
        <v>g502</v>
      </c>
      <c r="AO2068">
        <v>1</v>
      </c>
      <c r="AS2068" s="1" t="s">
        <v>74</v>
      </c>
      <c r="AT2068" s="2" t="str">
        <f>IF(AND(ISBLANK(AS2068),OR(NOT(ISBLANK(AU2068)),NOT(ISBLANK(AV2068)))),#N/A,
IF(ISBLANK(AS2068),"",
IF(AND(NOT(ISERROR(VLOOKUP(AS2068,MonsterTable!$A:$B,MATCH(MonsterTable!$B$1,MonsterTable!$A$1:$B$1,0),0))),OR(ISBLANK(AU2068),ISBLANK(AV2068))),#N/A,
IFERROR(VLOOKUP(AS2068,MonsterTable!$A:$B,MATCH(MonsterTable!$B$1,MonsterTable!$A$1:$B$1,0),0),
IF(OR(NOT(ISBLANK(AU2068)),ISBLANK(AV2068)),#N/A,
IF(AS2068="empty","empty",
VLOOKUP(AS2068,MonsterGroupTable!$A:$A,1,0)))))))</f>
        <v>empty</v>
      </c>
      <c r="AV2068">
        <v>2</v>
      </c>
      <c r="AZ2068" s="1" t="s">
        <v>350</v>
      </c>
      <c r="BA2068" s="2" t="str">
        <f>IF(AND(ISBLANK(AZ2068),OR(NOT(ISBLANK(BB2068)),NOT(ISBLANK(BC2068)))),#N/A,
IF(ISBLANK(AZ2068),"",
IF(AND(NOT(ISERROR(VLOOKUP(AZ2068,MonsterTable!$A:$B,MATCH(MonsterTable!$B$1,MonsterTable!$A$1:$B$1,0),0))),OR(ISBLANK(BB2068),ISBLANK(BC2068))),#N/A,
IFERROR(VLOOKUP(AZ2068,MonsterTable!$A:$B,MATCH(MonsterTable!$B$1,MonsterTable!$A$1:$B$1,0),0),
IF(OR(NOT(ISBLANK(BB2068)),ISBLANK(BC2068)),#N/A,
IF(AZ2068="empty","empty",
VLOOKUP(AZ2068,MonsterGroupTable!$A:$A,1,0)))))))</f>
        <v>g503</v>
      </c>
      <c r="BC2068">
        <v>1</v>
      </c>
      <c r="BG2068" s="1" t="s">
        <v>74</v>
      </c>
      <c r="BH2068" s="2" t="str">
        <f>IF(AND(ISBLANK(BG2068),OR(NOT(ISBLANK(BI2068)),NOT(ISBLANK(BJ2068)))),#N/A,
IF(ISBLANK(BG2068),"",
IF(AND(NOT(ISERROR(VLOOKUP(BG2068,MonsterTable!$A:$B,MATCH(MonsterTable!$B$1,MonsterTable!$A$1:$B$1,0),0))),OR(ISBLANK(BI2068),ISBLANK(BJ2068))),#N/A,
IFERROR(VLOOKUP(BG2068,MonsterTable!$A:$B,MATCH(MonsterTable!$B$1,MonsterTable!$A$1:$B$1,0),0),
IF(OR(NOT(ISBLANK(BI2068)),ISBLANK(BJ2068)),#N/A,
IF(BG2068="empty","empty",
VLOOKUP(BG2068,MonsterGroupTable!$A:$A,1,0)))))))</f>
        <v>empty</v>
      </c>
      <c r="BJ2068">
        <v>2</v>
      </c>
      <c r="BN2068" s="1" t="s">
        <v>350</v>
      </c>
      <c r="BO2068" s="2" t="str">
        <f>IF(AND(ISBLANK(BN2068),OR(NOT(ISBLANK(BP2068)),NOT(ISBLANK(BQ2068)))),#N/A,
IF(ISBLANK(BN2068),"",
IF(AND(NOT(ISERROR(VLOOKUP(BN2068,MonsterTable!$A:$B,MATCH(MonsterTable!$B$1,MonsterTable!$A$1:$B$1,0),0))),OR(ISBLANK(BP2068),ISBLANK(BQ2068))),#N/A,
IFERROR(VLOOKUP(BN2068,MonsterTable!$A:$B,MATCH(MonsterTable!$B$1,MonsterTable!$A$1:$B$1,0),0),
IF(OR(NOT(ISBLANK(BP2068)),ISBLANK(BQ2068)),#N/A,
IF(BN2068="empty","empty",
VLOOKUP(BN2068,MonsterGroupTable!$A:$A,1,0)))))))</f>
        <v>g503</v>
      </c>
      <c r="BQ2068">
        <v>1</v>
      </c>
      <c r="BV2068" s="2" t="str">
        <f>IF(AND(ISBLANK(BU2068),OR(NOT(ISBLANK(BW2068)),NOT(ISBLANK(BX2068)))),#N/A,
IF(ISBLANK(BU2068),"",
IF(AND(NOT(ISERROR(VLOOKUP(BU2068,MonsterTable!$A:$B,MATCH(MonsterTable!$B$1,MonsterTable!$A$1:$B$1,0),0))),OR(ISBLANK(BW2068),ISBLANK(BX2068))),#N/A,
IFERROR(VLOOKUP(BU2068,MonsterTable!$A:$B,MATCH(MonsterTable!$B$1,MonsterTable!$A$1:$B$1,0),0),
IF(OR(NOT(ISBLANK(BW2068)),ISBLANK(BX2068)),#N/A,
IF(BU2068="empty","empty",
VLOOKUP(BU2068,MonsterGroupTable!$A:$A,1,0)))))))</f>
        <v/>
      </c>
      <c r="CC2068" s="2" t="str">
        <f>IF(AND(ISBLANK(CB2068),OR(NOT(ISBLANK(CD2068)),NOT(ISBLANK(CE2068)))),#N/A,
IF(ISBLANK(CB2068),"",
IF(AND(NOT(ISERROR(VLOOKUP(CB2068,MonsterTable!$A:$B,MATCH(MonsterTable!$B$1,MonsterTable!$A$1:$B$1,0),0))),OR(ISBLANK(CD2068),ISBLANK(CE2068))),#N/A,
IFERROR(VLOOKUP(CB2068,MonsterTable!$A:$B,MATCH(MonsterTable!$B$1,MonsterTable!$A$1:$B$1,0),0),
IF(OR(NOT(ISBLANK(CD2068)),ISBLANK(CE2068)),#N/A,
IF(CB2068="empty","empty",
VLOOKUP(CB2068,MonsterGroupTable!$A:$A,1,0)))))))</f>
        <v/>
      </c>
      <c r="CJ2068" s="2" t="str">
        <f>IF(AND(ISBLANK(CI2068),OR(NOT(ISBLANK(CK2068)),NOT(ISBLANK(CL2068)))),#N/A,
IF(ISBLANK(CI2068),"",
IF(AND(NOT(ISERROR(VLOOKUP(CI2068,MonsterTable!$A:$B,MATCH(MonsterTable!$B$1,MonsterTable!$A$1:$B$1,0),0))),OR(ISBLANK(CK2068),ISBLANK(CL2068))),#N/A,
IFERROR(VLOOKUP(CI2068,MonsterTable!$A:$B,MATCH(MonsterTable!$B$1,MonsterTable!$A$1:$B$1,0),0),
IF(OR(NOT(ISBLANK(CK2068)),ISBLANK(CL2068)),#N/A,
IF(CI2068="empty","empty",
VLOOKUP(CI2068,MonsterGroupTable!$A:$A,1,0)))))))</f>
        <v/>
      </c>
    </row>
    <row r="2069" spans="1:88">
      <c r="A2069">
        <v>50002</v>
      </c>
      <c r="B2069">
        <f t="shared" si="74"/>
        <v>1.1000000000000001</v>
      </c>
      <c r="C2069">
        <f t="shared" si="75"/>
        <v>1.1000000000000001</v>
      </c>
      <c r="F2069">
        <v>100</v>
      </c>
      <c r="G2069">
        <v>0</v>
      </c>
      <c r="H2069">
        <v>0</v>
      </c>
      <c r="I2069">
        <v>0</v>
      </c>
      <c r="J2069">
        <v>0</v>
      </c>
      <c r="K2069" t="s">
        <v>110</v>
      </c>
      <c r="L2069" t="s">
        <v>106</v>
      </c>
      <c r="M2069" t="s">
        <v>107</v>
      </c>
      <c r="N2069" t="s">
        <v>109</v>
      </c>
      <c r="O2069">
        <v>0</v>
      </c>
      <c r="P2069">
        <v>-4.75</v>
      </c>
      <c r="Q2069">
        <v>0</v>
      </c>
      <c r="R2069">
        <v>15</v>
      </c>
      <c r="S2069">
        <v>0</v>
      </c>
      <c r="T2069">
        <v>-13.5</v>
      </c>
      <c r="U2069">
        <v>0</v>
      </c>
      <c r="V2069">
        <v>-4.2</v>
      </c>
      <c r="W2069" t="str">
        <f t="shared" si="58"/>
        <v>g502,4,g503,3</v>
      </c>
      <c r="X2069" s="1" t="s">
        <v>347</v>
      </c>
      <c r="Y2069" s="2" t="str">
        <f>IF(AND(ISBLANK(X2069),OR(NOT(ISBLANK(Z2069)),NOT(ISBLANK(AA2069)))),#N/A,
IF(ISBLANK(X2069),"",
IF(AND(NOT(ISERROR(VLOOKUP(X2069,MonsterTable!$A:$B,MATCH(MonsterTable!$B$1,MonsterTable!$A$1:$B$1,0),0))),OR(ISBLANK(Z2069),ISBLANK(AA2069))),#N/A,
IFERROR(VLOOKUP(X2069,MonsterTable!$A:$B,MATCH(MonsterTable!$B$1,MonsterTable!$A$1:$B$1,0),0),
IF(OR(NOT(ISBLANK(Z2069)),ISBLANK(AA2069)),#N/A,
IF(X2069="empty","empty",
VLOOKUP(X2069,MonsterGroupTable!$A:$A,1,0)))))))</f>
        <v>g502</v>
      </c>
      <c r="AA2069">
        <v>4</v>
      </c>
      <c r="AE2069" s="1" t="s">
        <v>349</v>
      </c>
      <c r="AF2069" s="2" t="str">
        <f>IF(AND(ISBLANK(AE2069),OR(NOT(ISBLANK(AG2069)),NOT(ISBLANK(AH2069)))),#N/A,
IF(ISBLANK(AE2069),"",
IF(AND(NOT(ISERROR(VLOOKUP(AE2069,MonsterTable!$A:$B,MATCH(MonsterTable!$B$1,MonsterTable!$A$1:$B$1,0),0))),OR(ISBLANK(AG2069),ISBLANK(AH2069))),#N/A,
IFERROR(VLOOKUP(AE2069,MonsterTable!$A:$B,MATCH(MonsterTable!$B$1,MonsterTable!$A$1:$B$1,0),0),
IF(OR(NOT(ISBLANK(AG2069)),ISBLANK(AH2069)),#N/A,
IF(AE2069="empty","empty",
VLOOKUP(AE2069,MonsterGroupTable!$A:$A,1,0)))))))</f>
        <v>g503</v>
      </c>
      <c r="AH2069">
        <v>3</v>
      </c>
      <c r="AM2069" s="2" t="str">
        <f>IF(AND(ISBLANK(AL2069),OR(NOT(ISBLANK(AN2069)),NOT(ISBLANK(AO2069)))),#N/A,
IF(ISBLANK(AL2069),"",
IF(AND(NOT(ISERROR(VLOOKUP(AL2069,MonsterTable!$A:$B,MATCH(MonsterTable!$B$1,MonsterTable!$A$1:$B$1,0),0))),OR(ISBLANK(AN2069),ISBLANK(AO2069))),#N/A,
IFERROR(VLOOKUP(AL2069,MonsterTable!$A:$B,MATCH(MonsterTable!$B$1,MonsterTable!$A$1:$B$1,0),0),
IF(OR(NOT(ISBLANK(AN2069)),ISBLANK(AO2069)),#N/A,
IF(AL2069="empty","empty",
VLOOKUP(AL2069,MonsterGroupTable!$A:$A,1,0)))))))</f>
        <v/>
      </c>
      <c r="AT2069" s="2" t="str">
        <f>IF(AND(ISBLANK(AS2069),OR(NOT(ISBLANK(AU2069)),NOT(ISBLANK(AV2069)))),#N/A,
IF(ISBLANK(AS2069),"",
IF(AND(NOT(ISERROR(VLOOKUP(AS2069,MonsterTable!$A:$B,MATCH(MonsterTable!$B$1,MonsterTable!$A$1:$B$1,0),0))),OR(ISBLANK(AU2069),ISBLANK(AV2069))),#N/A,
IFERROR(VLOOKUP(AS2069,MonsterTable!$A:$B,MATCH(MonsterTable!$B$1,MonsterTable!$A$1:$B$1,0),0),
IF(OR(NOT(ISBLANK(AU2069)),ISBLANK(AV2069)),#N/A,
IF(AS2069="empty","empty",
VLOOKUP(AS2069,MonsterGroupTable!$A:$A,1,0)))))))</f>
        <v/>
      </c>
      <c r="BA2069" s="2" t="str">
        <f>IF(AND(ISBLANK(AZ2069),OR(NOT(ISBLANK(BB2069)),NOT(ISBLANK(BC2069)))),#N/A,
IF(ISBLANK(AZ2069),"",
IF(AND(NOT(ISERROR(VLOOKUP(AZ2069,MonsterTable!$A:$B,MATCH(MonsterTable!$B$1,MonsterTable!$A$1:$B$1,0),0))),OR(ISBLANK(BB2069),ISBLANK(BC2069))),#N/A,
IFERROR(VLOOKUP(AZ2069,MonsterTable!$A:$B,MATCH(MonsterTable!$B$1,MonsterTable!$A$1:$B$1,0),0),
IF(OR(NOT(ISBLANK(BB2069)),ISBLANK(BC2069)),#N/A,
IF(AZ2069="empty","empty",
VLOOKUP(AZ2069,MonsterGroupTable!$A:$A,1,0)))))))</f>
        <v/>
      </c>
      <c r="BH2069" s="2" t="str">
        <f>IF(AND(ISBLANK(BG2069),OR(NOT(ISBLANK(BI2069)),NOT(ISBLANK(BJ2069)))),#N/A,
IF(ISBLANK(BG2069),"",
IF(AND(NOT(ISERROR(VLOOKUP(BG2069,MonsterTable!$A:$B,MATCH(MonsterTable!$B$1,MonsterTable!$A$1:$B$1,0),0))),OR(ISBLANK(BI2069),ISBLANK(BJ2069))),#N/A,
IFERROR(VLOOKUP(BG2069,MonsterTable!$A:$B,MATCH(MonsterTable!$B$1,MonsterTable!$A$1:$B$1,0),0),
IF(OR(NOT(ISBLANK(BI2069)),ISBLANK(BJ2069)),#N/A,
IF(BG2069="empty","empty",
VLOOKUP(BG2069,MonsterGroupTable!$A:$A,1,0)))))))</f>
        <v/>
      </c>
      <c r="BO2069" s="2" t="str">
        <f>IF(AND(ISBLANK(BN2069),OR(NOT(ISBLANK(BP2069)),NOT(ISBLANK(BQ2069)))),#N/A,
IF(ISBLANK(BN2069),"",
IF(AND(NOT(ISERROR(VLOOKUP(BN2069,MonsterTable!$A:$B,MATCH(MonsterTable!$B$1,MonsterTable!$A$1:$B$1,0),0))),OR(ISBLANK(BP2069),ISBLANK(BQ2069))),#N/A,
IFERROR(VLOOKUP(BN2069,MonsterTable!$A:$B,MATCH(MonsterTable!$B$1,MonsterTable!$A$1:$B$1,0),0),
IF(OR(NOT(ISBLANK(BP2069)),ISBLANK(BQ2069)),#N/A,
IF(BN2069="empty","empty",
VLOOKUP(BN2069,MonsterGroupTable!$A:$A,1,0)))))))</f>
        <v/>
      </c>
      <c r="BV2069" s="2" t="str">
        <f>IF(AND(ISBLANK(BU2069),OR(NOT(ISBLANK(BW2069)),NOT(ISBLANK(BX2069)))),#N/A,
IF(ISBLANK(BU2069),"",
IF(AND(NOT(ISERROR(VLOOKUP(BU2069,MonsterTable!$A:$B,MATCH(MonsterTable!$B$1,MonsterTable!$A$1:$B$1,0),0))),OR(ISBLANK(BW2069),ISBLANK(BX2069))),#N/A,
IFERROR(VLOOKUP(BU2069,MonsterTable!$A:$B,MATCH(MonsterTable!$B$1,MonsterTable!$A$1:$B$1,0),0),
IF(OR(NOT(ISBLANK(BW2069)),ISBLANK(BX2069)),#N/A,
IF(BU2069="empty","empty",
VLOOKUP(BU2069,MonsterGroupTable!$A:$A,1,0)))))))</f>
        <v/>
      </c>
      <c r="CC2069" s="2" t="str">
        <f>IF(AND(ISBLANK(CB2069),OR(NOT(ISBLANK(CD2069)),NOT(ISBLANK(CE2069)))),#N/A,
IF(ISBLANK(CB2069),"",
IF(AND(NOT(ISERROR(VLOOKUP(CB2069,MonsterTable!$A:$B,MATCH(MonsterTable!$B$1,MonsterTable!$A$1:$B$1,0),0))),OR(ISBLANK(CD2069),ISBLANK(CE2069))),#N/A,
IFERROR(VLOOKUP(CB2069,MonsterTable!$A:$B,MATCH(MonsterTable!$B$1,MonsterTable!$A$1:$B$1,0),0),
IF(OR(NOT(ISBLANK(CD2069)),ISBLANK(CE2069)),#N/A,
IF(CB2069="empty","empty",
VLOOKUP(CB2069,MonsterGroupTable!$A:$A,1,0)))))))</f>
        <v/>
      </c>
      <c r="CJ2069" s="2" t="str">
        <f>IF(AND(ISBLANK(CI2069),OR(NOT(ISBLANK(CK2069)),NOT(ISBLANK(CL2069)))),#N/A,
IF(ISBLANK(CI2069),"",
IF(AND(NOT(ISERROR(VLOOKUP(CI2069,MonsterTable!$A:$B,MATCH(MonsterTable!$B$1,MonsterTable!$A$1:$B$1,0),0))),OR(ISBLANK(CK2069),ISBLANK(CL2069))),#N/A,
IFERROR(VLOOKUP(CI2069,MonsterTable!$A:$B,MATCH(MonsterTable!$B$1,MonsterTable!$A$1:$B$1,0),0),
IF(OR(NOT(ISBLANK(CK2069)),ISBLANK(CL2069)),#N/A,
IF(CI2069="empty","empty",
VLOOKUP(CI2069,MonsterGroupTable!$A:$A,1,0)))))))</f>
        <v/>
      </c>
    </row>
    <row r="2070" spans="1:88">
      <c r="A2070">
        <v>50003</v>
      </c>
      <c r="B2070">
        <f t="shared" si="74"/>
        <v>1.1000000000000001</v>
      </c>
      <c r="C2070">
        <f t="shared" si="75"/>
        <v>1.1000000000000001</v>
      </c>
      <c r="F2070">
        <v>504</v>
      </c>
      <c r="G2070">
        <v>0</v>
      </c>
      <c r="H2070">
        <v>0</v>
      </c>
      <c r="I2070">
        <v>0</v>
      </c>
      <c r="J2070">
        <v>0</v>
      </c>
      <c r="K2070" t="s">
        <v>110</v>
      </c>
      <c r="L2070" t="s">
        <v>106</v>
      </c>
      <c r="M2070" t="s">
        <v>107</v>
      </c>
      <c r="N2070" t="s">
        <v>109</v>
      </c>
      <c r="O2070">
        <v>0</v>
      </c>
      <c r="P2070">
        <v>-4.75</v>
      </c>
      <c r="Q2070">
        <v>0</v>
      </c>
      <c r="R2070">
        <v>15</v>
      </c>
      <c r="S2070">
        <v>0</v>
      </c>
      <c r="T2070">
        <v>-13.5</v>
      </c>
      <c r="U2070">
        <v>0</v>
      </c>
      <c r="V2070">
        <v>-4.2</v>
      </c>
      <c r="W2070" t="str">
        <f t="shared" si="58"/>
        <v>g502,9,g503,6</v>
      </c>
      <c r="X2070" s="1" t="s">
        <v>347</v>
      </c>
      <c r="Y2070" s="2" t="str">
        <f>IF(AND(ISBLANK(X2070),OR(NOT(ISBLANK(Z2070)),NOT(ISBLANK(AA2070)))),#N/A,
IF(ISBLANK(X2070),"",
IF(AND(NOT(ISERROR(VLOOKUP(X2070,MonsterTable!$A:$B,MATCH(MonsterTable!$B$1,MonsterTable!$A$1:$B$1,0),0))),OR(ISBLANK(Z2070),ISBLANK(AA2070))),#N/A,
IFERROR(VLOOKUP(X2070,MonsterTable!$A:$B,MATCH(MonsterTable!$B$1,MonsterTable!$A$1:$B$1,0),0),
IF(OR(NOT(ISBLANK(Z2070)),ISBLANK(AA2070)),#N/A,
IF(X2070="empty","empty",
VLOOKUP(X2070,MonsterGroupTable!$A:$A,1,0)))))))</f>
        <v>g502</v>
      </c>
      <c r="AA2070">
        <v>9</v>
      </c>
      <c r="AE2070" s="1" t="s">
        <v>349</v>
      </c>
      <c r="AF2070" s="2" t="str">
        <f>IF(AND(ISBLANK(AE2070),OR(NOT(ISBLANK(AG2070)),NOT(ISBLANK(AH2070)))),#N/A,
IF(ISBLANK(AE2070),"",
IF(AND(NOT(ISERROR(VLOOKUP(AE2070,MonsterTable!$A:$B,MATCH(MonsterTable!$B$1,MonsterTable!$A$1:$B$1,0),0))),OR(ISBLANK(AG2070),ISBLANK(AH2070))),#N/A,
IFERROR(VLOOKUP(AE2070,MonsterTable!$A:$B,MATCH(MonsterTable!$B$1,MonsterTable!$A$1:$B$1,0),0),
IF(OR(NOT(ISBLANK(AG2070)),ISBLANK(AH2070)),#N/A,
IF(AE2070="empty","empty",
VLOOKUP(AE2070,MonsterGroupTable!$A:$A,1,0)))))))</f>
        <v>g503</v>
      </c>
      <c r="AH2070">
        <v>6</v>
      </c>
      <c r="AM2070" s="2" t="str">
        <f>IF(AND(ISBLANK(AL2070),OR(NOT(ISBLANK(AN2070)),NOT(ISBLANK(AO2070)))),#N/A,
IF(ISBLANK(AL2070),"",
IF(AND(NOT(ISERROR(VLOOKUP(AL2070,MonsterTable!$A:$B,MATCH(MonsterTable!$B$1,MonsterTable!$A$1:$B$1,0),0))),OR(ISBLANK(AN2070),ISBLANK(AO2070))),#N/A,
IFERROR(VLOOKUP(AL2070,MonsterTable!$A:$B,MATCH(MonsterTable!$B$1,MonsterTable!$A$1:$B$1,0),0),
IF(OR(NOT(ISBLANK(AN2070)),ISBLANK(AO2070)),#N/A,
IF(AL2070="empty","empty",
VLOOKUP(AL2070,MonsterGroupTable!$A:$A,1,0)))))))</f>
        <v/>
      </c>
      <c r="AT2070" s="2" t="str">
        <f>IF(AND(ISBLANK(AS2070),OR(NOT(ISBLANK(AU2070)),NOT(ISBLANK(AV2070)))),#N/A,
IF(ISBLANK(AS2070),"",
IF(AND(NOT(ISERROR(VLOOKUP(AS2070,MonsterTable!$A:$B,MATCH(MonsterTable!$B$1,MonsterTable!$A$1:$B$1,0),0))),OR(ISBLANK(AU2070),ISBLANK(AV2070))),#N/A,
IFERROR(VLOOKUP(AS2070,MonsterTable!$A:$B,MATCH(MonsterTable!$B$1,MonsterTable!$A$1:$B$1,0),0),
IF(OR(NOT(ISBLANK(AU2070)),ISBLANK(AV2070)),#N/A,
IF(AS2070="empty","empty",
VLOOKUP(AS2070,MonsterGroupTable!$A:$A,1,0)))))))</f>
        <v/>
      </c>
      <c r="BA2070" s="2" t="str">
        <f>IF(AND(ISBLANK(AZ2070),OR(NOT(ISBLANK(BB2070)),NOT(ISBLANK(BC2070)))),#N/A,
IF(ISBLANK(AZ2070),"",
IF(AND(NOT(ISERROR(VLOOKUP(AZ2070,MonsterTable!$A:$B,MATCH(MonsterTable!$B$1,MonsterTable!$A$1:$B$1,0),0))),OR(ISBLANK(BB2070),ISBLANK(BC2070))),#N/A,
IFERROR(VLOOKUP(AZ2070,MonsterTable!$A:$B,MATCH(MonsterTable!$B$1,MonsterTable!$A$1:$B$1,0),0),
IF(OR(NOT(ISBLANK(BB2070)),ISBLANK(BC2070)),#N/A,
IF(AZ2070="empty","empty",
VLOOKUP(AZ2070,MonsterGroupTable!$A:$A,1,0)))))))</f>
        <v/>
      </c>
      <c r="BH2070" s="2" t="str">
        <f>IF(AND(ISBLANK(BG2070),OR(NOT(ISBLANK(BI2070)),NOT(ISBLANK(BJ2070)))),#N/A,
IF(ISBLANK(BG2070),"",
IF(AND(NOT(ISERROR(VLOOKUP(BG2070,MonsterTable!$A:$B,MATCH(MonsterTable!$B$1,MonsterTable!$A$1:$B$1,0),0))),OR(ISBLANK(BI2070),ISBLANK(BJ2070))),#N/A,
IFERROR(VLOOKUP(BG2070,MonsterTable!$A:$B,MATCH(MonsterTable!$B$1,MonsterTable!$A$1:$B$1,0),0),
IF(OR(NOT(ISBLANK(BI2070)),ISBLANK(BJ2070)),#N/A,
IF(BG2070="empty","empty",
VLOOKUP(BG2070,MonsterGroupTable!$A:$A,1,0)))))))</f>
        <v/>
      </c>
      <c r="BO2070" s="2" t="str">
        <f>IF(AND(ISBLANK(BN2070),OR(NOT(ISBLANK(BP2070)),NOT(ISBLANK(BQ2070)))),#N/A,
IF(ISBLANK(BN2070),"",
IF(AND(NOT(ISERROR(VLOOKUP(BN2070,MonsterTable!$A:$B,MATCH(MonsterTable!$B$1,MonsterTable!$A$1:$B$1,0),0))),OR(ISBLANK(BP2070),ISBLANK(BQ2070))),#N/A,
IFERROR(VLOOKUP(BN2070,MonsterTable!$A:$B,MATCH(MonsterTable!$B$1,MonsterTable!$A$1:$B$1,0),0),
IF(OR(NOT(ISBLANK(BP2070)),ISBLANK(BQ2070)),#N/A,
IF(BN2070="empty","empty",
VLOOKUP(BN2070,MonsterGroupTable!$A:$A,1,0)))))))</f>
        <v/>
      </c>
      <c r="BV2070" s="2" t="str">
        <f>IF(AND(ISBLANK(BU2070),OR(NOT(ISBLANK(BW2070)),NOT(ISBLANK(BX2070)))),#N/A,
IF(ISBLANK(BU2070),"",
IF(AND(NOT(ISERROR(VLOOKUP(BU2070,MonsterTable!$A:$B,MATCH(MonsterTable!$B$1,MonsterTable!$A$1:$B$1,0),0))),OR(ISBLANK(BW2070),ISBLANK(BX2070))),#N/A,
IFERROR(VLOOKUP(BU2070,MonsterTable!$A:$B,MATCH(MonsterTable!$B$1,MonsterTable!$A$1:$B$1,0),0),
IF(OR(NOT(ISBLANK(BW2070)),ISBLANK(BX2070)),#N/A,
IF(BU2070="empty","empty",
VLOOKUP(BU2070,MonsterGroupTable!$A:$A,1,0)))))))</f>
        <v/>
      </c>
      <c r="CC2070" s="2" t="str">
        <f>IF(AND(ISBLANK(CB2070),OR(NOT(ISBLANK(CD2070)),NOT(ISBLANK(CE2070)))),#N/A,
IF(ISBLANK(CB2070),"",
IF(AND(NOT(ISERROR(VLOOKUP(CB2070,MonsterTable!$A:$B,MATCH(MonsterTable!$B$1,MonsterTable!$A$1:$B$1,0),0))),OR(ISBLANK(CD2070),ISBLANK(CE2070))),#N/A,
IFERROR(VLOOKUP(CB2070,MonsterTable!$A:$B,MATCH(MonsterTable!$B$1,MonsterTable!$A$1:$B$1,0),0),
IF(OR(NOT(ISBLANK(CD2070)),ISBLANK(CE2070)),#N/A,
IF(CB2070="empty","empty",
VLOOKUP(CB2070,MonsterGroupTable!$A:$A,1,0)))))))</f>
        <v/>
      </c>
      <c r="CJ2070" s="2" t="str">
        <f>IF(AND(ISBLANK(CI2070),OR(NOT(ISBLANK(CK2070)),NOT(ISBLANK(CL2070)))),#N/A,
IF(ISBLANK(CI2070),"",
IF(AND(NOT(ISERROR(VLOOKUP(CI2070,MonsterTable!$A:$B,MATCH(MonsterTable!$B$1,MonsterTable!$A$1:$B$1,0),0))),OR(ISBLANK(CK2070),ISBLANK(CL2070))),#N/A,
IFERROR(VLOOKUP(CI2070,MonsterTable!$A:$B,MATCH(MonsterTable!$B$1,MonsterTable!$A$1:$B$1,0),0),
IF(OR(NOT(ISBLANK(CK2070)),ISBLANK(CL2070)),#N/A,
IF(CI2070="empty","empty",
VLOOKUP(CI2070,MonsterGroupTable!$A:$A,1,0)))))))</f>
        <v/>
      </c>
    </row>
    <row r="2071" spans="1:88">
      <c r="A2071">
        <v>50004</v>
      </c>
      <c r="B2071">
        <f t="shared" si="74"/>
        <v>1.1000000000000001</v>
      </c>
      <c r="C2071">
        <f t="shared" si="75"/>
        <v>1.1000000000000001</v>
      </c>
      <c r="F2071">
        <v>988</v>
      </c>
      <c r="G2071">
        <v>0</v>
      </c>
      <c r="H2071">
        <v>0</v>
      </c>
      <c r="I2071">
        <v>0</v>
      </c>
      <c r="J2071">
        <v>0</v>
      </c>
      <c r="K2071" t="s">
        <v>110</v>
      </c>
      <c r="L2071" t="s">
        <v>106</v>
      </c>
      <c r="M2071" t="s">
        <v>107</v>
      </c>
      <c r="N2071" t="s">
        <v>109</v>
      </c>
      <c r="O2071">
        <v>0</v>
      </c>
      <c r="P2071">
        <v>-4.75</v>
      </c>
      <c r="Q2071">
        <v>0</v>
      </c>
      <c r="R2071">
        <v>15</v>
      </c>
      <c r="S2071">
        <v>0</v>
      </c>
      <c r="T2071">
        <v>-13.5</v>
      </c>
      <c r="U2071">
        <v>0</v>
      </c>
      <c r="V2071">
        <v>-4.2</v>
      </c>
      <c r="W2071" t="str">
        <f t="shared" si="58"/>
        <v>g502,9,g503,6</v>
      </c>
      <c r="X2071" s="1" t="s">
        <v>347</v>
      </c>
      <c r="Y2071" s="2" t="str">
        <f>IF(AND(ISBLANK(X2071),OR(NOT(ISBLANK(Z2071)),NOT(ISBLANK(AA2071)))),#N/A,
IF(ISBLANK(X2071),"",
IF(AND(NOT(ISERROR(VLOOKUP(X2071,MonsterTable!$A:$B,MATCH(MonsterTable!$B$1,MonsterTable!$A$1:$B$1,0),0))),OR(ISBLANK(Z2071),ISBLANK(AA2071))),#N/A,
IFERROR(VLOOKUP(X2071,MonsterTable!$A:$B,MATCH(MonsterTable!$B$1,MonsterTable!$A$1:$B$1,0),0),
IF(OR(NOT(ISBLANK(Z2071)),ISBLANK(AA2071)),#N/A,
IF(X2071="empty","empty",
VLOOKUP(X2071,MonsterGroupTable!$A:$A,1,0)))))))</f>
        <v>g502</v>
      </c>
      <c r="AA2071">
        <v>9</v>
      </c>
      <c r="AE2071" s="1" t="s">
        <v>349</v>
      </c>
      <c r="AF2071" s="2" t="str">
        <f>IF(AND(ISBLANK(AE2071),OR(NOT(ISBLANK(AG2071)),NOT(ISBLANK(AH2071)))),#N/A,
IF(ISBLANK(AE2071),"",
IF(AND(NOT(ISERROR(VLOOKUP(AE2071,MonsterTable!$A:$B,MATCH(MonsterTable!$B$1,MonsterTable!$A$1:$B$1,0),0))),OR(ISBLANK(AG2071),ISBLANK(AH2071))),#N/A,
IFERROR(VLOOKUP(AE2071,MonsterTable!$A:$B,MATCH(MonsterTable!$B$1,MonsterTable!$A$1:$B$1,0),0),
IF(OR(NOT(ISBLANK(AG2071)),ISBLANK(AH2071)),#N/A,
IF(AE2071="empty","empty",
VLOOKUP(AE2071,MonsterGroupTable!$A:$A,1,0)))))))</f>
        <v>g503</v>
      </c>
      <c r="AH2071">
        <v>6</v>
      </c>
      <c r="AM2071" s="2" t="str">
        <f>IF(AND(ISBLANK(AL2071),OR(NOT(ISBLANK(AN2071)),NOT(ISBLANK(AO2071)))),#N/A,
IF(ISBLANK(AL2071),"",
IF(AND(NOT(ISERROR(VLOOKUP(AL2071,MonsterTable!$A:$B,MATCH(MonsterTable!$B$1,MonsterTable!$A$1:$B$1,0),0))),OR(ISBLANK(AN2071),ISBLANK(AO2071))),#N/A,
IFERROR(VLOOKUP(AL2071,MonsterTable!$A:$B,MATCH(MonsterTable!$B$1,MonsterTable!$A$1:$B$1,0),0),
IF(OR(NOT(ISBLANK(AN2071)),ISBLANK(AO2071)),#N/A,
IF(AL2071="empty","empty",
VLOOKUP(AL2071,MonsterGroupTable!$A:$A,1,0)))))))</f>
        <v/>
      </c>
      <c r="AT2071" s="2" t="str">
        <f>IF(AND(ISBLANK(AS2071),OR(NOT(ISBLANK(AU2071)),NOT(ISBLANK(AV2071)))),#N/A,
IF(ISBLANK(AS2071),"",
IF(AND(NOT(ISERROR(VLOOKUP(AS2071,MonsterTable!$A:$B,MATCH(MonsterTable!$B$1,MonsterTable!$A$1:$B$1,0),0))),OR(ISBLANK(AU2071),ISBLANK(AV2071))),#N/A,
IFERROR(VLOOKUP(AS2071,MonsterTable!$A:$B,MATCH(MonsterTable!$B$1,MonsterTable!$A$1:$B$1,0),0),
IF(OR(NOT(ISBLANK(AU2071)),ISBLANK(AV2071)),#N/A,
IF(AS2071="empty","empty",
VLOOKUP(AS2071,MonsterGroupTable!$A:$A,1,0)))))))</f>
        <v/>
      </c>
      <c r="BA2071" s="2" t="str">
        <f>IF(AND(ISBLANK(AZ2071),OR(NOT(ISBLANK(BB2071)),NOT(ISBLANK(BC2071)))),#N/A,
IF(ISBLANK(AZ2071),"",
IF(AND(NOT(ISERROR(VLOOKUP(AZ2071,MonsterTable!$A:$B,MATCH(MonsterTable!$B$1,MonsterTable!$A$1:$B$1,0),0))),OR(ISBLANK(BB2071),ISBLANK(BC2071))),#N/A,
IFERROR(VLOOKUP(AZ2071,MonsterTable!$A:$B,MATCH(MonsterTable!$B$1,MonsterTable!$A$1:$B$1,0),0),
IF(OR(NOT(ISBLANK(BB2071)),ISBLANK(BC2071)),#N/A,
IF(AZ2071="empty","empty",
VLOOKUP(AZ2071,MonsterGroupTable!$A:$A,1,0)))))))</f>
        <v/>
      </c>
      <c r="BH2071" s="2" t="str">
        <f>IF(AND(ISBLANK(BG2071),OR(NOT(ISBLANK(BI2071)),NOT(ISBLANK(BJ2071)))),#N/A,
IF(ISBLANK(BG2071),"",
IF(AND(NOT(ISERROR(VLOOKUP(BG2071,MonsterTable!$A:$B,MATCH(MonsterTable!$B$1,MonsterTable!$A$1:$B$1,0),0))),OR(ISBLANK(BI2071),ISBLANK(BJ2071))),#N/A,
IFERROR(VLOOKUP(BG2071,MonsterTable!$A:$B,MATCH(MonsterTable!$B$1,MonsterTable!$A$1:$B$1,0),0),
IF(OR(NOT(ISBLANK(BI2071)),ISBLANK(BJ2071)),#N/A,
IF(BG2071="empty","empty",
VLOOKUP(BG2071,MonsterGroupTable!$A:$A,1,0)))))))</f>
        <v/>
      </c>
      <c r="BO2071" s="2" t="str">
        <f>IF(AND(ISBLANK(BN2071),OR(NOT(ISBLANK(BP2071)),NOT(ISBLANK(BQ2071)))),#N/A,
IF(ISBLANK(BN2071),"",
IF(AND(NOT(ISERROR(VLOOKUP(BN2071,MonsterTable!$A:$B,MATCH(MonsterTable!$B$1,MonsterTable!$A$1:$B$1,0),0))),OR(ISBLANK(BP2071),ISBLANK(BQ2071))),#N/A,
IFERROR(VLOOKUP(BN2071,MonsterTable!$A:$B,MATCH(MonsterTable!$B$1,MonsterTable!$A$1:$B$1,0),0),
IF(OR(NOT(ISBLANK(BP2071)),ISBLANK(BQ2071)),#N/A,
IF(BN2071="empty","empty",
VLOOKUP(BN2071,MonsterGroupTable!$A:$A,1,0)))))))</f>
        <v/>
      </c>
      <c r="BV2071" s="2" t="str">
        <f>IF(AND(ISBLANK(BU2071),OR(NOT(ISBLANK(BW2071)),NOT(ISBLANK(BX2071)))),#N/A,
IF(ISBLANK(BU2071),"",
IF(AND(NOT(ISERROR(VLOOKUP(BU2071,MonsterTable!$A:$B,MATCH(MonsterTable!$B$1,MonsterTable!$A$1:$B$1,0),0))),OR(ISBLANK(BW2071),ISBLANK(BX2071))),#N/A,
IFERROR(VLOOKUP(BU2071,MonsterTable!$A:$B,MATCH(MonsterTable!$B$1,MonsterTable!$A$1:$B$1,0),0),
IF(OR(NOT(ISBLANK(BW2071)),ISBLANK(BX2071)),#N/A,
IF(BU2071="empty","empty",
VLOOKUP(BU2071,MonsterGroupTable!$A:$A,1,0)))))))</f>
        <v/>
      </c>
      <c r="CC2071" s="2" t="str">
        <f>IF(AND(ISBLANK(CB2071),OR(NOT(ISBLANK(CD2071)),NOT(ISBLANK(CE2071)))),#N/A,
IF(ISBLANK(CB2071),"",
IF(AND(NOT(ISERROR(VLOOKUP(CB2071,MonsterTable!$A:$B,MATCH(MonsterTable!$B$1,MonsterTable!$A$1:$B$1,0),0))),OR(ISBLANK(CD2071),ISBLANK(CE2071))),#N/A,
IFERROR(VLOOKUP(CB2071,MonsterTable!$A:$B,MATCH(MonsterTable!$B$1,MonsterTable!$A$1:$B$1,0),0),
IF(OR(NOT(ISBLANK(CD2071)),ISBLANK(CE2071)),#N/A,
IF(CB2071="empty","empty",
VLOOKUP(CB2071,MonsterGroupTable!$A:$A,1,0)))))))</f>
        <v/>
      </c>
      <c r="CJ2071" s="2" t="str">
        <f>IF(AND(ISBLANK(CI2071),OR(NOT(ISBLANK(CK2071)),NOT(ISBLANK(CL2071)))),#N/A,
IF(ISBLANK(CI2071),"",
IF(AND(NOT(ISERROR(VLOOKUP(CI2071,MonsterTable!$A:$B,MATCH(MonsterTable!$B$1,MonsterTable!$A$1:$B$1,0),0))),OR(ISBLANK(CK2071),ISBLANK(CL2071))),#N/A,
IFERROR(VLOOKUP(CI2071,MonsterTable!$A:$B,MATCH(MonsterTable!$B$1,MonsterTable!$A$1:$B$1,0),0),
IF(OR(NOT(ISBLANK(CK2071)),ISBLANK(CL2071)),#N/A,
IF(CI2071="empty","empty",
VLOOKUP(CI2071,MonsterGroupTable!$A:$A,1,0)))))))</f>
        <v/>
      </c>
    </row>
    <row r="2072" spans="1:88">
      <c r="A2072">
        <v>50005</v>
      </c>
      <c r="B2072">
        <f t="shared" si="74"/>
        <v>1.1000000000000001</v>
      </c>
      <c r="C2072">
        <f t="shared" si="75"/>
        <v>1.1000000000000001</v>
      </c>
      <c r="F2072">
        <v>2272</v>
      </c>
      <c r="G2072">
        <v>0</v>
      </c>
      <c r="H2072">
        <v>0</v>
      </c>
      <c r="I2072">
        <v>0</v>
      </c>
      <c r="J2072">
        <v>0</v>
      </c>
      <c r="K2072" t="s">
        <v>110</v>
      </c>
      <c r="L2072" t="s">
        <v>106</v>
      </c>
      <c r="M2072" t="s">
        <v>107</v>
      </c>
      <c r="N2072" t="s">
        <v>109</v>
      </c>
      <c r="O2072">
        <v>0</v>
      </c>
      <c r="P2072">
        <v>-4.75</v>
      </c>
      <c r="Q2072">
        <v>0</v>
      </c>
      <c r="R2072">
        <v>15</v>
      </c>
      <c r="S2072">
        <v>0</v>
      </c>
      <c r="T2072">
        <v>-13.5</v>
      </c>
      <c r="U2072">
        <v>0</v>
      </c>
      <c r="V2072">
        <v>-4.2</v>
      </c>
      <c r="W2072" t="str">
        <f t="shared" si="58"/>
        <v>g502,9,g503,6</v>
      </c>
      <c r="X2072" s="1" t="s">
        <v>347</v>
      </c>
      <c r="Y2072" s="2" t="str">
        <f>IF(AND(ISBLANK(X2072),OR(NOT(ISBLANK(Z2072)),NOT(ISBLANK(AA2072)))),#N/A,
IF(ISBLANK(X2072),"",
IF(AND(NOT(ISERROR(VLOOKUP(X2072,MonsterTable!$A:$B,MATCH(MonsterTable!$B$1,MonsterTable!$A$1:$B$1,0),0))),OR(ISBLANK(Z2072),ISBLANK(AA2072))),#N/A,
IFERROR(VLOOKUP(X2072,MonsterTable!$A:$B,MATCH(MonsterTable!$B$1,MonsterTable!$A$1:$B$1,0),0),
IF(OR(NOT(ISBLANK(Z2072)),ISBLANK(AA2072)),#N/A,
IF(X2072="empty","empty",
VLOOKUP(X2072,MonsterGroupTable!$A:$A,1,0)))))))</f>
        <v>g502</v>
      </c>
      <c r="AA2072">
        <v>9</v>
      </c>
      <c r="AE2072" s="1" t="s">
        <v>349</v>
      </c>
      <c r="AF2072" s="2" t="str">
        <f>IF(AND(ISBLANK(AE2072),OR(NOT(ISBLANK(AG2072)),NOT(ISBLANK(AH2072)))),#N/A,
IF(ISBLANK(AE2072),"",
IF(AND(NOT(ISERROR(VLOOKUP(AE2072,MonsterTable!$A:$B,MATCH(MonsterTable!$B$1,MonsterTable!$A$1:$B$1,0),0))),OR(ISBLANK(AG2072),ISBLANK(AH2072))),#N/A,
IFERROR(VLOOKUP(AE2072,MonsterTable!$A:$B,MATCH(MonsterTable!$B$1,MonsterTable!$A$1:$B$1,0),0),
IF(OR(NOT(ISBLANK(AG2072)),ISBLANK(AH2072)),#N/A,
IF(AE2072="empty","empty",
VLOOKUP(AE2072,MonsterGroupTable!$A:$A,1,0)))))))</f>
        <v>g503</v>
      </c>
      <c r="AH2072">
        <v>6</v>
      </c>
      <c r="AM2072" s="2" t="str">
        <f>IF(AND(ISBLANK(AL2072),OR(NOT(ISBLANK(AN2072)),NOT(ISBLANK(AO2072)))),#N/A,
IF(ISBLANK(AL2072),"",
IF(AND(NOT(ISERROR(VLOOKUP(AL2072,MonsterTable!$A:$B,MATCH(MonsterTable!$B$1,MonsterTable!$A$1:$B$1,0),0))),OR(ISBLANK(AN2072),ISBLANK(AO2072))),#N/A,
IFERROR(VLOOKUP(AL2072,MonsterTable!$A:$B,MATCH(MonsterTable!$B$1,MonsterTable!$A$1:$B$1,0),0),
IF(OR(NOT(ISBLANK(AN2072)),ISBLANK(AO2072)),#N/A,
IF(AL2072="empty","empty",
VLOOKUP(AL2072,MonsterGroupTable!$A:$A,1,0)))))))</f>
        <v/>
      </c>
      <c r="AT2072" s="2" t="str">
        <f>IF(AND(ISBLANK(AS2072),OR(NOT(ISBLANK(AU2072)),NOT(ISBLANK(AV2072)))),#N/A,
IF(ISBLANK(AS2072),"",
IF(AND(NOT(ISERROR(VLOOKUP(AS2072,MonsterTable!$A:$B,MATCH(MonsterTable!$B$1,MonsterTable!$A$1:$B$1,0),0))),OR(ISBLANK(AU2072),ISBLANK(AV2072))),#N/A,
IFERROR(VLOOKUP(AS2072,MonsterTable!$A:$B,MATCH(MonsterTable!$B$1,MonsterTable!$A$1:$B$1,0),0),
IF(OR(NOT(ISBLANK(AU2072)),ISBLANK(AV2072)),#N/A,
IF(AS2072="empty","empty",
VLOOKUP(AS2072,MonsterGroupTable!$A:$A,1,0)))))))</f>
        <v/>
      </c>
      <c r="BA2072" s="2" t="str">
        <f>IF(AND(ISBLANK(AZ2072),OR(NOT(ISBLANK(BB2072)),NOT(ISBLANK(BC2072)))),#N/A,
IF(ISBLANK(AZ2072),"",
IF(AND(NOT(ISERROR(VLOOKUP(AZ2072,MonsterTable!$A:$B,MATCH(MonsterTable!$B$1,MonsterTable!$A$1:$B$1,0),0))),OR(ISBLANK(BB2072),ISBLANK(BC2072))),#N/A,
IFERROR(VLOOKUP(AZ2072,MonsterTable!$A:$B,MATCH(MonsterTable!$B$1,MonsterTable!$A$1:$B$1,0),0),
IF(OR(NOT(ISBLANK(BB2072)),ISBLANK(BC2072)),#N/A,
IF(AZ2072="empty","empty",
VLOOKUP(AZ2072,MonsterGroupTable!$A:$A,1,0)))))))</f>
        <v/>
      </c>
      <c r="BH2072" s="2" t="str">
        <f>IF(AND(ISBLANK(BG2072),OR(NOT(ISBLANK(BI2072)),NOT(ISBLANK(BJ2072)))),#N/A,
IF(ISBLANK(BG2072),"",
IF(AND(NOT(ISERROR(VLOOKUP(BG2072,MonsterTable!$A:$B,MATCH(MonsterTable!$B$1,MonsterTable!$A$1:$B$1,0),0))),OR(ISBLANK(BI2072),ISBLANK(BJ2072))),#N/A,
IFERROR(VLOOKUP(BG2072,MonsterTable!$A:$B,MATCH(MonsterTable!$B$1,MonsterTable!$A$1:$B$1,0),0),
IF(OR(NOT(ISBLANK(BI2072)),ISBLANK(BJ2072)),#N/A,
IF(BG2072="empty","empty",
VLOOKUP(BG2072,MonsterGroupTable!$A:$A,1,0)))))))</f>
        <v/>
      </c>
      <c r="BO2072" s="2" t="str">
        <f>IF(AND(ISBLANK(BN2072),OR(NOT(ISBLANK(BP2072)),NOT(ISBLANK(BQ2072)))),#N/A,
IF(ISBLANK(BN2072),"",
IF(AND(NOT(ISERROR(VLOOKUP(BN2072,MonsterTable!$A:$B,MATCH(MonsterTable!$B$1,MonsterTable!$A$1:$B$1,0),0))),OR(ISBLANK(BP2072),ISBLANK(BQ2072))),#N/A,
IFERROR(VLOOKUP(BN2072,MonsterTable!$A:$B,MATCH(MonsterTable!$B$1,MonsterTable!$A$1:$B$1,0),0),
IF(OR(NOT(ISBLANK(BP2072)),ISBLANK(BQ2072)),#N/A,
IF(BN2072="empty","empty",
VLOOKUP(BN2072,MonsterGroupTable!$A:$A,1,0)))))))</f>
        <v/>
      </c>
      <c r="BV2072" s="2" t="str">
        <f>IF(AND(ISBLANK(BU2072),OR(NOT(ISBLANK(BW2072)),NOT(ISBLANK(BX2072)))),#N/A,
IF(ISBLANK(BU2072),"",
IF(AND(NOT(ISERROR(VLOOKUP(BU2072,MonsterTable!$A:$B,MATCH(MonsterTable!$B$1,MonsterTable!$A$1:$B$1,0),0))),OR(ISBLANK(BW2072),ISBLANK(BX2072))),#N/A,
IFERROR(VLOOKUP(BU2072,MonsterTable!$A:$B,MATCH(MonsterTable!$B$1,MonsterTable!$A$1:$B$1,0),0),
IF(OR(NOT(ISBLANK(BW2072)),ISBLANK(BX2072)),#N/A,
IF(BU2072="empty","empty",
VLOOKUP(BU2072,MonsterGroupTable!$A:$A,1,0)))))))</f>
        <v/>
      </c>
      <c r="CC2072" s="2" t="str">
        <f>IF(AND(ISBLANK(CB2072),OR(NOT(ISBLANK(CD2072)),NOT(ISBLANK(CE2072)))),#N/A,
IF(ISBLANK(CB2072),"",
IF(AND(NOT(ISERROR(VLOOKUP(CB2072,MonsterTable!$A:$B,MATCH(MonsterTable!$B$1,MonsterTable!$A$1:$B$1,0),0))),OR(ISBLANK(CD2072),ISBLANK(CE2072))),#N/A,
IFERROR(VLOOKUP(CB2072,MonsterTable!$A:$B,MATCH(MonsterTable!$B$1,MonsterTable!$A$1:$B$1,0),0),
IF(OR(NOT(ISBLANK(CD2072)),ISBLANK(CE2072)),#N/A,
IF(CB2072="empty","empty",
VLOOKUP(CB2072,MonsterGroupTable!$A:$A,1,0)))))))</f>
        <v/>
      </c>
      <c r="CJ2072" s="2" t="str">
        <f>IF(AND(ISBLANK(CI2072),OR(NOT(ISBLANK(CK2072)),NOT(ISBLANK(CL2072)))),#N/A,
IF(ISBLANK(CI2072),"",
IF(AND(NOT(ISERROR(VLOOKUP(CI2072,MonsterTable!$A:$B,MATCH(MonsterTable!$B$1,MonsterTable!$A$1:$B$1,0),0))),OR(ISBLANK(CK2072),ISBLANK(CL2072))),#N/A,
IFERROR(VLOOKUP(CI2072,MonsterTable!$A:$B,MATCH(MonsterTable!$B$1,MonsterTable!$A$1:$B$1,0),0),
IF(OR(NOT(ISBLANK(CK2072)),ISBLANK(CL2072)),#N/A,
IF(CI2072="empty","empty",
VLOOKUP(CI2072,MonsterGroupTable!$A:$A,1,0)))))))</f>
        <v/>
      </c>
    </row>
    <row r="2073" spans="1:88">
      <c r="A2073">
        <v>50006</v>
      </c>
      <c r="B2073">
        <f t="shared" si="74"/>
        <v>1.1000000000000001</v>
      </c>
      <c r="C2073">
        <f t="shared" si="75"/>
        <v>1.1000000000000001</v>
      </c>
      <c r="F2073">
        <v>3652</v>
      </c>
      <c r="G2073">
        <v>0</v>
      </c>
      <c r="H2073">
        <v>0</v>
      </c>
      <c r="I2073">
        <v>0</v>
      </c>
      <c r="J2073">
        <v>0</v>
      </c>
      <c r="K2073" t="s">
        <v>110</v>
      </c>
      <c r="L2073" t="s">
        <v>106</v>
      </c>
      <c r="M2073" t="s">
        <v>107</v>
      </c>
      <c r="N2073" t="s">
        <v>109</v>
      </c>
      <c r="O2073">
        <v>0</v>
      </c>
      <c r="P2073">
        <v>-4.75</v>
      </c>
      <c r="Q2073">
        <v>0</v>
      </c>
      <c r="R2073">
        <v>15</v>
      </c>
      <c r="S2073">
        <v>0</v>
      </c>
      <c r="T2073">
        <v>-13.5</v>
      </c>
      <c r="U2073">
        <v>0</v>
      </c>
      <c r="V2073">
        <v>-4.2</v>
      </c>
      <c r="W2073" t="str">
        <f t="shared" si="58"/>
        <v>g502,9,g503,6</v>
      </c>
      <c r="X2073" s="1" t="s">
        <v>347</v>
      </c>
      <c r="Y2073" s="2" t="str">
        <f>IF(AND(ISBLANK(X2073),OR(NOT(ISBLANK(Z2073)),NOT(ISBLANK(AA2073)))),#N/A,
IF(ISBLANK(X2073),"",
IF(AND(NOT(ISERROR(VLOOKUP(X2073,MonsterTable!$A:$B,MATCH(MonsterTable!$B$1,MonsterTable!$A$1:$B$1,0),0))),OR(ISBLANK(Z2073),ISBLANK(AA2073))),#N/A,
IFERROR(VLOOKUP(X2073,MonsterTable!$A:$B,MATCH(MonsterTable!$B$1,MonsterTable!$A$1:$B$1,0),0),
IF(OR(NOT(ISBLANK(Z2073)),ISBLANK(AA2073)),#N/A,
IF(X2073="empty","empty",
VLOOKUP(X2073,MonsterGroupTable!$A:$A,1,0)))))))</f>
        <v>g502</v>
      </c>
      <c r="AA2073">
        <v>9</v>
      </c>
      <c r="AE2073" s="1" t="s">
        <v>349</v>
      </c>
      <c r="AF2073" s="2" t="str">
        <f>IF(AND(ISBLANK(AE2073),OR(NOT(ISBLANK(AG2073)),NOT(ISBLANK(AH2073)))),#N/A,
IF(ISBLANK(AE2073),"",
IF(AND(NOT(ISERROR(VLOOKUP(AE2073,MonsterTable!$A:$B,MATCH(MonsterTable!$B$1,MonsterTable!$A$1:$B$1,0),0))),OR(ISBLANK(AG2073),ISBLANK(AH2073))),#N/A,
IFERROR(VLOOKUP(AE2073,MonsterTable!$A:$B,MATCH(MonsterTable!$B$1,MonsterTable!$A$1:$B$1,0),0),
IF(OR(NOT(ISBLANK(AG2073)),ISBLANK(AH2073)),#N/A,
IF(AE2073="empty","empty",
VLOOKUP(AE2073,MonsterGroupTable!$A:$A,1,0)))))))</f>
        <v>g503</v>
      </c>
      <c r="AH2073">
        <v>6</v>
      </c>
      <c r="AM2073" s="2" t="str">
        <f>IF(AND(ISBLANK(AL2073),OR(NOT(ISBLANK(AN2073)),NOT(ISBLANK(AO2073)))),#N/A,
IF(ISBLANK(AL2073),"",
IF(AND(NOT(ISERROR(VLOOKUP(AL2073,MonsterTable!$A:$B,MATCH(MonsterTable!$B$1,MonsterTable!$A$1:$B$1,0),0))),OR(ISBLANK(AN2073),ISBLANK(AO2073))),#N/A,
IFERROR(VLOOKUP(AL2073,MonsterTable!$A:$B,MATCH(MonsterTable!$B$1,MonsterTable!$A$1:$B$1,0),0),
IF(OR(NOT(ISBLANK(AN2073)),ISBLANK(AO2073)),#N/A,
IF(AL2073="empty","empty",
VLOOKUP(AL2073,MonsterGroupTable!$A:$A,1,0)))))))</f>
        <v/>
      </c>
      <c r="AT2073" s="2" t="str">
        <f>IF(AND(ISBLANK(AS2073),OR(NOT(ISBLANK(AU2073)),NOT(ISBLANK(AV2073)))),#N/A,
IF(ISBLANK(AS2073),"",
IF(AND(NOT(ISERROR(VLOOKUP(AS2073,MonsterTable!$A:$B,MATCH(MonsterTable!$B$1,MonsterTable!$A$1:$B$1,0),0))),OR(ISBLANK(AU2073),ISBLANK(AV2073))),#N/A,
IFERROR(VLOOKUP(AS2073,MonsterTable!$A:$B,MATCH(MonsterTable!$B$1,MonsterTable!$A$1:$B$1,0),0),
IF(OR(NOT(ISBLANK(AU2073)),ISBLANK(AV2073)),#N/A,
IF(AS2073="empty","empty",
VLOOKUP(AS2073,MonsterGroupTable!$A:$A,1,0)))))))</f>
        <v/>
      </c>
      <c r="BA2073" s="2" t="str">
        <f>IF(AND(ISBLANK(AZ2073),OR(NOT(ISBLANK(BB2073)),NOT(ISBLANK(BC2073)))),#N/A,
IF(ISBLANK(AZ2073),"",
IF(AND(NOT(ISERROR(VLOOKUP(AZ2073,MonsterTable!$A:$B,MATCH(MonsterTable!$B$1,MonsterTable!$A$1:$B$1,0),0))),OR(ISBLANK(BB2073),ISBLANK(BC2073))),#N/A,
IFERROR(VLOOKUP(AZ2073,MonsterTable!$A:$B,MATCH(MonsterTable!$B$1,MonsterTable!$A$1:$B$1,0),0),
IF(OR(NOT(ISBLANK(BB2073)),ISBLANK(BC2073)),#N/A,
IF(AZ2073="empty","empty",
VLOOKUP(AZ2073,MonsterGroupTable!$A:$A,1,0)))))))</f>
        <v/>
      </c>
      <c r="BH2073" s="2" t="str">
        <f>IF(AND(ISBLANK(BG2073),OR(NOT(ISBLANK(BI2073)),NOT(ISBLANK(BJ2073)))),#N/A,
IF(ISBLANK(BG2073),"",
IF(AND(NOT(ISERROR(VLOOKUP(BG2073,MonsterTable!$A:$B,MATCH(MonsterTable!$B$1,MonsterTable!$A$1:$B$1,0),0))),OR(ISBLANK(BI2073),ISBLANK(BJ2073))),#N/A,
IFERROR(VLOOKUP(BG2073,MonsterTable!$A:$B,MATCH(MonsterTable!$B$1,MonsterTable!$A$1:$B$1,0),0),
IF(OR(NOT(ISBLANK(BI2073)),ISBLANK(BJ2073)),#N/A,
IF(BG2073="empty","empty",
VLOOKUP(BG2073,MonsterGroupTable!$A:$A,1,0)))))))</f>
        <v/>
      </c>
      <c r="BO2073" s="2" t="str">
        <f>IF(AND(ISBLANK(BN2073),OR(NOT(ISBLANK(BP2073)),NOT(ISBLANK(BQ2073)))),#N/A,
IF(ISBLANK(BN2073),"",
IF(AND(NOT(ISERROR(VLOOKUP(BN2073,MonsterTable!$A:$B,MATCH(MonsterTable!$B$1,MonsterTable!$A$1:$B$1,0),0))),OR(ISBLANK(BP2073),ISBLANK(BQ2073))),#N/A,
IFERROR(VLOOKUP(BN2073,MonsterTable!$A:$B,MATCH(MonsterTable!$B$1,MonsterTable!$A$1:$B$1,0),0),
IF(OR(NOT(ISBLANK(BP2073)),ISBLANK(BQ2073)),#N/A,
IF(BN2073="empty","empty",
VLOOKUP(BN2073,MonsterGroupTable!$A:$A,1,0)))))))</f>
        <v/>
      </c>
      <c r="BV2073" s="2" t="str">
        <f>IF(AND(ISBLANK(BU2073),OR(NOT(ISBLANK(BW2073)),NOT(ISBLANK(BX2073)))),#N/A,
IF(ISBLANK(BU2073),"",
IF(AND(NOT(ISERROR(VLOOKUP(BU2073,MonsterTable!$A:$B,MATCH(MonsterTable!$B$1,MonsterTable!$A$1:$B$1,0),0))),OR(ISBLANK(BW2073),ISBLANK(BX2073))),#N/A,
IFERROR(VLOOKUP(BU2073,MonsterTable!$A:$B,MATCH(MonsterTable!$B$1,MonsterTable!$A$1:$B$1,0),0),
IF(OR(NOT(ISBLANK(BW2073)),ISBLANK(BX2073)),#N/A,
IF(BU2073="empty","empty",
VLOOKUP(BU2073,MonsterGroupTable!$A:$A,1,0)))))))</f>
        <v/>
      </c>
      <c r="CC2073" s="2" t="str">
        <f>IF(AND(ISBLANK(CB2073),OR(NOT(ISBLANK(CD2073)),NOT(ISBLANK(CE2073)))),#N/A,
IF(ISBLANK(CB2073),"",
IF(AND(NOT(ISERROR(VLOOKUP(CB2073,MonsterTable!$A:$B,MATCH(MonsterTable!$B$1,MonsterTable!$A$1:$B$1,0),0))),OR(ISBLANK(CD2073),ISBLANK(CE2073))),#N/A,
IFERROR(VLOOKUP(CB2073,MonsterTable!$A:$B,MATCH(MonsterTable!$B$1,MonsterTable!$A$1:$B$1,0),0),
IF(OR(NOT(ISBLANK(CD2073)),ISBLANK(CE2073)),#N/A,
IF(CB2073="empty","empty",
VLOOKUP(CB2073,MonsterGroupTable!$A:$A,1,0)))))))</f>
        <v/>
      </c>
      <c r="CJ2073" s="2" t="str">
        <f>IF(AND(ISBLANK(CI2073),OR(NOT(ISBLANK(CK2073)),NOT(ISBLANK(CL2073)))),#N/A,
IF(ISBLANK(CI2073),"",
IF(AND(NOT(ISERROR(VLOOKUP(CI2073,MonsterTable!$A:$B,MATCH(MonsterTable!$B$1,MonsterTable!$A$1:$B$1,0),0))),OR(ISBLANK(CK2073),ISBLANK(CL2073))),#N/A,
IFERROR(VLOOKUP(CI2073,MonsterTable!$A:$B,MATCH(MonsterTable!$B$1,MonsterTable!$A$1:$B$1,0),0),
IF(OR(NOT(ISBLANK(CK2073)),ISBLANK(CL2073)),#N/A,
IF(CI2073="empty","empty",
VLOOKUP(CI2073,MonsterGroupTable!$A:$A,1,0)))))))</f>
        <v/>
      </c>
    </row>
    <row r="2074" spans="1:88">
      <c r="A2074">
        <v>50007</v>
      </c>
      <c r="B2074">
        <f t="shared" si="74"/>
        <v>1.1000000000000001</v>
      </c>
      <c r="C2074">
        <f t="shared" si="75"/>
        <v>1.1000000000000001</v>
      </c>
      <c r="F2074">
        <v>6064</v>
      </c>
      <c r="G2074">
        <v>0</v>
      </c>
      <c r="H2074">
        <v>0</v>
      </c>
      <c r="I2074">
        <v>0</v>
      </c>
      <c r="J2074">
        <v>0</v>
      </c>
      <c r="K2074" t="s">
        <v>110</v>
      </c>
      <c r="L2074" t="s">
        <v>106</v>
      </c>
      <c r="M2074" t="s">
        <v>107</v>
      </c>
      <c r="N2074" t="s">
        <v>109</v>
      </c>
      <c r="O2074">
        <v>0</v>
      </c>
      <c r="P2074">
        <v>-4.75</v>
      </c>
      <c r="Q2074">
        <v>0</v>
      </c>
      <c r="R2074">
        <v>15</v>
      </c>
      <c r="S2074">
        <v>0</v>
      </c>
      <c r="T2074">
        <v>-13.5</v>
      </c>
      <c r="U2074">
        <v>0</v>
      </c>
      <c r="V2074">
        <v>-4.2</v>
      </c>
      <c r="W2074" t="str">
        <f t="shared" si="58"/>
        <v>g502,9,g503,6</v>
      </c>
      <c r="X2074" s="1" t="s">
        <v>347</v>
      </c>
      <c r="Y2074" s="2" t="str">
        <f>IF(AND(ISBLANK(X2074),OR(NOT(ISBLANK(Z2074)),NOT(ISBLANK(AA2074)))),#N/A,
IF(ISBLANK(X2074),"",
IF(AND(NOT(ISERROR(VLOOKUP(X2074,MonsterTable!$A:$B,MATCH(MonsterTable!$B$1,MonsterTable!$A$1:$B$1,0),0))),OR(ISBLANK(Z2074),ISBLANK(AA2074))),#N/A,
IFERROR(VLOOKUP(X2074,MonsterTable!$A:$B,MATCH(MonsterTable!$B$1,MonsterTable!$A$1:$B$1,0),0),
IF(OR(NOT(ISBLANK(Z2074)),ISBLANK(AA2074)),#N/A,
IF(X2074="empty","empty",
VLOOKUP(X2074,MonsterGroupTable!$A:$A,1,0)))))))</f>
        <v>g502</v>
      </c>
      <c r="AA2074">
        <v>9</v>
      </c>
      <c r="AE2074" s="1" t="s">
        <v>349</v>
      </c>
      <c r="AF2074" s="2" t="str">
        <f>IF(AND(ISBLANK(AE2074),OR(NOT(ISBLANK(AG2074)),NOT(ISBLANK(AH2074)))),#N/A,
IF(ISBLANK(AE2074),"",
IF(AND(NOT(ISERROR(VLOOKUP(AE2074,MonsterTable!$A:$B,MATCH(MonsterTable!$B$1,MonsterTable!$A$1:$B$1,0),0))),OR(ISBLANK(AG2074),ISBLANK(AH2074))),#N/A,
IFERROR(VLOOKUP(AE2074,MonsterTable!$A:$B,MATCH(MonsterTable!$B$1,MonsterTable!$A$1:$B$1,0),0),
IF(OR(NOT(ISBLANK(AG2074)),ISBLANK(AH2074)),#N/A,
IF(AE2074="empty","empty",
VLOOKUP(AE2074,MonsterGroupTable!$A:$A,1,0)))))))</f>
        <v>g503</v>
      </c>
      <c r="AH2074">
        <v>6</v>
      </c>
      <c r="AM2074" s="2" t="str">
        <f>IF(AND(ISBLANK(AL2074),OR(NOT(ISBLANK(AN2074)),NOT(ISBLANK(AO2074)))),#N/A,
IF(ISBLANK(AL2074),"",
IF(AND(NOT(ISERROR(VLOOKUP(AL2074,MonsterTable!$A:$B,MATCH(MonsterTable!$B$1,MonsterTable!$A$1:$B$1,0),0))),OR(ISBLANK(AN2074),ISBLANK(AO2074))),#N/A,
IFERROR(VLOOKUP(AL2074,MonsterTable!$A:$B,MATCH(MonsterTable!$B$1,MonsterTable!$A$1:$B$1,0),0),
IF(OR(NOT(ISBLANK(AN2074)),ISBLANK(AO2074)),#N/A,
IF(AL2074="empty","empty",
VLOOKUP(AL2074,MonsterGroupTable!$A:$A,1,0)))))))</f>
        <v/>
      </c>
      <c r="AT2074" s="2" t="str">
        <f>IF(AND(ISBLANK(AS2074),OR(NOT(ISBLANK(AU2074)),NOT(ISBLANK(AV2074)))),#N/A,
IF(ISBLANK(AS2074),"",
IF(AND(NOT(ISERROR(VLOOKUP(AS2074,MonsterTable!$A:$B,MATCH(MonsterTable!$B$1,MonsterTable!$A$1:$B$1,0),0))),OR(ISBLANK(AU2074),ISBLANK(AV2074))),#N/A,
IFERROR(VLOOKUP(AS2074,MonsterTable!$A:$B,MATCH(MonsterTable!$B$1,MonsterTable!$A$1:$B$1,0),0),
IF(OR(NOT(ISBLANK(AU2074)),ISBLANK(AV2074)),#N/A,
IF(AS2074="empty","empty",
VLOOKUP(AS2074,MonsterGroupTable!$A:$A,1,0)))))))</f>
        <v/>
      </c>
      <c r="BA2074" s="2" t="str">
        <f>IF(AND(ISBLANK(AZ2074),OR(NOT(ISBLANK(BB2074)),NOT(ISBLANK(BC2074)))),#N/A,
IF(ISBLANK(AZ2074),"",
IF(AND(NOT(ISERROR(VLOOKUP(AZ2074,MonsterTable!$A:$B,MATCH(MonsterTable!$B$1,MonsterTable!$A$1:$B$1,0),0))),OR(ISBLANK(BB2074),ISBLANK(BC2074))),#N/A,
IFERROR(VLOOKUP(AZ2074,MonsterTable!$A:$B,MATCH(MonsterTable!$B$1,MonsterTable!$A$1:$B$1,0),0),
IF(OR(NOT(ISBLANK(BB2074)),ISBLANK(BC2074)),#N/A,
IF(AZ2074="empty","empty",
VLOOKUP(AZ2074,MonsterGroupTable!$A:$A,1,0)))))))</f>
        <v/>
      </c>
      <c r="BH2074" s="2" t="str">
        <f>IF(AND(ISBLANK(BG2074),OR(NOT(ISBLANK(BI2074)),NOT(ISBLANK(BJ2074)))),#N/A,
IF(ISBLANK(BG2074),"",
IF(AND(NOT(ISERROR(VLOOKUP(BG2074,MonsterTable!$A:$B,MATCH(MonsterTable!$B$1,MonsterTable!$A$1:$B$1,0),0))),OR(ISBLANK(BI2074),ISBLANK(BJ2074))),#N/A,
IFERROR(VLOOKUP(BG2074,MonsterTable!$A:$B,MATCH(MonsterTable!$B$1,MonsterTable!$A$1:$B$1,0),0),
IF(OR(NOT(ISBLANK(BI2074)),ISBLANK(BJ2074)),#N/A,
IF(BG2074="empty","empty",
VLOOKUP(BG2074,MonsterGroupTable!$A:$A,1,0)))))))</f>
        <v/>
      </c>
      <c r="BO2074" s="2" t="str">
        <f>IF(AND(ISBLANK(BN2074),OR(NOT(ISBLANK(BP2074)),NOT(ISBLANK(BQ2074)))),#N/A,
IF(ISBLANK(BN2074),"",
IF(AND(NOT(ISERROR(VLOOKUP(BN2074,MonsterTable!$A:$B,MATCH(MonsterTable!$B$1,MonsterTable!$A$1:$B$1,0),0))),OR(ISBLANK(BP2074),ISBLANK(BQ2074))),#N/A,
IFERROR(VLOOKUP(BN2074,MonsterTable!$A:$B,MATCH(MonsterTable!$B$1,MonsterTable!$A$1:$B$1,0),0),
IF(OR(NOT(ISBLANK(BP2074)),ISBLANK(BQ2074)),#N/A,
IF(BN2074="empty","empty",
VLOOKUP(BN2074,MonsterGroupTable!$A:$A,1,0)))))))</f>
        <v/>
      </c>
      <c r="BV2074" s="2" t="str">
        <f>IF(AND(ISBLANK(BU2074),OR(NOT(ISBLANK(BW2074)),NOT(ISBLANK(BX2074)))),#N/A,
IF(ISBLANK(BU2074),"",
IF(AND(NOT(ISERROR(VLOOKUP(BU2074,MonsterTable!$A:$B,MATCH(MonsterTable!$B$1,MonsterTable!$A$1:$B$1,0),0))),OR(ISBLANK(BW2074),ISBLANK(BX2074))),#N/A,
IFERROR(VLOOKUP(BU2074,MonsterTable!$A:$B,MATCH(MonsterTable!$B$1,MonsterTable!$A$1:$B$1,0),0),
IF(OR(NOT(ISBLANK(BW2074)),ISBLANK(BX2074)),#N/A,
IF(BU2074="empty","empty",
VLOOKUP(BU2074,MonsterGroupTable!$A:$A,1,0)))))))</f>
        <v/>
      </c>
      <c r="CC2074" s="2" t="str">
        <f>IF(AND(ISBLANK(CB2074),OR(NOT(ISBLANK(CD2074)),NOT(ISBLANK(CE2074)))),#N/A,
IF(ISBLANK(CB2074),"",
IF(AND(NOT(ISERROR(VLOOKUP(CB2074,MonsterTable!$A:$B,MATCH(MonsterTable!$B$1,MonsterTable!$A$1:$B$1,0),0))),OR(ISBLANK(CD2074),ISBLANK(CE2074))),#N/A,
IFERROR(VLOOKUP(CB2074,MonsterTable!$A:$B,MATCH(MonsterTable!$B$1,MonsterTable!$A$1:$B$1,0),0),
IF(OR(NOT(ISBLANK(CD2074)),ISBLANK(CE2074)),#N/A,
IF(CB2074="empty","empty",
VLOOKUP(CB2074,MonsterGroupTable!$A:$A,1,0)))))))</f>
        <v/>
      </c>
      <c r="CJ2074" s="2" t="str">
        <f>IF(AND(ISBLANK(CI2074),OR(NOT(ISBLANK(CK2074)),NOT(ISBLANK(CL2074)))),#N/A,
IF(ISBLANK(CI2074),"",
IF(AND(NOT(ISERROR(VLOOKUP(CI2074,MonsterTable!$A:$B,MATCH(MonsterTable!$B$1,MonsterTable!$A$1:$B$1,0),0))),OR(ISBLANK(CK2074),ISBLANK(CL2074))),#N/A,
IFERROR(VLOOKUP(CI2074,MonsterTable!$A:$B,MATCH(MonsterTable!$B$1,MonsterTable!$A$1:$B$1,0),0),
IF(OR(NOT(ISBLANK(CK2074)),ISBLANK(CL2074)),#N/A,
IF(CI2074="empty","empty",
VLOOKUP(CI2074,MonsterGroupTable!$A:$A,1,0)))))))</f>
        <v/>
      </c>
    </row>
    <row r="2075" spans="1:88">
      <c r="A2075">
        <v>50008</v>
      </c>
      <c r="B2075">
        <f t="shared" si="74"/>
        <v>1.1000000000000001</v>
      </c>
      <c r="C2075">
        <f t="shared" si="75"/>
        <v>1.1000000000000001</v>
      </c>
      <c r="F2075">
        <v>8824</v>
      </c>
      <c r="G2075">
        <v>0</v>
      </c>
      <c r="H2075">
        <v>0</v>
      </c>
      <c r="I2075">
        <v>0</v>
      </c>
      <c r="J2075">
        <v>0</v>
      </c>
      <c r="K2075" t="s">
        <v>110</v>
      </c>
      <c r="L2075" t="s">
        <v>106</v>
      </c>
      <c r="M2075" t="s">
        <v>107</v>
      </c>
      <c r="N2075" t="s">
        <v>109</v>
      </c>
      <c r="O2075">
        <v>0</v>
      </c>
      <c r="P2075">
        <v>-4.75</v>
      </c>
      <c r="Q2075">
        <v>0</v>
      </c>
      <c r="R2075">
        <v>15</v>
      </c>
      <c r="S2075">
        <v>0</v>
      </c>
      <c r="T2075">
        <v>-13.5</v>
      </c>
      <c r="U2075">
        <v>0</v>
      </c>
      <c r="V2075">
        <v>-4.2</v>
      </c>
      <c r="W2075" t="str">
        <f t="shared" si="58"/>
        <v>g502,9,g503,6</v>
      </c>
      <c r="X2075" s="1" t="s">
        <v>347</v>
      </c>
      <c r="Y2075" s="2" t="str">
        <f>IF(AND(ISBLANK(X2075),OR(NOT(ISBLANK(Z2075)),NOT(ISBLANK(AA2075)))),#N/A,
IF(ISBLANK(X2075),"",
IF(AND(NOT(ISERROR(VLOOKUP(X2075,MonsterTable!$A:$B,MATCH(MonsterTable!$B$1,MonsterTable!$A$1:$B$1,0),0))),OR(ISBLANK(Z2075),ISBLANK(AA2075))),#N/A,
IFERROR(VLOOKUP(X2075,MonsterTable!$A:$B,MATCH(MonsterTable!$B$1,MonsterTable!$A$1:$B$1,0),0),
IF(OR(NOT(ISBLANK(Z2075)),ISBLANK(AA2075)),#N/A,
IF(X2075="empty","empty",
VLOOKUP(X2075,MonsterGroupTable!$A:$A,1,0)))))))</f>
        <v>g502</v>
      </c>
      <c r="AA2075">
        <v>9</v>
      </c>
      <c r="AE2075" s="1" t="s">
        <v>349</v>
      </c>
      <c r="AF2075" s="2" t="str">
        <f>IF(AND(ISBLANK(AE2075),OR(NOT(ISBLANK(AG2075)),NOT(ISBLANK(AH2075)))),#N/A,
IF(ISBLANK(AE2075),"",
IF(AND(NOT(ISERROR(VLOOKUP(AE2075,MonsterTable!$A:$B,MATCH(MonsterTable!$B$1,MonsterTable!$A$1:$B$1,0),0))),OR(ISBLANK(AG2075),ISBLANK(AH2075))),#N/A,
IFERROR(VLOOKUP(AE2075,MonsterTable!$A:$B,MATCH(MonsterTable!$B$1,MonsterTable!$A$1:$B$1,0),0),
IF(OR(NOT(ISBLANK(AG2075)),ISBLANK(AH2075)),#N/A,
IF(AE2075="empty","empty",
VLOOKUP(AE2075,MonsterGroupTable!$A:$A,1,0)))))))</f>
        <v>g503</v>
      </c>
      <c r="AH2075">
        <v>6</v>
      </c>
      <c r="AM2075" s="2" t="str">
        <f>IF(AND(ISBLANK(AL2075),OR(NOT(ISBLANK(AN2075)),NOT(ISBLANK(AO2075)))),#N/A,
IF(ISBLANK(AL2075),"",
IF(AND(NOT(ISERROR(VLOOKUP(AL2075,MonsterTable!$A:$B,MATCH(MonsterTable!$B$1,MonsterTable!$A$1:$B$1,0),0))),OR(ISBLANK(AN2075),ISBLANK(AO2075))),#N/A,
IFERROR(VLOOKUP(AL2075,MonsterTable!$A:$B,MATCH(MonsterTable!$B$1,MonsterTable!$A$1:$B$1,0),0),
IF(OR(NOT(ISBLANK(AN2075)),ISBLANK(AO2075)),#N/A,
IF(AL2075="empty","empty",
VLOOKUP(AL2075,MonsterGroupTable!$A:$A,1,0)))))))</f>
        <v/>
      </c>
      <c r="AT2075" s="2" t="str">
        <f>IF(AND(ISBLANK(AS2075),OR(NOT(ISBLANK(AU2075)),NOT(ISBLANK(AV2075)))),#N/A,
IF(ISBLANK(AS2075),"",
IF(AND(NOT(ISERROR(VLOOKUP(AS2075,MonsterTable!$A:$B,MATCH(MonsterTable!$B$1,MonsterTable!$A$1:$B$1,0),0))),OR(ISBLANK(AU2075),ISBLANK(AV2075))),#N/A,
IFERROR(VLOOKUP(AS2075,MonsterTable!$A:$B,MATCH(MonsterTable!$B$1,MonsterTable!$A$1:$B$1,0),0),
IF(OR(NOT(ISBLANK(AU2075)),ISBLANK(AV2075)),#N/A,
IF(AS2075="empty","empty",
VLOOKUP(AS2075,MonsterGroupTable!$A:$A,1,0)))))))</f>
        <v/>
      </c>
      <c r="BA2075" s="2" t="str">
        <f>IF(AND(ISBLANK(AZ2075),OR(NOT(ISBLANK(BB2075)),NOT(ISBLANK(BC2075)))),#N/A,
IF(ISBLANK(AZ2075),"",
IF(AND(NOT(ISERROR(VLOOKUP(AZ2075,MonsterTable!$A:$B,MATCH(MonsterTable!$B$1,MonsterTable!$A$1:$B$1,0),0))),OR(ISBLANK(BB2075),ISBLANK(BC2075))),#N/A,
IFERROR(VLOOKUP(AZ2075,MonsterTable!$A:$B,MATCH(MonsterTable!$B$1,MonsterTable!$A$1:$B$1,0),0),
IF(OR(NOT(ISBLANK(BB2075)),ISBLANK(BC2075)),#N/A,
IF(AZ2075="empty","empty",
VLOOKUP(AZ2075,MonsterGroupTable!$A:$A,1,0)))))))</f>
        <v/>
      </c>
      <c r="BH2075" s="2" t="str">
        <f>IF(AND(ISBLANK(BG2075),OR(NOT(ISBLANK(BI2075)),NOT(ISBLANK(BJ2075)))),#N/A,
IF(ISBLANK(BG2075),"",
IF(AND(NOT(ISERROR(VLOOKUP(BG2075,MonsterTable!$A:$B,MATCH(MonsterTable!$B$1,MonsterTable!$A$1:$B$1,0),0))),OR(ISBLANK(BI2075),ISBLANK(BJ2075))),#N/A,
IFERROR(VLOOKUP(BG2075,MonsterTable!$A:$B,MATCH(MonsterTable!$B$1,MonsterTable!$A$1:$B$1,0),0),
IF(OR(NOT(ISBLANK(BI2075)),ISBLANK(BJ2075)),#N/A,
IF(BG2075="empty","empty",
VLOOKUP(BG2075,MonsterGroupTable!$A:$A,1,0)))))))</f>
        <v/>
      </c>
      <c r="BO2075" s="2" t="str">
        <f>IF(AND(ISBLANK(BN2075),OR(NOT(ISBLANK(BP2075)),NOT(ISBLANK(BQ2075)))),#N/A,
IF(ISBLANK(BN2075),"",
IF(AND(NOT(ISERROR(VLOOKUP(BN2075,MonsterTable!$A:$B,MATCH(MonsterTable!$B$1,MonsterTable!$A$1:$B$1,0),0))),OR(ISBLANK(BP2075),ISBLANK(BQ2075))),#N/A,
IFERROR(VLOOKUP(BN2075,MonsterTable!$A:$B,MATCH(MonsterTable!$B$1,MonsterTable!$A$1:$B$1,0),0),
IF(OR(NOT(ISBLANK(BP2075)),ISBLANK(BQ2075)),#N/A,
IF(BN2075="empty","empty",
VLOOKUP(BN2075,MonsterGroupTable!$A:$A,1,0)))))))</f>
        <v/>
      </c>
      <c r="BV2075" s="2" t="str">
        <f>IF(AND(ISBLANK(BU2075),OR(NOT(ISBLANK(BW2075)),NOT(ISBLANK(BX2075)))),#N/A,
IF(ISBLANK(BU2075),"",
IF(AND(NOT(ISERROR(VLOOKUP(BU2075,MonsterTable!$A:$B,MATCH(MonsterTable!$B$1,MonsterTable!$A$1:$B$1,0),0))),OR(ISBLANK(BW2075),ISBLANK(BX2075))),#N/A,
IFERROR(VLOOKUP(BU2075,MonsterTable!$A:$B,MATCH(MonsterTable!$B$1,MonsterTable!$A$1:$B$1,0),0),
IF(OR(NOT(ISBLANK(BW2075)),ISBLANK(BX2075)),#N/A,
IF(BU2075="empty","empty",
VLOOKUP(BU2075,MonsterGroupTable!$A:$A,1,0)))))))</f>
        <v/>
      </c>
      <c r="CC2075" s="2" t="str">
        <f>IF(AND(ISBLANK(CB2075),OR(NOT(ISBLANK(CD2075)),NOT(ISBLANK(CE2075)))),#N/A,
IF(ISBLANK(CB2075),"",
IF(AND(NOT(ISERROR(VLOOKUP(CB2075,MonsterTable!$A:$B,MATCH(MonsterTable!$B$1,MonsterTable!$A$1:$B$1,0),0))),OR(ISBLANK(CD2075),ISBLANK(CE2075))),#N/A,
IFERROR(VLOOKUP(CB2075,MonsterTable!$A:$B,MATCH(MonsterTable!$B$1,MonsterTable!$A$1:$B$1,0),0),
IF(OR(NOT(ISBLANK(CD2075)),ISBLANK(CE2075)),#N/A,
IF(CB2075="empty","empty",
VLOOKUP(CB2075,MonsterGroupTable!$A:$A,1,0)))))))</f>
        <v/>
      </c>
      <c r="CJ2075" s="2" t="str">
        <f>IF(AND(ISBLANK(CI2075),OR(NOT(ISBLANK(CK2075)),NOT(ISBLANK(CL2075)))),#N/A,
IF(ISBLANK(CI2075),"",
IF(AND(NOT(ISERROR(VLOOKUP(CI2075,MonsterTable!$A:$B,MATCH(MonsterTable!$B$1,MonsterTable!$A$1:$B$1,0),0))),OR(ISBLANK(CK2075),ISBLANK(CL2075))),#N/A,
IFERROR(VLOOKUP(CI2075,MonsterTable!$A:$B,MATCH(MonsterTable!$B$1,MonsterTable!$A$1:$B$1,0),0),
IF(OR(NOT(ISBLANK(CK2075)),ISBLANK(CL2075)),#N/A,
IF(CI2075="empty","empty",
VLOOKUP(CI2075,MonsterGroupTable!$A:$A,1,0)))))))</f>
        <v/>
      </c>
    </row>
    <row r="2076" spans="1:88">
      <c r="A2076">
        <v>50009</v>
      </c>
      <c r="B2076">
        <f t="shared" si="74"/>
        <v>1.1000000000000001</v>
      </c>
      <c r="C2076">
        <f t="shared" si="75"/>
        <v>1.1000000000000001</v>
      </c>
      <c r="F2076">
        <v>12640</v>
      </c>
      <c r="G2076">
        <v>0</v>
      </c>
      <c r="H2076">
        <v>0</v>
      </c>
      <c r="I2076">
        <v>0</v>
      </c>
      <c r="J2076">
        <v>0</v>
      </c>
      <c r="K2076" t="s">
        <v>110</v>
      </c>
      <c r="L2076" t="s">
        <v>106</v>
      </c>
      <c r="M2076" t="s">
        <v>107</v>
      </c>
      <c r="N2076" t="s">
        <v>109</v>
      </c>
      <c r="O2076">
        <v>0</v>
      </c>
      <c r="P2076">
        <v>-4.75</v>
      </c>
      <c r="Q2076">
        <v>0</v>
      </c>
      <c r="R2076">
        <v>15</v>
      </c>
      <c r="S2076">
        <v>0</v>
      </c>
      <c r="T2076">
        <v>-13.5</v>
      </c>
      <c r="U2076">
        <v>0</v>
      </c>
      <c r="V2076">
        <v>-4.2</v>
      </c>
      <c r="W2076" t="str">
        <f t="shared" si="58"/>
        <v>g502,9,g503,6</v>
      </c>
      <c r="X2076" s="1" t="s">
        <v>347</v>
      </c>
      <c r="Y2076" s="2" t="str">
        <f>IF(AND(ISBLANK(X2076),OR(NOT(ISBLANK(Z2076)),NOT(ISBLANK(AA2076)))),#N/A,
IF(ISBLANK(X2076),"",
IF(AND(NOT(ISERROR(VLOOKUP(X2076,MonsterTable!$A:$B,MATCH(MonsterTable!$B$1,MonsterTable!$A$1:$B$1,0),0))),OR(ISBLANK(Z2076),ISBLANK(AA2076))),#N/A,
IFERROR(VLOOKUP(X2076,MonsterTable!$A:$B,MATCH(MonsterTable!$B$1,MonsterTable!$A$1:$B$1,0),0),
IF(OR(NOT(ISBLANK(Z2076)),ISBLANK(AA2076)),#N/A,
IF(X2076="empty","empty",
VLOOKUP(X2076,MonsterGroupTable!$A:$A,1,0)))))))</f>
        <v>g502</v>
      </c>
      <c r="AA2076">
        <v>9</v>
      </c>
      <c r="AE2076" s="1" t="s">
        <v>349</v>
      </c>
      <c r="AF2076" s="2" t="str">
        <f>IF(AND(ISBLANK(AE2076),OR(NOT(ISBLANK(AG2076)),NOT(ISBLANK(AH2076)))),#N/A,
IF(ISBLANK(AE2076),"",
IF(AND(NOT(ISERROR(VLOOKUP(AE2076,MonsterTable!$A:$B,MATCH(MonsterTable!$B$1,MonsterTable!$A$1:$B$1,0),0))),OR(ISBLANK(AG2076),ISBLANK(AH2076))),#N/A,
IFERROR(VLOOKUP(AE2076,MonsterTable!$A:$B,MATCH(MonsterTable!$B$1,MonsterTable!$A$1:$B$1,0),0),
IF(OR(NOT(ISBLANK(AG2076)),ISBLANK(AH2076)),#N/A,
IF(AE2076="empty","empty",
VLOOKUP(AE2076,MonsterGroupTable!$A:$A,1,0)))))))</f>
        <v>g503</v>
      </c>
      <c r="AH2076">
        <v>6</v>
      </c>
      <c r="AM2076" s="2" t="str">
        <f>IF(AND(ISBLANK(AL2076),OR(NOT(ISBLANK(AN2076)),NOT(ISBLANK(AO2076)))),#N/A,
IF(ISBLANK(AL2076),"",
IF(AND(NOT(ISERROR(VLOOKUP(AL2076,MonsterTable!$A:$B,MATCH(MonsterTable!$B$1,MonsterTable!$A$1:$B$1,0),0))),OR(ISBLANK(AN2076),ISBLANK(AO2076))),#N/A,
IFERROR(VLOOKUP(AL2076,MonsterTable!$A:$B,MATCH(MonsterTable!$B$1,MonsterTable!$A$1:$B$1,0),0),
IF(OR(NOT(ISBLANK(AN2076)),ISBLANK(AO2076)),#N/A,
IF(AL2076="empty","empty",
VLOOKUP(AL2076,MonsterGroupTable!$A:$A,1,0)))))))</f>
        <v/>
      </c>
      <c r="AT2076" s="2" t="str">
        <f>IF(AND(ISBLANK(AS2076),OR(NOT(ISBLANK(AU2076)),NOT(ISBLANK(AV2076)))),#N/A,
IF(ISBLANK(AS2076),"",
IF(AND(NOT(ISERROR(VLOOKUP(AS2076,MonsterTable!$A:$B,MATCH(MonsterTable!$B$1,MonsterTable!$A$1:$B$1,0),0))),OR(ISBLANK(AU2076),ISBLANK(AV2076))),#N/A,
IFERROR(VLOOKUP(AS2076,MonsterTable!$A:$B,MATCH(MonsterTable!$B$1,MonsterTable!$A$1:$B$1,0),0),
IF(OR(NOT(ISBLANK(AU2076)),ISBLANK(AV2076)),#N/A,
IF(AS2076="empty","empty",
VLOOKUP(AS2076,MonsterGroupTable!$A:$A,1,0)))))))</f>
        <v/>
      </c>
      <c r="BA2076" s="2" t="str">
        <f>IF(AND(ISBLANK(AZ2076),OR(NOT(ISBLANK(BB2076)),NOT(ISBLANK(BC2076)))),#N/A,
IF(ISBLANK(AZ2076),"",
IF(AND(NOT(ISERROR(VLOOKUP(AZ2076,MonsterTable!$A:$B,MATCH(MonsterTable!$B$1,MonsterTable!$A$1:$B$1,0),0))),OR(ISBLANK(BB2076),ISBLANK(BC2076))),#N/A,
IFERROR(VLOOKUP(AZ2076,MonsterTable!$A:$B,MATCH(MonsterTable!$B$1,MonsterTable!$A$1:$B$1,0),0),
IF(OR(NOT(ISBLANK(BB2076)),ISBLANK(BC2076)),#N/A,
IF(AZ2076="empty","empty",
VLOOKUP(AZ2076,MonsterGroupTable!$A:$A,1,0)))))))</f>
        <v/>
      </c>
      <c r="BH2076" s="2" t="str">
        <f>IF(AND(ISBLANK(BG2076),OR(NOT(ISBLANK(BI2076)),NOT(ISBLANK(BJ2076)))),#N/A,
IF(ISBLANK(BG2076),"",
IF(AND(NOT(ISERROR(VLOOKUP(BG2076,MonsterTable!$A:$B,MATCH(MonsterTable!$B$1,MonsterTable!$A$1:$B$1,0),0))),OR(ISBLANK(BI2076),ISBLANK(BJ2076))),#N/A,
IFERROR(VLOOKUP(BG2076,MonsterTable!$A:$B,MATCH(MonsterTable!$B$1,MonsterTable!$A$1:$B$1,0),0),
IF(OR(NOT(ISBLANK(BI2076)),ISBLANK(BJ2076)),#N/A,
IF(BG2076="empty","empty",
VLOOKUP(BG2076,MonsterGroupTable!$A:$A,1,0)))))))</f>
        <v/>
      </c>
      <c r="BO2076" s="2" t="str">
        <f>IF(AND(ISBLANK(BN2076),OR(NOT(ISBLANK(BP2076)),NOT(ISBLANK(BQ2076)))),#N/A,
IF(ISBLANK(BN2076),"",
IF(AND(NOT(ISERROR(VLOOKUP(BN2076,MonsterTable!$A:$B,MATCH(MonsterTable!$B$1,MonsterTable!$A$1:$B$1,0),0))),OR(ISBLANK(BP2076),ISBLANK(BQ2076))),#N/A,
IFERROR(VLOOKUP(BN2076,MonsterTable!$A:$B,MATCH(MonsterTable!$B$1,MonsterTable!$A$1:$B$1,0),0),
IF(OR(NOT(ISBLANK(BP2076)),ISBLANK(BQ2076)),#N/A,
IF(BN2076="empty","empty",
VLOOKUP(BN2076,MonsterGroupTable!$A:$A,1,0)))))))</f>
        <v/>
      </c>
      <c r="BV2076" s="2" t="str">
        <f>IF(AND(ISBLANK(BU2076),OR(NOT(ISBLANK(BW2076)),NOT(ISBLANK(BX2076)))),#N/A,
IF(ISBLANK(BU2076),"",
IF(AND(NOT(ISERROR(VLOOKUP(BU2076,MonsterTable!$A:$B,MATCH(MonsterTable!$B$1,MonsterTable!$A$1:$B$1,0),0))),OR(ISBLANK(BW2076),ISBLANK(BX2076))),#N/A,
IFERROR(VLOOKUP(BU2076,MonsterTable!$A:$B,MATCH(MonsterTable!$B$1,MonsterTable!$A$1:$B$1,0),0),
IF(OR(NOT(ISBLANK(BW2076)),ISBLANK(BX2076)),#N/A,
IF(BU2076="empty","empty",
VLOOKUP(BU2076,MonsterGroupTable!$A:$A,1,0)))))))</f>
        <v/>
      </c>
      <c r="CC2076" s="2" t="str">
        <f>IF(AND(ISBLANK(CB2076),OR(NOT(ISBLANK(CD2076)),NOT(ISBLANK(CE2076)))),#N/A,
IF(ISBLANK(CB2076),"",
IF(AND(NOT(ISERROR(VLOOKUP(CB2076,MonsterTable!$A:$B,MATCH(MonsterTable!$B$1,MonsterTable!$A$1:$B$1,0),0))),OR(ISBLANK(CD2076),ISBLANK(CE2076))),#N/A,
IFERROR(VLOOKUP(CB2076,MonsterTable!$A:$B,MATCH(MonsterTable!$B$1,MonsterTable!$A$1:$B$1,0),0),
IF(OR(NOT(ISBLANK(CD2076)),ISBLANK(CE2076)),#N/A,
IF(CB2076="empty","empty",
VLOOKUP(CB2076,MonsterGroupTable!$A:$A,1,0)))))))</f>
        <v/>
      </c>
      <c r="CJ2076" s="2" t="str">
        <f>IF(AND(ISBLANK(CI2076),OR(NOT(ISBLANK(CK2076)),NOT(ISBLANK(CL2076)))),#N/A,
IF(ISBLANK(CI2076),"",
IF(AND(NOT(ISERROR(VLOOKUP(CI2076,MonsterTable!$A:$B,MATCH(MonsterTable!$B$1,MonsterTable!$A$1:$B$1,0),0))),OR(ISBLANK(CK2076),ISBLANK(CL2076))),#N/A,
IFERROR(VLOOKUP(CI2076,MonsterTable!$A:$B,MATCH(MonsterTable!$B$1,MonsterTable!$A$1:$B$1,0),0),
IF(OR(NOT(ISBLANK(CK2076)),ISBLANK(CL2076)),#N/A,
IF(CI2076="empty","empty",
VLOOKUP(CI2076,MonsterGroupTable!$A:$A,1,0)))))))</f>
        <v/>
      </c>
    </row>
    <row r="2077" spans="1:88">
      <c r="A2077">
        <v>50010</v>
      </c>
      <c r="B2077">
        <f t="shared" si="74"/>
        <v>1.2</v>
      </c>
      <c r="C2077">
        <f t="shared" si="75"/>
        <v>1.1000000000000001</v>
      </c>
      <c r="F2077">
        <v>17240</v>
      </c>
      <c r="G2077">
        <v>0</v>
      </c>
      <c r="H2077">
        <v>0</v>
      </c>
      <c r="I2077">
        <v>0</v>
      </c>
      <c r="J2077">
        <v>0</v>
      </c>
      <c r="K2077" t="s">
        <v>110</v>
      </c>
      <c r="L2077" t="s">
        <v>106</v>
      </c>
      <c r="M2077" t="s">
        <v>107</v>
      </c>
      <c r="N2077" t="s">
        <v>109</v>
      </c>
      <c r="O2077">
        <v>0</v>
      </c>
      <c r="P2077">
        <v>-4.75</v>
      </c>
      <c r="Q2077">
        <v>0</v>
      </c>
      <c r="R2077">
        <v>15</v>
      </c>
      <c r="S2077">
        <v>0</v>
      </c>
      <c r="T2077">
        <v>-13.5</v>
      </c>
      <c r="U2077">
        <v>0</v>
      </c>
      <c r="V2077">
        <v>-4.2</v>
      </c>
      <c r="W2077" t="str">
        <f t="shared" si="58"/>
        <v>g502,9,g503,6</v>
      </c>
      <c r="X2077" s="1" t="s">
        <v>347</v>
      </c>
      <c r="Y2077" s="2" t="str">
        <f>IF(AND(ISBLANK(X2077),OR(NOT(ISBLANK(Z2077)),NOT(ISBLANK(AA2077)))),#N/A,
IF(ISBLANK(X2077),"",
IF(AND(NOT(ISERROR(VLOOKUP(X2077,MonsterTable!$A:$B,MATCH(MonsterTable!$B$1,MonsterTable!$A$1:$B$1,0),0))),OR(ISBLANK(Z2077),ISBLANK(AA2077))),#N/A,
IFERROR(VLOOKUP(X2077,MonsterTable!$A:$B,MATCH(MonsterTable!$B$1,MonsterTable!$A$1:$B$1,0),0),
IF(OR(NOT(ISBLANK(Z2077)),ISBLANK(AA2077)),#N/A,
IF(X2077="empty","empty",
VLOOKUP(X2077,MonsterGroupTable!$A:$A,1,0)))))))</f>
        <v>g502</v>
      </c>
      <c r="AA2077">
        <v>9</v>
      </c>
      <c r="AE2077" s="1" t="s">
        <v>349</v>
      </c>
      <c r="AF2077" s="2" t="str">
        <f>IF(AND(ISBLANK(AE2077),OR(NOT(ISBLANK(AG2077)),NOT(ISBLANK(AH2077)))),#N/A,
IF(ISBLANK(AE2077),"",
IF(AND(NOT(ISERROR(VLOOKUP(AE2077,MonsterTable!$A:$B,MATCH(MonsterTable!$B$1,MonsterTable!$A$1:$B$1,0),0))),OR(ISBLANK(AG2077),ISBLANK(AH2077))),#N/A,
IFERROR(VLOOKUP(AE2077,MonsterTable!$A:$B,MATCH(MonsterTable!$B$1,MonsterTable!$A$1:$B$1,0),0),
IF(OR(NOT(ISBLANK(AG2077)),ISBLANK(AH2077)),#N/A,
IF(AE2077="empty","empty",
VLOOKUP(AE2077,MonsterGroupTable!$A:$A,1,0)))))))</f>
        <v>g503</v>
      </c>
      <c r="AH2077">
        <v>6</v>
      </c>
      <c r="AM2077" s="2" t="str">
        <f>IF(AND(ISBLANK(AL2077),OR(NOT(ISBLANK(AN2077)),NOT(ISBLANK(AO2077)))),#N/A,
IF(ISBLANK(AL2077),"",
IF(AND(NOT(ISERROR(VLOOKUP(AL2077,MonsterTable!$A:$B,MATCH(MonsterTable!$B$1,MonsterTable!$A$1:$B$1,0),0))),OR(ISBLANK(AN2077),ISBLANK(AO2077))),#N/A,
IFERROR(VLOOKUP(AL2077,MonsterTable!$A:$B,MATCH(MonsterTable!$B$1,MonsterTable!$A$1:$B$1,0),0),
IF(OR(NOT(ISBLANK(AN2077)),ISBLANK(AO2077)),#N/A,
IF(AL2077="empty","empty",
VLOOKUP(AL2077,MonsterGroupTable!$A:$A,1,0)))))))</f>
        <v/>
      </c>
      <c r="AT2077" s="2" t="str">
        <f>IF(AND(ISBLANK(AS2077),OR(NOT(ISBLANK(AU2077)),NOT(ISBLANK(AV2077)))),#N/A,
IF(ISBLANK(AS2077),"",
IF(AND(NOT(ISERROR(VLOOKUP(AS2077,MonsterTable!$A:$B,MATCH(MonsterTable!$B$1,MonsterTable!$A$1:$B$1,0),0))),OR(ISBLANK(AU2077),ISBLANK(AV2077))),#N/A,
IFERROR(VLOOKUP(AS2077,MonsterTable!$A:$B,MATCH(MonsterTable!$B$1,MonsterTable!$A$1:$B$1,0),0),
IF(OR(NOT(ISBLANK(AU2077)),ISBLANK(AV2077)),#N/A,
IF(AS2077="empty","empty",
VLOOKUP(AS2077,MonsterGroupTable!$A:$A,1,0)))))))</f>
        <v/>
      </c>
      <c r="BA2077" s="2" t="str">
        <f>IF(AND(ISBLANK(AZ2077),OR(NOT(ISBLANK(BB2077)),NOT(ISBLANK(BC2077)))),#N/A,
IF(ISBLANK(AZ2077),"",
IF(AND(NOT(ISERROR(VLOOKUP(AZ2077,MonsterTable!$A:$B,MATCH(MonsterTable!$B$1,MonsterTable!$A$1:$B$1,0),0))),OR(ISBLANK(BB2077),ISBLANK(BC2077))),#N/A,
IFERROR(VLOOKUP(AZ2077,MonsterTable!$A:$B,MATCH(MonsterTable!$B$1,MonsterTable!$A$1:$B$1,0),0),
IF(OR(NOT(ISBLANK(BB2077)),ISBLANK(BC2077)),#N/A,
IF(AZ2077="empty","empty",
VLOOKUP(AZ2077,MonsterGroupTable!$A:$A,1,0)))))))</f>
        <v/>
      </c>
      <c r="BH2077" s="2" t="str">
        <f>IF(AND(ISBLANK(BG2077),OR(NOT(ISBLANK(BI2077)),NOT(ISBLANK(BJ2077)))),#N/A,
IF(ISBLANK(BG2077),"",
IF(AND(NOT(ISERROR(VLOOKUP(BG2077,MonsterTable!$A:$B,MATCH(MonsterTable!$B$1,MonsterTable!$A$1:$B$1,0),0))),OR(ISBLANK(BI2077),ISBLANK(BJ2077))),#N/A,
IFERROR(VLOOKUP(BG2077,MonsterTable!$A:$B,MATCH(MonsterTable!$B$1,MonsterTable!$A$1:$B$1,0),0),
IF(OR(NOT(ISBLANK(BI2077)),ISBLANK(BJ2077)),#N/A,
IF(BG2077="empty","empty",
VLOOKUP(BG2077,MonsterGroupTable!$A:$A,1,0)))))))</f>
        <v/>
      </c>
      <c r="BO2077" s="2" t="str">
        <f>IF(AND(ISBLANK(BN2077),OR(NOT(ISBLANK(BP2077)),NOT(ISBLANK(BQ2077)))),#N/A,
IF(ISBLANK(BN2077),"",
IF(AND(NOT(ISERROR(VLOOKUP(BN2077,MonsterTable!$A:$B,MATCH(MonsterTable!$B$1,MonsterTable!$A$1:$B$1,0),0))),OR(ISBLANK(BP2077),ISBLANK(BQ2077))),#N/A,
IFERROR(VLOOKUP(BN2077,MonsterTable!$A:$B,MATCH(MonsterTable!$B$1,MonsterTable!$A$1:$B$1,0),0),
IF(OR(NOT(ISBLANK(BP2077)),ISBLANK(BQ2077)),#N/A,
IF(BN2077="empty","empty",
VLOOKUP(BN2077,MonsterGroupTable!$A:$A,1,0)))))))</f>
        <v/>
      </c>
      <c r="BV2077" s="2" t="str">
        <f>IF(AND(ISBLANK(BU2077),OR(NOT(ISBLANK(BW2077)),NOT(ISBLANK(BX2077)))),#N/A,
IF(ISBLANK(BU2077),"",
IF(AND(NOT(ISERROR(VLOOKUP(BU2077,MonsterTable!$A:$B,MATCH(MonsterTable!$B$1,MonsterTable!$A$1:$B$1,0),0))),OR(ISBLANK(BW2077),ISBLANK(BX2077))),#N/A,
IFERROR(VLOOKUP(BU2077,MonsterTable!$A:$B,MATCH(MonsterTable!$B$1,MonsterTable!$A$1:$B$1,0),0),
IF(OR(NOT(ISBLANK(BW2077)),ISBLANK(BX2077)),#N/A,
IF(BU2077="empty","empty",
VLOOKUP(BU2077,MonsterGroupTable!$A:$A,1,0)))))))</f>
        <v/>
      </c>
      <c r="CC2077" s="2" t="str">
        <f>IF(AND(ISBLANK(CB2077),OR(NOT(ISBLANK(CD2077)),NOT(ISBLANK(CE2077)))),#N/A,
IF(ISBLANK(CB2077),"",
IF(AND(NOT(ISERROR(VLOOKUP(CB2077,MonsterTable!$A:$B,MATCH(MonsterTable!$B$1,MonsterTable!$A$1:$B$1,0),0))),OR(ISBLANK(CD2077),ISBLANK(CE2077))),#N/A,
IFERROR(VLOOKUP(CB2077,MonsterTable!$A:$B,MATCH(MonsterTable!$B$1,MonsterTable!$A$1:$B$1,0),0),
IF(OR(NOT(ISBLANK(CD2077)),ISBLANK(CE2077)),#N/A,
IF(CB2077="empty","empty",
VLOOKUP(CB2077,MonsterGroupTable!$A:$A,1,0)))))))</f>
        <v/>
      </c>
      <c r="CJ2077" s="2" t="str">
        <f>IF(AND(ISBLANK(CI2077),OR(NOT(ISBLANK(CK2077)),NOT(ISBLANK(CL2077)))),#N/A,
IF(ISBLANK(CI2077),"",
IF(AND(NOT(ISERROR(VLOOKUP(CI2077,MonsterTable!$A:$B,MATCH(MonsterTable!$B$1,MonsterTable!$A$1:$B$1,0),0))),OR(ISBLANK(CK2077),ISBLANK(CL2077))),#N/A,
IFERROR(VLOOKUP(CI2077,MonsterTable!$A:$B,MATCH(MonsterTable!$B$1,MonsterTable!$A$1:$B$1,0),0),
IF(OR(NOT(ISBLANK(CK2077)),ISBLANK(CL2077)),#N/A,
IF(CI2077="empty","empty",
VLOOKUP(CI2077,MonsterGroupTable!$A:$A,1,0)))))))</f>
        <v/>
      </c>
    </row>
    <row r="2078" spans="1:88">
      <c r="A2078">
        <v>50011</v>
      </c>
      <c r="B2078">
        <f t="shared" si="74"/>
        <v>1.1000000000000001</v>
      </c>
      <c r="C2078">
        <f t="shared" si="75"/>
        <v>1.1000000000000001</v>
      </c>
      <c r="F2078">
        <v>22760</v>
      </c>
      <c r="G2078">
        <v>0</v>
      </c>
      <c r="H2078">
        <v>0</v>
      </c>
      <c r="I2078">
        <v>0</v>
      </c>
      <c r="J2078">
        <v>0</v>
      </c>
      <c r="K2078" t="s">
        <v>110</v>
      </c>
      <c r="L2078" t="s">
        <v>106</v>
      </c>
      <c r="M2078" t="s">
        <v>107</v>
      </c>
      <c r="N2078" t="s">
        <v>109</v>
      </c>
      <c r="O2078">
        <v>0</v>
      </c>
      <c r="P2078">
        <v>-4.75</v>
      </c>
      <c r="Q2078">
        <v>0</v>
      </c>
      <c r="R2078">
        <v>15</v>
      </c>
      <c r="S2078">
        <v>0</v>
      </c>
      <c r="T2078">
        <v>-13.5</v>
      </c>
      <c r="U2078">
        <v>0</v>
      </c>
      <c r="V2078">
        <v>-4.2</v>
      </c>
      <c r="W2078" t="str">
        <f t="shared" si="58"/>
        <v>g502,9,g503,6</v>
      </c>
      <c r="X2078" s="1" t="s">
        <v>347</v>
      </c>
      <c r="Y2078" s="2" t="str">
        <f>IF(AND(ISBLANK(X2078),OR(NOT(ISBLANK(Z2078)),NOT(ISBLANK(AA2078)))),#N/A,
IF(ISBLANK(X2078),"",
IF(AND(NOT(ISERROR(VLOOKUP(X2078,MonsterTable!$A:$B,MATCH(MonsterTable!$B$1,MonsterTable!$A$1:$B$1,0),0))),OR(ISBLANK(Z2078),ISBLANK(AA2078))),#N/A,
IFERROR(VLOOKUP(X2078,MonsterTable!$A:$B,MATCH(MonsterTable!$B$1,MonsterTable!$A$1:$B$1,0),0),
IF(OR(NOT(ISBLANK(Z2078)),ISBLANK(AA2078)),#N/A,
IF(X2078="empty","empty",
VLOOKUP(X2078,MonsterGroupTable!$A:$A,1,0)))))))</f>
        <v>g502</v>
      </c>
      <c r="AA2078">
        <v>9</v>
      </c>
      <c r="AE2078" s="1" t="s">
        <v>349</v>
      </c>
      <c r="AF2078" s="2" t="str">
        <f>IF(AND(ISBLANK(AE2078),OR(NOT(ISBLANK(AG2078)),NOT(ISBLANK(AH2078)))),#N/A,
IF(ISBLANK(AE2078),"",
IF(AND(NOT(ISERROR(VLOOKUP(AE2078,MonsterTable!$A:$B,MATCH(MonsterTable!$B$1,MonsterTable!$A$1:$B$1,0),0))),OR(ISBLANK(AG2078),ISBLANK(AH2078))),#N/A,
IFERROR(VLOOKUP(AE2078,MonsterTable!$A:$B,MATCH(MonsterTable!$B$1,MonsterTable!$A$1:$B$1,0),0),
IF(OR(NOT(ISBLANK(AG2078)),ISBLANK(AH2078)),#N/A,
IF(AE2078="empty","empty",
VLOOKUP(AE2078,MonsterGroupTable!$A:$A,1,0)))))))</f>
        <v>g503</v>
      </c>
      <c r="AH2078">
        <v>6</v>
      </c>
      <c r="AM2078" s="2" t="str">
        <f>IF(AND(ISBLANK(AL2078),OR(NOT(ISBLANK(AN2078)),NOT(ISBLANK(AO2078)))),#N/A,
IF(ISBLANK(AL2078),"",
IF(AND(NOT(ISERROR(VLOOKUP(AL2078,MonsterTable!$A:$B,MATCH(MonsterTable!$B$1,MonsterTable!$A$1:$B$1,0),0))),OR(ISBLANK(AN2078),ISBLANK(AO2078))),#N/A,
IFERROR(VLOOKUP(AL2078,MonsterTable!$A:$B,MATCH(MonsterTable!$B$1,MonsterTable!$A$1:$B$1,0),0),
IF(OR(NOT(ISBLANK(AN2078)),ISBLANK(AO2078)),#N/A,
IF(AL2078="empty","empty",
VLOOKUP(AL2078,MonsterGroupTable!$A:$A,1,0)))))))</f>
        <v/>
      </c>
      <c r="AT2078" s="2" t="str">
        <f>IF(AND(ISBLANK(AS2078),OR(NOT(ISBLANK(AU2078)),NOT(ISBLANK(AV2078)))),#N/A,
IF(ISBLANK(AS2078),"",
IF(AND(NOT(ISERROR(VLOOKUP(AS2078,MonsterTable!$A:$B,MATCH(MonsterTable!$B$1,MonsterTable!$A$1:$B$1,0),0))),OR(ISBLANK(AU2078),ISBLANK(AV2078))),#N/A,
IFERROR(VLOOKUP(AS2078,MonsterTable!$A:$B,MATCH(MonsterTable!$B$1,MonsterTable!$A$1:$B$1,0),0),
IF(OR(NOT(ISBLANK(AU2078)),ISBLANK(AV2078)),#N/A,
IF(AS2078="empty","empty",
VLOOKUP(AS2078,MonsterGroupTable!$A:$A,1,0)))))))</f>
        <v/>
      </c>
      <c r="BA2078" s="2" t="str">
        <f>IF(AND(ISBLANK(AZ2078),OR(NOT(ISBLANK(BB2078)),NOT(ISBLANK(BC2078)))),#N/A,
IF(ISBLANK(AZ2078),"",
IF(AND(NOT(ISERROR(VLOOKUP(AZ2078,MonsterTable!$A:$B,MATCH(MonsterTable!$B$1,MonsterTable!$A$1:$B$1,0),0))),OR(ISBLANK(BB2078),ISBLANK(BC2078))),#N/A,
IFERROR(VLOOKUP(AZ2078,MonsterTable!$A:$B,MATCH(MonsterTable!$B$1,MonsterTable!$A$1:$B$1,0),0),
IF(OR(NOT(ISBLANK(BB2078)),ISBLANK(BC2078)),#N/A,
IF(AZ2078="empty","empty",
VLOOKUP(AZ2078,MonsterGroupTable!$A:$A,1,0)))))))</f>
        <v/>
      </c>
      <c r="BH2078" s="2" t="str">
        <f>IF(AND(ISBLANK(BG2078),OR(NOT(ISBLANK(BI2078)),NOT(ISBLANK(BJ2078)))),#N/A,
IF(ISBLANK(BG2078),"",
IF(AND(NOT(ISERROR(VLOOKUP(BG2078,MonsterTable!$A:$B,MATCH(MonsterTable!$B$1,MonsterTable!$A$1:$B$1,0),0))),OR(ISBLANK(BI2078),ISBLANK(BJ2078))),#N/A,
IFERROR(VLOOKUP(BG2078,MonsterTable!$A:$B,MATCH(MonsterTable!$B$1,MonsterTable!$A$1:$B$1,0),0),
IF(OR(NOT(ISBLANK(BI2078)),ISBLANK(BJ2078)),#N/A,
IF(BG2078="empty","empty",
VLOOKUP(BG2078,MonsterGroupTable!$A:$A,1,0)))))))</f>
        <v/>
      </c>
      <c r="BO2078" s="2" t="str">
        <f>IF(AND(ISBLANK(BN2078),OR(NOT(ISBLANK(BP2078)),NOT(ISBLANK(BQ2078)))),#N/A,
IF(ISBLANK(BN2078),"",
IF(AND(NOT(ISERROR(VLOOKUP(BN2078,MonsterTable!$A:$B,MATCH(MonsterTable!$B$1,MonsterTable!$A$1:$B$1,0),0))),OR(ISBLANK(BP2078),ISBLANK(BQ2078))),#N/A,
IFERROR(VLOOKUP(BN2078,MonsterTable!$A:$B,MATCH(MonsterTable!$B$1,MonsterTable!$A$1:$B$1,0),0),
IF(OR(NOT(ISBLANK(BP2078)),ISBLANK(BQ2078)),#N/A,
IF(BN2078="empty","empty",
VLOOKUP(BN2078,MonsterGroupTable!$A:$A,1,0)))))))</f>
        <v/>
      </c>
      <c r="BV2078" s="2" t="str">
        <f>IF(AND(ISBLANK(BU2078),OR(NOT(ISBLANK(BW2078)),NOT(ISBLANK(BX2078)))),#N/A,
IF(ISBLANK(BU2078),"",
IF(AND(NOT(ISERROR(VLOOKUP(BU2078,MonsterTable!$A:$B,MATCH(MonsterTable!$B$1,MonsterTable!$A$1:$B$1,0),0))),OR(ISBLANK(BW2078),ISBLANK(BX2078))),#N/A,
IFERROR(VLOOKUP(BU2078,MonsterTable!$A:$B,MATCH(MonsterTable!$B$1,MonsterTable!$A$1:$B$1,0),0),
IF(OR(NOT(ISBLANK(BW2078)),ISBLANK(BX2078)),#N/A,
IF(BU2078="empty","empty",
VLOOKUP(BU2078,MonsterGroupTable!$A:$A,1,0)))))))</f>
        <v/>
      </c>
      <c r="CC2078" s="2" t="str">
        <f>IF(AND(ISBLANK(CB2078),OR(NOT(ISBLANK(CD2078)),NOT(ISBLANK(CE2078)))),#N/A,
IF(ISBLANK(CB2078),"",
IF(AND(NOT(ISERROR(VLOOKUP(CB2078,MonsterTable!$A:$B,MATCH(MonsterTable!$B$1,MonsterTable!$A$1:$B$1,0),0))),OR(ISBLANK(CD2078),ISBLANK(CE2078))),#N/A,
IFERROR(VLOOKUP(CB2078,MonsterTable!$A:$B,MATCH(MonsterTable!$B$1,MonsterTable!$A$1:$B$1,0),0),
IF(OR(NOT(ISBLANK(CD2078)),ISBLANK(CE2078)),#N/A,
IF(CB2078="empty","empty",
VLOOKUP(CB2078,MonsterGroupTable!$A:$A,1,0)))))))</f>
        <v/>
      </c>
      <c r="CJ2078" s="2" t="str">
        <f>IF(AND(ISBLANK(CI2078),OR(NOT(ISBLANK(CK2078)),NOT(ISBLANK(CL2078)))),#N/A,
IF(ISBLANK(CI2078),"",
IF(AND(NOT(ISERROR(VLOOKUP(CI2078,MonsterTable!$A:$B,MATCH(MonsterTable!$B$1,MonsterTable!$A$1:$B$1,0),0))),OR(ISBLANK(CK2078),ISBLANK(CL2078))),#N/A,
IFERROR(VLOOKUP(CI2078,MonsterTable!$A:$B,MATCH(MonsterTable!$B$1,MonsterTable!$A$1:$B$1,0),0),
IF(OR(NOT(ISBLANK(CK2078)),ISBLANK(CL2078)),#N/A,
IF(CI2078="empty","empty",
VLOOKUP(CI2078,MonsterGroupTable!$A:$A,1,0)))))))</f>
        <v/>
      </c>
    </row>
    <row r="2079" spans="1:88">
      <c r="A2079">
        <v>50012</v>
      </c>
      <c r="B2079">
        <f t="shared" si="74"/>
        <v>1.1000000000000001</v>
      </c>
      <c r="C2079">
        <f t="shared" si="75"/>
        <v>1.1000000000000001</v>
      </c>
      <c r="F2079">
        <v>29660</v>
      </c>
      <c r="G2079">
        <v>0</v>
      </c>
      <c r="H2079">
        <v>0</v>
      </c>
      <c r="I2079">
        <v>0</v>
      </c>
      <c r="J2079">
        <v>0</v>
      </c>
      <c r="K2079" t="s">
        <v>110</v>
      </c>
      <c r="L2079" t="s">
        <v>106</v>
      </c>
      <c r="M2079" t="s">
        <v>107</v>
      </c>
      <c r="N2079" t="s">
        <v>109</v>
      </c>
      <c r="O2079">
        <v>0</v>
      </c>
      <c r="P2079">
        <v>-4.75</v>
      </c>
      <c r="Q2079">
        <v>0</v>
      </c>
      <c r="R2079">
        <v>15</v>
      </c>
      <c r="S2079">
        <v>0</v>
      </c>
      <c r="T2079">
        <v>-13.5</v>
      </c>
      <c r="U2079">
        <v>0</v>
      </c>
      <c r="V2079">
        <v>-4.2</v>
      </c>
      <c r="W2079" t="str">
        <f t="shared" si="58"/>
        <v>g502,9,g503,6</v>
      </c>
      <c r="X2079" s="1" t="s">
        <v>347</v>
      </c>
      <c r="Y2079" s="2" t="str">
        <f>IF(AND(ISBLANK(X2079),OR(NOT(ISBLANK(Z2079)),NOT(ISBLANK(AA2079)))),#N/A,
IF(ISBLANK(X2079),"",
IF(AND(NOT(ISERROR(VLOOKUP(X2079,MonsterTable!$A:$B,MATCH(MonsterTable!$B$1,MonsterTable!$A$1:$B$1,0),0))),OR(ISBLANK(Z2079),ISBLANK(AA2079))),#N/A,
IFERROR(VLOOKUP(X2079,MonsterTable!$A:$B,MATCH(MonsterTable!$B$1,MonsterTable!$A$1:$B$1,0),0),
IF(OR(NOT(ISBLANK(Z2079)),ISBLANK(AA2079)),#N/A,
IF(X2079="empty","empty",
VLOOKUP(X2079,MonsterGroupTable!$A:$A,1,0)))))))</f>
        <v>g502</v>
      </c>
      <c r="AA2079">
        <v>9</v>
      </c>
      <c r="AE2079" s="1" t="s">
        <v>349</v>
      </c>
      <c r="AF2079" s="2" t="str">
        <f>IF(AND(ISBLANK(AE2079),OR(NOT(ISBLANK(AG2079)),NOT(ISBLANK(AH2079)))),#N/A,
IF(ISBLANK(AE2079),"",
IF(AND(NOT(ISERROR(VLOOKUP(AE2079,MonsterTable!$A:$B,MATCH(MonsterTable!$B$1,MonsterTable!$A$1:$B$1,0),0))),OR(ISBLANK(AG2079),ISBLANK(AH2079))),#N/A,
IFERROR(VLOOKUP(AE2079,MonsterTable!$A:$B,MATCH(MonsterTable!$B$1,MonsterTable!$A$1:$B$1,0),0),
IF(OR(NOT(ISBLANK(AG2079)),ISBLANK(AH2079)),#N/A,
IF(AE2079="empty","empty",
VLOOKUP(AE2079,MonsterGroupTable!$A:$A,1,0)))))))</f>
        <v>g503</v>
      </c>
      <c r="AH2079">
        <v>6</v>
      </c>
      <c r="AM2079" s="2" t="str">
        <f>IF(AND(ISBLANK(AL2079),OR(NOT(ISBLANK(AN2079)),NOT(ISBLANK(AO2079)))),#N/A,
IF(ISBLANK(AL2079),"",
IF(AND(NOT(ISERROR(VLOOKUP(AL2079,MonsterTable!$A:$B,MATCH(MonsterTable!$B$1,MonsterTable!$A$1:$B$1,0),0))),OR(ISBLANK(AN2079),ISBLANK(AO2079))),#N/A,
IFERROR(VLOOKUP(AL2079,MonsterTable!$A:$B,MATCH(MonsterTable!$B$1,MonsterTable!$A$1:$B$1,0),0),
IF(OR(NOT(ISBLANK(AN2079)),ISBLANK(AO2079)),#N/A,
IF(AL2079="empty","empty",
VLOOKUP(AL2079,MonsterGroupTable!$A:$A,1,0)))))))</f>
        <v/>
      </c>
      <c r="AT2079" s="2" t="str">
        <f>IF(AND(ISBLANK(AS2079),OR(NOT(ISBLANK(AU2079)),NOT(ISBLANK(AV2079)))),#N/A,
IF(ISBLANK(AS2079),"",
IF(AND(NOT(ISERROR(VLOOKUP(AS2079,MonsterTable!$A:$B,MATCH(MonsterTable!$B$1,MonsterTable!$A$1:$B$1,0),0))),OR(ISBLANK(AU2079),ISBLANK(AV2079))),#N/A,
IFERROR(VLOOKUP(AS2079,MonsterTable!$A:$B,MATCH(MonsterTable!$B$1,MonsterTable!$A$1:$B$1,0),0),
IF(OR(NOT(ISBLANK(AU2079)),ISBLANK(AV2079)),#N/A,
IF(AS2079="empty","empty",
VLOOKUP(AS2079,MonsterGroupTable!$A:$A,1,0)))))))</f>
        <v/>
      </c>
      <c r="BA2079" s="2" t="str">
        <f>IF(AND(ISBLANK(AZ2079),OR(NOT(ISBLANK(BB2079)),NOT(ISBLANK(BC2079)))),#N/A,
IF(ISBLANK(AZ2079),"",
IF(AND(NOT(ISERROR(VLOOKUP(AZ2079,MonsterTable!$A:$B,MATCH(MonsterTable!$B$1,MonsterTable!$A$1:$B$1,0),0))),OR(ISBLANK(BB2079),ISBLANK(BC2079))),#N/A,
IFERROR(VLOOKUP(AZ2079,MonsterTable!$A:$B,MATCH(MonsterTable!$B$1,MonsterTable!$A$1:$B$1,0),0),
IF(OR(NOT(ISBLANK(BB2079)),ISBLANK(BC2079)),#N/A,
IF(AZ2079="empty","empty",
VLOOKUP(AZ2079,MonsterGroupTable!$A:$A,1,0)))))))</f>
        <v/>
      </c>
      <c r="BH2079" s="2" t="str">
        <f>IF(AND(ISBLANK(BG2079),OR(NOT(ISBLANK(BI2079)),NOT(ISBLANK(BJ2079)))),#N/A,
IF(ISBLANK(BG2079),"",
IF(AND(NOT(ISERROR(VLOOKUP(BG2079,MonsterTable!$A:$B,MATCH(MonsterTable!$B$1,MonsterTable!$A$1:$B$1,0),0))),OR(ISBLANK(BI2079),ISBLANK(BJ2079))),#N/A,
IFERROR(VLOOKUP(BG2079,MonsterTable!$A:$B,MATCH(MonsterTable!$B$1,MonsterTable!$A$1:$B$1,0),0),
IF(OR(NOT(ISBLANK(BI2079)),ISBLANK(BJ2079)),#N/A,
IF(BG2079="empty","empty",
VLOOKUP(BG2079,MonsterGroupTable!$A:$A,1,0)))))))</f>
        <v/>
      </c>
      <c r="BO2079" s="2" t="str">
        <f>IF(AND(ISBLANK(BN2079),OR(NOT(ISBLANK(BP2079)),NOT(ISBLANK(BQ2079)))),#N/A,
IF(ISBLANK(BN2079),"",
IF(AND(NOT(ISERROR(VLOOKUP(BN2079,MonsterTable!$A:$B,MATCH(MonsterTable!$B$1,MonsterTable!$A$1:$B$1,0),0))),OR(ISBLANK(BP2079),ISBLANK(BQ2079))),#N/A,
IFERROR(VLOOKUP(BN2079,MonsterTable!$A:$B,MATCH(MonsterTable!$B$1,MonsterTable!$A$1:$B$1,0),0),
IF(OR(NOT(ISBLANK(BP2079)),ISBLANK(BQ2079)),#N/A,
IF(BN2079="empty","empty",
VLOOKUP(BN2079,MonsterGroupTable!$A:$A,1,0)))))))</f>
        <v/>
      </c>
      <c r="BV2079" s="2" t="str">
        <f>IF(AND(ISBLANK(BU2079),OR(NOT(ISBLANK(BW2079)),NOT(ISBLANK(BX2079)))),#N/A,
IF(ISBLANK(BU2079),"",
IF(AND(NOT(ISERROR(VLOOKUP(BU2079,MonsterTable!$A:$B,MATCH(MonsterTable!$B$1,MonsterTable!$A$1:$B$1,0),0))),OR(ISBLANK(BW2079),ISBLANK(BX2079))),#N/A,
IFERROR(VLOOKUP(BU2079,MonsterTable!$A:$B,MATCH(MonsterTable!$B$1,MonsterTable!$A$1:$B$1,0),0),
IF(OR(NOT(ISBLANK(BW2079)),ISBLANK(BX2079)),#N/A,
IF(BU2079="empty","empty",
VLOOKUP(BU2079,MonsterGroupTable!$A:$A,1,0)))))))</f>
        <v/>
      </c>
      <c r="CC2079" s="2" t="str">
        <f>IF(AND(ISBLANK(CB2079),OR(NOT(ISBLANK(CD2079)),NOT(ISBLANK(CE2079)))),#N/A,
IF(ISBLANK(CB2079),"",
IF(AND(NOT(ISERROR(VLOOKUP(CB2079,MonsterTable!$A:$B,MATCH(MonsterTable!$B$1,MonsterTable!$A$1:$B$1,0),0))),OR(ISBLANK(CD2079),ISBLANK(CE2079))),#N/A,
IFERROR(VLOOKUP(CB2079,MonsterTable!$A:$B,MATCH(MonsterTable!$B$1,MonsterTable!$A$1:$B$1,0),0),
IF(OR(NOT(ISBLANK(CD2079)),ISBLANK(CE2079)),#N/A,
IF(CB2079="empty","empty",
VLOOKUP(CB2079,MonsterGroupTable!$A:$A,1,0)))))))</f>
        <v/>
      </c>
      <c r="CJ2079" s="2" t="str">
        <f>IF(AND(ISBLANK(CI2079),OR(NOT(ISBLANK(CK2079)),NOT(ISBLANK(CL2079)))),#N/A,
IF(ISBLANK(CI2079),"",
IF(AND(NOT(ISERROR(VLOOKUP(CI2079,MonsterTable!$A:$B,MATCH(MonsterTable!$B$1,MonsterTable!$A$1:$B$1,0),0))),OR(ISBLANK(CK2079),ISBLANK(CL2079))),#N/A,
IFERROR(VLOOKUP(CI2079,MonsterTable!$A:$B,MATCH(MonsterTable!$B$1,MonsterTable!$A$1:$B$1,0),0),
IF(OR(NOT(ISBLANK(CK2079)),ISBLANK(CL2079)),#N/A,
IF(CI2079="empty","empty",
VLOOKUP(CI2079,MonsterGroupTable!$A:$A,1,0)))))))</f>
        <v/>
      </c>
    </row>
    <row r="2080" spans="1:88">
      <c r="A2080">
        <v>50013</v>
      </c>
      <c r="B2080">
        <f t="shared" si="74"/>
        <v>1.1000000000000001</v>
      </c>
      <c r="C2080">
        <f t="shared" si="75"/>
        <v>1.1000000000000001</v>
      </c>
      <c r="F2080">
        <v>37184</v>
      </c>
      <c r="G2080">
        <v>0</v>
      </c>
      <c r="H2080">
        <v>0</v>
      </c>
      <c r="I2080">
        <v>0</v>
      </c>
      <c r="J2080">
        <v>0</v>
      </c>
      <c r="K2080" t="s">
        <v>110</v>
      </c>
      <c r="L2080" t="s">
        <v>106</v>
      </c>
      <c r="M2080" t="s">
        <v>107</v>
      </c>
      <c r="N2080" t="s">
        <v>109</v>
      </c>
      <c r="O2080">
        <v>0</v>
      </c>
      <c r="P2080">
        <v>-4.75</v>
      </c>
      <c r="Q2080">
        <v>0</v>
      </c>
      <c r="R2080">
        <v>15</v>
      </c>
      <c r="S2080">
        <v>0</v>
      </c>
      <c r="T2080">
        <v>-13.5</v>
      </c>
      <c r="U2080">
        <v>0</v>
      </c>
      <c r="V2080">
        <v>-4.2</v>
      </c>
      <c r="W2080" t="str">
        <f t="shared" si="58"/>
        <v>g502,9,g503,6</v>
      </c>
      <c r="X2080" s="1" t="s">
        <v>347</v>
      </c>
      <c r="Y2080" s="2" t="str">
        <f>IF(AND(ISBLANK(X2080),OR(NOT(ISBLANK(Z2080)),NOT(ISBLANK(AA2080)))),#N/A,
IF(ISBLANK(X2080),"",
IF(AND(NOT(ISERROR(VLOOKUP(X2080,MonsterTable!$A:$B,MATCH(MonsterTable!$B$1,MonsterTable!$A$1:$B$1,0),0))),OR(ISBLANK(Z2080),ISBLANK(AA2080))),#N/A,
IFERROR(VLOOKUP(X2080,MonsterTable!$A:$B,MATCH(MonsterTable!$B$1,MonsterTable!$A$1:$B$1,0),0),
IF(OR(NOT(ISBLANK(Z2080)),ISBLANK(AA2080)),#N/A,
IF(X2080="empty","empty",
VLOOKUP(X2080,MonsterGroupTable!$A:$A,1,0)))))))</f>
        <v>g502</v>
      </c>
      <c r="AA2080">
        <v>9</v>
      </c>
      <c r="AE2080" s="1" t="s">
        <v>349</v>
      </c>
      <c r="AF2080" s="2" t="str">
        <f>IF(AND(ISBLANK(AE2080),OR(NOT(ISBLANK(AG2080)),NOT(ISBLANK(AH2080)))),#N/A,
IF(ISBLANK(AE2080),"",
IF(AND(NOT(ISERROR(VLOOKUP(AE2080,MonsterTable!$A:$B,MATCH(MonsterTable!$B$1,MonsterTable!$A$1:$B$1,0),0))),OR(ISBLANK(AG2080),ISBLANK(AH2080))),#N/A,
IFERROR(VLOOKUP(AE2080,MonsterTable!$A:$B,MATCH(MonsterTable!$B$1,MonsterTable!$A$1:$B$1,0),0),
IF(OR(NOT(ISBLANK(AG2080)),ISBLANK(AH2080)),#N/A,
IF(AE2080="empty","empty",
VLOOKUP(AE2080,MonsterGroupTable!$A:$A,1,0)))))))</f>
        <v>g503</v>
      </c>
      <c r="AH2080">
        <v>6</v>
      </c>
      <c r="AM2080" s="2" t="str">
        <f>IF(AND(ISBLANK(AL2080),OR(NOT(ISBLANK(AN2080)),NOT(ISBLANK(AO2080)))),#N/A,
IF(ISBLANK(AL2080),"",
IF(AND(NOT(ISERROR(VLOOKUP(AL2080,MonsterTable!$A:$B,MATCH(MonsterTable!$B$1,MonsterTable!$A$1:$B$1,0),0))),OR(ISBLANK(AN2080),ISBLANK(AO2080))),#N/A,
IFERROR(VLOOKUP(AL2080,MonsterTable!$A:$B,MATCH(MonsterTable!$B$1,MonsterTable!$A$1:$B$1,0),0),
IF(OR(NOT(ISBLANK(AN2080)),ISBLANK(AO2080)),#N/A,
IF(AL2080="empty","empty",
VLOOKUP(AL2080,MonsterGroupTable!$A:$A,1,0)))))))</f>
        <v/>
      </c>
      <c r="AT2080" s="2" t="str">
        <f>IF(AND(ISBLANK(AS2080),OR(NOT(ISBLANK(AU2080)),NOT(ISBLANK(AV2080)))),#N/A,
IF(ISBLANK(AS2080),"",
IF(AND(NOT(ISERROR(VLOOKUP(AS2080,MonsterTable!$A:$B,MATCH(MonsterTable!$B$1,MonsterTable!$A$1:$B$1,0),0))),OR(ISBLANK(AU2080),ISBLANK(AV2080))),#N/A,
IFERROR(VLOOKUP(AS2080,MonsterTable!$A:$B,MATCH(MonsterTable!$B$1,MonsterTable!$A$1:$B$1,0),0),
IF(OR(NOT(ISBLANK(AU2080)),ISBLANK(AV2080)),#N/A,
IF(AS2080="empty","empty",
VLOOKUP(AS2080,MonsterGroupTable!$A:$A,1,0)))))))</f>
        <v/>
      </c>
      <c r="BA2080" s="2" t="str">
        <f>IF(AND(ISBLANK(AZ2080),OR(NOT(ISBLANK(BB2080)),NOT(ISBLANK(BC2080)))),#N/A,
IF(ISBLANK(AZ2080),"",
IF(AND(NOT(ISERROR(VLOOKUP(AZ2080,MonsterTable!$A:$B,MATCH(MonsterTable!$B$1,MonsterTable!$A$1:$B$1,0),0))),OR(ISBLANK(BB2080),ISBLANK(BC2080))),#N/A,
IFERROR(VLOOKUP(AZ2080,MonsterTable!$A:$B,MATCH(MonsterTable!$B$1,MonsterTable!$A$1:$B$1,0),0),
IF(OR(NOT(ISBLANK(BB2080)),ISBLANK(BC2080)),#N/A,
IF(AZ2080="empty","empty",
VLOOKUP(AZ2080,MonsterGroupTable!$A:$A,1,0)))))))</f>
        <v/>
      </c>
      <c r="BH2080" s="2" t="str">
        <f>IF(AND(ISBLANK(BG2080),OR(NOT(ISBLANK(BI2080)),NOT(ISBLANK(BJ2080)))),#N/A,
IF(ISBLANK(BG2080),"",
IF(AND(NOT(ISERROR(VLOOKUP(BG2080,MonsterTable!$A:$B,MATCH(MonsterTable!$B$1,MonsterTable!$A$1:$B$1,0),0))),OR(ISBLANK(BI2080),ISBLANK(BJ2080))),#N/A,
IFERROR(VLOOKUP(BG2080,MonsterTable!$A:$B,MATCH(MonsterTable!$B$1,MonsterTable!$A$1:$B$1,0),0),
IF(OR(NOT(ISBLANK(BI2080)),ISBLANK(BJ2080)),#N/A,
IF(BG2080="empty","empty",
VLOOKUP(BG2080,MonsterGroupTable!$A:$A,1,0)))))))</f>
        <v/>
      </c>
      <c r="BO2080" s="2" t="str">
        <f>IF(AND(ISBLANK(BN2080),OR(NOT(ISBLANK(BP2080)),NOT(ISBLANK(BQ2080)))),#N/A,
IF(ISBLANK(BN2080),"",
IF(AND(NOT(ISERROR(VLOOKUP(BN2080,MonsterTable!$A:$B,MATCH(MonsterTable!$B$1,MonsterTable!$A$1:$B$1,0),0))),OR(ISBLANK(BP2080),ISBLANK(BQ2080))),#N/A,
IFERROR(VLOOKUP(BN2080,MonsterTable!$A:$B,MATCH(MonsterTable!$B$1,MonsterTable!$A$1:$B$1,0),0),
IF(OR(NOT(ISBLANK(BP2080)),ISBLANK(BQ2080)),#N/A,
IF(BN2080="empty","empty",
VLOOKUP(BN2080,MonsterGroupTable!$A:$A,1,0)))))))</f>
        <v/>
      </c>
      <c r="BV2080" s="2" t="str">
        <f>IF(AND(ISBLANK(BU2080),OR(NOT(ISBLANK(BW2080)),NOT(ISBLANK(BX2080)))),#N/A,
IF(ISBLANK(BU2080),"",
IF(AND(NOT(ISERROR(VLOOKUP(BU2080,MonsterTable!$A:$B,MATCH(MonsterTable!$B$1,MonsterTable!$A$1:$B$1,0),0))),OR(ISBLANK(BW2080),ISBLANK(BX2080))),#N/A,
IFERROR(VLOOKUP(BU2080,MonsterTable!$A:$B,MATCH(MonsterTable!$B$1,MonsterTable!$A$1:$B$1,0),0),
IF(OR(NOT(ISBLANK(BW2080)),ISBLANK(BX2080)),#N/A,
IF(BU2080="empty","empty",
VLOOKUP(BU2080,MonsterGroupTable!$A:$A,1,0)))))))</f>
        <v/>
      </c>
      <c r="CC2080" s="2" t="str">
        <f>IF(AND(ISBLANK(CB2080),OR(NOT(ISBLANK(CD2080)),NOT(ISBLANK(CE2080)))),#N/A,
IF(ISBLANK(CB2080),"",
IF(AND(NOT(ISERROR(VLOOKUP(CB2080,MonsterTable!$A:$B,MATCH(MonsterTable!$B$1,MonsterTable!$A$1:$B$1,0),0))),OR(ISBLANK(CD2080),ISBLANK(CE2080))),#N/A,
IFERROR(VLOOKUP(CB2080,MonsterTable!$A:$B,MATCH(MonsterTable!$B$1,MonsterTable!$A$1:$B$1,0),0),
IF(OR(NOT(ISBLANK(CD2080)),ISBLANK(CE2080)),#N/A,
IF(CB2080="empty","empty",
VLOOKUP(CB2080,MonsterGroupTable!$A:$A,1,0)))))))</f>
        <v/>
      </c>
      <c r="CJ2080" s="2" t="str">
        <f>IF(AND(ISBLANK(CI2080),OR(NOT(ISBLANK(CK2080)),NOT(ISBLANK(CL2080)))),#N/A,
IF(ISBLANK(CI2080),"",
IF(AND(NOT(ISERROR(VLOOKUP(CI2080,MonsterTable!$A:$B,MATCH(MonsterTable!$B$1,MonsterTable!$A$1:$B$1,0),0))),OR(ISBLANK(CK2080),ISBLANK(CL2080))),#N/A,
IFERROR(VLOOKUP(CI2080,MonsterTable!$A:$B,MATCH(MonsterTable!$B$1,MonsterTable!$A$1:$B$1,0),0),
IF(OR(NOT(ISBLANK(CK2080)),ISBLANK(CL2080)),#N/A,
IF(CI2080="empty","empty",
VLOOKUP(CI2080,MonsterGroupTable!$A:$A,1,0)))))))</f>
        <v/>
      </c>
    </row>
    <row r="2081" spans="1:88">
      <c r="A2081">
        <v>50014</v>
      </c>
      <c r="B2081">
        <f t="shared" si="74"/>
        <v>1.1000000000000001</v>
      </c>
      <c r="C2081">
        <f t="shared" si="75"/>
        <v>1.1000000000000001</v>
      </c>
      <c r="F2081">
        <v>46844</v>
      </c>
      <c r="G2081">
        <v>0</v>
      </c>
      <c r="H2081">
        <v>0</v>
      </c>
      <c r="I2081">
        <v>0</v>
      </c>
      <c r="J2081">
        <v>0</v>
      </c>
      <c r="K2081" t="s">
        <v>110</v>
      </c>
      <c r="L2081" t="s">
        <v>106</v>
      </c>
      <c r="M2081" t="s">
        <v>107</v>
      </c>
      <c r="N2081" t="s">
        <v>109</v>
      </c>
      <c r="O2081">
        <v>0</v>
      </c>
      <c r="P2081">
        <v>-4.75</v>
      </c>
      <c r="Q2081">
        <v>0</v>
      </c>
      <c r="R2081">
        <v>15</v>
      </c>
      <c r="S2081">
        <v>0</v>
      </c>
      <c r="T2081">
        <v>-13.5</v>
      </c>
      <c r="U2081">
        <v>0</v>
      </c>
      <c r="V2081">
        <v>-4.2</v>
      </c>
      <c r="W2081" t="str">
        <f t="shared" ref="W2081:W2173" si="76">Y2081&amp;IF(ISBLANK(Z2081),"",","&amp;Z2081)&amp;IF(ISBLANK(AA2081),"",","&amp;AA2081)&amp;IF(ISBLANK(AB2081),"",","&amp;AB2081)&amp;IF(ISBLANK(AC2081),"",","&amp;AC2081)&amp;IF(ISBLANK(AD2081),"",","&amp;AD2081)
&amp;IF(LEN(AF2081)=0,"",","&amp;AF2081)&amp;IF(ISBLANK(AG2081),"",","&amp;AG2081)&amp;IF(ISBLANK(AH2081),"",","&amp;AH2081)&amp;IF(ISBLANK(AI2081),"",","&amp;AI2081)&amp;IF(ISBLANK(AJ2081),"",","&amp;AJ2081)&amp;IF(ISBLANK(AK2081),"",","&amp;AK2081)
&amp;IF(LEN(AM2081)=0,"",","&amp;AM2081)&amp;IF(ISBLANK(AN2081),"",","&amp;AN2081)&amp;IF(ISBLANK(AO2081),"",","&amp;AO2081)&amp;IF(ISBLANK(AP2081),"",","&amp;AP2081)&amp;IF(ISBLANK(AQ2081),"",","&amp;AQ2081)&amp;IF(ISBLANK(AR2081),"",","&amp;AR2081)
&amp;IF(LEN(AT2081)=0,"",","&amp;AT2081)&amp;IF(ISBLANK(AU2081),"",","&amp;AU2081)&amp;IF(ISBLANK(AV2081),"",","&amp;AV2081)&amp;IF(ISBLANK(AW2081),"",","&amp;AW2081)&amp;IF(ISBLANK(AX2081),"",","&amp;AX2081)&amp;IF(ISBLANK(AY2081),"",","&amp;AY2081)
&amp;IF(LEN(BA2081)=0,"",","&amp;BA2081)&amp;IF(ISBLANK(BB2081),"",","&amp;BB2081)&amp;IF(ISBLANK(BC2081),"",","&amp;BC2081)&amp;IF(ISBLANK(BD2081),"",","&amp;BD2081)&amp;IF(ISBLANK(BE2081),"",","&amp;BE2081)&amp;IF(ISBLANK(BF2081),"",","&amp;BF2081)
&amp;IF(LEN(BH2081)=0,"",","&amp;BH2081)&amp;IF(ISBLANK(BI2081),"",","&amp;BI2081)&amp;IF(ISBLANK(BJ2081),"",","&amp;BJ2081)&amp;IF(ISBLANK(BK2081),"",","&amp;BK2081)&amp;IF(ISBLANK(BL2081),"",","&amp;BL2081)&amp;IF(ISBLANK(BM2081),"",","&amp;BM2081)
&amp;IF(LEN(BO2081)=0,"",","&amp;BO2081)&amp;IF(ISBLANK(BP2081),"",","&amp;BP2081)&amp;IF(ISBLANK(BQ2081),"",","&amp;BQ2081)&amp;IF(ISBLANK(BR2081),"",","&amp;BR2081)&amp;IF(ISBLANK(BS2081),"",","&amp;BS2081)&amp;IF(ISBLANK(BT2081),"",","&amp;BT2081)
&amp;IF(LEN(BV2081)=0,"",","&amp;BV2081)&amp;IF(ISBLANK(BW2081),"",","&amp;BW2081)&amp;IF(ISBLANK(BX2081),"",","&amp;BX2081)&amp;IF(ISBLANK(BY2081),"",","&amp;BY2081)&amp;IF(ISBLANK(BZ2081),"",","&amp;BZ2081)&amp;IF(ISBLANK(CA2081),"",","&amp;CA2081)
&amp;IF(LEN(CC2081)=0,"",","&amp;CC2081)&amp;IF(ISBLANK(CD2081),"",","&amp;CD2081)&amp;IF(ISBLANK(CE2081),"",","&amp;CE2081)&amp;IF(ISBLANK(CF2081),"",","&amp;CF2081)&amp;IF(ISBLANK(CG2081),"",","&amp;CG2081)&amp;IF(ISBLANK(CH2081),"",","&amp;CH2081)
&amp;IF(LEN(CJ2081)=0,"",","&amp;CJ2081)&amp;IF(ISBLANK(CK2081),"",","&amp;CK2081)&amp;IF(ISBLANK(CL2081),"",","&amp;CL2081)&amp;IF(ISBLANK(CM2081),"",","&amp;CM2081)&amp;IF(ISBLANK(CN2081),"",","&amp;CN2081)&amp;IF(ISBLANK(CO2081),"",","&amp;CO2081)</f>
        <v>g502,9,g503,6</v>
      </c>
      <c r="X2081" s="1" t="s">
        <v>347</v>
      </c>
      <c r="Y2081" s="2" t="str">
        <f>IF(AND(ISBLANK(X2081),OR(NOT(ISBLANK(Z2081)),NOT(ISBLANK(AA2081)))),#N/A,
IF(ISBLANK(X2081),"",
IF(AND(NOT(ISERROR(VLOOKUP(X2081,MonsterTable!$A:$B,MATCH(MonsterTable!$B$1,MonsterTable!$A$1:$B$1,0),0))),OR(ISBLANK(Z2081),ISBLANK(AA2081))),#N/A,
IFERROR(VLOOKUP(X2081,MonsterTable!$A:$B,MATCH(MonsterTable!$B$1,MonsterTable!$A$1:$B$1,0),0),
IF(OR(NOT(ISBLANK(Z2081)),ISBLANK(AA2081)),#N/A,
IF(X2081="empty","empty",
VLOOKUP(X2081,MonsterGroupTable!$A:$A,1,0)))))))</f>
        <v>g502</v>
      </c>
      <c r="AA2081">
        <v>9</v>
      </c>
      <c r="AE2081" s="1" t="s">
        <v>349</v>
      </c>
      <c r="AF2081" s="2" t="str">
        <f>IF(AND(ISBLANK(AE2081),OR(NOT(ISBLANK(AG2081)),NOT(ISBLANK(AH2081)))),#N/A,
IF(ISBLANK(AE2081),"",
IF(AND(NOT(ISERROR(VLOOKUP(AE2081,MonsterTable!$A:$B,MATCH(MonsterTable!$B$1,MonsterTable!$A$1:$B$1,0),0))),OR(ISBLANK(AG2081),ISBLANK(AH2081))),#N/A,
IFERROR(VLOOKUP(AE2081,MonsterTable!$A:$B,MATCH(MonsterTable!$B$1,MonsterTable!$A$1:$B$1,0),0),
IF(OR(NOT(ISBLANK(AG2081)),ISBLANK(AH2081)),#N/A,
IF(AE2081="empty","empty",
VLOOKUP(AE2081,MonsterGroupTable!$A:$A,1,0)))))))</f>
        <v>g503</v>
      </c>
      <c r="AH2081">
        <v>6</v>
      </c>
      <c r="AM2081" s="2" t="str">
        <f>IF(AND(ISBLANK(AL2081),OR(NOT(ISBLANK(AN2081)),NOT(ISBLANK(AO2081)))),#N/A,
IF(ISBLANK(AL2081),"",
IF(AND(NOT(ISERROR(VLOOKUP(AL2081,MonsterTable!$A:$B,MATCH(MonsterTable!$B$1,MonsterTable!$A$1:$B$1,0),0))),OR(ISBLANK(AN2081),ISBLANK(AO2081))),#N/A,
IFERROR(VLOOKUP(AL2081,MonsterTable!$A:$B,MATCH(MonsterTable!$B$1,MonsterTable!$A$1:$B$1,0),0),
IF(OR(NOT(ISBLANK(AN2081)),ISBLANK(AO2081)),#N/A,
IF(AL2081="empty","empty",
VLOOKUP(AL2081,MonsterGroupTable!$A:$A,1,0)))))))</f>
        <v/>
      </c>
      <c r="AT2081" s="2" t="str">
        <f>IF(AND(ISBLANK(AS2081),OR(NOT(ISBLANK(AU2081)),NOT(ISBLANK(AV2081)))),#N/A,
IF(ISBLANK(AS2081),"",
IF(AND(NOT(ISERROR(VLOOKUP(AS2081,MonsterTable!$A:$B,MATCH(MonsterTable!$B$1,MonsterTable!$A$1:$B$1,0),0))),OR(ISBLANK(AU2081),ISBLANK(AV2081))),#N/A,
IFERROR(VLOOKUP(AS2081,MonsterTable!$A:$B,MATCH(MonsterTable!$B$1,MonsterTable!$A$1:$B$1,0),0),
IF(OR(NOT(ISBLANK(AU2081)),ISBLANK(AV2081)),#N/A,
IF(AS2081="empty","empty",
VLOOKUP(AS2081,MonsterGroupTable!$A:$A,1,0)))))))</f>
        <v/>
      </c>
      <c r="BA2081" s="2" t="str">
        <f>IF(AND(ISBLANK(AZ2081),OR(NOT(ISBLANK(BB2081)),NOT(ISBLANK(BC2081)))),#N/A,
IF(ISBLANK(AZ2081),"",
IF(AND(NOT(ISERROR(VLOOKUP(AZ2081,MonsterTable!$A:$B,MATCH(MonsterTable!$B$1,MonsterTable!$A$1:$B$1,0),0))),OR(ISBLANK(BB2081),ISBLANK(BC2081))),#N/A,
IFERROR(VLOOKUP(AZ2081,MonsterTable!$A:$B,MATCH(MonsterTable!$B$1,MonsterTable!$A$1:$B$1,0),0),
IF(OR(NOT(ISBLANK(BB2081)),ISBLANK(BC2081)),#N/A,
IF(AZ2081="empty","empty",
VLOOKUP(AZ2081,MonsterGroupTable!$A:$A,1,0)))))))</f>
        <v/>
      </c>
      <c r="BH2081" s="2" t="str">
        <f>IF(AND(ISBLANK(BG2081),OR(NOT(ISBLANK(BI2081)),NOT(ISBLANK(BJ2081)))),#N/A,
IF(ISBLANK(BG2081),"",
IF(AND(NOT(ISERROR(VLOOKUP(BG2081,MonsterTable!$A:$B,MATCH(MonsterTable!$B$1,MonsterTable!$A$1:$B$1,0),0))),OR(ISBLANK(BI2081),ISBLANK(BJ2081))),#N/A,
IFERROR(VLOOKUP(BG2081,MonsterTable!$A:$B,MATCH(MonsterTable!$B$1,MonsterTable!$A$1:$B$1,0),0),
IF(OR(NOT(ISBLANK(BI2081)),ISBLANK(BJ2081)),#N/A,
IF(BG2081="empty","empty",
VLOOKUP(BG2081,MonsterGroupTable!$A:$A,1,0)))))))</f>
        <v/>
      </c>
      <c r="BO2081" s="2" t="str">
        <f>IF(AND(ISBLANK(BN2081),OR(NOT(ISBLANK(BP2081)),NOT(ISBLANK(BQ2081)))),#N/A,
IF(ISBLANK(BN2081),"",
IF(AND(NOT(ISERROR(VLOOKUP(BN2081,MonsterTable!$A:$B,MATCH(MonsterTable!$B$1,MonsterTable!$A$1:$B$1,0),0))),OR(ISBLANK(BP2081),ISBLANK(BQ2081))),#N/A,
IFERROR(VLOOKUP(BN2081,MonsterTable!$A:$B,MATCH(MonsterTable!$B$1,MonsterTable!$A$1:$B$1,0),0),
IF(OR(NOT(ISBLANK(BP2081)),ISBLANK(BQ2081)),#N/A,
IF(BN2081="empty","empty",
VLOOKUP(BN2081,MonsterGroupTable!$A:$A,1,0)))))))</f>
        <v/>
      </c>
      <c r="BV2081" s="2" t="str">
        <f>IF(AND(ISBLANK(BU2081),OR(NOT(ISBLANK(BW2081)),NOT(ISBLANK(BX2081)))),#N/A,
IF(ISBLANK(BU2081),"",
IF(AND(NOT(ISERROR(VLOOKUP(BU2081,MonsterTable!$A:$B,MATCH(MonsterTable!$B$1,MonsterTable!$A$1:$B$1,0),0))),OR(ISBLANK(BW2081),ISBLANK(BX2081))),#N/A,
IFERROR(VLOOKUP(BU2081,MonsterTable!$A:$B,MATCH(MonsterTable!$B$1,MonsterTable!$A$1:$B$1,0),0),
IF(OR(NOT(ISBLANK(BW2081)),ISBLANK(BX2081)),#N/A,
IF(BU2081="empty","empty",
VLOOKUP(BU2081,MonsterGroupTable!$A:$A,1,0)))))))</f>
        <v/>
      </c>
      <c r="CC2081" s="2" t="str">
        <f>IF(AND(ISBLANK(CB2081),OR(NOT(ISBLANK(CD2081)),NOT(ISBLANK(CE2081)))),#N/A,
IF(ISBLANK(CB2081),"",
IF(AND(NOT(ISERROR(VLOOKUP(CB2081,MonsterTable!$A:$B,MATCH(MonsterTable!$B$1,MonsterTable!$A$1:$B$1,0),0))),OR(ISBLANK(CD2081),ISBLANK(CE2081))),#N/A,
IFERROR(VLOOKUP(CB2081,MonsterTable!$A:$B,MATCH(MonsterTable!$B$1,MonsterTable!$A$1:$B$1,0),0),
IF(OR(NOT(ISBLANK(CD2081)),ISBLANK(CE2081)),#N/A,
IF(CB2081="empty","empty",
VLOOKUP(CB2081,MonsterGroupTable!$A:$A,1,0)))))))</f>
        <v/>
      </c>
      <c r="CJ2081" s="2" t="str">
        <f>IF(AND(ISBLANK(CI2081),OR(NOT(ISBLANK(CK2081)),NOT(ISBLANK(CL2081)))),#N/A,
IF(ISBLANK(CI2081),"",
IF(AND(NOT(ISERROR(VLOOKUP(CI2081,MonsterTable!$A:$B,MATCH(MonsterTable!$B$1,MonsterTable!$A$1:$B$1,0),0))),OR(ISBLANK(CK2081),ISBLANK(CL2081))),#N/A,
IFERROR(VLOOKUP(CI2081,MonsterTable!$A:$B,MATCH(MonsterTable!$B$1,MonsterTable!$A$1:$B$1,0),0),
IF(OR(NOT(ISBLANK(CK2081)),ISBLANK(CL2081)),#N/A,
IF(CI2081="empty","empty",
VLOOKUP(CI2081,MonsterGroupTable!$A:$A,1,0)))))))</f>
        <v/>
      </c>
    </row>
    <row r="2082" spans="1:88">
      <c r="A2082">
        <v>50015</v>
      </c>
      <c r="B2082">
        <f t="shared" si="74"/>
        <v>1.1000000000000001</v>
      </c>
      <c r="C2082">
        <f t="shared" si="75"/>
        <v>1.1000000000000001</v>
      </c>
      <c r="F2082">
        <v>56672</v>
      </c>
      <c r="G2082">
        <v>0</v>
      </c>
      <c r="H2082">
        <v>0</v>
      </c>
      <c r="I2082">
        <v>0</v>
      </c>
      <c r="J2082">
        <v>0</v>
      </c>
      <c r="K2082" t="s">
        <v>110</v>
      </c>
      <c r="L2082" t="s">
        <v>106</v>
      </c>
      <c r="M2082" t="s">
        <v>107</v>
      </c>
      <c r="N2082" t="s">
        <v>109</v>
      </c>
      <c r="O2082">
        <v>0</v>
      </c>
      <c r="P2082">
        <v>-4.75</v>
      </c>
      <c r="Q2082">
        <v>0</v>
      </c>
      <c r="R2082">
        <v>15</v>
      </c>
      <c r="S2082">
        <v>0</v>
      </c>
      <c r="T2082">
        <v>-13.5</v>
      </c>
      <c r="U2082">
        <v>0</v>
      </c>
      <c r="V2082">
        <v>-4.2</v>
      </c>
      <c r="W2082" t="str">
        <f t="shared" si="76"/>
        <v>g502,9,g503,6</v>
      </c>
      <c r="X2082" s="1" t="s">
        <v>347</v>
      </c>
      <c r="Y2082" s="2" t="str">
        <f>IF(AND(ISBLANK(X2082),OR(NOT(ISBLANK(Z2082)),NOT(ISBLANK(AA2082)))),#N/A,
IF(ISBLANK(X2082),"",
IF(AND(NOT(ISERROR(VLOOKUP(X2082,MonsterTable!$A:$B,MATCH(MonsterTable!$B$1,MonsterTable!$A$1:$B$1,0),0))),OR(ISBLANK(Z2082),ISBLANK(AA2082))),#N/A,
IFERROR(VLOOKUP(X2082,MonsterTable!$A:$B,MATCH(MonsterTable!$B$1,MonsterTable!$A$1:$B$1,0),0),
IF(OR(NOT(ISBLANK(Z2082)),ISBLANK(AA2082)),#N/A,
IF(X2082="empty","empty",
VLOOKUP(X2082,MonsterGroupTable!$A:$A,1,0)))))))</f>
        <v>g502</v>
      </c>
      <c r="AA2082">
        <v>9</v>
      </c>
      <c r="AE2082" s="1" t="s">
        <v>349</v>
      </c>
      <c r="AF2082" s="2" t="str">
        <f>IF(AND(ISBLANK(AE2082),OR(NOT(ISBLANK(AG2082)),NOT(ISBLANK(AH2082)))),#N/A,
IF(ISBLANK(AE2082),"",
IF(AND(NOT(ISERROR(VLOOKUP(AE2082,MonsterTable!$A:$B,MATCH(MonsterTable!$B$1,MonsterTable!$A$1:$B$1,0),0))),OR(ISBLANK(AG2082),ISBLANK(AH2082))),#N/A,
IFERROR(VLOOKUP(AE2082,MonsterTable!$A:$B,MATCH(MonsterTable!$B$1,MonsterTable!$A$1:$B$1,0),0),
IF(OR(NOT(ISBLANK(AG2082)),ISBLANK(AH2082)),#N/A,
IF(AE2082="empty","empty",
VLOOKUP(AE2082,MonsterGroupTable!$A:$A,1,0)))))))</f>
        <v>g503</v>
      </c>
      <c r="AH2082">
        <v>6</v>
      </c>
      <c r="AM2082" s="2" t="str">
        <f>IF(AND(ISBLANK(AL2082),OR(NOT(ISBLANK(AN2082)),NOT(ISBLANK(AO2082)))),#N/A,
IF(ISBLANK(AL2082),"",
IF(AND(NOT(ISERROR(VLOOKUP(AL2082,MonsterTable!$A:$B,MATCH(MonsterTable!$B$1,MonsterTable!$A$1:$B$1,0),0))),OR(ISBLANK(AN2082),ISBLANK(AO2082))),#N/A,
IFERROR(VLOOKUP(AL2082,MonsterTable!$A:$B,MATCH(MonsterTable!$B$1,MonsterTable!$A$1:$B$1,0),0),
IF(OR(NOT(ISBLANK(AN2082)),ISBLANK(AO2082)),#N/A,
IF(AL2082="empty","empty",
VLOOKUP(AL2082,MonsterGroupTable!$A:$A,1,0)))))))</f>
        <v/>
      </c>
      <c r="AT2082" s="2" t="str">
        <f>IF(AND(ISBLANK(AS2082),OR(NOT(ISBLANK(AU2082)),NOT(ISBLANK(AV2082)))),#N/A,
IF(ISBLANK(AS2082),"",
IF(AND(NOT(ISERROR(VLOOKUP(AS2082,MonsterTable!$A:$B,MATCH(MonsterTable!$B$1,MonsterTable!$A$1:$B$1,0),0))),OR(ISBLANK(AU2082),ISBLANK(AV2082))),#N/A,
IFERROR(VLOOKUP(AS2082,MonsterTable!$A:$B,MATCH(MonsterTable!$B$1,MonsterTable!$A$1:$B$1,0),0),
IF(OR(NOT(ISBLANK(AU2082)),ISBLANK(AV2082)),#N/A,
IF(AS2082="empty","empty",
VLOOKUP(AS2082,MonsterGroupTable!$A:$A,1,0)))))))</f>
        <v/>
      </c>
      <c r="BA2082" s="2" t="str">
        <f>IF(AND(ISBLANK(AZ2082),OR(NOT(ISBLANK(BB2082)),NOT(ISBLANK(BC2082)))),#N/A,
IF(ISBLANK(AZ2082),"",
IF(AND(NOT(ISERROR(VLOOKUP(AZ2082,MonsterTable!$A:$B,MATCH(MonsterTable!$B$1,MonsterTable!$A$1:$B$1,0),0))),OR(ISBLANK(BB2082),ISBLANK(BC2082))),#N/A,
IFERROR(VLOOKUP(AZ2082,MonsterTable!$A:$B,MATCH(MonsterTable!$B$1,MonsterTable!$A$1:$B$1,0),0),
IF(OR(NOT(ISBLANK(BB2082)),ISBLANK(BC2082)),#N/A,
IF(AZ2082="empty","empty",
VLOOKUP(AZ2082,MonsterGroupTable!$A:$A,1,0)))))))</f>
        <v/>
      </c>
      <c r="BH2082" s="2" t="str">
        <f>IF(AND(ISBLANK(BG2082),OR(NOT(ISBLANK(BI2082)),NOT(ISBLANK(BJ2082)))),#N/A,
IF(ISBLANK(BG2082),"",
IF(AND(NOT(ISERROR(VLOOKUP(BG2082,MonsterTable!$A:$B,MATCH(MonsterTable!$B$1,MonsterTable!$A$1:$B$1,0),0))),OR(ISBLANK(BI2082),ISBLANK(BJ2082))),#N/A,
IFERROR(VLOOKUP(BG2082,MonsterTable!$A:$B,MATCH(MonsterTable!$B$1,MonsterTable!$A$1:$B$1,0),0),
IF(OR(NOT(ISBLANK(BI2082)),ISBLANK(BJ2082)),#N/A,
IF(BG2082="empty","empty",
VLOOKUP(BG2082,MonsterGroupTable!$A:$A,1,0)))))))</f>
        <v/>
      </c>
      <c r="BO2082" s="2" t="str">
        <f>IF(AND(ISBLANK(BN2082),OR(NOT(ISBLANK(BP2082)),NOT(ISBLANK(BQ2082)))),#N/A,
IF(ISBLANK(BN2082),"",
IF(AND(NOT(ISERROR(VLOOKUP(BN2082,MonsterTable!$A:$B,MATCH(MonsterTable!$B$1,MonsterTable!$A$1:$B$1,0),0))),OR(ISBLANK(BP2082),ISBLANK(BQ2082))),#N/A,
IFERROR(VLOOKUP(BN2082,MonsterTable!$A:$B,MATCH(MonsterTable!$B$1,MonsterTable!$A$1:$B$1,0),0),
IF(OR(NOT(ISBLANK(BP2082)),ISBLANK(BQ2082)),#N/A,
IF(BN2082="empty","empty",
VLOOKUP(BN2082,MonsterGroupTable!$A:$A,1,0)))))))</f>
        <v/>
      </c>
      <c r="BV2082" s="2" t="str">
        <f>IF(AND(ISBLANK(BU2082),OR(NOT(ISBLANK(BW2082)),NOT(ISBLANK(BX2082)))),#N/A,
IF(ISBLANK(BU2082),"",
IF(AND(NOT(ISERROR(VLOOKUP(BU2082,MonsterTable!$A:$B,MATCH(MonsterTable!$B$1,MonsterTable!$A$1:$B$1,0),0))),OR(ISBLANK(BW2082),ISBLANK(BX2082))),#N/A,
IFERROR(VLOOKUP(BU2082,MonsterTable!$A:$B,MATCH(MonsterTable!$B$1,MonsterTable!$A$1:$B$1,0),0),
IF(OR(NOT(ISBLANK(BW2082)),ISBLANK(BX2082)),#N/A,
IF(BU2082="empty","empty",
VLOOKUP(BU2082,MonsterGroupTable!$A:$A,1,0)))))))</f>
        <v/>
      </c>
      <c r="CC2082" s="2" t="str">
        <f>IF(AND(ISBLANK(CB2082),OR(NOT(ISBLANK(CD2082)),NOT(ISBLANK(CE2082)))),#N/A,
IF(ISBLANK(CB2082),"",
IF(AND(NOT(ISERROR(VLOOKUP(CB2082,MonsterTable!$A:$B,MATCH(MonsterTable!$B$1,MonsterTable!$A$1:$B$1,0),0))),OR(ISBLANK(CD2082),ISBLANK(CE2082))),#N/A,
IFERROR(VLOOKUP(CB2082,MonsterTable!$A:$B,MATCH(MonsterTable!$B$1,MonsterTable!$A$1:$B$1,0),0),
IF(OR(NOT(ISBLANK(CD2082)),ISBLANK(CE2082)),#N/A,
IF(CB2082="empty","empty",
VLOOKUP(CB2082,MonsterGroupTable!$A:$A,1,0)))))))</f>
        <v/>
      </c>
      <c r="CJ2082" s="2" t="str">
        <f>IF(AND(ISBLANK(CI2082),OR(NOT(ISBLANK(CK2082)),NOT(ISBLANK(CL2082)))),#N/A,
IF(ISBLANK(CI2082),"",
IF(AND(NOT(ISERROR(VLOOKUP(CI2082,MonsterTable!$A:$B,MATCH(MonsterTable!$B$1,MonsterTable!$A$1:$B$1,0),0))),OR(ISBLANK(CK2082),ISBLANK(CL2082))),#N/A,
IFERROR(VLOOKUP(CI2082,MonsterTable!$A:$B,MATCH(MonsterTable!$B$1,MonsterTable!$A$1:$B$1,0),0),
IF(OR(NOT(ISBLANK(CK2082)),ISBLANK(CL2082)),#N/A,
IF(CI2082="empty","empty",
VLOOKUP(CI2082,MonsterGroupTable!$A:$A,1,0)))))))</f>
        <v/>
      </c>
    </row>
    <row r="2083" spans="1:88">
      <c r="A2083">
        <v>50016</v>
      </c>
      <c r="B2083">
        <f t="shared" si="74"/>
        <v>1.1000000000000001</v>
      </c>
      <c r="C2083">
        <f t="shared" si="75"/>
        <v>1.1000000000000001</v>
      </c>
      <c r="F2083">
        <v>69552</v>
      </c>
      <c r="G2083">
        <v>0</v>
      </c>
      <c r="H2083">
        <v>0</v>
      </c>
      <c r="I2083">
        <v>0</v>
      </c>
      <c r="J2083">
        <v>0</v>
      </c>
      <c r="K2083" t="s">
        <v>110</v>
      </c>
      <c r="L2083" t="s">
        <v>106</v>
      </c>
      <c r="M2083" t="s">
        <v>107</v>
      </c>
      <c r="N2083" t="s">
        <v>109</v>
      </c>
      <c r="O2083">
        <v>0</v>
      </c>
      <c r="P2083">
        <v>-4.75</v>
      </c>
      <c r="Q2083">
        <v>0</v>
      </c>
      <c r="R2083">
        <v>15</v>
      </c>
      <c r="S2083">
        <v>0</v>
      </c>
      <c r="T2083">
        <v>-13.5</v>
      </c>
      <c r="U2083">
        <v>0</v>
      </c>
      <c r="V2083">
        <v>-4.2</v>
      </c>
      <c r="W2083" t="str">
        <f t="shared" si="76"/>
        <v>g502,9,g503,6</v>
      </c>
      <c r="X2083" s="1" t="s">
        <v>347</v>
      </c>
      <c r="Y2083" s="2" t="str">
        <f>IF(AND(ISBLANK(X2083),OR(NOT(ISBLANK(Z2083)),NOT(ISBLANK(AA2083)))),#N/A,
IF(ISBLANK(X2083),"",
IF(AND(NOT(ISERROR(VLOOKUP(X2083,MonsterTable!$A:$B,MATCH(MonsterTable!$B$1,MonsterTable!$A$1:$B$1,0),0))),OR(ISBLANK(Z2083),ISBLANK(AA2083))),#N/A,
IFERROR(VLOOKUP(X2083,MonsterTable!$A:$B,MATCH(MonsterTable!$B$1,MonsterTable!$A$1:$B$1,0),0),
IF(OR(NOT(ISBLANK(Z2083)),ISBLANK(AA2083)),#N/A,
IF(X2083="empty","empty",
VLOOKUP(X2083,MonsterGroupTable!$A:$A,1,0)))))))</f>
        <v>g502</v>
      </c>
      <c r="AA2083">
        <v>9</v>
      </c>
      <c r="AE2083" s="1" t="s">
        <v>349</v>
      </c>
      <c r="AF2083" s="2" t="str">
        <f>IF(AND(ISBLANK(AE2083),OR(NOT(ISBLANK(AG2083)),NOT(ISBLANK(AH2083)))),#N/A,
IF(ISBLANK(AE2083),"",
IF(AND(NOT(ISERROR(VLOOKUP(AE2083,MonsterTable!$A:$B,MATCH(MonsterTable!$B$1,MonsterTable!$A$1:$B$1,0),0))),OR(ISBLANK(AG2083),ISBLANK(AH2083))),#N/A,
IFERROR(VLOOKUP(AE2083,MonsterTable!$A:$B,MATCH(MonsterTable!$B$1,MonsterTable!$A$1:$B$1,0),0),
IF(OR(NOT(ISBLANK(AG2083)),ISBLANK(AH2083)),#N/A,
IF(AE2083="empty","empty",
VLOOKUP(AE2083,MonsterGroupTable!$A:$A,1,0)))))))</f>
        <v>g503</v>
      </c>
      <c r="AH2083">
        <v>6</v>
      </c>
      <c r="AM2083" s="2" t="str">
        <f>IF(AND(ISBLANK(AL2083),OR(NOT(ISBLANK(AN2083)),NOT(ISBLANK(AO2083)))),#N/A,
IF(ISBLANK(AL2083),"",
IF(AND(NOT(ISERROR(VLOOKUP(AL2083,MonsterTable!$A:$B,MATCH(MonsterTable!$B$1,MonsterTable!$A$1:$B$1,0),0))),OR(ISBLANK(AN2083),ISBLANK(AO2083))),#N/A,
IFERROR(VLOOKUP(AL2083,MonsterTable!$A:$B,MATCH(MonsterTable!$B$1,MonsterTable!$A$1:$B$1,0),0),
IF(OR(NOT(ISBLANK(AN2083)),ISBLANK(AO2083)),#N/A,
IF(AL2083="empty","empty",
VLOOKUP(AL2083,MonsterGroupTable!$A:$A,1,0)))))))</f>
        <v/>
      </c>
      <c r="AT2083" s="2" t="str">
        <f>IF(AND(ISBLANK(AS2083),OR(NOT(ISBLANK(AU2083)),NOT(ISBLANK(AV2083)))),#N/A,
IF(ISBLANK(AS2083),"",
IF(AND(NOT(ISERROR(VLOOKUP(AS2083,MonsterTable!$A:$B,MATCH(MonsterTable!$B$1,MonsterTable!$A$1:$B$1,0),0))),OR(ISBLANK(AU2083),ISBLANK(AV2083))),#N/A,
IFERROR(VLOOKUP(AS2083,MonsterTable!$A:$B,MATCH(MonsterTable!$B$1,MonsterTable!$A$1:$B$1,0),0),
IF(OR(NOT(ISBLANK(AU2083)),ISBLANK(AV2083)),#N/A,
IF(AS2083="empty","empty",
VLOOKUP(AS2083,MonsterGroupTable!$A:$A,1,0)))))))</f>
        <v/>
      </c>
      <c r="BA2083" s="2" t="str">
        <f>IF(AND(ISBLANK(AZ2083),OR(NOT(ISBLANK(BB2083)),NOT(ISBLANK(BC2083)))),#N/A,
IF(ISBLANK(AZ2083),"",
IF(AND(NOT(ISERROR(VLOOKUP(AZ2083,MonsterTable!$A:$B,MATCH(MonsterTable!$B$1,MonsterTable!$A$1:$B$1,0),0))),OR(ISBLANK(BB2083),ISBLANK(BC2083))),#N/A,
IFERROR(VLOOKUP(AZ2083,MonsterTable!$A:$B,MATCH(MonsterTable!$B$1,MonsterTable!$A$1:$B$1,0),0),
IF(OR(NOT(ISBLANK(BB2083)),ISBLANK(BC2083)),#N/A,
IF(AZ2083="empty","empty",
VLOOKUP(AZ2083,MonsterGroupTable!$A:$A,1,0)))))))</f>
        <v/>
      </c>
      <c r="BH2083" s="2" t="str">
        <f>IF(AND(ISBLANK(BG2083),OR(NOT(ISBLANK(BI2083)),NOT(ISBLANK(BJ2083)))),#N/A,
IF(ISBLANK(BG2083),"",
IF(AND(NOT(ISERROR(VLOOKUP(BG2083,MonsterTable!$A:$B,MATCH(MonsterTable!$B$1,MonsterTable!$A$1:$B$1,0),0))),OR(ISBLANK(BI2083),ISBLANK(BJ2083))),#N/A,
IFERROR(VLOOKUP(BG2083,MonsterTable!$A:$B,MATCH(MonsterTable!$B$1,MonsterTable!$A$1:$B$1,0),0),
IF(OR(NOT(ISBLANK(BI2083)),ISBLANK(BJ2083)),#N/A,
IF(BG2083="empty","empty",
VLOOKUP(BG2083,MonsterGroupTable!$A:$A,1,0)))))))</f>
        <v/>
      </c>
      <c r="BO2083" s="2" t="str">
        <f>IF(AND(ISBLANK(BN2083),OR(NOT(ISBLANK(BP2083)),NOT(ISBLANK(BQ2083)))),#N/A,
IF(ISBLANK(BN2083),"",
IF(AND(NOT(ISERROR(VLOOKUP(BN2083,MonsterTable!$A:$B,MATCH(MonsterTable!$B$1,MonsterTable!$A$1:$B$1,0),0))),OR(ISBLANK(BP2083),ISBLANK(BQ2083))),#N/A,
IFERROR(VLOOKUP(BN2083,MonsterTable!$A:$B,MATCH(MonsterTable!$B$1,MonsterTable!$A$1:$B$1,0),0),
IF(OR(NOT(ISBLANK(BP2083)),ISBLANK(BQ2083)),#N/A,
IF(BN2083="empty","empty",
VLOOKUP(BN2083,MonsterGroupTable!$A:$A,1,0)))))))</f>
        <v/>
      </c>
      <c r="BV2083" s="2" t="str">
        <f>IF(AND(ISBLANK(BU2083),OR(NOT(ISBLANK(BW2083)),NOT(ISBLANK(BX2083)))),#N/A,
IF(ISBLANK(BU2083),"",
IF(AND(NOT(ISERROR(VLOOKUP(BU2083,MonsterTable!$A:$B,MATCH(MonsterTable!$B$1,MonsterTable!$A$1:$B$1,0),0))),OR(ISBLANK(BW2083),ISBLANK(BX2083))),#N/A,
IFERROR(VLOOKUP(BU2083,MonsterTable!$A:$B,MATCH(MonsterTable!$B$1,MonsterTable!$A$1:$B$1,0),0),
IF(OR(NOT(ISBLANK(BW2083)),ISBLANK(BX2083)),#N/A,
IF(BU2083="empty","empty",
VLOOKUP(BU2083,MonsterGroupTable!$A:$A,1,0)))))))</f>
        <v/>
      </c>
      <c r="CC2083" s="2" t="str">
        <f>IF(AND(ISBLANK(CB2083),OR(NOT(ISBLANK(CD2083)),NOT(ISBLANK(CE2083)))),#N/A,
IF(ISBLANK(CB2083),"",
IF(AND(NOT(ISERROR(VLOOKUP(CB2083,MonsterTable!$A:$B,MATCH(MonsterTable!$B$1,MonsterTable!$A$1:$B$1,0),0))),OR(ISBLANK(CD2083),ISBLANK(CE2083))),#N/A,
IFERROR(VLOOKUP(CB2083,MonsterTable!$A:$B,MATCH(MonsterTable!$B$1,MonsterTable!$A$1:$B$1,0),0),
IF(OR(NOT(ISBLANK(CD2083)),ISBLANK(CE2083)),#N/A,
IF(CB2083="empty","empty",
VLOOKUP(CB2083,MonsterGroupTable!$A:$A,1,0)))))))</f>
        <v/>
      </c>
      <c r="CJ2083" s="2" t="str">
        <f>IF(AND(ISBLANK(CI2083),OR(NOT(ISBLANK(CK2083)),NOT(ISBLANK(CL2083)))),#N/A,
IF(ISBLANK(CI2083),"",
IF(AND(NOT(ISERROR(VLOOKUP(CI2083,MonsterTable!$A:$B,MATCH(MonsterTable!$B$1,MonsterTable!$A$1:$B$1,0),0))),OR(ISBLANK(CK2083),ISBLANK(CL2083))),#N/A,
IFERROR(VLOOKUP(CI2083,MonsterTable!$A:$B,MATCH(MonsterTable!$B$1,MonsterTable!$A$1:$B$1,0),0),
IF(OR(NOT(ISBLANK(CK2083)),ISBLANK(CL2083)),#N/A,
IF(CI2083="empty","empty",
VLOOKUP(CI2083,MonsterGroupTable!$A:$A,1,0)))))))</f>
        <v/>
      </c>
    </row>
    <row r="2084" spans="1:88">
      <c r="A2084">
        <v>50017</v>
      </c>
      <c r="B2084">
        <f t="shared" ref="B2084:B2097" si="77">IF(MOD(A2084,10)=0,1.2,1.1)</f>
        <v>1.1000000000000001</v>
      </c>
      <c r="C2084">
        <f t="shared" ref="C2084:C2097" si="78">IF(MOD(B2084,10)=0,1.2,1.1)</f>
        <v>1.1000000000000001</v>
      </c>
      <c r="F2084">
        <v>82496</v>
      </c>
      <c r="G2084">
        <v>0</v>
      </c>
      <c r="H2084">
        <v>0</v>
      </c>
      <c r="I2084">
        <v>0</v>
      </c>
      <c r="J2084">
        <v>0</v>
      </c>
      <c r="K2084" t="s">
        <v>356</v>
      </c>
      <c r="L2084" t="s">
        <v>357</v>
      </c>
      <c r="M2084" t="s">
        <v>358</v>
      </c>
      <c r="N2084" t="s">
        <v>359</v>
      </c>
      <c r="O2084">
        <v>0</v>
      </c>
      <c r="P2084">
        <v>-4.75</v>
      </c>
      <c r="Q2084">
        <v>0</v>
      </c>
      <c r="R2084">
        <v>15</v>
      </c>
      <c r="S2084">
        <v>0</v>
      </c>
      <c r="T2084">
        <v>-13.5</v>
      </c>
      <c r="U2084">
        <v>0</v>
      </c>
      <c r="V2084">
        <v>-4.2</v>
      </c>
      <c r="W2084" t="str">
        <f t="shared" ref="W2084:W2097" si="79">Y2084&amp;IF(ISBLANK(Z2084),"",","&amp;Z2084)&amp;IF(ISBLANK(AA2084),"",","&amp;AA2084)&amp;IF(ISBLANK(AB2084),"",","&amp;AB2084)&amp;IF(ISBLANK(AC2084),"",","&amp;AC2084)&amp;IF(ISBLANK(AD2084),"",","&amp;AD2084)
&amp;IF(LEN(AF2084)=0,"",","&amp;AF2084)&amp;IF(ISBLANK(AG2084),"",","&amp;AG2084)&amp;IF(ISBLANK(AH2084),"",","&amp;AH2084)&amp;IF(ISBLANK(AI2084),"",","&amp;AI2084)&amp;IF(ISBLANK(AJ2084),"",","&amp;AJ2084)&amp;IF(ISBLANK(AK2084),"",","&amp;AK2084)
&amp;IF(LEN(AM2084)=0,"",","&amp;AM2084)&amp;IF(ISBLANK(AN2084),"",","&amp;AN2084)&amp;IF(ISBLANK(AO2084),"",","&amp;AO2084)&amp;IF(ISBLANK(AP2084),"",","&amp;AP2084)&amp;IF(ISBLANK(AQ2084),"",","&amp;AQ2084)&amp;IF(ISBLANK(AR2084),"",","&amp;AR2084)
&amp;IF(LEN(AT2084)=0,"",","&amp;AT2084)&amp;IF(ISBLANK(AU2084),"",","&amp;AU2084)&amp;IF(ISBLANK(AV2084),"",","&amp;AV2084)&amp;IF(ISBLANK(AW2084),"",","&amp;AW2084)&amp;IF(ISBLANK(AX2084),"",","&amp;AX2084)&amp;IF(ISBLANK(AY2084),"",","&amp;AY2084)
&amp;IF(LEN(BA2084)=0,"",","&amp;BA2084)&amp;IF(ISBLANK(BB2084),"",","&amp;BB2084)&amp;IF(ISBLANK(BC2084),"",","&amp;BC2084)&amp;IF(ISBLANK(BD2084),"",","&amp;BD2084)&amp;IF(ISBLANK(BE2084),"",","&amp;BE2084)&amp;IF(ISBLANK(BF2084),"",","&amp;BF2084)
&amp;IF(LEN(BH2084)=0,"",","&amp;BH2084)&amp;IF(ISBLANK(BI2084),"",","&amp;BI2084)&amp;IF(ISBLANK(BJ2084),"",","&amp;BJ2084)&amp;IF(ISBLANK(BK2084),"",","&amp;BK2084)&amp;IF(ISBLANK(BL2084),"",","&amp;BL2084)&amp;IF(ISBLANK(BM2084),"",","&amp;BM2084)
&amp;IF(LEN(BO2084)=0,"",","&amp;BO2084)&amp;IF(ISBLANK(BP2084),"",","&amp;BP2084)&amp;IF(ISBLANK(BQ2084),"",","&amp;BQ2084)&amp;IF(ISBLANK(BR2084),"",","&amp;BR2084)&amp;IF(ISBLANK(BS2084),"",","&amp;BS2084)&amp;IF(ISBLANK(BT2084),"",","&amp;BT2084)
&amp;IF(LEN(BV2084)=0,"",","&amp;BV2084)&amp;IF(ISBLANK(BW2084),"",","&amp;BW2084)&amp;IF(ISBLANK(BX2084),"",","&amp;BX2084)&amp;IF(ISBLANK(BY2084),"",","&amp;BY2084)&amp;IF(ISBLANK(BZ2084),"",","&amp;BZ2084)&amp;IF(ISBLANK(CA2084),"",","&amp;CA2084)
&amp;IF(LEN(CC2084)=0,"",","&amp;CC2084)&amp;IF(ISBLANK(CD2084),"",","&amp;CD2084)&amp;IF(ISBLANK(CE2084),"",","&amp;CE2084)&amp;IF(ISBLANK(CF2084),"",","&amp;CF2084)&amp;IF(ISBLANK(CG2084),"",","&amp;CG2084)&amp;IF(ISBLANK(CH2084),"",","&amp;CH2084)
&amp;IF(LEN(CJ2084)=0,"",","&amp;CJ2084)&amp;IF(ISBLANK(CK2084),"",","&amp;CK2084)&amp;IF(ISBLANK(CL2084),"",","&amp;CL2084)&amp;IF(ISBLANK(CM2084),"",","&amp;CM2084)&amp;IF(ISBLANK(CN2084),"",","&amp;CN2084)&amp;IF(ISBLANK(CO2084),"",","&amp;CO2084)</f>
        <v>g502,9,g503,6</v>
      </c>
      <c r="X2084" s="1" t="s">
        <v>347</v>
      </c>
      <c r="Y2084" s="2" t="str">
        <f>IF(AND(ISBLANK(X2084),OR(NOT(ISBLANK(Z2084)),NOT(ISBLANK(AA2084)))),#N/A,
IF(ISBLANK(X2084),"",
IF(AND(NOT(ISERROR(VLOOKUP(X2084,MonsterTable!$A:$B,MATCH(MonsterTable!$B$1,MonsterTable!$A$1:$B$1,0),0))),OR(ISBLANK(Z2084),ISBLANK(AA2084))),#N/A,
IFERROR(VLOOKUP(X2084,MonsterTable!$A:$B,MATCH(MonsterTable!$B$1,MonsterTable!$A$1:$B$1,0),0),
IF(OR(NOT(ISBLANK(Z2084)),ISBLANK(AA2084)),#N/A,
IF(X2084="empty","empty",
VLOOKUP(X2084,MonsterGroupTable!$A:$A,1,0)))))))</f>
        <v>g502</v>
      </c>
      <c r="AA2084">
        <v>9</v>
      </c>
      <c r="AE2084" s="1" t="s">
        <v>349</v>
      </c>
      <c r="AF2084" s="2" t="str">
        <f>IF(AND(ISBLANK(AE2084),OR(NOT(ISBLANK(AG2084)),NOT(ISBLANK(AH2084)))),#N/A,
IF(ISBLANK(AE2084),"",
IF(AND(NOT(ISERROR(VLOOKUP(AE2084,MonsterTable!$A:$B,MATCH(MonsterTable!$B$1,MonsterTable!$A$1:$B$1,0),0))),OR(ISBLANK(AG2084),ISBLANK(AH2084))),#N/A,
IFERROR(VLOOKUP(AE2084,MonsterTable!$A:$B,MATCH(MonsterTable!$B$1,MonsterTable!$A$1:$B$1,0),0),
IF(OR(NOT(ISBLANK(AG2084)),ISBLANK(AH2084)),#N/A,
IF(AE2084="empty","empty",
VLOOKUP(AE2084,MonsterGroupTable!$A:$A,1,0)))))))</f>
        <v>g503</v>
      </c>
      <c r="AH2084">
        <v>6</v>
      </c>
      <c r="AM2084" s="2" t="str">
        <f>IF(AND(ISBLANK(AL2084),OR(NOT(ISBLANK(AN2084)),NOT(ISBLANK(AO2084)))),#N/A,
IF(ISBLANK(AL2084),"",
IF(AND(NOT(ISERROR(VLOOKUP(AL2084,MonsterTable!$A:$B,MATCH(MonsterTable!$B$1,MonsterTable!$A$1:$B$1,0),0))),OR(ISBLANK(AN2084),ISBLANK(AO2084))),#N/A,
IFERROR(VLOOKUP(AL2084,MonsterTable!$A:$B,MATCH(MonsterTable!$B$1,MonsterTable!$A$1:$B$1,0),0),
IF(OR(NOT(ISBLANK(AN2084)),ISBLANK(AO2084)),#N/A,
IF(AL2084="empty","empty",
VLOOKUP(AL2084,MonsterGroupTable!$A:$A,1,0)))))))</f>
        <v/>
      </c>
      <c r="AT2084" s="2" t="str">
        <f>IF(AND(ISBLANK(AS2084),OR(NOT(ISBLANK(AU2084)),NOT(ISBLANK(AV2084)))),#N/A,
IF(ISBLANK(AS2084),"",
IF(AND(NOT(ISERROR(VLOOKUP(AS2084,MonsterTable!$A:$B,MATCH(MonsterTable!$B$1,MonsterTable!$A$1:$B$1,0),0))),OR(ISBLANK(AU2084),ISBLANK(AV2084))),#N/A,
IFERROR(VLOOKUP(AS2084,MonsterTable!$A:$B,MATCH(MonsterTable!$B$1,MonsterTable!$A$1:$B$1,0),0),
IF(OR(NOT(ISBLANK(AU2084)),ISBLANK(AV2084)),#N/A,
IF(AS2084="empty","empty",
VLOOKUP(AS2084,MonsterGroupTable!$A:$A,1,0)))))))</f>
        <v/>
      </c>
      <c r="BA2084" s="2" t="str">
        <f>IF(AND(ISBLANK(AZ2084),OR(NOT(ISBLANK(BB2084)),NOT(ISBLANK(BC2084)))),#N/A,
IF(ISBLANK(AZ2084),"",
IF(AND(NOT(ISERROR(VLOOKUP(AZ2084,MonsterTable!$A:$B,MATCH(MonsterTable!$B$1,MonsterTable!$A$1:$B$1,0),0))),OR(ISBLANK(BB2084),ISBLANK(BC2084))),#N/A,
IFERROR(VLOOKUP(AZ2084,MonsterTable!$A:$B,MATCH(MonsterTable!$B$1,MonsterTable!$A$1:$B$1,0),0),
IF(OR(NOT(ISBLANK(BB2084)),ISBLANK(BC2084)),#N/A,
IF(AZ2084="empty","empty",
VLOOKUP(AZ2084,MonsterGroupTable!$A:$A,1,0)))))))</f>
        <v/>
      </c>
      <c r="BH2084" s="2" t="str">
        <f>IF(AND(ISBLANK(BG2084),OR(NOT(ISBLANK(BI2084)),NOT(ISBLANK(BJ2084)))),#N/A,
IF(ISBLANK(BG2084),"",
IF(AND(NOT(ISERROR(VLOOKUP(BG2084,MonsterTable!$A:$B,MATCH(MonsterTable!$B$1,MonsterTable!$A$1:$B$1,0),0))),OR(ISBLANK(BI2084),ISBLANK(BJ2084))),#N/A,
IFERROR(VLOOKUP(BG2084,MonsterTable!$A:$B,MATCH(MonsterTable!$B$1,MonsterTable!$A$1:$B$1,0),0),
IF(OR(NOT(ISBLANK(BI2084)),ISBLANK(BJ2084)),#N/A,
IF(BG2084="empty","empty",
VLOOKUP(BG2084,MonsterGroupTable!$A:$A,1,0)))))))</f>
        <v/>
      </c>
      <c r="BO2084" s="2" t="str">
        <f>IF(AND(ISBLANK(BN2084),OR(NOT(ISBLANK(BP2084)),NOT(ISBLANK(BQ2084)))),#N/A,
IF(ISBLANK(BN2084),"",
IF(AND(NOT(ISERROR(VLOOKUP(BN2084,MonsterTable!$A:$B,MATCH(MonsterTable!$B$1,MonsterTable!$A$1:$B$1,0),0))),OR(ISBLANK(BP2084),ISBLANK(BQ2084))),#N/A,
IFERROR(VLOOKUP(BN2084,MonsterTable!$A:$B,MATCH(MonsterTable!$B$1,MonsterTable!$A$1:$B$1,0),0),
IF(OR(NOT(ISBLANK(BP2084)),ISBLANK(BQ2084)),#N/A,
IF(BN2084="empty","empty",
VLOOKUP(BN2084,MonsterGroupTable!$A:$A,1,0)))))))</f>
        <v/>
      </c>
      <c r="BV2084" s="2" t="str">
        <f>IF(AND(ISBLANK(BU2084),OR(NOT(ISBLANK(BW2084)),NOT(ISBLANK(BX2084)))),#N/A,
IF(ISBLANK(BU2084),"",
IF(AND(NOT(ISERROR(VLOOKUP(BU2084,MonsterTable!$A:$B,MATCH(MonsterTable!$B$1,MonsterTable!$A$1:$B$1,0),0))),OR(ISBLANK(BW2084),ISBLANK(BX2084))),#N/A,
IFERROR(VLOOKUP(BU2084,MonsterTable!$A:$B,MATCH(MonsterTable!$B$1,MonsterTable!$A$1:$B$1,0),0),
IF(OR(NOT(ISBLANK(BW2084)),ISBLANK(BX2084)),#N/A,
IF(BU2084="empty","empty",
VLOOKUP(BU2084,MonsterGroupTable!$A:$A,1,0)))))))</f>
        <v/>
      </c>
      <c r="CC2084" s="2" t="str">
        <f>IF(AND(ISBLANK(CB2084),OR(NOT(ISBLANK(CD2084)),NOT(ISBLANK(CE2084)))),#N/A,
IF(ISBLANK(CB2084),"",
IF(AND(NOT(ISERROR(VLOOKUP(CB2084,MonsterTable!$A:$B,MATCH(MonsterTable!$B$1,MonsterTable!$A$1:$B$1,0),0))),OR(ISBLANK(CD2084),ISBLANK(CE2084))),#N/A,
IFERROR(VLOOKUP(CB2084,MonsterTable!$A:$B,MATCH(MonsterTable!$B$1,MonsterTable!$A$1:$B$1,0),0),
IF(OR(NOT(ISBLANK(CD2084)),ISBLANK(CE2084)),#N/A,
IF(CB2084="empty","empty",
VLOOKUP(CB2084,MonsterGroupTable!$A:$A,1,0)))))))</f>
        <v/>
      </c>
      <c r="CJ2084" s="2" t="str">
        <f>IF(AND(ISBLANK(CI2084),OR(NOT(ISBLANK(CK2084)),NOT(ISBLANK(CL2084)))),#N/A,
IF(ISBLANK(CI2084),"",
IF(AND(NOT(ISERROR(VLOOKUP(CI2084,MonsterTable!$A:$B,MATCH(MonsterTable!$B$1,MonsterTable!$A$1:$B$1,0),0))),OR(ISBLANK(CK2084),ISBLANK(CL2084))),#N/A,
IFERROR(VLOOKUP(CI2084,MonsterTable!$A:$B,MATCH(MonsterTable!$B$1,MonsterTable!$A$1:$B$1,0),0),
IF(OR(NOT(ISBLANK(CK2084)),ISBLANK(CL2084)),#N/A,
IF(CI2084="empty","empty",
VLOOKUP(CI2084,MonsterGroupTable!$A:$A,1,0)))))))</f>
        <v/>
      </c>
    </row>
    <row r="2085" spans="1:88">
      <c r="A2085">
        <v>50018</v>
      </c>
      <c r="B2085">
        <f t="shared" si="77"/>
        <v>1.1000000000000001</v>
      </c>
      <c r="C2085">
        <f t="shared" si="78"/>
        <v>1.1000000000000001</v>
      </c>
      <c r="F2085">
        <v>98544</v>
      </c>
      <c r="G2085">
        <v>0</v>
      </c>
      <c r="H2085">
        <v>0</v>
      </c>
      <c r="I2085">
        <v>0</v>
      </c>
      <c r="J2085">
        <v>0</v>
      </c>
      <c r="K2085" t="s">
        <v>356</v>
      </c>
      <c r="L2085" t="s">
        <v>357</v>
      </c>
      <c r="M2085" t="s">
        <v>358</v>
      </c>
      <c r="N2085" t="s">
        <v>359</v>
      </c>
      <c r="O2085">
        <v>0</v>
      </c>
      <c r="P2085">
        <v>-4.75</v>
      </c>
      <c r="Q2085">
        <v>0</v>
      </c>
      <c r="R2085">
        <v>15</v>
      </c>
      <c r="S2085">
        <v>0</v>
      </c>
      <c r="T2085">
        <v>-13.5</v>
      </c>
      <c r="U2085">
        <v>0</v>
      </c>
      <c r="V2085">
        <v>-4.2</v>
      </c>
      <c r="W2085" t="str">
        <f t="shared" si="79"/>
        <v>g502,9,g503,6</v>
      </c>
      <c r="X2085" s="1" t="s">
        <v>347</v>
      </c>
      <c r="Y2085" s="2" t="str">
        <f>IF(AND(ISBLANK(X2085),OR(NOT(ISBLANK(Z2085)),NOT(ISBLANK(AA2085)))),#N/A,
IF(ISBLANK(X2085),"",
IF(AND(NOT(ISERROR(VLOOKUP(X2085,MonsterTable!$A:$B,MATCH(MonsterTable!$B$1,MonsterTable!$A$1:$B$1,0),0))),OR(ISBLANK(Z2085),ISBLANK(AA2085))),#N/A,
IFERROR(VLOOKUP(X2085,MonsterTable!$A:$B,MATCH(MonsterTable!$B$1,MonsterTable!$A$1:$B$1,0),0),
IF(OR(NOT(ISBLANK(Z2085)),ISBLANK(AA2085)),#N/A,
IF(X2085="empty","empty",
VLOOKUP(X2085,MonsterGroupTable!$A:$A,1,0)))))))</f>
        <v>g502</v>
      </c>
      <c r="AA2085">
        <v>9</v>
      </c>
      <c r="AE2085" s="1" t="s">
        <v>349</v>
      </c>
      <c r="AF2085" s="2" t="str">
        <f>IF(AND(ISBLANK(AE2085),OR(NOT(ISBLANK(AG2085)),NOT(ISBLANK(AH2085)))),#N/A,
IF(ISBLANK(AE2085),"",
IF(AND(NOT(ISERROR(VLOOKUP(AE2085,MonsterTable!$A:$B,MATCH(MonsterTable!$B$1,MonsterTable!$A$1:$B$1,0),0))),OR(ISBLANK(AG2085),ISBLANK(AH2085))),#N/A,
IFERROR(VLOOKUP(AE2085,MonsterTable!$A:$B,MATCH(MonsterTable!$B$1,MonsterTable!$A$1:$B$1,0),0),
IF(OR(NOT(ISBLANK(AG2085)),ISBLANK(AH2085)),#N/A,
IF(AE2085="empty","empty",
VLOOKUP(AE2085,MonsterGroupTable!$A:$A,1,0)))))))</f>
        <v>g503</v>
      </c>
      <c r="AH2085">
        <v>6</v>
      </c>
      <c r="AM2085" s="2" t="str">
        <f>IF(AND(ISBLANK(AL2085),OR(NOT(ISBLANK(AN2085)),NOT(ISBLANK(AO2085)))),#N/A,
IF(ISBLANK(AL2085),"",
IF(AND(NOT(ISERROR(VLOOKUP(AL2085,MonsterTable!$A:$B,MATCH(MonsterTable!$B$1,MonsterTable!$A$1:$B$1,0),0))),OR(ISBLANK(AN2085),ISBLANK(AO2085))),#N/A,
IFERROR(VLOOKUP(AL2085,MonsterTable!$A:$B,MATCH(MonsterTable!$B$1,MonsterTable!$A$1:$B$1,0),0),
IF(OR(NOT(ISBLANK(AN2085)),ISBLANK(AO2085)),#N/A,
IF(AL2085="empty","empty",
VLOOKUP(AL2085,MonsterGroupTable!$A:$A,1,0)))))))</f>
        <v/>
      </c>
      <c r="AT2085" s="2" t="str">
        <f>IF(AND(ISBLANK(AS2085),OR(NOT(ISBLANK(AU2085)),NOT(ISBLANK(AV2085)))),#N/A,
IF(ISBLANK(AS2085),"",
IF(AND(NOT(ISERROR(VLOOKUP(AS2085,MonsterTable!$A:$B,MATCH(MonsterTable!$B$1,MonsterTable!$A$1:$B$1,0),0))),OR(ISBLANK(AU2085),ISBLANK(AV2085))),#N/A,
IFERROR(VLOOKUP(AS2085,MonsterTable!$A:$B,MATCH(MonsterTable!$B$1,MonsterTable!$A$1:$B$1,0),0),
IF(OR(NOT(ISBLANK(AU2085)),ISBLANK(AV2085)),#N/A,
IF(AS2085="empty","empty",
VLOOKUP(AS2085,MonsterGroupTable!$A:$A,1,0)))))))</f>
        <v/>
      </c>
      <c r="BA2085" s="2" t="str">
        <f>IF(AND(ISBLANK(AZ2085),OR(NOT(ISBLANK(BB2085)),NOT(ISBLANK(BC2085)))),#N/A,
IF(ISBLANK(AZ2085),"",
IF(AND(NOT(ISERROR(VLOOKUP(AZ2085,MonsterTable!$A:$B,MATCH(MonsterTable!$B$1,MonsterTable!$A$1:$B$1,0),0))),OR(ISBLANK(BB2085),ISBLANK(BC2085))),#N/A,
IFERROR(VLOOKUP(AZ2085,MonsterTable!$A:$B,MATCH(MonsterTable!$B$1,MonsterTable!$A$1:$B$1,0),0),
IF(OR(NOT(ISBLANK(BB2085)),ISBLANK(BC2085)),#N/A,
IF(AZ2085="empty","empty",
VLOOKUP(AZ2085,MonsterGroupTable!$A:$A,1,0)))))))</f>
        <v/>
      </c>
      <c r="BH2085" s="2" t="str">
        <f>IF(AND(ISBLANK(BG2085),OR(NOT(ISBLANK(BI2085)),NOT(ISBLANK(BJ2085)))),#N/A,
IF(ISBLANK(BG2085),"",
IF(AND(NOT(ISERROR(VLOOKUP(BG2085,MonsterTable!$A:$B,MATCH(MonsterTable!$B$1,MonsterTable!$A$1:$B$1,0),0))),OR(ISBLANK(BI2085),ISBLANK(BJ2085))),#N/A,
IFERROR(VLOOKUP(BG2085,MonsterTable!$A:$B,MATCH(MonsterTable!$B$1,MonsterTable!$A$1:$B$1,0),0),
IF(OR(NOT(ISBLANK(BI2085)),ISBLANK(BJ2085)),#N/A,
IF(BG2085="empty","empty",
VLOOKUP(BG2085,MonsterGroupTable!$A:$A,1,0)))))))</f>
        <v/>
      </c>
      <c r="BO2085" s="2" t="str">
        <f>IF(AND(ISBLANK(BN2085),OR(NOT(ISBLANK(BP2085)),NOT(ISBLANK(BQ2085)))),#N/A,
IF(ISBLANK(BN2085),"",
IF(AND(NOT(ISERROR(VLOOKUP(BN2085,MonsterTable!$A:$B,MATCH(MonsterTable!$B$1,MonsterTable!$A$1:$B$1,0),0))),OR(ISBLANK(BP2085),ISBLANK(BQ2085))),#N/A,
IFERROR(VLOOKUP(BN2085,MonsterTable!$A:$B,MATCH(MonsterTable!$B$1,MonsterTable!$A$1:$B$1,0),0),
IF(OR(NOT(ISBLANK(BP2085)),ISBLANK(BQ2085)),#N/A,
IF(BN2085="empty","empty",
VLOOKUP(BN2085,MonsterGroupTable!$A:$A,1,0)))))))</f>
        <v/>
      </c>
      <c r="BV2085" s="2" t="str">
        <f>IF(AND(ISBLANK(BU2085),OR(NOT(ISBLANK(BW2085)),NOT(ISBLANK(BX2085)))),#N/A,
IF(ISBLANK(BU2085),"",
IF(AND(NOT(ISERROR(VLOOKUP(BU2085,MonsterTable!$A:$B,MATCH(MonsterTable!$B$1,MonsterTable!$A$1:$B$1,0),0))),OR(ISBLANK(BW2085),ISBLANK(BX2085))),#N/A,
IFERROR(VLOOKUP(BU2085,MonsterTable!$A:$B,MATCH(MonsterTable!$B$1,MonsterTable!$A$1:$B$1,0),0),
IF(OR(NOT(ISBLANK(BW2085)),ISBLANK(BX2085)),#N/A,
IF(BU2085="empty","empty",
VLOOKUP(BU2085,MonsterGroupTable!$A:$A,1,0)))))))</f>
        <v/>
      </c>
      <c r="CC2085" s="2" t="str">
        <f>IF(AND(ISBLANK(CB2085),OR(NOT(ISBLANK(CD2085)),NOT(ISBLANK(CE2085)))),#N/A,
IF(ISBLANK(CB2085),"",
IF(AND(NOT(ISERROR(VLOOKUP(CB2085,MonsterTable!$A:$B,MATCH(MonsterTable!$B$1,MonsterTable!$A$1:$B$1,0),0))),OR(ISBLANK(CD2085),ISBLANK(CE2085))),#N/A,
IFERROR(VLOOKUP(CB2085,MonsterTable!$A:$B,MATCH(MonsterTable!$B$1,MonsterTable!$A$1:$B$1,0),0),
IF(OR(NOT(ISBLANK(CD2085)),ISBLANK(CE2085)),#N/A,
IF(CB2085="empty","empty",
VLOOKUP(CB2085,MonsterGroupTable!$A:$A,1,0)))))))</f>
        <v/>
      </c>
      <c r="CJ2085" s="2" t="str">
        <f>IF(AND(ISBLANK(CI2085),OR(NOT(ISBLANK(CK2085)),NOT(ISBLANK(CL2085)))),#N/A,
IF(ISBLANK(CI2085),"",
IF(AND(NOT(ISERROR(VLOOKUP(CI2085,MonsterTable!$A:$B,MATCH(MonsterTable!$B$1,MonsterTable!$A$1:$B$1,0),0))),OR(ISBLANK(CK2085),ISBLANK(CL2085))),#N/A,
IFERROR(VLOOKUP(CI2085,MonsterTable!$A:$B,MATCH(MonsterTable!$B$1,MonsterTable!$A$1:$B$1,0),0),
IF(OR(NOT(ISBLANK(CK2085)),ISBLANK(CL2085)),#N/A,
IF(CI2085="empty","empty",
VLOOKUP(CI2085,MonsterGroupTable!$A:$A,1,0)))))))</f>
        <v/>
      </c>
    </row>
    <row r="2086" spans="1:88">
      <c r="A2086">
        <v>50019</v>
      </c>
      <c r="B2086">
        <f t="shared" si="77"/>
        <v>1.1000000000000001</v>
      </c>
      <c r="C2086">
        <f t="shared" si="78"/>
        <v>1.1000000000000001</v>
      </c>
      <c r="F2086">
        <v>115104</v>
      </c>
      <c r="G2086">
        <v>0</v>
      </c>
      <c r="H2086">
        <v>0</v>
      </c>
      <c r="I2086">
        <v>0</v>
      </c>
      <c r="J2086">
        <v>0</v>
      </c>
      <c r="K2086" t="s">
        <v>356</v>
      </c>
      <c r="L2086" t="s">
        <v>357</v>
      </c>
      <c r="M2086" t="s">
        <v>358</v>
      </c>
      <c r="N2086" t="s">
        <v>359</v>
      </c>
      <c r="O2086">
        <v>0</v>
      </c>
      <c r="P2086">
        <v>-4.75</v>
      </c>
      <c r="Q2086">
        <v>0</v>
      </c>
      <c r="R2086">
        <v>15</v>
      </c>
      <c r="S2086">
        <v>0</v>
      </c>
      <c r="T2086">
        <v>-13.5</v>
      </c>
      <c r="U2086">
        <v>0</v>
      </c>
      <c r="V2086">
        <v>-4.2</v>
      </c>
      <c r="W2086" t="str">
        <f t="shared" si="79"/>
        <v>g502,9,g503,6</v>
      </c>
      <c r="X2086" s="1" t="s">
        <v>347</v>
      </c>
      <c r="Y2086" s="2" t="str">
        <f>IF(AND(ISBLANK(X2086),OR(NOT(ISBLANK(Z2086)),NOT(ISBLANK(AA2086)))),#N/A,
IF(ISBLANK(X2086),"",
IF(AND(NOT(ISERROR(VLOOKUP(X2086,MonsterTable!$A:$B,MATCH(MonsterTable!$B$1,MonsterTable!$A$1:$B$1,0),0))),OR(ISBLANK(Z2086),ISBLANK(AA2086))),#N/A,
IFERROR(VLOOKUP(X2086,MonsterTable!$A:$B,MATCH(MonsterTable!$B$1,MonsterTable!$A$1:$B$1,0),0),
IF(OR(NOT(ISBLANK(Z2086)),ISBLANK(AA2086)),#N/A,
IF(X2086="empty","empty",
VLOOKUP(X2086,MonsterGroupTable!$A:$A,1,0)))))))</f>
        <v>g502</v>
      </c>
      <c r="AA2086">
        <v>9</v>
      </c>
      <c r="AE2086" s="1" t="s">
        <v>349</v>
      </c>
      <c r="AF2086" s="2" t="str">
        <f>IF(AND(ISBLANK(AE2086),OR(NOT(ISBLANK(AG2086)),NOT(ISBLANK(AH2086)))),#N/A,
IF(ISBLANK(AE2086),"",
IF(AND(NOT(ISERROR(VLOOKUP(AE2086,MonsterTable!$A:$B,MATCH(MonsterTable!$B$1,MonsterTable!$A$1:$B$1,0),0))),OR(ISBLANK(AG2086),ISBLANK(AH2086))),#N/A,
IFERROR(VLOOKUP(AE2086,MonsterTable!$A:$B,MATCH(MonsterTable!$B$1,MonsterTable!$A$1:$B$1,0),0),
IF(OR(NOT(ISBLANK(AG2086)),ISBLANK(AH2086)),#N/A,
IF(AE2086="empty","empty",
VLOOKUP(AE2086,MonsterGroupTable!$A:$A,1,0)))))))</f>
        <v>g503</v>
      </c>
      <c r="AH2086">
        <v>6</v>
      </c>
      <c r="AM2086" s="2" t="str">
        <f>IF(AND(ISBLANK(AL2086),OR(NOT(ISBLANK(AN2086)),NOT(ISBLANK(AO2086)))),#N/A,
IF(ISBLANK(AL2086),"",
IF(AND(NOT(ISERROR(VLOOKUP(AL2086,MonsterTable!$A:$B,MATCH(MonsterTable!$B$1,MonsterTable!$A$1:$B$1,0),0))),OR(ISBLANK(AN2086),ISBLANK(AO2086))),#N/A,
IFERROR(VLOOKUP(AL2086,MonsterTable!$A:$B,MATCH(MonsterTable!$B$1,MonsterTable!$A$1:$B$1,0),0),
IF(OR(NOT(ISBLANK(AN2086)),ISBLANK(AO2086)),#N/A,
IF(AL2086="empty","empty",
VLOOKUP(AL2086,MonsterGroupTable!$A:$A,1,0)))))))</f>
        <v/>
      </c>
      <c r="AT2086" s="2" t="str">
        <f>IF(AND(ISBLANK(AS2086),OR(NOT(ISBLANK(AU2086)),NOT(ISBLANK(AV2086)))),#N/A,
IF(ISBLANK(AS2086),"",
IF(AND(NOT(ISERROR(VLOOKUP(AS2086,MonsterTable!$A:$B,MATCH(MonsterTable!$B$1,MonsterTable!$A$1:$B$1,0),0))),OR(ISBLANK(AU2086),ISBLANK(AV2086))),#N/A,
IFERROR(VLOOKUP(AS2086,MonsterTable!$A:$B,MATCH(MonsterTable!$B$1,MonsterTable!$A$1:$B$1,0),0),
IF(OR(NOT(ISBLANK(AU2086)),ISBLANK(AV2086)),#N/A,
IF(AS2086="empty","empty",
VLOOKUP(AS2086,MonsterGroupTable!$A:$A,1,0)))))))</f>
        <v/>
      </c>
      <c r="BA2086" s="2" t="str">
        <f>IF(AND(ISBLANK(AZ2086),OR(NOT(ISBLANK(BB2086)),NOT(ISBLANK(BC2086)))),#N/A,
IF(ISBLANK(AZ2086),"",
IF(AND(NOT(ISERROR(VLOOKUP(AZ2086,MonsterTable!$A:$B,MATCH(MonsterTable!$B$1,MonsterTable!$A$1:$B$1,0),0))),OR(ISBLANK(BB2086),ISBLANK(BC2086))),#N/A,
IFERROR(VLOOKUP(AZ2086,MonsterTable!$A:$B,MATCH(MonsterTable!$B$1,MonsterTable!$A$1:$B$1,0),0),
IF(OR(NOT(ISBLANK(BB2086)),ISBLANK(BC2086)),#N/A,
IF(AZ2086="empty","empty",
VLOOKUP(AZ2086,MonsterGroupTable!$A:$A,1,0)))))))</f>
        <v/>
      </c>
      <c r="BH2086" s="2" t="str">
        <f>IF(AND(ISBLANK(BG2086),OR(NOT(ISBLANK(BI2086)),NOT(ISBLANK(BJ2086)))),#N/A,
IF(ISBLANK(BG2086),"",
IF(AND(NOT(ISERROR(VLOOKUP(BG2086,MonsterTable!$A:$B,MATCH(MonsterTable!$B$1,MonsterTable!$A$1:$B$1,0),0))),OR(ISBLANK(BI2086),ISBLANK(BJ2086))),#N/A,
IFERROR(VLOOKUP(BG2086,MonsterTable!$A:$B,MATCH(MonsterTable!$B$1,MonsterTable!$A$1:$B$1,0),0),
IF(OR(NOT(ISBLANK(BI2086)),ISBLANK(BJ2086)),#N/A,
IF(BG2086="empty","empty",
VLOOKUP(BG2086,MonsterGroupTable!$A:$A,1,0)))))))</f>
        <v/>
      </c>
      <c r="BO2086" s="2" t="str">
        <f>IF(AND(ISBLANK(BN2086),OR(NOT(ISBLANK(BP2086)),NOT(ISBLANK(BQ2086)))),#N/A,
IF(ISBLANK(BN2086),"",
IF(AND(NOT(ISERROR(VLOOKUP(BN2086,MonsterTable!$A:$B,MATCH(MonsterTable!$B$1,MonsterTable!$A$1:$B$1,0),0))),OR(ISBLANK(BP2086),ISBLANK(BQ2086))),#N/A,
IFERROR(VLOOKUP(BN2086,MonsterTable!$A:$B,MATCH(MonsterTable!$B$1,MonsterTable!$A$1:$B$1,0),0),
IF(OR(NOT(ISBLANK(BP2086)),ISBLANK(BQ2086)),#N/A,
IF(BN2086="empty","empty",
VLOOKUP(BN2086,MonsterGroupTable!$A:$A,1,0)))))))</f>
        <v/>
      </c>
      <c r="BV2086" s="2" t="str">
        <f>IF(AND(ISBLANK(BU2086),OR(NOT(ISBLANK(BW2086)),NOT(ISBLANK(BX2086)))),#N/A,
IF(ISBLANK(BU2086),"",
IF(AND(NOT(ISERROR(VLOOKUP(BU2086,MonsterTable!$A:$B,MATCH(MonsterTable!$B$1,MonsterTable!$A$1:$B$1,0),0))),OR(ISBLANK(BW2086),ISBLANK(BX2086))),#N/A,
IFERROR(VLOOKUP(BU2086,MonsterTable!$A:$B,MATCH(MonsterTable!$B$1,MonsterTable!$A$1:$B$1,0),0),
IF(OR(NOT(ISBLANK(BW2086)),ISBLANK(BX2086)),#N/A,
IF(BU2086="empty","empty",
VLOOKUP(BU2086,MonsterGroupTable!$A:$A,1,0)))))))</f>
        <v/>
      </c>
      <c r="CC2086" s="2" t="str">
        <f>IF(AND(ISBLANK(CB2086),OR(NOT(ISBLANK(CD2086)),NOT(ISBLANK(CE2086)))),#N/A,
IF(ISBLANK(CB2086),"",
IF(AND(NOT(ISERROR(VLOOKUP(CB2086,MonsterTable!$A:$B,MATCH(MonsterTable!$B$1,MonsterTable!$A$1:$B$1,0),0))),OR(ISBLANK(CD2086),ISBLANK(CE2086))),#N/A,
IFERROR(VLOOKUP(CB2086,MonsterTable!$A:$B,MATCH(MonsterTable!$B$1,MonsterTable!$A$1:$B$1,0),0),
IF(OR(NOT(ISBLANK(CD2086)),ISBLANK(CE2086)),#N/A,
IF(CB2086="empty","empty",
VLOOKUP(CB2086,MonsterGroupTable!$A:$A,1,0)))))))</f>
        <v/>
      </c>
      <c r="CJ2086" s="2" t="str">
        <f>IF(AND(ISBLANK(CI2086),OR(NOT(ISBLANK(CK2086)),NOT(ISBLANK(CL2086)))),#N/A,
IF(ISBLANK(CI2086),"",
IF(AND(NOT(ISERROR(VLOOKUP(CI2086,MonsterTable!$A:$B,MATCH(MonsterTable!$B$1,MonsterTable!$A$1:$B$1,0),0))),OR(ISBLANK(CK2086),ISBLANK(CL2086))),#N/A,
IFERROR(VLOOKUP(CI2086,MonsterTable!$A:$B,MATCH(MonsterTable!$B$1,MonsterTable!$A$1:$B$1,0),0),
IF(OR(NOT(ISBLANK(CK2086)),ISBLANK(CL2086)),#N/A,
IF(CI2086="empty","empty",
VLOOKUP(CI2086,MonsterGroupTable!$A:$A,1,0)))))))</f>
        <v/>
      </c>
    </row>
    <row r="2087" spans="1:88">
      <c r="A2087">
        <v>50020</v>
      </c>
      <c r="B2087">
        <f t="shared" si="77"/>
        <v>1.2</v>
      </c>
      <c r="C2087">
        <f t="shared" si="78"/>
        <v>1.1000000000000001</v>
      </c>
      <c r="F2087">
        <v>134580</v>
      </c>
      <c r="G2087">
        <v>0</v>
      </c>
      <c r="H2087">
        <v>0</v>
      </c>
      <c r="I2087">
        <v>0</v>
      </c>
      <c r="J2087">
        <v>0</v>
      </c>
      <c r="K2087" t="s">
        <v>356</v>
      </c>
      <c r="L2087" t="s">
        <v>357</v>
      </c>
      <c r="M2087" t="s">
        <v>358</v>
      </c>
      <c r="N2087" t="s">
        <v>359</v>
      </c>
      <c r="O2087">
        <v>0</v>
      </c>
      <c r="P2087">
        <v>-4.75</v>
      </c>
      <c r="Q2087">
        <v>0</v>
      </c>
      <c r="R2087">
        <v>15</v>
      </c>
      <c r="S2087">
        <v>0</v>
      </c>
      <c r="T2087">
        <v>-13.5</v>
      </c>
      <c r="U2087">
        <v>0</v>
      </c>
      <c r="V2087">
        <v>-4.2</v>
      </c>
      <c r="W2087" t="str">
        <f t="shared" si="79"/>
        <v>g502,9,g503,6</v>
      </c>
      <c r="X2087" s="1" t="s">
        <v>347</v>
      </c>
      <c r="Y2087" s="2" t="str">
        <f>IF(AND(ISBLANK(X2087),OR(NOT(ISBLANK(Z2087)),NOT(ISBLANK(AA2087)))),#N/A,
IF(ISBLANK(X2087),"",
IF(AND(NOT(ISERROR(VLOOKUP(X2087,MonsterTable!$A:$B,MATCH(MonsterTable!$B$1,MonsterTable!$A$1:$B$1,0),0))),OR(ISBLANK(Z2087),ISBLANK(AA2087))),#N/A,
IFERROR(VLOOKUP(X2087,MonsterTable!$A:$B,MATCH(MonsterTable!$B$1,MonsterTable!$A$1:$B$1,0),0),
IF(OR(NOT(ISBLANK(Z2087)),ISBLANK(AA2087)),#N/A,
IF(X2087="empty","empty",
VLOOKUP(X2087,MonsterGroupTable!$A:$A,1,0)))))))</f>
        <v>g502</v>
      </c>
      <c r="AA2087">
        <v>9</v>
      </c>
      <c r="AE2087" s="1" t="s">
        <v>349</v>
      </c>
      <c r="AF2087" s="2" t="str">
        <f>IF(AND(ISBLANK(AE2087),OR(NOT(ISBLANK(AG2087)),NOT(ISBLANK(AH2087)))),#N/A,
IF(ISBLANK(AE2087),"",
IF(AND(NOT(ISERROR(VLOOKUP(AE2087,MonsterTable!$A:$B,MATCH(MonsterTable!$B$1,MonsterTable!$A$1:$B$1,0),0))),OR(ISBLANK(AG2087),ISBLANK(AH2087))),#N/A,
IFERROR(VLOOKUP(AE2087,MonsterTable!$A:$B,MATCH(MonsterTable!$B$1,MonsterTable!$A$1:$B$1,0),0),
IF(OR(NOT(ISBLANK(AG2087)),ISBLANK(AH2087)),#N/A,
IF(AE2087="empty","empty",
VLOOKUP(AE2087,MonsterGroupTable!$A:$A,1,0)))))))</f>
        <v>g503</v>
      </c>
      <c r="AH2087">
        <v>6</v>
      </c>
      <c r="AM2087" s="2" t="str">
        <f>IF(AND(ISBLANK(AL2087),OR(NOT(ISBLANK(AN2087)),NOT(ISBLANK(AO2087)))),#N/A,
IF(ISBLANK(AL2087),"",
IF(AND(NOT(ISERROR(VLOOKUP(AL2087,MonsterTable!$A:$B,MATCH(MonsterTable!$B$1,MonsterTable!$A$1:$B$1,0),0))),OR(ISBLANK(AN2087),ISBLANK(AO2087))),#N/A,
IFERROR(VLOOKUP(AL2087,MonsterTable!$A:$B,MATCH(MonsterTable!$B$1,MonsterTable!$A$1:$B$1,0),0),
IF(OR(NOT(ISBLANK(AN2087)),ISBLANK(AO2087)),#N/A,
IF(AL2087="empty","empty",
VLOOKUP(AL2087,MonsterGroupTable!$A:$A,1,0)))))))</f>
        <v/>
      </c>
      <c r="AT2087" s="2" t="str">
        <f>IF(AND(ISBLANK(AS2087),OR(NOT(ISBLANK(AU2087)),NOT(ISBLANK(AV2087)))),#N/A,
IF(ISBLANK(AS2087),"",
IF(AND(NOT(ISERROR(VLOOKUP(AS2087,MonsterTable!$A:$B,MATCH(MonsterTable!$B$1,MonsterTable!$A$1:$B$1,0),0))),OR(ISBLANK(AU2087),ISBLANK(AV2087))),#N/A,
IFERROR(VLOOKUP(AS2087,MonsterTable!$A:$B,MATCH(MonsterTable!$B$1,MonsterTable!$A$1:$B$1,0),0),
IF(OR(NOT(ISBLANK(AU2087)),ISBLANK(AV2087)),#N/A,
IF(AS2087="empty","empty",
VLOOKUP(AS2087,MonsterGroupTable!$A:$A,1,0)))))))</f>
        <v/>
      </c>
      <c r="BA2087" s="2" t="str">
        <f>IF(AND(ISBLANK(AZ2087),OR(NOT(ISBLANK(BB2087)),NOT(ISBLANK(BC2087)))),#N/A,
IF(ISBLANK(AZ2087),"",
IF(AND(NOT(ISERROR(VLOOKUP(AZ2087,MonsterTable!$A:$B,MATCH(MonsterTable!$B$1,MonsterTable!$A$1:$B$1,0),0))),OR(ISBLANK(BB2087),ISBLANK(BC2087))),#N/A,
IFERROR(VLOOKUP(AZ2087,MonsterTable!$A:$B,MATCH(MonsterTable!$B$1,MonsterTable!$A$1:$B$1,0),0),
IF(OR(NOT(ISBLANK(BB2087)),ISBLANK(BC2087)),#N/A,
IF(AZ2087="empty","empty",
VLOOKUP(AZ2087,MonsterGroupTable!$A:$A,1,0)))))))</f>
        <v/>
      </c>
      <c r="BH2087" s="2" t="str">
        <f>IF(AND(ISBLANK(BG2087),OR(NOT(ISBLANK(BI2087)),NOT(ISBLANK(BJ2087)))),#N/A,
IF(ISBLANK(BG2087),"",
IF(AND(NOT(ISERROR(VLOOKUP(BG2087,MonsterTable!$A:$B,MATCH(MonsterTable!$B$1,MonsterTable!$A$1:$B$1,0),0))),OR(ISBLANK(BI2087),ISBLANK(BJ2087))),#N/A,
IFERROR(VLOOKUP(BG2087,MonsterTable!$A:$B,MATCH(MonsterTable!$B$1,MonsterTable!$A$1:$B$1,0),0),
IF(OR(NOT(ISBLANK(BI2087)),ISBLANK(BJ2087)),#N/A,
IF(BG2087="empty","empty",
VLOOKUP(BG2087,MonsterGroupTable!$A:$A,1,0)))))))</f>
        <v/>
      </c>
      <c r="BO2087" s="2" t="str">
        <f>IF(AND(ISBLANK(BN2087),OR(NOT(ISBLANK(BP2087)),NOT(ISBLANK(BQ2087)))),#N/A,
IF(ISBLANK(BN2087),"",
IF(AND(NOT(ISERROR(VLOOKUP(BN2087,MonsterTable!$A:$B,MATCH(MonsterTable!$B$1,MonsterTable!$A$1:$B$1,0),0))),OR(ISBLANK(BP2087),ISBLANK(BQ2087))),#N/A,
IFERROR(VLOOKUP(BN2087,MonsterTable!$A:$B,MATCH(MonsterTable!$B$1,MonsterTable!$A$1:$B$1,0),0),
IF(OR(NOT(ISBLANK(BP2087)),ISBLANK(BQ2087)),#N/A,
IF(BN2087="empty","empty",
VLOOKUP(BN2087,MonsterGroupTable!$A:$A,1,0)))))))</f>
        <v/>
      </c>
      <c r="BV2087" s="2" t="str">
        <f>IF(AND(ISBLANK(BU2087),OR(NOT(ISBLANK(BW2087)),NOT(ISBLANK(BX2087)))),#N/A,
IF(ISBLANK(BU2087),"",
IF(AND(NOT(ISERROR(VLOOKUP(BU2087,MonsterTable!$A:$B,MATCH(MonsterTable!$B$1,MonsterTable!$A$1:$B$1,0),0))),OR(ISBLANK(BW2087),ISBLANK(BX2087))),#N/A,
IFERROR(VLOOKUP(BU2087,MonsterTable!$A:$B,MATCH(MonsterTable!$B$1,MonsterTable!$A$1:$B$1,0),0),
IF(OR(NOT(ISBLANK(BW2087)),ISBLANK(BX2087)),#N/A,
IF(BU2087="empty","empty",
VLOOKUP(BU2087,MonsterGroupTable!$A:$A,1,0)))))))</f>
        <v/>
      </c>
      <c r="CC2087" s="2" t="str">
        <f>IF(AND(ISBLANK(CB2087),OR(NOT(ISBLANK(CD2087)),NOT(ISBLANK(CE2087)))),#N/A,
IF(ISBLANK(CB2087),"",
IF(AND(NOT(ISERROR(VLOOKUP(CB2087,MonsterTable!$A:$B,MATCH(MonsterTable!$B$1,MonsterTable!$A$1:$B$1,0),0))),OR(ISBLANK(CD2087),ISBLANK(CE2087))),#N/A,
IFERROR(VLOOKUP(CB2087,MonsterTable!$A:$B,MATCH(MonsterTable!$B$1,MonsterTable!$A$1:$B$1,0),0),
IF(OR(NOT(ISBLANK(CD2087)),ISBLANK(CE2087)),#N/A,
IF(CB2087="empty","empty",
VLOOKUP(CB2087,MonsterGroupTable!$A:$A,1,0)))))))</f>
        <v/>
      </c>
      <c r="CJ2087" s="2" t="str">
        <f>IF(AND(ISBLANK(CI2087),OR(NOT(ISBLANK(CK2087)),NOT(ISBLANK(CL2087)))),#N/A,
IF(ISBLANK(CI2087),"",
IF(AND(NOT(ISERROR(VLOOKUP(CI2087,MonsterTable!$A:$B,MATCH(MonsterTable!$B$1,MonsterTable!$A$1:$B$1,0),0))),OR(ISBLANK(CK2087),ISBLANK(CL2087))),#N/A,
IFERROR(VLOOKUP(CI2087,MonsterTable!$A:$B,MATCH(MonsterTable!$B$1,MonsterTable!$A$1:$B$1,0),0),
IF(OR(NOT(ISBLANK(CK2087)),ISBLANK(CL2087)),#N/A,
IF(CI2087="empty","empty",
VLOOKUP(CI2087,MonsterGroupTable!$A:$A,1,0)))))))</f>
        <v/>
      </c>
    </row>
    <row r="2088" spans="1:88">
      <c r="A2088">
        <v>50021</v>
      </c>
      <c r="B2088">
        <f t="shared" si="77"/>
        <v>1.1000000000000001</v>
      </c>
      <c r="C2088">
        <f t="shared" si="78"/>
        <v>1.1000000000000001</v>
      </c>
      <c r="F2088">
        <v>155280</v>
      </c>
      <c r="G2088">
        <v>0</v>
      </c>
      <c r="H2088">
        <v>0</v>
      </c>
      <c r="I2088">
        <v>0</v>
      </c>
      <c r="J2088">
        <v>0</v>
      </c>
      <c r="K2088" t="s">
        <v>356</v>
      </c>
      <c r="L2088" t="s">
        <v>357</v>
      </c>
      <c r="M2088" t="s">
        <v>358</v>
      </c>
      <c r="N2088" t="s">
        <v>359</v>
      </c>
      <c r="O2088">
        <v>0</v>
      </c>
      <c r="P2088">
        <v>-4.75</v>
      </c>
      <c r="Q2088">
        <v>0</v>
      </c>
      <c r="R2088">
        <v>15</v>
      </c>
      <c r="S2088">
        <v>0</v>
      </c>
      <c r="T2088">
        <v>-13.5</v>
      </c>
      <c r="U2088">
        <v>0</v>
      </c>
      <c r="V2088">
        <v>-4.2</v>
      </c>
      <c r="W2088" t="str">
        <f t="shared" si="79"/>
        <v>g502,9,g503,6</v>
      </c>
      <c r="X2088" s="1" t="s">
        <v>347</v>
      </c>
      <c r="Y2088" s="2" t="str">
        <f>IF(AND(ISBLANK(X2088),OR(NOT(ISBLANK(Z2088)),NOT(ISBLANK(AA2088)))),#N/A,
IF(ISBLANK(X2088),"",
IF(AND(NOT(ISERROR(VLOOKUP(X2088,MonsterTable!$A:$B,MATCH(MonsterTable!$B$1,MonsterTable!$A$1:$B$1,0),0))),OR(ISBLANK(Z2088),ISBLANK(AA2088))),#N/A,
IFERROR(VLOOKUP(X2088,MonsterTable!$A:$B,MATCH(MonsterTable!$B$1,MonsterTable!$A$1:$B$1,0),0),
IF(OR(NOT(ISBLANK(Z2088)),ISBLANK(AA2088)),#N/A,
IF(X2088="empty","empty",
VLOOKUP(X2088,MonsterGroupTable!$A:$A,1,0)))))))</f>
        <v>g502</v>
      </c>
      <c r="AA2088">
        <v>9</v>
      </c>
      <c r="AE2088" s="1" t="s">
        <v>349</v>
      </c>
      <c r="AF2088" s="2" t="str">
        <f>IF(AND(ISBLANK(AE2088),OR(NOT(ISBLANK(AG2088)),NOT(ISBLANK(AH2088)))),#N/A,
IF(ISBLANK(AE2088),"",
IF(AND(NOT(ISERROR(VLOOKUP(AE2088,MonsterTable!$A:$B,MATCH(MonsterTable!$B$1,MonsterTable!$A$1:$B$1,0),0))),OR(ISBLANK(AG2088),ISBLANK(AH2088))),#N/A,
IFERROR(VLOOKUP(AE2088,MonsterTable!$A:$B,MATCH(MonsterTable!$B$1,MonsterTable!$A$1:$B$1,0),0),
IF(OR(NOT(ISBLANK(AG2088)),ISBLANK(AH2088)),#N/A,
IF(AE2088="empty","empty",
VLOOKUP(AE2088,MonsterGroupTable!$A:$A,1,0)))))))</f>
        <v>g503</v>
      </c>
      <c r="AH2088">
        <v>6</v>
      </c>
      <c r="AM2088" s="2" t="str">
        <f>IF(AND(ISBLANK(AL2088),OR(NOT(ISBLANK(AN2088)),NOT(ISBLANK(AO2088)))),#N/A,
IF(ISBLANK(AL2088),"",
IF(AND(NOT(ISERROR(VLOOKUP(AL2088,MonsterTable!$A:$B,MATCH(MonsterTable!$B$1,MonsterTable!$A$1:$B$1,0),0))),OR(ISBLANK(AN2088),ISBLANK(AO2088))),#N/A,
IFERROR(VLOOKUP(AL2088,MonsterTable!$A:$B,MATCH(MonsterTable!$B$1,MonsterTable!$A$1:$B$1,0),0),
IF(OR(NOT(ISBLANK(AN2088)),ISBLANK(AO2088)),#N/A,
IF(AL2088="empty","empty",
VLOOKUP(AL2088,MonsterGroupTable!$A:$A,1,0)))))))</f>
        <v/>
      </c>
      <c r="AT2088" s="2" t="str">
        <f>IF(AND(ISBLANK(AS2088),OR(NOT(ISBLANK(AU2088)),NOT(ISBLANK(AV2088)))),#N/A,
IF(ISBLANK(AS2088),"",
IF(AND(NOT(ISERROR(VLOOKUP(AS2088,MonsterTable!$A:$B,MATCH(MonsterTable!$B$1,MonsterTable!$A$1:$B$1,0),0))),OR(ISBLANK(AU2088),ISBLANK(AV2088))),#N/A,
IFERROR(VLOOKUP(AS2088,MonsterTable!$A:$B,MATCH(MonsterTable!$B$1,MonsterTable!$A$1:$B$1,0),0),
IF(OR(NOT(ISBLANK(AU2088)),ISBLANK(AV2088)),#N/A,
IF(AS2088="empty","empty",
VLOOKUP(AS2088,MonsterGroupTable!$A:$A,1,0)))))))</f>
        <v/>
      </c>
      <c r="BA2088" s="2" t="str">
        <f>IF(AND(ISBLANK(AZ2088),OR(NOT(ISBLANK(BB2088)),NOT(ISBLANK(BC2088)))),#N/A,
IF(ISBLANK(AZ2088),"",
IF(AND(NOT(ISERROR(VLOOKUP(AZ2088,MonsterTable!$A:$B,MATCH(MonsterTable!$B$1,MonsterTable!$A$1:$B$1,0),0))),OR(ISBLANK(BB2088),ISBLANK(BC2088))),#N/A,
IFERROR(VLOOKUP(AZ2088,MonsterTable!$A:$B,MATCH(MonsterTable!$B$1,MonsterTable!$A$1:$B$1,0),0),
IF(OR(NOT(ISBLANK(BB2088)),ISBLANK(BC2088)),#N/A,
IF(AZ2088="empty","empty",
VLOOKUP(AZ2088,MonsterGroupTable!$A:$A,1,0)))))))</f>
        <v/>
      </c>
      <c r="BH2088" s="2" t="str">
        <f>IF(AND(ISBLANK(BG2088),OR(NOT(ISBLANK(BI2088)),NOT(ISBLANK(BJ2088)))),#N/A,
IF(ISBLANK(BG2088),"",
IF(AND(NOT(ISERROR(VLOOKUP(BG2088,MonsterTable!$A:$B,MATCH(MonsterTable!$B$1,MonsterTable!$A$1:$B$1,0),0))),OR(ISBLANK(BI2088),ISBLANK(BJ2088))),#N/A,
IFERROR(VLOOKUP(BG2088,MonsterTable!$A:$B,MATCH(MonsterTable!$B$1,MonsterTable!$A$1:$B$1,0),0),
IF(OR(NOT(ISBLANK(BI2088)),ISBLANK(BJ2088)),#N/A,
IF(BG2088="empty","empty",
VLOOKUP(BG2088,MonsterGroupTable!$A:$A,1,0)))))))</f>
        <v/>
      </c>
      <c r="BO2088" s="2" t="str">
        <f>IF(AND(ISBLANK(BN2088),OR(NOT(ISBLANK(BP2088)),NOT(ISBLANK(BQ2088)))),#N/A,
IF(ISBLANK(BN2088),"",
IF(AND(NOT(ISERROR(VLOOKUP(BN2088,MonsterTable!$A:$B,MATCH(MonsterTable!$B$1,MonsterTable!$A$1:$B$1,0),0))),OR(ISBLANK(BP2088),ISBLANK(BQ2088))),#N/A,
IFERROR(VLOOKUP(BN2088,MonsterTable!$A:$B,MATCH(MonsterTable!$B$1,MonsterTable!$A$1:$B$1,0),0),
IF(OR(NOT(ISBLANK(BP2088)),ISBLANK(BQ2088)),#N/A,
IF(BN2088="empty","empty",
VLOOKUP(BN2088,MonsterGroupTable!$A:$A,1,0)))))))</f>
        <v/>
      </c>
      <c r="BV2088" s="2" t="str">
        <f>IF(AND(ISBLANK(BU2088),OR(NOT(ISBLANK(BW2088)),NOT(ISBLANK(BX2088)))),#N/A,
IF(ISBLANK(BU2088),"",
IF(AND(NOT(ISERROR(VLOOKUP(BU2088,MonsterTable!$A:$B,MATCH(MonsterTable!$B$1,MonsterTable!$A$1:$B$1,0),0))),OR(ISBLANK(BW2088),ISBLANK(BX2088))),#N/A,
IFERROR(VLOOKUP(BU2088,MonsterTable!$A:$B,MATCH(MonsterTable!$B$1,MonsterTable!$A$1:$B$1,0),0),
IF(OR(NOT(ISBLANK(BW2088)),ISBLANK(BX2088)),#N/A,
IF(BU2088="empty","empty",
VLOOKUP(BU2088,MonsterGroupTable!$A:$A,1,0)))))))</f>
        <v/>
      </c>
      <c r="CC2088" s="2" t="str">
        <f>IF(AND(ISBLANK(CB2088),OR(NOT(ISBLANK(CD2088)),NOT(ISBLANK(CE2088)))),#N/A,
IF(ISBLANK(CB2088),"",
IF(AND(NOT(ISERROR(VLOOKUP(CB2088,MonsterTable!$A:$B,MATCH(MonsterTable!$B$1,MonsterTable!$A$1:$B$1,0),0))),OR(ISBLANK(CD2088),ISBLANK(CE2088))),#N/A,
IFERROR(VLOOKUP(CB2088,MonsterTable!$A:$B,MATCH(MonsterTable!$B$1,MonsterTable!$A$1:$B$1,0),0),
IF(OR(NOT(ISBLANK(CD2088)),ISBLANK(CE2088)),#N/A,
IF(CB2088="empty","empty",
VLOOKUP(CB2088,MonsterGroupTable!$A:$A,1,0)))))))</f>
        <v/>
      </c>
      <c r="CJ2088" s="2" t="str">
        <f>IF(AND(ISBLANK(CI2088),OR(NOT(ISBLANK(CK2088)),NOT(ISBLANK(CL2088)))),#N/A,
IF(ISBLANK(CI2088),"",
IF(AND(NOT(ISERROR(VLOOKUP(CI2088,MonsterTable!$A:$B,MATCH(MonsterTable!$B$1,MonsterTable!$A$1:$B$1,0),0))),OR(ISBLANK(CK2088),ISBLANK(CL2088))),#N/A,
IFERROR(VLOOKUP(CI2088,MonsterTable!$A:$B,MATCH(MonsterTable!$B$1,MonsterTable!$A$1:$B$1,0),0),
IF(OR(NOT(ISBLANK(CK2088)),ISBLANK(CL2088)),#N/A,
IF(CI2088="empty","empty",
VLOOKUP(CI2088,MonsterGroupTable!$A:$A,1,0)))))))</f>
        <v/>
      </c>
    </row>
    <row r="2089" spans="1:88">
      <c r="A2089">
        <v>50022</v>
      </c>
      <c r="B2089">
        <f t="shared" si="77"/>
        <v>1.1000000000000001</v>
      </c>
      <c r="C2089">
        <f t="shared" si="78"/>
        <v>1.1000000000000001</v>
      </c>
      <c r="F2089">
        <v>178420</v>
      </c>
      <c r="G2089">
        <v>0</v>
      </c>
      <c r="H2089">
        <v>0</v>
      </c>
      <c r="I2089">
        <v>0</v>
      </c>
      <c r="J2089">
        <v>0</v>
      </c>
      <c r="K2089" t="s">
        <v>356</v>
      </c>
      <c r="L2089" t="s">
        <v>357</v>
      </c>
      <c r="M2089" t="s">
        <v>358</v>
      </c>
      <c r="N2089" t="s">
        <v>359</v>
      </c>
      <c r="O2089">
        <v>0</v>
      </c>
      <c r="P2089">
        <v>-4.75</v>
      </c>
      <c r="Q2089">
        <v>0</v>
      </c>
      <c r="R2089">
        <v>15</v>
      </c>
      <c r="S2089">
        <v>0</v>
      </c>
      <c r="T2089">
        <v>-13.5</v>
      </c>
      <c r="U2089">
        <v>0</v>
      </c>
      <c r="V2089">
        <v>-4.2</v>
      </c>
      <c r="W2089" t="str">
        <f t="shared" si="79"/>
        <v>g502,9,g503,6</v>
      </c>
      <c r="X2089" s="1" t="s">
        <v>347</v>
      </c>
      <c r="Y2089" s="2" t="str">
        <f>IF(AND(ISBLANK(X2089),OR(NOT(ISBLANK(Z2089)),NOT(ISBLANK(AA2089)))),#N/A,
IF(ISBLANK(X2089),"",
IF(AND(NOT(ISERROR(VLOOKUP(X2089,MonsterTable!$A:$B,MATCH(MonsterTable!$B$1,MonsterTable!$A$1:$B$1,0),0))),OR(ISBLANK(Z2089),ISBLANK(AA2089))),#N/A,
IFERROR(VLOOKUP(X2089,MonsterTable!$A:$B,MATCH(MonsterTable!$B$1,MonsterTable!$A$1:$B$1,0),0),
IF(OR(NOT(ISBLANK(Z2089)),ISBLANK(AA2089)),#N/A,
IF(X2089="empty","empty",
VLOOKUP(X2089,MonsterGroupTable!$A:$A,1,0)))))))</f>
        <v>g502</v>
      </c>
      <c r="AA2089">
        <v>9</v>
      </c>
      <c r="AE2089" s="1" t="s">
        <v>349</v>
      </c>
      <c r="AF2089" s="2" t="str">
        <f>IF(AND(ISBLANK(AE2089),OR(NOT(ISBLANK(AG2089)),NOT(ISBLANK(AH2089)))),#N/A,
IF(ISBLANK(AE2089),"",
IF(AND(NOT(ISERROR(VLOOKUP(AE2089,MonsterTable!$A:$B,MATCH(MonsterTable!$B$1,MonsterTable!$A$1:$B$1,0),0))),OR(ISBLANK(AG2089),ISBLANK(AH2089))),#N/A,
IFERROR(VLOOKUP(AE2089,MonsterTable!$A:$B,MATCH(MonsterTable!$B$1,MonsterTable!$A$1:$B$1,0),0),
IF(OR(NOT(ISBLANK(AG2089)),ISBLANK(AH2089)),#N/A,
IF(AE2089="empty","empty",
VLOOKUP(AE2089,MonsterGroupTable!$A:$A,1,0)))))))</f>
        <v>g503</v>
      </c>
      <c r="AH2089">
        <v>6</v>
      </c>
      <c r="AM2089" s="2" t="str">
        <f>IF(AND(ISBLANK(AL2089),OR(NOT(ISBLANK(AN2089)),NOT(ISBLANK(AO2089)))),#N/A,
IF(ISBLANK(AL2089),"",
IF(AND(NOT(ISERROR(VLOOKUP(AL2089,MonsterTable!$A:$B,MATCH(MonsterTable!$B$1,MonsterTable!$A$1:$B$1,0),0))),OR(ISBLANK(AN2089),ISBLANK(AO2089))),#N/A,
IFERROR(VLOOKUP(AL2089,MonsterTable!$A:$B,MATCH(MonsterTable!$B$1,MonsterTable!$A$1:$B$1,0),0),
IF(OR(NOT(ISBLANK(AN2089)),ISBLANK(AO2089)),#N/A,
IF(AL2089="empty","empty",
VLOOKUP(AL2089,MonsterGroupTable!$A:$A,1,0)))))))</f>
        <v/>
      </c>
      <c r="AT2089" s="2" t="str">
        <f>IF(AND(ISBLANK(AS2089),OR(NOT(ISBLANK(AU2089)),NOT(ISBLANK(AV2089)))),#N/A,
IF(ISBLANK(AS2089),"",
IF(AND(NOT(ISERROR(VLOOKUP(AS2089,MonsterTable!$A:$B,MATCH(MonsterTable!$B$1,MonsterTable!$A$1:$B$1,0),0))),OR(ISBLANK(AU2089),ISBLANK(AV2089))),#N/A,
IFERROR(VLOOKUP(AS2089,MonsterTable!$A:$B,MATCH(MonsterTable!$B$1,MonsterTable!$A$1:$B$1,0),0),
IF(OR(NOT(ISBLANK(AU2089)),ISBLANK(AV2089)),#N/A,
IF(AS2089="empty","empty",
VLOOKUP(AS2089,MonsterGroupTable!$A:$A,1,0)))))))</f>
        <v/>
      </c>
      <c r="BA2089" s="2" t="str">
        <f>IF(AND(ISBLANK(AZ2089),OR(NOT(ISBLANK(BB2089)),NOT(ISBLANK(BC2089)))),#N/A,
IF(ISBLANK(AZ2089),"",
IF(AND(NOT(ISERROR(VLOOKUP(AZ2089,MonsterTable!$A:$B,MATCH(MonsterTable!$B$1,MonsterTable!$A$1:$B$1,0),0))),OR(ISBLANK(BB2089),ISBLANK(BC2089))),#N/A,
IFERROR(VLOOKUP(AZ2089,MonsterTable!$A:$B,MATCH(MonsterTable!$B$1,MonsterTable!$A$1:$B$1,0),0),
IF(OR(NOT(ISBLANK(BB2089)),ISBLANK(BC2089)),#N/A,
IF(AZ2089="empty","empty",
VLOOKUP(AZ2089,MonsterGroupTable!$A:$A,1,0)))))))</f>
        <v/>
      </c>
      <c r="BH2089" s="2" t="str">
        <f>IF(AND(ISBLANK(BG2089),OR(NOT(ISBLANK(BI2089)),NOT(ISBLANK(BJ2089)))),#N/A,
IF(ISBLANK(BG2089),"",
IF(AND(NOT(ISERROR(VLOOKUP(BG2089,MonsterTable!$A:$B,MATCH(MonsterTable!$B$1,MonsterTable!$A$1:$B$1,0),0))),OR(ISBLANK(BI2089),ISBLANK(BJ2089))),#N/A,
IFERROR(VLOOKUP(BG2089,MonsterTable!$A:$B,MATCH(MonsterTable!$B$1,MonsterTable!$A$1:$B$1,0),0),
IF(OR(NOT(ISBLANK(BI2089)),ISBLANK(BJ2089)),#N/A,
IF(BG2089="empty","empty",
VLOOKUP(BG2089,MonsterGroupTable!$A:$A,1,0)))))))</f>
        <v/>
      </c>
      <c r="BO2089" s="2" t="str">
        <f>IF(AND(ISBLANK(BN2089),OR(NOT(ISBLANK(BP2089)),NOT(ISBLANK(BQ2089)))),#N/A,
IF(ISBLANK(BN2089),"",
IF(AND(NOT(ISERROR(VLOOKUP(BN2089,MonsterTable!$A:$B,MATCH(MonsterTable!$B$1,MonsterTable!$A$1:$B$1,0),0))),OR(ISBLANK(BP2089),ISBLANK(BQ2089))),#N/A,
IFERROR(VLOOKUP(BN2089,MonsterTable!$A:$B,MATCH(MonsterTable!$B$1,MonsterTable!$A$1:$B$1,0),0),
IF(OR(NOT(ISBLANK(BP2089)),ISBLANK(BQ2089)),#N/A,
IF(BN2089="empty","empty",
VLOOKUP(BN2089,MonsterGroupTable!$A:$A,1,0)))))))</f>
        <v/>
      </c>
      <c r="BV2089" s="2" t="str">
        <f>IF(AND(ISBLANK(BU2089),OR(NOT(ISBLANK(BW2089)),NOT(ISBLANK(BX2089)))),#N/A,
IF(ISBLANK(BU2089),"",
IF(AND(NOT(ISERROR(VLOOKUP(BU2089,MonsterTable!$A:$B,MATCH(MonsterTable!$B$1,MonsterTable!$A$1:$B$1,0),0))),OR(ISBLANK(BW2089),ISBLANK(BX2089))),#N/A,
IFERROR(VLOOKUP(BU2089,MonsterTable!$A:$B,MATCH(MonsterTable!$B$1,MonsterTable!$A$1:$B$1,0),0),
IF(OR(NOT(ISBLANK(BW2089)),ISBLANK(BX2089)),#N/A,
IF(BU2089="empty","empty",
VLOOKUP(BU2089,MonsterGroupTable!$A:$A,1,0)))))))</f>
        <v/>
      </c>
      <c r="CC2089" s="2" t="str">
        <f>IF(AND(ISBLANK(CB2089),OR(NOT(ISBLANK(CD2089)),NOT(ISBLANK(CE2089)))),#N/A,
IF(ISBLANK(CB2089),"",
IF(AND(NOT(ISERROR(VLOOKUP(CB2089,MonsterTable!$A:$B,MATCH(MonsterTable!$B$1,MonsterTable!$A$1:$B$1,0),0))),OR(ISBLANK(CD2089),ISBLANK(CE2089))),#N/A,
IFERROR(VLOOKUP(CB2089,MonsterTable!$A:$B,MATCH(MonsterTable!$B$1,MonsterTable!$A$1:$B$1,0),0),
IF(OR(NOT(ISBLANK(CD2089)),ISBLANK(CE2089)),#N/A,
IF(CB2089="empty","empty",
VLOOKUP(CB2089,MonsterGroupTable!$A:$A,1,0)))))))</f>
        <v/>
      </c>
      <c r="CJ2089" s="2" t="str">
        <f>IF(AND(ISBLANK(CI2089),OR(NOT(ISBLANK(CK2089)),NOT(ISBLANK(CL2089)))),#N/A,
IF(ISBLANK(CI2089),"",
IF(AND(NOT(ISERROR(VLOOKUP(CI2089,MonsterTable!$A:$B,MATCH(MonsterTable!$B$1,MonsterTable!$A$1:$B$1,0),0))),OR(ISBLANK(CK2089),ISBLANK(CL2089))),#N/A,
IFERROR(VLOOKUP(CI2089,MonsterTable!$A:$B,MATCH(MonsterTable!$B$1,MonsterTable!$A$1:$B$1,0),0),
IF(OR(NOT(ISBLANK(CK2089)),ISBLANK(CL2089)),#N/A,
IF(CI2089="empty","empty",
VLOOKUP(CI2089,MonsterGroupTable!$A:$A,1,0)))))))</f>
        <v/>
      </c>
    </row>
    <row r="2090" spans="1:88">
      <c r="A2090">
        <v>50023</v>
      </c>
      <c r="B2090">
        <f t="shared" si="77"/>
        <v>1.1000000000000001</v>
      </c>
      <c r="C2090">
        <f t="shared" si="78"/>
        <v>1.1000000000000001</v>
      </c>
      <c r="F2090">
        <v>203720</v>
      </c>
      <c r="G2090">
        <v>0</v>
      </c>
      <c r="H2090">
        <v>0</v>
      </c>
      <c r="I2090">
        <v>0</v>
      </c>
      <c r="J2090">
        <v>0</v>
      </c>
      <c r="K2090" t="s">
        <v>356</v>
      </c>
      <c r="L2090" t="s">
        <v>357</v>
      </c>
      <c r="M2090" t="s">
        <v>358</v>
      </c>
      <c r="N2090" t="s">
        <v>359</v>
      </c>
      <c r="O2090">
        <v>0</v>
      </c>
      <c r="P2090">
        <v>-4.75</v>
      </c>
      <c r="Q2090">
        <v>0</v>
      </c>
      <c r="R2090">
        <v>15</v>
      </c>
      <c r="S2090">
        <v>0</v>
      </c>
      <c r="T2090">
        <v>-13.5</v>
      </c>
      <c r="U2090">
        <v>0</v>
      </c>
      <c r="V2090">
        <v>-4.2</v>
      </c>
      <c r="W2090" t="str">
        <f t="shared" si="79"/>
        <v>g502,9,g503,6</v>
      </c>
      <c r="X2090" s="1" t="s">
        <v>347</v>
      </c>
      <c r="Y2090" s="2" t="str">
        <f>IF(AND(ISBLANK(X2090),OR(NOT(ISBLANK(Z2090)),NOT(ISBLANK(AA2090)))),#N/A,
IF(ISBLANK(X2090),"",
IF(AND(NOT(ISERROR(VLOOKUP(X2090,MonsterTable!$A:$B,MATCH(MonsterTable!$B$1,MonsterTable!$A$1:$B$1,0),0))),OR(ISBLANK(Z2090),ISBLANK(AA2090))),#N/A,
IFERROR(VLOOKUP(X2090,MonsterTable!$A:$B,MATCH(MonsterTable!$B$1,MonsterTable!$A$1:$B$1,0),0),
IF(OR(NOT(ISBLANK(Z2090)),ISBLANK(AA2090)),#N/A,
IF(X2090="empty","empty",
VLOOKUP(X2090,MonsterGroupTable!$A:$A,1,0)))))))</f>
        <v>g502</v>
      </c>
      <c r="AA2090">
        <v>9</v>
      </c>
      <c r="AE2090" s="1" t="s">
        <v>349</v>
      </c>
      <c r="AF2090" s="2" t="str">
        <f>IF(AND(ISBLANK(AE2090),OR(NOT(ISBLANK(AG2090)),NOT(ISBLANK(AH2090)))),#N/A,
IF(ISBLANK(AE2090),"",
IF(AND(NOT(ISERROR(VLOOKUP(AE2090,MonsterTable!$A:$B,MATCH(MonsterTable!$B$1,MonsterTable!$A$1:$B$1,0),0))),OR(ISBLANK(AG2090),ISBLANK(AH2090))),#N/A,
IFERROR(VLOOKUP(AE2090,MonsterTable!$A:$B,MATCH(MonsterTable!$B$1,MonsterTable!$A$1:$B$1,0),0),
IF(OR(NOT(ISBLANK(AG2090)),ISBLANK(AH2090)),#N/A,
IF(AE2090="empty","empty",
VLOOKUP(AE2090,MonsterGroupTable!$A:$A,1,0)))))))</f>
        <v>g503</v>
      </c>
      <c r="AH2090">
        <v>6</v>
      </c>
      <c r="AM2090" s="2" t="str">
        <f>IF(AND(ISBLANK(AL2090),OR(NOT(ISBLANK(AN2090)),NOT(ISBLANK(AO2090)))),#N/A,
IF(ISBLANK(AL2090),"",
IF(AND(NOT(ISERROR(VLOOKUP(AL2090,MonsterTable!$A:$B,MATCH(MonsterTable!$B$1,MonsterTable!$A$1:$B$1,0),0))),OR(ISBLANK(AN2090),ISBLANK(AO2090))),#N/A,
IFERROR(VLOOKUP(AL2090,MonsterTable!$A:$B,MATCH(MonsterTable!$B$1,MonsterTable!$A$1:$B$1,0),0),
IF(OR(NOT(ISBLANK(AN2090)),ISBLANK(AO2090)),#N/A,
IF(AL2090="empty","empty",
VLOOKUP(AL2090,MonsterGroupTable!$A:$A,1,0)))))))</f>
        <v/>
      </c>
      <c r="AT2090" s="2" t="str">
        <f>IF(AND(ISBLANK(AS2090),OR(NOT(ISBLANK(AU2090)),NOT(ISBLANK(AV2090)))),#N/A,
IF(ISBLANK(AS2090),"",
IF(AND(NOT(ISERROR(VLOOKUP(AS2090,MonsterTable!$A:$B,MATCH(MonsterTable!$B$1,MonsterTable!$A$1:$B$1,0),0))),OR(ISBLANK(AU2090),ISBLANK(AV2090))),#N/A,
IFERROR(VLOOKUP(AS2090,MonsterTable!$A:$B,MATCH(MonsterTable!$B$1,MonsterTable!$A$1:$B$1,0),0),
IF(OR(NOT(ISBLANK(AU2090)),ISBLANK(AV2090)),#N/A,
IF(AS2090="empty","empty",
VLOOKUP(AS2090,MonsterGroupTable!$A:$A,1,0)))))))</f>
        <v/>
      </c>
      <c r="BA2090" s="2" t="str">
        <f>IF(AND(ISBLANK(AZ2090),OR(NOT(ISBLANK(BB2090)),NOT(ISBLANK(BC2090)))),#N/A,
IF(ISBLANK(AZ2090),"",
IF(AND(NOT(ISERROR(VLOOKUP(AZ2090,MonsterTable!$A:$B,MATCH(MonsterTable!$B$1,MonsterTable!$A$1:$B$1,0),0))),OR(ISBLANK(BB2090),ISBLANK(BC2090))),#N/A,
IFERROR(VLOOKUP(AZ2090,MonsterTable!$A:$B,MATCH(MonsterTable!$B$1,MonsterTable!$A$1:$B$1,0),0),
IF(OR(NOT(ISBLANK(BB2090)),ISBLANK(BC2090)),#N/A,
IF(AZ2090="empty","empty",
VLOOKUP(AZ2090,MonsterGroupTable!$A:$A,1,0)))))))</f>
        <v/>
      </c>
      <c r="BH2090" s="2" t="str">
        <f>IF(AND(ISBLANK(BG2090),OR(NOT(ISBLANK(BI2090)),NOT(ISBLANK(BJ2090)))),#N/A,
IF(ISBLANK(BG2090),"",
IF(AND(NOT(ISERROR(VLOOKUP(BG2090,MonsterTable!$A:$B,MATCH(MonsterTable!$B$1,MonsterTable!$A$1:$B$1,0),0))),OR(ISBLANK(BI2090),ISBLANK(BJ2090))),#N/A,
IFERROR(VLOOKUP(BG2090,MonsterTable!$A:$B,MATCH(MonsterTable!$B$1,MonsterTable!$A$1:$B$1,0),0),
IF(OR(NOT(ISBLANK(BI2090)),ISBLANK(BJ2090)),#N/A,
IF(BG2090="empty","empty",
VLOOKUP(BG2090,MonsterGroupTable!$A:$A,1,0)))))))</f>
        <v/>
      </c>
      <c r="BO2090" s="2" t="str">
        <f>IF(AND(ISBLANK(BN2090),OR(NOT(ISBLANK(BP2090)),NOT(ISBLANK(BQ2090)))),#N/A,
IF(ISBLANK(BN2090),"",
IF(AND(NOT(ISERROR(VLOOKUP(BN2090,MonsterTable!$A:$B,MATCH(MonsterTable!$B$1,MonsterTable!$A$1:$B$1,0),0))),OR(ISBLANK(BP2090),ISBLANK(BQ2090))),#N/A,
IFERROR(VLOOKUP(BN2090,MonsterTable!$A:$B,MATCH(MonsterTable!$B$1,MonsterTable!$A$1:$B$1,0),0),
IF(OR(NOT(ISBLANK(BP2090)),ISBLANK(BQ2090)),#N/A,
IF(BN2090="empty","empty",
VLOOKUP(BN2090,MonsterGroupTable!$A:$A,1,0)))))))</f>
        <v/>
      </c>
      <c r="BV2090" s="2" t="str">
        <f>IF(AND(ISBLANK(BU2090),OR(NOT(ISBLANK(BW2090)),NOT(ISBLANK(BX2090)))),#N/A,
IF(ISBLANK(BU2090),"",
IF(AND(NOT(ISERROR(VLOOKUP(BU2090,MonsterTable!$A:$B,MATCH(MonsterTable!$B$1,MonsterTable!$A$1:$B$1,0),0))),OR(ISBLANK(BW2090),ISBLANK(BX2090))),#N/A,
IFERROR(VLOOKUP(BU2090,MonsterTable!$A:$B,MATCH(MonsterTable!$B$1,MonsterTable!$A$1:$B$1,0),0),
IF(OR(NOT(ISBLANK(BW2090)),ISBLANK(BX2090)),#N/A,
IF(BU2090="empty","empty",
VLOOKUP(BU2090,MonsterGroupTable!$A:$A,1,0)))))))</f>
        <v/>
      </c>
      <c r="CC2090" s="2" t="str">
        <f>IF(AND(ISBLANK(CB2090),OR(NOT(ISBLANK(CD2090)),NOT(ISBLANK(CE2090)))),#N/A,
IF(ISBLANK(CB2090),"",
IF(AND(NOT(ISERROR(VLOOKUP(CB2090,MonsterTable!$A:$B,MATCH(MonsterTable!$B$1,MonsterTable!$A$1:$B$1,0),0))),OR(ISBLANK(CD2090),ISBLANK(CE2090))),#N/A,
IFERROR(VLOOKUP(CB2090,MonsterTable!$A:$B,MATCH(MonsterTable!$B$1,MonsterTable!$A$1:$B$1,0),0),
IF(OR(NOT(ISBLANK(CD2090)),ISBLANK(CE2090)),#N/A,
IF(CB2090="empty","empty",
VLOOKUP(CB2090,MonsterGroupTable!$A:$A,1,0)))))))</f>
        <v/>
      </c>
      <c r="CJ2090" s="2" t="str">
        <f>IF(AND(ISBLANK(CI2090),OR(NOT(ISBLANK(CK2090)),NOT(ISBLANK(CL2090)))),#N/A,
IF(ISBLANK(CI2090),"",
IF(AND(NOT(ISERROR(VLOOKUP(CI2090,MonsterTable!$A:$B,MATCH(MonsterTable!$B$1,MonsterTable!$A$1:$B$1,0),0))),OR(ISBLANK(CK2090),ISBLANK(CL2090))),#N/A,
IFERROR(VLOOKUP(CI2090,MonsterTable!$A:$B,MATCH(MonsterTable!$B$1,MonsterTable!$A$1:$B$1,0),0),
IF(OR(NOT(ISBLANK(CK2090)),ISBLANK(CL2090)),#N/A,
IF(CI2090="empty","empty",
VLOOKUP(CI2090,MonsterGroupTable!$A:$A,1,0)))))))</f>
        <v/>
      </c>
    </row>
    <row r="2091" spans="1:88">
      <c r="A2091">
        <v>50024</v>
      </c>
      <c r="B2091">
        <f t="shared" si="77"/>
        <v>1.1000000000000001</v>
      </c>
      <c r="C2091">
        <f t="shared" si="78"/>
        <v>1.1000000000000001</v>
      </c>
      <c r="F2091">
        <v>230824</v>
      </c>
      <c r="G2091">
        <v>0</v>
      </c>
      <c r="H2091">
        <v>0</v>
      </c>
      <c r="I2091">
        <v>0</v>
      </c>
      <c r="J2091">
        <v>0</v>
      </c>
      <c r="K2091" t="s">
        <v>356</v>
      </c>
      <c r="L2091" t="s">
        <v>357</v>
      </c>
      <c r="M2091" t="s">
        <v>358</v>
      </c>
      <c r="N2091" t="s">
        <v>359</v>
      </c>
      <c r="O2091">
        <v>0</v>
      </c>
      <c r="P2091">
        <v>-4.75</v>
      </c>
      <c r="Q2091">
        <v>0</v>
      </c>
      <c r="R2091">
        <v>15</v>
      </c>
      <c r="S2091">
        <v>0</v>
      </c>
      <c r="T2091">
        <v>-13.5</v>
      </c>
      <c r="U2091">
        <v>0</v>
      </c>
      <c r="V2091">
        <v>-4.2</v>
      </c>
      <c r="W2091" t="str">
        <f t="shared" si="79"/>
        <v>g502,9,g503,6</v>
      </c>
      <c r="X2091" s="1" t="s">
        <v>347</v>
      </c>
      <c r="Y2091" s="2" t="str">
        <f>IF(AND(ISBLANK(X2091),OR(NOT(ISBLANK(Z2091)),NOT(ISBLANK(AA2091)))),#N/A,
IF(ISBLANK(X2091),"",
IF(AND(NOT(ISERROR(VLOOKUP(X2091,MonsterTable!$A:$B,MATCH(MonsterTable!$B$1,MonsterTable!$A$1:$B$1,0),0))),OR(ISBLANK(Z2091),ISBLANK(AA2091))),#N/A,
IFERROR(VLOOKUP(X2091,MonsterTable!$A:$B,MATCH(MonsterTable!$B$1,MonsterTable!$A$1:$B$1,0),0),
IF(OR(NOT(ISBLANK(Z2091)),ISBLANK(AA2091)),#N/A,
IF(X2091="empty","empty",
VLOOKUP(X2091,MonsterGroupTable!$A:$A,1,0)))))))</f>
        <v>g502</v>
      </c>
      <c r="AA2091">
        <v>9</v>
      </c>
      <c r="AE2091" s="1" t="s">
        <v>349</v>
      </c>
      <c r="AF2091" s="2" t="str">
        <f>IF(AND(ISBLANK(AE2091),OR(NOT(ISBLANK(AG2091)),NOT(ISBLANK(AH2091)))),#N/A,
IF(ISBLANK(AE2091),"",
IF(AND(NOT(ISERROR(VLOOKUP(AE2091,MonsterTable!$A:$B,MATCH(MonsterTable!$B$1,MonsterTable!$A$1:$B$1,0),0))),OR(ISBLANK(AG2091),ISBLANK(AH2091))),#N/A,
IFERROR(VLOOKUP(AE2091,MonsterTable!$A:$B,MATCH(MonsterTable!$B$1,MonsterTable!$A$1:$B$1,0),0),
IF(OR(NOT(ISBLANK(AG2091)),ISBLANK(AH2091)),#N/A,
IF(AE2091="empty","empty",
VLOOKUP(AE2091,MonsterGroupTable!$A:$A,1,0)))))))</f>
        <v>g503</v>
      </c>
      <c r="AH2091">
        <v>6</v>
      </c>
      <c r="AM2091" s="2" t="str">
        <f>IF(AND(ISBLANK(AL2091),OR(NOT(ISBLANK(AN2091)),NOT(ISBLANK(AO2091)))),#N/A,
IF(ISBLANK(AL2091),"",
IF(AND(NOT(ISERROR(VLOOKUP(AL2091,MonsterTable!$A:$B,MATCH(MonsterTable!$B$1,MonsterTable!$A$1:$B$1,0),0))),OR(ISBLANK(AN2091),ISBLANK(AO2091))),#N/A,
IFERROR(VLOOKUP(AL2091,MonsterTable!$A:$B,MATCH(MonsterTable!$B$1,MonsterTable!$A$1:$B$1,0),0),
IF(OR(NOT(ISBLANK(AN2091)),ISBLANK(AO2091)),#N/A,
IF(AL2091="empty","empty",
VLOOKUP(AL2091,MonsterGroupTable!$A:$A,1,0)))))))</f>
        <v/>
      </c>
      <c r="AT2091" s="2" t="str">
        <f>IF(AND(ISBLANK(AS2091),OR(NOT(ISBLANK(AU2091)),NOT(ISBLANK(AV2091)))),#N/A,
IF(ISBLANK(AS2091),"",
IF(AND(NOT(ISERROR(VLOOKUP(AS2091,MonsterTable!$A:$B,MATCH(MonsterTable!$B$1,MonsterTable!$A$1:$B$1,0),0))),OR(ISBLANK(AU2091),ISBLANK(AV2091))),#N/A,
IFERROR(VLOOKUP(AS2091,MonsterTable!$A:$B,MATCH(MonsterTable!$B$1,MonsterTable!$A$1:$B$1,0),0),
IF(OR(NOT(ISBLANK(AU2091)),ISBLANK(AV2091)),#N/A,
IF(AS2091="empty","empty",
VLOOKUP(AS2091,MonsterGroupTable!$A:$A,1,0)))))))</f>
        <v/>
      </c>
      <c r="BA2091" s="2" t="str">
        <f>IF(AND(ISBLANK(AZ2091),OR(NOT(ISBLANK(BB2091)),NOT(ISBLANK(BC2091)))),#N/A,
IF(ISBLANK(AZ2091),"",
IF(AND(NOT(ISERROR(VLOOKUP(AZ2091,MonsterTable!$A:$B,MATCH(MonsterTable!$B$1,MonsterTable!$A$1:$B$1,0),0))),OR(ISBLANK(BB2091),ISBLANK(BC2091))),#N/A,
IFERROR(VLOOKUP(AZ2091,MonsterTable!$A:$B,MATCH(MonsterTable!$B$1,MonsterTable!$A$1:$B$1,0),0),
IF(OR(NOT(ISBLANK(BB2091)),ISBLANK(BC2091)),#N/A,
IF(AZ2091="empty","empty",
VLOOKUP(AZ2091,MonsterGroupTable!$A:$A,1,0)))))))</f>
        <v/>
      </c>
      <c r="BH2091" s="2" t="str">
        <f>IF(AND(ISBLANK(BG2091),OR(NOT(ISBLANK(BI2091)),NOT(ISBLANK(BJ2091)))),#N/A,
IF(ISBLANK(BG2091),"",
IF(AND(NOT(ISERROR(VLOOKUP(BG2091,MonsterTable!$A:$B,MATCH(MonsterTable!$B$1,MonsterTable!$A$1:$B$1,0),0))),OR(ISBLANK(BI2091),ISBLANK(BJ2091))),#N/A,
IFERROR(VLOOKUP(BG2091,MonsterTable!$A:$B,MATCH(MonsterTable!$B$1,MonsterTable!$A$1:$B$1,0),0),
IF(OR(NOT(ISBLANK(BI2091)),ISBLANK(BJ2091)),#N/A,
IF(BG2091="empty","empty",
VLOOKUP(BG2091,MonsterGroupTable!$A:$A,1,0)))))))</f>
        <v/>
      </c>
      <c r="BO2091" s="2" t="str">
        <f>IF(AND(ISBLANK(BN2091),OR(NOT(ISBLANK(BP2091)),NOT(ISBLANK(BQ2091)))),#N/A,
IF(ISBLANK(BN2091),"",
IF(AND(NOT(ISERROR(VLOOKUP(BN2091,MonsterTable!$A:$B,MATCH(MonsterTable!$B$1,MonsterTable!$A$1:$B$1,0),0))),OR(ISBLANK(BP2091),ISBLANK(BQ2091))),#N/A,
IFERROR(VLOOKUP(BN2091,MonsterTable!$A:$B,MATCH(MonsterTable!$B$1,MonsterTable!$A$1:$B$1,0),0),
IF(OR(NOT(ISBLANK(BP2091)),ISBLANK(BQ2091)),#N/A,
IF(BN2091="empty","empty",
VLOOKUP(BN2091,MonsterGroupTable!$A:$A,1,0)))))))</f>
        <v/>
      </c>
      <c r="BV2091" s="2" t="str">
        <f>IF(AND(ISBLANK(BU2091),OR(NOT(ISBLANK(BW2091)),NOT(ISBLANK(BX2091)))),#N/A,
IF(ISBLANK(BU2091),"",
IF(AND(NOT(ISERROR(VLOOKUP(BU2091,MonsterTable!$A:$B,MATCH(MonsterTable!$B$1,MonsterTable!$A$1:$B$1,0),0))),OR(ISBLANK(BW2091),ISBLANK(BX2091))),#N/A,
IFERROR(VLOOKUP(BU2091,MonsterTable!$A:$B,MATCH(MonsterTable!$B$1,MonsterTable!$A$1:$B$1,0),0),
IF(OR(NOT(ISBLANK(BW2091)),ISBLANK(BX2091)),#N/A,
IF(BU2091="empty","empty",
VLOOKUP(BU2091,MonsterGroupTable!$A:$A,1,0)))))))</f>
        <v/>
      </c>
      <c r="CC2091" s="2" t="str">
        <f>IF(AND(ISBLANK(CB2091),OR(NOT(ISBLANK(CD2091)),NOT(ISBLANK(CE2091)))),#N/A,
IF(ISBLANK(CB2091),"",
IF(AND(NOT(ISERROR(VLOOKUP(CB2091,MonsterTable!$A:$B,MATCH(MonsterTable!$B$1,MonsterTable!$A$1:$B$1,0),0))),OR(ISBLANK(CD2091),ISBLANK(CE2091))),#N/A,
IFERROR(VLOOKUP(CB2091,MonsterTable!$A:$B,MATCH(MonsterTable!$B$1,MonsterTable!$A$1:$B$1,0),0),
IF(OR(NOT(ISBLANK(CD2091)),ISBLANK(CE2091)),#N/A,
IF(CB2091="empty","empty",
VLOOKUP(CB2091,MonsterGroupTable!$A:$A,1,0)))))))</f>
        <v/>
      </c>
      <c r="CJ2091" s="2" t="str">
        <f>IF(AND(ISBLANK(CI2091),OR(NOT(ISBLANK(CK2091)),NOT(ISBLANK(CL2091)))),#N/A,
IF(ISBLANK(CI2091),"",
IF(AND(NOT(ISERROR(VLOOKUP(CI2091,MonsterTable!$A:$B,MATCH(MonsterTable!$B$1,MonsterTable!$A$1:$B$1,0),0))),OR(ISBLANK(CK2091),ISBLANK(CL2091))),#N/A,
IFERROR(VLOOKUP(CI2091,MonsterTable!$A:$B,MATCH(MonsterTable!$B$1,MonsterTable!$A$1:$B$1,0),0),
IF(OR(NOT(ISBLANK(CK2091)),ISBLANK(CL2091)),#N/A,
IF(CI2091="empty","empty",
VLOOKUP(CI2091,MonsterGroupTable!$A:$A,1,0)))))))</f>
        <v/>
      </c>
    </row>
    <row r="2092" spans="1:88">
      <c r="A2092">
        <v>50025</v>
      </c>
      <c r="B2092">
        <f t="shared" si="77"/>
        <v>1.1000000000000001</v>
      </c>
      <c r="C2092">
        <f t="shared" si="78"/>
        <v>1.1000000000000001</v>
      </c>
      <c r="F2092">
        <v>261184</v>
      </c>
      <c r="G2092">
        <v>0</v>
      </c>
      <c r="H2092">
        <v>0</v>
      </c>
      <c r="I2092">
        <v>0</v>
      </c>
      <c r="J2092">
        <v>0</v>
      </c>
      <c r="K2092" t="s">
        <v>356</v>
      </c>
      <c r="L2092" t="s">
        <v>357</v>
      </c>
      <c r="M2092" t="s">
        <v>358</v>
      </c>
      <c r="N2092" t="s">
        <v>359</v>
      </c>
      <c r="O2092">
        <v>0</v>
      </c>
      <c r="P2092">
        <v>-4.75</v>
      </c>
      <c r="Q2092">
        <v>0</v>
      </c>
      <c r="R2092">
        <v>15</v>
      </c>
      <c r="S2092">
        <v>0</v>
      </c>
      <c r="T2092">
        <v>-13.5</v>
      </c>
      <c r="U2092">
        <v>0</v>
      </c>
      <c r="V2092">
        <v>-4.2</v>
      </c>
      <c r="W2092" t="str">
        <f t="shared" si="79"/>
        <v>g502,9,g503,6</v>
      </c>
      <c r="X2092" s="1" t="s">
        <v>347</v>
      </c>
      <c r="Y2092" s="2" t="str">
        <f>IF(AND(ISBLANK(X2092),OR(NOT(ISBLANK(Z2092)),NOT(ISBLANK(AA2092)))),#N/A,
IF(ISBLANK(X2092),"",
IF(AND(NOT(ISERROR(VLOOKUP(X2092,MonsterTable!$A:$B,MATCH(MonsterTable!$B$1,MonsterTable!$A$1:$B$1,0),0))),OR(ISBLANK(Z2092),ISBLANK(AA2092))),#N/A,
IFERROR(VLOOKUP(X2092,MonsterTable!$A:$B,MATCH(MonsterTable!$B$1,MonsterTable!$A$1:$B$1,0),0),
IF(OR(NOT(ISBLANK(Z2092)),ISBLANK(AA2092)),#N/A,
IF(X2092="empty","empty",
VLOOKUP(X2092,MonsterGroupTable!$A:$A,1,0)))))))</f>
        <v>g502</v>
      </c>
      <c r="AA2092">
        <v>9</v>
      </c>
      <c r="AE2092" s="1" t="s">
        <v>349</v>
      </c>
      <c r="AF2092" s="2" t="str">
        <f>IF(AND(ISBLANK(AE2092),OR(NOT(ISBLANK(AG2092)),NOT(ISBLANK(AH2092)))),#N/A,
IF(ISBLANK(AE2092),"",
IF(AND(NOT(ISERROR(VLOOKUP(AE2092,MonsterTable!$A:$B,MATCH(MonsterTable!$B$1,MonsterTable!$A$1:$B$1,0),0))),OR(ISBLANK(AG2092),ISBLANK(AH2092))),#N/A,
IFERROR(VLOOKUP(AE2092,MonsterTable!$A:$B,MATCH(MonsterTable!$B$1,MonsterTable!$A$1:$B$1,0),0),
IF(OR(NOT(ISBLANK(AG2092)),ISBLANK(AH2092)),#N/A,
IF(AE2092="empty","empty",
VLOOKUP(AE2092,MonsterGroupTable!$A:$A,1,0)))))))</f>
        <v>g503</v>
      </c>
      <c r="AH2092">
        <v>6</v>
      </c>
      <c r="AM2092" s="2" t="str">
        <f>IF(AND(ISBLANK(AL2092),OR(NOT(ISBLANK(AN2092)),NOT(ISBLANK(AO2092)))),#N/A,
IF(ISBLANK(AL2092),"",
IF(AND(NOT(ISERROR(VLOOKUP(AL2092,MonsterTable!$A:$B,MATCH(MonsterTable!$B$1,MonsterTable!$A$1:$B$1,0),0))),OR(ISBLANK(AN2092),ISBLANK(AO2092))),#N/A,
IFERROR(VLOOKUP(AL2092,MonsterTable!$A:$B,MATCH(MonsterTable!$B$1,MonsterTable!$A$1:$B$1,0),0),
IF(OR(NOT(ISBLANK(AN2092)),ISBLANK(AO2092)),#N/A,
IF(AL2092="empty","empty",
VLOOKUP(AL2092,MonsterGroupTable!$A:$A,1,0)))))))</f>
        <v/>
      </c>
      <c r="AT2092" s="2" t="str">
        <f>IF(AND(ISBLANK(AS2092),OR(NOT(ISBLANK(AU2092)),NOT(ISBLANK(AV2092)))),#N/A,
IF(ISBLANK(AS2092),"",
IF(AND(NOT(ISERROR(VLOOKUP(AS2092,MonsterTable!$A:$B,MATCH(MonsterTable!$B$1,MonsterTable!$A$1:$B$1,0),0))),OR(ISBLANK(AU2092),ISBLANK(AV2092))),#N/A,
IFERROR(VLOOKUP(AS2092,MonsterTable!$A:$B,MATCH(MonsterTable!$B$1,MonsterTable!$A$1:$B$1,0),0),
IF(OR(NOT(ISBLANK(AU2092)),ISBLANK(AV2092)),#N/A,
IF(AS2092="empty","empty",
VLOOKUP(AS2092,MonsterGroupTable!$A:$A,1,0)))))))</f>
        <v/>
      </c>
      <c r="BA2092" s="2" t="str">
        <f>IF(AND(ISBLANK(AZ2092),OR(NOT(ISBLANK(BB2092)),NOT(ISBLANK(BC2092)))),#N/A,
IF(ISBLANK(AZ2092),"",
IF(AND(NOT(ISERROR(VLOOKUP(AZ2092,MonsterTable!$A:$B,MATCH(MonsterTable!$B$1,MonsterTable!$A$1:$B$1,0),0))),OR(ISBLANK(BB2092),ISBLANK(BC2092))),#N/A,
IFERROR(VLOOKUP(AZ2092,MonsterTable!$A:$B,MATCH(MonsterTable!$B$1,MonsterTable!$A$1:$B$1,0),0),
IF(OR(NOT(ISBLANK(BB2092)),ISBLANK(BC2092)),#N/A,
IF(AZ2092="empty","empty",
VLOOKUP(AZ2092,MonsterGroupTable!$A:$A,1,0)))))))</f>
        <v/>
      </c>
      <c r="BH2092" s="2" t="str">
        <f>IF(AND(ISBLANK(BG2092),OR(NOT(ISBLANK(BI2092)),NOT(ISBLANK(BJ2092)))),#N/A,
IF(ISBLANK(BG2092),"",
IF(AND(NOT(ISERROR(VLOOKUP(BG2092,MonsterTable!$A:$B,MATCH(MonsterTable!$B$1,MonsterTable!$A$1:$B$1,0),0))),OR(ISBLANK(BI2092),ISBLANK(BJ2092))),#N/A,
IFERROR(VLOOKUP(BG2092,MonsterTable!$A:$B,MATCH(MonsterTable!$B$1,MonsterTable!$A$1:$B$1,0),0),
IF(OR(NOT(ISBLANK(BI2092)),ISBLANK(BJ2092)),#N/A,
IF(BG2092="empty","empty",
VLOOKUP(BG2092,MonsterGroupTable!$A:$A,1,0)))))))</f>
        <v/>
      </c>
      <c r="BO2092" s="2" t="str">
        <f>IF(AND(ISBLANK(BN2092),OR(NOT(ISBLANK(BP2092)),NOT(ISBLANK(BQ2092)))),#N/A,
IF(ISBLANK(BN2092),"",
IF(AND(NOT(ISERROR(VLOOKUP(BN2092,MonsterTable!$A:$B,MATCH(MonsterTable!$B$1,MonsterTable!$A$1:$B$1,0),0))),OR(ISBLANK(BP2092),ISBLANK(BQ2092))),#N/A,
IFERROR(VLOOKUP(BN2092,MonsterTable!$A:$B,MATCH(MonsterTable!$B$1,MonsterTable!$A$1:$B$1,0),0),
IF(OR(NOT(ISBLANK(BP2092)),ISBLANK(BQ2092)),#N/A,
IF(BN2092="empty","empty",
VLOOKUP(BN2092,MonsterGroupTable!$A:$A,1,0)))))))</f>
        <v/>
      </c>
      <c r="BV2092" s="2" t="str">
        <f>IF(AND(ISBLANK(BU2092),OR(NOT(ISBLANK(BW2092)),NOT(ISBLANK(BX2092)))),#N/A,
IF(ISBLANK(BU2092),"",
IF(AND(NOT(ISERROR(VLOOKUP(BU2092,MonsterTable!$A:$B,MATCH(MonsterTable!$B$1,MonsterTable!$A$1:$B$1,0),0))),OR(ISBLANK(BW2092),ISBLANK(BX2092))),#N/A,
IFERROR(VLOOKUP(BU2092,MonsterTable!$A:$B,MATCH(MonsterTable!$B$1,MonsterTable!$A$1:$B$1,0),0),
IF(OR(NOT(ISBLANK(BW2092)),ISBLANK(BX2092)),#N/A,
IF(BU2092="empty","empty",
VLOOKUP(BU2092,MonsterGroupTable!$A:$A,1,0)))))))</f>
        <v/>
      </c>
      <c r="CC2092" s="2" t="str">
        <f>IF(AND(ISBLANK(CB2092),OR(NOT(ISBLANK(CD2092)),NOT(ISBLANK(CE2092)))),#N/A,
IF(ISBLANK(CB2092),"",
IF(AND(NOT(ISERROR(VLOOKUP(CB2092,MonsterTable!$A:$B,MATCH(MonsterTable!$B$1,MonsterTable!$A$1:$B$1,0),0))),OR(ISBLANK(CD2092),ISBLANK(CE2092))),#N/A,
IFERROR(VLOOKUP(CB2092,MonsterTable!$A:$B,MATCH(MonsterTable!$B$1,MonsterTable!$A$1:$B$1,0),0),
IF(OR(NOT(ISBLANK(CD2092)),ISBLANK(CE2092)),#N/A,
IF(CB2092="empty","empty",
VLOOKUP(CB2092,MonsterGroupTable!$A:$A,1,0)))))))</f>
        <v/>
      </c>
      <c r="CJ2092" s="2" t="str">
        <f>IF(AND(ISBLANK(CI2092),OR(NOT(ISBLANK(CK2092)),NOT(ISBLANK(CL2092)))),#N/A,
IF(ISBLANK(CI2092),"",
IF(AND(NOT(ISERROR(VLOOKUP(CI2092,MonsterTable!$A:$B,MATCH(MonsterTable!$B$1,MonsterTable!$A$1:$B$1,0),0))),OR(ISBLANK(CK2092),ISBLANK(CL2092))),#N/A,
IFERROR(VLOOKUP(CI2092,MonsterTable!$A:$B,MATCH(MonsterTable!$B$1,MonsterTable!$A$1:$B$1,0),0),
IF(OR(NOT(ISBLANK(CK2092)),ISBLANK(CL2092)),#N/A,
IF(CI2092="empty","empty",
VLOOKUP(CI2092,MonsterGroupTable!$A:$A,1,0)))))))</f>
        <v/>
      </c>
    </row>
    <row r="2093" spans="1:88">
      <c r="A2093">
        <v>50026</v>
      </c>
      <c r="B2093">
        <f t="shared" si="77"/>
        <v>1.1000000000000001</v>
      </c>
      <c r="C2093">
        <f t="shared" si="78"/>
        <v>1.1000000000000001</v>
      </c>
      <c r="F2093">
        <v>292552</v>
      </c>
      <c r="G2093">
        <v>0</v>
      </c>
      <c r="H2093">
        <v>0</v>
      </c>
      <c r="I2093">
        <v>0</v>
      </c>
      <c r="J2093">
        <v>0</v>
      </c>
      <c r="K2093" t="s">
        <v>356</v>
      </c>
      <c r="L2093" t="s">
        <v>357</v>
      </c>
      <c r="M2093" t="s">
        <v>358</v>
      </c>
      <c r="N2093" t="s">
        <v>359</v>
      </c>
      <c r="O2093">
        <v>0</v>
      </c>
      <c r="P2093">
        <v>-4.75</v>
      </c>
      <c r="Q2093">
        <v>0</v>
      </c>
      <c r="R2093">
        <v>15</v>
      </c>
      <c r="S2093">
        <v>0</v>
      </c>
      <c r="T2093">
        <v>-13.5</v>
      </c>
      <c r="U2093">
        <v>0</v>
      </c>
      <c r="V2093">
        <v>-4.2</v>
      </c>
      <c r="W2093" t="str">
        <f t="shared" si="79"/>
        <v>g502,9,g503,6</v>
      </c>
      <c r="X2093" s="1" t="s">
        <v>347</v>
      </c>
      <c r="Y2093" s="2" t="str">
        <f>IF(AND(ISBLANK(X2093),OR(NOT(ISBLANK(Z2093)),NOT(ISBLANK(AA2093)))),#N/A,
IF(ISBLANK(X2093),"",
IF(AND(NOT(ISERROR(VLOOKUP(X2093,MonsterTable!$A:$B,MATCH(MonsterTable!$B$1,MonsterTable!$A$1:$B$1,0),0))),OR(ISBLANK(Z2093),ISBLANK(AA2093))),#N/A,
IFERROR(VLOOKUP(X2093,MonsterTable!$A:$B,MATCH(MonsterTable!$B$1,MonsterTable!$A$1:$B$1,0),0),
IF(OR(NOT(ISBLANK(Z2093)),ISBLANK(AA2093)),#N/A,
IF(X2093="empty","empty",
VLOOKUP(X2093,MonsterGroupTable!$A:$A,1,0)))))))</f>
        <v>g502</v>
      </c>
      <c r="AA2093">
        <v>9</v>
      </c>
      <c r="AE2093" s="1" t="s">
        <v>349</v>
      </c>
      <c r="AF2093" s="2" t="str">
        <f>IF(AND(ISBLANK(AE2093),OR(NOT(ISBLANK(AG2093)),NOT(ISBLANK(AH2093)))),#N/A,
IF(ISBLANK(AE2093),"",
IF(AND(NOT(ISERROR(VLOOKUP(AE2093,MonsterTable!$A:$B,MATCH(MonsterTable!$B$1,MonsterTable!$A$1:$B$1,0),0))),OR(ISBLANK(AG2093),ISBLANK(AH2093))),#N/A,
IFERROR(VLOOKUP(AE2093,MonsterTable!$A:$B,MATCH(MonsterTable!$B$1,MonsterTable!$A$1:$B$1,0),0),
IF(OR(NOT(ISBLANK(AG2093)),ISBLANK(AH2093)),#N/A,
IF(AE2093="empty","empty",
VLOOKUP(AE2093,MonsterGroupTable!$A:$A,1,0)))))))</f>
        <v>g503</v>
      </c>
      <c r="AH2093">
        <v>6</v>
      </c>
      <c r="AM2093" s="2" t="str">
        <f>IF(AND(ISBLANK(AL2093),OR(NOT(ISBLANK(AN2093)),NOT(ISBLANK(AO2093)))),#N/A,
IF(ISBLANK(AL2093),"",
IF(AND(NOT(ISERROR(VLOOKUP(AL2093,MonsterTable!$A:$B,MATCH(MonsterTable!$B$1,MonsterTable!$A$1:$B$1,0),0))),OR(ISBLANK(AN2093),ISBLANK(AO2093))),#N/A,
IFERROR(VLOOKUP(AL2093,MonsterTable!$A:$B,MATCH(MonsterTable!$B$1,MonsterTable!$A$1:$B$1,0),0),
IF(OR(NOT(ISBLANK(AN2093)),ISBLANK(AO2093)),#N/A,
IF(AL2093="empty","empty",
VLOOKUP(AL2093,MonsterGroupTable!$A:$A,1,0)))))))</f>
        <v/>
      </c>
      <c r="AT2093" s="2" t="str">
        <f>IF(AND(ISBLANK(AS2093),OR(NOT(ISBLANK(AU2093)),NOT(ISBLANK(AV2093)))),#N/A,
IF(ISBLANK(AS2093),"",
IF(AND(NOT(ISERROR(VLOOKUP(AS2093,MonsterTable!$A:$B,MATCH(MonsterTable!$B$1,MonsterTable!$A$1:$B$1,0),0))),OR(ISBLANK(AU2093),ISBLANK(AV2093))),#N/A,
IFERROR(VLOOKUP(AS2093,MonsterTable!$A:$B,MATCH(MonsterTable!$B$1,MonsterTable!$A$1:$B$1,0),0),
IF(OR(NOT(ISBLANK(AU2093)),ISBLANK(AV2093)),#N/A,
IF(AS2093="empty","empty",
VLOOKUP(AS2093,MonsterGroupTable!$A:$A,1,0)))))))</f>
        <v/>
      </c>
      <c r="BA2093" s="2" t="str">
        <f>IF(AND(ISBLANK(AZ2093),OR(NOT(ISBLANK(BB2093)),NOT(ISBLANK(BC2093)))),#N/A,
IF(ISBLANK(AZ2093),"",
IF(AND(NOT(ISERROR(VLOOKUP(AZ2093,MonsterTable!$A:$B,MATCH(MonsterTable!$B$1,MonsterTable!$A$1:$B$1,0),0))),OR(ISBLANK(BB2093),ISBLANK(BC2093))),#N/A,
IFERROR(VLOOKUP(AZ2093,MonsterTable!$A:$B,MATCH(MonsterTable!$B$1,MonsterTable!$A$1:$B$1,0),0),
IF(OR(NOT(ISBLANK(BB2093)),ISBLANK(BC2093)),#N/A,
IF(AZ2093="empty","empty",
VLOOKUP(AZ2093,MonsterGroupTable!$A:$A,1,0)))))))</f>
        <v/>
      </c>
      <c r="BH2093" s="2" t="str">
        <f>IF(AND(ISBLANK(BG2093),OR(NOT(ISBLANK(BI2093)),NOT(ISBLANK(BJ2093)))),#N/A,
IF(ISBLANK(BG2093),"",
IF(AND(NOT(ISERROR(VLOOKUP(BG2093,MonsterTable!$A:$B,MATCH(MonsterTable!$B$1,MonsterTable!$A$1:$B$1,0),0))),OR(ISBLANK(BI2093),ISBLANK(BJ2093))),#N/A,
IFERROR(VLOOKUP(BG2093,MonsterTable!$A:$B,MATCH(MonsterTable!$B$1,MonsterTable!$A$1:$B$1,0),0),
IF(OR(NOT(ISBLANK(BI2093)),ISBLANK(BJ2093)),#N/A,
IF(BG2093="empty","empty",
VLOOKUP(BG2093,MonsterGroupTable!$A:$A,1,0)))))))</f>
        <v/>
      </c>
      <c r="BO2093" s="2" t="str">
        <f>IF(AND(ISBLANK(BN2093),OR(NOT(ISBLANK(BP2093)),NOT(ISBLANK(BQ2093)))),#N/A,
IF(ISBLANK(BN2093),"",
IF(AND(NOT(ISERROR(VLOOKUP(BN2093,MonsterTable!$A:$B,MATCH(MonsterTable!$B$1,MonsterTable!$A$1:$B$1,0),0))),OR(ISBLANK(BP2093),ISBLANK(BQ2093))),#N/A,
IFERROR(VLOOKUP(BN2093,MonsterTable!$A:$B,MATCH(MonsterTable!$B$1,MonsterTable!$A$1:$B$1,0),0),
IF(OR(NOT(ISBLANK(BP2093)),ISBLANK(BQ2093)),#N/A,
IF(BN2093="empty","empty",
VLOOKUP(BN2093,MonsterGroupTable!$A:$A,1,0)))))))</f>
        <v/>
      </c>
      <c r="BV2093" s="2" t="str">
        <f>IF(AND(ISBLANK(BU2093),OR(NOT(ISBLANK(BW2093)),NOT(ISBLANK(BX2093)))),#N/A,
IF(ISBLANK(BU2093),"",
IF(AND(NOT(ISERROR(VLOOKUP(BU2093,MonsterTable!$A:$B,MATCH(MonsterTable!$B$1,MonsterTable!$A$1:$B$1,0),0))),OR(ISBLANK(BW2093),ISBLANK(BX2093))),#N/A,
IFERROR(VLOOKUP(BU2093,MonsterTable!$A:$B,MATCH(MonsterTable!$B$1,MonsterTable!$A$1:$B$1,0),0),
IF(OR(NOT(ISBLANK(BW2093)),ISBLANK(BX2093)),#N/A,
IF(BU2093="empty","empty",
VLOOKUP(BU2093,MonsterGroupTable!$A:$A,1,0)))))))</f>
        <v/>
      </c>
      <c r="CC2093" s="2" t="str">
        <f>IF(AND(ISBLANK(CB2093),OR(NOT(ISBLANK(CD2093)),NOT(ISBLANK(CE2093)))),#N/A,
IF(ISBLANK(CB2093),"",
IF(AND(NOT(ISERROR(VLOOKUP(CB2093,MonsterTable!$A:$B,MATCH(MonsterTable!$B$1,MonsterTable!$A$1:$B$1,0),0))),OR(ISBLANK(CD2093),ISBLANK(CE2093))),#N/A,
IFERROR(VLOOKUP(CB2093,MonsterTable!$A:$B,MATCH(MonsterTable!$B$1,MonsterTable!$A$1:$B$1,0),0),
IF(OR(NOT(ISBLANK(CD2093)),ISBLANK(CE2093)),#N/A,
IF(CB2093="empty","empty",
VLOOKUP(CB2093,MonsterGroupTable!$A:$A,1,0)))))))</f>
        <v/>
      </c>
      <c r="CJ2093" s="2" t="str">
        <f>IF(AND(ISBLANK(CI2093),OR(NOT(ISBLANK(CK2093)),NOT(ISBLANK(CL2093)))),#N/A,
IF(ISBLANK(CI2093),"",
IF(AND(NOT(ISERROR(VLOOKUP(CI2093,MonsterTable!$A:$B,MATCH(MonsterTable!$B$1,MonsterTable!$A$1:$B$1,0),0))),OR(ISBLANK(CK2093),ISBLANK(CL2093))),#N/A,
IFERROR(VLOOKUP(CI2093,MonsterTable!$A:$B,MATCH(MonsterTable!$B$1,MonsterTable!$A$1:$B$1,0),0),
IF(OR(NOT(ISBLANK(CK2093)),ISBLANK(CL2093)),#N/A,
IF(CI2093="empty","empty",
VLOOKUP(CI2093,MonsterGroupTable!$A:$A,1,0)))))))</f>
        <v/>
      </c>
    </row>
    <row r="2094" spans="1:88">
      <c r="A2094">
        <v>50027</v>
      </c>
      <c r="B2094">
        <f t="shared" si="77"/>
        <v>1.1000000000000001</v>
      </c>
      <c r="C2094">
        <f t="shared" si="78"/>
        <v>1.1000000000000001</v>
      </c>
      <c r="F2094">
        <v>328432</v>
      </c>
      <c r="G2094">
        <v>0</v>
      </c>
      <c r="H2094">
        <v>0</v>
      </c>
      <c r="I2094">
        <v>0</v>
      </c>
      <c r="J2094">
        <v>0</v>
      </c>
      <c r="K2094" t="s">
        <v>356</v>
      </c>
      <c r="L2094" t="s">
        <v>357</v>
      </c>
      <c r="M2094" t="s">
        <v>358</v>
      </c>
      <c r="N2094" t="s">
        <v>359</v>
      </c>
      <c r="O2094">
        <v>0</v>
      </c>
      <c r="P2094">
        <v>-4.75</v>
      </c>
      <c r="Q2094">
        <v>0</v>
      </c>
      <c r="R2094">
        <v>15</v>
      </c>
      <c r="S2094">
        <v>0</v>
      </c>
      <c r="T2094">
        <v>-13.5</v>
      </c>
      <c r="U2094">
        <v>0</v>
      </c>
      <c r="V2094">
        <v>-4.2</v>
      </c>
      <c r="W2094" t="str">
        <f t="shared" si="79"/>
        <v>g502,9,g503,6</v>
      </c>
      <c r="X2094" s="1" t="s">
        <v>347</v>
      </c>
      <c r="Y2094" s="2" t="str">
        <f>IF(AND(ISBLANK(X2094),OR(NOT(ISBLANK(Z2094)),NOT(ISBLANK(AA2094)))),#N/A,
IF(ISBLANK(X2094),"",
IF(AND(NOT(ISERROR(VLOOKUP(X2094,MonsterTable!$A:$B,MATCH(MonsterTable!$B$1,MonsterTable!$A$1:$B$1,0),0))),OR(ISBLANK(Z2094),ISBLANK(AA2094))),#N/A,
IFERROR(VLOOKUP(X2094,MonsterTable!$A:$B,MATCH(MonsterTable!$B$1,MonsterTable!$A$1:$B$1,0),0),
IF(OR(NOT(ISBLANK(Z2094)),ISBLANK(AA2094)),#N/A,
IF(X2094="empty","empty",
VLOOKUP(X2094,MonsterGroupTable!$A:$A,1,0)))))))</f>
        <v>g502</v>
      </c>
      <c r="AA2094">
        <v>9</v>
      </c>
      <c r="AE2094" s="1" t="s">
        <v>349</v>
      </c>
      <c r="AF2094" s="2" t="str">
        <f>IF(AND(ISBLANK(AE2094),OR(NOT(ISBLANK(AG2094)),NOT(ISBLANK(AH2094)))),#N/A,
IF(ISBLANK(AE2094),"",
IF(AND(NOT(ISERROR(VLOOKUP(AE2094,MonsterTable!$A:$B,MATCH(MonsterTable!$B$1,MonsterTable!$A$1:$B$1,0),0))),OR(ISBLANK(AG2094),ISBLANK(AH2094))),#N/A,
IFERROR(VLOOKUP(AE2094,MonsterTable!$A:$B,MATCH(MonsterTable!$B$1,MonsterTable!$A$1:$B$1,0),0),
IF(OR(NOT(ISBLANK(AG2094)),ISBLANK(AH2094)),#N/A,
IF(AE2094="empty","empty",
VLOOKUP(AE2094,MonsterGroupTable!$A:$A,1,0)))))))</f>
        <v>g503</v>
      </c>
      <c r="AH2094">
        <v>6</v>
      </c>
      <c r="AM2094" s="2" t="str">
        <f>IF(AND(ISBLANK(AL2094),OR(NOT(ISBLANK(AN2094)),NOT(ISBLANK(AO2094)))),#N/A,
IF(ISBLANK(AL2094),"",
IF(AND(NOT(ISERROR(VLOOKUP(AL2094,MonsterTable!$A:$B,MATCH(MonsterTable!$B$1,MonsterTable!$A$1:$B$1,0),0))),OR(ISBLANK(AN2094),ISBLANK(AO2094))),#N/A,
IFERROR(VLOOKUP(AL2094,MonsterTable!$A:$B,MATCH(MonsterTable!$B$1,MonsterTable!$A$1:$B$1,0),0),
IF(OR(NOT(ISBLANK(AN2094)),ISBLANK(AO2094)),#N/A,
IF(AL2094="empty","empty",
VLOOKUP(AL2094,MonsterGroupTable!$A:$A,1,0)))))))</f>
        <v/>
      </c>
      <c r="AT2094" s="2" t="str">
        <f>IF(AND(ISBLANK(AS2094),OR(NOT(ISBLANK(AU2094)),NOT(ISBLANK(AV2094)))),#N/A,
IF(ISBLANK(AS2094),"",
IF(AND(NOT(ISERROR(VLOOKUP(AS2094,MonsterTable!$A:$B,MATCH(MonsterTable!$B$1,MonsterTable!$A$1:$B$1,0),0))),OR(ISBLANK(AU2094),ISBLANK(AV2094))),#N/A,
IFERROR(VLOOKUP(AS2094,MonsterTable!$A:$B,MATCH(MonsterTable!$B$1,MonsterTable!$A$1:$B$1,0),0),
IF(OR(NOT(ISBLANK(AU2094)),ISBLANK(AV2094)),#N/A,
IF(AS2094="empty","empty",
VLOOKUP(AS2094,MonsterGroupTable!$A:$A,1,0)))))))</f>
        <v/>
      </c>
      <c r="BA2094" s="2" t="str">
        <f>IF(AND(ISBLANK(AZ2094),OR(NOT(ISBLANK(BB2094)),NOT(ISBLANK(BC2094)))),#N/A,
IF(ISBLANK(AZ2094),"",
IF(AND(NOT(ISERROR(VLOOKUP(AZ2094,MonsterTable!$A:$B,MATCH(MonsterTable!$B$1,MonsterTable!$A$1:$B$1,0),0))),OR(ISBLANK(BB2094),ISBLANK(BC2094))),#N/A,
IFERROR(VLOOKUP(AZ2094,MonsterTable!$A:$B,MATCH(MonsterTable!$B$1,MonsterTable!$A$1:$B$1,0),0),
IF(OR(NOT(ISBLANK(BB2094)),ISBLANK(BC2094)),#N/A,
IF(AZ2094="empty","empty",
VLOOKUP(AZ2094,MonsterGroupTable!$A:$A,1,0)))))))</f>
        <v/>
      </c>
      <c r="BH2094" s="2" t="str">
        <f>IF(AND(ISBLANK(BG2094),OR(NOT(ISBLANK(BI2094)),NOT(ISBLANK(BJ2094)))),#N/A,
IF(ISBLANK(BG2094),"",
IF(AND(NOT(ISERROR(VLOOKUP(BG2094,MonsterTable!$A:$B,MATCH(MonsterTable!$B$1,MonsterTable!$A$1:$B$1,0),0))),OR(ISBLANK(BI2094),ISBLANK(BJ2094))),#N/A,
IFERROR(VLOOKUP(BG2094,MonsterTable!$A:$B,MATCH(MonsterTable!$B$1,MonsterTable!$A$1:$B$1,0),0),
IF(OR(NOT(ISBLANK(BI2094)),ISBLANK(BJ2094)),#N/A,
IF(BG2094="empty","empty",
VLOOKUP(BG2094,MonsterGroupTable!$A:$A,1,0)))))))</f>
        <v/>
      </c>
      <c r="BO2094" s="2" t="str">
        <f>IF(AND(ISBLANK(BN2094),OR(NOT(ISBLANK(BP2094)),NOT(ISBLANK(BQ2094)))),#N/A,
IF(ISBLANK(BN2094),"",
IF(AND(NOT(ISERROR(VLOOKUP(BN2094,MonsterTable!$A:$B,MATCH(MonsterTable!$B$1,MonsterTable!$A$1:$B$1,0),0))),OR(ISBLANK(BP2094),ISBLANK(BQ2094))),#N/A,
IFERROR(VLOOKUP(BN2094,MonsterTable!$A:$B,MATCH(MonsterTable!$B$1,MonsterTable!$A$1:$B$1,0),0),
IF(OR(NOT(ISBLANK(BP2094)),ISBLANK(BQ2094)),#N/A,
IF(BN2094="empty","empty",
VLOOKUP(BN2094,MonsterGroupTable!$A:$A,1,0)))))))</f>
        <v/>
      </c>
      <c r="BV2094" s="2" t="str">
        <f>IF(AND(ISBLANK(BU2094),OR(NOT(ISBLANK(BW2094)),NOT(ISBLANK(BX2094)))),#N/A,
IF(ISBLANK(BU2094),"",
IF(AND(NOT(ISERROR(VLOOKUP(BU2094,MonsterTable!$A:$B,MATCH(MonsterTable!$B$1,MonsterTable!$A$1:$B$1,0),0))),OR(ISBLANK(BW2094),ISBLANK(BX2094))),#N/A,
IFERROR(VLOOKUP(BU2094,MonsterTable!$A:$B,MATCH(MonsterTable!$B$1,MonsterTable!$A$1:$B$1,0),0),
IF(OR(NOT(ISBLANK(BW2094)),ISBLANK(BX2094)),#N/A,
IF(BU2094="empty","empty",
VLOOKUP(BU2094,MonsterGroupTable!$A:$A,1,0)))))))</f>
        <v/>
      </c>
      <c r="CC2094" s="2" t="str">
        <f>IF(AND(ISBLANK(CB2094),OR(NOT(ISBLANK(CD2094)),NOT(ISBLANK(CE2094)))),#N/A,
IF(ISBLANK(CB2094),"",
IF(AND(NOT(ISERROR(VLOOKUP(CB2094,MonsterTable!$A:$B,MATCH(MonsterTable!$B$1,MonsterTable!$A$1:$B$1,0),0))),OR(ISBLANK(CD2094),ISBLANK(CE2094))),#N/A,
IFERROR(VLOOKUP(CB2094,MonsterTable!$A:$B,MATCH(MonsterTable!$B$1,MonsterTable!$A$1:$B$1,0),0),
IF(OR(NOT(ISBLANK(CD2094)),ISBLANK(CE2094)),#N/A,
IF(CB2094="empty","empty",
VLOOKUP(CB2094,MonsterGroupTable!$A:$A,1,0)))))))</f>
        <v/>
      </c>
      <c r="CJ2094" s="2" t="str">
        <f>IF(AND(ISBLANK(CI2094),OR(NOT(ISBLANK(CK2094)),NOT(ISBLANK(CL2094)))),#N/A,
IF(ISBLANK(CI2094),"",
IF(AND(NOT(ISERROR(VLOOKUP(CI2094,MonsterTable!$A:$B,MATCH(MonsterTable!$B$1,MonsterTable!$A$1:$B$1,0),0))),OR(ISBLANK(CK2094),ISBLANK(CL2094))),#N/A,
IFERROR(VLOOKUP(CI2094,MonsterTable!$A:$B,MATCH(MonsterTable!$B$1,MonsterTable!$A$1:$B$1,0),0),
IF(OR(NOT(ISBLANK(CK2094)),ISBLANK(CL2094)),#N/A,
IF(CI2094="empty","empty",
VLOOKUP(CI2094,MonsterGroupTable!$A:$A,1,0)))))))</f>
        <v/>
      </c>
    </row>
    <row r="2095" spans="1:88">
      <c r="A2095">
        <v>50028</v>
      </c>
      <c r="B2095">
        <f t="shared" si="77"/>
        <v>1.1000000000000001</v>
      </c>
      <c r="C2095">
        <f t="shared" si="78"/>
        <v>1.1000000000000001</v>
      </c>
      <c r="F2095">
        <v>364572</v>
      </c>
      <c r="G2095">
        <v>0</v>
      </c>
      <c r="H2095">
        <v>0</v>
      </c>
      <c r="I2095">
        <v>0</v>
      </c>
      <c r="J2095">
        <v>0</v>
      </c>
      <c r="K2095" t="s">
        <v>356</v>
      </c>
      <c r="L2095" t="s">
        <v>357</v>
      </c>
      <c r="M2095" t="s">
        <v>358</v>
      </c>
      <c r="N2095" t="s">
        <v>359</v>
      </c>
      <c r="O2095">
        <v>0</v>
      </c>
      <c r="P2095">
        <v>-4.75</v>
      </c>
      <c r="Q2095">
        <v>0</v>
      </c>
      <c r="R2095">
        <v>15</v>
      </c>
      <c r="S2095">
        <v>0</v>
      </c>
      <c r="T2095">
        <v>-13.5</v>
      </c>
      <c r="U2095">
        <v>0</v>
      </c>
      <c r="V2095">
        <v>-4.2</v>
      </c>
      <c r="W2095" t="str">
        <f t="shared" si="79"/>
        <v>g502,9,g503,6</v>
      </c>
      <c r="X2095" s="1" t="s">
        <v>347</v>
      </c>
      <c r="Y2095" s="2" t="str">
        <f>IF(AND(ISBLANK(X2095),OR(NOT(ISBLANK(Z2095)),NOT(ISBLANK(AA2095)))),#N/A,
IF(ISBLANK(X2095),"",
IF(AND(NOT(ISERROR(VLOOKUP(X2095,MonsterTable!$A:$B,MATCH(MonsterTable!$B$1,MonsterTable!$A$1:$B$1,0),0))),OR(ISBLANK(Z2095),ISBLANK(AA2095))),#N/A,
IFERROR(VLOOKUP(X2095,MonsterTable!$A:$B,MATCH(MonsterTable!$B$1,MonsterTable!$A$1:$B$1,0),0),
IF(OR(NOT(ISBLANK(Z2095)),ISBLANK(AA2095)),#N/A,
IF(X2095="empty","empty",
VLOOKUP(X2095,MonsterGroupTable!$A:$A,1,0)))))))</f>
        <v>g502</v>
      </c>
      <c r="AA2095">
        <v>9</v>
      </c>
      <c r="AE2095" s="1" t="s">
        <v>349</v>
      </c>
      <c r="AF2095" s="2" t="str">
        <f>IF(AND(ISBLANK(AE2095),OR(NOT(ISBLANK(AG2095)),NOT(ISBLANK(AH2095)))),#N/A,
IF(ISBLANK(AE2095),"",
IF(AND(NOT(ISERROR(VLOOKUP(AE2095,MonsterTable!$A:$B,MATCH(MonsterTable!$B$1,MonsterTable!$A$1:$B$1,0),0))),OR(ISBLANK(AG2095),ISBLANK(AH2095))),#N/A,
IFERROR(VLOOKUP(AE2095,MonsterTable!$A:$B,MATCH(MonsterTable!$B$1,MonsterTable!$A$1:$B$1,0),0),
IF(OR(NOT(ISBLANK(AG2095)),ISBLANK(AH2095)),#N/A,
IF(AE2095="empty","empty",
VLOOKUP(AE2095,MonsterGroupTable!$A:$A,1,0)))))))</f>
        <v>g503</v>
      </c>
      <c r="AH2095">
        <v>6</v>
      </c>
      <c r="AM2095" s="2" t="str">
        <f>IF(AND(ISBLANK(AL2095),OR(NOT(ISBLANK(AN2095)),NOT(ISBLANK(AO2095)))),#N/A,
IF(ISBLANK(AL2095),"",
IF(AND(NOT(ISERROR(VLOOKUP(AL2095,MonsterTable!$A:$B,MATCH(MonsterTable!$B$1,MonsterTable!$A$1:$B$1,0),0))),OR(ISBLANK(AN2095),ISBLANK(AO2095))),#N/A,
IFERROR(VLOOKUP(AL2095,MonsterTable!$A:$B,MATCH(MonsterTable!$B$1,MonsterTable!$A$1:$B$1,0),0),
IF(OR(NOT(ISBLANK(AN2095)),ISBLANK(AO2095)),#N/A,
IF(AL2095="empty","empty",
VLOOKUP(AL2095,MonsterGroupTable!$A:$A,1,0)))))))</f>
        <v/>
      </c>
      <c r="AT2095" s="2" t="str">
        <f>IF(AND(ISBLANK(AS2095),OR(NOT(ISBLANK(AU2095)),NOT(ISBLANK(AV2095)))),#N/A,
IF(ISBLANK(AS2095),"",
IF(AND(NOT(ISERROR(VLOOKUP(AS2095,MonsterTable!$A:$B,MATCH(MonsterTable!$B$1,MonsterTable!$A$1:$B$1,0),0))),OR(ISBLANK(AU2095),ISBLANK(AV2095))),#N/A,
IFERROR(VLOOKUP(AS2095,MonsterTable!$A:$B,MATCH(MonsterTable!$B$1,MonsterTable!$A$1:$B$1,0),0),
IF(OR(NOT(ISBLANK(AU2095)),ISBLANK(AV2095)),#N/A,
IF(AS2095="empty","empty",
VLOOKUP(AS2095,MonsterGroupTable!$A:$A,1,0)))))))</f>
        <v/>
      </c>
      <c r="BA2095" s="2" t="str">
        <f>IF(AND(ISBLANK(AZ2095),OR(NOT(ISBLANK(BB2095)),NOT(ISBLANK(BC2095)))),#N/A,
IF(ISBLANK(AZ2095),"",
IF(AND(NOT(ISERROR(VLOOKUP(AZ2095,MonsterTable!$A:$B,MATCH(MonsterTable!$B$1,MonsterTable!$A$1:$B$1,0),0))),OR(ISBLANK(BB2095),ISBLANK(BC2095))),#N/A,
IFERROR(VLOOKUP(AZ2095,MonsterTable!$A:$B,MATCH(MonsterTable!$B$1,MonsterTable!$A$1:$B$1,0),0),
IF(OR(NOT(ISBLANK(BB2095)),ISBLANK(BC2095)),#N/A,
IF(AZ2095="empty","empty",
VLOOKUP(AZ2095,MonsterGroupTable!$A:$A,1,0)))))))</f>
        <v/>
      </c>
      <c r="BH2095" s="2" t="str">
        <f>IF(AND(ISBLANK(BG2095),OR(NOT(ISBLANK(BI2095)),NOT(ISBLANK(BJ2095)))),#N/A,
IF(ISBLANK(BG2095),"",
IF(AND(NOT(ISERROR(VLOOKUP(BG2095,MonsterTable!$A:$B,MATCH(MonsterTable!$B$1,MonsterTable!$A$1:$B$1,0),0))),OR(ISBLANK(BI2095),ISBLANK(BJ2095))),#N/A,
IFERROR(VLOOKUP(BG2095,MonsterTable!$A:$B,MATCH(MonsterTable!$B$1,MonsterTable!$A$1:$B$1,0),0),
IF(OR(NOT(ISBLANK(BI2095)),ISBLANK(BJ2095)),#N/A,
IF(BG2095="empty","empty",
VLOOKUP(BG2095,MonsterGroupTable!$A:$A,1,0)))))))</f>
        <v/>
      </c>
      <c r="BO2095" s="2" t="str">
        <f>IF(AND(ISBLANK(BN2095),OR(NOT(ISBLANK(BP2095)),NOT(ISBLANK(BQ2095)))),#N/A,
IF(ISBLANK(BN2095),"",
IF(AND(NOT(ISERROR(VLOOKUP(BN2095,MonsterTable!$A:$B,MATCH(MonsterTable!$B$1,MonsterTable!$A$1:$B$1,0),0))),OR(ISBLANK(BP2095),ISBLANK(BQ2095))),#N/A,
IFERROR(VLOOKUP(BN2095,MonsterTable!$A:$B,MATCH(MonsterTable!$B$1,MonsterTable!$A$1:$B$1,0),0),
IF(OR(NOT(ISBLANK(BP2095)),ISBLANK(BQ2095)),#N/A,
IF(BN2095="empty","empty",
VLOOKUP(BN2095,MonsterGroupTable!$A:$A,1,0)))))))</f>
        <v/>
      </c>
      <c r="BV2095" s="2" t="str">
        <f>IF(AND(ISBLANK(BU2095),OR(NOT(ISBLANK(BW2095)),NOT(ISBLANK(BX2095)))),#N/A,
IF(ISBLANK(BU2095),"",
IF(AND(NOT(ISERROR(VLOOKUP(BU2095,MonsterTable!$A:$B,MATCH(MonsterTable!$B$1,MonsterTable!$A$1:$B$1,0),0))),OR(ISBLANK(BW2095),ISBLANK(BX2095))),#N/A,
IFERROR(VLOOKUP(BU2095,MonsterTable!$A:$B,MATCH(MonsterTable!$B$1,MonsterTable!$A$1:$B$1,0),0),
IF(OR(NOT(ISBLANK(BW2095)),ISBLANK(BX2095)),#N/A,
IF(BU2095="empty","empty",
VLOOKUP(BU2095,MonsterGroupTable!$A:$A,1,0)))))))</f>
        <v/>
      </c>
      <c r="CC2095" s="2" t="str">
        <f>IF(AND(ISBLANK(CB2095),OR(NOT(ISBLANK(CD2095)),NOT(ISBLANK(CE2095)))),#N/A,
IF(ISBLANK(CB2095),"",
IF(AND(NOT(ISERROR(VLOOKUP(CB2095,MonsterTable!$A:$B,MATCH(MonsterTable!$B$1,MonsterTable!$A$1:$B$1,0),0))),OR(ISBLANK(CD2095),ISBLANK(CE2095))),#N/A,
IFERROR(VLOOKUP(CB2095,MonsterTable!$A:$B,MATCH(MonsterTable!$B$1,MonsterTable!$A$1:$B$1,0),0),
IF(OR(NOT(ISBLANK(CD2095)),ISBLANK(CE2095)),#N/A,
IF(CB2095="empty","empty",
VLOOKUP(CB2095,MonsterGroupTable!$A:$A,1,0)))))))</f>
        <v/>
      </c>
      <c r="CJ2095" s="2" t="str">
        <f>IF(AND(ISBLANK(CI2095),OR(NOT(ISBLANK(CK2095)),NOT(ISBLANK(CL2095)))),#N/A,
IF(ISBLANK(CI2095),"",
IF(AND(NOT(ISERROR(VLOOKUP(CI2095,MonsterTable!$A:$B,MATCH(MonsterTable!$B$1,MonsterTable!$A$1:$B$1,0),0))),OR(ISBLANK(CK2095),ISBLANK(CL2095))),#N/A,
IFERROR(VLOOKUP(CI2095,MonsterTable!$A:$B,MATCH(MonsterTable!$B$1,MonsterTable!$A$1:$B$1,0),0),
IF(OR(NOT(ISBLANK(CK2095)),ISBLANK(CL2095)),#N/A,
IF(CI2095="empty","empty",
VLOOKUP(CI2095,MonsterGroupTable!$A:$A,1,0)))))))</f>
        <v/>
      </c>
    </row>
    <row r="2096" spans="1:88">
      <c r="A2096">
        <v>50029</v>
      </c>
      <c r="B2096">
        <f t="shared" si="77"/>
        <v>1.1000000000000001</v>
      </c>
      <c r="C2096">
        <f t="shared" si="78"/>
        <v>1.1000000000000001</v>
      </c>
      <c r="F2096">
        <v>406224</v>
      </c>
      <c r="G2096">
        <v>0</v>
      </c>
      <c r="H2096">
        <v>0</v>
      </c>
      <c r="I2096">
        <v>0</v>
      </c>
      <c r="J2096">
        <v>0</v>
      </c>
      <c r="K2096" t="s">
        <v>356</v>
      </c>
      <c r="L2096" t="s">
        <v>357</v>
      </c>
      <c r="M2096" t="s">
        <v>358</v>
      </c>
      <c r="N2096" t="s">
        <v>359</v>
      </c>
      <c r="O2096">
        <v>0</v>
      </c>
      <c r="P2096">
        <v>-4.75</v>
      </c>
      <c r="Q2096">
        <v>0</v>
      </c>
      <c r="R2096">
        <v>15</v>
      </c>
      <c r="S2096">
        <v>0</v>
      </c>
      <c r="T2096">
        <v>-13.5</v>
      </c>
      <c r="U2096">
        <v>0</v>
      </c>
      <c r="V2096">
        <v>-4.2</v>
      </c>
      <c r="W2096" t="str">
        <f t="shared" si="79"/>
        <v>g502,9,g503,6</v>
      </c>
      <c r="X2096" s="1" t="s">
        <v>347</v>
      </c>
      <c r="Y2096" s="2" t="str">
        <f>IF(AND(ISBLANK(X2096),OR(NOT(ISBLANK(Z2096)),NOT(ISBLANK(AA2096)))),#N/A,
IF(ISBLANK(X2096),"",
IF(AND(NOT(ISERROR(VLOOKUP(X2096,MonsterTable!$A:$B,MATCH(MonsterTable!$B$1,MonsterTable!$A$1:$B$1,0),0))),OR(ISBLANK(Z2096),ISBLANK(AA2096))),#N/A,
IFERROR(VLOOKUP(X2096,MonsterTable!$A:$B,MATCH(MonsterTable!$B$1,MonsterTable!$A$1:$B$1,0),0),
IF(OR(NOT(ISBLANK(Z2096)),ISBLANK(AA2096)),#N/A,
IF(X2096="empty","empty",
VLOOKUP(X2096,MonsterGroupTable!$A:$A,1,0)))))))</f>
        <v>g502</v>
      </c>
      <c r="AA2096">
        <v>9</v>
      </c>
      <c r="AE2096" s="1" t="s">
        <v>349</v>
      </c>
      <c r="AF2096" s="2" t="str">
        <f>IF(AND(ISBLANK(AE2096),OR(NOT(ISBLANK(AG2096)),NOT(ISBLANK(AH2096)))),#N/A,
IF(ISBLANK(AE2096),"",
IF(AND(NOT(ISERROR(VLOOKUP(AE2096,MonsterTable!$A:$B,MATCH(MonsterTable!$B$1,MonsterTable!$A$1:$B$1,0),0))),OR(ISBLANK(AG2096),ISBLANK(AH2096))),#N/A,
IFERROR(VLOOKUP(AE2096,MonsterTable!$A:$B,MATCH(MonsterTable!$B$1,MonsterTable!$A$1:$B$1,0),0),
IF(OR(NOT(ISBLANK(AG2096)),ISBLANK(AH2096)),#N/A,
IF(AE2096="empty","empty",
VLOOKUP(AE2096,MonsterGroupTable!$A:$A,1,0)))))))</f>
        <v>g503</v>
      </c>
      <c r="AH2096">
        <v>6</v>
      </c>
      <c r="AM2096" s="2" t="str">
        <f>IF(AND(ISBLANK(AL2096),OR(NOT(ISBLANK(AN2096)),NOT(ISBLANK(AO2096)))),#N/A,
IF(ISBLANK(AL2096),"",
IF(AND(NOT(ISERROR(VLOOKUP(AL2096,MonsterTable!$A:$B,MATCH(MonsterTable!$B$1,MonsterTable!$A$1:$B$1,0),0))),OR(ISBLANK(AN2096),ISBLANK(AO2096))),#N/A,
IFERROR(VLOOKUP(AL2096,MonsterTable!$A:$B,MATCH(MonsterTable!$B$1,MonsterTable!$A$1:$B$1,0),0),
IF(OR(NOT(ISBLANK(AN2096)),ISBLANK(AO2096)),#N/A,
IF(AL2096="empty","empty",
VLOOKUP(AL2096,MonsterGroupTable!$A:$A,1,0)))))))</f>
        <v/>
      </c>
      <c r="AT2096" s="2" t="str">
        <f>IF(AND(ISBLANK(AS2096),OR(NOT(ISBLANK(AU2096)),NOT(ISBLANK(AV2096)))),#N/A,
IF(ISBLANK(AS2096),"",
IF(AND(NOT(ISERROR(VLOOKUP(AS2096,MonsterTable!$A:$B,MATCH(MonsterTable!$B$1,MonsterTable!$A$1:$B$1,0),0))),OR(ISBLANK(AU2096),ISBLANK(AV2096))),#N/A,
IFERROR(VLOOKUP(AS2096,MonsterTable!$A:$B,MATCH(MonsterTable!$B$1,MonsterTable!$A$1:$B$1,0),0),
IF(OR(NOT(ISBLANK(AU2096)),ISBLANK(AV2096)),#N/A,
IF(AS2096="empty","empty",
VLOOKUP(AS2096,MonsterGroupTable!$A:$A,1,0)))))))</f>
        <v/>
      </c>
      <c r="BA2096" s="2" t="str">
        <f>IF(AND(ISBLANK(AZ2096),OR(NOT(ISBLANK(BB2096)),NOT(ISBLANK(BC2096)))),#N/A,
IF(ISBLANK(AZ2096),"",
IF(AND(NOT(ISERROR(VLOOKUP(AZ2096,MonsterTable!$A:$B,MATCH(MonsterTable!$B$1,MonsterTable!$A$1:$B$1,0),0))),OR(ISBLANK(BB2096),ISBLANK(BC2096))),#N/A,
IFERROR(VLOOKUP(AZ2096,MonsterTable!$A:$B,MATCH(MonsterTable!$B$1,MonsterTable!$A$1:$B$1,0),0),
IF(OR(NOT(ISBLANK(BB2096)),ISBLANK(BC2096)),#N/A,
IF(AZ2096="empty","empty",
VLOOKUP(AZ2096,MonsterGroupTable!$A:$A,1,0)))))))</f>
        <v/>
      </c>
      <c r="BH2096" s="2" t="str">
        <f>IF(AND(ISBLANK(BG2096),OR(NOT(ISBLANK(BI2096)),NOT(ISBLANK(BJ2096)))),#N/A,
IF(ISBLANK(BG2096),"",
IF(AND(NOT(ISERROR(VLOOKUP(BG2096,MonsterTable!$A:$B,MATCH(MonsterTable!$B$1,MonsterTable!$A$1:$B$1,0),0))),OR(ISBLANK(BI2096),ISBLANK(BJ2096))),#N/A,
IFERROR(VLOOKUP(BG2096,MonsterTable!$A:$B,MATCH(MonsterTable!$B$1,MonsterTable!$A$1:$B$1,0),0),
IF(OR(NOT(ISBLANK(BI2096)),ISBLANK(BJ2096)),#N/A,
IF(BG2096="empty","empty",
VLOOKUP(BG2096,MonsterGroupTable!$A:$A,1,0)))))))</f>
        <v/>
      </c>
      <c r="BO2096" s="2" t="str">
        <f>IF(AND(ISBLANK(BN2096),OR(NOT(ISBLANK(BP2096)),NOT(ISBLANK(BQ2096)))),#N/A,
IF(ISBLANK(BN2096),"",
IF(AND(NOT(ISERROR(VLOOKUP(BN2096,MonsterTable!$A:$B,MATCH(MonsterTable!$B$1,MonsterTable!$A$1:$B$1,0),0))),OR(ISBLANK(BP2096),ISBLANK(BQ2096))),#N/A,
IFERROR(VLOOKUP(BN2096,MonsterTable!$A:$B,MATCH(MonsterTable!$B$1,MonsterTable!$A$1:$B$1,0),0),
IF(OR(NOT(ISBLANK(BP2096)),ISBLANK(BQ2096)),#N/A,
IF(BN2096="empty","empty",
VLOOKUP(BN2096,MonsterGroupTable!$A:$A,1,0)))))))</f>
        <v/>
      </c>
      <c r="BV2096" s="2" t="str">
        <f>IF(AND(ISBLANK(BU2096),OR(NOT(ISBLANK(BW2096)),NOT(ISBLANK(BX2096)))),#N/A,
IF(ISBLANK(BU2096),"",
IF(AND(NOT(ISERROR(VLOOKUP(BU2096,MonsterTable!$A:$B,MATCH(MonsterTable!$B$1,MonsterTable!$A$1:$B$1,0),0))),OR(ISBLANK(BW2096),ISBLANK(BX2096))),#N/A,
IFERROR(VLOOKUP(BU2096,MonsterTable!$A:$B,MATCH(MonsterTable!$B$1,MonsterTable!$A$1:$B$1,0),0),
IF(OR(NOT(ISBLANK(BW2096)),ISBLANK(BX2096)),#N/A,
IF(BU2096="empty","empty",
VLOOKUP(BU2096,MonsterGroupTable!$A:$A,1,0)))))))</f>
        <v/>
      </c>
      <c r="CC2096" s="2" t="str">
        <f>IF(AND(ISBLANK(CB2096),OR(NOT(ISBLANK(CD2096)),NOT(ISBLANK(CE2096)))),#N/A,
IF(ISBLANK(CB2096),"",
IF(AND(NOT(ISERROR(VLOOKUP(CB2096,MonsterTable!$A:$B,MATCH(MonsterTable!$B$1,MonsterTable!$A$1:$B$1,0),0))),OR(ISBLANK(CD2096),ISBLANK(CE2096))),#N/A,
IFERROR(VLOOKUP(CB2096,MonsterTable!$A:$B,MATCH(MonsterTable!$B$1,MonsterTable!$A$1:$B$1,0),0),
IF(OR(NOT(ISBLANK(CD2096)),ISBLANK(CE2096)),#N/A,
IF(CB2096="empty","empty",
VLOOKUP(CB2096,MonsterGroupTable!$A:$A,1,0)))))))</f>
        <v/>
      </c>
      <c r="CJ2096" s="2" t="str">
        <f>IF(AND(ISBLANK(CI2096),OR(NOT(ISBLANK(CK2096)),NOT(ISBLANK(CL2096)))),#N/A,
IF(ISBLANK(CI2096),"",
IF(AND(NOT(ISERROR(VLOOKUP(CI2096,MonsterTable!$A:$B,MATCH(MonsterTable!$B$1,MonsterTable!$A$1:$B$1,0),0))),OR(ISBLANK(CK2096),ISBLANK(CL2096))),#N/A,
IFERROR(VLOOKUP(CI2096,MonsterTable!$A:$B,MATCH(MonsterTable!$B$1,MonsterTable!$A$1:$B$1,0),0),
IF(OR(NOT(ISBLANK(CK2096)),ISBLANK(CL2096)),#N/A,
IF(CI2096="empty","empty",
VLOOKUP(CI2096,MonsterGroupTable!$A:$A,1,0)))))))</f>
        <v/>
      </c>
    </row>
    <row r="2097" spans="1:88">
      <c r="A2097">
        <v>50030</v>
      </c>
      <c r="B2097">
        <f t="shared" si="77"/>
        <v>1.2</v>
      </c>
      <c r="C2097">
        <f t="shared" si="78"/>
        <v>1.1000000000000001</v>
      </c>
      <c r="F2097">
        <v>448140</v>
      </c>
      <c r="G2097">
        <v>0</v>
      </c>
      <c r="H2097">
        <v>0</v>
      </c>
      <c r="I2097">
        <v>0</v>
      </c>
      <c r="J2097">
        <v>0</v>
      </c>
      <c r="K2097" t="s">
        <v>356</v>
      </c>
      <c r="L2097" t="s">
        <v>357</v>
      </c>
      <c r="M2097" t="s">
        <v>358</v>
      </c>
      <c r="N2097" t="s">
        <v>359</v>
      </c>
      <c r="O2097">
        <v>0</v>
      </c>
      <c r="P2097">
        <v>-4.75</v>
      </c>
      <c r="Q2097">
        <v>0</v>
      </c>
      <c r="R2097">
        <v>15</v>
      </c>
      <c r="S2097">
        <v>0</v>
      </c>
      <c r="T2097">
        <v>-13.5</v>
      </c>
      <c r="U2097">
        <v>0</v>
      </c>
      <c r="V2097">
        <v>-4.2</v>
      </c>
      <c r="W2097" t="str">
        <f t="shared" si="79"/>
        <v>g502,9,g503,6</v>
      </c>
      <c r="X2097" s="1" t="s">
        <v>347</v>
      </c>
      <c r="Y2097" s="2" t="str">
        <f>IF(AND(ISBLANK(X2097),OR(NOT(ISBLANK(Z2097)),NOT(ISBLANK(AA2097)))),#N/A,
IF(ISBLANK(X2097),"",
IF(AND(NOT(ISERROR(VLOOKUP(X2097,MonsterTable!$A:$B,MATCH(MonsterTable!$B$1,MonsterTable!$A$1:$B$1,0),0))),OR(ISBLANK(Z2097),ISBLANK(AA2097))),#N/A,
IFERROR(VLOOKUP(X2097,MonsterTable!$A:$B,MATCH(MonsterTable!$B$1,MonsterTable!$A$1:$B$1,0),0),
IF(OR(NOT(ISBLANK(Z2097)),ISBLANK(AA2097)),#N/A,
IF(X2097="empty","empty",
VLOOKUP(X2097,MonsterGroupTable!$A:$A,1,0)))))))</f>
        <v>g502</v>
      </c>
      <c r="AA2097">
        <v>9</v>
      </c>
      <c r="AE2097" s="1" t="s">
        <v>349</v>
      </c>
      <c r="AF2097" s="2" t="str">
        <f>IF(AND(ISBLANK(AE2097),OR(NOT(ISBLANK(AG2097)),NOT(ISBLANK(AH2097)))),#N/A,
IF(ISBLANK(AE2097),"",
IF(AND(NOT(ISERROR(VLOOKUP(AE2097,MonsterTable!$A:$B,MATCH(MonsterTable!$B$1,MonsterTable!$A$1:$B$1,0),0))),OR(ISBLANK(AG2097),ISBLANK(AH2097))),#N/A,
IFERROR(VLOOKUP(AE2097,MonsterTable!$A:$B,MATCH(MonsterTable!$B$1,MonsterTable!$A$1:$B$1,0),0),
IF(OR(NOT(ISBLANK(AG2097)),ISBLANK(AH2097)),#N/A,
IF(AE2097="empty","empty",
VLOOKUP(AE2097,MonsterGroupTable!$A:$A,1,0)))))))</f>
        <v>g503</v>
      </c>
      <c r="AH2097">
        <v>6</v>
      </c>
      <c r="AM2097" s="2" t="str">
        <f>IF(AND(ISBLANK(AL2097),OR(NOT(ISBLANK(AN2097)),NOT(ISBLANK(AO2097)))),#N/A,
IF(ISBLANK(AL2097),"",
IF(AND(NOT(ISERROR(VLOOKUP(AL2097,MonsterTable!$A:$B,MATCH(MonsterTable!$B$1,MonsterTable!$A$1:$B$1,0),0))),OR(ISBLANK(AN2097),ISBLANK(AO2097))),#N/A,
IFERROR(VLOOKUP(AL2097,MonsterTable!$A:$B,MATCH(MonsterTable!$B$1,MonsterTable!$A$1:$B$1,0),0),
IF(OR(NOT(ISBLANK(AN2097)),ISBLANK(AO2097)),#N/A,
IF(AL2097="empty","empty",
VLOOKUP(AL2097,MonsterGroupTable!$A:$A,1,0)))))))</f>
        <v/>
      </c>
      <c r="AT2097" s="2" t="str">
        <f>IF(AND(ISBLANK(AS2097),OR(NOT(ISBLANK(AU2097)),NOT(ISBLANK(AV2097)))),#N/A,
IF(ISBLANK(AS2097),"",
IF(AND(NOT(ISERROR(VLOOKUP(AS2097,MonsterTable!$A:$B,MATCH(MonsterTable!$B$1,MonsterTable!$A$1:$B$1,0),0))),OR(ISBLANK(AU2097),ISBLANK(AV2097))),#N/A,
IFERROR(VLOOKUP(AS2097,MonsterTable!$A:$B,MATCH(MonsterTable!$B$1,MonsterTable!$A$1:$B$1,0),0),
IF(OR(NOT(ISBLANK(AU2097)),ISBLANK(AV2097)),#N/A,
IF(AS2097="empty","empty",
VLOOKUP(AS2097,MonsterGroupTable!$A:$A,1,0)))))))</f>
        <v/>
      </c>
      <c r="BA2097" s="2" t="str">
        <f>IF(AND(ISBLANK(AZ2097),OR(NOT(ISBLANK(BB2097)),NOT(ISBLANK(BC2097)))),#N/A,
IF(ISBLANK(AZ2097),"",
IF(AND(NOT(ISERROR(VLOOKUP(AZ2097,MonsterTable!$A:$B,MATCH(MonsterTable!$B$1,MonsterTable!$A$1:$B$1,0),0))),OR(ISBLANK(BB2097),ISBLANK(BC2097))),#N/A,
IFERROR(VLOOKUP(AZ2097,MonsterTable!$A:$B,MATCH(MonsterTable!$B$1,MonsterTable!$A$1:$B$1,0),0),
IF(OR(NOT(ISBLANK(BB2097)),ISBLANK(BC2097)),#N/A,
IF(AZ2097="empty","empty",
VLOOKUP(AZ2097,MonsterGroupTable!$A:$A,1,0)))))))</f>
        <v/>
      </c>
      <c r="BH2097" s="2" t="str">
        <f>IF(AND(ISBLANK(BG2097),OR(NOT(ISBLANK(BI2097)),NOT(ISBLANK(BJ2097)))),#N/A,
IF(ISBLANK(BG2097),"",
IF(AND(NOT(ISERROR(VLOOKUP(BG2097,MonsterTable!$A:$B,MATCH(MonsterTable!$B$1,MonsterTable!$A$1:$B$1,0),0))),OR(ISBLANK(BI2097),ISBLANK(BJ2097))),#N/A,
IFERROR(VLOOKUP(BG2097,MonsterTable!$A:$B,MATCH(MonsterTable!$B$1,MonsterTable!$A$1:$B$1,0),0),
IF(OR(NOT(ISBLANK(BI2097)),ISBLANK(BJ2097)),#N/A,
IF(BG2097="empty","empty",
VLOOKUP(BG2097,MonsterGroupTable!$A:$A,1,0)))))))</f>
        <v/>
      </c>
      <c r="BO2097" s="2" t="str">
        <f>IF(AND(ISBLANK(BN2097),OR(NOT(ISBLANK(BP2097)),NOT(ISBLANK(BQ2097)))),#N/A,
IF(ISBLANK(BN2097),"",
IF(AND(NOT(ISERROR(VLOOKUP(BN2097,MonsterTable!$A:$B,MATCH(MonsterTable!$B$1,MonsterTable!$A$1:$B$1,0),0))),OR(ISBLANK(BP2097),ISBLANK(BQ2097))),#N/A,
IFERROR(VLOOKUP(BN2097,MonsterTable!$A:$B,MATCH(MonsterTable!$B$1,MonsterTable!$A$1:$B$1,0),0),
IF(OR(NOT(ISBLANK(BP2097)),ISBLANK(BQ2097)),#N/A,
IF(BN2097="empty","empty",
VLOOKUP(BN2097,MonsterGroupTable!$A:$A,1,0)))))))</f>
        <v/>
      </c>
      <c r="BV2097" s="2" t="str">
        <f>IF(AND(ISBLANK(BU2097),OR(NOT(ISBLANK(BW2097)),NOT(ISBLANK(BX2097)))),#N/A,
IF(ISBLANK(BU2097),"",
IF(AND(NOT(ISERROR(VLOOKUP(BU2097,MonsterTable!$A:$B,MATCH(MonsterTable!$B$1,MonsterTable!$A$1:$B$1,0),0))),OR(ISBLANK(BW2097),ISBLANK(BX2097))),#N/A,
IFERROR(VLOOKUP(BU2097,MonsterTable!$A:$B,MATCH(MonsterTable!$B$1,MonsterTable!$A$1:$B$1,0),0),
IF(OR(NOT(ISBLANK(BW2097)),ISBLANK(BX2097)),#N/A,
IF(BU2097="empty","empty",
VLOOKUP(BU2097,MonsterGroupTable!$A:$A,1,0)))))))</f>
        <v/>
      </c>
      <c r="CC2097" s="2" t="str">
        <f>IF(AND(ISBLANK(CB2097),OR(NOT(ISBLANK(CD2097)),NOT(ISBLANK(CE2097)))),#N/A,
IF(ISBLANK(CB2097),"",
IF(AND(NOT(ISERROR(VLOOKUP(CB2097,MonsterTable!$A:$B,MATCH(MonsterTable!$B$1,MonsterTable!$A$1:$B$1,0),0))),OR(ISBLANK(CD2097),ISBLANK(CE2097))),#N/A,
IFERROR(VLOOKUP(CB2097,MonsterTable!$A:$B,MATCH(MonsterTable!$B$1,MonsterTable!$A$1:$B$1,0),0),
IF(OR(NOT(ISBLANK(CD2097)),ISBLANK(CE2097)),#N/A,
IF(CB2097="empty","empty",
VLOOKUP(CB2097,MonsterGroupTable!$A:$A,1,0)))))))</f>
        <v/>
      </c>
      <c r="CJ2097" s="2" t="str">
        <f>IF(AND(ISBLANK(CI2097),OR(NOT(ISBLANK(CK2097)),NOT(ISBLANK(CL2097)))),#N/A,
IF(ISBLANK(CI2097),"",
IF(AND(NOT(ISERROR(VLOOKUP(CI2097,MonsterTable!$A:$B,MATCH(MonsterTable!$B$1,MonsterTable!$A$1:$B$1,0),0))),OR(ISBLANK(CK2097),ISBLANK(CL2097))),#N/A,
IFERROR(VLOOKUP(CI2097,MonsterTable!$A:$B,MATCH(MonsterTable!$B$1,MonsterTable!$A$1:$B$1,0),0),
IF(OR(NOT(ISBLANK(CK2097)),ISBLANK(CL2097)),#N/A,
IF(CI2097="empty","empty",
VLOOKUP(CI2097,MonsterGroupTable!$A:$A,1,0)))))))</f>
        <v/>
      </c>
    </row>
    <row r="2098" spans="1:88">
      <c r="A2098">
        <v>60001</v>
      </c>
      <c r="B2098">
        <f t="shared" ref="B2098:B2113" si="80">IF(MOD(A2098,10)=0,1.2,1.1)</f>
        <v>1.1000000000000001</v>
      </c>
      <c r="C2098">
        <f t="shared" ref="C2098:C2113" si="81">IF(MOD(B2098,10)=0,1.2,1.1)</f>
        <v>1.1000000000000001</v>
      </c>
      <c r="F2098">
        <v>100</v>
      </c>
      <c r="G2098">
        <v>1</v>
      </c>
      <c r="H2098">
        <v>0</v>
      </c>
      <c r="I2098">
        <v>0</v>
      </c>
      <c r="J2098">
        <v>0</v>
      </c>
      <c r="K2098" t="s">
        <v>115</v>
      </c>
      <c r="L2098" t="s">
        <v>116</v>
      </c>
      <c r="M2098" t="s">
        <v>111</v>
      </c>
      <c r="N2098" t="s">
        <v>112</v>
      </c>
      <c r="O2098">
        <v>0</v>
      </c>
      <c r="P2098">
        <v>-4.75</v>
      </c>
      <c r="Q2098">
        <v>5</v>
      </c>
      <c r="R2098">
        <v>6.4</v>
      </c>
      <c r="S2098">
        <v>-8</v>
      </c>
      <c r="T2098">
        <v>-5</v>
      </c>
      <c r="U2098">
        <v>-6</v>
      </c>
      <c r="V2098">
        <v>-3</v>
      </c>
      <c r="W2098" t="str">
        <f t="shared" si="76"/>
        <v>g601,1</v>
      </c>
      <c r="X2098" s="1" t="s">
        <v>113</v>
      </c>
      <c r="Y2098" s="2" t="str">
        <f>IF(AND(ISBLANK(X2098),OR(NOT(ISBLANK(Z2098)),NOT(ISBLANK(AA2098)))),#N/A,
IF(ISBLANK(X2098),"",
IF(AND(NOT(ISERROR(VLOOKUP(X2098,MonsterTable!$A:$B,MATCH(MonsterTable!$B$1,MonsterTable!$A$1:$B$1,0),0))),OR(ISBLANK(Z2098),ISBLANK(AA2098))),#N/A,
IFERROR(VLOOKUP(X2098,MonsterTable!$A:$B,MATCH(MonsterTable!$B$1,MonsterTable!$A$1:$B$1,0),0),
IF(OR(NOT(ISBLANK(Z2098)),ISBLANK(AA2098)),#N/A,
IF(X2098="empty","empty",
VLOOKUP(X2098,MonsterGroupTable!$A:$A,1,0)))))))</f>
        <v>g601</v>
      </c>
      <c r="AA2098">
        <v>1</v>
      </c>
      <c r="AF2098" s="2" t="str">
        <f>IF(AND(ISBLANK(AE2098),OR(NOT(ISBLANK(AG2098)),NOT(ISBLANK(AH2098)))),#N/A,
IF(ISBLANK(AE2098),"",
IF(AND(NOT(ISERROR(VLOOKUP(AE2098,MonsterTable!$A:$B,MATCH(MonsterTable!$B$1,MonsterTable!$A$1:$B$1,0),0))),OR(ISBLANK(AG2098),ISBLANK(AH2098))),#N/A,
IFERROR(VLOOKUP(AE2098,MonsterTable!$A:$B,MATCH(MonsterTable!$B$1,MonsterTable!$A$1:$B$1,0),0),
IF(OR(NOT(ISBLANK(AG2098)),ISBLANK(AH2098)),#N/A,
IF(AE2098="empty","empty",
VLOOKUP(AE2098,MonsterGroupTable!$A:$A,1,0)))))))</f>
        <v/>
      </c>
      <c r="AM2098" s="2" t="str">
        <f>IF(AND(ISBLANK(AL2098),OR(NOT(ISBLANK(AN2098)),NOT(ISBLANK(AO2098)))),#N/A,
IF(ISBLANK(AL2098),"",
IF(AND(NOT(ISERROR(VLOOKUP(AL2098,MonsterTable!$A:$B,MATCH(MonsterTable!$B$1,MonsterTable!$A$1:$B$1,0),0))),OR(ISBLANK(AN2098),ISBLANK(AO2098))),#N/A,
IFERROR(VLOOKUP(AL2098,MonsterTable!$A:$B,MATCH(MonsterTable!$B$1,MonsterTable!$A$1:$B$1,0),0),
IF(OR(NOT(ISBLANK(AN2098)),ISBLANK(AO2098)),#N/A,
IF(AL2098="empty","empty",
VLOOKUP(AL2098,MonsterGroupTable!$A:$A,1,0)))))))</f>
        <v/>
      </c>
      <c r="AT2098" s="2" t="str">
        <f>IF(AND(ISBLANK(AS2098),OR(NOT(ISBLANK(AU2098)),NOT(ISBLANK(AV2098)))),#N/A,
IF(ISBLANK(AS2098),"",
IF(AND(NOT(ISERROR(VLOOKUP(AS2098,MonsterTable!$A:$B,MATCH(MonsterTable!$B$1,MonsterTable!$A$1:$B$1,0),0))),OR(ISBLANK(AU2098),ISBLANK(AV2098))),#N/A,
IFERROR(VLOOKUP(AS2098,MonsterTable!$A:$B,MATCH(MonsterTable!$B$1,MonsterTable!$A$1:$B$1,0),0),
IF(OR(NOT(ISBLANK(AU2098)),ISBLANK(AV2098)),#N/A,
IF(AS2098="empty","empty",
VLOOKUP(AS2098,MonsterGroupTable!$A:$A,1,0)))))))</f>
        <v/>
      </c>
      <c r="BA2098" s="2" t="str">
        <f>IF(AND(ISBLANK(AZ2098),OR(NOT(ISBLANK(BB2098)),NOT(ISBLANK(BC2098)))),#N/A,
IF(ISBLANK(AZ2098),"",
IF(AND(NOT(ISERROR(VLOOKUP(AZ2098,MonsterTable!$A:$B,MATCH(MonsterTable!$B$1,MonsterTable!$A$1:$B$1,0),0))),OR(ISBLANK(BB2098),ISBLANK(BC2098))),#N/A,
IFERROR(VLOOKUP(AZ2098,MonsterTable!$A:$B,MATCH(MonsterTable!$B$1,MonsterTable!$A$1:$B$1,0),0),
IF(OR(NOT(ISBLANK(BB2098)),ISBLANK(BC2098)),#N/A,
IF(AZ2098="empty","empty",
VLOOKUP(AZ2098,MonsterGroupTable!$A:$A,1,0)))))))</f>
        <v/>
      </c>
      <c r="BH2098" s="2" t="str">
        <f>IF(AND(ISBLANK(BG2098),OR(NOT(ISBLANK(BI2098)),NOT(ISBLANK(BJ2098)))),#N/A,
IF(ISBLANK(BG2098),"",
IF(AND(NOT(ISERROR(VLOOKUP(BG2098,MonsterTable!$A:$B,MATCH(MonsterTable!$B$1,MonsterTable!$A$1:$B$1,0),0))),OR(ISBLANK(BI2098),ISBLANK(BJ2098))),#N/A,
IFERROR(VLOOKUP(BG2098,MonsterTable!$A:$B,MATCH(MonsterTable!$B$1,MonsterTable!$A$1:$B$1,0),0),
IF(OR(NOT(ISBLANK(BI2098)),ISBLANK(BJ2098)),#N/A,
IF(BG2098="empty","empty",
VLOOKUP(BG2098,MonsterGroupTable!$A:$A,1,0)))))))</f>
        <v/>
      </c>
      <c r="BO2098" s="2" t="str">
        <f>IF(AND(ISBLANK(BN2098),OR(NOT(ISBLANK(BP2098)),NOT(ISBLANK(BQ2098)))),#N/A,
IF(ISBLANK(BN2098),"",
IF(AND(NOT(ISERROR(VLOOKUP(BN2098,MonsterTable!$A:$B,MATCH(MonsterTable!$B$1,MonsterTable!$A$1:$B$1,0),0))),OR(ISBLANK(BP2098),ISBLANK(BQ2098))),#N/A,
IFERROR(VLOOKUP(BN2098,MonsterTable!$A:$B,MATCH(MonsterTable!$B$1,MonsterTable!$A$1:$B$1,0),0),
IF(OR(NOT(ISBLANK(BP2098)),ISBLANK(BQ2098)),#N/A,
IF(BN2098="empty","empty",
VLOOKUP(BN2098,MonsterGroupTable!$A:$A,1,0)))))))</f>
        <v/>
      </c>
      <c r="BV2098" s="2" t="str">
        <f>IF(AND(ISBLANK(BU2098),OR(NOT(ISBLANK(BW2098)),NOT(ISBLANK(BX2098)))),#N/A,
IF(ISBLANK(BU2098),"",
IF(AND(NOT(ISERROR(VLOOKUP(BU2098,MonsterTable!$A:$B,MATCH(MonsterTable!$B$1,MonsterTable!$A$1:$B$1,0),0))),OR(ISBLANK(BW2098),ISBLANK(BX2098))),#N/A,
IFERROR(VLOOKUP(BU2098,MonsterTable!$A:$B,MATCH(MonsterTable!$B$1,MonsterTable!$A$1:$B$1,0),0),
IF(OR(NOT(ISBLANK(BW2098)),ISBLANK(BX2098)),#N/A,
IF(BU2098="empty","empty",
VLOOKUP(BU2098,MonsterGroupTable!$A:$A,1,0)))))))</f>
        <v/>
      </c>
      <c r="CC2098" s="2" t="str">
        <f>IF(AND(ISBLANK(CB2098),OR(NOT(ISBLANK(CD2098)),NOT(ISBLANK(CE2098)))),#N/A,
IF(ISBLANK(CB2098),"",
IF(AND(NOT(ISERROR(VLOOKUP(CB2098,MonsterTable!$A:$B,MATCH(MonsterTable!$B$1,MonsterTable!$A$1:$B$1,0),0))),OR(ISBLANK(CD2098),ISBLANK(CE2098))),#N/A,
IFERROR(VLOOKUP(CB2098,MonsterTable!$A:$B,MATCH(MonsterTable!$B$1,MonsterTable!$A$1:$B$1,0),0),
IF(OR(NOT(ISBLANK(CD2098)),ISBLANK(CE2098)),#N/A,
IF(CB2098="empty","empty",
VLOOKUP(CB2098,MonsterGroupTable!$A:$A,1,0)))))))</f>
        <v/>
      </c>
      <c r="CJ2098" s="2" t="str">
        <f>IF(AND(ISBLANK(CI2098),OR(NOT(ISBLANK(CK2098)),NOT(ISBLANK(CL2098)))),#N/A,
IF(ISBLANK(CI2098),"",
IF(AND(NOT(ISERROR(VLOOKUP(CI2098,MonsterTable!$A:$B,MATCH(MonsterTable!$B$1,MonsterTable!$A$1:$B$1,0),0))),OR(ISBLANK(CK2098),ISBLANK(CL2098))),#N/A,
IFERROR(VLOOKUP(CI2098,MonsterTable!$A:$B,MATCH(MonsterTable!$B$1,MonsterTable!$A$1:$B$1,0),0),
IF(OR(NOT(ISBLANK(CK2098)),ISBLANK(CL2098)),#N/A,
IF(CI2098="empty","empty",
VLOOKUP(CI2098,MonsterGroupTable!$A:$A,1,0)))))))</f>
        <v/>
      </c>
    </row>
    <row r="2099" spans="1:88">
      <c r="A2099">
        <v>60002</v>
      </c>
      <c r="B2099">
        <f t="shared" si="80"/>
        <v>1.1000000000000001</v>
      </c>
      <c r="C2099">
        <f t="shared" si="81"/>
        <v>1.1000000000000001</v>
      </c>
      <c r="F2099">
        <v>300</v>
      </c>
      <c r="G2099">
        <v>1</v>
      </c>
      <c r="H2099">
        <v>0</v>
      </c>
      <c r="I2099">
        <v>0</v>
      </c>
      <c r="J2099">
        <v>0</v>
      </c>
      <c r="K2099" t="s">
        <v>115</v>
      </c>
      <c r="L2099" t="s">
        <v>116</v>
      </c>
      <c r="M2099" t="s">
        <v>111</v>
      </c>
      <c r="N2099" t="s">
        <v>112</v>
      </c>
      <c r="O2099">
        <v>0</v>
      </c>
      <c r="P2099">
        <v>-4.75</v>
      </c>
      <c r="Q2099">
        <v>5</v>
      </c>
      <c r="R2099">
        <v>6.4</v>
      </c>
      <c r="S2099">
        <v>-8</v>
      </c>
      <c r="T2099">
        <v>-5</v>
      </c>
      <c r="U2099">
        <v>-6</v>
      </c>
      <c r="V2099">
        <v>-3</v>
      </c>
      <c r="W2099" t="str">
        <f t="shared" si="76"/>
        <v>g601,1</v>
      </c>
      <c r="X2099" s="1" t="s">
        <v>113</v>
      </c>
      <c r="Y2099" s="2" t="str">
        <f>IF(AND(ISBLANK(X2099),OR(NOT(ISBLANK(Z2099)),NOT(ISBLANK(AA2099)))),#N/A,
IF(ISBLANK(X2099),"",
IF(AND(NOT(ISERROR(VLOOKUP(X2099,MonsterTable!$A:$B,MATCH(MonsterTable!$B$1,MonsterTable!$A$1:$B$1,0),0))),OR(ISBLANK(Z2099),ISBLANK(AA2099))),#N/A,
IFERROR(VLOOKUP(X2099,MonsterTable!$A:$B,MATCH(MonsterTable!$B$1,MonsterTable!$A$1:$B$1,0),0),
IF(OR(NOT(ISBLANK(Z2099)),ISBLANK(AA2099)),#N/A,
IF(X2099="empty","empty",
VLOOKUP(X2099,MonsterGroupTable!$A:$A,1,0)))))))</f>
        <v>g601</v>
      </c>
      <c r="AA2099">
        <v>1</v>
      </c>
      <c r="AF2099" s="2" t="str">
        <f>IF(AND(ISBLANK(AE2099),OR(NOT(ISBLANK(AG2099)),NOT(ISBLANK(AH2099)))),#N/A,
IF(ISBLANK(AE2099),"",
IF(AND(NOT(ISERROR(VLOOKUP(AE2099,MonsterTable!$A:$B,MATCH(MonsterTable!$B$1,MonsterTable!$A$1:$B$1,0),0))),OR(ISBLANK(AG2099),ISBLANK(AH2099))),#N/A,
IFERROR(VLOOKUP(AE2099,MonsterTable!$A:$B,MATCH(MonsterTable!$B$1,MonsterTable!$A$1:$B$1,0),0),
IF(OR(NOT(ISBLANK(AG2099)),ISBLANK(AH2099)),#N/A,
IF(AE2099="empty","empty",
VLOOKUP(AE2099,MonsterGroupTable!$A:$A,1,0)))))))</f>
        <v/>
      </c>
      <c r="AM2099" s="2" t="str">
        <f>IF(AND(ISBLANK(AL2099),OR(NOT(ISBLANK(AN2099)),NOT(ISBLANK(AO2099)))),#N/A,
IF(ISBLANK(AL2099),"",
IF(AND(NOT(ISERROR(VLOOKUP(AL2099,MonsterTable!$A:$B,MATCH(MonsterTable!$B$1,MonsterTable!$A$1:$B$1,0),0))),OR(ISBLANK(AN2099),ISBLANK(AO2099))),#N/A,
IFERROR(VLOOKUP(AL2099,MonsterTable!$A:$B,MATCH(MonsterTable!$B$1,MonsterTable!$A$1:$B$1,0),0),
IF(OR(NOT(ISBLANK(AN2099)),ISBLANK(AO2099)),#N/A,
IF(AL2099="empty","empty",
VLOOKUP(AL2099,MonsterGroupTable!$A:$A,1,0)))))))</f>
        <v/>
      </c>
      <c r="AT2099" s="2" t="str">
        <f>IF(AND(ISBLANK(AS2099),OR(NOT(ISBLANK(AU2099)),NOT(ISBLANK(AV2099)))),#N/A,
IF(ISBLANK(AS2099),"",
IF(AND(NOT(ISERROR(VLOOKUP(AS2099,MonsterTable!$A:$B,MATCH(MonsterTable!$B$1,MonsterTable!$A$1:$B$1,0),0))),OR(ISBLANK(AU2099),ISBLANK(AV2099))),#N/A,
IFERROR(VLOOKUP(AS2099,MonsterTable!$A:$B,MATCH(MonsterTable!$B$1,MonsterTable!$A$1:$B$1,0),0),
IF(OR(NOT(ISBLANK(AU2099)),ISBLANK(AV2099)),#N/A,
IF(AS2099="empty","empty",
VLOOKUP(AS2099,MonsterGroupTable!$A:$A,1,0)))))))</f>
        <v/>
      </c>
      <c r="BA2099" s="2" t="str">
        <f>IF(AND(ISBLANK(AZ2099),OR(NOT(ISBLANK(BB2099)),NOT(ISBLANK(BC2099)))),#N/A,
IF(ISBLANK(AZ2099),"",
IF(AND(NOT(ISERROR(VLOOKUP(AZ2099,MonsterTable!$A:$B,MATCH(MonsterTable!$B$1,MonsterTable!$A$1:$B$1,0),0))),OR(ISBLANK(BB2099),ISBLANK(BC2099))),#N/A,
IFERROR(VLOOKUP(AZ2099,MonsterTable!$A:$B,MATCH(MonsterTable!$B$1,MonsterTable!$A$1:$B$1,0),0),
IF(OR(NOT(ISBLANK(BB2099)),ISBLANK(BC2099)),#N/A,
IF(AZ2099="empty","empty",
VLOOKUP(AZ2099,MonsterGroupTable!$A:$A,1,0)))))))</f>
        <v/>
      </c>
      <c r="BH2099" s="2" t="str">
        <f>IF(AND(ISBLANK(BG2099),OR(NOT(ISBLANK(BI2099)),NOT(ISBLANK(BJ2099)))),#N/A,
IF(ISBLANK(BG2099),"",
IF(AND(NOT(ISERROR(VLOOKUP(BG2099,MonsterTable!$A:$B,MATCH(MonsterTable!$B$1,MonsterTable!$A$1:$B$1,0),0))),OR(ISBLANK(BI2099),ISBLANK(BJ2099))),#N/A,
IFERROR(VLOOKUP(BG2099,MonsterTable!$A:$B,MATCH(MonsterTable!$B$1,MonsterTable!$A$1:$B$1,0),0),
IF(OR(NOT(ISBLANK(BI2099)),ISBLANK(BJ2099)),#N/A,
IF(BG2099="empty","empty",
VLOOKUP(BG2099,MonsterGroupTable!$A:$A,1,0)))))))</f>
        <v/>
      </c>
      <c r="BO2099" s="2" t="str">
        <f>IF(AND(ISBLANK(BN2099),OR(NOT(ISBLANK(BP2099)),NOT(ISBLANK(BQ2099)))),#N/A,
IF(ISBLANK(BN2099),"",
IF(AND(NOT(ISERROR(VLOOKUP(BN2099,MonsterTable!$A:$B,MATCH(MonsterTable!$B$1,MonsterTable!$A$1:$B$1,0),0))),OR(ISBLANK(BP2099),ISBLANK(BQ2099))),#N/A,
IFERROR(VLOOKUP(BN2099,MonsterTable!$A:$B,MATCH(MonsterTable!$B$1,MonsterTable!$A$1:$B$1,0),0),
IF(OR(NOT(ISBLANK(BP2099)),ISBLANK(BQ2099)),#N/A,
IF(BN2099="empty","empty",
VLOOKUP(BN2099,MonsterGroupTable!$A:$A,1,0)))))))</f>
        <v/>
      </c>
      <c r="BV2099" s="2" t="str">
        <f>IF(AND(ISBLANK(BU2099),OR(NOT(ISBLANK(BW2099)),NOT(ISBLANK(BX2099)))),#N/A,
IF(ISBLANK(BU2099),"",
IF(AND(NOT(ISERROR(VLOOKUP(BU2099,MonsterTable!$A:$B,MATCH(MonsterTable!$B$1,MonsterTable!$A$1:$B$1,0),0))),OR(ISBLANK(BW2099),ISBLANK(BX2099))),#N/A,
IFERROR(VLOOKUP(BU2099,MonsterTable!$A:$B,MATCH(MonsterTable!$B$1,MonsterTable!$A$1:$B$1,0),0),
IF(OR(NOT(ISBLANK(BW2099)),ISBLANK(BX2099)),#N/A,
IF(BU2099="empty","empty",
VLOOKUP(BU2099,MonsterGroupTable!$A:$A,1,0)))))))</f>
        <v/>
      </c>
      <c r="CC2099" s="2" t="str">
        <f>IF(AND(ISBLANK(CB2099),OR(NOT(ISBLANK(CD2099)),NOT(ISBLANK(CE2099)))),#N/A,
IF(ISBLANK(CB2099),"",
IF(AND(NOT(ISERROR(VLOOKUP(CB2099,MonsterTable!$A:$B,MATCH(MonsterTable!$B$1,MonsterTable!$A$1:$B$1,0),0))),OR(ISBLANK(CD2099),ISBLANK(CE2099))),#N/A,
IFERROR(VLOOKUP(CB2099,MonsterTable!$A:$B,MATCH(MonsterTable!$B$1,MonsterTable!$A$1:$B$1,0),0),
IF(OR(NOT(ISBLANK(CD2099)),ISBLANK(CE2099)),#N/A,
IF(CB2099="empty","empty",
VLOOKUP(CB2099,MonsterGroupTable!$A:$A,1,0)))))))</f>
        <v/>
      </c>
      <c r="CJ2099" s="2" t="str">
        <f>IF(AND(ISBLANK(CI2099),OR(NOT(ISBLANK(CK2099)),NOT(ISBLANK(CL2099)))),#N/A,
IF(ISBLANK(CI2099),"",
IF(AND(NOT(ISERROR(VLOOKUP(CI2099,MonsterTable!$A:$B,MATCH(MonsterTable!$B$1,MonsterTable!$A$1:$B$1,0),0))),OR(ISBLANK(CK2099),ISBLANK(CL2099))),#N/A,
IFERROR(VLOOKUP(CI2099,MonsterTable!$A:$B,MATCH(MonsterTable!$B$1,MonsterTable!$A$1:$B$1,0),0),
IF(OR(NOT(ISBLANK(CK2099)),ISBLANK(CL2099)),#N/A,
IF(CI2099="empty","empty",
VLOOKUP(CI2099,MonsterGroupTable!$A:$A,1,0)))))))</f>
        <v/>
      </c>
    </row>
    <row r="2100" spans="1:88">
      <c r="A2100">
        <v>60003</v>
      </c>
      <c r="B2100">
        <f t="shared" si="80"/>
        <v>1.1000000000000001</v>
      </c>
      <c r="C2100">
        <f t="shared" si="81"/>
        <v>1.1000000000000001</v>
      </c>
      <c r="F2100">
        <v>504</v>
      </c>
      <c r="G2100">
        <v>1</v>
      </c>
      <c r="H2100">
        <v>0</v>
      </c>
      <c r="I2100">
        <v>0</v>
      </c>
      <c r="J2100">
        <v>0</v>
      </c>
      <c r="K2100" t="s">
        <v>115</v>
      </c>
      <c r="L2100" t="s">
        <v>116</v>
      </c>
      <c r="M2100" t="s">
        <v>111</v>
      </c>
      <c r="N2100" t="s">
        <v>112</v>
      </c>
      <c r="O2100">
        <v>0</v>
      </c>
      <c r="P2100">
        <v>-4.75</v>
      </c>
      <c r="Q2100">
        <v>5</v>
      </c>
      <c r="R2100">
        <v>6.4</v>
      </c>
      <c r="S2100">
        <v>-8</v>
      </c>
      <c r="T2100">
        <v>-5</v>
      </c>
      <c r="U2100">
        <v>-6</v>
      </c>
      <c r="V2100">
        <v>-3</v>
      </c>
      <c r="W2100" t="str">
        <f t="shared" si="76"/>
        <v>g601,1</v>
      </c>
      <c r="X2100" s="1" t="s">
        <v>113</v>
      </c>
      <c r="Y2100" s="2" t="str">
        <f>IF(AND(ISBLANK(X2100),OR(NOT(ISBLANK(Z2100)),NOT(ISBLANK(AA2100)))),#N/A,
IF(ISBLANK(X2100),"",
IF(AND(NOT(ISERROR(VLOOKUP(X2100,MonsterTable!$A:$B,MATCH(MonsterTable!$B$1,MonsterTable!$A$1:$B$1,0),0))),OR(ISBLANK(Z2100),ISBLANK(AA2100))),#N/A,
IFERROR(VLOOKUP(X2100,MonsterTable!$A:$B,MATCH(MonsterTable!$B$1,MonsterTable!$A$1:$B$1,0),0),
IF(OR(NOT(ISBLANK(Z2100)),ISBLANK(AA2100)),#N/A,
IF(X2100="empty","empty",
VLOOKUP(X2100,MonsterGroupTable!$A:$A,1,0)))))))</f>
        <v>g601</v>
      </c>
      <c r="AA2100">
        <v>1</v>
      </c>
      <c r="AF2100" s="2" t="str">
        <f>IF(AND(ISBLANK(AE2100),OR(NOT(ISBLANK(AG2100)),NOT(ISBLANK(AH2100)))),#N/A,
IF(ISBLANK(AE2100),"",
IF(AND(NOT(ISERROR(VLOOKUP(AE2100,MonsterTable!$A:$B,MATCH(MonsterTable!$B$1,MonsterTable!$A$1:$B$1,0),0))),OR(ISBLANK(AG2100),ISBLANK(AH2100))),#N/A,
IFERROR(VLOOKUP(AE2100,MonsterTable!$A:$B,MATCH(MonsterTable!$B$1,MonsterTable!$A$1:$B$1,0),0),
IF(OR(NOT(ISBLANK(AG2100)),ISBLANK(AH2100)),#N/A,
IF(AE2100="empty","empty",
VLOOKUP(AE2100,MonsterGroupTable!$A:$A,1,0)))))))</f>
        <v/>
      </c>
      <c r="AM2100" s="2" t="str">
        <f>IF(AND(ISBLANK(AL2100),OR(NOT(ISBLANK(AN2100)),NOT(ISBLANK(AO2100)))),#N/A,
IF(ISBLANK(AL2100),"",
IF(AND(NOT(ISERROR(VLOOKUP(AL2100,MonsterTable!$A:$B,MATCH(MonsterTable!$B$1,MonsterTable!$A$1:$B$1,0),0))),OR(ISBLANK(AN2100),ISBLANK(AO2100))),#N/A,
IFERROR(VLOOKUP(AL2100,MonsterTable!$A:$B,MATCH(MonsterTable!$B$1,MonsterTable!$A$1:$B$1,0),0),
IF(OR(NOT(ISBLANK(AN2100)),ISBLANK(AO2100)),#N/A,
IF(AL2100="empty","empty",
VLOOKUP(AL2100,MonsterGroupTable!$A:$A,1,0)))))))</f>
        <v/>
      </c>
      <c r="AT2100" s="2" t="str">
        <f>IF(AND(ISBLANK(AS2100),OR(NOT(ISBLANK(AU2100)),NOT(ISBLANK(AV2100)))),#N/A,
IF(ISBLANK(AS2100),"",
IF(AND(NOT(ISERROR(VLOOKUP(AS2100,MonsterTable!$A:$B,MATCH(MonsterTable!$B$1,MonsterTable!$A$1:$B$1,0),0))),OR(ISBLANK(AU2100),ISBLANK(AV2100))),#N/A,
IFERROR(VLOOKUP(AS2100,MonsterTable!$A:$B,MATCH(MonsterTable!$B$1,MonsterTable!$A$1:$B$1,0),0),
IF(OR(NOT(ISBLANK(AU2100)),ISBLANK(AV2100)),#N/A,
IF(AS2100="empty","empty",
VLOOKUP(AS2100,MonsterGroupTable!$A:$A,1,0)))))))</f>
        <v/>
      </c>
      <c r="BA2100" s="2" t="str">
        <f>IF(AND(ISBLANK(AZ2100),OR(NOT(ISBLANK(BB2100)),NOT(ISBLANK(BC2100)))),#N/A,
IF(ISBLANK(AZ2100),"",
IF(AND(NOT(ISERROR(VLOOKUP(AZ2100,MonsterTable!$A:$B,MATCH(MonsterTable!$B$1,MonsterTable!$A$1:$B$1,0),0))),OR(ISBLANK(BB2100),ISBLANK(BC2100))),#N/A,
IFERROR(VLOOKUP(AZ2100,MonsterTable!$A:$B,MATCH(MonsterTable!$B$1,MonsterTable!$A$1:$B$1,0),0),
IF(OR(NOT(ISBLANK(BB2100)),ISBLANK(BC2100)),#N/A,
IF(AZ2100="empty","empty",
VLOOKUP(AZ2100,MonsterGroupTable!$A:$A,1,0)))))))</f>
        <v/>
      </c>
      <c r="BH2100" s="2" t="str">
        <f>IF(AND(ISBLANK(BG2100),OR(NOT(ISBLANK(BI2100)),NOT(ISBLANK(BJ2100)))),#N/A,
IF(ISBLANK(BG2100),"",
IF(AND(NOT(ISERROR(VLOOKUP(BG2100,MonsterTable!$A:$B,MATCH(MonsterTable!$B$1,MonsterTable!$A$1:$B$1,0),0))),OR(ISBLANK(BI2100),ISBLANK(BJ2100))),#N/A,
IFERROR(VLOOKUP(BG2100,MonsterTable!$A:$B,MATCH(MonsterTable!$B$1,MonsterTable!$A$1:$B$1,0),0),
IF(OR(NOT(ISBLANK(BI2100)),ISBLANK(BJ2100)),#N/A,
IF(BG2100="empty","empty",
VLOOKUP(BG2100,MonsterGroupTable!$A:$A,1,0)))))))</f>
        <v/>
      </c>
      <c r="BO2100" s="2" t="str">
        <f>IF(AND(ISBLANK(BN2100),OR(NOT(ISBLANK(BP2100)),NOT(ISBLANK(BQ2100)))),#N/A,
IF(ISBLANK(BN2100),"",
IF(AND(NOT(ISERROR(VLOOKUP(BN2100,MonsterTable!$A:$B,MATCH(MonsterTable!$B$1,MonsterTable!$A$1:$B$1,0),0))),OR(ISBLANK(BP2100),ISBLANK(BQ2100))),#N/A,
IFERROR(VLOOKUP(BN2100,MonsterTable!$A:$B,MATCH(MonsterTable!$B$1,MonsterTable!$A$1:$B$1,0),0),
IF(OR(NOT(ISBLANK(BP2100)),ISBLANK(BQ2100)),#N/A,
IF(BN2100="empty","empty",
VLOOKUP(BN2100,MonsterGroupTable!$A:$A,1,0)))))))</f>
        <v/>
      </c>
      <c r="BV2100" s="2" t="str">
        <f>IF(AND(ISBLANK(BU2100),OR(NOT(ISBLANK(BW2100)),NOT(ISBLANK(BX2100)))),#N/A,
IF(ISBLANK(BU2100),"",
IF(AND(NOT(ISERROR(VLOOKUP(BU2100,MonsterTable!$A:$B,MATCH(MonsterTable!$B$1,MonsterTable!$A$1:$B$1,0),0))),OR(ISBLANK(BW2100),ISBLANK(BX2100))),#N/A,
IFERROR(VLOOKUP(BU2100,MonsterTable!$A:$B,MATCH(MonsterTable!$B$1,MonsterTable!$A$1:$B$1,0),0),
IF(OR(NOT(ISBLANK(BW2100)),ISBLANK(BX2100)),#N/A,
IF(BU2100="empty","empty",
VLOOKUP(BU2100,MonsterGroupTable!$A:$A,1,0)))))))</f>
        <v/>
      </c>
      <c r="CC2100" s="2" t="str">
        <f>IF(AND(ISBLANK(CB2100),OR(NOT(ISBLANK(CD2100)),NOT(ISBLANK(CE2100)))),#N/A,
IF(ISBLANK(CB2100),"",
IF(AND(NOT(ISERROR(VLOOKUP(CB2100,MonsterTable!$A:$B,MATCH(MonsterTable!$B$1,MonsterTable!$A$1:$B$1,0),0))),OR(ISBLANK(CD2100),ISBLANK(CE2100))),#N/A,
IFERROR(VLOOKUP(CB2100,MonsterTable!$A:$B,MATCH(MonsterTable!$B$1,MonsterTable!$A$1:$B$1,0),0),
IF(OR(NOT(ISBLANK(CD2100)),ISBLANK(CE2100)),#N/A,
IF(CB2100="empty","empty",
VLOOKUP(CB2100,MonsterGroupTable!$A:$A,1,0)))))))</f>
        <v/>
      </c>
      <c r="CJ2100" s="2" t="str">
        <f>IF(AND(ISBLANK(CI2100),OR(NOT(ISBLANK(CK2100)),NOT(ISBLANK(CL2100)))),#N/A,
IF(ISBLANK(CI2100),"",
IF(AND(NOT(ISERROR(VLOOKUP(CI2100,MonsterTable!$A:$B,MATCH(MonsterTable!$B$1,MonsterTable!$A$1:$B$1,0),0))),OR(ISBLANK(CK2100),ISBLANK(CL2100))),#N/A,
IFERROR(VLOOKUP(CI2100,MonsterTable!$A:$B,MATCH(MonsterTable!$B$1,MonsterTable!$A$1:$B$1,0),0),
IF(OR(NOT(ISBLANK(CK2100)),ISBLANK(CL2100)),#N/A,
IF(CI2100="empty","empty",
VLOOKUP(CI2100,MonsterGroupTable!$A:$A,1,0)))))))</f>
        <v/>
      </c>
    </row>
    <row r="2101" spans="1:88">
      <c r="A2101">
        <v>60004</v>
      </c>
      <c r="B2101">
        <f t="shared" si="80"/>
        <v>1.1000000000000001</v>
      </c>
      <c r="C2101">
        <f t="shared" si="81"/>
        <v>1.1000000000000001</v>
      </c>
      <c r="F2101">
        <v>988</v>
      </c>
      <c r="G2101">
        <v>1</v>
      </c>
      <c r="H2101">
        <v>0</v>
      </c>
      <c r="I2101">
        <v>0</v>
      </c>
      <c r="J2101">
        <v>0</v>
      </c>
      <c r="K2101" t="s">
        <v>115</v>
      </c>
      <c r="L2101" t="s">
        <v>116</v>
      </c>
      <c r="M2101" t="s">
        <v>111</v>
      </c>
      <c r="N2101" t="s">
        <v>112</v>
      </c>
      <c r="O2101">
        <v>0</v>
      </c>
      <c r="P2101">
        <v>-4.75</v>
      </c>
      <c r="Q2101">
        <v>5</v>
      </c>
      <c r="R2101">
        <v>6.4</v>
      </c>
      <c r="S2101">
        <v>-8</v>
      </c>
      <c r="T2101">
        <v>-5</v>
      </c>
      <c r="U2101">
        <v>-6</v>
      </c>
      <c r="V2101">
        <v>-3</v>
      </c>
      <c r="W2101" t="str">
        <f t="shared" si="76"/>
        <v>g601,1</v>
      </c>
      <c r="X2101" s="1" t="s">
        <v>113</v>
      </c>
      <c r="Y2101" s="2" t="str">
        <f>IF(AND(ISBLANK(X2101),OR(NOT(ISBLANK(Z2101)),NOT(ISBLANK(AA2101)))),#N/A,
IF(ISBLANK(X2101),"",
IF(AND(NOT(ISERROR(VLOOKUP(X2101,MonsterTable!$A:$B,MATCH(MonsterTable!$B$1,MonsterTable!$A$1:$B$1,0),0))),OR(ISBLANK(Z2101),ISBLANK(AA2101))),#N/A,
IFERROR(VLOOKUP(X2101,MonsterTable!$A:$B,MATCH(MonsterTable!$B$1,MonsterTable!$A$1:$B$1,0),0),
IF(OR(NOT(ISBLANK(Z2101)),ISBLANK(AA2101)),#N/A,
IF(X2101="empty","empty",
VLOOKUP(X2101,MonsterGroupTable!$A:$A,1,0)))))))</f>
        <v>g601</v>
      </c>
      <c r="AA2101">
        <v>1</v>
      </c>
      <c r="AF2101" s="2" t="str">
        <f>IF(AND(ISBLANK(AE2101),OR(NOT(ISBLANK(AG2101)),NOT(ISBLANK(AH2101)))),#N/A,
IF(ISBLANK(AE2101),"",
IF(AND(NOT(ISERROR(VLOOKUP(AE2101,MonsterTable!$A:$B,MATCH(MonsterTable!$B$1,MonsterTable!$A$1:$B$1,0),0))),OR(ISBLANK(AG2101),ISBLANK(AH2101))),#N/A,
IFERROR(VLOOKUP(AE2101,MonsterTable!$A:$B,MATCH(MonsterTable!$B$1,MonsterTable!$A$1:$B$1,0),0),
IF(OR(NOT(ISBLANK(AG2101)),ISBLANK(AH2101)),#N/A,
IF(AE2101="empty","empty",
VLOOKUP(AE2101,MonsterGroupTable!$A:$A,1,0)))))))</f>
        <v/>
      </c>
      <c r="AM2101" s="2" t="str">
        <f>IF(AND(ISBLANK(AL2101),OR(NOT(ISBLANK(AN2101)),NOT(ISBLANK(AO2101)))),#N/A,
IF(ISBLANK(AL2101),"",
IF(AND(NOT(ISERROR(VLOOKUP(AL2101,MonsterTable!$A:$B,MATCH(MonsterTable!$B$1,MonsterTable!$A$1:$B$1,0),0))),OR(ISBLANK(AN2101),ISBLANK(AO2101))),#N/A,
IFERROR(VLOOKUP(AL2101,MonsterTable!$A:$B,MATCH(MonsterTable!$B$1,MonsterTable!$A$1:$B$1,0),0),
IF(OR(NOT(ISBLANK(AN2101)),ISBLANK(AO2101)),#N/A,
IF(AL2101="empty","empty",
VLOOKUP(AL2101,MonsterGroupTable!$A:$A,1,0)))))))</f>
        <v/>
      </c>
      <c r="AT2101" s="2" t="str">
        <f>IF(AND(ISBLANK(AS2101),OR(NOT(ISBLANK(AU2101)),NOT(ISBLANK(AV2101)))),#N/A,
IF(ISBLANK(AS2101),"",
IF(AND(NOT(ISERROR(VLOOKUP(AS2101,MonsterTable!$A:$B,MATCH(MonsterTable!$B$1,MonsterTable!$A$1:$B$1,0),0))),OR(ISBLANK(AU2101),ISBLANK(AV2101))),#N/A,
IFERROR(VLOOKUP(AS2101,MonsterTable!$A:$B,MATCH(MonsterTable!$B$1,MonsterTable!$A$1:$B$1,0),0),
IF(OR(NOT(ISBLANK(AU2101)),ISBLANK(AV2101)),#N/A,
IF(AS2101="empty","empty",
VLOOKUP(AS2101,MonsterGroupTable!$A:$A,1,0)))))))</f>
        <v/>
      </c>
      <c r="BA2101" s="2" t="str">
        <f>IF(AND(ISBLANK(AZ2101),OR(NOT(ISBLANK(BB2101)),NOT(ISBLANK(BC2101)))),#N/A,
IF(ISBLANK(AZ2101),"",
IF(AND(NOT(ISERROR(VLOOKUP(AZ2101,MonsterTable!$A:$B,MATCH(MonsterTable!$B$1,MonsterTable!$A$1:$B$1,0),0))),OR(ISBLANK(BB2101),ISBLANK(BC2101))),#N/A,
IFERROR(VLOOKUP(AZ2101,MonsterTable!$A:$B,MATCH(MonsterTable!$B$1,MonsterTable!$A$1:$B$1,0),0),
IF(OR(NOT(ISBLANK(BB2101)),ISBLANK(BC2101)),#N/A,
IF(AZ2101="empty","empty",
VLOOKUP(AZ2101,MonsterGroupTable!$A:$A,1,0)))))))</f>
        <v/>
      </c>
      <c r="BH2101" s="2" t="str">
        <f>IF(AND(ISBLANK(BG2101),OR(NOT(ISBLANK(BI2101)),NOT(ISBLANK(BJ2101)))),#N/A,
IF(ISBLANK(BG2101),"",
IF(AND(NOT(ISERROR(VLOOKUP(BG2101,MonsterTable!$A:$B,MATCH(MonsterTable!$B$1,MonsterTable!$A$1:$B$1,0),0))),OR(ISBLANK(BI2101),ISBLANK(BJ2101))),#N/A,
IFERROR(VLOOKUP(BG2101,MonsterTable!$A:$B,MATCH(MonsterTable!$B$1,MonsterTable!$A$1:$B$1,0),0),
IF(OR(NOT(ISBLANK(BI2101)),ISBLANK(BJ2101)),#N/A,
IF(BG2101="empty","empty",
VLOOKUP(BG2101,MonsterGroupTable!$A:$A,1,0)))))))</f>
        <v/>
      </c>
      <c r="BO2101" s="2" t="str">
        <f>IF(AND(ISBLANK(BN2101),OR(NOT(ISBLANK(BP2101)),NOT(ISBLANK(BQ2101)))),#N/A,
IF(ISBLANK(BN2101),"",
IF(AND(NOT(ISERROR(VLOOKUP(BN2101,MonsterTable!$A:$B,MATCH(MonsterTable!$B$1,MonsterTable!$A$1:$B$1,0),0))),OR(ISBLANK(BP2101),ISBLANK(BQ2101))),#N/A,
IFERROR(VLOOKUP(BN2101,MonsterTable!$A:$B,MATCH(MonsterTable!$B$1,MonsterTable!$A$1:$B$1,0),0),
IF(OR(NOT(ISBLANK(BP2101)),ISBLANK(BQ2101)),#N/A,
IF(BN2101="empty","empty",
VLOOKUP(BN2101,MonsterGroupTable!$A:$A,1,0)))))))</f>
        <v/>
      </c>
      <c r="BV2101" s="2" t="str">
        <f>IF(AND(ISBLANK(BU2101),OR(NOT(ISBLANK(BW2101)),NOT(ISBLANK(BX2101)))),#N/A,
IF(ISBLANK(BU2101),"",
IF(AND(NOT(ISERROR(VLOOKUP(BU2101,MonsterTable!$A:$B,MATCH(MonsterTable!$B$1,MonsterTable!$A$1:$B$1,0),0))),OR(ISBLANK(BW2101),ISBLANK(BX2101))),#N/A,
IFERROR(VLOOKUP(BU2101,MonsterTable!$A:$B,MATCH(MonsterTable!$B$1,MonsterTable!$A$1:$B$1,0),0),
IF(OR(NOT(ISBLANK(BW2101)),ISBLANK(BX2101)),#N/A,
IF(BU2101="empty","empty",
VLOOKUP(BU2101,MonsterGroupTable!$A:$A,1,0)))))))</f>
        <v/>
      </c>
      <c r="CC2101" s="2" t="str">
        <f>IF(AND(ISBLANK(CB2101),OR(NOT(ISBLANK(CD2101)),NOT(ISBLANK(CE2101)))),#N/A,
IF(ISBLANK(CB2101),"",
IF(AND(NOT(ISERROR(VLOOKUP(CB2101,MonsterTable!$A:$B,MATCH(MonsterTable!$B$1,MonsterTable!$A$1:$B$1,0),0))),OR(ISBLANK(CD2101),ISBLANK(CE2101))),#N/A,
IFERROR(VLOOKUP(CB2101,MonsterTable!$A:$B,MATCH(MonsterTable!$B$1,MonsterTable!$A$1:$B$1,0),0),
IF(OR(NOT(ISBLANK(CD2101)),ISBLANK(CE2101)),#N/A,
IF(CB2101="empty","empty",
VLOOKUP(CB2101,MonsterGroupTable!$A:$A,1,0)))))))</f>
        <v/>
      </c>
      <c r="CJ2101" s="2" t="str">
        <f>IF(AND(ISBLANK(CI2101),OR(NOT(ISBLANK(CK2101)),NOT(ISBLANK(CL2101)))),#N/A,
IF(ISBLANK(CI2101),"",
IF(AND(NOT(ISERROR(VLOOKUP(CI2101,MonsterTable!$A:$B,MATCH(MonsterTable!$B$1,MonsterTable!$A$1:$B$1,0),0))),OR(ISBLANK(CK2101),ISBLANK(CL2101))),#N/A,
IFERROR(VLOOKUP(CI2101,MonsterTable!$A:$B,MATCH(MonsterTable!$B$1,MonsterTable!$A$1:$B$1,0),0),
IF(OR(NOT(ISBLANK(CK2101)),ISBLANK(CL2101)),#N/A,
IF(CI2101="empty","empty",
VLOOKUP(CI2101,MonsterGroupTable!$A:$A,1,0)))))))</f>
        <v/>
      </c>
    </row>
    <row r="2102" spans="1:88">
      <c r="A2102">
        <v>60005</v>
      </c>
      <c r="B2102">
        <f t="shared" si="80"/>
        <v>1.1000000000000001</v>
      </c>
      <c r="C2102">
        <f t="shared" si="81"/>
        <v>1.1000000000000001</v>
      </c>
      <c r="F2102">
        <v>2272</v>
      </c>
      <c r="G2102">
        <v>1</v>
      </c>
      <c r="H2102">
        <v>0</v>
      </c>
      <c r="I2102">
        <v>0</v>
      </c>
      <c r="J2102">
        <v>0</v>
      </c>
      <c r="K2102" t="s">
        <v>115</v>
      </c>
      <c r="L2102" t="s">
        <v>116</v>
      </c>
      <c r="M2102" t="s">
        <v>111</v>
      </c>
      <c r="N2102" t="s">
        <v>112</v>
      </c>
      <c r="O2102">
        <v>0</v>
      </c>
      <c r="P2102">
        <v>-4.75</v>
      </c>
      <c r="Q2102">
        <v>5</v>
      </c>
      <c r="R2102">
        <v>6.4</v>
      </c>
      <c r="S2102">
        <v>-8</v>
      </c>
      <c r="T2102">
        <v>-5</v>
      </c>
      <c r="U2102">
        <v>-6</v>
      </c>
      <c r="V2102">
        <v>-3</v>
      </c>
      <c r="W2102" t="str">
        <f t="shared" si="76"/>
        <v>g601,1</v>
      </c>
      <c r="X2102" s="1" t="s">
        <v>113</v>
      </c>
      <c r="Y2102" s="2" t="str">
        <f>IF(AND(ISBLANK(X2102),OR(NOT(ISBLANK(Z2102)),NOT(ISBLANK(AA2102)))),#N/A,
IF(ISBLANK(X2102),"",
IF(AND(NOT(ISERROR(VLOOKUP(X2102,MonsterTable!$A:$B,MATCH(MonsterTable!$B$1,MonsterTable!$A$1:$B$1,0),0))),OR(ISBLANK(Z2102),ISBLANK(AA2102))),#N/A,
IFERROR(VLOOKUP(X2102,MonsterTable!$A:$B,MATCH(MonsterTable!$B$1,MonsterTable!$A$1:$B$1,0),0),
IF(OR(NOT(ISBLANK(Z2102)),ISBLANK(AA2102)),#N/A,
IF(X2102="empty","empty",
VLOOKUP(X2102,MonsterGroupTable!$A:$A,1,0)))))))</f>
        <v>g601</v>
      </c>
      <c r="AA2102">
        <v>1</v>
      </c>
      <c r="AF2102" s="2" t="str">
        <f>IF(AND(ISBLANK(AE2102),OR(NOT(ISBLANK(AG2102)),NOT(ISBLANK(AH2102)))),#N/A,
IF(ISBLANK(AE2102),"",
IF(AND(NOT(ISERROR(VLOOKUP(AE2102,MonsterTable!$A:$B,MATCH(MonsterTable!$B$1,MonsterTable!$A$1:$B$1,0),0))),OR(ISBLANK(AG2102),ISBLANK(AH2102))),#N/A,
IFERROR(VLOOKUP(AE2102,MonsterTable!$A:$B,MATCH(MonsterTable!$B$1,MonsterTable!$A$1:$B$1,0),0),
IF(OR(NOT(ISBLANK(AG2102)),ISBLANK(AH2102)),#N/A,
IF(AE2102="empty","empty",
VLOOKUP(AE2102,MonsterGroupTable!$A:$A,1,0)))))))</f>
        <v/>
      </c>
      <c r="AM2102" s="2" t="str">
        <f>IF(AND(ISBLANK(AL2102),OR(NOT(ISBLANK(AN2102)),NOT(ISBLANK(AO2102)))),#N/A,
IF(ISBLANK(AL2102),"",
IF(AND(NOT(ISERROR(VLOOKUP(AL2102,MonsterTable!$A:$B,MATCH(MonsterTable!$B$1,MonsterTable!$A$1:$B$1,0),0))),OR(ISBLANK(AN2102),ISBLANK(AO2102))),#N/A,
IFERROR(VLOOKUP(AL2102,MonsterTable!$A:$B,MATCH(MonsterTable!$B$1,MonsterTable!$A$1:$B$1,0),0),
IF(OR(NOT(ISBLANK(AN2102)),ISBLANK(AO2102)),#N/A,
IF(AL2102="empty","empty",
VLOOKUP(AL2102,MonsterGroupTable!$A:$A,1,0)))))))</f>
        <v/>
      </c>
      <c r="AT2102" s="2" t="str">
        <f>IF(AND(ISBLANK(AS2102),OR(NOT(ISBLANK(AU2102)),NOT(ISBLANK(AV2102)))),#N/A,
IF(ISBLANK(AS2102),"",
IF(AND(NOT(ISERROR(VLOOKUP(AS2102,MonsterTable!$A:$B,MATCH(MonsterTable!$B$1,MonsterTable!$A$1:$B$1,0),0))),OR(ISBLANK(AU2102),ISBLANK(AV2102))),#N/A,
IFERROR(VLOOKUP(AS2102,MonsterTable!$A:$B,MATCH(MonsterTable!$B$1,MonsterTable!$A$1:$B$1,0),0),
IF(OR(NOT(ISBLANK(AU2102)),ISBLANK(AV2102)),#N/A,
IF(AS2102="empty","empty",
VLOOKUP(AS2102,MonsterGroupTable!$A:$A,1,0)))))))</f>
        <v/>
      </c>
      <c r="BA2102" s="2" t="str">
        <f>IF(AND(ISBLANK(AZ2102),OR(NOT(ISBLANK(BB2102)),NOT(ISBLANK(BC2102)))),#N/A,
IF(ISBLANK(AZ2102),"",
IF(AND(NOT(ISERROR(VLOOKUP(AZ2102,MonsterTable!$A:$B,MATCH(MonsterTable!$B$1,MonsterTable!$A$1:$B$1,0),0))),OR(ISBLANK(BB2102),ISBLANK(BC2102))),#N/A,
IFERROR(VLOOKUP(AZ2102,MonsterTable!$A:$B,MATCH(MonsterTable!$B$1,MonsterTable!$A$1:$B$1,0),0),
IF(OR(NOT(ISBLANK(BB2102)),ISBLANK(BC2102)),#N/A,
IF(AZ2102="empty","empty",
VLOOKUP(AZ2102,MonsterGroupTable!$A:$A,1,0)))))))</f>
        <v/>
      </c>
      <c r="BH2102" s="2" t="str">
        <f>IF(AND(ISBLANK(BG2102),OR(NOT(ISBLANK(BI2102)),NOT(ISBLANK(BJ2102)))),#N/A,
IF(ISBLANK(BG2102),"",
IF(AND(NOT(ISERROR(VLOOKUP(BG2102,MonsterTable!$A:$B,MATCH(MonsterTable!$B$1,MonsterTable!$A$1:$B$1,0),0))),OR(ISBLANK(BI2102),ISBLANK(BJ2102))),#N/A,
IFERROR(VLOOKUP(BG2102,MonsterTable!$A:$B,MATCH(MonsterTable!$B$1,MonsterTable!$A$1:$B$1,0),0),
IF(OR(NOT(ISBLANK(BI2102)),ISBLANK(BJ2102)),#N/A,
IF(BG2102="empty","empty",
VLOOKUP(BG2102,MonsterGroupTable!$A:$A,1,0)))))))</f>
        <v/>
      </c>
      <c r="BO2102" s="2" t="str">
        <f>IF(AND(ISBLANK(BN2102),OR(NOT(ISBLANK(BP2102)),NOT(ISBLANK(BQ2102)))),#N/A,
IF(ISBLANK(BN2102),"",
IF(AND(NOT(ISERROR(VLOOKUP(BN2102,MonsterTable!$A:$B,MATCH(MonsterTable!$B$1,MonsterTable!$A$1:$B$1,0),0))),OR(ISBLANK(BP2102),ISBLANK(BQ2102))),#N/A,
IFERROR(VLOOKUP(BN2102,MonsterTable!$A:$B,MATCH(MonsterTable!$B$1,MonsterTable!$A$1:$B$1,0),0),
IF(OR(NOT(ISBLANK(BP2102)),ISBLANK(BQ2102)),#N/A,
IF(BN2102="empty","empty",
VLOOKUP(BN2102,MonsterGroupTable!$A:$A,1,0)))))))</f>
        <v/>
      </c>
      <c r="BV2102" s="2" t="str">
        <f>IF(AND(ISBLANK(BU2102),OR(NOT(ISBLANK(BW2102)),NOT(ISBLANK(BX2102)))),#N/A,
IF(ISBLANK(BU2102),"",
IF(AND(NOT(ISERROR(VLOOKUP(BU2102,MonsterTable!$A:$B,MATCH(MonsterTable!$B$1,MonsterTable!$A$1:$B$1,0),0))),OR(ISBLANK(BW2102),ISBLANK(BX2102))),#N/A,
IFERROR(VLOOKUP(BU2102,MonsterTable!$A:$B,MATCH(MonsterTable!$B$1,MonsterTable!$A$1:$B$1,0),0),
IF(OR(NOT(ISBLANK(BW2102)),ISBLANK(BX2102)),#N/A,
IF(BU2102="empty","empty",
VLOOKUP(BU2102,MonsterGroupTable!$A:$A,1,0)))))))</f>
        <v/>
      </c>
      <c r="CC2102" s="2" t="str">
        <f>IF(AND(ISBLANK(CB2102),OR(NOT(ISBLANK(CD2102)),NOT(ISBLANK(CE2102)))),#N/A,
IF(ISBLANK(CB2102),"",
IF(AND(NOT(ISERROR(VLOOKUP(CB2102,MonsterTable!$A:$B,MATCH(MonsterTable!$B$1,MonsterTable!$A$1:$B$1,0),0))),OR(ISBLANK(CD2102),ISBLANK(CE2102))),#N/A,
IFERROR(VLOOKUP(CB2102,MonsterTable!$A:$B,MATCH(MonsterTable!$B$1,MonsterTable!$A$1:$B$1,0),0),
IF(OR(NOT(ISBLANK(CD2102)),ISBLANK(CE2102)),#N/A,
IF(CB2102="empty","empty",
VLOOKUP(CB2102,MonsterGroupTable!$A:$A,1,0)))))))</f>
        <v/>
      </c>
      <c r="CJ2102" s="2" t="str">
        <f>IF(AND(ISBLANK(CI2102),OR(NOT(ISBLANK(CK2102)),NOT(ISBLANK(CL2102)))),#N/A,
IF(ISBLANK(CI2102),"",
IF(AND(NOT(ISERROR(VLOOKUP(CI2102,MonsterTable!$A:$B,MATCH(MonsterTable!$B$1,MonsterTable!$A$1:$B$1,0),0))),OR(ISBLANK(CK2102),ISBLANK(CL2102))),#N/A,
IFERROR(VLOOKUP(CI2102,MonsterTable!$A:$B,MATCH(MonsterTable!$B$1,MonsterTable!$A$1:$B$1,0),0),
IF(OR(NOT(ISBLANK(CK2102)),ISBLANK(CL2102)),#N/A,
IF(CI2102="empty","empty",
VLOOKUP(CI2102,MonsterGroupTable!$A:$A,1,0)))))))</f>
        <v/>
      </c>
    </row>
    <row r="2103" spans="1:88">
      <c r="A2103">
        <v>60006</v>
      </c>
      <c r="B2103">
        <f t="shared" si="80"/>
        <v>1.1000000000000001</v>
      </c>
      <c r="C2103">
        <f t="shared" si="81"/>
        <v>1.1000000000000001</v>
      </c>
      <c r="F2103">
        <v>3652</v>
      </c>
      <c r="G2103">
        <v>1</v>
      </c>
      <c r="H2103">
        <v>0</v>
      </c>
      <c r="I2103">
        <v>0</v>
      </c>
      <c r="J2103">
        <v>0</v>
      </c>
      <c r="K2103" t="s">
        <v>115</v>
      </c>
      <c r="L2103" t="s">
        <v>116</v>
      </c>
      <c r="M2103" t="s">
        <v>111</v>
      </c>
      <c r="N2103" t="s">
        <v>112</v>
      </c>
      <c r="O2103">
        <v>0</v>
      </c>
      <c r="P2103">
        <v>-4.75</v>
      </c>
      <c r="Q2103">
        <v>5</v>
      </c>
      <c r="R2103">
        <v>6.4</v>
      </c>
      <c r="S2103">
        <v>-8</v>
      </c>
      <c r="T2103">
        <v>-5</v>
      </c>
      <c r="U2103">
        <v>-6</v>
      </c>
      <c r="V2103">
        <v>-3</v>
      </c>
      <c r="W2103" t="str">
        <f t="shared" si="76"/>
        <v>g601,1</v>
      </c>
      <c r="X2103" s="1" t="s">
        <v>113</v>
      </c>
      <c r="Y2103" s="2" t="str">
        <f>IF(AND(ISBLANK(X2103),OR(NOT(ISBLANK(Z2103)),NOT(ISBLANK(AA2103)))),#N/A,
IF(ISBLANK(X2103),"",
IF(AND(NOT(ISERROR(VLOOKUP(X2103,MonsterTable!$A:$B,MATCH(MonsterTable!$B$1,MonsterTable!$A$1:$B$1,0),0))),OR(ISBLANK(Z2103),ISBLANK(AA2103))),#N/A,
IFERROR(VLOOKUP(X2103,MonsterTable!$A:$B,MATCH(MonsterTable!$B$1,MonsterTable!$A$1:$B$1,0),0),
IF(OR(NOT(ISBLANK(Z2103)),ISBLANK(AA2103)),#N/A,
IF(X2103="empty","empty",
VLOOKUP(X2103,MonsterGroupTable!$A:$A,1,0)))))))</f>
        <v>g601</v>
      </c>
      <c r="AA2103">
        <v>1</v>
      </c>
      <c r="AF2103" s="2" t="str">
        <f>IF(AND(ISBLANK(AE2103),OR(NOT(ISBLANK(AG2103)),NOT(ISBLANK(AH2103)))),#N/A,
IF(ISBLANK(AE2103),"",
IF(AND(NOT(ISERROR(VLOOKUP(AE2103,MonsterTable!$A:$B,MATCH(MonsterTable!$B$1,MonsterTable!$A$1:$B$1,0),0))),OR(ISBLANK(AG2103),ISBLANK(AH2103))),#N/A,
IFERROR(VLOOKUP(AE2103,MonsterTable!$A:$B,MATCH(MonsterTable!$B$1,MonsterTable!$A$1:$B$1,0),0),
IF(OR(NOT(ISBLANK(AG2103)),ISBLANK(AH2103)),#N/A,
IF(AE2103="empty","empty",
VLOOKUP(AE2103,MonsterGroupTable!$A:$A,1,0)))))))</f>
        <v/>
      </c>
      <c r="AM2103" s="2" t="str">
        <f>IF(AND(ISBLANK(AL2103),OR(NOT(ISBLANK(AN2103)),NOT(ISBLANK(AO2103)))),#N/A,
IF(ISBLANK(AL2103),"",
IF(AND(NOT(ISERROR(VLOOKUP(AL2103,MonsterTable!$A:$B,MATCH(MonsterTable!$B$1,MonsterTable!$A$1:$B$1,0),0))),OR(ISBLANK(AN2103),ISBLANK(AO2103))),#N/A,
IFERROR(VLOOKUP(AL2103,MonsterTable!$A:$B,MATCH(MonsterTable!$B$1,MonsterTable!$A$1:$B$1,0),0),
IF(OR(NOT(ISBLANK(AN2103)),ISBLANK(AO2103)),#N/A,
IF(AL2103="empty","empty",
VLOOKUP(AL2103,MonsterGroupTable!$A:$A,1,0)))))))</f>
        <v/>
      </c>
      <c r="AT2103" s="2" t="str">
        <f>IF(AND(ISBLANK(AS2103),OR(NOT(ISBLANK(AU2103)),NOT(ISBLANK(AV2103)))),#N/A,
IF(ISBLANK(AS2103),"",
IF(AND(NOT(ISERROR(VLOOKUP(AS2103,MonsterTable!$A:$B,MATCH(MonsterTable!$B$1,MonsterTable!$A$1:$B$1,0),0))),OR(ISBLANK(AU2103),ISBLANK(AV2103))),#N/A,
IFERROR(VLOOKUP(AS2103,MonsterTable!$A:$B,MATCH(MonsterTable!$B$1,MonsterTable!$A$1:$B$1,0),0),
IF(OR(NOT(ISBLANK(AU2103)),ISBLANK(AV2103)),#N/A,
IF(AS2103="empty","empty",
VLOOKUP(AS2103,MonsterGroupTable!$A:$A,1,0)))))))</f>
        <v/>
      </c>
      <c r="BA2103" s="2" t="str">
        <f>IF(AND(ISBLANK(AZ2103),OR(NOT(ISBLANK(BB2103)),NOT(ISBLANK(BC2103)))),#N/A,
IF(ISBLANK(AZ2103),"",
IF(AND(NOT(ISERROR(VLOOKUP(AZ2103,MonsterTable!$A:$B,MATCH(MonsterTable!$B$1,MonsterTable!$A$1:$B$1,0),0))),OR(ISBLANK(BB2103),ISBLANK(BC2103))),#N/A,
IFERROR(VLOOKUP(AZ2103,MonsterTable!$A:$B,MATCH(MonsterTable!$B$1,MonsterTable!$A$1:$B$1,0),0),
IF(OR(NOT(ISBLANK(BB2103)),ISBLANK(BC2103)),#N/A,
IF(AZ2103="empty","empty",
VLOOKUP(AZ2103,MonsterGroupTable!$A:$A,1,0)))))))</f>
        <v/>
      </c>
      <c r="BH2103" s="2" t="str">
        <f>IF(AND(ISBLANK(BG2103),OR(NOT(ISBLANK(BI2103)),NOT(ISBLANK(BJ2103)))),#N/A,
IF(ISBLANK(BG2103),"",
IF(AND(NOT(ISERROR(VLOOKUP(BG2103,MonsterTable!$A:$B,MATCH(MonsterTable!$B$1,MonsterTable!$A$1:$B$1,0),0))),OR(ISBLANK(BI2103),ISBLANK(BJ2103))),#N/A,
IFERROR(VLOOKUP(BG2103,MonsterTable!$A:$B,MATCH(MonsterTable!$B$1,MonsterTable!$A$1:$B$1,0),0),
IF(OR(NOT(ISBLANK(BI2103)),ISBLANK(BJ2103)),#N/A,
IF(BG2103="empty","empty",
VLOOKUP(BG2103,MonsterGroupTable!$A:$A,1,0)))))))</f>
        <v/>
      </c>
      <c r="BO2103" s="2" t="str">
        <f>IF(AND(ISBLANK(BN2103),OR(NOT(ISBLANK(BP2103)),NOT(ISBLANK(BQ2103)))),#N/A,
IF(ISBLANK(BN2103),"",
IF(AND(NOT(ISERROR(VLOOKUP(BN2103,MonsterTable!$A:$B,MATCH(MonsterTable!$B$1,MonsterTable!$A$1:$B$1,0),0))),OR(ISBLANK(BP2103),ISBLANK(BQ2103))),#N/A,
IFERROR(VLOOKUP(BN2103,MonsterTable!$A:$B,MATCH(MonsterTable!$B$1,MonsterTable!$A$1:$B$1,0),0),
IF(OR(NOT(ISBLANK(BP2103)),ISBLANK(BQ2103)),#N/A,
IF(BN2103="empty","empty",
VLOOKUP(BN2103,MonsterGroupTable!$A:$A,1,0)))))))</f>
        <v/>
      </c>
      <c r="BV2103" s="2" t="str">
        <f>IF(AND(ISBLANK(BU2103),OR(NOT(ISBLANK(BW2103)),NOT(ISBLANK(BX2103)))),#N/A,
IF(ISBLANK(BU2103),"",
IF(AND(NOT(ISERROR(VLOOKUP(BU2103,MonsterTable!$A:$B,MATCH(MonsterTable!$B$1,MonsterTable!$A$1:$B$1,0),0))),OR(ISBLANK(BW2103),ISBLANK(BX2103))),#N/A,
IFERROR(VLOOKUP(BU2103,MonsterTable!$A:$B,MATCH(MonsterTable!$B$1,MonsterTable!$A$1:$B$1,0),0),
IF(OR(NOT(ISBLANK(BW2103)),ISBLANK(BX2103)),#N/A,
IF(BU2103="empty","empty",
VLOOKUP(BU2103,MonsterGroupTable!$A:$A,1,0)))))))</f>
        <v/>
      </c>
      <c r="CC2103" s="2" t="str">
        <f>IF(AND(ISBLANK(CB2103),OR(NOT(ISBLANK(CD2103)),NOT(ISBLANK(CE2103)))),#N/A,
IF(ISBLANK(CB2103),"",
IF(AND(NOT(ISERROR(VLOOKUP(CB2103,MonsterTable!$A:$B,MATCH(MonsterTable!$B$1,MonsterTable!$A$1:$B$1,0),0))),OR(ISBLANK(CD2103),ISBLANK(CE2103))),#N/A,
IFERROR(VLOOKUP(CB2103,MonsterTable!$A:$B,MATCH(MonsterTable!$B$1,MonsterTable!$A$1:$B$1,0),0),
IF(OR(NOT(ISBLANK(CD2103)),ISBLANK(CE2103)),#N/A,
IF(CB2103="empty","empty",
VLOOKUP(CB2103,MonsterGroupTable!$A:$A,1,0)))))))</f>
        <v/>
      </c>
      <c r="CJ2103" s="2" t="str">
        <f>IF(AND(ISBLANK(CI2103),OR(NOT(ISBLANK(CK2103)),NOT(ISBLANK(CL2103)))),#N/A,
IF(ISBLANK(CI2103),"",
IF(AND(NOT(ISERROR(VLOOKUP(CI2103,MonsterTable!$A:$B,MATCH(MonsterTable!$B$1,MonsterTable!$A$1:$B$1,0),0))),OR(ISBLANK(CK2103),ISBLANK(CL2103))),#N/A,
IFERROR(VLOOKUP(CI2103,MonsterTable!$A:$B,MATCH(MonsterTable!$B$1,MonsterTable!$A$1:$B$1,0),0),
IF(OR(NOT(ISBLANK(CK2103)),ISBLANK(CL2103)),#N/A,
IF(CI2103="empty","empty",
VLOOKUP(CI2103,MonsterGroupTable!$A:$A,1,0)))))))</f>
        <v/>
      </c>
    </row>
    <row r="2104" spans="1:88">
      <c r="A2104">
        <v>60007</v>
      </c>
      <c r="B2104">
        <f t="shared" si="80"/>
        <v>1.1000000000000001</v>
      </c>
      <c r="C2104">
        <f t="shared" si="81"/>
        <v>1.1000000000000001</v>
      </c>
      <c r="F2104">
        <v>6064</v>
      </c>
      <c r="G2104">
        <v>1</v>
      </c>
      <c r="H2104">
        <v>0</v>
      </c>
      <c r="I2104">
        <v>0</v>
      </c>
      <c r="J2104">
        <v>0</v>
      </c>
      <c r="K2104" t="s">
        <v>115</v>
      </c>
      <c r="L2104" t="s">
        <v>116</v>
      </c>
      <c r="M2104" t="s">
        <v>111</v>
      </c>
      <c r="N2104" t="s">
        <v>112</v>
      </c>
      <c r="O2104">
        <v>0</v>
      </c>
      <c r="P2104">
        <v>-4.75</v>
      </c>
      <c r="Q2104">
        <v>5</v>
      </c>
      <c r="R2104">
        <v>6.4</v>
      </c>
      <c r="S2104">
        <v>-8</v>
      </c>
      <c r="T2104">
        <v>-5</v>
      </c>
      <c r="U2104">
        <v>-6</v>
      </c>
      <c r="V2104">
        <v>-3</v>
      </c>
      <c r="W2104" t="str">
        <f t="shared" si="76"/>
        <v>g601,1</v>
      </c>
      <c r="X2104" s="1" t="s">
        <v>113</v>
      </c>
      <c r="Y2104" s="2" t="str">
        <f>IF(AND(ISBLANK(X2104),OR(NOT(ISBLANK(Z2104)),NOT(ISBLANK(AA2104)))),#N/A,
IF(ISBLANK(X2104),"",
IF(AND(NOT(ISERROR(VLOOKUP(X2104,MonsterTable!$A:$B,MATCH(MonsterTable!$B$1,MonsterTable!$A$1:$B$1,0),0))),OR(ISBLANK(Z2104),ISBLANK(AA2104))),#N/A,
IFERROR(VLOOKUP(X2104,MonsterTable!$A:$B,MATCH(MonsterTable!$B$1,MonsterTable!$A$1:$B$1,0),0),
IF(OR(NOT(ISBLANK(Z2104)),ISBLANK(AA2104)),#N/A,
IF(X2104="empty","empty",
VLOOKUP(X2104,MonsterGroupTable!$A:$A,1,0)))))))</f>
        <v>g601</v>
      </c>
      <c r="AA2104">
        <v>1</v>
      </c>
      <c r="AF2104" s="2" t="str">
        <f>IF(AND(ISBLANK(AE2104),OR(NOT(ISBLANK(AG2104)),NOT(ISBLANK(AH2104)))),#N/A,
IF(ISBLANK(AE2104),"",
IF(AND(NOT(ISERROR(VLOOKUP(AE2104,MonsterTable!$A:$B,MATCH(MonsterTable!$B$1,MonsterTable!$A$1:$B$1,0),0))),OR(ISBLANK(AG2104),ISBLANK(AH2104))),#N/A,
IFERROR(VLOOKUP(AE2104,MonsterTable!$A:$B,MATCH(MonsterTable!$B$1,MonsterTable!$A$1:$B$1,0),0),
IF(OR(NOT(ISBLANK(AG2104)),ISBLANK(AH2104)),#N/A,
IF(AE2104="empty","empty",
VLOOKUP(AE2104,MonsterGroupTable!$A:$A,1,0)))))))</f>
        <v/>
      </c>
      <c r="AM2104" s="2" t="str">
        <f>IF(AND(ISBLANK(AL2104),OR(NOT(ISBLANK(AN2104)),NOT(ISBLANK(AO2104)))),#N/A,
IF(ISBLANK(AL2104),"",
IF(AND(NOT(ISERROR(VLOOKUP(AL2104,MonsterTable!$A:$B,MATCH(MonsterTable!$B$1,MonsterTable!$A$1:$B$1,0),0))),OR(ISBLANK(AN2104),ISBLANK(AO2104))),#N/A,
IFERROR(VLOOKUP(AL2104,MonsterTable!$A:$B,MATCH(MonsterTable!$B$1,MonsterTable!$A$1:$B$1,0),0),
IF(OR(NOT(ISBLANK(AN2104)),ISBLANK(AO2104)),#N/A,
IF(AL2104="empty","empty",
VLOOKUP(AL2104,MonsterGroupTable!$A:$A,1,0)))))))</f>
        <v/>
      </c>
      <c r="AT2104" s="2" t="str">
        <f>IF(AND(ISBLANK(AS2104),OR(NOT(ISBLANK(AU2104)),NOT(ISBLANK(AV2104)))),#N/A,
IF(ISBLANK(AS2104),"",
IF(AND(NOT(ISERROR(VLOOKUP(AS2104,MonsterTable!$A:$B,MATCH(MonsterTable!$B$1,MonsterTable!$A$1:$B$1,0),0))),OR(ISBLANK(AU2104),ISBLANK(AV2104))),#N/A,
IFERROR(VLOOKUP(AS2104,MonsterTable!$A:$B,MATCH(MonsterTable!$B$1,MonsterTable!$A$1:$B$1,0),0),
IF(OR(NOT(ISBLANK(AU2104)),ISBLANK(AV2104)),#N/A,
IF(AS2104="empty","empty",
VLOOKUP(AS2104,MonsterGroupTable!$A:$A,1,0)))))))</f>
        <v/>
      </c>
      <c r="BA2104" s="2" t="str">
        <f>IF(AND(ISBLANK(AZ2104),OR(NOT(ISBLANK(BB2104)),NOT(ISBLANK(BC2104)))),#N/A,
IF(ISBLANK(AZ2104),"",
IF(AND(NOT(ISERROR(VLOOKUP(AZ2104,MonsterTable!$A:$B,MATCH(MonsterTable!$B$1,MonsterTable!$A$1:$B$1,0),0))),OR(ISBLANK(BB2104),ISBLANK(BC2104))),#N/A,
IFERROR(VLOOKUP(AZ2104,MonsterTable!$A:$B,MATCH(MonsterTable!$B$1,MonsterTable!$A$1:$B$1,0),0),
IF(OR(NOT(ISBLANK(BB2104)),ISBLANK(BC2104)),#N/A,
IF(AZ2104="empty","empty",
VLOOKUP(AZ2104,MonsterGroupTable!$A:$A,1,0)))))))</f>
        <v/>
      </c>
      <c r="BH2104" s="2" t="str">
        <f>IF(AND(ISBLANK(BG2104),OR(NOT(ISBLANK(BI2104)),NOT(ISBLANK(BJ2104)))),#N/A,
IF(ISBLANK(BG2104),"",
IF(AND(NOT(ISERROR(VLOOKUP(BG2104,MonsterTable!$A:$B,MATCH(MonsterTable!$B$1,MonsterTable!$A$1:$B$1,0),0))),OR(ISBLANK(BI2104),ISBLANK(BJ2104))),#N/A,
IFERROR(VLOOKUP(BG2104,MonsterTable!$A:$B,MATCH(MonsterTable!$B$1,MonsterTable!$A$1:$B$1,0),0),
IF(OR(NOT(ISBLANK(BI2104)),ISBLANK(BJ2104)),#N/A,
IF(BG2104="empty","empty",
VLOOKUP(BG2104,MonsterGroupTable!$A:$A,1,0)))))))</f>
        <v/>
      </c>
      <c r="BO2104" s="2" t="str">
        <f>IF(AND(ISBLANK(BN2104),OR(NOT(ISBLANK(BP2104)),NOT(ISBLANK(BQ2104)))),#N/A,
IF(ISBLANK(BN2104),"",
IF(AND(NOT(ISERROR(VLOOKUP(BN2104,MonsterTable!$A:$B,MATCH(MonsterTable!$B$1,MonsterTable!$A$1:$B$1,0),0))),OR(ISBLANK(BP2104),ISBLANK(BQ2104))),#N/A,
IFERROR(VLOOKUP(BN2104,MonsterTable!$A:$B,MATCH(MonsterTable!$B$1,MonsterTable!$A$1:$B$1,0),0),
IF(OR(NOT(ISBLANK(BP2104)),ISBLANK(BQ2104)),#N/A,
IF(BN2104="empty","empty",
VLOOKUP(BN2104,MonsterGroupTable!$A:$A,1,0)))))))</f>
        <v/>
      </c>
      <c r="BV2104" s="2" t="str">
        <f>IF(AND(ISBLANK(BU2104),OR(NOT(ISBLANK(BW2104)),NOT(ISBLANK(BX2104)))),#N/A,
IF(ISBLANK(BU2104),"",
IF(AND(NOT(ISERROR(VLOOKUP(BU2104,MonsterTable!$A:$B,MATCH(MonsterTable!$B$1,MonsterTable!$A$1:$B$1,0),0))),OR(ISBLANK(BW2104),ISBLANK(BX2104))),#N/A,
IFERROR(VLOOKUP(BU2104,MonsterTable!$A:$B,MATCH(MonsterTable!$B$1,MonsterTable!$A$1:$B$1,0),0),
IF(OR(NOT(ISBLANK(BW2104)),ISBLANK(BX2104)),#N/A,
IF(BU2104="empty","empty",
VLOOKUP(BU2104,MonsterGroupTable!$A:$A,1,0)))))))</f>
        <v/>
      </c>
      <c r="CC2104" s="2" t="str">
        <f>IF(AND(ISBLANK(CB2104),OR(NOT(ISBLANK(CD2104)),NOT(ISBLANK(CE2104)))),#N/A,
IF(ISBLANK(CB2104),"",
IF(AND(NOT(ISERROR(VLOOKUP(CB2104,MonsterTable!$A:$B,MATCH(MonsterTable!$B$1,MonsterTable!$A$1:$B$1,0),0))),OR(ISBLANK(CD2104),ISBLANK(CE2104))),#N/A,
IFERROR(VLOOKUP(CB2104,MonsterTable!$A:$B,MATCH(MonsterTable!$B$1,MonsterTable!$A$1:$B$1,0),0),
IF(OR(NOT(ISBLANK(CD2104)),ISBLANK(CE2104)),#N/A,
IF(CB2104="empty","empty",
VLOOKUP(CB2104,MonsterGroupTable!$A:$A,1,0)))))))</f>
        <v/>
      </c>
      <c r="CJ2104" s="2" t="str">
        <f>IF(AND(ISBLANK(CI2104),OR(NOT(ISBLANK(CK2104)),NOT(ISBLANK(CL2104)))),#N/A,
IF(ISBLANK(CI2104),"",
IF(AND(NOT(ISERROR(VLOOKUP(CI2104,MonsterTable!$A:$B,MATCH(MonsterTable!$B$1,MonsterTable!$A$1:$B$1,0),0))),OR(ISBLANK(CK2104),ISBLANK(CL2104))),#N/A,
IFERROR(VLOOKUP(CI2104,MonsterTable!$A:$B,MATCH(MonsterTable!$B$1,MonsterTable!$A$1:$B$1,0),0),
IF(OR(NOT(ISBLANK(CK2104)),ISBLANK(CL2104)),#N/A,
IF(CI2104="empty","empty",
VLOOKUP(CI2104,MonsterGroupTable!$A:$A,1,0)))))))</f>
        <v/>
      </c>
    </row>
    <row r="2105" spans="1:88">
      <c r="A2105">
        <v>60008</v>
      </c>
      <c r="B2105">
        <f t="shared" si="80"/>
        <v>1.1000000000000001</v>
      </c>
      <c r="C2105">
        <f t="shared" si="81"/>
        <v>1.1000000000000001</v>
      </c>
      <c r="F2105">
        <v>8824</v>
      </c>
      <c r="G2105">
        <v>1</v>
      </c>
      <c r="H2105">
        <v>0</v>
      </c>
      <c r="I2105">
        <v>0</v>
      </c>
      <c r="J2105">
        <v>0</v>
      </c>
      <c r="K2105" t="s">
        <v>115</v>
      </c>
      <c r="L2105" t="s">
        <v>116</v>
      </c>
      <c r="M2105" t="s">
        <v>111</v>
      </c>
      <c r="N2105" t="s">
        <v>112</v>
      </c>
      <c r="O2105">
        <v>0</v>
      </c>
      <c r="P2105">
        <v>-4.75</v>
      </c>
      <c r="Q2105">
        <v>5</v>
      </c>
      <c r="R2105">
        <v>6.4</v>
      </c>
      <c r="S2105">
        <v>-8</v>
      </c>
      <c r="T2105">
        <v>-5</v>
      </c>
      <c r="U2105">
        <v>-6</v>
      </c>
      <c r="V2105">
        <v>-3</v>
      </c>
      <c r="W2105" t="str">
        <f t="shared" si="76"/>
        <v>g601,1</v>
      </c>
      <c r="X2105" s="1" t="s">
        <v>113</v>
      </c>
      <c r="Y2105" s="2" t="str">
        <f>IF(AND(ISBLANK(X2105),OR(NOT(ISBLANK(Z2105)),NOT(ISBLANK(AA2105)))),#N/A,
IF(ISBLANK(X2105),"",
IF(AND(NOT(ISERROR(VLOOKUP(X2105,MonsterTable!$A:$B,MATCH(MonsterTable!$B$1,MonsterTable!$A$1:$B$1,0),0))),OR(ISBLANK(Z2105),ISBLANK(AA2105))),#N/A,
IFERROR(VLOOKUP(X2105,MonsterTable!$A:$B,MATCH(MonsterTable!$B$1,MonsterTable!$A$1:$B$1,0),0),
IF(OR(NOT(ISBLANK(Z2105)),ISBLANK(AA2105)),#N/A,
IF(X2105="empty","empty",
VLOOKUP(X2105,MonsterGroupTable!$A:$A,1,0)))))))</f>
        <v>g601</v>
      </c>
      <c r="AA2105">
        <v>1</v>
      </c>
      <c r="AF2105" s="2" t="str">
        <f>IF(AND(ISBLANK(AE2105),OR(NOT(ISBLANK(AG2105)),NOT(ISBLANK(AH2105)))),#N/A,
IF(ISBLANK(AE2105),"",
IF(AND(NOT(ISERROR(VLOOKUP(AE2105,MonsterTable!$A:$B,MATCH(MonsterTable!$B$1,MonsterTable!$A$1:$B$1,0),0))),OR(ISBLANK(AG2105),ISBLANK(AH2105))),#N/A,
IFERROR(VLOOKUP(AE2105,MonsterTable!$A:$B,MATCH(MonsterTable!$B$1,MonsterTable!$A$1:$B$1,0),0),
IF(OR(NOT(ISBLANK(AG2105)),ISBLANK(AH2105)),#N/A,
IF(AE2105="empty","empty",
VLOOKUP(AE2105,MonsterGroupTable!$A:$A,1,0)))))))</f>
        <v/>
      </c>
      <c r="AM2105" s="2" t="str">
        <f>IF(AND(ISBLANK(AL2105),OR(NOT(ISBLANK(AN2105)),NOT(ISBLANK(AO2105)))),#N/A,
IF(ISBLANK(AL2105),"",
IF(AND(NOT(ISERROR(VLOOKUP(AL2105,MonsterTable!$A:$B,MATCH(MonsterTable!$B$1,MonsterTable!$A$1:$B$1,0),0))),OR(ISBLANK(AN2105),ISBLANK(AO2105))),#N/A,
IFERROR(VLOOKUP(AL2105,MonsterTable!$A:$B,MATCH(MonsterTable!$B$1,MonsterTable!$A$1:$B$1,0),0),
IF(OR(NOT(ISBLANK(AN2105)),ISBLANK(AO2105)),#N/A,
IF(AL2105="empty","empty",
VLOOKUP(AL2105,MonsterGroupTable!$A:$A,1,0)))))))</f>
        <v/>
      </c>
      <c r="AT2105" s="2" t="str">
        <f>IF(AND(ISBLANK(AS2105),OR(NOT(ISBLANK(AU2105)),NOT(ISBLANK(AV2105)))),#N/A,
IF(ISBLANK(AS2105),"",
IF(AND(NOT(ISERROR(VLOOKUP(AS2105,MonsterTable!$A:$B,MATCH(MonsterTable!$B$1,MonsterTable!$A$1:$B$1,0),0))),OR(ISBLANK(AU2105),ISBLANK(AV2105))),#N/A,
IFERROR(VLOOKUP(AS2105,MonsterTable!$A:$B,MATCH(MonsterTable!$B$1,MonsterTable!$A$1:$B$1,0),0),
IF(OR(NOT(ISBLANK(AU2105)),ISBLANK(AV2105)),#N/A,
IF(AS2105="empty","empty",
VLOOKUP(AS2105,MonsterGroupTable!$A:$A,1,0)))))))</f>
        <v/>
      </c>
      <c r="BA2105" s="2" t="str">
        <f>IF(AND(ISBLANK(AZ2105),OR(NOT(ISBLANK(BB2105)),NOT(ISBLANK(BC2105)))),#N/A,
IF(ISBLANK(AZ2105),"",
IF(AND(NOT(ISERROR(VLOOKUP(AZ2105,MonsterTable!$A:$B,MATCH(MonsterTable!$B$1,MonsterTable!$A$1:$B$1,0),0))),OR(ISBLANK(BB2105),ISBLANK(BC2105))),#N/A,
IFERROR(VLOOKUP(AZ2105,MonsterTable!$A:$B,MATCH(MonsterTable!$B$1,MonsterTable!$A$1:$B$1,0),0),
IF(OR(NOT(ISBLANK(BB2105)),ISBLANK(BC2105)),#N/A,
IF(AZ2105="empty","empty",
VLOOKUP(AZ2105,MonsterGroupTable!$A:$A,1,0)))))))</f>
        <v/>
      </c>
      <c r="BH2105" s="2" t="str">
        <f>IF(AND(ISBLANK(BG2105),OR(NOT(ISBLANK(BI2105)),NOT(ISBLANK(BJ2105)))),#N/A,
IF(ISBLANK(BG2105),"",
IF(AND(NOT(ISERROR(VLOOKUP(BG2105,MonsterTable!$A:$B,MATCH(MonsterTable!$B$1,MonsterTable!$A$1:$B$1,0),0))),OR(ISBLANK(BI2105),ISBLANK(BJ2105))),#N/A,
IFERROR(VLOOKUP(BG2105,MonsterTable!$A:$B,MATCH(MonsterTable!$B$1,MonsterTable!$A$1:$B$1,0),0),
IF(OR(NOT(ISBLANK(BI2105)),ISBLANK(BJ2105)),#N/A,
IF(BG2105="empty","empty",
VLOOKUP(BG2105,MonsterGroupTable!$A:$A,1,0)))))))</f>
        <v/>
      </c>
      <c r="BO2105" s="2" t="str">
        <f>IF(AND(ISBLANK(BN2105),OR(NOT(ISBLANK(BP2105)),NOT(ISBLANK(BQ2105)))),#N/A,
IF(ISBLANK(BN2105),"",
IF(AND(NOT(ISERROR(VLOOKUP(BN2105,MonsterTable!$A:$B,MATCH(MonsterTable!$B$1,MonsterTable!$A$1:$B$1,0),0))),OR(ISBLANK(BP2105),ISBLANK(BQ2105))),#N/A,
IFERROR(VLOOKUP(BN2105,MonsterTable!$A:$B,MATCH(MonsterTable!$B$1,MonsterTable!$A$1:$B$1,0),0),
IF(OR(NOT(ISBLANK(BP2105)),ISBLANK(BQ2105)),#N/A,
IF(BN2105="empty","empty",
VLOOKUP(BN2105,MonsterGroupTable!$A:$A,1,0)))))))</f>
        <v/>
      </c>
      <c r="BV2105" s="2" t="str">
        <f>IF(AND(ISBLANK(BU2105),OR(NOT(ISBLANK(BW2105)),NOT(ISBLANK(BX2105)))),#N/A,
IF(ISBLANK(BU2105),"",
IF(AND(NOT(ISERROR(VLOOKUP(BU2105,MonsterTable!$A:$B,MATCH(MonsterTable!$B$1,MonsterTable!$A$1:$B$1,0),0))),OR(ISBLANK(BW2105),ISBLANK(BX2105))),#N/A,
IFERROR(VLOOKUP(BU2105,MonsterTable!$A:$B,MATCH(MonsterTable!$B$1,MonsterTable!$A$1:$B$1,0),0),
IF(OR(NOT(ISBLANK(BW2105)),ISBLANK(BX2105)),#N/A,
IF(BU2105="empty","empty",
VLOOKUP(BU2105,MonsterGroupTable!$A:$A,1,0)))))))</f>
        <v/>
      </c>
      <c r="CC2105" s="2" t="str">
        <f>IF(AND(ISBLANK(CB2105),OR(NOT(ISBLANK(CD2105)),NOT(ISBLANK(CE2105)))),#N/A,
IF(ISBLANK(CB2105),"",
IF(AND(NOT(ISERROR(VLOOKUP(CB2105,MonsterTable!$A:$B,MATCH(MonsterTable!$B$1,MonsterTable!$A$1:$B$1,0),0))),OR(ISBLANK(CD2105),ISBLANK(CE2105))),#N/A,
IFERROR(VLOOKUP(CB2105,MonsterTable!$A:$B,MATCH(MonsterTable!$B$1,MonsterTable!$A$1:$B$1,0),0),
IF(OR(NOT(ISBLANK(CD2105)),ISBLANK(CE2105)),#N/A,
IF(CB2105="empty","empty",
VLOOKUP(CB2105,MonsterGroupTable!$A:$A,1,0)))))))</f>
        <v/>
      </c>
      <c r="CJ2105" s="2" t="str">
        <f>IF(AND(ISBLANK(CI2105),OR(NOT(ISBLANK(CK2105)),NOT(ISBLANK(CL2105)))),#N/A,
IF(ISBLANK(CI2105),"",
IF(AND(NOT(ISERROR(VLOOKUP(CI2105,MonsterTable!$A:$B,MATCH(MonsterTable!$B$1,MonsterTable!$A$1:$B$1,0),0))),OR(ISBLANK(CK2105),ISBLANK(CL2105))),#N/A,
IFERROR(VLOOKUP(CI2105,MonsterTable!$A:$B,MATCH(MonsterTable!$B$1,MonsterTable!$A$1:$B$1,0),0),
IF(OR(NOT(ISBLANK(CK2105)),ISBLANK(CL2105)),#N/A,
IF(CI2105="empty","empty",
VLOOKUP(CI2105,MonsterGroupTable!$A:$A,1,0)))))))</f>
        <v/>
      </c>
    </row>
    <row r="2106" spans="1:88">
      <c r="A2106">
        <v>60009</v>
      </c>
      <c r="B2106">
        <f t="shared" si="80"/>
        <v>1.1000000000000001</v>
      </c>
      <c r="C2106">
        <f t="shared" si="81"/>
        <v>1.1000000000000001</v>
      </c>
      <c r="F2106">
        <v>12640</v>
      </c>
      <c r="G2106">
        <v>1</v>
      </c>
      <c r="H2106">
        <v>0</v>
      </c>
      <c r="I2106">
        <v>0</v>
      </c>
      <c r="J2106">
        <v>0</v>
      </c>
      <c r="K2106" t="s">
        <v>115</v>
      </c>
      <c r="L2106" t="s">
        <v>116</v>
      </c>
      <c r="M2106" t="s">
        <v>111</v>
      </c>
      <c r="N2106" t="s">
        <v>112</v>
      </c>
      <c r="O2106">
        <v>0</v>
      </c>
      <c r="P2106">
        <v>-4.75</v>
      </c>
      <c r="Q2106">
        <v>5</v>
      </c>
      <c r="R2106">
        <v>6.4</v>
      </c>
      <c r="S2106">
        <v>-8</v>
      </c>
      <c r="T2106">
        <v>-5</v>
      </c>
      <c r="U2106">
        <v>-6</v>
      </c>
      <c r="V2106">
        <v>-3</v>
      </c>
      <c r="W2106" t="str">
        <f t="shared" si="76"/>
        <v>g601,1</v>
      </c>
      <c r="X2106" s="1" t="s">
        <v>113</v>
      </c>
      <c r="Y2106" s="2" t="str">
        <f>IF(AND(ISBLANK(X2106),OR(NOT(ISBLANK(Z2106)),NOT(ISBLANK(AA2106)))),#N/A,
IF(ISBLANK(X2106),"",
IF(AND(NOT(ISERROR(VLOOKUP(X2106,MonsterTable!$A:$B,MATCH(MonsterTable!$B$1,MonsterTable!$A$1:$B$1,0),0))),OR(ISBLANK(Z2106),ISBLANK(AA2106))),#N/A,
IFERROR(VLOOKUP(X2106,MonsterTable!$A:$B,MATCH(MonsterTable!$B$1,MonsterTable!$A$1:$B$1,0),0),
IF(OR(NOT(ISBLANK(Z2106)),ISBLANK(AA2106)),#N/A,
IF(X2106="empty","empty",
VLOOKUP(X2106,MonsterGroupTable!$A:$A,1,0)))))))</f>
        <v>g601</v>
      </c>
      <c r="AA2106">
        <v>1</v>
      </c>
      <c r="AF2106" s="2" t="str">
        <f>IF(AND(ISBLANK(AE2106),OR(NOT(ISBLANK(AG2106)),NOT(ISBLANK(AH2106)))),#N/A,
IF(ISBLANK(AE2106),"",
IF(AND(NOT(ISERROR(VLOOKUP(AE2106,MonsterTable!$A:$B,MATCH(MonsterTable!$B$1,MonsterTable!$A$1:$B$1,0),0))),OR(ISBLANK(AG2106),ISBLANK(AH2106))),#N/A,
IFERROR(VLOOKUP(AE2106,MonsterTable!$A:$B,MATCH(MonsterTable!$B$1,MonsterTable!$A$1:$B$1,0),0),
IF(OR(NOT(ISBLANK(AG2106)),ISBLANK(AH2106)),#N/A,
IF(AE2106="empty","empty",
VLOOKUP(AE2106,MonsterGroupTable!$A:$A,1,0)))))))</f>
        <v/>
      </c>
      <c r="AM2106" s="2" t="str">
        <f>IF(AND(ISBLANK(AL2106),OR(NOT(ISBLANK(AN2106)),NOT(ISBLANK(AO2106)))),#N/A,
IF(ISBLANK(AL2106),"",
IF(AND(NOT(ISERROR(VLOOKUP(AL2106,MonsterTable!$A:$B,MATCH(MonsterTable!$B$1,MonsterTable!$A$1:$B$1,0),0))),OR(ISBLANK(AN2106),ISBLANK(AO2106))),#N/A,
IFERROR(VLOOKUP(AL2106,MonsterTable!$A:$B,MATCH(MonsterTable!$B$1,MonsterTable!$A$1:$B$1,0),0),
IF(OR(NOT(ISBLANK(AN2106)),ISBLANK(AO2106)),#N/A,
IF(AL2106="empty","empty",
VLOOKUP(AL2106,MonsterGroupTable!$A:$A,1,0)))))))</f>
        <v/>
      </c>
      <c r="AT2106" s="2" t="str">
        <f>IF(AND(ISBLANK(AS2106),OR(NOT(ISBLANK(AU2106)),NOT(ISBLANK(AV2106)))),#N/A,
IF(ISBLANK(AS2106),"",
IF(AND(NOT(ISERROR(VLOOKUP(AS2106,MonsterTable!$A:$B,MATCH(MonsterTable!$B$1,MonsterTable!$A$1:$B$1,0),0))),OR(ISBLANK(AU2106),ISBLANK(AV2106))),#N/A,
IFERROR(VLOOKUP(AS2106,MonsterTable!$A:$B,MATCH(MonsterTable!$B$1,MonsterTable!$A$1:$B$1,0),0),
IF(OR(NOT(ISBLANK(AU2106)),ISBLANK(AV2106)),#N/A,
IF(AS2106="empty","empty",
VLOOKUP(AS2106,MonsterGroupTable!$A:$A,1,0)))))))</f>
        <v/>
      </c>
      <c r="BA2106" s="2" t="str">
        <f>IF(AND(ISBLANK(AZ2106),OR(NOT(ISBLANK(BB2106)),NOT(ISBLANK(BC2106)))),#N/A,
IF(ISBLANK(AZ2106),"",
IF(AND(NOT(ISERROR(VLOOKUP(AZ2106,MonsterTable!$A:$B,MATCH(MonsterTable!$B$1,MonsterTable!$A$1:$B$1,0),0))),OR(ISBLANK(BB2106),ISBLANK(BC2106))),#N/A,
IFERROR(VLOOKUP(AZ2106,MonsterTable!$A:$B,MATCH(MonsterTable!$B$1,MonsterTable!$A$1:$B$1,0),0),
IF(OR(NOT(ISBLANK(BB2106)),ISBLANK(BC2106)),#N/A,
IF(AZ2106="empty","empty",
VLOOKUP(AZ2106,MonsterGroupTable!$A:$A,1,0)))))))</f>
        <v/>
      </c>
      <c r="BH2106" s="2" t="str">
        <f>IF(AND(ISBLANK(BG2106),OR(NOT(ISBLANK(BI2106)),NOT(ISBLANK(BJ2106)))),#N/A,
IF(ISBLANK(BG2106),"",
IF(AND(NOT(ISERROR(VLOOKUP(BG2106,MonsterTable!$A:$B,MATCH(MonsterTable!$B$1,MonsterTable!$A$1:$B$1,0),0))),OR(ISBLANK(BI2106),ISBLANK(BJ2106))),#N/A,
IFERROR(VLOOKUP(BG2106,MonsterTable!$A:$B,MATCH(MonsterTable!$B$1,MonsterTable!$A$1:$B$1,0),0),
IF(OR(NOT(ISBLANK(BI2106)),ISBLANK(BJ2106)),#N/A,
IF(BG2106="empty","empty",
VLOOKUP(BG2106,MonsterGroupTable!$A:$A,1,0)))))))</f>
        <v/>
      </c>
      <c r="BO2106" s="2" t="str">
        <f>IF(AND(ISBLANK(BN2106),OR(NOT(ISBLANK(BP2106)),NOT(ISBLANK(BQ2106)))),#N/A,
IF(ISBLANK(BN2106),"",
IF(AND(NOT(ISERROR(VLOOKUP(BN2106,MonsterTable!$A:$B,MATCH(MonsterTable!$B$1,MonsterTable!$A$1:$B$1,0),0))),OR(ISBLANK(BP2106),ISBLANK(BQ2106))),#N/A,
IFERROR(VLOOKUP(BN2106,MonsterTable!$A:$B,MATCH(MonsterTable!$B$1,MonsterTable!$A$1:$B$1,0),0),
IF(OR(NOT(ISBLANK(BP2106)),ISBLANK(BQ2106)),#N/A,
IF(BN2106="empty","empty",
VLOOKUP(BN2106,MonsterGroupTable!$A:$A,1,0)))))))</f>
        <v/>
      </c>
      <c r="BV2106" s="2" t="str">
        <f>IF(AND(ISBLANK(BU2106),OR(NOT(ISBLANK(BW2106)),NOT(ISBLANK(BX2106)))),#N/A,
IF(ISBLANK(BU2106),"",
IF(AND(NOT(ISERROR(VLOOKUP(BU2106,MonsterTable!$A:$B,MATCH(MonsterTable!$B$1,MonsterTable!$A$1:$B$1,0),0))),OR(ISBLANK(BW2106),ISBLANK(BX2106))),#N/A,
IFERROR(VLOOKUP(BU2106,MonsterTable!$A:$B,MATCH(MonsterTable!$B$1,MonsterTable!$A$1:$B$1,0),0),
IF(OR(NOT(ISBLANK(BW2106)),ISBLANK(BX2106)),#N/A,
IF(BU2106="empty","empty",
VLOOKUP(BU2106,MonsterGroupTable!$A:$A,1,0)))))))</f>
        <v/>
      </c>
      <c r="CC2106" s="2" t="str">
        <f>IF(AND(ISBLANK(CB2106),OR(NOT(ISBLANK(CD2106)),NOT(ISBLANK(CE2106)))),#N/A,
IF(ISBLANK(CB2106),"",
IF(AND(NOT(ISERROR(VLOOKUP(CB2106,MonsterTable!$A:$B,MATCH(MonsterTable!$B$1,MonsterTable!$A$1:$B$1,0),0))),OR(ISBLANK(CD2106),ISBLANK(CE2106))),#N/A,
IFERROR(VLOOKUP(CB2106,MonsterTable!$A:$B,MATCH(MonsterTable!$B$1,MonsterTable!$A$1:$B$1,0),0),
IF(OR(NOT(ISBLANK(CD2106)),ISBLANK(CE2106)),#N/A,
IF(CB2106="empty","empty",
VLOOKUP(CB2106,MonsterGroupTable!$A:$A,1,0)))))))</f>
        <v/>
      </c>
      <c r="CJ2106" s="2" t="str">
        <f>IF(AND(ISBLANK(CI2106),OR(NOT(ISBLANK(CK2106)),NOT(ISBLANK(CL2106)))),#N/A,
IF(ISBLANK(CI2106),"",
IF(AND(NOT(ISERROR(VLOOKUP(CI2106,MonsterTable!$A:$B,MATCH(MonsterTable!$B$1,MonsterTable!$A$1:$B$1,0),0))),OR(ISBLANK(CK2106),ISBLANK(CL2106))),#N/A,
IFERROR(VLOOKUP(CI2106,MonsterTable!$A:$B,MATCH(MonsterTable!$B$1,MonsterTable!$A$1:$B$1,0),0),
IF(OR(NOT(ISBLANK(CK2106)),ISBLANK(CL2106)),#N/A,
IF(CI2106="empty","empty",
VLOOKUP(CI2106,MonsterGroupTable!$A:$A,1,0)))))))</f>
        <v/>
      </c>
    </row>
    <row r="2107" spans="1:88">
      <c r="A2107">
        <v>60010</v>
      </c>
      <c r="B2107">
        <f t="shared" si="80"/>
        <v>1.2</v>
      </c>
      <c r="C2107">
        <f t="shared" si="81"/>
        <v>1.1000000000000001</v>
      </c>
      <c r="F2107">
        <v>17240</v>
      </c>
      <c r="G2107">
        <v>1</v>
      </c>
      <c r="H2107">
        <v>0</v>
      </c>
      <c r="I2107">
        <v>0</v>
      </c>
      <c r="J2107">
        <v>0</v>
      </c>
      <c r="K2107" t="s">
        <v>115</v>
      </c>
      <c r="L2107" t="s">
        <v>116</v>
      </c>
      <c r="M2107" t="s">
        <v>111</v>
      </c>
      <c r="N2107" t="s">
        <v>112</v>
      </c>
      <c r="O2107">
        <v>0</v>
      </c>
      <c r="P2107">
        <v>-4.75</v>
      </c>
      <c r="Q2107">
        <v>5</v>
      </c>
      <c r="R2107">
        <v>6.4</v>
      </c>
      <c r="S2107">
        <v>-8</v>
      </c>
      <c r="T2107">
        <v>-5</v>
      </c>
      <c r="U2107">
        <v>-6</v>
      </c>
      <c r="V2107">
        <v>-3</v>
      </c>
      <c r="W2107" t="str">
        <f t="shared" si="76"/>
        <v>g601,1</v>
      </c>
      <c r="X2107" s="1" t="s">
        <v>113</v>
      </c>
      <c r="Y2107" s="2" t="str">
        <f>IF(AND(ISBLANK(X2107),OR(NOT(ISBLANK(Z2107)),NOT(ISBLANK(AA2107)))),#N/A,
IF(ISBLANK(X2107),"",
IF(AND(NOT(ISERROR(VLOOKUP(X2107,MonsterTable!$A:$B,MATCH(MonsterTable!$B$1,MonsterTable!$A$1:$B$1,0),0))),OR(ISBLANK(Z2107),ISBLANK(AA2107))),#N/A,
IFERROR(VLOOKUP(X2107,MonsterTable!$A:$B,MATCH(MonsterTable!$B$1,MonsterTable!$A$1:$B$1,0),0),
IF(OR(NOT(ISBLANK(Z2107)),ISBLANK(AA2107)),#N/A,
IF(X2107="empty","empty",
VLOOKUP(X2107,MonsterGroupTable!$A:$A,1,0)))))))</f>
        <v>g601</v>
      </c>
      <c r="AA2107">
        <v>1</v>
      </c>
      <c r="AF2107" s="2" t="str">
        <f>IF(AND(ISBLANK(AE2107),OR(NOT(ISBLANK(AG2107)),NOT(ISBLANK(AH2107)))),#N/A,
IF(ISBLANK(AE2107),"",
IF(AND(NOT(ISERROR(VLOOKUP(AE2107,MonsterTable!$A:$B,MATCH(MonsterTable!$B$1,MonsterTable!$A$1:$B$1,0),0))),OR(ISBLANK(AG2107),ISBLANK(AH2107))),#N/A,
IFERROR(VLOOKUP(AE2107,MonsterTable!$A:$B,MATCH(MonsterTable!$B$1,MonsterTable!$A$1:$B$1,0),0),
IF(OR(NOT(ISBLANK(AG2107)),ISBLANK(AH2107)),#N/A,
IF(AE2107="empty","empty",
VLOOKUP(AE2107,MonsterGroupTable!$A:$A,1,0)))))))</f>
        <v/>
      </c>
      <c r="AM2107" s="2" t="str">
        <f>IF(AND(ISBLANK(AL2107),OR(NOT(ISBLANK(AN2107)),NOT(ISBLANK(AO2107)))),#N/A,
IF(ISBLANK(AL2107),"",
IF(AND(NOT(ISERROR(VLOOKUP(AL2107,MonsterTable!$A:$B,MATCH(MonsterTable!$B$1,MonsterTable!$A$1:$B$1,0),0))),OR(ISBLANK(AN2107),ISBLANK(AO2107))),#N/A,
IFERROR(VLOOKUP(AL2107,MonsterTable!$A:$B,MATCH(MonsterTable!$B$1,MonsterTable!$A$1:$B$1,0),0),
IF(OR(NOT(ISBLANK(AN2107)),ISBLANK(AO2107)),#N/A,
IF(AL2107="empty","empty",
VLOOKUP(AL2107,MonsterGroupTable!$A:$A,1,0)))))))</f>
        <v/>
      </c>
      <c r="AT2107" s="2" t="str">
        <f>IF(AND(ISBLANK(AS2107),OR(NOT(ISBLANK(AU2107)),NOT(ISBLANK(AV2107)))),#N/A,
IF(ISBLANK(AS2107),"",
IF(AND(NOT(ISERROR(VLOOKUP(AS2107,MonsterTable!$A:$B,MATCH(MonsterTable!$B$1,MonsterTable!$A$1:$B$1,0),0))),OR(ISBLANK(AU2107),ISBLANK(AV2107))),#N/A,
IFERROR(VLOOKUP(AS2107,MonsterTable!$A:$B,MATCH(MonsterTable!$B$1,MonsterTable!$A$1:$B$1,0),0),
IF(OR(NOT(ISBLANK(AU2107)),ISBLANK(AV2107)),#N/A,
IF(AS2107="empty","empty",
VLOOKUP(AS2107,MonsterGroupTable!$A:$A,1,0)))))))</f>
        <v/>
      </c>
      <c r="BA2107" s="2" t="str">
        <f>IF(AND(ISBLANK(AZ2107),OR(NOT(ISBLANK(BB2107)),NOT(ISBLANK(BC2107)))),#N/A,
IF(ISBLANK(AZ2107),"",
IF(AND(NOT(ISERROR(VLOOKUP(AZ2107,MonsterTable!$A:$B,MATCH(MonsterTable!$B$1,MonsterTable!$A$1:$B$1,0),0))),OR(ISBLANK(BB2107),ISBLANK(BC2107))),#N/A,
IFERROR(VLOOKUP(AZ2107,MonsterTable!$A:$B,MATCH(MonsterTable!$B$1,MonsterTable!$A$1:$B$1,0),0),
IF(OR(NOT(ISBLANK(BB2107)),ISBLANK(BC2107)),#N/A,
IF(AZ2107="empty","empty",
VLOOKUP(AZ2107,MonsterGroupTable!$A:$A,1,0)))))))</f>
        <v/>
      </c>
      <c r="BH2107" s="2" t="str">
        <f>IF(AND(ISBLANK(BG2107),OR(NOT(ISBLANK(BI2107)),NOT(ISBLANK(BJ2107)))),#N/A,
IF(ISBLANK(BG2107),"",
IF(AND(NOT(ISERROR(VLOOKUP(BG2107,MonsterTable!$A:$B,MATCH(MonsterTable!$B$1,MonsterTable!$A$1:$B$1,0),0))),OR(ISBLANK(BI2107),ISBLANK(BJ2107))),#N/A,
IFERROR(VLOOKUP(BG2107,MonsterTable!$A:$B,MATCH(MonsterTable!$B$1,MonsterTable!$A$1:$B$1,0),0),
IF(OR(NOT(ISBLANK(BI2107)),ISBLANK(BJ2107)),#N/A,
IF(BG2107="empty","empty",
VLOOKUP(BG2107,MonsterGroupTable!$A:$A,1,0)))))))</f>
        <v/>
      </c>
      <c r="BO2107" s="2" t="str">
        <f>IF(AND(ISBLANK(BN2107),OR(NOT(ISBLANK(BP2107)),NOT(ISBLANK(BQ2107)))),#N/A,
IF(ISBLANK(BN2107),"",
IF(AND(NOT(ISERROR(VLOOKUP(BN2107,MonsterTable!$A:$B,MATCH(MonsterTable!$B$1,MonsterTable!$A$1:$B$1,0),0))),OR(ISBLANK(BP2107),ISBLANK(BQ2107))),#N/A,
IFERROR(VLOOKUP(BN2107,MonsterTable!$A:$B,MATCH(MonsterTable!$B$1,MonsterTable!$A$1:$B$1,0),0),
IF(OR(NOT(ISBLANK(BP2107)),ISBLANK(BQ2107)),#N/A,
IF(BN2107="empty","empty",
VLOOKUP(BN2107,MonsterGroupTable!$A:$A,1,0)))))))</f>
        <v/>
      </c>
      <c r="BV2107" s="2" t="str">
        <f>IF(AND(ISBLANK(BU2107),OR(NOT(ISBLANK(BW2107)),NOT(ISBLANK(BX2107)))),#N/A,
IF(ISBLANK(BU2107),"",
IF(AND(NOT(ISERROR(VLOOKUP(BU2107,MonsterTable!$A:$B,MATCH(MonsterTable!$B$1,MonsterTable!$A$1:$B$1,0),0))),OR(ISBLANK(BW2107),ISBLANK(BX2107))),#N/A,
IFERROR(VLOOKUP(BU2107,MonsterTable!$A:$B,MATCH(MonsterTable!$B$1,MonsterTable!$A$1:$B$1,0),0),
IF(OR(NOT(ISBLANK(BW2107)),ISBLANK(BX2107)),#N/A,
IF(BU2107="empty","empty",
VLOOKUP(BU2107,MonsterGroupTable!$A:$A,1,0)))))))</f>
        <v/>
      </c>
      <c r="CC2107" s="2" t="str">
        <f>IF(AND(ISBLANK(CB2107),OR(NOT(ISBLANK(CD2107)),NOT(ISBLANK(CE2107)))),#N/A,
IF(ISBLANK(CB2107),"",
IF(AND(NOT(ISERROR(VLOOKUP(CB2107,MonsterTable!$A:$B,MATCH(MonsterTable!$B$1,MonsterTable!$A$1:$B$1,0),0))),OR(ISBLANK(CD2107),ISBLANK(CE2107))),#N/A,
IFERROR(VLOOKUP(CB2107,MonsterTable!$A:$B,MATCH(MonsterTable!$B$1,MonsterTable!$A$1:$B$1,0),0),
IF(OR(NOT(ISBLANK(CD2107)),ISBLANK(CE2107)),#N/A,
IF(CB2107="empty","empty",
VLOOKUP(CB2107,MonsterGroupTable!$A:$A,1,0)))))))</f>
        <v/>
      </c>
      <c r="CJ2107" s="2" t="str">
        <f>IF(AND(ISBLANK(CI2107),OR(NOT(ISBLANK(CK2107)),NOT(ISBLANK(CL2107)))),#N/A,
IF(ISBLANK(CI2107),"",
IF(AND(NOT(ISERROR(VLOOKUP(CI2107,MonsterTable!$A:$B,MATCH(MonsterTable!$B$1,MonsterTable!$A$1:$B$1,0),0))),OR(ISBLANK(CK2107),ISBLANK(CL2107))),#N/A,
IFERROR(VLOOKUP(CI2107,MonsterTable!$A:$B,MATCH(MonsterTable!$B$1,MonsterTable!$A$1:$B$1,0),0),
IF(OR(NOT(ISBLANK(CK2107)),ISBLANK(CL2107)),#N/A,
IF(CI2107="empty","empty",
VLOOKUP(CI2107,MonsterGroupTable!$A:$A,1,0)))))))</f>
        <v/>
      </c>
    </row>
    <row r="2108" spans="1:88">
      <c r="A2108">
        <v>60011</v>
      </c>
      <c r="B2108">
        <f t="shared" si="80"/>
        <v>1.1000000000000001</v>
      </c>
      <c r="C2108">
        <f t="shared" si="81"/>
        <v>1.1000000000000001</v>
      </c>
      <c r="F2108">
        <v>22760</v>
      </c>
      <c r="G2108">
        <v>1</v>
      </c>
      <c r="H2108">
        <v>0</v>
      </c>
      <c r="I2108">
        <v>0</v>
      </c>
      <c r="J2108">
        <v>0</v>
      </c>
      <c r="K2108" t="s">
        <v>115</v>
      </c>
      <c r="L2108" t="s">
        <v>116</v>
      </c>
      <c r="M2108" t="s">
        <v>111</v>
      </c>
      <c r="N2108" t="s">
        <v>112</v>
      </c>
      <c r="O2108">
        <v>0</v>
      </c>
      <c r="P2108">
        <v>-4.75</v>
      </c>
      <c r="Q2108">
        <v>5</v>
      </c>
      <c r="R2108">
        <v>6.4</v>
      </c>
      <c r="S2108">
        <v>-8</v>
      </c>
      <c r="T2108">
        <v>-5</v>
      </c>
      <c r="U2108">
        <v>-6</v>
      </c>
      <c r="V2108">
        <v>-3</v>
      </c>
      <c r="W2108" t="str">
        <f t="shared" si="76"/>
        <v>g601,1</v>
      </c>
      <c r="X2108" s="1" t="s">
        <v>113</v>
      </c>
      <c r="Y2108" s="2" t="str">
        <f>IF(AND(ISBLANK(X2108),OR(NOT(ISBLANK(Z2108)),NOT(ISBLANK(AA2108)))),#N/A,
IF(ISBLANK(X2108),"",
IF(AND(NOT(ISERROR(VLOOKUP(X2108,MonsterTable!$A:$B,MATCH(MonsterTable!$B$1,MonsterTable!$A$1:$B$1,0),0))),OR(ISBLANK(Z2108),ISBLANK(AA2108))),#N/A,
IFERROR(VLOOKUP(X2108,MonsterTable!$A:$B,MATCH(MonsterTable!$B$1,MonsterTable!$A$1:$B$1,0),0),
IF(OR(NOT(ISBLANK(Z2108)),ISBLANK(AA2108)),#N/A,
IF(X2108="empty","empty",
VLOOKUP(X2108,MonsterGroupTable!$A:$A,1,0)))))))</f>
        <v>g601</v>
      </c>
      <c r="AA2108">
        <v>1</v>
      </c>
      <c r="AF2108" s="2" t="str">
        <f>IF(AND(ISBLANK(AE2108),OR(NOT(ISBLANK(AG2108)),NOT(ISBLANK(AH2108)))),#N/A,
IF(ISBLANK(AE2108),"",
IF(AND(NOT(ISERROR(VLOOKUP(AE2108,MonsterTable!$A:$B,MATCH(MonsterTable!$B$1,MonsterTable!$A$1:$B$1,0),0))),OR(ISBLANK(AG2108),ISBLANK(AH2108))),#N/A,
IFERROR(VLOOKUP(AE2108,MonsterTable!$A:$B,MATCH(MonsterTable!$B$1,MonsterTable!$A$1:$B$1,0),0),
IF(OR(NOT(ISBLANK(AG2108)),ISBLANK(AH2108)),#N/A,
IF(AE2108="empty","empty",
VLOOKUP(AE2108,MonsterGroupTable!$A:$A,1,0)))))))</f>
        <v/>
      </c>
      <c r="AM2108" s="2" t="str">
        <f>IF(AND(ISBLANK(AL2108),OR(NOT(ISBLANK(AN2108)),NOT(ISBLANK(AO2108)))),#N/A,
IF(ISBLANK(AL2108),"",
IF(AND(NOT(ISERROR(VLOOKUP(AL2108,MonsterTable!$A:$B,MATCH(MonsterTable!$B$1,MonsterTable!$A$1:$B$1,0),0))),OR(ISBLANK(AN2108),ISBLANK(AO2108))),#N/A,
IFERROR(VLOOKUP(AL2108,MonsterTable!$A:$B,MATCH(MonsterTable!$B$1,MonsterTable!$A$1:$B$1,0),0),
IF(OR(NOT(ISBLANK(AN2108)),ISBLANK(AO2108)),#N/A,
IF(AL2108="empty","empty",
VLOOKUP(AL2108,MonsterGroupTable!$A:$A,1,0)))))))</f>
        <v/>
      </c>
      <c r="AT2108" s="2" t="str">
        <f>IF(AND(ISBLANK(AS2108),OR(NOT(ISBLANK(AU2108)),NOT(ISBLANK(AV2108)))),#N/A,
IF(ISBLANK(AS2108),"",
IF(AND(NOT(ISERROR(VLOOKUP(AS2108,MonsterTable!$A:$B,MATCH(MonsterTable!$B$1,MonsterTable!$A$1:$B$1,0),0))),OR(ISBLANK(AU2108),ISBLANK(AV2108))),#N/A,
IFERROR(VLOOKUP(AS2108,MonsterTable!$A:$B,MATCH(MonsterTable!$B$1,MonsterTable!$A$1:$B$1,0),0),
IF(OR(NOT(ISBLANK(AU2108)),ISBLANK(AV2108)),#N/A,
IF(AS2108="empty","empty",
VLOOKUP(AS2108,MonsterGroupTable!$A:$A,1,0)))))))</f>
        <v/>
      </c>
      <c r="BA2108" s="2" t="str">
        <f>IF(AND(ISBLANK(AZ2108),OR(NOT(ISBLANK(BB2108)),NOT(ISBLANK(BC2108)))),#N/A,
IF(ISBLANK(AZ2108),"",
IF(AND(NOT(ISERROR(VLOOKUP(AZ2108,MonsterTable!$A:$B,MATCH(MonsterTable!$B$1,MonsterTable!$A$1:$B$1,0),0))),OR(ISBLANK(BB2108),ISBLANK(BC2108))),#N/A,
IFERROR(VLOOKUP(AZ2108,MonsterTable!$A:$B,MATCH(MonsterTable!$B$1,MonsterTable!$A$1:$B$1,0),0),
IF(OR(NOT(ISBLANK(BB2108)),ISBLANK(BC2108)),#N/A,
IF(AZ2108="empty","empty",
VLOOKUP(AZ2108,MonsterGroupTable!$A:$A,1,0)))))))</f>
        <v/>
      </c>
      <c r="BH2108" s="2" t="str">
        <f>IF(AND(ISBLANK(BG2108),OR(NOT(ISBLANK(BI2108)),NOT(ISBLANK(BJ2108)))),#N/A,
IF(ISBLANK(BG2108),"",
IF(AND(NOT(ISERROR(VLOOKUP(BG2108,MonsterTable!$A:$B,MATCH(MonsterTable!$B$1,MonsterTable!$A$1:$B$1,0),0))),OR(ISBLANK(BI2108),ISBLANK(BJ2108))),#N/A,
IFERROR(VLOOKUP(BG2108,MonsterTable!$A:$B,MATCH(MonsterTable!$B$1,MonsterTable!$A$1:$B$1,0),0),
IF(OR(NOT(ISBLANK(BI2108)),ISBLANK(BJ2108)),#N/A,
IF(BG2108="empty","empty",
VLOOKUP(BG2108,MonsterGroupTable!$A:$A,1,0)))))))</f>
        <v/>
      </c>
      <c r="BO2108" s="2" t="str">
        <f>IF(AND(ISBLANK(BN2108),OR(NOT(ISBLANK(BP2108)),NOT(ISBLANK(BQ2108)))),#N/A,
IF(ISBLANK(BN2108),"",
IF(AND(NOT(ISERROR(VLOOKUP(BN2108,MonsterTable!$A:$B,MATCH(MonsterTable!$B$1,MonsterTable!$A$1:$B$1,0),0))),OR(ISBLANK(BP2108),ISBLANK(BQ2108))),#N/A,
IFERROR(VLOOKUP(BN2108,MonsterTable!$A:$B,MATCH(MonsterTable!$B$1,MonsterTable!$A$1:$B$1,0),0),
IF(OR(NOT(ISBLANK(BP2108)),ISBLANK(BQ2108)),#N/A,
IF(BN2108="empty","empty",
VLOOKUP(BN2108,MonsterGroupTable!$A:$A,1,0)))))))</f>
        <v/>
      </c>
      <c r="BV2108" s="2" t="str">
        <f>IF(AND(ISBLANK(BU2108),OR(NOT(ISBLANK(BW2108)),NOT(ISBLANK(BX2108)))),#N/A,
IF(ISBLANK(BU2108),"",
IF(AND(NOT(ISERROR(VLOOKUP(BU2108,MonsterTable!$A:$B,MATCH(MonsterTable!$B$1,MonsterTable!$A$1:$B$1,0),0))),OR(ISBLANK(BW2108),ISBLANK(BX2108))),#N/A,
IFERROR(VLOOKUP(BU2108,MonsterTable!$A:$B,MATCH(MonsterTable!$B$1,MonsterTable!$A$1:$B$1,0),0),
IF(OR(NOT(ISBLANK(BW2108)),ISBLANK(BX2108)),#N/A,
IF(BU2108="empty","empty",
VLOOKUP(BU2108,MonsterGroupTable!$A:$A,1,0)))))))</f>
        <v/>
      </c>
      <c r="CC2108" s="2" t="str">
        <f>IF(AND(ISBLANK(CB2108),OR(NOT(ISBLANK(CD2108)),NOT(ISBLANK(CE2108)))),#N/A,
IF(ISBLANK(CB2108),"",
IF(AND(NOT(ISERROR(VLOOKUP(CB2108,MonsterTable!$A:$B,MATCH(MonsterTable!$B$1,MonsterTable!$A$1:$B$1,0),0))),OR(ISBLANK(CD2108),ISBLANK(CE2108))),#N/A,
IFERROR(VLOOKUP(CB2108,MonsterTable!$A:$B,MATCH(MonsterTable!$B$1,MonsterTable!$A$1:$B$1,0),0),
IF(OR(NOT(ISBLANK(CD2108)),ISBLANK(CE2108)),#N/A,
IF(CB2108="empty","empty",
VLOOKUP(CB2108,MonsterGroupTable!$A:$A,1,0)))))))</f>
        <v/>
      </c>
      <c r="CJ2108" s="2" t="str">
        <f>IF(AND(ISBLANK(CI2108),OR(NOT(ISBLANK(CK2108)),NOT(ISBLANK(CL2108)))),#N/A,
IF(ISBLANK(CI2108),"",
IF(AND(NOT(ISERROR(VLOOKUP(CI2108,MonsterTable!$A:$B,MATCH(MonsterTable!$B$1,MonsterTable!$A$1:$B$1,0),0))),OR(ISBLANK(CK2108),ISBLANK(CL2108))),#N/A,
IFERROR(VLOOKUP(CI2108,MonsterTable!$A:$B,MATCH(MonsterTable!$B$1,MonsterTable!$A$1:$B$1,0),0),
IF(OR(NOT(ISBLANK(CK2108)),ISBLANK(CL2108)),#N/A,
IF(CI2108="empty","empty",
VLOOKUP(CI2108,MonsterGroupTable!$A:$A,1,0)))))))</f>
        <v/>
      </c>
    </row>
    <row r="2109" spans="1:88">
      <c r="A2109">
        <v>60012</v>
      </c>
      <c r="B2109">
        <f t="shared" si="80"/>
        <v>1.1000000000000001</v>
      </c>
      <c r="C2109">
        <f t="shared" si="81"/>
        <v>1.1000000000000001</v>
      </c>
      <c r="F2109">
        <v>29660</v>
      </c>
      <c r="G2109">
        <v>1</v>
      </c>
      <c r="H2109">
        <v>0</v>
      </c>
      <c r="I2109">
        <v>0</v>
      </c>
      <c r="J2109">
        <v>0</v>
      </c>
      <c r="K2109" t="s">
        <v>115</v>
      </c>
      <c r="L2109" t="s">
        <v>116</v>
      </c>
      <c r="M2109" t="s">
        <v>111</v>
      </c>
      <c r="N2109" t="s">
        <v>112</v>
      </c>
      <c r="O2109">
        <v>0</v>
      </c>
      <c r="P2109">
        <v>-4.75</v>
      </c>
      <c r="Q2109">
        <v>5</v>
      </c>
      <c r="R2109">
        <v>6.4</v>
      </c>
      <c r="S2109">
        <v>-8</v>
      </c>
      <c r="T2109">
        <v>-5</v>
      </c>
      <c r="U2109">
        <v>-6</v>
      </c>
      <c r="V2109">
        <v>-3</v>
      </c>
      <c r="W2109" t="str">
        <f t="shared" si="76"/>
        <v>g601,1</v>
      </c>
      <c r="X2109" s="1" t="s">
        <v>113</v>
      </c>
      <c r="Y2109" s="2" t="str">
        <f>IF(AND(ISBLANK(X2109),OR(NOT(ISBLANK(Z2109)),NOT(ISBLANK(AA2109)))),#N/A,
IF(ISBLANK(X2109),"",
IF(AND(NOT(ISERROR(VLOOKUP(X2109,MonsterTable!$A:$B,MATCH(MonsterTable!$B$1,MonsterTable!$A$1:$B$1,0),0))),OR(ISBLANK(Z2109),ISBLANK(AA2109))),#N/A,
IFERROR(VLOOKUP(X2109,MonsterTable!$A:$B,MATCH(MonsterTable!$B$1,MonsterTable!$A$1:$B$1,0),0),
IF(OR(NOT(ISBLANK(Z2109)),ISBLANK(AA2109)),#N/A,
IF(X2109="empty","empty",
VLOOKUP(X2109,MonsterGroupTable!$A:$A,1,0)))))))</f>
        <v>g601</v>
      </c>
      <c r="AA2109">
        <v>1</v>
      </c>
      <c r="AF2109" s="2" t="str">
        <f>IF(AND(ISBLANK(AE2109),OR(NOT(ISBLANK(AG2109)),NOT(ISBLANK(AH2109)))),#N/A,
IF(ISBLANK(AE2109),"",
IF(AND(NOT(ISERROR(VLOOKUP(AE2109,MonsterTable!$A:$B,MATCH(MonsterTable!$B$1,MonsterTable!$A$1:$B$1,0),0))),OR(ISBLANK(AG2109),ISBLANK(AH2109))),#N/A,
IFERROR(VLOOKUP(AE2109,MonsterTable!$A:$B,MATCH(MonsterTable!$B$1,MonsterTable!$A$1:$B$1,0),0),
IF(OR(NOT(ISBLANK(AG2109)),ISBLANK(AH2109)),#N/A,
IF(AE2109="empty","empty",
VLOOKUP(AE2109,MonsterGroupTable!$A:$A,1,0)))))))</f>
        <v/>
      </c>
      <c r="AM2109" s="2" t="str">
        <f>IF(AND(ISBLANK(AL2109),OR(NOT(ISBLANK(AN2109)),NOT(ISBLANK(AO2109)))),#N/A,
IF(ISBLANK(AL2109),"",
IF(AND(NOT(ISERROR(VLOOKUP(AL2109,MonsterTable!$A:$B,MATCH(MonsterTable!$B$1,MonsterTable!$A$1:$B$1,0),0))),OR(ISBLANK(AN2109),ISBLANK(AO2109))),#N/A,
IFERROR(VLOOKUP(AL2109,MonsterTable!$A:$B,MATCH(MonsterTable!$B$1,MonsterTable!$A$1:$B$1,0),0),
IF(OR(NOT(ISBLANK(AN2109)),ISBLANK(AO2109)),#N/A,
IF(AL2109="empty","empty",
VLOOKUP(AL2109,MonsterGroupTable!$A:$A,1,0)))))))</f>
        <v/>
      </c>
      <c r="AT2109" s="2" t="str">
        <f>IF(AND(ISBLANK(AS2109),OR(NOT(ISBLANK(AU2109)),NOT(ISBLANK(AV2109)))),#N/A,
IF(ISBLANK(AS2109),"",
IF(AND(NOT(ISERROR(VLOOKUP(AS2109,MonsterTable!$A:$B,MATCH(MonsterTable!$B$1,MonsterTable!$A$1:$B$1,0),0))),OR(ISBLANK(AU2109),ISBLANK(AV2109))),#N/A,
IFERROR(VLOOKUP(AS2109,MonsterTable!$A:$B,MATCH(MonsterTable!$B$1,MonsterTable!$A$1:$B$1,0),0),
IF(OR(NOT(ISBLANK(AU2109)),ISBLANK(AV2109)),#N/A,
IF(AS2109="empty","empty",
VLOOKUP(AS2109,MonsterGroupTable!$A:$A,1,0)))))))</f>
        <v/>
      </c>
      <c r="BA2109" s="2" t="str">
        <f>IF(AND(ISBLANK(AZ2109),OR(NOT(ISBLANK(BB2109)),NOT(ISBLANK(BC2109)))),#N/A,
IF(ISBLANK(AZ2109),"",
IF(AND(NOT(ISERROR(VLOOKUP(AZ2109,MonsterTable!$A:$B,MATCH(MonsterTable!$B$1,MonsterTable!$A$1:$B$1,0),0))),OR(ISBLANK(BB2109),ISBLANK(BC2109))),#N/A,
IFERROR(VLOOKUP(AZ2109,MonsterTable!$A:$B,MATCH(MonsterTable!$B$1,MonsterTable!$A$1:$B$1,0),0),
IF(OR(NOT(ISBLANK(BB2109)),ISBLANK(BC2109)),#N/A,
IF(AZ2109="empty","empty",
VLOOKUP(AZ2109,MonsterGroupTable!$A:$A,1,0)))))))</f>
        <v/>
      </c>
      <c r="BH2109" s="2" t="str">
        <f>IF(AND(ISBLANK(BG2109),OR(NOT(ISBLANK(BI2109)),NOT(ISBLANK(BJ2109)))),#N/A,
IF(ISBLANK(BG2109),"",
IF(AND(NOT(ISERROR(VLOOKUP(BG2109,MonsterTable!$A:$B,MATCH(MonsterTable!$B$1,MonsterTable!$A$1:$B$1,0),0))),OR(ISBLANK(BI2109),ISBLANK(BJ2109))),#N/A,
IFERROR(VLOOKUP(BG2109,MonsterTable!$A:$B,MATCH(MonsterTable!$B$1,MonsterTable!$A$1:$B$1,0),0),
IF(OR(NOT(ISBLANK(BI2109)),ISBLANK(BJ2109)),#N/A,
IF(BG2109="empty","empty",
VLOOKUP(BG2109,MonsterGroupTable!$A:$A,1,0)))))))</f>
        <v/>
      </c>
      <c r="BO2109" s="2" t="str">
        <f>IF(AND(ISBLANK(BN2109),OR(NOT(ISBLANK(BP2109)),NOT(ISBLANK(BQ2109)))),#N/A,
IF(ISBLANK(BN2109),"",
IF(AND(NOT(ISERROR(VLOOKUP(BN2109,MonsterTable!$A:$B,MATCH(MonsterTable!$B$1,MonsterTable!$A$1:$B$1,0),0))),OR(ISBLANK(BP2109),ISBLANK(BQ2109))),#N/A,
IFERROR(VLOOKUP(BN2109,MonsterTable!$A:$B,MATCH(MonsterTable!$B$1,MonsterTable!$A$1:$B$1,0),0),
IF(OR(NOT(ISBLANK(BP2109)),ISBLANK(BQ2109)),#N/A,
IF(BN2109="empty","empty",
VLOOKUP(BN2109,MonsterGroupTable!$A:$A,1,0)))))))</f>
        <v/>
      </c>
      <c r="BV2109" s="2" t="str">
        <f>IF(AND(ISBLANK(BU2109),OR(NOT(ISBLANK(BW2109)),NOT(ISBLANK(BX2109)))),#N/A,
IF(ISBLANK(BU2109),"",
IF(AND(NOT(ISERROR(VLOOKUP(BU2109,MonsterTable!$A:$B,MATCH(MonsterTable!$B$1,MonsterTable!$A$1:$B$1,0),0))),OR(ISBLANK(BW2109),ISBLANK(BX2109))),#N/A,
IFERROR(VLOOKUP(BU2109,MonsterTable!$A:$B,MATCH(MonsterTable!$B$1,MonsterTable!$A$1:$B$1,0),0),
IF(OR(NOT(ISBLANK(BW2109)),ISBLANK(BX2109)),#N/A,
IF(BU2109="empty","empty",
VLOOKUP(BU2109,MonsterGroupTable!$A:$A,1,0)))))))</f>
        <v/>
      </c>
      <c r="CC2109" s="2" t="str">
        <f>IF(AND(ISBLANK(CB2109),OR(NOT(ISBLANK(CD2109)),NOT(ISBLANK(CE2109)))),#N/A,
IF(ISBLANK(CB2109),"",
IF(AND(NOT(ISERROR(VLOOKUP(CB2109,MonsterTable!$A:$B,MATCH(MonsterTable!$B$1,MonsterTable!$A$1:$B$1,0),0))),OR(ISBLANK(CD2109),ISBLANK(CE2109))),#N/A,
IFERROR(VLOOKUP(CB2109,MonsterTable!$A:$B,MATCH(MonsterTable!$B$1,MonsterTable!$A$1:$B$1,0),0),
IF(OR(NOT(ISBLANK(CD2109)),ISBLANK(CE2109)),#N/A,
IF(CB2109="empty","empty",
VLOOKUP(CB2109,MonsterGroupTable!$A:$A,1,0)))))))</f>
        <v/>
      </c>
      <c r="CJ2109" s="2" t="str">
        <f>IF(AND(ISBLANK(CI2109),OR(NOT(ISBLANK(CK2109)),NOT(ISBLANK(CL2109)))),#N/A,
IF(ISBLANK(CI2109),"",
IF(AND(NOT(ISERROR(VLOOKUP(CI2109,MonsterTable!$A:$B,MATCH(MonsterTable!$B$1,MonsterTable!$A$1:$B$1,0),0))),OR(ISBLANK(CK2109),ISBLANK(CL2109))),#N/A,
IFERROR(VLOOKUP(CI2109,MonsterTable!$A:$B,MATCH(MonsterTable!$B$1,MonsterTable!$A$1:$B$1,0),0),
IF(OR(NOT(ISBLANK(CK2109)),ISBLANK(CL2109)),#N/A,
IF(CI2109="empty","empty",
VLOOKUP(CI2109,MonsterGroupTable!$A:$A,1,0)))))))</f>
        <v/>
      </c>
    </row>
    <row r="2110" spans="1:88">
      <c r="A2110">
        <v>60013</v>
      </c>
      <c r="B2110">
        <f t="shared" si="80"/>
        <v>1.1000000000000001</v>
      </c>
      <c r="C2110">
        <f t="shared" si="81"/>
        <v>1.1000000000000001</v>
      </c>
      <c r="F2110">
        <v>37184</v>
      </c>
      <c r="G2110">
        <v>1</v>
      </c>
      <c r="H2110">
        <v>0</v>
      </c>
      <c r="I2110">
        <v>0</v>
      </c>
      <c r="J2110">
        <v>0</v>
      </c>
      <c r="K2110" t="s">
        <v>115</v>
      </c>
      <c r="L2110" t="s">
        <v>116</v>
      </c>
      <c r="M2110" t="s">
        <v>111</v>
      </c>
      <c r="N2110" t="s">
        <v>112</v>
      </c>
      <c r="O2110">
        <v>0</v>
      </c>
      <c r="P2110">
        <v>-4.75</v>
      </c>
      <c r="Q2110">
        <v>5</v>
      </c>
      <c r="R2110">
        <v>6.4</v>
      </c>
      <c r="S2110">
        <v>-8</v>
      </c>
      <c r="T2110">
        <v>-5</v>
      </c>
      <c r="U2110">
        <v>-6</v>
      </c>
      <c r="V2110">
        <v>-3</v>
      </c>
      <c r="W2110" t="str">
        <f t="shared" si="76"/>
        <v>g601,1</v>
      </c>
      <c r="X2110" s="1" t="s">
        <v>113</v>
      </c>
      <c r="Y2110" s="2" t="str">
        <f>IF(AND(ISBLANK(X2110),OR(NOT(ISBLANK(Z2110)),NOT(ISBLANK(AA2110)))),#N/A,
IF(ISBLANK(X2110),"",
IF(AND(NOT(ISERROR(VLOOKUP(X2110,MonsterTable!$A:$B,MATCH(MonsterTable!$B$1,MonsterTable!$A$1:$B$1,0),0))),OR(ISBLANK(Z2110),ISBLANK(AA2110))),#N/A,
IFERROR(VLOOKUP(X2110,MonsterTable!$A:$B,MATCH(MonsterTable!$B$1,MonsterTable!$A$1:$B$1,0),0),
IF(OR(NOT(ISBLANK(Z2110)),ISBLANK(AA2110)),#N/A,
IF(X2110="empty","empty",
VLOOKUP(X2110,MonsterGroupTable!$A:$A,1,0)))))))</f>
        <v>g601</v>
      </c>
      <c r="AA2110">
        <v>1</v>
      </c>
      <c r="AF2110" s="2" t="str">
        <f>IF(AND(ISBLANK(AE2110),OR(NOT(ISBLANK(AG2110)),NOT(ISBLANK(AH2110)))),#N/A,
IF(ISBLANK(AE2110),"",
IF(AND(NOT(ISERROR(VLOOKUP(AE2110,MonsterTable!$A:$B,MATCH(MonsterTable!$B$1,MonsterTable!$A$1:$B$1,0),0))),OR(ISBLANK(AG2110),ISBLANK(AH2110))),#N/A,
IFERROR(VLOOKUP(AE2110,MonsterTable!$A:$B,MATCH(MonsterTable!$B$1,MonsterTable!$A$1:$B$1,0),0),
IF(OR(NOT(ISBLANK(AG2110)),ISBLANK(AH2110)),#N/A,
IF(AE2110="empty","empty",
VLOOKUP(AE2110,MonsterGroupTable!$A:$A,1,0)))))))</f>
        <v/>
      </c>
      <c r="AM2110" s="2" t="str">
        <f>IF(AND(ISBLANK(AL2110),OR(NOT(ISBLANK(AN2110)),NOT(ISBLANK(AO2110)))),#N/A,
IF(ISBLANK(AL2110),"",
IF(AND(NOT(ISERROR(VLOOKUP(AL2110,MonsterTable!$A:$B,MATCH(MonsterTable!$B$1,MonsterTable!$A$1:$B$1,0),0))),OR(ISBLANK(AN2110),ISBLANK(AO2110))),#N/A,
IFERROR(VLOOKUP(AL2110,MonsterTable!$A:$B,MATCH(MonsterTable!$B$1,MonsterTable!$A$1:$B$1,0),0),
IF(OR(NOT(ISBLANK(AN2110)),ISBLANK(AO2110)),#N/A,
IF(AL2110="empty","empty",
VLOOKUP(AL2110,MonsterGroupTable!$A:$A,1,0)))))))</f>
        <v/>
      </c>
      <c r="AT2110" s="2" t="str">
        <f>IF(AND(ISBLANK(AS2110),OR(NOT(ISBLANK(AU2110)),NOT(ISBLANK(AV2110)))),#N/A,
IF(ISBLANK(AS2110),"",
IF(AND(NOT(ISERROR(VLOOKUP(AS2110,MonsterTable!$A:$B,MATCH(MonsterTable!$B$1,MonsterTable!$A$1:$B$1,0),0))),OR(ISBLANK(AU2110),ISBLANK(AV2110))),#N/A,
IFERROR(VLOOKUP(AS2110,MonsterTable!$A:$B,MATCH(MonsterTable!$B$1,MonsterTable!$A$1:$B$1,0),0),
IF(OR(NOT(ISBLANK(AU2110)),ISBLANK(AV2110)),#N/A,
IF(AS2110="empty","empty",
VLOOKUP(AS2110,MonsterGroupTable!$A:$A,1,0)))))))</f>
        <v/>
      </c>
      <c r="BA2110" s="2" t="str">
        <f>IF(AND(ISBLANK(AZ2110),OR(NOT(ISBLANK(BB2110)),NOT(ISBLANK(BC2110)))),#N/A,
IF(ISBLANK(AZ2110),"",
IF(AND(NOT(ISERROR(VLOOKUP(AZ2110,MonsterTable!$A:$B,MATCH(MonsterTable!$B$1,MonsterTable!$A$1:$B$1,0),0))),OR(ISBLANK(BB2110),ISBLANK(BC2110))),#N/A,
IFERROR(VLOOKUP(AZ2110,MonsterTable!$A:$B,MATCH(MonsterTable!$B$1,MonsterTable!$A$1:$B$1,0),0),
IF(OR(NOT(ISBLANK(BB2110)),ISBLANK(BC2110)),#N/A,
IF(AZ2110="empty","empty",
VLOOKUP(AZ2110,MonsterGroupTable!$A:$A,1,0)))))))</f>
        <v/>
      </c>
      <c r="BH2110" s="2" t="str">
        <f>IF(AND(ISBLANK(BG2110),OR(NOT(ISBLANK(BI2110)),NOT(ISBLANK(BJ2110)))),#N/A,
IF(ISBLANK(BG2110),"",
IF(AND(NOT(ISERROR(VLOOKUP(BG2110,MonsterTable!$A:$B,MATCH(MonsterTable!$B$1,MonsterTable!$A$1:$B$1,0),0))),OR(ISBLANK(BI2110),ISBLANK(BJ2110))),#N/A,
IFERROR(VLOOKUP(BG2110,MonsterTable!$A:$B,MATCH(MonsterTable!$B$1,MonsterTable!$A$1:$B$1,0),0),
IF(OR(NOT(ISBLANK(BI2110)),ISBLANK(BJ2110)),#N/A,
IF(BG2110="empty","empty",
VLOOKUP(BG2110,MonsterGroupTable!$A:$A,1,0)))))))</f>
        <v/>
      </c>
      <c r="BO2110" s="2" t="str">
        <f>IF(AND(ISBLANK(BN2110),OR(NOT(ISBLANK(BP2110)),NOT(ISBLANK(BQ2110)))),#N/A,
IF(ISBLANK(BN2110),"",
IF(AND(NOT(ISERROR(VLOOKUP(BN2110,MonsterTable!$A:$B,MATCH(MonsterTable!$B$1,MonsterTable!$A$1:$B$1,0),0))),OR(ISBLANK(BP2110),ISBLANK(BQ2110))),#N/A,
IFERROR(VLOOKUP(BN2110,MonsterTable!$A:$B,MATCH(MonsterTable!$B$1,MonsterTable!$A$1:$B$1,0),0),
IF(OR(NOT(ISBLANK(BP2110)),ISBLANK(BQ2110)),#N/A,
IF(BN2110="empty","empty",
VLOOKUP(BN2110,MonsterGroupTable!$A:$A,1,0)))))))</f>
        <v/>
      </c>
      <c r="BV2110" s="2" t="str">
        <f>IF(AND(ISBLANK(BU2110),OR(NOT(ISBLANK(BW2110)),NOT(ISBLANK(BX2110)))),#N/A,
IF(ISBLANK(BU2110),"",
IF(AND(NOT(ISERROR(VLOOKUP(BU2110,MonsterTable!$A:$B,MATCH(MonsterTable!$B$1,MonsterTable!$A$1:$B$1,0),0))),OR(ISBLANK(BW2110),ISBLANK(BX2110))),#N/A,
IFERROR(VLOOKUP(BU2110,MonsterTable!$A:$B,MATCH(MonsterTable!$B$1,MonsterTable!$A$1:$B$1,0),0),
IF(OR(NOT(ISBLANK(BW2110)),ISBLANK(BX2110)),#N/A,
IF(BU2110="empty","empty",
VLOOKUP(BU2110,MonsterGroupTable!$A:$A,1,0)))))))</f>
        <v/>
      </c>
      <c r="CC2110" s="2" t="str">
        <f>IF(AND(ISBLANK(CB2110),OR(NOT(ISBLANK(CD2110)),NOT(ISBLANK(CE2110)))),#N/A,
IF(ISBLANK(CB2110),"",
IF(AND(NOT(ISERROR(VLOOKUP(CB2110,MonsterTable!$A:$B,MATCH(MonsterTable!$B$1,MonsterTable!$A$1:$B$1,0),0))),OR(ISBLANK(CD2110),ISBLANK(CE2110))),#N/A,
IFERROR(VLOOKUP(CB2110,MonsterTable!$A:$B,MATCH(MonsterTable!$B$1,MonsterTable!$A$1:$B$1,0),0),
IF(OR(NOT(ISBLANK(CD2110)),ISBLANK(CE2110)),#N/A,
IF(CB2110="empty","empty",
VLOOKUP(CB2110,MonsterGroupTable!$A:$A,1,0)))))))</f>
        <v/>
      </c>
      <c r="CJ2110" s="2" t="str">
        <f>IF(AND(ISBLANK(CI2110),OR(NOT(ISBLANK(CK2110)),NOT(ISBLANK(CL2110)))),#N/A,
IF(ISBLANK(CI2110),"",
IF(AND(NOT(ISERROR(VLOOKUP(CI2110,MonsterTable!$A:$B,MATCH(MonsterTable!$B$1,MonsterTable!$A$1:$B$1,0),0))),OR(ISBLANK(CK2110),ISBLANK(CL2110))),#N/A,
IFERROR(VLOOKUP(CI2110,MonsterTable!$A:$B,MATCH(MonsterTable!$B$1,MonsterTable!$A$1:$B$1,0),0),
IF(OR(NOT(ISBLANK(CK2110)),ISBLANK(CL2110)),#N/A,
IF(CI2110="empty","empty",
VLOOKUP(CI2110,MonsterGroupTable!$A:$A,1,0)))))))</f>
        <v/>
      </c>
    </row>
    <row r="2111" spans="1:88">
      <c r="A2111">
        <v>60014</v>
      </c>
      <c r="B2111">
        <f t="shared" si="80"/>
        <v>1.1000000000000001</v>
      </c>
      <c r="C2111">
        <f t="shared" si="81"/>
        <v>1.1000000000000001</v>
      </c>
      <c r="F2111">
        <v>46844</v>
      </c>
      <c r="G2111">
        <v>1</v>
      </c>
      <c r="H2111">
        <v>0</v>
      </c>
      <c r="I2111">
        <v>0</v>
      </c>
      <c r="J2111">
        <v>0</v>
      </c>
      <c r="K2111" t="s">
        <v>115</v>
      </c>
      <c r="L2111" t="s">
        <v>116</v>
      </c>
      <c r="M2111" t="s">
        <v>111</v>
      </c>
      <c r="N2111" t="s">
        <v>112</v>
      </c>
      <c r="O2111">
        <v>0</v>
      </c>
      <c r="P2111">
        <v>-4.75</v>
      </c>
      <c r="Q2111">
        <v>5</v>
      </c>
      <c r="R2111">
        <v>6.4</v>
      </c>
      <c r="S2111">
        <v>-8</v>
      </c>
      <c r="T2111">
        <v>-5</v>
      </c>
      <c r="U2111">
        <v>-6</v>
      </c>
      <c r="V2111">
        <v>-3</v>
      </c>
      <c r="W2111" t="str">
        <f t="shared" si="76"/>
        <v>g601,1</v>
      </c>
      <c r="X2111" s="1" t="s">
        <v>113</v>
      </c>
      <c r="Y2111" s="2" t="str">
        <f>IF(AND(ISBLANK(X2111),OR(NOT(ISBLANK(Z2111)),NOT(ISBLANK(AA2111)))),#N/A,
IF(ISBLANK(X2111),"",
IF(AND(NOT(ISERROR(VLOOKUP(X2111,MonsterTable!$A:$B,MATCH(MonsterTable!$B$1,MonsterTable!$A$1:$B$1,0),0))),OR(ISBLANK(Z2111),ISBLANK(AA2111))),#N/A,
IFERROR(VLOOKUP(X2111,MonsterTable!$A:$B,MATCH(MonsterTable!$B$1,MonsterTable!$A$1:$B$1,0),0),
IF(OR(NOT(ISBLANK(Z2111)),ISBLANK(AA2111)),#N/A,
IF(X2111="empty","empty",
VLOOKUP(X2111,MonsterGroupTable!$A:$A,1,0)))))))</f>
        <v>g601</v>
      </c>
      <c r="AA2111">
        <v>1</v>
      </c>
      <c r="AF2111" s="2" t="str">
        <f>IF(AND(ISBLANK(AE2111),OR(NOT(ISBLANK(AG2111)),NOT(ISBLANK(AH2111)))),#N/A,
IF(ISBLANK(AE2111),"",
IF(AND(NOT(ISERROR(VLOOKUP(AE2111,MonsterTable!$A:$B,MATCH(MonsterTable!$B$1,MonsterTable!$A$1:$B$1,0),0))),OR(ISBLANK(AG2111),ISBLANK(AH2111))),#N/A,
IFERROR(VLOOKUP(AE2111,MonsterTable!$A:$B,MATCH(MonsterTable!$B$1,MonsterTable!$A$1:$B$1,0),0),
IF(OR(NOT(ISBLANK(AG2111)),ISBLANK(AH2111)),#N/A,
IF(AE2111="empty","empty",
VLOOKUP(AE2111,MonsterGroupTable!$A:$A,1,0)))))))</f>
        <v/>
      </c>
      <c r="AM2111" s="2" t="str">
        <f>IF(AND(ISBLANK(AL2111),OR(NOT(ISBLANK(AN2111)),NOT(ISBLANK(AO2111)))),#N/A,
IF(ISBLANK(AL2111),"",
IF(AND(NOT(ISERROR(VLOOKUP(AL2111,MonsterTable!$A:$B,MATCH(MonsterTable!$B$1,MonsterTable!$A$1:$B$1,0),0))),OR(ISBLANK(AN2111),ISBLANK(AO2111))),#N/A,
IFERROR(VLOOKUP(AL2111,MonsterTable!$A:$B,MATCH(MonsterTable!$B$1,MonsterTable!$A$1:$B$1,0),0),
IF(OR(NOT(ISBLANK(AN2111)),ISBLANK(AO2111)),#N/A,
IF(AL2111="empty","empty",
VLOOKUP(AL2111,MonsterGroupTable!$A:$A,1,0)))))))</f>
        <v/>
      </c>
      <c r="AT2111" s="2" t="str">
        <f>IF(AND(ISBLANK(AS2111),OR(NOT(ISBLANK(AU2111)),NOT(ISBLANK(AV2111)))),#N/A,
IF(ISBLANK(AS2111),"",
IF(AND(NOT(ISERROR(VLOOKUP(AS2111,MonsterTable!$A:$B,MATCH(MonsterTable!$B$1,MonsterTable!$A$1:$B$1,0),0))),OR(ISBLANK(AU2111),ISBLANK(AV2111))),#N/A,
IFERROR(VLOOKUP(AS2111,MonsterTable!$A:$B,MATCH(MonsterTable!$B$1,MonsterTable!$A$1:$B$1,0),0),
IF(OR(NOT(ISBLANK(AU2111)),ISBLANK(AV2111)),#N/A,
IF(AS2111="empty","empty",
VLOOKUP(AS2111,MonsterGroupTable!$A:$A,1,0)))))))</f>
        <v/>
      </c>
      <c r="BA2111" s="2" t="str">
        <f>IF(AND(ISBLANK(AZ2111),OR(NOT(ISBLANK(BB2111)),NOT(ISBLANK(BC2111)))),#N/A,
IF(ISBLANK(AZ2111),"",
IF(AND(NOT(ISERROR(VLOOKUP(AZ2111,MonsterTable!$A:$B,MATCH(MonsterTable!$B$1,MonsterTable!$A$1:$B$1,0),0))),OR(ISBLANK(BB2111),ISBLANK(BC2111))),#N/A,
IFERROR(VLOOKUP(AZ2111,MonsterTable!$A:$B,MATCH(MonsterTable!$B$1,MonsterTable!$A$1:$B$1,0),0),
IF(OR(NOT(ISBLANK(BB2111)),ISBLANK(BC2111)),#N/A,
IF(AZ2111="empty","empty",
VLOOKUP(AZ2111,MonsterGroupTable!$A:$A,1,0)))))))</f>
        <v/>
      </c>
      <c r="BH2111" s="2" t="str">
        <f>IF(AND(ISBLANK(BG2111),OR(NOT(ISBLANK(BI2111)),NOT(ISBLANK(BJ2111)))),#N/A,
IF(ISBLANK(BG2111),"",
IF(AND(NOT(ISERROR(VLOOKUP(BG2111,MonsterTable!$A:$B,MATCH(MonsterTable!$B$1,MonsterTable!$A$1:$B$1,0),0))),OR(ISBLANK(BI2111),ISBLANK(BJ2111))),#N/A,
IFERROR(VLOOKUP(BG2111,MonsterTable!$A:$B,MATCH(MonsterTable!$B$1,MonsterTable!$A$1:$B$1,0),0),
IF(OR(NOT(ISBLANK(BI2111)),ISBLANK(BJ2111)),#N/A,
IF(BG2111="empty","empty",
VLOOKUP(BG2111,MonsterGroupTable!$A:$A,1,0)))))))</f>
        <v/>
      </c>
      <c r="BO2111" s="2" t="str">
        <f>IF(AND(ISBLANK(BN2111),OR(NOT(ISBLANK(BP2111)),NOT(ISBLANK(BQ2111)))),#N/A,
IF(ISBLANK(BN2111),"",
IF(AND(NOT(ISERROR(VLOOKUP(BN2111,MonsterTable!$A:$B,MATCH(MonsterTable!$B$1,MonsterTable!$A$1:$B$1,0),0))),OR(ISBLANK(BP2111),ISBLANK(BQ2111))),#N/A,
IFERROR(VLOOKUP(BN2111,MonsterTable!$A:$B,MATCH(MonsterTable!$B$1,MonsterTable!$A$1:$B$1,0),0),
IF(OR(NOT(ISBLANK(BP2111)),ISBLANK(BQ2111)),#N/A,
IF(BN2111="empty","empty",
VLOOKUP(BN2111,MonsterGroupTable!$A:$A,1,0)))))))</f>
        <v/>
      </c>
      <c r="BV2111" s="2" t="str">
        <f>IF(AND(ISBLANK(BU2111),OR(NOT(ISBLANK(BW2111)),NOT(ISBLANK(BX2111)))),#N/A,
IF(ISBLANK(BU2111),"",
IF(AND(NOT(ISERROR(VLOOKUP(BU2111,MonsterTable!$A:$B,MATCH(MonsterTable!$B$1,MonsterTable!$A$1:$B$1,0),0))),OR(ISBLANK(BW2111),ISBLANK(BX2111))),#N/A,
IFERROR(VLOOKUP(BU2111,MonsterTable!$A:$B,MATCH(MonsterTable!$B$1,MonsterTable!$A$1:$B$1,0),0),
IF(OR(NOT(ISBLANK(BW2111)),ISBLANK(BX2111)),#N/A,
IF(BU2111="empty","empty",
VLOOKUP(BU2111,MonsterGroupTable!$A:$A,1,0)))))))</f>
        <v/>
      </c>
      <c r="CC2111" s="2" t="str">
        <f>IF(AND(ISBLANK(CB2111),OR(NOT(ISBLANK(CD2111)),NOT(ISBLANK(CE2111)))),#N/A,
IF(ISBLANK(CB2111),"",
IF(AND(NOT(ISERROR(VLOOKUP(CB2111,MonsterTable!$A:$B,MATCH(MonsterTable!$B$1,MonsterTable!$A$1:$B$1,0),0))),OR(ISBLANK(CD2111),ISBLANK(CE2111))),#N/A,
IFERROR(VLOOKUP(CB2111,MonsterTable!$A:$B,MATCH(MonsterTable!$B$1,MonsterTable!$A$1:$B$1,0),0),
IF(OR(NOT(ISBLANK(CD2111)),ISBLANK(CE2111)),#N/A,
IF(CB2111="empty","empty",
VLOOKUP(CB2111,MonsterGroupTable!$A:$A,1,0)))))))</f>
        <v/>
      </c>
      <c r="CJ2111" s="2" t="str">
        <f>IF(AND(ISBLANK(CI2111),OR(NOT(ISBLANK(CK2111)),NOT(ISBLANK(CL2111)))),#N/A,
IF(ISBLANK(CI2111),"",
IF(AND(NOT(ISERROR(VLOOKUP(CI2111,MonsterTable!$A:$B,MATCH(MonsterTable!$B$1,MonsterTable!$A$1:$B$1,0),0))),OR(ISBLANK(CK2111),ISBLANK(CL2111))),#N/A,
IFERROR(VLOOKUP(CI2111,MonsterTable!$A:$B,MATCH(MonsterTable!$B$1,MonsterTable!$A$1:$B$1,0),0),
IF(OR(NOT(ISBLANK(CK2111)),ISBLANK(CL2111)),#N/A,
IF(CI2111="empty","empty",
VLOOKUP(CI2111,MonsterGroupTable!$A:$A,1,0)))))))</f>
        <v/>
      </c>
    </row>
    <row r="2112" spans="1:88">
      <c r="A2112">
        <v>60015</v>
      </c>
      <c r="B2112">
        <f t="shared" si="80"/>
        <v>1.1000000000000001</v>
      </c>
      <c r="C2112">
        <f t="shared" si="81"/>
        <v>1.1000000000000001</v>
      </c>
      <c r="F2112">
        <v>56672</v>
      </c>
      <c r="G2112">
        <v>1</v>
      </c>
      <c r="H2112">
        <v>0</v>
      </c>
      <c r="I2112">
        <v>0</v>
      </c>
      <c r="J2112">
        <v>0</v>
      </c>
      <c r="K2112" t="s">
        <v>115</v>
      </c>
      <c r="L2112" t="s">
        <v>116</v>
      </c>
      <c r="M2112" t="s">
        <v>111</v>
      </c>
      <c r="N2112" t="s">
        <v>112</v>
      </c>
      <c r="O2112">
        <v>0</v>
      </c>
      <c r="P2112">
        <v>-4.75</v>
      </c>
      <c r="Q2112">
        <v>5</v>
      </c>
      <c r="R2112">
        <v>6.4</v>
      </c>
      <c r="S2112">
        <v>-8</v>
      </c>
      <c r="T2112">
        <v>-5</v>
      </c>
      <c r="U2112">
        <v>-6</v>
      </c>
      <c r="V2112">
        <v>-3</v>
      </c>
      <c r="W2112" t="str">
        <f t="shared" si="76"/>
        <v>g601,1</v>
      </c>
      <c r="X2112" s="1" t="s">
        <v>113</v>
      </c>
      <c r="Y2112" s="2" t="str">
        <f>IF(AND(ISBLANK(X2112),OR(NOT(ISBLANK(Z2112)),NOT(ISBLANK(AA2112)))),#N/A,
IF(ISBLANK(X2112),"",
IF(AND(NOT(ISERROR(VLOOKUP(X2112,MonsterTable!$A:$B,MATCH(MonsterTable!$B$1,MonsterTable!$A$1:$B$1,0),0))),OR(ISBLANK(Z2112),ISBLANK(AA2112))),#N/A,
IFERROR(VLOOKUP(X2112,MonsterTable!$A:$B,MATCH(MonsterTable!$B$1,MonsterTable!$A$1:$B$1,0),0),
IF(OR(NOT(ISBLANK(Z2112)),ISBLANK(AA2112)),#N/A,
IF(X2112="empty","empty",
VLOOKUP(X2112,MonsterGroupTable!$A:$A,1,0)))))))</f>
        <v>g601</v>
      </c>
      <c r="AA2112">
        <v>1</v>
      </c>
      <c r="AF2112" s="2" t="str">
        <f>IF(AND(ISBLANK(AE2112),OR(NOT(ISBLANK(AG2112)),NOT(ISBLANK(AH2112)))),#N/A,
IF(ISBLANK(AE2112),"",
IF(AND(NOT(ISERROR(VLOOKUP(AE2112,MonsterTable!$A:$B,MATCH(MonsterTable!$B$1,MonsterTable!$A$1:$B$1,0),0))),OR(ISBLANK(AG2112),ISBLANK(AH2112))),#N/A,
IFERROR(VLOOKUP(AE2112,MonsterTable!$A:$B,MATCH(MonsterTable!$B$1,MonsterTable!$A$1:$B$1,0),0),
IF(OR(NOT(ISBLANK(AG2112)),ISBLANK(AH2112)),#N/A,
IF(AE2112="empty","empty",
VLOOKUP(AE2112,MonsterGroupTable!$A:$A,1,0)))))))</f>
        <v/>
      </c>
      <c r="AM2112" s="2" t="str">
        <f>IF(AND(ISBLANK(AL2112),OR(NOT(ISBLANK(AN2112)),NOT(ISBLANK(AO2112)))),#N/A,
IF(ISBLANK(AL2112),"",
IF(AND(NOT(ISERROR(VLOOKUP(AL2112,MonsterTable!$A:$B,MATCH(MonsterTable!$B$1,MonsterTable!$A$1:$B$1,0),0))),OR(ISBLANK(AN2112),ISBLANK(AO2112))),#N/A,
IFERROR(VLOOKUP(AL2112,MonsterTable!$A:$B,MATCH(MonsterTable!$B$1,MonsterTable!$A$1:$B$1,0),0),
IF(OR(NOT(ISBLANK(AN2112)),ISBLANK(AO2112)),#N/A,
IF(AL2112="empty","empty",
VLOOKUP(AL2112,MonsterGroupTable!$A:$A,1,0)))))))</f>
        <v/>
      </c>
      <c r="AT2112" s="2" t="str">
        <f>IF(AND(ISBLANK(AS2112),OR(NOT(ISBLANK(AU2112)),NOT(ISBLANK(AV2112)))),#N/A,
IF(ISBLANK(AS2112),"",
IF(AND(NOT(ISERROR(VLOOKUP(AS2112,MonsterTable!$A:$B,MATCH(MonsterTable!$B$1,MonsterTable!$A$1:$B$1,0),0))),OR(ISBLANK(AU2112),ISBLANK(AV2112))),#N/A,
IFERROR(VLOOKUP(AS2112,MonsterTable!$A:$B,MATCH(MonsterTable!$B$1,MonsterTable!$A$1:$B$1,0),0),
IF(OR(NOT(ISBLANK(AU2112)),ISBLANK(AV2112)),#N/A,
IF(AS2112="empty","empty",
VLOOKUP(AS2112,MonsterGroupTable!$A:$A,1,0)))))))</f>
        <v/>
      </c>
      <c r="BA2112" s="2" t="str">
        <f>IF(AND(ISBLANK(AZ2112),OR(NOT(ISBLANK(BB2112)),NOT(ISBLANK(BC2112)))),#N/A,
IF(ISBLANK(AZ2112),"",
IF(AND(NOT(ISERROR(VLOOKUP(AZ2112,MonsterTable!$A:$B,MATCH(MonsterTable!$B$1,MonsterTable!$A$1:$B$1,0),0))),OR(ISBLANK(BB2112),ISBLANK(BC2112))),#N/A,
IFERROR(VLOOKUP(AZ2112,MonsterTable!$A:$B,MATCH(MonsterTable!$B$1,MonsterTable!$A$1:$B$1,0),0),
IF(OR(NOT(ISBLANK(BB2112)),ISBLANK(BC2112)),#N/A,
IF(AZ2112="empty","empty",
VLOOKUP(AZ2112,MonsterGroupTable!$A:$A,1,0)))))))</f>
        <v/>
      </c>
      <c r="BH2112" s="2" t="str">
        <f>IF(AND(ISBLANK(BG2112),OR(NOT(ISBLANK(BI2112)),NOT(ISBLANK(BJ2112)))),#N/A,
IF(ISBLANK(BG2112),"",
IF(AND(NOT(ISERROR(VLOOKUP(BG2112,MonsterTable!$A:$B,MATCH(MonsterTable!$B$1,MonsterTable!$A$1:$B$1,0),0))),OR(ISBLANK(BI2112),ISBLANK(BJ2112))),#N/A,
IFERROR(VLOOKUP(BG2112,MonsterTable!$A:$B,MATCH(MonsterTable!$B$1,MonsterTable!$A$1:$B$1,0),0),
IF(OR(NOT(ISBLANK(BI2112)),ISBLANK(BJ2112)),#N/A,
IF(BG2112="empty","empty",
VLOOKUP(BG2112,MonsterGroupTable!$A:$A,1,0)))))))</f>
        <v/>
      </c>
      <c r="BO2112" s="2" t="str">
        <f>IF(AND(ISBLANK(BN2112),OR(NOT(ISBLANK(BP2112)),NOT(ISBLANK(BQ2112)))),#N/A,
IF(ISBLANK(BN2112),"",
IF(AND(NOT(ISERROR(VLOOKUP(BN2112,MonsterTable!$A:$B,MATCH(MonsterTable!$B$1,MonsterTable!$A$1:$B$1,0),0))),OR(ISBLANK(BP2112),ISBLANK(BQ2112))),#N/A,
IFERROR(VLOOKUP(BN2112,MonsterTable!$A:$B,MATCH(MonsterTable!$B$1,MonsterTable!$A$1:$B$1,0),0),
IF(OR(NOT(ISBLANK(BP2112)),ISBLANK(BQ2112)),#N/A,
IF(BN2112="empty","empty",
VLOOKUP(BN2112,MonsterGroupTable!$A:$A,1,0)))))))</f>
        <v/>
      </c>
      <c r="BV2112" s="2" t="str">
        <f>IF(AND(ISBLANK(BU2112),OR(NOT(ISBLANK(BW2112)),NOT(ISBLANK(BX2112)))),#N/A,
IF(ISBLANK(BU2112),"",
IF(AND(NOT(ISERROR(VLOOKUP(BU2112,MonsterTable!$A:$B,MATCH(MonsterTable!$B$1,MonsterTable!$A$1:$B$1,0),0))),OR(ISBLANK(BW2112),ISBLANK(BX2112))),#N/A,
IFERROR(VLOOKUP(BU2112,MonsterTable!$A:$B,MATCH(MonsterTable!$B$1,MonsterTable!$A$1:$B$1,0),0),
IF(OR(NOT(ISBLANK(BW2112)),ISBLANK(BX2112)),#N/A,
IF(BU2112="empty","empty",
VLOOKUP(BU2112,MonsterGroupTable!$A:$A,1,0)))))))</f>
        <v/>
      </c>
      <c r="CC2112" s="2" t="str">
        <f>IF(AND(ISBLANK(CB2112),OR(NOT(ISBLANK(CD2112)),NOT(ISBLANK(CE2112)))),#N/A,
IF(ISBLANK(CB2112),"",
IF(AND(NOT(ISERROR(VLOOKUP(CB2112,MonsterTable!$A:$B,MATCH(MonsterTable!$B$1,MonsterTable!$A$1:$B$1,0),0))),OR(ISBLANK(CD2112),ISBLANK(CE2112))),#N/A,
IFERROR(VLOOKUP(CB2112,MonsterTable!$A:$B,MATCH(MonsterTable!$B$1,MonsterTable!$A$1:$B$1,0),0),
IF(OR(NOT(ISBLANK(CD2112)),ISBLANK(CE2112)),#N/A,
IF(CB2112="empty","empty",
VLOOKUP(CB2112,MonsterGroupTable!$A:$A,1,0)))))))</f>
        <v/>
      </c>
      <c r="CJ2112" s="2" t="str">
        <f>IF(AND(ISBLANK(CI2112),OR(NOT(ISBLANK(CK2112)),NOT(ISBLANK(CL2112)))),#N/A,
IF(ISBLANK(CI2112),"",
IF(AND(NOT(ISERROR(VLOOKUP(CI2112,MonsterTable!$A:$B,MATCH(MonsterTable!$B$1,MonsterTable!$A$1:$B$1,0),0))),OR(ISBLANK(CK2112),ISBLANK(CL2112))),#N/A,
IFERROR(VLOOKUP(CI2112,MonsterTable!$A:$B,MATCH(MonsterTable!$B$1,MonsterTable!$A$1:$B$1,0),0),
IF(OR(NOT(ISBLANK(CK2112)),ISBLANK(CL2112)),#N/A,
IF(CI2112="empty","empty",
VLOOKUP(CI2112,MonsterGroupTable!$A:$A,1,0)))))))</f>
        <v/>
      </c>
    </row>
    <row r="2113" spans="1:88">
      <c r="A2113">
        <v>60016</v>
      </c>
      <c r="B2113">
        <f t="shared" si="80"/>
        <v>1.1000000000000001</v>
      </c>
      <c r="C2113">
        <f t="shared" si="81"/>
        <v>1.1000000000000001</v>
      </c>
      <c r="F2113">
        <v>69552</v>
      </c>
      <c r="G2113">
        <v>1</v>
      </c>
      <c r="H2113">
        <v>0</v>
      </c>
      <c r="I2113">
        <v>0</v>
      </c>
      <c r="J2113">
        <v>0</v>
      </c>
      <c r="K2113" t="s">
        <v>115</v>
      </c>
      <c r="L2113" t="s">
        <v>116</v>
      </c>
      <c r="M2113" t="s">
        <v>111</v>
      </c>
      <c r="N2113" t="s">
        <v>112</v>
      </c>
      <c r="O2113">
        <v>0</v>
      </c>
      <c r="P2113">
        <v>-4.75</v>
      </c>
      <c r="Q2113">
        <v>5</v>
      </c>
      <c r="R2113">
        <v>6.4</v>
      </c>
      <c r="S2113">
        <v>-8</v>
      </c>
      <c r="T2113">
        <v>-5</v>
      </c>
      <c r="U2113">
        <v>-6</v>
      </c>
      <c r="V2113">
        <v>-3</v>
      </c>
      <c r="W2113" t="str">
        <f t="shared" si="76"/>
        <v>g601,1</v>
      </c>
      <c r="X2113" s="1" t="s">
        <v>113</v>
      </c>
      <c r="Y2113" s="2" t="str">
        <f>IF(AND(ISBLANK(X2113),OR(NOT(ISBLANK(Z2113)),NOT(ISBLANK(AA2113)))),#N/A,
IF(ISBLANK(X2113),"",
IF(AND(NOT(ISERROR(VLOOKUP(X2113,MonsterTable!$A:$B,MATCH(MonsterTable!$B$1,MonsterTable!$A$1:$B$1,0),0))),OR(ISBLANK(Z2113),ISBLANK(AA2113))),#N/A,
IFERROR(VLOOKUP(X2113,MonsterTable!$A:$B,MATCH(MonsterTable!$B$1,MonsterTable!$A$1:$B$1,0),0),
IF(OR(NOT(ISBLANK(Z2113)),ISBLANK(AA2113)),#N/A,
IF(X2113="empty","empty",
VLOOKUP(X2113,MonsterGroupTable!$A:$A,1,0)))))))</f>
        <v>g601</v>
      </c>
      <c r="AA2113">
        <v>1</v>
      </c>
      <c r="AF2113" s="2" t="str">
        <f>IF(AND(ISBLANK(AE2113),OR(NOT(ISBLANK(AG2113)),NOT(ISBLANK(AH2113)))),#N/A,
IF(ISBLANK(AE2113),"",
IF(AND(NOT(ISERROR(VLOOKUP(AE2113,MonsterTable!$A:$B,MATCH(MonsterTable!$B$1,MonsterTable!$A$1:$B$1,0),0))),OR(ISBLANK(AG2113),ISBLANK(AH2113))),#N/A,
IFERROR(VLOOKUP(AE2113,MonsterTable!$A:$B,MATCH(MonsterTable!$B$1,MonsterTable!$A$1:$B$1,0),0),
IF(OR(NOT(ISBLANK(AG2113)),ISBLANK(AH2113)),#N/A,
IF(AE2113="empty","empty",
VLOOKUP(AE2113,MonsterGroupTable!$A:$A,1,0)))))))</f>
        <v/>
      </c>
      <c r="AM2113" s="2" t="str">
        <f>IF(AND(ISBLANK(AL2113),OR(NOT(ISBLANK(AN2113)),NOT(ISBLANK(AO2113)))),#N/A,
IF(ISBLANK(AL2113),"",
IF(AND(NOT(ISERROR(VLOOKUP(AL2113,MonsterTable!$A:$B,MATCH(MonsterTable!$B$1,MonsterTable!$A$1:$B$1,0),0))),OR(ISBLANK(AN2113),ISBLANK(AO2113))),#N/A,
IFERROR(VLOOKUP(AL2113,MonsterTable!$A:$B,MATCH(MonsterTable!$B$1,MonsterTable!$A$1:$B$1,0),0),
IF(OR(NOT(ISBLANK(AN2113)),ISBLANK(AO2113)),#N/A,
IF(AL2113="empty","empty",
VLOOKUP(AL2113,MonsterGroupTable!$A:$A,1,0)))))))</f>
        <v/>
      </c>
      <c r="AT2113" s="2" t="str">
        <f>IF(AND(ISBLANK(AS2113),OR(NOT(ISBLANK(AU2113)),NOT(ISBLANK(AV2113)))),#N/A,
IF(ISBLANK(AS2113),"",
IF(AND(NOT(ISERROR(VLOOKUP(AS2113,MonsterTable!$A:$B,MATCH(MonsterTable!$B$1,MonsterTable!$A$1:$B$1,0),0))),OR(ISBLANK(AU2113),ISBLANK(AV2113))),#N/A,
IFERROR(VLOOKUP(AS2113,MonsterTable!$A:$B,MATCH(MonsterTable!$B$1,MonsterTable!$A$1:$B$1,0),0),
IF(OR(NOT(ISBLANK(AU2113)),ISBLANK(AV2113)),#N/A,
IF(AS2113="empty","empty",
VLOOKUP(AS2113,MonsterGroupTable!$A:$A,1,0)))))))</f>
        <v/>
      </c>
      <c r="BA2113" s="2" t="str">
        <f>IF(AND(ISBLANK(AZ2113),OR(NOT(ISBLANK(BB2113)),NOT(ISBLANK(BC2113)))),#N/A,
IF(ISBLANK(AZ2113),"",
IF(AND(NOT(ISERROR(VLOOKUP(AZ2113,MonsterTable!$A:$B,MATCH(MonsterTable!$B$1,MonsterTable!$A$1:$B$1,0),0))),OR(ISBLANK(BB2113),ISBLANK(BC2113))),#N/A,
IFERROR(VLOOKUP(AZ2113,MonsterTable!$A:$B,MATCH(MonsterTable!$B$1,MonsterTable!$A$1:$B$1,0),0),
IF(OR(NOT(ISBLANK(BB2113)),ISBLANK(BC2113)),#N/A,
IF(AZ2113="empty","empty",
VLOOKUP(AZ2113,MonsterGroupTable!$A:$A,1,0)))))))</f>
        <v/>
      </c>
      <c r="BH2113" s="2" t="str">
        <f>IF(AND(ISBLANK(BG2113),OR(NOT(ISBLANK(BI2113)),NOT(ISBLANK(BJ2113)))),#N/A,
IF(ISBLANK(BG2113),"",
IF(AND(NOT(ISERROR(VLOOKUP(BG2113,MonsterTable!$A:$B,MATCH(MonsterTable!$B$1,MonsterTable!$A$1:$B$1,0),0))),OR(ISBLANK(BI2113),ISBLANK(BJ2113))),#N/A,
IFERROR(VLOOKUP(BG2113,MonsterTable!$A:$B,MATCH(MonsterTable!$B$1,MonsterTable!$A$1:$B$1,0),0),
IF(OR(NOT(ISBLANK(BI2113)),ISBLANK(BJ2113)),#N/A,
IF(BG2113="empty","empty",
VLOOKUP(BG2113,MonsterGroupTable!$A:$A,1,0)))))))</f>
        <v/>
      </c>
      <c r="BO2113" s="2" t="str">
        <f>IF(AND(ISBLANK(BN2113),OR(NOT(ISBLANK(BP2113)),NOT(ISBLANK(BQ2113)))),#N/A,
IF(ISBLANK(BN2113),"",
IF(AND(NOT(ISERROR(VLOOKUP(BN2113,MonsterTable!$A:$B,MATCH(MonsterTable!$B$1,MonsterTable!$A$1:$B$1,0),0))),OR(ISBLANK(BP2113),ISBLANK(BQ2113))),#N/A,
IFERROR(VLOOKUP(BN2113,MonsterTable!$A:$B,MATCH(MonsterTable!$B$1,MonsterTable!$A$1:$B$1,0),0),
IF(OR(NOT(ISBLANK(BP2113)),ISBLANK(BQ2113)),#N/A,
IF(BN2113="empty","empty",
VLOOKUP(BN2113,MonsterGroupTable!$A:$A,1,0)))))))</f>
        <v/>
      </c>
      <c r="BV2113" s="2" t="str">
        <f>IF(AND(ISBLANK(BU2113),OR(NOT(ISBLANK(BW2113)),NOT(ISBLANK(BX2113)))),#N/A,
IF(ISBLANK(BU2113),"",
IF(AND(NOT(ISERROR(VLOOKUP(BU2113,MonsterTable!$A:$B,MATCH(MonsterTable!$B$1,MonsterTable!$A$1:$B$1,0),0))),OR(ISBLANK(BW2113),ISBLANK(BX2113))),#N/A,
IFERROR(VLOOKUP(BU2113,MonsterTable!$A:$B,MATCH(MonsterTable!$B$1,MonsterTable!$A$1:$B$1,0),0),
IF(OR(NOT(ISBLANK(BW2113)),ISBLANK(BX2113)),#N/A,
IF(BU2113="empty","empty",
VLOOKUP(BU2113,MonsterGroupTable!$A:$A,1,0)))))))</f>
        <v/>
      </c>
      <c r="CC2113" s="2" t="str">
        <f>IF(AND(ISBLANK(CB2113),OR(NOT(ISBLANK(CD2113)),NOT(ISBLANK(CE2113)))),#N/A,
IF(ISBLANK(CB2113),"",
IF(AND(NOT(ISERROR(VLOOKUP(CB2113,MonsterTable!$A:$B,MATCH(MonsterTable!$B$1,MonsterTable!$A$1:$B$1,0),0))),OR(ISBLANK(CD2113),ISBLANK(CE2113))),#N/A,
IFERROR(VLOOKUP(CB2113,MonsterTable!$A:$B,MATCH(MonsterTable!$B$1,MonsterTable!$A$1:$B$1,0),0),
IF(OR(NOT(ISBLANK(CD2113)),ISBLANK(CE2113)),#N/A,
IF(CB2113="empty","empty",
VLOOKUP(CB2113,MonsterGroupTable!$A:$A,1,0)))))))</f>
        <v/>
      </c>
      <c r="CJ2113" s="2" t="str">
        <f>IF(AND(ISBLANK(CI2113),OR(NOT(ISBLANK(CK2113)),NOT(ISBLANK(CL2113)))),#N/A,
IF(ISBLANK(CI2113),"",
IF(AND(NOT(ISERROR(VLOOKUP(CI2113,MonsterTable!$A:$B,MATCH(MonsterTable!$B$1,MonsterTable!$A$1:$B$1,0),0))),OR(ISBLANK(CK2113),ISBLANK(CL2113))),#N/A,
IFERROR(VLOOKUP(CI2113,MonsterTable!$A:$B,MATCH(MonsterTable!$B$1,MonsterTable!$A$1:$B$1,0),0),
IF(OR(NOT(ISBLANK(CK2113)),ISBLANK(CL2113)),#N/A,
IF(CI2113="empty","empty",
VLOOKUP(CI2113,MonsterGroupTable!$A:$A,1,0)))))))</f>
        <v/>
      </c>
    </row>
    <row r="2114" spans="1:88">
      <c r="A2114">
        <v>60017</v>
      </c>
      <c r="B2114">
        <f t="shared" ref="B2114:B2127" si="82">IF(MOD(A2114,10)=0,1.2,1.1)</f>
        <v>1.1000000000000001</v>
      </c>
      <c r="C2114">
        <f t="shared" ref="C2114:C2127" si="83">IF(MOD(B2114,10)=0,1.2,1.1)</f>
        <v>1.1000000000000001</v>
      </c>
      <c r="F2114">
        <v>82496</v>
      </c>
      <c r="G2114">
        <v>1</v>
      </c>
      <c r="H2114">
        <v>0</v>
      </c>
      <c r="I2114">
        <v>0</v>
      </c>
      <c r="J2114">
        <v>0</v>
      </c>
      <c r="K2114" t="s">
        <v>115</v>
      </c>
      <c r="L2114" t="s">
        <v>360</v>
      </c>
      <c r="M2114" t="s">
        <v>111</v>
      </c>
      <c r="N2114" t="s">
        <v>112</v>
      </c>
      <c r="O2114">
        <v>0</v>
      </c>
      <c r="P2114">
        <v>-4.75</v>
      </c>
      <c r="Q2114">
        <v>5</v>
      </c>
      <c r="R2114">
        <v>6.4</v>
      </c>
      <c r="S2114">
        <v>-8</v>
      </c>
      <c r="T2114">
        <v>-5</v>
      </c>
      <c r="U2114">
        <v>-6</v>
      </c>
      <c r="V2114">
        <v>-3</v>
      </c>
      <c r="W2114" t="str">
        <f t="shared" ref="W2114:W2127" si="84">Y2114&amp;IF(ISBLANK(Z2114),"",","&amp;Z2114)&amp;IF(ISBLANK(AA2114),"",","&amp;AA2114)&amp;IF(ISBLANK(AB2114),"",","&amp;AB2114)&amp;IF(ISBLANK(AC2114),"",","&amp;AC2114)&amp;IF(ISBLANK(AD2114),"",","&amp;AD2114)
&amp;IF(LEN(AF2114)=0,"",","&amp;AF2114)&amp;IF(ISBLANK(AG2114),"",","&amp;AG2114)&amp;IF(ISBLANK(AH2114),"",","&amp;AH2114)&amp;IF(ISBLANK(AI2114),"",","&amp;AI2114)&amp;IF(ISBLANK(AJ2114),"",","&amp;AJ2114)&amp;IF(ISBLANK(AK2114),"",","&amp;AK2114)
&amp;IF(LEN(AM2114)=0,"",","&amp;AM2114)&amp;IF(ISBLANK(AN2114),"",","&amp;AN2114)&amp;IF(ISBLANK(AO2114),"",","&amp;AO2114)&amp;IF(ISBLANK(AP2114),"",","&amp;AP2114)&amp;IF(ISBLANK(AQ2114),"",","&amp;AQ2114)&amp;IF(ISBLANK(AR2114),"",","&amp;AR2114)
&amp;IF(LEN(AT2114)=0,"",","&amp;AT2114)&amp;IF(ISBLANK(AU2114),"",","&amp;AU2114)&amp;IF(ISBLANK(AV2114),"",","&amp;AV2114)&amp;IF(ISBLANK(AW2114),"",","&amp;AW2114)&amp;IF(ISBLANK(AX2114),"",","&amp;AX2114)&amp;IF(ISBLANK(AY2114),"",","&amp;AY2114)
&amp;IF(LEN(BA2114)=0,"",","&amp;BA2114)&amp;IF(ISBLANK(BB2114),"",","&amp;BB2114)&amp;IF(ISBLANK(BC2114),"",","&amp;BC2114)&amp;IF(ISBLANK(BD2114),"",","&amp;BD2114)&amp;IF(ISBLANK(BE2114),"",","&amp;BE2114)&amp;IF(ISBLANK(BF2114),"",","&amp;BF2114)
&amp;IF(LEN(BH2114)=0,"",","&amp;BH2114)&amp;IF(ISBLANK(BI2114),"",","&amp;BI2114)&amp;IF(ISBLANK(BJ2114),"",","&amp;BJ2114)&amp;IF(ISBLANK(BK2114),"",","&amp;BK2114)&amp;IF(ISBLANK(BL2114),"",","&amp;BL2114)&amp;IF(ISBLANK(BM2114),"",","&amp;BM2114)
&amp;IF(LEN(BO2114)=0,"",","&amp;BO2114)&amp;IF(ISBLANK(BP2114),"",","&amp;BP2114)&amp;IF(ISBLANK(BQ2114),"",","&amp;BQ2114)&amp;IF(ISBLANK(BR2114),"",","&amp;BR2114)&amp;IF(ISBLANK(BS2114),"",","&amp;BS2114)&amp;IF(ISBLANK(BT2114),"",","&amp;BT2114)
&amp;IF(LEN(BV2114)=0,"",","&amp;BV2114)&amp;IF(ISBLANK(BW2114),"",","&amp;BW2114)&amp;IF(ISBLANK(BX2114),"",","&amp;BX2114)&amp;IF(ISBLANK(BY2114),"",","&amp;BY2114)&amp;IF(ISBLANK(BZ2114),"",","&amp;BZ2114)&amp;IF(ISBLANK(CA2114),"",","&amp;CA2114)
&amp;IF(LEN(CC2114)=0,"",","&amp;CC2114)&amp;IF(ISBLANK(CD2114),"",","&amp;CD2114)&amp;IF(ISBLANK(CE2114),"",","&amp;CE2114)&amp;IF(ISBLANK(CF2114),"",","&amp;CF2114)&amp;IF(ISBLANK(CG2114),"",","&amp;CG2114)&amp;IF(ISBLANK(CH2114),"",","&amp;CH2114)
&amp;IF(LEN(CJ2114)=0,"",","&amp;CJ2114)&amp;IF(ISBLANK(CK2114),"",","&amp;CK2114)&amp;IF(ISBLANK(CL2114),"",","&amp;CL2114)&amp;IF(ISBLANK(CM2114),"",","&amp;CM2114)&amp;IF(ISBLANK(CN2114),"",","&amp;CN2114)&amp;IF(ISBLANK(CO2114),"",","&amp;CO2114)</f>
        <v>g601,1</v>
      </c>
      <c r="X2114" s="1" t="s">
        <v>361</v>
      </c>
      <c r="Y2114" s="2" t="str">
        <f>IF(AND(ISBLANK(X2114),OR(NOT(ISBLANK(Z2114)),NOT(ISBLANK(AA2114)))),#N/A,
IF(ISBLANK(X2114),"",
IF(AND(NOT(ISERROR(VLOOKUP(X2114,MonsterTable!$A:$B,MATCH(MonsterTable!$B$1,MonsterTable!$A$1:$B$1,0),0))),OR(ISBLANK(Z2114),ISBLANK(AA2114))),#N/A,
IFERROR(VLOOKUP(X2114,MonsterTable!$A:$B,MATCH(MonsterTable!$B$1,MonsterTable!$A$1:$B$1,0),0),
IF(OR(NOT(ISBLANK(Z2114)),ISBLANK(AA2114)),#N/A,
IF(X2114="empty","empty",
VLOOKUP(X2114,MonsterGroupTable!$A:$A,1,0)))))))</f>
        <v>g601</v>
      </c>
      <c r="AA2114">
        <v>1</v>
      </c>
      <c r="AF2114" s="2" t="str">
        <f>IF(AND(ISBLANK(AE2114),OR(NOT(ISBLANK(AG2114)),NOT(ISBLANK(AH2114)))),#N/A,
IF(ISBLANK(AE2114),"",
IF(AND(NOT(ISERROR(VLOOKUP(AE2114,MonsterTable!$A:$B,MATCH(MonsterTable!$B$1,MonsterTable!$A$1:$B$1,0),0))),OR(ISBLANK(AG2114),ISBLANK(AH2114))),#N/A,
IFERROR(VLOOKUP(AE2114,MonsterTable!$A:$B,MATCH(MonsterTable!$B$1,MonsterTable!$A$1:$B$1,0),0),
IF(OR(NOT(ISBLANK(AG2114)),ISBLANK(AH2114)),#N/A,
IF(AE2114="empty","empty",
VLOOKUP(AE2114,MonsterGroupTable!$A:$A,1,0)))))))</f>
        <v/>
      </c>
      <c r="AM2114" s="2" t="str">
        <f>IF(AND(ISBLANK(AL2114),OR(NOT(ISBLANK(AN2114)),NOT(ISBLANK(AO2114)))),#N/A,
IF(ISBLANK(AL2114),"",
IF(AND(NOT(ISERROR(VLOOKUP(AL2114,MonsterTable!$A:$B,MATCH(MonsterTable!$B$1,MonsterTable!$A$1:$B$1,0),0))),OR(ISBLANK(AN2114),ISBLANK(AO2114))),#N/A,
IFERROR(VLOOKUP(AL2114,MonsterTable!$A:$B,MATCH(MonsterTable!$B$1,MonsterTable!$A$1:$B$1,0),0),
IF(OR(NOT(ISBLANK(AN2114)),ISBLANK(AO2114)),#N/A,
IF(AL2114="empty","empty",
VLOOKUP(AL2114,MonsterGroupTable!$A:$A,1,0)))))))</f>
        <v/>
      </c>
      <c r="AT2114" s="2" t="str">
        <f>IF(AND(ISBLANK(AS2114),OR(NOT(ISBLANK(AU2114)),NOT(ISBLANK(AV2114)))),#N/A,
IF(ISBLANK(AS2114),"",
IF(AND(NOT(ISERROR(VLOOKUP(AS2114,MonsterTable!$A:$B,MATCH(MonsterTable!$B$1,MonsterTable!$A$1:$B$1,0),0))),OR(ISBLANK(AU2114),ISBLANK(AV2114))),#N/A,
IFERROR(VLOOKUP(AS2114,MonsterTable!$A:$B,MATCH(MonsterTable!$B$1,MonsterTable!$A$1:$B$1,0),0),
IF(OR(NOT(ISBLANK(AU2114)),ISBLANK(AV2114)),#N/A,
IF(AS2114="empty","empty",
VLOOKUP(AS2114,MonsterGroupTable!$A:$A,1,0)))))))</f>
        <v/>
      </c>
      <c r="BA2114" s="2" t="str">
        <f>IF(AND(ISBLANK(AZ2114),OR(NOT(ISBLANK(BB2114)),NOT(ISBLANK(BC2114)))),#N/A,
IF(ISBLANK(AZ2114),"",
IF(AND(NOT(ISERROR(VLOOKUP(AZ2114,MonsterTable!$A:$B,MATCH(MonsterTable!$B$1,MonsterTable!$A$1:$B$1,0),0))),OR(ISBLANK(BB2114),ISBLANK(BC2114))),#N/A,
IFERROR(VLOOKUP(AZ2114,MonsterTable!$A:$B,MATCH(MonsterTable!$B$1,MonsterTable!$A$1:$B$1,0),0),
IF(OR(NOT(ISBLANK(BB2114)),ISBLANK(BC2114)),#N/A,
IF(AZ2114="empty","empty",
VLOOKUP(AZ2114,MonsterGroupTable!$A:$A,1,0)))))))</f>
        <v/>
      </c>
      <c r="BH2114" s="2" t="str">
        <f>IF(AND(ISBLANK(BG2114),OR(NOT(ISBLANK(BI2114)),NOT(ISBLANK(BJ2114)))),#N/A,
IF(ISBLANK(BG2114),"",
IF(AND(NOT(ISERROR(VLOOKUP(BG2114,MonsterTable!$A:$B,MATCH(MonsterTable!$B$1,MonsterTable!$A$1:$B$1,0),0))),OR(ISBLANK(BI2114),ISBLANK(BJ2114))),#N/A,
IFERROR(VLOOKUP(BG2114,MonsterTable!$A:$B,MATCH(MonsterTable!$B$1,MonsterTable!$A$1:$B$1,0),0),
IF(OR(NOT(ISBLANK(BI2114)),ISBLANK(BJ2114)),#N/A,
IF(BG2114="empty","empty",
VLOOKUP(BG2114,MonsterGroupTable!$A:$A,1,0)))))))</f>
        <v/>
      </c>
      <c r="BO2114" s="2" t="str">
        <f>IF(AND(ISBLANK(BN2114),OR(NOT(ISBLANK(BP2114)),NOT(ISBLANK(BQ2114)))),#N/A,
IF(ISBLANK(BN2114),"",
IF(AND(NOT(ISERROR(VLOOKUP(BN2114,MonsterTable!$A:$B,MATCH(MonsterTable!$B$1,MonsterTable!$A$1:$B$1,0),0))),OR(ISBLANK(BP2114),ISBLANK(BQ2114))),#N/A,
IFERROR(VLOOKUP(BN2114,MonsterTable!$A:$B,MATCH(MonsterTable!$B$1,MonsterTable!$A$1:$B$1,0),0),
IF(OR(NOT(ISBLANK(BP2114)),ISBLANK(BQ2114)),#N/A,
IF(BN2114="empty","empty",
VLOOKUP(BN2114,MonsterGroupTable!$A:$A,1,0)))))))</f>
        <v/>
      </c>
      <c r="BV2114" s="2" t="str">
        <f>IF(AND(ISBLANK(BU2114),OR(NOT(ISBLANK(BW2114)),NOT(ISBLANK(BX2114)))),#N/A,
IF(ISBLANK(BU2114),"",
IF(AND(NOT(ISERROR(VLOOKUP(BU2114,MonsterTable!$A:$B,MATCH(MonsterTable!$B$1,MonsterTable!$A$1:$B$1,0),0))),OR(ISBLANK(BW2114),ISBLANK(BX2114))),#N/A,
IFERROR(VLOOKUP(BU2114,MonsterTable!$A:$B,MATCH(MonsterTable!$B$1,MonsterTable!$A$1:$B$1,0),0),
IF(OR(NOT(ISBLANK(BW2114)),ISBLANK(BX2114)),#N/A,
IF(BU2114="empty","empty",
VLOOKUP(BU2114,MonsterGroupTable!$A:$A,1,0)))))))</f>
        <v/>
      </c>
      <c r="CC2114" s="2" t="str">
        <f>IF(AND(ISBLANK(CB2114),OR(NOT(ISBLANK(CD2114)),NOT(ISBLANK(CE2114)))),#N/A,
IF(ISBLANK(CB2114),"",
IF(AND(NOT(ISERROR(VLOOKUP(CB2114,MonsterTable!$A:$B,MATCH(MonsterTable!$B$1,MonsterTable!$A$1:$B$1,0),0))),OR(ISBLANK(CD2114),ISBLANK(CE2114))),#N/A,
IFERROR(VLOOKUP(CB2114,MonsterTable!$A:$B,MATCH(MonsterTable!$B$1,MonsterTable!$A$1:$B$1,0),0),
IF(OR(NOT(ISBLANK(CD2114)),ISBLANK(CE2114)),#N/A,
IF(CB2114="empty","empty",
VLOOKUP(CB2114,MonsterGroupTable!$A:$A,1,0)))))))</f>
        <v/>
      </c>
      <c r="CJ2114" s="2" t="str">
        <f>IF(AND(ISBLANK(CI2114),OR(NOT(ISBLANK(CK2114)),NOT(ISBLANK(CL2114)))),#N/A,
IF(ISBLANK(CI2114),"",
IF(AND(NOT(ISERROR(VLOOKUP(CI2114,MonsterTable!$A:$B,MATCH(MonsterTable!$B$1,MonsterTable!$A$1:$B$1,0),0))),OR(ISBLANK(CK2114),ISBLANK(CL2114))),#N/A,
IFERROR(VLOOKUP(CI2114,MonsterTable!$A:$B,MATCH(MonsterTable!$B$1,MonsterTable!$A$1:$B$1,0),0),
IF(OR(NOT(ISBLANK(CK2114)),ISBLANK(CL2114)),#N/A,
IF(CI2114="empty","empty",
VLOOKUP(CI2114,MonsterGroupTable!$A:$A,1,0)))))))</f>
        <v/>
      </c>
    </row>
    <row r="2115" spans="1:88">
      <c r="A2115">
        <v>60018</v>
      </c>
      <c r="B2115">
        <f t="shared" si="82"/>
        <v>1.1000000000000001</v>
      </c>
      <c r="C2115">
        <f t="shared" si="83"/>
        <v>1.1000000000000001</v>
      </c>
      <c r="F2115">
        <v>98544</v>
      </c>
      <c r="G2115">
        <v>1</v>
      </c>
      <c r="H2115">
        <v>0</v>
      </c>
      <c r="I2115">
        <v>0</v>
      </c>
      <c r="J2115">
        <v>0</v>
      </c>
      <c r="K2115" t="s">
        <v>115</v>
      </c>
      <c r="L2115" t="s">
        <v>360</v>
      </c>
      <c r="M2115" t="s">
        <v>111</v>
      </c>
      <c r="N2115" t="s">
        <v>112</v>
      </c>
      <c r="O2115">
        <v>0</v>
      </c>
      <c r="P2115">
        <v>-4.75</v>
      </c>
      <c r="Q2115">
        <v>5</v>
      </c>
      <c r="R2115">
        <v>6.4</v>
      </c>
      <c r="S2115">
        <v>-8</v>
      </c>
      <c r="T2115">
        <v>-5</v>
      </c>
      <c r="U2115">
        <v>-6</v>
      </c>
      <c r="V2115">
        <v>-3</v>
      </c>
      <c r="W2115" t="str">
        <f t="shared" si="84"/>
        <v>g601,1</v>
      </c>
      <c r="X2115" s="1" t="s">
        <v>361</v>
      </c>
      <c r="Y2115" s="2" t="str">
        <f>IF(AND(ISBLANK(X2115),OR(NOT(ISBLANK(Z2115)),NOT(ISBLANK(AA2115)))),#N/A,
IF(ISBLANK(X2115),"",
IF(AND(NOT(ISERROR(VLOOKUP(X2115,MonsterTable!$A:$B,MATCH(MonsterTable!$B$1,MonsterTable!$A$1:$B$1,0),0))),OR(ISBLANK(Z2115),ISBLANK(AA2115))),#N/A,
IFERROR(VLOOKUP(X2115,MonsterTable!$A:$B,MATCH(MonsterTable!$B$1,MonsterTable!$A$1:$B$1,0),0),
IF(OR(NOT(ISBLANK(Z2115)),ISBLANK(AA2115)),#N/A,
IF(X2115="empty","empty",
VLOOKUP(X2115,MonsterGroupTable!$A:$A,1,0)))))))</f>
        <v>g601</v>
      </c>
      <c r="AA2115">
        <v>1</v>
      </c>
      <c r="AF2115" s="2" t="str">
        <f>IF(AND(ISBLANK(AE2115),OR(NOT(ISBLANK(AG2115)),NOT(ISBLANK(AH2115)))),#N/A,
IF(ISBLANK(AE2115),"",
IF(AND(NOT(ISERROR(VLOOKUP(AE2115,MonsterTable!$A:$B,MATCH(MonsterTable!$B$1,MonsterTable!$A$1:$B$1,0),0))),OR(ISBLANK(AG2115),ISBLANK(AH2115))),#N/A,
IFERROR(VLOOKUP(AE2115,MonsterTable!$A:$B,MATCH(MonsterTable!$B$1,MonsterTable!$A$1:$B$1,0),0),
IF(OR(NOT(ISBLANK(AG2115)),ISBLANK(AH2115)),#N/A,
IF(AE2115="empty","empty",
VLOOKUP(AE2115,MonsterGroupTable!$A:$A,1,0)))))))</f>
        <v/>
      </c>
      <c r="AM2115" s="2" t="str">
        <f>IF(AND(ISBLANK(AL2115),OR(NOT(ISBLANK(AN2115)),NOT(ISBLANK(AO2115)))),#N/A,
IF(ISBLANK(AL2115),"",
IF(AND(NOT(ISERROR(VLOOKUP(AL2115,MonsterTable!$A:$B,MATCH(MonsterTable!$B$1,MonsterTable!$A$1:$B$1,0),0))),OR(ISBLANK(AN2115),ISBLANK(AO2115))),#N/A,
IFERROR(VLOOKUP(AL2115,MonsterTable!$A:$B,MATCH(MonsterTable!$B$1,MonsterTable!$A$1:$B$1,0),0),
IF(OR(NOT(ISBLANK(AN2115)),ISBLANK(AO2115)),#N/A,
IF(AL2115="empty","empty",
VLOOKUP(AL2115,MonsterGroupTable!$A:$A,1,0)))))))</f>
        <v/>
      </c>
      <c r="AT2115" s="2" t="str">
        <f>IF(AND(ISBLANK(AS2115),OR(NOT(ISBLANK(AU2115)),NOT(ISBLANK(AV2115)))),#N/A,
IF(ISBLANK(AS2115),"",
IF(AND(NOT(ISERROR(VLOOKUP(AS2115,MonsterTable!$A:$B,MATCH(MonsterTable!$B$1,MonsterTable!$A$1:$B$1,0),0))),OR(ISBLANK(AU2115),ISBLANK(AV2115))),#N/A,
IFERROR(VLOOKUP(AS2115,MonsterTable!$A:$B,MATCH(MonsterTable!$B$1,MonsterTable!$A$1:$B$1,0),0),
IF(OR(NOT(ISBLANK(AU2115)),ISBLANK(AV2115)),#N/A,
IF(AS2115="empty","empty",
VLOOKUP(AS2115,MonsterGroupTable!$A:$A,1,0)))))))</f>
        <v/>
      </c>
      <c r="BA2115" s="2" t="str">
        <f>IF(AND(ISBLANK(AZ2115),OR(NOT(ISBLANK(BB2115)),NOT(ISBLANK(BC2115)))),#N/A,
IF(ISBLANK(AZ2115),"",
IF(AND(NOT(ISERROR(VLOOKUP(AZ2115,MonsterTable!$A:$B,MATCH(MonsterTable!$B$1,MonsterTable!$A$1:$B$1,0),0))),OR(ISBLANK(BB2115),ISBLANK(BC2115))),#N/A,
IFERROR(VLOOKUP(AZ2115,MonsterTable!$A:$B,MATCH(MonsterTable!$B$1,MonsterTable!$A$1:$B$1,0),0),
IF(OR(NOT(ISBLANK(BB2115)),ISBLANK(BC2115)),#N/A,
IF(AZ2115="empty","empty",
VLOOKUP(AZ2115,MonsterGroupTable!$A:$A,1,0)))))))</f>
        <v/>
      </c>
      <c r="BH2115" s="2" t="str">
        <f>IF(AND(ISBLANK(BG2115),OR(NOT(ISBLANK(BI2115)),NOT(ISBLANK(BJ2115)))),#N/A,
IF(ISBLANK(BG2115),"",
IF(AND(NOT(ISERROR(VLOOKUP(BG2115,MonsterTable!$A:$B,MATCH(MonsterTable!$B$1,MonsterTable!$A$1:$B$1,0),0))),OR(ISBLANK(BI2115),ISBLANK(BJ2115))),#N/A,
IFERROR(VLOOKUP(BG2115,MonsterTable!$A:$B,MATCH(MonsterTable!$B$1,MonsterTable!$A$1:$B$1,0),0),
IF(OR(NOT(ISBLANK(BI2115)),ISBLANK(BJ2115)),#N/A,
IF(BG2115="empty","empty",
VLOOKUP(BG2115,MonsterGroupTable!$A:$A,1,0)))))))</f>
        <v/>
      </c>
      <c r="BO2115" s="2" t="str">
        <f>IF(AND(ISBLANK(BN2115),OR(NOT(ISBLANK(BP2115)),NOT(ISBLANK(BQ2115)))),#N/A,
IF(ISBLANK(BN2115),"",
IF(AND(NOT(ISERROR(VLOOKUP(BN2115,MonsterTable!$A:$B,MATCH(MonsterTable!$B$1,MonsterTable!$A$1:$B$1,0),0))),OR(ISBLANK(BP2115),ISBLANK(BQ2115))),#N/A,
IFERROR(VLOOKUP(BN2115,MonsterTable!$A:$B,MATCH(MonsterTable!$B$1,MonsterTable!$A$1:$B$1,0),0),
IF(OR(NOT(ISBLANK(BP2115)),ISBLANK(BQ2115)),#N/A,
IF(BN2115="empty","empty",
VLOOKUP(BN2115,MonsterGroupTable!$A:$A,1,0)))))))</f>
        <v/>
      </c>
      <c r="BV2115" s="2" t="str">
        <f>IF(AND(ISBLANK(BU2115),OR(NOT(ISBLANK(BW2115)),NOT(ISBLANK(BX2115)))),#N/A,
IF(ISBLANK(BU2115),"",
IF(AND(NOT(ISERROR(VLOOKUP(BU2115,MonsterTable!$A:$B,MATCH(MonsterTable!$B$1,MonsterTable!$A$1:$B$1,0),0))),OR(ISBLANK(BW2115),ISBLANK(BX2115))),#N/A,
IFERROR(VLOOKUP(BU2115,MonsterTable!$A:$B,MATCH(MonsterTable!$B$1,MonsterTable!$A$1:$B$1,0),0),
IF(OR(NOT(ISBLANK(BW2115)),ISBLANK(BX2115)),#N/A,
IF(BU2115="empty","empty",
VLOOKUP(BU2115,MonsterGroupTable!$A:$A,1,0)))))))</f>
        <v/>
      </c>
      <c r="CC2115" s="2" t="str">
        <f>IF(AND(ISBLANK(CB2115),OR(NOT(ISBLANK(CD2115)),NOT(ISBLANK(CE2115)))),#N/A,
IF(ISBLANK(CB2115),"",
IF(AND(NOT(ISERROR(VLOOKUP(CB2115,MonsterTable!$A:$B,MATCH(MonsterTable!$B$1,MonsterTable!$A$1:$B$1,0),0))),OR(ISBLANK(CD2115),ISBLANK(CE2115))),#N/A,
IFERROR(VLOOKUP(CB2115,MonsterTable!$A:$B,MATCH(MonsterTable!$B$1,MonsterTable!$A$1:$B$1,0),0),
IF(OR(NOT(ISBLANK(CD2115)),ISBLANK(CE2115)),#N/A,
IF(CB2115="empty","empty",
VLOOKUP(CB2115,MonsterGroupTable!$A:$A,1,0)))))))</f>
        <v/>
      </c>
      <c r="CJ2115" s="2" t="str">
        <f>IF(AND(ISBLANK(CI2115),OR(NOT(ISBLANK(CK2115)),NOT(ISBLANK(CL2115)))),#N/A,
IF(ISBLANK(CI2115),"",
IF(AND(NOT(ISERROR(VLOOKUP(CI2115,MonsterTable!$A:$B,MATCH(MonsterTable!$B$1,MonsterTable!$A$1:$B$1,0),0))),OR(ISBLANK(CK2115),ISBLANK(CL2115))),#N/A,
IFERROR(VLOOKUP(CI2115,MonsterTable!$A:$B,MATCH(MonsterTable!$B$1,MonsterTable!$A$1:$B$1,0),0),
IF(OR(NOT(ISBLANK(CK2115)),ISBLANK(CL2115)),#N/A,
IF(CI2115="empty","empty",
VLOOKUP(CI2115,MonsterGroupTable!$A:$A,1,0)))))))</f>
        <v/>
      </c>
    </row>
    <row r="2116" spans="1:88">
      <c r="A2116">
        <v>60019</v>
      </c>
      <c r="B2116">
        <f t="shared" si="82"/>
        <v>1.1000000000000001</v>
      </c>
      <c r="C2116">
        <f t="shared" si="83"/>
        <v>1.1000000000000001</v>
      </c>
      <c r="F2116">
        <v>115104</v>
      </c>
      <c r="G2116">
        <v>1</v>
      </c>
      <c r="H2116">
        <v>0</v>
      </c>
      <c r="I2116">
        <v>0</v>
      </c>
      <c r="J2116">
        <v>0</v>
      </c>
      <c r="K2116" t="s">
        <v>115</v>
      </c>
      <c r="L2116" t="s">
        <v>360</v>
      </c>
      <c r="M2116" t="s">
        <v>111</v>
      </c>
      <c r="N2116" t="s">
        <v>112</v>
      </c>
      <c r="O2116">
        <v>0</v>
      </c>
      <c r="P2116">
        <v>-4.75</v>
      </c>
      <c r="Q2116">
        <v>5</v>
      </c>
      <c r="R2116">
        <v>6.4</v>
      </c>
      <c r="S2116">
        <v>-8</v>
      </c>
      <c r="T2116">
        <v>-5</v>
      </c>
      <c r="U2116">
        <v>-6</v>
      </c>
      <c r="V2116">
        <v>-3</v>
      </c>
      <c r="W2116" t="str">
        <f t="shared" si="84"/>
        <v>g601,1</v>
      </c>
      <c r="X2116" s="1" t="s">
        <v>361</v>
      </c>
      <c r="Y2116" s="2" t="str">
        <f>IF(AND(ISBLANK(X2116),OR(NOT(ISBLANK(Z2116)),NOT(ISBLANK(AA2116)))),#N/A,
IF(ISBLANK(X2116),"",
IF(AND(NOT(ISERROR(VLOOKUP(X2116,MonsterTable!$A:$B,MATCH(MonsterTable!$B$1,MonsterTable!$A$1:$B$1,0),0))),OR(ISBLANK(Z2116),ISBLANK(AA2116))),#N/A,
IFERROR(VLOOKUP(X2116,MonsterTable!$A:$B,MATCH(MonsterTable!$B$1,MonsterTable!$A$1:$B$1,0),0),
IF(OR(NOT(ISBLANK(Z2116)),ISBLANK(AA2116)),#N/A,
IF(X2116="empty","empty",
VLOOKUP(X2116,MonsterGroupTable!$A:$A,1,0)))))))</f>
        <v>g601</v>
      </c>
      <c r="AA2116">
        <v>1</v>
      </c>
      <c r="AF2116" s="2" t="str">
        <f>IF(AND(ISBLANK(AE2116),OR(NOT(ISBLANK(AG2116)),NOT(ISBLANK(AH2116)))),#N/A,
IF(ISBLANK(AE2116),"",
IF(AND(NOT(ISERROR(VLOOKUP(AE2116,MonsterTable!$A:$B,MATCH(MonsterTable!$B$1,MonsterTable!$A$1:$B$1,0),0))),OR(ISBLANK(AG2116),ISBLANK(AH2116))),#N/A,
IFERROR(VLOOKUP(AE2116,MonsterTable!$A:$B,MATCH(MonsterTable!$B$1,MonsterTable!$A$1:$B$1,0),0),
IF(OR(NOT(ISBLANK(AG2116)),ISBLANK(AH2116)),#N/A,
IF(AE2116="empty","empty",
VLOOKUP(AE2116,MonsterGroupTable!$A:$A,1,0)))))))</f>
        <v/>
      </c>
      <c r="AM2116" s="2" t="str">
        <f>IF(AND(ISBLANK(AL2116),OR(NOT(ISBLANK(AN2116)),NOT(ISBLANK(AO2116)))),#N/A,
IF(ISBLANK(AL2116),"",
IF(AND(NOT(ISERROR(VLOOKUP(AL2116,MonsterTable!$A:$B,MATCH(MonsterTable!$B$1,MonsterTable!$A$1:$B$1,0),0))),OR(ISBLANK(AN2116),ISBLANK(AO2116))),#N/A,
IFERROR(VLOOKUP(AL2116,MonsterTable!$A:$B,MATCH(MonsterTable!$B$1,MonsterTable!$A$1:$B$1,0),0),
IF(OR(NOT(ISBLANK(AN2116)),ISBLANK(AO2116)),#N/A,
IF(AL2116="empty","empty",
VLOOKUP(AL2116,MonsterGroupTable!$A:$A,1,0)))))))</f>
        <v/>
      </c>
      <c r="AT2116" s="2" t="str">
        <f>IF(AND(ISBLANK(AS2116),OR(NOT(ISBLANK(AU2116)),NOT(ISBLANK(AV2116)))),#N/A,
IF(ISBLANK(AS2116),"",
IF(AND(NOT(ISERROR(VLOOKUP(AS2116,MonsterTable!$A:$B,MATCH(MonsterTable!$B$1,MonsterTable!$A$1:$B$1,0),0))),OR(ISBLANK(AU2116),ISBLANK(AV2116))),#N/A,
IFERROR(VLOOKUP(AS2116,MonsterTable!$A:$B,MATCH(MonsterTable!$B$1,MonsterTable!$A$1:$B$1,0),0),
IF(OR(NOT(ISBLANK(AU2116)),ISBLANK(AV2116)),#N/A,
IF(AS2116="empty","empty",
VLOOKUP(AS2116,MonsterGroupTable!$A:$A,1,0)))))))</f>
        <v/>
      </c>
      <c r="BA2116" s="2" t="str">
        <f>IF(AND(ISBLANK(AZ2116),OR(NOT(ISBLANK(BB2116)),NOT(ISBLANK(BC2116)))),#N/A,
IF(ISBLANK(AZ2116),"",
IF(AND(NOT(ISERROR(VLOOKUP(AZ2116,MonsterTable!$A:$B,MATCH(MonsterTable!$B$1,MonsterTable!$A$1:$B$1,0),0))),OR(ISBLANK(BB2116),ISBLANK(BC2116))),#N/A,
IFERROR(VLOOKUP(AZ2116,MonsterTable!$A:$B,MATCH(MonsterTable!$B$1,MonsterTable!$A$1:$B$1,0),0),
IF(OR(NOT(ISBLANK(BB2116)),ISBLANK(BC2116)),#N/A,
IF(AZ2116="empty","empty",
VLOOKUP(AZ2116,MonsterGroupTable!$A:$A,1,0)))))))</f>
        <v/>
      </c>
      <c r="BH2116" s="2" t="str">
        <f>IF(AND(ISBLANK(BG2116),OR(NOT(ISBLANK(BI2116)),NOT(ISBLANK(BJ2116)))),#N/A,
IF(ISBLANK(BG2116),"",
IF(AND(NOT(ISERROR(VLOOKUP(BG2116,MonsterTable!$A:$B,MATCH(MonsterTable!$B$1,MonsterTable!$A$1:$B$1,0),0))),OR(ISBLANK(BI2116),ISBLANK(BJ2116))),#N/A,
IFERROR(VLOOKUP(BG2116,MonsterTable!$A:$B,MATCH(MonsterTable!$B$1,MonsterTable!$A$1:$B$1,0),0),
IF(OR(NOT(ISBLANK(BI2116)),ISBLANK(BJ2116)),#N/A,
IF(BG2116="empty","empty",
VLOOKUP(BG2116,MonsterGroupTable!$A:$A,1,0)))))))</f>
        <v/>
      </c>
      <c r="BO2116" s="2" t="str">
        <f>IF(AND(ISBLANK(BN2116),OR(NOT(ISBLANK(BP2116)),NOT(ISBLANK(BQ2116)))),#N/A,
IF(ISBLANK(BN2116),"",
IF(AND(NOT(ISERROR(VLOOKUP(BN2116,MonsterTable!$A:$B,MATCH(MonsterTable!$B$1,MonsterTable!$A$1:$B$1,0),0))),OR(ISBLANK(BP2116),ISBLANK(BQ2116))),#N/A,
IFERROR(VLOOKUP(BN2116,MonsterTable!$A:$B,MATCH(MonsterTable!$B$1,MonsterTable!$A$1:$B$1,0),0),
IF(OR(NOT(ISBLANK(BP2116)),ISBLANK(BQ2116)),#N/A,
IF(BN2116="empty","empty",
VLOOKUP(BN2116,MonsterGroupTable!$A:$A,1,0)))))))</f>
        <v/>
      </c>
      <c r="BV2116" s="2" t="str">
        <f>IF(AND(ISBLANK(BU2116),OR(NOT(ISBLANK(BW2116)),NOT(ISBLANK(BX2116)))),#N/A,
IF(ISBLANK(BU2116),"",
IF(AND(NOT(ISERROR(VLOOKUP(BU2116,MonsterTable!$A:$B,MATCH(MonsterTable!$B$1,MonsterTable!$A$1:$B$1,0),0))),OR(ISBLANK(BW2116),ISBLANK(BX2116))),#N/A,
IFERROR(VLOOKUP(BU2116,MonsterTable!$A:$B,MATCH(MonsterTable!$B$1,MonsterTable!$A$1:$B$1,0),0),
IF(OR(NOT(ISBLANK(BW2116)),ISBLANK(BX2116)),#N/A,
IF(BU2116="empty","empty",
VLOOKUP(BU2116,MonsterGroupTable!$A:$A,1,0)))))))</f>
        <v/>
      </c>
      <c r="CC2116" s="2" t="str">
        <f>IF(AND(ISBLANK(CB2116),OR(NOT(ISBLANK(CD2116)),NOT(ISBLANK(CE2116)))),#N/A,
IF(ISBLANK(CB2116),"",
IF(AND(NOT(ISERROR(VLOOKUP(CB2116,MonsterTable!$A:$B,MATCH(MonsterTable!$B$1,MonsterTable!$A$1:$B$1,0),0))),OR(ISBLANK(CD2116),ISBLANK(CE2116))),#N/A,
IFERROR(VLOOKUP(CB2116,MonsterTable!$A:$B,MATCH(MonsterTable!$B$1,MonsterTable!$A$1:$B$1,0),0),
IF(OR(NOT(ISBLANK(CD2116)),ISBLANK(CE2116)),#N/A,
IF(CB2116="empty","empty",
VLOOKUP(CB2116,MonsterGroupTable!$A:$A,1,0)))))))</f>
        <v/>
      </c>
      <c r="CJ2116" s="2" t="str">
        <f>IF(AND(ISBLANK(CI2116),OR(NOT(ISBLANK(CK2116)),NOT(ISBLANK(CL2116)))),#N/A,
IF(ISBLANK(CI2116),"",
IF(AND(NOT(ISERROR(VLOOKUP(CI2116,MonsterTable!$A:$B,MATCH(MonsterTable!$B$1,MonsterTable!$A$1:$B$1,0),0))),OR(ISBLANK(CK2116),ISBLANK(CL2116))),#N/A,
IFERROR(VLOOKUP(CI2116,MonsterTable!$A:$B,MATCH(MonsterTable!$B$1,MonsterTable!$A$1:$B$1,0),0),
IF(OR(NOT(ISBLANK(CK2116)),ISBLANK(CL2116)),#N/A,
IF(CI2116="empty","empty",
VLOOKUP(CI2116,MonsterGroupTable!$A:$A,1,0)))))))</f>
        <v/>
      </c>
    </row>
    <row r="2117" spans="1:88">
      <c r="A2117">
        <v>60020</v>
      </c>
      <c r="B2117">
        <f t="shared" si="82"/>
        <v>1.2</v>
      </c>
      <c r="C2117">
        <f t="shared" si="83"/>
        <v>1.1000000000000001</v>
      </c>
      <c r="F2117">
        <v>134580</v>
      </c>
      <c r="G2117">
        <v>1</v>
      </c>
      <c r="H2117">
        <v>0</v>
      </c>
      <c r="I2117">
        <v>0</v>
      </c>
      <c r="J2117">
        <v>0</v>
      </c>
      <c r="K2117" t="s">
        <v>115</v>
      </c>
      <c r="L2117" t="s">
        <v>360</v>
      </c>
      <c r="M2117" t="s">
        <v>111</v>
      </c>
      <c r="N2117" t="s">
        <v>112</v>
      </c>
      <c r="O2117">
        <v>0</v>
      </c>
      <c r="P2117">
        <v>-4.75</v>
      </c>
      <c r="Q2117">
        <v>5</v>
      </c>
      <c r="R2117">
        <v>6.4</v>
      </c>
      <c r="S2117">
        <v>-8</v>
      </c>
      <c r="T2117">
        <v>-5</v>
      </c>
      <c r="U2117">
        <v>-6</v>
      </c>
      <c r="V2117">
        <v>-3</v>
      </c>
      <c r="W2117" t="str">
        <f t="shared" si="84"/>
        <v>g601,1</v>
      </c>
      <c r="X2117" s="1" t="s">
        <v>361</v>
      </c>
      <c r="Y2117" s="2" t="str">
        <f>IF(AND(ISBLANK(X2117),OR(NOT(ISBLANK(Z2117)),NOT(ISBLANK(AA2117)))),#N/A,
IF(ISBLANK(X2117),"",
IF(AND(NOT(ISERROR(VLOOKUP(X2117,MonsterTable!$A:$B,MATCH(MonsterTable!$B$1,MonsterTable!$A$1:$B$1,0),0))),OR(ISBLANK(Z2117),ISBLANK(AA2117))),#N/A,
IFERROR(VLOOKUP(X2117,MonsterTable!$A:$B,MATCH(MonsterTable!$B$1,MonsterTable!$A$1:$B$1,0),0),
IF(OR(NOT(ISBLANK(Z2117)),ISBLANK(AA2117)),#N/A,
IF(X2117="empty","empty",
VLOOKUP(X2117,MonsterGroupTable!$A:$A,1,0)))))))</f>
        <v>g601</v>
      </c>
      <c r="AA2117">
        <v>1</v>
      </c>
      <c r="AF2117" s="2" t="str">
        <f>IF(AND(ISBLANK(AE2117),OR(NOT(ISBLANK(AG2117)),NOT(ISBLANK(AH2117)))),#N/A,
IF(ISBLANK(AE2117),"",
IF(AND(NOT(ISERROR(VLOOKUP(AE2117,MonsterTable!$A:$B,MATCH(MonsterTable!$B$1,MonsterTable!$A$1:$B$1,0),0))),OR(ISBLANK(AG2117),ISBLANK(AH2117))),#N/A,
IFERROR(VLOOKUP(AE2117,MonsterTable!$A:$B,MATCH(MonsterTable!$B$1,MonsterTable!$A$1:$B$1,0),0),
IF(OR(NOT(ISBLANK(AG2117)),ISBLANK(AH2117)),#N/A,
IF(AE2117="empty","empty",
VLOOKUP(AE2117,MonsterGroupTable!$A:$A,1,0)))))))</f>
        <v/>
      </c>
      <c r="AM2117" s="2" t="str">
        <f>IF(AND(ISBLANK(AL2117),OR(NOT(ISBLANK(AN2117)),NOT(ISBLANK(AO2117)))),#N/A,
IF(ISBLANK(AL2117),"",
IF(AND(NOT(ISERROR(VLOOKUP(AL2117,MonsterTable!$A:$B,MATCH(MonsterTable!$B$1,MonsterTable!$A$1:$B$1,0),0))),OR(ISBLANK(AN2117),ISBLANK(AO2117))),#N/A,
IFERROR(VLOOKUP(AL2117,MonsterTable!$A:$B,MATCH(MonsterTable!$B$1,MonsterTable!$A$1:$B$1,0),0),
IF(OR(NOT(ISBLANK(AN2117)),ISBLANK(AO2117)),#N/A,
IF(AL2117="empty","empty",
VLOOKUP(AL2117,MonsterGroupTable!$A:$A,1,0)))))))</f>
        <v/>
      </c>
      <c r="AT2117" s="2" t="str">
        <f>IF(AND(ISBLANK(AS2117),OR(NOT(ISBLANK(AU2117)),NOT(ISBLANK(AV2117)))),#N/A,
IF(ISBLANK(AS2117),"",
IF(AND(NOT(ISERROR(VLOOKUP(AS2117,MonsterTable!$A:$B,MATCH(MonsterTable!$B$1,MonsterTable!$A$1:$B$1,0),0))),OR(ISBLANK(AU2117),ISBLANK(AV2117))),#N/A,
IFERROR(VLOOKUP(AS2117,MonsterTable!$A:$B,MATCH(MonsterTable!$B$1,MonsterTable!$A$1:$B$1,0),0),
IF(OR(NOT(ISBLANK(AU2117)),ISBLANK(AV2117)),#N/A,
IF(AS2117="empty","empty",
VLOOKUP(AS2117,MonsterGroupTable!$A:$A,1,0)))))))</f>
        <v/>
      </c>
      <c r="BA2117" s="2" t="str">
        <f>IF(AND(ISBLANK(AZ2117),OR(NOT(ISBLANK(BB2117)),NOT(ISBLANK(BC2117)))),#N/A,
IF(ISBLANK(AZ2117),"",
IF(AND(NOT(ISERROR(VLOOKUP(AZ2117,MonsterTable!$A:$B,MATCH(MonsterTable!$B$1,MonsterTable!$A$1:$B$1,0),0))),OR(ISBLANK(BB2117),ISBLANK(BC2117))),#N/A,
IFERROR(VLOOKUP(AZ2117,MonsterTable!$A:$B,MATCH(MonsterTable!$B$1,MonsterTable!$A$1:$B$1,0),0),
IF(OR(NOT(ISBLANK(BB2117)),ISBLANK(BC2117)),#N/A,
IF(AZ2117="empty","empty",
VLOOKUP(AZ2117,MonsterGroupTable!$A:$A,1,0)))))))</f>
        <v/>
      </c>
      <c r="BH2117" s="2" t="str">
        <f>IF(AND(ISBLANK(BG2117),OR(NOT(ISBLANK(BI2117)),NOT(ISBLANK(BJ2117)))),#N/A,
IF(ISBLANK(BG2117),"",
IF(AND(NOT(ISERROR(VLOOKUP(BG2117,MonsterTable!$A:$B,MATCH(MonsterTable!$B$1,MonsterTable!$A$1:$B$1,0),0))),OR(ISBLANK(BI2117),ISBLANK(BJ2117))),#N/A,
IFERROR(VLOOKUP(BG2117,MonsterTable!$A:$B,MATCH(MonsterTable!$B$1,MonsterTable!$A$1:$B$1,0),0),
IF(OR(NOT(ISBLANK(BI2117)),ISBLANK(BJ2117)),#N/A,
IF(BG2117="empty","empty",
VLOOKUP(BG2117,MonsterGroupTable!$A:$A,1,0)))))))</f>
        <v/>
      </c>
      <c r="BO2117" s="2" t="str">
        <f>IF(AND(ISBLANK(BN2117),OR(NOT(ISBLANK(BP2117)),NOT(ISBLANK(BQ2117)))),#N/A,
IF(ISBLANK(BN2117),"",
IF(AND(NOT(ISERROR(VLOOKUP(BN2117,MonsterTable!$A:$B,MATCH(MonsterTable!$B$1,MonsterTable!$A$1:$B$1,0),0))),OR(ISBLANK(BP2117),ISBLANK(BQ2117))),#N/A,
IFERROR(VLOOKUP(BN2117,MonsterTable!$A:$B,MATCH(MonsterTable!$B$1,MonsterTable!$A$1:$B$1,0),0),
IF(OR(NOT(ISBLANK(BP2117)),ISBLANK(BQ2117)),#N/A,
IF(BN2117="empty","empty",
VLOOKUP(BN2117,MonsterGroupTable!$A:$A,1,0)))))))</f>
        <v/>
      </c>
      <c r="BV2117" s="2" t="str">
        <f>IF(AND(ISBLANK(BU2117),OR(NOT(ISBLANK(BW2117)),NOT(ISBLANK(BX2117)))),#N/A,
IF(ISBLANK(BU2117),"",
IF(AND(NOT(ISERROR(VLOOKUP(BU2117,MonsterTable!$A:$B,MATCH(MonsterTable!$B$1,MonsterTable!$A$1:$B$1,0),0))),OR(ISBLANK(BW2117),ISBLANK(BX2117))),#N/A,
IFERROR(VLOOKUP(BU2117,MonsterTable!$A:$B,MATCH(MonsterTable!$B$1,MonsterTable!$A$1:$B$1,0),0),
IF(OR(NOT(ISBLANK(BW2117)),ISBLANK(BX2117)),#N/A,
IF(BU2117="empty","empty",
VLOOKUP(BU2117,MonsterGroupTable!$A:$A,1,0)))))))</f>
        <v/>
      </c>
      <c r="CC2117" s="2" t="str">
        <f>IF(AND(ISBLANK(CB2117),OR(NOT(ISBLANK(CD2117)),NOT(ISBLANK(CE2117)))),#N/A,
IF(ISBLANK(CB2117),"",
IF(AND(NOT(ISERROR(VLOOKUP(CB2117,MonsterTable!$A:$B,MATCH(MonsterTable!$B$1,MonsterTable!$A$1:$B$1,0),0))),OR(ISBLANK(CD2117),ISBLANK(CE2117))),#N/A,
IFERROR(VLOOKUP(CB2117,MonsterTable!$A:$B,MATCH(MonsterTable!$B$1,MonsterTable!$A$1:$B$1,0),0),
IF(OR(NOT(ISBLANK(CD2117)),ISBLANK(CE2117)),#N/A,
IF(CB2117="empty","empty",
VLOOKUP(CB2117,MonsterGroupTable!$A:$A,1,0)))))))</f>
        <v/>
      </c>
      <c r="CJ2117" s="2" t="str">
        <f>IF(AND(ISBLANK(CI2117),OR(NOT(ISBLANK(CK2117)),NOT(ISBLANK(CL2117)))),#N/A,
IF(ISBLANK(CI2117),"",
IF(AND(NOT(ISERROR(VLOOKUP(CI2117,MonsterTable!$A:$B,MATCH(MonsterTable!$B$1,MonsterTable!$A$1:$B$1,0),0))),OR(ISBLANK(CK2117),ISBLANK(CL2117))),#N/A,
IFERROR(VLOOKUP(CI2117,MonsterTable!$A:$B,MATCH(MonsterTable!$B$1,MonsterTable!$A$1:$B$1,0),0),
IF(OR(NOT(ISBLANK(CK2117)),ISBLANK(CL2117)),#N/A,
IF(CI2117="empty","empty",
VLOOKUP(CI2117,MonsterGroupTable!$A:$A,1,0)))))))</f>
        <v/>
      </c>
    </row>
    <row r="2118" spans="1:88">
      <c r="A2118">
        <v>60021</v>
      </c>
      <c r="B2118">
        <f t="shared" si="82"/>
        <v>1.1000000000000001</v>
      </c>
      <c r="C2118">
        <f t="shared" si="83"/>
        <v>1.1000000000000001</v>
      </c>
      <c r="F2118">
        <v>155280</v>
      </c>
      <c r="G2118">
        <v>1</v>
      </c>
      <c r="H2118">
        <v>0</v>
      </c>
      <c r="I2118">
        <v>0</v>
      </c>
      <c r="J2118">
        <v>0</v>
      </c>
      <c r="K2118" t="s">
        <v>115</v>
      </c>
      <c r="L2118" t="s">
        <v>360</v>
      </c>
      <c r="M2118" t="s">
        <v>111</v>
      </c>
      <c r="N2118" t="s">
        <v>112</v>
      </c>
      <c r="O2118">
        <v>0</v>
      </c>
      <c r="P2118">
        <v>-4.75</v>
      </c>
      <c r="Q2118">
        <v>5</v>
      </c>
      <c r="R2118">
        <v>6.4</v>
      </c>
      <c r="S2118">
        <v>-8</v>
      </c>
      <c r="T2118">
        <v>-5</v>
      </c>
      <c r="U2118">
        <v>-6</v>
      </c>
      <c r="V2118">
        <v>-3</v>
      </c>
      <c r="W2118" t="str">
        <f t="shared" si="84"/>
        <v>g601,1</v>
      </c>
      <c r="X2118" s="1" t="s">
        <v>361</v>
      </c>
      <c r="Y2118" s="2" t="str">
        <f>IF(AND(ISBLANK(X2118),OR(NOT(ISBLANK(Z2118)),NOT(ISBLANK(AA2118)))),#N/A,
IF(ISBLANK(X2118),"",
IF(AND(NOT(ISERROR(VLOOKUP(X2118,MonsterTable!$A:$B,MATCH(MonsterTable!$B$1,MonsterTable!$A$1:$B$1,0),0))),OR(ISBLANK(Z2118),ISBLANK(AA2118))),#N/A,
IFERROR(VLOOKUP(X2118,MonsterTable!$A:$B,MATCH(MonsterTable!$B$1,MonsterTable!$A$1:$B$1,0),0),
IF(OR(NOT(ISBLANK(Z2118)),ISBLANK(AA2118)),#N/A,
IF(X2118="empty","empty",
VLOOKUP(X2118,MonsterGroupTable!$A:$A,1,0)))))))</f>
        <v>g601</v>
      </c>
      <c r="AA2118">
        <v>1</v>
      </c>
      <c r="AF2118" s="2" t="str">
        <f>IF(AND(ISBLANK(AE2118),OR(NOT(ISBLANK(AG2118)),NOT(ISBLANK(AH2118)))),#N/A,
IF(ISBLANK(AE2118),"",
IF(AND(NOT(ISERROR(VLOOKUP(AE2118,MonsterTable!$A:$B,MATCH(MonsterTable!$B$1,MonsterTable!$A$1:$B$1,0),0))),OR(ISBLANK(AG2118),ISBLANK(AH2118))),#N/A,
IFERROR(VLOOKUP(AE2118,MonsterTable!$A:$B,MATCH(MonsterTable!$B$1,MonsterTable!$A$1:$B$1,0),0),
IF(OR(NOT(ISBLANK(AG2118)),ISBLANK(AH2118)),#N/A,
IF(AE2118="empty","empty",
VLOOKUP(AE2118,MonsterGroupTable!$A:$A,1,0)))))))</f>
        <v/>
      </c>
      <c r="AM2118" s="2" t="str">
        <f>IF(AND(ISBLANK(AL2118),OR(NOT(ISBLANK(AN2118)),NOT(ISBLANK(AO2118)))),#N/A,
IF(ISBLANK(AL2118),"",
IF(AND(NOT(ISERROR(VLOOKUP(AL2118,MonsterTable!$A:$B,MATCH(MonsterTable!$B$1,MonsterTable!$A$1:$B$1,0),0))),OR(ISBLANK(AN2118),ISBLANK(AO2118))),#N/A,
IFERROR(VLOOKUP(AL2118,MonsterTable!$A:$B,MATCH(MonsterTable!$B$1,MonsterTable!$A$1:$B$1,0),0),
IF(OR(NOT(ISBLANK(AN2118)),ISBLANK(AO2118)),#N/A,
IF(AL2118="empty","empty",
VLOOKUP(AL2118,MonsterGroupTable!$A:$A,1,0)))))))</f>
        <v/>
      </c>
      <c r="AT2118" s="2" t="str">
        <f>IF(AND(ISBLANK(AS2118),OR(NOT(ISBLANK(AU2118)),NOT(ISBLANK(AV2118)))),#N/A,
IF(ISBLANK(AS2118),"",
IF(AND(NOT(ISERROR(VLOOKUP(AS2118,MonsterTable!$A:$B,MATCH(MonsterTable!$B$1,MonsterTable!$A$1:$B$1,0),0))),OR(ISBLANK(AU2118),ISBLANK(AV2118))),#N/A,
IFERROR(VLOOKUP(AS2118,MonsterTable!$A:$B,MATCH(MonsterTable!$B$1,MonsterTable!$A$1:$B$1,0),0),
IF(OR(NOT(ISBLANK(AU2118)),ISBLANK(AV2118)),#N/A,
IF(AS2118="empty","empty",
VLOOKUP(AS2118,MonsterGroupTable!$A:$A,1,0)))))))</f>
        <v/>
      </c>
      <c r="BA2118" s="2" t="str">
        <f>IF(AND(ISBLANK(AZ2118),OR(NOT(ISBLANK(BB2118)),NOT(ISBLANK(BC2118)))),#N/A,
IF(ISBLANK(AZ2118),"",
IF(AND(NOT(ISERROR(VLOOKUP(AZ2118,MonsterTable!$A:$B,MATCH(MonsterTable!$B$1,MonsterTable!$A$1:$B$1,0),0))),OR(ISBLANK(BB2118),ISBLANK(BC2118))),#N/A,
IFERROR(VLOOKUP(AZ2118,MonsterTable!$A:$B,MATCH(MonsterTable!$B$1,MonsterTable!$A$1:$B$1,0),0),
IF(OR(NOT(ISBLANK(BB2118)),ISBLANK(BC2118)),#N/A,
IF(AZ2118="empty","empty",
VLOOKUP(AZ2118,MonsterGroupTable!$A:$A,1,0)))))))</f>
        <v/>
      </c>
      <c r="BH2118" s="2" t="str">
        <f>IF(AND(ISBLANK(BG2118),OR(NOT(ISBLANK(BI2118)),NOT(ISBLANK(BJ2118)))),#N/A,
IF(ISBLANK(BG2118),"",
IF(AND(NOT(ISERROR(VLOOKUP(BG2118,MonsterTable!$A:$B,MATCH(MonsterTable!$B$1,MonsterTable!$A$1:$B$1,0),0))),OR(ISBLANK(BI2118),ISBLANK(BJ2118))),#N/A,
IFERROR(VLOOKUP(BG2118,MonsterTable!$A:$B,MATCH(MonsterTable!$B$1,MonsterTable!$A$1:$B$1,0),0),
IF(OR(NOT(ISBLANK(BI2118)),ISBLANK(BJ2118)),#N/A,
IF(BG2118="empty","empty",
VLOOKUP(BG2118,MonsterGroupTable!$A:$A,1,0)))))))</f>
        <v/>
      </c>
      <c r="BO2118" s="2" t="str">
        <f>IF(AND(ISBLANK(BN2118),OR(NOT(ISBLANK(BP2118)),NOT(ISBLANK(BQ2118)))),#N/A,
IF(ISBLANK(BN2118),"",
IF(AND(NOT(ISERROR(VLOOKUP(BN2118,MonsterTable!$A:$B,MATCH(MonsterTable!$B$1,MonsterTable!$A$1:$B$1,0),0))),OR(ISBLANK(BP2118),ISBLANK(BQ2118))),#N/A,
IFERROR(VLOOKUP(BN2118,MonsterTable!$A:$B,MATCH(MonsterTable!$B$1,MonsterTable!$A$1:$B$1,0),0),
IF(OR(NOT(ISBLANK(BP2118)),ISBLANK(BQ2118)),#N/A,
IF(BN2118="empty","empty",
VLOOKUP(BN2118,MonsterGroupTable!$A:$A,1,0)))))))</f>
        <v/>
      </c>
      <c r="BV2118" s="2" t="str">
        <f>IF(AND(ISBLANK(BU2118),OR(NOT(ISBLANK(BW2118)),NOT(ISBLANK(BX2118)))),#N/A,
IF(ISBLANK(BU2118),"",
IF(AND(NOT(ISERROR(VLOOKUP(BU2118,MonsterTable!$A:$B,MATCH(MonsterTable!$B$1,MonsterTable!$A$1:$B$1,0),0))),OR(ISBLANK(BW2118),ISBLANK(BX2118))),#N/A,
IFERROR(VLOOKUP(BU2118,MonsterTable!$A:$B,MATCH(MonsterTable!$B$1,MonsterTable!$A$1:$B$1,0),0),
IF(OR(NOT(ISBLANK(BW2118)),ISBLANK(BX2118)),#N/A,
IF(BU2118="empty","empty",
VLOOKUP(BU2118,MonsterGroupTable!$A:$A,1,0)))))))</f>
        <v/>
      </c>
      <c r="CC2118" s="2" t="str">
        <f>IF(AND(ISBLANK(CB2118),OR(NOT(ISBLANK(CD2118)),NOT(ISBLANK(CE2118)))),#N/A,
IF(ISBLANK(CB2118),"",
IF(AND(NOT(ISERROR(VLOOKUP(CB2118,MonsterTable!$A:$B,MATCH(MonsterTable!$B$1,MonsterTable!$A$1:$B$1,0),0))),OR(ISBLANK(CD2118),ISBLANK(CE2118))),#N/A,
IFERROR(VLOOKUP(CB2118,MonsterTable!$A:$B,MATCH(MonsterTable!$B$1,MonsterTable!$A$1:$B$1,0),0),
IF(OR(NOT(ISBLANK(CD2118)),ISBLANK(CE2118)),#N/A,
IF(CB2118="empty","empty",
VLOOKUP(CB2118,MonsterGroupTable!$A:$A,1,0)))))))</f>
        <v/>
      </c>
      <c r="CJ2118" s="2" t="str">
        <f>IF(AND(ISBLANK(CI2118),OR(NOT(ISBLANK(CK2118)),NOT(ISBLANK(CL2118)))),#N/A,
IF(ISBLANK(CI2118),"",
IF(AND(NOT(ISERROR(VLOOKUP(CI2118,MonsterTable!$A:$B,MATCH(MonsterTable!$B$1,MonsterTable!$A$1:$B$1,0),0))),OR(ISBLANK(CK2118),ISBLANK(CL2118))),#N/A,
IFERROR(VLOOKUP(CI2118,MonsterTable!$A:$B,MATCH(MonsterTable!$B$1,MonsterTable!$A$1:$B$1,0),0),
IF(OR(NOT(ISBLANK(CK2118)),ISBLANK(CL2118)),#N/A,
IF(CI2118="empty","empty",
VLOOKUP(CI2118,MonsterGroupTable!$A:$A,1,0)))))))</f>
        <v/>
      </c>
    </row>
    <row r="2119" spans="1:88">
      <c r="A2119">
        <v>60022</v>
      </c>
      <c r="B2119">
        <f t="shared" si="82"/>
        <v>1.1000000000000001</v>
      </c>
      <c r="C2119">
        <f t="shared" si="83"/>
        <v>1.1000000000000001</v>
      </c>
      <c r="F2119">
        <v>178420</v>
      </c>
      <c r="G2119">
        <v>1</v>
      </c>
      <c r="H2119">
        <v>0</v>
      </c>
      <c r="I2119">
        <v>0</v>
      </c>
      <c r="J2119">
        <v>0</v>
      </c>
      <c r="K2119" t="s">
        <v>115</v>
      </c>
      <c r="L2119" t="s">
        <v>360</v>
      </c>
      <c r="M2119" t="s">
        <v>111</v>
      </c>
      <c r="N2119" t="s">
        <v>112</v>
      </c>
      <c r="O2119">
        <v>0</v>
      </c>
      <c r="P2119">
        <v>-4.75</v>
      </c>
      <c r="Q2119">
        <v>5</v>
      </c>
      <c r="R2119">
        <v>6.4</v>
      </c>
      <c r="S2119">
        <v>-8</v>
      </c>
      <c r="T2119">
        <v>-5</v>
      </c>
      <c r="U2119">
        <v>-6</v>
      </c>
      <c r="V2119">
        <v>-3</v>
      </c>
      <c r="W2119" t="str">
        <f t="shared" si="84"/>
        <v>g601,1</v>
      </c>
      <c r="X2119" s="1" t="s">
        <v>361</v>
      </c>
      <c r="Y2119" s="2" t="str">
        <f>IF(AND(ISBLANK(X2119),OR(NOT(ISBLANK(Z2119)),NOT(ISBLANK(AA2119)))),#N/A,
IF(ISBLANK(X2119),"",
IF(AND(NOT(ISERROR(VLOOKUP(X2119,MonsterTable!$A:$B,MATCH(MonsterTable!$B$1,MonsterTable!$A$1:$B$1,0),0))),OR(ISBLANK(Z2119),ISBLANK(AA2119))),#N/A,
IFERROR(VLOOKUP(X2119,MonsterTable!$A:$B,MATCH(MonsterTable!$B$1,MonsterTable!$A$1:$B$1,0),0),
IF(OR(NOT(ISBLANK(Z2119)),ISBLANK(AA2119)),#N/A,
IF(X2119="empty","empty",
VLOOKUP(X2119,MonsterGroupTable!$A:$A,1,0)))))))</f>
        <v>g601</v>
      </c>
      <c r="AA2119">
        <v>1</v>
      </c>
      <c r="AF2119" s="2" t="str">
        <f>IF(AND(ISBLANK(AE2119),OR(NOT(ISBLANK(AG2119)),NOT(ISBLANK(AH2119)))),#N/A,
IF(ISBLANK(AE2119),"",
IF(AND(NOT(ISERROR(VLOOKUP(AE2119,MonsterTable!$A:$B,MATCH(MonsterTable!$B$1,MonsterTable!$A$1:$B$1,0),0))),OR(ISBLANK(AG2119),ISBLANK(AH2119))),#N/A,
IFERROR(VLOOKUP(AE2119,MonsterTable!$A:$B,MATCH(MonsterTable!$B$1,MonsterTable!$A$1:$B$1,0),0),
IF(OR(NOT(ISBLANK(AG2119)),ISBLANK(AH2119)),#N/A,
IF(AE2119="empty","empty",
VLOOKUP(AE2119,MonsterGroupTable!$A:$A,1,0)))))))</f>
        <v/>
      </c>
      <c r="AM2119" s="2" t="str">
        <f>IF(AND(ISBLANK(AL2119),OR(NOT(ISBLANK(AN2119)),NOT(ISBLANK(AO2119)))),#N/A,
IF(ISBLANK(AL2119),"",
IF(AND(NOT(ISERROR(VLOOKUP(AL2119,MonsterTable!$A:$B,MATCH(MonsterTable!$B$1,MonsterTable!$A$1:$B$1,0),0))),OR(ISBLANK(AN2119),ISBLANK(AO2119))),#N/A,
IFERROR(VLOOKUP(AL2119,MonsterTable!$A:$B,MATCH(MonsterTable!$B$1,MonsterTable!$A$1:$B$1,0),0),
IF(OR(NOT(ISBLANK(AN2119)),ISBLANK(AO2119)),#N/A,
IF(AL2119="empty","empty",
VLOOKUP(AL2119,MonsterGroupTable!$A:$A,1,0)))))))</f>
        <v/>
      </c>
      <c r="AT2119" s="2" t="str">
        <f>IF(AND(ISBLANK(AS2119),OR(NOT(ISBLANK(AU2119)),NOT(ISBLANK(AV2119)))),#N/A,
IF(ISBLANK(AS2119),"",
IF(AND(NOT(ISERROR(VLOOKUP(AS2119,MonsterTable!$A:$B,MATCH(MonsterTable!$B$1,MonsterTable!$A$1:$B$1,0),0))),OR(ISBLANK(AU2119),ISBLANK(AV2119))),#N/A,
IFERROR(VLOOKUP(AS2119,MonsterTable!$A:$B,MATCH(MonsterTable!$B$1,MonsterTable!$A$1:$B$1,0),0),
IF(OR(NOT(ISBLANK(AU2119)),ISBLANK(AV2119)),#N/A,
IF(AS2119="empty","empty",
VLOOKUP(AS2119,MonsterGroupTable!$A:$A,1,0)))))))</f>
        <v/>
      </c>
      <c r="BA2119" s="2" t="str">
        <f>IF(AND(ISBLANK(AZ2119),OR(NOT(ISBLANK(BB2119)),NOT(ISBLANK(BC2119)))),#N/A,
IF(ISBLANK(AZ2119),"",
IF(AND(NOT(ISERROR(VLOOKUP(AZ2119,MonsterTable!$A:$B,MATCH(MonsterTable!$B$1,MonsterTable!$A$1:$B$1,0),0))),OR(ISBLANK(BB2119),ISBLANK(BC2119))),#N/A,
IFERROR(VLOOKUP(AZ2119,MonsterTable!$A:$B,MATCH(MonsterTable!$B$1,MonsterTable!$A$1:$B$1,0),0),
IF(OR(NOT(ISBLANK(BB2119)),ISBLANK(BC2119)),#N/A,
IF(AZ2119="empty","empty",
VLOOKUP(AZ2119,MonsterGroupTable!$A:$A,1,0)))))))</f>
        <v/>
      </c>
      <c r="BH2119" s="2" t="str">
        <f>IF(AND(ISBLANK(BG2119),OR(NOT(ISBLANK(BI2119)),NOT(ISBLANK(BJ2119)))),#N/A,
IF(ISBLANK(BG2119),"",
IF(AND(NOT(ISERROR(VLOOKUP(BG2119,MonsterTable!$A:$B,MATCH(MonsterTable!$B$1,MonsterTable!$A$1:$B$1,0),0))),OR(ISBLANK(BI2119),ISBLANK(BJ2119))),#N/A,
IFERROR(VLOOKUP(BG2119,MonsterTable!$A:$B,MATCH(MonsterTable!$B$1,MonsterTable!$A$1:$B$1,0),0),
IF(OR(NOT(ISBLANK(BI2119)),ISBLANK(BJ2119)),#N/A,
IF(BG2119="empty","empty",
VLOOKUP(BG2119,MonsterGroupTable!$A:$A,1,0)))))))</f>
        <v/>
      </c>
      <c r="BO2119" s="2" t="str">
        <f>IF(AND(ISBLANK(BN2119),OR(NOT(ISBLANK(BP2119)),NOT(ISBLANK(BQ2119)))),#N/A,
IF(ISBLANK(BN2119),"",
IF(AND(NOT(ISERROR(VLOOKUP(BN2119,MonsterTable!$A:$B,MATCH(MonsterTable!$B$1,MonsterTable!$A$1:$B$1,0),0))),OR(ISBLANK(BP2119),ISBLANK(BQ2119))),#N/A,
IFERROR(VLOOKUP(BN2119,MonsterTable!$A:$B,MATCH(MonsterTable!$B$1,MonsterTable!$A$1:$B$1,0),0),
IF(OR(NOT(ISBLANK(BP2119)),ISBLANK(BQ2119)),#N/A,
IF(BN2119="empty","empty",
VLOOKUP(BN2119,MonsterGroupTable!$A:$A,1,0)))))))</f>
        <v/>
      </c>
      <c r="BV2119" s="2" t="str">
        <f>IF(AND(ISBLANK(BU2119),OR(NOT(ISBLANK(BW2119)),NOT(ISBLANK(BX2119)))),#N/A,
IF(ISBLANK(BU2119),"",
IF(AND(NOT(ISERROR(VLOOKUP(BU2119,MonsterTable!$A:$B,MATCH(MonsterTable!$B$1,MonsterTable!$A$1:$B$1,0),0))),OR(ISBLANK(BW2119),ISBLANK(BX2119))),#N/A,
IFERROR(VLOOKUP(BU2119,MonsterTable!$A:$B,MATCH(MonsterTable!$B$1,MonsterTable!$A$1:$B$1,0),0),
IF(OR(NOT(ISBLANK(BW2119)),ISBLANK(BX2119)),#N/A,
IF(BU2119="empty","empty",
VLOOKUP(BU2119,MonsterGroupTable!$A:$A,1,0)))))))</f>
        <v/>
      </c>
      <c r="CC2119" s="2" t="str">
        <f>IF(AND(ISBLANK(CB2119),OR(NOT(ISBLANK(CD2119)),NOT(ISBLANK(CE2119)))),#N/A,
IF(ISBLANK(CB2119),"",
IF(AND(NOT(ISERROR(VLOOKUP(CB2119,MonsterTable!$A:$B,MATCH(MonsterTable!$B$1,MonsterTable!$A$1:$B$1,0),0))),OR(ISBLANK(CD2119),ISBLANK(CE2119))),#N/A,
IFERROR(VLOOKUP(CB2119,MonsterTable!$A:$B,MATCH(MonsterTable!$B$1,MonsterTable!$A$1:$B$1,0),0),
IF(OR(NOT(ISBLANK(CD2119)),ISBLANK(CE2119)),#N/A,
IF(CB2119="empty","empty",
VLOOKUP(CB2119,MonsterGroupTable!$A:$A,1,0)))))))</f>
        <v/>
      </c>
      <c r="CJ2119" s="2" t="str">
        <f>IF(AND(ISBLANK(CI2119),OR(NOT(ISBLANK(CK2119)),NOT(ISBLANK(CL2119)))),#N/A,
IF(ISBLANK(CI2119),"",
IF(AND(NOT(ISERROR(VLOOKUP(CI2119,MonsterTable!$A:$B,MATCH(MonsterTable!$B$1,MonsterTable!$A$1:$B$1,0),0))),OR(ISBLANK(CK2119),ISBLANK(CL2119))),#N/A,
IFERROR(VLOOKUP(CI2119,MonsterTable!$A:$B,MATCH(MonsterTable!$B$1,MonsterTable!$A$1:$B$1,0),0),
IF(OR(NOT(ISBLANK(CK2119)),ISBLANK(CL2119)),#N/A,
IF(CI2119="empty","empty",
VLOOKUP(CI2119,MonsterGroupTable!$A:$A,1,0)))))))</f>
        <v/>
      </c>
    </row>
    <row r="2120" spans="1:88">
      <c r="A2120">
        <v>60023</v>
      </c>
      <c r="B2120">
        <f t="shared" si="82"/>
        <v>1.1000000000000001</v>
      </c>
      <c r="C2120">
        <f t="shared" si="83"/>
        <v>1.1000000000000001</v>
      </c>
      <c r="F2120">
        <v>203720</v>
      </c>
      <c r="G2120">
        <v>1</v>
      </c>
      <c r="H2120">
        <v>0</v>
      </c>
      <c r="I2120">
        <v>0</v>
      </c>
      <c r="J2120">
        <v>0</v>
      </c>
      <c r="K2120" t="s">
        <v>115</v>
      </c>
      <c r="L2120" t="s">
        <v>360</v>
      </c>
      <c r="M2120" t="s">
        <v>111</v>
      </c>
      <c r="N2120" t="s">
        <v>112</v>
      </c>
      <c r="O2120">
        <v>0</v>
      </c>
      <c r="P2120">
        <v>-4.75</v>
      </c>
      <c r="Q2120">
        <v>5</v>
      </c>
      <c r="R2120">
        <v>6.4</v>
      </c>
      <c r="S2120">
        <v>-8</v>
      </c>
      <c r="T2120">
        <v>-5</v>
      </c>
      <c r="U2120">
        <v>-6</v>
      </c>
      <c r="V2120">
        <v>-3</v>
      </c>
      <c r="W2120" t="str">
        <f t="shared" si="84"/>
        <v>g601,1</v>
      </c>
      <c r="X2120" s="1" t="s">
        <v>361</v>
      </c>
      <c r="Y2120" s="2" t="str">
        <f>IF(AND(ISBLANK(X2120),OR(NOT(ISBLANK(Z2120)),NOT(ISBLANK(AA2120)))),#N/A,
IF(ISBLANK(X2120),"",
IF(AND(NOT(ISERROR(VLOOKUP(X2120,MonsterTable!$A:$B,MATCH(MonsterTable!$B$1,MonsterTable!$A$1:$B$1,0),0))),OR(ISBLANK(Z2120),ISBLANK(AA2120))),#N/A,
IFERROR(VLOOKUP(X2120,MonsterTable!$A:$B,MATCH(MonsterTable!$B$1,MonsterTable!$A$1:$B$1,0),0),
IF(OR(NOT(ISBLANK(Z2120)),ISBLANK(AA2120)),#N/A,
IF(X2120="empty","empty",
VLOOKUP(X2120,MonsterGroupTable!$A:$A,1,0)))))))</f>
        <v>g601</v>
      </c>
      <c r="AA2120">
        <v>1</v>
      </c>
      <c r="AF2120" s="2" t="str">
        <f>IF(AND(ISBLANK(AE2120),OR(NOT(ISBLANK(AG2120)),NOT(ISBLANK(AH2120)))),#N/A,
IF(ISBLANK(AE2120),"",
IF(AND(NOT(ISERROR(VLOOKUP(AE2120,MonsterTable!$A:$B,MATCH(MonsterTable!$B$1,MonsterTable!$A$1:$B$1,0),0))),OR(ISBLANK(AG2120),ISBLANK(AH2120))),#N/A,
IFERROR(VLOOKUP(AE2120,MonsterTable!$A:$B,MATCH(MonsterTable!$B$1,MonsterTable!$A$1:$B$1,0),0),
IF(OR(NOT(ISBLANK(AG2120)),ISBLANK(AH2120)),#N/A,
IF(AE2120="empty","empty",
VLOOKUP(AE2120,MonsterGroupTable!$A:$A,1,0)))))))</f>
        <v/>
      </c>
      <c r="AM2120" s="2" t="str">
        <f>IF(AND(ISBLANK(AL2120),OR(NOT(ISBLANK(AN2120)),NOT(ISBLANK(AO2120)))),#N/A,
IF(ISBLANK(AL2120),"",
IF(AND(NOT(ISERROR(VLOOKUP(AL2120,MonsterTable!$A:$B,MATCH(MonsterTable!$B$1,MonsterTable!$A$1:$B$1,0),0))),OR(ISBLANK(AN2120),ISBLANK(AO2120))),#N/A,
IFERROR(VLOOKUP(AL2120,MonsterTable!$A:$B,MATCH(MonsterTable!$B$1,MonsterTable!$A$1:$B$1,0),0),
IF(OR(NOT(ISBLANK(AN2120)),ISBLANK(AO2120)),#N/A,
IF(AL2120="empty","empty",
VLOOKUP(AL2120,MonsterGroupTable!$A:$A,1,0)))))))</f>
        <v/>
      </c>
      <c r="AT2120" s="2" t="str">
        <f>IF(AND(ISBLANK(AS2120),OR(NOT(ISBLANK(AU2120)),NOT(ISBLANK(AV2120)))),#N/A,
IF(ISBLANK(AS2120),"",
IF(AND(NOT(ISERROR(VLOOKUP(AS2120,MonsterTable!$A:$B,MATCH(MonsterTable!$B$1,MonsterTable!$A$1:$B$1,0),0))),OR(ISBLANK(AU2120),ISBLANK(AV2120))),#N/A,
IFERROR(VLOOKUP(AS2120,MonsterTable!$A:$B,MATCH(MonsterTable!$B$1,MonsterTable!$A$1:$B$1,0),0),
IF(OR(NOT(ISBLANK(AU2120)),ISBLANK(AV2120)),#N/A,
IF(AS2120="empty","empty",
VLOOKUP(AS2120,MonsterGroupTable!$A:$A,1,0)))))))</f>
        <v/>
      </c>
      <c r="BA2120" s="2" t="str">
        <f>IF(AND(ISBLANK(AZ2120),OR(NOT(ISBLANK(BB2120)),NOT(ISBLANK(BC2120)))),#N/A,
IF(ISBLANK(AZ2120),"",
IF(AND(NOT(ISERROR(VLOOKUP(AZ2120,MonsterTable!$A:$B,MATCH(MonsterTable!$B$1,MonsterTable!$A$1:$B$1,0),0))),OR(ISBLANK(BB2120),ISBLANK(BC2120))),#N/A,
IFERROR(VLOOKUP(AZ2120,MonsterTable!$A:$B,MATCH(MonsterTable!$B$1,MonsterTable!$A$1:$B$1,0),0),
IF(OR(NOT(ISBLANK(BB2120)),ISBLANK(BC2120)),#N/A,
IF(AZ2120="empty","empty",
VLOOKUP(AZ2120,MonsterGroupTable!$A:$A,1,0)))))))</f>
        <v/>
      </c>
      <c r="BH2120" s="2" t="str">
        <f>IF(AND(ISBLANK(BG2120),OR(NOT(ISBLANK(BI2120)),NOT(ISBLANK(BJ2120)))),#N/A,
IF(ISBLANK(BG2120),"",
IF(AND(NOT(ISERROR(VLOOKUP(BG2120,MonsterTable!$A:$B,MATCH(MonsterTable!$B$1,MonsterTable!$A$1:$B$1,0),0))),OR(ISBLANK(BI2120),ISBLANK(BJ2120))),#N/A,
IFERROR(VLOOKUP(BG2120,MonsterTable!$A:$B,MATCH(MonsterTable!$B$1,MonsterTable!$A$1:$B$1,0),0),
IF(OR(NOT(ISBLANK(BI2120)),ISBLANK(BJ2120)),#N/A,
IF(BG2120="empty","empty",
VLOOKUP(BG2120,MonsterGroupTable!$A:$A,1,0)))))))</f>
        <v/>
      </c>
      <c r="BO2120" s="2" t="str">
        <f>IF(AND(ISBLANK(BN2120),OR(NOT(ISBLANK(BP2120)),NOT(ISBLANK(BQ2120)))),#N/A,
IF(ISBLANK(BN2120),"",
IF(AND(NOT(ISERROR(VLOOKUP(BN2120,MonsterTable!$A:$B,MATCH(MonsterTable!$B$1,MonsterTable!$A$1:$B$1,0),0))),OR(ISBLANK(BP2120),ISBLANK(BQ2120))),#N/A,
IFERROR(VLOOKUP(BN2120,MonsterTable!$A:$B,MATCH(MonsterTable!$B$1,MonsterTable!$A$1:$B$1,0),0),
IF(OR(NOT(ISBLANK(BP2120)),ISBLANK(BQ2120)),#N/A,
IF(BN2120="empty","empty",
VLOOKUP(BN2120,MonsterGroupTable!$A:$A,1,0)))))))</f>
        <v/>
      </c>
      <c r="BV2120" s="2" t="str">
        <f>IF(AND(ISBLANK(BU2120),OR(NOT(ISBLANK(BW2120)),NOT(ISBLANK(BX2120)))),#N/A,
IF(ISBLANK(BU2120),"",
IF(AND(NOT(ISERROR(VLOOKUP(BU2120,MonsterTable!$A:$B,MATCH(MonsterTable!$B$1,MonsterTable!$A$1:$B$1,0),0))),OR(ISBLANK(BW2120),ISBLANK(BX2120))),#N/A,
IFERROR(VLOOKUP(BU2120,MonsterTable!$A:$B,MATCH(MonsterTable!$B$1,MonsterTable!$A$1:$B$1,0),0),
IF(OR(NOT(ISBLANK(BW2120)),ISBLANK(BX2120)),#N/A,
IF(BU2120="empty","empty",
VLOOKUP(BU2120,MonsterGroupTable!$A:$A,1,0)))))))</f>
        <v/>
      </c>
      <c r="CC2120" s="2" t="str">
        <f>IF(AND(ISBLANK(CB2120),OR(NOT(ISBLANK(CD2120)),NOT(ISBLANK(CE2120)))),#N/A,
IF(ISBLANK(CB2120),"",
IF(AND(NOT(ISERROR(VLOOKUP(CB2120,MonsterTable!$A:$B,MATCH(MonsterTable!$B$1,MonsterTable!$A$1:$B$1,0),0))),OR(ISBLANK(CD2120),ISBLANK(CE2120))),#N/A,
IFERROR(VLOOKUP(CB2120,MonsterTable!$A:$B,MATCH(MonsterTable!$B$1,MonsterTable!$A$1:$B$1,0),0),
IF(OR(NOT(ISBLANK(CD2120)),ISBLANK(CE2120)),#N/A,
IF(CB2120="empty","empty",
VLOOKUP(CB2120,MonsterGroupTable!$A:$A,1,0)))))))</f>
        <v/>
      </c>
      <c r="CJ2120" s="2" t="str">
        <f>IF(AND(ISBLANK(CI2120),OR(NOT(ISBLANK(CK2120)),NOT(ISBLANK(CL2120)))),#N/A,
IF(ISBLANK(CI2120),"",
IF(AND(NOT(ISERROR(VLOOKUP(CI2120,MonsterTable!$A:$B,MATCH(MonsterTable!$B$1,MonsterTable!$A$1:$B$1,0),0))),OR(ISBLANK(CK2120),ISBLANK(CL2120))),#N/A,
IFERROR(VLOOKUP(CI2120,MonsterTable!$A:$B,MATCH(MonsterTable!$B$1,MonsterTable!$A$1:$B$1,0),0),
IF(OR(NOT(ISBLANK(CK2120)),ISBLANK(CL2120)),#N/A,
IF(CI2120="empty","empty",
VLOOKUP(CI2120,MonsterGroupTable!$A:$A,1,0)))))))</f>
        <v/>
      </c>
    </row>
    <row r="2121" spans="1:88">
      <c r="A2121">
        <v>60024</v>
      </c>
      <c r="B2121">
        <f t="shared" si="82"/>
        <v>1.1000000000000001</v>
      </c>
      <c r="C2121">
        <f t="shared" si="83"/>
        <v>1.1000000000000001</v>
      </c>
      <c r="F2121">
        <v>230824</v>
      </c>
      <c r="G2121">
        <v>1</v>
      </c>
      <c r="H2121">
        <v>0</v>
      </c>
      <c r="I2121">
        <v>0</v>
      </c>
      <c r="J2121">
        <v>0</v>
      </c>
      <c r="K2121" t="s">
        <v>115</v>
      </c>
      <c r="L2121" t="s">
        <v>360</v>
      </c>
      <c r="M2121" t="s">
        <v>111</v>
      </c>
      <c r="N2121" t="s">
        <v>112</v>
      </c>
      <c r="O2121">
        <v>0</v>
      </c>
      <c r="P2121">
        <v>-4.75</v>
      </c>
      <c r="Q2121">
        <v>5</v>
      </c>
      <c r="R2121">
        <v>6.4</v>
      </c>
      <c r="S2121">
        <v>-8</v>
      </c>
      <c r="T2121">
        <v>-5</v>
      </c>
      <c r="U2121">
        <v>-6</v>
      </c>
      <c r="V2121">
        <v>-3</v>
      </c>
      <c r="W2121" t="str">
        <f t="shared" si="84"/>
        <v>g601,1</v>
      </c>
      <c r="X2121" s="1" t="s">
        <v>361</v>
      </c>
      <c r="Y2121" s="2" t="str">
        <f>IF(AND(ISBLANK(X2121),OR(NOT(ISBLANK(Z2121)),NOT(ISBLANK(AA2121)))),#N/A,
IF(ISBLANK(X2121),"",
IF(AND(NOT(ISERROR(VLOOKUP(X2121,MonsterTable!$A:$B,MATCH(MonsterTable!$B$1,MonsterTable!$A$1:$B$1,0),0))),OR(ISBLANK(Z2121),ISBLANK(AA2121))),#N/A,
IFERROR(VLOOKUP(X2121,MonsterTable!$A:$B,MATCH(MonsterTable!$B$1,MonsterTable!$A$1:$B$1,0),0),
IF(OR(NOT(ISBLANK(Z2121)),ISBLANK(AA2121)),#N/A,
IF(X2121="empty","empty",
VLOOKUP(X2121,MonsterGroupTable!$A:$A,1,0)))))))</f>
        <v>g601</v>
      </c>
      <c r="AA2121">
        <v>1</v>
      </c>
      <c r="AF2121" s="2" t="str">
        <f>IF(AND(ISBLANK(AE2121),OR(NOT(ISBLANK(AG2121)),NOT(ISBLANK(AH2121)))),#N/A,
IF(ISBLANK(AE2121),"",
IF(AND(NOT(ISERROR(VLOOKUP(AE2121,MonsterTable!$A:$B,MATCH(MonsterTable!$B$1,MonsterTable!$A$1:$B$1,0),0))),OR(ISBLANK(AG2121),ISBLANK(AH2121))),#N/A,
IFERROR(VLOOKUP(AE2121,MonsterTable!$A:$B,MATCH(MonsterTable!$B$1,MonsterTable!$A$1:$B$1,0),0),
IF(OR(NOT(ISBLANK(AG2121)),ISBLANK(AH2121)),#N/A,
IF(AE2121="empty","empty",
VLOOKUP(AE2121,MonsterGroupTable!$A:$A,1,0)))))))</f>
        <v/>
      </c>
      <c r="AM2121" s="2" t="str">
        <f>IF(AND(ISBLANK(AL2121),OR(NOT(ISBLANK(AN2121)),NOT(ISBLANK(AO2121)))),#N/A,
IF(ISBLANK(AL2121),"",
IF(AND(NOT(ISERROR(VLOOKUP(AL2121,MonsterTable!$A:$B,MATCH(MonsterTable!$B$1,MonsterTable!$A$1:$B$1,0),0))),OR(ISBLANK(AN2121),ISBLANK(AO2121))),#N/A,
IFERROR(VLOOKUP(AL2121,MonsterTable!$A:$B,MATCH(MonsterTable!$B$1,MonsterTable!$A$1:$B$1,0),0),
IF(OR(NOT(ISBLANK(AN2121)),ISBLANK(AO2121)),#N/A,
IF(AL2121="empty","empty",
VLOOKUP(AL2121,MonsterGroupTable!$A:$A,1,0)))))))</f>
        <v/>
      </c>
      <c r="AT2121" s="2" t="str">
        <f>IF(AND(ISBLANK(AS2121),OR(NOT(ISBLANK(AU2121)),NOT(ISBLANK(AV2121)))),#N/A,
IF(ISBLANK(AS2121),"",
IF(AND(NOT(ISERROR(VLOOKUP(AS2121,MonsterTable!$A:$B,MATCH(MonsterTable!$B$1,MonsterTable!$A$1:$B$1,0),0))),OR(ISBLANK(AU2121),ISBLANK(AV2121))),#N/A,
IFERROR(VLOOKUP(AS2121,MonsterTable!$A:$B,MATCH(MonsterTable!$B$1,MonsterTable!$A$1:$B$1,0),0),
IF(OR(NOT(ISBLANK(AU2121)),ISBLANK(AV2121)),#N/A,
IF(AS2121="empty","empty",
VLOOKUP(AS2121,MonsterGroupTable!$A:$A,1,0)))))))</f>
        <v/>
      </c>
      <c r="BA2121" s="2" t="str">
        <f>IF(AND(ISBLANK(AZ2121),OR(NOT(ISBLANK(BB2121)),NOT(ISBLANK(BC2121)))),#N/A,
IF(ISBLANK(AZ2121),"",
IF(AND(NOT(ISERROR(VLOOKUP(AZ2121,MonsterTable!$A:$B,MATCH(MonsterTable!$B$1,MonsterTable!$A$1:$B$1,0),0))),OR(ISBLANK(BB2121),ISBLANK(BC2121))),#N/A,
IFERROR(VLOOKUP(AZ2121,MonsterTable!$A:$B,MATCH(MonsterTable!$B$1,MonsterTable!$A$1:$B$1,0),0),
IF(OR(NOT(ISBLANK(BB2121)),ISBLANK(BC2121)),#N/A,
IF(AZ2121="empty","empty",
VLOOKUP(AZ2121,MonsterGroupTable!$A:$A,1,0)))))))</f>
        <v/>
      </c>
      <c r="BH2121" s="2" t="str">
        <f>IF(AND(ISBLANK(BG2121),OR(NOT(ISBLANK(BI2121)),NOT(ISBLANK(BJ2121)))),#N/A,
IF(ISBLANK(BG2121),"",
IF(AND(NOT(ISERROR(VLOOKUP(BG2121,MonsterTable!$A:$B,MATCH(MonsterTable!$B$1,MonsterTable!$A$1:$B$1,0),0))),OR(ISBLANK(BI2121),ISBLANK(BJ2121))),#N/A,
IFERROR(VLOOKUP(BG2121,MonsterTable!$A:$B,MATCH(MonsterTable!$B$1,MonsterTable!$A$1:$B$1,0),0),
IF(OR(NOT(ISBLANK(BI2121)),ISBLANK(BJ2121)),#N/A,
IF(BG2121="empty","empty",
VLOOKUP(BG2121,MonsterGroupTable!$A:$A,1,0)))))))</f>
        <v/>
      </c>
      <c r="BO2121" s="2" t="str">
        <f>IF(AND(ISBLANK(BN2121),OR(NOT(ISBLANK(BP2121)),NOT(ISBLANK(BQ2121)))),#N/A,
IF(ISBLANK(BN2121),"",
IF(AND(NOT(ISERROR(VLOOKUP(BN2121,MonsterTable!$A:$B,MATCH(MonsterTable!$B$1,MonsterTable!$A$1:$B$1,0),0))),OR(ISBLANK(BP2121),ISBLANK(BQ2121))),#N/A,
IFERROR(VLOOKUP(BN2121,MonsterTable!$A:$B,MATCH(MonsterTable!$B$1,MonsterTable!$A$1:$B$1,0),0),
IF(OR(NOT(ISBLANK(BP2121)),ISBLANK(BQ2121)),#N/A,
IF(BN2121="empty","empty",
VLOOKUP(BN2121,MonsterGroupTable!$A:$A,1,0)))))))</f>
        <v/>
      </c>
      <c r="BV2121" s="2" t="str">
        <f>IF(AND(ISBLANK(BU2121),OR(NOT(ISBLANK(BW2121)),NOT(ISBLANK(BX2121)))),#N/A,
IF(ISBLANK(BU2121),"",
IF(AND(NOT(ISERROR(VLOOKUP(BU2121,MonsterTable!$A:$B,MATCH(MonsterTable!$B$1,MonsterTable!$A$1:$B$1,0),0))),OR(ISBLANK(BW2121),ISBLANK(BX2121))),#N/A,
IFERROR(VLOOKUP(BU2121,MonsterTable!$A:$B,MATCH(MonsterTable!$B$1,MonsterTable!$A$1:$B$1,0),0),
IF(OR(NOT(ISBLANK(BW2121)),ISBLANK(BX2121)),#N/A,
IF(BU2121="empty","empty",
VLOOKUP(BU2121,MonsterGroupTable!$A:$A,1,0)))))))</f>
        <v/>
      </c>
      <c r="CC2121" s="2" t="str">
        <f>IF(AND(ISBLANK(CB2121),OR(NOT(ISBLANK(CD2121)),NOT(ISBLANK(CE2121)))),#N/A,
IF(ISBLANK(CB2121),"",
IF(AND(NOT(ISERROR(VLOOKUP(CB2121,MonsterTable!$A:$B,MATCH(MonsterTable!$B$1,MonsterTable!$A$1:$B$1,0),0))),OR(ISBLANK(CD2121),ISBLANK(CE2121))),#N/A,
IFERROR(VLOOKUP(CB2121,MonsterTable!$A:$B,MATCH(MonsterTable!$B$1,MonsterTable!$A$1:$B$1,0),0),
IF(OR(NOT(ISBLANK(CD2121)),ISBLANK(CE2121)),#N/A,
IF(CB2121="empty","empty",
VLOOKUP(CB2121,MonsterGroupTable!$A:$A,1,0)))))))</f>
        <v/>
      </c>
      <c r="CJ2121" s="2" t="str">
        <f>IF(AND(ISBLANK(CI2121),OR(NOT(ISBLANK(CK2121)),NOT(ISBLANK(CL2121)))),#N/A,
IF(ISBLANK(CI2121),"",
IF(AND(NOT(ISERROR(VLOOKUP(CI2121,MonsterTable!$A:$B,MATCH(MonsterTable!$B$1,MonsterTable!$A$1:$B$1,0),0))),OR(ISBLANK(CK2121),ISBLANK(CL2121))),#N/A,
IFERROR(VLOOKUP(CI2121,MonsterTable!$A:$B,MATCH(MonsterTable!$B$1,MonsterTable!$A$1:$B$1,0),0),
IF(OR(NOT(ISBLANK(CK2121)),ISBLANK(CL2121)),#N/A,
IF(CI2121="empty","empty",
VLOOKUP(CI2121,MonsterGroupTable!$A:$A,1,0)))))))</f>
        <v/>
      </c>
    </row>
    <row r="2122" spans="1:88">
      <c r="A2122">
        <v>60025</v>
      </c>
      <c r="B2122">
        <f t="shared" si="82"/>
        <v>1.1000000000000001</v>
      </c>
      <c r="C2122">
        <f t="shared" si="83"/>
        <v>1.1000000000000001</v>
      </c>
      <c r="F2122">
        <v>261184</v>
      </c>
      <c r="G2122">
        <v>1</v>
      </c>
      <c r="H2122">
        <v>0</v>
      </c>
      <c r="I2122">
        <v>0</v>
      </c>
      <c r="J2122">
        <v>0</v>
      </c>
      <c r="K2122" t="s">
        <v>115</v>
      </c>
      <c r="L2122" t="s">
        <v>360</v>
      </c>
      <c r="M2122" t="s">
        <v>111</v>
      </c>
      <c r="N2122" t="s">
        <v>112</v>
      </c>
      <c r="O2122">
        <v>0</v>
      </c>
      <c r="P2122">
        <v>-4.75</v>
      </c>
      <c r="Q2122">
        <v>5</v>
      </c>
      <c r="R2122">
        <v>6.4</v>
      </c>
      <c r="S2122">
        <v>-8</v>
      </c>
      <c r="T2122">
        <v>-5</v>
      </c>
      <c r="U2122">
        <v>-6</v>
      </c>
      <c r="V2122">
        <v>-3</v>
      </c>
      <c r="W2122" t="str">
        <f t="shared" si="84"/>
        <v>g601,1</v>
      </c>
      <c r="X2122" s="1" t="s">
        <v>361</v>
      </c>
      <c r="Y2122" s="2" t="str">
        <f>IF(AND(ISBLANK(X2122),OR(NOT(ISBLANK(Z2122)),NOT(ISBLANK(AA2122)))),#N/A,
IF(ISBLANK(X2122),"",
IF(AND(NOT(ISERROR(VLOOKUP(X2122,MonsterTable!$A:$B,MATCH(MonsterTable!$B$1,MonsterTable!$A$1:$B$1,0),0))),OR(ISBLANK(Z2122),ISBLANK(AA2122))),#N/A,
IFERROR(VLOOKUP(X2122,MonsterTable!$A:$B,MATCH(MonsterTable!$B$1,MonsterTable!$A$1:$B$1,0),0),
IF(OR(NOT(ISBLANK(Z2122)),ISBLANK(AA2122)),#N/A,
IF(X2122="empty","empty",
VLOOKUP(X2122,MonsterGroupTable!$A:$A,1,0)))))))</f>
        <v>g601</v>
      </c>
      <c r="AA2122">
        <v>1</v>
      </c>
      <c r="AF2122" s="2" t="str">
        <f>IF(AND(ISBLANK(AE2122),OR(NOT(ISBLANK(AG2122)),NOT(ISBLANK(AH2122)))),#N/A,
IF(ISBLANK(AE2122),"",
IF(AND(NOT(ISERROR(VLOOKUP(AE2122,MonsterTable!$A:$B,MATCH(MonsterTable!$B$1,MonsterTable!$A$1:$B$1,0),0))),OR(ISBLANK(AG2122),ISBLANK(AH2122))),#N/A,
IFERROR(VLOOKUP(AE2122,MonsterTable!$A:$B,MATCH(MonsterTable!$B$1,MonsterTable!$A$1:$B$1,0),0),
IF(OR(NOT(ISBLANK(AG2122)),ISBLANK(AH2122)),#N/A,
IF(AE2122="empty","empty",
VLOOKUP(AE2122,MonsterGroupTable!$A:$A,1,0)))))))</f>
        <v/>
      </c>
      <c r="AM2122" s="2" t="str">
        <f>IF(AND(ISBLANK(AL2122),OR(NOT(ISBLANK(AN2122)),NOT(ISBLANK(AO2122)))),#N/A,
IF(ISBLANK(AL2122),"",
IF(AND(NOT(ISERROR(VLOOKUP(AL2122,MonsterTable!$A:$B,MATCH(MonsterTable!$B$1,MonsterTable!$A$1:$B$1,0),0))),OR(ISBLANK(AN2122),ISBLANK(AO2122))),#N/A,
IFERROR(VLOOKUP(AL2122,MonsterTable!$A:$B,MATCH(MonsterTable!$B$1,MonsterTable!$A$1:$B$1,0),0),
IF(OR(NOT(ISBLANK(AN2122)),ISBLANK(AO2122)),#N/A,
IF(AL2122="empty","empty",
VLOOKUP(AL2122,MonsterGroupTable!$A:$A,1,0)))))))</f>
        <v/>
      </c>
      <c r="AT2122" s="2" t="str">
        <f>IF(AND(ISBLANK(AS2122),OR(NOT(ISBLANK(AU2122)),NOT(ISBLANK(AV2122)))),#N/A,
IF(ISBLANK(AS2122),"",
IF(AND(NOT(ISERROR(VLOOKUP(AS2122,MonsterTable!$A:$B,MATCH(MonsterTable!$B$1,MonsterTable!$A$1:$B$1,0),0))),OR(ISBLANK(AU2122),ISBLANK(AV2122))),#N/A,
IFERROR(VLOOKUP(AS2122,MonsterTable!$A:$B,MATCH(MonsterTable!$B$1,MonsterTable!$A$1:$B$1,0),0),
IF(OR(NOT(ISBLANK(AU2122)),ISBLANK(AV2122)),#N/A,
IF(AS2122="empty","empty",
VLOOKUP(AS2122,MonsterGroupTable!$A:$A,1,0)))))))</f>
        <v/>
      </c>
      <c r="BA2122" s="2" t="str">
        <f>IF(AND(ISBLANK(AZ2122),OR(NOT(ISBLANK(BB2122)),NOT(ISBLANK(BC2122)))),#N/A,
IF(ISBLANK(AZ2122),"",
IF(AND(NOT(ISERROR(VLOOKUP(AZ2122,MonsterTable!$A:$B,MATCH(MonsterTable!$B$1,MonsterTable!$A$1:$B$1,0),0))),OR(ISBLANK(BB2122),ISBLANK(BC2122))),#N/A,
IFERROR(VLOOKUP(AZ2122,MonsterTable!$A:$B,MATCH(MonsterTable!$B$1,MonsterTable!$A$1:$B$1,0),0),
IF(OR(NOT(ISBLANK(BB2122)),ISBLANK(BC2122)),#N/A,
IF(AZ2122="empty","empty",
VLOOKUP(AZ2122,MonsterGroupTable!$A:$A,1,0)))))))</f>
        <v/>
      </c>
      <c r="BH2122" s="2" t="str">
        <f>IF(AND(ISBLANK(BG2122),OR(NOT(ISBLANK(BI2122)),NOT(ISBLANK(BJ2122)))),#N/A,
IF(ISBLANK(BG2122),"",
IF(AND(NOT(ISERROR(VLOOKUP(BG2122,MonsterTable!$A:$B,MATCH(MonsterTable!$B$1,MonsterTable!$A$1:$B$1,0),0))),OR(ISBLANK(BI2122),ISBLANK(BJ2122))),#N/A,
IFERROR(VLOOKUP(BG2122,MonsterTable!$A:$B,MATCH(MonsterTable!$B$1,MonsterTable!$A$1:$B$1,0),0),
IF(OR(NOT(ISBLANK(BI2122)),ISBLANK(BJ2122)),#N/A,
IF(BG2122="empty","empty",
VLOOKUP(BG2122,MonsterGroupTable!$A:$A,1,0)))))))</f>
        <v/>
      </c>
      <c r="BO2122" s="2" t="str">
        <f>IF(AND(ISBLANK(BN2122),OR(NOT(ISBLANK(BP2122)),NOT(ISBLANK(BQ2122)))),#N/A,
IF(ISBLANK(BN2122),"",
IF(AND(NOT(ISERROR(VLOOKUP(BN2122,MonsterTable!$A:$B,MATCH(MonsterTable!$B$1,MonsterTable!$A$1:$B$1,0),0))),OR(ISBLANK(BP2122),ISBLANK(BQ2122))),#N/A,
IFERROR(VLOOKUP(BN2122,MonsterTable!$A:$B,MATCH(MonsterTable!$B$1,MonsterTable!$A$1:$B$1,0),0),
IF(OR(NOT(ISBLANK(BP2122)),ISBLANK(BQ2122)),#N/A,
IF(BN2122="empty","empty",
VLOOKUP(BN2122,MonsterGroupTable!$A:$A,1,0)))))))</f>
        <v/>
      </c>
      <c r="BV2122" s="2" t="str">
        <f>IF(AND(ISBLANK(BU2122),OR(NOT(ISBLANK(BW2122)),NOT(ISBLANK(BX2122)))),#N/A,
IF(ISBLANK(BU2122),"",
IF(AND(NOT(ISERROR(VLOOKUP(BU2122,MonsterTable!$A:$B,MATCH(MonsterTable!$B$1,MonsterTable!$A$1:$B$1,0),0))),OR(ISBLANK(BW2122),ISBLANK(BX2122))),#N/A,
IFERROR(VLOOKUP(BU2122,MonsterTable!$A:$B,MATCH(MonsterTable!$B$1,MonsterTable!$A$1:$B$1,0),0),
IF(OR(NOT(ISBLANK(BW2122)),ISBLANK(BX2122)),#N/A,
IF(BU2122="empty","empty",
VLOOKUP(BU2122,MonsterGroupTable!$A:$A,1,0)))))))</f>
        <v/>
      </c>
      <c r="CC2122" s="2" t="str">
        <f>IF(AND(ISBLANK(CB2122),OR(NOT(ISBLANK(CD2122)),NOT(ISBLANK(CE2122)))),#N/A,
IF(ISBLANK(CB2122),"",
IF(AND(NOT(ISERROR(VLOOKUP(CB2122,MonsterTable!$A:$B,MATCH(MonsterTable!$B$1,MonsterTable!$A$1:$B$1,0),0))),OR(ISBLANK(CD2122),ISBLANK(CE2122))),#N/A,
IFERROR(VLOOKUP(CB2122,MonsterTable!$A:$B,MATCH(MonsterTable!$B$1,MonsterTable!$A$1:$B$1,0),0),
IF(OR(NOT(ISBLANK(CD2122)),ISBLANK(CE2122)),#N/A,
IF(CB2122="empty","empty",
VLOOKUP(CB2122,MonsterGroupTable!$A:$A,1,0)))))))</f>
        <v/>
      </c>
      <c r="CJ2122" s="2" t="str">
        <f>IF(AND(ISBLANK(CI2122),OR(NOT(ISBLANK(CK2122)),NOT(ISBLANK(CL2122)))),#N/A,
IF(ISBLANK(CI2122),"",
IF(AND(NOT(ISERROR(VLOOKUP(CI2122,MonsterTable!$A:$B,MATCH(MonsterTable!$B$1,MonsterTable!$A$1:$B$1,0),0))),OR(ISBLANK(CK2122),ISBLANK(CL2122))),#N/A,
IFERROR(VLOOKUP(CI2122,MonsterTable!$A:$B,MATCH(MonsterTable!$B$1,MonsterTable!$A$1:$B$1,0),0),
IF(OR(NOT(ISBLANK(CK2122)),ISBLANK(CL2122)),#N/A,
IF(CI2122="empty","empty",
VLOOKUP(CI2122,MonsterGroupTable!$A:$A,1,0)))))))</f>
        <v/>
      </c>
    </row>
    <row r="2123" spans="1:88">
      <c r="A2123">
        <v>60026</v>
      </c>
      <c r="B2123">
        <f t="shared" si="82"/>
        <v>1.1000000000000001</v>
      </c>
      <c r="C2123">
        <f t="shared" si="83"/>
        <v>1.1000000000000001</v>
      </c>
      <c r="F2123">
        <v>292552</v>
      </c>
      <c r="G2123">
        <v>1</v>
      </c>
      <c r="H2123">
        <v>0</v>
      </c>
      <c r="I2123">
        <v>0</v>
      </c>
      <c r="J2123">
        <v>0</v>
      </c>
      <c r="K2123" t="s">
        <v>115</v>
      </c>
      <c r="L2123" t="s">
        <v>360</v>
      </c>
      <c r="M2123" t="s">
        <v>111</v>
      </c>
      <c r="N2123" t="s">
        <v>112</v>
      </c>
      <c r="O2123">
        <v>0</v>
      </c>
      <c r="P2123">
        <v>-4.75</v>
      </c>
      <c r="Q2123">
        <v>5</v>
      </c>
      <c r="R2123">
        <v>6.4</v>
      </c>
      <c r="S2123">
        <v>-8</v>
      </c>
      <c r="T2123">
        <v>-5</v>
      </c>
      <c r="U2123">
        <v>-6</v>
      </c>
      <c r="V2123">
        <v>-3</v>
      </c>
      <c r="W2123" t="str">
        <f t="shared" si="84"/>
        <v>g601,1</v>
      </c>
      <c r="X2123" s="1" t="s">
        <v>361</v>
      </c>
      <c r="Y2123" s="2" t="str">
        <f>IF(AND(ISBLANK(X2123),OR(NOT(ISBLANK(Z2123)),NOT(ISBLANK(AA2123)))),#N/A,
IF(ISBLANK(X2123),"",
IF(AND(NOT(ISERROR(VLOOKUP(X2123,MonsterTable!$A:$B,MATCH(MonsterTable!$B$1,MonsterTable!$A$1:$B$1,0),0))),OR(ISBLANK(Z2123),ISBLANK(AA2123))),#N/A,
IFERROR(VLOOKUP(X2123,MonsterTable!$A:$B,MATCH(MonsterTable!$B$1,MonsterTable!$A$1:$B$1,0),0),
IF(OR(NOT(ISBLANK(Z2123)),ISBLANK(AA2123)),#N/A,
IF(X2123="empty","empty",
VLOOKUP(X2123,MonsterGroupTable!$A:$A,1,0)))))))</f>
        <v>g601</v>
      </c>
      <c r="AA2123">
        <v>1</v>
      </c>
      <c r="AF2123" s="2" t="str">
        <f>IF(AND(ISBLANK(AE2123),OR(NOT(ISBLANK(AG2123)),NOT(ISBLANK(AH2123)))),#N/A,
IF(ISBLANK(AE2123),"",
IF(AND(NOT(ISERROR(VLOOKUP(AE2123,MonsterTable!$A:$B,MATCH(MonsterTable!$B$1,MonsterTable!$A$1:$B$1,0),0))),OR(ISBLANK(AG2123),ISBLANK(AH2123))),#N/A,
IFERROR(VLOOKUP(AE2123,MonsterTable!$A:$B,MATCH(MonsterTable!$B$1,MonsterTable!$A$1:$B$1,0),0),
IF(OR(NOT(ISBLANK(AG2123)),ISBLANK(AH2123)),#N/A,
IF(AE2123="empty","empty",
VLOOKUP(AE2123,MonsterGroupTable!$A:$A,1,0)))))))</f>
        <v/>
      </c>
      <c r="AM2123" s="2" t="str">
        <f>IF(AND(ISBLANK(AL2123),OR(NOT(ISBLANK(AN2123)),NOT(ISBLANK(AO2123)))),#N/A,
IF(ISBLANK(AL2123),"",
IF(AND(NOT(ISERROR(VLOOKUP(AL2123,MonsterTable!$A:$B,MATCH(MonsterTable!$B$1,MonsterTable!$A$1:$B$1,0),0))),OR(ISBLANK(AN2123),ISBLANK(AO2123))),#N/A,
IFERROR(VLOOKUP(AL2123,MonsterTable!$A:$B,MATCH(MonsterTable!$B$1,MonsterTable!$A$1:$B$1,0),0),
IF(OR(NOT(ISBLANK(AN2123)),ISBLANK(AO2123)),#N/A,
IF(AL2123="empty","empty",
VLOOKUP(AL2123,MonsterGroupTable!$A:$A,1,0)))))))</f>
        <v/>
      </c>
      <c r="AT2123" s="2" t="str">
        <f>IF(AND(ISBLANK(AS2123),OR(NOT(ISBLANK(AU2123)),NOT(ISBLANK(AV2123)))),#N/A,
IF(ISBLANK(AS2123),"",
IF(AND(NOT(ISERROR(VLOOKUP(AS2123,MonsterTable!$A:$B,MATCH(MonsterTable!$B$1,MonsterTable!$A$1:$B$1,0),0))),OR(ISBLANK(AU2123),ISBLANK(AV2123))),#N/A,
IFERROR(VLOOKUP(AS2123,MonsterTable!$A:$B,MATCH(MonsterTable!$B$1,MonsterTable!$A$1:$B$1,0),0),
IF(OR(NOT(ISBLANK(AU2123)),ISBLANK(AV2123)),#N/A,
IF(AS2123="empty","empty",
VLOOKUP(AS2123,MonsterGroupTable!$A:$A,1,0)))))))</f>
        <v/>
      </c>
      <c r="BA2123" s="2" t="str">
        <f>IF(AND(ISBLANK(AZ2123),OR(NOT(ISBLANK(BB2123)),NOT(ISBLANK(BC2123)))),#N/A,
IF(ISBLANK(AZ2123),"",
IF(AND(NOT(ISERROR(VLOOKUP(AZ2123,MonsterTable!$A:$B,MATCH(MonsterTable!$B$1,MonsterTable!$A$1:$B$1,0),0))),OR(ISBLANK(BB2123),ISBLANK(BC2123))),#N/A,
IFERROR(VLOOKUP(AZ2123,MonsterTable!$A:$B,MATCH(MonsterTable!$B$1,MonsterTable!$A$1:$B$1,0),0),
IF(OR(NOT(ISBLANK(BB2123)),ISBLANK(BC2123)),#N/A,
IF(AZ2123="empty","empty",
VLOOKUP(AZ2123,MonsterGroupTable!$A:$A,1,0)))))))</f>
        <v/>
      </c>
      <c r="BH2123" s="2" t="str">
        <f>IF(AND(ISBLANK(BG2123),OR(NOT(ISBLANK(BI2123)),NOT(ISBLANK(BJ2123)))),#N/A,
IF(ISBLANK(BG2123),"",
IF(AND(NOT(ISERROR(VLOOKUP(BG2123,MonsterTable!$A:$B,MATCH(MonsterTable!$B$1,MonsterTable!$A$1:$B$1,0),0))),OR(ISBLANK(BI2123),ISBLANK(BJ2123))),#N/A,
IFERROR(VLOOKUP(BG2123,MonsterTable!$A:$B,MATCH(MonsterTable!$B$1,MonsterTable!$A$1:$B$1,0),0),
IF(OR(NOT(ISBLANK(BI2123)),ISBLANK(BJ2123)),#N/A,
IF(BG2123="empty","empty",
VLOOKUP(BG2123,MonsterGroupTable!$A:$A,1,0)))))))</f>
        <v/>
      </c>
      <c r="BO2123" s="2" t="str">
        <f>IF(AND(ISBLANK(BN2123),OR(NOT(ISBLANK(BP2123)),NOT(ISBLANK(BQ2123)))),#N/A,
IF(ISBLANK(BN2123),"",
IF(AND(NOT(ISERROR(VLOOKUP(BN2123,MonsterTable!$A:$B,MATCH(MonsterTable!$B$1,MonsterTable!$A$1:$B$1,0),0))),OR(ISBLANK(BP2123),ISBLANK(BQ2123))),#N/A,
IFERROR(VLOOKUP(BN2123,MonsterTable!$A:$B,MATCH(MonsterTable!$B$1,MonsterTable!$A$1:$B$1,0),0),
IF(OR(NOT(ISBLANK(BP2123)),ISBLANK(BQ2123)),#N/A,
IF(BN2123="empty","empty",
VLOOKUP(BN2123,MonsterGroupTable!$A:$A,1,0)))))))</f>
        <v/>
      </c>
      <c r="BV2123" s="2" t="str">
        <f>IF(AND(ISBLANK(BU2123),OR(NOT(ISBLANK(BW2123)),NOT(ISBLANK(BX2123)))),#N/A,
IF(ISBLANK(BU2123),"",
IF(AND(NOT(ISERROR(VLOOKUP(BU2123,MonsterTable!$A:$B,MATCH(MonsterTable!$B$1,MonsterTable!$A$1:$B$1,0),0))),OR(ISBLANK(BW2123),ISBLANK(BX2123))),#N/A,
IFERROR(VLOOKUP(BU2123,MonsterTable!$A:$B,MATCH(MonsterTable!$B$1,MonsterTable!$A$1:$B$1,0),0),
IF(OR(NOT(ISBLANK(BW2123)),ISBLANK(BX2123)),#N/A,
IF(BU2123="empty","empty",
VLOOKUP(BU2123,MonsterGroupTable!$A:$A,1,0)))))))</f>
        <v/>
      </c>
      <c r="CC2123" s="2" t="str">
        <f>IF(AND(ISBLANK(CB2123),OR(NOT(ISBLANK(CD2123)),NOT(ISBLANK(CE2123)))),#N/A,
IF(ISBLANK(CB2123),"",
IF(AND(NOT(ISERROR(VLOOKUP(CB2123,MonsterTable!$A:$B,MATCH(MonsterTable!$B$1,MonsterTable!$A$1:$B$1,0),0))),OR(ISBLANK(CD2123),ISBLANK(CE2123))),#N/A,
IFERROR(VLOOKUP(CB2123,MonsterTable!$A:$B,MATCH(MonsterTable!$B$1,MonsterTable!$A$1:$B$1,0),0),
IF(OR(NOT(ISBLANK(CD2123)),ISBLANK(CE2123)),#N/A,
IF(CB2123="empty","empty",
VLOOKUP(CB2123,MonsterGroupTable!$A:$A,1,0)))))))</f>
        <v/>
      </c>
      <c r="CJ2123" s="2" t="str">
        <f>IF(AND(ISBLANK(CI2123),OR(NOT(ISBLANK(CK2123)),NOT(ISBLANK(CL2123)))),#N/A,
IF(ISBLANK(CI2123),"",
IF(AND(NOT(ISERROR(VLOOKUP(CI2123,MonsterTable!$A:$B,MATCH(MonsterTable!$B$1,MonsterTable!$A$1:$B$1,0),0))),OR(ISBLANK(CK2123),ISBLANK(CL2123))),#N/A,
IFERROR(VLOOKUP(CI2123,MonsterTable!$A:$B,MATCH(MonsterTable!$B$1,MonsterTable!$A$1:$B$1,0),0),
IF(OR(NOT(ISBLANK(CK2123)),ISBLANK(CL2123)),#N/A,
IF(CI2123="empty","empty",
VLOOKUP(CI2123,MonsterGroupTable!$A:$A,1,0)))))))</f>
        <v/>
      </c>
    </row>
    <row r="2124" spans="1:88">
      <c r="A2124">
        <v>60027</v>
      </c>
      <c r="B2124">
        <f t="shared" si="82"/>
        <v>1.1000000000000001</v>
      </c>
      <c r="C2124">
        <f t="shared" si="83"/>
        <v>1.1000000000000001</v>
      </c>
      <c r="F2124">
        <v>328432</v>
      </c>
      <c r="G2124">
        <v>1</v>
      </c>
      <c r="H2124">
        <v>0</v>
      </c>
      <c r="I2124">
        <v>0</v>
      </c>
      <c r="J2124">
        <v>0</v>
      </c>
      <c r="K2124" t="s">
        <v>115</v>
      </c>
      <c r="L2124" t="s">
        <v>360</v>
      </c>
      <c r="M2124" t="s">
        <v>111</v>
      </c>
      <c r="N2124" t="s">
        <v>112</v>
      </c>
      <c r="O2124">
        <v>0</v>
      </c>
      <c r="P2124">
        <v>-4.75</v>
      </c>
      <c r="Q2124">
        <v>5</v>
      </c>
      <c r="R2124">
        <v>6.4</v>
      </c>
      <c r="S2124">
        <v>-8</v>
      </c>
      <c r="T2124">
        <v>-5</v>
      </c>
      <c r="U2124">
        <v>-6</v>
      </c>
      <c r="V2124">
        <v>-3</v>
      </c>
      <c r="W2124" t="str">
        <f t="shared" si="84"/>
        <v>g601,1</v>
      </c>
      <c r="X2124" s="1" t="s">
        <v>361</v>
      </c>
      <c r="Y2124" s="2" t="str">
        <f>IF(AND(ISBLANK(X2124),OR(NOT(ISBLANK(Z2124)),NOT(ISBLANK(AA2124)))),#N/A,
IF(ISBLANK(X2124),"",
IF(AND(NOT(ISERROR(VLOOKUP(X2124,MonsterTable!$A:$B,MATCH(MonsterTable!$B$1,MonsterTable!$A$1:$B$1,0),0))),OR(ISBLANK(Z2124),ISBLANK(AA2124))),#N/A,
IFERROR(VLOOKUP(X2124,MonsterTable!$A:$B,MATCH(MonsterTable!$B$1,MonsterTable!$A$1:$B$1,0),0),
IF(OR(NOT(ISBLANK(Z2124)),ISBLANK(AA2124)),#N/A,
IF(X2124="empty","empty",
VLOOKUP(X2124,MonsterGroupTable!$A:$A,1,0)))))))</f>
        <v>g601</v>
      </c>
      <c r="AA2124">
        <v>1</v>
      </c>
      <c r="AF2124" s="2" t="str">
        <f>IF(AND(ISBLANK(AE2124),OR(NOT(ISBLANK(AG2124)),NOT(ISBLANK(AH2124)))),#N/A,
IF(ISBLANK(AE2124),"",
IF(AND(NOT(ISERROR(VLOOKUP(AE2124,MonsterTable!$A:$B,MATCH(MonsterTable!$B$1,MonsterTable!$A$1:$B$1,0),0))),OR(ISBLANK(AG2124),ISBLANK(AH2124))),#N/A,
IFERROR(VLOOKUP(AE2124,MonsterTable!$A:$B,MATCH(MonsterTable!$B$1,MonsterTable!$A$1:$B$1,0),0),
IF(OR(NOT(ISBLANK(AG2124)),ISBLANK(AH2124)),#N/A,
IF(AE2124="empty","empty",
VLOOKUP(AE2124,MonsterGroupTable!$A:$A,1,0)))))))</f>
        <v/>
      </c>
      <c r="AM2124" s="2" t="str">
        <f>IF(AND(ISBLANK(AL2124),OR(NOT(ISBLANK(AN2124)),NOT(ISBLANK(AO2124)))),#N/A,
IF(ISBLANK(AL2124),"",
IF(AND(NOT(ISERROR(VLOOKUP(AL2124,MonsterTable!$A:$B,MATCH(MonsterTable!$B$1,MonsterTable!$A$1:$B$1,0),0))),OR(ISBLANK(AN2124),ISBLANK(AO2124))),#N/A,
IFERROR(VLOOKUP(AL2124,MonsterTable!$A:$B,MATCH(MonsterTable!$B$1,MonsterTable!$A$1:$B$1,0),0),
IF(OR(NOT(ISBLANK(AN2124)),ISBLANK(AO2124)),#N/A,
IF(AL2124="empty","empty",
VLOOKUP(AL2124,MonsterGroupTable!$A:$A,1,0)))))))</f>
        <v/>
      </c>
      <c r="AT2124" s="2" t="str">
        <f>IF(AND(ISBLANK(AS2124),OR(NOT(ISBLANK(AU2124)),NOT(ISBLANK(AV2124)))),#N/A,
IF(ISBLANK(AS2124),"",
IF(AND(NOT(ISERROR(VLOOKUP(AS2124,MonsterTable!$A:$B,MATCH(MonsterTable!$B$1,MonsterTable!$A$1:$B$1,0),0))),OR(ISBLANK(AU2124),ISBLANK(AV2124))),#N/A,
IFERROR(VLOOKUP(AS2124,MonsterTable!$A:$B,MATCH(MonsterTable!$B$1,MonsterTable!$A$1:$B$1,0),0),
IF(OR(NOT(ISBLANK(AU2124)),ISBLANK(AV2124)),#N/A,
IF(AS2124="empty","empty",
VLOOKUP(AS2124,MonsterGroupTable!$A:$A,1,0)))))))</f>
        <v/>
      </c>
      <c r="BA2124" s="2" t="str">
        <f>IF(AND(ISBLANK(AZ2124),OR(NOT(ISBLANK(BB2124)),NOT(ISBLANK(BC2124)))),#N/A,
IF(ISBLANK(AZ2124),"",
IF(AND(NOT(ISERROR(VLOOKUP(AZ2124,MonsterTable!$A:$B,MATCH(MonsterTable!$B$1,MonsterTable!$A$1:$B$1,0),0))),OR(ISBLANK(BB2124),ISBLANK(BC2124))),#N/A,
IFERROR(VLOOKUP(AZ2124,MonsterTable!$A:$B,MATCH(MonsterTable!$B$1,MonsterTable!$A$1:$B$1,0),0),
IF(OR(NOT(ISBLANK(BB2124)),ISBLANK(BC2124)),#N/A,
IF(AZ2124="empty","empty",
VLOOKUP(AZ2124,MonsterGroupTable!$A:$A,1,0)))))))</f>
        <v/>
      </c>
      <c r="BH2124" s="2" t="str">
        <f>IF(AND(ISBLANK(BG2124),OR(NOT(ISBLANK(BI2124)),NOT(ISBLANK(BJ2124)))),#N/A,
IF(ISBLANK(BG2124),"",
IF(AND(NOT(ISERROR(VLOOKUP(BG2124,MonsterTable!$A:$B,MATCH(MonsterTable!$B$1,MonsterTable!$A$1:$B$1,0),0))),OR(ISBLANK(BI2124),ISBLANK(BJ2124))),#N/A,
IFERROR(VLOOKUP(BG2124,MonsterTable!$A:$B,MATCH(MonsterTable!$B$1,MonsterTable!$A$1:$B$1,0),0),
IF(OR(NOT(ISBLANK(BI2124)),ISBLANK(BJ2124)),#N/A,
IF(BG2124="empty","empty",
VLOOKUP(BG2124,MonsterGroupTable!$A:$A,1,0)))))))</f>
        <v/>
      </c>
      <c r="BO2124" s="2" t="str">
        <f>IF(AND(ISBLANK(BN2124),OR(NOT(ISBLANK(BP2124)),NOT(ISBLANK(BQ2124)))),#N/A,
IF(ISBLANK(BN2124),"",
IF(AND(NOT(ISERROR(VLOOKUP(BN2124,MonsterTable!$A:$B,MATCH(MonsterTable!$B$1,MonsterTable!$A$1:$B$1,0),0))),OR(ISBLANK(BP2124),ISBLANK(BQ2124))),#N/A,
IFERROR(VLOOKUP(BN2124,MonsterTable!$A:$B,MATCH(MonsterTable!$B$1,MonsterTable!$A$1:$B$1,0),0),
IF(OR(NOT(ISBLANK(BP2124)),ISBLANK(BQ2124)),#N/A,
IF(BN2124="empty","empty",
VLOOKUP(BN2124,MonsterGroupTable!$A:$A,1,0)))))))</f>
        <v/>
      </c>
      <c r="BV2124" s="2" t="str">
        <f>IF(AND(ISBLANK(BU2124),OR(NOT(ISBLANK(BW2124)),NOT(ISBLANK(BX2124)))),#N/A,
IF(ISBLANK(BU2124),"",
IF(AND(NOT(ISERROR(VLOOKUP(BU2124,MonsterTable!$A:$B,MATCH(MonsterTable!$B$1,MonsterTable!$A$1:$B$1,0),0))),OR(ISBLANK(BW2124),ISBLANK(BX2124))),#N/A,
IFERROR(VLOOKUP(BU2124,MonsterTable!$A:$B,MATCH(MonsterTable!$B$1,MonsterTable!$A$1:$B$1,0),0),
IF(OR(NOT(ISBLANK(BW2124)),ISBLANK(BX2124)),#N/A,
IF(BU2124="empty","empty",
VLOOKUP(BU2124,MonsterGroupTable!$A:$A,1,0)))))))</f>
        <v/>
      </c>
      <c r="CC2124" s="2" t="str">
        <f>IF(AND(ISBLANK(CB2124),OR(NOT(ISBLANK(CD2124)),NOT(ISBLANK(CE2124)))),#N/A,
IF(ISBLANK(CB2124),"",
IF(AND(NOT(ISERROR(VLOOKUP(CB2124,MonsterTable!$A:$B,MATCH(MonsterTable!$B$1,MonsterTable!$A$1:$B$1,0),0))),OR(ISBLANK(CD2124),ISBLANK(CE2124))),#N/A,
IFERROR(VLOOKUP(CB2124,MonsterTable!$A:$B,MATCH(MonsterTable!$B$1,MonsterTable!$A$1:$B$1,0),0),
IF(OR(NOT(ISBLANK(CD2124)),ISBLANK(CE2124)),#N/A,
IF(CB2124="empty","empty",
VLOOKUP(CB2124,MonsterGroupTable!$A:$A,1,0)))))))</f>
        <v/>
      </c>
      <c r="CJ2124" s="2" t="str">
        <f>IF(AND(ISBLANK(CI2124),OR(NOT(ISBLANK(CK2124)),NOT(ISBLANK(CL2124)))),#N/A,
IF(ISBLANK(CI2124),"",
IF(AND(NOT(ISERROR(VLOOKUP(CI2124,MonsterTable!$A:$B,MATCH(MonsterTable!$B$1,MonsterTable!$A$1:$B$1,0),0))),OR(ISBLANK(CK2124),ISBLANK(CL2124))),#N/A,
IFERROR(VLOOKUP(CI2124,MonsterTable!$A:$B,MATCH(MonsterTable!$B$1,MonsterTable!$A$1:$B$1,0),0),
IF(OR(NOT(ISBLANK(CK2124)),ISBLANK(CL2124)),#N/A,
IF(CI2124="empty","empty",
VLOOKUP(CI2124,MonsterGroupTable!$A:$A,1,0)))))))</f>
        <v/>
      </c>
    </row>
    <row r="2125" spans="1:88">
      <c r="A2125">
        <v>60028</v>
      </c>
      <c r="B2125">
        <f t="shared" si="82"/>
        <v>1.1000000000000001</v>
      </c>
      <c r="C2125">
        <f t="shared" si="83"/>
        <v>1.1000000000000001</v>
      </c>
      <c r="F2125">
        <v>364572</v>
      </c>
      <c r="G2125">
        <v>1</v>
      </c>
      <c r="H2125">
        <v>0</v>
      </c>
      <c r="I2125">
        <v>0</v>
      </c>
      <c r="J2125">
        <v>0</v>
      </c>
      <c r="K2125" t="s">
        <v>115</v>
      </c>
      <c r="L2125" t="s">
        <v>360</v>
      </c>
      <c r="M2125" t="s">
        <v>111</v>
      </c>
      <c r="N2125" t="s">
        <v>112</v>
      </c>
      <c r="O2125">
        <v>0</v>
      </c>
      <c r="P2125">
        <v>-4.75</v>
      </c>
      <c r="Q2125">
        <v>5</v>
      </c>
      <c r="R2125">
        <v>6.4</v>
      </c>
      <c r="S2125">
        <v>-8</v>
      </c>
      <c r="T2125">
        <v>-5</v>
      </c>
      <c r="U2125">
        <v>-6</v>
      </c>
      <c r="V2125">
        <v>-3</v>
      </c>
      <c r="W2125" t="str">
        <f t="shared" si="84"/>
        <v>g601,1</v>
      </c>
      <c r="X2125" s="1" t="s">
        <v>361</v>
      </c>
      <c r="Y2125" s="2" t="str">
        <f>IF(AND(ISBLANK(X2125),OR(NOT(ISBLANK(Z2125)),NOT(ISBLANK(AA2125)))),#N/A,
IF(ISBLANK(X2125),"",
IF(AND(NOT(ISERROR(VLOOKUP(X2125,MonsterTable!$A:$B,MATCH(MonsterTable!$B$1,MonsterTable!$A$1:$B$1,0),0))),OR(ISBLANK(Z2125),ISBLANK(AA2125))),#N/A,
IFERROR(VLOOKUP(X2125,MonsterTable!$A:$B,MATCH(MonsterTable!$B$1,MonsterTable!$A$1:$B$1,0),0),
IF(OR(NOT(ISBLANK(Z2125)),ISBLANK(AA2125)),#N/A,
IF(X2125="empty","empty",
VLOOKUP(X2125,MonsterGroupTable!$A:$A,1,0)))))))</f>
        <v>g601</v>
      </c>
      <c r="AA2125">
        <v>1</v>
      </c>
      <c r="AF2125" s="2" t="str">
        <f>IF(AND(ISBLANK(AE2125),OR(NOT(ISBLANK(AG2125)),NOT(ISBLANK(AH2125)))),#N/A,
IF(ISBLANK(AE2125),"",
IF(AND(NOT(ISERROR(VLOOKUP(AE2125,MonsterTable!$A:$B,MATCH(MonsterTable!$B$1,MonsterTable!$A$1:$B$1,0),0))),OR(ISBLANK(AG2125),ISBLANK(AH2125))),#N/A,
IFERROR(VLOOKUP(AE2125,MonsterTable!$A:$B,MATCH(MonsterTable!$B$1,MonsterTable!$A$1:$B$1,0),0),
IF(OR(NOT(ISBLANK(AG2125)),ISBLANK(AH2125)),#N/A,
IF(AE2125="empty","empty",
VLOOKUP(AE2125,MonsterGroupTable!$A:$A,1,0)))))))</f>
        <v/>
      </c>
      <c r="AM2125" s="2" t="str">
        <f>IF(AND(ISBLANK(AL2125),OR(NOT(ISBLANK(AN2125)),NOT(ISBLANK(AO2125)))),#N/A,
IF(ISBLANK(AL2125),"",
IF(AND(NOT(ISERROR(VLOOKUP(AL2125,MonsterTable!$A:$B,MATCH(MonsterTable!$B$1,MonsterTable!$A$1:$B$1,0),0))),OR(ISBLANK(AN2125),ISBLANK(AO2125))),#N/A,
IFERROR(VLOOKUP(AL2125,MonsterTable!$A:$B,MATCH(MonsterTable!$B$1,MonsterTable!$A$1:$B$1,0),0),
IF(OR(NOT(ISBLANK(AN2125)),ISBLANK(AO2125)),#N/A,
IF(AL2125="empty","empty",
VLOOKUP(AL2125,MonsterGroupTable!$A:$A,1,0)))))))</f>
        <v/>
      </c>
      <c r="AT2125" s="2" t="str">
        <f>IF(AND(ISBLANK(AS2125),OR(NOT(ISBLANK(AU2125)),NOT(ISBLANK(AV2125)))),#N/A,
IF(ISBLANK(AS2125),"",
IF(AND(NOT(ISERROR(VLOOKUP(AS2125,MonsterTable!$A:$B,MATCH(MonsterTable!$B$1,MonsterTable!$A$1:$B$1,0),0))),OR(ISBLANK(AU2125),ISBLANK(AV2125))),#N/A,
IFERROR(VLOOKUP(AS2125,MonsterTable!$A:$B,MATCH(MonsterTable!$B$1,MonsterTable!$A$1:$B$1,0),0),
IF(OR(NOT(ISBLANK(AU2125)),ISBLANK(AV2125)),#N/A,
IF(AS2125="empty","empty",
VLOOKUP(AS2125,MonsterGroupTable!$A:$A,1,0)))))))</f>
        <v/>
      </c>
      <c r="BA2125" s="2" t="str">
        <f>IF(AND(ISBLANK(AZ2125),OR(NOT(ISBLANK(BB2125)),NOT(ISBLANK(BC2125)))),#N/A,
IF(ISBLANK(AZ2125),"",
IF(AND(NOT(ISERROR(VLOOKUP(AZ2125,MonsterTable!$A:$B,MATCH(MonsterTable!$B$1,MonsterTable!$A$1:$B$1,0),0))),OR(ISBLANK(BB2125),ISBLANK(BC2125))),#N/A,
IFERROR(VLOOKUP(AZ2125,MonsterTable!$A:$B,MATCH(MonsterTable!$B$1,MonsterTable!$A$1:$B$1,0),0),
IF(OR(NOT(ISBLANK(BB2125)),ISBLANK(BC2125)),#N/A,
IF(AZ2125="empty","empty",
VLOOKUP(AZ2125,MonsterGroupTable!$A:$A,1,0)))))))</f>
        <v/>
      </c>
      <c r="BH2125" s="2" t="str">
        <f>IF(AND(ISBLANK(BG2125),OR(NOT(ISBLANK(BI2125)),NOT(ISBLANK(BJ2125)))),#N/A,
IF(ISBLANK(BG2125),"",
IF(AND(NOT(ISERROR(VLOOKUP(BG2125,MonsterTable!$A:$B,MATCH(MonsterTable!$B$1,MonsterTable!$A$1:$B$1,0),0))),OR(ISBLANK(BI2125),ISBLANK(BJ2125))),#N/A,
IFERROR(VLOOKUP(BG2125,MonsterTable!$A:$B,MATCH(MonsterTable!$B$1,MonsterTable!$A$1:$B$1,0),0),
IF(OR(NOT(ISBLANK(BI2125)),ISBLANK(BJ2125)),#N/A,
IF(BG2125="empty","empty",
VLOOKUP(BG2125,MonsterGroupTable!$A:$A,1,0)))))))</f>
        <v/>
      </c>
      <c r="BO2125" s="2" t="str">
        <f>IF(AND(ISBLANK(BN2125),OR(NOT(ISBLANK(BP2125)),NOT(ISBLANK(BQ2125)))),#N/A,
IF(ISBLANK(BN2125),"",
IF(AND(NOT(ISERROR(VLOOKUP(BN2125,MonsterTable!$A:$B,MATCH(MonsterTable!$B$1,MonsterTable!$A$1:$B$1,0),0))),OR(ISBLANK(BP2125),ISBLANK(BQ2125))),#N/A,
IFERROR(VLOOKUP(BN2125,MonsterTable!$A:$B,MATCH(MonsterTable!$B$1,MonsterTable!$A$1:$B$1,0),0),
IF(OR(NOT(ISBLANK(BP2125)),ISBLANK(BQ2125)),#N/A,
IF(BN2125="empty","empty",
VLOOKUP(BN2125,MonsterGroupTable!$A:$A,1,0)))))))</f>
        <v/>
      </c>
      <c r="BV2125" s="2" t="str">
        <f>IF(AND(ISBLANK(BU2125),OR(NOT(ISBLANK(BW2125)),NOT(ISBLANK(BX2125)))),#N/A,
IF(ISBLANK(BU2125),"",
IF(AND(NOT(ISERROR(VLOOKUP(BU2125,MonsterTable!$A:$B,MATCH(MonsterTable!$B$1,MonsterTable!$A$1:$B$1,0),0))),OR(ISBLANK(BW2125),ISBLANK(BX2125))),#N/A,
IFERROR(VLOOKUP(BU2125,MonsterTable!$A:$B,MATCH(MonsterTable!$B$1,MonsterTable!$A$1:$B$1,0),0),
IF(OR(NOT(ISBLANK(BW2125)),ISBLANK(BX2125)),#N/A,
IF(BU2125="empty","empty",
VLOOKUP(BU2125,MonsterGroupTable!$A:$A,1,0)))))))</f>
        <v/>
      </c>
      <c r="CC2125" s="2" t="str">
        <f>IF(AND(ISBLANK(CB2125),OR(NOT(ISBLANK(CD2125)),NOT(ISBLANK(CE2125)))),#N/A,
IF(ISBLANK(CB2125),"",
IF(AND(NOT(ISERROR(VLOOKUP(CB2125,MonsterTable!$A:$B,MATCH(MonsterTable!$B$1,MonsterTable!$A$1:$B$1,0),0))),OR(ISBLANK(CD2125),ISBLANK(CE2125))),#N/A,
IFERROR(VLOOKUP(CB2125,MonsterTable!$A:$B,MATCH(MonsterTable!$B$1,MonsterTable!$A$1:$B$1,0),0),
IF(OR(NOT(ISBLANK(CD2125)),ISBLANK(CE2125)),#N/A,
IF(CB2125="empty","empty",
VLOOKUP(CB2125,MonsterGroupTable!$A:$A,1,0)))))))</f>
        <v/>
      </c>
      <c r="CJ2125" s="2" t="str">
        <f>IF(AND(ISBLANK(CI2125),OR(NOT(ISBLANK(CK2125)),NOT(ISBLANK(CL2125)))),#N/A,
IF(ISBLANK(CI2125),"",
IF(AND(NOT(ISERROR(VLOOKUP(CI2125,MonsterTable!$A:$B,MATCH(MonsterTable!$B$1,MonsterTable!$A$1:$B$1,0),0))),OR(ISBLANK(CK2125),ISBLANK(CL2125))),#N/A,
IFERROR(VLOOKUP(CI2125,MonsterTable!$A:$B,MATCH(MonsterTable!$B$1,MonsterTable!$A$1:$B$1,0),0),
IF(OR(NOT(ISBLANK(CK2125)),ISBLANK(CL2125)),#N/A,
IF(CI2125="empty","empty",
VLOOKUP(CI2125,MonsterGroupTable!$A:$A,1,0)))))))</f>
        <v/>
      </c>
    </row>
    <row r="2126" spans="1:88">
      <c r="A2126">
        <v>60029</v>
      </c>
      <c r="B2126">
        <f t="shared" si="82"/>
        <v>1.1000000000000001</v>
      </c>
      <c r="C2126">
        <f t="shared" si="83"/>
        <v>1.1000000000000001</v>
      </c>
      <c r="F2126">
        <v>406224</v>
      </c>
      <c r="G2126">
        <v>1</v>
      </c>
      <c r="H2126">
        <v>0</v>
      </c>
      <c r="I2126">
        <v>0</v>
      </c>
      <c r="J2126">
        <v>0</v>
      </c>
      <c r="K2126" t="s">
        <v>115</v>
      </c>
      <c r="L2126" t="s">
        <v>360</v>
      </c>
      <c r="M2126" t="s">
        <v>111</v>
      </c>
      <c r="N2126" t="s">
        <v>112</v>
      </c>
      <c r="O2126">
        <v>0</v>
      </c>
      <c r="P2126">
        <v>-4.75</v>
      </c>
      <c r="Q2126">
        <v>5</v>
      </c>
      <c r="R2126">
        <v>6.4</v>
      </c>
      <c r="S2126">
        <v>-8</v>
      </c>
      <c r="T2126">
        <v>-5</v>
      </c>
      <c r="U2126">
        <v>-6</v>
      </c>
      <c r="V2126">
        <v>-3</v>
      </c>
      <c r="W2126" t="str">
        <f t="shared" si="84"/>
        <v>g601,1</v>
      </c>
      <c r="X2126" s="1" t="s">
        <v>361</v>
      </c>
      <c r="Y2126" s="2" t="str">
        <f>IF(AND(ISBLANK(X2126),OR(NOT(ISBLANK(Z2126)),NOT(ISBLANK(AA2126)))),#N/A,
IF(ISBLANK(X2126),"",
IF(AND(NOT(ISERROR(VLOOKUP(X2126,MonsterTable!$A:$B,MATCH(MonsterTable!$B$1,MonsterTable!$A$1:$B$1,0),0))),OR(ISBLANK(Z2126),ISBLANK(AA2126))),#N/A,
IFERROR(VLOOKUP(X2126,MonsterTable!$A:$B,MATCH(MonsterTable!$B$1,MonsterTable!$A$1:$B$1,0),0),
IF(OR(NOT(ISBLANK(Z2126)),ISBLANK(AA2126)),#N/A,
IF(X2126="empty","empty",
VLOOKUP(X2126,MonsterGroupTable!$A:$A,1,0)))))))</f>
        <v>g601</v>
      </c>
      <c r="AA2126">
        <v>1</v>
      </c>
      <c r="AF2126" s="2" t="str">
        <f>IF(AND(ISBLANK(AE2126),OR(NOT(ISBLANK(AG2126)),NOT(ISBLANK(AH2126)))),#N/A,
IF(ISBLANK(AE2126),"",
IF(AND(NOT(ISERROR(VLOOKUP(AE2126,MonsterTable!$A:$B,MATCH(MonsterTable!$B$1,MonsterTable!$A$1:$B$1,0),0))),OR(ISBLANK(AG2126),ISBLANK(AH2126))),#N/A,
IFERROR(VLOOKUP(AE2126,MonsterTable!$A:$B,MATCH(MonsterTable!$B$1,MonsterTable!$A$1:$B$1,0),0),
IF(OR(NOT(ISBLANK(AG2126)),ISBLANK(AH2126)),#N/A,
IF(AE2126="empty","empty",
VLOOKUP(AE2126,MonsterGroupTable!$A:$A,1,0)))))))</f>
        <v/>
      </c>
      <c r="AM2126" s="2" t="str">
        <f>IF(AND(ISBLANK(AL2126),OR(NOT(ISBLANK(AN2126)),NOT(ISBLANK(AO2126)))),#N/A,
IF(ISBLANK(AL2126),"",
IF(AND(NOT(ISERROR(VLOOKUP(AL2126,MonsterTable!$A:$B,MATCH(MonsterTable!$B$1,MonsterTable!$A$1:$B$1,0),0))),OR(ISBLANK(AN2126),ISBLANK(AO2126))),#N/A,
IFERROR(VLOOKUP(AL2126,MonsterTable!$A:$B,MATCH(MonsterTable!$B$1,MonsterTable!$A$1:$B$1,0),0),
IF(OR(NOT(ISBLANK(AN2126)),ISBLANK(AO2126)),#N/A,
IF(AL2126="empty","empty",
VLOOKUP(AL2126,MonsterGroupTable!$A:$A,1,0)))))))</f>
        <v/>
      </c>
      <c r="AT2126" s="2" t="str">
        <f>IF(AND(ISBLANK(AS2126),OR(NOT(ISBLANK(AU2126)),NOT(ISBLANK(AV2126)))),#N/A,
IF(ISBLANK(AS2126),"",
IF(AND(NOT(ISERROR(VLOOKUP(AS2126,MonsterTable!$A:$B,MATCH(MonsterTable!$B$1,MonsterTable!$A$1:$B$1,0),0))),OR(ISBLANK(AU2126),ISBLANK(AV2126))),#N/A,
IFERROR(VLOOKUP(AS2126,MonsterTable!$A:$B,MATCH(MonsterTable!$B$1,MonsterTable!$A$1:$B$1,0),0),
IF(OR(NOT(ISBLANK(AU2126)),ISBLANK(AV2126)),#N/A,
IF(AS2126="empty","empty",
VLOOKUP(AS2126,MonsterGroupTable!$A:$A,1,0)))))))</f>
        <v/>
      </c>
      <c r="BA2126" s="2" t="str">
        <f>IF(AND(ISBLANK(AZ2126),OR(NOT(ISBLANK(BB2126)),NOT(ISBLANK(BC2126)))),#N/A,
IF(ISBLANK(AZ2126),"",
IF(AND(NOT(ISERROR(VLOOKUP(AZ2126,MonsterTable!$A:$B,MATCH(MonsterTable!$B$1,MonsterTable!$A$1:$B$1,0),0))),OR(ISBLANK(BB2126),ISBLANK(BC2126))),#N/A,
IFERROR(VLOOKUP(AZ2126,MonsterTable!$A:$B,MATCH(MonsterTable!$B$1,MonsterTable!$A$1:$B$1,0),0),
IF(OR(NOT(ISBLANK(BB2126)),ISBLANK(BC2126)),#N/A,
IF(AZ2126="empty","empty",
VLOOKUP(AZ2126,MonsterGroupTable!$A:$A,1,0)))))))</f>
        <v/>
      </c>
      <c r="BH2126" s="2" t="str">
        <f>IF(AND(ISBLANK(BG2126),OR(NOT(ISBLANK(BI2126)),NOT(ISBLANK(BJ2126)))),#N/A,
IF(ISBLANK(BG2126),"",
IF(AND(NOT(ISERROR(VLOOKUP(BG2126,MonsterTable!$A:$B,MATCH(MonsterTable!$B$1,MonsterTable!$A$1:$B$1,0),0))),OR(ISBLANK(BI2126),ISBLANK(BJ2126))),#N/A,
IFERROR(VLOOKUP(BG2126,MonsterTable!$A:$B,MATCH(MonsterTable!$B$1,MonsterTable!$A$1:$B$1,0),0),
IF(OR(NOT(ISBLANK(BI2126)),ISBLANK(BJ2126)),#N/A,
IF(BG2126="empty","empty",
VLOOKUP(BG2126,MonsterGroupTable!$A:$A,1,0)))))))</f>
        <v/>
      </c>
      <c r="BO2126" s="2" t="str">
        <f>IF(AND(ISBLANK(BN2126),OR(NOT(ISBLANK(BP2126)),NOT(ISBLANK(BQ2126)))),#N/A,
IF(ISBLANK(BN2126),"",
IF(AND(NOT(ISERROR(VLOOKUP(BN2126,MonsterTable!$A:$B,MATCH(MonsterTable!$B$1,MonsterTable!$A$1:$B$1,0),0))),OR(ISBLANK(BP2126),ISBLANK(BQ2126))),#N/A,
IFERROR(VLOOKUP(BN2126,MonsterTable!$A:$B,MATCH(MonsterTable!$B$1,MonsterTable!$A$1:$B$1,0),0),
IF(OR(NOT(ISBLANK(BP2126)),ISBLANK(BQ2126)),#N/A,
IF(BN2126="empty","empty",
VLOOKUP(BN2126,MonsterGroupTable!$A:$A,1,0)))))))</f>
        <v/>
      </c>
      <c r="BV2126" s="2" t="str">
        <f>IF(AND(ISBLANK(BU2126),OR(NOT(ISBLANK(BW2126)),NOT(ISBLANK(BX2126)))),#N/A,
IF(ISBLANK(BU2126),"",
IF(AND(NOT(ISERROR(VLOOKUP(BU2126,MonsterTable!$A:$B,MATCH(MonsterTable!$B$1,MonsterTable!$A$1:$B$1,0),0))),OR(ISBLANK(BW2126),ISBLANK(BX2126))),#N/A,
IFERROR(VLOOKUP(BU2126,MonsterTable!$A:$B,MATCH(MonsterTable!$B$1,MonsterTable!$A$1:$B$1,0),0),
IF(OR(NOT(ISBLANK(BW2126)),ISBLANK(BX2126)),#N/A,
IF(BU2126="empty","empty",
VLOOKUP(BU2126,MonsterGroupTable!$A:$A,1,0)))))))</f>
        <v/>
      </c>
      <c r="CC2126" s="2" t="str">
        <f>IF(AND(ISBLANK(CB2126),OR(NOT(ISBLANK(CD2126)),NOT(ISBLANK(CE2126)))),#N/A,
IF(ISBLANK(CB2126),"",
IF(AND(NOT(ISERROR(VLOOKUP(CB2126,MonsterTable!$A:$B,MATCH(MonsterTable!$B$1,MonsterTable!$A$1:$B$1,0),0))),OR(ISBLANK(CD2126),ISBLANK(CE2126))),#N/A,
IFERROR(VLOOKUP(CB2126,MonsterTable!$A:$B,MATCH(MonsterTable!$B$1,MonsterTable!$A$1:$B$1,0),0),
IF(OR(NOT(ISBLANK(CD2126)),ISBLANK(CE2126)),#N/A,
IF(CB2126="empty","empty",
VLOOKUP(CB2126,MonsterGroupTable!$A:$A,1,0)))))))</f>
        <v/>
      </c>
      <c r="CJ2126" s="2" t="str">
        <f>IF(AND(ISBLANK(CI2126),OR(NOT(ISBLANK(CK2126)),NOT(ISBLANK(CL2126)))),#N/A,
IF(ISBLANK(CI2126),"",
IF(AND(NOT(ISERROR(VLOOKUP(CI2126,MonsterTable!$A:$B,MATCH(MonsterTable!$B$1,MonsterTable!$A$1:$B$1,0),0))),OR(ISBLANK(CK2126),ISBLANK(CL2126))),#N/A,
IFERROR(VLOOKUP(CI2126,MonsterTable!$A:$B,MATCH(MonsterTable!$B$1,MonsterTable!$A$1:$B$1,0),0),
IF(OR(NOT(ISBLANK(CK2126)),ISBLANK(CL2126)),#N/A,
IF(CI2126="empty","empty",
VLOOKUP(CI2126,MonsterGroupTable!$A:$A,1,0)))))))</f>
        <v/>
      </c>
    </row>
    <row r="2127" spans="1:88">
      <c r="A2127">
        <v>60030</v>
      </c>
      <c r="B2127">
        <f t="shared" si="82"/>
        <v>1.2</v>
      </c>
      <c r="C2127">
        <f t="shared" si="83"/>
        <v>1.1000000000000001</v>
      </c>
      <c r="F2127">
        <v>448140</v>
      </c>
      <c r="G2127">
        <v>1</v>
      </c>
      <c r="H2127">
        <v>0</v>
      </c>
      <c r="I2127">
        <v>0</v>
      </c>
      <c r="J2127">
        <v>0</v>
      </c>
      <c r="K2127" t="s">
        <v>115</v>
      </c>
      <c r="L2127" t="s">
        <v>360</v>
      </c>
      <c r="M2127" t="s">
        <v>111</v>
      </c>
      <c r="N2127" t="s">
        <v>112</v>
      </c>
      <c r="O2127">
        <v>0</v>
      </c>
      <c r="P2127">
        <v>-4.75</v>
      </c>
      <c r="Q2127">
        <v>5</v>
      </c>
      <c r="R2127">
        <v>6.4</v>
      </c>
      <c r="S2127">
        <v>-8</v>
      </c>
      <c r="T2127">
        <v>-5</v>
      </c>
      <c r="U2127">
        <v>-6</v>
      </c>
      <c r="V2127">
        <v>-3</v>
      </c>
      <c r="W2127" t="str">
        <f t="shared" si="84"/>
        <v>g601,1</v>
      </c>
      <c r="X2127" s="1" t="s">
        <v>361</v>
      </c>
      <c r="Y2127" s="2" t="str">
        <f>IF(AND(ISBLANK(X2127),OR(NOT(ISBLANK(Z2127)),NOT(ISBLANK(AA2127)))),#N/A,
IF(ISBLANK(X2127),"",
IF(AND(NOT(ISERROR(VLOOKUP(X2127,MonsterTable!$A:$B,MATCH(MonsterTable!$B$1,MonsterTable!$A$1:$B$1,0),0))),OR(ISBLANK(Z2127),ISBLANK(AA2127))),#N/A,
IFERROR(VLOOKUP(X2127,MonsterTable!$A:$B,MATCH(MonsterTable!$B$1,MonsterTable!$A$1:$B$1,0),0),
IF(OR(NOT(ISBLANK(Z2127)),ISBLANK(AA2127)),#N/A,
IF(X2127="empty","empty",
VLOOKUP(X2127,MonsterGroupTable!$A:$A,1,0)))))))</f>
        <v>g601</v>
      </c>
      <c r="AA2127">
        <v>1</v>
      </c>
      <c r="AF2127" s="2" t="str">
        <f>IF(AND(ISBLANK(AE2127),OR(NOT(ISBLANK(AG2127)),NOT(ISBLANK(AH2127)))),#N/A,
IF(ISBLANK(AE2127),"",
IF(AND(NOT(ISERROR(VLOOKUP(AE2127,MonsterTable!$A:$B,MATCH(MonsterTable!$B$1,MonsterTable!$A$1:$B$1,0),0))),OR(ISBLANK(AG2127),ISBLANK(AH2127))),#N/A,
IFERROR(VLOOKUP(AE2127,MonsterTable!$A:$B,MATCH(MonsterTable!$B$1,MonsterTable!$A$1:$B$1,0),0),
IF(OR(NOT(ISBLANK(AG2127)),ISBLANK(AH2127)),#N/A,
IF(AE2127="empty","empty",
VLOOKUP(AE2127,MonsterGroupTable!$A:$A,1,0)))))))</f>
        <v/>
      </c>
      <c r="AM2127" s="2" t="str">
        <f>IF(AND(ISBLANK(AL2127),OR(NOT(ISBLANK(AN2127)),NOT(ISBLANK(AO2127)))),#N/A,
IF(ISBLANK(AL2127),"",
IF(AND(NOT(ISERROR(VLOOKUP(AL2127,MonsterTable!$A:$B,MATCH(MonsterTable!$B$1,MonsterTable!$A$1:$B$1,0),0))),OR(ISBLANK(AN2127),ISBLANK(AO2127))),#N/A,
IFERROR(VLOOKUP(AL2127,MonsterTable!$A:$B,MATCH(MonsterTable!$B$1,MonsterTable!$A$1:$B$1,0),0),
IF(OR(NOT(ISBLANK(AN2127)),ISBLANK(AO2127)),#N/A,
IF(AL2127="empty","empty",
VLOOKUP(AL2127,MonsterGroupTable!$A:$A,1,0)))))))</f>
        <v/>
      </c>
      <c r="AT2127" s="2" t="str">
        <f>IF(AND(ISBLANK(AS2127),OR(NOT(ISBLANK(AU2127)),NOT(ISBLANK(AV2127)))),#N/A,
IF(ISBLANK(AS2127),"",
IF(AND(NOT(ISERROR(VLOOKUP(AS2127,MonsterTable!$A:$B,MATCH(MonsterTable!$B$1,MonsterTable!$A$1:$B$1,0),0))),OR(ISBLANK(AU2127),ISBLANK(AV2127))),#N/A,
IFERROR(VLOOKUP(AS2127,MonsterTable!$A:$B,MATCH(MonsterTable!$B$1,MonsterTable!$A$1:$B$1,0),0),
IF(OR(NOT(ISBLANK(AU2127)),ISBLANK(AV2127)),#N/A,
IF(AS2127="empty","empty",
VLOOKUP(AS2127,MonsterGroupTable!$A:$A,1,0)))))))</f>
        <v/>
      </c>
      <c r="BA2127" s="2" t="str">
        <f>IF(AND(ISBLANK(AZ2127),OR(NOT(ISBLANK(BB2127)),NOT(ISBLANK(BC2127)))),#N/A,
IF(ISBLANK(AZ2127),"",
IF(AND(NOT(ISERROR(VLOOKUP(AZ2127,MonsterTable!$A:$B,MATCH(MonsterTable!$B$1,MonsterTable!$A$1:$B$1,0),0))),OR(ISBLANK(BB2127),ISBLANK(BC2127))),#N/A,
IFERROR(VLOOKUP(AZ2127,MonsterTable!$A:$B,MATCH(MonsterTable!$B$1,MonsterTable!$A$1:$B$1,0),0),
IF(OR(NOT(ISBLANK(BB2127)),ISBLANK(BC2127)),#N/A,
IF(AZ2127="empty","empty",
VLOOKUP(AZ2127,MonsterGroupTable!$A:$A,1,0)))))))</f>
        <v/>
      </c>
      <c r="BH2127" s="2" t="str">
        <f>IF(AND(ISBLANK(BG2127),OR(NOT(ISBLANK(BI2127)),NOT(ISBLANK(BJ2127)))),#N/A,
IF(ISBLANK(BG2127),"",
IF(AND(NOT(ISERROR(VLOOKUP(BG2127,MonsterTable!$A:$B,MATCH(MonsterTable!$B$1,MonsterTable!$A$1:$B$1,0),0))),OR(ISBLANK(BI2127),ISBLANK(BJ2127))),#N/A,
IFERROR(VLOOKUP(BG2127,MonsterTable!$A:$B,MATCH(MonsterTable!$B$1,MonsterTable!$A$1:$B$1,0),0),
IF(OR(NOT(ISBLANK(BI2127)),ISBLANK(BJ2127)),#N/A,
IF(BG2127="empty","empty",
VLOOKUP(BG2127,MonsterGroupTable!$A:$A,1,0)))))))</f>
        <v/>
      </c>
      <c r="BO2127" s="2" t="str">
        <f>IF(AND(ISBLANK(BN2127),OR(NOT(ISBLANK(BP2127)),NOT(ISBLANK(BQ2127)))),#N/A,
IF(ISBLANK(BN2127),"",
IF(AND(NOT(ISERROR(VLOOKUP(BN2127,MonsterTable!$A:$B,MATCH(MonsterTable!$B$1,MonsterTable!$A$1:$B$1,0),0))),OR(ISBLANK(BP2127),ISBLANK(BQ2127))),#N/A,
IFERROR(VLOOKUP(BN2127,MonsterTable!$A:$B,MATCH(MonsterTable!$B$1,MonsterTable!$A$1:$B$1,0),0),
IF(OR(NOT(ISBLANK(BP2127)),ISBLANK(BQ2127)),#N/A,
IF(BN2127="empty","empty",
VLOOKUP(BN2127,MonsterGroupTable!$A:$A,1,0)))))))</f>
        <v/>
      </c>
      <c r="BV2127" s="2" t="str">
        <f>IF(AND(ISBLANK(BU2127),OR(NOT(ISBLANK(BW2127)),NOT(ISBLANK(BX2127)))),#N/A,
IF(ISBLANK(BU2127),"",
IF(AND(NOT(ISERROR(VLOOKUP(BU2127,MonsterTable!$A:$B,MATCH(MonsterTable!$B$1,MonsterTable!$A$1:$B$1,0),0))),OR(ISBLANK(BW2127),ISBLANK(BX2127))),#N/A,
IFERROR(VLOOKUP(BU2127,MonsterTable!$A:$B,MATCH(MonsterTable!$B$1,MonsterTable!$A$1:$B$1,0),0),
IF(OR(NOT(ISBLANK(BW2127)),ISBLANK(BX2127)),#N/A,
IF(BU2127="empty","empty",
VLOOKUP(BU2127,MonsterGroupTable!$A:$A,1,0)))))))</f>
        <v/>
      </c>
      <c r="CC2127" s="2" t="str">
        <f>IF(AND(ISBLANK(CB2127),OR(NOT(ISBLANK(CD2127)),NOT(ISBLANK(CE2127)))),#N/A,
IF(ISBLANK(CB2127),"",
IF(AND(NOT(ISERROR(VLOOKUP(CB2127,MonsterTable!$A:$B,MATCH(MonsterTable!$B$1,MonsterTable!$A$1:$B$1,0),0))),OR(ISBLANK(CD2127),ISBLANK(CE2127))),#N/A,
IFERROR(VLOOKUP(CB2127,MonsterTable!$A:$B,MATCH(MonsterTable!$B$1,MonsterTable!$A$1:$B$1,0),0),
IF(OR(NOT(ISBLANK(CD2127)),ISBLANK(CE2127)),#N/A,
IF(CB2127="empty","empty",
VLOOKUP(CB2127,MonsterGroupTable!$A:$A,1,0)))))))</f>
        <v/>
      </c>
      <c r="CJ2127" s="2" t="str">
        <f>IF(AND(ISBLANK(CI2127),OR(NOT(ISBLANK(CK2127)),NOT(ISBLANK(CL2127)))),#N/A,
IF(ISBLANK(CI2127),"",
IF(AND(NOT(ISERROR(VLOOKUP(CI2127,MonsterTable!$A:$B,MATCH(MonsterTable!$B$1,MonsterTable!$A$1:$B$1,0),0))),OR(ISBLANK(CK2127),ISBLANK(CL2127))),#N/A,
IFERROR(VLOOKUP(CI2127,MonsterTable!$A:$B,MATCH(MonsterTable!$B$1,MonsterTable!$A$1:$B$1,0),0),
IF(OR(NOT(ISBLANK(CK2127)),ISBLANK(CL2127)),#N/A,
IF(CI2127="empty","empty",
VLOOKUP(CI2127,MonsterGroupTable!$A:$A,1,0)))))))</f>
        <v/>
      </c>
    </row>
    <row r="2128" spans="1:88">
      <c r="A2128">
        <v>70001</v>
      </c>
      <c r="B2128">
        <f t="shared" ref="B2128:B2143" si="85">IF(MOD(A2128,10)=0,1.2,1.1)</f>
        <v>1.1000000000000001</v>
      </c>
      <c r="C2128">
        <f t="shared" ref="C2128:C2143" si="86">IF(MOD(B2128,10)=0,1.2,1.1)</f>
        <v>1.1000000000000001</v>
      </c>
      <c r="F2128">
        <v>100</v>
      </c>
      <c r="G2128">
        <v>9999999</v>
      </c>
      <c r="H2128">
        <v>0</v>
      </c>
      <c r="I2128">
        <v>0</v>
      </c>
      <c r="J2128">
        <v>0</v>
      </c>
      <c r="K2128" t="s">
        <v>199</v>
      </c>
      <c r="L2128" t="s">
        <v>200</v>
      </c>
      <c r="M2128" t="s">
        <v>201</v>
      </c>
      <c r="N2128" t="s">
        <v>202</v>
      </c>
      <c r="O2128">
        <v>0</v>
      </c>
      <c r="P2128">
        <v>-4.75</v>
      </c>
      <c r="Q2128">
        <v>-3.5</v>
      </c>
      <c r="R2128">
        <v>-7.4</v>
      </c>
      <c r="S2128">
        <v>2</v>
      </c>
      <c r="T2128">
        <v>-13.5</v>
      </c>
      <c r="U2128">
        <v>2.2000000000000002</v>
      </c>
      <c r="V2128">
        <v>-9</v>
      </c>
      <c r="W2128" t="str">
        <f t="shared" si="76"/>
        <v>701,1,1,0,702,1,1,0,703,1,1,0</v>
      </c>
      <c r="X2128" s="1" t="s">
        <v>203</v>
      </c>
      <c r="Y2128" s="2">
        <f>IF(AND(ISBLANK(X2128),OR(NOT(ISBLANK(Z2128)),NOT(ISBLANK(AA2128)))),#N/A,
IF(ISBLANK(X2128),"",
IF(AND(NOT(ISERROR(VLOOKUP(X2128,MonsterTable!$A:$B,MATCH(MonsterTable!$B$1,MonsterTable!$A$1:$B$1,0),0))),OR(ISBLANK(Z2128),ISBLANK(AA2128))),#N/A,
IFERROR(VLOOKUP(X2128,MonsterTable!$A:$B,MATCH(MonsterTable!$B$1,MonsterTable!$A$1:$B$1,0),0),
IF(OR(NOT(ISBLANK(Z2128)),ISBLANK(AA2128)),#N/A,
IF(X2128="empty","empty",
VLOOKUP(X2128,MonsterGroupTable!$A:$A,1,0)))))))</f>
        <v>701</v>
      </c>
      <c r="Z2128">
        <v>1</v>
      </c>
      <c r="AA2128">
        <v>1</v>
      </c>
      <c r="AB2128">
        <v>0</v>
      </c>
      <c r="AE2128" s="1" t="s">
        <v>204</v>
      </c>
      <c r="AF2128" s="2">
        <f>IF(AND(ISBLANK(AE2128),OR(NOT(ISBLANK(AG2128)),NOT(ISBLANK(AH2128)))),#N/A,
IF(ISBLANK(AE2128),"",
IF(AND(NOT(ISERROR(VLOOKUP(AE2128,MonsterTable!$A:$B,MATCH(MonsterTable!$B$1,MonsterTable!$A$1:$B$1,0),0))),OR(ISBLANK(AG2128),ISBLANK(AH2128))),#N/A,
IFERROR(VLOOKUP(AE2128,MonsterTable!$A:$B,MATCH(MonsterTable!$B$1,MonsterTable!$A$1:$B$1,0),0),
IF(OR(NOT(ISBLANK(AG2128)),ISBLANK(AH2128)),#N/A,
IF(AE2128="empty","empty",
VLOOKUP(AE2128,MonsterGroupTable!$A:$A,1,0)))))))</f>
        <v>702</v>
      </c>
      <c r="AG2128">
        <v>1</v>
      </c>
      <c r="AH2128">
        <v>1</v>
      </c>
      <c r="AI2128">
        <v>0</v>
      </c>
      <c r="AL2128" s="1" t="s">
        <v>205</v>
      </c>
      <c r="AM2128" s="2">
        <f>IF(AND(ISBLANK(AL2128),OR(NOT(ISBLANK(AN2128)),NOT(ISBLANK(AO2128)))),#N/A,
IF(ISBLANK(AL2128),"",
IF(AND(NOT(ISERROR(VLOOKUP(AL2128,MonsterTable!$A:$B,MATCH(MonsterTable!$B$1,MonsterTable!$A$1:$B$1,0),0))),OR(ISBLANK(AN2128),ISBLANK(AO2128))),#N/A,
IFERROR(VLOOKUP(AL2128,MonsterTable!$A:$B,MATCH(MonsterTable!$B$1,MonsterTable!$A$1:$B$1,0),0),
IF(OR(NOT(ISBLANK(AN2128)),ISBLANK(AO2128)),#N/A,
IF(AL2128="empty","empty",
VLOOKUP(AL2128,MonsterGroupTable!$A:$A,1,0)))))))</f>
        <v>703</v>
      </c>
      <c r="AN2128">
        <v>1</v>
      </c>
      <c r="AO2128">
        <v>1</v>
      </c>
      <c r="AP2128">
        <v>0</v>
      </c>
      <c r="AT2128" s="2" t="str">
        <f>IF(AND(ISBLANK(AS2128),OR(NOT(ISBLANK(AU2128)),NOT(ISBLANK(AV2128)))),#N/A,
IF(ISBLANK(AS2128),"",
IF(AND(NOT(ISERROR(VLOOKUP(AS2128,MonsterTable!$A:$B,MATCH(MonsterTable!$B$1,MonsterTable!$A$1:$B$1,0),0))),OR(ISBLANK(AU2128),ISBLANK(AV2128))),#N/A,
IFERROR(VLOOKUP(AS2128,MonsterTable!$A:$B,MATCH(MonsterTable!$B$1,MonsterTable!$A$1:$B$1,0),0),
IF(OR(NOT(ISBLANK(AU2128)),ISBLANK(AV2128)),#N/A,
IF(AS2128="empty","empty",
VLOOKUP(AS2128,MonsterGroupTable!$A:$A,1,0)))))))</f>
        <v/>
      </c>
      <c r="BA2128" s="2" t="str">
        <f>IF(AND(ISBLANK(AZ2128),OR(NOT(ISBLANK(BB2128)),NOT(ISBLANK(BC2128)))),#N/A,
IF(ISBLANK(AZ2128),"",
IF(AND(NOT(ISERROR(VLOOKUP(AZ2128,MonsterTable!$A:$B,MATCH(MonsterTable!$B$1,MonsterTable!$A$1:$B$1,0),0))),OR(ISBLANK(BB2128),ISBLANK(BC2128))),#N/A,
IFERROR(VLOOKUP(AZ2128,MonsterTable!$A:$B,MATCH(MonsterTable!$B$1,MonsterTable!$A$1:$B$1,0),0),
IF(OR(NOT(ISBLANK(BB2128)),ISBLANK(BC2128)),#N/A,
IF(AZ2128="empty","empty",
VLOOKUP(AZ2128,MonsterGroupTable!$A:$A,1,0)))))))</f>
        <v/>
      </c>
      <c r="BH2128" s="2" t="str">
        <f>IF(AND(ISBLANK(BG2128),OR(NOT(ISBLANK(BI2128)),NOT(ISBLANK(BJ2128)))),#N/A,
IF(ISBLANK(BG2128),"",
IF(AND(NOT(ISERROR(VLOOKUP(BG2128,MonsterTable!$A:$B,MATCH(MonsterTable!$B$1,MonsterTable!$A$1:$B$1,0),0))),OR(ISBLANK(BI2128),ISBLANK(BJ2128))),#N/A,
IFERROR(VLOOKUP(BG2128,MonsterTable!$A:$B,MATCH(MonsterTable!$B$1,MonsterTable!$A$1:$B$1,0),0),
IF(OR(NOT(ISBLANK(BI2128)),ISBLANK(BJ2128)),#N/A,
IF(BG2128="empty","empty",
VLOOKUP(BG2128,MonsterGroupTable!$A:$A,1,0)))))))</f>
        <v/>
      </c>
      <c r="BO2128" s="2" t="str">
        <f>IF(AND(ISBLANK(BN2128),OR(NOT(ISBLANK(BP2128)),NOT(ISBLANK(BQ2128)))),#N/A,
IF(ISBLANK(BN2128),"",
IF(AND(NOT(ISERROR(VLOOKUP(BN2128,MonsterTable!$A:$B,MATCH(MonsterTable!$B$1,MonsterTable!$A$1:$B$1,0),0))),OR(ISBLANK(BP2128),ISBLANK(BQ2128))),#N/A,
IFERROR(VLOOKUP(BN2128,MonsterTable!$A:$B,MATCH(MonsterTable!$B$1,MonsterTable!$A$1:$B$1,0),0),
IF(OR(NOT(ISBLANK(BP2128)),ISBLANK(BQ2128)),#N/A,
IF(BN2128="empty","empty",
VLOOKUP(BN2128,MonsterGroupTable!$A:$A,1,0)))))))</f>
        <v/>
      </c>
      <c r="BV2128" s="2" t="str">
        <f>IF(AND(ISBLANK(BU2128),OR(NOT(ISBLANK(BW2128)),NOT(ISBLANK(BX2128)))),#N/A,
IF(ISBLANK(BU2128),"",
IF(AND(NOT(ISERROR(VLOOKUP(BU2128,MonsterTable!$A:$B,MATCH(MonsterTable!$B$1,MonsterTable!$A$1:$B$1,0),0))),OR(ISBLANK(BW2128),ISBLANK(BX2128))),#N/A,
IFERROR(VLOOKUP(BU2128,MonsterTable!$A:$B,MATCH(MonsterTable!$B$1,MonsterTable!$A$1:$B$1,0),0),
IF(OR(NOT(ISBLANK(BW2128)),ISBLANK(BX2128)),#N/A,
IF(BU2128="empty","empty",
VLOOKUP(BU2128,MonsterGroupTable!$A:$A,1,0)))))))</f>
        <v/>
      </c>
      <c r="CC2128" s="2" t="str">
        <f>IF(AND(ISBLANK(CB2128),OR(NOT(ISBLANK(CD2128)),NOT(ISBLANK(CE2128)))),#N/A,
IF(ISBLANK(CB2128),"",
IF(AND(NOT(ISERROR(VLOOKUP(CB2128,MonsterTable!$A:$B,MATCH(MonsterTable!$B$1,MonsterTable!$A$1:$B$1,0),0))),OR(ISBLANK(CD2128),ISBLANK(CE2128))),#N/A,
IFERROR(VLOOKUP(CB2128,MonsterTable!$A:$B,MATCH(MonsterTable!$B$1,MonsterTable!$A$1:$B$1,0),0),
IF(OR(NOT(ISBLANK(CD2128)),ISBLANK(CE2128)),#N/A,
IF(CB2128="empty","empty",
VLOOKUP(CB2128,MonsterGroupTable!$A:$A,1,0)))))))</f>
        <v/>
      </c>
      <c r="CJ2128" s="2" t="str">
        <f>IF(AND(ISBLANK(CI2128),OR(NOT(ISBLANK(CK2128)),NOT(ISBLANK(CL2128)))),#N/A,
IF(ISBLANK(CI2128),"",
IF(AND(NOT(ISERROR(VLOOKUP(CI2128,MonsterTable!$A:$B,MATCH(MonsterTable!$B$1,MonsterTable!$A$1:$B$1,0),0))),OR(ISBLANK(CK2128),ISBLANK(CL2128))),#N/A,
IFERROR(VLOOKUP(CI2128,MonsterTable!$A:$B,MATCH(MonsterTable!$B$1,MonsterTable!$A$1:$B$1,0),0),
IF(OR(NOT(ISBLANK(CK2128)),ISBLANK(CL2128)),#N/A,
IF(CI2128="empty","empty",
VLOOKUP(CI2128,MonsterGroupTable!$A:$A,1,0)))))))</f>
        <v/>
      </c>
    </row>
    <row r="2129" spans="1:88">
      <c r="A2129">
        <v>70002</v>
      </c>
      <c r="B2129">
        <f t="shared" si="85"/>
        <v>1.1000000000000001</v>
      </c>
      <c r="C2129">
        <f t="shared" si="86"/>
        <v>1.1000000000000001</v>
      </c>
      <c r="F2129">
        <v>110</v>
      </c>
      <c r="G2129">
        <v>9999999</v>
      </c>
      <c r="H2129">
        <v>0</v>
      </c>
      <c r="I2129">
        <v>0</v>
      </c>
      <c r="J2129">
        <v>0</v>
      </c>
      <c r="K2129" t="s">
        <v>199</v>
      </c>
      <c r="L2129" t="s">
        <v>200</v>
      </c>
      <c r="M2129" t="s">
        <v>201</v>
      </c>
      <c r="N2129" t="s">
        <v>202</v>
      </c>
      <c r="O2129">
        <v>0</v>
      </c>
      <c r="P2129">
        <v>-4.75</v>
      </c>
      <c r="Q2129">
        <v>-3.5</v>
      </c>
      <c r="R2129">
        <v>-7.4</v>
      </c>
      <c r="S2129">
        <v>2</v>
      </c>
      <c r="T2129">
        <v>-13.5</v>
      </c>
      <c r="U2129">
        <v>2.2000000000000002</v>
      </c>
      <c r="V2129">
        <v>-9</v>
      </c>
      <c r="W2129" t="str">
        <f t="shared" si="76"/>
        <v>701,1,1,0,702,1,1,0,703,1,1,0</v>
      </c>
      <c r="X2129" s="1" t="s">
        <v>203</v>
      </c>
      <c r="Y2129" s="2">
        <f>IF(AND(ISBLANK(X2129),OR(NOT(ISBLANK(Z2129)),NOT(ISBLANK(AA2129)))),#N/A,
IF(ISBLANK(X2129),"",
IF(AND(NOT(ISERROR(VLOOKUP(X2129,MonsterTable!$A:$B,MATCH(MonsterTable!$B$1,MonsterTable!$A$1:$B$1,0),0))),OR(ISBLANK(Z2129),ISBLANK(AA2129))),#N/A,
IFERROR(VLOOKUP(X2129,MonsterTable!$A:$B,MATCH(MonsterTable!$B$1,MonsterTable!$A$1:$B$1,0),0),
IF(OR(NOT(ISBLANK(Z2129)),ISBLANK(AA2129)),#N/A,
IF(X2129="empty","empty",
VLOOKUP(X2129,MonsterGroupTable!$A:$A,1,0)))))))</f>
        <v>701</v>
      </c>
      <c r="Z2129">
        <v>1</v>
      </c>
      <c r="AA2129">
        <v>1</v>
      </c>
      <c r="AB2129">
        <v>0</v>
      </c>
      <c r="AE2129" s="1" t="s">
        <v>204</v>
      </c>
      <c r="AF2129" s="2">
        <f>IF(AND(ISBLANK(AE2129),OR(NOT(ISBLANK(AG2129)),NOT(ISBLANK(AH2129)))),#N/A,
IF(ISBLANK(AE2129),"",
IF(AND(NOT(ISERROR(VLOOKUP(AE2129,MonsterTable!$A:$B,MATCH(MonsterTable!$B$1,MonsterTable!$A$1:$B$1,0),0))),OR(ISBLANK(AG2129),ISBLANK(AH2129))),#N/A,
IFERROR(VLOOKUP(AE2129,MonsterTable!$A:$B,MATCH(MonsterTable!$B$1,MonsterTable!$A$1:$B$1,0),0),
IF(OR(NOT(ISBLANK(AG2129)),ISBLANK(AH2129)),#N/A,
IF(AE2129="empty","empty",
VLOOKUP(AE2129,MonsterGroupTable!$A:$A,1,0)))))))</f>
        <v>702</v>
      </c>
      <c r="AG2129">
        <v>1</v>
      </c>
      <c r="AH2129">
        <v>1</v>
      </c>
      <c r="AI2129">
        <v>0</v>
      </c>
      <c r="AL2129" s="1" t="s">
        <v>205</v>
      </c>
      <c r="AM2129" s="2">
        <f>IF(AND(ISBLANK(AL2129),OR(NOT(ISBLANK(AN2129)),NOT(ISBLANK(AO2129)))),#N/A,
IF(ISBLANK(AL2129),"",
IF(AND(NOT(ISERROR(VLOOKUP(AL2129,MonsterTable!$A:$B,MATCH(MonsterTable!$B$1,MonsterTable!$A$1:$B$1,0),0))),OR(ISBLANK(AN2129),ISBLANK(AO2129))),#N/A,
IFERROR(VLOOKUP(AL2129,MonsterTable!$A:$B,MATCH(MonsterTable!$B$1,MonsterTable!$A$1:$B$1,0),0),
IF(OR(NOT(ISBLANK(AN2129)),ISBLANK(AO2129)),#N/A,
IF(AL2129="empty","empty",
VLOOKUP(AL2129,MonsterGroupTable!$A:$A,1,0)))))))</f>
        <v>703</v>
      </c>
      <c r="AN2129">
        <v>1</v>
      </c>
      <c r="AO2129">
        <v>1</v>
      </c>
      <c r="AP2129">
        <v>0</v>
      </c>
      <c r="AT2129" s="2" t="str">
        <f>IF(AND(ISBLANK(AS2129),OR(NOT(ISBLANK(AU2129)),NOT(ISBLANK(AV2129)))),#N/A,
IF(ISBLANK(AS2129),"",
IF(AND(NOT(ISERROR(VLOOKUP(AS2129,MonsterTable!$A:$B,MATCH(MonsterTable!$B$1,MonsterTable!$A$1:$B$1,0),0))),OR(ISBLANK(AU2129),ISBLANK(AV2129))),#N/A,
IFERROR(VLOOKUP(AS2129,MonsterTable!$A:$B,MATCH(MonsterTable!$B$1,MonsterTable!$A$1:$B$1,0),0),
IF(OR(NOT(ISBLANK(AU2129)),ISBLANK(AV2129)),#N/A,
IF(AS2129="empty","empty",
VLOOKUP(AS2129,MonsterGroupTable!$A:$A,1,0)))))))</f>
        <v/>
      </c>
      <c r="BA2129" s="2" t="str">
        <f>IF(AND(ISBLANK(AZ2129),OR(NOT(ISBLANK(BB2129)),NOT(ISBLANK(BC2129)))),#N/A,
IF(ISBLANK(AZ2129),"",
IF(AND(NOT(ISERROR(VLOOKUP(AZ2129,MonsterTable!$A:$B,MATCH(MonsterTable!$B$1,MonsterTable!$A$1:$B$1,0),0))),OR(ISBLANK(BB2129),ISBLANK(BC2129))),#N/A,
IFERROR(VLOOKUP(AZ2129,MonsterTable!$A:$B,MATCH(MonsterTable!$B$1,MonsterTable!$A$1:$B$1,0),0),
IF(OR(NOT(ISBLANK(BB2129)),ISBLANK(BC2129)),#N/A,
IF(AZ2129="empty","empty",
VLOOKUP(AZ2129,MonsterGroupTable!$A:$A,1,0)))))))</f>
        <v/>
      </c>
      <c r="BH2129" s="2" t="str">
        <f>IF(AND(ISBLANK(BG2129),OR(NOT(ISBLANK(BI2129)),NOT(ISBLANK(BJ2129)))),#N/A,
IF(ISBLANK(BG2129),"",
IF(AND(NOT(ISERROR(VLOOKUP(BG2129,MonsterTable!$A:$B,MATCH(MonsterTable!$B$1,MonsterTable!$A$1:$B$1,0),0))),OR(ISBLANK(BI2129),ISBLANK(BJ2129))),#N/A,
IFERROR(VLOOKUP(BG2129,MonsterTable!$A:$B,MATCH(MonsterTable!$B$1,MonsterTable!$A$1:$B$1,0),0),
IF(OR(NOT(ISBLANK(BI2129)),ISBLANK(BJ2129)),#N/A,
IF(BG2129="empty","empty",
VLOOKUP(BG2129,MonsterGroupTable!$A:$A,1,0)))))))</f>
        <v/>
      </c>
      <c r="BO2129" s="2" t="str">
        <f>IF(AND(ISBLANK(BN2129),OR(NOT(ISBLANK(BP2129)),NOT(ISBLANK(BQ2129)))),#N/A,
IF(ISBLANK(BN2129),"",
IF(AND(NOT(ISERROR(VLOOKUP(BN2129,MonsterTable!$A:$B,MATCH(MonsterTable!$B$1,MonsterTable!$A$1:$B$1,0),0))),OR(ISBLANK(BP2129),ISBLANK(BQ2129))),#N/A,
IFERROR(VLOOKUP(BN2129,MonsterTable!$A:$B,MATCH(MonsterTable!$B$1,MonsterTable!$A$1:$B$1,0),0),
IF(OR(NOT(ISBLANK(BP2129)),ISBLANK(BQ2129)),#N/A,
IF(BN2129="empty","empty",
VLOOKUP(BN2129,MonsterGroupTable!$A:$A,1,0)))))))</f>
        <v/>
      </c>
      <c r="BV2129" s="2" t="str">
        <f>IF(AND(ISBLANK(BU2129),OR(NOT(ISBLANK(BW2129)),NOT(ISBLANK(BX2129)))),#N/A,
IF(ISBLANK(BU2129),"",
IF(AND(NOT(ISERROR(VLOOKUP(BU2129,MonsterTable!$A:$B,MATCH(MonsterTable!$B$1,MonsterTable!$A$1:$B$1,0),0))),OR(ISBLANK(BW2129),ISBLANK(BX2129))),#N/A,
IFERROR(VLOOKUP(BU2129,MonsterTable!$A:$B,MATCH(MonsterTable!$B$1,MonsterTable!$A$1:$B$1,0),0),
IF(OR(NOT(ISBLANK(BW2129)),ISBLANK(BX2129)),#N/A,
IF(BU2129="empty","empty",
VLOOKUP(BU2129,MonsterGroupTable!$A:$A,1,0)))))))</f>
        <v/>
      </c>
      <c r="CC2129" s="2" t="str">
        <f>IF(AND(ISBLANK(CB2129),OR(NOT(ISBLANK(CD2129)),NOT(ISBLANK(CE2129)))),#N/A,
IF(ISBLANK(CB2129),"",
IF(AND(NOT(ISERROR(VLOOKUP(CB2129,MonsterTable!$A:$B,MATCH(MonsterTable!$B$1,MonsterTable!$A$1:$B$1,0),0))),OR(ISBLANK(CD2129),ISBLANK(CE2129))),#N/A,
IFERROR(VLOOKUP(CB2129,MonsterTable!$A:$B,MATCH(MonsterTable!$B$1,MonsterTable!$A$1:$B$1,0),0),
IF(OR(NOT(ISBLANK(CD2129)),ISBLANK(CE2129)),#N/A,
IF(CB2129="empty","empty",
VLOOKUP(CB2129,MonsterGroupTable!$A:$A,1,0)))))))</f>
        <v/>
      </c>
      <c r="CJ2129" s="2" t="str">
        <f>IF(AND(ISBLANK(CI2129),OR(NOT(ISBLANK(CK2129)),NOT(ISBLANK(CL2129)))),#N/A,
IF(ISBLANK(CI2129),"",
IF(AND(NOT(ISERROR(VLOOKUP(CI2129,MonsterTable!$A:$B,MATCH(MonsterTable!$B$1,MonsterTable!$A$1:$B$1,0),0))),OR(ISBLANK(CK2129),ISBLANK(CL2129))),#N/A,
IFERROR(VLOOKUP(CI2129,MonsterTable!$A:$B,MATCH(MonsterTable!$B$1,MonsterTable!$A$1:$B$1,0),0),
IF(OR(NOT(ISBLANK(CK2129)),ISBLANK(CL2129)),#N/A,
IF(CI2129="empty","empty",
VLOOKUP(CI2129,MonsterGroupTable!$A:$A,1,0)))))))</f>
        <v/>
      </c>
    </row>
    <row r="2130" spans="1:88">
      <c r="A2130">
        <v>70003</v>
      </c>
      <c r="B2130">
        <f t="shared" si="85"/>
        <v>1.1000000000000001</v>
      </c>
      <c r="C2130">
        <f t="shared" si="86"/>
        <v>1.1000000000000001</v>
      </c>
      <c r="F2130">
        <v>120</v>
      </c>
      <c r="G2130">
        <v>9999999</v>
      </c>
      <c r="H2130">
        <v>0</v>
      </c>
      <c r="I2130">
        <v>0</v>
      </c>
      <c r="J2130">
        <v>0</v>
      </c>
      <c r="K2130" t="s">
        <v>199</v>
      </c>
      <c r="L2130" t="s">
        <v>200</v>
      </c>
      <c r="M2130" t="s">
        <v>201</v>
      </c>
      <c r="N2130" t="s">
        <v>202</v>
      </c>
      <c r="O2130">
        <v>0</v>
      </c>
      <c r="P2130">
        <v>-4.75</v>
      </c>
      <c r="Q2130">
        <v>-3.5</v>
      </c>
      <c r="R2130">
        <v>-7.4</v>
      </c>
      <c r="S2130">
        <v>2</v>
      </c>
      <c r="T2130">
        <v>-13.5</v>
      </c>
      <c r="U2130">
        <v>2.2000000000000002</v>
      </c>
      <c r="V2130">
        <v>-9</v>
      </c>
      <c r="W2130" t="str">
        <f t="shared" si="76"/>
        <v>701,1,1,0,702,1,1,0,703,1,1,0</v>
      </c>
      <c r="X2130" s="1" t="s">
        <v>203</v>
      </c>
      <c r="Y2130" s="2">
        <f>IF(AND(ISBLANK(X2130),OR(NOT(ISBLANK(Z2130)),NOT(ISBLANK(AA2130)))),#N/A,
IF(ISBLANK(X2130),"",
IF(AND(NOT(ISERROR(VLOOKUP(X2130,MonsterTable!$A:$B,MATCH(MonsterTable!$B$1,MonsterTable!$A$1:$B$1,0),0))),OR(ISBLANK(Z2130),ISBLANK(AA2130))),#N/A,
IFERROR(VLOOKUP(X2130,MonsterTable!$A:$B,MATCH(MonsterTable!$B$1,MonsterTable!$A$1:$B$1,0),0),
IF(OR(NOT(ISBLANK(Z2130)),ISBLANK(AA2130)),#N/A,
IF(X2130="empty","empty",
VLOOKUP(X2130,MonsterGroupTable!$A:$A,1,0)))))))</f>
        <v>701</v>
      </c>
      <c r="Z2130">
        <v>1</v>
      </c>
      <c r="AA2130">
        <v>1</v>
      </c>
      <c r="AB2130">
        <v>0</v>
      </c>
      <c r="AE2130" s="1" t="s">
        <v>204</v>
      </c>
      <c r="AF2130" s="2">
        <f>IF(AND(ISBLANK(AE2130),OR(NOT(ISBLANK(AG2130)),NOT(ISBLANK(AH2130)))),#N/A,
IF(ISBLANK(AE2130),"",
IF(AND(NOT(ISERROR(VLOOKUP(AE2130,MonsterTable!$A:$B,MATCH(MonsterTable!$B$1,MonsterTable!$A$1:$B$1,0),0))),OR(ISBLANK(AG2130),ISBLANK(AH2130))),#N/A,
IFERROR(VLOOKUP(AE2130,MonsterTable!$A:$B,MATCH(MonsterTable!$B$1,MonsterTable!$A$1:$B$1,0),0),
IF(OR(NOT(ISBLANK(AG2130)),ISBLANK(AH2130)),#N/A,
IF(AE2130="empty","empty",
VLOOKUP(AE2130,MonsterGroupTable!$A:$A,1,0)))))))</f>
        <v>702</v>
      </c>
      <c r="AG2130">
        <v>1</v>
      </c>
      <c r="AH2130">
        <v>1</v>
      </c>
      <c r="AI2130">
        <v>0</v>
      </c>
      <c r="AL2130" s="1" t="s">
        <v>205</v>
      </c>
      <c r="AM2130" s="2">
        <f>IF(AND(ISBLANK(AL2130),OR(NOT(ISBLANK(AN2130)),NOT(ISBLANK(AO2130)))),#N/A,
IF(ISBLANK(AL2130),"",
IF(AND(NOT(ISERROR(VLOOKUP(AL2130,MonsterTable!$A:$B,MATCH(MonsterTable!$B$1,MonsterTable!$A$1:$B$1,0),0))),OR(ISBLANK(AN2130),ISBLANK(AO2130))),#N/A,
IFERROR(VLOOKUP(AL2130,MonsterTable!$A:$B,MATCH(MonsterTable!$B$1,MonsterTable!$A$1:$B$1,0),0),
IF(OR(NOT(ISBLANK(AN2130)),ISBLANK(AO2130)),#N/A,
IF(AL2130="empty","empty",
VLOOKUP(AL2130,MonsterGroupTable!$A:$A,1,0)))))))</f>
        <v>703</v>
      </c>
      <c r="AN2130">
        <v>1</v>
      </c>
      <c r="AO2130">
        <v>1</v>
      </c>
      <c r="AP2130">
        <v>0</v>
      </c>
      <c r="AT2130" s="2" t="str">
        <f>IF(AND(ISBLANK(AS2130),OR(NOT(ISBLANK(AU2130)),NOT(ISBLANK(AV2130)))),#N/A,
IF(ISBLANK(AS2130),"",
IF(AND(NOT(ISERROR(VLOOKUP(AS2130,MonsterTable!$A:$B,MATCH(MonsterTable!$B$1,MonsterTable!$A$1:$B$1,0),0))),OR(ISBLANK(AU2130),ISBLANK(AV2130))),#N/A,
IFERROR(VLOOKUP(AS2130,MonsterTable!$A:$B,MATCH(MonsterTable!$B$1,MonsterTable!$A$1:$B$1,0),0),
IF(OR(NOT(ISBLANK(AU2130)),ISBLANK(AV2130)),#N/A,
IF(AS2130="empty","empty",
VLOOKUP(AS2130,MonsterGroupTable!$A:$A,1,0)))))))</f>
        <v/>
      </c>
      <c r="BA2130" s="2" t="str">
        <f>IF(AND(ISBLANK(AZ2130),OR(NOT(ISBLANK(BB2130)),NOT(ISBLANK(BC2130)))),#N/A,
IF(ISBLANK(AZ2130),"",
IF(AND(NOT(ISERROR(VLOOKUP(AZ2130,MonsterTable!$A:$B,MATCH(MonsterTable!$B$1,MonsterTable!$A$1:$B$1,0),0))),OR(ISBLANK(BB2130),ISBLANK(BC2130))),#N/A,
IFERROR(VLOOKUP(AZ2130,MonsterTable!$A:$B,MATCH(MonsterTable!$B$1,MonsterTable!$A$1:$B$1,0),0),
IF(OR(NOT(ISBLANK(BB2130)),ISBLANK(BC2130)),#N/A,
IF(AZ2130="empty","empty",
VLOOKUP(AZ2130,MonsterGroupTable!$A:$A,1,0)))))))</f>
        <v/>
      </c>
      <c r="BH2130" s="2" t="str">
        <f>IF(AND(ISBLANK(BG2130),OR(NOT(ISBLANK(BI2130)),NOT(ISBLANK(BJ2130)))),#N/A,
IF(ISBLANK(BG2130),"",
IF(AND(NOT(ISERROR(VLOOKUP(BG2130,MonsterTable!$A:$B,MATCH(MonsterTable!$B$1,MonsterTable!$A$1:$B$1,0),0))),OR(ISBLANK(BI2130),ISBLANK(BJ2130))),#N/A,
IFERROR(VLOOKUP(BG2130,MonsterTable!$A:$B,MATCH(MonsterTable!$B$1,MonsterTable!$A$1:$B$1,0),0),
IF(OR(NOT(ISBLANK(BI2130)),ISBLANK(BJ2130)),#N/A,
IF(BG2130="empty","empty",
VLOOKUP(BG2130,MonsterGroupTable!$A:$A,1,0)))))))</f>
        <v/>
      </c>
      <c r="BO2130" s="2" t="str">
        <f>IF(AND(ISBLANK(BN2130),OR(NOT(ISBLANK(BP2130)),NOT(ISBLANK(BQ2130)))),#N/A,
IF(ISBLANK(BN2130),"",
IF(AND(NOT(ISERROR(VLOOKUP(BN2130,MonsterTable!$A:$B,MATCH(MonsterTable!$B$1,MonsterTable!$A$1:$B$1,0),0))),OR(ISBLANK(BP2130),ISBLANK(BQ2130))),#N/A,
IFERROR(VLOOKUP(BN2130,MonsterTable!$A:$B,MATCH(MonsterTable!$B$1,MonsterTable!$A$1:$B$1,0),0),
IF(OR(NOT(ISBLANK(BP2130)),ISBLANK(BQ2130)),#N/A,
IF(BN2130="empty","empty",
VLOOKUP(BN2130,MonsterGroupTable!$A:$A,1,0)))))))</f>
        <v/>
      </c>
      <c r="BV2130" s="2" t="str">
        <f>IF(AND(ISBLANK(BU2130),OR(NOT(ISBLANK(BW2130)),NOT(ISBLANK(BX2130)))),#N/A,
IF(ISBLANK(BU2130),"",
IF(AND(NOT(ISERROR(VLOOKUP(BU2130,MonsterTable!$A:$B,MATCH(MonsterTable!$B$1,MonsterTable!$A$1:$B$1,0),0))),OR(ISBLANK(BW2130),ISBLANK(BX2130))),#N/A,
IFERROR(VLOOKUP(BU2130,MonsterTable!$A:$B,MATCH(MonsterTable!$B$1,MonsterTable!$A$1:$B$1,0),0),
IF(OR(NOT(ISBLANK(BW2130)),ISBLANK(BX2130)),#N/A,
IF(BU2130="empty","empty",
VLOOKUP(BU2130,MonsterGroupTable!$A:$A,1,0)))))))</f>
        <v/>
      </c>
      <c r="CC2130" s="2" t="str">
        <f>IF(AND(ISBLANK(CB2130),OR(NOT(ISBLANK(CD2130)),NOT(ISBLANK(CE2130)))),#N/A,
IF(ISBLANK(CB2130),"",
IF(AND(NOT(ISERROR(VLOOKUP(CB2130,MonsterTable!$A:$B,MATCH(MonsterTable!$B$1,MonsterTable!$A$1:$B$1,0),0))),OR(ISBLANK(CD2130),ISBLANK(CE2130))),#N/A,
IFERROR(VLOOKUP(CB2130,MonsterTable!$A:$B,MATCH(MonsterTable!$B$1,MonsterTable!$A$1:$B$1,0),0),
IF(OR(NOT(ISBLANK(CD2130)),ISBLANK(CE2130)),#N/A,
IF(CB2130="empty","empty",
VLOOKUP(CB2130,MonsterGroupTable!$A:$A,1,0)))))))</f>
        <v/>
      </c>
      <c r="CJ2130" s="2" t="str">
        <f>IF(AND(ISBLANK(CI2130),OR(NOT(ISBLANK(CK2130)),NOT(ISBLANK(CL2130)))),#N/A,
IF(ISBLANK(CI2130),"",
IF(AND(NOT(ISERROR(VLOOKUP(CI2130,MonsterTable!$A:$B,MATCH(MonsterTable!$B$1,MonsterTable!$A$1:$B$1,0),0))),OR(ISBLANK(CK2130),ISBLANK(CL2130))),#N/A,
IFERROR(VLOOKUP(CI2130,MonsterTable!$A:$B,MATCH(MonsterTable!$B$1,MonsterTable!$A$1:$B$1,0),0),
IF(OR(NOT(ISBLANK(CK2130)),ISBLANK(CL2130)),#N/A,
IF(CI2130="empty","empty",
VLOOKUP(CI2130,MonsterGroupTable!$A:$A,1,0)))))))</f>
        <v/>
      </c>
    </row>
    <row r="2131" spans="1:88">
      <c r="A2131">
        <v>70004</v>
      </c>
      <c r="B2131">
        <f t="shared" si="85"/>
        <v>1.1000000000000001</v>
      </c>
      <c r="C2131">
        <f t="shared" si="86"/>
        <v>1.1000000000000001</v>
      </c>
      <c r="F2131">
        <v>125</v>
      </c>
      <c r="G2131">
        <v>9999999</v>
      </c>
      <c r="H2131">
        <v>0</v>
      </c>
      <c r="I2131">
        <v>0</v>
      </c>
      <c r="J2131">
        <v>0</v>
      </c>
      <c r="K2131" t="s">
        <v>199</v>
      </c>
      <c r="L2131" t="s">
        <v>200</v>
      </c>
      <c r="M2131" t="s">
        <v>201</v>
      </c>
      <c r="N2131" t="s">
        <v>202</v>
      </c>
      <c r="O2131">
        <v>0</v>
      </c>
      <c r="P2131">
        <v>-4.75</v>
      </c>
      <c r="Q2131">
        <v>-3.5</v>
      </c>
      <c r="R2131">
        <v>-7.4</v>
      </c>
      <c r="S2131">
        <v>2</v>
      </c>
      <c r="T2131">
        <v>-13.5</v>
      </c>
      <c r="U2131">
        <v>2.2000000000000002</v>
      </c>
      <c r="V2131">
        <v>-9</v>
      </c>
      <c r="W2131" t="str">
        <f t="shared" si="76"/>
        <v>701,1,1,0,702,1,1,0,703,1,1,0</v>
      </c>
      <c r="X2131" s="1" t="s">
        <v>203</v>
      </c>
      <c r="Y2131" s="2">
        <f>IF(AND(ISBLANK(X2131),OR(NOT(ISBLANK(Z2131)),NOT(ISBLANK(AA2131)))),#N/A,
IF(ISBLANK(X2131),"",
IF(AND(NOT(ISERROR(VLOOKUP(X2131,MonsterTable!$A:$B,MATCH(MonsterTable!$B$1,MonsterTable!$A$1:$B$1,0),0))),OR(ISBLANK(Z2131),ISBLANK(AA2131))),#N/A,
IFERROR(VLOOKUP(X2131,MonsterTable!$A:$B,MATCH(MonsterTable!$B$1,MonsterTable!$A$1:$B$1,0),0),
IF(OR(NOT(ISBLANK(Z2131)),ISBLANK(AA2131)),#N/A,
IF(X2131="empty","empty",
VLOOKUP(X2131,MonsterGroupTable!$A:$A,1,0)))))))</f>
        <v>701</v>
      </c>
      <c r="Z2131">
        <v>1</v>
      </c>
      <c r="AA2131">
        <v>1</v>
      </c>
      <c r="AB2131">
        <v>0</v>
      </c>
      <c r="AE2131" s="1" t="s">
        <v>204</v>
      </c>
      <c r="AF2131" s="2">
        <f>IF(AND(ISBLANK(AE2131),OR(NOT(ISBLANK(AG2131)),NOT(ISBLANK(AH2131)))),#N/A,
IF(ISBLANK(AE2131),"",
IF(AND(NOT(ISERROR(VLOOKUP(AE2131,MonsterTable!$A:$B,MATCH(MonsterTable!$B$1,MonsterTable!$A$1:$B$1,0),0))),OR(ISBLANK(AG2131),ISBLANK(AH2131))),#N/A,
IFERROR(VLOOKUP(AE2131,MonsterTable!$A:$B,MATCH(MonsterTable!$B$1,MonsterTable!$A$1:$B$1,0),0),
IF(OR(NOT(ISBLANK(AG2131)),ISBLANK(AH2131)),#N/A,
IF(AE2131="empty","empty",
VLOOKUP(AE2131,MonsterGroupTable!$A:$A,1,0)))))))</f>
        <v>702</v>
      </c>
      <c r="AG2131">
        <v>1</v>
      </c>
      <c r="AH2131">
        <v>1</v>
      </c>
      <c r="AI2131">
        <v>0</v>
      </c>
      <c r="AL2131" s="1" t="s">
        <v>205</v>
      </c>
      <c r="AM2131" s="2">
        <f>IF(AND(ISBLANK(AL2131),OR(NOT(ISBLANK(AN2131)),NOT(ISBLANK(AO2131)))),#N/A,
IF(ISBLANK(AL2131),"",
IF(AND(NOT(ISERROR(VLOOKUP(AL2131,MonsterTable!$A:$B,MATCH(MonsterTable!$B$1,MonsterTable!$A$1:$B$1,0),0))),OR(ISBLANK(AN2131),ISBLANK(AO2131))),#N/A,
IFERROR(VLOOKUP(AL2131,MonsterTable!$A:$B,MATCH(MonsterTable!$B$1,MonsterTable!$A$1:$B$1,0),0),
IF(OR(NOT(ISBLANK(AN2131)),ISBLANK(AO2131)),#N/A,
IF(AL2131="empty","empty",
VLOOKUP(AL2131,MonsterGroupTable!$A:$A,1,0)))))))</f>
        <v>703</v>
      </c>
      <c r="AN2131">
        <v>1</v>
      </c>
      <c r="AO2131">
        <v>1</v>
      </c>
      <c r="AP2131">
        <v>0</v>
      </c>
      <c r="AT2131" s="2" t="str">
        <f>IF(AND(ISBLANK(AS2131),OR(NOT(ISBLANK(AU2131)),NOT(ISBLANK(AV2131)))),#N/A,
IF(ISBLANK(AS2131),"",
IF(AND(NOT(ISERROR(VLOOKUP(AS2131,MonsterTable!$A:$B,MATCH(MonsterTable!$B$1,MonsterTable!$A$1:$B$1,0),0))),OR(ISBLANK(AU2131),ISBLANK(AV2131))),#N/A,
IFERROR(VLOOKUP(AS2131,MonsterTable!$A:$B,MATCH(MonsterTable!$B$1,MonsterTable!$A$1:$B$1,0),0),
IF(OR(NOT(ISBLANK(AU2131)),ISBLANK(AV2131)),#N/A,
IF(AS2131="empty","empty",
VLOOKUP(AS2131,MonsterGroupTable!$A:$A,1,0)))))))</f>
        <v/>
      </c>
      <c r="BA2131" s="2" t="str">
        <f>IF(AND(ISBLANK(AZ2131),OR(NOT(ISBLANK(BB2131)),NOT(ISBLANK(BC2131)))),#N/A,
IF(ISBLANK(AZ2131),"",
IF(AND(NOT(ISERROR(VLOOKUP(AZ2131,MonsterTable!$A:$B,MATCH(MonsterTable!$B$1,MonsterTable!$A$1:$B$1,0),0))),OR(ISBLANK(BB2131),ISBLANK(BC2131))),#N/A,
IFERROR(VLOOKUP(AZ2131,MonsterTable!$A:$B,MATCH(MonsterTable!$B$1,MonsterTable!$A$1:$B$1,0),0),
IF(OR(NOT(ISBLANK(BB2131)),ISBLANK(BC2131)),#N/A,
IF(AZ2131="empty","empty",
VLOOKUP(AZ2131,MonsterGroupTable!$A:$A,1,0)))))))</f>
        <v/>
      </c>
      <c r="BH2131" s="2" t="str">
        <f>IF(AND(ISBLANK(BG2131),OR(NOT(ISBLANK(BI2131)),NOT(ISBLANK(BJ2131)))),#N/A,
IF(ISBLANK(BG2131),"",
IF(AND(NOT(ISERROR(VLOOKUP(BG2131,MonsterTable!$A:$B,MATCH(MonsterTable!$B$1,MonsterTable!$A$1:$B$1,0),0))),OR(ISBLANK(BI2131),ISBLANK(BJ2131))),#N/A,
IFERROR(VLOOKUP(BG2131,MonsterTable!$A:$B,MATCH(MonsterTable!$B$1,MonsterTable!$A$1:$B$1,0),0),
IF(OR(NOT(ISBLANK(BI2131)),ISBLANK(BJ2131)),#N/A,
IF(BG2131="empty","empty",
VLOOKUP(BG2131,MonsterGroupTable!$A:$A,1,0)))))))</f>
        <v/>
      </c>
      <c r="BO2131" s="2" t="str">
        <f>IF(AND(ISBLANK(BN2131),OR(NOT(ISBLANK(BP2131)),NOT(ISBLANK(BQ2131)))),#N/A,
IF(ISBLANK(BN2131),"",
IF(AND(NOT(ISERROR(VLOOKUP(BN2131,MonsterTable!$A:$B,MATCH(MonsterTable!$B$1,MonsterTable!$A$1:$B$1,0),0))),OR(ISBLANK(BP2131),ISBLANK(BQ2131))),#N/A,
IFERROR(VLOOKUP(BN2131,MonsterTable!$A:$B,MATCH(MonsterTable!$B$1,MonsterTable!$A$1:$B$1,0),0),
IF(OR(NOT(ISBLANK(BP2131)),ISBLANK(BQ2131)),#N/A,
IF(BN2131="empty","empty",
VLOOKUP(BN2131,MonsterGroupTable!$A:$A,1,0)))))))</f>
        <v/>
      </c>
      <c r="BV2131" s="2" t="str">
        <f>IF(AND(ISBLANK(BU2131),OR(NOT(ISBLANK(BW2131)),NOT(ISBLANK(BX2131)))),#N/A,
IF(ISBLANK(BU2131),"",
IF(AND(NOT(ISERROR(VLOOKUP(BU2131,MonsterTable!$A:$B,MATCH(MonsterTable!$B$1,MonsterTable!$A$1:$B$1,0),0))),OR(ISBLANK(BW2131),ISBLANK(BX2131))),#N/A,
IFERROR(VLOOKUP(BU2131,MonsterTable!$A:$B,MATCH(MonsterTable!$B$1,MonsterTable!$A$1:$B$1,0),0),
IF(OR(NOT(ISBLANK(BW2131)),ISBLANK(BX2131)),#N/A,
IF(BU2131="empty","empty",
VLOOKUP(BU2131,MonsterGroupTable!$A:$A,1,0)))))))</f>
        <v/>
      </c>
      <c r="CC2131" s="2" t="str">
        <f>IF(AND(ISBLANK(CB2131),OR(NOT(ISBLANK(CD2131)),NOT(ISBLANK(CE2131)))),#N/A,
IF(ISBLANK(CB2131),"",
IF(AND(NOT(ISERROR(VLOOKUP(CB2131,MonsterTable!$A:$B,MATCH(MonsterTable!$B$1,MonsterTable!$A$1:$B$1,0),0))),OR(ISBLANK(CD2131),ISBLANK(CE2131))),#N/A,
IFERROR(VLOOKUP(CB2131,MonsterTable!$A:$B,MATCH(MonsterTable!$B$1,MonsterTable!$A$1:$B$1,0),0),
IF(OR(NOT(ISBLANK(CD2131)),ISBLANK(CE2131)),#N/A,
IF(CB2131="empty","empty",
VLOOKUP(CB2131,MonsterGroupTable!$A:$A,1,0)))))))</f>
        <v/>
      </c>
      <c r="CJ2131" s="2" t="str">
        <f>IF(AND(ISBLANK(CI2131),OR(NOT(ISBLANK(CK2131)),NOT(ISBLANK(CL2131)))),#N/A,
IF(ISBLANK(CI2131),"",
IF(AND(NOT(ISERROR(VLOOKUP(CI2131,MonsterTable!$A:$B,MATCH(MonsterTable!$B$1,MonsterTable!$A$1:$B$1,0),0))),OR(ISBLANK(CK2131),ISBLANK(CL2131))),#N/A,
IFERROR(VLOOKUP(CI2131,MonsterTable!$A:$B,MATCH(MonsterTable!$B$1,MonsterTable!$A$1:$B$1,0),0),
IF(OR(NOT(ISBLANK(CK2131)),ISBLANK(CL2131)),#N/A,
IF(CI2131="empty","empty",
VLOOKUP(CI2131,MonsterGroupTable!$A:$A,1,0)))))))</f>
        <v/>
      </c>
    </row>
    <row r="2132" spans="1:88">
      <c r="A2132">
        <v>70005</v>
      </c>
      <c r="B2132">
        <f t="shared" si="85"/>
        <v>1.1000000000000001</v>
      </c>
      <c r="C2132">
        <f t="shared" si="86"/>
        <v>1.1000000000000001</v>
      </c>
      <c r="F2132">
        <v>130</v>
      </c>
      <c r="G2132">
        <v>9999999</v>
      </c>
      <c r="H2132">
        <v>0</v>
      </c>
      <c r="I2132">
        <v>0</v>
      </c>
      <c r="J2132">
        <v>0</v>
      </c>
      <c r="K2132" t="s">
        <v>199</v>
      </c>
      <c r="L2132" t="s">
        <v>200</v>
      </c>
      <c r="M2132" t="s">
        <v>201</v>
      </c>
      <c r="N2132" t="s">
        <v>202</v>
      </c>
      <c r="O2132">
        <v>0</v>
      </c>
      <c r="P2132">
        <v>-4.75</v>
      </c>
      <c r="Q2132">
        <v>-3.5</v>
      </c>
      <c r="R2132">
        <v>-7.4</v>
      </c>
      <c r="S2132">
        <v>2</v>
      </c>
      <c r="T2132">
        <v>-13.5</v>
      </c>
      <c r="U2132">
        <v>2.2000000000000002</v>
      </c>
      <c r="V2132">
        <v>-9</v>
      </c>
      <c r="W2132" t="str">
        <f t="shared" si="76"/>
        <v>701,1,1,0,702,1,1,0,703,1,1,0</v>
      </c>
      <c r="X2132" s="1" t="s">
        <v>203</v>
      </c>
      <c r="Y2132" s="2">
        <f>IF(AND(ISBLANK(X2132),OR(NOT(ISBLANK(Z2132)),NOT(ISBLANK(AA2132)))),#N/A,
IF(ISBLANK(X2132),"",
IF(AND(NOT(ISERROR(VLOOKUP(X2132,MonsterTable!$A:$B,MATCH(MonsterTable!$B$1,MonsterTable!$A$1:$B$1,0),0))),OR(ISBLANK(Z2132),ISBLANK(AA2132))),#N/A,
IFERROR(VLOOKUP(X2132,MonsterTable!$A:$B,MATCH(MonsterTable!$B$1,MonsterTable!$A$1:$B$1,0),0),
IF(OR(NOT(ISBLANK(Z2132)),ISBLANK(AA2132)),#N/A,
IF(X2132="empty","empty",
VLOOKUP(X2132,MonsterGroupTable!$A:$A,1,0)))))))</f>
        <v>701</v>
      </c>
      <c r="Z2132">
        <v>1</v>
      </c>
      <c r="AA2132">
        <v>1</v>
      </c>
      <c r="AB2132">
        <v>0</v>
      </c>
      <c r="AE2132" s="1" t="s">
        <v>204</v>
      </c>
      <c r="AF2132" s="2">
        <f>IF(AND(ISBLANK(AE2132),OR(NOT(ISBLANK(AG2132)),NOT(ISBLANK(AH2132)))),#N/A,
IF(ISBLANK(AE2132),"",
IF(AND(NOT(ISERROR(VLOOKUP(AE2132,MonsterTable!$A:$B,MATCH(MonsterTable!$B$1,MonsterTable!$A$1:$B$1,0),0))),OR(ISBLANK(AG2132),ISBLANK(AH2132))),#N/A,
IFERROR(VLOOKUP(AE2132,MonsterTable!$A:$B,MATCH(MonsterTable!$B$1,MonsterTable!$A$1:$B$1,0),0),
IF(OR(NOT(ISBLANK(AG2132)),ISBLANK(AH2132)),#N/A,
IF(AE2132="empty","empty",
VLOOKUP(AE2132,MonsterGroupTable!$A:$A,1,0)))))))</f>
        <v>702</v>
      </c>
      <c r="AG2132">
        <v>1</v>
      </c>
      <c r="AH2132">
        <v>1</v>
      </c>
      <c r="AI2132">
        <v>0</v>
      </c>
      <c r="AL2132" s="1" t="s">
        <v>205</v>
      </c>
      <c r="AM2132" s="2">
        <f>IF(AND(ISBLANK(AL2132),OR(NOT(ISBLANK(AN2132)),NOT(ISBLANK(AO2132)))),#N/A,
IF(ISBLANK(AL2132),"",
IF(AND(NOT(ISERROR(VLOOKUP(AL2132,MonsterTable!$A:$B,MATCH(MonsterTable!$B$1,MonsterTable!$A$1:$B$1,0),0))),OR(ISBLANK(AN2132),ISBLANK(AO2132))),#N/A,
IFERROR(VLOOKUP(AL2132,MonsterTable!$A:$B,MATCH(MonsterTable!$B$1,MonsterTable!$A$1:$B$1,0),0),
IF(OR(NOT(ISBLANK(AN2132)),ISBLANK(AO2132)),#N/A,
IF(AL2132="empty","empty",
VLOOKUP(AL2132,MonsterGroupTable!$A:$A,1,0)))))))</f>
        <v>703</v>
      </c>
      <c r="AN2132">
        <v>1</v>
      </c>
      <c r="AO2132">
        <v>1</v>
      </c>
      <c r="AP2132">
        <v>0</v>
      </c>
      <c r="AT2132" s="2" t="str">
        <f>IF(AND(ISBLANK(AS2132),OR(NOT(ISBLANK(AU2132)),NOT(ISBLANK(AV2132)))),#N/A,
IF(ISBLANK(AS2132),"",
IF(AND(NOT(ISERROR(VLOOKUP(AS2132,MonsterTable!$A:$B,MATCH(MonsterTable!$B$1,MonsterTable!$A$1:$B$1,0),0))),OR(ISBLANK(AU2132),ISBLANK(AV2132))),#N/A,
IFERROR(VLOOKUP(AS2132,MonsterTable!$A:$B,MATCH(MonsterTable!$B$1,MonsterTable!$A$1:$B$1,0),0),
IF(OR(NOT(ISBLANK(AU2132)),ISBLANK(AV2132)),#N/A,
IF(AS2132="empty","empty",
VLOOKUP(AS2132,MonsterGroupTable!$A:$A,1,0)))))))</f>
        <v/>
      </c>
      <c r="BA2132" s="2" t="str">
        <f>IF(AND(ISBLANK(AZ2132),OR(NOT(ISBLANK(BB2132)),NOT(ISBLANK(BC2132)))),#N/A,
IF(ISBLANK(AZ2132),"",
IF(AND(NOT(ISERROR(VLOOKUP(AZ2132,MonsterTable!$A:$B,MATCH(MonsterTable!$B$1,MonsterTable!$A$1:$B$1,0),0))),OR(ISBLANK(BB2132),ISBLANK(BC2132))),#N/A,
IFERROR(VLOOKUP(AZ2132,MonsterTable!$A:$B,MATCH(MonsterTable!$B$1,MonsterTable!$A$1:$B$1,0),0),
IF(OR(NOT(ISBLANK(BB2132)),ISBLANK(BC2132)),#N/A,
IF(AZ2132="empty","empty",
VLOOKUP(AZ2132,MonsterGroupTable!$A:$A,1,0)))))))</f>
        <v/>
      </c>
      <c r="BH2132" s="2" t="str">
        <f>IF(AND(ISBLANK(BG2132),OR(NOT(ISBLANK(BI2132)),NOT(ISBLANK(BJ2132)))),#N/A,
IF(ISBLANK(BG2132),"",
IF(AND(NOT(ISERROR(VLOOKUP(BG2132,MonsterTable!$A:$B,MATCH(MonsterTable!$B$1,MonsterTable!$A$1:$B$1,0),0))),OR(ISBLANK(BI2132),ISBLANK(BJ2132))),#N/A,
IFERROR(VLOOKUP(BG2132,MonsterTable!$A:$B,MATCH(MonsterTable!$B$1,MonsterTable!$A$1:$B$1,0),0),
IF(OR(NOT(ISBLANK(BI2132)),ISBLANK(BJ2132)),#N/A,
IF(BG2132="empty","empty",
VLOOKUP(BG2132,MonsterGroupTable!$A:$A,1,0)))))))</f>
        <v/>
      </c>
      <c r="BO2132" s="2" t="str">
        <f>IF(AND(ISBLANK(BN2132),OR(NOT(ISBLANK(BP2132)),NOT(ISBLANK(BQ2132)))),#N/A,
IF(ISBLANK(BN2132),"",
IF(AND(NOT(ISERROR(VLOOKUP(BN2132,MonsterTable!$A:$B,MATCH(MonsterTable!$B$1,MonsterTable!$A$1:$B$1,0),0))),OR(ISBLANK(BP2132),ISBLANK(BQ2132))),#N/A,
IFERROR(VLOOKUP(BN2132,MonsterTable!$A:$B,MATCH(MonsterTable!$B$1,MonsterTable!$A$1:$B$1,0),0),
IF(OR(NOT(ISBLANK(BP2132)),ISBLANK(BQ2132)),#N/A,
IF(BN2132="empty","empty",
VLOOKUP(BN2132,MonsterGroupTable!$A:$A,1,0)))))))</f>
        <v/>
      </c>
      <c r="BV2132" s="2" t="str">
        <f>IF(AND(ISBLANK(BU2132),OR(NOT(ISBLANK(BW2132)),NOT(ISBLANK(BX2132)))),#N/A,
IF(ISBLANK(BU2132),"",
IF(AND(NOT(ISERROR(VLOOKUP(BU2132,MonsterTable!$A:$B,MATCH(MonsterTable!$B$1,MonsterTable!$A$1:$B$1,0),0))),OR(ISBLANK(BW2132),ISBLANK(BX2132))),#N/A,
IFERROR(VLOOKUP(BU2132,MonsterTable!$A:$B,MATCH(MonsterTable!$B$1,MonsterTable!$A$1:$B$1,0),0),
IF(OR(NOT(ISBLANK(BW2132)),ISBLANK(BX2132)),#N/A,
IF(BU2132="empty","empty",
VLOOKUP(BU2132,MonsterGroupTable!$A:$A,1,0)))))))</f>
        <v/>
      </c>
      <c r="CC2132" s="2" t="str">
        <f>IF(AND(ISBLANK(CB2132),OR(NOT(ISBLANK(CD2132)),NOT(ISBLANK(CE2132)))),#N/A,
IF(ISBLANK(CB2132),"",
IF(AND(NOT(ISERROR(VLOOKUP(CB2132,MonsterTable!$A:$B,MATCH(MonsterTable!$B$1,MonsterTable!$A$1:$B$1,0),0))),OR(ISBLANK(CD2132),ISBLANK(CE2132))),#N/A,
IFERROR(VLOOKUP(CB2132,MonsterTable!$A:$B,MATCH(MonsterTable!$B$1,MonsterTable!$A$1:$B$1,0),0),
IF(OR(NOT(ISBLANK(CD2132)),ISBLANK(CE2132)),#N/A,
IF(CB2132="empty","empty",
VLOOKUP(CB2132,MonsterGroupTable!$A:$A,1,0)))))))</f>
        <v/>
      </c>
      <c r="CJ2132" s="2" t="str">
        <f>IF(AND(ISBLANK(CI2132),OR(NOT(ISBLANK(CK2132)),NOT(ISBLANK(CL2132)))),#N/A,
IF(ISBLANK(CI2132),"",
IF(AND(NOT(ISERROR(VLOOKUP(CI2132,MonsterTable!$A:$B,MATCH(MonsterTable!$B$1,MonsterTable!$A$1:$B$1,0),0))),OR(ISBLANK(CK2132),ISBLANK(CL2132))),#N/A,
IFERROR(VLOOKUP(CI2132,MonsterTable!$A:$B,MATCH(MonsterTable!$B$1,MonsterTable!$A$1:$B$1,0),0),
IF(OR(NOT(ISBLANK(CK2132)),ISBLANK(CL2132)),#N/A,
IF(CI2132="empty","empty",
VLOOKUP(CI2132,MonsterGroupTable!$A:$A,1,0)))))))</f>
        <v/>
      </c>
    </row>
    <row r="2133" spans="1:88">
      <c r="A2133">
        <v>70006</v>
      </c>
      <c r="B2133">
        <f t="shared" si="85"/>
        <v>1.1000000000000001</v>
      </c>
      <c r="C2133">
        <f t="shared" si="86"/>
        <v>1.1000000000000001</v>
      </c>
      <c r="F2133">
        <v>135</v>
      </c>
      <c r="G2133">
        <v>9999999</v>
      </c>
      <c r="H2133">
        <v>0</v>
      </c>
      <c r="I2133">
        <v>0</v>
      </c>
      <c r="J2133">
        <v>0</v>
      </c>
      <c r="K2133" t="s">
        <v>199</v>
      </c>
      <c r="L2133" t="s">
        <v>200</v>
      </c>
      <c r="M2133" t="s">
        <v>201</v>
      </c>
      <c r="N2133" t="s">
        <v>202</v>
      </c>
      <c r="O2133">
        <v>0</v>
      </c>
      <c r="P2133">
        <v>-4.75</v>
      </c>
      <c r="Q2133">
        <v>-3.5</v>
      </c>
      <c r="R2133">
        <v>-7.4</v>
      </c>
      <c r="S2133">
        <v>2</v>
      </c>
      <c r="T2133">
        <v>-13.5</v>
      </c>
      <c r="U2133">
        <v>2.2000000000000002</v>
      </c>
      <c r="V2133">
        <v>-9</v>
      </c>
      <c r="W2133" t="str">
        <f t="shared" si="76"/>
        <v>701,1,1,0,702,1,1,0,703,1,1,0</v>
      </c>
      <c r="X2133" s="1" t="s">
        <v>203</v>
      </c>
      <c r="Y2133" s="2">
        <f>IF(AND(ISBLANK(X2133),OR(NOT(ISBLANK(Z2133)),NOT(ISBLANK(AA2133)))),#N/A,
IF(ISBLANK(X2133),"",
IF(AND(NOT(ISERROR(VLOOKUP(X2133,MonsterTable!$A:$B,MATCH(MonsterTable!$B$1,MonsterTable!$A$1:$B$1,0),0))),OR(ISBLANK(Z2133),ISBLANK(AA2133))),#N/A,
IFERROR(VLOOKUP(X2133,MonsterTable!$A:$B,MATCH(MonsterTable!$B$1,MonsterTable!$A$1:$B$1,0),0),
IF(OR(NOT(ISBLANK(Z2133)),ISBLANK(AA2133)),#N/A,
IF(X2133="empty","empty",
VLOOKUP(X2133,MonsterGroupTable!$A:$A,1,0)))))))</f>
        <v>701</v>
      </c>
      <c r="Z2133">
        <v>1</v>
      </c>
      <c r="AA2133">
        <v>1</v>
      </c>
      <c r="AB2133">
        <v>0</v>
      </c>
      <c r="AE2133" s="1" t="s">
        <v>204</v>
      </c>
      <c r="AF2133" s="2">
        <f>IF(AND(ISBLANK(AE2133),OR(NOT(ISBLANK(AG2133)),NOT(ISBLANK(AH2133)))),#N/A,
IF(ISBLANK(AE2133),"",
IF(AND(NOT(ISERROR(VLOOKUP(AE2133,MonsterTable!$A:$B,MATCH(MonsterTable!$B$1,MonsterTable!$A$1:$B$1,0),0))),OR(ISBLANK(AG2133),ISBLANK(AH2133))),#N/A,
IFERROR(VLOOKUP(AE2133,MonsterTable!$A:$B,MATCH(MonsterTable!$B$1,MonsterTable!$A$1:$B$1,0),0),
IF(OR(NOT(ISBLANK(AG2133)),ISBLANK(AH2133)),#N/A,
IF(AE2133="empty","empty",
VLOOKUP(AE2133,MonsterGroupTable!$A:$A,1,0)))))))</f>
        <v>702</v>
      </c>
      <c r="AG2133">
        <v>1</v>
      </c>
      <c r="AH2133">
        <v>1</v>
      </c>
      <c r="AI2133">
        <v>0</v>
      </c>
      <c r="AL2133" s="1" t="s">
        <v>205</v>
      </c>
      <c r="AM2133" s="2">
        <f>IF(AND(ISBLANK(AL2133),OR(NOT(ISBLANK(AN2133)),NOT(ISBLANK(AO2133)))),#N/A,
IF(ISBLANK(AL2133),"",
IF(AND(NOT(ISERROR(VLOOKUP(AL2133,MonsterTable!$A:$B,MATCH(MonsterTable!$B$1,MonsterTable!$A$1:$B$1,0),0))),OR(ISBLANK(AN2133),ISBLANK(AO2133))),#N/A,
IFERROR(VLOOKUP(AL2133,MonsterTable!$A:$B,MATCH(MonsterTable!$B$1,MonsterTable!$A$1:$B$1,0),0),
IF(OR(NOT(ISBLANK(AN2133)),ISBLANK(AO2133)),#N/A,
IF(AL2133="empty","empty",
VLOOKUP(AL2133,MonsterGroupTable!$A:$A,1,0)))))))</f>
        <v>703</v>
      </c>
      <c r="AN2133">
        <v>1</v>
      </c>
      <c r="AO2133">
        <v>1</v>
      </c>
      <c r="AP2133">
        <v>0</v>
      </c>
      <c r="AT2133" s="2" t="str">
        <f>IF(AND(ISBLANK(AS2133),OR(NOT(ISBLANK(AU2133)),NOT(ISBLANK(AV2133)))),#N/A,
IF(ISBLANK(AS2133),"",
IF(AND(NOT(ISERROR(VLOOKUP(AS2133,MonsterTable!$A:$B,MATCH(MonsterTable!$B$1,MonsterTable!$A$1:$B$1,0),0))),OR(ISBLANK(AU2133),ISBLANK(AV2133))),#N/A,
IFERROR(VLOOKUP(AS2133,MonsterTable!$A:$B,MATCH(MonsterTable!$B$1,MonsterTable!$A$1:$B$1,0),0),
IF(OR(NOT(ISBLANK(AU2133)),ISBLANK(AV2133)),#N/A,
IF(AS2133="empty","empty",
VLOOKUP(AS2133,MonsterGroupTable!$A:$A,1,0)))))))</f>
        <v/>
      </c>
      <c r="BA2133" s="2" t="str">
        <f>IF(AND(ISBLANK(AZ2133),OR(NOT(ISBLANK(BB2133)),NOT(ISBLANK(BC2133)))),#N/A,
IF(ISBLANK(AZ2133),"",
IF(AND(NOT(ISERROR(VLOOKUP(AZ2133,MonsterTable!$A:$B,MATCH(MonsterTable!$B$1,MonsterTable!$A$1:$B$1,0),0))),OR(ISBLANK(BB2133),ISBLANK(BC2133))),#N/A,
IFERROR(VLOOKUP(AZ2133,MonsterTable!$A:$B,MATCH(MonsterTable!$B$1,MonsterTable!$A$1:$B$1,0),0),
IF(OR(NOT(ISBLANK(BB2133)),ISBLANK(BC2133)),#N/A,
IF(AZ2133="empty","empty",
VLOOKUP(AZ2133,MonsterGroupTable!$A:$A,1,0)))))))</f>
        <v/>
      </c>
      <c r="BH2133" s="2" t="str">
        <f>IF(AND(ISBLANK(BG2133),OR(NOT(ISBLANK(BI2133)),NOT(ISBLANK(BJ2133)))),#N/A,
IF(ISBLANK(BG2133),"",
IF(AND(NOT(ISERROR(VLOOKUP(BG2133,MonsterTable!$A:$B,MATCH(MonsterTable!$B$1,MonsterTable!$A$1:$B$1,0),0))),OR(ISBLANK(BI2133),ISBLANK(BJ2133))),#N/A,
IFERROR(VLOOKUP(BG2133,MonsterTable!$A:$B,MATCH(MonsterTable!$B$1,MonsterTable!$A$1:$B$1,0),0),
IF(OR(NOT(ISBLANK(BI2133)),ISBLANK(BJ2133)),#N/A,
IF(BG2133="empty","empty",
VLOOKUP(BG2133,MonsterGroupTable!$A:$A,1,0)))))))</f>
        <v/>
      </c>
      <c r="BO2133" s="2" t="str">
        <f>IF(AND(ISBLANK(BN2133),OR(NOT(ISBLANK(BP2133)),NOT(ISBLANK(BQ2133)))),#N/A,
IF(ISBLANK(BN2133),"",
IF(AND(NOT(ISERROR(VLOOKUP(BN2133,MonsterTable!$A:$B,MATCH(MonsterTable!$B$1,MonsterTable!$A$1:$B$1,0),0))),OR(ISBLANK(BP2133),ISBLANK(BQ2133))),#N/A,
IFERROR(VLOOKUP(BN2133,MonsterTable!$A:$B,MATCH(MonsterTable!$B$1,MonsterTable!$A$1:$B$1,0),0),
IF(OR(NOT(ISBLANK(BP2133)),ISBLANK(BQ2133)),#N/A,
IF(BN2133="empty","empty",
VLOOKUP(BN2133,MonsterGroupTable!$A:$A,1,0)))))))</f>
        <v/>
      </c>
      <c r="BV2133" s="2" t="str">
        <f>IF(AND(ISBLANK(BU2133),OR(NOT(ISBLANK(BW2133)),NOT(ISBLANK(BX2133)))),#N/A,
IF(ISBLANK(BU2133),"",
IF(AND(NOT(ISERROR(VLOOKUP(BU2133,MonsterTable!$A:$B,MATCH(MonsterTable!$B$1,MonsterTable!$A$1:$B$1,0),0))),OR(ISBLANK(BW2133),ISBLANK(BX2133))),#N/A,
IFERROR(VLOOKUP(BU2133,MonsterTable!$A:$B,MATCH(MonsterTable!$B$1,MonsterTable!$A$1:$B$1,0),0),
IF(OR(NOT(ISBLANK(BW2133)),ISBLANK(BX2133)),#N/A,
IF(BU2133="empty","empty",
VLOOKUP(BU2133,MonsterGroupTable!$A:$A,1,0)))))))</f>
        <v/>
      </c>
      <c r="CC2133" s="2" t="str">
        <f>IF(AND(ISBLANK(CB2133),OR(NOT(ISBLANK(CD2133)),NOT(ISBLANK(CE2133)))),#N/A,
IF(ISBLANK(CB2133),"",
IF(AND(NOT(ISERROR(VLOOKUP(CB2133,MonsterTable!$A:$B,MATCH(MonsterTable!$B$1,MonsterTable!$A$1:$B$1,0),0))),OR(ISBLANK(CD2133),ISBLANK(CE2133))),#N/A,
IFERROR(VLOOKUP(CB2133,MonsterTable!$A:$B,MATCH(MonsterTable!$B$1,MonsterTable!$A$1:$B$1,0),0),
IF(OR(NOT(ISBLANK(CD2133)),ISBLANK(CE2133)),#N/A,
IF(CB2133="empty","empty",
VLOOKUP(CB2133,MonsterGroupTable!$A:$A,1,0)))))))</f>
        <v/>
      </c>
      <c r="CJ2133" s="2" t="str">
        <f>IF(AND(ISBLANK(CI2133),OR(NOT(ISBLANK(CK2133)),NOT(ISBLANK(CL2133)))),#N/A,
IF(ISBLANK(CI2133),"",
IF(AND(NOT(ISERROR(VLOOKUP(CI2133,MonsterTable!$A:$B,MATCH(MonsterTable!$B$1,MonsterTable!$A$1:$B$1,0),0))),OR(ISBLANK(CK2133),ISBLANK(CL2133))),#N/A,
IFERROR(VLOOKUP(CI2133,MonsterTable!$A:$B,MATCH(MonsterTable!$B$1,MonsterTable!$A$1:$B$1,0),0),
IF(OR(NOT(ISBLANK(CK2133)),ISBLANK(CL2133)),#N/A,
IF(CI2133="empty","empty",
VLOOKUP(CI2133,MonsterGroupTable!$A:$A,1,0)))))))</f>
        <v/>
      </c>
    </row>
    <row r="2134" spans="1:88">
      <c r="A2134">
        <v>70007</v>
      </c>
      <c r="B2134">
        <f t="shared" si="85"/>
        <v>1.1000000000000001</v>
      </c>
      <c r="C2134">
        <f t="shared" si="86"/>
        <v>1.1000000000000001</v>
      </c>
      <c r="F2134">
        <v>140</v>
      </c>
      <c r="G2134">
        <v>9999999</v>
      </c>
      <c r="H2134">
        <v>0</v>
      </c>
      <c r="I2134">
        <v>0</v>
      </c>
      <c r="J2134">
        <v>0</v>
      </c>
      <c r="K2134" t="s">
        <v>199</v>
      </c>
      <c r="L2134" t="s">
        <v>200</v>
      </c>
      <c r="M2134" t="s">
        <v>201</v>
      </c>
      <c r="N2134" t="s">
        <v>202</v>
      </c>
      <c r="O2134">
        <v>0</v>
      </c>
      <c r="P2134">
        <v>-4.75</v>
      </c>
      <c r="Q2134">
        <v>-3.5</v>
      </c>
      <c r="R2134">
        <v>-7.4</v>
      </c>
      <c r="S2134">
        <v>2</v>
      </c>
      <c r="T2134">
        <v>-13.5</v>
      </c>
      <c r="U2134">
        <v>2.2000000000000002</v>
      </c>
      <c r="V2134">
        <v>-9</v>
      </c>
      <c r="W2134" t="str">
        <f t="shared" si="76"/>
        <v>701,1,1,0,702,1,1,0,703,1,1,0</v>
      </c>
      <c r="X2134" s="1" t="s">
        <v>203</v>
      </c>
      <c r="Y2134" s="2">
        <f>IF(AND(ISBLANK(X2134),OR(NOT(ISBLANK(Z2134)),NOT(ISBLANK(AA2134)))),#N/A,
IF(ISBLANK(X2134),"",
IF(AND(NOT(ISERROR(VLOOKUP(X2134,MonsterTable!$A:$B,MATCH(MonsterTable!$B$1,MonsterTable!$A$1:$B$1,0),0))),OR(ISBLANK(Z2134),ISBLANK(AA2134))),#N/A,
IFERROR(VLOOKUP(X2134,MonsterTable!$A:$B,MATCH(MonsterTable!$B$1,MonsterTable!$A$1:$B$1,0),0),
IF(OR(NOT(ISBLANK(Z2134)),ISBLANK(AA2134)),#N/A,
IF(X2134="empty","empty",
VLOOKUP(X2134,MonsterGroupTable!$A:$A,1,0)))))))</f>
        <v>701</v>
      </c>
      <c r="Z2134">
        <v>1</v>
      </c>
      <c r="AA2134">
        <v>1</v>
      </c>
      <c r="AB2134">
        <v>0</v>
      </c>
      <c r="AE2134" s="1" t="s">
        <v>204</v>
      </c>
      <c r="AF2134" s="2">
        <f>IF(AND(ISBLANK(AE2134),OR(NOT(ISBLANK(AG2134)),NOT(ISBLANK(AH2134)))),#N/A,
IF(ISBLANK(AE2134),"",
IF(AND(NOT(ISERROR(VLOOKUP(AE2134,MonsterTable!$A:$B,MATCH(MonsterTable!$B$1,MonsterTable!$A$1:$B$1,0),0))),OR(ISBLANK(AG2134),ISBLANK(AH2134))),#N/A,
IFERROR(VLOOKUP(AE2134,MonsterTable!$A:$B,MATCH(MonsterTable!$B$1,MonsterTable!$A$1:$B$1,0),0),
IF(OR(NOT(ISBLANK(AG2134)),ISBLANK(AH2134)),#N/A,
IF(AE2134="empty","empty",
VLOOKUP(AE2134,MonsterGroupTable!$A:$A,1,0)))))))</f>
        <v>702</v>
      </c>
      <c r="AG2134">
        <v>1</v>
      </c>
      <c r="AH2134">
        <v>1</v>
      </c>
      <c r="AI2134">
        <v>0</v>
      </c>
      <c r="AL2134" s="1" t="s">
        <v>205</v>
      </c>
      <c r="AM2134" s="2">
        <f>IF(AND(ISBLANK(AL2134),OR(NOT(ISBLANK(AN2134)),NOT(ISBLANK(AO2134)))),#N/A,
IF(ISBLANK(AL2134),"",
IF(AND(NOT(ISERROR(VLOOKUP(AL2134,MonsterTable!$A:$B,MATCH(MonsterTable!$B$1,MonsterTable!$A$1:$B$1,0),0))),OR(ISBLANK(AN2134),ISBLANK(AO2134))),#N/A,
IFERROR(VLOOKUP(AL2134,MonsterTable!$A:$B,MATCH(MonsterTable!$B$1,MonsterTable!$A$1:$B$1,0),0),
IF(OR(NOT(ISBLANK(AN2134)),ISBLANK(AO2134)),#N/A,
IF(AL2134="empty","empty",
VLOOKUP(AL2134,MonsterGroupTable!$A:$A,1,0)))))))</f>
        <v>703</v>
      </c>
      <c r="AN2134">
        <v>1</v>
      </c>
      <c r="AO2134">
        <v>1</v>
      </c>
      <c r="AP2134">
        <v>0</v>
      </c>
      <c r="AT2134" s="2" t="str">
        <f>IF(AND(ISBLANK(AS2134),OR(NOT(ISBLANK(AU2134)),NOT(ISBLANK(AV2134)))),#N/A,
IF(ISBLANK(AS2134),"",
IF(AND(NOT(ISERROR(VLOOKUP(AS2134,MonsterTable!$A:$B,MATCH(MonsterTable!$B$1,MonsterTable!$A$1:$B$1,0),0))),OR(ISBLANK(AU2134),ISBLANK(AV2134))),#N/A,
IFERROR(VLOOKUP(AS2134,MonsterTable!$A:$B,MATCH(MonsterTable!$B$1,MonsterTable!$A$1:$B$1,0),0),
IF(OR(NOT(ISBLANK(AU2134)),ISBLANK(AV2134)),#N/A,
IF(AS2134="empty","empty",
VLOOKUP(AS2134,MonsterGroupTable!$A:$A,1,0)))))))</f>
        <v/>
      </c>
      <c r="BA2134" s="2" t="str">
        <f>IF(AND(ISBLANK(AZ2134),OR(NOT(ISBLANK(BB2134)),NOT(ISBLANK(BC2134)))),#N/A,
IF(ISBLANK(AZ2134),"",
IF(AND(NOT(ISERROR(VLOOKUP(AZ2134,MonsterTable!$A:$B,MATCH(MonsterTable!$B$1,MonsterTable!$A$1:$B$1,0),0))),OR(ISBLANK(BB2134),ISBLANK(BC2134))),#N/A,
IFERROR(VLOOKUP(AZ2134,MonsterTable!$A:$B,MATCH(MonsterTable!$B$1,MonsterTable!$A$1:$B$1,0),0),
IF(OR(NOT(ISBLANK(BB2134)),ISBLANK(BC2134)),#N/A,
IF(AZ2134="empty","empty",
VLOOKUP(AZ2134,MonsterGroupTable!$A:$A,1,0)))))))</f>
        <v/>
      </c>
      <c r="BH2134" s="2" t="str">
        <f>IF(AND(ISBLANK(BG2134),OR(NOT(ISBLANK(BI2134)),NOT(ISBLANK(BJ2134)))),#N/A,
IF(ISBLANK(BG2134),"",
IF(AND(NOT(ISERROR(VLOOKUP(BG2134,MonsterTable!$A:$B,MATCH(MonsterTable!$B$1,MonsterTable!$A$1:$B$1,0),0))),OR(ISBLANK(BI2134),ISBLANK(BJ2134))),#N/A,
IFERROR(VLOOKUP(BG2134,MonsterTable!$A:$B,MATCH(MonsterTable!$B$1,MonsterTable!$A$1:$B$1,0),0),
IF(OR(NOT(ISBLANK(BI2134)),ISBLANK(BJ2134)),#N/A,
IF(BG2134="empty","empty",
VLOOKUP(BG2134,MonsterGroupTable!$A:$A,1,0)))))))</f>
        <v/>
      </c>
      <c r="BO2134" s="2" t="str">
        <f>IF(AND(ISBLANK(BN2134),OR(NOT(ISBLANK(BP2134)),NOT(ISBLANK(BQ2134)))),#N/A,
IF(ISBLANK(BN2134),"",
IF(AND(NOT(ISERROR(VLOOKUP(BN2134,MonsterTable!$A:$B,MATCH(MonsterTable!$B$1,MonsterTable!$A$1:$B$1,0),0))),OR(ISBLANK(BP2134),ISBLANK(BQ2134))),#N/A,
IFERROR(VLOOKUP(BN2134,MonsterTable!$A:$B,MATCH(MonsterTable!$B$1,MonsterTable!$A$1:$B$1,0),0),
IF(OR(NOT(ISBLANK(BP2134)),ISBLANK(BQ2134)),#N/A,
IF(BN2134="empty","empty",
VLOOKUP(BN2134,MonsterGroupTable!$A:$A,1,0)))))))</f>
        <v/>
      </c>
      <c r="BV2134" s="2" t="str">
        <f>IF(AND(ISBLANK(BU2134),OR(NOT(ISBLANK(BW2134)),NOT(ISBLANK(BX2134)))),#N/A,
IF(ISBLANK(BU2134),"",
IF(AND(NOT(ISERROR(VLOOKUP(BU2134,MonsterTable!$A:$B,MATCH(MonsterTable!$B$1,MonsterTable!$A$1:$B$1,0),0))),OR(ISBLANK(BW2134),ISBLANK(BX2134))),#N/A,
IFERROR(VLOOKUP(BU2134,MonsterTable!$A:$B,MATCH(MonsterTable!$B$1,MonsterTable!$A$1:$B$1,0),0),
IF(OR(NOT(ISBLANK(BW2134)),ISBLANK(BX2134)),#N/A,
IF(BU2134="empty","empty",
VLOOKUP(BU2134,MonsterGroupTable!$A:$A,1,0)))))))</f>
        <v/>
      </c>
      <c r="CC2134" s="2" t="str">
        <f>IF(AND(ISBLANK(CB2134),OR(NOT(ISBLANK(CD2134)),NOT(ISBLANK(CE2134)))),#N/A,
IF(ISBLANK(CB2134),"",
IF(AND(NOT(ISERROR(VLOOKUP(CB2134,MonsterTable!$A:$B,MATCH(MonsterTable!$B$1,MonsterTable!$A$1:$B$1,0),0))),OR(ISBLANK(CD2134),ISBLANK(CE2134))),#N/A,
IFERROR(VLOOKUP(CB2134,MonsterTable!$A:$B,MATCH(MonsterTable!$B$1,MonsterTable!$A$1:$B$1,0),0),
IF(OR(NOT(ISBLANK(CD2134)),ISBLANK(CE2134)),#N/A,
IF(CB2134="empty","empty",
VLOOKUP(CB2134,MonsterGroupTable!$A:$A,1,0)))))))</f>
        <v/>
      </c>
      <c r="CJ2134" s="2" t="str">
        <f>IF(AND(ISBLANK(CI2134),OR(NOT(ISBLANK(CK2134)),NOT(ISBLANK(CL2134)))),#N/A,
IF(ISBLANK(CI2134),"",
IF(AND(NOT(ISERROR(VLOOKUP(CI2134,MonsterTable!$A:$B,MATCH(MonsterTable!$B$1,MonsterTable!$A$1:$B$1,0),0))),OR(ISBLANK(CK2134),ISBLANK(CL2134))),#N/A,
IFERROR(VLOOKUP(CI2134,MonsterTable!$A:$B,MATCH(MonsterTable!$B$1,MonsterTable!$A$1:$B$1,0),0),
IF(OR(NOT(ISBLANK(CK2134)),ISBLANK(CL2134)),#N/A,
IF(CI2134="empty","empty",
VLOOKUP(CI2134,MonsterGroupTable!$A:$A,1,0)))))))</f>
        <v/>
      </c>
    </row>
    <row r="2135" spans="1:88">
      <c r="A2135">
        <v>70008</v>
      </c>
      <c r="B2135">
        <f t="shared" si="85"/>
        <v>1.1000000000000001</v>
      </c>
      <c r="C2135">
        <f t="shared" si="86"/>
        <v>1.1000000000000001</v>
      </c>
      <c r="F2135">
        <v>145</v>
      </c>
      <c r="G2135">
        <v>9999999</v>
      </c>
      <c r="H2135">
        <v>0</v>
      </c>
      <c r="I2135">
        <v>0</v>
      </c>
      <c r="J2135">
        <v>0</v>
      </c>
      <c r="K2135" t="s">
        <v>199</v>
      </c>
      <c r="L2135" t="s">
        <v>200</v>
      </c>
      <c r="M2135" t="s">
        <v>201</v>
      </c>
      <c r="N2135" t="s">
        <v>202</v>
      </c>
      <c r="O2135">
        <v>0</v>
      </c>
      <c r="P2135">
        <v>-4.75</v>
      </c>
      <c r="Q2135">
        <v>-3.5</v>
      </c>
      <c r="R2135">
        <v>-7.4</v>
      </c>
      <c r="S2135">
        <v>2</v>
      </c>
      <c r="T2135">
        <v>-13.5</v>
      </c>
      <c r="U2135">
        <v>2.2000000000000002</v>
      </c>
      <c r="V2135">
        <v>-9</v>
      </c>
      <c r="W2135" t="str">
        <f t="shared" si="76"/>
        <v>701,1,1,0,702,1,1,0,703,1,1,0</v>
      </c>
      <c r="X2135" s="1" t="s">
        <v>203</v>
      </c>
      <c r="Y2135" s="2">
        <f>IF(AND(ISBLANK(X2135),OR(NOT(ISBLANK(Z2135)),NOT(ISBLANK(AA2135)))),#N/A,
IF(ISBLANK(X2135),"",
IF(AND(NOT(ISERROR(VLOOKUP(X2135,MonsterTable!$A:$B,MATCH(MonsterTable!$B$1,MonsterTable!$A$1:$B$1,0),0))),OR(ISBLANK(Z2135),ISBLANK(AA2135))),#N/A,
IFERROR(VLOOKUP(X2135,MonsterTable!$A:$B,MATCH(MonsterTable!$B$1,MonsterTable!$A$1:$B$1,0),0),
IF(OR(NOT(ISBLANK(Z2135)),ISBLANK(AA2135)),#N/A,
IF(X2135="empty","empty",
VLOOKUP(X2135,MonsterGroupTable!$A:$A,1,0)))))))</f>
        <v>701</v>
      </c>
      <c r="Z2135">
        <v>1</v>
      </c>
      <c r="AA2135">
        <v>1</v>
      </c>
      <c r="AB2135">
        <v>0</v>
      </c>
      <c r="AE2135" s="1" t="s">
        <v>204</v>
      </c>
      <c r="AF2135" s="2">
        <f>IF(AND(ISBLANK(AE2135),OR(NOT(ISBLANK(AG2135)),NOT(ISBLANK(AH2135)))),#N/A,
IF(ISBLANK(AE2135),"",
IF(AND(NOT(ISERROR(VLOOKUP(AE2135,MonsterTable!$A:$B,MATCH(MonsterTable!$B$1,MonsterTable!$A$1:$B$1,0),0))),OR(ISBLANK(AG2135),ISBLANK(AH2135))),#N/A,
IFERROR(VLOOKUP(AE2135,MonsterTable!$A:$B,MATCH(MonsterTable!$B$1,MonsterTable!$A$1:$B$1,0),0),
IF(OR(NOT(ISBLANK(AG2135)),ISBLANK(AH2135)),#N/A,
IF(AE2135="empty","empty",
VLOOKUP(AE2135,MonsterGroupTable!$A:$A,1,0)))))))</f>
        <v>702</v>
      </c>
      <c r="AG2135">
        <v>1</v>
      </c>
      <c r="AH2135">
        <v>1</v>
      </c>
      <c r="AI2135">
        <v>0</v>
      </c>
      <c r="AL2135" s="1" t="s">
        <v>205</v>
      </c>
      <c r="AM2135" s="2">
        <f>IF(AND(ISBLANK(AL2135),OR(NOT(ISBLANK(AN2135)),NOT(ISBLANK(AO2135)))),#N/A,
IF(ISBLANK(AL2135),"",
IF(AND(NOT(ISERROR(VLOOKUP(AL2135,MonsterTable!$A:$B,MATCH(MonsterTable!$B$1,MonsterTable!$A$1:$B$1,0),0))),OR(ISBLANK(AN2135),ISBLANK(AO2135))),#N/A,
IFERROR(VLOOKUP(AL2135,MonsterTable!$A:$B,MATCH(MonsterTable!$B$1,MonsterTable!$A$1:$B$1,0),0),
IF(OR(NOT(ISBLANK(AN2135)),ISBLANK(AO2135)),#N/A,
IF(AL2135="empty","empty",
VLOOKUP(AL2135,MonsterGroupTable!$A:$A,1,0)))))))</f>
        <v>703</v>
      </c>
      <c r="AN2135">
        <v>1</v>
      </c>
      <c r="AO2135">
        <v>1</v>
      </c>
      <c r="AP2135">
        <v>0</v>
      </c>
      <c r="AT2135" s="2" t="str">
        <f>IF(AND(ISBLANK(AS2135),OR(NOT(ISBLANK(AU2135)),NOT(ISBLANK(AV2135)))),#N/A,
IF(ISBLANK(AS2135),"",
IF(AND(NOT(ISERROR(VLOOKUP(AS2135,MonsterTable!$A:$B,MATCH(MonsterTable!$B$1,MonsterTable!$A$1:$B$1,0),0))),OR(ISBLANK(AU2135),ISBLANK(AV2135))),#N/A,
IFERROR(VLOOKUP(AS2135,MonsterTable!$A:$B,MATCH(MonsterTable!$B$1,MonsterTable!$A$1:$B$1,0),0),
IF(OR(NOT(ISBLANK(AU2135)),ISBLANK(AV2135)),#N/A,
IF(AS2135="empty","empty",
VLOOKUP(AS2135,MonsterGroupTable!$A:$A,1,0)))))))</f>
        <v/>
      </c>
      <c r="BA2135" s="2" t="str">
        <f>IF(AND(ISBLANK(AZ2135),OR(NOT(ISBLANK(BB2135)),NOT(ISBLANK(BC2135)))),#N/A,
IF(ISBLANK(AZ2135),"",
IF(AND(NOT(ISERROR(VLOOKUP(AZ2135,MonsterTable!$A:$B,MATCH(MonsterTable!$B$1,MonsterTable!$A$1:$B$1,0),0))),OR(ISBLANK(BB2135),ISBLANK(BC2135))),#N/A,
IFERROR(VLOOKUP(AZ2135,MonsterTable!$A:$B,MATCH(MonsterTable!$B$1,MonsterTable!$A$1:$B$1,0),0),
IF(OR(NOT(ISBLANK(BB2135)),ISBLANK(BC2135)),#N/A,
IF(AZ2135="empty","empty",
VLOOKUP(AZ2135,MonsterGroupTable!$A:$A,1,0)))))))</f>
        <v/>
      </c>
      <c r="BH2135" s="2" t="str">
        <f>IF(AND(ISBLANK(BG2135),OR(NOT(ISBLANK(BI2135)),NOT(ISBLANK(BJ2135)))),#N/A,
IF(ISBLANK(BG2135),"",
IF(AND(NOT(ISERROR(VLOOKUP(BG2135,MonsterTable!$A:$B,MATCH(MonsterTable!$B$1,MonsterTable!$A$1:$B$1,0),0))),OR(ISBLANK(BI2135),ISBLANK(BJ2135))),#N/A,
IFERROR(VLOOKUP(BG2135,MonsterTable!$A:$B,MATCH(MonsterTable!$B$1,MonsterTable!$A$1:$B$1,0),0),
IF(OR(NOT(ISBLANK(BI2135)),ISBLANK(BJ2135)),#N/A,
IF(BG2135="empty","empty",
VLOOKUP(BG2135,MonsterGroupTable!$A:$A,1,0)))))))</f>
        <v/>
      </c>
      <c r="BO2135" s="2" t="str">
        <f>IF(AND(ISBLANK(BN2135),OR(NOT(ISBLANK(BP2135)),NOT(ISBLANK(BQ2135)))),#N/A,
IF(ISBLANK(BN2135),"",
IF(AND(NOT(ISERROR(VLOOKUP(BN2135,MonsterTable!$A:$B,MATCH(MonsterTable!$B$1,MonsterTable!$A$1:$B$1,0),0))),OR(ISBLANK(BP2135),ISBLANK(BQ2135))),#N/A,
IFERROR(VLOOKUP(BN2135,MonsterTable!$A:$B,MATCH(MonsterTable!$B$1,MonsterTable!$A$1:$B$1,0),0),
IF(OR(NOT(ISBLANK(BP2135)),ISBLANK(BQ2135)),#N/A,
IF(BN2135="empty","empty",
VLOOKUP(BN2135,MonsterGroupTable!$A:$A,1,0)))))))</f>
        <v/>
      </c>
      <c r="BV2135" s="2" t="str">
        <f>IF(AND(ISBLANK(BU2135),OR(NOT(ISBLANK(BW2135)),NOT(ISBLANK(BX2135)))),#N/A,
IF(ISBLANK(BU2135),"",
IF(AND(NOT(ISERROR(VLOOKUP(BU2135,MonsterTable!$A:$B,MATCH(MonsterTable!$B$1,MonsterTable!$A$1:$B$1,0),0))),OR(ISBLANK(BW2135),ISBLANK(BX2135))),#N/A,
IFERROR(VLOOKUP(BU2135,MonsterTable!$A:$B,MATCH(MonsterTable!$B$1,MonsterTable!$A$1:$B$1,0),0),
IF(OR(NOT(ISBLANK(BW2135)),ISBLANK(BX2135)),#N/A,
IF(BU2135="empty","empty",
VLOOKUP(BU2135,MonsterGroupTable!$A:$A,1,0)))))))</f>
        <v/>
      </c>
      <c r="CC2135" s="2" t="str">
        <f>IF(AND(ISBLANK(CB2135),OR(NOT(ISBLANK(CD2135)),NOT(ISBLANK(CE2135)))),#N/A,
IF(ISBLANK(CB2135),"",
IF(AND(NOT(ISERROR(VLOOKUP(CB2135,MonsterTable!$A:$B,MATCH(MonsterTable!$B$1,MonsterTable!$A$1:$B$1,0),0))),OR(ISBLANK(CD2135),ISBLANK(CE2135))),#N/A,
IFERROR(VLOOKUP(CB2135,MonsterTable!$A:$B,MATCH(MonsterTable!$B$1,MonsterTable!$A$1:$B$1,0),0),
IF(OR(NOT(ISBLANK(CD2135)),ISBLANK(CE2135)),#N/A,
IF(CB2135="empty","empty",
VLOOKUP(CB2135,MonsterGroupTable!$A:$A,1,0)))))))</f>
        <v/>
      </c>
      <c r="CJ2135" s="2" t="str">
        <f>IF(AND(ISBLANK(CI2135),OR(NOT(ISBLANK(CK2135)),NOT(ISBLANK(CL2135)))),#N/A,
IF(ISBLANK(CI2135),"",
IF(AND(NOT(ISERROR(VLOOKUP(CI2135,MonsterTable!$A:$B,MATCH(MonsterTable!$B$1,MonsterTable!$A$1:$B$1,0),0))),OR(ISBLANK(CK2135),ISBLANK(CL2135))),#N/A,
IFERROR(VLOOKUP(CI2135,MonsterTable!$A:$B,MATCH(MonsterTable!$B$1,MonsterTable!$A$1:$B$1,0),0),
IF(OR(NOT(ISBLANK(CK2135)),ISBLANK(CL2135)),#N/A,
IF(CI2135="empty","empty",
VLOOKUP(CI2135,MonsterGroupTable!$A:$A,1,0)))))))</f>
        <v/>
      </c>
    </row>
    <row r="2136" spans="1:88">
      <c r="A2136">
        <v>70009</v>
      </c>
      <c r="B2136">
        <f t="shared" si="85"/>
        <v>1.1000000000000001</v>
      </c>
      <c r="C2136">
        <f t="shared" si="86"/>
        <v>1.1000000000000001</v>
      </c>
      <c r="F2136">
        <v>150</v>
      </c>
      <c r="G2136">
        <v>9999999</v>
      </c>
      <c r="H2136">
        <v>0</v>
      </c>
      <c r="I2136">
        <v>0</v>
      </c>
      <c r="J2136">
        <v>0</v>
      </c>
      <c r="K2136" t="s">
        <v>199</v>
      </c>
      <c r="L2136" t="s">
        <v>200</v>
      </c>
      <c r="M2136" t="s">
        <v>201</v>
      </c>
      <c r="N2136" t="s">
        <v>202</v>
      </c>
      <c r="O2136">
        <v>0</v>
      </c>
      <c r="P2136">
        <v>-4.75</v>
      </c>
      <c r="Q2136">
        <v>-3.5</v>
      </c>
      <c r="R2136">
        <v>-7.4</v>
      </c>
      <c r="S2136">
        <v>2</v>
      </c>
      <c r="T2136">
        <v>-13.5</v>
      </c>
      <c r="U2136">
        <v>2.2000000000000002</v>
      </c>
      <c r="V2136">
        <v>-9</v>
      </c>
      <c r="W2136" t="str">
        <f t="shared" si="76"/>
        <v>701,1,1,0,702,1,1,0,703,1,1,0</v>
      </c>
      <c r="X2136" s="1" t="s">
        <v>203</v>
      </c>
      <c r="Y2136" s="2">
        <f>IF(AND(ISBLANK(X2136),OR(NOT(ISBLANK(Z2136)),NOT(ISBLANK(AA2136)))),#N/A,
IF(ISBLANK(X2136),"",
IF(AND(NOT(ISERROR(VLOOKUP(X2136,MonsterTable!$A:$B,MATCH(MonsterTable!$B$1,MonsterTable!$A$1:$B$1,0),0))),OR(ISBLANK(Z2136),ISBLANK(AA2136))),#N/A,
IFERROR(VLOOKUP(X2136,MonsterTable!$A:$B,MATCH(MonsterTable!$B$1,MonsterTable!$A$1:$B$1,0),0),
IF(OR(NOT(ISBLANK(Z2136)),ISBLANK(AA2136)),#N/A,
IF(X2136="empty","empty",
VLOOKUP(X2136,MonsterGroupTable!$A:$A,1,0)))))))</f>
        <v>701</v>
      </c>
      <c r="Z2136">
        <v>1</v>
      </c>
      <c r="AA2136">
        <v>1</v>
      </c>
      <c r="AB2136">
        <v>0</v>
      </c>
      <c r="AE2136" s="1" t="s">
        <v>204</v>
      </c>
      <c r="AF2136" s="2">
        <f>IF(AND(ISBLANK(AE2136),OR(NOT(ISBLANK(AG2136)),NOT(ISBLANK(AH2136)))),#N/A,
IF(ISBLANK(AE2136),"",
IF(AND(NOT(ISERROR(VLOOKUP(AE2136,MonsterTable!$A:$B,MATCH(MonsterTable!$B$1,MonsterTable!$A$1:$B$1,0),0))),OR(ISBLANK(AG2136),ISBLANK(AH2136))),#N/A,
IFERROR(VLOOKUP(AE2136,MonsterTable!$A:$B,MATCH(MonsterTable!$B$1,MonsterTable!$A$1:$B$1,0),0),
IF(OR(NOT(ISBLANK(AG2136)),ISBLANK(AH2136)),#N/A,
IF(AE2136="empty","empty",
VLOOKUP(AE2136,MonsterGroupTable!$A:$A,1,0)))))))</f>
        <v>702</v>
      </c>
      <c r="AG2136">
        <v>1</v>
      </c>
      <c r="AH2136">
        <v>1</v>
      </c>
      <c r="AI2136">
        <v>0</v>
      </c>
      <c r="AL2136" s="1" t="s">
        <v>205</v>
      </c>
      <c r="AM2136" s="2">
        <f>IF(AND(ISBLANK(AL2136),OR(NOT(ISBLANK(AN2136)),NOT(ISBLANK(AO2136)))),#N/A,
IF(ISBLANK(AL2136),"",
IF(AND(NOT(ISERROR(VLOOKUP(AL2136,MonsterTable!$A:$B,MATCH(MonsterTable!$B$1,MonsterTable!$A$1:$B$1,0),0))),OR(ISBLANK(AN2136),ISBLANK(AO2136))),#N/A,
IFERROR(VLOOKUP(AL2136,MonsterTable!$A:$B,MATCH(MonsterTable!$B$1,MonsterTable!$A$1:$B$1,0),0),
IF(OR(NOT(ISBLANK(AN2136)),ISBLANK(AO2136)),#N/A,
IF(AL2136="empty","empty",
VLOOKUP(AL2136,MonsterGroupTable!$A:$A,1,0)))))))</f>
        <v>703</v>
      </c>
      <c r="AN2136">
        <v>1</v>
      </c>
      <c r="AO2136">
        <v>1</v>
      </c>
      <c r="AP2136">
        <v>0</v>
      </c>
      <c r="AT2136" s="2" t="str">
        <f>IF(AND(ISBLANK(AS2136),OR(NOT(ISBLANK(AU2136)),NOT(ISBLANK(AV2136)))),#N/A,
IF(ISBLANK(AS2136),"",
IF(AND(NOT(ISERROR(VLOOKUP(AS2136,MonsterTable!$A:$B,MATCH(MonsterTable!$B$1,MonsterTable!$A$1:$B$1,0),0))),OR(ISBLANK(AU2136),ISBLANK(AV2136))),#N/A,
IFERROR(VLOOKUP(AS2136,MonsterTable!$A:$B,MATCH(MonsterTable!$B$1,MonsterTable!$A$1:$B$1,0),0),
IF(OR(NOT(ISBLANK(AU2136)),ISBLANK(AV2136)),#N/A,
IF(AS2136="empty","empty",
VLOOKUP(AS2136,MonsterGroupTable!$A:$A,1,0)))))))</f>
        <v/>
      </c>
      <c r="BA2136" s="2" t="str">
        <f>IF(AND(ISBLANK(AZ2136),OR(NOT(ISBLANK(BB2136)),NOT(ISBLANK(BC2136)))),#N/A,
IF(ISBLANK(AZ2136),"",
IF(AND(NOT(ISERROR(VLOOKUP(AZ2136,MonsterTable!$A:$B,MATCH(MonsterTable!$B$1,MonsterTable!$A$1:$B$1,0),0))),OR(ISBLANK(BB2136),ISBLANK(BC2136))),#N/A,
IFERROR(VLOOKUP(AZ2136,MonsterTable!$A:$B,MATCH(MonsterTable!$B$1,MonsterTable!$A$1:$B$1,0),0),
IF(OR(NOT(ISBLANK(BB2136)),ISBLANK(BC2136)),#N/A,
IF(AZ2136="empty","empty",
VLOOKUP(AZ2136,MonsterGroupTable!$A:$A,1,0)))))))</f>
        <v/>
      </c>
      <c r="BH2136" s="2" t="str">
        <f>IF(AND(ISBLANK(BG2136),OR(NOT(ISBLANK(BI2136)),NOT(ISBLANK(BJ2136)))),#N/A,
IF(ISBLANK(BG2136),"",
IF(AND(NOT(ISERROR(VLOOKUP(BG2136,MonsterTable!$A:$B,MATCH(MonsterTable!$B$1,MonsterTable!$A$1:$B$1,0),0))),OR(ISBLANK(BI2136),ISBLANK(BJ2136))),#N/A,
IFERROR(VLOOKUP(BG2136,MonsterTable!$A:$B,MATCH(MonsterTable!$B$1,MonsterTable!$A$1:$B$1,0),0),
IF(OR(NOT(ISBLANK(BI2136)),ISBLANK(BJ2136)),#N/A,
IF(BG2136="empty","empty",
VLOOKUP(BG2136,MonsterGroupTable!$A:$A,1,0)))))))</f>
        <v/>
      </c>
      <c r="BO2136" s="2" t="str">
        <f>IF(AND(ISBLANK(BN2136),OR(NOT(ISBLANK(BP2136)),NOT(ISBLANK(BQ2136)))),#N/A,
IF(ISBLANK(BN2136),"",
IF(AND(NOT(ISERROR(VLOOKUP(BN2136,MonsterTable!$A:$B,MATCH(MonsterTable!$B$1,MonsterTable!$A$1:$B$1,0),0))),OR(ISBLANK(BP2136),ISBLANK(BQ2136))),#N/A,
IFERROR(VLOOKUP(BN2136,MonsterTable!$A:$B,MATCH(MonsterTable!$B$1,MonsterTable!$A$1:$B$1,0),0),
IF(OR(NOT(ISBLANK(BP2136)),ISBLANK(BQ2136)),#N/A,
IF(BN2136="empty","empty",
VLOOKUP(BN2136,MonsterGroupTable!$A:$A,1,0)))))))</f>
        <v/>
      </c>
      <c r="BV2136" s="2" t="str">
        <f>IF(AND(ISBLANK(BU2136),OR(NOT(ISBLANK(BW2136)),NOT(ISBLANK(BX2136)))),#N/A,
IF(ISBLANK(BU2136),"",
IF(AND(NOT(ISERROR(VLOOKUP(BU2136,MonsterTable!$A:$B,MATCH(MonsterTable!$B$1,MonsterTable!$A$1:$B$1,0),0))),OR(ISBLANK(BW2136),ISBLANK(BX2136))),#N/A,
IFERROR(VLOOKUP(BU2136,MonsterTable!$A:$B,MATCH(MonsterTable!$B$1,MonsterTable!$A$1:$B$1,0),0),
IF(OR(NOT(ISBLANK(BW2136)),ISBLANK(BX2136)),#N/A,
IF(BU2136="empty","empty",
VLOOKUP(BU2136,MonsterGroupTable!$A:$A,1,0)))))))</f>
        <v/>
      </c>
      <c r="CC2136" s="2" t="str">
        <f>IF(AND(ISBLANK(CB2136),OR(NOT(ISBLANK(CD2136)),NOT(ISBLANK(CE2136)))),#N/A,
IF(ISBLANK(CB2136),"",
IF(AND(NOT(ISERROR(VLOOKUP(CB2136,MonsterTable!$A:$B,MATCH(MonsterTable!$B$1,MonsterTable!$A$1:$B$1,0),0))),OR(ISBLANK(CD2136),ISBLANK(CE2136))),#N/A,
IFERROR(VLOOKUP(CB2136,MonsterTable!$A:$B,MATCH(MonsterTable!$B$1,MonsterTable!$A$1:$B$1,0),0),
IF(OR(NOT(ISBLANK(CD2136)),ISBLANK(CE2136)),#N/A,
IF(CB2136="empty","empty",
VLOOKUP(CB2136,MonsterGroupTable!$A:$A,1,0)))))))</f>
        <v/>
      </c>
      <c r="CJ2136" s="2" t="str">
        <f>IF(AND(ISBLANK(CI2136),OR(NOT(ISBLANK(CK2136)),NOT(ISBLANK(CL2136)))),#N/A,
IF(ISBLANK(CI2136),"",
IF(AND(NOT(ISERROR(VLOOKUP(CI2136,MonsterTable!$A:$B,MATCH(MonsterTable!$B$1,MonsterTable!$A$1:$B$1,0),0))),OR(ISBLANK(CK2136),ISBLANK(CL2136))),#N/A,
IFERROR(VLOOKUP(CI2136,MonsterTable!$A:$B,MATCH(MonsterTable!$B$1,MonsterTable!$A$1:$B$1,0),0),
IF(OR(NOT(ISBLANK(CK2136)),ISBLANK(CL2136)),#N/A,
IF(CI2136="empty","empty",
VLOOKUP(CI2136,MonsterGroupTable!$A:$A,1,0)))))))</f>
        <v/>
      </c>
    </row>
    <row r="2137" spans="1:88">
      <c r="A2137">
        <v>70010</v>
      </c>
      <c r="B2137">
        <f t="shared" si="85"/>
        <v>1.2</v>
      </c>
      <c r="C2137">
        <f t="shared" si="86"/>
        <v>1.1000000000000001</v>
      </c>
      <c r="F2137">
        <v>155</v>
      </c>
      <c r="G2137">
        <v>9999999</v>
      </c>
      <c r="H2137">
        <v>0</v>
      </c>
      <c r="I2137">
        <v>0</v>
      </c>
      <c r="J2137">
        <v>0</v>
      </c>
      <c r="K2137" t="s">
        <v>199</v>
      </c>
      <c r="L2137" t="s">
        <v>200</v>
      </c>
      <c r="M2137" t="s">
        <v>201</v>
      </c>
      <c r="N2137" t="s">
        <v>202</v>
      </c>
      <c r="O2137">
        <v>0</v>
      </c>
      <c r="P2137">
        <v>-4.75</v>
      </c>
      <c r="Q2137">
        <v>-3.5</v>
      </c>
      <c r="R2137">
        <v>-7.4</v>
      </c>
      <c r="S2137">
        <v>2</v>
      </c>
      <c r="T2137">
        <v>-13.5</v>
      </c>
      <c r="U2137">
        <v>2.2000000000000002</v>
      </c>
      <c r="V2137">
        <v>-9</v>
      </c>
      <c r="W2137" t="str">
        <f t="shared" si="76"/>
        <v>701,1,1,0,702,1,1,0,703,1,1,0</v>
      </c>
      <c r="X2137" s="1" t="s">
        <v>203</v>
      </c>
      <c r="Y2137" s="2">
        <f>IF(AND(ISBLANK(X2137),OR(NOT(ISBLANK(Z2137)),NOT(ISBLANK(AA2137)))),#N/A,
IF(ISBLANK(X2137),"",
IF(AND(NOT(ISERROR(VLOOKUP(X2137,MonsterTable!$A:$B,MATCH(MonsterTable!$B$1,MonsterTable!$A$1:$B$1,0),0))),OR(ISBLANK(Z2137),ISBLANK(AA2137))),#N/A,
IFERROR(VLOOKUP(X2137,MonsterTable!$A:$B,MATCH(MonsterTable!$B$1,MonsterTable!$A$1:$B$1,0),0),
IF(OR(NOT(ISBLANK(Z2137)),ISBLANK(AA2137)),#N/A,
IF(X2137="empty","empty",
VLOOKUP(X2137,MonsterGroupTable!$A:$A,1,0)))))))</f>
        <v>701</v>
      </c>
      <c r="Z2137">
        <v>1</v>
      </c>
      <c r="AA2137">
        <v>1</v>
      </c>
      <c r="AB2137">
        <v>0</v>
      </c>
      <c r="AE2137" s="1" t="s">
        <v>204</v>
      </c>
      <c r="AF2137" s="2">
        <f>IF(AND(ISBLANK(AE2137),OR(NOT(ISBLANK(AG2137)),NOT(ISBLANK(AH2137)))),#N/A,
IF(ISBLANK(AE2137),"",
IF(AND(NOT(ISERROR(VLOOKUP(AE2137,MonsterTable!$A:$B,MATCH(MonsterTable!$B$1,MonsterTable!$A$1:$B$1,0),0))),OR(ISBLANK(AG2137),ISBLANK(AH2137))),#N/A,
IFERROR(VLOOKUP(AE2137,MonsterTable!$A:$B,MATCH(MonsterTable!$B$1,MonsterTable!$A$1:$B$1,0),0),
IF(OR(NOT(ISBLANK(AG2137)),ISBLANK(AH2137)),#N/A,
IF(AE2137="empty","empty",
VLOOKUP(AE2137,MonsterGroupTable!$A:$A,1,0)))))))</f>
        <v>702</v>
      </c>
      <c r="AG2137">
        <v>1</v>
      </c>
      <c r="AH2137">
        <v>1</v>
      </c>
      <c r="AI2137">
        <v>0</v>
      </c>
      <c r="AL2137" s="1" t="s">
        <v>205</v>
      </c>
      <c r="AM2137" s="2">
        <f>IF(AND(ISBLANK(AL2137),OR(NOT(ISBLANK(AN2137)),NOT(ISBLANK(AO2137)))),#N/A,
IF(ISBLANK(AL2137),"",
IF(AND(NOT(ISERROR(VLOOKUP(AL2137,MonsterTable!$A:$B,MATCH(MonsterTable!$B$1,MonsterTable!$A$1:$B$1,0),0))),OR(ISBLANK(AN2137),ISBLANK(AO2137))),#N/A,
IFERROR(VLOOKUP(AL2137,MonsterTable!$A:$B,MATCH(MonsterTable!$B$1,MonsterTable!$A$1:$B$1,0),0),
IF(OR(NOT(ISBLANK(AN2137)),ISBLANK(AO2137)),#N/A,
IF(AL2137="empty","empty",
VLOOKUP(AL2137,MonsterGroupTable!$A:$A,1,0)))))))</f>
        <v>703</v>
      </c>
      <c r="AN2137">
        <v>1</v>
      </c>
      <c r="AO2137">
        <v>1</v>
      </c>
      <c r="AP2137">
        <v>0</v>
      </c>
      <c r="AT2137" s="2" t="str">
        <f>IF(AND(ISBLANK(AS2137),OR(NOT(ISBLANK(AU2137)),NOT(ISBLANK(AV2137)))),#N/A,
IF(ISBLANK(AS2137),"",
IF(AND(NOT(ISERROR(VLOOKUP(AS2137,MonsterTable!$A:$B,MATCH(MonsterTable!$B$1,MonsterTable!$A$1:$B$1,0),0))),OR(ISBLANK(AU2137),ISBLANK(AV2137))),#N/A,
IFERROR(VLOOKUP(AS2137,MonsterTable!$A:$B,MATCH(MonsterTable!$B$1,MonsterTable!$A$1:$B$1,0),0),
IF(OR(NOT(ISBLANK(AU2137)),ISBLANK(AV2137)),#N/A,
IF(AS2137="empty","empty",
VLOOKUP(AS2137,MonsterGroupTable!$A:$A,1,0)))))))</f>
        <v/>
      </c>
      <c r="BA2137" s="2" t="str">
        <f>IF(AND(ISBLANK(AZ2137),OR(NOT(ISBLANK(BB2137)),NOT(ISBLANK(BC2137)))),#N/A,
IF(ISBLANK(AZ2137),"",
IF(AND(NOT(ISERROR(VLOOKUP(AZ2137,MonsterTable!$A:$B,MATCH(MonsterTable!$B$1,MonsterTable!$A$1:$B$1,0),0))),OR(ISBLANK(BB2137),ISBLANK(BC2137))),#N/A,
IFERROR(VLOOKUP(AZ2137,MonsterTable!$A:$B,MATCH(MonsterTable!$B$1,MonsterTable!$A$1:$B$1,0),0),
IF(OR(NOT(ISBLANK(BB2137)),ISBLANK(BC2137)),#N/A,
IF(AZ2137="empty","empty",
VLOOKUP(AZ2137,MonsterGroupTable!$A:$A,1,0)))))))</f>
        <v/>
      </c>
      <c r="BH2137" s="2" t="str">
        <f>IF(AND(ISBLANK(BG2137),OR(NOT(ISBLANK(BI2137)),NOT(ISBLANK(BJ2137)))),#N/A,
IF(ISBLANK(BG2137),"",
IF(AND(NOT(ISERROR(VLOOKUP(BG2137,MonsterTable!$A:$B,MATCH(MonsterTable!$B$1,MonsterTable!$A$1:$B$1,0),0))),OR(ISBLANK(BI2137),ISBLANK(BJ2137))),#N/A,
IFERROR(VLOOKUP(BG2137,MonsterTable!$A:$B,MATCH(MonsterTable!$B$1,MonsterTable!$A$1:$B$1,0),0),
IF(OR(NOT(ISBLANK(BI2137)),ISBLANK(BJ2137)),#N/A,
IF(BG2137="empty","empty",
VLOOKUP(BG2137,MonsterGroupTable!$A:$A,1,0)))))))</f>
        <v/>
      </c>
      <c r="BO2137" s="2" t="str">
        <f>IF(AND(ISBLANK(BN2137),OR(NOT(ISBLANK(BP2137)),NOT(ISBLANK(BQ2137)))),#N/A,
IF(ISBLANK(BN2137),"",
IF(AND(NOT(ISERROR(VLOOKUP(BN2137,MonsterTable!$A:$B,MATCH(MonsterTable!$B$1,MonsterTable!$A$1:$B$1,0),0))),OR(ISBLANK(BP2137),ISBLANK(BQ2137))),#N/A,
IFERROR(VLOOKUP(BN2137,MonsterTable!$A:$B,MATCH(MonsterTable!$B$1,MonsterTable!$A$1:$B$1,0),0),
IF(OR(NOT(ISBLANK(BP2137)),ISBLANK(BQ2137)),#N/A,
IF(BN2137="empty","empty",
VLOOKUP(BN2137,MonsterGroupTable!$A:$A,1,0)))))))</f>
        <v/>
      </c>
      <c r="BV2137" s="2" t="str">
        <f>IF(AND(ISBLANK(BU2137),OR(NOT(ISBLANK(BW2137)),NOT(ISBLANK(BX2137)))),#N/A,
IF(ISBLANK(BU2137),"",
IF(AND(NOT(ISERROR(VLOOKUP(BU2137,MonsterTable!$A:$B,MATCH(MonsterTable!$B$1,MonsterTable!$A$1:$B$1,0),0))),OR(ISBLANK(BW2137),ISBLANK(BX2137))),#N/A,
IFERROR(VLOOKUP(BU2137,MonsterTable!$A:$B,MATCH(MonsterTable!$B$1,MonsterTable!$A$1:$B$1,0),0),
IF(OR(NOT(ISBLANK(BW2137)),ISBLANK(BX2137)),#N/A,
IF(BU2137="empty","empty",
VLOOKUP(BU2137,MonsterGroupTable!$A:$A,1,0)))))))</f>
        <v/>
      </c>
      <c r="CC2137" s="2" t="str">
        <f>IF(AND(ISBLANK(CB2137),OR(NOT(ISBLANK(CD2137)),NOT(ISBLANK(CE2137)))),#N/A,
IF(ISBLANK(CB2137),"",
IF(AND(NOT(ISERROR(VLOOKUP(CB2137,MonsterTable!$A:$B,MATCH(MonsterTable!$B$1,MonsterTable!$A$1:$B$1,0),0))),OR(ISBLANK(CD2137),ISBLANK(CE2137))),#N/A,
IFERROR(VLOOKUP(CB2137,MonsterTable!$A:$B,MATCH(MonsterTable!$B$1,MonsterTable!$A$1:$B$1,0),0),
IF(OR(NOT(ISBLANK(CD2137)),ISBLANK(CE2137)),#N/A,
IF(CB2137="empty","empty",
VLOOKUP(CB2137,MonsterGroupTable!$A:$A,1,0)))))))</f>
        <v/>
      </c>
      <c r="CJ2137" s="2" t="str">
        <f>IF(AND(ISBLANK(CI2137),OR(NOT(ISBLANK(CK2137)),NOT(ISBLANK(CL2137)))),#N/A,
IF(ISBLANK(CI2137),"",
IF(AND(NOT(ISERROR(VLOOKUP(CI2137,MonsterTable!$A:$B,MATCH(MonsterTable!$B$1,MonsterTable!$A$1:$B$1,0),0))),OR(ISBLANK(CK2137),ISBLANK(CL2137))),#N/A,
IFERROR(VLOOKUP(CI2137,MonsterTable!$A:$B,MATCH(MonsterTable!$B$1,MonsterTable!$A$1:$B$1,0),0),
IF(OR(NOT(ISBLANK(CK2137)),ISBLANK(CL2137)),#N/A,
IF(CI2137="empty","empty",
VLOOKUP(CI2137,MonsterGroupTable!$A:$A,1,0)))))))</f>
        <v/>
      </c>
    </row>
    <row r="2138" spans="1:88">
      <c r="A2138">
        <v>70011</v>
      </c>
      <c r="B2138">
        <f t="shared" si="85"/>
        <v>1.1000000000000001</v>
      </c>
      <c r="C2138">
        <f t="shared" si="86"/>
        <v>1.1000000000000001</v>
      </c>
      <c r="F2138">
        <v>160</v>
      </c>
      <c r="G2138">
        <v>9999999</v>
      </c>
      <c r="H2138">
        <v>0</v>
      </c>
      <c r="I2138">
        <v>0</v>
      </c>
      <c r="J2138">
        <v>0</v>
      </c>
      <c r="K2138" t="s">
        <v>199</v>
      </c>
      <c r="L2138" t="s">
        <v>200</v>
      </c>
      <c r="M2138" t="s">
        <v>201</v>
      </c>
      <c r="N2138" t="s">
        <v>202</v>
      </c>
      <c r="O2138">
        <v>0</v>
      </c>
      <c r="P2138">
        <v>-4.75</v>
      </c>
      <c r="Q2138">
        <v>-3.5</v>
      </c>
      <c r="R2138">
        <v>-7.4</v>
      </c>
      <c r="S2138">
        <v>2</v>
      </c>
      <c r="T2138">
        <v>-13.5</v>
      </c>
      <c r="U2138">
        <v>2.2000000000000002</v>
      </c>
      <c r="V2138">
        <v>-9</v>
      </c>
      <c r="W2138" t="str">
        <f t="shared" si="76"/>
        <v>701,1,1,0,702,1,1,0,703,1,1,0</v>
      </c>
      <c r="X2138" s="1" t="s">
        <v>203</v>
      </c>
      <c r="Y2138" s="2">
        <f>IF(AND(ISBLANK(X2138),OR(NOT(ISBLANK(Z2138)),NOT(ISBLANK(AA2138)))),#N/A,
IF(ISBLANK(X2138),"",
IF(AND(NOT(ISERROR(VLOOKUP(X2138,MonsterTable!$A:$B,MATCH(MonsterTable!$B$1,MonsterTable!$A$1:$B$1,0),0))),OR(ISBLANK(Z2138),ISBLANK(AA2138))),#N/A,
IFERROR(VLOOKUP(X2138,MonsterTable!$A:$B,MATCH(MonsterTable!$B$1,MonsterTable!$A$1:$B$1,0),0),
IF(OR(NOT(ISBLANK(Z2138)),ISBLANK(AA2138)),#N/A,
IF(X2138="empty","empty",
VLOOKUP(X2138,MonsterGroupTable!$A:$A,1,0)))))))</f>
        <v>701</v>
      </c>
      <c r="Z2138">
        <v>1</v>
      </c>
      <c r="AA2138">
        <v>1</v>
      </c>
      <c r="AB2138">
        <v>0</v>
      </c>
      <c r="AE2138" s="1" t="s">
        <v>204</v>
      </c>
      <c r="AF2138" s="2">
        <f>IF(AND(ISBLANK(AE2138),OR(NOT(ISBLANK(AG2138)),NOT(ISBLANK(AH2138)))),#N/A,
IF(ISBLANK(AE2138),"",
IF(AND(NOT(ISERROR(VLOOKUP(AE2138,MonsterTable!$A:$B,MATCH(MonsterTable!$B$1,MonsterTable!$A$1:$B$1,0),0))),OR(ISBLANK(AG2138),ISBLANK(AH2138))),#N/A,
IFERROR(VLOOKUP(AE2138,MonsterTable!$A:$B,MATCH(MonsterTable!$B$1,MonsterTable!$A$1:$B$1,0),0),
IF(OR(NOT(ISBLANK(AG2138)),ISBLANK(AH2138)),#N/A,
IF(AE2138="empty","empty",
VLOOKUP(AE2138,MonsterGroupTable!$A:$A,1,0)))))))</f>
        <v>702</v>
      </c>
      <c r="AG2138">
        <v>1</v>
      </c>
      <c r="AH2138">
        <v>1</v>
      </c>
      <c r="AI2138">
        <v>0</v>
      </c>
      <c r="AL2138" s="1" t="s">
        <v>205</v>
      </c>
      <c r="AM2138" s="2">
        <f>IF(AND(ISBLANK(AL2138),OR(NOT(ISBLANK(AN2138)),NOT(ISBLANK(AO2138)))),#N/A,
IF(ISBLANK(AL2138),"",
IF(AND(NOT(ISERROR(VLOOKUP(AL2138,MonsterTable!$A:$B,MATCH(MonsterTable!$B$1,MonsterTable!$A$1:$B$1,0),0))),OR(ISBLANK(AN2138),ISBLANK(AO2138))),#N/A,
IFERROR(VLOOKUP(AL2138,MonsterTable!$A:$B,MATCH(MonsterTable!$B$1,MonsterTable!$A$1:$B$1,0),0),
IF(OR(NOT(ISBLANK(AN2138)),ISBLANK(AO2138)),#N/A,
IF(AL2138="empty","empty",
VLOOKUP(AL2138,MonsterGroupTable!$A:$A,1,0)))))))</f>
        <v>703</v>
      </c>
      <c r="AN2138">
        <v>1</v>
      </c>
      <c r="AO2138">
        <v>1</v>
      </c>
      <c r="AP2138">
        <v>0</v>
      </c>
      <c r="AT2138" s="2" t="str">
        <f>IF(AND(ISBLANK(AS2138),OR(NOT(ISBLANK(AU2138)),NOT(ISBLANK(AV2138)))),#N/A,
IF(ISBLANK(AS2138),"",
IF(AND(NOT(ISERROR(VLOOKUP(AS2138,MonsterTable!$A:$B,MATCH(MonsterTable!$B$1,MonsterTable!$A$1:$B$1,0),0))),OR(ISBLANK(AU2138),ISBLANK(AV2138))),#N/A,
IFERROR(VLOOKUP(AS2138,MonsterTable!$A:$B,MATCH(MonsterTable!$B$1,MonsterTable!$A$1:$B$1,0),0),
IF(OR(NOT(ISBLANK(AU2138)),ISBLANK(AV2138)),#N/A,
IF(AS2138="empty","empty",
VLOOKUP(AS2138,MonsterGroupTable!$A:$A,1,0)))))))</f>
        <v/>
      </c>
      <c r="BA2138" s="2" t="str">
        <f>IF(AND(ISBLANK(AZ2138),OR(NOT(ISBLANK(BB2138)),NOT(ISBLANK(BC2138)))),#N/A,
IF(ISBLANK(AZ2138),"",
IF(AND(NOT(ISERROR(VLOOKUP(AZ2138,MonsterTable!$A:$B,MATCH(MonsterTable!$B$1,MonsterTable!$A$1:$B$1,0),0))),OR(ISBLANK(BB2138),ISBLANK(BC2138))),#N/A,
IFERROR(VLOOKUP(AZ2138,MonsterTable!$A:$B,MATCH(MonsterTable!$B$1,MonsterTable!$A$1:$B$1,0),0),
IF(OR(NOT(ISBLANK(BB2138)),ISBLANK(BC2138)),#N/A,
IF(AZ2138="empty","empty",
VLOOKUP(AZ2138,MonsterGroupTable!$A:$A,1,0)))))))</f>
        <v/>
      </c>
      <c r="BH2138" s="2" t="str">
        <f>IF(AND(ISBLANK(BG2138),OR(NOT(ISBLANK(BI2138)),NOT(ISBLANK(BJ2138)))),#N/A,
IF(ISBLANK(BG2138),"",
IF(AND(NOT(ISERROR(VLOOKUP(BG2138,MonsterTable!$A:$B,MATCH(MonsterTable!$B$1,MonsterTable!$A$1:$B$1,0),0))),OR(ISBLANK(BI2138),ISBLANK(BJ2138))),#N/A,
IFERROR(VLOOKUP(BG2138,MonsterTable!$A:$B,MATCH(MonsterTable!$B$1,MonsterTable!$A$1:$B$1,0),0),
IF(OR(NOT(ISBLANK(BI2138)),ISBLANK(BJ2138)),#N/A,
IF(BG2138="empty","empty",
VLOOKUP(BG2138,MonsterGroupTable!$A:$A,1,0)))))))</f>
        <v/>
      </c>
      <c r="BO2138" s="2" t="str">
        <f>IF(AND(ISBLANK(BN2138),OR(NOT(ISBLANK(BP2138)),NOT(ISBLANK(BQ2138)))),#N/A,
IF(ISBLANK(BN2138),"",
IF(AND(NOT(ISERROR(VLOOKUP(BN2138,MonsterTable!$A:$B,MATCH(MonsterTable!$B$1,MonsterTable!$A$1:$B$1,0),0))),OR(ISBLANK(BP2138),ISBLANK(BQ2138))),#N/A,
IFERROR(VLOOKUP(BN2138,MonsterTable!$A:$B,MATCH(MonsterTable!$B$1,MonsterTable!$A$1:$B$1,0),0),
IF(OR(NOT(ISBLANK(BP2138)),ISBLANK(BQ2138)),#N/A,
IF(BN2138="empty","empty",
VLOOKUP(BN2138,MonsterGroupTable!$A:$A,1,0)))))))</f>
        <v/>
      </c>
      <c r="BV2138" s="2" t="str">
        <f>IF(AND(ISBLANK(BU2138),OR(NOT(ISBLANK(BW2138)),NOT(ISBLANK(BX2138)))),#N/A,
IF(ISBLANK(BU2138),"",
IF(AND(NOT(ISERROR(VLOOKUP(BU2138,MonsterTable!$A:$B,MATCH(MonsterTable!$B$1,MonsterTable!$A$1:$B$1,0),0))),OR(ISBLANK(BW2138),ISBLANK(BX2138))),#N/A,
IFERROR(VLOOKUP(BU2138,MonsterTable!$A:$B,MATCH(MonsterTable!$B$1,MonsterTable!$A$1:$B$1,0),0),
IF(OR(NOT(ISBLANK(BW2138)),ISBLANK(BX2138)),#N/A,
IF(BU2138="empty","empty",
VLOOKUP(BU2138,MonsterGroupTable!$A:$A,1,0)))))))</f>
        <v/>
      </c>
      <c r="CC2138" s="2" t="str">
        <f>IF(AND(ISBLANK(CB2138),OR(NOT(ISBLANK(CD2138)),NOT(ISBLANK(CE2138)))),#N/A,
IF(ISBLANK(CB2138),"",
IF(AND(NOT(ISERROR(VLOOKUP(CB2138,MonsterTable!$A:$B,MATCH(MonsterTable!$B$1,MonsterTable!$A$1:$B$1,0),0))),OR(ISBLANK(CD2138),ISBLANK(CE2138))),#N/A,
IFERROR(VLOOKUP(CB2138,MonsterTable!$A:$B,MATCH(MonsterTable!$B$1,MonsterTable!$A$1:$B$1,0),0),
IF(OR(NOT(ISBLANK(CD2138)),ISBLANK(CE2138)),#N/A,
IF(CB2138="empty","empty",
VLOOKUP(CB2138,MonsterGroupTable!$A:$A,1,0)))))))</f>
        <v/>
      </c>
      <c r="CJ2138" s="2" t="str">
        <f>IF(AND(ISBLANK(CI2138),OR(NOT(ISBLANK(CK2138)),NOT(ISBLANK(CL2138)))),#N/A,
IF(ISBLANK(CI2138),"",
IF(AND(NOT(ISERROR(VLOOKUP(CI2138,MonsterTable!$A:$B,MATCH(MonsterTable!$B$1,MonsterTable!$A$1:$B$1,0),0))),OR(ISBLANK(CK2138),ISBLANK(CL2138))),#N/A,
IFERROR(VLOOKUP(CI2138,MonsterTable!$A:$B,MATCH(MonsterTable!$B$1,MonsterTable!$A$1:$B$1,0),0),
IF(OR(NOT(ISBLANK(CK2138)),ISBLANK(CL2138)),#N/A,
IF(CI2138="empty","empty",
VLOOKUP(CI2138,MonsterGroupTable!$A:$A,1,0)))))))</f>
        <v/>
      </c>
    </row>
    <row r="2139" spans="1:88">
      <c r="A2139">
        <v>70012</v>
      </c>
      <c r="B2139">
        <f t="shared" si="85"/>
        <v>1.1000000000000001</v>
      </c>
      <c r="C2139">
        <f t="shared" si="86"/>
        <v>1.1000000000000001</v>
      </c>
      <c r="F2139">
        <v>165</v>
      </c>
      <c r="G2139">
        <v>9999999</v>
      </c>
      <c r="H2139">
        <v>0</v>
      </c>
      <c r="I2139">
        <v>0</v>
      </c>
      <c r="J2139">
        <v>0</v>
      </c>
      <c r="K2139" t="s">
        <v>199</v>
      </c>
      <c r="L2139" t="s">
        <v>200</v>
      </c>
      <c r="M2139" t="s">
        <v>201</v>
      </c>
      <c r="N2139" t="s">
        <v>202</v>
      </c>
      <c r="O2139">
        <v>0</v>
      </c>
      <c r="P2139">
        <v>-4.75</v>
      </c>
      <c r="Q2139">
        <v>-3.5</v>
      </c>
      <c r="R2139">
        <v>-7.4</v>
      </c>
      <c r="S2139">
        <v>2</v>
      </c>
      <c r="T2139">
        <v>-13.5</v>
      </c>
      <c r="U2139">
        <v>2.2000000000000002</v>
      </c>
      <c r="V2139">
        <v>-9</v>
      </c>
      <c r="W2139" t="str">
        <f t="shared" si="76"/>
        <v>701,1,1,0,702,1,1,0,703,1,1,0</v>
      </c>
      <c r="X2139" s="1" t="s">
        <v>203</v>
      </c>
      <c r="Y2139" s="2">
        <f>IF(AND(ISBLANK(X2139),OR(NOT(ISBLANK(Z2139)),NOT(ISBLANK(AA2139)))),#N/A,
IF(ISBLANK(X2139),"",
IF(AND(NOT(ISERROR(VLOOKUP(X2139,MonsterTable!$A:$B,MATCH(MonsterTable!$B$1,MonsterTable!$A$1:$B$1,0),0))),OR(ISBLANK(Z2139),ISBLANK(AA2139))),#N/A,
IFERROR(VLOOKUP(X2139,MonsterTable!$A:$B,MATCH(MonsterTable!$B$1,MonsterTable!$A$1:$B$1,0),0),
IF(OR(NOT(ISBLANK(Z2139)),ISBLANK(AA2139)),#N/A,
IF(X2139="empty","empty",
VLOOKUP(X2139,MonsterGroupTable!$A:$A,1,0)))))))</f>
        <v>701</v>
      </c>
      <c r="Z2139">
        <v>1</v>
      </c>
      <c r="AA2139">
        <v>1</v>
      </c>
      <c r="AB2139">
        <v>0</v>
      </c>
      <c r="AE2139" s="1" t="s">
        <v>204</v>
      </c>
      <c r="AF2139" s="2">
        <f>IF(AND(ISBLANK(AE2139),OR(NOT(ISBLANK(AG2139)),NOT(ISBLANK(AH2139)))),#N/A,
IF(ISBLANK(AE2139),"",
IF(AND(NOT(ISERROR(VLOOKUP(AE2139,MonsterTable!$A:$B,MATCH(MonsterTable!$B$1,MonsterTable!$A$1:$B$1,0),0))),OR(ISBLANK(AG2139),ISBLANK(AH2139))),#N/A,
IFERROR(VLOOKUP(AE2139,MonsterTable!$A:$B,MATCH(MonsterTable!$B$1,MonsterTable!$A$1:$B$1,0),0),
IF(OR(NOT(ISBLANK(AG2139)),ISBLANK(AH2139)),#N/A,
IF(AE2139="empty","empty",
VLOOKUP(AE2139,MonsterGroupTable!$A:$A,1,0)))))))</f>
        <v>702</v>
      </c>
      <c r="AG2139">
        <v>1</v>
      </c>
      <c r="AH2139">
        <v>1</v>
      </c>
      <c r="AI2139">
        <v>0</v>
      </c>
      <c r="AL2139" s="1" t="s">
        <v>205</v>
      </c>
      <c r="AM2139" s="2">
        <f>IF(AND(ISBLANK(AL2139),OR(NOT(ISBLANK(AN2139)),NOT(ISBLANK(AO2139)))),#N/A,
IF(ISBLANK(AL2139),"",
IF(AND(NOT(ISERROR(VLOOKUP(AL2139,MonsterTable!$A:$B,MATCH(MonsterTable!$B$1,MonsterTable!$A$1:$B$1,0),0))),OR(ISBLANK(AN2139),ISBLANK(AO2139))),#N/A,
IFERROR(VLOOKUP(AL2139,MonsterTable!$A:$B,MATCH(MonsterTable!$B$1,MonsterTable!$A$1:$B$1,0),0),
IF(OR(NOT(ISBLANK(AN2139)),ISBLANK(AO2139)),#N/A,
IF(AL2139="empty","empty",
VLOOKUP(AL2139,MonsterGroupTable!$A:$A,1,0)))))))</f>
        <v>703</v>
      </c>
      <c r="AN2139">
        <v>1</v>
      </c>
      <c r="AO2139">
        <v>1</v>
      </c>
      <c r="AP2139">
        <v>0</v>
      </c>
      <c r="AT2139" s="2" t="str">
        <f>IF(AND(ISBLANK(AS2139),OR(NOT(ISBLANK(AU2139)),NOT(ISBLANK(AV2139)))),#N/A,
IF(ISBLANK(AS2139),"",
IF(AND(NOT(ISERROR(VLOOKUP(AS2139,MonsterTable!$A:$B,MATCH(MonsterTable!$B$1,MonsterTable!$A$1:$B$1,0),0))),OR(ISBLANK(AU2139),ISBLANK(AV2139))),#N/A,
IFERROR(VLOOKUP(AS2139,MonsterTable!$A:$B,MATCH(MonsterTable!$B$1,MonsterTable!$A$1:$B$1,0),0),
IF(OR(NOT(ISBLANK(AU2139)),ISBLANK(AV2139)),#N/A,
IF(AS2139="empty","empty",
VLOOKUP(AS2139,MonsterGroupTable!$A:$A,1,0)))))))</f>
        <v/>
      </c>
      <c r="BA2139" s="2" t="str">
        <f>IF(AND(ISBLANK(AZ2139),OR(NOT(ISBLANK(BB2139)),NOT(ISBLANK(BC2139)))),#N/A,
IF(ISBLANK(AZ2139),"",
IF(AND(NOT(ISERROR(VLOOKUP(AZ2139,MonsterTable!$A:$B,MATCH(MonsterTable!$B$1,MonsterTable!$A$1:$B$1,0),0))),OR(ISBLANK(BB2139),ISBLANK(BC2139))),#N/A,
IFERROR(VLOOKUP(AZ2139,MonsterTable!$A:$B,MATCH(MonsterTable!$B$1,MonsterTable!$A$1:$B$1,0),0),
IF(OR(NOT(ISBLANK(BB2139)),ISBLANK(BC2139)),#N/A,
IF(AZ2139="empty","empty",
VLOOKUP(AZ2139,MonsterGroupTable!$A:$A,1,0)))))))</f>
        <v/>
      </c>
      <c r="BH2139" s="2" t="str">
        <f>IF(AND(ISBLANK(BG2139),OR(NOT(ISBLANK(BI2139)),NOT(ISBLANK(BJ2139)))),#N/A,
IF(ISBLANK(BG2139),"",
IF(AND(NOT(ISERROR(VLOOKUP(BG2139,MonsterTable!$A:$B,MATCH(MonsterTable!$B$1,MonsterTable!$A$1:$B$1,0),0))),OR(ISBLANK(BI2139),ISBLANK(BJ2139))),#N/A,
IFERROR(VLOOKUP(BG2139,MonsterTable!$A:$B,MATCH(MonsterTable!$B$1,MonsterTable!$A$1:$B$1,0),0),
IF(OR(NOT(ISBLANK(BI2139)),ISBLANK(BJ2139)),#N/A,
IF(BG2139="empty","empty",
VLOOKUP(BG2139,MonsterGroupTable!$A:$A,1,0)))))))</f>
        <v/>
      </c>
      <c r="BO2139" s="2" t="str">
        <f>IF(AND(ISBLANK(BN2139),OR(NOT(ISBLANK(BP2139)),NOT(ISBLANK(BQ2139)))),#N/A,
IF(ISBLANK(BN2139),"",
IF(AND(NOT(ISERROR(VLOOKUP(BN2139,MonsterTable!$A:$B,MATCH(MonsterTable!$B$1,MonsterTable!$A$1:$B$1,0),0))),OR(ISBLANK(BP2139),ISBLANK(BQ2139))),#N/A,
IFERROR(VLOOKUP(BN2139,MonsterTable!$A:$B,MATCH(MonsterTable!$B$1,MonsterTable!$A$1:$B$1,0),0),
IF(OR(NOT(ISBLANK(BP2139)),ISBLANK(BQ2139)),#N/A,
IF(BN2139="empty","empty",
VLOOKUP(BN2139,MonsterGroupTable!$A:$A,1,0)))))))</f>
        <v/>
      </c>
      <c r="BV2139" s="2" t="str">
        <f>IF(AND(ISBLANK(BU2139),OR(NOT(ISBLANK(BW2139)),NOT(ISBLANK(BX2139)))),#N/A,
IF(ISBLANK(BU2139),"",
IF(AND(NOT(ISERROR(VLOOKUP(BU2139,MonsterTable!$A:$B,MATCH(MonsterTable!$B$1,MonsterTable!$A$1:$B$1,0),0))),OR(ISBLANK(BW2139),ISBLANK(BX2139))),#N/A,
IFERROR(VLOOKUP(BU2139,MonsterTable!$A:$B,MATCH(MonsterTable!$B$1,MonsterTable!$A$1:$B$1,0),0),
IF(OR(NOT(ISBLANK(BW2139)),ISBLANK(BX2139)),#N/A,
IF(BU2139="empty","empty",
VLOOKUP(BU2139,MonsterGroupTable!$A:$A,1,0)))))))</f>
        <v/>
      </c>
      <c r="CC2139" s="2" t="str">
        <f>IF(AND(ISBLANK(CB2139),OR(NOT(ISBLANK(CD2139)),NOT(ISBLANK(CE2139)))),#N/A,
IF(ISBLANK(CB2139),"",
IF(AND(NOT(ISERROR(VLOOKUP(CB2139,MonsterTable!$A:$B,MATCH(MonsterTable!$B$1,MonsterTable!$A$1:$B$1,0),0))),OR(ISBLANK(CD2139),ISBLANK(CE2139))),#N/A,
IFERROR(VLOOKUP(CB2139,MonsterTable!$A:$B,MATCH(MonsterTable!$B$1,MonsterTable!$A$1:$B$1,0),0),
IF(OR(NOT(ISBLANK(CD2139)),ISBLANK(CE2139)),#N/A,
IF(CB2139="empty","empty",
VLOOKUP(CB2139,MonsterGroupTable!$A:$A,1,0)))))))</f>
        <v/>
      </c>
      <c r="CJ2139" s="2" t="str">
        <f>IF(AND(ISBLANK(CI2139),OR(NOT(ISBLANK(CK2139)),NOT(ISBLANK(CL2139)))),#N/A,
IF(ISBLANK(CI2139),"",
IF(AND(NOT(ISERROR(VLOOKUP(CI2139,MonsterTable!$A:$B,MATCH(MonsterTable!$B$1,MonsterTable!$A$1:$B$1,0),0))),OR(ISBLANK(CK2139),ISBLANK(CL2139))),#N/A,
IFERROR(VLOOKUP(CI2139,MonsterTable!$A:$B,MATCH(MonsterTable!$B$1,MonsterTable!$A$1:$B$1,0),0),
IF(OR(NOT(ISBLANK(CK2139)),ISBLANK(CL2139)),#N/A,
IF(CI2139="empty","empty",
VLOOKUP(CI2139,MonsterGroupTable!$A:$A,1,0)))))))</f>
        <v/>
      </c>
    </row>
    <row r="2140" spans="1:88">
      <c r="A2140">
        <v>70013</v>
      </c>
      <c r="B2140">
        <f t="shared" si="85"/>
        <v>1.1000000000000001</v>
      </c>
      <c r="C2140">
        <f t="shared" si="86"/>
        <v>1.1000000000000001</v>
      </c>
      <c r="F2140">
        <v>170</v>
      </c>
      <c r="G2140">
        <v>9999999</v>
      </c>
      <c r="H2140">
        <v>0</v>
      </c>
      <c r="I2140">
        <v>0</v>
      </c>
      <c r="J2140">
        <v>0</v>
      </c>
      <c r="K2140" t="s">
        <v>199</v>
      </c>
      <c r="L2140" t="s">
        <v>200</v>
      </c>
      <c r="M2140" t="s">
        <v>201</v>
      </c>
      <c r="N2140" t="s">
        <v>202</v>
      </c>
      <c r="O2140">
        <v>0</v>
      </c>
      <c r="P2140">
        <v>-4.75</v>
      </c>
      <c r="Q2140">
        <v>-3.5</v>
      </c>
      <c r="R2140">
        <v>-7.4</v>
      </c>
      <c r="S2140">
        <v>2</v>
      </c>
      <c r="T2140">
        <v>-13.5</v>
      </c>
      <c r="U2140">
        <v>2.2000000000000002</v>
      </c>
      <c r="V2140">
        <v>-9</v>
      </c>
      <c r="W2140" t="str">
        <f t="shared" si="76"/>
        <v>701,1,1,0,702,1,1,0,703,1,1,0</v>
      </c>
      <c r="X2140" s="1" t="s">
        <v>203</v>
      </c>
      <c r="Y2140" s="2">
        <f>IF(AND(ISBLANK(X2140),OR(NOT(ISBLANK(Z2140)),NOT(ISBLANK(AA2140)))),#N/A,
IF(ISBLANK(X2140),"",
IF(AND(NOT(ISERROR(VLOOKUP(X2140,MonsterTable!$A:$B,MATCH(MonsterTable!$B$1,MonsterTable!$A$1:$B$1,0),0))),OR(ISBLANK(Z2140),ISBLANK(AA2140))),#N/A,
IFERROR(VLOOKUP(X2140,MonsterTable!$A:$B,MATCH(MonsterTable!$B$1,MonsterTable!$A$1:$B$1,0),0),
IF(OR(NOT(ISBLANK(Z2140)),ISBLANK(AA2140)),#N/A,
IF(X2140="empty","empty",
VLOOKUP(X2140,MonsterGroupTable!$A:$A,1,0)))))))</f>
        <v>701</v>
      </c>
      <c r="Z2140">
        <v>1</v>
      </c>
      <c r="AA2140">
        <v>1</v>
      </c>
      <c r="AB2140">
        <v>0</v>
      </c>
      <c r="AE2140" s="1" t="s">
        <v>204</v>
      </c>
      <c r="AF2140" s="2">
        <f>IF(AND(ISBLANK(AE2140),OR(NOT(ISBLANK(AG2140)),NOT(ISBLANK(AH2140)))),#N/A,
IF(ISBLANK(AE2140),"",
IF(AND(NOT(ISERROR(VLOOKUP(AE2140,MonsterTable!$A:$B,MATCH(MonsterTable!$B$1,MonsterTable!$A$1:$B$1,0),0))),OR(ISBLANK(AG2140),ISBLANK(AH2140))),#N/A,
IFERROR(VLOOKUP(AE2140,MonsterTable!$A:$B,MATCH(MonsterTable!$B$1,MonsterTable!$A$1:$B$1,0),0),
IF(OR(NOT(ISBLANK(AG2140)),ISBLANK(AH2140)),#N/A,
IF(AE2140="empty","empty",
VLOOKUP(AE2140,MonsterGroupTable!$A:$A,1,0)))))))</f>
        <v>702</v>
      </c>
      <c r="AG2140">
        <v>1</v>
      </c>
      <c r="AH2140">
        <v>1</v>
      </c>
      <c r="AI2140">
        <v>0</v>
      </c>
      <c r="AL2140" s="1" t="s">
        <v>205</v>
      </c>
      <c r="AM2140" s="2">
        <f>IF(AND(ISBLANK(AL2140),OR(NOT(ISBLANK(AN2140)),NOT(ISBLANK(AO2140)))),#N/A,
IF(ISBLANK(AL2140),"",
IF(AND(NOT(ISERROR(VLOOKUP(AL2140,MonsterTable!$A:$B,MATCH(MonsterTable!$B$1,MonsterTable!$A$1:$B$1,0),0))),OR(ISBLANK(AN2140),ISBLANK(AO2140))),#N/A,
IFERROR(VLOOKUP(AL2140,MonsterTable!$A:$B,MATCH(MonsterTable!$B$1,MonsterTable!$A$1:$B$1,0),0),
IF(OR(NOT(ISBLANK(AN2140)),ISBLANK(AO2140)),#N/A,
IF(AL2140="empty","empty",
VLOOKUP(AL2140,MonsterGroupTable!$A:$A,1,0)))))))</f>
        <v>703</v>
      </c>
      <c r="AN2140">
        <v>1</v>
      </c>
      <c r="AO2140">
        <v>1</v>
      </c>
      <c r="AP2140">
        <v>0</v>
      </c>
      <c r="AT2140" s="2" t="str">
        <f>IF(AND(ISBLANK(AS2140),OR(NOT(ISBLANK(AU2140)),NOT(ISBLANK(AV2140)))),#N/A,
IF(ISBLANK(AS2140),"",
IF(AND(NOT(ISERROR(VLOOKUP(AS2140,MonsterTable!$A:$B,MATCH(MonsterTable!$B$1,MonsterTable!$A$1:$B$1,0),0))),OR(ISBLANK(AU2140),ISBLANK(AV2140))),#N/A,
IFERROR(VLOOKUP(AS2140,MonsterTable!$A:$B,MATCH(MonsterTable!$B$1,MonsterTable!$A$1:$B$1,0),0),
IF(OR(NOT(ISBLANK(AU2140)),ISBLANK(AV2140)),#N/A,
IF(AS2140="empty","empty",
VLOOKUP(AS2140,MonsterGroupTable!$A:$A,1,0)))))))</f>
        <v/>
      </c>
      <c r="BA2140" s="2" t="str">
        <f>IF(AND(ISBLANK(AZ2140),OR(NOT(ISBLANK(BB2140)),NOT(ISBLANK(BC2140)))),#N/A,
IF(ISBLANK(AZ2140),"",
IF(AND(NOT(ISERROR(VLOOKUP(AZ2140,MonsterTable!$A:$B,MATCH(MonsterTable!$B$1,MonsterTable!$A$1:$B$1,0),0))),OR(ISBLANK(BB2140),ISBLANK(BC2140))),#N/A,
IFERROR(VLOOKUP(AZ2140,MonsterTable!$A:$B,MATCH(MonsterTable!$B$1,MonsterTable!$A$1:$B$1,0),0),
IF(OR(NOT(ISBLANK(BB2140)),ISBLANK(BC2140)),#N/A,
IF(AZ2140="empty","empty",
VLOOKUP(AZ2140,MonsterGroupTable!$A:$A,1,0)))))))</f>
        <v/>
      </c>
      <c r="BH2140" s="2" t="str">
        <f>IF(AND(ISBLANK(BG2140),OR(NOT(ISBLANK(BI2140)),NOT(ISBLANK(BJ2140)))),#N/A,
IF(ISBLANK(BG2140),"",
IF(AND(NOT(ISERROR(VLOOKUP(BG2140,MonsterTable!$A:$B,MATCH(MonsterTable!$B$1,MonsterTable!$A$1:$B$1,0),0))),OR(ISBLANK(BI2140),ISBLANK(BJ2140))),#N/A,
IFERROR(VLOOKUP(BG2140,MonsterTable!$A:$B,MATCH(MonsterTable!$B$1,MonsterTable!$A$1:$B$1,0),0),
IF(OR(NOT(ISBLANK(BI2140)),ISBLANK(BJ2140)),#N/A,
IF(BG2140="empty","empty",
VLOOKUP(BG2140,MonsterGroupTable!$A:$A,1,0)))))))</f>
        <v/>
      </c>
      <c r="BO2140" s="2" t="str">
        <f>IF(AND(ISBLANK(BN2140),OR(NOT(ISBLANK(BP2140)),NOT(ISBLANK(BQ2140)))),#N/A,
IF(ISBLANK(BN2140),"",
IF(AND(NOT(ISERROR(VLOOKUP(BN2140,MonsterTable!$A:$B,MATCH(MonsterTable!$B$1,MonsterTable!$A$1:$B$1,0),0))),OR(ISBLANK(BP2140),ISBLANK(BQ2140))),#N/A,
IFERROR(VLOOKUP(BN2140,MonsterTable!$A:$B,MATCH(MonsterTable!$B$1,MonsterTable!$A$1:$B$1,0),0),
IF(OR(NOT(ISBLANK(BP2140)),ISBLANK(BQ2140)),#N/A,
IF(BN2140="empty","empty",
VLOOKUP(BN2140,MonsterGroupTable!$A:$A,1,0)))))))</f>
        <v/>
      </c>
      <c r="BV2140" s="2" t="str">
        <f>IF(AND(ISBLANK(BU2140),OR(NOT(ISBLANK(BW2140)),NOT(ISBLANK(BX2140)))),#N/A,
IF(ISBLANK(BU2140),"",
IF(AND(NOT(ISERROR(VLOOKUP(BU2140,MonsterTable!$A:$B,MATCH(MonsterTable!$B$1,MonsterTable!$A$1:$B$1,0),0))),OR(ISBLANK(BW2140),ISBLANK(BX2140))),#N/A,
IFERROR(VLOOKUP(BU2140,MonsterTable!$A:$B,MATCH(MonsterTable!$B$1,MonsterTable!$A$1:$B$1,0),0),
IF(OR(NOT(ISBLANK(BW2140)),ISBLANK(BX2140)),#N/A,
IF(BU2140="empty","empty",
VLOOKUP(BU2140,MonsterGroupTable!$A:$A,1,0)))))))</f>
        <v/>
      </c>
      <c r="CC2140" s="2" t="str">
        <f>IF(AND(ISBLANK(CB2140),OR(NOT(ISBLANK(CD2140)),NOT(ISBLANK(CE2140)))),#N/A,
IF(ISBLANK(CB2140),"",
IF(AND(NOT(ISERROR(VLOOKUP(CB2140,MonsterTable!$A:$B,MATCH(MonsterTable!$B$1,MonsterTable!$A$1:$B$1,0),0))),OR(ISBLANK(CD2140),ISBLANK(CE2140))),#N/A,
IFERROR(VLOOKUP(CB2140,MonsterTable!$A:$B,MATCH(MonsterTable!$B$1,MonsterTable!$A$1:$B$1,0),0),
IF(OR(NOT(ISBLANK(CD2140)),ISBLANK(CE2140)),#N/A,
IF(CB2140="empty","empty",
VLOOKUP(CB2140,MonsterGroupTable!$A:$A,1,0)))))))</f>
        <v/>
      </c>
      <c r="CJ2140" s="2" t="str">
        <f>IF(AND(ISBLANK(CI2140),OR(NOT(ISBLANK(CK2140)),NOT(ISBLANK(CL2140)))),#N/A,
IF(ISBLANK(CI2140),"",
IF(AND(NOT(ISERROR(VLOOKUP(CI2140,MonsterTable!$A:$B,MATCH(MonsterTable!$B$1,MonsterTable!$A$1:$B$1,0),0))),OR(ISBLANK(CK2140),ISBLANK(CL2140))),#N/A,
IFERROR(VLOOKUP(CI2140,MonsterTable!$A:$B,MATCH(MonsterTable!$B$1,MonsterTable!$A$1:$B$1,0),0),
IF(OR(NOT(ISBLANK(CK2140)),ISBLANK(CL2140)),#N/A,
IF(CI2140="empty","empty",
VLOOKUP(CI2140,MonsterGroupTable!$A:$A,1,0)))))))</f>
        <v/>
      </c>
    </row>
    <row r="2141" spans="1:88">
      <c r="A2141">
        <v>70014</v>
      </c>
      <c r="B2141">
        <f t="shared" si="85"/>
        <v>1.1000000000000001</v>
      </c>
      <c r="C2141">
        <f t="shared" si="86"/>
        <v>1.1000000000000001</v>
      </c>
      <c r="F2141">
        <v>175</v>
      </c>
      <c r="G2141">
        <v>9999999</v>
      </c>
      <c r="H2141">
        <v>0</v>
      </c>
      <c r="I2141">
        <v>0</v>
      </c>
      <c r="J2141">
        <v>0</v>
      </c>
      <c r="K2141" t="s">
        <v>199</v>
      </c>
      <c r="L2141" t="s">
        <v>200</v>
      </c>
      <c r="M2141" t="s">
        <v>201</v>
      </c>
      <c r="N2141" t="s">
        <v>202</v>
      </c>
      <c r="O2141">
        <v>0</v>
      </c>
      <c r="P2141">
        <v>-4.75</v>
      </c>
      <c r="Q2141">
        <v>-3.5</v>
      </c>
      <c r="R2141">
        <v>-7.4</v>
      </c>
      <c r="S2141">
        <v>2</v>
      </c>
      <c r="T2141">
        <v>-13.5</v>
      </c>
      <c r="U2141">
        <v>2.2000000000000002</v>
      </c>
      <c r="V2141">
        <v>-9</v>
      </c>
      <c r="W2141" t="str">
        <f t="shared" si="76"/>
        <v>701,1,1,0,702,1,1,0,703,1,1,0</v>
      </c>
      <c r="X2141" s="1" t="s">
        <v>203</v>
      </c>
      <c r="Y2141" s="2">
        <f>IF(AND(ISBLANK(X2141),OR(NOT(ISBLANK(Z2141)),NOT(ISBLANK(AA2141)))),#N/A,
IF(ISBLANK(X2141),"",
IF(AND(NOT(ISERROR(VLOOKUP(X2141,MonsterTable!$A:$B,MATCH(MonsterTable!$B$1,MonsterTable!$A$1:$B$1,0),0))),OR(ISBLANK(Z2141),ISBLANK(AA2141))),#N/A,
IFERROR(VLOOKUP(X2141,MonsterTable!$A:$B,MATCH(MonsterTable!$B$1,MonsterTable!$A$1:$B$1,0),0),
IF(OR(NOT(ISBLANK(Z2141)),ISBLANK(AA2141)),#N/A,
IF(X2141="empty","empty",
VLOOKUP(X2141,MonsterGroupTable!$A:$A,1,0)))))))</f>
        <v>701</v>
      </c>
      <c r="Z2141">
        <v>1</v>
      </c>
      <c r="AA2141">
        <v>1</v>
      </c>
      <c r="AB2141">
        <v>0</v>
      </c>
      <c r="AE2141" s="1" t="s">
        <v>204</v>
      </c>
      <c r="AF2141" s="2">
        <f>IF(AND(ISBLANK(AE2141),OR(NOT(ISBLANK(AG2141)),NOT(ISBLANK(AH2141)))),#N/A,
IF(ISBLANK(AE2141),"",
IF(AND(NOT(ISERROR(VLOOKUP(AE2141,MonsterTable!$A:$B,MATCH(MonsterTable!$B$1,MonsterTable!$A$1:$B$1,0),0))),OR(ISBLANK(AG2141),ISBLANK(AH2141))),#N/A,
IFERROR(VLOOKUP(AE2141,MonsterTable!$A:$B,MATCH(MonsterTable!$B$1,MonsterTable!$A$1:$B$1,0),0),
IF(OR(NOT(ISBLANK(AG2141)),ISBLANK(AH2141)),#N/A,
IF(AE2141="empty","empty",
VLOOKUP(AE2141,MonsterGroupTable!$A:$A,1,0)))))))</f>
        <v>702</v>
      </c>
      <c r="AG2141">
        <v>1</v>
      </c>
      <c r="AH2141">
        <v>1</v>
      </c>
      <c r="AI2141">
        <v>0</v>
      </c>
      <c r="AL2141" s="1" t="s">
        <v>205</v>
      </c>
      <c r="AM2141" s="2">
        <f>IF(AND(ISBLANK(AL2141),OR(NOT(ISBLANK(AN2141)),NOT(ISBLANK(AO2141)))),#N/A,
IF(ISBLANK(AL2141),"",
IF(AND(NOT(ISERROR(VLOOKUP(AL2141,MonsterTable!$A:$B,MATCH(MonsterTable!$B$1,MonsterTable!$A$1:$B$1,0),0))),OR(ISBLANK(AN2141),ISBLANK(AO2141))),#N/A,
IFERROR(VLOOKUP(AL2141,MonsterTable!$A:$B,MATCH(MonsterTable!$B$1,MonsterTable!$A$1:$B$1,0),0),
IF(OR(NOT(ISBLANK(AN2141)),ISBLANK(AO2141)),#N/A,
IF(AL2141="empty","empty",
VLOOKUP(AL2141,MonsterGroupTable!$A:$A,1,0)))))))</f>
        <v>703</v>
      </c>
      <c r="AN2141">
        <v>1</v>
      </c>
      <c r="AO2141">
        <v>1</v>
      </c>
      <c r="AP2141">
        <v>0</v>
      </c>
      <c r="AT2141" s="2" t="str">
        <f>IF(AND(ISBLANK(AS2141),OR(NOT(ISBLANK(AU2141)),NOT(ISBLANK(AV2141)))),#N/A,
IF(ISBLANK(AS2141),"",
IF(AND(NOT(ISERROR(VLOOKUP(AS2141,MonsterTable!$A:$B,MATCH(MonsterTable!$B$1,MonsterTable!$A$1:$B$1,0),0))),OR(ISBLANK(AU2141),ISBLANK(AV2141))),#N/A,
IFERROR(VLOOKUP(AS2141,MonsterTable!$A:$B,MATCH(MonsterTable!$B$1,MonsterTable!$A$1:$B$1,0),0),
IF(OR(NOT(ISBLANK(AU2141)),ISBLANK(AV2141)),#N/A,
IF(AS2141="empty","empty",
VLOOKUP(AS2141,MonsterGroupTable!$A:$A,1,0)))))))</f>
        <v/>
      </c>
      <c r="BA2141" s="2" t="str">
        <f>IF(AND(ISBLANK(AZ2141),OR(NOT(ISBLANK(BB2141)),NOT(ISBLANK(BC2141)))),#N/A,
IF(ISBLANK(AZ2141),"",
IF(AND(NOT(ISERROR(VLOOKUP(AZ2141,MonsterTable!$A:$B,MATCH(MonsterTable!$B$1,MonsterTable!$A$1:$B$1,0),0))),OR(ISBLANK(BB2141),ISBLANK(BC2141))),#N/A,
IFERROR(VLOOKUP(AZ2141,MonsterTable!$A:$B,MATCH(MonsterTable!$B$1,MonsterTable!$A$1:$B$1,0),0),
IF(OR(NOT(ISBLANK(BB2141)),ISBLANK(BC2141)),#N/A,
IF(AZ2141="empty","empty",
VLOOKUP(AZ2141,MonsterGroupTable!$A:$A,1,0)))))))</f>
        <v/>
      </c>
      <c r="BH2141" s="2" t="str">
        <f>IF(AND(ISBLANK(BG2141),OR(NOT(ISBLANK(BI2141)),NOT(ISBLANK(BJ2141)))),#N/A,
IF(ISBLANK(BG2141),"",
IF(AND(NOT(ISERROR(VLOOKUP(BG2141,MonsterTable!$A:$B,MATCH(MonsterTable!$B$1,MonsterTable!$A$1:$B$1,0),0))),OR(ISBLANK(BI2141),ISBLANK(BJ2141))),#N/A,
IFERROR(VLOOKUP(BG2141,MonsterTable!$A:$B,MATCH(MonsterTable!$B$1,MonsterTable!$A$1:$B$1,0),0),
IF(OR(NOT(ISBLANK(BI2141)),ISBLANK(BJ2141)),#N/A,
IF(BG2141="empty","empty",
VLOOKUP(BG2141,MonsterGroupTable!$A:$A,1,0)))))))</f>
        <v/>
      </c>
      <c r="BO2141" s="2" t="str">
        <f>IF(AND(ISBLANK(BN2141),OR(NOT(ISBLANK(BP2141)),NOT(ISBLANK(BQ2141)))),#N/A,
IF(ISBLANK(BN2141),"",
IF(AND(NOT(ISERROR(VLOOKUP(BN2141,MonsterTable!$A:$B,MATCH(MonsterTable!$B$1,MonsterTable!$A$1:$B$1,0),0))),OR(ISBLANK(BP2141),ISBLANK(BQ2141))),#N/A,
IFERROR(VLOOKUP(BN2141,MonsterTable!$A:$B,MATCH(MonsterTable!$B$1,MonsterTable!$A$1:$B$1,0),0),
IF(OR(NOT(ISBLANK(BP2141)),ISBLANK(BQ2141)),#N/A,
IF(BN2141="empty","empty",
VLOOKUP(BN2141,MonsterGroupTable!$A:$A,1,0)))))))</f>
        <v/>
      </c>
      <c r="BV2141" s="2" t="str">
        <f>IF(AND(ISBLANK(BU2141),OR(NOT(ISBLANK(BW2141)),NOT(ISBLANK(BX2141)))),#N/A,
IF(ISBLANK(BU2141),"",
IF(AND(NOT(ISERROR(VLOOKUP(BU2141,MonsterTable!$A:$B,MATCH(MonsterTable!$B$1,MonsterTable!$A$1:$B$1,0),0))),OR(ISBLANK(BW2141),ISBLANK(BX2141))),#N/A,
IFERROR(VLOOKUP(BU2141,MonsterTable!$A:$B,MATCH(MonsterTable!$B$1,MonsterTable!$A$1:$B$1,0),0),
IF(OR(NOT(ISBLANK(BW2141)),ISBLANK(BX2141)),#N/A,
IF(BU2141="empty","empty",
VLOOKUP(BU2141,MonsterGroupTable!$A:$A,1,0)))))))</f>
        <v/>
      </c>
      <c r="CC2141" s="2" t="str">
        <f>IF(AND(ISBLANK(CB2141),OR(NOT(ISBLANK(CD2141)),NOT(ISBLANK(CE2141)))),#N/A,
IF(ISBLANK(CB2141),"",
IF(AND(NOT(ISERROR(VLOOKUP(CB2141,MonsterTable!$A:$B,MATCH(MonsterTable!$B$1,MonsterTable!$A$1:$B$1,0),0))),OR(ISBLANK(CD2141),ISBLANK(CE2141))),#N/A,
IFERROR(VLOOKUP(CB2141,MonsterTable!$A:$B,MATCH(MonsterTable!$B$1,MonsterTable!$A$1:$B$1,0),0),
IF(OR(NOT(ISBLANK(CD2141)),ISBLANK(CE2141)),#N/A,
IF(CB2141="empty","empty",
VLOOKUP(CB2141,MonsterGroupTable!$A:$A,1,0)))))))</f>
        <v/>
      </c>
      <c r="CJ2141" s="2" t="str">
        <f>IF(AND(ISBLANK(CI2141),OR(NOT(ISBLANK(CK2141)),NOT(ISBLANK(CL2141)))),#N/A,
IF(ISBLANK(CI2141),"",
IF(AND(NOT(ISERROR(VLOOKUP(CI2141,MonsterTable!$A:$B,MATCH(MonsterTable!$B$1,MonsterTable!$A$1:$B$1,0),0))),OR(ISBLANK(CK2141),ISBLANK(CL2141))),#N/A,
IFERROR(VLOOKUP(CI2141,MonsterTable!$A:$B,MATCH(MonsterTable!$B$1,MonsterTable!$A$1:$B$1,0),0),
IF(OR(NOT(ISBLANK(CK2141)),ISBLANK(CL2141)),#N/A,
IF(CI2141="empty","empty",
VLOOKUP(CI2141,MonsterGroupTable!$A:$A,1,0)))))))</f>
        <v/>
      </c>
    </row>
    <row r="2142" spans="1:88">
      <c r="A2142">
        <v>70015</v>
      </c>
      <c r="B2142">
        <f t="shared" si="85"/>
        <v>1.1000000000000001</v>
      </c>
      <c r="C2142">
        <f t="shared" si="86"/>
        <v>1.1000000000000001</v>
      </c>
      <c r="F2142">
        <v>180</v>
      </c>
      <c r="G2142">
        <v>9999999</v>
      </c>
      <c r="H2142">
        <v>0</v>
      </c>
      <c r="I2142">
        <v>0</v>
      </c>
      <c r="J2142">
        <v>0</v>
      </c>
      <c r="K2142" t="s">
        <v>199</v>
      </c>
      <c r="L2142" t="s">
        <v>200</v>
      </c>
      <c r="M2142" t="s">
        <v>201</v>
      </c>
      <c r="N2142" t="s">
        <v>202</v>
      </c>
      <c r="O2142">
        <v>0</v>
      </c>
      <c r="P2142">
        <v>-4.75</v>
      </c>
      <c r="Q2142">
        <v>-3.5</v>
      </c>
      <c r="R2142">
        <v>-7.4</v>
      </c>
      <c r="S2142">
        <v>2</v>
      </c>
      <c r="T2142">
        <v>-13.5</v>
      </c>
      <c r="U2142">
        <v>2.2000000000000002</v>
      </c>
      <c r="V2142">
        <v>-9</v>
      </c>
      <c r="W2142" t="str">
        <f t="shared" si="76"/>
        <v>701,1,1,0,702,1,1,0,703,1,1,0</v>
      </c>
      <c r="X2142" s="1" t="s">
        <v>203</v>
      </c>
      <c r="Y2142" s="2">
        <f>IF(AND(ISBLANK(X2142),OR(NOT(ISBLANK(Z2142)),NOT(ISBLANK(AA2142)))),#N/A,
IF(ISBLANK(X2142),"",
IF(AND(NOT(ISERROR(VLOOKUP(X2142,MonsterTable!$A:$B,MATCH(MonsterTable!$B$1,MonsterTable!$A$1:$B$1,0),0))),OR(ISBLANK(Z2142),ISBLANK(AA2142))),#N/A,
IFERROR(VLOOKUP(X2142,MonsterTable!$A:$B,MATCH(MonsterTable!$B$1,MonsterTable!$A$1:$B$1,0),0),
IF(OR(NOT(ISBLANK(Z2142)),ISBLANK(AA2142)),#N/A,
IF(X2142="empty","empty",
VLOOKUP(X2142,MonsterGroupTable!$A:$A,1,0)))))))</f>
        <v>701</v>
      </c>
      <c r="Z2142">
        <v>1</v>
      </c>
      <c r="AA2142">
        <v>1</v>
      </c>
      <c r="AB2142">
        <v>0</v>
      </c>
      <c r="AE2142" s="1" t="s">
        <v>204</v>
      </c>
      <c r="AF2142" s="2">
        <f>IF(AND(ISBLANK(AE2142),OR(NOT(ISBLANK(AG2142)),NOT(ISBLANK(AH2142)))),#N/A,
IF(ISBLANK(AE2142),"",
IF(AND(NOT(ISERROR(VLOOKUP(AE2142,MonsterTable!$A:$B,MATCH(MonsterTable!$B$1,MonsterTable!$A$1:$B$1,0),0))),OR(ISBLANK(AG2142),ISBLANK(AH2142))),#N/A,
IFERROR(VLOOKUP(AE2142,MonsterTable!$A:$B,MATCH(MonsterTable!$B$1,MonsterTable!$A$1:$B$1,0),0),
IF(OR(NOT(ISBLANK(AG2142)),ISBLANK(AH2142)),#N/A,
IF(AE2142="empty","empty",
VLOOKUP(AE2142,MonsterGroupTable!$A:$A,1,0)))))))</f>
        <v>702</v>
      </c>
      <c r="AG2142">
        <v>1</v>
      </c>
      <c r="AH2142">
        <v>1</v>
      </c>
      <c r="AI2142">
        <v>0</v>
      </c>
      <c r="AL2142" s="1" t="s">
        <v>205</v>
      </c>
      <c r="AM2142" s="2">
        <f>IF(AND(ISBLANK(AL2142),OR(NOT(ISBLANK(AN2142)),NOT(ISBLANK(AO2142)))),#N/A,
IF(ISBLANK(AL2142),"",
IF(AND(NOT(ISERROR(VLOOKUP(AL2142,MonsterTable!$A:$B,MATCH(MonsterTable!$B$1,MonsterTable!$A$1:$B$1,0),0))),OR(ISBLANK(AN2142),ISBLANK(AO2142))),#N/A,
IFERROR(VLOOKUP(AL2142,MonsterTable!$A:$B,MATCH(MonsterTable!$B$1,MonsterTable!$A$1:$B$1,0),0),
IF(OR(NOT(ISBLANK(AN2142)),ISBLANK(AO2142)),#N/A,
IF(AL2142="empty","empty",
VLOOKUP(AL2142,MonsterGroupTable!$A:$A,1,0)))))))</f>
        <v>703</v>
      </c>
      <c r="AN2142">
        <v>1</v>
      </c>
      <c r="AO2142">
        <v>1</v>
      </c>
      <c r="AP2142">
        <v>0</v>
      </c>
      <c r="AT2142" s="2" t="str">
        <f>IF(AND(ISBLANK(AS2142),OR(NOT(ISBLANK(AU2142)),NOT(ISBLANK(AV2142)))),#N/A,
IF(ISBLANK(AS2142),"",
IF(AND(NOT(ISERROR(VLOOKUP(AS2142,MonsterTable!$A:$B,MATCH(MonsterTable!$B$1,MonsterTable!$A$1:$B$1,0),0))),OR(ISBLANK(AU2142),ISBLANK(AV2142))),#N/A,
IFERROR(VLOOKUP(AS2142,MonsterTable!$A:$B,MATCH(MonsterTable!$B$1,MonsterTable!$A$1:$B$1,0),0),
IF(OR(NOT(ISBLANK(AU2142)),ISBLANK(AV2142)),#N/A,
IF(AS2142="empty","empty",
VLOOKUP(AS2142,MonsterGroupTable!$A:$A,1,0)))))))</f>
        <v/>
      </c>
      <c r="BA2142" s="2" t="str">
        <f>IF(AND(ISBLANK(AZ2142),OR(NOT(ISBLANK(BB2142)),NOT(ISBLANK(BC2142)))),#N/A,
IF(ISBLANK(AZ2142),"",
IF(AND(NOT(ISERROR(VLOOKUP(AZ2142,MonsterTable!$A:$B,MATCH(MonsterTable!$B$1,MonsterTable!$A$1:$B$1,0),0))),OR(ISBLANK(BB2142),ISBLANK(BC2142))),#N/A,
IFERROR(VLOOKUP(AZ2142,MonsterTable!$A:$B,MATCH(MonsterTable!$B$1,MonsterTable!$A$1:$B$1,0),0),
IF(OR(NOT(ISBLANK(BB2142)),ISBLANK(BC2142)),#N/A,
IF(AZ2142="empty","empty",
VLOOKUP(AZ2142,MonsterGroupTable!$A:$A,1,0)))))))</f>
        <v/>
      </c>
      <c r="BH2142" s="2" t="str">
        <f>IF(AND(ISBLANK(BG2142),OR(NOT(ISBLANK(BI2142)),NOT(ISBLANK(BJ2142)))),#N/A,
IF(ISBLANK(BG2142),"",
IF(AND(NOT(ISERROR(VLOOKUP(BG2142,MonsterTable!$A:$B,MATCH(MonsterTable!$B$1,MonsterTable!$A$1:$B$1,0),0))),OR(ISBLANK(BI2142),ISBLANK(BJ2142))),#N/A,
IFERROR(VLOOKUP(BG2142,MonsterTable!$A:$B,MATCH(MonsterTable!$B$1,MonsterTable!$A$1:$B$1,0),0),
IF(OR(NOT(ISBLANK(BI2142)),ISBLANK(BJ2142)),#N/A,
IF(BG2142="empty","empty",
VLOOKUP(BG2142,MonsterGroupTable!$A:$A,1,0)))))))</f>
        <v/>
      </c>
      <c r="BO2142" s="2" t="str">
        <f>IF(AND(ISBLANK(BN2142),OR(NOT(ISBLANK(BP2142)),NOT(ISBLANK(BQ2142)))),#N/A,
IF(ISBLANK(BN2142),"",
IF(AND(NOT(ISERROR(VLOOKUP(BN2142,MonsterTable!$A:$B,MATCH(MonsterTable!$B$1,MonsterTable!$A$1:$B$1,0),0))),OR(ISBLANK(BP2142),ISBLANK(BQ2142))),#N/A,
IFERROR(VLOOKUP(BN2142,MonsterTable!$A:$B,MATCH(MonsterTable!$B$1,MonsterTable!$A$1:$B$1,0),0),
IF(OR(NOT(ISBLANK(BP2142)),ISBLANK(BQ2142)),#N/A,
IF(BN2142="empty","empty",
VLOOKUP(BN2142,MonsterGroupTable!$A:$A,1,0)))))))</f>
        <v/>
      </c>
      <c r="BV2142" s="2" t="str">
        <f>IF(AND(ISBLANK(BU2142),OR(NOT(ISBLANK(BW2142)),NOT(ISBLANK(BX2142)))),#N/A,
IF(ISBLANK(BU2142),"",
IF(AND(NOT(ISERROR(VLOOKUP(BU2142,MonsterTable!$A:$B,MATCH(MonsterTable!$B$1,MonsterTable!$A$1:$B$1,0),0))),OR(ISBLANK(BW2142),ISBLANK(BX2142))),#N/A,
IFERROR(VLOOKUP(BU2142,MonsterTable!$A:$B,MATCH(MonsterTable!$B$1,MonsterTable!$A$1:$B$1,0),0),
IF(OR(NOT(ISBLANK(BW2142)),ISBLANK(BX2142)),#N/A,
IF(BU2142="empty","empty",
VLOOKUP(BU2142,MonsterGroupTable!$A:$A,1,0)))))))</f>
        <v/>
      </c>
      <c r="CC2142" s="2" t="str">
        <f>IF(AND(ISBLANK(CB2142),OR(NOT(ISBLANK(CD2142)),NOT(ISBLANK(CE2142)))),#N/A,
IF(ISBLANK(CB2142),"",
IF(AND(NOT(ISERROR(VLOOKUP(CB2142,MonsterTable!$A:$B,MATCH(MonsterTable!$B$1,MonsterTable!$A$1:$B$1,0),0))),OR(ISBLANK(CD2142),ISBLANK(CE2142))),#N/A,
IFERROR(VLOOKUP(CB2142,MonsterTable!$A:$B,MATCH(MonsterTable!$B$1,MonsterTable!$A$1:$B$1,0),0),
IF(OR(NOT(ISBLANK(CD2142)),ISBLANK(CE2142)),#N/A,
IF(CB2142="empty","empty",
VLOOKUP(CB2142,MonsterGroupTable!$A:$A,1,0)))))))</f>
        <v/>
      </c>
      <c r="CJ2142" s="2" t="str">
        <f>IF(AND(ISBLANK(CI2142),OR(NOT(ISBLANK(CK2142)),NOT(ISBLANK(CL2142)))),#N/A,
IF(ISBLANK(CI2142),"",
IF(AND(NOT(ISERROR(VLOOKUP(CI2142,MonsterTable!$A:$B,MATCH(MonsterTable!$B$1,MonsterTable!$A$1:$B$1,0),0))),OR(ISBLANK(CK2142),ISBLANK(CL2142))),#N/A,
IFERROR(VLOOKUP(CI2142,MonsterTable!$A:$B,MATCH(MonsterTable!$B$1,MonsterTable!$A$1:$B$1,0),0),
IF(OR(NOT(ISBLANK(CK2142)),ISBLANK(CL2142)),#N/A,
IF(CI2142="empty","empty",
VLOOKUP(CI2142,MonsterGroupTable!$A:$A,1,0)))))))</f>
        <v/>
      </c>
    </row>
    <row r="2143" spans="1:88">
      <c r="A2143">
        <v>70016</v>
      </c>
      <c r="B2143">
        <f t="shared" si="85"/>
        <v>1.1000000000000001</v>
      </c>
      <c r="C2143">
        <f t="shared" si="86"/>
        <v>1.1000000000000001</v>
      </c>
      <c r="F2143">
        <v>185</v>
      </c>
      <c r="G2143">
        <v>9999999</v>
      </c>
      <c r="H2143">
        <v>0</v>
      </c>
      <c r="I2143">
        <v>0</v>
      </c>
      <c r="J2143">
        <v>0</v>
      </c>
      <c r="K2143" t="s">
        <v>199</v>
      </c>
      <c r="L2143" t="s">
        <v>200</v>
      </c>
      <c r="M2143" t="s">
        <v>201</v>
      </c>
      <c r="N2143" t="s">
        <v>202</v>
      </c>
      <c r="O2143">
        <v>0</v>
      </c>
      <c r="P2143">
        <v>-4.75</v>
      </c>
      <c r="Q2143">
        <v>-3.5</v>
      </c>
      <c r="R2143">
        <v>-7.4</v>
      </c>
      <c r="S2143">
        <v>2</v>
      </c>
      <c r="T2143">
        <v>-13.5</v>
      </c>
      <c r="U2143">
        <v>2.2000000000000002</v>
      </c>
      <c r="V2143">
        <v>-9</v>
      </c>
      <c r="W2143" t="str">
        <f t="shared" si="76"/>
        <v>701,1,1,0,702,1,1,0,703,1,1,0</v>
      </c>
      <c r="X2143" s="1" t="s">
        <v>203</v>
      </c>
      <c r="Y2143" s="2">
        <f>IF(AND(ISBLANK(X2143),OR(NOT(ISBLANK(Z2143)),NOT(ISBLANK(AA2143)))),#N/A,
IF(ISBLANK(X2143),"",
IF(AND(NOT(ISERROR(VLOOKUP(X2143,MonsterTable!$A:$B,MATCH(MonsterTable!$B$1,MonsterTable!$A$1:$B$1,0),0))),OR(ISBLANK(Z2143),ISBLANK(AA2143))),#N/A,
IFERROR(VLOOKUP(X2143,MonsterTable!$A:$B,MATCH(MonsterTable!$B$1,MonsterTable!$A$1:$B$1,0),0),
IF(OR(NOT(ISBLANK(Z2143)),ISBLANK(AA2143)),#N/A,
IF(X2143="empty","empty",
VLOOKUP(X2143,MonsterGroupTable!$A:$A,1,0)))))))</f>
        <v>701</v>
      </c>
      <c r="Z2143">
        <v>1</v>
      </c>
      <c r="AA2143">
        <v>1</v>
      </c>
      <c r="AB2143">
        <v>0</v>
      </c>
      <c r="AE2143" s="1" t="s">
        <v>204</v>
      </c>
      <c r="AF2143" s="2">
        <f>IF(AND(ISBLANK(AE2143),OR(NOT(ISBLANK(AG2143)),NOT(ISBLANK(AH2143)))),#N/A,
IF(ISBLANK(AE2143),"",
IF(AND(NOT(ISERROR(VLOOKUP(AE2143,MonsterTable!$A:$B,MATCH(MonsterTable!$B$1,MonsterTable!$A$1:$B$1,0),0))),OR(ISBLANK(AG2143),ISBLANK(AH2143))),#N/A,
IFERROR(VLOOKUP(AE2143,MonsterTable!$A:$B,MATCH(MonsterTable!$B$1,MonsterTable!$A$1:$B$1,0),0),
IF(OR(NOT(ISBLANK(AG2143)),ISBLANK(AH2143)),#N/A,
IF(AE2143="empty","empty",
VLOOKUP(AE2143,MonsterGroupTable!$A:$A,1,0)))))))</f>
        <v>702</v>
      </c>
      <c r="AG2143">
        <v>1</v>
      </c>
      <c r="AH2143">
        <v>1</v>
      </c>
      <c r="AI2143">
        <v>0</v>
      </c>
      <c r="AL2143" s="1" t="s">
        <v>205</v>
      </c>
      <c r="AM2143" s="2">
        <f>IF(AND(ISBLANK(AL2143),OR(NOT(ISBLANK(AN2143)),NOT(ISBLANK(AO2143)))),#N/A,
IF(ISBLANK(AL2143),"",
IF(AND(NOT(ISERROR(VLOOKUP(AL2143,MonsterTable!$A:$B,MATCH(MonsterTable!$B$1,MonsterTable!$A$1:$B$1,0),0))),OR(ISBLANK(AN2143),ISBLANK(AO2143))),#N/A,
IFERROR(VLOOKUP(AL2143,MonsterTable!$A:$B,MATCH(MonsterTable!$B$1,MonsterTable!$A$1:$B$1,0),0),
IF(OR(NOT(ISBLANK(AN2143)),ISBLANK(AO2143)),#N/A,
IF(AL2143="empty","empty",
VLOOKUP(AL2143,MonsterGroupTable!$A:$A,1,0)))))))</f>
        <v>703</v>
      </c>
      <c r="AN2143">
        <v>1</v>
      </c>
      <c r="AO2143">
        <v>1</v>
      </c>
      <c r="AP2143">
        <v>0</v>
      </c>
      <c r="AT2143" s="2" t="str">
        <f>IF(AND(ISBLANK(AS2143),OR(NOT(ISBLANK(AU2143)),NOT(ISBLANK(AV2143)))),#N/A,
IF(ISBLANK(AS2143),"",
IF(AND(NOT(ISERROR(VLOOKUP(AS2143,MonsterTable!$A:$B,MATCH(MonsterTable!$B$1,MonsterTable!$A$1:$B$1,0),0))),OR(ISBLANK(AU2143),ISBLANK(AV2143))),#N/A,
IFERROR(VLOOKUP(AS2143,MonsterTable!$A:$B,MATCH(MonsterTable!$B$1,MonsterTable!$A$1:$B$1,0),0),
IF(OR(NOT(ISBLANK(AU2143)),ISBLANK(AV2143)),#N/A,
IF(AS2143="empty","empty",
VLOOKUP(AS2143,MonsterGroupTable!$A:$A,1,0)))))))</f>
        <v/>
      </c>
      <c r="BA2143" s="2" t="str">
        <f>IF(AND(ISBLANK(AZ2143),OR(NOT(ISBLANK(BB2143)),NOT(ISBLANK(BC2143)))),#N/A,
IF(ISBLANK(AZ2143),"",
IF(AND(NOT(ISERROR(VLOOKUP(AZ2143,MonsterTable!$A:$B,MATCH(MonsterTable!$B$1,MonsterTable!$A$1:$B$1,0),0))),OR(ISBLANK(BB2143),ISBLANK(BC2143))),#N/A,
IFERROR(VLOOKUP(AZ2143,MonsterTable!$A:$B,MATCH(MonsterTable!$B$1,MonsterTable!$A$1:$B$1,0),0),
IF(OR(NOT(ISBLANK(BB2143)),ISBLANK(BC2143)),#N/A,
IF(AZ2143="empty","empty",
VLOOKUP(AZ2143,MonsterGroupTable!$A:$A,1,0)))))))</f>
        <v/>
      </c>
      <c r="BH2143" s="2" t="str">
        <f>IF(AND(ISBLANK(BG2143),OR(NOT(ISBLANK(BI2143)),NOT(ISBLANK(BJ2143)))),#N/A,
IF(ISBLANK(BG2143),"",
IF(AND(NOT(ISERROR(VLOOKUP(BG2143,MonsterTable!$A:$B,MATCH(MonsterTable!$B$1,MonsterTable!$A$1:$B$1,0),0))),OR(ISBLANK(BI2143),ISBLANK(BJ2143))),#N/A,
IFERROR(VLOOKUP(BG2143,MonsterTable!$A:$B,MATCH(MonsterTable!$B$1,MonsterTable!$A$1:$B$1,0),0),
IF(OR(NOT(ISBLANK(BI2143)),ISBLANK(BJ2143)),#N/A,
IF(BG2143="empty","empty",
VLOOKUP(BG2143,MonsterGroupTable!$A:$A,1,0)))))))</f>
        <v/>
      </c>
      <c r="BO2143" s="2" t="str">
        <f>IF(AND(ISBLANK(BN2143),OR(NOT(ISBLANK(BP2143)),NOT(ISBLANK(BQ2143)))),#N/A,
IF(ISBLANK(BN2143),"",
IF(AND(NOT(ISERROR(VLOOKUP(BN2143,MonsterTable!$A:$B,MATCH(MonsterTable!$B$1,MonsterTable!$A$1:$B$1,0),0))),OR(ISBLANK(BP2143),ISBLANK(BQ2143))),#N/A,
IFERROR(VLOOKUP(BN2143,MonsterTable!$A:$B,MATCH(MonsterTable!$B$1,MonsterTable!$A$1:$B$1,0),0),
IF(OR(NOT(ISBLANK(BP2143)),ISBLANK(BQ2143)),#N/A,
IF(BN2143="empty","empty",
VLOOKUP(BN2143,MonsterGroupTable!$A:$A,1,0)))))))</f>
        <v/>
      </c>
      <c r="BV2143" s="2" t="str">
        <f>IF(AND(ISBLANK(BU2143),OR(NOT(ISBLANK(BW2143)),NOT(ISBLANK(BX2143)))),#N/A,
IF(ISBLANK(BU2143),"",
IF(AND(NOT(ISERROR(VLOOKUP(BU2143,MonsterTable!$A:$B,MATCH(MonsterTable!$B$1,MonsterTable!$A$1:$B$1,0),0))),OR(ISBLANK(BW2143),ISBLANK(BX2143))),#N/A,
IFERROR(VLOOKUP(BU2143,MonsterTable!$A:$B,MATCH(MonsterTable!$B$1,MonsterTable!$A$1:$B$1,0),0),
IF(OR(NOT(ISBLANK(BW2143)),ISBLANK(BX2143)),#N/A,
IF(BU2143="empty","empty",
VLOOKUP(BU2143,MonsterGroupTable!$A:$A,1,0)))))))</f>
        <v/>
      </c>
      <c r="CC2143" s="2" t="str">
        <f>IF(AND(ISBLANK(CB2143),OR(NOT(ISBLANK(CD2143)),NOT(ISBLANK(CE2143)))),#N/A,
IF(ISBLANK(CB2143),"",
IF(AND(NOT(ISERROR(VLOOKUP(CB2143,MonsterTable!$A:$B,MATCH(MonsterTable!$B$1,MonsterTable!$A$1:$B$1,0),0))),OR(ISBLANK(CD2143),ISBLANK(CE2143))),#N/A,
IFERROR(VLOOKUP(CB2143,MonsterTable!$A:$B,MATCH(MonsterTable!$B$1,MonsterTable!$A$1:$B$1,0),0),
IF(OR(NOT(ISBLANK(CD2143)),ISBLANK(CE2143)),#N/A,
IF(CB2143="empty","empty",
VLOOKUP(CB2143,MonsterGroupTable!$A:$A,1,0)))))))</f>
        <v/>
      </c>
      <c r="CJ2143" s="2" t="str">
        <f>IF(AND(ISBLANK(CI2143),OR(NOT(ISBLANK(CK2143)),NOT(ISBLANK(CL2143)))),#N/A,
IF(ISBLANK(CI2143),"",
IF(AND(NOT(ISERROR(VLOOKUP(CI2143,MonsterTable!$A:$B,MATCH(MonsterTable!$B$1,MonsterTable!$A$1:$B$1,0),0))),OR(ISBLANK(CK2143),ISBLANK(CL2143))),#N/A,
IFERROR(VLOOKUP(CI2143,MonsterTable!$A:$B,MATCH(MonsterTable!$B$1,MonsterTable!$A$1:$B$1,0),0),
IF(OR(NOT(ISBLANK(CK2143)),ISBLANK(CL2143)),#N/A,
IF(CI2143="empty","empty",
VLOOKUP(CI2143,MonsterGroupTable!$A:$A,1,0)))))))</f>
        <v/>
      </c>
    </row>
    <row r="2144" spans="1:88">
      <c r="A2144">
        <v>70017</v>
      </c>
      <c r="B2144">
        <f t="shared" ref="B2144:B2157" si="87">IF(MOD(A2144,10)=0,1.2,1.1)</f>
        <v>1.1000000000000001</v>
      </c>
      <c r="C2144">
        <f t="shared" ref="C2144:C2157" si="88">IF(MOD(B2144,10)=0,1.2,1.1)</f>
        <v>1.1000000000000001</v>
      </c>
      <c r="F2144">
        <v>190</v>
      </c>
      <c r="G2144">
        <v>9999999</v>
      </c>
      <c r="H2144">
        <v>0</v>
      </c>
      <c r="I2144">
        <v>0</v>
      </c>
      <c r="J2144">
        <v>0</v>
      </c>
      <c r="K2144" t="s">
        <v>199</v>
      </c>
      <c r="L2144" t="s">
        <v>200</v>
      </c>
      <c r="M2144" t="s">
        <v>201</v>
      </c>
      <c r="N2144" t="s">
        <v>202</v>
      </c>
      <c r="O2144">
        <v>0</v>
      </c>
      <c r="P2144">
        <v>-4.75</v>
      </c>
      <c r="Q2144">
        <v>-3.5</v>
      </c>
      <c r="R2144">
        <v>-7.4</v>
      </c>
      <c r="S2144">
        <v>2</v>
      </c>
      <c r="T2144">
        <v>-13.5</v>
      </c>
      <c r="U2144">
        <v>2.2000000000000002</v>
      </c>
      <c r="V2144">
        <v>-9</v>
      </c>
      <c r="W2144" t="str">
        <f t="shared" ref="W2144:W2157" si="89">Y2144&amp;IF(ISBLANK(Z2144),"",","&amp;Z2144)&amp;IF(ISBLANK(AA2144),"",","&amp;AA2144)&amp;IF(ISBLANK(AB2144),"",","&amp;AB2144)&amp;IF(ISBLANK(AC2144),"",","&amp;AC2144)&amp;IF(ISBLANK(AD2144),"",","&amp;AD2144)
&amp;IF(LEN(AF2144)=0,"",","&amp;AF2144)&amp;IF(ISBLANK(AG2144),"",","&amp;AG2144)&amp;IF(ISBLANK(AH2144),"",","&amp;AH2144)&amp;IF(ISBLANK(AI2144),"",","&amp;AI2144)&amp;IF(ISBLANK(AJ2144),"",","&amp;AJ2144)&amp;IF(ISBLANK(AK2144),"",","&amp;AK2144)
&amp;IF(LEN(AM2144)=0,"",","&amp;AM2144)&amp;IF(ISBLANK(AN2144),"",","&amp;AN2144)&amp;IF(ISBLANK(AO2144),"",","&amp;AO2144)&amp;IF(ISBLANK(AP2144),"",","&amp;AP2144)&amp;IF(ISBLANK(AQ2144),"",","&amp;AQ2144)&amp;IF(ISBLANK(AR2144),"",","&amp;AR2144)
&amp;IF(LEN(AT2144)=0,"",","&amp;AT2144)&amp;IF(ISBLANK(AU2144),"",","&amp;AU2144)&amp;IF(ISBLANK(AV2144),"",","&amp;AV2144)&amp;IF(ISBLANK(AW2144),"",","&amp;AW2144)&amp;IF(ISBLANK(AX2144),"",","&amp;AX2144)&amp;IF(ISBLANK(AY2144),"",","&amp;AY2144)
&amp;IF(LEN(BA2144)=0,"",","&amp;BA2144)&amp;IF(ISBLANK(BB2144),"",","&amp;BB2144)&amp;IF(ISBLANK(BC2144),"",","&amp;BC2144)&amp;IF(ISBLANK(BD2144),"",","&amp;BD2144)&amp;IF(ISBLANK(BE2144),"",","&amp;BE2144)&amp;IF(ISBLANK(BF2144),"",","&amp;BF2144)
&amp;IF(LEN(BH2144)=0,"",","&amp;BH2144)&amp;IF(ISBLANK(BI2144),"",","&amp;BI2144)&amp;IF(ISBLANK(BJ2144),"",","&amp;BJ2144)&amp;IF(ISBLANK(BK2144),"",","&amp;BK2144)&amp;IF(ISBLANK(BL2144),"",","&amp;BL2144)&amp;IF(ISBLANK(BM2144),"",","&amp;BM2144)
&amp;IF(LEN(BO2144)=0,"",","&amp;BO2144)&amp;IF(ISBLANK(BP2144),"",","&amp;BP2144)&amp;IF(ISBLANK(BQ2144),"",","&amp;BQ2144)&amp;IF(ISBLANK(BR2144),"",","&amp;BR2144)&amp;IF(ISBLANK(BS2144),"",","&amp;BS2144)&amp;IF(ISBLANK(BT2144),"",","&amp;BT2144)
&amp;IF(LEN(BV2144)=0,"",","&amp;BV2144)&amp;IF(ISBLANK(BW2144),"",","&amp;BW2144)&amp;IF(ISBLANK(BX2144),"",","&amp;BX2144)&amp;IF(ISBLANK(BY2144),"",","&amp;BY2144)&amp;IF(ISBLANK(BZ2144),"",","&amp;BZ2144)&amp;IF(ISBLANK(CA2144),"",","&amp;CA2144)
&amp;IF(LEN(CC2144)=0,"",","&amp;CC2144)&amp;IF(ISBLANK(CD2144),"",","&amp;CD2144)&amp;IF(ISBLANK(CE2144),"",","&amp;CE2144)&amp;IF(ISBLANK(CF2144),"",","&amp;CF2144)&amp;IF(ISBLANK(CG2144),"",","&amp;CG2144)&amp;IF(ISBLANK(CH2144),"",","&amp;CH2144)
&amp;IF(LEN(CJ2144)=0,"",","&amp;CJ2144)&amp;IF(ISBLANK(CK2144),"",","&amp;CK2144)&amp;IF(ISBLANK(CL2144),"",","&amp;CL2144)&amp;IF(ISBLANK(CM2144),"",","&amp;CM2144)&amp;IF(ISBLANK(CN2144),"",","&amp;CN2144)&amp;IF(ISBLANK(CO2144),"",","&amp;CO2144)</f>
        <v>701,1,1,0,702,1,1,0,703,1,1,0</v>
      </c>
      <c r="X2144" s="1" t="s">
        <v>173</v>
      </c>
      <c r="Y2144" s="2">
        <f>IF(AND(ISBLANK(X2144),OR(NOT(ISBLANK(Z2144)),NOT(ISBLANK(AA2144)))),#N/A,
IF(ISBLANK(X2144),"",
IF(AND(NOT(ISERROR(VLOOKUP(X2144,MonsterTable!$A:$B,MATCH(MonsterTable!$B$1,MonsterTable!$A$1:$B$1,0),0))),OR(ISBLANK(Z2144),ISBLANK(AA2144))),#N/A,
IFERROR(VLOOKUP(X2144,MonsterTable!$A:$B,MATCH(MonsterTable!$B$1,MonsterTable!$A$1:$B$1,0),0),
IF(OR(NOT(ISBLANK(Z2144)),ISBLANK(AA2144)),#N/A,
IF(X2144="empty","empty",
VLOOKUP(X2144,MonsterGroupTable!$A:$A,1,0)))))))</f>
        <v>701</v>
      </c>
      <c r="Z2144">
        <v>1</v>
      </c>
      <c r="AA2144">
        <v>1</v>
      </c>
      <c r="AB2144">
        <v>0</v>
      </c>
      <c r="AE2144" s="1" t="s">
        <v>174</v>
      </c>
      <c r="AF2144" s="2">
        <f>IF(AND(ISBLANK(AE2144),OR(NOT(ISBLANK(AG2144)),NOT(ISBLANK(AH2144)))),#N/A,
IF(ISBLANK(AE2144),"",
IF(AND(NOT(ISERROR(VLOOKUP(AE2144,MonsterTable!$A:$B,MATCH(MonsterTable!$B$1,MonsterTable!$A$1:$B$1,0),0))),OR(ISBLANK(AG2144),ISBLANK(AH2144))),#N/A,
IFERROR(VLOOKUP(AE2144,MonsterTable!$A:$B,MATCH(MonsterTable!$B$1,MonsterTable!$A$1:$B$1,0),0),
IF(OR(NOT(ISBLANK(AG2144)),ISBLANK(AH2144)),#N/A,
IF(AE2144="empty","empty",
VLOOKUP(AE2144,MonsterGroupTable!$A:$A,1,0)))))))</f>
        <v>702</v>
      </c>
      <c r="AG2144">
        <v>1</v>
      </c>
      <c r="AH2144">
        <v>1</v>
      </c>
      <c r="AI2144">
        <v>0</v>
      </c>
      <c r="AL2144" s="1" t="s">
        <v>175</v>
      </c>
      <c r="AM2144" s="2">
        <f>IF(AND(ISBLANK(AL2144),OR(NOT(ISBLANK(AN2144)),NOT(ISBLANK(AO2144)))),#N/A,
IF(ISBLANK(AL2144),"",
IF(AND(NOT(ISERROR(VLOOKUP(AL2144,MonsterTable!$A:$B,MATCH(MonsterTable!$B$1,MonsterTable!$A$1:$B$1,0),0))),OR(ISBLANK(AN2144),ISBLANK(AO2144))),#N/A,
IFERROR(VLOOKUP(AL2144,MonsterTable!$A:$B,MATCH(MonsterTable!$B$1,MonsterTable!$A$1:$B$1,0),0),
IF(OR(NOT(ISBLANK(AN2144)),ISBLANK(AO2144)),#N/A,
IF(AL2144="empty","empty",
VLOOKUP(AL2144,MonsterGroupTable!$A:$A,1,0)))))))</f>
        <v>703</v>
      </c>
      <c r="AN2144">
        <v>1</v>
      </c>
      <c r="AO2144">
        <v>1</v>
      </c>
      <c r="AP2144">
        <v>0</v>
      </c>
      <c r="AT2144" s="2" t="str">
        <f>IF(AND(ISBLANK(AS2144),OR(NOT(ISBLANK(AU2144)),NOT(ISBLANK(AV2144)))),#N/A,
IF(ISBLANK(AS2144),"",
IF(AND(NOT(ISERROR(VLOOKUP(AS2144,MonsterTable!$A:$B,MATCH(MonsterTable!$B$1,MonsterTable!$A$1:$B$1,0),0))),OR(ISBLANK(AU2144),ISBLANK(AV2144))),#N/A,
IFERROR(VLOOKUP(AS2144,MonsterTable!$A:$B,MATCH(MonsterTable!$B$1,MonsterTable!$A$1:$B$1,0),0),
IF(OR(NOT(ISBLANK(AU2144)),ISBLANK(AV2144)),#N/A,
IF(AS2144="empty","empty",
VLOOKUP(AS2144,MonsterGroupTable!$A:$A,1,0)))))))</f>
        <v/>
      </c>
      <c r="BA2144" s="2" t="str">
        <f>IF(AND(ISBLANK(AZ2144),OR(NOT(ISBLANK(BB2144)),NOT(ISBLANK(BC2144)))),#N/A,
IF(ISBLANK(AZ2144),"",
IF(AND(NOT(ISERROR(VLOOKUP(AZ2144,MonsterTable!$A:$B,MATCH(MonsterTable!$B$1,MonsterTable!$A$1:$B$1,0),0))),OR(ISBLANK(BB2144),ISBLANK(BC2144))),#N/A,
IFERROR(VLOOKUP(AZ2144,MonsterTable!$A:$B,MATCH(MonsterTable!$B$1,MonsterTable!$A$1:$B$1,0),0),
IF(OR(NOT(ISBLANK(BB2144)),ISBLANK(BC2144)),#N/A,
IF(AZ2144="empty","empty",
VLOOKUP(AZ2144,MonsterGroupTable!$A:$A,1,0)))))))</f>
        <v/>
      </c>
      <c r="BH2144" s="2" t="str">
        <f>IF(AND(ISBLANK(BG2144),OR(NOT(ISBLANK(BI2144)),NOT(ISBLANK(BJ2144)))),#N/A,
IF(ISBLANK(BG2144),"",
IF(AND(NOT(ISERROR(VLOOKUP(BG2144,MonsterTable!$A:$B,MATCH(MonsterTable!$B$1,MonsterTable!$A$1:$B$1,0),0))),OR(ISBLANK(BI2144),ISBLANK(BJ2144))),#N/A,
IFERROR(VLOOKUP(BG2144,MonsterTable!$A:$B,MATCH(MonsterTable!$B$1,MonsterTable!$A$1:$B$1,0),0),
IF(OR(NOT(ISBLANK(BI2144)),ISBLANK(BJ2144)),#N/A,
IF(BG2144="empty","empty",
VLOOKUP(BG2144,MonsterGroupTable!$A:$A,1,0)))))))</f>
        <v/>
      </c>
      <c r="BO2144" s="2" t="str">
        <f>IF(AND(ISBLANK(BN2144),OR(NOT(ISBLANK(BP2144)),NOT(ISBLANK(BQ2144)))),#N/A,
IF(ISBLANK(BN2144),"",
IF(AND(NOT(ISERROR(VLOOKUP(BN2144,MonsterTable!$A:$B,MATCH(MonsterTable!$B$1,MonsterTable!$A$1:$B$1,0),0))),OR(ISBLANK(BP2144),ISBLANK(BQ2144))),#N/A,
IFERROR(VLOOKUP(BN2144,MonsterTable!$A:$B,MATCH(MonsterTable!$B$1,MonsterTable!$A$1:$B$1,0),0),
IF(OR(NOT(ISBLANK(BP2144)),ISBLANK(BQ2144)),#N/A,
IF(BN2144="empty","empty",
VLOOKUP(BN2144,MonsterGroupTable!$A:$A,1,0)))))))</f>
        <v/>
      </c>
      <c r="BV2144" s="2" t="str">
        <f>IF(AND(ISBLANK(BU2144),OR(NOT(ISBLANK(BW2144)),NOT(ISBLANK(BX2144)))),#N/A,
IF(ISBLANK(BU2144),"",
IF(AND(NOT(ISERROR(VLOOKUP(BU2144,MonsterTable!$A:$B,MATCH(MonsterTable!$B$1,MonsterTable!$A$1:$B$1,0),0))),OR(ISBLANK(BW2144),ISBLANK(BX2144))),#N/A,
IFERROR(VLOOKUP(BU2144,MonsterTable!$A:$B,MATCH(MonsterTable!$B$1,MonsterTable!$A$1:$B$1,0),0),
IF(OR(NOT(ISBLANK(BW2144)),ISBLANK(BX2144)),#N/A,
IF(BU2144="empty","empty",
VLOOKUP(BU2144,MonsterGroupTable!$A:$A,1,0)))))))</f>
        <v/>
      </c>
      <c r="CC2144" s="2" t="str">
        <f>IF(AND(ISBLANK(CB2144),OR(NOT(ISBLANK(CD2144)),NOT(ISBLANK(CE2144)))),#N/A,
IF(ISBLANK(CB2144),"",
IF(AND(NOT(ISERROR(VLOOKUP(CB2144,MonsterTable!$A:$B,MATCH(MonsterTable!$B$1,MonsterTable!$A$1:$B$1,0),0))),OR(ISBLANK(CD2144),ISBLANK(CE2144))),#N/A,
IFERROR(VLOOKUP(CB2144,MonsterTable!$A:$B,MATCH(MonsterTable!$B$1,MonsterTable!$A$1:$B$1,0),0),
IF(OR(NOT(ISBLANK(CD2144)),ISBLANK(CE2144)),#N/A,
IF(CB2144="empty","empty",
VLOOKUP(CB2144,MonsterGroupTable!$A:$A,1,0)))))))</f>
        <v/>
      </c>
      <c r="CJ2144" s="2" t="str">
        <f>IF(AND(ISBLANK(CI2144),OR(NOT(ISBLANK(CK2144)),NOT(ISBLANK(CL2144)))),#N/A,
IF(ISBLANK(CI2144),"",
IF(AND(NOT(ISERROR(VLOOKUP(CI2144,MonsterTable!$A:$B,MATCH(MonsterTable!$B$1,MonsterTable!$A$1:$B$1,0),0))),OR(ISBLANK(CK2144),ISBLANK(CL2144))),#N/A,
IFERROR(VLOOKUP(CI2144,MonsterTable!$A:$B,MATCH(MonsterTable!$B$1,MonsterTable!$A$1:$B$1,0),0),
IF(OR(NOT(ISBLANK(CK2144)),ISBLANK(CL2144)),#N/A,
IF(CI2144="empty","empty",
VLOOKUP(CI2144,MonsterGroupTable!$A:$A,1,0)))))))</f>
        <v/>
      </c>
    </row>
    <row r="2145" spans="1:88">
      <c r="A2145">
        <v>70018</v>
      </c>
      <c r="B2145">
        <f t="shared" si="87"/>
        <v>1.1000000000000001</v>
      </c>
      <c r="C2145">
        <f t="shared" si="88"/>
        <v>1.1000000000000001</v>
      </c>
      <c r="F2145">
        <v>195</v>
      </c>
      <c r="G2145">
        <v>9999999</v>
      </c>
      <c r="H2145">
        <v>0</v>
      </c>
      <c r="I2145">
        <v>0</v>
      </c>
      <c r="J2145">
        <v>0</v>
      </c>
      <c r="K2145" t="s">
        <v>199</v>
      </c>
      <c r="L2145" t="s">
        <v>200</v>
      </c>
      <c r="M2145" t="s">
        <v>201</v>
      </c>
      <c r="N2145" t="s">
        <v>202</v>
      </c>
      <c r="O2145">
        <v>0</v>
      </c>
      <c r="P2145">
        <v>-4.75</v>
      </c>
      <c r="Q2145">
        <v>-3.5</v>
      </c>
      <c r="R2145">
        <v>-7.4</v>
      </c>
      <c r="S2145">
        <v>2</v>
      </c>
      <c r="T2145">
        <v>-13.5</v>
      </c>
      <c r="U2145">
        <v>2.2000000000000002</v>
      </c>
      <c r="V2145">
        <v>-9</v>
      </c>
      <c r="W2145" t="str">
        <f t="shared" si="89"/>
        <v>701,1,1,0,702,1,1,0,703,1,1,0</v>
      </c>
      <c r="X2145" s="1" t="s">
        <v>173</v>
      </c>
      <c r="Y2145" s="2">
        <f>IF(AND(ISBLANK(X2145),OR(NOT(ISBLANK(Z2145)),NOT(ISBLANK(AA2145)))),#N/A,
IF(ISBLANK(X2145),"",
IF(AND(NOT(ISERROR(VLOOKUP(X2145,MonsterTable!$A:$B,MATCH(MonsterTable!$B$1,MonsterTable!$A$1:$B$1,0),0))),OR(ISBLANK(Z2145),ISBLANK(AA2145))),#N/A,
IFERROR(VLOOKUP(X2145,MonsterTable!$A:$B,MATCH(MonsterTable!$B$1,MonsterTable!$A$1:$B$1,0),0),
IF(OR(NOT(ISBLANK(Z2145)),ISBLANK(AA2145)),#N/A,
IF(X2145="empty","empty",
VLOOKUP(X2145,MonsterGroupTable!$A:$A,1,0)))))))</f>
        <v>701</v>
      </c>
      <c r="Z2145">
        <v>1</v>
      </c>
      <c r="AA2145">
        <v>1</v>
      </c>
      <c r="AB2145">
        <v>0</v>
      </c>
      <c r="AE2145" s="1" t="s">
        <v>174</v>
      </c>
      <c r="AF2145" s="2">
        <f>IF(AND(ISBLANK(AE2145),OR(NOT(ISBLANK(AG2145)),NOT(ISBLANK(AH2145)))),#N/A,
IF(ISBLANK(AE2145),"",
IF(AND(NOT(ISERROR(VLOOKUP(AE2145,MonsterTable!$A:$B,MATCH(MonsterTable!$B$1,MonsterTable!$A$1:$B$1,0),0))),OR(ISBLANK(AG2145),ISBLANK(AH2145))),#N/A,
IFERROR(VLOOKUP(AE2145,MonsterTable!$A:$B,MATCH(MonsterTable!$B$1,MonsterTable!$A$1:$B$1,0),0),
IF(OR(NOT(ISBLANK(AG2145)),ISBLANK(AH2145)),#N/A,
IF(AE2145="empty","empty",
VLOOKUP(AE2145,MonsterGroupTable!$A:$A,1,0)))))))</f>
        <v>702</v>
      </c>
      <c r="AG2145">
        <v>1</v>
      </c>
      <c r="AH2145">
        <v>1</v>
      </c>
      <c r="AI2145">
        <v>0</v>
      </c>
      <c r="AL2145" s="1" t="s">
        <v>175</v>
      </c>
      <c r="AM2145" s="2">
        <f>IF(AND(ISBLANK(AL2145),OR(NOT(ISBLANK(AN2145)),NOT(ISBLANK(AO2145)))),#N/A,
IF(ISBLANK(AL2145),"",
IF(AND(NOT(ISERROR(VLOOKUP(AL2145,MonsterTable!$A:$B,MATCH(MonsterTable!$B$1,MonsterTable!$A$1:$B$1,0),0))),OR(ISBLANK(AN2145),ISBLANK(AO2145))),#N/A,
IFERROR(VLOOKUP(AL2145,MonsterTable!$A:$B,MATCH(MonsterTable!$B$1,MonsterTable!$A$1:$B$1,0),0),
IF(OR(NOT(ISBLANK(AN2145)),ISBLANK(AO2145)),#N/A,
IF(AL2145="empty","empty",
VLOOKUP(AL2145,MonsterGroupTable!$A:$A,1,0)))))))</f>
        <v>703</v>
      </c>
      <c r="AN2145">
        <v>1</v>
      </c>
      <c r="AO2145">
        <v>1</v>
      </c>
      <c r="AP2145">
        <v>0</v>
      </c>
      <c r="AT2145" s="2" t="str">
        <f>IF(AND(ISBLANK(AS2145),OR(NOT(ISBLANK(AU2145)),NOT(ISBLANK(AV2145)))),#N/A,
IF(ISBLANK(AS2145),"",
IF(AND(NOT(ISERROR(VLOOKUP(AS2145,MonsterTable!$A:$B,MATCH(MonsterTable!$B$1,MonsterTable!$A$1:$B$1,0),0))),OR(ISBLANK(AU2145),ISBLANK(AV2145))),#N/A,
IFERROR(VLOOKUP(AS2145,MonsterTable!$A:$B,MATCH(MonsterTable!$B$1,MonsterTable!$A$1:$B$1,0),0),
IF(OR(NOT(ISBLANK(AU2145)),ISBLANK(AV2145)),#N/A,
IF(AS2145="empty","empty",
VLOOKUP(AS2145,MonsterGroupTable!$A:$A,1,0)))))))</f>
        <v/>
      </c>
      <c r="BA2145" s="2" t="str">
        <f>IF(AND(ISBLANK(AZ2145),OR(NOT(ISBLANK(BB2145)),NOT(ISBLANK(BC2145)))),#N/A,
IF(ISBLANK(AZ2145),"",
IF(AND(NOT(ISERROR(VLOOKUP(AZ2145,MonsterTable!$A:$B,MATCH(MonsterTable!$B$1,MonsterTable!$A$1:$B$1,0),0))),OR(ISBLANK(BB2145),ISBLANK(BC2145))),#N/A,
IFERROR(VLOOKUP(AZ2145,MonsterTable!$A:$B,MATCH(MonsterTable!$B$1,MonsterTable!$A$1:$B$1,0),0),
IF(OR(NOT(ISBLANK(BB2145)),ISBLANK(BC2145)),#N/A,
IF(AZ2145="empty","empty",
VLOOKUP(AZ2145,MonsterGroupTable!$A:$A,1,0)))))))</f>
        <v/>
      </c>
      <c r="BH2145" s="2" t="str">
        <f>IF(AND(ISBLANK(BG2145),OR(NOT(ISBLANK(BI2145)),NOT(ISBLANK(BJ2145)))),#N/A,
IF(ISBLANK(BG2145),"",
IF(AND(NOT(ISERROR(VLOOKUP(BG2145,MonsterTable!$A:$B,MATCH(MonsterTable!$B$1,MonsterTable!$A$1:$B$1,0),0))),OR(ISBLANK(BI2145),ISBLANK(BJ2145))),#N/A,
IFERROR(VLOOKUP(BG2145,MonsterTable!$A:$B,MATCH(MonsterTable!$B$1,MonsterTable!$A$1:$B$1,0),0),
IF(OR(NOT(ISBLANK(BI2145)),ISBLANK(BJ2145)),#N/A,
IF(BG2145="empty","empty",
VLOOKUP(BG2145,MonsterGroupTable!$A:$A,1,0)))))))</f>
        <v/>
      </c>
      <c r="BO2145" s="2" t="str">
        <f>IF(AND(ISBLANK(BN2145),OR(NOT(ISBLANK(BP2145)),NOT(ISBLANK(BQ2145)))),#N/A,
IF(ISBLANK(BN2145),"",
IF(AND(NOT(ISERROR(VLOOKUP(BN2145,MonsterTable!$A:$B,MATCH(MonsterTable!$B$1,MonsterTable!$A$1:$B$1,0),0))),OR(ISBLANK(BP2145),ISBLANK(BQ2145))),#N/A,
IFERROR(VLOOKUP(BN2145,MonsterTable!$A:$B,MATCH(MonsterTable!$B$1,MonsterTable!$A$1:$B$1,0),0),
IF(OR(NOT(ISBLANK(BP2145)),ISBLANK(BQ2145)),#N/A,
IF(BN2145="empty","empty",
VLOOKUP(BN2145,MonsterGroupTable!$A:$A,1,0)))))))</f>
        <v/>
      </c>
      <c r="BV2145" s="2" t="str">
        <f>IF(AND(ISBLANK(BU2145),OR(NOT(ISBLANK(BW2145)),NOT(ISBLANK(BX2145)))),#N/A,
IF(ISBLANK(BU2145),"",
IF(AND(NOT(ISERROR(VLOOKUP(BU2145,MonsterTable!$A:$B,MATCH(MonsterTable!$B$1,MonsterTable!$A$1:$B$1,0),0))),OR(ISBLANK(BW2145),ISBLANK(BX2145))),#N/A,
IFERROR(VLOOKUP(BU2145,MonsterTable!$A:$B,MATCH(MonsterTable!$B$1,MonsterTable!$A$1:$B$1,0),0),
IF(OR(NOT(ISBLANK(BW2145)),ISBLANK(BX2145)),#N/A,
IF(BU2145="empty","empty",
VLOOKUP(BU2145,MonsterGroupTable!$A:$A,1,0)))))))</f>
        <v/>
      </c>
      <c r="CC2145" s="2" t="str">
        <f>IF(AND(ISBLANK(CB2145),OR(NOT(ISBLANK(CD2145)),NOT(ISBLANK(CE2145)))),#N/A,
IF(ISBLANK(CB2145),"",
IF(AND(NOT(ISERROR(VLOOKUP(CB2145,MonsterTable!$A:$B,MATCH(MonsterTable!$B$1,MonsterTable!$A$1:$B$1,0),0))),OR(ISBLANK(CD2145),ISBLANK(CE2145))),#N/A,
IFERROR(VLOOKUP(CB2145,MonsterTable!$A:$B,MATCH(MonsterTable!$B$1,MonsterTable!$A$1:$B$1,0),0),
IF(OR(NOT(ISBLANK(CD2145)),ISBLANK(CE2145)),#N/A,
IF(CB2145="empty","empty",
VLOOKUP(CB2145,MonsterGroupTable!$A:$A,1,0)))))))</f>
        <v/>
      </c>
      <c r="CJ2145" s="2" t="str">
        <f>IF(AND(ISBLANK(CI2145),OR(NOT(ISBLANK(CK2145)),NOT(ISBLANK(CL2145)))),#N/A,
IF(ISBLANK(CI2145),"",
IF(AND(NOT(ISERROR(VLOOKUP(CI2145,MonsterTable!$A:$B,MATCH(MonsterTable!$B$1,MonsterTable!$A$1:$B$1,0),0))),OR(ISBLANK(CK2145),ISBLANK(CL2145))),#N/A,
IFERROR(VLOOKUP(CI2145,MonsterTable!$A:$B,MATCH(MonsterTable!$B$1,MonsterTable!$A$1:$B$1,0),0),
IF(OR(NOT(ISBLANK(CK2145)),ISBLANK(CL2145)),#N/A,
IF(CI2145="empty","empty",
VLOOKUP(CI2145,MonsterGroupTable!$A:$A,1,0)))))))</f>
        <v/>
      </c>
    </row>
    <row r="2146" spans="1:88">
      <c r="A2146">
        <v>70019</v>
      </c>
      <c r="B2146">
        <f t="shared" si="87"/>
        <v>1.1000000000000001</v>
      </c>
      <c r="C2146">
        <f t="shared" si="88"/>
        <v>1.1000000000000001</v>
      </c>
      <c r="F2146">
        <v>200</v>
      </c>
      <c r="G2146">
        <v>9999999</v>
      </c>
      <c r="H2146">
        <v>0</v>
      </c>
      <c r="I2146">
        <v>0</v>
      </c>
      <c r="J2146">
        <v>0</v>
      </c>
      <c r="K2146" t="s">
        <v>199</v>
      </c>
      <c r="L2146" t="s">
        <v>200</v>
      </c>
      <c r="M2146" t="s">
        <v>201</v>
      </c>
      <c r="N2146" t="s">
        <v>202</v>
      </c>
      <c r="O2146">
        <v>0</v>
      </c>
      <c r="P2146">
        <v>-4.75</v>
      </c>
      <c r="Q2146">
        <v>-3.5</v>
      </c>
      <c r="R2146">
        <v>-7.4</v>
      </c>
      <c r="S2146">
        <v>2</v>
      </c>
      <c r="T2146">
        <v>-13.5</v>
      </c>
      <c r="U2146">
        <v>2.2000000000000002</v>
      </c>
      <c r="V2146">
        <v>-9</v>
      </c>
      <c r="W2146" t="str">
        <f t="shared" si="89"/>
        <v>701,1,1,0,702,1,1,0,703,1,1,0</v>
      </c>
      <c r="X2146" s="1" t="s">
        <v>173</v>
      </c>
      <c r="Y2146" s="2">
        <f>IF(AND(ISBLANK(X2146),OR(NOT(ISBLANK(Z2146)),NOT(ISBLANK(AA2146)))),#N/A,
IF(ISBLANK(X2146),"",
IF(AND(NOT(ISERROR(VLOOKUP(X2146,MonsterTable!$A:$B,MATCH(MonsterTable!$B$1,MonsterTable!$A$1:$B$1,0),0))),OR(ISBLANK(Z2146),ISBLANK(AA2146))),#N/A,
IFERROR(VLOOKUP(X2146,MonsterTable!$A:$B,MATCH(MonsterTable!$B$1,MonsterTable!$A$1:$B$1,0),0),
IF(OR(NOT(ISBLANK(Z2146)),ISBLANK(AA2146)),#N/A,
IF(X2146="empty","empty",
VLOOKUP(X2146,MonsterGroupTable!$A:$A,1,0)))))))</f>
        <v>701</v>
      </c>
      <c r="Z2146">
        <v>1</v>
      </c>
      <c r="AA2146">
        <v>1</v>
      </c>
      <c r="AB2146">
        <v>0</v>
      </c>
      <c r="AE2146" s="1" t="s">
        <v>174</v>
      </c>
      <c r="AF2146" s="2">
        <f>IF(AND(ISBLANK(AE2146),OR(NOT(ISBLANK(AG2146)),NOT(ISBLANK(AH2146)))),#N/A,
IF(ISBLANK(AE2146),"",
IF(AND(NOT(ISERROR(VLOOKUP(AE2146,MonsterTable!$A:$B,MATCH(MonsterTable!$B$1,MonsterTable!$A$1:$B$1,0),0))),OR(ISBLANK(AG2146),ISBLANK(AH2146))),#N/A,
IFERROR(VLOOKUP(AE2146,MonsterTable!$A:$B,MATCH(MonsterTable!$B$1,MonsterTable!$A$1:$B$1,0),0),
IF(OR(NOT(ISBLANK(AG2146)),ISBLANK(AH2146)),#N/A,
IF(AE2146="empty","empty",
VLOOKUP(AE2146,MonsterGroupTable!$A:$A,1,0)))))))</f>
        <v>702</v>
      </c>
      <c r="AG2146">
        <v>1</v>
      </c>
      <c r="AH2146">
        <v>1</v>
      </c>
      <c r="AI2146">
        <v>0</v>
      </c>
      <c r="AL2146" s="1" t="s">
        <v>175</v>
      </c>
      <c r="AM2146" s="2">
        <f>IF(AND(ISBLANK(AL2146),OR(NOT(ISBLANK(AN2146)),NOT(ISBLANK(AO2146)))),#N/A,
IF(ISBLANK(AL2146),"",
IF(AND(NOT(ISERROR(VLOOKUP(AL2146,MonsterTable!$A:$B,MATCH(MonsterTable!$B$1,MonsterTable!$A$1:$B$1,0),0))),OR(ISBLANK(AN2146),ISBLANK(AO2146))),#N/A,
IFERROR(VLOOKUP(AL2146,MonsterTable!$A:$B,MATCH(MonsterTable!$B$1,MonsterTable!$A$1:$B$1,0),0),
IF(OR(NOT(ISBLANK(AN2146)),ISBLANK(AO2146)),#N/A,
IF(AL2146="empty","empty",
VLOOKUP(AL2146,MonsterGroupTable!$A:$A,1,0)))))))</f>
        <v>703</v>
      </c>
      <c r="AN2146">
        <v>1</v>
      </c>
      <c r="AO2146">
        <v>1</v>
      </c>
      <c r="AP2146">
        <v>0</v>
      </c>
      <c r="AT2146" s="2" t="str">
        <f>IF(AND(ISBLANK(AS2146),OR(NOT(ISBLANK(AU2146)),NOT(ISBLANK(AV2146)))),#N/A,
IF(ISBLANK(AS2146),"",
IF(AND(NOT(ISERROR(VLOOKUP(AS2146,MonsterTable!$A:$B,MATCH(MonsterTable!$B$1,MonsterTable!$A$1:$B$1,0),0))),OR(ISBLANK(AU2146),ISBLANK(AV2146))),#N/A,
IFERROR(VLOOKUP(AS2146,MonsterTable!$A:$B,MATCH(MonsterTable!$B$1,MonsterTable!$A$1:$B$1,0),0),
IF(OR(NOT(ISBLANK(AU2146)),ISBLANK(AV2146)),#N/A,
IF(AS2146="empty","empty",
VLOOKUP(AS2146,MonsterGroupTable!$A:$A,1,0)))))))</f>
        <v/>
      </c>
      <c r="BA2146" s="2" t="str">
        <f>IF(AND(ISBLANK(AZ2146),OR(NOT(ISBLANK(BB2146)),NOT(ISBLANK(BC2146)))),#N/A,
IF(ISBLANK(AZ2146),"",
IF(AND(NOT(ISERROR(VLOOKUP(AZ2146,MonsterTable!$A:$B,MATCH(MonsterTable!$B$1,MonsterTable!$A$1:$B$1,0),0))),OR(ISBLANK(BB2146),ISBLANK(BC2146))),#N/A,
IFERROR(VLOOKUP(AZ2146,MonsterTable!$A:$B,MATCH(MonsterTable!$B$1,MonsterTable!$A$1:$B$1,0),0),
IF(OR(NOT(ISBLANK(BB2146)),ISBLANK(BC2146)),#N/A,
IF(AZ2146="empty","empty",
VLOOKUP(AZ2146,MonsterGroupTable!$A:$A,1,0)))))))</f>
        <v/>
      </c>
      <c r="BH2146" s="2" t="str">
        <f>IF(AND(ISBLANK(BG2146),OR(NOT(ISBLANK(BI2146)),NOT(ISBLANK(BJ2146)))),#N/A,
IF(ISBLANK(BG2146),"",
IF(AND(NOT(ISERROR(VLOOKUP(BG2146,MonsterTable!$A:$B,MATCH(MonsterTable!$B$1,MonsterTable!$A$1:$B$1,0),0))),OR(ISBLANK(BI2146),ISBLANK(BJ2146))),#N/A,
IFERROR(VLOOKUP(BG2146,MonsterTable!$A:$B,MATCH(MonsterTable!$B$1,MonsterTable!$A$1:$B$1,0),0),
IF(OR(NOT(ISBLANK(BI2146)),ISBLANK(BJ2146)),#N/A,
IF(BG2146="empty","empty",
VLOOKUP(BG2146,MonsterGroupTable!$A:$A,1,0)))))))</f>
        <v/>
      </c>
      <c r="BO2146" s="2" t="str">
        <f>IF(AND(ISBLANK(BN2146),OR(NOT(ISBLANK(BP2146)),NOT(ISBLANK(BQ2146)))),#N/A,
IF(ISBLANK(BN2146),"",
IF(AND(NOT(ISERROR(VLOOKUP(BN2146,MonsterTable!$A:$B,MATCH(MonsterTable!$B$1,MonsterTable!$A$1:$B$1,0),0))),OR(ISBLANK(BP2146),ISBLANK(BQ2146))),#N/A,
IFERROR(VLOOKUP(BN2146,MonsterTable!$A:$B,MATCH(MonsterTable!$B$1,MonsterTable!$A$1:$B$1,0),0),
IF(OR(NOT(ISBLANK(BP2146)),ISBLANK(BQ2146)),#N/A,
IF(BN2146="empty","empty",
VLOOKUP(BN2146,MonsterGroupTable!$A:$A,1,0)))))))</f>
        <v/>
      </c>
      <c r="BV2146" s="2" t="str">
        <f>IF(AND(ISBLANK(BU2146),OR(NOT(ISBLANK(BW2146)),NOT(ISBLANK(BX2146)))),#N/A,
IF(ISBLANK(BU2146),"",
IF(AND(NOT(ISERROR(VLOOKUP(BU2146,MonsterTable!$A:$B,MATCH(MonsterTable!$B$1,MonsterTable!$A$1:$B$1,0),0))),OR(ISBLANK(BW2146),ISBLANK(BX2146))),#N/A,
IFERROR(VLOOKUP(BU2146,MonsterTable!$A:$B,MATCH(MonsterTable!$B$1,MonsterTable!$A$1:$B$1,0),0),
IF(OR(NOT(ISBLANK(BW2146)),ISBLANK(BX2146)),#N/A,
IF(BU2146="empty","empty",
VLOOKUP(BU2146,MonsterGroupTable!$A:$A,1,0)))))))</f>
        <v/>
      </c>
      <c r="CC2146" s="2" t="str">
        <f>IF(AND(ISBLANK(CB2146),OR(NOT(ISBLANK(CD2146)),NOT(ISBLANK(CE2146)))),#N/A,
IF(ISBLANK(CB2146),"",
IF(AND(NOT(ISERROR(VLOOKUP(CB2146,MonsterTable!$A:$B,MATCH(MonsterTable!$B$1,MonsterTable!$A$1:$B$1,0),0))),OR(ISBLANK(CD2146),ISBLANK(CE2146))),#N/A,
IFERROR(VLOOKUP(CB2146,MonsterTable!$A:$B,MATCH(MonsterTable!$B$1,MonsterTable!$A$1:$B$1,0),0),
IF(OR(NOT(ISBLANK(CD2146)),ISBLANK(CE2146)),#N/A,
IF(CB2146="empty","empty",
VLOOKUP(CB2146,MonsterGroupTable!$A:$A,1,0)))))))</f>
        <v/>
      </c>
      <c r="CJ2146" s="2" t="str">
        <f>IF(AND(ISBLANK(CI2146),OR(NOT(ISBLANK(CK2146)),NOT(ISBLANK(CL2146)))),#N/A,
IF(ISBLANK(CI2146),"",
IF(AND(NOT(ISERROR(VLOOKUP(CI2146,MonsterTable!$A:$B,MATCH(MonsterTable!$B$1,MonsterTable!$A$1:$B$1,0),0))),OR(ISBLANK(CK2146),ISBLANK(CL2146))),#N/A,
IFERROR(VLOOKUP(CI2146,MonsterTable!$A:$B,MATCH(MonsterTable!$B$1,MonsterTable!$A$1:$B$1,0),0),
IF(OR(NOT(ISBLANK(CK2146)),ISBLANK(CL2146)),#N/A,
IF(CI2146="empty","empty",
VLOOKUP(CI2146,MonsterGroupTable!$A:$A,1,0)))))))</f>
        <v/>
      </c>
    </row>
    <row r="2147" spans="1:88">
      <c r="A2147">
        <v>70020</v>
      </c>
      <c r="B2147">
        <f t="shared" si="87"/>
        <v>1.2</v>
      </c>
      <c r="C2147">
        <f t="shared" si="88"/>
        <v>1.1000000000000001</v>
      </c>
      <c r="F2147">
        <v>205</v>
      </c>
      <c r="G2147">
        <v>9999999</v>
      </c>
      <c r="H2147">
        <v>0</v>
      </c>
      <c r="I2147">
        <v>0</v>
      </c>
      <c r="J2147">
        <v>0</v>
      </c>
      <c r="K2147" t="s">
        <v>199</v>
      </c>
      <c r="L2147" t="s">
        <v>200</v>
      </c>
      <c r="M2147" t="s">
        <v>201</v>
      </c>
      <c r="N2147" t="s">
        <v>202</v>
      </c>
      <c r="O2147">
        <v>0</v>
      </c>
      <c r="P2147">
        <v>-4.75</v>
      </c>
      <c r="Q2147">
        <v>-3.5</v>
      </c>
      <c r="R2147">
        <v>-7.4</v>
      </c>
      <c r="S2147">
        <v>2</v>
      </c>
      <c r="T2147">
        <v>-13.5</v>
      </c>
      <c r="U2147">
        <v>2.2000000000000002</v>
      </c>
      <c r="V2147">
        <v>-9</v>
      </c>
      <c r="W2147" t="str">
        <f t="shared" si="89"/>
        <v>701,1,1,0,702,1,1,0,703,1,1,0</v>
      </c>
      <c r="X2147" s="1" t="s">
        <v>173</v>
      </c>
      <c r="Y2147" s="2">
        <f>IF(AND(ISBLANK(X2147),OR(NOT(ISBLANK(Z2147)),NOT(ISBLANK(AA2147)))),#N/A,
IF(ISBLANK(X2147),"",
IF(AND(NOT(ISERROR(VLOOKUP(X2147,MonsterTable!$A:$B,MATCH(MonsterTable!$B$1,MonsterTable!$A$1:$B$1,0),0))),OR(ISBLANK(Z2147),ISBLANK(AA2147))),#N/A,
IFERROR(VLOOKUP(X2147,MonsterTable!$A:$B,MATCH(MonsterTable!$B$1,MonsterTable!$A$1:$B$1,0),0),
IF(OR(NOT(ISBLANK(Z2147)),ISBLANK(AA2147)),#N/A,
IF(X2147="empty","empty",
VLOOKUP(X2147,MonsterGroupTable!$A:$A,1,0)))))))</f>
        <v>701</v>
      </c>
      <c r="Z2147">
        <v>1</v>
      </c>
      <c r="AA2147">
        <v>1</v>
      </c>
      <c r="AB2147">
        <v>0</v>
      </c>
      <c r="AE2147" s="1" t="s">
        <v>174</v>
      </c>
      <c r="AF2147" s="2">
        <f>IF(AND(ISBLANK(AE2147),OR(NOT(ISBLANK(AG2147)),NOT(ISBLANK(AH2147)))),#N/A,
IF(ISBLANK(AE2147),"",
IF(AND(NOT(ISERROR(VLOOKUP(AE2147,MonsterTable!$A:$B,MATCH(MonsterTable!$B$1,MonsterTable!$A$1:$B$1,0),0))),OR(ISBLANK(AG2147),ISBLANK(AH2147))),#N/A,
IFERROR(VLOOKUP(AE2147,MonsterTable!$A:$B,MATCH(MonsterTable!$B$1,MonsterTable!$A$1:$B$1,0),0),
IF(OR(NOT(ISBLANK(AG2147)),ISBLANK(AH2147)),#N/A,
IF(AE2147="empty","empty",
VLOOKUP(AE2147,MonsterGroupTable!$A:$A,1,0)))))))</f>
        <v>702</v>
      </c>
      <c r="AG2147">
        <v>1</v>
      </c>
      <c r="AH2147">
        <v>1</v>
      </c>
      <c r="AI2147">
        <v>0</v>
      </c>
      <c r="AL2147" s="1" t="s">
        <v>175</v>
      </c>
      <c r="AM2147" s="2">
        <f>IF(AND(ISBLANK(AL2147),OR(NOT(ISBLANK(AN2147)),NOT(ISBLANK(AO2147)))),#N/A,
IF(ISBLANK(AL2147),"",
IF(AND(NOT(ISERROR(VLOOKUP(AL2147,MonsterTable!$A:$B,MATCH(MonsterTable!$B$1,MonsterTable!$A$1:$B$1,0),0))),OR(ISBLANK(AN2147),ISBLANK(AO2147))),#N/A,
IFERROR(VLOOKUP(AL2147,MonsterTable!$A:$B,MATCH(MonsterTable!$B$1,MonsterTable!$A$1:$B$1,0),0),
IF(OR(NOT(ISBLANK(AN2147)),ISBLANK(AO2147)),#N/A,
IF(AL2147="empty","empty",
VLOOKUP(AL2147,MonsterGroupTable!$A:$A,1,0)))))))</f>
        <v>703</v>
      </c>
      <c r="AN2147">
        <v>1</v>
      </c>
      <c r="AO2147">
        <v>1</v>
      </c>
      <c r="AP2147">
        <v>0</v>
      </c>
      <c r="AT2147" s="2" t="str">
        <f>IF(AND(ISBLANK(AS2147),OR(NOT(ISBLANK(AU2147)),NOT(ISBLANK(AV2147)))),#N/A,
IF(ISBLANK(AS2147),"",
IF(AND(NOT(ISERROR(VLOOKUP(AS2147,MonsterTable!$A:$B,MATCH(MonsterTable!$B$1,MonsterTable!$A$1:$B$1,0),0))),OR(ISBLANK(AU2147),ISBLANK(AV2147))),#N/A,
IFERROR(VLOOKUP(AS2147,MonsterTable!$A:$B,MATCH(MonsterTable!$B$1,MonsterTable!$A$1:$B$1,0),0),
IF(OR(NOT(ISBLANK(AU2147)),ISBLANK(AV2147)),#N/A,
IF(AS2147="empty","empty",
VLOOKUP(AS2147,MonsterGroupTable!$A:$A,1,0)))))))</f>
        <v/>
      </c>
      <c r="BA2147" s="2" t="str">
        <f>IF(AND(ISBLANK(AZ2147),OR(NOT(ISBLANK(BB2147)),NOT(ISBLANK(BC2147)))),#N/A,
IF(ISBLANK(AZ2147),"",
IF(AND(NOT(ISERROR(VLOOKUP(AZ2147,MonsterTable!$A:$B,MATCH(MonsterTable!$B$1,MonsterTable!$A$1:$B$1,0),0))),OR(ISBLANK(BB2147),ISBLANK(BC2147))),#N/A,
IFERROR(VLOOKUP(AZ2147,MonsterTable!$A:$B,MATCH(MonsterTable!$B$1,MonsterTable!$A$1:$B$1,0),0),
IF(OR(NOT(ISBLANK(BB2147)),ISBLANK(BC2147)),#N/A,
IF(AZ2147="empty","empty",
VLOOKUP(AZ2147,MonsterGroupTable!$A:$A,1,0)))))))</f>
        <v/>
      </c>
      <c r="BH2147" s="2" t="str">
        <f>IF(AND(ISBLANK(BG2147),OR(NOT(ISBLANK(BI2147)),NOT(ISBLANK(BJ2147)))),#N/A,
IF(ISBLANK(BG2147),"",
IF(AND(NOT(ISERROR(VLOOKUP(BG2147,MonsterTable!$A:$B,MATCH(MonsterTable!$B$1,MonsterTable!$A$1:$B$1,0),0))),OR(ISBLANK(BI2147),ISBLANK(BJ2147))),#N/A,
IFERROR(VLOOKUP(BG2147,MonsterTable!$A:$B,MATCH(MonsterTable!$B$1,MonsterTable!$A$1:$B$1,0),0),
IF(OR(NOT(ISBLANK(BI2147)),ISBLANK(BJ2147)),#N/A,
IF(BG2147="empty","empty",
VLOOKUP(BG2147,MonsterGroupTable!$A:$A,1,0)))))))</f>
        <v/>
      </c>
      <c r="BO2147" s="2" t="str">
        <f>IF(AND(ISBLANK(BN2147),OR(NOT(ISBLANK(BP2147)),NOT(ISBLANK(BQ2147)))),#N/A,
IF(ISBLANK(BN2147),"",
IF(AND(NOT(ISERROR(VLOOKUP(BN2147,MonsterTable!$A:$B,MATCH(MonsterTable!$B$1,MonsterTable!$A$1:$B$1,0),0))),OR(ISBLANK(BP2147),ISBLANK(BQ2147))),#N/A,
IFERROR(VLOOKUP(BN2147,MonsterTable!$A:$B,MATCH(MonsterTable!$B$1,MonsterTable!$A$1:$B$1,0),0),
IF(OR(NOT(ISBLANK(BP2147)),ISBLANK(BQ2147)),#N/A,
IF(BN2147="empty","empty",
VLOOKUP(BN2147,MonsterGroupTable!$A:$A,1,0)))))))</f>
        <v/>
      </c>
      <c r="BV2147" s="2" t="str">
        <f>IF(AND(ISBLANK(BU2147),OR(NOT(ISBLANK(BW2147)),NOT(ISBLANK(BX2147)))),#N/A,
IF(ISBLANK(BU2147),"",
IF(AND(NOT(ISERROR(VLOOKUP(BU2147,MonsterTable!$A:$B,MATCH(MonsterTable!$B$1,MonsterTable!$A$1:$B$1,0),0))),OR(ISBLANK(BW2147),ISBLANK(BX2147))),#N/A,
IFERROR(VLOOKUP(BU2147,MonsterTable!$A:$B,MATCH(MonsterTable!$B$1,MonsterTable!$A$1:$B$1,0),0),
IF(OR(NOT(ISBLANK(BW2147)),ISBLANK(BX2147)),#N/A,
IF(BU2147="empty","empty",
VLOOKUP(BU2147,MonsterGroupTable!$A:$A,1,0)))))))</f>
        <v/>
      </c>
      <c r="CC2147" s="2" t="str">
        <f>IF(AND(ISBLANK(CB2147),OR(NOT(ISBLANK(CD2147)),NOT(ISBLANK(CE2147)))),#N/A,
IF(ISBLANK(CB2147),"",
IF(AND(NOT(ISERROR(VLOOKUP(CB2147,MonsterTable!$A:$B,MATCH(MonsterTable!$B$1,MonsterTable!$A$1:$B$1,0),0))),OR(ISBLANK(CD2147),ISBLANK(CE2147))),#N/A,
IFERROR(VLOOKUP(CB2147,MonsterTable!$A:$B,MATCH(MonsterTable!$B$1,MonsterTable!$A$1:$B$1,0),0),
IF(OR(NOT(ISBLANK(CD2147)),ISBLANK(CE2147)),#N/A,
IF(CB2147="empty","empty",
VLOOKUP(CB2147,MonsterGroupTable!$A:$A,1,0)))))))</f>
        <v/>
      </c>
      <c r="CJ2147" s="2" t="str">
        <f>IF(AND(ISBLANK(CI2147),OR(NOT(ISBLANK(CK2147)),NOT(ISBLANK(CL2147)))),#N/A,
IF(ISBLANK(CI2147),"",
IF(AND(NOT(ISERROR(VLOOKUP(CI2147,MonsterTable!$A:$B,MATCH(MonsterTable!$B$1,MonsterTable!$A$1:$B$1,0),0))),OR(ISBLANK(CK2147),ISBLANK(CL2147))),#N/A,
IFERROR(VLOOKUP(CI2147,MonsterTable!$A:$B,MATCH(MonsterTable!$B$1,MonsterTable!$A$1:$B$1,0),0),
IF(OR(NOT(ISBLANK(CK2147)),ISBLANK(CL2147)),#N/A,
IF(CI2147="empty","empty",
VLOOKUP(CI2147,MonsterGroupTable!$A:$A,1,0)))))))</f>
        <v/>
      </c>
    </row>
    <row r="2148" spans="1:88">
      <c r="A2148">
        <v>70021</v>
      </c>
      <c r="B2148">
        <f t="shared" si="87"/>
        <v>1.1000000000000001</v>
      </c>
      <c r="C2148">
        <f t="shared" si="88"/>
        <v>1.1000000000000001</v>
      </c>
      <c r="F2148">
        <v>210</v>
      </c>
      <c r="G2148">
        <v>9999999</v>
      </c>
      <c r="H2148">
        <v>0</v>
      </c>
      <c r="I2148">
        <v>0</v>
      </c>
      <c r="J2148">
        <v>0</v>
      </c>
      <c r="K2148" t="s">
        <v>199</v>
      </c>
      <c r="L2148" t="s">
        <v>200</v>
      </c>
      <c r="M2148" t="s">
        <v>201</v>
      </c>
      <c r="N2148" t="s">
        <v>202</v>
      </c>
      <c r="O2148">
        <v>0</v>
      </c>
      <c r="P2148">
        <v>-4.75</v>
      </c>
      <c r="Q2148">
        <v>-3.5</v>
      </c>
      <c r="R2148">
        <v>-7.4</v>
      </c>
      <c r="S2148">
        <v>2</v>
      </c>
      <c r="T2148">
        <v>-13.5</v>
      </c>
      <c r="U2148">
        <v>2.2000000000000002</v>
      </c>
      <c r="V2148">
        <v>-9</v>
      </c>
      <c r="W2148" t="str">
        <f t="shared" si="89"/>
        <v>701,1,1,0,702,1,1,0,703,1,1,0</v>
      </c>
      <c r="X2148" s="1" t="s">
        <v>173</v>
      </c>
      <c r="Y2148" s="2">
        <f>IF(AND(ISBLANK(X2148),OR(NOT(ISBLANK(Z2148)),NOT(ISBLANK(AA2148)))),#N/A,
IF(ISBLANK(X2148),"",
IF(AND(NOT(ISERROR(VLOOKUP(X2148,MonsterTable!$A:$B,MATCH(MonsterTable!$B$1,MonsterTable!$A$1:$B$1,0),0))),OR(ISBLANK(Z2148),ISBLANK(AA2148))),#N/A,
IFERROR(VLOOKUP(X2148,MonsterTable!$A:$B,MATCH(MonsterTable!$B$1,MonsterTable!$A$1:$B$1,0),0),
IF(OR(NOT(ISBLANK(Z2148)),ISBLANK(AA2148)),#N/A,
IF(X2148="empty","empty",
VLOOKUP(X2148,MonsterGroupTable!$A:$A,1,0)))))))</f>
        <v>701</v>
      </c>
      <c r="Z2148">
        <v>1</v>
      </c>
      <c r="AA2148">
        <v>1</v>
      </c>
      <c r="AB2148">
        <v>0</v>
      </c>
      <c r="AE2148" s="1" t="s">
        <v>174</v>
      </c>
      <c r="AF2148" s="2">
        <f>IF(AND(ISBLANK(AE2148),OR(NOT(ISBLANK(AG2148)),NOT(ISBLANK(AH2148)))),#N/A,
IF(ISBLANK(AE2148),"",
IF(AND(NOT(ISERROR(VLOOKUP(AE2148,MonsterTable!$A:$B,MATCH(MonsterTable!$B$1,MonsterTable!$A$1:$B$1,0),0))),OR(ISBLANK(AG2148),ISBLANK(AH2148))),#N/A,
IFERROR(VLOOKUP(AE2148,MonsterTable!$A:$B,MATCH(MonsterTable!$B$1,MonsterTable!$A$1:$B$1,0),0),
IF(OR(NOT(ISBLANK(AG2148)),ISBLANK(AH2148)),#N/A,
IF(AE2148="empty","empty",
VLOOKUP(AE2148,MonsterGroupTable!$A:$A,1,0)))))))</f>
        <v>702</v>
      </c>
      <c r="AG2148">
        <v>1</v>
      </c>
      <c r="AH2148">
        <v>1</v>
      </c>
      <c r="AI2148">
        <v>0</v>
      </c>
      <c r="AL2148" s="1" t="s">
        <v>175</v>
      </c>
      <c r="AM2148" s="2">
        <f>IF(AND(ISBLANK(AL2148),OR(NOT(ISBLANK(AN2148)),NOT(ISBLANK(AO2148)))),#N/A,
IF(ISBLANK(AL2148),"",
IF(AND(NOT(ISERROR(VLOOKUP(AL2148,MonsterTable!$A:$B,MATCH(MonsterTable!$B$1,MonsterTable!$A$1:$B$1,0),0))),OR(ISBLANK(AN2148),ISBLANK(AO2148))),#N/A,
IFERROR(VLOOKUP(AL2148,MonsterTable!$A:$B,MATCH(MonsterTable!$B$1,MonsterTable!$A$1:$B$1,0),0),
IF(OR(NOT(ISBLANK(AN2148)),ISBLANK(AO2148)),#N/A,
IF(AL2148="empty","empty",
VLOOKUP(AL2148,MonsterGroupTable!$A:$A,1,0)))))))</f>
        <v>703</v>
      </c>
      <c r="AN2148">
        <v>1</v>
      </c>
      <c r="AO2148">
        <v>1</v>
      </c>
      <c r="AP2148">
        <v>0</v>
      </c>
      <c r="AT2148" s="2" t="str">
        <f>IF(AND(ISBLANK(AS2148),OR(NOT(ISBLANK(AU2148)),NOT(ISBLANK(AV2148)))),#N/A,
IF(ISBLANK(AS2148),"",
IF(AND(NOT(ISERROR(VLOOKUP(AS2148,MonsterTable!$A:$B,MATCH(MonsterTable!$B$1,MonsterTable!$A$1:$B$1,0),0))),OR(ISBLANK(AU2148),ISBLANK(AV2148))),#N/A,
IFERROR(VLOOKUP(AS2148,MonsterTable!$A:$B,MATCH(MonsterTable!$B$1,MonsterTable!$A$1:$B$1,0),0),
IF(OR(NOT(ISBLANK(AU2148)),ISBLANK(AV2148)),#N/A,
IF(AS2148="empty","empty",
VLOOKUP(AS2148,MonsterGroupTable!$A:$A,1,0)))))))</f>
        <v/>
      </c>
      <c r="BA2148" s="2" t="str">
        <f>IF(AND(ISBLANK(AZ2148),OR(NOT(ISBLANK(BB2148)),NOT(ISBLANK(BC2148)))),#N/A,
IF(ISBLANK(AZ2148),"",
IF(AND(NOT(ISERROR(VLOOKUP(AZ2148,MonsterTable!$A:$B,MATCH(MonsterTable!$B$1,MonsterTable!$A$1:$B$1,0),0))),OR(ISBLANK(BB2148),ISBLANK(BC2148))),#N/A,
IFERROR(VLOOKUP(AZ2148,MonsterTable!$A:$B,MATCH(MonsterTable!$B$1,MonsterTable!$A$1:$B$1,0),0),
IF(OR(NOT(ISBLANK(BB2148)),ISBLANK(BC2148)),#N/A,
IF(AZ2148="empty","empty",
VLOOKUP(AZ2148,MonsterGroupTable!$A:$A,1,0)))))))</f>
        <v/>
      </c>
      <c r="BH2148" s="2" t="str">
        <f>IF(AND(ISBLANK(BG2148),OR(NOT(ISBLANK(BI2148)),NOT(ISBLANK(BJ2148)))),#N/A,
IF(ISBLANK(BG2148),"",
IF(AND(NOT(ISERROR(VLOOKUP(BG2148,MonsterTable!$A:$B,MATCH(MonsterTable!$B$1,MonsterTable!$A$1:$B$1,0),0))),OR(ISBLANK(BI2148),ISBLANK(BJ2148))),#N/A,
IFERROR(VLOOKUP(BG2148,MonsterTable!$A:$B,MATCH(MonsterTable!$B$1,MonsterTable!$A$1:$B$1,0),0),
IF(OR(NOT(ISBLANK(BI2148)),ISBLANK(BJ2148)),#N/A,
IF(BG2148="empty","empty",
VLOOKUP(BG2148,MonsterGroupTable!$A:$A,1,0)))))))</f>
        <v/>
      </c>
      <c r="BO2148" s="2" t="str">
        <f>IF(AND(ISBLANK(BN2148),OR(NOT(ISBLANK(BP2148)),NOT(ISBLANK(BQ2148)))),#N/A,
IF(ISBLANK(BN2148),"",
IF(AND(NOT(ISERROR(VLOOKUP(BN2148,MonsterTable!$A:$B,MATCH(MonsterTable!$B$1,MonsterTable!$A$1:$B$1,0),0))),OR(ISBLANK(BP2148),ISBLANK(BQ2148))),#N/A,
IFERROR(VLOOKUP(BN2148,MonsterTable!$A:$B,MATCH(MonsterTable!$B$1,MonsterTable!$A$1:$B$1,0),0),
IF(OR(NOT(ISBLANK(BP2148)),ISBLANK(BQ2148)),#N/A,
IF(BN2148="empty","empty",
VLOOKUP(BN2148,MonsterGroupTable!$A:$A,1,0)))))))</f>
        <v/>
      </c>
      <c r="BV2148" s="2" t="str">
        <f>IF(AND(ISBLANK(BU2148),OR(NOT(ISBLANK(BW2148)),NOT(ISBLANK(BX2148)))),#N/A,
IF(ISBLANK(BU2148),"",
IF(AND(NOT(ISERROR(VLOOKUP(BU2148,MonsterTable!$A:$B,MATCH(MonsterTable!$B$1,MonsterTable!$A$1:$B$1,0),0))),OR(ISBLANK(BW2148),ISBLANK(BX2148))),#N/A,
IFERROR(VLOOKUP(BU2148,MonsterTable!$A:$B,MATCH(MonsterTable!$B$1,MonsterTable!$A$1:$B$1,0),0),
IF(OR(NOT(ISBLANK(BW2148)),ISBLANK(BX2148)),#N/A,
IF(BU2148="empty","empty",
VLOOKUP(BU2148,MonsterGroupTable!$A:$A,1,0)))))))</f>
        <v/>
      </c>
      <c r="CC2148" s="2" t="str">
        <f>IF(AND(ISBLANK(CB2148),OR(NOT(ISBLANK(CD2148)),NOT(ISBLANK(CE2148)))),#N/A,
IF(ISBLANK(CB2148),"",
IF(AND(NOT(ISERROR(VLOOKUP(CB2148,MonsterTable!$A:$B,MATCH(MonsterTable!$B$1,MonsterTable!$A$1:$B$1,0),0))),OR(ISBLANK(CD2148),ISBLANK(CE2148))),#N/A,
IFERROR(VLOOKUP(CB2148,MonsterTable!$A:$B,MATCH(MonsterTable!$B$1,MonsterTable!$A$1:$B$1,0),0),
IF(OR(NOT(ISBLANK(CD2148)),ISBLANK(CE2148)),#N/A,
IF(CB2148="empty","empty",
VLOOKUP(CB2148,MonsterGroupTable!$A:$A,1,0)))))))</f>
        <v/>
      </c>
      <c r="CJ2148" s="2" t="str">
        <f>IF(AND(ISBLANK(CI2148),OR(NOT(ISBLANK(CK2148)),NOT(ISBLANK(CL2148)))),#N/A,
IF(ISBLANK(CI2148),"",
IF(AND(NOT(ISERROR(VLOOKUP(CI2148,MonsterTable!$A:$B,MATCH(MonsterTable!$B$1,MonsterTable!$A$1:$B$1,0),0))),OR(ISBLANK(CK2148),ISBLANK(CL2148))),#N/A,
IFERROR(VLOOKUP(CI2148,MonsterTable!$A:$B,MATCH(MonsterTable!$B$1,MonsterTable!$A$1:$B$1,0),0),
IF(OR(NOT(ISBLANK(CK2148)),ISBLANK(CL2148)),#N/A,
IF(CI2148="empty","empty",
VLOOKUP(CI2148,MonsterGroupTable!$A:$A,1,0)))))))</f>
        <v/>
      </c>
    </row>
    <row r="2149" spans="1:88">
      <c r="A2149">
        <v>70022</v>
      </c>
      <c r="B2149">
        <f t="shared" si="87"/>
        <v>1.1000000000000001</v>
      </c>
      <c r="C2149">
        <f t="shared" si="88"/>
        <v>1.1000000000000001</v>
      </c>
      <c r="F2149">
        <v>215</v>
      </c>
      <c r="G2149">
        <v>9999999</v>
      </c>
      <c r="H2149">
        <v>0</v>
      </c>
      <c r="I2149">
        <v>0</v>
      </c>
      <c r="J2149">
        <v>0</v>
      </c>
      <c r="K2149" t="s">
        <v>199</v>
      </c>
      <c r="L2149" t="s">
        <v>200</v>
      </c>
      <c r="M2149" t="s">
        <v>201</v>
      </c>
      <c r="N2149" t="s">
        <v>202</v>
      </c>
      <c r="O2149">
        <v>0</v>
      </c>
      <c r="P2149">
        <v>-4.75</v>
      </c>
      <c r="Q2149">
        <v>-3.5</v>
      </c>
      <c r="R2149">
        <v>-7.4</v>
      </c>
      <c r="S2149">
        <v>2</v>
      </c>
      <c r="T2149">
        <v>-13.5</v>
      </c>
      <c r="U2149">
        <v>2.2000000000000002</v>
      </c>
      <c r="V2149">
        <v>-9</v>
      </c>
      <c r="W2149" t="str">
        <f t="shared" si="89"/>
        <v>701,1,1,0,702,1,1,0,703,1,1,0</v>
      </c>
      <c r="X2149" s="1" t="s">
        <v>173</v>
      </c>
      <c r="Y2149" s="2">
        <f>IF(AND(ISBLANK(X2149),OR(NOT(ISBLANK(Z2149)),NOT(ISBLANK(AA2149)))),#N/A,
IF(ISBLANK(X2149),"",
IF(AND(NOT(ISERROR(VLOOKUP(X2149,MonsterTable!$A:$B,MATCH(MonsterTable!$B$1,MonsterTable!$A$1:$B$1,0),0))),OR(ISBLANK(Z2149),ISBLANK(AA2149))),#N/A,
IFERROR(VLOOKUP(X2149,MonsterTable!$A:$B,MATCH(MonsterTable!$B$1,MonsterTable!$A$1:$B$1,0),0),
IF(OR(NOT(ISBLANK(Z2149)),ISBLANK(AA2149)),#N/A,
IF(X2149="empty","empty",
VLOOKUP(X2149,MonsterGroupTable!$A:$A,1,0)))))))</f>
        <v>701</v>
      </c>
      <c r="Z2149">
        <v>1</v>
      </c>
      <c r="AA2149">
        <v>1</v>
      </c>
      <c r="AB2149">
        <v>0</v>
      </c>
      <c r="AE2149" s="1" t="s">
        <v>174</v>
      </c>
      <c r="AF2149" s="2">
        <f>IF(AND(ISBLANK(AE2149),OR(NOT(ISBLANK(AG2149)),NOT(ISBLANK(AH2149)))),#N/A,
IF(ISBLANK(AE2149),"",
IF(AND(NOT(ISERROR(VLOOKUP(AE2149,MonsterTable!$A:$B,MATCH(MonsterTable!$B$1,MonsterTable!$A$1:$B$1,0),0))),OR(ISBLANK(AG2149),ISBLANK(AH2149))),#N/A,
IFERROR(VLOOKUP(AE2149,MonsterTable!$A:$B,MATCH(MonsterTable!$B$1,MonsterTable!$A$1:$B$1,0),0),
IF(OR(NOT(ISBLANK(AG2149)),ISBLANK(AH2149)),#N/A,
IF(AE2149="empty","empty",
VLOOKUP(AE2149,MonsterGroupTable!$A:$A,1,0)))))))</f>
        <v>702</v>
      </c>
      <c r="AG2149">
        <v>1</v>
      </c>
      <c r="AH2149">
        <v>1</v>
      </c>
      <c r="AI2149">
        <v>0</v>
      </c>
      <c r="AL2149" s="1" t="s">
        <v>175</v>
      </c>
      <c r="AM2149" s="2">
        <f>IF(AND(ISBLANK(AL2149),OR(NOT(ISBLANK(AN2149)),NOT(ISBLANK(AO2149)))),#N/A,
IF(ISBLANK(AL2149),"",
IF(AND(NOT(ISERROR(VLOOKUP(AL2149,MonsterTable!$A:$B,MATCH(MonsterTable!$B$1,MonsterTable!$A$1:$B$1,0),0))),OR(ISBLANK(AN2149),ISBLANK(AO2149))),#N/A,
IFERROR(VLOOKUP(AL2149,MonsterTable!$A:$B,MATCH(MonsterTable!$B$1,MonsterTable!$A$1:$B$1,0),0),
IF(OR(NOT(ISBLANK(AN2149)),ISBLANK(AO2149)),#N/A,
IF(AL2149="empty","empty",
VLOOKUP(AL2149,MonsterGroupTable!$A:$A,1,0)))))))</f>
        <v>703</v>
      </c>
      <c r="AN2149">
        <v>1</v>
      </c>
      <c r="AO2149">
        <v>1</v>
      </c>
      <c r="AP2149">
        <v>0</v>
      </c>
      <c r="AT2149" s="2" t="str">
        <f>IF(AND(ISBLANK(AS2149),OR(NOT(ISBLANK(AU2149)),NOT(ISBLANK(AV2149)))),#N/A,
IF(ISBLANK(AS2149),"",
IF(AND(NOT(ISERROR(VLOOKUP(AS2149,MonsterTable!$A:$B,MATCH(MonsterTable!$B$1,MonsterTable!$A$1:$B$1,0),0))),OR(ISBLANK(AU2149),ISBLANK(AV2149))),#N/A,
IFERROR(VLOOKUP(AS2149,MonsterTable!$A:$B,MATCH(MonsterTable!$B$1,MonsterTable!$A$1:$B$1,0),0),
IF(OR(NOT(ISBLANK(AU2149)),ISBLANK(AV2149)),#N/A,
IF(AS2149="empty","empty",
VLOOKUP(AS2149,MonsterGroupTable!$A:$A,1,0)))))))</f>
        <v/>
      </c>
      <c r="BA2149" s="2" t="str">
        <f>IF(AND(ISBLANK(AZ2149),OR(NOT(ISBLANK(BB2149)),NOT(ISBLANK(BC2149)))),#N/A,
IF(ISBLANK(AZ2149),"",
IF(AND(NOT(ISERROR(VLOOKUP(AZ2149,MonsterTable!$A:$B,MATCH(MonsterTable!$B$1,MonsterTable!$A$1:$B$1,0),0))),OR(ISBLANK(BB2149),ISBLANK(BC2149))),#N/A,
IFERROR(VLOOKUP(AZ2149,MonsterTable!$A:$B,MATCH(MonsterTable!$B$1,MonsterTable!$A$1:$B$1,0),0),
IF(OR(NOT(ISBLANK(BB2149)),ISBLANK(BC2149)),#N/A,
IF(AZ2149="empty","empty",
VLOOKUP(AZ2149,MonsterGroupTable!$A:$A,1,0)))))))</f>
        <v/>
      </c>
      <c r="BH2149" s="2" t="str">
        <f>IF(AND(ISBLANK(BG2149),OR(NOT(ISBLANK(BI2149)),NOT(ISBLANK(BJ2149)))),#N/A,
IF(ISBLANK(BG2149),"",
IF(AND(NOT(ISERROR(VLOOKUP(BG2149,MonsterTable!$A:$B,MATCH(MonsterTable!$B$1,MonsterTable!$A$1:$B$1,0),0))),OR(ISBLANK(BI2149),ISBLANK(BJ2149))),#N/A,
IFERROR(VLOOKUP(BG2149,MonsterTable!$A:$B,MATCH(MonsterTable!$B$1,MonsterTable!$A$1:$B$1,0),0),
IF(OR(NOT(ISBLANK(BI2149)),ISBLANK(BJ2149)),#N/A,
IF(BG2149="empty","empty",
VLOOKUP(BG2149,MonsterGroupTable!$A:$A,1,0)))))))</f>
        <v/>
      </c>
      <c r="BO2149" s="2" t="str">
        <f>IF(AND(ISBLANK(BN2149),OR(NOT(ISBLANK(BP2149)),NOT(ISBLANK(BQ2149)))),#N/A,
IF(ISBLANK(BN2149),"",
IF(AND(NOT(ISERROR(VLOOKUP(BN2149,MonsterTable!$A:$B,MATCH(MonsterTable!$B$1,MonsterTable!$A$1:$B$1,0),0))),OR(ISBLANK(BP2149),ISBLANK(BQ2149))),#N/A,
IFERROR(VLOOKUP(BN2149,MonsterTable!$A:$B,MATCH(MonsterTable!$B$1,MonsterTable!$A$1:$B$1,0),0),
IF(OR(NOT(ISBLANK(BP2149)),ISBLANK(BQ2149)),#N/A,
IF(BN2149="empty","empty",
VLOOKUP(BN2149,MonsterGroupTable!$A:$A,1,0)))))))</f>
        <v/>
      </c>
      <c r="BV2149" s="2" t="str">
        <f>IF(AND(ISBLANK(BU2149),OR(NOT(ISBLANK(BW2149)),NOT(ISBLANK(BX2149)))),#N/A,
IF(ISBLANK(BU2149),"",
IF(AND(NOT(ISERROR(VLOOKUP(BU2149,MonsterTable!$A:$B,MATCH(MonsterTable!$B$1,MonsterTable!$A$1:$B$1,0),0))),OR(ISBLANK(BW2149),ISBLANK(BX2149))),#N/A,
IFERROR(VLOOKUP(BU2149,MonsterTable!$A:$B,MATCH(MonsterTable!$B$1,MonsterTable!$A$1:$B$1,0),0),
IF(OR(NOT(ISBLANK(BW2149)),ISBLANK(BX2149)),#N/A,
IF(BU2149="empty","empty",
VLOOKUP(BU2149,MonsterGroupTable!$A:$A,1,0)))))))</f>
        <v/>
      </c>
      <c r="CC2149" s="2" t="str">
        <f>IF(AND(ISBLANK(CB2149),OR(NOT(ISBLANK(CD2149)),NOT(ISBLANK(CE2149)))),#N/A,
IF(ISBLANK(CB2149),"",
IF(AND(NOT(ISERROR(VLOOKUP(CB2149,MonsterTable!$A:$B,MATCH(MonsterTable!$B$1,MonsterTable!$A$1:$B$1,0),0))),OR(ISBLANK(CD2149),ISBLANK(CE2149))),#N/A,
IFERROR(VLOOKUP(CB2149,MonsterTable!$A:$B,MATCH(MonsterTable!$B$1,MonsterTable!$A$1:$B$1,0),0),
IF(OR(NOT(ISBLANK(CD2149)),ISBLANK(CE2149)),#N/A,
IF(CB2149="empty","empty",
VLOOKUP(CB2149,MonsterGroupTable!$A:$A,1,0)))))))</f>
        <v/>
      </c>
      <c r="CJ2149" s="2" t="str">
        <f>IF(AND(ISBLANK(CI2149),OR(NOT(ISBLANK(CK2149)),NOT(ISBLANK(CL2149)))),#N/A,
IF(ISBLANK(CI2149),"",
IF(AND(NOT(ISERROR(VLOOKUP(CI2149,MonsterTable!$A:$B,MATCH(MonsterTable!$B$1,MonsterTable!$A$1:$B$1,0),0))),OR(ISBLANK(CK2149),ISBLANK(CL2149))),#N/A,
IFERROR(VLOOKUP(CI2149,MonsterTable!$A:$B,MATCH(MonsterTable!$B$1,MonsterTable!$A$1:$B$1,0),0),
IF(OR(NOT(ISBLANK(CK2149)),ISBLANK(CL2149)),#N/A,
IF(CI2149="empty","empty",
VLOOKUP(CI2149,MonsterGroupTable!$A:$A,1,0)))))))</f>
        <v/>
      </c>
    </row>
    <row r="2150" spans="1:88">
      <c r="A2150">
        <v>70023</v>
      </c>
      <c r="B2150">
        <f t="shared" si="87"/>
        <v>1.1000000000000001</v>
      </c>
      <c r="C2150">
        <f t="shared" si="88"/>
        <v>1.1000000000000001</v>
      </c>
      <c r="F2150">
        <v>220</v>
      </c>
      <c r="G2150">
        <v>9999999</v>
      </c>
      <c r="H2150">
        <v>0</v>
      </c>
      <c r="I2150">
        <v>0</v>
      </c>
      <c r="J2150">
        <v>0</v>
      </c>
      <c r="K2150" t="s">
        <v>199</v>
      </c>
      <c r="L2150" t="s">
        <v>200</v>
      </c>
      <c r="M2150" t="s">
        <v>201</v>
      </c>
      <c r="N2150" t="s">
        <v>202</v>
      </c>
      <c r="O2150">
        <v>0</v>
      </c>
      <c r="P2150">
        <v>-4.75</v>
      </c>
      <c r="Q2150">
        <v>-3.5</v>
      </c>
      <c r="R2150">
        <v>-7.4</v>
      </c>
      <c r="S2150">
        <v>2</v>
      </c>
      <c r="T2150">
        <v>-13.5</v>
      </c>
      <c r="U2150">
        <v>2.2000000000000002</v>
      </c>
      <c r="V2150">
        <v>-9</v>
      </c>
      <c r="W2150" t="str">
        <f t="shared" si="89"/>
        <v>701,1,1,0,702,1,1,0,703,1,1,0</v>
      </c>
      <c r="X2150" s="1" t="s">
        <v>173</v>
      </c>
      <c r="Y2150" s="2">
        <f>IF(AND(ISBLANK(X2150),OR(NOT(ISBLANK(Z2150)),NOT(ISBLANK(AA2150)))),#N/A,
IF(ISBLANK(X2150),"",
IF(AND(NOT(ISERROR(VLOOKUP(X2150,MonsterTable!$A:$B,MATCH(MonsterTable!$B$1,MonsterTable!$A$1:$B$1,0),0))),OR(ISBLANK(Z2150),ISBLANK(AA2150))),#N/A,
IFERROR(VLOOKUP(X2150,MonsterTable!$A:$B,MATCH(MonsterTable!$B$1,MonsterTable!$A$1:$B$1,0),0),
IF(OR(NOT(ISBLANK(Z2150)),ISBLANK(AA2150)),#N/A,
IF(X2150="empty","empty",
VLOOKUP(X2150,MonsterGroupTable!$A:$A,1,0)))))))</f>
        <v>701</v>
      </c>
      <c r="Z2150">
        <v>1</v>
      </c>
      <c r="AA2150">
        <v>1</v>
      </c>
      <c r="AB2150">
        <v>0</v>
      </c>
      <c r="AE2150" s="1" t="s">
        <v>174</v>
      </c>
      <c r="AF2150" s="2">
        <f>IF(AND(ISBLANK(AE2150),OR(NOT(ISBLANK(AG2150)),NOT(ISBLANK(AH2150)))),#N/A,
IF(ISBLANK(AE2150),"",
IF(AND(NOT(ISERROR(VLOOKUP(AE2150,MonsterTable!$A:$B,MATCH(MonsterTable!$B$1,MonsterTable!$A$1:$B$1,0),0))),OR(ISBLANK(AG2150),ISBLANK(AH2150))),#N/A,
IFERROR(VLOOKUP(AE2150,MonsterTable!$A:$B,MATCH(MonsterTable!$B$1,MonsterTable!$A$1:$B$1,0),0),
IF(OR(NOT(ISBLANK(AG2150)),ISBLANK(AH2150)),#N/A,
IF(AE2150="empty","empty",
VLOOKUP(AE2150,MonsterGroupTable!$A:$A,1,0)))))))</f>
        <v>702</v>
      </c>
      <c r="AG2150">
        <v>1</v>
      </c>
      <c r="AH2150">
        <v>1</v>
      </c>
      <c r="AI2150">
        <v>0</v>
      </c>
      <c r="AL2150" s="1" t="s">
        <v>175</v>
      </c>
      <c r="AM2150" s="2">
        <f>IF(AND(ISBLANK(AL2150),OR(NOT(ISBLANK(AN2150)),NOT(ISBLANK(AO2150)))),#N/A,
IF(ISBLANK(AL2150),"",
IF(AND(NOT(ISERROR(VLOOKUP(AL2150,MonsterTable!$A:$B,MATCH(MonsterTable!$B$1,MonsterTable!$A$1:$B$1,0),0))),OR(ISBLANK(AN2150),ISBLANK(AO2150))),#N/A,
IFERROR(VLOOKUP(AL2150,MonsterTable!$A:$B,MATCH(MonsterTable!$B$1,MonsterTable!$A$1:$B$1,0),0),
IF(OR(NOT(ISBLANK(AN2150)),ISBLANK(AO2150)),#N/A,
IF(AL2150="empty","empty",
VLOOKUP(AL2150,MonsterGroupTable!$A:$A,1,0)))))))</f>
        <v>703</v>
      </c>
      <c r="AN2150">
        <v>1</v>
      </c>
      <c r="AO2150">
        <v>1</v>
      </c>
      <c r="AP2150">
        <v>0</v>
      </c>
      <c r="AT2150" s="2" t="str">
        <f>IF(AND(ISBLANK(AS2150),OR(NOT(ISBLANK(AU2150)),NOT(ISBLANK(AV2150)))),#N/A,
IF(ISBLANK(AS2150),"",
IF(AND(NOT(ISERROR(VLOOKUP(AS2150,MonsterTable!$A:$B,MATCH(MonsterTable!$B$1,MonsterTable!$A$1:$B$1,0),0))),OR(ISBLANK(AU2150),ISBLANK(AV2150))),#N/A,
IFERROR(VLOOKUP(AS2150,MonsterTable!$A:$B,MATCH(MonsterTable!$B$1,MonsterTable!$A$1:$B$1,0),0),
IF(OR(NOT(ISBLANK(AU2150)),ISBLANK(AV2150)),#N/A,
IF(AS2150="empty","empty",
VLOOKUP(AS2150,MonsterGroupTable!$A:$A,1,0)))))))</f>
        <v/>
      </c>
      <c r="BA2150" s="2" t="str">
        <f>IF(AND(ISBLANK(AZ2150),OR(NOT(ISBLANK(BB2150)),NOT(ISBLANK(BC2150)))),#N/A,
IF(ISBLANK(AZ2150),"",
IF(AND(NOT(ISERROR(VLOOKUP(AZ2150,MonsterTable!$A:$B,MATCH(MonsterTable!$B$1,MonsterTable!$A$1:$B$1,0),0))),OR(ISBLANK(BB2150),ISBLANK(BC2150))),#N/A,
IFERROR(VLOOKUP(AZ2150,MonsterTable!$A:$B,MATCH(MonsterTable!$B$1,MonsterTable!$A$1:$B$1,0),0),
IF(OR(NOT(ISBLANK(BB2150)),ISBLANK(BC2150)),#N/A,
IF(AZ2150="empty","empty",
VLOOKUP(AZ2150,MonsterGroupTable!$A:$A,1,0)))))))</f>
        <v/>
      </c>
      <c r="BH2150" s="2" t="str">
        <f>IF(AND(ISBLANK(BG2150),OR(NOT(ISBLANK(BI2150)),NOT(ISBLANK(BJ2150)))),#N/A,
IF(ISBLANK(BG2150),"",
IF(AND(NOT(ISERROR(VLOOKUP(BG2150,MonsterTable!$A:$B,MATCH(MonsterTable!$B$1,MonsterTable!$A$1:$B$1,0),0))),OR(ISBLANK(BI2150),ISBLANK(BJ2150))),#N/A,
IFERROR(VLOOKUP(BG2150,MonsterTable!$A:$B,MATCH(MonsterTable!$B$1,MonsterTable!$A$1:$B$1,0),0),
IF(OR(NOT(ISBLANK(BI2150)),ISBLANK(BJ2150)),#N/A,
IF(BG2150="empty","empty",
VLOOKUP(BG2150,MonsterGroupTable!$A:$A,1,0)))))))</f>
        <v/>
      </c>
      <c r="BO2150" s="2" t="str">
        <f>IF(AND(ISBLANK(BN2150),OR(NOT(ISBLANK(BP2150)),NOT(ISBLANK(BQ2150)))),#N/A,
IF(ISBLANK(BN2150),"",
IF(AND(NOT(ISERROR(VLOOKUP(BN2150,MonsterTable!$A:$B,MATCH(MonsterTable!$B$1,MonsterTable!$A$1:$B$1,0),0))),OR(ISBLANK(BP2150),ISBLANK(BQ2150))),#N/A,
IFERROR(VLOOKUP(BN2150,MonsterTable!$A:$B,MATCH(MonsterTable!$B$1,MonsterTable!$A$1:$B$1,0),0),
IF(OR(NOT(ISBLANK(BP2150)),ISBLANK(BQ2150)),#N/A,
IF(BN2150="empty","empty",
VLOOKUP(BN2150,MonsterGroupTable!$A:$A,1,0)))))))</f>
        <v/>
      </c>
      <c r="BV2150" s="2" t="str">
        <f>IF(AND(ISBLANK(BU2150),OR(NOT(ISBLANK(BW2150)),NOT(ISBLANK(BX2150)))),#N/A,
IF(ISBLANK(BU2150),"",
IF(AND(NOT(ISERROR(VLOOKUP(BU2150,MonsterTable!$A:$B,MATCH(MonsterTable!$B$1,MonsterTable!$A$1:$B$1,0),0))),OR(ISBLANK(BW2150),ISBLANK(BX2150))),#N/A,
IFERROR(VLOOKUP(BU2150,MonsterTable!$A:$B,MATCH(MonsterTable!$B$1,MonsterTable!$A$1:$B$1,0),0),
IF(OR(NOT(ISBLANK(BW2150)),ISBLANK(BX2150)),#N/A,
IF(BU2150="empty","empty",
VLOOKUP(BU2150,MonsterGroupTable!$A:$A,1,0)))))))</f>
        <v/>
      </c>
      <c r="CC2150" s="2" t="str">
        <f>IF(AND(ISBLANK(CB2150),OR(NOT(ISBLANK(CD2150)),NOT(ISBLANK(CE2150)))),#N/A,
IF(ISBLANK(CB2150),"",
IF(AND(NOT(ISERROR(VLOOKUP(CB2150,MonsterTable!$A:$B,MATCH(MonsterTable!$B$1,MonsterTable!$A$1:$B$1,0),0))),OR(ISBLANK(CD2150),ISBLANK(CE2150))),#N/A,
IFERROR(VLOOKUP(CB2150,MonsterTable!$A:$B,MATCH(MonsterTable!$B$1,MonsterTable!$A$1:$B$1,0),0),
IF(OR(NOT(ISBLANK(CD2150)),ISBLANK(CE2150)),#N/A,
IF(CB2150="empty","empty",
VLOOKUP(CB2150,MonsterGroupTable!$A:$A,1,0)))))))</f>
        <v/>
      </c>
      <c r="CJ2150" s="2" t="str">
        <f>IF(AND(ISBLANK(CI2150),OR(NOT(ISBLANK(CK2150)),NOT(ISBLANK(CL2150)))),#N/A,
IF(ISBLANK(CI2150),"",
IF(AND(NOT(ISERROR(VLOOKUP(CI2150,MonsterTable!$A:$B,MATCH(MonsterTable!$B$1,MonsterTable!$A$1:$B$1,0),0))),OR(ISBLANK(CK2150),ISBLANK(CL2150))),#N/A,
IFERROR(VLOOKUP(CI2150,MonsterTable!$A:$B,MATCH(MonsterTable!$B$1,MonsterTable!$A$1:$B$1,0),0),
IF(OR(NOT(ISBLANK(CK2150)),ISBLANK(CL2150)),#N/A,
IF(CI2150="empty","empty",
VLOOKUP(CI2150,MonsterGroupTable!$A:$A,1,0)))))))</f>
        <v/>
      </c>
    </row>
    <row r="2151" spans="1:88">
      <c r="A2151">
        <v>70024</v>
      </c>
      <c r="B2151">
        <f t="shared" si="87"/>
        <v>1.1000000000000001</v>
      </c>
      <c r="C2151">
        <f t="shared" si="88"/>
        <v>1.1000000000000001</v>
      </c>
      <c r="F2151">
        <v>230</v>
      </c>
      <c r="G2151">
        <v>9999999</v>
      </c>
      <c r="H2151">
        <v>0</v>
      </c>
      <c r="I2151">
        <v>0</v>
      </c>
      <c r="J2151">
        <v>0</v>
      </c>
      <c r="K2151" t="s">
        <v>199</v>
      </c>
      <c r="L2151" t="s">
        <v>200</v>
      </c>
      <c r="M2151" t="s">
        <v>201</v>
      </c>
      <c r="N2151" t="s">
        <v>202</v>
      </c>
      <c r="O2151">
        <v>0</v>
      </c>
      <c r="P2151">
        <v>-4.75</v>
      </c>
      <c r="Q2151">
        <v>-3.5</v>
      </c>
      <c r="R2151">
        <v>-7.4</v>
      </c>
      <c r="S2151">
        <v>2</v>
      </c>
      <c r="T2151">
        <v>-13.5</v>
      </c>
      <c r="U2151">
        <v>2.2000000000000002</v>
      </c>
      <c r="V2151">
        <v>-9</v>
      </c>
      <c r="W2151" t="str">
        <f t="shared" si="89"/>
        <v>701,1,1,0,702,1,1,0,703,1,1,0</v>
      </c>
      <c r="X2151" s="1" t="s">
        <v>173</v>
      </c>
      <c r="Y2151" s="2">
        <f>IF(AND(ISBLANK(X2151),OR(NOT(ISBLANK(Z2151)),NOT(ISBLANK(AA2151)))),#N/A,
IF(ISBLANK(X2151),"",
IF(AND(NOT(ISERROR(VLOOKUP(X2151,MonsterTable!$A:$B,MATCH(MonsterTable!$B$1,MonsterTable!$A$1:$B$1,0),0))),OR(ISBLANK(Z2151),ISBLANK(AA2151))),#N/A,
IFERROR(VLOOKUP(X2151,MonsterTable!$A:$B,MATCH(MonsterTable!$B$1,MonsterTable!$A$1:$B$1,0),0),
IF(OR(NOT(ISBLANK(Z2151)),ISBLANK(AA2151)),#N/A,
IF(X2151="empty","empty",
VLOOKUP(X2151,MonsterGroupTable!$A:$A,1,0)))))))</f>
        <v>701</v>
      </c>
      <c r="Z2151">
        <v>1</v>
      </c>
      <c r="AA2151">
        <v>1</v>
      </c>
      <c r="AB2151">
        <v>0</v>
      </c>
      <c r="AE2151" s="1" t="s">
        <v>174</v>
      </c>
      <c r="AF2151" s="2">
        <f>IF(AND(ISBLANK(AE2151),OR(NOT(ISBLANK(AG2151)),NOT(ISBLANK(AH2151)))),#N/A,
IF(ISBLANK(AE2151),"",
IF(AND(NOT(ISERROR(VLOOKUP(AE2151,MonsterTable!$A:$B,MATCH(MonsterTable!$B$1,MonsterTable!$A$1:$B$1,0),0))),OR(ISBLANK(AG2151),ISBLANK(AH2151))),#N/A,
IFERROR(VLOOKUP(AE2151,MonsterTable!$A:$B,MATCH(MonsterTable!$B$1,MonsterTable!$A$1:$B$1,0),0),
IF(OR(NOT(ISBLANK(AG2151)),ISBLANK(AH2151)),#N/A,
IF(AE2151="empty","empty",
VLOOKUP(AE2151,MonsterGroupTable!$A:$A,1,0)))))))</f>
        <v>702</v>
      </c>
      <c r="AG2151">
        <v>1</v>
      </c>
      <c r="AH2151">
        <v>1</v>
      </c>
      <c r="AI2151">
        <v>0</v>
      </c>
      <c r="AL2151" s="1" t="s">
        <v>175</v>
      </c>
      <c r="AM2151" s="2">
        <f>IF(AND(ISBLANK(AL2151),OR(NOT(ISBLANK(AN2151)),NOT(ISBLANK(AO2151)))),#N/A,
IF(ISBLANK(AL2151),"",
IF(AND(NOT(ISERROR(VLOOKUP(AL2151,MonsterTable!$A:$B,MATCH(MonsterTable!$B$1,MonsterTable!$A$1:$B$1,0),0))),OR(ISBLANK(AN2151),ISBLANK(AO2151))),#N/A,
IFERROR(VLOOKUP(AL2151,MonsterTable!$A:$B,MATCH(MonsterTable!$B$1,MonsterTable!$A$1:$B$1,0),0),
IF(OR(NOT(ISBLANK(AN2151)),ISBLANK(AO2151)),#N/A,
IF(AL2151="empty","empty",
VLOOKUP(AL2151,MonsterGroupTable!$A:$A,1,0)))))))</f>
        <v>703</v>
      </c>
      <c r="AN2151">
        <v>1</v>
      </c>
      <c r="AO2151">
        <v>1</v>
      </c>
      <c r="AP2151">
        <v>0</v>
      </c>
      <c r="AT2151" s="2" t="str">
        <f>IF(AND(ISBLANK(AS2151),OR(NOT(ISBLANK(AU2151)),NOT(ISBLANK(AV2151)))),#N/A,
IF(ISBLANK(AS2151),"",
IF(AND(NOT(ISERROR(VLOOKUP(AS2151,MonsterTable!$A:$B,MATCH(MonsterTable!$B$1,MonsterTable!$A$1:$B$1,0),0))),OR(ISBLANK(AU2151),ISBLANK(AV2151))),#N/A,
IFERROR(VLOOKUP(AS2151,MonsterTable!$A:$B,MATCH(MonsterTable!$B$1,MonsterTable!$A$1:$B$1,0),0),
IF(OR(NOT(ISBLANK(AU2151)),ISBLANK(AV2151)),#N/A,
IF(AS2151="empty","empty",
VLOOKUP(AS2151,MonsterGroupTable!$A:$A,1,0)))))))</f>
        <v/>
      </c>
      <c r="BA2151" s="2" t="str">
        <f>IF(AND(ISBLANK(AZ2151),OR(NOT(ISBLANK(BB2151)),NOT(ISBLANK(BC2151)))),#N/A,
IF(ISBLANK(AZ2151),"",
IF(AND(NOT(ISERROR(VLOOKUP(AZ2151,MonsterTable!$A:$B,MATCH(MonsterTable!$B$1,MonsterTable!$A$1:$B$1,0),0))),OR(ISBLANK(BB2151),ISBLANK(BC2151))),#N/A,
IFERROR(VLOOKUP(AZ2151,MonsterTable!$A:$B,MATCH(MonsterTable!$B$1,MonsterTable!$A$1:$B$1,0),0),
IF(OR(NOT(ISBLANK(BB2151)),ISBLANK(BC2151)),#N/A,
IF(AZ2151="empty","empty",
VLOOKUP(AZ2151,MonsterGroupTable!$A:$A,1,0)))))))</f>
        <v/>
      </c>
      <c r="BH2151" s="2" t="str">
        <f>IF(AND(ISBLANK(BG2151),OR(NOT(ISBLANK(BI2151)),NOT(ISBLANK(BJ2151)))),#N/A,
IF(ISBLANK(BG2151),"",
IF(AND(NOT(ISERROR(VLOOKUP(BG2151,MonsterTable!$A:$B,MATCH(MonsterTable!$B$1,MonsterTable!$A$1:$B$1,0),0))),OR(ISBLANK(BI2151),ISBLANK(BJ2151))),#N/A,
IFERROR(VLOOKUP(BG2151,MonsterTable!$A:$B,MATCH(MonsterTable!$B$1,MonsterTable!$A$1:$B$1,0),0),
IF(OR(NOT(ISBLANK(BI2151)),ISBLANK(BJ2151)),#N/A,
IF(BG2151="empty","empty",
VLOOKUP(BG2151,MonsterGroupTable!$A:$A,1,0)))))))</f>
        <v/>
      </c>
      <c r="BO2151" s="2" t="str">
        <f>IF(AND(ISBLANK(BN2151),OR(NOT(ISBLANK(BP2151)),NOT(ISBLANK(BQ2151)))),#N/A,
IF(ISBLANK(BN2151),"",
IF(AND(NOT(ISERROR(VLOOKUP(BN2151,MonsterTable!$A:$B,MATCH(MonsterTable!$B$1,MonsterTable!$A$1:$B$1,0),0))),OR(ISBLANK(BP2151),ISBLANK(BQ2151))),#N/A,
IFERROR(VLOOKUP(BN2151,MonsterTable!$A:$B,MATCH(MonsterTable!$B$1,MonsterTable!$A$1:$B$1,0),0),
IF(OR(NOT(ISBLANK(BP2151)),ISBLANK(BQ2151)),#N/A,
IF(BN2151="empty","empty",
VLOOKUP(BN2151,MonsterGroupTable!$A:$A,1,0)))))))</f>
        <v/>
      </c>
      <c r="BV2151" s="2" t="str">
        <f>IF(AND(ISBLANK(BU2151),OR(NOT(ISBLANK(BW2151)),NOT(ISBLANK(BX2151)))),#N/A,
IF(ISBLANK(BU2151),"",
IF(AND(NOT(ISERROR(VLOOKUP(BU2151,MonsterTable!$A:$B,MATCH(MonsterTable!$B$1,MonsterTable!$A$1:$B$1,0),0))),OR(ISBLANK(BW2151),ISBLANK(BX2151))),#N/A,
IFERROR(VLOOKUP(BU2151,MonsterTable!$A:$B,MATCH(MonsterTable!$B$1,MonsterTable!$A$1:$B$1,0),0),
IF(OR(NOT(ISBLANK(BW2151)),ISBLANK(BX2151)),#N/A,
IF(BU2151="empty","empty",
VLOOKUP(BU2151,MonsterGroupTable!$A:$A,1,0)))))))</f>
        <v/>
      </c>
      <c r="CC2151" s="2" t="str">
        <f>IF(AND(ISBLANK(CB2151),OR(NOT(ISBLANK(CD2151)),NOT(ISBLANK(CE2151)))),#N/A,
IF(ISBLANK(CB2151),"",
IF(AND(NOT(ISERROR(VLOOKUP(CB2151,MonsterTable!$A:$B,MATCH(MonsterTable!$B$1,MonsterTable!$A$1:$B$1,0),0))),OR(ISBLANK(CD2151),ISBLANK(CE2151))),#N/A,
IFERROR(VLOOKUP(CB2151,MonsterTable!$A:$B,MATCH(MonsterTable!$B$1,MonsterTable!$A$1:$B$1,0),0),
IF(OR(NOT(ISBLANK(CD2151)),ISBLANK(CE2151)),#N/A,
IF(CB2151="empty","empty",
VLOOKUP(CB2151,MonsterGroupTable!$A:$A,1,0)))))))</f>
        <v/>
      </c>
      <c r="CJ2151" s="2" t="str">
        <f>IF(AND(ISBLANK(CI2151),OR(NOT(ISBLANK(CK2151)),NOT(ISBLANK(CL2151)))),#N/A,
IF(ISBLANK(CI2151),"",
IF(AND(NOT(ISERROR(VLOOKUP(CI2151,MonsterTable!$A:$B,MATCH(MonsterTable!$B$1,MonsterTable!$A$1:$B$1,0),0))),OR(ISBLANK(CK2151),ISBLANK(CL2151))),#N/A,
IFERROR(VLOOKUP(CI2151,MonsterTable!$A:$B,MATCH(MonsterTable!$B$1,MonsterTable!$A$1:$B$1,0),0),
IF(OR(NOT(ISBLANK(CK2151)),ISBLANK(CL2151)),#N/A,
IF(CI2151="empty","empty",
VLOOKUP(CI2151,MonsterGroupTable!$A:$A,1,0)))))))</f>
        <v/>
      </c>
    </row>
    <row r="2152" spans="1:88">
      <c r="A2152">
        <v>70025</v>
      </c>
      <c r="B2152">
        <f t="shared" si="87"/>
        <v>1.1000000000000001</v>
      </c>
      <c r="C2152">
        <f t="shared" si="88"/>
        <v>1.1000000000000001</v>
      </c>
      <c r="F2152">
        <v>240</v>
      </c>
      <c r="G2152">
        <v>9999999</v>
      </c>
      <c r="H2152">
        <v>0</v>
      </c>
      <c r="I2152">
        <v>0</v>
      </c>
      <c r="J2152">
        <v>0</v>
      </c>
      <c r="K2152" t="s">
        <v>199</v>
      </c>
      <c r="L2152" t="s">
        <v>200</v>
      </c>
      <c r="M2152" t="s">
        <v>201</v>
      </c>
      <c r="N2152" t="s">
        <v>202</v>
      </c>
      <c r="O2152">
        <v>0</v>
      </c>
      <c r="P2152">
        <v>-4.75</v>
      </c>
      <c r="Q2152">
        <v>-3.5</v>
      </c>
      <c r="R2152">
        <v>-7.4</v>
      </c>
      <c r="S2152">
        <v>2</v>
      </c>
      <c r="T2152">
        <v>-13.5</v>
      </c>
      <c r="U2152">
        <v>2.2000000000000002</v>
      </c>
      <c r="V2152">
        <v>-9</v>
      </c>
      <c r="W2152" t="str">
        <f t="shared" si="89"/>
        <v>701,1,1,0,702,1,1,0,703,1,1,0</v>
      </c>
      <c r="X2152" s="1" t="s">
        <v>173</v>
      </c>
      <c r="Y2152" s="2">
        <f>IF(AND(ISBLANK(X2152),OR(NOT(ISBLANK(Z2152)),NOT(ISBLANK(AA2152)))),#N/A,
IF(ISBLANK(X2152),"",
IF(AND(NOT(ISERROR(VLOOKUP(X2152,MonsterTable!$A:$B,MATCH(MonsterTable!$B$1,MonsterTable!$A$1:$B$1,0),0))),OR(ISBLANK(Z2152),ISBLANK(AA2152))),#N/A,
IFERROR(VLOOKUP(X2152,MonsterTable!$A:$B,MATCH(MonsterTable!$B$1,MonsterTable!$A$1:$B$1,0),0),
IF(OR(NOT(ISBLANK(Z2152)),ISBLANK(AA2152)),#N/A,
IF(X2152="empty","empty",
VLOOKUP(X2152,MonsterGroupTable!$A:$A,1,0)))))))</f>
        <v>701</v>
      </c>
      <c r="Z2152">
        <v>1</v>
      </c>
      <c r="AA2152">
        <v>1</v>
      </c>
      <c r="AB2152">
        <v>0</v>
      </c>
      <c r="AE2152" s="1" t="s">
        <v>174</v>
      </c>
      <c r="AF2152" s="2">
        <f>IF(AND(ISBLANK(AE2152),OR(NOT(ISBLANK(AG2152)),NOT(ISBLANK(AH2152)))),#N/A,
IF(ISBLANK(AE2152),"",
IF(AND(NOT(ISERROR(VLOOKUP(AE2152,MonsterTable!$A:$B,MATCH(MonsterTable!$B$1,MonsterTable!$A$1:$B$1,0),0))),OR(ISBLANK(AG2152),ISBLANK(AH2152))),#N/A,
IFERROR(VLOOKUP(AE2152,MonsterTable!$A:$B,MATCH(MonsterTable!$B$1,MonsterTable!$A$1:$B$1,0),0),
IF(OR(NOT(ISBLANK(AG2152)),ISBLANK(AH2152)),#N/A,
IF(AE2152="empty","empty",
VLOOKUP(AE2152,MonsterGroupTable!$A:$A,1,0)))))))</f>
        <v>702</v>
      </c>
      <c r="AG2152">
        <v>1</v>
      </c>
      <c r="AH2152">
        <v>1</v>
      </c>
      <c r="AI2152">
        <v>0</v>
      </c>
      <c r="AL2152" s="1" t="s">
        <v>175</v>
      </c>
      <c r="AM2152" s="2">
        <f>IF(AND(ISBLANK(AL2152),OR(NOT(ISBLANK(AN2152)),NOT(ISBLANK(AO2152)))),#N/A,
IF(ISBLANK(AL2152),"",
IF(AND(NOT(ISERROR(VLOOKUP(AL2152,MonsterTable!$A:$B,MATCH(MonsterTable!$B$1,MonsterTable!$A$1:$B$1,0),0))),OR(ISBLANK(AN2152),ISBLANK(AO2152))),#N/A,
IFERROR(VLOOKUP(AL2152,MonsterTable!$A:$B,MATCH(MonsterTable!$B$1,MonsterTable!$A$1:$B$1,0),0),
IF(OR(NOT(ISBLANK(AN2152)),ISBLANK(AO2152)),#N/A,
IF(AL2152="empty","empty",
VLOOKUP(AL2152,MonsterGroupTable!$A:$A,1,0)))))))</f>
        <v>703</v>
      </c>
      <c r="AN2152">
        <v>1</v>
      </c>
      <c r="AO2152">
        <v>1</v>
      </c>
      <c r="AP2152">
        <v>0</v>
      </c>
      <c r="AT2152" s="2" t="str">
        <f>IF(AND(ISBLANK(AS2152),OR(NOT(ISBLANK(AU2152)),NOT(ISBLANK(AV2152)))),#N/A,
IF(ISBLANK(AS2152),"",
IF(AND(NOT(ISERROR(VLOOKUP(AS2152,MonsterTable!$A:$B,MATCH(MonsterTable!$B$1,MonsterTable!$A$1:$B$1,0),0))),OR(ISBLANK(AU2152),ISBLANK(AV2152))),#N/A,
IFERROR(VLOOKUP(AS2152,MonsterTable!$A:$B,MATCH(MonsterTable!$B$1,MonsterTable!$A$1:$B$1,0),0),
IF(OR(NOT(ISBLANK(AU2152)),ISBLANK(AV2152)),#N/A,
IF(AS2152="empty","empty",
VLOOKUP(AS2152,MonsterGroupTable!$A:$A,1,0)))))))</f>
        <v/>
      </c>
      <c r="BA2152" s="2" t="str">
        <f>IF(AND(ISBLANK(AZ2152),OR(NOT(ISBLANK(BB2152)),NOT(ISBLANK(BC2152)))),#N/A,
IF(ISBLANK(AZ2152),"",
IF(AND(NOT(ISERROR(VLOOKUP(AZ2152,MonsterTable!$A:$B,MATCH(MonsterTable!$B$1,MonsterTable!$A$1:$B$1,0),0))),OR(ISBLANK(BB2152),ISBLANK(BC2152))),#N/A,
IFERROR(VLOOKUP(AZ2152,MonsterTable!$A:$B,MATCH(MonsterTable!$B$1,MonsterTable!$A$1:$B$1,0),0),
IF(OR(NOT(ISBLANK(BB2152)),ISBLANK(BC2152)),#N/A,
IF(AZ2152="empty","empty",
VLOOKUP(AZ2152,MonsterGroupTable!$A:$A,1,0)))))))</f>
        <v/>
      </c>
      <c r="BH2152" s="2" t="str">
        <f>IF(AND(ISBLANK(BG2152),OR(NOT(ISBLANK(BI2152)),NOT(ISBLANK(BJ2152)))),#N/A,
IF(ISBLANK(BG2152),"",
IF(AND(NOT(ISERROR(VLOOKUP(BG2152,MonsterTable!$A:$B,MATCH(MonsterTable!$B$1,MonsterTable!$A$1:$B$1,0),0))),OR(ISBLANK(BI2152),ISBLANK(BJ2152))),#N/A,
IFERROR(VLOOKUP(BG2152,MonsterTable!$A:$B,MATCH(MonsterTable!$B$1,MonsterTable!$A$1:$B$1,0),0),
IF(OR(NOT(ISBLANK(BI2152)),ISBLANK(BJ2152)),#N/A,
IF(BG2152="empty","empty",
VLOOKUP(BG2152,MonsterGroupTable!$A:$A,1,0)))))))</f>
        <v/>
      </c>
      <c r="BO2152" s="2" t="str">
        <f>IF(AND(ISBLANK(BN2152),OR(NOT(ISBLANK(BP2152)),NOT(ISBLANK(BQ2152)))),#N/A,
IF(ISBLANK(BN2152),"",
IF(AND(NOT(ISERROR(VLOOKUP(BN2152,MonsterTable!$A:$B,MATCH(MonsterTable!$B$1,MonsterTable!$A$1:$B$1,0),0))),OR(ISBLANK(BP2152),ISBLANK(BQ2152))),#N/A,
IFERROR(VLOOKUP(BN2152,MonsterTable!$A:$B,MATCH(MonsterTable!$B$1,MonsterTable!$A$1:$B$1,0),0),
IF(OR(NOT(ISBLANK(BP2152)),ISBLANK(BQ2152)),#N/A,
IF(BN2152="empty","empty",
VLOOKUP(BN2152,MonsterGroupTable!$A:$A,1,0)))))))</f>
        <v/>
      </c>
      <c r="BV2152" s="2" t="str">
        <f>IF(AND(ISBLANK(BU2152),OR(NOT(ISBLANK(BW2152)),NOT(ISBLANK(BX2152)))),#N/A,
IF(ISBLANK(BU2152),"",
IF(AND(NOT(ISERROR(VLOOKUP(BU2152,MonsterTable!$A:$B,MATCH(MonsterTable!$B$1,MonsterTable!$A$1:$B$1,0),0))),OR(ISBLANK(BW2152),ISBLANK(BX2152))),#N/A,
IFERROR(VLOOKUP(BU2152,MonsterTable!$A:$B,MATCH(MonsterTable!$B$1,MonsterTable!$A$1:$B$1,0),0),
IF(OR(NOT(ISBLANK(BW2152)),ISBLANK(BX2152)),#N/A,
IF(BU2152="empty","empty",
VLOOKUP(BU2152,MonsterGroupTable!$A:$A,1,0)))))))</f>
        <v/>
      </c>
      <c r="CC2152" s="2" t="str">
        <f>IF(AND(ISBLANK(CB2152),OR(NOT(ISBLANK(CD2152)),NOT(ISBLANK(CE2152)))),#N/A,
IF(ISBLANK(CB2152),"",
IF(AND(NOT(ISERROR(VLOOKUP(CB2152,MonsterTable!$A:$B,MATCH(MonsterTable!$B$1,MonsterTable!$A$1:$B$1,0),0))),OR(ISBLANK(CD2152),ISBLANK(CE2152))),#N/A,
IFERROR(VLOOKUP(CB2152,MonsterTable!$A:$B,MATCH(MonsterTable!$B$1,MonsterTable!$A$1:$B$1,0),0),
IF(OR(NOT(ISBLANK(CD2152)),ISBLANK(CE2152)),#N/A,
IF(CB2152="empty","empty",
VLOOKUP(CB2152,MonsterGroupTable!$A:$A,1,0)))))))</f>
        <v/>
      </c>
      <c r="CJ2152" s="2" t="str">
        <f>IF(AND(ISBLANK(CI2152),OR(NOT(ISBLANK(CK2152)),NOT(ISBLANK(CL2152)))),#N/A,
IF(ISBLANK(CI2152),"",
IF(AND(NOT(ISERROR(VLOOKUP(CI2152,MonsterTable!$A:$B,MATCH(MonsterTable!$B$1,MonsterTable!$A$1:$B$1,0),0))),OR(ISBLANK(CK2152),ISBLANK(CL2152))),#N/A,
IFERROR(VLOOKUP(CI2152,MonsterTable!$A:$B,MATCH(MonsterTable!$B$1,MonsterTable!$A$1:$B$1,0),0),
IF(OR(NOT(ISBLANK(CK2152)),ISBLANK(CL2152)),#N/A,
IF(CI2152="empty","empty",
VLOOKUP(CI2152,MonsterGroupTable!$A:$A,1,0)))))))</f>
        <v/>
      </c>
    </row>
    <row r="2153" spans="1:88">
      <c r="A2153">
        <v>70026</v>
      </c>
      <c r="B2153">
        <f t="shared" si="87"/>
        <v>1.1000000000000001</v>
      </c>
      <c r="C2153">
        <f t="shared" si="88"/>
        <v>1.1000000000000001</v>
      </c>
      <c r="F2153">
        <v>250</v>
      </c>
      <c r="G2153">
        <v>9999999</v>
      </c>
      <c r="H2153">
        <v>0</v>
      </c>
      <c r="I2153">
        <v>0</v>
      </c>
      <c r="J2153">
        <v>0</v>
      </c>
      <c r="K2153" t="s">
        <v>199</v>
      </c>
      <c r="L2153" t="s">
        <v>200</v>
      </c>
      <c r="M2153" t="s">
        <v>201</v>
      </c>
      <c r="N2153" t="s">
        <v>202</v>
      </c>
      <c r="O2153">
        <v>0</v>
      </c>
      <c r="P2153">
        <v>-4.75</v>
      </c>
      <c r="Q2153">
        <v>-3.5</v>
      </c>
      <c r="R2153">
        <v>-7.4</v>
      </c>
      <c r="S2153">
        <v>2</v>
      </c>
      <c r="T2153">
        <v>-13.5</v>
      </c>
      <c r="U2153">
        <v>2.2000000000000002</v>
      </c>
      <c r="V2153">
        <v>-9</v>
      </c>
      <c r="W2153" t="str">
        <f t="shared" si="89"/>
        <v>701,1,1,0,702,1,1,0,703,1,1,0</v>
      </c>
      <c r="X2153" s="1" t="s">
        <v>173</v>
      </c>
      <c r="Y2153" s="2">
        <f>IF(AND(ISBLANK(X2153),OR(NOT(ISBLANK(Z2153)),NOT(ISBLANK(AA2153)))),#N/A,
IF(ISBLANK(X2153),"",
IF(AND(NOT(ISERROR(VLOOKUP(X2153,MonsterTable!$A:$B,MATCH(MonsterTable!$B$1,MonsterTable!$A$1:$B$1,0),0))),OR(ISBLANK(Z2153),ISBLANK(AA2153))),#N/A,
IFERROR(VLOOKUP(X2153,MonsterTable!$A:$B,MATCH(MonsterTable!$B$1,MonsterTable!$A$1:$B$1,0),0),
IF(OR(NOT(ISBLANK(Z2153)),ISBLANK(AA2153)),#N/A,
IF(X2153="empty","empty",
VLOOKUP(X2153,MonsterGroupTable!$A:$A,1,0)))))))</f>
        <v>701</v>
      </c>
      <c r="Z2153">
        <v>1</v>
      </c>
      <c r="AA2153">
        <v>1</v>
      </c>
      <c r="AB2153">
        <v>0</v>
      </c>
      <c r="AE2153" s="1" t="s">
        <v>174</v>
      </c>
      <c r="AF2153" s="2">
        <f>IF(AND(ISBLANK(AE2153),OR(NOT(ISBLANK(AG2153)),NOT(ISBLANK(AH2153)))),#N/A,
IF(ISBLANK(AE2153),"",
IF(AND(NOT(ISERROR(VLOOKUP(AE2153,MonsterTable!$A:$B,MATCH(MonsterTable!$B$1,MonsterTable!$A$1:$B$1,0),0))),OR(ISBLANK(AG2153),ISBLANK(AH2153))),#N/A,
IFERROR(VLOOKUP(AE2153,MonsterTable!$A:$B,MATCH(MonsterTable!$B$1,MonsterTable!$A$1:$B$1,0),0),
IF(OR(NOT(ISBLANK(AG2153)),ISBLANK(AH2153)),#N/A,
IF(AE2153="empty","empty",
VLOOKUP(AE2153,MonsterGroupTable!$A:$A,1,0)))))))</f>
        <v>702</v>
      </c>
      <c r="AG2153">
        <v>1</v>
      </c>
      <c r="AH2153">
        <v>1</v>
      </c>
      <c r="AI2153">
        <v>0</v>
      </c>
      <c r="AL2153" s="1" t="s">
        <v>175</v>
      </c>
      <c r="AM2153" s="2">
        <f>IF(AND(ISBLANK(AL2153),OR(NOT(ISBLANK(AN2153)),NOT(ISBLANK(AO2153)))),#N/A,
IF(ISBLANK(AL2153),"",
IF(AND(NOT(ISERROR(VLOOKUP(AL2153,MonsterTable!$A:$B,MATCH(MonsterTable!$B$1,MonsterTable!$A$1:$B$1,0),0))),OR(ISBLANK(AN2153),ISBLANK(AO2153))),#N/A,
IFERROR(VLOOKUP(AL2153,MonsterTable!$A:$B,MATCH(MonsterTable!$B$1,MonsterTable!$A$1:$B$1,0),0),
IF(OR(NOT(ISBLANK(AN2153)),ISBLANK(AO2153)),#N/A,
IF(AL2153="empty","empty",
VLOOKUP(AL2153,MonsterGroupTable!$A:$A,1,0)))))))</f>
        <v>703</v>
      </c>
      <c r="AN2153">
        <v>1</v>
      </c>
      <c r="AO2153">
        <v>1</v>
      </c>
      <c r="AP2153">
        <v>0</v>
      </c>
      <c r="AT2153" s="2" t="str">
        <f>IF(AND(ISBLANK(AS2153),OR(NOT(ISBLANK(AU2153)),NOT(ISBLANK(AV2153)))),#N/A,
IF(ISBLANK(AS2153),"",
IF(AND(NOT(ISERROR(VLOOKUP(AS2153,MonsterTable!$A:$B,MATCH(MonsterTable!$B$1,MonsterTable!$A$1:$B$1,0),0))),OR(ISBLANK(AU2153),ISBLANK(AV2153))),#N/A,
IFERROR(VLOOKUP(AS2153,MonsterTable!$A:$B,MATCH(MonsterTable!$B$1,MonsterTable!$A$1:$B$1,0),0),
IF(OR(NOT(ISBLANK(AU2153)),ISBLANK(AV2153)),#N/A,
IF(AS2153="empty","empty",
VLOOKUP(AS2153,MonsterGroupTable!$A:$A,1,0)))))))</f>
        <v/>
      </c>
      <c r="BA2153" s="2" t="str">
        <f>IF(AND(ISBLANK(AZ2153),OR(NOT(ISBLANK(BB2153)),NOT(ISBLANK(BC2153)))),#N/A,
IF(ISBLANK(AZ2153),"",
IF(AND(NOT(ISERROR(VLOOKUP(AZ2153,MonsterTable!$A:$B,MATCH(MonsterTable!$B$1,MonsterTable!$A$1:$B$1,0),0))),OR(ISBLANK(BB2153),ISBLANK(BC2153))),#N/A,
IFERROR(VLOOKUP(AZ2153,MonsterTable!$A:$B,MATCH(MonsterTable!$B$1,MonsterTable!$A$1:$B$1,0),0),
IF(OR(NOT(ISBLANK(BB2153)),ISBLANK(BC2153)),#N/A,
IF(AZ2153="empty","empty",
VLOOKUP(AZ2153,MonsterGroupTable!$A:$A,1,0)))))))</f>
        <v/>
      </c>
      <c r="BH2153" s="2" t="str">
        <f>IF(AND(ISBLANK(BG2153),OR(NOT(ISBLANK(BI2153)),NOT(ISBLANK(BJ2153)))),#N/A,
IF(ISBLANK(BG2153),"",
IF(AND(NOT(ISERROR(VLOOKUP(BG2153,MonsterTable!$A:$B,MATCH(MonsterTable!$B$1,MonsterTable!$A$1:$B$1,0),0))),OR(ISBLANK(BI2153),ISBLANK(BJ2153))),#N/A,
IFERROR(VLOOKUP(BG2153,MonsterTable!$A:$B,MATCH(MonsterTable!$B$1,MonsterTable!$A$1:$B$1,0),0),
IF(OR(NOT(ISBLANK(BI2153)),ISBLANK(BJ2153)),#N/A,
IF(BG2153="empty","empty",
VLOOKUP(BG2153,MonsterGroupTable!$A:$A,1,0)))))))</f>
        <v/>
      </c>
      <c r="BO2153" s="2" t="str">
        <f>IF(AND(ISBLANK(BN2153),OR(NOT(ISBLANK(BP2153)),NOT(ISBLANK(BQ2153)))),#N/A,
IF(ISBLANK(BN2153),"",
IF(AND(NOT(ISERROR(VLOOKUP(BN2153,MonsterTable!$A:$B,MATCH(MonsterTable!$B$1,MonsterTable!$A$1:$B$1,0),0))),OR(ISBLANK(BP2153),ISBLANK(BQ2153))),#N/A,
IFERROR(VLOOKUP(BN2153,MonsterTable!$A:$B,MATCH(MonsterTable!$B$1,MonsterTable!$A$1:$B$1,0),0),
IF(OR(NOT(ISBLANK(BP2153)),ISBLANK(BQ2153)),#N/A,
IF(BN2153="empty","empty",
VLOOKUP(BN2153,MonsterGroupTable!$A:$A,1,0)))))))</f>
        <v/>
      </c>
      <c r="BV2153" s="2" t="str">
        <f>IF(AND(ISBLANK(BU2153),OR(NOT(ISBLANK(BW2153)),NOT(ISBLANK(BX2153)))),#N/A,
IF(ISBLANK(BU2153),"",
IF(AND(NOT(ISERROR(VLOOKUP(BU2153,MonsterTable!$A:$B,MATCH(MonsterTable!$B$1,MonsterTable!$A$1:$B$1,0),0))),OR(ISBLANK(BW2153),ISBLANK(BX2153))),#N/A,
IFERROR(VLOOKUP(BU2153,MonsterTable!$A:$B,MATCH(MonsterTable!$B$1,MonsterTable!$A$1:$B$1,0),0),
IF(OR(NOT(ISBLANK(BW2153)),ISBLANK(BX2153)),#N/A,
IF(BU2153="empty","empty",
VLOOKUP(BU2153,MonsterGroupTable!$A:$A,1,0)))))))</f>
        <v/>
      </c>
      <c r="CC2153" s="2" t="str">
        <f>IF(AND(ISBLANK(CB2153),OR(NOT(ISBLANK(CD2153)),NOT(ISBLANK(CE2153)))),#N/A,
IF(ISBLANK(CB2153),"",
IF(AND(NOT(ISERROR(VLOOKUP(CB2153,MonsterTable!$A:$B,MATCH(MonsterTable!$B$1,MonsterTable!$A$1:$B$1,0),0))),OR(ISBLANK(CD2153),ISBLANK(CE2153))),#N/A,
IFERROR(VLOOKUP(CB2153,MonsterTable!$A:$B,MATCH(MonsterTable!$B$1,MonsterTable!$A$1:$B$1,0),0),
IF(OR(NOT(ISBLANK(CD2153)),ISBLANK(CE2153)),#N/A,
IF(CB2153="empty","empty",
VLOOKUP(CB2153,MonsterGroupTable!$A:$A,1,0)))))))</f>
        <v/>
      </c>
      <c r="CJ2153" s="2" t="str">
        <f>IF(AND(ISBLANK(CI2153),OR(NOT(ISBLANK(CK2153)),NOT(ISBLANK(CL2153)))),#N/A,
IF(ISBLANK(CI2153),"",
IF(AND(NOT(ISERROR(VLOOKUP(CI2153,MonsterTable!$A:$B,MATCH(MonsterTable!$B$1,MonsterTable!$A$1:$B$1,0),0))),OR(ISBLANK(CK2153),ISBLANK(CL2153))),#N/A,
IFERROR(VLOOKUP(CI2153,MonsterTable!$A:$B,MATCH(MonsterTable!$B$1,MonsterTable!$A$1:$B$1,0),0),
IF(OR(NOT(ISBLANK(CK2153)),ISBLANK(CL2153)),#N/A,
IF(CI2153="empty","empty",
VLOOKUP(CI2153,MonsterGroupTable!$A:$A,1,0)))))))</f>
        <v/>
      </c>
    </row>
    <row r="2154" spans="1:88">
      <c r="A2154">
        <v>70027</v>
      </c>
      <c r="B2154">
        <f t="shared" si="87"/>
        <v>1.1000000000000001</v>
      </c>
      <c r="C2154">
        <f t="shared" si="88"/>
        <v>1.1000000000000001</v>
      </c>
      <c r="F2154">
        <v>260</v>
      </c>
      <c r="G2154">
        <v>9999999</v>
      </c>
      <c r="H2154">
        <v>0</v>
      </c>
      <c r="I2154">
        <v>0</v>
      </c>
      <c r="J2154">
        <v>0</v>
      </c>
      <c r="K2154" t="s">
        <v>199</v>
      </c>
      <c r="L2154" t="s">
        <v>200</v>
      </c>
      <c r="M2154" t="s">
        <v>201</v>
      </c>
      <c r="N2154" t="s">
        <v>202</v>
      </c>
      <c r="O2154">
        <v>0</v>
      </c>
      <c r="P2154">
        <v>-4.75</v>
      </c>
      <c r="Q2154">
        <v>-3.5</v>
      </c>
      <c r="R2154">
        <v>-7.4</v>
      </c>
      <c r="S2154">
        <v>2</v>
      </c>
      <c r="T2154">
        <v>-13.5</v>
      </c>
      <c r="U2154">
        <v>2.2000000000000002</v>
      </c>
      <c r="V2154">
        <v>-9</v>
      </c>
      <c r="W2154" t="str">
        <f t="shared" si="89"/>
        <v>701,1,1,0,702,1,1,0,703,1,1,0</v>
      </c>
      <c r="X2154" s="1" t="s">
        <v>173</v>
      </c>
      <c r="Y2154" s="2">
        <f>IF(AND(ISBLANK(X2154),OR(NOT(ISBLANK(Z2154)),NOT(ISBLANK(AA2154)))),#N/A,
IF(ISBLANK(X2154),"",
IF(AND(NOT(ISERROR(VLOOKUP(X2154,MonsterTable!$A:$B,MATCH(MonsterTable!$B$1,MonsterTable!$A$1:$B$1,0),0))),OR(ISBLANK(Z2154),ISBLANK(AA2154))),#N/A,
IFERROR(VLOOKUP(X2154,MonsterTable!$A:$B,MATCH(MonsterTable!$B$1,MonsterTable!$A$1:$B$1,0),0),
IF(OR(NOT(ISBLANK(Z2154)),ISBLANK(AA2154)),#N/A,
IF(X2154="empty","empty",
VLOOKUP(X2154,MonsterGroupTable!$A:$A,1,0)))))))</f>
        <v>701</v>
      </c>
      <c r="Z2154">
        <v>1</v>
      </c>
      <c r="AA2154">
        <v>1</v>
      </c>
      <c r="AB2154">
        <v>0</v>
      </c>
      <c r="AE2154" s="1" t="s">
        <v>174</v>
      </c>
      <c r="AF2154" s="2">
        <f>IF(AND(ISBLANK(AE2154),OR(NOT(ISBLANK(AG2154)),NOT(ISBLANK(AH2154)))),#N/A,
IF(ISBLANK(AE2154),"",
IF(AND(NOT(ISERROR(VLOOKUP(AE2154,MonsterTable!$A:$B,MATCH(MonsterTable!$B$1,MonsterTable!$A$1:$B$1,0),0))),OR(ISBLANK(AG2154),ISBLANK(AH2154))),#N/A,
IFERROR(VLOOKUP(AE2154,MonsterTable!$A:$B,MATCH(MonsterTable!$B$1,MonsterTable!$A$1:$B$1,0),0),
IF(OR(NOT(ISBLANK(AG2154)),ISBLANK(AH2154)),#N/A,
IF(AE2154="empty","empty",
VLOOKUP(AE2154,MonsterGroupTable!$A:$A,1,0)))))))</f>
        <v>702</v>
      </c>
      <c r="AG2154">
        <v>1</v>
      </c>
      <c r="AH2154">
        <v>1</v>
      </c>
      <c r="AI2154">
        <v>0</v>
      </c>
      <c r="AL2154" s="1" t="s">
        <v>175</v>
      </c>
      <c r="AM2154" s="2">
        <f>IF(AND(ISBLANK(AL2154),OR(NOT(ISBLANK(AN2154)),NOT(ISBLANK(AO2154)))),#N/A,
IF(ISBLANK(AL2154),"",
IF(AND(NOT(ISERROR(VLOOKUP(AL2154,MonsterTable!$A:$B,MATCH(MonsterTable!$B$1,MonsterTable!$A$1:$B$1,0),0))),OR(ISBLANK(AN2154),ISBLANK(AO2154))),#N/A,
IFERROR(VLOOKUP(AL2154,MonsterTable!$A:$B,MATCH(MonsterTable!$B$1,MonsterTable!$A$1:$B$1,0),0),
IF(OR(NOT(ISBLANK(AN2154)),ISBLANK(AO2154)),#N/A,
IF(AL2154="empty","empty",
VLOOKUP(AL2154,MonsterGroupTable!$A:$A,1,0)))))))</f>
        <v>703</v>
      </c>
      <c r="AN2154">
        <v>1</v>
      </c>
      <c r="AO2154">
        <v>1</v>
      </c>
      <c r="AP2154">
        <v>0</v>
      </c>
      <c r="AT2154" s="2" t="str">
        <f>IF(AND(ISBLANK(AS2154),OR(NOT(ISBLANK(AU2154)),NOT(ISBLANK(AV2154)))),#N/A,
IF(ISBLANK(AS2154),"",
IF(AND(NOT(ISERROR(VLOOKUP(AS2154,MonsterTable!$A:$B,MATCH(MonsterTable!$B$1,MonsterTable!$A$1:$B$1,0),0))),OR(ISBLANK(AU2154),ISBLANK(AV2154))),#N/A,
IFERROR(VLOOKUP(AS2154,MonsterTable!$A:$B,MATCH(MonsterTable!$B$1,MonsterTable!$A$1:$B$1,0),0),
IF(OR(NOT(ISBLANK(AU2154)),ISBLANK(AV2154)),#N/A,
IF(AS2154="empty","empty",
VLOOKUP(AS2154,MonsterGroupTable!$A:$A,1,0)))))))</f>
        <v/>
      </c>
      <c r="BA2154" s="2" t="str">
        <f>IF(AND(ISBLANK(AZ2154),OR(NOT(ISBLANK(BB2154)),NOT(ISBLANK(BC2154)))),#N/A,
IF(ISBLANK(AZ2154),"",
IF(AND(NOT(ISERROR(VLOOKUP(AZ2154,MonsterTable!$A:$B,MATCH(MonsterTable!$B$1,MonsterTable!$A$1:$B$1,0),0))),OR(ISBLANK(BB2154),ISBLANK(BC2154))),#N/A,
IFERROR(VLOOKUP(AZ2154,MonsterTable!$A:$B,MATCH(MonsterTable!$B$1,MonsterTable!$A$1:$B$1,0),0),
IF(OR(NOT(ISBLANK(BB2154)),ISBLANK(BC2154)),#N/A,
IF(AZ2154="empty","empty",
VLOOKUP(AZ2154,MonsterGroupTable!$A:$A,1,0)))))))</f>
        <v/>
      </c>
      <c r="BH2154" s="2" t="str">
        <f>IF(AND(ISBLANK(BG2154),OR(NOT(ISBLANK(BI2154)),NOT(ISBLANK(BJ2154)))),#N/A,
IF(ISBLANK(BG2154),"",
IF(AND(NOT(ISERROR(VLOOKUP(BG2154,MonsterTable!$A:$B,MATCH(MonsterTable!$B$1,MonsterTable!$A$1:$B$1,0),0))),OR(ISBLANK(BI2154),ISBLANK(BJ2154))),#N/A,
IFERROR(VLOOKUP(BG2154,MonsterTable!$A:$B,MATCH(MonsterTable!$B$1,MonsterTable!$A$1:$B$1,0),0),
IF(OR(NOT(ISBLANK(BI2154)),ISBLANK(BJ2154)),#N/A,
IF(BG2154="empty","empty",
VLOOKUP(BG2154,MonsterGroupTable!$A:$A,1,0)))))))</f>
        <v/>
      </c>
      <c r="BO2154" s="2" t="str">
        <f>IF(AND(ISBLANK(BN2154),OR(NOT(ISBLANK(BP2154)),NOT(ISBLANK(BQ2154)))),#N/A,
IF(ISBLANK(BN2154),"",
IF(AND(NOT(ISERROR(VLOOKUP(BN2154,MonsterTable!$A:$B,MATCH(MonsterTable!$B$1,MonsterTable!$A$1:$B$1,0),0))),OR(ISBLANK(BP2154),ISBLANK(BQ2154))),#N/A,
IFERROR(VLOOKUP(BN2154,MonsterTable!$A:$B,MATCH(MonsterTable!$B$1,MonsterTable!$A$1:$B$1,0),0),
IF(OR(NOT(ISBLANK(BP2154)),ISBLANK(BQ2154)),#N/A,
IF(BN2154="empty","empty",
VLOOKUP(BN2154,MonsterGroupTable!$A:$A,1,0)))))))</f>
        <v/>
      </c>
      <c r="BV2154" s="2" t="str">
        <f>IF(AND(ISBLANK(BU2154),OR(NOT(ISBLANK(BW2154)),NOT(ISBLANK(BX2154)))),#N/A,
IF(ISBLANK(BU2154),"",
IF(AND(NOT(ISERROR(VLOOKUP(BU2154,MonsterTable!$A:$B,MATCH(MonsterTable!$B$1,MonsterTable!$A$1:$B$1,0),0))),OR(ISBLANK(BW2154),ISBLANK(BX2154))),#N/A,
IFERROR(VLOOKUP(BU2154,MonsterTable!$A:$B,MATCH(MonsterTable!$B$1,MonsterTable!$A$1:$B$1,0),0),
IF(OR(NOT(ISBLANK(BW2154)),ISBLANK(BX2154)),#N/A,
IF(BU2154="empty","empty",
VLOOKUP(BU2154,MonsterGroupTable!$A:$A,1,0)))))))</f>
        <v/>
      </c>
      <c r="CC2154" s="2" t="str">
        <f>IF(AND(ISBLANK(CB2154),OR(NOT(ISBLANK(CD2154)),NOT(ISBLANK(CE2154)))),#N/A,
IF(ISBLANK(CB2154),"",
IF(AND(NOT(ISERROR(VLOOKUP(CB2154,MonsterTable!$A:$B,MATCH(MonsterTable!$B$1,MonsterTable!$A$1:$B$1,0),0))),OR(ISBLANK(CD2154),ISBLANK(CE2154))),#N/A,
IFERROR(VLOOKUP(CB2154,MonsterTable!$A:$B,MATCH(MonsterTable!$B$1,MonsterTable!$A$1:$B$1,0),0),
IF(OR(NOT(ISBLANK(CD2154)),ISBLANK(CE2154)),#N/A,
IF(CB2154="empty","empty",
VLOOKUP(CB2154,MonsterGroupTable!$A:$A,1,0)))))))</f>
        <v/>
      </c>
      <c r="CJ2154" s="2" t="str">
        <f>IF(AND(ISBLANK(CI2154),OR(NOT(ISBLANK(CK2154)),NOT(ISBLANK(CL2154)))),#N/A,
IF(ISBLANK(CI2154),"",
IF(AND(NOT(ISERROR(VLOOKUP(CI2154,MonsterTable!$A:$B,MATCH(MonsterTable!$B$1,MonsterTable!$A$1:$B$1,0),0))),OR(ISBLANK(CK2154),ISBLANK(CL2154))),#N/A,
IFERROR(VLOOKUP(CI2154,MonsterTable!$A:$B,MATCH(MonsterTable!$B$1,MonsterTable!$A$1:$B$1,0),0),
IF(OR(NOT(ISBLANK(CK2154)),ISBLANK(CL2154)),#N/A,
IF(CI2154="empty","empty",
VLOOKUP(CI2154,MonsterGroupTable!$A:$A,1,0)))))))</f>
        <v/>
      </c>
    </row>
    <row r="2155" spans="1:88">
      <c r="A2155">
        <v>70028</v>
      </c>
      <c r="B2155">
        <f t="shared" si="87"/>
        <v>1.1000000000000001</v>
      </c>
      <c r="C2155">
        <f t="shared" si="88"/>
        <v>1.1000000000000001</v>
      </c>
      <c r="F2155">
        <v>270</v>
      </c>
      <c r="G2155">
        <v>9999999</v>
      </c>
      <c r="H2155">
        <v>0</v>
      </c>
      <c r="I2155">
        <v>0</v>
      </c>
      <c r="J2155">
        <v>0</v>
      </c>
      <c r="K2155" t="s">
        <v>199</v>
      </c>
      <c r="L2155" t="s">
        <v>200</v>
      </c>
      <c r="M2155" t="s">
        <v>201</v>
      </c>
      <c r="N2155" t="s">
        <v>202</v>
      </c>
      <c r="O2155">
        <v>0</v>
      </c>
      <c r="P2155">
        <v>-4.75</v>
      </c>
      <c r="Q2155">
        <v>-3.5</v>
      </c>
      <c r="R2155">
        <v>-7.4</v>
      </c>
      <c r="S2155">
        <v>2</v>
      </c>
      <c r="T2155">
        <v>-13.5</v>
      </c>
      <c r="U2155">
        <v>2.2000000000000002</v>
      </c>
      <c r="V2155">
        <v>-9</v>
      </c>
      <c r="W2155" t="str">
        <f t="shared" si="89"/>
        <v>701,1,1,0,702,1,1,0,703,1,1,0</v>
      </c>
      <c r="X2155" s="1" t="s">
        <v>173</v>
      </c>
      <c r="Y2155" s="2">
        <f>IF(AND(ISBLANK(X2155),OR(NOT(ISBLANK(Z2155)),NOT(ISBLANK(AA2155)))),#N/A,
IF(ISBLANK(X2155),"",
IF(AND(NOT(ISERROR(VLOOKUP(X2155,MonsterTable!$A:$B,MATCH(MonsterTable!$B$1,MonsterTable!$A$1:$B$1,0),0))),OR(ISBLANK(Z2155),ISBLANK(AA2155))),#N/A,
IFERROR(VLOOKUP(X2155,MonsterTable!$A:$B,MATCH(MonsterTable!$B$1,MonsterTable!$A$1:$B$1,0),0),
IF(OR(NOT(ISBLANK(Z2155)),ISBLANK(AA2155)),#N/A,
IF(X2155="empty","empty",
VLOOKUP(X2155,MonsterGroupTable!$A:$A,1,0)))))))</f>
        <v>701</v>
      </c>
      <c r="Z2155">
        <v>1</v>
      </c>
      <c r="AA2155">
        <v>1</v>
      </c>
      <c r="AB2155">
        <v>0</v>
      </c>
      <c r="AE2155" s="1" t="s">
        <v>174</v>
      </c>
      <c r="AF2155" s="2">
        <f>IF(AND(ISBLANK(AE2155),OR(NOT(ISBLANK(AG2155)),NOT(ISBLANK(AH2155)))),#N/A,
IF(ISBLANK(AE2155),"",
IF(AND(NOT(ISERROR(VLOOKUP(AE2155,MonsterTable!$A:$B,MATCH(MonsterTable!$B$1,MonsterTable!$A$1:$B$1,0),0))),OR(ISBLANK(AG2155),ISBLANK(AH2155))),#N/A,
IFERROR(VLOOKUP(AE2155,MonsterTable!$A:$B,MATCH(MonsterTable!$B$1,MonsterTable!$A$1:$B$1,0),0),
IF(OR(NOT(ISBLANK(AG2155)),ISBLANK(AH2155)),#N/A,
IF(AE2155="empty","empty",
VLOOKUP(AE2155,MonsterGroupTable!$A:$A,1,0)))))))</f>
        <v>702</v>
      </c>
      <c r="AG2155">
        <v>1</v>
      </c>
      <c r="AH2155">
        <v>1</v>
      </c>
      <c r="AI2155">
        <v>0</v>
      </c>
      <c r="AL2155" s="1" t="s">
        <v>175</v>
      </c>
      <c r="AM2155" s="2">
        <f>IF(AND(ISBLANK(AL2155),OR(NOT(ISBLANK(AN2155)),NOT(ISBLANK(AO2155)))),#N/A,
IF(ISBLANK(AL2155),"",
IF(AND(NOT(ISERROR(VLOOKUP(AL2155,MonsterTable!$A:$B,MATCH(MonsterTable!$B$1,MonsterTable!$A$1:$B$1,0),0))),OR(ISBLANK(AN2155),ISBLANK(AO2155))),#N/A,
IFERROR(VLOOKUP(AL2155,MonsterTable!$A:$B,MATCH(MonsterTable!$B$1,MonsterTable!$A$1:$B$1,0),0),
IF(OR(NOT(ISBLANK(AN2155)),ISBLANK(AO2155)),#N/A,
IF(AL2155="empty","empty",
VLOOKUP(AL2155,MonsterGroupTable!$A:$A,1,0)))))))</f>
        <v>703</v>
      </c>
      <c r="AN2155">
        <v>1</v>
      </c>
      <c r="AO2155">
        <v>1</v>
      </c>
      <c r="AP2155">
        <v>0</v>
      </c>
      <c r="AT2155" s="2" t="str">
        <f>IF(AND(ISBLANK(AS2155),OR(NOT(ISBLANK(AU2155)),NOT(ISBLANK(AV2155)))),#N/A,
IF(ISBLANK(AS2155),"",
IF(AND(NOT(ISERROR(VLOOKUP(AS2155,MonsterTable!$A:$B,MATCH(MonsterTable!$B$1,MonsterTable!$A$1:$B$1,0),0))),OR(ISBLANK(AU2155),ISBLANK(AV2155))),#N/A,
IFERROR(VLOOKUP(AS2155,MonsterTable!$A:$B,MATCH(MonsterTable!$B$1,MonsterTable!$A$1:$B$1,0),0),
IF(OR(NOT(ISBLANK(AU2155)),ISBLANK(AV2155)),#N/A,
IF(AS2155="empty","empty",
VLOOKUP(AS2155,MonsterGroupTable!$A:$A,1,0)))))))</f>
        <v/>
      </c>
      <c r="BA2155" s="2" t="str">
        <f>IF(AND(ISBLANK(AZ2155),OR(NOT(ISBLANK(BB2155)),NOT(ISBLANK(BC2155)))),#N/A,
IF(ISBLANK(AZ2155),"",
IF(AND(NOT(ISERROR(VLOOKUP(AZ2155,MonsterTable!$A:$B,MATCH(MonsterTable!$B$1,MonsterTable!$A$1:$B$1,0),0))),OR(ISBLANK(BB2155),ISBLANK(BC2155))),#N/A,
IFERROR(VLOOKUP(AZ2155,MonsterTable!$A:$B,MATCH(MonsterTable!$B$1,MonsterTable!$A$1:$B$1,0),0),
IF(OR(NOT(ISBLANK(BB2155)),ISBLANK(BC2155)),#N/A,
IF(AZ2155="empty","empty",
VLOOKUP(AZ2155,MonsterGroupTable!$A:$A,1,0)))))))</f>
        <v/>
      </c>
      <c r="BH2155" s="2" t="str">
        <f>IF(AND(ISBLANK(BG2155),OR(NOT(ISBLANK(BI2155)),NOT(ISBLANK(BJ2155)))),#N/A,
IF(ISBLANK(BG2155),"",
IF(AND(NOT(ISERROR(VLOOKUP(BG2155,MonsterTable!$A:$B,MATCH(MonsterTable!$B$1,MonsterTable!$A$1:$B$1,0),0))),OR(ISBLANK(BI2155),ISBLANK(BJ2155))),#N/A,
IFERROR(VLOOKUP(BG2155,MonsterTable!$A:$B,MATCH(MonsterTable!$B$1,MonsterTable!$A$1:$B$1,0),0),
IF(OR(NOT(ISBLANK(BI2155)),ISBLANK(BJ2155)),#N/A,
IF(BG2155="empty","empty",
VLOOKUP(BG2155,MonsterGroupTable!$A:$A,1,0)))))))</f>
        <v/>
      </c>
      <c r="BO2155" s="2" t="str">
        <f>IF(AND(ISBLANK(BN2155),OR(NOT(ISBLANK(BP2155)),NOT(ISBLANK(BQ2155)))),#N/A,
IF(ISBLANK(BN2155),"",
IF(AND(NOT(ISERROR(VLOOKUP(BN2155,MonsterTable!$A:$B,MATCH(MonsterTable!$B$1,MonsterTable!$A$1:$B$1,0),0))),OR(ISBLANK(BP2155),ISBLANK(BQ2155))),#N/A,
IFERROR(VLOOKUP(BN2155,MonsterTable!$A:$B,MATCH(MonsterTable!$B$1,MonsterTable!$A$1:$B$1,0),0),
IF(OR(NOT(ISBLANK(BP2155)),ISBLANK(BQ2155)),#N/A,
IF(BN2155="empty","empty",
VLOOKUP(BN2155,MonsterGroupTable!$A:$A,1,0)))))))</f>
        <v/>
      </c>
      <c r="BV2155" s="2" t="str">
        <f>IF(AND(ISBLANK(BU2155),OR(NOT(ISBLANK(BW2155)),NOT(ISBLANK(BX2155)))),#N/A,
IF(ISBLANK(BU2155),"",
IF(AND(NOT(ISERROR(VLOOKUP(BU2155,MonsterTable!$A:$B,MATCH(MonsterTable!$B$1,MonsterTable!$A$1:$B$1,0),0))),OR(ISBLANK(BW2155),ISBLANK(BX2155))),#N/A,
IFERROR(VLOOKUP(BU2155,MonsterTable!$A:$B,MATCH(MonsterTable!$B$1,MonsterTable!$A$1:$B$1,0),0),
IF(OR(NOT(ISBLANK(BW2155)),ISBLANK(BX2155)),#N/A,
IF(BU2155="empty","empty",
VLOOKUP(BU2155,MonsterGroupTable!$A:$A,1,0)))))))</f>
        <v/>
      </c>
      <c r="CC2155" s="2" t="str">
        <f>IF(AND(ISBLANK(CB2155),OR(NOT(ISBLANK(CD2155)),NOT(ISBLANK(CE2155)))),#N/A,
IF(ISBLANK(CB2155),"",
IF(AND(NOT(ISERROR(VLOOKUP(CB2155,MonsterTable!$A:$B,MATCH(MonsterTable!$B$1,MonsterTable!$A$1:$B$1,0),0))),OR(ISBLANK(CD2155),ISBLANK(CE2155))),#N/A,
IFERROR(VLOOKUP(CB2155,MonsterTable!$A:$B,MATCH(MonsterTable!$B$1,MonsterTable!$A$1:$B$1,0),0),
IF(OR(NOT(ISBLANK(CD2155)),ISBLANK(CE2155)),#N/A,
IF(CB2155="empty","empty",
VLOOKUP(CB2155,MonsterGroupTable!$A:$A,1,0)))))))</f>
        <v/>
      </c>
      <c r="CJ2155" s="2" t="str">
        <f>IF(AND(ISBLANK(CI2155),OR(NOT(ISBLANK(CK2155)),NOT(ISBLANK(CL2155)))),#N/A,
IF(ISBLANK(CI2155),"",
IF(AND(NOT(ISERROR(VLOOKUP(CI2155,MonsterTable!$A:$B,MATCH(MonsterTable!$B$1,MonsterTable!$A$1:$B$1,0),0))),OR(ISBLANK(CK2155),ISBLANK(CL2155))),#N/A,
IFERROR(VLOOKUP(CI2155,MonsterTable!$A:$B,MATCH(MonsterTable!$B$1,MonsterTable!$A$1:$B$1,0),0),
IF(OR(NOT(ISBLANK(CK2155)),ISBLANK(CL2155)),#N/A,
IF(CI2155="empty","empty",
VLOOKUP(CI2155,MonsterGroupTable!$A:$A,1,0)))))))</f>
        <v/>
      </c>
    </row>
    <row r="2156" spans="1:88">
      <c r="A2156">
        <v>70029</v>
      </c>
      <c r="B2156">
        <f t="shared" si="87"/>
        <v>1.1000000000000001</v>
      </c>
      <c r="C2156">
        <f t="shared" si="88"/>
        <v>1.1000000000000001</v>
      </c>
      <c r="F2156">
        <v>280</v>
      </c>
      <c r="G2156">
        <v>9999999</v>
      </c>
      <c r="H2156">
        <v>0</v>
      </c>
      <c r="I2156">
        <v>0</v>
      </c>
      <c r="J2156">
        <v>0</v>
      </c>
      <c r="K2156" t="s">
        <v>199</v>
      </c>
      <c r="L2156" t="s">
        <v>200</v>
      </c>
      <c r="M2156" t="s">
        <v>201</v>
      </c>
      <c r="N2156" t="s">
        <v>202</v>
      </c>
      <c r="O2156">
        <v>0</v>
      </c>
      <c r="P2156">
        <v>-4.75</v>
      </c>
      <c r="Q2156">
        <v>-3.5</v>
      </c>
      <c r="R2156">
        <v>-7.4</v>
      </c>
      <c r="S2156">
        <v>2</v>
      </c>
      <c r="T2156">
        <v>-13.5</v>
      </c>
      <c r="U2156">
        <v>2.2000000000000002</v>
      </c>
      <c r="V2156">
        <v>-9</v>
      </c>
      <c r="W2156" t="str">
        <f t="shared" si="89"/>
        <v>701,1,1,0,702,1,1,0,703,1,1,0</v>
      </c>
      <c r="X2156" s="1" t="s">
        <v>173</v>
      </c>
      <c r="Y2156" s="2">
        <f>IF(AND(ISBLANK(X2156),OR(NOT(ISBLANK(Z2156)),NOT(ISBLANK(AA2156)))),#N/A,
IF(ISBLANK(X2156),"",
IF(AND(NOT(ISERROR(VLOOKUP(X2156,MonsterTable!$A:$B,MATCH(MonsterTable!$B$1,MonsterTable!$A$1:$B$1,0),0))),OR(ISBLANK(Z2156),ISBLANK(AA2156))),#N/A,
IFERROR(VLOOKUP(X2156,MonsterTable!$A:$B,MATCH(MonsterTable!$B$1,MonsterTable!$A$1:$B$1,0),0),
IF(OR(NOT(ISBLANK(Z2156)),ISBLANK(AA2156)),#N/A,
IF(X2156="empty","empty",
VLOOKUP(X2156,MonsterGroupTable!$A:$A,1,0)))))))</f>
        <v>701</v>
      </c>
      <c r="Z2156">
        <v>1</v>
      </c>
      <c r="AA2156">
        <v>1</v>
      </c>
      <c r="AB2156">
        <v>0</v>
      </c>
      <c r="AE2156" s="1" t="s">
        <v>174</v>
      </c>
      <c r="AF2156" s="2">
        <f>IF(AND(ISBLANK(AE2156),OR(NOT(ISBLANK(AG2156)),NOT(ISBLANK(AH2156)))),#N/A,
IF(ISBLANK(AE2156),"",
IF(AND(NOT(ISERROR(VLOOKUP(AE2156,MonsterTable!$A:$B,MATCH(MonsterTable!$B$1,MonsterTable!$A$1:$B$1,0),0))),OR(ISBLANK(AG2156),ISBLANK(AH2156))),#N/A,
IFERROR(VLOOKUP(AE2156,MonsterTable!$A:$B,MATCH(MonsterTable!$B$1,MonsterTable!$A$1:$B$1,0),0),
IF(OR(NOT(ISBLANK(AG2156)),ISBLANK(AH2156)),#N/A,
IF(AE2156="empty","empty",
VLOOKUP(AE2156,MonsterGroupTable!$A:$A,1,0)))))))</f>
        <v>702</v>
      </c>
      <c r="AG2156">
        <v>1</v>
      </c>
      <c r="AH2156">
        <v>1</v>
      </c>
      <c r="AI2156">
        <v>0</v>
      </c>
      <c r="AL2156" s="1" t="s">
        <v>175</v>
      </c>
      <c r="AM2156" s="2">
        <f>IF(AND(ISBLANK(AL2156),OR(NOT(ISBLANK(AN2156)),NOT(ISBLANK(AO2156)))),#N/A,
IF(ISBLANK(AL2156),"",
IF(AND(NOT(ISERROR(VLOOKUP(AL2156,MonsterTable!$A:$B,MATCH(MonsterTable!$B$1,MonsterTable!$A$1:$B$1,0),0))),OR(ISBLANK(AN2156),ISBLANK(AO2156))),#N/A,
IFERROR(VLOOKUP(AL2156,MonsterTable!$A:$B,MATCH(MonsterTable!$B$1,MonsterTable!$A$1:$B$1,0),0),
IF(OR(NOT(ISBLANK(AN2156)),ISBLANK(AO2156)),#N/A,
IF(AL2156="empty","empty",
VLOOKUP(AL2156,MonsterGroupTable!$A:$A,1,0)))))))</f>
        <v>703</v>
      </c>
      <c r="AN2156">
        <v>1</v>
      </c>
      <c r="AO2156">
        <v>1</v>
      </c>
      <c r="AP2156">
        <v>0</v>
      </c>
      <c r="AT2156" s="2" t="str">
        <f>IF(AND(ISBLANK(AS2156),OR(NOT(ISBLANK(AU2156)),NOT(ISBLANK(AV2156)))),#N/A,
IF(ISBLANK(AS2156),"",
IF(AND(NOT(ISERROR(VLOOKUP(AS2156,MonsterTable!$A:$B,MATCH(MonsterTable!$B$1,MonsterTable!$A$1:$B$1,0),0))),OR(ISBLANK(AU2156),ISBLANK(AV2156))),#N/A,
IFERROR(VLOOKUP(AS2156,MonsterTable!$A:$B,MATCH(MonsterTable!$B$1,MonsterTable!$A$1:$B$1,0),0),
IF(OR(NOT(ISBLANK(AU2156)),ISBLANK(AV2156)),#N/A,
IF(AS2156="empty","empty",
VLOOKUP(AS2156,MonsterGroupTable!$A:$A,1,0)))))))</f>
        <v/>
      </c>
      <c r="BA2156" s="2" t="str">
        <f>IF(AND(ISBLANK(AZ2156),OR(NOT(ISBLANK(BB2156)),NOT(ISBLANK(BC2156)))),#N/A,
IF(ISBLANK(AZ2156),"",
IF(AND(NOT(ISERROR(VLOOKUP(AZ2156,MonsterTable!$A:$B,MATCH(MonsterTable!$B$1,MonsterTable!$A$1:$B$1,0),0))),OR(ISBLANK(BB2156),ISBLANK(BC2156))),#N/A,
IFERROR(VLOOKUP(AZ2156,MonsterTable!$A:$B,MATCH(MonsterTable!$B$1,MonsterTable!$A$1:$B$1,0),0),
IF(OR(NOT(ISBLANK(BB2156)),ISBLANK(BC2156)),#N/A,
IF(AZ2156="empty","empty",
VLOOKUP(AZ2156,MonsterGroupTable!$A:$A,1,0)))))))</f>
        <v/>
      </c>
      <c r="BH2156" s="2" t="str">
        <f>IF(AND(ISBLANK(BG2156),OR(NOT(ISBLANK(BI2156)),NOT(ISBLANK(BJ2156)))),#N/A,
IF(ISBLANK(BG2156),"",
IF(AND(NOT(ISERROR(VLOOKUP(BG2156,MonsterTable!$A:$B,MATCH(MonsterTable!$B$1,MonsterTable!$A$1:$B$1,0),0))),OR(ISBLANK(BI2156),ISBLANK(BJ2156))),#N/A,
IFERROR(VLOOKUP(BG2156,MonsterTable!$A:$B,MATCH(MonsterTable!$B$1,MonsterTable!$A$1:$B$1,0),0),
IF(OR(NOT(ISBLANK(BI2156)),ISBLANK(BJ2156)),#N/A,
IF(BG2156="empty","empty",
VLOOKUP(BG2156,MonsterGroupTable!$A:$A,1,0)))))))</f>
        <v/>
      </c>
      <c r="BO2156" s="2" t="str">
        <f>IF(AND(ISBLANK(BN2156),OR(NOT(ISBLANK(BP2156)),NOT(ISBLANK(BQ2156)))),#N/A,
IF(ISBLANK(BN2156),"",
IF(AND(NOT(ISERROR(VLOOKUP(BN2156,MonsterTable!$A:$B,MATCH(MonsterTable!$B$1,MonsterTable!$A$1:$B$1,0),0))),OR(ISBLANK(BP2156),ISBLANK(BQ2156))),#N/A,
IFERROR(VLOOKUP(BN2156,MonsterTable!$A:$B,MATCH(MonsterTable!$B$1,MonsterTable!$A$1:$B$1,0),0),
IF(OR(NOT(ISBLANK(BP2156)),ISBLANK(BQ2156)),#N/A,
IF(BN2156="empty","empty",
VLOOKUP(BN2156,MonsterGroupTable!$A:$A,1,0)))))))</f>
        <v/>
      </c>
      <c r="BV2156" s="2" t="str">
        <f>IF(AND(ISBLANK(BU2156),OR(NOT(ISBLANK(BW2156)),NOT(ISBLANK(BX2156)))),#N/A,
IF(ISBLANK(BU2156),"",
IF(AND(NOT(ISERROR(VLOOKUP(BU2156,MonsterTable!$A:$B,MATCH(MonsterTable!$B$1,MonsterTable!$A$1:$B$1,0),0))),OR(ISBLANK(BW2156),ISBLANK(BX2156))),#N/A,
IFERROR(VLOOKUP(BU2156,MonsterTable!$A:$B,MATCH(MonsterTable!$B$1,MonsterTable!$A$1:$B$1,0),0),
IF(OR(NOT(ISBLANK(BW2156)),ISBLANK(BX2156)),#N/A,
IF(BU2156="empty","empty",
VLOOKUP(BU2156,MonsterGroupTable!$A:$A,1,0)))))))</f>
        <v/>
      </c>
      <c r="CC2156" s="2" t="str">
        <f>IF(AND(ISBLANK(CB2156),OR(NOT(ISBLANK(CD2156)),NOT(ISBLANK(CE2156)))),#N/A,
IF(ISBLANK(CB2156),"",
IF(AND(NOT(ISERROR(VLOOKUP(CB2156,MonsterTable!$A:$B,MATCH(MonsterTable!$B$1,MonsterTable!$A$1:$B$1,0),0))),OR(ISBLANK(CD2156),ISBLANK(CE2156))),#N/A,
IFERROR(VLOOKUP(CB2156,MonsterTable!$A:$B,MATCH(MonsterTable!$B$1,MonsterTable!$A$1:$B$1,0),0),
IF(OR(NOT(ISBLANK(CD2156)),ISBLANK(CE2156)),#N/A,
IF(CB2156="empty","empty",
VLOOKUP(CB2156,MonsterGroupTable!$A:$A,1,0)))))))</f>
        <v/>
      </c>
      <c r="CJ2156" s="2" t="str">
        <f>IF(AND(ISBLANK(CI2156),OR(NOT(ISBLANK(CK2156)),NOT(ISBLANK(CL2156)))),#N/A,
IF(ISBLANK(CI2156),"",
IF(AND(NOT(ISERROR(VLOOKUP(CI2156,MonsterTable!$A:$B,MATCH(MonsterTable!$B$1,MonsterTable!$A$1:$B$1,0),0))),OR(ISBLANK(CK2156),ISBLANK(CL2156))),#N/A,
IFERROR(VLOOKUP(CI2156,MonsterTable!$A:$B,MATCH(MonsterTable!$B$1,MonsterTable!$A$1:$B$1,0),0),
IF(OR(NOT(ISBLANK(CK2156)),ISBLANK(CL2156)),#N/A,
IF(CI2156="empty","empty",
VLOOKUP(CI2156,MonsterGroupTable!$A:$A,1,0)))))))</f>
        <v/>
      </c>
    </row>
    <row r="2157" spans="1:88">
      <c r="A2157">
        <v>70030</v>
      </c>
      <c r="B2157">
        <f t="shared" si="87"/>
        <v>1.2</v>
      </c>
      <c r="C2157">
        <f t="shared" si="88"/>
        <v>1.1000000000000001</v>
      </c>
      <c r="F2157">
        <v>290</v>
      </c>
      <c r="G2157">
        <v>9999999</v>
      </c>
      <c r="H2157">
        <v>0</v>
      </c>
      <c r="I2157">
        <v>0</v>
      </c>
      <c r="J2157">
        <v>0</v>
      </c>
      <c r="K2157" t="s">
        <v>199</v>
      </c>
      <c r="L2157" t="s">
        <v>200</v>
      </c>
      <c r="M2157" t="s">
        <v>201</v>
      </c>
      <c r="N2157" t="s">
        <v>202</v>
      </c>
      <c r="O2157">
        <v>0</v>
      </c>
      <c r="P2157">
        <v>-4.75</v>
      </c>
      <c r="Q2157">
        <v>-3.5</v>
      </c>
      <c r="R2157">
        <v>-7.4</v>
      </c>
      <c r="S2157">
        <v>2</v>
      </c>
      <c r="T2157">
        <v>-13.5</v>
      </c>
      <c r="U2157">
        <v>2.2000000000000002</v>
      </c>
      <c r="V2157">
        <v>-9</v>
      </c>
      <c r="W2157" t="str">
        <f t="shared" si="89"/>
        <v>701,1,1,0,702,1,1,0,703,1,1,0</v>
      </c>
      <c r="X2157" s="1" t="s">
        <v>173</v>
      </c>
      <c r="Y2157" s="2">
        <f>IF(AND(ISBLANK(X2157),OR(NOT(ISBLANK(Z2157)),NOT(ISBLANK(AA2157)))),#N/A,
IF(ISBLANK(X2157),"",
IF(AND(NOT(ISERROR(VLOOKUP(X2157,MonsterTable!$A:$B,MATCH(MonsterTable!$B$1,MonsterTable!$A$1:$B$1,0),0))),OR(ISBLANK(Z2157),ISBLANK(AA2157))),#N/A,
IFERROR(VLOOKUP(X2157,MonsterTable!$A:$B,MATCH(MonsterTable!$B$1,MonsterTable!$A$1:$B$1,0),0),
IF(OR(NOT(ISBLANK(Z2157)),ISBLANK(AA2157)),#N/A,
IF(X2157="empty","empty",
VLOOKUP(X2157,MonsterGroupTable!$A:$A,1,0)))))))</f>
        <v>701</v>
      </c>
      <c r="Z2157">
        <v>1</v>
      </c>
      <c r="AA2157">
        <v>1</v>
      </c>
      <c r="AB2157">
        <v>0</v>
      </c>
      <c r="AE2157" s="1" t="s">
        <v>174</v>
      </c>
      <c r="AF2157" s="2">
        <f>IF(AND(ISBLANK(AE2157),OR(NOT(ISBLANK(AG2157)),NOT(ISBLANK(AH2157)))),#N/A,
IF(ISBLANK(AE2157),"",
IF(AND(NOT(ISERROR(VLOOKUP(AE2157,MonsterTable!$A:$B,MATCH(MonsterTable!$B$1,MonsterTable!$A$1:$B$1,0),0))),OR(ISBLANK(AG2157),ISBLANK(AH2157))),#N/A,
IFERROR(VLOOKUP(AE2157,MonsterTable!$A:$B,MATCH(MonsterTable!$B$1,MonsterTable!$A$1:$B$1,0),0),
IF(OR(NOT(ISBLANK(AG2157)),ISBLANK(AH2157)),#N/A,
IF(AE2157="empty","empty",
VLOOKUP(AE2157,MonsterGroupTable!$A:$A,1,0)))))))</f>
        <v>702</v>
      </c>
      <c r="AG2157">
        <v>1</v>
      </c>
      <c r="AH2157">
        <v>1</v>
      </c>
      <c r="AI2157">
        <v>0</v>
      </c>
      <c r="AL2157" s="1" t="s">
        <v>175</v>
      </c>
      <c r="AM2157" s="2">
        <f>IF(AND(ISBLANK(AL2157),OR(NOT(ISBLANK(AN2157)),NOT(ISBLANK(AO2157)))),#N/A,
IF(ISBLANK(AL2157),"",
IF(AND(NOT(ISERROR(VLOOKUP(AL2157,MonsterTable!$A:$B,MATCH(MonsterTable!$B$1,MonsterTable!$A$1:$B$1,0),0))),OR(ISBLANK(AN2157),ISBLANK(AO2157))),#N/A,
IFERROR(VLOOKUP(AL2157,MonsterTable!$A:$B,MATCH(MonsterTable!$B$1,MonsterTable!$A$1:$B$1,0),0),
IF(OR(NOT(ISBLANK(AN2157)),ISBLANK(AO2157)),#N/A,
IF(AL2157="empty","empty",
VLOOKUP(AL2157,MonsterGroupTable!$A:$A,1,0)))))))</f>
        <v>703</v>
      </c>
      <c r="AN2157">
        <v>1</v>
      </c>
      <c r="AO2157">
        <v>1</v>
      </c>
      <c r="AP2157">
        <v>0</v>
      </c>
      <c r="AT2157" s="2" t="str">
        <f>IF(AND(ISBLANK(AS2157),OR(NOT(ISBLANK(AU2157)),NOT(ISBLANK(AV2157)))),#N/A,
IF(ISBLANK(AS2157),"",
IF(AND(NOT(ISERROR(VLOOKUP(AS2157,MonsterTable!$A:$B,MATCH(MonsterTable!$B$1,MonsterTable!$A$1:$B$1,0),0))),OR(ISBLANK(AU2157),ISBLANK(AV2157))),#N/A,
IFERROR(VLOOKUP(AS2157,MonsterTable!$A:$B,MATCH(MonsterTable!$B$1,MonsterTable!$A$1:$B$1,0),0),
IF(OR(NOT(ISBLANK(AU2157)),ISBLANK(AV2157)),#N/A,
IF(AS2157="empty","empty",
VLOOKUP(AS2157,MonsterGroupTable!$A:$A,1,0)))))))</f>
        <v/>
      </c>
      <c r="BA2157" s="2" t="str">
        <f>IF(AND(ISBLANK(AZ2157),OR(NOT(ISBLANK(BB2157)),NOT(ISBLANK(BC2157)))),#N/A,
IF(ISBLANK(AZ2157),"",
IF(AND(NOT(ISERROR(VLOOKUP(AZ2157,MonsterTable!$A:$B,MATCH(MonsterTable!$B$1,MonsterTable!$A$1:$B$1,0),0))),OR(ISBLANK(BB2157),ISBLANK(BC2157))),#N/A,
IFERROR(VLOOKUP(AZ2157,MonsterTable!$A:$B,MATCH(MonsterTable!$B$1,MonsterTable!$A$1:$B$1,0),0),
IF(OR(NOT(ISBLANK(BB2157)),ISBLANK(BC2157)),#N/A,
IF(AZ2157="empty","empty",
VLOOKUP(AZ2157,MonsterGroupTable!$A:$A,1,0)))))))</f>
        <v/>
      </c>
      <c r="BH2157" s="2" t="str">
        <f>IF(AND(ISBLANK(BG2157),OR(NOT(ISBLANK(BI2157)),NOT(ISBLANK(BJ2157)))),#N/A,
IF(ISBLANK(BG2157),"",
IF(AND(NOT(ISERROR(VLOOKUP(BG2157,MonsterTable!$A:$B,MATCH(MonsterTable!$B$1,MonsterTable!$A$1:$B$1,0),0))),OR(ISBLANK(BI2157),ISBLANK(BJ2157))),#N/A,
IFERROR(VLOOKUP(BG2157,MonsterTable!$A:$B,MATCH(MonsterTable!$B$1,MonsterTable!$A$1:$B$1,0),0),
IF(OR(NOT(ISBLANK(BI2157)),ISBLANK(BJ2157)),#N/A,
IF(BG2157="empty","empty",
VLOOKUP(BG2157,MonsterGroupTable!$A:$A,1,0)))))))</f>
        <v/>
      </c>
      <c r="BO2157" s="2" t="str">
        <f>IF(AND(ISBLANK(BN2157),OR(NOT(ISBLANK(BP2157)),NOT(ISBLANK(BQ2157)))),#N/A,
IF(ISBLANK(BN2157),"",
IF(AND(NOT(ISERROR(VLOOKUP(BN2157,MonsterTable!$A:$B,MATCH(MonsterTable!$B$1,MonsterTable!$A$1:$B$1,0),0))),OR(ISBLANK(BP2157),ISBLANK(BQ2157))),#N/A,
IFERROR(VLOOKUP(BN2157,MonsterTable!$A:$B,MATCH(MonsterTable!$B$1,MonsterTable!$A$1:$B$1,0),0),
IF(OR(NOT(ISBLANK(BP2157)),ISBLANK(BQ2157)),#N/A,
IF(BN2157="empty","empty",
VLOOKUP(BN2157,MonsterGroupTable!$A:$A,1,0)))))))</f>
        <v/>
      </c>
      <c r="BV2157" s="2" t="str">
        <f>IF(AND(ISBLANK(BU2157),OR(NOT(ISBLANK(BW2157)),NOT(ISBLANK(BX2157)))),#N/A,
IF(ISBLANK(BU2157),"",
IF(AND(NOT(ISERROR(VLOOKUP(BU2157,MonsterTable!$A:$B,MATCH(MonsterTable!$B$1,MonsterTable!$A$1:$B$1,0),0))),OR(ISBLANK(BW2157),ISBLANK(BX2157))),#N/A,
IFERROR(VLOOKUP(BU2157,MonsterTable!$A:$B,MATCH(MonsterTable!$B$1,MonsterTable!$A$1:$B$1,0),0),
IF(OR(NOT(ISBLANK(BW2157)),ISBLANK(BX2157)),#N/A,
IF(BU2157="empty","empty",
VLOOKUP(BU2157,MonsterGroupTable!$A:$A,1,0)))))))</f>
        <v/>
      </c>
      <c r="CC2157" s="2" t="str">
        <f>IF(AND(ISBLANK(CB2157),OR(NOT(ISBLANK(CD2157)),NOT(ISBLANK(CE2157)))),#N/A,
IF(ISBLANK(CB2157),"",
IF(AND(NOT(ISERROR(VLOOKUP(CB2157,MonsterTable!$A:$B,MATCH(MonsterTable!$B$1,MonsterTable!$A$1:$B$1,0),0))),OR(ISBLANK(CD2157),ISBLANK(CE2157))),#N/A,
IFERROR(VLOOKUP(CB2157,MonsterTable!$A:$B,MATCH(MonsterTable!$B$1,MonsterTable!$A$1:$B$1,0),0),
IF(OR(NOT(ISBLANK(CD2157)),ISBLANK(CE2157)),#N/A,
IF(CB2157="empty","empty",
VLOOKUP(CB2157,MonsterGroupTable!$A:$A,1,0)))))))</f>
        <v/>
      </c>
      <c r="CJ2157" s="2" t="str">
        <f>IF(AND(ISBLANK(CI2157),OR(NOT(ISBLANK(CK2157)),NOT(ISBLANK(CL2157)))),#N/A,
IF(ISBLANK(CI2157),"",
IF(AND(NOT(ISERROR(VLOOKUP(CI2157,MonsterTable!$A:$B,MATCH(MonsterTable!$B$1,MonsterTable!$A$1:$B$1,0),0))),OR(ISBLANK(CK2157),ISBLANK(CL2157))),#N/A,
IFERROR(VLOOKUP(CI2157,MonsterTable!$A:$B,MATCH(MonsterTable!$B$1,MonsterTable!$A$1:$B$1,0),0),
IF(OR(NOT(ISBLANK(CK2157)),ISBLANK(CL2157)),#N/A,
IF(CI2157="empty","empty",
VLOOKUP(CI2157,MonsterGroupTable!$A:$A,1,0)))))))</f>
        <v/>
      </c>
    </row>
    <row r="2158" spans="1:88">
      <c r="A2158">
        <v>80001</v>
      </c>
      <c r="B2158">
        <f t="shared" ref="B2158:B2173" si="90">IF(MOD(A2158,10)=0,1.2,1.1)</f>
        <v>1.1000000000000001</v>
      </c>
      <c r="C2158">
        <f t="shared" ref="C2158:C2173" si="91">IF(MOD(B2158,10)=0,1.2,1.1)</f>
        <v>1.1000000000000001</v>
      </c>
      <c r="F2158">
        <v>999999</v>
      </c>
      <c r="G2158">
        <v>999999</v>
      </c>
      <c r="H2158">
        <v>0</v>
      </c>
      <c r="I2158">
        <v>0</v>
      </c>
      <c r="J2158">
        <v>0</v>
      </c>
      <c r="K2158" t="s">
        <v>28</v>
      </c>
      <c r="L2158" t="s">
        <v>127</v>
      </c>
      <c r="M2158" t="s">
        <v>129</v>
      </c>
      <c r="N2158" t="s">
        <v>130</v>
      </c>
      <c r="O2158">
        <v>0</v>
      </c>
      <c r="P2158">
        <v>-4.75</v>
      </c>
      <c r="Q2158">
        <v>0</v>
      </c>
      <c r="R2158">
        <v>2.5</v>
      </c>
      <c r="S2158">
        <v>0</v>
      </c>
      <c r="T2158">
        <v>0</v>
      </c>
      <c r="U2158">
        <v>-20</v>
      </c>
      <c r="V2158">
        <v>0</v>
      </c>
      <c r="W2158" t="str">
        <f t="shared" si="76"/>
        <v>801,1,0.1,0</v>
      </c>
      <c r="X2158" s="1" t="s">
        <v>131</v>
      </c>
      <c r="Y2158" s="2">
        <f>IF(AND(ISBLANK(X2158),OR(NOT(ISBLANK(Z2158)),NOT(ISBLANK(AA2158)))),#N/A,
IF(ISBLANK(X2158),"",
IF(AND(NOT(ISERROR(VLOOKUP(X2158,MonsterTable!$A:$B,MATCH(MonsterTable!$B$1,MonsterTable!$A$1:$B$1,0),0))),OR(ISBLANK(Z2158),ISBLANK(AA2158))),#N/A,
IFERROR(VLOOKUP(X2158,MonsterTable!$A:$B,MATCH(MonsterTable!$B$1,MonsterTable!$A$1:$B$1,0),0),
IF(OR(NOT(ISBLANK(Z2158)),ISBLANK(AA2158)),#N/A,
IF(X2158="empty","empty",
VLOOKUP(X2158,MonsterGroupTable!$A:$A,1,0)))))))</f>
        <v>801</v>
      </c>
      <c r="Z2158">
        <v>1</v>
      </c>
      <c r="AA2158">
        <v>0.1</v>
      </c>
      <c r="AB2158">
        <v>0</v>
      </c>
      <c r="AF2158" s="2" t="str">
        <f>IF(AND(ISBLANK(AE2158),OR(NOT(ISBLANK(AG2158)),NOT(ISBLANK(AH2158)))),#N/A,
IF(ISBLANK(AE2158),"",
IF(AND(NOT(ISERROR(VLOOKUP(AE2158,MonsterTable!$A:$B,MATCH(MonsterTable!$B$1,MonsterTable!$A$1:$B$1,0),0))),OR(ISBLANK(AG2158),ISBLANK(AH2158))),#N/A,
IFERROR(VLOOKUP(AE2158,MonsterTable!$A:$B,MATCH(MonsterTable!$B$1,MonsterTable!$A$1:$B$1,0),0),
IF(OR(NOT(ISBLANK(AG2158)),ISBLANK(AH2158)),#N/A,
IF(AE2158="empty","empty",
VLOOKUP(AE2158,MonsterGroupTable!$A:$A,1,0)))))))</f>
        <v/>
      </c>
      <c r="AM2158" s="2" t="str">
        <f>IF(AND(ISBLANK(AL2158),OR(NOT(ISBLANK(AN2158)),NOT(ISBLANK(AO2158)))),#N/A,
IF(ISBLANK(AL2158),"",
IF(AND(NOT(ISERROR(VLOOKUP(AL2158,MonsterTable!$A:$B,MATCH(MonsterTable!$B$1,MonsterTable!$A$1:$B$1,0),0))),OR(ISBLANK(AN2158),ISBLANK(AO2158))),#N/A,
IFERROR(VLOOKUP(AL2158,MonsterTable!$A:$B,MATCH(MonsterTable!$B$1,MonsterTable!$A$1:$B$1,0),0),
IF(OR(NOT(ISBLANK(AN2158)),ISBLANK(AO2158)),#N/A,
IF(AL2158="empty","empty",
VLOOKUP(AL2158,MonsterGroupTable!$A:$A,1,0)))))))</f>
        <v/>
      </c>
      <c r="AT2158" s="2" t="str">
        <f>IF(AND(ISBLANK(AS2158),OR(NOT(ISBLANK(AU2158)),NOT(ISBLANK(AV2158)))),#N/A,
IF(ISBLANK(AS2158),"",
IF(AND(NOT(ISERROR(VLOOKUP(AS2158,MonsterTable!$A:$B,MATCH(MonsterTable!$B$1,MonsterTable!$A$1:$B$1,0),0))),OR(ISBLANK(AU2158),ISBLANK(AV2158))),#N/A,
IFERROR(VLOOKUP(AS2158,MonsterTable!$A:$B,MATCH(MonsterTable!$B$1,MonsterTable!$A$1:$B$1,0),0),
IF(OR(NOT(ISBLANK(AU2158)),ISBLANK(AV2158)),#N/A,
IF(AS2158="empty","empty",
VLOOKUP(AS2158,MonsterGroupTable!$A:$A,1,0)))))))</f>
        <v/>
      </c>
      <c r="BA2158" s="2" t="str">
        <f>IF(AND(ISBLANK(AZ2158),OR(NOT(ISBLANK(BB2158)),NOT(ISBLANK(BC2158)))),#N/A,
IF(ISBLANK(AZ2158),"",
IF(AND(NOT(ISERROR(VLOOKUP(AZ2158,MonsterTable!$A:$B,MATCH(MonsterTable!$B$1,MonsterTable!$A$1:$B$1,0),0))),OR(ISBLANK(BB2158),ISBLANK(BC2158))),#N/A,
IFERROR(VLOOKUP(AZ2158,MonsterTable!$A:$B,MATCH(MonsterTable!$B$1,MonsterTable!$A$1:$B$1,0),0),
IF(OR(NOT(ISBLANK(BB2158)),ISBLANK(BC2158)),#N/A,
IF(AZ2158="empty","empty",
VLOOKUP(AZ2158,MonsterGroupTable!$A:$A,1,0)))))))</f>
        <v/>
      </c>
      <c r="BH2158" s="2" t="str">
        <f>IF(AND(ISBLANK(BG2158),OR(NOT(ISBLANK(BI2158)),NOT(ISBLANK(BJ2158)))),#N/A,
IF(ISBLANK(BG2158),"",
IF(AND(NOT(ISERROR(VLOOKUP(BG2158,MonsterTable!$A:$B,MATCH(MonsterTable!$B$1,MonsterTable!$A$1:$B$1,0),0))),OR(ISBLANK(BI2158),ISBLANK(BJ2158))),#N/A,
IFERROR(VLOOKUP(BG2158,MonsterTable!$A:$B,MATCH(MonsterTable!$B$1,MonsterTable!$A$1:$B$1,0),0),
IF(OR(NOT(ISBLANK(BI2158)),ISBLANK(BJ2158)),#N/A,
IF(BG2158="empty","empty",
VLOOKUP(BG2158,MonsterGroupTable!$A:$A,1,0)))))))</f>
        <v/>
      </c>
      <c r="BO2158" s="2" t="str">
        <f>IF(AND(ISBLANK(BN2158),OR(NOT(ISBLANK(BP2158)),NOT(ISBLANK(BQ2158)))),#N/A,
IF(ISBLANK(BN2158),"",
IF(AND(NOT(ISERROR(VLOOKUP(BN2158,MonsterTable!$A:$B,MATCH(MonsterTable!$B$1,MonsterTable!$A$1:$B$1,0),0))),OR(ISBLANK(BP2158),ISBLANK(BQ2158))),#N/A,
IFERROR(VLOOKUP(BN2158,MonsterTable!$A:$B,MATCH(MonsterTable!$B$1,MonsterTable!$A$1:$B$1,0),0),
IF(OR(NOT(ISBLANK(BP2158)),ISBLANK(BQ2158)),#N/A,
IF(BN2158="empty","empty",
VLOOKUP(BN2158,MonsterGroupTable!$A:$A,1,0)))))))</f>
        <v/>
      </c>
      <c r="BV2158" s="2" t="str">
        <f>IF(AND(ISBLANK(BU2158),OR(NOT(ISBLANK(BW2158)),NOT(ISBLANK(BX2158)))),#N/A,
IF(ISBLANK(BU2158),"",
IF(AND(NOT(ISERROR(VLOOKUP(BU2158,MonsterTable!$A:$B,MATCH(MonsterTable!$B$1,MonsterTable!$A$1:$B$1,0),0))),OR(ISBLANK(BW2158),ISBLANK(BX2158))),#N/A,
IFERROR(VLOOKUP(BU2158,MonsterTable!$A:$B,MATCH(MonsterTable!$B$1,MonsterTable!$A$1:$B$1,0),0),
IF(OR(NOT(ISBLANK(BW2158)),ISBLANK(BX2158)),#N/A,
IF(BU2158="empty","empty",
VLOOKUP(BU2158,MonsterGroupTable!$A:$A,1,0)))))))</f>
        <v/>
      </c>
      <c r="CC2158" s="2" t="str">
        <f>IF(AND(ISBLANK(CB2158),OR(NOT(ISBLANK(CD2158)),NOT(ISBLANK(CE2158)))),#N/A,
IF(ISBLANK(CB2158),"",
IF(AND(NOT(ISERROR(VLOOKUP(CB2158,MonsterTable!$A:$B,MATCH(MonsterTable!$B$1,MonsterTable!$A$1:$B$1,0),0))),OR(ISBLANK(CD2158),ISBLANK(CE2158))),#N/A,
IFERROR(VLOOKUP(CB2158,MonsterTable!$A:$B,MATCH(MonsterTable!$B$1,MonsterTable!$A$1:$B$1,0),0),
IF(OR(NOT(ISBLANK(CD2158)),ISBLANK(CE2158)),#N/A,
IF(CB2158="empty","empty",
VLOOKUP(CB2158,MonsterGroupTable!$A:$A,1,0)))))))</f>
        <v/>
      </c>
      <c r="CJ2158" s="2" t="str">
        <f>IF(AND(ISBLANK(CI2158),OR(NOT(ISBLANK(CK2158)),NOT(ISBLANK(CL2158)))),#N/A,
IF(ISBLANK(CI2158),"",
IF(AND(NOT(ISERROR(VLOOKUP(CI2158,MonsterTable!$A:$B,MATCH(MonsterTable!$B$1,MonsterTable!$A$1:$B$1,0),0))),OR(ISBLANK(CK2158),ISBLANK(CL2158))),#N/A,
IFERROR(VLOOKUP(CI2158,MonsterTable!$A:$B,MATCH(MonsterTable!$B$1,MonsterTable!$A$1:$B$1,0),0),
IF(OR(NOT(ISBLANK(CK2158)),ISBLANK(CL2158)),#N/A,
IF(CI2158="empty","empty",
VLOOKUP(CI2158,MonsterGroupTable!$A:$A,1,0)))))))</f>
        <v/>
      </c>
    </row>
    <row r="2159" spans="1:88">
      <c r="A2159">
        <v>80002</v>
      </c>
      <c r="B2159">
        <f t="shared" si="90"/>
        <v>1.1000000000000001</v>
      </c>
      <c r="C2159">
        <f t="shared" si="91"/>
        <v>1.1000000000000001</v>
      </c>
      <c r="F2159">
        <v>999999</v>
      </c>
      <c r="G2159">
        <v>999999</v>
      </c>
      <c r="H2159">
        <v>0</v>
      </c>
      <c r="I2159">
        <v>0</v>
      </c>
      <c r="J2159">
        <v>0</v>
      </c>
      <c r="K2159" t="s">
        <v>28</v>
      </c>
      <c r="L2159" t="s">
        <v>128</v>
      </c>
      <c r="M2159" t="s">
        <v>129</v>
      </c>
      <c r="N2159" t="s">
        <v>130</v>
      </c>
      <c r="O2159">
        <v>0</v>
      </c>
      <c r="P2159">
        <v>-4.75</v>
      </c>
      <c r="Q2159">
        <v>0</v>
      </c>
      <c r="R2159">
        <v>4</v>
      </c>
      <c r="S2159">
        <v>0</v>
      </c>
      <c r="T2159">
        <v>0</v>
      </c>
      <c r="U2159">
        <v>-20</v>
      </c>
      <c r="V2159">
        <v>0</v>
      </c>
      <c r="W2159" t="str">
        <f t="shared" si="76"/>
        <v>806,1,0.1,0</v>
      </c>
      <c r="X2159" s="1" t="s">
        <v>143</v>
      </c>
      <c r="Y2159" s="2">
        <f>IF(AND(ISBLANK(X2159),OR(NOT(ISBLANK(Z2159)),NOT(ISBLANK(AA2159)))),#N/A,
IF(ISBLANK(X2159),"",
IF(AND(NOT(ISERROR(VLOOKUP(X2159,MonsterTable!$A:$B,MATCH(MonsterTable!$B$1,MonsterTable!$A$1:$B$1,0),0))),OR(ISBLANK(Z2159),ISBLANK(AA2159))),#N/A,
IFERROR(VLOOKUP(X2159,MonsterTable!$A:$B,MATCH(MonsterTable!$B$1,MonsterTable!$A$1:$B$1,0),0),
IF(OR(NOT(ISBLANK(Z2159)),ISBLANK(AA2159)),#N/A,
IF(X2159="empty","empty",
VLOOKUP(X2159,MonsterGroupTable!$A:$A,1,0)))))))</f>
        <v>806</v>
      </c>
      <c r="Z2159">
        <v>1</v>
      </c>
      <c r="AA2159">
        <v>0.1</v>
      </c>
      <c r="AB2159">
        <v>0</v>
      </c>
      <c r="AF2159" s="2" t="str">
        <f>IF(AND(ISBLANK(AE2159),OR(NOT(ISBLANK(AG2159)),NOT(ISBLANK(AH2159)))),#N/A,
IF(ISBLANK(AE2159),"",
IF(AND(NOT(ISERROR(VLOOKUP(AE2159,MonsterTable!$A:$B,MATCH(MonsterTable!$B$1,MonsterTable!$A$1:$B$1,0),0))),OR(ISBLANK(AG2159),ISBLANK(AH2159))),#N/A,
IFERROR(VLOOKUP(AE2159,MonsterTable!$A:$B,MATCH(MonsterTable!$B$1,MonsterTable!$A$1:$B$1,0),0),
IF(OR(NOT(ISBLANK(AG2159)),ISBLANK(AH2159)),#N/A,
IF(AE2159="empty","empty",
VLOOKUP(AE2159,MonsterGroupTable!$A:$A,1,0)))))))</f>
        <v/>
      </c>
      <c r="AM2159" s="2" t="str">
        <f>IF(AND(ISBLANK(AL2159),OR(NOT(ISBLANK(AN2159)),NOT(ISBLANK(AO2159)))),#N/A,
IF(ISBLANK(AL2159),"",
IF(AND(NOT(ISERROR(VLOOKUP(AL2159,MonsterTable!$A:$B,MATCH(MonsterTable!$B$1,MonsterTable!$A$1:$B$1,0),0))),OR(ISBLANK(AN2159),ISBLANK(AO2159))),#N/A,
IFERROR(VLOOKUP(AL2159,MonsterTable!$A:$B,MATCH(MonsterTable!$B$1,MonsterTable!$A$1:$B$1,0),0),
IF(OR(NOT(ISBLANK(AN2159)),ISBLANK(AO2159)),#N/A,
IF(AL2159="empty","empty",
VLOOKUP(AL2159,MonsterGroupTable!$A:$A,1,0)))))))</f>
        <v/>
      </c>
      <c r="AT2159" s="2" t="str">
        <f>IF(AND(ISBLANK(AS2159),OR(NOT(ISBLANK(AU2159)),NOT(ISBLANK(AV2159)))),#N/A,
IF(ISBLANK(AS2159),"",
IF(AND(NOT(ISERROR(VLOOKUP(AS2159,MonsterTable!$A:$B,MATCH(MonsterTable!$B$1,MonsterTable!$A$1:$B$1,0),0))),OR(ISBLANK(AU2159),ISBLANK(AV2159))),#N/A,
IFERROR(VLOOKUP(AS2159,MonsterTable!$A:$B,MATCH(MonsterTable!$B$1,MonsterTable!$A$1:$B$1,0),0),
IF(OR(NOT(ISBLANK(AU2159)),ISBLANK(AV2159)),#N/A,
IF(AS2159="empty","empty",
VLOOKUP(AS2159,MonsterGroupTable!$A:$A,1,0)))))))</f>
        <v/>
      </c>
      <c r="BA2159" s="2" t="str">
        <f>IF(AND(ISBLANK(AZ2159),OR(NOT(ISBLANK(BB2159)),NOT(ISBLANK(BC2159)))),#N/A,
IF(ISBLANK(AZ2159),"",
IF(AND(NOT(ISERROR(VLOOKUP(AZ2159,MonsterTable!$A:$B,MATCH(MonsterTable!$B$1,MonsterTable!$A$1:$B$1,0),0))),OR(ISBLANK(BB2159),ISBLANK(BC2159))),#N/A,
IFERROR(VLOOKUP(AZ2159,MonsterTable!$A:$B,MATCH(MonsterTable!$B$1,MonsterTable!$A$1:$B$1,0),0),
IF(OR(NOT(ISBLANK(BB2159)),ISBLANK(BC2159)),#N/A,
IF(AZ2159="empty","empty",
VLOOKUP(AZ2159,MonsterGroupTable!$A:$A,1,0)))))))</f>
        <v/>
      </c>
      <c r="BH2159" s="2" t="str">
        <f>IF(AND(ISBLANK(BG2159),OR(NOT(ISBLANK(BI2159)),NOT(ISBLANK(BJ2159)))),#N/A,
IF(ISBLANK(BG2159),"",
IF(AND(NOT(ISERROR(VLOOKUP(BG2159,MonsterTable!$A:$B,MATCH(MonsterTable!$B$1,MonsterTable!$A$1:$B$1,0),0))),OR(ISBLANK(BI2159),ISBLANK(BJ2159))),#N/A,
IFERROR(VLOOKUP(BG2159,MonsterTable!$A:$B,MATCH(MonsterTable!$B$1,MonsterTable!$A$1:$B$1,0),0),
IF(OR(NOT(ISBLANK(BI2159)),ISBLANK(BJ2159)),#N/A,
IF(BG2159="empty","empty",
VLOOKUP(BG2159,MonsterGroupTable!$A:$A,1,0)))))))</f>
        <v/>
      </c>
      <c r="BO2159" s="2" t="str">
        <f>IF(AND(ISBLANK(BN2159),OR(NOT(ISBLANK(BP2159)),NOT(ISBLANK(BQ2159)))),#N/A,
IF(ISBLANK(BN2159),"",
IF(AND(NOT(ISERROR(VLOOKUP(BN2159,MonsterTable!$A:$B,MATCH(MonsterTable!$B$1,MonsterTable!$A$1:$B$1,0),0))),OR(ISBLANK(BP2159),ISBLANK(BQ2159))),#N/A,
IFERROR(VLOOKUP(BN2159,MonsterTable!$A:$B,MATCH(MonsterTable!$B$1,MonsterTable!$A$1:$B$1,0),0),
IF(OR(NOT(ISBLANK(BP2159)),ISBLANK(BQ2159)),#N/A,
IF(BN2159="empty","empty",
VLOOKUP(BN2159,MonsterGroupTable!$A:$A,1,0)))))))</f>
        <v/>
      </c>
      <c r="BV2159" s="2" t="str">
        <f>IF(AND(ISBLANK(BU2159),OR(NOT(ISBLANK(BW2159)),NOT(ISBLANK(BX2159)))),#N/A,
IF(ISBLANK(BU2159),"",
IF(AND(NOT(ISERROR(VLOOKUP(BU2159,MonsterTable!$A:$B,MATCH(MonsterTable!$B$1,MonsterTable!$A$1:$B$1,0),0))),OR(ISBLANK(BW2159),ISBLANK(BX2159))),#N/A,
IFERROR(VLOOKUP(BU2159,MonsterTable!$A:$B,MATCH(MonsterTable!$B$1,MonsterTable!$A$1:$B$1,0),0),
IF(OR(NOT(ISBLANK(BW2159)),ISBLANK(BX2159)),#N/A,
IF(BU2159="empty","empty",
VLOOKUP(BU2159,MonsterGroupTable!$A:$A,1,0)))))))</f>
        <v/>
      </c>
      <c r="CC2159" s="2" t="str">
        <f>IF(AND(ISBLANK(CB2159),OR(NOT(ISBLANK(CD2159)),NOT(ISBLANK(CE2159)))),#N/A,
IF(ISBLANK(CB2159),"",
IF(AND(NOT(ISERROR(VLOOKUP(CB2159,MonsterTable!$A:$B,MATCH(MonsterTable!$B$1,MonsterTable!$A$1:$B$1,0),0))),OR(ISBLANK(CD2159),ISBLANK(CE2159))),#N/A,
IFERROR(VLOOKUP(CB2159,MonsterTable!$A:$B,MATCH(MonsterTable!$B$1,MonsterTable!$A$1:$B$1,0),0),
IF(OR(NOT(ISBLANK(CD2159)),ISBLANK(CE2159)),#N/A,
IF(CB2159="empty","empty",
VLOOKUP(CB2159,MonsterGroupTable!$A:$A,1,0)))))))</f>
        <v/>
      </c>
      <c r="CJ2159" s="2" t="str">
        <f>IF(AND(ISBLANK(CI2159),OR(NOT(ISBLANK(CK2159)),NOT(ISBLANK(CL2159)))),#N/A,
IF(ISBLANK(CI2159),"",
IF(AND(NOT(ISERROR(VLOOKUP(CI2159,MonsterTable!$A:$B,MATCH(MonsterTable!$B$1,MonsterTable!$A$1:$B$1,0),0))),OR(ISBLANK(CK2159),ISBLANK(CL2159))),#N/A,
IFERROR(VLOOKUP(CI2159,MonsterTable!$A:$B,MATCH(MonsterTable!$B$1,MonsterTable!$A$1:$B$1,0),0),
IF(OR(NOT(ISBLANK(CK2159)),ISBLANK(CL2159)),#N/A,
IF(CI2159="empty","empty",
VLOOKUP(CI2159,MonsterGroupTable!$A:$A,1,0)))))))</f>
        <v/>
      </c>
    </row>
    <row r="2160" spans="1:88">
      <c r="A2160">
        <v>80003</v>
      </c>
      <c r="B2160">
        <f t="shared" si="90"/>
        <v>1.1000000000000001</v>
      </c>
      <c r="C2160">
        <f t="shared" si="91"/>
        <v>1.1000000000000001</v>
      </c>
      <c r="F2160">
        <v>999999</v>
      </c>
      <c r="G2160">
        <v>999999</v>
      </c>
      <c r="H2160">
        <v>0</v>
      </c>
      <c r="I2160">
        <v>0</v>
      </c>
      <c r="J2160">
        <v>0</v>
      </c>
      <c r="K2160" t="s">
        <v>28</v>
      </c>
      <c r="L2160" t="s">
        <v>265</v>
      </c>
      <c r="M2160" t="s">
        <v>264</v>
      </c>
      <c r="N2160" t="s">
        <v>130</v>
      </c>
      <c r="O2160">
        <v>0</v>
      </c>
      <c r="P2160">
        <v>-4.75</v>
      </c>
      <c r="Q2160">
        <v>0</v>
      </c>
      <c r="R2160">
        <v>4</v>
      </c>
      <c r="S2160">
        <v>0</v>
      </c>
      <c r="T2160">
        <v>0</v>
      </c>
      <c r="U2160">
        <v>-20</v>
      </c>
      <c r="V2160">
        <v>0</v>
      </c>
      <c r="W2160" t="str">
        <f t="shared" si="76"/>
        <v>803,1,0.1,1,2,7,804,1,0.1,1,0,2,805,1,0.1,1,-2,4</v>
      </c>
      <c r="X2160" s="1" t="s">
        <v>172</v>
      </c>
      <c r="Y2160" s="2">
        <f>IF(AND(ISBLANK(X2160),OR(NOT(ISBLANK(Z2160)),NOT(ISBLANK(AA2160)))),#N/A,
IF(ISBLANK(X2160),"",
IF(AND(NOT(ISERROR(VLOOKUP(X2160,MonsterTable!$A:$B,MATCH(MonsterTable!$B$1,MonsterTable!$A$1:$B$1,0),0))),OR(ISBLANK(Z2160),ISBLANK(AA2160))),#N/A,
IFERROR(VLOOKUP(X2160,MonsterTable!$A:$B,MATCH(MonsterTable!$B$1,MonsterTable!$A$1:$B$1,0),0),
IF(OR(NOT(ISBLANK(Z2160)),ISBLANK(AA2160)),#N/A,
IF(X2160="empty","empty",
VLOOKUP(X2160,MonsterGroupTable!$A:$A,1,0)))))))</f>
        <v>803</v>
      </c>
      <c r="Z2160">
        <v>1</v>
      </c>
      <c r="AA2160">
        <v>0.1</v>
      </c>
      <c r="AB2160">
        <v>1</v>
      </c>
      <c r="AC2160">
        <v>2</v>
      </c>
      <c r="AD2160">
        <v>7</v>
      </c>
      <c r="AE2160" s="1" t="s">
        <v>133</v>
      </c>
      <c r="AF2160" s="2">
        <f>IF(AND(ISBLANK(AE2160),OR(NOT(ISBLANK(AG2160)),NOT(ISBLANK(AH2160)))),#N/A,
IF(ISBLANK(AE2160),"",
IF(AND(NOT(ISERROR(VLOOKUP(AE2160,MonsterTable!$A:$B,MATCH(MonsterTable!$B$1,MonsterTable!$A$1:$B$1,0),0))),OR(ISBLANK(AG2160),ISBLANK(AH2160))),#N/A,
IFERROR(VLOOKUP(AE2160,MonsterTable!$A:$B,MATCH(MonsterTable!$B$1,MonsterTable!$A$1:$B$1,0),0),
IF(OR(NOT(ISBLANK(AG2160)),ISBLANK(AH2160)),#N/A,
IF(AE2160="empty","empty",
VLOOKUP(AE2160,MonsterGroupTable!$A:$A,1,0)))))))</f>
        <v>804</v>
      </c>
      <c r="AG2160">
        <v>1</v>
      </c>
      <c r="AH2160">
        <v>0.1</v>
      </c>
      <c r="AI2160">
        <v>1</v>
      </c>
      <c r="AJ2160">
        <v>0</v>
      </c>
      <c r="AK2160">
        <v>2</v>
      </c>
      <c r="AL2160" s="1" t="s">
        <v>206</v>
      </c>
      <c r="AM2160" s="2">
        <f>IF(AND(ISBLANK(AL2160),OR(NOT(ISBLANK(AN2160)),NOT(ISBLANK(AO2160)))),#N/A,
IF(ISBLANK(AL2160),"",
IF(AND(NOT(ISERROR(VLOOKUP(AL2160,MonsterTable!$A:$B,MATCH(MonsterTable!$B$1,MonsterTable!$A$1:$B$1,0),0))),OR(ISBLANK(AN2160),ISBLANK(AO2160))),#N/A,
IFERROR(VLOOKUP(AL2160,MonsterTable!$A:$B,MATCH(MonsterTable!$B$1,MonsterTable!$A$1:$B$1,0),0),
IF(OR(NOT(ISBLANK(AN2160)),ISBLANK(AO2160)),#N/A,
IF(AL2160="empty","empty",
VLOOKUP(AL2160,MonsterGroupTable!$A:$A,1,0)))))))</f>
        <v>805</v>
      </c>
      <c r="AN2160">
        <v>1</v>
      </c>
      <c r="AO2160">
        <v>0.1</v>
      </c>
      <c r="AP2160">
        <v>1</v>
      </c>
      <c r="AQ2160">
        <v>-2</v>
      </c>
      <c r="AR2160">
        <v>4</v>
      </c>
      <c r="AT2160" s="2" t="str">
        <f>IF(AND(ISBLANK(AS2160),OR(NOT(ISBLANK(AU2160)),NOT(ISBLANK(AV2160)))),#N/A,
IF(ISBLANK(AS2160),"",
IF(AND(NOT(ISERROR(VLOOKUP(AS2160,MonsterTable!$A:$B,MATCH(MonsterTable!$B$1,MonsterTable!$A$1:$B$1,0),0))),OR(ISBLANK(AU2160),ISBLANK(AV2160))),#N/A,
IFERROR(VLOOKUP(AS2160,MonsterTable!$A:$B,MATCH(MonsterTable!$B$1,MonsterTable!$A$1:$B$1,0),0),
IF(OR(NOT(ISBLANK(AU2160)),ISBLANK(AV2160)),#N/A,
IF(AS2160="empty","empty",
VLOOKUP(AS2160,MonsterGroupTable!$A:$A,1,0)))))))</f>
        <v/>
      </c>
      <c r="BA2160" s="2" t="str">
        <f>IF(AND(ISBLANK(AZ2160),OR(NOT(ISBLANK(BB2160)),NOT(ISBLANK(BC2160)))),#N/A,
IF(ISBLANK(AZ2160),"",
IF(AND(NOT(ISERROR(VLOOKUP(AZ2160,MonsterTable!$A:$B,MATCH(MonsterTable!$B$1,MonsterTable!$A$1:$B$1,0),0))),OR(ISBLANK(BB2160),ISBLANK(BC2160))),#N/A,
IFERROR(VLOOKUP(AZ2160,MonsterTable!$A:$B,MATCH(MonsterTable!$B$1,MonsterTable!$A$1:$B$1,0),0),
IF(OR(NOT(ISBLANK(BB2160)),ISBLANK(BC2160)),#N/A,
IF(AZ2160="empty","empty",
VLOOKUP(AZ2160,MonsterGroupTable!$A:$A,1,0)))))))</f>
        <v/>
      </c>
      <c r="BH2160" s="2" t="str">
        <f>IF(AND(ISBLANK(BG2160),OR(NOT(ISBLANK(BI2160)),NOT(ISBLANK(BJ2160)))),#N/A,
IF(ISBLANK(BG2160),"",
IF(AND(NOT(ISERROR(VLOOKUP(BG2160,MonsterTable!$A:$B,MATCH(MonsterTable!$B$1,MonsterTable!$A$1:$B$1,0),0))),OR(ISBLANK(BI2160),ISBLANK(BJ2160))),#N/A,
IFERROR(VLOOKUP(BG2160,MonsterTable!$A:$B,MATCH(MonsterTable!$B$1,MonsterTable!$A$1:$B$1,0),0),
IF(OR(NOT(ISBLANK(BI2160)),ISBLANK(BJ2160)),#N/A,
IF(BG2160="empty","empty",
VLOOKUP(BG2160,MonsterGroupTable!$A:$A,1,0)))))))</f>
        <v/>
      </c>
      <c r="BO2160" s="2" t="str">
        <f>IF(AND(ISBLANK(BN2160),OR(NOT(ISBLANK(BP2160)),NOT(ISBLANK(BQ2160)))),#N/A,
IF(ISBLANK(BN2160),"",
IF(AND(NOT(ISERROR(VLOOKUP(BN2160,MonsterTable!$A:$B,MATCH(MonsterTable!$B$1,MonsterTable!$A$1:$B$1,0),0))),OR(ISBLANK(BP2160),ISBLANK(BQ2160))),#N/A,
IFERROR(VLOOKUP(BN2160,MonsterTable!$A:$B,MATCH(MonsterTable!$B$1,MonsterTable!$A$1:$B$1,0),0),
IF(OR(NOT(ISBLANK(BP2160)),ISBLANK(BQ2160)),#N/A,
IF(BN2160="empty","empty",
VLOOKUP(BN2160,MonsterGroupTable!$A:$A,1,0)))))))</f>
        <v/>
      </c>
      <c r="BV2160" s="2" t="str">
        <f>IF(AND(ISBLANK(BU2160),OR(NOT(ISBLANK(BW2160)),NOT(ISBLANK(BX2160)))),#N/A,
IF(ISBLANK(BU2160),"",
IF(AND(NOT(ISERROR(VLOOKUP(BU2160,MonsterTable!$A:$B,MATCH(MonsterTable!$B$1,MonsterTable!$A$1:$B$1,0),0))),OR(ISBLANK(BW2160),ISBLANK(BX2160))),#N/A,
IFERROR(VLOOKUP(BU2160,MonsterTable!$A:$B,MATCH(MonsterTable!$B$1,MonsterTable!$A$1:$B$1,0),0),
IF(OR(NOT(ISBLANK(BW2160)),ISBLANK(BX2160)),#N/A,
IF(BU2160="empty","empty",
VLOOKUP(BU2160,MonsterGroupTable!$A:$A,1,0)))))))</f>
        <v/>
      </c>
      <c r="CC2160" s="2" t="str">
        <f>IF(AND(ISBLANK(CB2160),OR(NOT(ISBLANK(CD2160)),NOT(ISBLANK(CE2160)))),#N/A,
IF(ISBLANK(CB2160),"",
IF(AND(NOT(ISERROR(VLOOKUP(CB2160,MonsterTable!$A:$B,MATCH(MonsterTable!$B$1,MonsterTable!$A$1:$B$1,0),0))),OR(ISBLANK(CD2160),ISBLANK(CE2160))),#N/A,
IFERROR(VLOOKUP(CB2160,MonsterTable!$A:$B,MATCH(MonsterTable!$B$1,MonsterTable!$A$1:$B$1,0),0),
IF(OR(NOT(ISBLANK(CD2160)),ISBLANK(CE2160)),#N/A,
IF(CB2160="empty","empty",
VLOOKUP(CB2160,MonsterGroupTable!$A:$A,1,0)))))))</f>
        <v/>
      </c>
      <c r="CJ2160" s="2" t="str">
        <f>IF(AND(ISBLANK(CI2160),OR(NOT(ISBLANK(CK2160)),NOT(ISBLANK(CL2160)))),#N/A,
IF(ISBLANK(CI2160),"",
IF(AND(NOT(ISERROR(VLOOKUP(CI2160,MonsterTable!$A:$B,MATCH(MonsterTable!$B$1,MonsterTable!$A$1:$B$1,0),0))),OR(ISBLANK(CK2160),ISBLANK(CL2160))),#N/A,
IFERROR(VLOOKUP(CI2160,MonsterTable!$A:$B,MATCH(MonsterTable!$B$1,MonsterTable!$A$1:$B$1,0),0),
IF(OR(NOT(ISBLANK(CK2160)),ISBLANK(CL2160)),#N/A,
IF(CI2160="empty","empty",
VLOOKUP(CI2160,MonsterGroupTable!$A:$A,1,0)))))))</f>
        <v/>
      </c>
    </row>
    <row r="2161" spans="1:88">
      <c r="A2161">
        <v>80004</v>
      </c>
      <c r="B2161">
        <f t="shared" si="90"/>
        <v>1.1000000000000001</v>
      </c>
      <c r="C2161">
        <f t="shared" si="91"/>
        <v>1.1000000000000001</v>
      </c>
      <c r="F2161">
        <v>999999</v>
      </c>
      <c r="G2161">
        <v>999999</v>
      </c>
      <c r="H2161">
        <v>0</v>
      </c>
      <c r="I2161">
        <v>0</v>
      </c>
      <c r="J2161">
        <v>0</v>
      </c>
      <c r="K2161" t="s">
        <v>28</v>
      </c>
      <c r="L2161" t="s">
        <v>266</v>
      </c>
      <c r="M2161" t="s">
        <v>129</v>
      </c>
      <c r="N2161" t="s">
        <v>130</v>
      </c>
      <c r="O2161">
        <v>0</v>
      </c>
      <c r="P2161">
        <v>-4.75</v>
      </c>
      <c r="Q2161">
        <v>0</v>
      </c>
      <c r="R2161">
        <v>4</v>
      </c>
      <c r="S2161">
        <v>0</v>
      </c>
      <c r="T2161">
        <v>0</v>
      </c>
      <c r="U2161">
        <v>-20</v>
      </c>
      <c r="V2161">
        <v>0</v>
      </c>
      <c r="W2161" t="str">
        <f t="shared" si="76"/>
        <v>808,1,0.1,0</v>
      </c>
      <c r="X2161" s="1" t="s">
        <v>142</v>
      </c>
      <c r="Y2161" s="2">
        <f>IF(AND(ISBLANK(X2161),OR(NOT(ISBLANK(Z2161)),NOT(ISBLANK(AA2161)))),#N/A,
IF(ISBLANK(X2161),"",
IF(AND(NOT(ISERROR(VLOOKUP(X2161,MonsterTable!$A:$B,MATCH(MonsterTable!$B$1,MonsterTable!$A$1:$B$1,0),0))),OR(ISBLANK(Z2161),ISBLANK(AA2161))),#N/A,
IFERROR(VLOOKUP(X2161,MonsterTable!$A:$B,MATCH(MonsterTable!$B$1,MonsterTable!$A$1:$B$1,0),0),
IF(OR(NOT(ISBLANK(Z2161)),ISBLANK(AA2161)),#N/A,
IF(X2161="empty","empty",
VLOOKUP(X2161,MonsterGroupTable!$A:$A,1,0)))))))</f>
        <v>808</v>
      </c>
      <c r="Z2161">
        <v>1</v>
      </c>
      <c r="AA2161">
        <v>0.1</v>
      </c>
      <c r="AB2161">
        <v>0</v>
      </c>
      <c r="AF2161" s="2" t="str">
        <f>IF(AND(ISBLANK(AE2161),OR(NOT(ISBLANK(AG2161)),NOT(ISBLANK(AH2161)))),#N/A,
IF(ISBLANK(AE2161),"",
IF(AND(NOT(ISERROR(VLOOKUP(AE2161,MonsterTable!$A:$B,MATCH(MonsterTable!$B$1,MonsterTable!$A$1:$B$1,0),0))),OR(ISBLANK(AG2161),ISBLANK(AH2161))),#N/A,
IFERROR(VLOOKUP(AE2161,MonsterTable!$A:$B,MATCH(MonsterTable!$B$1,MonsterTable!$A$1:$B$1,0),0),
IF(OR(NOT(ISBLANK(AG2161)),ISBLANK(AH2161)),#N/A,
IF(AE2161="empty","empty",
VLOOKUP(AE2161,MonsterGroupTable!$A:$A,1,0)))))))</f>
        <v/>
      </c>
      <c r="AM2161" s="2" t="str">
        <f>IF(AND(ISBLANK(AL2161),OR(NOT(ISBLANK(AN2161)),NOT(ISBLANK(AO2161)))),#N/A,
IF(ISBLANK(AL2161),"",
IF(AND(NOT(ISERROR(VLOOKUP(AL2161,MonsterTable!$A:$B,MATCH(MonsterTable!$B$1,MonsterTable!$A$1:$B$1,0),0))),OR(ISBLANK(AN2161),ISBLANK(AO2161))),#N/A,
IFERROR(VLOOKUP(AL2161,MonsterTable!$A:$B,MATCH(MonsterTable!$B$1,MonsterTable!$A$1:$B$1,0),0),
IF(OR(NOT(ISBLANK(AN2161)),ISBLANK(AO2161)),#N/A,
IF(AL2161="empty","empty",
VLOOKUP(AL2161,MonsterGroupTable!$A:$A,1,0)))))))</f>
        <v/>
      </c>
      <c r="AT2161" s="2" t="str">
        <f>IF(AND(ISBLANK(AS2161),OR(NOT(ISBLANK(AU2161)),NOT(ISBLANK(AV2161)))),#N/A,
IF(ISBLANK(AS2161),"",
IF(AND(NOT(ISERROR(VLOOKUP(AS2161,MonsterTable!$A:$B,MATCH(MonsterTable!$B$1,MonsterTable!$A$1:$B$1,0),0))),OR(ISBLANK(AU2161),ISBLANK(AV2161))),#N/A,
IFERROR(VLOOKUP(AS2161,MonsterTable!$A:$B,MATCH(MonsterTable!$B$1,MonsterTable!$A$1:$B$1,0),0),
IF(OR(NOT(ISBLANK(AU2161)),ISBLANK(AV2161)),#N/A,
IF(AS2161="empty","empty",
VLOOKUP(AS2161,MonsterGroupTable!$A:$A,1,0)))))))</f>
        <v/>
      </c>
      <c r="BA2161" s="2" t="str">
        <f>IF(AND(ISBLANK(AZ2161),OR(NOT(ISBLANK(BB2161)),NOT(ISBLANK(BC2161)))),#N/A,
IF(ISBLANK(AZ2161),"",
IF(AND(NOT(ISERROR(VLOOKUP(AZ2161,MonsterTable!$A:$B,MATCH(MonsterTable!$B$1,MonsterTable!$A$1:$B$1,0),0))),OR(ISBLANK(BB2161),ISBLANK(BC2161))),#N/A,
IFERROR(VLOOKUP(AZ2161,MonsterTable!$A:$B,MATCH(MonsterTable!$B$1,MonsterTable!$A$1:$B$1,0),0),
IF(OR(NOT(ISBLANK(BB2161)),ISBLANK(BC2161)),#N/A,
IF(AZ2161="empty","empty",
VLOOKUP(AZ2161,MonsterGroupTable!$A:$A,1,0)))))))</f>
        <v/>
      </c>
      <c r="BH2161" s="2" t="str">
        <f>IF(AND(ISBLANK(BG2161),OR(NOT(ISBLANK(BI2161)),NOT(ISBLANK(BJ2161)))),#N/A,
IF(ISBLANK(BG2161),"",
IF(AND(NOT(ISERROR(VLOOKUP(BG2161,MonsterTable!$A:$B,MATCH(MonsterTable!$B$1,MonsterTable!$A$1:$B$1,0),0))),OR(ISBLANK(BI2161),ISBLANK(BJ2161))),#N/A,
IFERROR(VLOOKUP(BG2161,MonsterTable!$A:$B,MATCH(MonsterTable!$B$1,MonsterTable!$A$1:$B$1,0),0),
IF(OR(NOT(ISBLANK(BI2161)),ISBLANK(BJ2161)),#N/A,
IF(BG2161="empty","empty",
VLOOKUP(BG2161,MonsterGroupTable!$A:$A,1,0)))))))</f>
        <v/>
      </c>
      <c r="BO2161" s="2" t="str">
        <f>IF(AND(ISBLANK(BN2161),OR(NOT(ISBLANK(BP2161)),NOT(ISBLANK(BQ2161)))),#N/A,
IF(ISBLANK(BN2161),"",
IF(AND(NOT(ISERROR(VLOOKUP(BN2161,MonsterTable!$A:$B,MATCH(MonsterTable!$B$1,MonsterTable!$A$1:$B$1,0),0))),OR(ISBLANK(BP2161),ISBLANK(BQ2161))),#N/A,
IFERROR(VLOOKUP(BN2161,MonsterTable!$A:$B,MATCH(MonsterTable!$B$1,MonsterTable!$A$1:$B$1,0),0),
IF(OR(NOT(ISBLANK(BP2161)),ISBLANK(BQ2161)),#N/A,
IF(BN2161="empty","empty",
VLOOKUP(BN2161,MonsterGroupTable!$A:$A,1,0)))))))</f>
        <v/>
      </c>
      <c r="BV2161" s="2" t="str">
        <f>IF(AND(ISBLANK(BU2161),OR(NOT(ISBLANK(BW2161)),NOT(ISBLANK(BX2161)))),#N/A,
IF(ISBLANK(BU2161),"",
IF(AND(NOT(ISERROR(VLOOKUP(BU2161,MonsterTable!$A:$B,MATCH(MonsterTable!$B$1,MonsterTable!$A$1:$B$1,0),0))),OR(ISBLANK(BW2161),ISBLANK(BX2161))),#N/A,
IFERROR(VLOOKUP(BU2161,MonsterTable!$A:$B,MATCH(MonsterTable!$B$1,MonsterTable!$A$1:$B$1,0),0),
IF(OR(NOT(ISBLANK(BW2161)),ISBLANK(BX2161)),#N/A,
IF(BU2161="empty","empty",
VLOOKUP(BU2161,MonsterGroupTable!$A:$A,1,0)))))))</f>
        <v/>
      </c>
      <c r="CC2161" s="2" t="str">
        <f>IF(AND(ISBLANK(CB2161),OR(NOT(ISBLANK(CD2161)),NOT(ISBLANK(CE2161)))),#N/A,
IF(ISBLANK(CB2161),"",
IF(AND(NOT(ISERROR(VLOOKUP(CB2161,MonsterTable!$A:$B,MATCH(MonsterTable!$B$1,MonsterTable!$A$1:$B$1,0),0))),OR(ISBLANK(CD2161),ISBLANK(CE2161))),#N/A,
IFERROR(VLOOKUP(CB2161,MonsterTable!$A:$B,MATCH(MonsterTable!$B$1,MonsterTable!$A$1:$B$1,0),0),
IF(OR(NOT(ISBLANK(CD2161)),ISBLANK(CE2161)),#N/A,
IF(CB2161="empty","empty",
VLOOKUP(CB2161,MonsterGroupTable!$A:$A,1,0)))))))</f>
        <v/>
      </c>
      <c r="CJ2161" s="2" t="str">
        <f>IF(AND(ISBLANK(CI2161),OR(NOT(ISBLANK(CK2161)),NOT(ISBLANK(CL2161)))),#N/A,
IF(ISBLANK(CI2161),"",
IF(AND(NOT(ISERROR(VLOOKUP(CI2161,MonsterTable!$A:$B,MATCH(MonsterTable!$B$1,MonsterTable!$A$1:$B$1,0),0))),OR(ISBLANK(CK2161),ISBLANK(CL2161))),#N/A,
IFERROR(VLOOKUP(CI2161,MonsterTable!$A:$B,MATCH(MonsterTable!$B$1,MonsterTable!$A$1:$B$1,0),0),
IF(OR(NOT(ISBLANK(CK2161)),ISBLANK(CL2161)),#N/A,
IF(CI2161="empty","empty",
VLOOKUP(CI2161,MonsterGroupTable!$A:$A,1,0)))))))</f>
        <v/>
      </c>
    </row>
    <row r="2162" spans="1:88">
      <c r="A2162">
        <v>80005</v>
      </c>
      <c r="B2162">
        <f t="shared" si="90"/>
        <v>1.1000000000000001</v>
      </c>
      <c r="C2162">
        <f t="shared" si="91"/>
        <v>1.1000000000000001</v>
      </c>
      <c r="F2162">
        <v>999999</v>
      </c>
      <c r="G2162">
        <v>999999</v>
      </c>
      <c r="H2162">
        <v>0</v>
      </c>
      <c r="I2162">
        <v>0</v>
      </c>
      <c r="J2162">
        <v>0</v>
      </c>
      <c r="K2162" t="s">
        <v>28</v>
      </c>
      <c r="L2162" t="s">
        <v>267</v>
      </c>
      <c r="M2162" t="s">
        <v>129</v>
      </c>
      <c r="N2162" t="s">
        <v>130</v>
      </c>
      <c r="O2162">
        <v>0</v>
      </c>
      <c r="P2162">
        <v>-4.75</v>
      </c>
      <c r="Q2162">
        <v>0</v>
      </c>
      <c r="R2162">
        <v>4</v>
      </c>
      <c r="S2162">
        <v>0</v>
      </c>
      <c r="T2162">
        <v>0</v>
      </c>
      <c r="U2162">
        <v>-20</v>
      </c>
      <c r="V2162">
        <v>0</v>
      </c>
      <c r="W2162" t="str">
        <f t="shared" si="76"/>
        <v>809,1,0.1,1,-2,1,809,1,0.1,1,2.5,4</v>
      </c>
      <c r="X2162" s="1" t="s">
        <v>139</v>
      </c>
      <c r="Y2162" s="2">
        <f>IF(AND(ISBLANK(X2162),OR(NOT(ISBLANK(Z2162)),NOT(ISBLANK(AA2162)))),#N/A,
IF(ISBLANK(X2162),"",
IF(AND(NOT(ISERROR(VLOOKUP(X2162,MonsterTable!$A:$B,MATCH(MonsterTable!$B$1,MonsterTable!$A$1:$B$1,0),0))),OR(ISBLANK(Z2162),ISBLANK(AA2162))),#N/A,
IFERROR(VLOOKUP(X2162,MonsterTable!$A:$B,MATCH(MonsterTable!$B$1,MonsterTable!$A$1:$B$1,0),0),
IF(OR(NOT(ISBLANK(Z2162)),ISBLANK(AA2162)),#N/A,
IF(X2162="empty","empty",
VLOOKUP(X2162,MonsterGroupTable!$A:$A,1,0)))))))</f>
        <v>809</v>
      </c>
      <c r="Z2162">
        <v>1</v>
      </c>
      <c r="AA2162">
        <v>0.1</v>
      </c>
      <c r="AB2162">
        <v>1</v>
      </c>
      <c r="AC2162">
        <v>-2</v>
      </c>
      <c r="AD2162">
        <v>1</v>
      </c>
      <c r="AE2162" s="1" t="s">
        <v>139</v>
      </c>
      <c r="AF2162" s="2">
        <f>IF(AND(ISBLANK(AE2162),OR(NOT(ISBLANK(AG2162)),NOT(ISBLANK(AH2162)))),#N/A,
IF(ISBLANK(AE2162),"",
IF(AND(NOT(ISERROR(VLOOKUP(AE2162,MonsterTable!$A:$B,MATCH(MonsterTable!$B$1,MonsterTable!$A$1:$B$1,0),0))),OR(ISBLANK(AG2162),ISBLANK(AH2162))),#N/A,
IFERROR(VLOOKUP(AE2162,MonsterTable!$A:$B,MATCH(MonsterTable!$B$1,MonsterTable!$A$1:$B$1,0),0),
IF(OR(NOT(ISBLANK(AG2162)),ISBLANK(AH2162)),#N/A,
IF(AE2162="empty","empty",
VLOOKUP(AE2162,MonsterGroupTable!$A:$A,1,0)))))))</f>
        <v>809</v>
      </c>
      <c r="AG2162">
        <v>1</v>
      </c>
      <c r="AH2162">
        <v>0.1</v>
      </c>
      <c r="AI2162">
        <v>1</v>
      </c>
      <c r="AJ2162">
        <v>2.5</v>
      </c>
      <c r="AK2162">
        <v>4</v>
      </c>
      <c r="AM2162" s="2" t="str">
        <f>IF(AND(ISBLANK(AL2162),OR(NOT(ISBLANK(AN2162)),NOT(ISBLANK(AO2162)))),#N/A,
IF(ISBLANK(AL2162),"",
IF(AND(NOT(ISERROR(VLOOKUP(AL2162,MonsterTable!$A:$B,MATCH(MonsterTable!$B$1,MonsterTable!$A$1:$B$1,0),0))),OR(ISBLANK(AN2162),ISBLANK(AO2162))),#N/A,
IFERROR(VLOOKUP(AL2162,MonsterTable!$A:$B,MATCH(MonsterTable!$B$1,MonsterTable!$A$1:$B$1,0),0),
IF(OR(NOT(ISBLANK(AN2162)),ISBLANK(AO2162)),#N/A,
IF(AL2162="empty","empty",
VLOOKUP(AL2162,MonsterGroupTable!$A:$A,1,0)))))))</f>
        <v/>
      </c>
      <c r="AT2162" s="2" t="str">
        <f>IF(AND(ISBLANK(AS2162),OR(NOT(ISBLANK(AU2162)),NOT(ISBLANK(AV2162)))),#N/A,
IF(ISBLANK(AS2162),"",
IF(AND(NOT(ISERROR(VLOOKUP(AS2162,MonsterTable!$A:$B,MATCH(MonsterTable!$B$1,MonsterTable!$A$1:$B$1,0),0))),OR(ISBLANK(AU2162),ISBLANK(AV2162))),#N/A,
IFERROR(VLOOKUP(AS2162,MonsterTable!$A:$B,MATCH(MonsterTable!$B$1,MonsterTable!$A$1:$B$1,0),0),
IF(OR(NOT(ISBLANK(AU2162)),ISBLANK(AV2162)),#N/A,
IF(AS2162="empty","empty",
VLOOKUP(AS2162,MonsterGroupTable!$A:$A,1,0)))))))</f>
        <v/>
      </c>
      <c r="BA2162" s="2" t="str">
        <f>IF(AND(ISBLANK(AZ2162),OR(NOT(ISBLANK(BB2162)),NOT(ISBLANK(BC2162)))),#N/A,
IF(ISBLANK(AZ2162),"",
IF(AND(NOT(ISERROR(VLOOKUP(AZ2162,MonsterTable!$A:$B,MATCH(MonsterTable!$B$1,MonsterTable!$A$1:$B$1,0),0))),OR(ISBLANK(BB2162),ISBLANK(BC2162))),#N/A,
IFERROR(VLOOKUP(AZ2162,MonsterTable!$A:$B,MATCH(MonsterTable!$B$1,MonsterTable!$A$1:$B$1,0),0),
IF(OR(NOT(ISBLANK(BB2162)),ISBLANK(BC2162)),#N/A,
IF(AZ2162="empty","empty",
VLOOKUP(AZ2162,MonsterGroupTable!$A:$A,1,0)))))))</f>
        <v/>
      </c>
      <c r="BH2162" s="2" t="str">
        <f>IF(AND(ISBLANK(BG2162),OR(NOT(ISBLANK(BI2162)),NOT(ISBLANK(BJ2162)))),#N/A,
IF(ISBLANK(BG2162),"",
IF(AND(NOT(ISERROR(VLOOKUP(BG2162,MonsterTable!$A:$B,MATCH(MonsterTable!$B$1,MonsterTable!$A$1:$B$1,0),0))),OR(ISBLANK(BI2162),ISBLANK(BJ2162))),#N/A,
IFERROR(VLOOKUP(BG2162,MonsterTable!$A:$B,MATCH(MonsterTable!$B$1,MonsterTable!$A$1:$B$1,0),0),
IF(OR(NOT(ISBLANK(BI2162)),ISBLANK(BJ2162)),#N/A,
IF(BG2162="empty","empty",
VLOOKUP(BG2162,MonsterGroupTable!$A:$A,1,0)))))))</f>
        <v/>
      </c>
      <c r="BO2162" s="2" t="str">
        <f>IF(AND(ISBLANK(BN2162),OR(NOT(ISBLANK(BP2162)),NOT(ISBLANK(BQ2162)))),#N/A,
IF(ISBLANK(BN2162),"",
IF(AND(NOT(ISERROR(VLOOKUP(BN2162,MonsterTable!$A:$B,MATCH(MonsterTable!$B$1,MonsterTable!$A$1:$B$1,0),0))),OR(ISBLANK(BP2162),ISBLANK(BQ2162))),#N/A,
IFERROR(VLOOKUP(BN2162,MonsterTable!$A:$B,MATCH(MonsterTable!$B$1,MonsterTable!$A$1:$B$1,0),0),
IF(OR(NOT(ISBLANK(BP2162)),ISBLANK(BQ2162)),#N/A,
IF(BN2162="empty","empty",
VLOOKUP(BN2162,MonsterGroupTable!$A:$A,1,0)))))))</f>
        <v/>
      </c>
      <c r="BV2162" s="2" t="str">
        <f>IF(AND(ISBLANK(BU2162),OR(NOT(ISBLANK(BW2162)),NOT(ISBLANK(BX2162)))),#N/A,
IF(ISBLANK(BU2162),"",
IF(AND(NOT(ISERROR(VLOOKUP(BU2162,MonsterTable!$A:$B,MATCH(MonsterTable!$B$1,MonsterTable!$A$1:$B$1,0),0))),OR(ISBLANK(BW2162),ISBLANK(BX2162))),#N/A,
IFERROR(VLOOKUP(BU2162,MonsterTable!$A:$B,MATCH(MonsterTable!$B$1,MonsterTable!$A$1:$B$1,0),0),
IF(OR(NOT(ISBLANK(BW2162)),ISBLANK(BX2162)),#N/A,
IF(BU2162="empty","empty",
VLOOKUP(BU2162,MonsterGroupTable!$A:$A,1,0)))))))</f>
        <v/>
      </c>
      <c r="CC2162" s="2" t="str">
        <f>IF(AND(ISBLANK(CB2162),OR(NOT(ISBLANK(CD2162)),NOT(ISBLANK(CE2162)))),#N/A,
IF(ISBLANK(CB2162),"",
IF(AND(NOT(ISERROR(VLOOKUP(CB2162,MonsterTable!$A:$B,MATCH(MonsterTable!$B$1,MonsterTable!$A$1:$B$1,0),0))),OR(ISBLANK(CD2162),ISBLANK(CE2162))),#N/A,
IFERROR(VLOOKUP(CB2162,MonsterTable!$A:$B,MATCH(MonsterTable!$B$1,MonsterTable!$A$1:$B$1,0),0),
IF(OR(NOT(ISBLANK(CD2162)),ISBLANK(CE2162)),#N/A,
IF(CB2162="empty","empty",
VLOOKUP(CB2162,MonsterGroupTable!$A:$A,1,0)))))))</f>
        <v/>
      </c>
      <c r="CJ2162" s="2" t="str">
        <f>IF(AND(ISBLANK(CI2162),OR(NOT(ISBLANK(CK2162)),NOT(ISBLANK(CL2162)))),#N/A,
IF(ISBLANK(CI2162),"",
IF(AND(NOT(ISERROR(VLOOKUP(CI2162,MonsterTable!$A:$B,MATCH(MonsterTable!$B$1,MonsterTable!$A$1:$B$1,0),0))),OR(ISBLANK(CK2162),ISBLANK(CL2162))),#N/A,
IFERROR(VLOOKUP(CI2162,MonsterTable!$A:$B,MATCH(MonsterTable!$B$1,MonsterTable!$A$1:$B$1,0),0),
IF(OR(NOT(ISBLANK(CK2162)),ISBLANK(CL2162)),#N/A,
IF(CI2162="empty","empty",
VLOOKUP(CI2162,MonsterGroupTable!$A:$A,1,0)))))))</f>
        <v/>
      </c>
    </row>
    <row r="2163" spans="1:88">
      <c r="A2163">
        <v>80006</v>
      </c>
      <c r="B2163">
        <f t="shared" si="90"/>
        <v>1.1000000000000001</v>
      </c>
      <c r="C2163">
        <f t="shared" si="91"/>
        <v>1.1000000000000001</v>
      </c>
      <c r="F2163">
        <v>999999</v>
      </c>
      <c r="G2163">
        <v>999999</v>
      </c>
      <c r="H2163">
        <v>0</v>
      </c>
      <c r="I2163">
        <v>0</v>
      </c>
      <c r="J2163">
        <v>0</v>
      </c>
      <c r="K2163" t="s">
        <v>28</v>
      </c>
      <c r="L2163" t="s">
        <v>268</v>
      </c>
      <c r="M2163" t="s">
        <v>129</v>
      </c>
      <c r="N2163" t="s">
        <v>130</v>
      </c>
      <c r="O2163">
        <v>0</v>
      </c>
      <c r="P2163">
        <v>-4.75</v>
      </c>
      <c r="Q2163">
        <v>0</v>
      </c>
      <c r="R2163">
        <v>4</v>
      </c>
      <c r="S2163">
        <v>0</v>
      </c>
      <c r="T2163">
        <v>0</v>
      </c>
      <c r="U2163">
        <v>-20</v>
      </c>
      <c r="V2163">
        <v>0</v>
      </c>
      <c r="W2163" t="str">
        <f t="shared" si="76"/>
        <v>810,1,0.1,0</v>
      </c>
      <c r="X2163" s="1" t="s">
        <v>138</v>
      </c>
      <c r="Y2163" s="2">
        <f>IF(AND(ISBLANK(X2163),OR(NOT(ISBLANK(Z2163)),NOT(ISBLANK(AA2163)))),#N/A,
IF(ISBLANK(X2163),"",
IF(AND(NOT(ISERROR(VLOOKUP(X2163,MonsterTable!$A:$B,MATCH(MonsterTable!$B$1,MonsterTable!$A$1:$B$1,0),0))),OR(ISBLANK(Z2163),ISBLANK(AA2163))),#N/A,
IFERROR(VLOOKUP(X2163,MonsterTable!$A:$B,MATCH(MonsterTable!$B$1,MonsterTable!$A$1:$B$1,0),0),
IF(OR(NOT(ISBLANK(Z2163)),ISBLANK(AA2163)),#N/A,
IF(X2163="empty","empty",
VLOOKUP(X2163,MonsterGroupTable!$A:$A,1,0)))))))</f>
        <v>810</v>
      </c>
      <c r="Z2163">
        <v>1</v>
      </c>
      <c r="AA2163">
        <v>0.1</v>
      </c>
      <c r="AB2163">
        <v>0</v>
      </c>
      <c r="AF2163" s="2" t="str">
        <f>IF(AND(ISBLANK(AE2163),OR(NOT(ISBLANK(AG2163)),NOT(ISBLANK(AH2163)))),#N/A,
IF(ISBLANK(AE2163),"",
IF(AND(NOT(ISERROR(VLOOKUP(AE2163,MonsterTable!$A:$B,MATCH(MonsterTable!$B$1,MonsterTable!$A$1:$B$1,0),0))),OR(ISBLANK(AG2163),ISBLANK(AH2163))),#N/A,
IFERROR(VLOOKUP(AE2163,MonsterTable!$A:$B,MATCH(MonsterTable!$B$1,MonsterTable!$A$1:$B$1,0),0),
IF(OR(NOT(ISBLANK(AG2163)),ISBLANK(AH2163)),#N/A,
IF(AE2163="empty","empty",
VLOOKUP(AE2163,MonsterGroupTable!$A:$A,1,0)))))))</f>
        <v/>
      </c>
      <c r="AM2163" s="2" t="str">
        <f>IF(AND(ISBLANK(AL2163),OR(NOT(ISBLANK(AN2163)),NOT(ISBLANK(AO2163)))),#N/A,
IF(ISBLANK(AL2163),"",
IF(AND(NOT(ISERROR(VLOOKUP(AL2163,MonsterTable!$A:$B,MATCH(MonsterTable!$B$1,MonsterTable!$A$1:$B$1,0),0))),OR(ISBLANK(AN2163),ISBLANK(AO2163))),#N/A,
IFERROR(VLOOKUP(AL2163,MonsterTable!$A:$B,MATCH(MonsterTable!$B$1,MonsterTable!$A$1:$B$1,0),0),
IF(OR(NOT(ISBLANK(AN2163)),ISBLANK(AO2163)),#N/A,
IF(AL2163="empty","empty",
VLOOKUP(AL2163,MonsterGroupTable!$A:$A,1,0)))))))</f>
        <v/>
      </c>
      <c r="AT2163" s="2" t="str">
        <f>IF(AND(ISBLANK(AS2163),OR(NOT(ISBLANK(AU2163)),NOT(ISBLANK(AV2163)))),#N/A,
IF(ISBLANK(AS2163),"",
IF(AND(NOT(ISERROR(VLOOKUP(AS2163,MonsterTable!$A:$B,MATCH(MonsterTable!$B$1,MonsterTable!$A$1:$B$1,0),0))),OR(ISBLANK(AU2163),ISBLANK(AV2163))),#N/A,
IFERROR(VLOOKUP(AS2163,MonsterTable!$A:$B,MATCH(MonsterTable!$B$1,MonsterTable!$A$1:$B$1,0),0),
IF(OR(NOT(ISBLANK(AU2163)),ISBLANK(AV2163)),#N/A,
IF(AS2163="empty","empty",
VLOOKUP(AS2163,MonsterGroupTable!$A:$A,1,0)))))))</f>
        <v/>
      </c>
      <c r="BA2163" s="2" t="str">
        <f>IF(AND(ISBLANK(AZ2163),OR(NOT(ISBLANK(BB2163)),NOT(ISBLANK(BC2163)))),#N/A,
IF(ISBLANK(AZ2163),"",
IF(AND(NOT(ISERROR(VLOOKUP(AZ2163,MonsterTable!$A:$B,MATCH(MonsterTable!$B$1,MonsterTable!$A$1:$B$1,0),0))),OR(ISBLANK(BB2163),ISBLANK(BC2163))),#N/A,
IFERROR(VLOOKUP(AZ2163,MonsterTable!$A:$B,MATCH(MonsterTable!$B$1,MonsterTable!$A$1:$B$1,0),0),
IF(OR(NOT(ISBLANK(BB2163)),ISBLANK(BC2163)),#N/A,
IF(AZ2163="empty","empty",
VLOOKUP(AZ2163,MonsterGroupTable!$A:$A,1,0)))))))</f>
        <v/>
      </c>
      <c r="BH2163" s="2" t="str">
        <f>IF(AND(ISBLANK(BG2163),OR(NOT(ISBLANK(BI2163)),NOT(ISBLANK(BJ2163)))),#N/A,
IF(ISBLANK(BG2163),"",
IF(AND(NOT(ISERROR(VLOOKUP(BG2163,MonsterTable!$A:$B,MATCH(MonsterTable!$B$1,MonsterTable!$A$1:$B$1,0),0))),OR(ISBLANK(BI2163),ISBLANK(BJ2163))),#N/A,
IFERROR(VLOOKUP(BG2163,MonsterTable!$A:$B,MATCH(MonsterTable!$B$1,MonsterTable!$A$1:$B$1,0),0),
IF(OR(NOT(ISBLANK(BI2163)),ISBLANK(BJ2163)),#N/A,
IF(BG2163="empty","empty",
VLOOKUP(BG2163,MonsterGroupTable!$A:$A,1,0)))))))</f>
        <v/>
      </c>
      <c r="BO2163" s="2" t="str">
        <f>IF(AND(ISBLANK(BN2163),OR(NOT(ISBLANK(BP2163)),NOT(ISBLANK(BQ2163)))),#N/A,
IF(ISBLANK(BN2163),"",
IF(AND(NOT(ISERROR(VLOOKUP(BN2163,MonsterTable!$A:$B,MATCH(MonsterTable!$B$1,MonsterTable!$A$1:$B$1,0),0))),OR(ISBLANK(BP2163),ISBLANK(BQ2163))),#N/A,
IFERROR(VLOOKUP(BN2163,MonsterTable!$A:$B,MATCH(MonsterTable!$B$1,MonsterTable!$A$1:$B$1,0),0),
IF(OR(NOT(ISBLANK(BP2163)),ISBLANK(BQ2163)),#N/A,
IF(BN2163="empty","empty",
VLOOKUP(BN2163,MonsterGroupTable!$A:$A,1,0)))))))</f>
        <v/>
      </c>
      <c r="BV2163" s="2" t="str">
        <f>IF(AND(ISBLANK(BU2163),OR(NOT(ISBLANK(BW2163)),NOT(ISBLANK(BX2163)))),#N/A,
IF(ISBLANK(BU2163),"",
IF(AND(NOT(ISERROR(VLOOKUP(BU2163,MonsterTable!$A:$B,MATCH(MonsterTable!$B$1,MonsterTable!$A$1:$B$1,0),0))),OR(ISBLANK(BW2163),ISBLANK(BX2163))),#N/A,
IFERROR(VLOOKUP(BU2163,MonsterTable!$A:$B,MATCH(MonsterTable!$B$1,MonsterTable!$A$1:$B$1,0),0),
IF(OR(NOT(ISBLANK(BW2163)),ISBLANK(BX2163)),#N/A,
IF(BU2163="empty","empty",
VLOOKUP(BU2163,MonsterGroupTable!$A:$A,1,0)))))))</f>
        <v/>
      </c>
      <c r="CC2163" s="2" t="str">
        <f>IF(AND(ISBLANK(CB2163),OR(NOT(ISBLANK(CD2163)),NOT(ISBLANK(CE2163)))),#N/A,
IF(ISBLANK(CB2163),"",
IF(AND(NOT(ISERROR(VLOOKUP(CB2163,MonsterTable!$A:$B,MATCH(MonsterTable!$B$1,MonsterTable!$A$1:$B$1,0),0))),OR(ISBLANK(CD2163),ISBLANK(CE2163))),#N/A,
IFERROR(VLOOKUP(CB2163,MonsterTable!$A:$B,MATCH(MonsterTable!$B$1,MonsterTable!$A$1:$B$1,0),0),
IF(OR(NOT(ISBLANK(CD2163)),ISBLANK(CE2163)),#N/A,
IF(CB2163="empty","empty",
VLOOKUP(CB2163,MonsterGroupTable!$A:$A,1,0)))))))</f>
        <v/>
      </c>
      <c r="CJ2163" s="2" t="str">
        <f>IF(AND(ISBLANK(CI2163),OR(NOT(ISBLANK(CK2163)),NOT(ISBLANK(CL2163)))),#N/A,
IF(ISBLANK(CI2163),"",
IF(AND(NOT(ISERROR(VLOOKUP(CI2163,MonsterTable!$A:$B,MATCH(MonsterTable!$B$1,MonsterTable!$A$1:$B$1,0),0))),OR(ISBLANK(CK2163),ISBLANK(CL2163))),#N/A,
IFERROR(VLOOKUP(CI2163,MonsterTable!$A:$B,MATCH(MonsterTable!$B$1,MonsterTable!$A$1:$B$1,0),0),
IF(OR(NOT(ISBLANK(CK2163)),ISBLANK(CL2163)),#N/A,
IF(CI2163="empty","empty",
VLOOKUP(CI2163,MonsterGroupTable!$A:$A,1,0)))))))</f>
        <v/>
      </c>
    </row>
    <row r="2164" spans="1:88">
      <c r="A2164">
        <v>80007</v>
      </c>
      <c r="B2164">
        <f t="shared" si="90"/>
        <v>1.1000000000000001</v>
      </c>
      <c r="C2164">
        <f t="shared" si="91"/>
        <v>1.1000000000000001</v>
      </c>
      <c r="F2164">
        <v>999999</v>
      </c>
      <c r="G2164">
        <v>999999</v>
      </c>
      <c r="H2164">
        <v>0</v>
      </c>
      <c r="I2164">
        <v>0</v>
      </c>
      <c r="J2164">
        <v>0</v>
      </c>
      <c r="K2164" t="s">
        <v>28</v>
      </c>
      <c r="L2164" t="s">
        <v>269</v>
      </c>
      <c r="M2164" t="s">
        <v>129</v>
      </c>
      <c r="N2164" t="s">
        <v>130</v>
      </c>
      <c r="O2164">
        <v>0</v>
      </c>
      <c r="P2164">
        <v>-4.75</v>
      </c>
      <c r="Q2164">
        <v>0</v>
      </c>
      <c r="R2164">
        <v>4</v>
      </c>
      <c r="S2164">
        <v>0</v>
      </c>
      <c r="T2164">
        <v>0</v>
      </c>
      <c r="U2164">
        <v>-20</v>
      </c>
      <c r="V2164">
        <v>0</v>
      </c>
      <c r="W2164" t="str">
        <f t="shared" si="76"/>
        <v>811,1,0.1,0</v>
      </c>
      <c r="X2164" s="1" t="s">
        <v>145</v>
      </c>
      <c r="Y2164" s="2">
        <f>IF(AND(ISBLANK(X2164),OR(NOT(ISBLANK(Z2164)),NOT(ISBLANK(AA2164)))),#N/A,
IF(ISBLANK(X2164),"",
IF(AND(NOT(ISERROR(VLOOKUP(X2164,MonsterTable!$A:$B,MATCH(MonsterTable!$B$1,MonsterTable!$A$1:$B$1,0),0))),OR(ISBLANK(Z2164),ISBLANK(AA2164))),#N/A,
IFERROR(VLOOKUP(X2164,MonsterTable!$A:$B,MATCH(MonsterTable!$B$1,MonsterTable!$A$1:$B$1,0),0),
IF(OR(NOT(ISBLANK(Z2164)),ISBLANK(AA2164)),#N/A,
IF(X2164="empty","empty",
VLOOKUP(X2164,MonsterGroupTable!$A:$A,1,0)))))))</f>
        <v>811</v>
      </c>
      <c r="Z2164">
        <v>1</v>
      </c>
      <c r="AA2164">
        <v>0.1</v>
      </c>
      <c r="AB2164">
        <v>0</v>
      </c>
      <c r="AF2164" s="2" t="str">
        <f>IF(AND(ISBLANK(AE2164),OR(NOT(ISBLANK(AG2164)),NOT(ISBLANK(AH2164)))),#N/A,
IF(ISBLANK(AE2164),"",
IF(AND(NOT(ISERROR(VLOOKUP(AE2164,MonsterTable!$A:$B,MATCH(MonsterTable!$B$1,MonsterTable!$A$1:$B$1,0),0))),OR(ISBLANK(AG2164),ISBLANK(AH2164))),#N/A,
IFERROR(VLOOKUP(AE2164,MonsterTable!$A:$B,MATCH(MonsterTable!$B$1,MonsterTable!$A$1:$B$1,0),0),
IF(OR(NOT(ISBLANK(AG2164)),ISBLANK(AH2164)),#N/A,
IF(AE2164="empty","empty",
VLOOKUP(AE2164,MonsterGroupTable!$A:$A,1,0)))))))</f>
        <v/>
      </c>
      <c r="AM2164" s="2" t="str">
        <f>IF(AND(ISBLANK(AL2164),OR(NOT(ISBLANK(AN2164)),NOT(ISBLANK(AO2164)))),#N/A,
IF(ISBLANK(AL2164),"",
IF(AND(NOT(ISERROR(VLOOKUP(AL2164,MonsterTable!$A:$B,MATCH(MonsterTable!$B$1,MonsterTable!$A$1:$B$1,0),0))),OR(ISBLANK(AN2164),ISBLANK(AO2164))),#N/A,
IFERROR(VLOOKUP(AL2164,MonsterTable!$A:$B,MATCH(MonsterTable!$B$1,MonsterTable!$A$1:$B$1,0),0),
IF(OR(NOT(ISBLANK(AN2164)),ISBLANK(AO2164)),#N/A,
IF(AL2164="empty","empty",
VLOOKUP(AL2164,MonsterGroupTable!$A:$A,1,0)))))))</f>
        <v/>
      </c>
      <c r="AT2164" s="2" t="str">
        <f>IF(AND(ISBLANK(AS2164),OR(NOT(ISBLANK(AU2164)),NOT(ISBLANK(AV2164)))),#N/A,
IF(ISBLANK(AS2164),"",
IF(AND(NOT(ISERROR(VLOOKUP(AS2164,MonsterTable!$A:$B,MATCH(MonsterTable!$B$1,MonsterTable!$A$1:$B$1,0),0))),OR(ISBLANK(AU2164),ISBLANK(AV2164))),#N/A,
IFERROR(VLOOKUP(AS2164,MonsterTable!$A:$B,MATCH(MonsterTable!$B$1,MonsterTable!$A$1:$B$1,0),0),
IF(OR(NOT(ISBLANK(AU2164)),ISBLANK(AV2164)),#N/A,
IF(AS2164="empty","empty",
VLOOKUP(AS2164,MonsterGroupTable!$A:$A,1,0)))))))</f>
        <v/>
      </c>
      <c r="BA2164" s="2" t="str">
        <f>IF(AND(ISBLANK(AZ2164),OR(NOT(ISBLANK(BB2164)),NOT(ISBLANK(BC2164)))),#N/A,
IF(ISBLANK(AZ2164),"",
IF(AND(NOT(ISERROR(VLOOKUP(AZ2164,MonsterTable!$A:$B,MATCH(MonsterTable!$B$1,MonsterTable!$A$1:$B$1,0),0))),OR(ISBLANK(BB2164),ISBLANK(BC2164))),#N/A,
IFERROR(VLOOKUP(AZ2164,MonsterTable!$A:$B,MATCH(MonsterTable!$B$1,MonsterTable!$A$1:$B$1,0),0),
IF(OR(NOT(ISBLANK(BB2164)),ISBLANK(BC2164)),#N/A,
IF(AZ2164="empty","empty",
VLOOKUP(AZ2164,MonsterGroupTable!$A:$A,1,0)))))))</f>
        <v/>
      </c>
      <c r="BH2164" s="2" t="str">
        <f>IF(AND(ISBLANK(BG2164),OR(NOT(ISBLANK(BI2164)),NOT(ISBLANK(BJ2164)))),#N/A,
IF(ISBLANK(BG2164),"",
IF(AND(NOT(ISERROR(VLOOKUP(BG2164,MonsterTable!$A:$B,MATCH(MonsterTable!$B$1,MonsterTable!$A$1:$B$1,0),0))),OR(ISBLANK(BI2164),ISBLANK(BJ2164))),#N/A,
IFERROR(VLOOKUP(BG2164,MonsterTable!$A:$B,MATCH(MonsterTable!$B$1,MonsterTable!$A$1:$B$1,0),0),
IF(OR(NOT(ISBLANK(BI2164)),ISBLANK(BJ2164)),#N/A,
IF(BG2164="empty","empty",
VLOOKUP(BG2164,MonsterGroupTable!$A:$A,1,0)))))))</f>
        <v/>
      </c>
      <c r="BO2164" s="2" t="str">
        <f>IF(AND(ISBLANK(BN2164),OR(NOT(ISBLANK(BP2164)),NOT(ISBLANK(BQ2164)))),#N/A,
IF(ISBLANK(BN2164),"",
IF(AND(NOT(ISERROR(VLOOKUP(BN2164,MonsterTable!$A:$B,MATCH(MonsterTable!$B$1,MonsterTable!$A$1:$B$1,0),0))),OR(ISBLANK(BP2164),ISBLANK(BQ2164))),#N/A,
IFERROR(VLOOKUP(BN2164,MonsterTable!$A:$B,MATCH(MonsterTable!$B$1,MonsterTable!$A$1:$B$1,0),0),
IF(OR(NOT(ISBLANK(BP2164)),ISBLANK(BQ2164)),#N/A,
IF(BN2164="empty","empty",
VLOOKUP(BN2164,MonsterGroupTable!$A:$A,1,0)))))))</f>
        <v/>
      </c>
      <c r="BV2164" s="2" t="str">
        <f>IF(AND(ISBLANK(BU2164),OR(NOT(ISBLANK(BW2164)),NOT(ISBLANK(BX2164)))),#N/A,
IF(ISBLANK(BU2164),"",
IF(AND(NOT(ISERROR(VLOOKUP(BU2164,MonsterTable!$A:$B,MATCH(MonsterTable!$B$1,MonsterTable!$A$1:$B$1,0),0))),OR(ISBLANK(BW2164),ISBLANK(BX2164))),#N/A,
IFERROR(VLOOKUP(BU2164,MonsterTable!$A:$B,MATCH(MonsterTable!$B$1,MonsterTable!$A$1:$B$1,0),0),
IF(OR(NOT(ISBLANK(BW2164)),ISBLANK(BX2164)),#N/A,
IF(BU2164="empty","empty",
VLOOKUP(BU2164,MonsterGroupTable!$A:$A,1,0)))))))</f>
        <v/>
      </c>
      <c r="CC2164" s="2" t="str">
        <f>IF(AND(ISBLANK(CB2164),OR(NOT(ISBLANK(CD2164)),NOT(ISBLANK(CE2164)))),#N/A,
IF(ISBLANK(CB2164),"",
IF(AND(NOT(ISERROR(VLOOKUP(CB2164,MonsterTable!$A:$B,MATCH(MonsterTable!$B$1,MonsterTable!$A$1:$B$1,0),0))),OR(ISBLANK(CD2164),ISBLANK(CE2164))),#N/A,
IFERROR(VLOOKUP(CB2164,MonsterTable!$A:$B,MATCH(MonsterTable!$B$1,MonsterTable!$A$1:$B$1,0),0),
IF(OR(NOT(ISBLANK(CD2164)),ISBLANK(CE2164)),#N/A,
IF(CB2164="empty","empty",
VLOOKUP(CB2164,MonsterGroupTable!$A:$A,1,0)))))))</f>
        <v/>
      </c>
      <c r="CJ2164" s="2" t="str">
        <f>IF(AND(ISBLANK(CI2164),OR(NOT(ISBLANK(CK2164)),NOT(ISBLANK(CL2164)))),#N/A,
IF(ISBLANK(CI2164),"",
IF(AND(NOT(ISERROR(VLOOKUP(CI2164,MonsterTable!$A:$B,MATCH(MonsterTable!$B$1,MonsterTable!$A$1:$B$1,0),0))),OR(ISBLANK(CK2164),ISBLANK(CL2164))),#N/A,
IFERROR(VLOOKUP(CI2164,MonsterTable!$A:$B,MATCH(MonsterTable!$B$1,MonsterTable!$A$1:$B$1,0),0),
IF(OR(NOT(ISBLANK(CK2164)),ISBLANK(CL2164)),#N/A,
IF(CI2164="empty","empty",
VLOOKUP(CI2164,MonsterGroupTable!$A:$A,1,0)))))))</f>
        <v/>
      </c>
    </row>
    <row r="2165" spans="1:88">
      <c r="A2165">
        <v>80008</v>
      </c>
      <c r="B2165">
        <f t="shared" si="90"/>
        <v>1.1000000000000001</v>
      </c>
      <c r="C2165">
        <f t="shared" si="91"/>
        <v>1.1000000000000001</v>
      </c>
      <c r="F2165">
        <v>999999</v>
      </c>
      <c r="G2165">
        <v>999999</v>
      </c>
      <c r="H2165">
        <v>0</v>
      </c>
      <c r="I2165">
        <v>0</v>
      </c>
      <c r="J2165">
        <v>0</v>
      </c>
      <c r="K2165" t="s">
        <v>28</v>
      </c>
      <c r="L2165" t="s">
        <v>256</v>
      </c>
      <c r="M2165" t="s">
        <v>129</v>
      </c>
      <c r="N2165" t="s">
        <v>261</v>
      </c>
      <c r="O2165">
        <v>0</v>
      </c>
      <c r="P2165">
        <v>-4.75</v>
      </c>
      <c r="Q2165">
        <v>0</v>
      </c>
      <c r="R2165">
        <v>4</v>
      </c>
      <c r="S2165">
        <v>0</v>
      </c>
      <c r="T2165">
        <v>0</v>
      </c>
      <c r="U2165">
        <v>-20</v>
      </c>
      <c r="V2165">
        <v>0</v>
      </c>
      <c r="W2165" t="str">
        <f t="shared" si="76"/>
        <v>812,1,0.1,0</v>
      </c>
      <c r="X2165" s="1" t="s">
        <v>146</v>
      </c>
      <c r="Y2165" s="2">
        <f>IF(AND(ISBLANK(X2165),OR(NOT(ISBLANK(Z2165)),NOT(ISBLANK(AA2165)))),#N/A,
IF(ISBLANK(X2165),"",
IF(AND(NOT(ISERROR(VLOOKUP(X2165,MonsterTable!$A:$B,MATCH(MonsterTable!$B$1,MonsterTable!$A$1:$B$1,0),0))),OR(ISBLANK(Z2165),ISBLANK(AA2165))),#N/A,
IFERROR(VLOOKUP(X2165,MonsterTable!$A:$B,MATCH(MonsterTable!$B$1,MonsterTable!$A$1:$B$1,0),0),
IF(OR(NOT(ISBLANK(Z2165)),ISBLANK(AA2165)),#N/A,
IF(X2165="empty","empty",
VLOOKUP(X2165,MonsterGroupTable!$A:$A,1,0)))))))</f>
        <v>812</v>
      </c>
      <c r="Z2165">
        <v>1</v>
      </c>
      <c r="AA2165">
        <v>0.1</v>
      </c>
      <c r="AB2165">
        <v>0</v>
      </c>
      <c r="AF2165" s="2" t="str">
        <f>IF(AND(ISBLANK(AE2165),OR(NOT(ISBLANK(AG2165)),NOT(ISBLANK(AH2165)))),#N/A,
IF(ISBLANK(AE2165),"",
IF(AND(NOT(ISERROR(VLOOKUP(AE2165,MonsterTable!$A:$B,MATCH(MonsterTable!$B$1,MonsterTable!$A$1:$B$1,0),0))),OR(ISBLANK(AG2165),ISBLANK(AH2165))),#N/A,
IFERROR(VLOOKUP(AE2165,MonsterTable!$A:$B,MATCH(MonsterTable!$B$1,MonsterTable!$A$1:$B$1,0),0),
IF(OR(NOT(ISBLANK(AG2165)),ISBLANK(AH2165)),#N/A,
IF(AE2165="empty","empty",
VLOOKUP(AE2165,MonsterGroupTable!$A:$A,1,0)))))))</f>
        <v/>
      </c>
      <c r="AM2165" s="2" t="str">
        <f>IF(AND(ISBLANK(AL2165),OR(NOT(ISBLANK(AN2165)),NOT(ISBLANK(AO2165)))),#N/A,
IF(ISBLANK(AL2165),"",
IF(AND(NOT(ISERROR(VLOOKUP(AL2165,MonsterTable!$A:$B,MATCH(MonsterTable!$B$1,MonsterTable!$A$1:$B$1,0),0))),OR(ISBLANK(AN2165),ISBLANK(AO2165))),#N/A,
IFERROR(VLOOKUP(AL2165,MonsterTable!$A:$B,MATCH(MonsterTable!$B$1,MonsterTable!$A$1:$B$1,0),0),
IF(OR(NOT(ISBLANK(AN2165)),ISBLANK(AO2165)),#N/A,
IF(AL2165="empty","empty",
VLOOKUP(AL2165,MonsterGroupTable!$A:$A,1,0)))))))</f>
        <v/>
      </c>
      <c r="AT2165" s="2" t="str">
        <f>IF(AND(ISBLANK(AS2165),OR(NOT(ISBLANK(AU2165)),NOT(ISBLANK(AV2165)))),#N/A,
IF(ISBLANK(AS2165),"",
IF(AND(NOT(ISERROR(VLOOKUP(AS2165,MonsterTable!$A:$B,MATCH(MonsterTable!$B$1,MonsterTable!$A$1:$B$1,0),0))),OR(ISBLANK(AU2165),ISBLANK(AV2165))),#N/A,
IFERROR(VLOOKUP(AS2165,MonsterTable!$A:$B,MATCH(MonsterTable!$B$1,MonsterTable!$A$1:$B$1,0),0),
IF(OR(NOT(ISBLANK(AU2165)),ISBLANK(AV2165)),#N/A,
IF(AS2165="empty","empty",
VLOOKUP(AS2165,MonsterGroupTable!$A:$A,1,0)))))))</f>
        <v/>
      </c>
      <c r="BA2165" s="2" t="str">
        <f>IF(AND(ISBLANK(AZ2165),OR(NOT(ISBLANK(BB2165)),NOT(ISBLANK(BC2165)))),#N/A,
IF(ISBLANK(AZ2165),"",
IF(AND(NOT(ISERROR(VLOOKUP(AZ2165,MonsterTable!$A:$B,MATCH(MonsterTable!$B$1,MonsterTable!$A$1:$B$1,0),0))),OR(ISBLANK(BB2165),ISBLANK(BC2165))),#N/A,
IFERROR(VLOOKUP(AZ2165,MonsterTable!$A:$B,MATCH(MonsterTable!$B$1,MonsterTable!$A$1:$B$1,0),0),
IF(OR(NOT(ISBLANK(BB2165)),ISBLANK(BC2165)),#N/A,
IF(AZ2165="empty","empty",
VLOOKUP(AZ2165,MonsterGroupTable!$A:$A,1,0)))))))</f>
        <v/>
      </c>
      <c r="BH2165" s="2" t="str">
        <f>IF(AND(ISBLANK(BG2165),OR(NOT(ISBLANK(BI2165)),NOT(ISBLANK(BJ2165)))),#N/A,
IF(ISBLANK(BG2165),"",
IF(AND(NOT(ISERROR(VLOOKUP(BG2165,MonsterTable!$A:$B,MATCH(MonsterTable!$B$1,MonsterTable!$A$1:$B$1,0),0))),OR(ISBLANK(BI2165),ISBLANK(BJ2165))),#N/A,
IFERROR(VLOOKUP(BG2165,MonsterTable!$A:$B,MATCH(MonsterTable!$B$1,MonsterTable!$A$1:$B$1,0),0),
IF(OR(NOT(ISBLANK(BI2165)),ISBLANK(BJ2165)),#N/A,
IF(BG2165="empty","empty",
VLOOKUP(BG2165,MonsterGroupTable!$A:$A,1,0)))))))</f>
        <v/>
      </c>
      <c r="BO2165" s="2" t="str">
        <f>IF(AND(ISBLANK(BN2165),OR(NOT(ISBLANK(BP2165)),NOT(ISBLANK(BQ2165)))),#N/A,
IF(ISBLANK(BN2165),"",
IF(AND(NOT(ISERROR(VLOOKUP(BN2165,MonsterTable!$A:$B,MATCH(MonsterTable!$B$1,MonsterTable!$A$1:$B$1,0),0))),OR(ISBLANK(BP2165),ISBLANK(BQ2165))),#N/A,
IFERROR(VLOOKUP(BN2165,MonsterTable!$A:$B,MATCH(MonsterTable!$B$1,MonsterTable!$A$1:$B$1,0),0),
IF(OR(NOT(ISBLANK(BP2165)),ISBLANK(BQ2165)),#N/A,
IF(BN2165="empty","empty",
VLOOKUP(BN2165,MonsterGroupTable!$A:$A,1,0)))))))</f>
        <v/>
      </c>
      <c r="BV2165" s="2" t="str">
        <f>IF(AND(ISBLANK(BU2165),OR(NOT(ISBLANK(BW2165)),NOT(ISBLANK(BX2165)))),#N/A,
IF(ISBLANK(BU2165),"",
IF(AND(NOT(ISERROR(VLOOKUP(BU2165,MonsterTable!$A:$B,MATCH(MonsterTable!$B$1,MonsterTable!$A$1:$B$1,0),0))),OR(ISBLANK(BW2165),ISBLANK(BX2165))),#N/A,
IFERROR(VLOOKUP(BU2165,MonsterTable!$A:$B,MATCH(MonsterTable!$B$1,MonsterTable!$A$1:$B$1,0),0),
IF(OR(NOT(ISBLANK(BW2165)),ISBLANK(BX2165)),#N/A,
IF(BU2165="empty","empty",
VLOOKUP(BU2165,MonsterGroupTable!$A:$A,1,0)))))))</f>
        <v/>
      </c>
      <c r="CC2165" s="2" t="str">
        <f>IF(AND(ISBLANK(CB2165),OR(NOT(ISBLANK(CD2165)),NOT(ISBLANK(CE2165)))),#N/A,
IF(ISBLANK(CB2165),"",
IF(AND(NOT(ISERROR(VLOOKUP(CB2165,MonsterTable!$A:$B,MATCH(MonsterTable!$B$1,MonsterTable!$A$1:$B$1,0),0))),OR(ISBLANK(CD2165),ISBLANK(CE2165))),#N/A,
IFERROR(VLOOKUP(CB2165,MonsterTable!$A:$B,MATCH(MonsterTable!$B$1,MonsterTable!$A$1:$B$1,0),0),
IF(OR(NOT(ISBLANK(CD2165)),ISBLANK(CE2165)),#N/A,
IF(CB2165="empty","empty",
VLOOKUP(CB2165,MonsterGroupTable!$A:$A,1,0)))))))</f>
        <v/>
      </c>
      <c r="CJ2165" s="2" t="str">
        <f>IF(AND(ISBLANK(CI2165),OR(NOT(ISBLANK(CK2165)),NOT(ISBLANK(CL2165)))),#N/A,
IF(ISBLANK(CI2165),"",
IF(AND(NOT(ISERROR(VLOOKUP(CI2165,MonsterTable!$A:$B,MATCH(MonsterTable!$B$1,MonsterTable!$A$1:$B$1,0),0))),OR(ISBLANK(CK2165),ISBLANK(CL2165))),#N/A,
IFERROR(VLOOKUP(CI2165,MonsterTable!$A:$B,MATCH(MonsterTable!$B$1,MonsterTable!$A$1:$B$1,0),0),
IF(OR(NOT(ISBLANK(CK2165)),ISBLANK(CL2165)),#N/A,
IF(CI2165="empty","empty",
VLOOKUP(CI2165,MonsterGroupTable!$A:$A,1,0)))))))</f>
        <v/>
      </c>
    </row>
    <row r="2166" spans="1:88">
      <c r="A2166">
        <v>80009</v>
      </c>
      <c r="B2166">
        <f t="shared" si="90"/>
        <v>1.1000000000000001</v>
      </c>
      <c r="C2166">
        <f t="shared" si="91"/>
        <v>1.1000000000000001</v>
      </c>
      <c r="F2166">
        <v>999999</v>
      </c>
      <c r="G2166">
        <v>999999</v>
      </c>
      <c r="H2166">
        <v>0</v>
      </c>
      <c r="I2166">
        <v>0</v>
      </c>
      <c r="J2166">
        <v>0</v>
      </c>
      <c r="K2166" t="s">
        <v>28</v>
      </c>
      <c r="L2166" t="s">
        <v>270</v>
      </c>
      <c r="M2166" t="s">
        <v>129</v>
      </c>
      <c r="N2166" t="s">
        <v>262</v>
      </c>
      <c r="O2166">
        <v>0</v>
      </c>
      <c r="P2166">
        <v>-4.75</v>
      </c>
      <c r="Q2166">
        <v>0</v>
      </c>
      <c r="R2166">
        <v>4</v>
      </c>
      <c r="S2166">
        <v>0</v>
      </c>
      <c r="T2166">
        <v>0</v>
      </c>
      <c r="U2166">
        <v>-20</v>
      </c>
      <c r="V2166">
        <v>0</v>
      </c>
      <c r="W2166" t="str">
        <f t="shared" si="76"/>
        <v>802,1,0.1,0</v>
      </c>
      <c r="X2166" s="1" t="s">
        <v>125</v>
      </c>
      <c r="Y2166" s="2">
        <f>IF(AND(ISBLANK(X2166),OR(NOT(ISBLANK(Z2166)),NOT(ISBLANK(AA2166)))),#N/A,
IF(ISBLANK(X2166),"",
IF(AND(NOT(ISERROR(VLOOKUP(X2166,MonsterTable!$A:$B,MATCH(MonsterTable!$B$1,MonsterTable!$A$1:$B$1,0),0))),OR(ISBLANK(Z2166),ISBLANK(AA2166))),#N/A,
IFERROR(VLOOKUP(X2166,MonsterTable!$A:$B,MATCH(MonsterTable!$B$1,MonsterTable!$A$1:$B$1,0),0),
IF(OR(NOT(ISBLANK(Z2166)),ISBLANK(AA2166)),#N/A,
IF(X2166="empty","empty",
VLOOKUP(X2166,MonsterGroupTable!$A:$A,1,0)))))))</f>
        <v>802</v>
      </c>
      <c r="Z2166">
        <v>1</v>
      </c>
      <c r="AA2166">
        <v>0.1</v>
      </c>
      <c r="AB2166">
        <v>0</v>
      </c>
      <c r="AF2166" s="2" t="str">
        <f>IF(AND(ISBLANK(AE2166),OR(NOT(ISBLANK(AG2166)),NOT(ISBLANK(AH2166)))),#N/A,
IF(ISBLANK(AE2166),"",
IF(AND(NOT(ISERROR(VLOOKUP(AE2166,MonsterTable!$A:$B,MATCH(MonsterTable!$B$1,MonsterTable!$A$1:$B$1,0),0))),OR(ISBLANK(AG2166),ISBLANK(AH2166))),#N/A,
IFERROR(VLOOKUP(AE2166,MonsterTable!$A:$B,MATCH(MonsterTable!$B$1,MonsterTable!$A$1:$B$1,0),0),
IF(OR(NOT(ISBLANK(AG2166)),ISBLANK(AH2166)),#N/A,
IF(AE2166="empty","empty",
VLOOKUP(AE2166,MonsterGroupTable!$A:$A,1,0)))))))</f>
        <v/>
      </c>
      <c r="AM2166" s="2" t="str">
        <f>IF(AND(ISBLANK(AL2166),OR(NOT(ISBLANK(AN2166)),NOT(ISBLANK(AO2166)))),#N/A,
IF(ISBLANK(AL2166),"",
IF(AND(NOT(ISERROR(VLOOKUP(AL2166,MonsterTable!$A:$B,MATCH(MonsterTable!$B$1,MonsterTable!$A$1:$B$1,0),0))),OR(ISBLANK(AN2166),ISBLANK(AO2166))),#N/A,
IFERROR(VLOOKUP(AL2166,MonsterTable!$A:$B,MATCH(MonsterTable!$B$1,MonsterTable!$A$1:$B$1,0),0),
IF(OR(NOT(ISBLANK(AN2166)),ISBLANK(AO2166)),#N/A,
IF(AL2166="empty","empty",
VLOOKUP(AL2166,MonsterGroupTable!$A:$A,1,0)))))))</f>
        <v/>
      </c>
      <c r="AT2166" s="2" t="str">
        <f>IF(AND(ISBLANK(AS2166),OR(NOT(ISBLANK(AU2166)),NOT(ISBLANK(AV2166)))),#N/A,
IF(ISBLANK(AS2166),"",
IF(AND(NOT(ISERROR(VLOOKUP(AS2166,MonsterTable!$A:$B,MATCH(MonsterTable!$B$1,MonsterTable!$A$1:$B$1,0),0))),OR(ISBLANK(AU2166),ISBLANK(AV2166))),#N/A,
IFERROR(VLOOKUP(AS2166,MonsterTable!$A:$B,MATCH(MonsterTable!$B$1,MonsterTable!$A$1:$B$1,0),0),
IF(OR(NOT(ISBLANK(AU2166)),ISBLANK(AV2166)),#N/A,
IF(AS2166="empty","empty",
VLOOKUP(AS2166,MonsterGroupTable!$A:$A,1,0)))))))</f>
        <v/>
      </c>
      <c r="BA2166" s="2" t="str">
        <f>IF(AND(ISBLANK(AZ2166),OR(NOT(ISBLANK(BB2166)),NOT(ISBLANK(BC2166)))),#N/A,
IF(ISBLANK(AZ2166),"",
IF(AND(NOT(ISERROR(VLOOKUP(AZ2166,MonsterTable!$A:$B,MATCH(MonsterTable!$B$1,MonsterTable!$A$1:$B$1,0),0))),OR(ISBLANK(BB2166),ISBLANK(BC2166))),#N/A,
IFERROR(VLOOKUP(AZ2166,MonsterTable!$A:$B,MATCH(MonsterTable!$B$1,MonsterTable!$A$1:$B$1,0),0),
IF(OR(NOT(ISBLANK(BB2166)),ISBLANK(BC2166)),#N/A,
IF(AZ2166="empty","empty",
VLOOKUP(AZ2166,MonsterGroupTable!$A:$A,1,0)))))))</f>
        <v/>
      </c>
      <c r="BH2166" s="2" t="str">
        <f>IF(AND(ISBLANK(BG2166),OR(NOT(ISBLANK(BI2166)),NOT(ISBLANK(BJ2166)))),#N/A,
IF(ISBLANK(BG2166),"",
IF(AND(NOT(ISERROR(VLOOKUP(BG2166,MonsterTable!$A:$B,MATCH(MonsterTable!$B$1,MonsterTable!$A$1:$B$1,0),0))),OR(ISBLANK(BI2166),ISBLANK(BJ2166))),#N/A,
IFERROR(VLOOKUP(BG2166,MonsterTable!$A:$B,MATCH(MonsterTable!$B$1,MonsterTable!$A$1:$B$1,0),0),
IF(OR(NOT(ISBLANK(BI2166)),ISBLANK(BJ2166)),#N/A,
IF(BG2166="empty","empty",
VLOOKUP(BG2166,MonsterGroupTable!$A:$A,1,0)))))))</f>
        <v/>
      </c>
      <c r="BO2166" s="2" t="str">
        <f>IF(AND(ISBLANK(BN2166),OR(NOT(ISBLANK(BP2166)),NOT(ISBLANK(BQ2166)))),#N/A,
IF(ISBLANK(BN2166),"",
IF(AND(NOT(ISERROR(VLOOKUP(BN2166,MonsterTable!$A:$B,MATCH(MonsterTable!$B$1,MonsterTable!$A$1:$B$1,0),0))),OR(ISBLANK(BP2166),ISBLANK(BQ2166))),#N/A,
IFERROR(VLOOKUP(BN2166,MonsterTable!$A:$B,MATCH(MonsterTable!$B$1,MonsterTable!$A$1:$B$1,0),0),
IF(OR(NOT(ISBLANK(BP2166)),ISBLANK(BQ2166)),#N/A,
IF(BN2166="empty","empty",
VLOOKUP(BN2166,MonsterGroupTable!$A:$A,1,0)))))))</f>
        <v/>
      </c>
      <c r="BV2166" s="2" t="str">
        <f>IF(AND(ISBLANK(BU2166),OR(NOT(ISBLANK(BW2166)),NOT(ISBLANK(BX2166)))),#N/A,
IF(ISBLANK(BU2166),"",
IF(AND(NOT(ISERROR(VLOOKUP(BU2166,MonsterTable!$A:$B,MATCH(MonsterTable!$B$1,MonsterTable!$A$1:$B$1,0),0))),OR(ISBLANK(BW2166),ISBLANK(BX2166))),#N/A,
IFERROR(VLOOKUP(BU2166,MonsterTable!$A:$B,MATCH(MonsterTable!$B$1,MonsterTable!$A$1:$B$1,0),0),
IF(OR(NOT(ISBLANK(BW2166)),ISBLANK(BX2166)),#N/A,
IF(BU2166="empty","empty",
VLOOKUP(BU2166,MonsterGroupTable!$A:$A,1,0)))))))</f>
        <v/>
      </c>
      <c r="CC2166" s="2" t="str">
        <f>IF(AND(ISBLANK(CB2166),OR(NOT(ISBLANK(CD2166)),NOT(ISBLANK(CE2166)))),#N/A,
IF(ISBLANK(CB2166),"",
IF(AND(NOT(ISERROR(VLOOKUP(CB2166,MonsterTable!$A:$B,MATCH(MonsterTable!$B$1,MonsterTable!$A$1:$B$1,0),0))),OR(ISBLANK(CD2166),ISBLANK(CE2166))),#N/A,
IFERROR(VLOOKUP(CB2166,MonsterTable!$A:$B,MATCH(MonsterTable!$B$1,MonsterTable!$A$1:$B$1,0),0),
IF(OR(NOT(ISBLANK(CD2166)),ISBLANK(CE2166)),#N/A,
IF(CB2166="empty","empty",
VLOOKUP(CB2166,MonsterGroupTable!$A:$A,1,0)))))))</f>
        <v/>
      </c>
      <c r="CJ2166" s="2" t="str">
        <f>IF(AND(ISBLANK(CI2166),OR(NOT(ISBLANK(CK2166)),NOT(ISBLANK(CL2166)))),#N/A,
IF(ISBLANK(CI2166),"",
IF(AND(NOT(ISERROR(VLOOKUP(CI2166,MonsterTable!$A:$B,MATCH(MonsterTable!$B$1,MonsterTable!$A$1:$B$1,0),0))),OR(ISBLANK(CK2166),ISBLANK(CL2166))),#N/A,
IFERROR(VLOOKUP(CI2166,MonsterTable!$A:$B,MATCH(MonsterTable!$B$1,MonsterTable!$A$1:$B$1,0),0),
IF(OR(NOT(ISBLANK(CK2166)),ISBLANK(CL2166)),#N/A,
IF(CI2166="empty","empty",
VLOOKUP(CI2166,MonsterGroupTable!$A:$A,1,0)))))))</f>
        <v/>
      </c>
    </row>
    <row r="2167" spans="1:88">
      <c r="A2167">
        <v>80010</v>
      </c>
      <c r="B2167">
        <f t="shared" si="90"/>
        <v>1.2</v>
      </c>
      <c r="C2167">
        <f t="shared" si="91"/>
        <v>1.1000000000000001</v>
      </c>
      <c r="F2167">
        <v>999999</v>
      </c>
      <c r="G2167">
        <v>999999</v>
      </c>
      <c r="H2167">
        <v>0</v>
      </c>
      <c r="I2167">
        <v>0</v>
      </c>
      <c r="J2167">
        <v>0</v>
      </c>
      <c r="K2167" t="s">
        <v>28</v>
      </c>
      <c r="L2167" t="s">
        <v>271</v>
      </c>
      <c r="M2167" t="s">
        <v>129</v>
      </c>
      <c r="N2167" t="s">
        <v>263</v>
      </c>
      <c r="O2167">
        <v>0</v>
      </c>
      <c r="P2167">
        <v>-4.75</v>
      </c>
      <c r="Q2167">
        <v>0</v>
      </c>
      <c r="R2167">
        <v>4</v>
      </c>
      <c r="S2167">
        <v>0</v>
      </c>
      <c r="T2167">
        <v>0</v>
      </c>
      <c r="U2167">
        <v>-20</v>
      </c>
      <c r="V2167">
        <v>0</v>
      </c>
      <c r="W2167" t="str">
        <f t="shared" si="76"/>
        <v>813,1,0.1,0</v>
      </c>
      <c r="X2167" s="1" t="s">
        <v>140</v>
      </c>
      <c r="Y2167" s="2">
        <f>IF(AND(ISBLANK(X2167),OR(NOT(ISBLANK(Z2167)),NOT(ISBLANK(AA2167)))),#N/A,
IF(ISBLANK(X2167),"",
IF(AND(NOT(ISERROR(VLOOKUP(X2167,MonsterTable!$A:$B,MATCH(MonsterTable!$B$1,MonsterTable!$A$1:$B$1,0),0))),OR(ISBLANK(Z2167),ISBLANK(AA2167))),#N/A,
IFERROR(VLOOKUP(X2167,MonsterTable!$A:$B,MATCH(MonsterTable!$B$1,MonsterTable!$A$1:$B$1,0),0),
IF(OR(NOT(ISBLANK(Z2167)),ISBLANK(AA2167)),#N/A,
IF(X2167="empty","empty",
VLOOKUP(X2167,MonsterGroupTable!$A:$A,1,0)))))))</f>
        <v>813</v>
      </c>
      <c r="Z2167">
        <v>1</v>
      </c>
      <c r="AA2167">
        <v>0.1</v>
      </c>
      <c r="AB2167">
        <v>0</v>
      </c>
      <c r="AF2167" s="2" t="str">
        <f>IF(AND(ISBLANK(AE2167),OR(NOT(ISBLANK(AG2167)),NOT(ISBLANK(AH2167)))),#N/A,
IF(ISBLANK(AE2167),"",
IF(AND(NOT(ISERROR(VLOOKUP(AE2167,MonsterTable!$A:$B,MATCH(MonsterTable!$B$1,MonsterTable!$A$1:$B$1,0),0))),OR(ISBLANK(AG2167),ISBLANK(AH2167))),#N/A,
IFERROR(VLOOKUP(AE2167,MonsterTable!$A:$B,MATCH(MonsterTable!$B$1,MonsterTable!$A$1:$B$1,0),0),
IF(OR(NOT(ISBLANK(AG2167)),ISBLANK(AH2167)),#N/A,
IF(AE2167="empty","empty",
VLOOKUP(AE2167,MonsterGroupTable!$A:$A,1,0)))))))</f>
        <v/>
      </c>
      <c r="AM2167" s="2" t="str">
        <f>IF(AND(ISBLANK(AL2167),OR(NOT(ISBLANK(AN2167)),NOT(ISBLANK(AO2167)))),#N/A,
IF(ISBLANK(AL2167),"",
IF(AND(NOT(ISERROR(VLOOKUP(AL2167,MonsterTable!$A:$B,MATCH(MonsterTable!$B$1,MonsterTable!$A$1:$B$1,0),0))),OR(ISBLANK(AN2167),ISBLANK(AO2167))),#N/A,
IFERROR(VLOOKUP(AL2167,MonsterTable!$A:$B,MATCH(MonsterTable!$B$1,MonsterTable!$A$1:$B$1,0),0),
IF(OR(NOT(ISBLANK(AN2167)),ISBLANK(AO2167)),#N/A,
IF(AL2167="empty","empty",
VLOOKUP(AL2167,MonsterGroupTable!$A:$A,1,0)))))))</f>
        <v/>
      </c>
      <c r="AT2167" s="2" t="str">
        <f>IF(AND(ISBLANK(AS2167),OR(NOT(ISBLANK(AU2167)),NOT(ISBLANK(AV2167)))),#N/A,
IF(ISBLANK(AS2167),"",
IF(AND(NOT(ISERROR(VLOOKUP(AS2167,MonsterTable!$A:$B,MATCH(MonsterTable!$B$1,MonsterTable!$A$1:$B$1,0),0))),OR(ISBLANK(AU2167),ISBLANK(AV2167))),#N/A,
IFERROR(VLOOKUP(AS2167,MonsterTable!$A:$B,MATCH(MonsterTable!$B$1,MonsterTable!$A$1:$B$1,0),0),
IF(OR(NOT(ISBLANK(AU2167)),ISBLANK(AV2167)),#N/A,
IF(AS2167="empty","empty",
VLOOKUP(AS2167,MonsterGroupTable!$A:$A,1,0)))))))</f>
        <v/>
      </c>
      <c r="BA2167" s="2" t="str">
        <f>IF(AND(ISBLANK(AZ2167),OR(NOT(ISBLANK(BB2167)),NOT(ISBLANK(BC2167)))),#N/A,
IF(ISBLANK(AZ2167),"",
IF(AND(NOT(ISERROR(VLOOKUP(AZ2167,MonsterTable!$A:$B,MATCH(MonsterTable!$B$1,MonsterTable!$A$1:$B$1,0),0))),OR(ISBLANK(BB2167),ISBLANK(BC2167))),#N/A,
IFERROR(VLOOKUP(AZ2167,MonsterTable!$A:$B,MATCH(MonsterTable!$B$1,MonsterTable!$A$1:$B$1,0),0),
IF(OR(NOT(ISBLANK(BB2167)),ISBLANK(BC2167)),#N/A,
IF(AZ2167="empty","empty",
VLOOKUP(AZ2167,MonsterGroupTable!$A:$A,1,0)))))))</f>
        <v/>
      </c>
      <c r="BH2167" s="2" t="str">
        <f>IF(AND(ISBLANK(BG2167),OR(NOT(ISBLANK(BI2167)),NOT(ISBLANK(BJ2167)))),#N/A,
IF(ISBLANK(BG2167),"",
IF(AND(NOT(ISERROR(VLOOKUP(BG2167,MonsterTable!$A:$B,MATCH(MonsterTable!$B$1,MonsterTable!$A$1:$B$1,0),0))),OR(ISBLANK(BI2167),ISBLANK(BJ2167))),#N/A,
IFERROR(VLOOKUP(BG2167,MonsterTable!$A:$B,MATCH(MonsterTable!$B$1,MonsterTable!$A$1:$B$1,0),0),
IF(OR(NOT(ISBLANK(BI2167)),ISBLANK(BJ2167)),#N/A,
IF(BG2167="empty","empty",
VLOOKUP(BG2167,MonsterGroupTable!$A:$A,1,0)))))))</f>
        <v/>
      </c>
      <c r="BO2167" s="2" t="str">
        <f>IF(AND(ISBLANK(BN2167),OR(NOT(ISBLANK(BP2167)),NOT(ISBLANK(BQ2167)))),#N/A,
IF(ISBLANK(BN2167),"",
IF(AND(NOT(ISERROR(VLOOKUP(BN2167,MonsterTable!$A:$B,MATCH(MonsterTable!$B$1,MonsterTable!$A$1:$B$1,0),0))),OR(ISBLANK(BP2167),ISBLANK(BQ2167))),#N/A,
IFERROR(VLOOKUP(BN2167,MonsterTable!$A:$B,MATCH(MonsterTable!$B$1,MonsterTable!$A$1:$B$1,0),0),
IF(OR(NOT(ISBLANK(BP2167)),ISBLANK(BQ2167)),#N/A,
IF(BN2167="empty","empty",
VLOOKUP(BN2167,MonsterGroupTable!$A:$A,1,0)))))))</f>
        <v/>
      </c>
      <c r="BV2167" s="2" t="str">
        <f>IF(AND(ISBLANK(BU2167),OR(NOT(ISBLANK(BW2167)),NOT(ISBLANK(BX2167)))),#N/A,
IF(ISBLANK(BU2167),"",
IF(AND(NOT(ISERROR(VLOOKUP(BU2167,MonsterTable!$A:$B,MATCH(MonsterTable!$B$1,MonsterTable!$A$1:$B$1,0),0))),OR(ISBLANK(BW2167),ISBLANK(BX2167))),#N/A,
IFERROR(VLOOKUP(BU2167,MonsterTable!$A:$B,MATCH(MonsterTable!$B$1,MonsterTable!$A$1:$B$1,0),0),
IF(OR(NOT(ISBLANK(BW2167)),ISBLANK(BX2167)),#N/A,
IF(BU2167="empty","empty",
VLOOKUP(BU2167,MonsterGroupTable!$A:$A,1,0)))))))</f>
        <v/>
      </c>
      <c r="CC2167" s="2" t="str">
        <f>IF(AND(ISBLANK(CB2167),OR(NOT(ISBLANK(CD2167)),NOT(ISBLANK(CE2167)))),#N/A,
IF(ISBLANK(CB2167),"",
IF(AND(NOT(ISERROR(VLOOKUP(CB2167,MonsterTable!$A:$B,MATCH(MonsterTable!$B$1,MonsterTable!$A$1:$B$1,0),0))),OR(ISBLANK(CD2167),ISBLANK(CE2167))),#N/A,
IFERROR(VLOOKUP(CB2167,MonsterTable!$A:$B,MATCH(MonsterTable!$B$1,MonsterTable!$A$1:$B$1,0),0),
IF(OR(NOT(ISBLANK(CD2167)),ISBLANK(CE2167)),#N/A,
IF(CB2167="empty","empty",
VLOOKUP(CB2167,MonsterGroupTable!$A:$A,1,0)))))))</f>
        <v/>
      </c>
      <c r="CJ2167" s="2" t="str">
        <f>IF(AND(ISBLANK(CI2167),OR(NOT(ISBLANK(CK2167)),NOT(ISBLANK(CL2167)))),#N/A,
IF(ISBLANK(CI2167),"",
IF(AND(NOT(ISERROR(VLOOKUP(CI2167,MonsterTable!$A:$B,MATCH(MonsterTable!$B$1,MonsterTable!$A$1:$B$1,0),0))),OR(ISBLANK(CK2167),ISBLANK(CL2167))),#N/A,
IFERROR(VLOOKUP(CI2167,MonsterTable!$A:$B,MATCH(MonsterTable!$B$1,MonsterTable!$A$1:$B$1,0),0),
IF(OR(NOT(ISBLANK(CK2167)),ISBLANK(CL2167)),#N/A,
IF(CI2167="empty","empty",
VLOOKUP(CI2167,MonsterGroupTable!$A:$A,1,0)))))))</f>
        <v/>
      </c>
    </row>
    <row r="2168" spans="1:88">
      <c r="A2168">
        <v>80011</v>
      </c>
      <c r="B2168">
        <f t="shared" si="90"/>
        <v>1.1000000000000001</v>
      </c>
      <c r="C2168">
        <f t="shared" si="91"/>
        <v>1.1000000000000001</v>
      </c>
      <c r="F2168">
        <v>999999</v>
      </c>
      <c r="G2168">
        <v>999999</v>
      </c>
      <c r="H2168">
        <v>0</v>
      </c>
      <c r="I2168">
        <v>0</v>
      </c>
      <c r="J2168">
        <v>0</v>
      </c>
      <c r="K2168" t="s">
        <v>28</v>
      </c>
      <c r="L2168" t="s">
        <v>272</v>
      </c>
      <c r="M2168" t="s">
        <v>273</v>
      </c>
      <c r="N2168" t="s">
        <v>130</v>
      </c>
      <c r="O2168">
        <v>0</v>
      </c>
      <c r="P2168">
        <v>-4</v>
      </c>
      <c r="Q2168">
        <v>0</v>
      </c>
      <c r="R2168">
        <v>2.5</v>
      </c>
      <c r="S2168">
        <v>0</v>
      </c>
      <c r="T2168">
        <v>0</v>
      </c>
      <c r="U2168">
        <v>-20</v>
      </c>
      <c r="V2168">
        <v>0</v>
      </c>
      <c r="W2168" t="str">
        <f t="shared" si="76"/>
        <v>814,1,0.1,0</v>
      </c>
      <c r="X2168" s="1" t="s">
        <v>147</v>
      </c>
      <c r="Y2168" s="2">
        <f>IF(AND(ISBLANK(X2168),OR(NOT(ISBLANK(Z2168)),NOT(ISBLANK(AA2168)))),#N/A,
IF(ISBLANK(X2168),"",
IF(AND(NOT(ISERROR(VLOOKUP(X2168,MonsterTable!$A:$B,MATCH(MonsterTable!$B$1,MonsterTable!$A$1:$B$1,0),0))),OR(ISBLANK(Z2168),ISBLANK(AA2168))),#N/A,
IFERROR(VLOOKUP(X2168,MonsterTable!$A:$B,MATCH(MonsterTable!$B$1,MonsterTable!$A$1:$B$1,0),0),
IF(OR(NOT(ISBLANK(Z2168)),ISBLANK(AA2168)),#N/A,
IF(X2168="empty","empty",
VLOOKUP(X2168,MonsterGroupTable!$A:$A,1,0)))))))</f>
        <v>814</v>
      </c>
      <c r="Z2168">
        <v>1</v>
      </c>
      <c r="AA2168">
        <v>0.1</v>
      </c>
      <c r="AB2168">
        <v>0</v>
      </c>
      <c r="AF2168" s="2" t="str">
        <f>IF(AND(ISBLANK(AE2168),OR(NOT(ISBLANK(AG2168)),NOT(ISBLANK(AH2168)))),#N/A,
IF(ISBLANK(AE2168),"",
IF(AND(NOT(ISERROR(VLOOKUP(AE2168,MonsterTable!$A:$B,MATCH(MonsterTable!$B$1,MonsterTable!$A$1:$B$1,0),0))),OR(ISBLANK(AG2168),ISBLANK(AH2168))),#N/A,
IFERROR(VLOOKUP(AE2168,MonsterTable!$A:$B,MATCH(MonsterTable!$B$1,MonsterTable!$A$1:$B$1,0),0),
IF(OR(NOT(ISBLANK(AG2168)),ISBLANK(AH2168)),#N/A,
IF(AE2168="empty","empty",
VLOOKUP(AE2168,MonsterGroupTable!$A:$A,1,0)))))))</f>
        <v/>
      </c>
      <c r="AM2168" s="2" t="str">
        <f>IF(AND(ISBLANK(AL2168),OR(NOT(ISBLANK(AN2168)),NOT(ISBLANK(AO2168)))),#N/A,
IF(ISBLANK(AL2168),"",
IF(AND(NOT(ISERROR(VLOOKUP(AL2168,MonsterTable!$A:$B,MATCH(MonsterTable!$B$1,MonsterTable!$A$1:$B$1,0),0))),OR(ISBLANK(AN2168),ISBLANK(AO2168))),#N/A,
IFERROR(VLOOKUP(AL2168,MonsterTable!$A:$B,MATCH(MonsterTable!$B$1,MonsterTable!$A$1:$B$1,0),0),
IF(OR(NOT(ISBLANK(AN2168)),ISBLANK(AO2168)),#N/A,
IF(AL2168="empty","empty",
VLOOKUP(AL2168,MonsterGroupTable!$A:$A,1,0)))))))</f>
        <v/>
      </c>
      <c r="AT2168" s="2" t="str">
        <f>IF(AND(ISBLANK(AS2168),OR(NOT(ISBLANK(AU2168)),NOT(ISBLANK(AV2168)))),#N/A,
IF(ISBLANK(AS2168),"",
IF(AND(NOT(ISERROR(VLOOKUP(AS2168,MonsterTable!$A:$B,MATCH(MonsterTable!$B$1,MonsterTable!$A$1:$B$1,0),0))),OR(ISBLANK(AU2168),ISBLANK(AV2168))),#N/A,
IFERROR(VLOOKUP(AS2168,MonsterTable!$A:$B,MATCH(MonsterTable!$B$1,MonsterTable!$A$1:$B$1,0),0),
IF(OR(NOT(ISBLANK(AU2168)),ISBLANK(AV2168)),#N/A,
IF(AS2168="empty","empty",
VLOOKUP(AS2168,MonsterGroupTable!$A:$A,1,0)))))))</f>
        <v/>
      </c>
      <c r="BA2168" s="2" t="str">
        <f>IF(AND(ISBLANK(AZ2168),OR(NOT(ISBLANK(BB2168)),NOT(ISBLANK(BC2168)))),#N/A,
IF(ISBLANK(AZ2168),"",
IF(AND(NOT(ISERROR(VLOOKUP(AZ2168,MonsterTable!$A:$B,MATCH(MonsterTable!$B$1,MonsterTable!$A$1:$B$1,0),0))),OR(ISBLANK(BB2168),ISBLANK(BC2168))),#N/A,
IFERROR(VLOOKUP(AZ2168,MonsterTable!$A:$B,MATCH(MonsterTable!$B$1,MonsterTable!$A$1:$B$1,0),0),
IF(OR(NOT(ISBLANK(BB2168)),ISBLANK(BC2168)),#N/A,
IF(AZ2168="empty","empty",
VLOOKUP(AZ2168,MonsterGroupTable!$A:$A,1,0)))))))</f>
        <v/>
      </c>
      <c r="BH2168" s="2" t="str">
        <f>IF(AND(ISBLANK(BG2168),OR(NOT(ISBLANK(BI2168)),NOT(ISBLANK(BJ2168)))),#N/A,
IF(ISBLANK(BG2168),"",
IF(AND(NOT(ISERROR(VLOOKUP(BG2168,MonsterTable!$A:$B,MATCH(MonsterTable!$B$1,MonsterTable!$A$1:$B$1,0),0))),OR(ISBLANK(BI2168),ISBLANK(BJ2168))),#N/A,
IFERROR(VLOOKUP(BG2168,MonsterTable!$A:$B,MATCH(MonsterTable!$B$1,MonsterTable!$A$1:$B$1,0),0),
IF(OR(NOT(ISBLANK(BI2168)),ISBLANK(BJ2168)),#N/A,
IF(BG2168="empty","empty",
VLOOKUP(BG2168,MonsterGroupTable!$A:$A,1,0)))))))</f>
        <v/>
      </c>
      <c r="BO2168" s="2" t="str">
        <f>IF(AND(ISBLANK(BN2168),OR(NOT(ISBLANK(BP2168)),NOT(ISBLANK(BQ2168)))),#N/A,
IF(ISBLANK(BN2168),"",
IF(AND(NOT(ISERROR(VLOOKUP(BN2168,MonsterTable!$A:$B,MATCH(MonsterTable!$B$1,MonsterTable!$A$1:$B$1,0),0))),OR(ISBLANK(BP2168),ISBLANK(BQ2168))),#N/A,
IFERROR(VLOOKUP(BN2168,MonsterTable!$A:$B,MATCH(MonsterTable!$B$1,MonsterTable!$A$1:$B$1,0),0),
IF(OR(NOT(ISBLANK(BP2168)),ISBLANK(BQ2168)),#N/A,
IF(BN2168="empty","empty",
VLOOKUP(BN2168,MonsterGroupTable!$A:$A,1,0)))))))</f>
        <v/>
      </c>
      <c r="BV2168" s="2" t="str">
        <f>IF(AND(ISBLANK(BU2168),OR(NOT(ISBLANK(BW2168)),NOT(ISBLANK(BX2168)))),#N/A,
IF(ISBLANK(BU2168),"",
IF(AND(NOT(ISERROR(VLOOKUP(BU2168,MonsterTable!$A:$B,MATCH(MonsterTable!$B$1,MonsterTable!$A$1:$B$1,0),0))),OR(ISBLANK(BW2168),ISBLANK(BX2168))),#N/A,
IFERROR(VLOOKUP(BU2168,MonsterTable!$A:$B,MATCH(MonsterTable!$B$1,MonsterTable!$A$1:$B$1,0),0),
IF(OR(NOT(ISBLANK(BW2168)),ISBLANK(BX2168)),#N/A,
IF(BU2168="empty","empty",
VLOOKUP(BU2168,MonsterGroupTable!$A:$A,1,0)))))))</f>
        <v/>
      </c>
      <c r="CC2168" s="2" t="str">
        <f>IF(AND(ISBLANK(CB2168),OR(NOT(ISBLANK(CD2168)),NOT(ISBLANK(CE2168)))),#N/A,
IF(ISBLANK(CB2168),"",
IF(AND(NOT(ISERROR(VLOOKUP(CB2168,MonsterTable!$A:$B,MATCH(MonsterTable!$B$1,MonsterTable!$A$1:$B$1,0),0))),OR(ISBLANK(CD2168),ISBLANK(CE2168))),#N/A,
IFERROR(VLOOKUP(CB2168,MonsterTable!$A:$B,MATCH(MonsterTable!$B$1,MonsterTable!$A$1:$B$1,0),0),
IF(OR(NOT(ISBLANK(CD2168)),ISBLANK(CE2168)),#N/A,
IF(CB2168="empty","empty",
VLOOKUP(CB2168,MonsterGroupTable!$A:$A,1,0)))))))</f>
        <v/>
      </c>
      <c r="CJ2168" s="2" t="str">
        <f>IF(AND(ISBLANK(CI2168),OR(NOT(ISBLANK(CK2168)),NOT(ISBLANK(CL2168)))),#N/A,
IF(ISBLANK(CI2168),"",
IF(AND(NOT(ISERROR(VLOOKUP(CI2168,MonsterTable!$A:$B,MATCH(MonsterTable!$B$1,MonsterTable!$A$1:$B$1,0),0))),OR(ISBLANK(CK2168),ISBLANK(CL2168))),#N/A,
IFERROR(VLOOKUP(CI2168,MonsterTable!$A:$B,MATCH(MonsterTable!$B$1,MonsterTable!$A$1:$B$1,0),0),
IF(OR(NOT(ISBLANK(CK2168)),ISBLANK(CL2168)),#N/A,
IF(CI2168="empty","empty",
VLOOKUP(CI2168,MonsterGroupTable!$A:$A,1,0)))))))</f>
        <v/>
      </c>
    </row>
    <row r="2169" spans="1:88">
      <c r="A2169">
        <v>80012</v>
      </c>
      <c r="B2169">
        <f t="shared" si="90"/>
        <v>1.1000000000000001</v>
      </c>
      <c r="C2169">
        <f t="shared" si="91"/>
        <v>1.1000000000000001</v>
      </c>
      <c r="F2169">
        <v>999999</v>
      </c>
      <c r="G2169">
        <v>999999</v>
      </c>
      <c r="H2169">
        <v>0</v>
      </c>
      <c r="I2169">
        <v>0</v>
      </c>
      <c r="J2169">
        <v>0</v>
      </c>
      <c r="K2169" t="s">
        <v>28</v>
      </c>
      <c r="L2169" t="s">
        <v>274</v>
      </c>
      <c r="M2169" t="s">
        <v>275</v>
      </c>
      <c r="N2169" t="s">
        <v>276</v>
      </c>
      <c r="O2169">
        <v>0</v>
      </c>
      <c r="P2169">
        <v>-4.75</v>
      </c>
      <c r="Q2169">
        <v>0</v>
      </c>
      <c r="R2169">
        <v>4</v>
      </c>
      <c r="S2169">
        <v>0</v>
      </c>
      <c r="T2169">
        <v>0</v>
      </c>
      <c r="U2169">
        <v>-20</v>
      </c>
      <c r="V2169">
        <v>0</v>
      </c>
      <c r="W2169" t="str">
        <f t="shared" si="76"/>
        <v>815,1,0.1,0</v>
      </c>
      <c r="X2169" s="1" t="s">
        <v>148</v>
      </c>
      <c r="Y2169" s="2">
        <f>IF(AND(ISBLANK(X2169),OR(NOT(ISBLANK(Z2169)),NOT(ISBLANK(AA2169)))),#N/A,
IF(ISBLANK(X2169),"",
IF(AND(NOT(ISERROR(VLOOKUP(X2169,MonsterTable!$A:$B,MATCH(MonsterTable!$B$1,MonsterTable!$A$1:$B$1,0),0))),OR(ISBLANK(Z2169),ISBLANK(AA2169))),#N/A,
IFERROR(VLOOKUP(X2169,MonsterTable!$A:$B,MATCH(MonsterTable!$B$1,MonsterTable!$A$1:$B$1,0),0),
IF(OR(NOT(ISBLANK(Z2169)),ISBLANK(AA2169)),#N/A,
IF(X2169="empty","empty",
VLOOKUP(X2169,MonsterGroupTable!$A:$A,1,0)))))))</f>
        <v>815</v>
      </c>
      <c r="Z2169">
        <v>1</v>
      </c>
      <c r="AA2169">
        <v>0.1</v>
      </c>
      <c r="AB2169">
        <v>0</v>
      </c>
      <c r="AF2169" s="2" t="str">
        <f>IF(AND(ISBLANK(AE2169),OR(NOT(ISBLANK(AG2169)),NOT(ISBLANK(AH2169)))),#N/A,
IF(ISBLANK(AE2169),"",
IF(AND(NOT(ISERROR(VLOOKUP(AE2169,MonsterTable!$A:$B,MATCH(MonsterTable!$B$1,MonsterTable!$A$1:$B$1,0),0))),OR(ISBLANK(AG2169),ISBLANK(AH2169))),#N/A,
IFERROR(VLOOKUP(AE2169,MonsterTable!$A:$B,MATCH(MonsterTable!$B$1,MonsterTable!$A$1:$B$1,0),0),
IF(OR(NOT(ISBLANK(AG2169)),ISBLANK(AH2169)),#N/A,
IF(AE2169="empty","empty",
VLOOKUP(AE2169,MonsterGroupTable!$A:$A,1,0)))))))</f>
        <v/>
      </c>
      <c r="AM2169" s="2" t="str">
        <f>IF(AND(ISBLANK(AL2169),OR(NOT(ISBLANK(AN2169)),NOT(ISBLANK(AO2169)))),#N/A,
IF(ISBLANK(AL2169),"",
IF(AND(NOT(ISERROR(VLOOKUP(AL2169,MonsterTable!$A:$B,MATCH(MonsterTable!$B$1,MonsterTable!$A$1:$B$1,0),0))),OR(ISBLANK(AN2169),ISBLANK(AO2169))),#N/A,
IFERROR(VLOOKUP(AL2169,MonsterTable!$A:$B,MATCH(MonsterTable!$B$1,MonsterTable!$A$1:$B$1,0),0),
IF(OR(NOT(ISBLANK(AN2169)),ISBLANK(AO2169)),#N/A,
IF(AL2169="empty","empty",
VLOOKUP(AL2169,MonsterGroupTable!$A:$A,1,0)))))))</f>
        <v/>
      </c>
      <c r="AT2169" s="2" t="str">
        <f>IF(AND(ISBLANK(AS2169),OR(NOT(ISBLANK(AU2169)),NOT(ISBLANK(AV2169)))),#N/A,
IF(ISBLANK(AS2169),"",
IF(AND(NOT(ISERROR(VLOOKUP(AS2169,MonsterTable!$A:$B,MATCH(MonsterTable!$B$1,MonsterTable!$A$1:$B$1,0),0))),OR(ISBLANK(AU2169),ISBLANK(AV2169))),#N/A,
IFERROR(VLOOKUP(AS2169,MonsterTable!$A:$B,MATCH(MonsterTable!$B$1,MonsterTable!$A$1:$B$1,0),0),
IF(OR(NOT(ISBLANK(AU2169)),ISBLANK(AV2169)),#N/A,
IF(AS2169="empty","empty",
VLOOKUP(AS2169,MonsterGroupTable!$A:$A,1,0)))))))</f>
        <v/>
      </c>
      <c r="BA2169" s="2" t="str">
        <f>IF(AND(ISBLANK(AZ2169),OR(NOT(ISBLANK(BB2169)),NOT(ISBLANK(BC2169)))),#N/A,
IF(ISBLANK(AZ2169),"",
IF(AND(NOT(ISERROR(VLOOKUP(AZ2169,MonsterTable!$A:$B,MATCH(MonsterTable!$B$1,MonsterTable!$A$1:$B$1,0),0))),OR(ISBLANK(BB2169),ISBLANK(BC2169))),#N/A,
IFERROR(VLOOKUP(AZ2169,MonsterTable!$A:$B,MATCH(MonsterTable!$B$1,MonsterTable!$A$1:$B$1,0),0),
IF(OR(NOT(ISBLANK(BB2169)),ISBLANK(BC2169)),#N/A,
IF(AZ2169="empty","empty",
VLOOKUP(AZ2169,MonsterGroupTable!$A:$A,1,0)))))))</f>
        <v/>
      </c>
      <c r="BH2169" s="2" t="str">
        <f>IF(AND(ISBLANK(BG2169),OR(NOT(ISBLANK(BI2169)),NOT(ISBLANK(BJ2169)))),#N/A,
IF(ISBLANK(BG2169),"",
IF(AND(NOT(ISERROR(VLOOKUP(BG2169,MonsterTable!$A:$B,MATCH(MonsterTable!$B$1,MonsterTable!$A$1:$B$1,0),0))),OR(ISBLANK(BI2169),ISBLANK(BJ2169))),#N/A,
IFERROR(VLOOKUP(BG2169,MonsterTable!$A:$B,MATCH(MonsterTable!$B$1,MonsterTable!$A$1:$B$1,0),0),
IF(OR(NOT(ISBLANK(BI2169)),ISBLANK(BJ2169)),#N/A,
IF(BG2169="empty","empty",
VLOOKUP(BG2169,MonsterGroupTable!$A:$A,1,0)))))))</f>
        <v/>
      </c>
      <c r="BO2169" s="2" t="str">
        <f>IF(AND(ISBLANK(BN2169),OR(NOT(ISBLANK(BP2169)),NOT(ISBLANK(BQ2169)))),#N/A,
IF(ISBLANK(BN2169),"",
IF(AND(NOT(ISERROR(VLOOKUP(BN2169,MonsterTable!$A:$B,MATCH(MonsterTable!$B$1,MonsterTable!$A$1:$B$1,0),0))),OR(ISBLANK(BP2169),ISBLANK(BQ2169))),#N/A,
IFERROR(VLOOKUP(BN2169,MonsterTable!$A:$B,MATCH(MonsterTable!$B$1,MonsterTable!$A$1:$B$1,0),0),
IF(OR(NOT(ISBLANK(BP2169)),ISBLANK(BQ2169)),#N/A,
IF(BN2169="empty","empty",
VLOOKUP(BN2169,MonsterGroupTable!$A:$A,1,0)))))))</f>
        <v/>
      </c>
      <c r="BV2169" s="2" t="str">
        <f>IF(AND(ISBLANK(BU2169),OR(NOT(ISBLANK(BW2169)),NOT(ISBLANK(BX2169)))),#N/A,
IF(ISBLANK(BU2169),"",
IF(AND(NOT(ISERROR(VLOOKUP(BU2169,MonsterTable!$A:$B,MATCH(MonsterTable!$B$1,MonsterTable!$A$1:$B$1,0),0))),OR(ISBLANK(BW2169),ISBLANK(BX2169))),#N/A,
IFERROR(VLOOKUP(BU2169,MonsterTable!$A:$B,MATCH(MonsterTable!$B$1,MonsterTable!$A$1:$B$1,0),0),
IF(OR(NOT(ISBLANK(BW2169)),ISBLANK(BX2169)),#N/A,
IF(BU2169="empty","empty",
VLOOKUP(BU2169,MonsterGroupTable!$A:$A,1,0)))))))</f>
        <v/>
      </c>
      <c r="CC2169" s="2" t="str">
        <f>IF(AND(ISBLANK(CB2169),OR(NOT(ISBLANK(CD2169)),NOT(ISBLANK(CE2169)))),#N/A,
IF(ISBLANK(CB2169),"",
IF(AND(NOT(ISERROR(VLOOKUP(CB2169,MonsterTable!$A:$B,MATCH(MonsterTable!$B$1,MonsterTable!$A$1:$B$1,0),0))),OR(ISBLANK(CD2169),ISBLANK(CE2169))),#N/A,
IFERROR(VLOOKUP(CB2169,MonsterTable!$A:$B,MATCH(MonsterTable!$B$1,MonsterTable!$A$1:$B$1,0),0),
IF(OR(NOT(ISBLANK(CD2169)),ISBLANK(CE2169)),#N/A,
IF(CB2169="empty","empty",
VLOOKUP(CB2169,MonsterGroupTable!$A:$A,1,0)))))))</f>
        <v/>
      </c>
      <c r="CJ2169" s="2" t="str">
        <f>IF(AND(ISBLANK(CI2169),OR(NOT(ISBLANK(CK2169)),NOT(ISBLANK(CL2169)))),#N/A,
IF(ISBLANK(CI2169),"",
IF(AND(NOT(ISERROR(VLOOKUP(CI2169,MonsterTable!$A:$B,MATCH(MonsterTable!$B$1,MonsterTable!$A$1:$B$1,0),0))),OR(ISBLANK(CK2169),ISBLANK(CL2169))),#N/A,
IFERROR(VLOOKUP(CI2169,MonsterTable!$A:$B,MATCH(MonsterTable!$B$1,MonsterTable!$A$1:$B$1,0),0),
IF(OR(NOT(ISBLANK(CK2169)),ISBLANK(CL2169)),#N/A,
IF(CI2169="empty","empty",
VLOOKUP(CI2169,MonsterGroupTable!$A:$A,1,0)))))))</f>
        <v/>
      </c>
    </row>
    <row r="2170" spans="1:88">
      <c r="A2170">
        <v>80013</v>
      </c>
      <c r="B2170">
        <f t="shared" si="90"/>
        <v>1.1000000000000001</v>
      </c>
      <c r="C2170">
        <f t="shared" si="91"/>
        <v>1.1000000000000001</v>
      </c>
      <c r="F2170">
        <v>999999</v>
      </c>
      <c r="G2170">
        <v>999999</v>
      </c>
      <c r="H2170">
        <v>0</v>
      </c>
      <c r="I2170">
        <v>0</v>
      </c>
      <c r="J2170">
        <v>0</v>
      </c>
      <c r="K2170" t="s">
        <v>28</v>
      </c>
      <c r="L2170" t="s">
        <v>277</v>
      </c>
      <c r="M2170" t="s">
        <v>273</v>
      </c>
      <c r="N2170" t="s">
        <v>130</v>
      </c>
      <c r="O2170">
        <v>0</v>
      </c>
      <c r="P2170">
        <v>-4.75</v>
      </c>
      <c r="Q2170">
        <v>0</v>
      </c>
      <c r="R2170">
        <v>4</v>
      </c>
      <c r="S2170">
        <v>0</v>
      </c>
      <c r="T2170">
        <v>0</v>
      </c>
      <c r="U2170">
        <v>-20</v>
      </c>
      <c r="V2170">
        <v>0</v>
      </c>
      <c r="W2170" t="str">
        <f t="shared" si="76"/>
        <v>816,1,0.1,1,-1.5,3,816,1,0.1,1,1.5,3</v>
      </c>
      <c r="X2170" s="1" t="s">
        <v>149</v>
      </c>
      <c r="Y2170" s="2">
        <f>IF(AND(ISBLANK(X2170),OR(NOT(ISBLANK(Z2170)),NOT(ISBLANK(AA2170)))),#N/A,
IF(ISBLANK(X2170),"",
IF(AND(NOT(ISERROR(VLOOKUP(X2170,MonsterTable!$A:$B,MATCH(MonsterTable!$B$1,MonsterTable!$A$1:$B$1,0),0))),OR(ISBLANK(Z2170),ISBLANK(AA2170))),#N/A,
IFERROR(VLOOKUP(X2170,MonsterTable!$A:$B,MATCH(MonsterTable!$B$1,MonsterTable!$A$1:$B$1,0),0),
IF(OR(NOT(ISBLANK(Z2170)),ISBLANK(AA2170)),#N/A,
IF(X2170="empty","empty",
VLOOKUP(X2170,MonsterGroupTable!$A:$A,1,0)))))))</f>
        <v>816</v>
      </c>
      <c r="Z2170">
        <v>1</v>
      </c>
      <c r="AA2170">
        <v>0.1</v>
      </c>
      <c r="AB2170">
        <v>1</v>
      </c>
      <c r="AC2170">
        <v>-1.5</v>
      </c>
      <c r="AD2170">
        <v>3</v>
      </c>
      <c r="AE2170" s="1" t="s">
        <v>149</v>
      </c>
      <c r="AF2170" s="2">
        <f>IF(AND(ISBLANK(AE2170),OR(NOT(ISBLANK(AG2170)),NOT(ISBLANK(AH2170)))),#N/A,
IF(ISBLANK(AE2170),"",
IF(AND(NOT(ISERROR(VLOOKUP(AE2170,MonsterTable!$A:$B,MATCH(MonsterTable!$B$1,MonsterTable!$A$1:$B$1,0),0))),OR(ISBLANK(AG2170),ISBLANK(AH2170))),#N/A,
IFERROR(VLOOKUP(AE2170,MonsterTable!$A:$B,MATCH(MonsterTable!$B$1,MonsterTable!$A$1:$B$1,0),0),
IF(OR(NOT(ISBLANK(AG2170)),ISBLANK(AH2170)),#N/A,
IF(AE2170="empty","empty",
VLOOKUP(AE2170,MonsterGroupTable!$A:$A,1,0)))))))</f>
        <v>816</v>
      </c>
      <c r="AG2170">
        <v>1</v>
      </c>
      <c r="AH2170">
        <v>0.1</v>
      </c>
      <c r="AI2170">
        <v>1</v>
      </c>
      <c r="AJ2170">
        <v>1.5</v>
      </c>
      <c r="AK2170">
        <v>3</v>
      </c>
      <c r="AM2170" s="2" t="str">
        <f>IF(AND(ISBLANK(AL2170),OR(NOT(ISBLANK(AN2170)),NOT(ISBLANK(AO2170)))),#N/A,
IF(ISBLANK(AL2170),"",
IF(AND(NOT(ISERROR(VLOOKUP(AL2170,MonsterTable!$A:$B,MATCH(MonsterTable!$B$1,MonsterTable!$A$1:$B$1,0),0))),OR(ISBLANK(AN2170),ISBLANK(AO2170))),#N/A,
IFERROR(VLOOKUP(AL2170,MonsterTable!$A:$B,MATCH(MonsterTable!$B$1,MonsterTable!$A$1:$B$1,0),0),
IF(OR(NOT(ISBLANK(AN2170)),ISBLANK(AO2170)),#N/A,
IF(AL2170="empty","empty",
VLOOKUP(AL2170,MonsterGroupTable!$A:$A,1,0)))))))</f>
        <v/>
      </c>
      <c r="AT2170" s="2" t="str">
        <f>IF(AND(ISBLANK(AS2170),OR(NOT(ISBLANK(AU2170)),NOT(ISBLANK(AV2170)))),#N/A,
IF(ISBLANK(AS2170),"",
IF(AND(NOT(ISERROR(VLOOKUP(AS2170,MonsterTable!$A:$B,MATCH(MonsterTable!$B$1,MonsterTable!$A$1:$B$1,0),0))),OR(ISBLANK(AU2170),ISBLANK(AV2170))),#N/A,
IFERROR(VLOOKUP(AS2170,MonsterTable!$A:$B,MATCH(MonsterTable!$B$1,MonsterTable!$A$1:$B$1,0),0),
IF(OR(NOT(ISBLANK(AU2170)),ISBLANK(AV2170)),#N/A,
IF(AS2170="empty","empty",
VLOOKUP(AS2170,MonsterGroupTable!$A:$A,1,0)))))))</f>
        <v/>
      </c>
      <c r="BA2170" s="2" t="str">
        <f>IF(AND(ISBLANK(AZ2170),OR(NOT(ISBLANK(BB2170)),NOT(ISBLANK(BC2170)))),#N/A,
IF(ISBLANK(AZ2170),"",
IF(AND(NOT(ISERROR(VLOOKUP(AZ2170,MonsterTable!$A:$B,MATCH(MonsterTable!$B$1,MonsterTable!$A$1:$B$1,0),0))),OR(ISBLANK(BB2170),ISBLANK(BC2170))),#N/A,
IFERROR(VLOOKUP(AZ2170,MonsterTable!$A:$B,MATCH(MonsterTable!$B$1,MonsterTable!$A$1:$B$1,0),0),
IF(OR(NOT(ISBLANK(BB2170)),ISBLANK(BC2170)),#N/A,
IF(AZ2170="empty","empty",
VLOOKUP(AZ2170,MonsterGroupTable!$A:$A,1,0)))))))</f>
        <v/>
      </c>
      <c r="BH2170" s="2" t="str">
        <f>IF(AND(ISBLANK(BG2170),OR(NOT(ISBLANK(BI2170)),NOT(ISBLANK(BJ2170)))),#N/A,
IF(ISBLANK(BG2170),"",
IF(AND(NOT(ISERROR(VLOOKUP(BG2170,MonsterTable!$A:$B,MATCH(MonsterTable!$B$1,MonsterTable!$A$1:$B$1,0),0))),OR(ISBLANK(BI2170),ISBLANK(BJ2170))),#N/A,
IFERROR(VLOOKUP(BG2170,MonsterTable!$A:$B,MATCH(MonsterTable!$B$1,MonsterTable!$A$1:$B$1,0),0),
IF(OR(NOT(ISBLANK(BI2170)),ISBLANK(BJ2170)),#N/A,
IF(BG2170="empty","empty",
VLOOKUP(BG2170,MonsterGroupTable!$A:$A,1,0)))))))</f>
        <v/>
      </c>
      <c r="BO2170" s="2" t="str">
        <f>IF(AND(ISBLANK(BN2170),OR(NOT(ISBLANK(BP2170)),NOT(ISBLANK(BQ2170)))),#N/A,
IF(ISBLANK(BN2170),"",
IF(AND(NOT(ISERROR(VLOOKUP(BN2170,MonsterTable!$A:$B,MATCH(MonsterTable!$B$1,MonsterTable!$A$1:$B$1,0),0))),OR(ISBLANK(BP2170),ISBLANK(BQ2170))),#N/A,
IFERROR(VLOOKUP(BN2170,MonsterTable!$A:$B,MATCH(MonsterTable!$B$1,MonsterTable!$A$1:$B$1,0),0),
IF(OR(NOT(ISBLANK(BP2170)),ISBLANK(BQ2170)),#N/A,
IF(BN2170="empty","empty",
VLOOKUP(BN2170,MonsterGroupTable!$A:$A,1,0)))))))</f>
        <v/>
      </c>
      <c r="BV2170" s="2" t="str">
        <f>IF(AND(ISBLANK(BU2170),OR(NOT(ISBLANK(BW2170)),NOT(ISBLANK(BX2170)))),#N/A,
IF(ISBLANK(BU2170),"",
IF(AND(NOT(ISERROR(VLOOKUP(BU2170,MonsterTable!$A:$B,MATCH(MonsterTable!$B$1,MonsterTable!$A$1:$B$1,0),0))),OR(ISBLANK(BW2170),ISBLANK(BX2170))),#N/A,
IFERROR(VLOOKUP(BU2170,MonsterTable!$A:$B,MATCH(MonsterTable!$B$1,MonsterTable!$A$1:$B$1,0),0),
IF(OR(NOT(ISBLANK(BW2170)),ISBLANK(BX2170)),#N/A,
IF(BU2170="empty","empty",
VLOOKUP(BU2170,MonsterGroupTable!$A:$A,1,0)))))))</f>
        <v/>
      </c>
      <c r="CC2170" s="2" t="str">
        <f>IF(AND(ISBLANK(CB2170),OR(NOT(ISBLANK(CD2170)),NOT(ISBLANK(CE2170)))),#N/A,
IF(ISBLANK(CB2170),"",
IF(AND(NOT(ISERROR(VLOOKUP(CB2170,MonsterTable!$A:$B,MATCH(MonsterTable!$B$1,MonsterTable!$A$1:$B$1,0),0))),OR(ISBLANK(CD2170),ISBLANK(CE2170))),#N/A,
IFERROR(VLOOKUP(CB2170,MonsterTable!$A:$B,MATCH(MonsterTable!$B$1,MonsterTable!$A$1:$B$1,0),0),
IF(OR(NOT(ISBLANK(CD2170)),ISBLANK(CE2170)),#N/A,
IF(CB2170="empty","empty",
VLOOKUP(CB2170,MonsterGroupTable!$A:$A,1,0)))))))</f>
        <v/>
      </c>
      <c r="CJ2170" s="2" t="str">
        <f>IF(AND(ISBLANK(CI2170),OR(NOT(ISBLANK(CK2170)),NOT(ISBLANK(CL2170)))),#N/A,
IF(ISBLANK(CI2170),"",
IF(AND(NOT(ISERROR(VLOOKUP(CI2170,MonsterTable!$A:$B,MATCH(MonsterTable!$B$1,MonsterTable!$A$1:$B$1,0),0))),OR(ISBLANK(CK2170),ISBLANK(CL2170))),#N/A,
IFERROR(VLOOKUP(CI2170,MonsterTable!$A:$B,MATCH(MonsterTable!$B$1,MonsterTable!$A$1:$B$1,0),0),
IF(OR(NOT(ISBLANK(CK2170)),ISBLANK(CL2170)),#N/A,
IF(CI2170="empty","empty",
VLOOKUP(CI2170,MonsterGroupTable!$A:$A,1,0)))))))</f>
        <v/>
      </c>
    </row>
    <row r="2171" spans="1:88">
      <c r="A2171">
        <v>80014</v>
      </c>
      <c r="B2171">
        <f t="shared" si="90"/>
        <v>1.1000000000000001</v>
      </c>
      <c r="C2171">
        <f t="shared" si="91"/>
        <v>1.1000000000000001</v>
      </c>
      <c r="F2171">
        <v>999999</v>
      </c>
      <c r="G2171">
        <v>999999</v>
      </c>
      <c r="H2171">
        <v>0</v>
      </c>
      <c r="I2171">
        <v>0</v>
      </c>
      <c r="J2171">
        <v>0</v>
      </c>
      <c r="K2171" t="s">
        <v>28</v>
      </c>
      <c r="L2171" t="s">
        <v>127</v>
      </c>
      <c r="M2171" t="s">
        <v>129</v>
      </c>
      <c r="N2171" t="s">
        <v>130</v>
      </c>
      <c r="O2171">
        <v>0</v>
      </c>
      <c r="P2171">
        <v>-4.75</v>
      </c>
      <c r="Q2171">
        <v>0</v>
      </c>
      <c r="R2171">
        <v>4</v>
      </c>
      <c r="S2171">
        <v>0</v>
      </c>
      <c r="T2171">
        <v>0</v>
      </c>
      <c r="U2171">
        <v>-20</v>
      </c>
      <c r="V2171">
        <v>0</v>
      </c>
      <c r="W2171" t="str">
        <f t="shared" si="76"/>
        <v>817,1,0.1,0</v>
      </c>
      <c r="X2171" s="1" t="s">
        <v>150</v>
      </c>
      <c r="Y2171" s="2">
        <f>IF(AND(ISBLANK(X2171),OR(NOT(ISBLANK(Z2171)),NOT(ISBLANK(AA2171)))),#N/A,
IF(ISBLANK(X2171),"",
IF(AND(NOT(ISERROR(VLOOKUP(X2171,MonsterTable!$A:$B,MATCH(MonsterTable!$B$1,MonsterTable!$A$1:$B$1,0),0))),OR(ISBLANK(Z2171),ISBLANK(AA2171))),#N/A,
IFERROR(VLOOKUP(X2171,MonsterTable!$A:$B,MATCH(MonsterTable!$B$1,MonsterTable!$A$1:$B$1,0),0),
IF(OR(NOT(ISBLANK(Z2171)),ISBLANK(AA2171)),#N/A,
IF(X2171="empty","empty",
VLOOKUP(X2171,MonsterGroupTable!$A:$A,1,0)))))))</f>
        <v>817</v>
      </c>
      <c r="Z2171">
        <v>1</v>
      </c>
      <c r="AA2171">
        <v>0.1</v>
      </c>
      <c r="AB2171">
        <v>0</v>
      </c>
      <c r="AF2171" s="2" t="str">
        <f>IF(AND(ISBLANK(AE2171),OR(NOT(ISBLANK(AG2171)),NOT(ISBLANK(AH2171)))),#N/A,
IF(ISBLANK(AE2171),"",
IF(AND(NOT(ISERROR(VLOOKUP(AE2171,MonsterTable!$A:$B,MATCH(MonsterTable!$B$1,MonsterTable!$A$1:$B$1,0),0))),OR(ISBLANK(AG2171),ISBLANK(AH2171))),#N/A,
IFERROR(VLOOKUP(AE2171,MonsterTable!$A:$B,MATCH(MonsterTable!$B$1,MonsterTable!$A$1:$B$1,0),0),
IF(OR(NOT(ISBLANK(AG2171)),ISBLANK(AH2171)),#N/A,
IF(AE2171="empty","empty",
VLOOKUP(AE2171,MonsterGroupTable!$A:$A,1,0)))))))</f>
        <v/>
      </c>
      <c r="AM2171" s="2" t="str">
        <f>IF(AND(ISBLANK(AL2171),OR(NOT(ISBLANK(AN2171)),NOT(ISBLANK(AO2171)))),#N/A,
IF(ISBLANK(AL2171),"",
IF(AND(NOT(ISERROR(VLOOKUP(AL2171,MonsterTable!$A:$B,MATCH(MonsterTable!$B$1,MonsterTable!$A$1:$B$1,0),0))),OR(ISBLANK(AN2171),ISBLANK(AO2171))),#N/A,
IFERROR(VLOOKUP(AL2171,MonsterTable!$A:$B,MATCH(MonsterTable!$B$1,MonsterTable!$A$1:$B$1,0),0),
IF(OR(NOT(ISBLANK(AN2171)),ISBLANK(AO2171)),#N/A,
IF(AL2171="empty","empty",
VLOOKUP(AL2171,MonsterGroupTable!$A:$A,1,0)))))))</f>
        <v/>
      </c>
      <c r="AT2171" s="2" t="str">
        <f>IF(AND(ISBLANK(AS2171),OR(NOT(ISBLANK(AU2171)),NOT(ISBLANK(AV2171)))),#N/A,
IF(ISBLANK(AS2171),"",
IF(AND(NOT(ISERROR(VLOOKUP(AS2171,MonsterTable!$A:$B,MATCH(MonsterTable!$B$1,MonsterTable!$A$1:$B$1,0),0))),OR(ISBLANK(AU2171),ISBLANK(AV2171))),#N/A,
IFERROR(VLOOKUP(AS2171,MonsterTable!$A:$B,MATCH(MonsterTable!$B$1,MonsterTable!$A$1:$B$1,0),0),
IF(OR(NOT(ISBLANK(AU2171)),ISBLANK(AV2171)),#N/A,
IF(AS2171="empty","empty",
VLOOKUP(AS2171,MonsterGroupTable!$A:$A,1,0)))))))</f>
        <v/>
      </c>
      <c r="BA2171" s="2" t="str">
        <f>IF(AND(ISBLANK(AZ2171),OR(NOT(ISBLANK(BB2171)),NOT(ISBLANK(BC2171)))),#N/A,
IF(ISBLANK(AZ2171),"",
IF(AND(NOT(ISERROR(VLOOKUP(AZ2171,MonsterTable!$A:$B,MATCH(MonsterTable!$B$1,MonsterTable!$A$1:$B$1,0),0))),OR(ISBLANK(BB2171),ISBLANK(BC2171))),#N/A,
IFERROR(VLOOKUP(AZ2171,MonsterTable!$A:$B,MATCH(MonsterTable!$B$1,MonsterTable!$A$1:$B$1,0),0),
IF(OR(NOT(ISBLANK(BB2171)),ISBLANK(BC2171)),#N/A,
IF(AZ2171="empty","empty",
VLOOKUP(AZ2171,MonsterGroupTable!$A:$A,1,0)))))))</f>
        <v/>
      </c>
      <c r="BH2171" s="2" t="str">
        <f>IF(AND(ISBLANK(BG2171),OR(NOT(ISBLANK(BI2171)),NOT(ISBLANK(BJ2171)))),#N/A,
IF(ISBLANK(BG2171),"",
IF(AND(NOT(ISERROR(VLOOKUP(BG2171,MonsterTable!$A:$B,MATCH(MonsterTable!$B$1,MonsterTable!$A$1:$B$1,0),0))),OR(ISBLANK(BI2171),ISBLANK(BJ2171))),#N/A,
IFERROR(VLOOKUP(BG2171,MonsterTable!$A:$B,MATCH(MonsterTable!$B$1,MonsterTable!$A$1:$B$1,0),0),
IF(OR(NOT(ISBLANK(BI2171)),ISBLANK(BJ2171)),#N/A,
IF(BG2171="empty","empty",
VLOOKUP(BG2171,MonsterGroupTable!$A:$A,1,0)))))))</f>
        <v/>
      </c>
      <c r="BO2171" s="2" t="str">
        <f>IF(AND(ISBLANK(BN2171),OR(NOT(ISBLANK(BP2171)),NOT(ISBLANK(BQ2171)))),#N/A,
IF(ISBLANK(BN2171),"",
IF(AND(NOT(ISERROR(VLOOKUP(BN2171,MonsterTable!$A:$B,MATCH(MonsterTable!$B$1,MonsterTable!$A$1:$B$1,0),0))),OR(ISBLANK(BP2171),ISBLANK(BQ2171))),#N/A,
IFERROR(VLOOKUP(BN2171,MonsterTable!$A:$B,MATCH(MonsterTable!$B$1,MonsterTable!$A$1:$B$1,0),0),
IF(OR(NOT(ISBLANK(BP2171)),ISBLANK(BQ2171)),#N/A,
IF(BN2171="empty","empty",
VLOOKUP(BN2171,MonsterGroupTable!$A:$A,1,0)))))))</f>
        <v/>
      </c>
      <c r="BV2171" s="2" t="str">
        <f>IF(AND(ISBLANK(BU2171),OR(NOT(ISBLANK(BW2171)),NOT(ISBLANK(BX2171)))),#N/A,
IF(ISBLANK(BU2171),"",
IF(AND(NOT(ISERROR(VLOOKUP(BU2171,MonsterTable!$A:$B,MATCH(MonsterTable!$B$1,MonsterTable!$A$1:$B$1,0),0))),OR(ISBLANK(BW2171),ISBLANK(BX2171))),#N/A,
IFERROR(VLOOKUP(BU2171,MonsterTable!$A:$B,MATCH(MonsterTable!$B$1,MonsterTable!$A$1:$B$1,0),0),
IF(OR(NOT(ISBLANK(BW2171)),ISBLANK(BX2171)),#N/A,
IF(BU2171="empty","empty",
VLOOKUP(BU2171,MonsterGroupTable!$A:$A,1,0)))))))</f>
        <v/>
      </c>
      <c r="CC2171" s="2" t="str">
        <f>IF(AND(ISBLANK(CB2171),OR(NOT(ISBLANK(CD2171)),NOT(ISBLANK(CE2171)))),#N/A,
IF(ISBLANK(CB2171),"",
IF(AND(NOT(ISERROR(VLOOKUP(CB2171,MonsterTable!$A:$B,MATCH(MonsterTable!$B$1,MonsterTable!$A$1:$B$1,0),0))),OR(ISBLANK(CD2171),ISBLANK(CE2171))),#N/A,
IFERROR(VLOOKUP(CB2171,MonsterTable!$A:$B,MATCH(MonsterTable!$B$1,MonsterTable!$A$1:$B$1,0),0),
IF(OR(NOT(ISBLANK(CD2171)),ISBLANK(CE2171)),#N/A,
IF(CB2171="empty","empty",
VLOOKUP(CB2171,MonsterGroupTable!$A:$A,1,0)))))))</f>
        <v/>
      </c>
      <c r="CJ2171" s="2" t="str">
        <f>IF(AND(ISBLANK(CI2171),OR(NOT(ISBLANK(CK2171)),NOT(ISBLANK(CL2171)))),#N/A,
IF(ISBLANK(CI2171),"",
IF(AND(NOT(ISERROR(VLOOKUP(CI2171,MonsterTable!$A:$B,MATCH(MonsterTable!$B$1,MonsterTable!$A$1:$B$1,0),0))),OR(ISBLANK(CK2171),ISBLANK(CL2171))),#N/A,
IFERROR(VLOOKUP(CI2171,MonsterTable!$A:$B,MATCH(MonsterTable!$B$1,MonsterTable!$A$1:$B$1,0),0),
IF(OR(NOT(ISBLANK(CK2171)),ISBLANK(CL2171)),#N/A,
IF(CI2171="empty","empty",
VLOOKUP(CI2171,MonsterGroupTable!$A:$A,1,0)))))))</f>
        <v/>
      </c>
    </row>
    <row r="2172" spans="1:88">
      <c r="A2172">
        <v>80015</v>
      </c>
      <c r="B2172">
        <f t="shared" si="90"/>
        <v>1.1000000000000001</v>
      </c>
      <c r="C2172">
        <f t="shared" si="91"/>
        <v>1.1000000000000001</v>
      </c>
      <c r="F2172">
        <v>999999</v>
      </c>
      <c r="G2172">
        <v>999999</v>
      </c>
      <c r="H2172">
        <v>0</v>
      </c>
      <c r="I2172">
        <v>0</v>
      </c>
      <c r="J2172">
        <v>0</v>
      </c>
      <c r="K2172" t="s">
        <v>28</v>
      </c>
      <c r="L2172" t="s">
        <v>277</v>
      </c>
      <c r="M2172" t="s">
        <v>278</v>
      </c>
      <c r="N2172" t="s">
        <v>130</v>
      </c>
      <c r="O2172">
        <v>0</v>
      </c>
      <c r="P2172">
        <v>-4.75</v>
      </c>
      <c r="Q2172">
        <v>0</v>
      </c>
      <c r="R2172">
        <v>4</v>
      </c>
      <c r="S2172">
        <v>0</v>
      </c>
      <c r="T2172">
        <v>0</v>
      </c>
      <c r="U2172">
        <v>-20</v>
      </c>
      <c r="V2172">
        <v>0</v>
      </c>
      <c r="W2172" t="str">
        <f t="shared" si="76"/>
        <v>818,1,0.1,0</v>
      </c>
      <c r="X2172" s="1" t="s">
        <v>151</v>
      </c>
      <c r="Y2172" s="2">
        <f>IF(AND(ISBLANK(X2172),OR(NOT(ISBLANK(Z2172)),NOT(ISBLANK(AA2172)))),#N/A,
IF(ISBLANK(X2172),"",
IF(AND(NOT(ISERROR(VLOOKUP(X2172,MonsterTable!$A:$B,MATCH(MonsterTable!$B$1,MonsterTable!$A$1:$B$1,0),0))),OR(ISBLANK(Z2172),ISBLANK(AA2172))),#N/A,
IFERROR(VLOOKUP(X2172,MonsterTable!$A:$B,MATCH(MonsterTable!$B$1,MonsterTable!$A$1:$B$1,0),0),
IF(OR(NOT(ISBLANK(Z2172)),ISBLANK(AA2172)),#N/A,
IF(X2172="empty","empty",
VLOOKUP(X2172,MonsterGroupTable!$A:$A,1,0)))))))</f>
        <v>818</v>
      </c>
      <c r="Z2172">
        <v>1</v>
      </c>
      <c r="AA2172">
        <v>0.1</v>
      </c>
      <c r="AB2172">
        <v>0</v>
      </c>
      <c r="AF2172" s="2" t="str">
        <f>IF(AND(ISBLANK(AE2172),OR(NOT(ISBLANK(AG2172)),NOT(ISBLANK(AH2172)))),#N/A,
IF(ISBLANK(AE2172),"",
IF(AND(NOT(ISERROR(VLOOKUP(AE2172,MonsterTable!$A:$B,MATCH(MonsterTable!$B$1,MonsterTable!$A$1:$B$1,0),0))),OR(ISBLANK(AG2172),ISBLANK(AH2172))),#N/A,
IFERROR(VLOOKUP(AE2172,MonsterTable!$A:$B,MATCH(MonsterTable!$B$1,MonsterTable!$A$1:$B$1,0),0),
IF(OR(NOT(ISBLANK(AG2172)),ISBLANK(AH2172)),#N/A,
IF(AE2172="empty","empty",
VLOOKUP(AE2172,MonsterGroupTable!$A:$A,1,0)))))))</f>
        <v/>
      </c>
      <c r="AM2172" s="2" t="str">
        <f>IF(AND(ISBLANK(AL2172),OR(NOT(ISBLANK(AN2172)),NOT(ISBLANK(AO2172)))),#N/A,
IF(ISBLANK(AL2172),"",
IF(AND(NOT(ISERROR(VLOOKUP(AL2172,MonsterTable!$A:$B,MATCH(MonsterTable!$B$1,MonsterTable!$A$1:$B$1,0),0))),OR(ISBLANK(AN2172),ISBLANK(AO2172))),#N/A,
IFERROR(VLOOKUP(AL2172,MonsterTable!$A:$B,MATCH(MonsterTable!$B$1,MonsterTable!$A$1:$B$1,0),0),
IF(OR(NOT(ISBLANK(AN2172)),ISBLANK(AO2172)),#N/A,
IF(AL2172="empty","empty",
VLOOKUP(AL2172,MonsterGroupTable!$A:$A,1,0)))))))</f>
        <v/>
      </c>
      <c r="AT2172" s="2" t="str">
        <f>IF(AND(ISBLANK(AS2172),OR(NOT(ISBLANK(AU2172)),NOT(ISBLANK(AV2172)))),#N/A,
IF(ISBLANK(AS2172),"",
IF(AND(NOT(ISERROR(VLOOKUP(AS2172,MonsterTable!$A:$B,MATCH(MonsterTable!$B$1,MonsterTable!$A$1:$B$1,0),0))),OR(ISBLANK(AU2172),ISBLANK(AV2172))),#N/A,
IFERROR(VLOOKUP(AS2172,MonsterTable!$A:$B,MATCH(MonsterTable!$B$1,MonsterTable!$A$1:$B$1,0),0),
IF(OR(NOT(ISBLANK(AU2172)),ISBLANK(AV2172)),#N/A,
IF(AS2172="empty","empty",
VLOOKUP(AS2172,MonsterGroupTable!$A:$A,1,0)))))))</f>
        <v/>
      </c>
      <c r="BA2172" s="2" t="str">
        <f>IF(AND(ISBLANK(AZ2172),OR(NOT(ISBLANK(BB2172)),NOT(ISBLANK(BC2172)))),#N/A,
IF(ISBLANK(AZ2172),"",
IF(AND(NOT(ISERROR(VLOOKUP(AZ2172,MonsterTable!$A:$B,MATCH(MonsterTable!$B$1,MonsterTable!$A$1:$B$1,0),0))),OR(ISBLANK(BB2172),ISBLANK(BC2172))),#N/A,
IFERROR(VLOOKUP(AZ2172,MonsterTable!$A:$B,MATCH(MonsterTable!$B$1,MonsterTable!$A$1:$B$1,0),0),
IF(OR(NOT(ISBLANK(BB2172)),ISBLANK(BC2172)),#N/A,
IF(AZ2172="empty","empty",
VLOOKUP(AZ2172,MonsterGroupTable!$A:$A,1,0)))))))</f>
        <v/>
      </c>
      <c r="BH2172" s="2" t="str">
        <f>IF(AND(ISBLANK(BG2172),OR(NOT(ISBLANK(BI2172)),NOT(ISBLANK(BJ2172)))),#N/A,
IF(ISBLANK(BG2172),"",
IF(AND(NOT(ISERROR(VLOOKUP(BG2172,MonsterTable!$A:$B,MATCH(MonsterTable!$B$1,MonsterTable!$A$1:$B$1,0),0))),OR(ISBLANK(BI2172),ISBLANK(BJ2172))),#N/A,
IFERROR(VLOOKUP(BG2172,MonsterTable!$A:$B,MATCH(MonsterTable!$B$1,MonsterTable!$A$1:$B$1,0),0),
IF(OR(NOT(ISBLANK(BI2172)),ISBLANK(BJ2172)),#N/A,
IF(BG2172="empty","empty",
VLOOKUP(BG2172,MonsterGroupTable!$A:$A,1,0)))))))</f>
        <v/>
      </c>
      <c r="BO2172" s="2" t="str">
        <f>IF(AND(ISBLANK(BN2172),OR(NOT(ISBLANK(BP2172)),NOT(ISBLANK(BQ2172)))),#N/A,
IF(ISBLANK(BN2172),"",
IF(AND(NOT(ISERROR(VLOOKUP(BN2172,MonsterTable!$A:$B,MATCH(MonsterTable!$B$1,MonsterTable!$A$1:$B$1,0),0))),OR(ISBLANK(BP2172),ISBLANK(BQ2172))),#N/A,
IFERROR(VLOOKUP(BN2172,MonsterTable!$A:$B,MATCH(MonsterTable!$B$1,MonsterTable!$A$1:$B$1,0),0),
IF(OR(NOT(ISBLANK(BP2172)),ISBLANK(BQ2172)),#N/A,
IF(BN2172="empty","empty",
VLOOKUP(BN2172,MonsterGroupTable!$A:$A,1,0)))))))</f>
        <v/>
      </c>
      <c r="BV2172" s="2" t="str">
        <f>IF(AND(ISBLANK(BU2172),OR(NOT(ISBLANK(BW2172)),NOT(ISBLANK(BX2172)))),#N/A,
IF(ISBLANK(BU2172),"",
IF(AND(NOT(ISERROR(VLOOKUP(BU2172,MonsterTable!$A:$B,MATCH(MonsterTable!$B$1,MonsterTable!$A$1:$B$1,0),0))),OR(ISBLANK(BW2172),ISBLANK(BX2172))),#N/A,
IFERROR(VLOOKUP(BU2172,MonsterTable!$A:$B,MATCH(MonsterTable!$B$1,MonsterTable!$A$1:$B$1,0),0),
IF(OR(NOT(ISBLANK(BW2172)),ISBLANK(BX2172)),#N/A,
IF(BU2172="empty","empty",
VLOOKUP(BU2172,MonsterGroupTable!$A:$A,1,0)))))))</f>
        <v/>
      </c>
      <c r="CC2172" s="2" t="str">
        <f>IF(AND(ISBLANK(CB2172),OR(NOT(ISBLANK(CD2172)),NOT(ISBLANK(CE2172)))),#N/A,
IF(ISBLANK(CB2172),"",
IF(AND(NOT(ISERROR(VLOOKUP(CB2172,MonsterTable!$A:$B,MATCH(MonsterTable!$B$1,MonsterTable!$A$1:$B$1,0),0))),OR(ISBLANK(CD2172),ISBLANK(CE2172))),#N/A,
IFERROR(VLOOKUP(CB2172,MonsterTable!$A:$B,MATCH(MonsterTable!$B$1,MonsterTable!$A$1:$B$1,0),0),
IF(OR(NOT(ISBLANK(CD2172)),ISBLANK(CE2172)),#N/A,
IF(CB2172="empty","empty",
VLOOKUP(CB2172,MonsterGroupTable!$A:$A,1,0)))))))</f>
        <v/>
      </c>
      <c r="CJ2172" s="2" t="str">
        <f>IF(AND(ISBLANK(CI2172),OR(NOT(ISBLANK(CK2172)),NOT(ISBLANK(CL2172)))),#N/A,
IF(ISBLANK(CI2172),"",
IF(AND(NOT(ISERROR(VLOOKUP(CI2172,MonsterTable!$A:$B,MATCH(MonsterTable!$B$1,MonsterTable!$A$1:$B$1,0),0))),OR(ISBLANK(CK2172),ISBLANK(CL2172))),#N/A,
IFERROR(VLOOKUP(CI2172,MonsterTable!$A:$B,MATCH(MonsterTable!$B$1,MonsterTable!$A$1:$B$1,0),0),
IF(OR(NOT(ISBLANK(CK2172)),ISBLANK(CL2172)),#N/A,
IF(CI2172="empty","empty",
VLOOKUP(CI2172,MonsterGroupTable!$A:$A,1,0)))))))</f>
        <v/>
      </c>
    </row>
    <row r="2173" spans="1:88">
      <c r="A2173">
        <v>80016</v>
      </c>
      <c r="B2173">
        <f t="shared" si="90"/>
        <v>1.1000000000000001</v>
      </c>
      <c r="C2173">
        <f t="shared" si="91"/>
        <v>1.1000000000000001</v>
      </c>
      <c r="F2173">
        <v>999999</v>
      </c>
      <c r="G2173">
        <v>999999</v>
      </c>
      <c r="H2173">
        <v>0</v>
      </c>
      <c r="I2173">
        <v>0</v>
      </c>
      <c r="J2173">
        <v>0</v>
      </c>
      <c r="K2173" t="s">
        <v>28</v>
      </c>
      <c r="L2173" t="s">
        <v>277</v>
      </c>
      <c r="M2173" t="s">
        <v>275</v>
      </c>
      <c r="N2173" t="s">
        <v>279</v>
      </c>
      <c r="O2173">
        <v>0</v>
      </c>
      <c r="P2173">
        <v>-4.75</v>
      </c>
      <c r="Q2173">
        <v>0</v>
      </c>
      <c r="R2173">
        <v>4</v>
      </c>
      <c r="S2173">
        <v>0</v>
      </c>
      <c r="T2173">
        <v>0</v>
      </c>
      <c r="U2173">
        <v>-20</v>
      </c>
      <c r="V2173">
        <v>0</v>
      </c>
      <c r="W2173" t="str">
        <f t="shared" si="76"/>
        <v>819,1,0.1,0</v>
      </c>
      <c r="X2173" s="1" t="s">
        <v>152</v>
      </c>
      <c r="Y2173" s="2">
        <f>IF(AND(ISBLANK(X2173),OR(NOT(ISBLANK(Z2173)),NOT(ISBLANK(AA2173)))),#N/A,
IF(ISBLANK(X2173),"",
IF(AND(NOT(ISERROR(VLOOKUP(X2173,MonsterTable!$A:$B,MATCH(MonsterTable!$B$1,MonsterTable!$A$1:$B$1,0),0))),OR(ISBLANK(Z2173),ISBLANK(AA2173))),#N/A,
IFERROR(VLOOKUP(X2173,MonsterTable!$A:$B,MATCH(MonsterTable!$B$1,MonsterTable!$A$1:$B$1,0),0),
IF(OR(NOT(ISBLANK(Z2173)),ISBLANK(AA2173)),#N/A,
IF(X2173="empty","empty",
VLOOKUP(X2173,MonsterGroupTable!$A:$A,1,0)))))))</f>
        <v>819</v>
      </c>
      <c r="Z2173">
        <v>1</v>
      </c>
      <c r="AA2173">
        <v>0.1</v>
      </c>
      <c r="AB2173">
        <v>0</v>
      </c>
      <c r="AF2173" s="2" t="str">
        <f>IF(AND(ISBLANK(AE2173),OR(NOT(ISBLANK(AG2173)),NOT(ISBLANK(AH2173)))),#N/A,
IF(ISBLANK(AE2173),"",
IF(AND(NOT(ISERROR(VLOOKUP(AE2173,MonsterTable!$A:$B,MATCH(MonsterTable!$B$1,MonsterTable!$A$1:$B$1,0),0))),OR(ISBLANK(AG2173),ISBLANK(AH2173))),#N/A,
IFERROR(VLOOKUP(AE2173,MonsterTable!$A:$B,MATCH(MonsterTable!$B$1,MonsterTable!$A$1:$B$1,0),0),
IF(OR(NOT(ISBLANK(AG2173)),ISBLANK(AH2173)),#N/A,
IF(AE2173="empty","empty",
VLOOKUP(AE2173,MonsterGroupTable!$A:$A,1,0)))))))</f>
        <v/>
      </c>
      <c r="AM2173" s="2" t="str">
        <f>IF(AND(ISBLANK(AL2173),OR(NOT(ISBLANK(AN2173)),NOT(ISBLANK(AO2173)))),#N/A,
IF(ISBLANK(AL2173),"",
IF(AND(NOT(ISERROR(VLOOKUP(AL2173,MonsterTable!$A:$B,MATCH(MonsterTable!$B$1,MonsterTable!$A$1:$B$1,0),0))),OR(ISBLANK(AN2173),ISBLANK(AO2173))),#N/A,
IFERROR(VLOOKUP(AL2173,MonsterTable!$A:$B,MATCH(MonsterTable!$B$1,MonsterTable!$A$1:$B$1,0),0),
IF(OR(NOT(ISBLANK(AN2173)),ISBLANK(AO2173)),#N/A,
IF(AL2173="empty","empty",
VLOOKUP(AL2173,MonsterGroupTable!$A:$A,1,0)))))))</f>
        <v/>
      </c>
      <c r="AT2173" s="2" t="str">
        <f>IF(AND(ISBLANK(AS2173),OR(NOT(ISBLANK(AU2173)),NOT(ISBLANK(AV2173)))),#N/A,
IF(ISBLANK(AS2173),"",
IF(AND(NOT(ISERROR(VLOOKUP(AS2173,MonsterTable!$A:$B,MATCH(MonsterTable!$B$1,MonsterTable!$A$1:$B$1,0),0))),OR(ISBLANK(AU2173),ISBLANK(AV2173))),#N/A,
IFERROR(VLOOKUP(AS2173,MonsterTable!$A:$B,MATCH(MonsterTable!$B$1,MonsterTable!$A$1:$B$1,0),0),
IF(OR(NOT(ISBLANK(AU2173)),ISBLANK(AV2173)),#N/A,
IF(AS2173="empty","empty",
VLOOKUP(AS2173,MonsterGroupTable!$A:$A,1,0)))))))</f>
        <v/>
      </c>
      <c r="BA2173" s="2" t="str">
        <f>IF(AND(ISBLANK(AZ2173),OR(NOT(ISBLANK(BB2173)),NOT(ISBLANK(BC2173)))),#N/A,
IF(ISBLANK(AZ2173),"",
IF(AND(NOT(ISERROR(VLOOKUP(AZ2173,MonsterTable!$A:$B,MATCH(MonsterTable!$B$1,MonsterTable!$A$1:$B$1,0),0))),OR(ISBLANK(BB2173),ISBLANK(BC2173))),#N/A,
IFERROR(VLOOKUP(AZ2173,MonsterTable!$A:$B,MATCH(MonsterTable!$B$1,MonsterTable!$A$1:$B$1,0),0),
IF(OR(NOT(ISBLANK(BB2173)),ISBLANK(BC2173)),#N/A,
IF(AZ2173="empty","empty",
VLOOKUP(AZ2173,MonsterGroupTable!$A:$A,1,0)))))))</f>
        <v/>
      </c>
      <c r="BH2173" s="2" t="str">
        <f>IF(AND(ISBLANK(BG2173),OR(NOT(ISBLANK(BI2173)),NOT(ISBLANK(BJ2173)))),#N/A,
IF(ISBLANK(BG2173),"",
IF(AND(NOT(ISERROR(VLOOKUP(BG2173,MonsterTable!$A:$B,MATCH(MonsterTable!$B$1,MonsterTable!$A$1:$B$1,0),0))),OR(ISBLANK(BI2173),ISBLANK(BJ2173))),#N/A,
IFERROR(VLOOKUP(BG2173,MonsterTable!$A:$B,MATCH(MonsterTable!$B$1,MonsterTable!$A$1:$B$1,0),0),
IF(OR(NOT(ISBLANK(BI2173)),ISBLANK(BJ2173)),#N/A,
IF(BG2173="empty","empty",
VLOOKUP(BG2173,MonsterGroupTable!$A:$A,1,0)))))))</f>
        <v/>
      </c>
      <c r="BO2173" s="2" t="str">
        <f>IF(AND(ISBLANK(BN2173),OR(NOT(ISBLANK(BP2173)),NOT(ISBLANK(BQ2173)))),#N/A,
IF(ISBLANK(BN2173),"",
IF(AND(NOT(ISERROR(VLOOKUP(BN2173,MonsterTable!$A:$B,MATCH(MonsterTable!$B$1,MonsterTable!$A$1:$B$1,0),0))),OR(ISBLANK(BP2173),ISBLANK(BQ2173))),#N/A,
IFERROR(VLOOKUP(BN2173,MonsterTable!$A:$B,MATCH(MonsterTable!$B$1,MonsterTable!$A$1:$B$1,0),0),
IF(OR(NOT(ISBLANK(BP2173)),ISBLANK(BQ2173)),#N/A,
IF(BN2173="empty","empty",
VLOOKUP(BN2173,MonsterGroupTable!$A:$A,1,0)))))))</f>
        <v/>
      </c>
      <c r="BV2173" s="2" t="str">
        <f>IF(AND(ISBLANK(BU2173),OR(NOT(ISBLANK(BW2173)),NOT(ISBLANK(BX2173)))),#N/A,
IF(ISBLANK(BU2173),"",
IF(AND(NOT(ISERROR(VLOOKUP(BU2173,MonsterTable!$A:$B,MATCH(MonsterTable!$B$1,MonsterTable!$A$1:$B$1,0),0))),OR(ISBLANK(BW2173),ISBLANK(BX2173))),#N/A,
IFERROR(VLOOKUP(BU2173,MonsterTable!$A:$B,MATCH(MonsterTable!$B$1,MonsterTable!$A$1:$B$1,0),0),
IF(OR(NOT(ISBLANK(BW2173)),ISBLANK(BX2173)),#N/A,
IF(BU2173="empty","empty",
VLOOKUP(BU2173,MonsterGroupTable!$A:$A,1,0)))))))</f>
        <v/>
      </c>
      <c r="CC2173" s="2" t="str">
        <f>IF(AND(ISBLANK(CB2173),OR(NOT(ISBLANK(CD2173)),NOT(ISBLANK(CE2173)))),#N/A,
IF(ISBLANK(CB2173),"",
IF(AND(NOT(ISERROR(VLOOKUP(CB2173,MonsterTable!$A:$B,MATCH(MonsterTable!$B$1,MonsterTable!$A$1:$B$1,0),0))),OR(ISBLANK(CD2173),ISBLANK(CE2173))),#N/A,
IFERROR(VLOOKUP(CB2173,MonsterTable!$A:$B,MATCH(MonsterTable!$B$1,MonsterTable!$A$1:$B$1,0),0),
IF(OR(NOT(ISBLANK(CD2173)),ISBLANK(CE2173)),#N/A,
IF(CB2173="empty","empty",
VLOOKUP(CB2173,MonsterGroupTable!$A:$A,1,0)))))))</f>
        <v/>
      </c>
      <c r="CJ2173" s="2" t="str">
        <f>IF(AND(ISBLANK(CI2173),OR(NOT(ISBLANK(CK2173)),NOT(ISBLANK(CL2173)))),#N/A,
IF(ISBLANK(CI2173),"",
IF(AND(NOT(ISERROR(VLOOKUP(CI2173,MonsterTable!$A:$B,MATCH(MonsterTable!$B$1,MonsterTable!$A$1:$B$1,0),0))),OR(ISBLANK(CK2173),ISBLANK(CL2173))),#N/A,
IFERROR(VLOOKUP(CI2173,MonsterTable!$A:$B,MATCH(MonsterTable!$B$1,MonsterTable!$A$1:$B$1,0),0),
IF(OR(NOT(ISBLANK(CK2173)),ISBLANK(CL2173)),#N/A,
IF(CI2173="empty","empty",
VLOOKUP(CI2173,MonsterGroupTable!$A:$A,1,0)))))))</f>
        <v/>
      </c>
    </row>
    <row r="2174" spans="1:88">
      <c r="A2174">
        <v>80017</v>
      </c>
      <c r="B2174">
        <f t="shared" ref="B2174:B2182" si="92">IF(MOD(A2174,10)=0,1.2,1.1)</f>
        <v>1.1000000000000001</v>
      </c>
      <c r="C2174">
        <f t="shared" ref="C2174:C2182" si="93">IF(MOD(B2174,10)=0,1.2,1.1)</f>
        <v>1.1000000000000001</v>
      </c>
      <c r="F2174">
        <v>999999</v>
      </c>
      <c r="G2174">
        <v>999999</v>
      </c>
      <c r="H2174">
        <v>0</v>
      </c>
      <c r="I2174">
        <v>0</v>
      </c>
      <c r="J2174">
        <v>0</v>
      </c>
      <c r="K2174" t="s">
        <v>362</v>
      </c>
      <c r="L2174" t="s">
        <v>363</v>
      </c>
      <c r="M2174" t="s">
        <v>275</v>
      </c>
      <c r="N2174" t="s">
        <v>276</v>
      </c>
      <c r="O2174">
        <v>0</v>
      </c>
      <c r="P2174">
        <v>-4.75</v>
      </c>
      <c r="Q2174">
        <v>0</v>
      </c>
      <c r="R2174">
        <v>4</v>
      </c>
      <c r="S2174">
        <v>0</v>
      </c>
      <c r="T2174">
        <v>0</v>
      </c>
      <c r="U2174">
        <v>-20</v>
      </c>
      <c r="V2174">
        <v>0</v>
      </c>
      <c r="W2174" t="str">
        <f t="shared" ref="W2174:W2182" si="94">Y2174&amp;IF(ISBLANK(Z2174),"",","&amp;Z2174)&amp;IF(ISBLANK(AA2174),"",","&amp;AA2174)&amp;IF(ISBLANK(AB2174),"",","&amp;AB2174)&amp;IF(ISBLANK(AC2174),"",","&amp;AC2174)&amp;IF(ISBLANK(AD2174),"",","&amp;AD2174)
&amp;IF(LEN(AF2174)=0,"",","&amp;AF2174)&amp;IF(ISBLANK(AG2174),"",","&amp;AG2174)&amp;IF(ISBLANK(AH2174),"",","&amp;AH2174)&amp;IF(ISBLANK(AI2174),"",","&amp;AI2174)&amp;IF(ISBLANK(AJ2174),"",","&amp;AJ2174)&amp;IF(ISBLANK(AK2174),"",","&amp;AK2174)
&amp;IF(LEN(AM2174)=0,"",","&amp;AM2174)&amp;IF(ISBLANK(AN2174),"",","&amp;AN2174)&amp;IF(ISBLANK(AO2174),"",","&amp;AO2174)&amp;IF(ISBLANK(AP2174),"",","&amp;AP2174)&amp;IF(ISBLANK(AQ2174),"",","&amp;AQ2174)&amp;IF(ISBLANK(AR2174),"",","&amp;AR2174)
&amp;IF(LEN(AT2174)=0,"",","&amp;AT2174)&amp;IF(ISBLANK(AU2174),"",","&amp;AU2174)&amp;IF(ISBLANK(AV2174),"",","&amp;AV2174)&amp;IF(ISBLANK(AW2174),"",","&amp;AW2174)&amp;IF(ISBLANK(AX2174),"",","&amp;AX2174)&amp;IF(ISBLANK(AY2174),"",","&amp;AY2174)
&amp;IF(LEN(BA2174)=0,"",","&amp;BA2174)&amp;IF(ISBLANK(BB2174),"",","&amp;BB2174)&amp;IF(ISBLANK(BC2174),"",","&amp;BC2174)&amp;IF(ISBLANK(BD2174),"",","&amp;BD2174)&amp;IF(ISBLANK(BE2174),"",","&amp;BE2174)&amp;IF(ISBLANK(BF2174),"",","&amp;BF2174)
&amp;IF(LEN(BH2174)=0,"",","&amp;BH2174)&amp;IF(ISBLANK(BI2174),"",","&amp;BI2174)&amp;IF(ISBLANK(BJ2174),"",","&amp;BJ2174)&amp;IF(ISBLANK(BK2174),"",","&amp;BK2174)&amp;IF(ISBLANK(BL2174),"",","&amp;BL2174)&amp;IF(ISBLANK(BM2174),"",","&amp;BM2174)
&amp;IF(LEN(BO2174)=0,"",","&amp;BO2174)&amp;IF(ISBLANK(BP2174),"",","&amp;BP2174)&amp;IF(ISBLANK(BQ2174),"",","&amp;BQ2174)&amp;IF(ISBLANK(BR2174),"",","&amp;BR2174)&amp;IF(ISBLANK(BS2174),"",","&amp;BS2174)&amp;IF(ISBLANK(BT2174),"",","&amp;BT2174)
&amp;IF(LEN(BV2174)=0,"",","&amp;BV2174)&amp;IF(ISBLANK(BW2174),"",","&amp;BW2174)&amp;IF(ISBLANK(BX2174),"",","&amp;BX2174)&amp;IF(ISBLANK(BY2174),"",","&amp;BY2174)&amp;IF(ISBLANK(BZ2174),"",","&amp;BZ2174)&amp;IF(ISBLANK(CA2174),"",","&amp;CA2174)
&amp;IF(LEN(CC2174)=0,"",","&amp;CC2174)&amp;IF(ISBLANK(CD2174),"",","&amp;CD2174)&amp;IF(ISBLANK(CE2174),"",","&amp;CE2174)&amp;IF(ISBLANK(CF2174),"",","&amp;CF2174)&amp;IF(ISBLANK(CG2174),"",","&amp;CG2174)&amp;IF(ISBLANK(CH2174),"",","&amp;CH2174)
&amp;IF(LEN(CJ2174)=0,"",","&amp;CJ2174)&amp;IF(ISBLANK(CK2174),"",","&amp;CK2174)&amp;IF(ISBLANK(CL2174),"",","&amp;CL2174)&amp;IF(ISBLANK(CM2174),"",","&amp;CM2174)&amp;IF(ISBLANK(CN2174),"",","&amp;CN2174)&amp;IF(ISBLANK(CO2174),"",","&amp;CO2174)</f>
        <v>807,1,0.1,0</v>
      </c>
      <c r="X2174" s="1" t="s">
        <v>144</v>
      </c>
      <c r="Y2174" s="2">
        <f>IF(AND(ISBLANK(X2174),OR(NOT(ISBLANK(Z2174)),NOT(ISBLANK(AA2174)))),#N/A,
IF(ISBLANK(X2174),"",
IF(AND(NOT(ISERROR(VLOOKUP(X2174,MonsterTable!$A:$B,MATCH(MonsterTable!$B$1,MonsterTable!$A$1:$B$1,0),0))),OR(ISBLANK(Z2174),ISBLANK(AA2174))),#N/A,
IFERROR(VLOOKUP(X2174,MonsterTable!$A:$B,MATCH(MonsterTable!$B$1,MonsterTable!$A$1:$B$1,0),0),
IF(OR(NOT(ISBLANK(Z2174)),ISBLANK(AA2174)),#N/A,
IF(X2174="empty","empty",
VLOOKUP(X2174,MonsterGroupTable!$A:$A,1,0)))))))</f>
        <v>807</v>
      </c>
      <c r="Z2174">
        <v>1</v>
      </c>
      <c r="AA2174">
        <v>0.1</v>
      </c>
      <c r="AB2174">
        <v>0</v>
      </c>
      <c r="AF2174" s="2" t="str">
        <f>IF(AND(ISBLANK(AE2174),OR(NOT(ISBLANK(AG2174)),NOT(ISBLANK(AH2174)))),#N/A,
IF(ISBLANK(AE2174),"",
IF(AND(NOT(ISERROR(VLOOKUP(AE2174,MonsterTable!$A:$B,MATCH(MonsterTable!$B$1,MonsterTable!$A$1:$B$1,0),0))),OR(ISBLANK(AG2174),ISBLANK(AH2174))),#N/A,
IFERROR(VLOOKUP(AE2174,MonsterTable!$A:$B,MATCH(MonsterTable!$B$1,MonsterTable!$A$1:$B$1,0),0),
IF(OR(NOT(ISBLANK(AG2174)),ISBLANK(AH2174)),#N/A,
IF(AE2174="empty","empty",
VLOOKUP(AE2174,MonsterGroupTable!$A:$A,1,0)))))))</f>
        <v/>
      </c>
      <c r="AM2174" s="2" t="str">
        <f>IF(AND(ISBLANK(AL2174),OR(NOT(ISBLANK(AN2174)),NOT(ISBLANK(AO2174)))),#N/A,
IF(ISBLANK(AL2174),"",
IF(AND(NOT(ISERROR(VLOOKUP(AL2174,MonsterTable!$A:$B,MATCH(MonsterTable!$B$1,MonsterTable!$A$1:$B$1,0),0))),OR(ISBLANK(AN2174),ISBLANK(AO2174))),#N/A,
IFERROR(VLOOKUP(AL2174,MonsterTable!$A:$B,MATCH(MonsterTable!$B$1,MonsterTable!$A$1:$B$1,0),0),
IF(OR(NOT(ISBLANK(AN2174)),ISBLANK(AO2174)),#N/A,
IF(AL2174="empty","empty",
VLOOKUP(AL2174,MonsterGroupTable!$A:$A,1,0)))))))</f>
        <v/>
      </c>
      <c r="AT2174" s="2" t="str">
        <f>IF(AND(ISBLANK(AS2174),OR(NOT(ISBLANK(AU2174)),NOT(ISBLANK(AV2174)))),#N/A,
IF(ISBLANK(AS2174),"",
IF(AND(NOT(ISERROR(VLOOKUP(AS2174,MonsterTable!$A:$B,MATCH(MonsterTable!$B$1,MonsterTable!$A$1:$B$1,0),0))),OR(ISBLANK(AU2174),ISBLANK(AV2174))),#N/A,
IFERROR(VLOOKUP(AS2174,MonsterTable!$A:$B,MATCH(MonsterTable!$B$1,MonsterTable!$A$1:$B$1,0),0),
IF(OR(NOT(ISBLANK(AU2174)),ISBLANK(AV2174)),#N/A,
IF(AS2174="empty","empty",
VLOOKUP(AS2174,MonsterGroupTable!$A:$A,1,0)))))))</f>
        <v/>
      </c>
      <c r="BA2174" s="2" t="str">
        <f>IF(AND(ISBLANK(AZ2174),OR(NOT(ISBLANK(BB2174)),NOT(ISBLANK(BC2174)))),#N/A,
IF(ISBLANK(AZ2174),"",
IF(AND(NOT(ISERROR(VLOOKUP(AZ2174,MonsterTable!$A:$B,MATCH(MonsterTable!$B$1,MonsterTable!$A$1:$B$1,0),0))),OR(ISBLANK(BB2174),ISBLANK(BC2174))),#N/A,
IFERROR(VLOOKUP(AZ2174,MonsterTable!$A:$B,MATCH(MonsterTable!$B$1,MonsterTable!$A$1:$B$1,0),0),
IF(OR(NOT(ISBLANK(BB2174)),ISBLANK(BC2174)),#N/A,
IF(AZ2174="empty","empty",
VLOOKUP(AZ2174,MonsterGroupTable!$A:$A,1,0)))))))</f>
        <v/>
      </c>
      <c r="BH2174" s="2" t="str">
        <f>IF(AND(ISBLANK(BG2174),OR(NOT(ISBLANK(BI2174)),NOT(ISBLANK(BJ2174)))),#N/A,
IF(ISBLANK(BG2174),"",
IF(AND(NOT(ISERROR(VLOOKUP(BG2174,MonsterTable!$A:$B,MATCH(MonsterTable!$B$1,MonsterTable!$A$1:$B$1,0),0))),OR(ISBLANK(BI2174),ISBLANK(BJ2174))),#N/A,
IFERROR(VLOOKUP(BG2174,MonsterTable!$A:$B,MATCH(MonsterTable!$B$1,MonsterTable!$A$1:$B$1,0),0),
IF(OR(NOT(ISBLANK(BI2174)),ISBLANK(BJ2174)),#N/A,
IF(BG2174="empty","empty",
VLOOKUP(BG2174,MonsterGroupTable!$A:$A,1,0)))))))</f>
        <v/>
      </c>
      <c r="BO2174" s="2" t="str">
        <f>IF(AND(ISBLANK(BN2174),OR(NOT(ISBLANK(BP2174)),NOT(ISBLANK(BQ2174)))),#N/A,
IF(ISBLANK(BN2174),"",
IF(AND(NOT(ISERROR(VLOOKUP(BN2174,MonsterTable!$A:$B,MATCH(MonsterTable!$B$1,MonsterTable!$A$1:$B$1,0),0))),OR(ISBLANK(BP2174),ISBLANK(BQ2174))),#N/A,
IFERROR(VLOOKUP(BN2174,MonsterTable!$A:$B,MATCH(MonsterTable!$B$1,MonsterTable!$A$1:$B$1,0),0),
IF(OR(NOT(ISBLANK(BP2174)),ISBLANK(BQ2174)),#N/A,
IF(BN2174="empty","empty",
VLOOKUP(BN2174,MonsterGroupTable!$A:$A,1,0)))))))</f>
        <v/>
      </c>
      <c r="BV2174" s="2" t="str">
        <f>IF(AND(ISBLANK(BU2174),OR(NOT(ISBLANK(BW2174)),NOT(ISBLANK(BX2174)))),#N/A,
IF(ISBLANK(BU2174),"",
IF(AND(NOT(ISERROR(VLOOKUP(BU2174,MonsterTable!$A:$B,MATCH(MonsterTable!$B$1,MonsterTable!$A$1:$B$1,0),0))),OR(ISBLANK(BW2174),ISBLANK(BX2174))),#N/A,
IFERROR(VLOOKUP(BU2174,MonsterTable!$A:$B,MATCH(MonsterTable!$B$1,MonsterTable!$A$1:$B$1,0),0),
IF(OR(NOT(ISBLANK(BW2174)),ISBLANK(BX2174)),#N/A,
IF(BU2174="empty","empty",
VLOOKUP(BU2174,MonsterGroupTable!$A:$A,1,0)))))))</f>
        <v/>
      </c>
      <c r="CC2174" s="2" t="str">
        <f>IF(AND(ISBLANK(CB2174),OR(NOT(ISBLANK(CD2174)),NOT(ISBLANK(CE2174)))),#N/A,
IF(ISBLANK(CB2174),"",
IF(AND(NOT(ISERROR(VLOOKUP(CB2174,MonsterTable!$A:$B,MATCH(MonsterTable!$B$1,MonsterTable!$A$1:$B$1,0),0))),OR(ISBLANK(CD2174),ISBLANK(CE2174))),#N/A,
IFERROR(VLOOKUP(CB2174,MonsterTable!$A:$B,MATCH(MonsterTable!$B$1,MonsterTable!$A$1:$B$1,0),0),
IF(OR(NOT(ISBLANK(CD2174)),ISBLANK(CE2174)),#N/A,
IF(CB2174="empty","empty",
VLOOKUP(CB2174,MonsterGroupTable!$A:$A,1,0)))))))</f>
        <v/>
      </c>
      <c r="CJ2174" s="2" t="str">
        <f>IF(AND(ISBLANK(CI2174),OR(NOT(ISBLANK(CK2174)),NOT(ISBLANK(CL2174)))),#N/A,
IF(ISBLANK(CI2174),"",
IF(AND(NOT(ISERROR(VLOOKUP(CI2174,MonsterTable!$A:$B,MATCH(MonsterTable!$B$1,MonsterTable!$A$1:$B$1,0),0))),OR(ISBLANK(CK2174),ISBLANK(CL2174))),#N/A,
IFERROR(VLOOKUP(CI2174,MonsterTable!$A:$B,MATCH(MonsterTable!$B$1,MonsterTable!$A$1:$B$1,0),0),
IF(OR(NOT(ISBLANK(CK2174)),ISBLANK(CL2174)),#N/A,
IF(CI2174="empty","empty",
VLOOKUP(CI2174,MonsterGroupTable!$A:$A,1,0)))))))</f>
        <v/>
      </c>
    </row>
    <row r="2175" spans="1:88">
      <c r="A2175">
        <v>80018</v>
      </c>
      <c r="B2175">
        <f t="shared" si="92"/>
        <v>1.1000000000000001</v>
      </c>
      <c r="C2175">
        <f t="shared" si="93"/>
        <v>1.1000000000000001</v>
      </c>
      <c r="F2175">
        <v>999999</v>
      </c>
      <c r="G2175">
        <v>999999</v>
      </c>
      <c r="H2175">
        <v>0</v>
      </c>
      <c r="I2175">
        <v>0</v>
      </c>
      <c r="J2175">
        <v>0</v>
      </c>
      <c r="K2175" t="s">
        <v>362</v>
      </c>
      <c r="L2175" t="s">
        <v>364</v>
      </c>
      <c r="M2175" t="s">
        <v>275</v>
      </c>
      <c r="N2175" t="s">
        <v>365</v>
      </c>
      <c r="O2175">
        <v>0</v>
      </c>
      <c r="P2175">
        <v>-4.75</v>
      </c>
      <c r="Q2175">
        <v>0</v>
      </c>
      <c r="R2175">
        <v>4</v>
      </c>
      <c r="S2175">
        <v>0</v>
      </c>
      <c r="T2175">
        <v>0</v>
      </c>
      <c r="U2175">
        <v>-20</v>
      </c>
      <c r="V2175">
        <v>0</v>
      </c>
      <c r="W2175" t="str">
        <f t="shared" si="94"/>
        <v>821,1,0.1,0</v>
      </c>
      <c r="X2175" s="1" t="s">
        <v>153</v>
      </c>
      <c r="Y2175" s="2">
        <f>IF(AND(ISBLANK(X2175),OR(NOT(ISBLANK(Z2175)),NOT(ISBLANK(AA2175)))),#N/A,
IF(ISBLANK(X2175),"",
IF(AND(NOT(ISERROR(VLOOKUP(X2175,MonsterTable!$A:$B,MATCH(MonsterTable!$B$1,MonsterTable!$A$1:$B$1,0),0))),OR(ISBLANK(Z2175),ISBLANK(AA2175))),#N/A,
IFERROR(VLOOKUP(X2175,MonsterTable!$A:$B,MATCH(MonsterTable!$B$1,MonsterTable!$A$1:$B$1,0),0),
IF(OR(NOT(ISBLANK(Z2175)),ISBLANK(AA2175)),#N/A,
IF(X2175="empty","empty",
VLOOKUP(X2175,MonsterGroupTable!$A:$A,1,0)))))))</f>
        <v>821</v>
      </c>
      <c r="Z2175">
        <v>1</v>
      </c>
      <c r="AA2175">
        <v>0.1</v>
      </c>
      <c r="AB2175">
        <v>0</v>
      </c>
      <c r="AF2175" s="2" t="str">
        <f>IF(AND(ISBLANK(AE2175),OR(NOT(ISBLANK(AG2175)),NOT(ISBLANK(AH2175)))),#N/A,
IF(ISBLANK(AE2175),"",
IF(AND(NOT(ISERROR(VLOOKUP(AE2175,MonsterTable!$A:$B,MATCH(MonsterTable!$B$1,MonsterTable!$A$1:$B$1,0),0))),OR(ISBLANK(AG2175),ISBLANK(AH2175))),#N/A,
IFERROR(VLOOKUP(AE2175,MonsterTable!$A:$B,MATCH(MonsterTable!$B$1,MonsterTable!$A$1:$B$1,0),0),
IF(OR(NOT(ISBLANK(AG2175)),ISBLANK(AH2175)),#N/A,
IF(AE2175="empty","empty",
VLOOKUP(AE2175,MonsterGroupTable!$A:$A,1,0)))))))</f>
        <v/>
      </c>
      <c r="AM2175" s="2" t="str">
        <f>IF(AND(ISBLANK(AL2175),OR(NOT(ISBLANK(AN2175)),NOT(ISBLANK(AO2175)))),#N/A,
IF(ISBLANK(AL2175),"",
IF(AND(NOT(ISERROR(VLOOKUP(AL2175,MonsterTable!$A:$B,MATCH(MonsterTable!$B$1,MonsterTable!$A$1:$B$1,0),0))),OR(ISBLANK(AN2175),ISBLANK(AO2175))),#N/A,
IFERROR(VLOOKUP(AL2175,MonsterTable!$A:$B,MATCH(MonsterTable!$B$1,MonsterTable!$A$1:$B$1,0),0),
IF(OR(NOT(ISBLANK(AN2175)),ISBLANK(AO2175)),#N/A,
IF(AL2175="empty","empty",
VLOOKUP(AL2175,MonsterGroupTable!$A:$A,1,0)))))))</f>
        <v/>
      </c>
      <c r="AT2175" s="2" t="str">
        <f>IF(AND(ISBLANK(AS2175),OR(NOT(ISBLANK(AU2175)),NOT(ISBLANK(AV2175)))),#N/A,
IF(ISBLANK(AS2175),"",
IF(AND(NOT(ISERROR(VLOOKUP(AS2175,MonsterTable!$A:$B,MATCH(MonsterTable!$B$1,MonsterTable!$A$1:$B$1,0),0))),OR(ISBLANK(AU2175),ISBLANK(AV2175))),#N/A,
IFERROR(VLOOKUP(AS2175,MonsterTable!$A:$B,MATCH(MonsterTable!$B$1,MonsterTable!$A$1:$B$1,0),0),
IF(OR(NOT(ISBLANK(AU2175)),ISBLANK(AV2175)),#N/A,
IF(AS2175="empty","empty",
VLOOKUP(AS2175,MonsterGroupTable!$A:$A,1,0)))))))</f>
        <v/>
      </c>
      <c r="BA2175" s="2" t="str">
        <f>IF(AND(ISBLANK(AZ2175),OR(NOT(ISBLANK(BB2175)),NOT(ISBLANK(BC2175)))),#N/A,
IF(ISBLANK(AZ2175),"",
IF(AND(NOT(ISERROR(VLOOKUP(AZ2175,MonsterTable!$A:$B,MATCH(MonsterTable!$B$1,MonsterTable!$A$1:$B$1,0),0))),OR(ISBLANK(BB2175),ISBLANK(BC2175))),#N/A,
IFERROR(VLOOKUP(AZ2175,MonsterTable!$A:$B,MATCH(MonsterTable!$B$1,MonsterTable!$A$1:$B$1,0),0),
IF(OR(NOT(ISBLANK(BB2175)),ISBLANK(BC2175)),#N/A,
IF(AZ2175="empty","empty",
VLOOKUP(AZ2175,MonsterGroupTable!$A:$A,1,0)))))))</f>
        <v/>
      </c>
      <c r="BH2175" s="2" t="str">
        <f>IF(AND(ISBLANK(BG2175),OR(NOT(ISBLANK(BI2175)),NOT(ISBLANK(BJ2175)))),#N/A,
IF(ISBLANK(BG2175),"",
IF(AND(NOT(ISERROR(VLOOKUP(BG2175,MonsterTable!$A:$B,MATCH(MonsterTable!$B$1,MonsterTable!$A$1:$B$1,0),0))),OR(ISBLANK(BI2175),ISBLANK(BJ2175))),#N/A,
IFERROR(VLOOKUP(BG2175,MonsterTable!$A:$B,MATCH(MonsterTable!$B$1,MonsterTable!$A$1:$B$1,0),0),
IF(OR(NOT(ISBLANK(BI2175)),ISBLANK(BJ2175)),#N/A,
IF(BG2175="empty","empty",
VLOOKUP(BG2175,MonsterGroupTable!$A:$A,1,0)))))))</f>
        <v/>
      </c>
      <c r="BO2175" s="2" t="str">
        <f>IF(AND(ISBLANK(BN2175),OR(NOT(ISBLANK(BP2175)),NOT(ISBLANK(BQ2175)))),#N/A,
IF(ISBLANK(BN2175),"",
IF(AND(NOT(ISERROR(VLOOKUP(BN2175,MonsterTable!$A:$B,MATCH(MonsterTable!$B$1,MonsterTable!$A$1:$B$1,0),0))),OR(ISBLANK(BP2175),ISBLANK(BQ2175))),#N/A,
IFERROR(VLOOKUP(BN2175,MonsterTable!$A:$B,MATCH(MonsterTable!$B$1,MonsterTable!$A$1:$B$1,0),0),
IF(OR(NOT(ISBLANK(BP2175)),ISBLANK(BQ2175)),#N/A,
IF(BN2175="empty","empty",
VLOOKUP(BN2175,MonsterGroupTable!$A:$A,1,0)))))))</f>
        <v/>
      </c>
      <c r="BV2175" s="2" t="str">
        <f>IF(AND(ISBLANK(BU2175),OR(NOT(ISBLANK(BW2175)),NOT(ISBLANK(BX2175)))),#N/A,
IF(ISBLANK(BU2175),"",
IF(AND(NOT(ISERROR(VLOOKUP(BU2175,MonsterTable!$A:$B,MATCH(MonsterTable!$B$1,MonsterTable!$A$1:$B$1,0),0))),OR(ISBLANK(BW2175),ISBLANK(BX2175))),#N/A,
IFERROR(VLOOKUP(BU2175,MonsterTable!$A:$B,MATCH(MonsterTable!$B$1,MonsterTable!$A$1:$B$1,0),0),
IF(OR(NOT(ISBLANK(BW2175)),ISBLANK(BX2175)),#N/A,
IF(BU2175="empty","empty",
VLOOKUP(BU2175,MonsterGroupTable!$A:$A,1,0)))))))</f>
        <v/>
      </c>
      <c r="CC2175" s="2" t="str">
        <f>IF(AND(ISBLANK(CB2175),OR(NOT(ISBLANK(CD2175)),NOT(ISBLANK(CE2175)))),#N/A,
IF(ISBLANK(CB2175),"",
IF(AND(NOT(ISERROR(VLOOKUP(CB2175,MonsterTable!$A:$B,MATCH(MonsterTable!$B$1,MonsterTable!$A$1:$B$1,0),0))),OR(ISBLANK(CD2175),ISBLANK(CE2175))),#N/A,
IFERROR(VLOOKUP(CB2175,MonsterTable!$A:$B,MATCH(MonsterTable!$B$1,MonsterTable!$A$1:$B$1,0),0),
IF(OR(NOT(ISBLANK(CD2175)),ISBLANK(CE2175)),#N/A,
IF(CB2175="empty","empty",
VLOOKUP(CB2175,MonsterGroupTable!$A:$A,1,0)))))))</f>
        <v/>
      </c>
      <c r="CJ2175" s="2" t="str">
        <f>IF(AND(ISBLANK(CI2175),OR(NOT(ISBLANK(CK2175)),NOT(ISBLANK(CL2175)))),#N/A,
IF(ISBLANK(CI2175),"",
IF(AND(NOT(ISERROR(VLOOKUP(CI2175,MonsterTable!$A:$B,MATCH(MonsterTable!$B$1,MonsterTable!$A$1:$B$1,0),0))),OR(ISBLANK(CK2175),ISBLANK(CL2175))),#N/A,
IFERROR(VLOOKUP(CI2175,MonsterTable!$A:$B,MATCH(MonsterTable!$B$1,MonsterTable!$A$1:$B$1,0),0),
IF(OR(NOT(ISBLANK(CK2175)),ISBLANK(CL2175)),#N/A,
IF(CI2175="empty","empty",
VLOOKUP(CI2175,MonsterGroupTable!$A:$A,1,0)))))))</f>
        <v/>
      </c>
    </row>
    <row r="2176" spans="1:88">
      <c r="A2176">
        <v>80019</v>
      </c>
      <c r="B2176">
        <f t="shared" si="92"/>
        <v>1.1000000000000001</v>
      </c>
      <c r="C2176">
        <f t="shared" si="93"/>
        <v>1.1000000000000001</v>
      </c>
      <c r="F2176">
        <v>999999</v>
      </c>
      <c r="G2176">
        <v>999999</v>
      </c>
      <c r="H2176">
        <v>0</v>
      </c>
      <c r="I2176">
        <v>0</v>
      </c>
      <c r="J2176">
        <v>0</v>
      </c>
      <c r="K2176" t="s">
        <v>362</v>
      </c>
      <c r="L2176" t="s">
        <v>366</v>
      </c>
      <c r="M2176" t="s">
        <v>275</v>
      </c>
      <c r="N2176" t="s">
        <v>276</v>
      </c>
      <c r="O2176">
        <v>0</v>
      </c>
      <c r="P2176">
        <v>-4.75</v>
      </c>
      <c r="Q2176">
        <v>0</v>
      </c>
      <c r="R2176">
        <v>4</v>
      </c>
      <c r="S2176">
        <v>0</v>
      </c>
      <c r="T2176">
        <v>0</v>
      </c>
      <c r="U2176">
        <v>-20</v>
      </c>
      <c r="V2176">
        <v>0</v>
      </c>
      <c r="W2176" t="str">
        <f t="shared" si="94"/>
        <v>822,1,0.1,0</v>
      </c>
      <c r="X2176" s="1" t="s">
        <v>154</v>
      </c>
      <c r="Y2176" s="2">
        <f>IF(AND(ISBLANK(X2176),OR(NOT(ISBLANK(Z2176)),NOT(ISBLANK(AA2176)))),#N/A,
IF(ISBLANK(X2176),"",
IF(AND(NOT(ISERROR(VLOOKUP(X2176,MonsterTable!$A:$B,MATCH(MonsterTable!$B$1,MonsterTable!$A$1:$B$1,0),0))),OR(ISBLANK(Z2176),ISBLANK(AA2176))),#N/A,
IFERROR(VLOOKUP(X2176,MonsterTable!$A:$B,MATCH(MonsterTable!$B$1,MonsterTable!$A$1:$B$1,0),0),
IF(OR(NOT(ISBLANK(Z2176)),ISBLANK(AA2176)),#N/A,
IF(X2176="empty","empty",
VLOOKUP(X2176,MonsterGroupTable!$A:$A,1,0)))))))</f>
        <v>822</v>
      </c>
      <c r="Z2176">
        <v>1</v>
      </c>
      <c r="AA2176">
        <v>0.1</v>
      </c>
      <c r="AB2176">
        <v>0</v>
      </c>
      <c r="AF2176" s="2" t="str">
        <f>IF(AND(ISBLANK(AE2176),OR(NOT(ISBLANK(AG2176)),NOT(ISBLANK(AH2176)))),#N/A,
IF(ISBLANK(AE2176),"",
IF(AND(NOT(ISERROR(VLOOKUP(AE2176,MonsterTable!$A:$B,MATCH(MonsterTable!$B$1,MonsterTable!$A$1:$B$1,0),0))),OR(ISBLANK(AG2176),ISBLANK(AH2176))),#N/A,
IFERROR(VLOOKUP(AE2176,MonsterTable!$A:$B,MATCH(MonsterTable!$B$1,MonsterTable!$A$1:$B$1,0),0),
IF(OR(NOT(ISBLANK(AG2176)),ISBLANK(AH2176)),#N/A,
IF(AE2176="empty","empty",
VLOOKUP(AE2176,MonsterGroupTable!$A:$A,1,0)))))))</f>
        <v/>
      </c>
      <c r="AM2176" s="2" t="str">
        <f>IF(AND(ISBLANK(AL2176),OR(NOT(ISBLANK(AN2176)),NOT(ISBLANK(AO2176)))),#N/A,
IF(ISBLANK(AL2176),"",
IF(AND(NOT(ISERROR(VLOOKUP(AL2176,MonsterTable!$A:$B,MATCH(MonsterTable!$B$1,MonsterTable!$A$1:$B$1,0),0))),OR(ISBLANK(AN2176),ISBLANK(AO2176))),#N/A,
IFERROR(VLOOKUP(AL2176,MonsterTable!$A:$B,MATCH(MonsterTable!$B$1,MonsterTable!$A$1:$B$1,0),0),
IF(OR(NOT(ISBLANK(AN2176)),ISBLANK(AO2176)),#N/A,
IF(AL2176="empty","empty",
VLOOKUP(AL2176,MonsterGroupTable!$A:$A,1,0)))))))</f>
        <v/>
      </c>
      <c r="AT2176" s="2" t="str">
        <f>IF(AND(ISBLANK(AS2176),OR(NOT(ISBLANK(AU2176)),NOT(ISBLANK(AV2176)))),#N/A,
IF(ISBLANK(AS2176),"",
IF(AND(NOT(ISERROR(VLOOKUP(AS2176,MonsterTable!$A:$B,MATCH(MonsterTable!$B$1,MonsterTable!$A$1:$B$1,0),0))),OR(ISBLANK(AU2176),ISBLANK(AV2176))),#N/A,
IFERROR(VLOOKUP(AS2176,MonsterTable!$A:$B,MATCH(MonsterTable!$B$1,MonsterTable!$A$1:$B$1,0),0),
IF(OR(NOT(ISBLANK(AU2176)),ISBLANK(AV2176)),#N/A,
IF(AS2176="empty","empty",
VLOOKUP(AS2176,MonsterGroupTable!$A:$A,1,0)))))))</f>
        <v/>
      </c>
      <c r="BA2176" s="2" t="str">
        <f>IF(AND(ISBLANK(AZ2176),OR(NOT(ISBLANK(BB2176)),NOT(ISBLANK(BC2176)))),#N/A,
IF(ISBLANK(AZ2176),"",
IF(AND(NOT(ISERROR(VLOOKUP(AZ2176,MonsterTable!$A:$B,MATCH(MonsterTable!$B$1,MonsterTable!$A$1:$B$1,0),0))),OR(ISBLANK(BB2176),ISBLANK(BC2176))),#N/A,
IFERROR(VLOOKUP(AZ2176,MonsterTable!$A:$B,MATCH(MonsterTable!$B$1,MonsterTable!$A$1:$B$1,0),0),
IF(OR(NOT(ISBLANK(BB2176)),ISBLANK(BC2176)),#N/A,
IF(AZ2176="empty","empty",
VLOOKUP(AZ2176,MonsterGroupTable!$A:$A,1,0)))))))</f>
        <v/>
      </c>
      <c r="BH2176" s="2" t="str">
        <f>IF(AND(ISBLANK(BG2176),OR(NOT(ISBLANK(BI2176)),NOT(ISBLANK(BJ2176)))),#N/A,
IF(ISBLANK(BG2176),"",
IF(AND(NOT(ISERROR(VLOOKUP(BG2176,MonsterTable!$A:$B,MATCH(MonsterTable!$B$1,MonsterTable!$A$1:$B$1,0),0))),OR(ISBLANK(BI2176),ISBLANK(BJ2176))),#N/A,
IFERROR(VLOOKUP(BG2176,MonsterTable!$A:$B,MATCH(MonsterTable!$B$1,MonsterTable!$A$1:$B$1,0),0),
IF(OR(NOT(ISBLANK(BI2176)),ISBLANK(BJ2176)),#N/A,
IF(BG2176="empty","empty",
VLOOKUP(BG2176,MonsterGroupTable!$A:$A,1,0)))))))</f>
        <v/>
      </c>
      <c r="BO2176" s="2" t="str">
        <f>IF(AND(ISBLANK(BN2176),OR(NOT(ISBLANK(BP2176)),NOT(ISBLANK(BQ2176)))),#N/A,
IF(ISBLANK(BN2176),"",
IF(AND(NOT(ISERROR(VLOOKUP(BN2176,MonsterTable!$A:$B,MATCH(MonsterTable!$B$1,MonsterTable!$A$1:$B$1,0),0))),OR(ISBLANK(BP2176),ISBLANK(BQ2176))),#N/A,
IFERROR(VLOOKUP(BN2176,MonsterTable!$A:$B,MATCH(MonsterTable!$B$1,MonsterTable!$A$1:$B$1,0),0),
IF(OR(NOT(ISBLANK(BP2176)),ISBLANK(BQ2176)),#N/A,
IF(BN2176="empty","empty",
VLOOKUP(BN2176,MonsterGroupTable!$A:$A,1,0)))))))</f>
        <v/>
      </c>
      <c r="BV2176" s="2" t="str">
        <f>IF(AND(ISBLANK(BU2176),OR(NOT(ISBLANK(BW2176)),NOT(ISBLANK(BX2176)))),#N/A,
IF(ISBLANK(BU2176),"",
IF(AND(NOT(ISERROR(VLOOKUP(BU2176,MonsterTable!$A:$B,MATCH(MonsterTable!$B$1,MonsterTable!$A$1:$B$1,0),0))),OR(ISBLANK(BW2176),ISBLANK(BX2176))),#N/A,
IFERROR(VLOOKUP(BU2176,MonsterTable!$A:$B,MATCH(MonsterTable!$B$1,MonsterTable!$A$1:$B$1,0),0),
IF(OR(NOT(ISBLANK(BW2176)),ISBLANK(BX2176)),#N/A,
IF(BU2176="empty","empty",
VLOOKUP(BU2176,MonsterGroupTable!$A:$A,1,0)))))))</f>
        <v/>
      </c>
      <c r="CC2176" s="2" t="str">
        <f>IF(AND(ISBLANK(CB2176),OR(NOT(ISBLANK(CD2176)),NOT(ISBLANK(CE2176)))),#N/A,
IF(ISBLANK(CB2176),"",
IF(AND(NOT(ISERROR(VLOOKUP(CB2176,MonsterTable!$A:$B,MATCH(MonsterTable!$B$1,MonsterTable!$A$1:$B$1,0),0))),OR(ISBLANK(CD2176),ISBLANK(CE2176))),#N/A,
IFERROR(VLOOKUP(CB2176,MonsterTable!$A:$B,MATCH(MonsterTable!$B$1,MonsterTable!$A$1:$B$1,0),0),
IF(OR(NOT(ISBLANK(CD2176)),ISBLANK(CE2176)),#N/A,
IF(CB2176="empty","empty",
VLOOKUP(CB2176,MonsterGroupTable!$A:$A,1,0)))))))</f>
        <v/>
      </c>
      <c r="CJ2176" s="2" t="str">
        <f>IF(AND(ISBLANK(CI2176),OR(NOT(ISBLANK(CK2176)),NOT(ISBLANK(CL2176)))),#N/A,
IF(ISBLANK(CI2176),"",
IF(AND(NOT(ISERROR(VLOOKUP(CI2176,MonsterTable!$A:$B,MATCH(MonsterTable!$B$1,MonsterTable!$A$1:$B$1,0),0))),OR(ISBLANK(CK2176),ISBLANK(CL2176))),#N/A,
IFERROR(VLOOKUP(CI2176,MonsterTable!$A:$B,MATCH(MonsterTable!$B$1,MonsterTable!$A$1:$B$1,0),0),
IF(OR(NOT(ISBLANK(CK2176)),ISBLANK(CL2176)),#N/A,
IF(CI2176="empty","empty",
VLOOKUP(CI2176,MonsterGroupTable!$A:$A,1,0)))))))</f>
        <v/>
      </c>
    </row>
    <row r="2177" spans="1:88">
      <c r="A2177">
        <v>80020</v>
      </c>
      <c r="B2177">
        <f t="shared" si="92"/>
        <v>1.2</v>
      </c>
      <c r="C2177">
        <f t="shared" si="93"/>
        <v>1.1000000000000001</v>
      </c>
      <c r="F2177">
        <v>999999</v>
      </c>
      <c r="G2177">
        <v>999999</v>
      </c>
      <c r="H2177">
        <v>0</v>
      </c>
      <c r="I2177">
        <v>0</v>
      </c>
      <c r="J2177">
        <v>0</v>
      </c>
      <c r="K2177" t="s">
        <v>362</v>
      </c>
      <c r="L2177" t="s">
        <v>367</v>
      </c>
      <c r="M2177" t="s">
        <v>275</v>
      </c>
      <c r="N2177" t="s">
        <v>276</v>
      </c>
      <c r="O2177">
        <v>0</v>
      </c>
      <c r="P2177">
        <v>-4.75</v>
      </c>
      <c r="Q2177">
        <v>0</v>
      </c>
      <c r="R2177">
        <v>4</v>
      </c>
      <c r="S2177">
        <v>0</v>
      </c>
      <c r="T2177">
        <v>0</v>
      </c>
      <c r="U2177">
        <v>-20</v>
      </c>
      <c r="V2177">
        <v>0</v>
      </c>
      <c r="W2177" t="str">
        <f t="shared" si="94"/>
        <v>823,1,0.1,0</v>
      </c>
      <c r="X2177" s="1" t="s">
        <v>155</v>
      </c>
      <c r="Y2177" s="2">
        <f>IF(AND(ISBLANK(X2177),OR(NOT(ISBLANK(Z2177)),NOT(ISBLANK(AA2177)))),#N/A,
IF(ISBLANK(X2177),"",
IF(AND(NOT(ISERROR(VLOOKUP(X2177,MonsterTable!$A:$B,MATCH(MonsterTable!$B$1,MonsterTable!$A$1:$B$1,0),0))),OR(ISBLANK(Z2177),ISBLANK(AA2177))),#N/A,
IFERROR(VLOOKUP(X2177,MonsterTable!$A:$B,MATCH(MonsterTable!$B$1,MonsterTable!$A$1:$B$1,0),0),
IF(OR(NOT(ISBLANK(Z2177)),ISBLANK(AA2177)),#N/A,
IF(X2177="empty","empty",
VLOOKUP(X2177,MonsterGroupTable!$A:$A,1,0)))))))</f>
        <v>823</v>
      </c>
      <c r="Z2177">
        <v>1</v>
      </c>
      <c r="AA2177">
        <v>0.1</v>
      </c>
      <c r="AB2177">
        <v>0</v>
      </c>
      <c r="AF2177" s="2" t="str">
        <f>IF(AND(ISBLANK(AE2177),OR(NOT(ISBLANK(AG2177)),NOT(ISBLANK(AH2177)))),#N/A,
IF(ISBLANK(AE2177),"",
IF(AND(NOT(ISERROR(VLOOKUP(AE2177,MonsterTable!$A:$B,MATCH(MonsterTable!$B$1,MonsterTable!$A$1:$B$1,0),0))),OR(ISBLANK(AG2177),ISBLANK(AH2177))),#N/A,
IFERROR(VLOOKUP(AE2177,MonsterTable!$A:$B,MATCH(MonsterTable!$B$1,MonsterTable!$A$1:$B$1,0),0),
IF(OR(NOT(ISBLANK(AG2177)),ISBLANK(AH2177)),#N/A,
IF(AE2177="empty","empty",
VLOOKUP(AE2177,MonsterGroupTable!$A:$A,1,0)))))))</f>
        <v/>
      </c>
      <c r="AM2177" s="2" t="str">
        <f>IF(AND(ISBLANK(AL2177),OR(NOT(ISBLANK(AN2177)),NOT(ISBLANK(AO2177)))),#N/A,
IF(ISBLANK(AL2177),"",
IF(AND(NOT(ISERROR(VLOOKUP(AL2177,MonsterTable!$A:$B,MATCH(MonsterTable!$B$1,MonsterTable!$A$1:$B$1,0),0))),OR(ISBLANK(AN2177),ISBLANK(AO2177))),#N/A,
IFERROR(VLOOKUP(AL2177,MonsterTable!$A:$B,MATCH(MonsterTable!$B$1,MonsterTable!$A$1:$B$1,0),0),
IF(OR(NOT(ISBLANK(AN2177)),ISBLANK(AO2177)),#N/A,
IF(AL2177="empty","empty",
VLOOKUP(AL2177,MonsterGroupTable!$A:$A,1,0)))))))</f>
        <v/>
      </c>
      <c r="AT2177" s="2" t="str">
        <f>IF(AND(ISBLANK(AS2177),OR(NOT(ISBLANK(AU2177)),NOT(ISBLANK(AV2177)))),#N/A,
IF(ISBLANK(AS2177),"",
IF(AND(NOT(ISERROR(VLOOKUP(AS2177,MonsterTable!$A:$B,MATCH(MonsterTable!$B$1,MonsterTable!$A$1:$B$1,0),0))),OR(ISBLANK(AU2177),ISBLANK(AV2177))),#N/A,
IFERROR(VLOOKUP(AS2177,MonsterTable!$A:$B,MATCH(MonsterTable!$B$1,MonsterTable!$A$1:$B$1,0),0),
IF(OR(NOT(ISBLANK(AU2177)),ISBLANK(AV2177)),#N/A,
IF(AS2177="empty","empty",
VLOOKUP(AS2177,MonsterGroupTable!$A:$A,1,0)))))))</f>
        <v/>
      </c>
      <c r="BA2177" s="2" t="str">
        <f>IF(AND(ISBLANK(AZ2177),OR(NOT(ISBLANK(BB2177)),NOT(ISBLANK(BC2177)))),#N/A,
IF(ISBLANK(AZ2177),"",
IF(AND(NOT(ISERROR(VLOOKUP(AZ2177,MonsterTable!$A:$B,MATCH(MonsterTable!$B$1,MonsterTable!$A$1:$B$1,0),0))),OR(ISBLANK(BB2177),ISBLANK(BC2177))),#N/A,
IFERROR(VLOOKUP(AZ2177,MonsterTable!$A:$B,MATCH(MonsterTable!$B$1,MonsterTable!$A$1:$B$1,0),0),
IF(OR(NOT(ISBLANK(BB2177)),ISBLANK(BC2177)),#N/A,
IF(AZ2177="empty","empty",
VLOOKUP(AZ2177,MonsterGroupTable!$A:$A,1,0)))))))</f>
        <v/>
      </c>
      <c r="BH2177" s="2" t="str">
        <f>IF(AND(ISBLANK(BG2177),OR(NOT(ISBLANK(BI2177)),NOT(ISBLANK(BJ2177)))),#N/A,
IF(ISBLANK(BG2177),"",
IF(AND(NOT(ISERROR(VLOOKUP(BG2177,MonsterTable!$A:$B,MATCH(MonsterTable!$B$1,MonsterTable!$A$1:$B$1,0),0))),OR(ISBLANK(BI2177),ISBLANK(BJ2177))),#N/A,
IFERROR(VLOOKUP(BG2177,MonsterTable!$A:$B,MATCH(MonsterTable!$B$1,MonsterTable!$A$1:$B$1,0),0),
IF(OR(NOT(ISBLANK(BI2177)),ISBLANK(BJ2177)),#N/A,
IF(BG2177="empty","empty",
VLOOKUP(BG2177,MonsterGroupTable!$A:$A,1,0)))))))</f>
        <v/>
      </c>
      <c r="BO2177" s="2" t="str">
        <f>IF(AND(ISBLANK(BN2177),OR(NOT(ISBLANK(BP2177)),NOT(ISBLANK(BQ2177)))),#N/A,
IF(ISBLANK(BN2177),"",
IF(AND(NOT(ISERROR(VLOOKUP(BN2177,MonsterTable!$A:$B,MATCH(MonsterTable!$B$1,MonsterTable!$A$1:$B$1,0),0))),OR(ISBLANK(BP2177),ISBLANK(BQ2177))),#N/A,
IFERROR(VLOOKUP(BN2177,MonsterTable!$A:$B,MATCH(MonsterTable!$B$1,MonsterTable!$A$1:$B$1,0),0),
IF(OR(NOT(ISBLANK(BP2177)),ISBLANK(BQ2177)),#N/A,
IF(BN2177="empty","empty",
VLOOKUP(BN2177,MonsterGroupTable!$A:$A,1,0)))))))</f>
        <v/>
      </c>
      <c r="BV2177" s="2" t="str">
        <f>IF(AND(ISBLANK(BU2177),OR(NOT(ISBLANK(BW2177)),NOT(ISBLANK(BX2177)))),#N/A,
IF(ISBLANK(BU2177),"",
IF(AND(NOT(ISERROR(VLOOKUP(BU2177,MonsterTable!$A:$B,MATCH(MonsterTable!$B$1,MonsterTable!$A$1:$B$1,0),0))),OR(ISBLANK(BW2177),ISBLANK(BX2177))),#N/A,
IFERROR(VLOOKUP(BU2177,MonsterTable!$A:$B,MATCH(MonsterTable!$B$1,MonsterTable!$A$1:$B$1,0),0),
IF(OR(NOT(ISBLANK(BW2177)),ISBLANK(BX2177)),#N/A,
IF(BU2177="empty","empty",
VLOOKUP(BU2177,MonsterGroupTable!$A:$A,1,0)))))))</f>
        <v/>
      </c>
      <c r="CC2177" s="2" t="str">
        <f>IF(AND(ISBLANK(CB2177),OR(NOT(ISBLANK(CD2177)),NOT(ISBLANK(CE2177)))),#N/A,
IF(ISBLANK(CB2177),"",
IF(AND(NOT(ISERROR(VLOOKUP(CB2177,MonsterTable!$A:$B,MATCH(MonsterTable!$B$1,MonsterTable!$A$1:$B$1,0),0))),OR(ISBLANK(CD2177),ISBLANK(CE2177))),#N/A,
IFERROR(VLOOKUP(CB2177,MonsterTable!$A:$B,MATCH(MonsterTable!$B$1,MonsterTable!$A$1:$B$1,0),0),
IF(OR(NOT(ISBLANK(CD2177)),ISBLANK(CE2177)),#N/A,
IF(CB2177="empty","empty",
VLOOKUP(CB2177,MonsterGroupTable!$A:$A,1,0)))))))</f>
        <v/>
      </c>
      <c r="CJ2177" s="2" t="str">
        <f>IF(AND(ISBLANK(CI2177),OR(NOT(ISBLANK(CK2177)),NOT(ISBLANK(CL2177)))),#N/A,
IF(ISBLANK(CI2177),"",
IF(AND(NOT(ISERROR(VLOOKUP(CI2177,MonsterTable!$A:$B,MATCH(MonsterTable!$B$1,MonsterTable!$A$1:$B$1,0),0))),OR(ISBLANK(CK2177),ISBLANK(CL2177))),#N/A,
IFERROR(VLOOKUP(CI2177,MonsterTable!$A:$B,MATCH(MonsterTable!$B$1,MonsterTable!$A$1:$B$1,0),0),
IF(OR(NOT(ISBLANK(CK2177)),ISBLANK(CL2177)),#N/A,
IF(CI2177="empty","empty",
VLOOKUP(CI2177,MonsterGroupTable!$A:$A,1,0)))))))</f>
        <v/>
      </c>
    </row>
    <row r="2178" spans="1:88">
      <c r="A2178">
        <v>80021</v>
      </c>
      <c r="B2178">
        <f t="shared" si="92"/>
        <v>1.1000000000000001</v>
      </c>
      <c r="C2178">
        <f t="shared" si="93"/>
        <v>1.1000000000000001</v>
      </c>
      <c r="F2178">
        <v>999999</v>
      </c>
      <c r="G2178">
        <v>999999</v>
      </c>
      <c r="H2178">
        <v>0</v>
      </c>
      <c r="I2178">
        <v>0</v>
      </c>
      <c r="J2178">
        <v>0</v>
      </c>
      <c r="K2178" t="s">
        <v>362</v>
      </c>
      <c r="L2178" t="s">
        <v>368</v>
      </c>
      <c r="M2178" t="s">
        <v>275</v>
      </c>
      <c r="N2178" t="s">
        <v>276</v>
      </c>
      <c r="O2178">
        <v>0</v>
      </c>
      <c r="P2178">
        <v>-4.75</v>
      </c>
      <c r="Q2178">
        <v>0</v>
      </c>
      <c r="R2178">
        <v>4</v>
      </c>
      <c r="S2178">
        <v>0</v>
      </c>
      <c r="T2178">
        <v>0</v>
      </c>
      <c r="U2178">
        <v>-20</v>
      </c>
      <c r="V2178">
        <v>0</v>
      </c>
      <c r="W2178" t="str">
        <f t="shared" si="94"/>
        <v>824,1,0.1,0</v>
      </c>
      <c r="X2178" s="1" t="s">
        <v>156</v>
      </c>
      <c r="Y2178" s="2">
        <f>IF(AND(ISBLANK(X2178),OR(NOT(ISBLANK(Z2178)),NOT(ISBLANK(AA2178)))),#N/A,
IF(ISBLANK(X2178),"",
IF(AND(NOT(ISERROR(VLOOKUP(X2178,MonsterTable!$A:$B,MATCH(MonsterTable!$B$1,MonsterTable!$A$1:$B$1,0),0))),OR(ISBLANK(Z2178),ISBLANK(AA2178))),#N/A,
IFERROR(VLOOKUP(X2178,MonsterTable!$A:$B,MATCH(MonsterTable!$B$1,MonsterTable!$A$1:$B$1,0),0),
IF(OR(NOT(ISBLANK(Z2178)),ISBLANK(AA2178)),#N/A,
IF(X2178="empty","empty",
VLOOKUP(X2178,MonsterGroupTable!$A:$A,1,0)))))))</f>
        <v>824</v>
      </c>
      <c r="Z2178">
        <v>1</v>
      </c>
      <c r="AA2178">
        <v>0.1</v>
      </c>
      <c r="AB2178">
        <v>0</v>
      </c>
      <c r="AF2178" s="2" t="str">
        <f>IF(AND(ISBLANK(AE2178),OR(NOT(ISBLANK(AG2178)),NOT(ISBLANK(AH2178)))),#N/A,
IF(ISBLANK(AE2178),"",
IF(AND(NOT(ISERROR(VLOOKUP(AE2178,MonsterTable!$A:$B,MATCH(MonsterTable!$B$1,MonsterTable!$A$1:$B$1,0),0))),OR(ISBLANK(AG2178),ISBLANK(AH2178))),#N/A,
IFERROR(VLOOKUP(AE2178,MonsterTable!$A:$B,MATCH(MonsterTable!$B$1,MonsterTable!$A$1:$B$1,0),0),
IF(OR(NOT(ISBLANK(AG2178)),ISBLANK(AH2178)),#N/A,
IF(AE2178="empty","empty",
VLOOKUP(AE2178,MonsterGroupTable!$A:$A,1,0)))))))</f>
        <v/>
      </c>
      <c r="AM2178" s="2" t="str">
        <f>IF(AND(ISBLANK(AL2178),OR(NOT(ISBLANK(AN2178)),NOT(ISBLANK(AO2178)))),#N/A,
IF(ISBLANK(AL2178),"",
IF(AND(NOT(ISERROR(VLOOKUP(AL2178,MonsterTable!$A:$B,MATCH(MonsterTable!$B$1,MonsterTable!$A$1:$B$1,0),0))),OR(ISBLANK(AN2178),ISBLANK(AO2178))),#N/A,
IFERROR(VLOOKUP(AL2178,MonsterTable!$A:$B,MATCH(MonsterTable!$B$1,MonsterTable!$A$1:$B$1,0),0),
IF(OR(NOT(ISBLANK(AN2178)),ISBLANK(AO2178)),#N/A,
IF(AL2178="empty","empty",
VLOOKUP(AL2178,MonsterGroupTable!$A:$A,1,0)))))))</f>
        <v/>
      </c>
      <c r="AT2178" s="2" t="str">
        <f>IF(AND(ISBLANK(AS2178),OR(NOT(ISBLANK(AU2178)),NOT(ISBLANK(AV2178)))),#N/A,
IF(ISBLANK(AS2178),"",
IF(AND(NOT(ISERROR(VLOOKUP(AS2178,MonsterTable!$A:$B,MATCH(MonsterTable!$B$1,MonsterTable!$A$1:$B$1,0),0))),OR(ISBLANK(AU2178),ISBLANK(AV2178))),#N/A,
IFERROR(VLOOKUP(AS2178,MonsterTable!$A:$B,MATCH(MonsterTable!$B$1,MonsterTable!$A$1:$B$1,0),0),
IF(OR(NOT(ISBLANK(AU2178)),ISBLANK(AV2178)),#N/A,
IF(AS2178="empty","empty",
VLOOKUP(AS2178,MonsterGroupTable!$A:$A,1,0)))))))</f>
        <v/>
      </c>
      <c r="BA2178" s="2" t="str">
        <f>IF(AND(ISBLANK(AZ2178),OR(NOT(ISBLANK(BB2178)),NOT(ISBLANK(BC2178)))),#N/A,
IF(ISBLANK(AZ2178),"",
IF(AND(NOT(ISERROR(VLOOKUP(AZ2178,MonsterTable!$A:$B,MATCH(MonsterTable!$B$1,MonsterTable!$A$1:$B$1,0),0))),OR(ISBLANK(BB2178),ISBLANK(BC2178))),#N/A,
IFERROR(VLOOKUP(AZ2178,MonsterTable!$A:$B,MATCH(MonsterTable!$B$1,MonsterTable!$A$1:$B$1,0),0),
IF(OR(NOT(ISBLANK(BB2178)),ISBLANK(BC2178)),#N/A,
IF(AZ2178="empty","empty",
VLOOKUP(AZ2178,MonsterGroupTable!$A:$A,1,0)))))))</f>
        <v/>
      </c>
      <c r="BH2178" s="2" t="str">
        <f>IF(AND(ISBLANK(BG2178),OR(NOT(ISBLANK(BI2178)),NOT(ISBLANK(BJ2178)))),#N/A,
IF(ISBLANK(BG2178),"",
IF(AND(NOT(ISERROR(VLOOKUP(BG2178,MonsterTable!$A:$B,MATCH(MonsterTable!$B$1,MonsterTable!$A$1:$B$1,0),0))),OR(ISBLANK(BI2178),ISBLANK(BJ2178))),#N/A,
IFERROR(VLOOKUP(BG2178,MonsterTable!$A:$B,MATCH(MonsterTable!$B$1,MonsterTable!$A$1:$B$1,0),0),
IF(OR(NOT(ISBLANK(BI2178)),ISBLANK(BJ2178)),#N/A,
IF(BG2178="empty","empty",
VLOOKUP(BG2178,MonsterGroupTable!$A:$A,1,0)))))))</f>
        <v/>
      </c>
      <c r="BO2178" s="2" t="str">
        <f>IF(AND(ISBLANK(BN2178),OR(NOT(ISBLANK(BP2178)),NOT(ISBLANK(BQ2178)))),#N/A,
IF(ISBLANK(BN2178),"",
IF(AND(NOT(ISERROR(VLOOKUP(BN2178,MonsterTable!$A:$B,MATCH(MonsterTable!$B$1,MonsterTable!$A$1:$B$1,0),0))),OR(ISBLANK(BP2178),ISBLANK(BQ2178))),#N/A,
IFERROR(VLOOKUP(BN2178,MonsterTable!$A:$B,MATCH(MonsterTable!$B$1,MonsterTable!$A$1:$B$1,0),0),
IF(OR(NOT(ISBLANK(BP2178)),ISBLANK(BQ2178)),#N/A,
IF(BN2178="empty","empty",
VLOOKUP(BN2178,MonsterGroupTable!$A:$A,1,0)))))))</f>
        <v/>
      </c>
      <c r="BV2178" s="2" t="str">
        <f>IF(AND(ISBLANK(BU2178),OR(NOT(ISBLANK(BW2178)),NOT(ISBLANK(BX2178)))),#N/A,
IF(ISBLANK(BU2178),"",
IF(AND(NOT(ISERROR(VLOOKUP(BU2178,MonsterTable!$A:$B,MATCH(MonsterTable!$B$1,MonsterTable!$A$1:$B$1,0),0))),OR(ISBLANK(BW2178),ISBLANK(BX2178))),#N/A,
IFERROR(VLOOKUP(BU2178,MonsterTable!$A:$B,MATCH(MonsterTable!$B$1,MonsterTable!$A$1:$B$1,0),0),
IF(OR(NOT(ISBLANK(BW2178)),ISBLANK(BX2178)),#N/A,
IF(BU2178="empty","empty",
VLOOKUP(BU2178,MonsterGroupTable!$A:$A,1,0)))))))</f>
        <v/>
      </c>
      <c r="CC2178" s="2" t="str">
        <f>IF(AND(ISBLANK(CB2178),OR(NOT(ISBLANK(CD2178)),NOT(ISBLANK(CE2178)))),#N/A,
IF(ISBLANK(CB2178),"",
IF(AND(NOT(ISERROR(VLOOKUP(CB2178,MonsterTable!$A:$B,MATCH(MonsterTable!$B$1,MonsterTable!$A$1:$B$1,0),0))),OR(ISBLANK(CD2178),ISBLANK(CE2178))),#N/A,
IFERROR(VLOOKUP(CB2178,MonsterTable!$A:$B,MATCH(MonsterTable!$B$1,MonsterTable!$A$1:$B$1,0),0),
IF(OR(NOT(ISBLANK(CD2178)),ISBLANK(CE2178)),#N/A,
IF(CB2178="empty","empty",
VLOOKUP(CB2178,MonsterGroupTable!$A:$A,1,0)))))))</f>
        <v/>
      </c>
      <c r="CJ2178" s="2" t="str">
        <f>IF(AND(ISBLANK(CI2178),OR(NOT(ISBLANK(CK2178)),NOT(ISBLANK(CL2178)))),#N/A,
IF(ISBLANK(CI2178),"",
IF(AND(NOT(ISERROR(VLOOKUP(CI2178,MonsterTable!$A:$B,MATCH(MonsterTable!$B$1,MonsterTable!$A$1:$B$1,0),0))),OR(ISBLANK(CK2178),ISBLANK(CL2178))),#N/A,
IFERROR(VLOOKUP(CI2178,MonsterTable!$A:$B,MATCH(MonsterTable!$B$1,MonsterTable!$A$1:$B$1,0),0),
IF(OR(NOT(ISBLANK(CK2178)),ISBLANK(CL2178)),#N/A,
IF(CI2178="empty","empty",
VLOOKUP(CI2178,MonsterGroupTable!$A:$A,1,0)))))))</f>
        <v/>
      </c>
    </row>
    <row r="2179" spans="1:88">
      <c r="A2179">
        <v>80022</v>
      </c>
      <c r="B2179">
        <f t="shared" si="92"/>
        <v>1.1000000000000001</v>
      </c>
      <c r="C2179">
        <f t="shared" si="93"/>
        <v>1.1000000000000001</v>
      </c>
      <c r="F2179">
        <v>999999</v>
      </c>
      <c r="G2179">
        <v>999999</v>
      </c>
      <c r="H2179">
        <v>0</v>
      </c>
      <c r="I2179">
        <v>0</v>
      </c>
      <c r="J2179">
        <v>0</v>
      </c>
      <c r="K2179" t="s">
        <v>362</v>
      </c>
      <c r="L2179" t="s">
        <v>369</v>
      </c>
      <c r="M2179" t="s">
        <v>275</v>
      </c>
      <c r="N2179" t="s">
        <v>370</v>
      </c>
      <c r="O2179">
        <v>0</v>
      </c>
      <c r="P2179">
        <v>-4.75</v>
      </c>
      <c r="Q2179">
        <v>0</v>
      </c>
      <c r="R2179">
        <v>4</v>
      </c>
      <c r="S2179">
        <v>0</v>
      </c>
      <c r="T2179">
        <v>0</v>
      </c>
      <c r="U2179">
        <v>-20</v>
      </c>
      <c r="V2179">
        <v>0</v>
      </c>
      <c r="W2179" t="str">
        <f t="shared" si="94"/>
        <v>825,1,0.1,1,3,2,826,1,0.1,1,-3,2</v>
      </c>
      <c r="X2179" s="1" t="s">
        <v>157</v>
      </c>
      <c r="Y2179" s="2">
        <f>IF(AND(ISBLANK(X2179),OR(NOT(ISBLANK(Z2179)),NOT(ISBLANK(AA2179)))),#N/A,
IF(ISBLANK(X2179),"",
IF(AND(NOT(ISERROR(VLOOKUP(X2179,MonsterTable!$A:$B,MATCH(MonsterTable!$B$1,MonsterTable!$A$1:$B$1,0),0))),OR(ISBLANK(Z2179),ISBLANK(AA2179))),#N/A,
IFERROR(VLOOKUP(X2179,MonsterTable!$A:$B,MATCH(MonsterTable!$B$1,MonsterTable!$A$1:$B$1,0),0),
IF(OR(NOT(ISBLANK(Z2179)),ISBLANK(AA2179)),#N/A,
IF(X2179="empty","empty",
VLOOKUP(X2179,MonsterGroupTable!$A:$A,1,0)))))))</f>
        <v>825</v>
      </c>
      <c r="Z2179">
        <v>1</v>
      </c>
      <c r="AA2179">
        <v>0.1</v>
      </c>
      <c r="AB2179">
        <v>1</v>
      </c>
      <c r="AC2179">
        <v>3</v>
      </c>
      <c r="AD2179">
        <v>2</v>
      </c>
      <c r="AE2179" s="1" t="s">
        <v>371</v>
      </c>
      <c r="AF2179" s="2">
        <f>IF(AND(ISBLANK(AE2179),OR(NOT(ISBLANK(AG2179)),NOT(ISBLANK(AH2179)))),#N/A,
IF(ISBLANK(AE2179),"",
IF(AND(NOT(ISERROR(VLOOKUP(AE2179,MonsterTable!$A:$B,MATCH(MonsterTable!$B$1,MonsterTable!$A$1:$B$1,0),0))),OR(ISBLANK(AG2179),ISBLANK(AH2179))),#N/A,
IFERROR(VLOOKUP(AE2179,MonsterTable!$A:$B,MATCH(MonsterTable!$B$1,MonsterTable!$A$1:$B$1,0),0),
IF(OR(NOT(ISBLANK(AG2179)),ISBLANK(AH2179)),#N/A,
IF(AE2179="empty","empty",
VLOOKUP(AE2179,MonsterGroupTable!$A:$A,1,0)))))))</f>
        <v>826</v>
      </c>
      <c r="AG2179">
        <v>1</v>
      </c>
      <c r="AH2179">
        <v>0.1</v>
      </c>
      <c r="AI2179">
        <v>1</v>
      </c>
      <c r="AJ2179">
        <v>-3</v>
      </c>
      <c r="AK2179">
        <v>2</v>
      </c>
      <c r="AM2179" s="2" t="str">
        <f>IF(AND(ISBLANK(AL2179),OR(NOT(ISBLANK(AN2179)),NOT(ISBLANK(AO2179)))),#N/A,
IF(ISBLANK(AL2179),"",
IF(AND(NOT(ISERROR(VLOOKUP(AL2179,MonsterTable!$A:$B,MATCH(MonsterTable!$B$1,MonsterTable!$A$1:$B$1,0),0))),OR(ISBLANK(AN2179),ISBLANK(AO2179))),#N/A,
IFERROR(VLOOKUP(AL2179,MonsterTable!$A:$B,MATCH(MonsterTable!$B$1,MonsterTable!$A$1:$B$1,0),0),
IF(OR(NOT(ISBLANK(AN2179)),ISBLANK(AO2179)),#N/A,
IF(AL2179="empty","empty",
VLOOKUP(AL2179,MonsterGroupTable!$A:$A,1,0)))))))</f>
        <v/>
      </c>
      <c r="AT2179" s="2" t="str">
        <f>IF(AND(ISBLANK(AS2179),OR(NOT(ISBLANK(AU2179)),NOT(ISBLANK(AV2179)))),#N/A,
IF(ISBLANK(AS2179),"",
IF(AND(NOT(ISERROR(VLOOKUP(AS2179,MonsterTable!$A:$B,MATCH(MonsterTable!$B$1,MonsterTable!$A$1:$B$1,0),0))),OR(ISBLANK(AU2179),ISBLANK(AV2179))),#N/A,
IFERROR(VLOOKUP(AS2179,MonsterTable!$A:$B,MATCH(MonsterTable!$B$1,MonsterTable!$A$1:$B$1,0),0),
IF(OR(NOT(ISBLANK(AU2179)),ISBLANK(AV2179)),#N/A,
IF(AS2179="empty","empty",
VLOOKUP(AS2179,MonsterGroupTable!$A:$A,1,0)))))))</f>
        <v/>
      </c>
      <c r="BA2179" s="2" t="str">
        <f>IF(AND(ISBLANK(AZ2179),OR(NOT(ISBLANK(BB2179)),NOT(ISBLANK(BC2179)))),#N/A,
IF(ISBLANK(AZ2179),"",
IF(AND(NOT(ISERROR(VLOOKUP(AZ2179,MonsterTable!$A:$B,MATCH(MonsterTable!$B$1,MonsterTable!$A$1:$B$1,0),0))),OR(ISBLANK(BB2179),ISBLANK(BC2179))),#N/A,
IFERROR(VLOOKUP(AZ2179,MonsterTable!$A:$B,MATCH(MonsterTable!$B$1,MonsterTable!$A$1:$B$1,0),0),
IF(OR(NOT(ISBLANK(BB2179)),ISBLANK(BC2179)),#N/A,
IF(AZ2179="empty","empty",
VLOOKUP(AZ2179,MonsterGroupTable!$A:$A,1,0)))))))</f>
        <v/>
      </c>
      <c r="BH2179" s="2" t="str">
        <f>IF(AND(ISBLANK(BG2179),OR(NOT(ISBLANK(BI2179)),NOT(ISBLANK(BJ2179)))),#N/A,
IF(ISBLANK(BG2179),"",
IF(AND(NOT(ISERROR(VLOOKUP(BG2179,MonsterTable!$A:$B,MATCH(MonsterTable!$B$1,MonsterTable!$A$1:$B$1,0),0))),OR(ISBLANK(BI2179),ISBLANK(BJ2179))),#N/A,
IFERROR(VLOOKUP(BG2179,MonsterTable!$A:$B,MATCH(MonsterTable!$B$1,MonsterTable!$A$1:$B$1,0),0),
IF(OR(NOT(ISBLANK(BI2179)),ISBLANK(BJ2179)),#N/A,
IF(BG2179="empty","empty",
VLOOKUP(BG2179,MonsterGroupTable!$A:$A,1,0)))))))</f>
        <v/>
      </c>
      <c r="BO2179" s="2" t="str">
        <f>IF(AND(ISBLANK(BN2179),OR(NOT(ISBLANK(BP2179)),NOT(ISBLANK(BQ2179)))),#N/A,
IF(ISBLANK(BN2179),"",
IF(AND(NOT(ISERROR(VLOOKUP(BN2179,MonsterTable!$A:$B,MATCH(MonsterTable!$B$1,MonsterTable!$A$1:$B$1,0),0))),OR(ISBLANK(BP2179),ISBLANK(BQ2179))),#N/A,
IFERROR(VLOOKUP(BN2179,MonsterTable!$A:$B,MATCH(MonsterTable!$B$1,MonsterTable!$A$1:$B$1,0),0),
IF(OR(NOT(ISBLANK(BP2179)),ISBLANK(BQ2179)),#N/A,
IF(BN2179="empty","empty",
VLOOKUP(BN2179,MonsterGroupTable!$A:$A,1,0)))))))</f>
        <v/>
      </c>
      <c r="BV2179" s="2" t="str">
        <f>IF(AND(ISBLANK(BU2179),OR(NOT(ISBLANK(BW2179)),NOT(ISBLANK(BX2179)))),#N/A,
IF(ISBLANK(BU2179),"",
IF(AND(NOT(ISERROR(VLOOKUP(BU2179,MonsterTable!$A:$B,MATCH(MonsterTable!$B$1,MonsterTable!$A$1:$B$1,0),0))),OR(ISBLANK(BW2179),ISBLANK(BX2179))),#N/A,
IFERROR(VLOOKUP(BU2179,MonsterTable!$A:$B,MATCH(MonsterTable!$B$1,MonsterTable!$A$1:$B$1,0),0),
IF(OR(NOT(ISBLANK(BW2179)),ISBLANK(BX2179)),#N/A,
IF(BU2179="empty","empty",
VLOOKUP(BU2179,MonsterGroupTable!$A:$A,1,0)))))))</f>
        <v/>
      </c>
      <c r="CC2179" s="2" t="str">
        <f>IF(AND(ISBLANK(CB2179),OR(NOT(ISBLANK(CD2179)),NOT(ISBLANK(CE2179)))),#N/A,
IF(ISBLANK(CB2179),"",
IF(AND(NOT(ISERROR(VLOOKUP(CB2179,MonsterTable!$A:$B,MATCH(MonsterTable!$B$1,MonsterTable!$A$1:$B$1,0),0))),OR(ISBLANK(CD2179),ISBLANK(CE2179))),#N/A,
IFERROR(VLOOKUP(CB2179,MonsterTable!$A:$B,MATCH(MonsterTable!$B$1,MonsterTable!$A$1:$B$1,0),0),
IF(OR(NOT(ISBLANK(CD2179)),ISBLANK(CE2179)),#N/A,
IF(CB2179="empty","empty",
VLOOKUP(CB2179,MonsterGroupTable!$A:$A,1,0)))))))</f>
        <v/>
      </c>
      <c r="CJ2179" s="2" t="str">
        <f>IF(AND(ISBLANK(CI2179),OR(NOT(ISBLANK(CK2179)),NOT(ISBLANK(CL2179)))),#N/A,
IF(ISBLANK(CI2179),"",
IF(AND(NOT(ISERROR(VLOOKUP(CI2179,MonsterTable!$A:$B,MATCH(MonsterTable!$B$1,MonsterTable!$A$1:$B$1,0),0))),OR(ISBLANK(CK2179),ISBLANK(CL2179))),#N/A,
IFERROR(VLOOKUP(CI2179,MonsterTable!$A:$B,MATCH(MonsterTable!$B$1,MonsterTable!$A$1:$B$1,0),0),
IF(OR(NOT(ISBLANK(CK2179)),ISBLANK(CL2179)),#N/A,
IF(CI2179="empty","empty",
VLOOKUP(CI2179,MonsterGroupTable!$A:$A,1,0)))))))</f>
        <v/>
      </c>
    </row>
    <row r="2180" spans="1:88">
      <c r="A2180">
        <v>80023</v>
      </c>
      <c r="B2180">
        <f t="shared" si="92"/>
        <v>1.1000000000000001</v>
      </c>
      <c r="C2180">
        <f t="shared" si="93"/>
        <v>1.1000000000000001</v>
      </c>
      <c r="F2180">
        <v>999999</v>
      </c>
      <c r="G2180">
        <v>999999</v>
      </c>
      <c r="H2180">
        <v>0</v>
      </c>
      <c r="I2180">
        <v>0</v>
      </c>
      <c r="J2180">
        <v>0</v>
      </c>
      <c r="K2180" t="s">
        <v>362</v>
      </c>
      <c r="L2180" t="s">
        <v>372</v>
      </c>
      <c r="M2180" t="s">
        <v>275</v>
      </c>
      <c r="N2180" t="s">
        <v>276</v>
      </c>
      <c r="O2180">
        <v>0</v>
      </c>
      <c r="P2180">
        <v>-4.75</v>
      </c>
      <c r="Q2180">
        <v>0</v>
      </c>
      <c r="R2180">
        <v>4</v>
      </c>
      <c r="S2180">
        <v>0</v>
      </c>
      <c r="T2180">
        <v>0</v>
      </c>
      <c r="U2180">
        <v>-20</v>
      </c>
      <c r="V2180">
        <v>0</v>
      </c>
      <c r="W2180" t="str">
        <f t="shared" si="94"/>
        <v>827,1,0.1,0</v>
      </c>
      <c r="X2180" s="1" t="s">
        <v>141</v>
      </c>
      <c r="Y2180" s="2">
        <f>IF(AND(ISBLANK(X2180),OR(NOT(ISBLANK(Z2180)),NOT(ISBLANK(AA2180)))),#N/A,
IF(ISBLANK(X2180),"",
IF(AND(NOT(ISERROR(VLOOKUP(X2180,MonsterTable!$A:$B,MATCH(MonsterTable!$B$1,MonsterTable!$A$1:$B$1,0),0))),OR(ISBLANK(Z2180),ISBLANK(AA2180))),#N/A,
IFERROR(VLOOKUP(X2180,MonsterTable!$A:$B,MATCH(MonsterTable!$B$1,MonsterTable!$A$1:$B$1,0),0),
IF(OR(NOT(ISBLANK(Z2180)),ISBLANK(AA2180)),#N/A,
IF(X2180="empty","empty",
VLOOKUP(X2180,MonsterGroupTable!$A:$A,1,0)))))))</f>
        <v>827</v>
      </c>
      <c r="Z2180">
        <v>1</v>
      </c>
      <c r="AA2180">
        <v>0.1</v>
      </c>
      <c r="AB2180">
        <v>0</v>
      </c>
      <c r="AF2180" s="2" t="str">
        <f>IF(AND(ISBLANK(AE2180),OR(NOT(ISBLANK(AG2180)),NOT(ISBLANK(AH2180)))),#N/A,
IF(ISBLANK(AE2180),"",
IF(AND(NOT(ISERROR(VLOOKUP(AE2180,MonsterTable!$A:$B,MATCH(MonsterTable!$B$1,MonsterTable!$A$1:$B$1,0),0))),OR(ISBLANK(AG2180),ISBLANK(AH2180))),#N/A,
IFERROR(VLOOKUP(AE2180,MonsterTable!$A:$B,MATCH(MonsterTable!$B$1,MonsterTable!$A$1:$B$1,0),0),
IF(OR(NOT(ISBLANK(AG2180)),ISBLANK(AH2180)),#N/A,
IF(AE2180="empty","empty",
VLOOKUP(AE2180,MonsterGroupTable!$A:$A,1,0)))))))</f>
        <v/>
      </c>
      <c r="AM2180" s="2" t="str">
        <f>IF(AND(ISBLANK(AL2180),OR(NOT(ISBLANK(AN2180)),NOT(ISBLANK(AO2180)))),#N/A,
IF(ISBLANK(AL2180),"",
IF(AND(NOT(ISERROR(VLOOKUP(AL2180,MonsterTable!$A:$B,MATCH(MonsterTable!$B$1,MonsterTable!$A$1:$B$1,0),0))),OR(ISBLANK(AN2180),ISBLANK(AO2180))),#N/A,
IFERROR(VLOOKUP(AL2180,MonsterTable!$A:$B,MATCH(MonsterTable!$B$1,MonsterTable!$A$1:$B$1,0),0),
IF(OR(NOT(ISBLANK(AN2180)),ISBLANK(AO2180)),#N/A,
IF(AL2180="empty","empty",
VLOOKUP(AL2180,MonsterGroupTable!$A:$A,1,0)))))))</f>
        <v/>
      </c>
      <c r="AT2180" s="2" t="str">
        <f>IF(AND(ISBLANK(AS2180),OR(NOT(ISBLANK(AU2180)),NOT(ISBLANK(AV2180)))),#N/A,
IF(ISBLANK(AS2180),"",
IF(AND(NOT(ISERROR(VLOOKUP(AS2180,MonsterTable!$A:$B,MATCH(MonsterTable!$B$1,MonsterTable!$A$1:$B$1,0),0))),OR(ISBLANK(AU2180),ISBLANK(AV2180))),#N/A,
IFERROR(VLOOKUP(AS2180,MonsterTable!$A:$B,MATCH(MonsterTable!$B$1,MonsterTable!$A$1:$B$1,0),0),
IF(OR(NOT(ISBLANK(AU2180)),ISBLANK(AV2180)),#N/A,
IF(AS2180="empty","empty",
VLOOKUP(AS2180,MonsterGroupTable!$A:$A,1,0)))))))</f>
        <v/>
      </c>
      <c r="BA2180" s="2" t="str">
        <f>IF(AND(ISBLANK(AZ2180),OR(NOT(ISBLANK(BB2180)),NOT(ISBLANK(BC2180)))),#N/A,
IF(ISBLANK(AZ2180),"",
IF(AND(NOT(ISERROR(VLOOKUP(AZ2180,MonsterTable!$A:$B,MATCH(MonsterTable!$B$1,MonsterTable!$A$1:$B$1,0),0))),OR(ISBLANK(BB2180),ISBLANK(BC2180))),#N/A,
IFERROR(VLOOKUP(AZ2180,MonsterTable!$A:$B,MATCH(MonsterTable!$B$1,MonsterTable!$A$1:$B$1,0),0),
IF(OR(NOT(ISBLANK(BB2180)),ISBLANK(BC2180)),#N/A,
IF(AZ2180="empty","empty",
VLOOKUP(AZ2180,MonsterGroupTable!$A:$A,1,0)))))))</f>
        <v/>
      </c>
      <c r="BH2180" s="2" t="str">
        <f>IF(AND(ISBLANK(BG2180),OR(NOT(ISBLANK(BI2180)),NOT(ISBLANK(BJ2180)))),#N/A,
IF(ISBLANK(BG2180),"",
IF(AND(NOT(ISERROR(VLOOKUP(BG2180,MonsterTable!$A:$B,MATCH(MonsterTable!$B$1,MonsterTable!$A$1:$B$1,0),0))),OR(ISBLANK(BI2180),ISBLANK(BJ2180))),#N/A,
IFERROR(VLOOKUP(BG2180,MonsterTable!$A:$B,MATCH(MonsterTable!$B$1,MonsterTable!$A$1:$B$1,0),0),
IF(OR(NOT(ISBLANK(BI2180)),ISBLANK(BJ2180)),#N/A,
IF(BG2180="empty","empty",
VLOOKUP(BG2180,MonsterGroupTable!$A:$A,1,0)))))))</f>
        <v/>
      </c>
      <c r="BO2180" s="2" t="str">
        <f>IF(AND(ISBLANK(BN2180),OR(NOT(ISBLANK(BP2180)),NOT(ISBLANK(BQ2180)))),#N/A,
IF(ISBLANK(BN2180),"",
IF(AND(NOT(ISERROR(VLOOKUP(BN2180,MonsterTable!$A:$B,MATCH(MonsterTable!$B$1,MonsterTable!$A$1:$B$1,0),0))),OR(ISBLANK(BP2180),ISBLANK(BQ2180))),#N/A,
IFERROR(VLOOKUP(BN2180,MonsterTable!$A:$B,MATCH(MonsterTable!$B$1,MonsterTable!$A$1:$B$1,0),0),
IF(OR(NOT(ISBLANK(BP2180)),ISBLANK(BQ2180)),#N/A,
IF(BN2180="empty","empty",
VLOOKUP(BN2180,MonsterGroupTable!$A:$A,1,0)))))))</f>
        <v/>
      </c>
      <c r="BV2180" s="2" t="str">
        <f>IF(AND(ISBLANK(BU2180),OR(NOT(ISBLANK(BW2180)),NOT(ISBLANK(BX2180)))),#N/A,
IF(ISBLANK(BU2180),"",
IF(AND(NOT(ISERROR(VLOOKUP(BU2180,MonsterTable!$A:$B,MATCH(MonsterTable!$B$1,MonsterTable!$A$1:$B$1,0),0))),OR(ISBLANK(BW2180),ISBLANK(BX2180))),#N/A,
IFERROR(VLOOKUP(BU2180,MonsterTable!$A:$B,MATCH(MonsterTable!$B$1,MonsterTable!$A$1:$B$1,0),0),
IF(OR(NOT(ISBLANK(BW2180)),ISBLANK(BX2180)),#N/A,
IF(BU2180="empty","empty",
VLOOKUP(BU2180,MonsterGroupTable!$A:$A,1,0)))))))</f>
        <v/>
      </c>
      <c r="CC2180" s="2" t="str">
        <f>IF(AND(ISBLANK(CB2180),OR(NOT(ISBLANK(CD2180)),NOT(ISBLANK(CE2180)))),#N/A,
IF(ISBLANK(CB2180),"",
IF(AND(NOT(ISERROR(VLOOKUP(CB2180,MonsterTable!$A:$B,MATCH(MonsterTable!$B$1,MonsterTable!$A$1:$B$1,0),0))),OR(ISBLANK(CD2180),ISBLANK(CE2180))),#N/A,
IFERROR(VLOOKUP(CB2180,MonsterTable!$A:$B,MATCH(MonsterTable!$B$1,MonsterTable!$A$1:$B$1,0),0),
IF(OR(NOT(ISBLANK(CD2180)),ISBLANK(CE2180)),#N/A,
IF(CB2180="empty","empty",
VLOOKUP(CB2180,MonsterGroupTable!$A:$A,1,0)))))))</f>
        <v/>
      </c>
      <c r="CJ2180" s="2" t="str">
        <f>IF(AND(ISBLANK(CI2180),OR(NOT(ISBLANK(CK2180)),NOT(ISBLANK(CL2180)))),#N/A,
IF(ISBLANK(CI2180),"",
IF(AND(NOT(ISERROR(VLOOKUP(CI2180,MonsterTable!$A:$B,MATCH(MonsterTable!$B$1,MonsterTable!$A$1:$B$1,0),0))),OR(ISBLANK(CK2180),ISBLANK(CL2180))),#N/A,
IFERROR(VLOOKUP(CI2180,MonsterTable!$A:$B,MATCH(MonsterTable!$B$1,MonsterTable!$A$1:$B$1,0),0),
IF(OR(NOT(ISBLANK(CK2180)),ISBLANK(CL2180)),#N/A,
IF(CI2180="empty","empty",
VLOOKUP(CI2180,MonsterGroupTable!$A:$A,1,0)))))))</f>
        <v/>
      </c>
    </row>
    <row r="2181" spans="1:88">
      <c r="A2181">
        <v>80024</v>
      </c>
      <c r="B2181">
        <f t="shared" si="92"/>
        <v>1.1000000000000001</v>
      </c>
      <c r="C2181">
        <f t="shared" si="93"/>
        <v>1.1000000000000001</v>
      </c>
      <c r="F2181">
        <v>999999</v>
      </c>
      <c r="G2181">
        <v>999999</v>
      </c>
      <c r="H2181">
        <v>0</v>
      </c>
      <c r="I2181">
        <v>0</v>
      </c>
      <c r="J2181">
        <v>0</v>
      </c>
      <c r="K2181" t="s">
        <v>362</v>
      </c>
      <c r="L2181" t="s">
        <v>374</v>
      </c>
      <c r="M2181" t="s">
        <v>275</v>
      </c>
      <c r="N2181" t="s">
        <v>373</v>
      </c>
      <c r="O2181">
        <v>0</v>
      </c>
      <c r="P2181">
        <v>-4.75</v>
      </c>
      <c r="Q2181">
        <v>0</v>
      </c>
      <c r="R2181">
        <v>4</v>
      </c>
      <c r="S2181">
        <v>0</v>
      </c>
      <c r="T2181">
        <v>0</v>
      </c>
      <c r="U2181">
        <v>-20</v>
      </c>
      <c r="V2181">
        <v>0</v>
      </c>
      <c r="W2181" t="str">
        <f t="shared" si="94"/>
        <v>820,1,0.1,0</v>
      </c>
      <c r="X2181" s="1" t="s">
        <v>158</v>
      </c>
      <c r="Y2181" s="2">
        <f>IF(AND(ISBLANK(X2181),OR(NOT(ISBLANK(Z2181)),NOT(ISBLANK(AA2181)))),#N/A,
IF(ISBLANK(X2181),"",
IF(AND(NOT(ISERROR(VLOOKUP(X2181,MonsterTable!$A:$B,MATCH(MonsterTable!$B$1,MonsterTable!$A$1:$B$1,0),0))),OR(ISBLANK(Z2181),ISBLANK(AA2181))),#N/A,
IFERROR(VLOOKUP(X2181,MonsterTable!$A:$B,MATCH(MonsterTable!$B$1,MonsterTable!$A$1:$B$1,0),0),
IF(OR(NOT(ISBLANK(Z2181)),ISBLANK(AA2181)),#N/A,
IF(X2181="empty","empty",
VLOOKUP(X2181,MonsterGroupTable!$A:$A,1,0)))))))</f>
        <v>820</v>
      </c>
      <c r="Z2181">
        <v>1</v>
      </c>
      <c r="AA2181">
        <v>0.1</v>
      </c>
      <c r="AB2181">
        <v>0</v>
      </c>
      <c r="AF2181" s="2" t="str">
        <f>IF(AND(ISBLANK(AE2181),OR(NOT(ISBLANK(AG2181)),NOT(ISBLANK(AH2181)))),#N/A,
IF(ISBLANK(AE2181),"",
IF(AND(NOT(ISERROR(VLOOKUP(AE2181,MonsterTable!$A:$B,MATCH(MonsterTable!$B$1,MonsterTable!$A$1:$B$1,0),0))),OR(ISBLANK(AG2181),ISBLANK(AH2181))),#N/A,
IFERROR(VLOOKUP(AE2181,MonsterTable!$A:$B,MATCH(MonsterTable!$B$1,MonsterTable!$A$1:$B$1,0),0),
IF(OR(NOT(ISBLANK(AG2181)),ISBLANK(AH2181)),#N/A,
IF(AE2181="empty","empty",
VLOOKUP(AE2181,MonsterGroupTable!$A:$A,1,0)))))))</f>
        <v/>
      </c>
      <c r="AM2181" s="2" t="str">
        <f>IF(AND(ISBLANK(AL2181),OR(NOT(ISBLANK(AN2181)),NOT(ISBLANK(AO2181)))),#N/A,
IF(ISBLANK(AL2181),"",
IF(AND(NOT(ISERROR(VLOOKUP(AL2181,MonsterTable!$A:$B,MATCH(MonsterTable!$B$1,MonsterTable!$A$1:$B$1,0),0))),OR(ISBLANK(AN2181),ISBLANK(AO2181))),#N/A,
IFERROR(VLOOKUP(AL2181,MonsterTable!$A:$B,MATCH(MonsterTable!$B$1,MonsterTable!$A$1:$B$1,0),0),
IF(OR(NOT(ISBLANK(AN2181)),ISBLANK(AO2181)),#N/A,
IF(AL2181="empty","empty",
VLOOKUP(AL2181,MonsterGroupTable!$A:$A,1,0)))))))</f>
        <v/>
      </c>
      <c r="AT2181" s="2" t="str">
        <f>IF(AND(ISBLANK(AS2181),OR(NOT(ISBLANK(AU2181)),NOT(ISBLANK(AV2181)))),#N/A,
IF(ISBLANK(AS2181),"",
IF(AND(NOT(ISERROR(VLOOKUP(AS2181,MonsterTable!$A:$B,MATCH(MonsterTable!$B$1,MonsterTable!$A$1:$B$1,0),0))),OR(ISBLANK(AU2181),ISBLANK(AV2181))),#N/A,
IFERROR(VLOOKUP(AS2181,MonsterTable!$A:$B,MATCH(MonsterTable!$B$1,MonsterTable!$A$1:$B$1,0),0),
IF(OR(NOT(ISBLANK(AU2181)),ISBLANK(AV2181)),#N/A,
IF(AS2181="empty","empty",
VLOOKUP(AS2181,MonsterGroupTable!$A:$A,1,0)))))))</f>
        <v/>
      </c>
      <c r="BA2181" s="2" t="str">
        <f>IF(AND(ISBLANK(AZ2181),OR(NOT(ISBLANK(BB2181)),NOT(ISBLANK(BC2181)))),#N/A,
IF(ISBLANK(AZ2181),"",
IF(AND(NOT(ISERROR(VLOOKUP(AZ2181,MonsterTable!$A:$B,MATCH(MonsterTable!$B$1,MonsterTable!$A$1:$B$1,0),0))),OR(ISBLANK(BB2181),ISBLANK(BC2181))),#N/A,
IFERROR(VLOOKUP(AZ2181,MonsterTable!$A:$B,MATCH(MonsterTable!$B$1,MonsterTable!$A$1:$B$1,0),0),
IF(OR(NOT(ISBLANK(BB2181)),ISBLANK(BC2181)),#N/A,
IF(AZ2181="empty","empty",
VLOOKUP(AZ2181,MonsterGroupTable!$A:$A,1,0)))))))</f>
        <v/>
      </c>
      <c r="BH2181" s="2" t="str">
        <f>IF(AND(ISBLANK(BG2181),OR(NOT(ISBLANK(BI2181)),NOT(ISBLANK(BJ2181)))),#N/A,
IF(ISBLANK(BG2181),"",
IF(AND(NOT(ISERROR(VLOOKUP(BG2181,MonsterTable!$A:$B,MATCH(MonsterTable!$B$1,MonsterTable!$A$1:$B$1,0),0))),OR(ISBLANK(BI2181),ISBLANK(BJ2181))),#N/A,
IFERROR(VLOOKUP(BG2181,MonsterTable!$A:$B,MATCH(MonsterTable!$B$1,MonsterTable!$A$1:$B$1,0),0),
IF(OR(NOT(ISBLANK(BI2181)),ISBLANK(BJ2181)),#N/A,
IF(BG2181="empty","empty",
VLOOKUP(BG2181,MonsterGroupTable!$A:$A,1,0)))))))</f>
        <v/>
      </c>
      <c r="BO2181" s="2" t="str">
        <f>IF(AND(ISBLANK(BN2181),OR(NOT(ISBLANK(BP2181)),NOT(ISBLANK(BQ2181)))),#N/A,
IF(ISBLANK(BN2181),"",
IF(AND(NOT(ISERROR(VLOOKUP(BN2181,MonsterTable!$A:$B,MATCH(MonsterTable!$B$1,MonsterTable!$A$1:$B$1,0),0))),OR(ISBLANK(BP2181),ISBLANK(BQ2181))),#N/A,
IFERROR(VLOOKUP(BN2181,MonsterTable!$A:$B,MATCH(MonsterTable!$B$1,MonsterTable!$A$1:$B$1,0),0),
IF(OR(NOT(ISBLANK(BP2181)),ISBLANK(BQ2181)),#N/A,
IF(BN2181="empty","empty",
VLOOKUP(BN2181,MonsterGroupTable!$A:$A,1,0)))))))</f>
        <v/>
      </c>
      <c r="BV2181" s="2" t="str">
        <f>IF(AND(ISBLANK(BU2181),OR(NOT(ISBLANK(BW2181)),NOT(ISBLANK(BX2181)))),#N/A,
IF(ISBLANK(BU2181),"",
IF(AND(NOT(ISERROR(VLOOKUP(BU2181,MonsterTable!$A:$B,MATCH(MonsterTable!$B$1,MonsterTable!$A$1:$B$1,0),0))),OR(ISBLANK(BW2181),ISBLANK(BX2181))),#N/A,
IFERROR(VLOOKUP(BU2181,MonsterTable!$A:$B,MATCH(MonsterTable!$B$1,MonsterTable!$A$1:$B$1,0),0),
IF(OR(NOT(ISBLANK(BW2181)),ISBLANK(BX2181)),#N/A,
IF(BU2181="empty","empty",
VLOOKUP(BU2181,MonsterGroupTable!$A:$A,1,0)))))))</f>
        <v/>
      </c>
      <c r="CC2181" s="2" t="str">
        <f>IF(AND(ISBLANK(CB2181),OR(NOT(ISBLANK(CD2181)),NOT(ISBLANK(CE2181)))),#N/A,
IF(ISBLANK(CB2181),"",
IF(AND(NOT(ISERROR(VLOOKUP(CB2181,MonsterTable!$A:$B,MATCH(MonsterTable!$B$1,MonsterTable!$A$1:$B$1,0),0))),OR(ISBLANK(CD2181),ISBLANK(CE2181))),#N/A,
IFERROR(VLOOKUP(CB2181,MonsterTable!$A:$B,MATCH(MonsterTable!$B$1,MonsterTable!$A$1:$B$1,0),0),
IF(OR(NOT(ISBLANK(CD2181)),ISBLANK(CE2181)),#N/A,
IF(CB2181="empty","empty",
VLOOKUP(CB2181,MonsterGroupTable!$A:$A,1,0)))))))</f>
        <v/>
      </c>
      <c r="CJ2181" s="2" t="str">
        <f>IF(AND(ISBLANK(CI2181),OR(NOT(ISBLANK(CK2181)),NOT(ISBLANK(CL2181)))),#N/A,
IF(ISBLANK(CI2181),"",
IF(AND(NOT(ISERROR(VLOOKUP(CI2181,MonsterTable!$A:$B,MATCH(MonsterTable!$B$1,MonsterTable!$A$1:$B$1,0),0))),OR(ISBLANK(CK2181),ISBLANK(CL2181))),#N/A,
IFERROR(VLOOKUP(CI2181,MonsterTable!$A:$B,MATCH(MonsterTable!$B$1,MonsterTable!$A$1:$B$1,0),0),
IF(OR(NOT(ISBLANK(CK2181)),ISBLANK(CL2181)),#N/A,
IF(CI2181="empty","empty",
VLOOKUP(CI2181,MonsterGroupTable!$A:$A,1,0)))))))</f>
        <v/>
      </c>
    </row>
    <row r="2182" spans="1:88">
      <c r="A2182">
        <v>90100</v>
      </c>
      <c r="B2182">
        <f t="shared" si="92"/>
        <v>1.2</v>
      </c>
      <c r="C2182">
        <f t="shared" si="93"/>
        <v>1.1000000000000001</v>
      </c>
      <c r="F2182">
        <v>90000</v>
      </c>
      <c r="G2182">
        <v>100</v>
      </c>
      <c r="H2182">
        <v>0</v>
      </c>
      <c r="I2182">
        <v>0</v>
      </c>
      <c r="J2182">
        <v>0</v>
      </c>
      <c r="K2182" t="s">
        <v>429</v>
      </c>
      <c r="L2182" t="s">
        <v>430</v>
      </c>
      <c r="M2182" t="s">
        <v>431</v>
      </c>
      <c r="N2182" t="s">
        <v>432</v>
      </c>
      <c r="O2182">
        <v>0</v>
      </c>
      <c r="P2182">
        <v>-4.75</v>
      </c>
      <c r="Q2182">
        <v>-8</v>
      </c>
      <c r="R2182">
        <v>11.5</v>
      </c>
      <c r="S2182">
        <v>-9</v>
      </c>
      <c r="T2182">
        <v>-4</v>
      </c>
      <c r="U2182">
        <v>-20</v>
      </c>
      <c r="V2182">
        <v>0</v>
      </c>
      <c r="W2182" t="str">
        <f t="shared" si="94"/>
        <v>g901,2</v>
      </c>
      <c r="X2182" s="1" t="s">
        <v>433</v>
      </c>
      <c r="Y2182" s="2" t="str">
        <f>IF(AND(ISBLANK(X2182),OR(NOT(ISBLANK(Z2182)),NOT(ISBLANK(AA2182)))),#N/A,
IF(ISBLANK(X2182),"",
IF(AND(NOT(ISERROR(VLOOKUP(X2182,MonsterTable!$A:$B,MATCH(MonsterTable!$B$1,MonsterTable!$A$1:$B$1,0),0))),OR(ISBLANK(Z2182),ISBLANK(AA2182))),#N/A,
IFERROR(VLOOKUP(X2182,MonsterTable!$A:$B,MATCH(MonsterTable!$B$1,MonsterTable!$A$1:$B$1,0),0),
IF(OR(NOT(ISBLANK(Z2182)),ISBLANK(AA2182)),#N/A,
IF(X2182="empty","empty",
VLOOKUP(X2182,MonsterGroupTable!$A:$A,1,0)))))))</f>
        <v>g901</v>
      </c>
      <c r="AA2182">
        <v>2</v>
      </c>
      <c r="AF2182" s="2" t="str">
        <f>IF(AND(ISBLANK(AE2182),OR(NOT(ISBLANK(AG2182)),NOT(ISBLANK(AH2182)))),#N/A,
IF(ISBLANK(AE2182),"",
IF(AND(NOT(ISERROR(VLOOKUP(AE2182,MonsterTable!$A:$B,MATCH(MonsterTable!$B$1,MonsterTable!$A$1:$B$1,0),0))),OR(ISBLANK(AG2182),ISBLANK(AH2182))),#N/A,
IFERROR(VLOOKUP(AE2182,MonsterTable!$A:$B,MATCH(MonsterTable!$B$1,MonsterTable!$A$1:$B$1,0),0),
IF(OR(NOT(ISBLANK(AG2182)),ISBLANK(AH2182)),#N/A,
IF(AE2182="empty","empty",
VLOOKUP(AE2182,MonsterGroupTable!$A:$A,1,0)))))))</f>
        <v/>
      </c>
      <c r="AM2182" s="2" t="str">
        <f>IF(AND(ISBLANK(AL2182),OR(NOT(ISBLANK(AN2182)),NOT(ISBLANK(AO2182)))),#N/A,
IF(ISBLANK(AL2182),"",
IF(AND(NOT(ISERROR(VLOOKUP(AL2182,MonsterTable!$A:$B,MATCH(MonsterTable!$B$1,MonsterTable!$A$1:$B$1,0),0))),OR(ISBLANK(AN2182),ISBLANK(AO2182))),#N/A,
IFERROR(VLOOKUP(AL2182,MonsterTable!$A:$B,MATCH(MonsterTable!$B$1,MonsterTable!$A$1:$B$1,0),0),
IF(OR(NOT(ISBLANK(AN2182)),ISBLANK(AO2182)),#N/A,
IF(AL2182="empty","empty",
VLOOKUP(AL2182,MonsterGroupTable!$A:$A,1,0)))))))</f>
        <v/>
      </c>
      <c r="AT2182" s="2" t="str">
        <f>IF(AND(ISBLANK(AS2182),OR(NOT(ISBLANK(AU2182)),NOT(ISBLANK(AV2182)))),#N/A,
IF(ISBLANK(AS2182),"",
IF(AND(NOT(ISERROR(VLOOKUP(AS2182,MonsterTable!$A:$B,MATCH(MonsterTable!$B$1,MonsterTable!$A$1:$B$1,0),0))),OR(ISBLANK(AU2182),ISBLANK(AV2182))),#N/A,
IFERROR(VLOOKUP(AS2182,MonsterTable!$A:$B,MATCH(MonsterTable!$B$1,MonsterTable!$A$1:$B$1,0),0),
IF(OR(NOT(ISBLANK(AU2182)),ISBLANK(AV2182)),#N/A,
IF(AS2182="empty","empty",
VLOOKUP(AS2182,MonsterGroupTable!$A:$A,1,0)))))))</f>
        <v/>
      </c>
      <c r="BA2182" s="2" t="str">
        <f>IF(AND(ISBLANK(AZ2182),OR(NOT(ISBLANK(BB2182)),NOT(ISBLANK(BC2182)))),#N/A,
IF(ISBLANK(AZ2182),"",
IF(AND(NOT(ISERROR(VLOOKUP(AZ2182,MonsterTable!$A:$B,MATCH(MonsterTable!$B$1,MonsterTable!$A$1:$B$1,0),0))),OR(ISBLANK(BB2182),ISBLANK(BC2182))),#N/A,
IFERROR(VLOOKUP(AZ2182,MonsterTable!$A:$B,MATCH(MonsterTable!$B$1,MonsterTable!$A$1:$B$1,0),0),
IF(OR(NOT(ISBLANK(BB2182)),ISBLANK(BC2182)),#N/A,
IF(AZ2182="empty","empty",
VLOOKUP(AZ2182,MonsterGroupTable!$A:$A,1,0)))))))</f>
        <v/>
      </c>
      <c r="BH2182" s="2" t="str">
        <f>IF(AND(ISBLANK(BG2182),OR(NOT(ISBLANK(BI2182)),NOT(ISBLANK(BJ2182)))),#N/A,
IF(ISBLANK(BG2182),"",
IF(AND(NOT(ISERROR(VLOOKUP(BG2182,MonsterTable!$A:$B,MATCH(MonsterTable!$B$1,MonsterTable!$A$1:$B$1,0),0))),OR(ISBLANK(BI2182),ISBLANK(BJ2182))),#N/A,
IFERROR(VLOOKUP(BG2182,MonsterTable!$A:$B,MATCH(MonsterTable!$B$1,MonsterTable!$A$1:$B$1,0),0),
IF(OR(NOT(ISBLANK(BI2182)),ISBLANK(BJ2182)),#N/A,
IF(BG2182="empty","empty",
VLOOKUP(BG2182,MonsterGroupTable!$A:$A,1,0)))))))</f>
        <v/>
      </c>
      <c r="BO2182" s="2" t="str">
        <f>IF(AND(ISBLANK(BN2182),OR(NOT(ISBLANK(BP2182)),NOT(ISBLANK(BQ2182)))),#N/A,
IF(ISBLANK(BN2182),"",
IF(AND(NOT(ISERROR(VLOOKUP(BN2182,MonsterTable!$A:$B,MATCH(MonsterTable!$B$1,MonsterTable!$A$1:$B$1,0),0))),OR(ISBLANK(BP2182),ISBLANK(BQ2182))),#N/A,
IFERROR(VLOOKUP(BN2182,MonsterTable!$A:$B,MATCH(MonsterTable!$B$1,MonsterTable!$A$1:$B$1,0),0),
IF(OR(NOT(ISBLANK(BP2182)),ISBLANK(BQ2182)),#N/A,
IF(BN2182="empty","empty",
VLOOKUP(BN2182,MonsterGroupTable!$A:$A,1,0)))))))</f>
        <v/>
      </c>
      <c r="BV2182" s="2" t="str">
        <f>IF(AND(ISBLANK(BU2182),OR(NOT(ISBLANK(BW2182)),NOT(ISBLANK(BX2182)))),#N/A,
IF(ISBLANK(BU2182),"",
IF(AND(NOT(ISERROR(VLOOKUP(BU2182,MonsterTable!$A:$B,MATCH(MonsterTable!$B$1,MonsterTable!$A$1:$B$1,0),0))),OR(ISBLANK(BW2182),ISBLANK(BX2182))),#N/A,
IFERROR(VLOOKUP(BU2182,MonsterTable!$A:$B,MATCH(MonsterTable!$B$1,MonsterTable!$A$1:$B$1,0),0),
IF(OR(NOT(ISBLANK(BW2182)),ISBLANK(BX2182)),#N/A,
IF(BU2182="empty","empty",
VLOOKUP(BU2182,MonsterGroupTable!$A:$A,1,0)))))))</f>
        <v/>
      </c>
      <c r="CC2182" s="2" t="str">
        <f>IF(AND(ISBLANK(CB2182),OR(NOT(ISBLANK(CD2182)),NOT(ISBLANK(CE2182)))),#N/A,
IF(ISBLANK(CB2182),"",
IF(AND(NOT(ISERROR(VLOOKUP(CB2182,MonsterTable!$A:$B,MATCH(MonsterTable!$B$1,MonsterTable!$A$1:$B$1,0),0))),OR(ISBLANK(CD2182),ISBLANK(CE2182))),#N/A,
IFERROR(VLOOKUP(CB2182,MonsterTable!$A:$B,MATCH(MonsterTable!$B$1,MonsterTable!$A$1:$B$1,0),0),
IF(OR(NOT(ISBLANK(CD2182)),ISBLANK(CE2182)),#N/A,
IF(CB2182="empty","empty",
VLOOKUP(CB2182,MonsterGroupTable!$A:$A,1,0)))))))</f>
        <v/>
      </c>
      <c r="CJ2182" s="2" t="str">
        <f>IF(AND(ISBLANK(CI2182),OR(NOT(ISBLANK(CK2182)),NOT(ISBLANK(CL2182)))),#N/A,
IF(ISBLANK(CI2182),"",
IF(AND(NOT(ISERROR(VLOOKUP(CI2182,MonsterTable!$A:$B,MATCH(MonsterTable!$B$1,MonsterTable!$A$1:$B$1,0),0))),OR(ISBLANK(CK2182),ISBLANK(CL2182))),#N/A,
IFERROR(VLOOKUP(CI2182,MonsterTable!$A:$B,MATCH(MonsterTable!$B$1,MonsterTable!$A$1:$B$1,0),0),
IF(OR(NOT(ISBLANK(CK2182)),ISBLANK(CL2182)),#N/A,
IF(CI2182="empty","empty",
VLOOKUP(CI2182,MonsterGroupTable!$A:$A,1,0)))))))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109B-3C91-4E34-9605-5D18A57C0B1A}">
  <dimension ref="A1:O699"/>
  <sheetViews>
    <sheetView workbookViewId="0">
      <pane ySplit="1" topLeftCell="A35" activePane="bottomLeft" state="frozen"/>
      <selection pane="bottomLeft"/>
    </sheetView>
  </sheetViews>
  <sheetFormatPr defaultRowHeight="16.5"/>
  <sheetData>
    <row r="1" spans="1:15" ht="27" customHeight="1">
      <c r="A1" t="s">
        <v>0</v>
      </c>
      <c r="B1" t="s">
        <v>87</v>
      </c>
      <c r="C1" t="s">
        <v>86</v>
      </c>
      <c r="D1" t="s">
        <v>85</v>
      </c>
      <c r="E1" t="s">
        <v>81</v>
      </c>
      <c r="F1" t="s">
        <v>82</v>
      </c>
      <c r="G1" t="s">
        <v>83</v>
      </c>
      <c r="H1" t="s">
        <v>84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</row>
    <row r="2" spans="1:15">
      <c r="A2">
        <v>1</v>
      </c>
      <c r="B2">
        <v>10</v>
      </c>
      <c r="C2">
        <v>25</v>
      </c>
      <c r="D2">
        <v>80</v>
      </c>
      <c r="E2">
        <v>16</v>
      </c>
      <c r="F2">
        <v>300</v>
      </c>
      <c r="G2">
        <v>140</v>
      </c>
      <c r="H2">
        <v>20</v>
      </c>
      <c r="I2">
        <v>80</v>
      </c>
      <c r="J2">
        <v>800</v>
      </c>
      <c r="K2">
        <v>8000</v>
      </c>
      <c r="L2">
        <v>40</v>
      </c>
      <c r="M2">
        <v>400</v>
      </c>
      <c r="N2">
        <v>4000</v>
      </c>
      <c r="O2">
        <v>20000</v>
      </c>
    </row>
    <row r="3" spans="1:15">
      <c r="A3">
        <v>2</v>
      </c>
      <c r="B3">
        <v>11</v>
      </c>
      <c r="C3">
        <v>30</v>
      </c>
      <c r="D3">
        <v>90</v>
      </c>
      <c r="E3">
        <v>17</v>
      </c>
      <c r="F3">
        <v>300</v>
      </c>
      <c r="G3">
        <v>145</v>
      </c>
      <c r="H3">
        <v>20</v>
      </c>
      <c r="I3">
        <v>90</v>
      </c>
      <c r="J3">
        <v>900</v>
      </c>
      <c r="K3">
        <v>9000</v>
      </c>
      <c r="L3">
        <v>45</v>
      </c>
      <c r="M3">
        <v>450</v>
      </c>
      <c r="N3">
        <v>4500</v>
      </c>
      <c r="O3">
        <v>22500</v>
      </c>
    </row>
    <row r="4" spans="1:15">
      <c r="A4">
        <v>3</v>
      </c>
      <c r="B4">
        <v>12</v>
      </c>
      <c r="C4">
        <v>35</v>
      </c>
      <c r="D4">
        <v>100</v>
      </c>
      <c r="E4">
        <v>18</v>
      </c>
      <c r="F4">
        <v>300</v>
      </c>
      <c r="G4">
        <v>150</v>
      </c>
      <c r="H4">
        <v>30</v>
      </c>
      <c r="I4">
        <v>100</v>
      </c>
      <c r="J4">
        <v>1000</v>
      </c>
      <c r="K4">
        <v>10000</v>
      </c>
      <c r="L4">
        <v>50</v>
      </c>
      <c r="M4">
        <v>500</v>
      </c>
      <c r="N4">
        <v>5000</v>
      </c>
      <c r="O4">
        <v>25000</v>
      </c>
    </row>
    <row r="5" spans="1:15">
      <c r="A5">
        <v>4</v>
      </c>
      <c r="B5">
        <v>13</v>
      </c>
      <c r="C5">
        <v>40</v>
      </c>
      <c r="D5">
        <v>110</v>
      </c>
      <c r="E5">
        <v>19</v>
      </c>
      <c r="F5">
        <v>300</v>
      </c>
      <c r="G5">
        <v>155</v>
      </c>
      <c r="H5">
        <v>40</v>
      </c>
      <c r="I5">
        <v>110</v>
      </c>
      <c r="J5">
        <v>1100</v>
      </c>
      <c r="K5">
        <v>11000</v>
      </c>
      <c r="L5">
        <v>55</v>
      </c>
      <c r="M5">
        <v>550</v>
      </c>
      <c r="N5">
        <v>5500</v>
      </c>
      <c r="O5">
        <v>27500</v>
      </c>
    </row>
    <row r="6" spans="1:15">
      <c r="A6">
        <v>5</v>
      </c>
      <c r="B6">
        <v>14</v>
      </c>
      <c r="C6">
        <v>45</v>
      </c>
      <c r="D6">
        <v>120</v>
      </c>
      <c r="E6">
        <v>20</v>
      </c>
      <c r="F6">
        <v>350</v>
      </c>
      <c r="G6">
        <v>160</v>
      </c>
      <c r="H6">
        <v>40</v>
      </c>
      <c r="I6">
        <v>120</v>
      </c>
      <c r="J6">
        <v>1200</v>
      </c>
      <c r="K6">
        <v>12000</v>
      </c>
      <c r="L6">
        <v>60</v>
      </c>
      <c r="M6">
        <v>600</v>
      </c>
      <c r="N6">
        <v>6000</v>
      </c>
      <c r="O6">
        <v>30000</v>
      </c>
    </row>
    <row r="7" spans="1:15">
      <c r="A7">
        <v>6</v>
      </c>
      <c r="B7">
        <v>15</v>
      </c>
      <c r="C7">
        <v>50</v>
      </c>
      <c r="D7">
        <v>130</v>
      </c>
      <c r="E7">
        <v>20</v>
      </c>
      <c r="F7">
        <v>350</v>
      </c>
      <c r="G7">
        <v>165</v>
      </c>
      <c r="H7">
        <v>40</v>
      </c>
      <c r="I7">
        <v>130</v>
      </c>
      <c r="J7">
        <v>1300</v>
      </c>
      <c r="K7">
        <v>13000</v>
      </c>
      <c r="L7">
        <v>65</v>
      </c>
      <c r="M7">
        <v>650</v>
      </c>
      <c r="N7">
        <v>6500</v>
      </c>
      <c r="O7">
        <v>32500</v>
      </c>
    </row>
    <row r="8" spans="1:15">
      <c r="A8">
        <v>7</v>
      </c>
      <c r="B8">
        <v>15</v>
      </c>
      <c r="C8">
        <v>52</v>
      </c>
      <c r="D8">
        <v>140</v>
      </c>
      <c r="E8">
        <v>20</v>
      </c>
      <c r="F8">
        <v>350</v>
      </c>
      <c r="G8">
        <v>170</v>
      </c>
      <c r="H8">
        <v>40</v>
      </c>
      <c r="I8">
        <v>140</v>
      </c>
      <c r="J8">
        <v>1400</v>
      </c>
      <c r="K8">
        <v>14000</v>
      </c>
      <c r="L8">
        <v>70</v>
      </c>
      <c r="M8">
        <v>700</v>
      </c>
      <c r="N8">
        <v>7000</v>
      </c>
      <c r="O8">
        <v>35000</v>
      </c>
    </row>
    <row r="9" spans="1:15">
      <c r="A9">
        <v>8</v>
      </c>
      <c r="B9">
        <v>15</v>
      </c>
      <c r="C9">
        <v>53</v>
      </c>
      <c r="D9">
        <v>150</v>
      </c>
      <c r="E9">
        <v>20</v>
      </c>
      <c r="F9">
        <v>350</v>
      </c>
      <c r="G9">
        <v>175</v>
      </c>
      <c r="H9">
        <v>60</v>
      </c>
      <c r="I9">
        <v>150</v>
      </c>
      <c r="J9">
        <v>1500</v>
      </c>
      <c r="K9">
        <v>15000</v>
      </c>
      <c r="L9">
        <v>75</v>
      </c>
      <c r="M9">
        <v>750</v>
      </c>
      <c r="N9">
        <v>7500</v>
      </c>
      <c r="O9">
        <v>37500</v>
      </c>
    </row>
    <row r="10" spans="1:15">
      <c r="A10">
        <v>9</v>
      </c>
      <c r="B10">
        <v>15</v>
      </c>
      <c r="C10">
        <v>55</v>
      </c>
      <c r="D10">
        <v>160</v>
      </c>
      <c r="E10">
        <v>20</v>
      </c>
      <c r="F10">
        <v>350</v>
      </c>
      <c r="G10">
        <v>175</v>
      </c>
      <c r="H10">
        <v>60</v>
      </c>
      <c r="I10">
        <v>160</v>
      </c>
      <c r="J10">
        <v>1600</v>
      </c>
      <c r="K10">
        <v>16000</v>
      </c>
      <c r="L10">
        <v>80</v>
      </c>
      <c r="M10">
        <v>800</v>
      </c>
      <c r="N10">
        <v>8000</v>
      </c>
      <c r="O10">
        <v>40000</v>
      </c>
    </row>
    <row r="11" spans="1:15">
      <c r="A11">
        <v>10</v>
      </c>
      <c r="B11">
        <v>16</v>
      </c>
      <c r="C11">
        <v>56</v>
      </c>
      <c r="D11">
        <v>170</v>
      </c>
      <c r="E11">
        <v>20</v>
      </c>
      <c r="F11">
        <v>400</v>
      </c>
      <c r="G11">
        <v>180</v>
      </c>
      <c r="H11">
        <v>80</v>
      </c>
      <c r="I11">
        <v>170</v>
      </c>
      <c r="J11">
        <v>1700</v>
      </c>
      <c r="K11">
        <v>17000</v>
      </c>
      <c r="L11">
        <v>85</v>
      </c>
      <c r="M11">
        <v>850</v>
      </c>
      <c r="N11">
        <v>8500</v>
      </c>
      <c r="O11">
        <v>42500</v>
      </c>
    </row>
    <row r="12" spans="1:15">
      <c r="A12">
        <v>11</v>
      </c>
      <c r="B12">
        <v>16</v>
      </c>
      <c r="C12">
        <v>58</v>
      </c>
      <c r="D12">
        <v>180</v>
      </c>
      <c r="E12">
        <v>21</v>
      </c>
      <c r="F12">
        <v>400</v>
      </c>
      <c r="G12">
        <v>180</v>
      </c>
      <c r="H12">
        <v>80</v>
      </c>
      <c r="I12">
        <v>180</v>
      </c>
      <c r="J12">
        <v>1800</v>
      </c>
      <c r="K12">
        <v>18000</v>
      </c>
      <c r="L12">
        <v>90</v>
      </c>
      <c r="M12">
        <v>900</v>
      </c>
      <c r="N12">
        <v>9000</v>
      </c>
      <c r="O12">
        <v>45000</v>
      </c>
    </row>
    <row r="13" spans="1:15">
      <c r="A13">
        <v>12</v>
      </c>
      <c r="B13">
        <v>16</v>
      </c>
      <c r="C13">
        <v>59</v>
      </c>
      <c r="D13">
        <v>190</v>
      </c>
      <c r="E13">
        <v>21</v>
      </c>
      <c r="F13">
        <v>400</v>
      </c>
      <c r="G13">
        <v>185</v>
      </c>
      <c r="H13">
        <v>80</v>
      </c>
      <c r="I13">
        <v>190</v>
      </c>
      <c r="J13">
        <v>1900</v>
      </c>
      <c r="K13">
        <v>19000</v>
      </c>
      <c r="L13">
        <v>95</v>
      </c>
      <c r="M13">
        <v>950</v>
      </c>
      <c r="N13">
        <v>9500</v>
      </c>
      <c r="O13">
        <v>47500</v>
      </c>
    </row>
    <row r="14" spans="1:15">
      <c r="A14">
        <v>13</v>
      </c>
      <c r="B14">
        <v>16</v>
      </c>
      <c r="C14">
        <v>60</v>
      </c>
      <c r="D14">
        <v>200</v>
      </c>
      <c r="E14">
        <v>21</v>
      </c>
      <c r="F14">
        <v>400</v>
      </c>
      <c r="G14">
        <v>185</v>
      </c>
      <c r="H14">
        <v>80</v>
      </c>
      <c r="I14">
        <v>200</v>
      </c>
      <c r="J14">
        <v>2000</v>
      </c>
      <c r="K14">
        <v>20000</v>
      </c>
      <c r="L14">
        <v>100</v>
      </c>
      <c r="M14">
        <v>1000</v>
      </c>
      <c r="N14">
        <v>10000</v>
      </c>
      <c r="O14">
        <v>50000</v>
      </c>
    </row>
    <row r="15" spans="1:15">
      <c r="A15">
        <v>14</v>
      </c>
      <c r="B15">
        <v>16</v>
      </c>
      <c r="C15">
        <v>61</v>
      </c>
      <c r="D15">
        <v>210</v>
      </c>
      <c r="E15">
        <v>21</v>
      </c>
      <c r="F15">
        <v>400</v>
      </c>
      <c r="G15">
        <v>190</v>
      </c>
      <c r="H15">
        <v>80</v>
      </c>
      <c r="I15">
        <v>210</v>
      </c>
      <c r="J15">
        <v>2100</v>
      </c>
      <c r="K15">
        <v>21000</v>
      </c>
      <c r="L15">
        <v>105</v>
      </c>
      <c r="M15">
        <v>1050</v>
      </c>
      <c r="N15">
        <v>10500</v>
      </c>
      <c r="O15">
        <v>52500</v>
      </c>
    </row>
    <row r="16" spans="1:15">
      <c r="A16">
        <v>15</v>
      </c>
      <c r="B16">
        <v>17</v>
      </c>
      <c r="C16">
        <v>62</v>
      </c>
      <c r="D16">
        <v>220</v>
      </c>
      <c r="E16">
        <v>21</v>
      </c>
      <c r="F16">
        <v>450</v>
      </c>
      <c r="G16">
        <v>190</v>
      </c>
      <c r="H16">
        <v>80</v>
      </c>
      <c r="I16">
        <v>220</v>
      </c>
      <c r="J16">
        <v>2200</v>
      </c>
      <c r="K16">
        <v>22000</v>
      </c>
      <c r="L16">
        <v>110</v>
      </c>
      <c r="M16">
        <v>1100</v>
      </c>
      <c r="N16">
        <v>11000</v>
      </c>
      <c r="O16">
        <v>55000</v>
      </c>
    </row>
    <row r="17" spans="1:15">
      <c r="A17">
        <v>16</v>
      </c>
      <c r="B17">
        <v>17</v>
      </c>
      <c r="C17">
        <v>63</v>
      </c>
      <c r="D17">
        <v>230</v>
      </c>
      <c r="E17">
        <v>21</v>
      </c>
      <c r="F17">
        <v>450</v>
      </c>
      <c r="G17">
        <v>195</v>
      </c>
      <c r="H17">
        <v>80</v>
      </c>
      <c r="I17">
        <v>230</v>
      </c>
      <c r="J17">
        <v>2300</v>
      </c>
      <c r="K17">
        <v>23000</v>
      </c>
      <c r="L17">
        <v>115</v>
      </c>
      <c r="M17">
        <v>1150</v>
      </c>
      <c r="N17">
        <v>11500</v>
      </c>
      <c r="O17">
        <v>57500</v>
      </c>
    </row>
    <row r="18" spans="1:15">
      <c r="A18">
        <v>17</v>
      </c>
      <c r="B18">
        <v>17</v>
      </c>
      <c r="C18">
        <v>64</v>
      </c>
      <c r="D18">
        <v>240</v>
      </c>
      <c r="E18">
        <v>21</v>
      </c>
      <c r="F18">
        <v>450</v>
      </c>
      <c r="G18">
        <v>195</v>
      </c>
      <c r="H18">
        <v>80</v>
      </c>
      <c r="I18">
        <v>240</v>
      </c>
      <c r="J18">
        <v>2400</v>
      </c>
      <c r="K18">
        <v>24000</v>
      </c>
      <c r="L18">
        <v>120</v>
      </c>
      <c r="M18">
        <v>1200</v>
      </c>
      <c r="N18">
        <v>12000</v>
      </c>
      <c r="O18">
        <v>60000</v>
      </c>
    </row>
    <row r="19" spans="1:15">
      <c r="A19">
        <v>18</v>
      </c>
      <c r="B19">
        <v>17</v>
      </c>
      <c r="C19">
        <v>65</v>
      </c>
      <c r="D19">
        <v>250</v>
      </c>
      <c r="E19">
        <v>21</v>
      </c>
      <c r="F19">
        <v>450</v>
      </c>
      <c r="G19">
        <v>195</v>
      </c>
      <c r="H19">
        <v>80</v>
      </c>
      <c r="I19">
        <v>250</v>
      </c>
      <c r="J19">
        <v>2500</v>
      </c>
      <c r="K19">
        <v>25000</v>
      </c>
      <c r="L19">
        <v>125</v>
      </c>
      <c r="M19">
        <v>1250</v>
      </c>
      <c r="N19">
        <v>12500</v>
      </c>
      <c r="O19">
        <v>62500</v>
      </c>
    </row>
    <row r="20" spans="1:15">
      <c r="A20">
        <v>19</v>
      </c>
      <c r="B20">
        <v>17</v>
      </c>
      <c r="C20">
        <v>66</v>
      </c>
      <c r="D20">
        <v>260</v>
      </c>
      <c r="E20">
        <v>21</v>
      </c>
      <c r="F20">
        <v>450</v>
      </c>
      <c r="G20">
        <v>200</v>
      </c>
      <c r="H20">
        <v>90</v>
      </c>
      <c r="I20">
        <v>260</v>
      </c>
      <c r="J20">
        <v>2600</v>
      </c>
      <c r="K20">
        <v>26000</v>
      </c>
      <c r="L20">
        <v>130</v>
      </c>
      <c r="M20">
        <v>1300</v>
      </c>
      <c r="N20">
        <v>13000</v>
      </c>
      <c r="O20">
        <v>65000</v>
      </c>
    </row>
    <row r="21" spans="1:15">
      <c r="A21">
        <v>20</v>
      </c>
      <c r="B21">
        <v>17</v>
      </c>
      <c r="C21">
        <v>66</v>
      </c>
      <c r="D21">
        <v>270</v>
      </c>
      <c r="E21">
        <v>22</v>
      </c>
      <c r="F21">
        <v>500</v>
      </c>
      <c r="G21">
        <v>200</v>
      </c>
      <c r="H21">
        <v>90</v>
      </c>
      <c r="I21">
        <v>270</v>
      </c>
      <c r="J21">
        <v>2700</v>
      </c>
      <c r="K21">
        <v>27000</v>
      </c>
      <c r="L21">
        <v>135</v>
      </c>
      <c r="M21">
        <v>1350</v>
      </c>
      <c r="N21">
        <v>13500</v>
      </c>
      <c r="O21">
        <v>67500</v>
      </c>
    </row>
    <row r="22" spans="1:15">
      <c r="A22">
        <v>21</v>
      </c>
      <c r="B22">
        <v>18</v>
      </c>
      <c r="C22">
        <v>67</v>
      </c>
      <c r="D22">
        <v>280</v>
      </c>
      <c r="E22">
        <v>22</v>
      </c>
      <c r="F22">
        <v>500</v>
      </c>
      <c r="G22">
        <v>200</v>
      </c>
      <c r="H22">
        <v>100</v>
      </c>
      <c r="I22">
        <v>280</v>
      </c>
      <c r="J22">
        <v>2800</v>
      </c>
      <c r="K22">
        <v>28000</v>
      </c>
      <c r="L22">
        <v>140</v>
      </c>
      <c r="M22">
        <v>1400</v>
      </c>
      <c r="N22">
        <v>14000</v>
      </c>
      <c r="O22">
        <v>70000</v>
      </c>
    </row>
    <row r="23" spans="1:15">
      <c r="A23">
        <v>22</v>
      </c>
      <c r="B23">
        <v>19</v>
      </c>
      <c r="C23">
        <v>67</v>
      </c>
      <c r="D23">
        <v>290</v>
      </c>
      <c r="E23">
        <v>23</v>
      </c>
      <c r="F23">
        <v>500</v>
      </c>
      <c r="G23">
        <v>200</v>
      </c>
      <c r="H23">
        <v>100</v>
      </c>
      <c r="I23">
        <v>290</v>
      </c>
      <c r="J23">
        <v>2900</v>
      </c>
      <c r="K23">
        <v>29000</v>
      </c>
      <c r="L23">
        <v>145</v>
      </c>
      <c r="M23">
        <v>1450</v>
      </c>
      <c r="N23">
        <v>14500</v>
      </c>
      <c r="O23">
        <v>72500</v>
      </c>
    </row>
    <row r="24" spans="1:15">
      <c r="A24">
        <v>23</v>
      </c>
      <c r="B24">
        <v>19</v>
      </c>
      <c r="C24">
        <v>68</v>
      </c>
      <c r="D24">
        <v>300</v>
      </c>
      <c r="E24">
        <v>23</v>
      </c>
      <c r="F24">
        <v>500</v>
      </c>
      <c r="G24">
        <v>205</v>
      </c>
      <c r="H24">
        <v>100</v>
      </c>
      <c r="I24">
        <v>300</v>
      </c>
      <c r="J24">
        <v>3000</v>
      </c>
      <c r="K24">
        <v>30000</v>
      </c>
      <c r="L24">
        <v>150</v>
      </c>
      <c r="M24">
        <v>1500</v>
      </c>
      <c r="N24">
        <v>15000</v>
      </c>
      <c r="O24">
        <v>75000</v>
      </c>
    </row>
    <row r="25" spans="1:15">
      <c r="A25">
        <v>24</v>
      </c>
      <c r="B25">
        <v>19</v>
      </c>
      <c r="C25">
        <v>68</v>
      </c>
      <c r="D25">
        <v>310</v>
      </c>
      <c r="E25">
        <v>24</v>
      </c>
      <c r="F25">
        <v>500</v>
      </c>
      <c r="G25">
        <v>205</v>
      </c>
      <c r="H25">
        <v>100</v>
      </c>
      <c r="I25">
        <v>310</v>
      </c>
      <c r="J25">
        <v>3100</v>
      </c>
      <c r="K25">
        <v>31000</v>
      </c>
      <c r="L25">
        <v>155</v>
      </c>
      <c r="M25">
        <v>1550</v>
      </c>
      <c r="N25">
        <v>15500</v>
      </c>
      <c r="O25">
        <v>77500</v>
      </c>
    </row>
    <row r="26" spans="1:15">
      <c r="A26">
        <v>25</v>
      </c>
      <c r="B26">
        <v>19</v>
      </c>
      <c r="C26">
        <v>69</v>
      </c>
      <c r="D26">
        <v>320</v>
      </c>
      <c r="E26">
        <v>24</v>
      </c>
      <c r="F26">
        <v>550</v>
      </c>
      <c r="G26">
        <v>205</v>
      </c>
      <c r="H26">
        <v>100</v>
      </c>
      <c r="I26">
        <v>320</v>
      </c>
      <c r="J26">
        <v>3200</v>
      </c>
      <c r="K26">
        <v>32000</v>
      </c>
      <c r="L26">
        <v>160</v>
      </c>
      <c r="M26">
        <v>1600</v>
      </c>
      <c r="N26">
        <v>16000</v>
      </c>
      <c r="O26">
        <v>80000</v>
      </c>
    </row>
    <row r="27" spans="1:15">
      <c r="A27">
        <v>26</v>
      </c>
      <c r="B27">
        <v>20</v>
      </c>
      <c r="C27">
        <v>70</v>
      </c>
      <c r="D27">
        <v>330</v>
      </c>
      <c r="E27">
        <v>25</v>
      </c>
      <c r="F27">
        <v>550</v>
      </c>
      <c r="G27">
        <v>205</v>
      </c>
      <c r="H27">
        <v>100</v>
      </c>
      <c r="I27">
        <v>330</v>
      </c>
      <c r="J27">
        <v>3300</v>
      </c>
      <c r="K27">
        <v>33000</v>
      </c>
      <c r="L27">
        <v>165</v>
      </c>
      <c r="M27">
        <v>1650</v>
      </c>
      <c r="N27">
        <v>16500</v>
      </c>
      <c r="O27">
        <v>82500</v>
      </c>
    </row>
    <row r="28" spans="1:15">
      <c r="A28">
        <v>27</v>
      </c>
      <c r="B28">
        <v>20</v>
      </c>
      <c r="C28">
        <v>72</v>
      </c>
      <c r="D28">
        <v>340</v>
      </c>
      <c r="E28">
        <v>25</v>
      </c>
      <c r="F28">
        <v>550</v>
      </c>
      <c r="G28">
        <v>205</v>
      </c>
      <c r="H28">
        <v>100</v>
      </c>
      <c r="I28">
        <v>340</v>
      </c>
      <c r="J28">
        <v>3400</v>
      </c>
      <c r="K28">
        <v>34000</v>
      </c>
      <c r="L28">
        <v>170</v>
      </c>
      <c r="M28">
        <v>1700</v>
      </c>
      <c r="N28">
        <v>17000</v>
      </c>
      <c r="O28">
        <v>85000</v>
      </c>
    </row>
    <row r="29" spans="1:15">
      <c r="A29">
        <v>28</v>
      </c>
      <c r="B29">
        <v>20</v>
      </c>
      <c r="C29">
        <v>73</v>
      </c>
      <c r="D29">
        <v>350</v>
      </c>
      <c r="E29">
        <v>25</v>
      </c>
      <c r="F29">
        <v>550</v>
      </c>
      <c r="G29">
        <v>205</v>
      </c>
      <c r="H29">
        <v>100</v>
      </c>
      <c r="I29">
        <v>350</v>
      </c>
      <c r="J29">
        <v>3500</v>
      </c>
      <c r="K29">
        <v>35000</v>
      </c>
      <c r="L29">
        <v>175</v>
      </c>
      <c r="M29">
        <v>1750</v>
      </c>
      <c r="N29">
        <v>17500</v>
      </c>
      <c r="O29">
        <v>87500</v>
      </c>
    </row>
    <row r="30" spans="1:15">
      <c r="A30">
        <v>29</v>
      </c>
      <c r="B30">
        <v>20</v>
      </c>
      <c r="C30">
        <v>73</v>
      </c>
      <c r="D30">
        <v>360</v>
      </c>
      <c r="E30">
        <v>26</v>
      </c>
      <c r="F30">
        <v>550</v>
      </c>
      <c r="G30">
        <v>205</v>
      </c>
      <c r="H30">
        <v>100</v>
      </c>
      <c r="I30">
        <v>360</v>
      </c>
      <c r="J30">
        <v>3600</v>
      </c>
      <c r="K30">
        <v>36000</v>
      </c>
      <c r="L30">
        <v>180</v>
      </c>
      <c r="M30">
        <v>1800</v>
      </c>
      <c r="N30">
        <v>18000</v>
      </c>
      <c r="O30">
        <v>90000</v>
      </c>
    </row>
    <row r="31" spans="1:15">
      <c r="A31">
        <v>30</v>
      </c>
      <c r="B31">
        <v>20</v>
      </c>
      <c r="C31">
        <v>74</v>
      </c>
      <c r="D31">
        <v>370</v>
      </c>
      <c r="E31">
        <v>26</v>
      </c>
      <c r="F31">
        <v>600</v>
      </c>
      <c r="G31">
        <v>210</v>
      </c>
      <c r="H31">
        <v>100</v>
      </c>
      <c r="I31">
        <v>370</v>
      </c>
      <c r="J31">
        <v>3700</v>
      </c>
      <c r="K31">
        <v>37000</v>
      </c>
      <c r="L31">
        <v>185</v>
      </c>
      <c r="M31">
        <v>1850</v>
      </c>
      <c r="N31">
        <v>18500</v>
      </c>
      <c r="O31">
        <v>92500</v>
      </c>
    </row>
    <row r="32" spans="1:15">
      <c r="A32">
        <v>31</v>
      </c>
      <c r="B32">
        <v>21</v>
      </c>
      <c r="C32">
        <v>74</v>
      </c>
      <c r="D32">
        <v>380</v>
      </c>
      <c r="E32">
        <v>27</v>
      </c>
      <c r="F32">
        <v>600</v>
      </c>
      <c r="G32">
        <v>210</v>
      </c>
      <c r="H32">
        <v>100</v>
      </c>
      <c r="I32">
        <v>380</v>
      </c>
      <c r="J32">
        <v>3800</v>
      </c>
      <c r="K32">
        <v>38000</v>
      </c>
      <c r="L32">
        <v>190</v>
      </c>
      <c r="M32">
        <v>1900</v>
      </c>
      <c r="N32">
        <v>19000</v>
      </c>
      <c r="O32">
        <v>95000</v>
      </c>
    </row>
    <row r="33" spans="1:15">
      <c r="A33">
        <v>32</v>
      </c>
      <c r="B33">
        <v>21</v>
      </c>
      <c r="C33">
        <v>75</v>
      </c>
      <c r="D33">
        <v>390</v>
      </c>
      <c r="E33">
        <v>27</v>
      </c>
      <c r="F33">
        <v>600</v>
      </c>
      <c r="G33">
        <v>210</v>
      </c>
      <c r="H33">
        <v>100</v>
      </c>
      <c r="I33">
        <v>390</v>
      </c>
      <c r="J33">
        <v>3900</v>
      </c>
      <c r="K33">
        <v>39000</v>
      </c>
      <c r="L33">
        <v>195</v>
      </c>
      <c r="M33">
        <v>1950</v>
      </c>
      <c r="N33">
        <v>19500</v>
      </c>
      <c r="O33">
        <v>97500</v>
      </c>
    </row>
    <row r="34" spans="1:15">
      <c r="A34">
        <v>33</v>
      </c>
      <c r="B34">
        <v>21</v>
      </c>
      <c r="C34">
        <v>76</v>
      </c>
      <c r="D34">
        <v>400</v>
      </c>
      <c r="E34">
        <v>28</v>
      </c>
      <c r="F34">
        <v>600</v>
      </c>
      <c r="G34">
        <v>210</v>
      </c>
      <c r="H34">
        <v>100</v>
      </c>
      <c r="I34">
        <v>400</v>
      </c>
      <c r="J34">
        <v>4000</v>
      </c>
      <c r="K34">
        <v>40000</v>
      </c>
      <c r="L34">
        <v>200</v>
      </c>
      <c r="M34">
        <v>2000</v>
      </c>
      <c r="N34">
        <v>20000</v>
      </c>
      <c r="O34">
        <v>100000</v>
      </c>
    </row>
    <row r="35" spans="1:15">
      <c r="A35">
        <v>34</v>
      </c>
      <c r="B35">
        <v>21</v>
      </c>
      <c r="C35">
        <v>78</v>
      </c>
      <c r="D35">
        <v>410</v>
      </c>
      <c r="E35">
        <v>28</v>
      </c>
      <c r="F35">
        <v>650</v>
      </c>
      <c r="G35">
        <v>210</v>
      </c>
      <c r="H35">
        <v>100</v>
      </c>
      <c r="I35">
        <v>410</v>
      </c>
      <c r="J35">
        <v>4100</v>
      </c>
      <c r="K35">
        <v>41000</v>
      </c>
      <c r="L35">
        <v>205</v>
      </c>
      <c r="M35">
        <v>2050</v>
      </c>
      <c r="N35">
        <v>20500</v>
      </c>
      <c r="O35">
        <v>102500</v>
      </c>
    </row>
    <row r="36" spans="1:15">
      <c r="A36">
        <v>35</v>
      </c>
      <c r="B36">
        <v>22</v>
      </c>
      <c r="C36">
        <v>80</v>
      </c>
      <c r="D36">
        <v>420</v>
      </c>
      <c r="E36">
        <v>28</v>
      </c>
      <c r="F36">
        <v>650</v>
      </c>
      <c r="G36">
        <v>215</v>
      </c>
      <c r="H36">
        <v>110</v>
      </c>
      <c r="I36">
        <v>420</v>
      </c>
      <c r="J36">
        <v>4200</v>
      </c>
      <c r="K36">
        <v>42000</v>
      </c>
      <c r="L36">
        <v>210</v>
      </c>
      <c r="M36">
        <v>2100</v>
      </c>
      <c r="N36">
        <v>21000</v>
      </c>
      <c r="O36">
        <v>105000</v>
      </c>
    </row>
    <row r="37" spans="1:15">
      <c r="A37">
        <v>36</v>
      </c>
      <c r="B37">
        <v>22</v>
      </c>
      <c r="C37">
        <v>82</v>
      </c>
      <c r="D37">
        <v>430</v>
      </c>
      <c r="E37">
        <v>28</v>
      </c>
      <c r="F37">
        <v>650</v>
      </c>
      <c r="G37">
        <v>215</v>
      </c>
      <c r="H37">
        <v>110</v>
      </c>
      <c r="I37">
        <v>430</v>
      </c>
      <c r="J37">
        <v>4300</v>
      </c>
      <c r="K37">
        <v>43000</v>
      </c>
      <c r="L37">
        <v>215</v>
      </c>
      <c r="M37">
        <v>2150</v>
      </c>
      <c r="N37">
        <v>21500</v>
      </c>
      <c r="O37">
        <v>107500</v>
      </c>
    </row>
    <row r="38" spans="1:15">
      <c r="A38">
        <v>37</v>
      </c>
      <c r="B38">
        <v>23</v>
      </c>
      <c r="C38">
        <v>82</v>
      </c>
      <c r="D38">
        <v>440</v>
      </c>
      <c r="E38">
        <v>29</v>
      </c>
      <c r="F38">
        <v>650</v>
      </c>
      <c r="G38">
        <v>215</v>
      </c>
      <c r="H38">
        <v>120</v>
      </c>
      <c r="I38">
        <v>440</v>
      </c>
      <c r="J38">
        <v>4400</v>
      </c>
      <c r="K38">
        <v>44000</v>
      </c>
      <c r="L38">
        <v>220</v>
      </c>
      <c r="M38">
        <v>2200</v>
      </c>
      <c r="N38">
        <v>22000</v>
      </c>
      <c r="O38">
        <v>110000</v>
      </c>
    </row>
    <row r="39" spans="1:15">
      <c r="A39">
        <v>38</v>
      </c>
      <c r="B39">
        <v>24</v>
      </c>
      <c r="C39">
        <v>82</v>
      </c>
      <c r="D39">
        <v>450</v>
      </c>
      <c r="E39">
        <v>29</v>
      </c>
      <c r="F39">
        <v>700</v>
      </c>
      <c r="G39">
        <v>215</v>
      </c>
      <c r="H39">
        <v>120</v>
      </c>
      <c r="I39">
        <v>450</v>
      </c>
      <c r="J39">
        <v>4500</v>
      </c>
      <c r="K39">
        <v>45000</v>
      </c>
      <c r="L39">
        <v>225</v>
      </c>
      <c r="M39">
        <v>2250</v>
      </c>
      <c r="N39">
        <v>22500</v>
      </c>
      <c r="O39">
        <v>112500</v>
      </c>
    </row>
    <row r="40" spans="1:15">
      <c r="A40">
        <v>39</v>
      </c>
      <c r="B40">
        <v>25</v>
      </c>
      <c r="C40">
        <v>82</v>
      </c>
      <c r="D40">
        <v>460</v>
      </c>
      <c r="E40">
        <v>29</v>
      </c>
      <c r="F40">
        <v>700</v>
      </c>
      <c r="G40">
        <v>215</v>
      </c>
      <c r="H40">
        <v>120</v>
      </c>
      <c r="I40">
        <v>460</v>
      </c>
      <c r="J40">
        <v>4600</v>
      </c>
      <c r="K40">
        <v>46000</v>
      </c>
      <c r="L40">
        <v>230</v>
      </c>
      <c r="M40">
        <v>2300</v>
      </c>
      <c r="N40">
        <v>23000</v>
      </c>
      <c r="O40">
        <v>115000</v>
      </c>
    </row>
    <row r="41" spans="1:15">
      <c r="A41">
        <v>40</v>
      </c>
      <c r="B41">
        <v>25</v>
      </c>
      <c r="C41">
        <v>90</v>
      </c>
      <c r="D41">
        <v>470</v>
      </c>
      <c r="E41">
        <v>30</v>
      </c>
      <c r="F41">
        <v>700</v>
      </c>
      <c r="G41">
        <v>215</v>
      </c>
      <c r="H41">
        <v>120</v>
      </c>
      <c r="I41">
        <v>470</v>
      </c>
      <c r="J41">
        <v>4700</v>
      </c>
      <c r="K41">
        <v>47000</v>
      </c>
      <c r="L41">
        <v>235</v>
      </c>
      <c r="M41">
        <v>2350</v>
      </c>
      <c r="N41">
        <v>23500</v>
      </c>
      <c r="O41">
        <v>117500</v>
      </c>
    </row>
    <row r="42" spans="1:15">
      <c r="A42">
        <v>41</v>
      </c>
      <c r="B42">
        <v>25</v>
      </c>
      <c r="C42">
        <v>90</v>
      </c>
      <c r="D42">
        <v>480</v>
      </c>
      <c r="E42">
        <v>30</v>
      </c>
      <c r="F42">
        <v>700</v>
      </c>
      <c r="G42">
        <v>220</v>
      </c>
      <c r="H42">
        <v>120</v>
      </c>
      <c r="I42">
        <v>480</v>
      </c>
      <c r="J42">
        <v>4800</v>
      </c>
      <c r="K42">
        <v>48000</v>
      </c>
      <c r="L42">
        <v>240</v>
      </c>
      <c r="M42">
        <v>2400</v>
      </c>
      <c r="N42">
        <v>24000</v>
      </c>
      <c r="O42">
        <v>120000</v>
      </c>
    </row>
    <row r="43" spans="1:15">
      <c r="A43">
        <v>42</v>
      </c>
      <c r="B43">
        <v>30</v>
      </c>
      <c r="C43">
        <v>90</v>
      </c>
      <c r="D43">
        <v>490</v>
      </c>
      <c r="E43">
        <v>30</v>
      </c>
      <c r="F43">
        <v>700</v>
      </c>
      <c r="G43">
        <v>220</v>
      </c>
      <c r="H43">
        <v>120</v>
      </c>
      <c r="I43">
        <v>490</v>
      </c>
      <c r="J43">
        <v>4900</v>
      </c>
      <c r="K43">
        <v>49000</v>
      </c>
      <c r="L43">
        <v>245</v>
      </c>
      <c r="M43">
        <v>2450</v>
      </c>
      <c r="N43">
        <v>24500</v>
      </c>
      <c r="O43">
        <v>122500</v>
      </c>
    </row>
    <row r="44" spans="1:15">
      <c r="A44">
        <v>43</v>
      </c>
      <c r="B44">
        <v>30</v>
      </c>
      <c r="C44">
        <v>90</v>
      </c>
      <c r="D44">
        <v>500</v>
      </c>
      <c r="E44">
        <v>30</v>
      </c>
      <c r="F44">
        <v>800</v>
      </c>
      <c r="G44">
        <v>220</v>
      </c>
      <c r="H44">
        <v>120</v>
      </c>
      <c r="I44">
        <v>500</v>
      </c>
      <c r="J44">
        <v>5000</v>
      </c>
      <c r="K44">
        <v>50000</v>
      </c>
      <c r="L44">
        <v>250</v>
      </c>
      <c r="M44">
        <v>2500</v>
      </c>
      <c r="N44">
        <v>25000</v>
      </c>
      <c r="O44">
        <v>125000</v>
      </c>
    </row>
    <row r="45" spans="1:15">
      <c r="A45">
        <v>44</v>
      </c>
      <c r="B45">
        <v>30</v>
      </c>
      <c r="C45">
        <v>90</v>
      </c>
      <c r="D45">
        <v>500</v>
      </c>
      <c r="E45">
        <v>30</v>
      </c>
      <c r="F45">
        <v>800</v>
      </c>
      <c r="G45">
        <v>220</v>
      </c>
      <c r="H45">
        <v>120</v>
      </c>
      <c r="I45">
        <v>500</v>
      </c>
      <c r="J45">
        <v>5000</v>
      </c>
      <c r="K45">
        <v>50000</v>
      </c>
      <c r="L45">
        <v>250</v>
      </c>
      <c r="M45">
        <v>2500</v>
      </c>
      <c r="N45">
        <v>25000</v>
      </c>
      <c r="O45">
        <v>125000</v>
      </c>
    </row>
    <row r="46" spans="1:15">
      <c r="A46">
        <v>45</v>
      </c>
      <c r="B46">
        <v>40</v>
      </c>
      <c r="C46">
        <v>90</v>
      </c>
      <c r="D46">
        <v>500</v>
      </c>
      <c r="E46">
        <v>30</v>
      </c>
      <c r="F46">
        <v>800</v>
      </c>
      <c r="G46">
        <v>220</v>
      </c>
      <c r="H46">
        <v>120</v>
      </c>
      <c r="I46">
        <v>500</v>
      </c>
      <c r="J46">
        <v>5000</v>
      </c>
      <c r="K46">
        <v>50000</v>
      </c>
      <c r="L46">
        <v>250</v>
      </c>
      <c r="M46">
        <v>2500</v>
      </c>
      <c r="N46">
        <v>25000</v>
      </c>
      <c r="O46">
        <v>125000</v>
      </c>
    </row>
    <row r="47" spans="1:15">
      <c r="A47">
        <v>46</v>
      </c>
      <c r="B47">
        <v>40</v>
      </c>
      <c r="C47">
        <v>90</v>
      </c>
      <c r="D47">
        <v>500</v>
      </c>
      <c r="E47">
        <v>30</v>
      </c>
      <c r="F47">
        <v>800</v>
      </c>
      <c r="G47">
        <v>220</v>
      </c>
      <c r="H47">
        <v>120</v>
      </c>
      <c r="I47">
        <v>500</v>
      </c>
      <c r="J47">
        <v>5000</v>
      </c>
      <c r="K47">
        <v>50000</v>
      </c>
      <c r="L47">
        <v>250</v>
      </c>
      <c r="M47">
        <v>2500</v>
      </c>
      <c r="N47">
        <v>25000</v>
      </c>
      <c r="O47">
        <v>125000</v>
      </c>
    </row>
    <row r="48" spans="1:15">
      <c r="A48">
        <v>47</v>
      </c>
      <c r="B48">
        <v>40</v>
      </c>
      <c r="C48">
        <v>100</v>
      </c>
      <c r="D48">
        <v>500</v>
      </c>
      <c r="E48">
        <v>30</v>
      </c>
      <c r="F48">
        <v>900</v>
      </c>
      <c r="G48">
        <v>220</v>
      </c>
      <c r="H48">
        <v>120</v>
      </c>
      <c r="I48">
        <v>500</v>
      </c>
      <c r="J48">
        <v>5000</v>
      </c>
      <c r="K48">
        <v>50000</v>
      </c>
      <c r="L48">
        <v>250</v>
      </c>
      <c r="M48">
        <v>2500</v>
      </c>
      <c r="N48">
        <v>25000</v>
      </c>
      <c r="O48">
        <v>125000</v>
      </c>
    </row>
    <row r="49" spans="1:15">
      <c r="A49">
        <v>48</v>
      </c>
      <c r="B49">
        <v>40</v>
      </c>
      <c r="C49">
        <v>100</v>
      </c>
      <c r="D49">
        <v>500</v>
      </c>
      <c r="E49">
        <v>30</v>
      </c>
      <c r="F49">
        <v>900</v>
      </c>
      <c r="G49">
        <v>240</v>
      </c>
      <c r="H49">
        <v>120</v>
      </c>
      <c r="I49">
        <v>500</v>
      </c>
      <c r="J49">
        <v>5000</v>
      </c>
      <c r="K49">
        <v>50000</v>
      </c>
      <c r="L49">
        <v>250</v>
      </c>
      <c r="M49">
        <v>2500</v>
      </c>
      <c r="N49">
        <v>25000</v>
      </c>
      <c r="O49">
        <v>125000</v>
      </c>
    </row>
    <row r="50" spans="1:15">
      <c r="A50">
        <v>49</v>
      </c>
      <c r="B50">
        <v>40</v>
      </c>
      <c r="C50">
        <v>100</v>
      </c>
      <c r="D50">
        <v>500</v>
      </c>
      <c r="E50">
        <v>30</v>
      </c>
      <c r="F50">
        <v>900</v>
      </c>
      <c r="G50">
        <v>240</v>
      </c>
      <c r="H50">
        <v>120</v>
      </c>
      <c r="I50">
        <v>500</v>
      </c>
      <c r="J50">
        <v>5000</v>
      </c>
      <c r="K50">
        <v>50000</v>
      </c>
      <c r="L50">
        <v>250</v>
      </c>
      <c r="M50">
        <v>2500</v>
      </c>
      <c r="N50">
        <v>25000</v>
      </c>
      <c r="O50">
        <v>125000</v>
      </c>
    </row>
    <row r="51" spans="1:15">
      <c r="A51">
        <v>50</v>
      </c>
      <c r="B51">
        <v>40</v>
      </c>
      <c r="C51">
        <v>100</v>
      </c>
      <c r="D51">
        <v>500</v>
      </c>
      <c r="E51">
        <v>31</v>
      </c>
      <c r="F51">
        <v>1000</v>
      </c>
      <c r="G51">
        <v>240</v>
      </c>
      <c r="H51">
        <v>120</v>
      </c>
      <c r="I51">
        <v>500</v>
      </c>
      <c r="J51">
        <v>5000</v>
      </c>
      <c r="K51">
        <v>50000</v>
      </c>
      <c r="L51">
        <v>250</v>
      </c>
      <c r="M51">
        <v>2500</v>
      </c>
      <c r="N51">
        <v>25000</v>
      </c>
      <c r="O51">
        <v>125000</v>
      </c>
    </row>
    <row r="52" spans="1:15">
      <c r="A52">
        <v>51</v>
      </c>
      <c r="B52">
        <v>40</v>
      </c>
      <c r="C52">
        <v>100</v>
      </c>
      <c r="D52">
        <v>500</v>
      </c>
      <c r="E52">
        <v>31</v>
      </c>
      <c r="F52">
        <v>1000</v>
      </c>
      <c r="G52">
        <v>240</v>
      </c>
      <c r="H52">
        <v>120</v>
      </c>
      <c r="I52">
        <v>500</v>
      </c>
      <c r="J52">
        <v>5000</v>
      </c>
      <c r="K52">
        <v>50000</v>
      </c>
      <c r="L52">
        <v>250</v>
      </c>
      <c r="M52">
        <v>2500</v>
      </c>
      <c r="N52">
        <v>25000</v>
      </c>
      <c r="O52">
        <v>125000</v>
      </c>
    </row>
    <row r="53" spans="1:15">
      <c r="A53">
        <v>52</v>
      </c>
      <c r="B53">
        <v>40</v>
      </c>
      <c r="C53">
        <v>100</v>
      </c>
      <c r="D53">
        <v>500</v>
      </c>
      <c r="E53">
        <v>31</v>
      </c>
      <c r="F53">
        <v>1000</v>
      </c>
      <c r="G53">
        <v>240</v>
      </c>
      <c r="H53">
        <v>120</v>
      </c>
      <c r="I53">
        <v>500</v>
      </c>
      <c r="J53">
        <v>5000</v>
      </c>
      <c r="K53">
        <v>50000</v>
      </c>
      <c r="L53">
        <v>250</v>
      </c>
      <c r="M53">
        <v>2500</v>
      </c>
      <c r="N53">
        <v>25000</v>
      </c>
      <c r="O53">
        <v>125000</v>
      </c>
    </row>
    <row r="54" spans="1:15">
      <c r="A54">
        <v>53</v>
      </c>
      <c r="B54">
        <v>40</v>
      </c>
      <c r="C54">
        <v>100</v>
      </c>
      <c r="D54">
        <v>500</v>
      </c>
      <c r="E54">
        <v>31</v>
      </c>
      <c r="F54">
        <v>1100</v>
      </c>
      <c r="G54">
        <v>250</v>
      </c>
      <c r="H54">
        <v>120</v>
      </c>
      <c r="I54">
        <v>500</v>
      </c>
      <c r="J54">
        <v>5000</v>
      </c>
      <c r="K54">
        <v>50000</v>
      </c>
      <c r="L54">
        <v>250</v>
      </c>
      <c r="M54">
        <v>2500</v>
      </c>
      <c r="N54">
        <v>25000</v>
      </c>
      <c r="O54">
        <v>125000</v>
      </c>
    </row>
    <row r="55" spans="1:15">
      <c r="A55">
        <v>54</v>
      </c>
      <c r="B55">
        <v>50</v>
      </c>
      <c r="C55">
        <v>100</v>
      </c>
      <c r="D55">
        <v>500</v>
      </c>
      <c r="E55">
        <v>31</v>
      </c>
      <c r="F55">
        <v>1100</v>
      </c>
      <c r="G55">
        <v>250</v>
      </c>
      <c r="H55">
        <v>120</v>
      </c>
      <c r="I55">
        <v>500</v>
      </c>
      <c r="J55">
        <v>5000</v>
      </c>
      <c r="K55">
        <v>50000</v>
      </c>
      <c r="L55">
        <v>250</v>
      </c>
      <c r="M55">
        <v>2500</v>
      </c>
      <c r="N55">
        <v>25000</v>
      </c>
      <c r="O55">
        <v>125000</v>
      </c>
    </row>
    <row r="56" spans="1:15">
      <c r="A56">
        <v>55</v>
      </c>
      <c r="B56">
        <v>50</v>
      </c>
      <c r="C56">
        <v>100</v>
      </c>
      <c r="D56">
        <v>500</v>
      </c>
      <c r="E56">
        <v>31</v>
      </c>
      <c r="F56">
        <v>1100</v>
      </c>
      <c r="G56">
        <v>250</v>
      </c>
      <c r="H56">
        <v>120</v>
      </c>
      <c r="I56">
        <v>500</v>
      </c>
      <c r="J56">
        <v>5000</v>
      </c>
      <c r="K56">
        <v>50000</v>
      </c>
      <c r="L56">
        <v>250</v>
      </c>
      <c r="M56">
        <v>2500</v>
      </c>
      <c r="N56">
        <v>25000</v>
      </c>
      <c r="O56">
        <v>125000</v>
      </c>
    </row>
    <row r="57" spans="1:15">
      <c r="A57">
        <v>56</v>
      </c>
      <c r="B57">
        <v>50</v>
      </c>
      <c r="C57">
        <v>100</v>
      </c>
      <c r="D57">
        <v>500</v>
      </c>
      <c r="E57">
        <v>31</v>
      </c>
      <c r="F57">
        <v>1200</v>
      </c>
      <c r="G57">
        <v>250</v>
      </c>
      <c r="H57">
        <v>120</v>
      </c>
      <c r="I57">
        <v>500</v>
      </c>
      <c r="J57">
        <v>5000</v>
      </c>
      <c r="K57">
        <v>50000</v>
      </c>
      <c r="L57">
        <v>250</v>
      </c>
      <c r="M57">
        <v>2500</v>
      </c>
      <c r="N57">
        <v>25000</v>
      </c>
      <c r="O57">
        <v>125000</v>
      </c>
    </row>
    <row r="58" spans="1:15">
      <c r="A58">
        <v>57</v>
      </c>
      <c r="B58">
        <v>50</v>
      </c>
      <c r="C58">
        <v>150</v>
      </c>
      <c r="D58">
        <v>500</v>
      </c>
      <c r="E58">
        <v>31</v>
      </c>
      <c r="F58">
        <v>1200</v>
      </c>
      <c r="G58">
        <v>250</v>
      </c>
      <c r="H58">
        <v>120</v>
      </c>
      <c r="I58">
        <v>500</v>
      </c>
      <c r="J58">
        <v>5000</v>
      </c>
      <c r="K58">
        <v>50000</v>
      </c>
      <c r="L58">
        <v>250</v>
      </c>
      <c r="M58">
        <v>2500</v>
      </c>
      <c r="N58">
        <v>25000</v>
      </c>
      <c r="O58">
        <v>125000</v>
      </c>
    </row>
    <row r="59" spans="1:15">
      <c r="A59">
        <v>58</v>
      </c>
      <c r="B59">
        <v>50</v>
      </c>
      <c r="C59">
        <v>150</v>
      </c>
      <c r="D59">
        <v>500</v>
      </c>
      <c r="E59">
        <v>31</v>
      </c>
      <c r="F59">
        <v>1200</v>
      </c>
      <c r="G59">
        <v>250</v>
      </c>
      <c r="H59">
        <v>120</v>
      </c>
      <c r="I59">
        <v>500</v>
      </c>
      <c r="J59">
        <v>5000</v>
      </c>
      <c r="K59">
        <v>50000</v>
      </c>
      <c r="L59">
        <v>250</v>
      </c>
      <c r="M59">
        <v>2500</v>
      </c>
      <c r="N59">
        <v>25000</v>
      </c>
      <c r="O59">
        <v>125000</v>
      </c>
    </row>
    <row r="60" spans="1:15">
      <c r="A60">
        <v>59</v>
      </c>
      <c r="B60">
        <v>50</v>
      </c>
      <c r="C60">
        <v>150</v>
      </c>
      <c r="D60">
        <v>500</v>
      </c>
      <c r="E60">
        <v>31</v>
      </c>
      <c r="F60">
        <v>1200</v>
      </c>
      <c r="G60">
        <v>260</v>
      </c>
      <c r="H60">
        <v>120</v>
      </c>
      <c r="I60">
        <v>500</v>
      </c>
      <c r="J60">
        <v>5000</v>
      </c>
      <c r="K60">
        <v>50000</v>
      </c>
      <c r="L60">
        <v>250</v>
      </c>
      <c r="M60">
        <v>2500</v>
      </c>
      <c r="N60">
        <v>25000</v>
      </c>
      <c r="O60">
        <v>125000</v>
      </c>
    </row>
    <row r="61" spans="1:15">
      <c r="A61">
        <v>60</v>
      </c>
      <c r="B61">
        <v>50</v>
      </c>
      <c r="C61">
        <v>150</v>
      </c>
      <c r="D61">
        <v>520</v>
      </c>
      <c r="E61">
        <v>32</v>
      </c>
      <c r="F61">
        <v>1200</v>
      </c>
      <c r="G61">
        <v>260</v>
      </c>
      <c r="H61">
        <v>120</v>
      </c>
      <c r="I61">
        <v>520</v>
      </c>
      <c r="J61">
        <v>5200</v>
      </c>
      <c r="K61">
        <v>52000</v>
      </c>
      <c r="L61">
        <v>260</v>
      </c>
      <c r="M61">
        <v>2600</v>
      </c>
      <c r="N61">
        <v>26000</v>
      </c>
      <c r="O61">
        <v>130000</v>
      </c>
    </row>
    <row r="62" spans="1:15">
      <c r="A62">
        <v>61</v>
      </c>
      <c r="B62">
        <v>50</v>
      </c>
      <c r="C62">
        <v>150</v>
      </c>
      <c r="D62">
        <v>520</v>
      </c>
      <c r="E62">
        <v>32</v>
      </c>
      <c r="F62">
        <v>1200</v>
      </c>
      <c r="G62">
        <v>260</v>
      </c>
      <c r="H62">
        <v>120</v>
      </c>
      <c r="I62">
        <v>520</v>
      </c>
      <c r="J62">
        <v>5200</v>
      </c>
      <c r="K62">
        <v>52000</v>
      </c>
      <c r="L62">
        <v>260</v>
      </c>
      <c r="M62">
        <v>2600</v>
      </c>
      <c r="N62">
        <v>26000</v>
      </c>
      <c r="O62">
        <v>130000</v>
      </c>
    </row>
    <row r="63" spans="1:15">
      <c r="A63">
        <v>62</v>
      </c>
      <c r="B63">
        <v>50</v>
      </c>
      <c r="C63">
        <v>150</v>
      </c>
      <c r="D63">
        <v>520</v>
      </c>
      <c r="E63">
        <v>32</v>
      </c>
      <c r="F63">
        <v>1300</v>
      </c>
      <c r="G63">
        <v>260</v>
      </c>
      <c r="H63">
        <v>120</v>
      </c>
      <c r="I63">
        <v>520</v>
      </c>
      <c r="J63">
        <v>5200</v>
      </c>
      <c r="K63">
        <v>52000</v>
      </c>
      <c r="L63">
        <v>260</v>
      </c>
      <c r="M63">
        <v>2600</v>
      </c>
      <c r="N63">
        <v>26000</v>
      </c>
      <c r="O63">
        <v>130000</v>
      </c>
    </row>
    <row r="64" spans="1:15">
      <c r="A64">
        <v>63</v>
      </c>
      <c r="B64">
        <v>50</v>
      </c>
      <c r="C64">
        <v>150</v>
      </c>
      <c r="D64">
        <v>520</v>
      </c>
      <c r="E64">
        <v>32</v>
      </c>
      <c r="F64">
        <v>1300</v>
      </c>
      <c r="G64">
        <v>260</v>
      </c>
      <c r="H64">
        <v>120</v>
      </c>
      <c r="I64">
        <v>520</v>
      </c>
      <c r="J64">
        <v>5200</v>
      </c>
      <c r="K64">
        <v>52000</v>
      </c>
      <c r="L64">
        <v>260</v>
      </c>
      <c r="M64">
        <v>2600</v>
      </c>
      <c r="N64">
        <v>26000</v>
      </c>
      <c r="O64">
        <v>130000</v>
      </c>
    </row>
    <row r="65" spans="1:15">
      <c r="A65">
        <v>64</v>
      </c>
      <c r="B65">
        <v>50</v>
      </c>
      <c r="C65">
        <v>150</v>
      </c>
      <c r="D65">
        <v>540</v>
      </c>
      <c r="E65">
        <v>32</v>
      </c>
      <c r="F65">
        <v>1300</v>
      </c>
      <c r="G65">
        <v>260</v>
      </c>
      <c r="H65">
        <v>120</v>
      </c>
      <c r="I65">
        <v>540</v>
      </c>
      <c r="J65">
        <v>5400</v>
      </c>
      <c r="K65">
        <v>54000</v>
      </c>
      <c r="L65">
        <v>270</v>
      </c>
      <c r="M65">
        <v>2700</v>
      </c>
      <c r="N65">
        <v>27000</v>
      </c>
      <c r="O65">
        <v>135000</v>
      </c>
    </row>
    <row r="66" spans="1:15">
      <c r="A66">
        <v>65</v>
      </c>
      <c r="B66">
        <v>50</v>
      </c>
      <c r="C66">
        <v>150</v>
      </c>
      <c r="D66">
        <v>540</v>
      </c>
      <c r="E66">
        <v>32</v>
      </c>
      <c r="F66">
        <v>1300</v>
      </c>
      <c r="G66">
        <v>260</v>
      </c>
      <c r="H66">
        <v>120</v>
      </c>
      <c r="I66">
        <v>540</v>
      </c>
      <c r="J66">
        <v>5400</v>
      </c>
      <c r="K66">
        <v>54000</v>
      </c>
      <c r="L66">
        <v>270</v>
      </c>
      <c r="M66">
        <v>2700</v>
      </c>
      <c r="N66">
        <v>27000</v>
      </c>
      <c r="O66">
        <v>135000</v>
      </c>
    </row>
    <row r="67" spans="1:15">
      <c r="A67">
        <v>66</v>
      </c>
      <c r="B67">
        <v>50</v>
      </c>
      <c r="C67">
        <v>150</v>
      </c>
      <c r="D67">
        <v>540</v>
      </c>
      <c r="E67">
        <v>32</v>
      </c>
      <c r="F67">
        <v>1400</v>
      </c>
      <c r="G67">
        <v>260</v>
      </c>
      <c r="H67">
        <v>120</v>
      </c>
      <c r="I67">
        <v>540</v>
      </c>
      <c r="J67">
        <v>5400</v>
      </c>
      <c r="K67">
        <v>54000</v>
      </c>
      <c r="L67">
        <v>270</v>
      </c>
      <c r="M67">
        <v>2700</v>
      </c>
      <c r="N67">
        <v>27000</v>
      </c>
      <c r="O67">
        <v>135000</v>
      </c>
    </row>
    <row r="68" spans="1:15">
      <c r="A68">
        <v>67</v>
      </c>
      <c r="B68">
        <v>50</v>
      </c>
      <c r="C68">
        <v>150</v>
      </c>
      <c r="D68">
        <v>540</v>
      </c>
      <c r="E68">
        <v>33</v>
      </c>
      <c r="F68">
        <v>1400</v>
      </c>
      <c r="G68">
        <v>260</v>
      </c>
      <c r="H68">
        <v>120</v>
      </c>
      <c r="I68">
        <v>540</v>
      </c>
      <c r="J68">
        <v>5400</v>
      </c>
      <c r="K68">
        <v>54000</v>
      </c>
      <c r="L68">
        <v>270</v>
      </c>
      <c r="M68">
        <v>2700</v>
      </c>
      <c r="N68">
        <v>27000</v>
      </c>
      <c r="O68">
        <v>135000</v>
      </c>
    </row>
    <row r="69" spans="1:15">
      <c r="A69">
        <v>68</v>
      </c>
      <c r="B69">
        <v>50</v>
      </c>
      <c r="C69">
        <v>150</v>
      </c>
      <c r="D69">
        <v>540</v>
      </c>
      <c r="E69">
        <v>33</v>
      </c>
      <c r="F69">
        <v>1400</v>
      </c>
      <c r="G69">
        <v>260</v>
      </c>
      <c r="H69">
        <v>120</v>
      </c>
      <c r="I69">
        <v>540</v>
      </c>
      <c r="J69">
        <v>5400</v>
      </c>
      <c r="K69">
        <v>54000</v>
      </c>
      <c r="L69">
        <v>270</v>
      </c>
      <c r="M69">
        <v>2700</v>
      </c>
      <c r="N69">
        <v>27000</v>
      </c>
      <c r="O69">
        <v>135000</v>
      </c>
    </row>
    <row r="70" spans="1:15">
      <c r="A70">
        <v>69</v>
      </c>
      <c r="B70">
        <v>50</v>
      </c>
      <c r="C70">
        <v>150</v>
      </c>
      <c r="D70">
        <v>540</v>
      </c>
      <c r="E70">
        <v>33</v>
      </c>
      <c r="F70">
        <v>1400</v>
      </c>
      <c r="G70">
        <v>260</v>
      </c>
      <c r="H70">
        <v>120</v>
      </c>
      <c r="I70">
        <v>540</v>
      </c>
      <c r="J70">
        <v>5400</v>
      </c>
      <c r="K70">
        <v>54000</v>
      </c>
      <c r="L70">
        <v>270</v>
      </c>
      <c r="M70">
        <v>2700</v>
      </c>
      <c r="N70">
        <v>27000</v>
      </c>
      <c r="O70">
        <v>135000</v>
      </c>
    </row>
    <row r="71" spans="1:15">
      <c r="A71">
        <v>70</v>
      </c>
      <c r="B71">
        <v>50</v>
      </c>
      <c r="C71">
        <v>150</v>
      </c>
      <c r="D71">
        <v>570</v>
      </c>
      <c r="E71">
        <v>33</v>
      </c>
      <c r="F71">
        <v>1500</v>
      </c>
      <c r="G71">
        <v>260</v>
      </c>
      <c r="H71">
        <v>120</v>
      </c>
      <c r="I71">
        <v>570</v>
      </c>
      <c r="J71">
        <v>5700</v>
      </c>
      <c r="K71">
        <v>57000</v>
      </c>
      <c r="L71">
        <v>285</v>
      </c>
      <c r="M71">
        <v>2850</v>
      </c>
      <c r="N71">
        <v>28500</v>
      </c>
      <c r="O71">
        <v>142500</v>
      </c>
    </row>
    <row r="72" spans="1:15">
      <c r="A72">
        <v>71</v>
      </c>
      <c r="B72">
        <v>50</v>
      </c>
      <c r="C72">
        <v>150</v>
      </c>
      <c r="D72">
        <v>570</v>
      </c>
      <c r="E72">
        <v>33</v>
      </c>
      <c r="F72">
        <v>1500</v>
      </c>
      <c r="G72">
        <v>260</v>
      </c>
      <c r="H72">
        <v>120</v>
      </c>
      <c r="I72">
        <v>570</v>
      </c>
      <c r="J72">
        <v>5700</v>
      </c>
      <c r="K72">
        <v>57000</v>
      </c>
      <c r="L72">
        <v>285</v>
      </c>
      <c r="M72">
        <v>2850</v>
      </c>
      <c r="N72">
        <v>28500</v>
      </c>
      <c r="O72">
        <v>142500</v>
      </c>
    </row>
    <row r="73" spans="1:15">
      <c r="A73">
        <v>72</v>
      </c>
      <c r="B73">
        <v>50</v>
      </c>
      <c r="C73">
        <v>150</v>
      </c>
      <c r="D73">
        <v>570</v>
      </c>
      <c r="E73">
        <v>33</v>
      </c>
      <c r="F73">
        <v>1500</v>
      </c>
      <c r="G73">
        <v>260</v>
      </c>
      <c r="H73">
        <v>120</v>
      </c>
      <c r="I73">
        <v>570</v>
      </c>
      <c r="J73">
        <v>5700</v>
      </c>
      <c r="K73">
        <v>57000</v>
      </c>
      <c r="L73">
        <v>285</v>
      </c>
      <c r="M73">
        <v>2850</v>
      </c>
      <c r="N73">
        <v>28500</v>
      </c>
      <c r="O73">
        <v>142500</v>
      </c>
    </row>
    <row r="74" spans="1:15">
      <c r="A74">
        <v>73</v>
      </c>
      <c r="B74">
        <v>50</v>
      </c>
      <c r="C74">
        <v>150</v>
      </c>
      <c r="D74">
        <v>570</v>
      </c>
      <c r="E74">
        <v>33</v>
      </c>
      <c r="F74">
        <v>1500</v>
      </c>
      <c r="G74">
        <v>260</v>
      </c>
      <c r="H74">
        <v>120</v>
      </c>
      <c r="I74">
        <v>570</v>
      </c>
      <c r="J74">
        <v>5700</v>
      </c>
      <c r="K74">
        <v>57000</v>
      </c>
      <c r="L74">
        <v>285</v>
      </c>
      <c r="M74">
        <v>2850</v>
      </c>
      <c r="N74">
        <v>28500</v>
      </c>
      <c r="O74">
        <v>142500</v>
      </c>
    </row>
    <row r="75" spans="1:15">
      <c r="A75">
        <v>74</v>
      </c>
      <c r="B75">
        <v>50</v>
      </c>
      <c r="C75">
        <v>150</v>
      </c>
      <c r="D75">
        <v>570</v>
      </c>
      <c r="E75">
        <v>33</v>
      </c>
      <c r="F75">
        <v>1500</v>
      </c>
      <c r="G75">
        <v>260</v>
      </c>
      <c r="H75">
        <v>120</v>
      </c>
      <c r="I75">
        <v>570</v>
      </c>
      <c r="J75">
        <v>5700</v>
      </c>
      <c r="K75">
        <v>57000</v>
      </c>
      <c r="L75">
        <v>285</v>
      </c>
      <c r="M75">
        <v>2850</v>
      </c>
      <c r="N75">
        <v>28500</v>
      </c>
      <c r="O75">
        <v>142500</v>
      </c>
    </row>
    <row r="76" spans="1:15">
      <c r="A76">
        <v>75</v>
      </c>
      <c r="B76">
        <v>50</v>
      </c>
      <c r="C76">
        <v>150</v>
      </c>
      <c r="D76">
        <v>570</v>
      </c>
      <c r="E76">
        <v>34</v>
      </c>
      <c r="F76">
        <v>1500</v>
      </c>
      <c r="G76">
        <v>260</v>
      </c>
      <c r="H76">
        <v>120</v>
      </c>
      <c r="I76">
        <v>570</v>
      </c>
      <c r="J76">
        <v>5700</v>
      </c>
      <c r="K76">
        <v>57000</v>
      </c>
      <c r="L76">
        <v>285</v>
      </c>
      <c r="M76">
        <v>2850</v>
      </c>
      <c r="N76">
        <v>28500</v>
      </c>
      <c r="O76">
        <v>142500</v>
      </c>
    </row>
    <row r="77" spans="1:15">
      <c r="A77">
        <v>76</v>
      </c>
      <c r="B77">
        <v>50</v>
      </c>
      <c r="C77">
        <v>150</v>
      </c>
      <c r="D77">
        <v>600</v>
      </c>
      <c r="E77">
        <v>34</v>
      </c>
      <c r="F77">
        <v>1600</v>
      </c>
      <c r="G77">
        <v>260</v>
      </c>
      <c r="H77">
        <v>120</v>
      </c>
      <c r="I77">
        <v>600</v>
      </c>
      <c r="J77">
        <v>6000</v>
      </c>
      <c r="K77">
        <v>60000</v>
      </c>
      <c r="L77">
        <v>300</v>
      </c>
      <c r="M77">
        <v>3000</v>
      </c>
      <c r="N77">
        <v>30000</v>
      </c>
      <c r="O77">
        <v>150000</v>
      </c>
    </row>
    <row r="78" spans="1:15">
      <c r="A78">
        <v>77</v>
      </c>
      <c r="B78">
        <v>50</v>
      </c>
      <c r="C78">
        <v>150</v>
      </c>
      <c r="D78">
        <v>600</v>
      </c>
      <c r="E78">
        <v>34</v>
      </c>
      <c r="F78">
        <v>1600</v>
      </c>
      <c r="G78">
        <v>260</v>
      </c>
      <c r="H78">
        <v>120</v>
      </c>
      <c r="I78">
        <v>600</v>
      </c>
      <c r="J78">
        <v>6000</v>
      </c>
      <c r="K78">
        <v>60000</v>
      </c>
      <c r="L78">
        <v>300</v>
      </c>
      <c r="M78">
        <v>3000</v>
      </c>
      <c r="N78">
        <v>30000</v>
      </c>
      <c r="O78">
        <v>150000</v>
      </c>
    </row>
    <row r="79" spans="1:15">
      <c r="A79">
        <v>78</v>
      </c>
      <c r="B79">
        <v>50</v>
      </c>
      <c r="C79">
        <v>150</v>
      </c>
      <c r="D79">
        <v>600</v>
      </c>
      <c r="E79">
        <v>34</v>
      </c>
      <c r="F79">
        <v>1600</v>
      </c>
      <c r="G79">
        <v>270</v>
      </c>
      <c r="H79">
        <v>120</v>
      </c>
      <c r="I79">
        <v>600</v>
      </c>
      <c r="J79">
        <v>6000</v>
      </c>
      <c r="K79">
        <v>60000</v>
      </c>
      <c r="L79">
        <v>300</v>
      </c>
      <c r="M79">
        <v>3000</v>
      </c>
      <c r="N79">
        <v>30000</v>
      </c>
      <c r="O79">
        <v>150000</v>
      </c>
    </row>
    <row r="80" spans="1:15">
      <c r="A80">
        <v>79</v>
      </c>
      <c r="B80">
        <v>50</v>
      </c>
      <c r="C80">
        <v>150</v>
      </c>
      <c r="D80">
        <v>600</v>
      </c>
      <c r="E80">
        <v>34</v>
      </c>
      <c r="F80">
        <v>1600</v>
      </c>
      <c r="G80">
        <v>270</v>
      </c>
      <c r="H80">
        <v>120</v>
      </c>
      <c r="I80">
        <v>600</v>
      </c>
      <c r="J80">
        <v>6000</v>
      </c>
      <c r="K80">
        <v>60000</v>
      </c>
      <c r="L80">
        <v>300</v>
      </c>
      <c r="M80">
        <v>3000</v>
      </c>
      <c r="N80">
        <v>30000</v>
      </c>
      <c r="O80">
        <v>150000</v>
      </c>
    </row>
    <row r="81" spans="1:15">
      <c r="A81">
        <v>80</v>
      </c>
      <c r="B81">
        <v>50</v>
      </c>
      <c r="C81">
        <v>150</v>
      </c>
      <c r="D81">
        <v>600</v>
      </c>
      <c r="E81">
        <v>34</v>
      </c>
      <c r="F81">
        <v>1700</v>
      </c>
      <c r="G81">
        <v>270</v>
      </c>
      <c r="H81">
        <v>120</v>
      </c>
      <c r="I81">
        <v>600</v>
      </c>
      <c r="J81">
        <v>6000</v>
      </c>
      <c r="K81">
        <v>60000</v>
      </c>
      <c r="L81">
        <v>300</v>
      </c>
      <c r="M81">
        <v>3000</v>
      </c>
      <c r="N81">
        <v>30000</v>
      </c>
      <c r="O81">
        <v>150000</v>
      </c>
    </row>
    <row r="82" spans="1:15">
      <c r="A82">
        <v>81</v>
      </c>
      <c r="B82">
        <v>50</v>
      </c>
      <c r="C82">
        <v>150</v>
      </c>
      <c r="D82">
        <v>600</v>
      </c>
      <c r="E82">
        <v>34</v>
      </c>
      <c r="F82">
        <v>1700</v>
      </c>
      <c r="G82">
        <v>270</v>
      </c>
      <c r="H82">
        <v>120</v>
      </c>
      <c r="I82">
        <v>600</v>
      </c>
      <c r="J82">
        <v>6000</v>
      </c>
      <c r="K82">
        <v>60000</v>
      </c>
      <c r="L82">
        <v>300</v>
      </c>
      <c r="M82">
        <v>3000</v>
      </c>
      <c r="N82">
        <v>30000</v>
      </c>
      <c r="O82">
        <v>150000</v>
      </c>
    </row>
    <row r="83" spans="1:15">
      <c r="A83">
        <v>82</v>
      </c>
      <c r="B83">
        <v>50</v>
      </c>
      <c r="C83">
        <v>150</v>
      </c>
      <c r="D83">
        <v>650</v>
      </c>
      <c r="E83">
        <v>34</v>
      </c>
      <c r="F83">
        <v>1700</v>
      </c>
      <c r="G83">
        <v>270</v>
      </c>
      <c r="H83">
        <v>120</v>
      </c>
      <c r="I83">
        <v>650</v>
      </c>
      <c r="J83">
        <v>6500</v>
      </c>
      <c r="K83">
        <v>65000</v>
      </c>
      <c r="L83">
        <v>325</v>
      </c>
      <c r="M83">
        <v>3250</v>
      </c>
      <c r="N83">
        <v>32500</v>
      </c>
      <c r="O83">
        <v>162500</v>
      </c>
    </row>
    <row r="84" spans="1:15">
      <c r="A84">
        <v>83</v>
      </c>
      <c r="B84">
        <v>50</v>
      </c>
      <c r="C84">
        <v>150</v>
      </c>
      <c r="D84">
        <v>650</v>
      </c>
      <c r="E84">
        <v>34</v>
      </c>
      <c r="F84">
        <v>1700</v>
      </c>
      <c r="G84">
        <v>270</v>
      </c>
      <c r="H84">
        <v>120</v>
      </c>
      <c r="I84">
        <v>650</v>
      </c>
      <c r="J84">
        <v>6500</v>
      </c>
      <c r="K84">
        <v>65000</v>
      </c>
      <c r="L84">
        <v>325</v>
      </c>
      <c r="M84">
        <v>3250</v>
      </c>
      <c r="N84">
        <v>32500</v>
      </c>
      <c r="O84">
        <v>162500</v>
      </c>
    </row>
    <row r="85" spans="1:15">
      <c r="A85">
        <v>84</v>
      </c>
      <c r="B85">
        <v>50</v>
      </c>
      <c r="C85">
        <v>150</v>
      </c>
      <c r="D85">
        <v>650</v>
      </c>
      <c r="E85">
        <v>35</v>
      </c>
      <c r="F85">
        <v>1700</v>
      </c>
      <c r="G85">
        <v>270</v>
      </c>
      <c r="H85">
        <v>120</v>
      </c>
      <c r="I85">
        <v>650</v>
      </c>
      <c r="J85">
        <v>6500</v>
      </c>
      <c r="K85">
        <v>65000</v>
      </c>
      <c r="L85">
        <v>325</v>
      </c>
      <c r="M85">
        <v>3250</v>
      </c>
      <c r="N85">
        <v>32500</v>
      </c>
      <c r="O85">
        <v>162500</v>
      </c>
    </row>
    <row r="86" spans="1:15">
      <c r="A86">
        <v>85</v>
      </c>
      <c r="B86">
        <v>50</v>
      </c>
      <c r="C86">
        <v>150</v>
      </c>
      <c r="D86">
        <v>650</v>
      </c>
      <c r="E86">
        <v>35</v>
      </c>
      <c r="F86">
        <v>1700</v>
      </c>
      <c r="G86">
        <v>270</v>
      </c>
      <c r="H86">
        <v>120</v>
      </c>
      <c r="I86">
        <v>650</v>
      </c>
      <c r="J86">
        <v>6500</v>
      </c>
      <c r="K86">
        <v>65000</v>
      </c>
      <c r="L86">
        <v>325</v>
      </c>
      <c r="M86">
        <v>3250</v>
      </c>
      <c r="N86">
        <v>32500</v>
      </c>
      <c r="O86">
        <v>162500</v>
      </c>
    </row>
    <row r="87" spans="1:15">
      <c r="A87">
        <v>86</v>
      </c>
      <c r="B87">
        <v>50</v>
      </c>
      <c r="C87">
        <v>150</v>
      </c>
      <c r="D87">
        <v>650</v>
      </c>
      <c r="E87">
        <v>35</v>
      </c>
      <c r="F87">
        <v>1700</v>
      </c>
      <c r="G87">
        <v>270</v>
      </c>
      <c r="H87">
        <v>120</v>
      </c>
      <c r="I87">
        <v>650</v>
      </c>
      <c r="J87">
        <v>6500</v>
      </c>
      <c r="K87">
        <v>65000</v>
      </c>
      <c r="L87">
        <v>325</v>
      </c>
      <c r="M87">
        <v>3250</v>
      </c>
      <c r="N87">
        <v>32500</v>
      </c>
      <c r="O87">
        <v>162500</v>
      </c>
    </row>
    <row r="88" spans="1:15">
      <c r="A88">
        <v>87</v>
      </c>
      <c r="B88">
        <v>50</v>
      </c>
      <c r="C88">
        <v>150</v>
      </c>
      <c r="D88">
        <v>650</v>
      </c>
      <c r="E88">
        <v>35</v>
      </c>
      <c r="F88">
        <v>1800</v>
      </c>
      <c r="G88">
        <v>270</v>
      </c>
      <c r="H88">
        <v>120</v>
      </c>
      <c r="I88">
        <v>650</v>
      </c>
      <c r="J88">
        <v>6500</v>
      </c>
      <c r="K88">
        <v>65000</v>
      </c>
      <c r="L88">
        <v>325</v>
      </c>
      <c r="M88">
        <v>3250</v>
      </c>
      <c r="N88">
        <v>32500</v>
      </c>
      <c r="O88">
        <v>162500</v>
      </c>
    </row>
    <row r="89" spans="1:15">
      <c r="A89">
        <v>88</v>
      </c>
      <c r="B89">
        <v>50</v>
      </c>
      <c r="C89">
        <v>150</v>
      </c>
      <c r="D89">
        <v>700</v>
      </c>
      <c r="E89">
        <v>36</v>
      </c>
      <c r="F89">
        <v>1800</v>
      </c>
      <c r="G89">
        <v>270</v>
      </c>
      <c r="H89">
        <v>120</v>
      </c>
      <c r="I89">
        <v>700</v>
      </c>
      <c r="J89">
        <v>7000</v>
      </c>
      <c r="K89">
        <v>70000</v>
      </c>
      <c r="L89">
        <v>350</v>
      </c>
      <c r="M89">
        <v>3500</v>
      </c>
      <c r="N89">
        <v>35000</v>
      </c>
      <c r="O89">
        <v>175000</v>
      </c>
    </row>
    <row r="90" spans="1:15">
      <c r="A90">
        <v>89</v>
      </c>
      <c r="B90">
        <v>50</v>
      </c>
      <c r="C90">
        <v>150</v>
      </c>
      <c r="D90">
        <v>700</v>
      </c>
      <c r="E90">
        <v>36</v>
      </c>
      <c r="F90">
        <v>1800</v>
      </c>
      <c r="G90">
        <v>270</v>
      </c>
      <c r="H90">
        <v>120</v>
      </c>
      <c r="I90">
        <v>700</v>
      </c>
      <c r="J90">
        <v>7000</v>
      </c>
      <c r="K90">
        <v>70000</v>
      </c>
      <c r="L90">
        <v>350</v>
      </c>
      <c r="M90">
        <v>3500</v>
      </c>
      <c r="N90">
        <v>35000</v>
      </c>
      <c r="O90">
        <v>175000</v>
      </c>
    </row>
    <row r="91" spans="1:15">
      <c r="A91">
        <v>90</v>
      </c>
      <c r="B91">
        <v>50</v>
      </c>
      <c r="C91">
        <v>150</v>
      </c>
      <c r="D91">
        <v>700</v>
      </c>
      <c r="E91">
        <v>36</v>
      </c>
      <c r="F91">
        <v>1800</v>
      </c>
      <c r="G91">
        <v>270</v>
      </c>
      <c r="H91">
        <v>120</v>
      </c>
      <c r="I91">
        <v>700</v>
      </c>
      <c r="J91">
        <v>7000</v>
      </c>
      <c r="K91">
        <v>70000</v>
      </c>
      <c r="L91">
        <v>350</v>
      </c>
      <c r="M91">
        <v>3500</v>
      </c>
      <c r="N91">
        <v>35000</v>
      </c>
      <c r="O91">
        <v>175000</v>
      </c>
    </row>
    <row r="92" spans="1:15">
      <c r="A92">
        <v>91</v>
      </c>
      <c r="B92">
        <v>50</v>
      </c>
      <c r="C92">
        <v>150</v>
      </c>
      <c r="D92">
        <v>700</v>
      </c>
      <c r="E92">
        <v>36</v>
      </c>
      <c r="F92">
        <v>1800</v>
      </c>
      <c r="G92">
        <v>270</v>
      </c>
      <c r="H92">
        <v>120</v>
      </c>
      <c r="I92">
        <v>700</v>
      </c>
      <c r="J92">
        <v>7000</v>
      </c>
      <c r="K92">
        <v>70000</v>
      </c>
      <c r="L92">
        <v>350</v>
      </c>
      <c r="M92">
        <v>3500</v>
      </c>
      <c r="N92">
        <v>35000</v>
      </c>
      <c r="O92">
        <v>175000</v>
      </c>
    </row>
    <row r="93" spans="1:15">
      <c r="A93">
        <v>92</v>
      </c>
      <c r="B93">
        <v>50</v>
      </c>
      <c r="C93">
        <v>150</v>
      </c>
      <c r="D93">
        <v>700</v>
      </c>
      <c r="E93">
        <v>37</v>
      </c>
      <c r="F93">
        <v>1900</v>
      </c>
      <c r="G93">
        <v>270</v>
      </c>
      <c r="H93">
        <v>120</v>
      </c>
      <c r="I93">
        <v>700</v>
      </c>
      <c r="J93">
        <v>7000</v>
      </c>
      <c r="K93">
        <v>70000</v>
      </c>
      <c r="L93">
        <v>350</v>
      </c>
      <c r="M93">
        <v>3500</v>
      </c>
      <c r="N93">
        <v>35000</v>
      </c>
      <c r="O93">
        <v>175000</v>
      </c>
    </row>
    <row r="94" spans="1:15">
      <c r="A94">
        <v>93</v>
      </c>
      <c r="B94">
        <v>50</v>
      </c>
      <c r="C94">
        <v>150</v>
      </c>
      <c r="D94">
        <v>700</v>
      </c>
      <c r="E94">
        <v>37</v>
      </c>
      <c r="F94">
        <v>1900</v>
      </c>
      <c r="G94">
        <v>280</v>
      </c>
      <c r="H94">
        <v>120</v>
      </c>
      <c r="I94">
        <v>700</v>
      </c>
      <c r="J94">
        <v>7000</v>
      </c>
      <c r="K94">
        <v>70000</v>
      </c>
      <c r="L94">
        <v>350</v>
      </c>
      <c r="M94">
        <v>3500</v>
      </c>
      <c r="N94">
        <v>35000</v>
      </c>
      <c r="O94">
        <v>175000</v>
      </c>
    </row>
    <row r="95" spans="1:15">
      <c r="A95">
        <v>94</v>
      </c>
      <c r="B95">
        <v>50</v>
      </c>
      <c r="C95">
        <v>150</v>
      </c>
      <c r="D95">
        <v>700</v>
      </c>
      <c r="E95">
        <v>37</v>
      </c>
      <c r="F95">
        <v>1900</v>
      </c>
      <c r="G95">
        <v>280</v>
      </c>
      <c r="H95">
        <v>120</v>
      </c>
      <c r="I95">
        <v>700</v>
      </c>
      <c r="J95">
        <v>7000</v>
      </c>
      <c r="K95">
        <v>70000</v>
      </c>
      <c r="L95">
        <v>350</v>
      </c>
      <c r="M95">
        <v>3500</v>
      </c>
      <c r="N95">
        <v>35000</v>
      </c>
      <c r="O95">
        <v>175000</v>
      </c>
    </row>
    <row r="96" spans="1:15">
      <c r="A96">
        <v>95</v>
      </c>
      <c r="B96">
        <v>50</v>
      </c>
      <c r="C96">
        <v>150</v>
      </c>
      <c r="D96">
        <v>700</v>
      </c>
      <c r="E96">
        <v>37</v>
      </c>
      <c r="F96">
        <v>1900</v>
      </c>
      <c r="G96">
        <v>280</v>
      </c>
      <c r="H96">
        <v>120</v>
      </c>
      <c r="I96">
        <v>700</v>
      </c>
      <c r="J96">
        <v>7000</v>
      </c>
      <c r="K96">
        <v>70000</v>
      </c>
      <c r="L96">
        <v>350</v>
      </c>
      <c r="M96">
        <v>3500</v>
      </c>
      <c r="N96">
        <v>35000</v>
      </c>
      <c r="O96">
        <v>175000</v>
      </c>
    </row>
    <row r="97" spans="1:15">
      <c r="A97">
        <v>96</v>
      </c>
      <c r="B97">
        <v>50</v>
      </c>
      <c r="C97">
        <v>150</v>
      </c>
      <c r="D97">
        <v>700</v>
      </c>
      <c r="E97">
        <v>38</v>
      </c>
      <c r="F97">
        <v>1900</v>
      </c>
      <c r="G97">
        <v>280</v>
      </c>
      <c r="H97">
        <v>120</v>
      </c>
      <c r="I97">
        <v>700</v>
      </c>
      <c r="J97">
        <v>7000</v>
      </c>
      <c r="K97">
        <v>70000</v>
      </c>
      <c r="L97">
        <v>350</v>
      </c>
      <c r="M97">
        <v>3500</v>
      </c>
      <c r="N97">
        <v>35000</v>
      </c>
      <c r="O97">
        <v>175000</v>
      </c>
    </row>
    <row r="98" spans="1:15">
      <c r="A98">
        <v>97</v>
      </c>
      <c r="B98">
        <v>50</v>
      </c>
      <c r="C98">
        <v>150</v>
      </c>
      <c r="D98">
        <v>700</v>
      </c>
      <c r="E98">
        <v>38</v>
      </c>
      <c r="F98">
        <v>1900</v>
      </c>
      <c r="G98">
        <v>280</v>
      </c>
      <c r="H98">
        <v>120</v>
      </c>
      <c r="I98">
        <v>700</v>
      </c>
      <c r="J98">
        <v>7000</v>
      </c>
      <c r="K98">
        <v>70000</v>
      </c>
      <c r="L98">
        <v>350</v>
      </c>
      <c r="M98">
        <v>3500</v>
      </c>
      <c r="N98">
        <v>35000</v>
      </c>
      <c r="O98">
        <v>175000</v>
      </c>
    </row>
    <row r="99" spans="1:15">
      <c r="A99">
        <v>98</v>
      </c>
      <c r="B99">
        <v>50</v>
      </c>
      <c r="C99">
        <v>150</v>
      </c>
      <c r="D99">
        <v>800</v>
      </c>
      <c r="E99">
        <v>38</v>
      </c>
      <c r="F99">
        <v>1900</v>
      </c>
      <c r="G99">
        <v>280</v>
      </c>
      <c r="H99">
        <v>120</v>
      </c>
      <c r="I99">
        <v>800</v>
      </c>
      <c r="J99">
        <v>8000</v>
      </c>
      <c r="K99">
        <v>80000</v>
      </c>
      <c r="L99">
        <v>400</v>
      </c>
      <c r="M99">
        <v>4000</v>
      </c>
      <c r="N99">
        <v>40000</v>
      </c>
      <c r="O99">
        <v>200000</v>
      </c>
    </row>
    <row r="100" spans="1:15">
      <c r="A100">
        <v>99</v>
      </c>
      <c r="B100">
        <v>50</v>
      </c>
      <c r="C100">
        <v>150</v>
      </c>
      <c r="D100">
        <v>800</v>
      </c>
      <c r="E100">
        <v>39</v>
      </c>
      <c r="F100">
        <v>1900</v>
      </c>
      <c r="G100">
        <v>280</v>
      </c>
      <c r="H100">
        <v>120</v>
      </c>
      <c r="I100">
        <v>800</v>
      </c>
      <c r="J100">
        <v>8000</v>
      </c>
      <c r="K100">
        <v>80000</v>
      </c>
      <c r="L100">
        <v>400</v>
      </c>
      <c r="M100">
        <v>4000</v>
      </c>
      <c r="N100">
        <v>40000</v>
      </c>
      <c r="O100">
        <v>200000</v>
      </c>
    </row>
    <row r="101" spans="1:15">
      <c r="A101">
        <v>100</v>
      </c>
      <c r="B101">
        <v>50</v>
      </c>
      <c r="C101">
        <v>150</v>
      </c>
      <c r="D101">
        <v>800</v>
      </c>
      <c r="E101">
        <v>39</v>
      </c>
      <c r="F101">
        <v>1900</v>
      </c>
      <c r="G101">
        <v>280</v>
      </c>
      <c r="H101">
        <v>120</v>
      </c>
      <c r="I101">
        <v>800</v>
      </c>
      <c r="J101">
        <v>8000</v>
      </c>
      <c r="K101">
        <v>80000</v>
      </c>
      <c r="L101">
        <v>400</v>
      </c>
      <c r="M101">
        <v>4000</v>
      </c>
      <c r="N101">
        <v>40000</v>
      </c>
      <c r="O101">
        <v>200000</v>
      </c>
    </row>
    <row r="102" spans="1:15">
      <c r="A102">
        <v>101</v>
      </c>
      <c r="B102">
        <v>50</v>
      </c>
      <c r="C102">
        <v>150</v>
      </c>
      <c r="D102">
        <v>800</v>
      </c>
      <c r="E102">
        <v>40</v>
      </c>
      <c r="F102">
        <v>2000</v>
      </c>
      <c r="G102">
        <v>280</v>
      </c>
      <c r="H102">
        <v>120</v>
      </c>
      <c r="I102">
        <v>800</v>
      </c>
      <c r="J102">
        <v>8000</v>
      </c>
      <c r="K102">
        <v>80000</v>
      </c>
      <c r="L102">
        <v>400</v>
      </c>
      <c r="M102">
        <v>4000</v>
      </c>
      <c r="N102">
        <v>40000</v>
      </c>
      <c r="O102">
        <v>200000</v>
      </c>
    </row>
    <row r="103" spans="1:15">
      <c r="A103">
        <v>102</v>
      </c>
      <c r="B103">
        <v>50</v>
      </c>
      <c r="C103">
        <v>150</v>
      </c>
      <c r="D103">
        <v>800</v>
      </c>
      <c r="E103">
        <v>40</v>
      </c>
      <c r="F103">
        <v>2000</v>
      </c>
      <c r="G103">
        <v>290</v>
      </c>
      <c r="H103">
        <v>120</v>
      </c>
      <c r="I103">
        <v>800</v>
      </c>
      <c r="J103">
        <v>8000</v>
      </c>
      <c r="K103">
        <v>80000</v>
      </c>
      <c r="L103">
        <v>400</v>
      </c>
      <c r="M103">
        <v>4000</v>
      </c>
      <c r="N103">
        <v>40000</v>
      </c>
      <c r="O103">
        <v>200000</v>
      </c>
    </row>
    <row r="104" spans="1:15">
      <c r="A104">
        <v>103</v>
      </c>
      <c r="B104">
        <v>50</v>
      </c>
      <c r="C104">
        <v>150</v>
      </c>
      <c r="D104">
        <v>800</v>
      </c>
      <c r="E104">
        <v>40</v>
      </c>
      <c r="F104">
        <v>2000</v>
      </c>
      <c r="G104">
        <v>290</v>
      </c>
      <c r="H104">
        <v>120</v>
      </c>
      <c r="I104">
        <v>800</v>
      </c>
      <c r="J104">
        <v>8000</v>
      </c>
      <c r="K104">
        <v>80000</v>
      </c>
      <c r="L104">
        <v>400</v>
      </c>
      <c r="M104">
        <v>4000</v>
      </c>
      <c r="N104">
        <v>40000</v>
      </c>
      <c r="O104">
        <v>200000</v>
      </c>
    </row>
    <row r="105" spans="1:15">
      <c r="A105">
        <v>104</v>
      </c>
      <c r="B105">
        <v>50</v>
      </c>
      <c r="C105">
        <v>150</v>
      </c>
      <c r="D105">
        <v>800</v>
      </c>
      <c r="E105">
        <v>40</v>
      </c>
      <c r="F105">
        <v>2000</v>
      </c>
      <c r="G105">
        <v>290</v>
      </c>
      <c r="H105">
        <v>120</v>
      </c>
      <c r="I105">
        <v>800</v>
      </c>
      <c r="J105">
        <v>8000</v>
      </c>
      <c r="K105">
        <v>80000</v>
      </c>
      <c r="L105">
        <v>400</v>
      </c>
      <c r="M105">
        <v>4000</v>
      </c>
      <c r="N105">
        <v>40000</v>
      </c>
      <c r="O105">
        <v>200000</v>
      </c>
    </row>
    <row r="106" spans="1:15">
      <c r="A106">
        <v>105</v>
      </c>
      <c r="B106">
        <v>50</v>
      </c>
      <c r="C106">
        <v>150</v>
      </c>
      <c r="D106">
        <v>800</v>
      </c>
      <c r="E106">
        <v>40</v>
      </c>
      <c r="F106">
        <v>2000</v>
      </c>
      <c r="G106">
        <v>290</v>
      </c>
      <c r="H106">
        <v>120</v>
      </c>
      <c r="I106">
        <v>800</v>
      </c>
      <c r="J106">
        <v>8000</v>
      </c>
      <c r="K106">
        <v>80000</v>
      </c>
      <c r="L106">
        <v>400</v>
      </c>
      <c r="M106">
        <v>4000</v>
      </c>
      <c r="N106">
        <v>40000</v>
      </c>
      <c r="O106">
        <v>200000</v>
      </c>
    </row>
    <row r="107" spans="1:15">
      <c r="A107">
        <v>106</v>
      </c>
      <c r="B107">
        <v>50</v>
      </c>
      <c r="C107">
        <v>150</v>
      </c>
      <c r="D107">
        <v>800</v>
      </c>
      <c r="E107">
        <v>40</v>
      </c>
      <c r="F107">
        <v>2000</v>
      </c>
      <c r="G107">
        <v>290</v>
      </c>
      <c r="H107">
        <v>120</v>
      </c>
      <c r="I107">
        <v>800</v>
      </c>
      <c r="J107">
        <v>8000</v>
      </c>
      <c r="K107">
        <v>80000</v>
      </c>
      <c r="L107">
        <v>400</v>
      </c>
      <c r="M107">
        <v>4000</v>
      </c>
      <c r="N107">
        <v>40000</v>
      </c>
      <c r="O107">
        <v>200000</v>
      </c>
    </row>
    <row r="108" spans="1:15">
      <c r="A108">
        <v>107</v>
      </c>
      <c r="B108">
        <v>50</v>
      </c>
      <c r="C108">
        <v>150</v>
      </c>
      <c r="D108">
        <v>800</v>
      </c>
      <c r="E108">
        <v>40</v>
      </c>
      <c r="F108">
        <v>2000</v>
      </c>
      <c r="G108">
        <v>290</v>
      </c>
      <c r="H108">
        <v>120</v>
      </c>
      <c r="I108">
        <v>800</v>
      </c>
      <c r="J108">
        <v>8000</v>
      </c>
      <c r="K108">
        <v>80000</v>
      </c>
      <c r="L108">
        <v>400</v>
      </c>
      <c r="M108">
        <v>4000</v>
      </c>
      <c r="N108">
        <v>40000</v>
      </c>
      <c r="O108">
        <v>200000</v>
      </c>
    </row>
    <row r="109" spans="1:15">
      <c r="A109">
        <v>108</v>
      </c>
      <c r="B109">
        <v>50</v>
      </c>
      <c r="C109">
        <v>150</v>
      </c>
      <c r="D109">
        <v>800</v>
      </c>
      <c r="E109">
        <v>40</v>
      </c>
      <c r="F109">
        <v>2000</v>
      </c>
      <c r="G109">
        <v>290</v>
      </c>
      <c r="H109">
        <v>120</v>
      </c>
      <c r="I109">
        <v>800</v>
      </c>
      <c r="J109">
        <v>8000</v>
      </c>
      <c r="K109">
        <v>80000</v>
      </c>
      <c r="L109">
        <v>400</v>
      </c>
      <c r="M109">
        <v>4000</v>
      </c>
      <c r="N109">
        <v>40000</v>
      </c>
      <c r="O109">
        <v>200000</v>
      </c>
    </row>
    <row r="110" spans="1:15">
      <c r="A110">
        <v>109</v>
      </c>
      <c r="B110">
        <v>50</v>
      </c>
      <c r="C110">
        <v>150</v>
      </c>
      <c r="D110">
        <v>800</v>
      </c>
      <c r="E110">
        <v>40</v>
      </c>
      <c r="F110">
        <v>2000</v>
      </c>
      <c r="G110">
        <v>290</v>
      </c>
      <c r="H110">
        <v>120</v>
      </c>
      <c r="I110">
        <v>800</v>
      </c>
      <c r="J110">
        <v>8000</v>
      </c>
      <c r="K110">
        <v>80000</v>
      </c>
      <c r="L110">
        <v>400</v>
      </c>
      <c r="M110">
        <v>4000</v>
      </c>
      <c r="N110">
        <v>40000</v>
      </c>
      <c r="O110">
        <v>200000</v>
      </c>
    </row>
    <row r="111" spans="1:15">
      <c r="A111">
        <v>110</v>
      </c>
      <c r="B111">
        <v>50</v>
      </c>
      <c r="C111">
        <v>150</v>
      </c>
      <c r="D111">
        <v>800</v>
      </c>
      <c r="E111">
        <v>40</v>
      </c>
      <c r="F111">
        <v>2100</v>
      </c>
      <c r="G111">
        <v>300</v>
      </c>
      <c r="H111">
        <v>120</v>
      </c>
      <c r="I111">
        <v>800</v>
      </c>
      <c r="J111">
        <v>8000</v>
      </c>
      <c r="K111">
        <v>80000</v>
      </c>
      <c r="L111">
        <v>400</v>
      </c>
      <c r="M111">
        <v>4000</v>
      </c>
      <c r="N111">
        <v>40000</v>
      </c>
      <c r="O111">
        <v>200000</v>
      </c>
    </row>
    <row r="112" spans="1:15">
      <c r="A112">
        <v>111</v>
      </c>
      <c r="B112">
        <v>50</v>
      </c>
      <c r="C112">
        <v>150</v>
      </c>
      <c r="D112">
        <v>800</v>
      </c>
      <c r="E112">
        <v>40</v>
      </c>
      <c r="F112">
        <v>2100</v>
      </c>
      <c r="G112">
        <v>300</v>
      </c>
      <c r="H112">
        <v>120</v>
      </c>
      <c r="I112">
        <v>800</v>
      </c>
      <c r="J112">
        <v>8000</v>
      </c>
      <c r="K112">
        <v>80000</v>
      </c>
      <c r="L112">
        <v>400</v>
      </c>
      <c r="M112">
        <v>4000</v>
      </c>
      <c r="N112">
        <v>40000</v>
      </c>
      <c r="O112">
        <v>200000</v>
      </c>
    </row>
    <row r="113" spans="1:15">
      <c r="A113">
        <v>112</v>
      </c>
      <c r="B113">
        <v>50</v>
      </c>
      <c r="C113">
        <v>150</v>
      </c>
      <c r="D113">
        <v>800</v>
      </c>
      <c r="E113">
        <v>40</v>
      </c>
      <c r="F113">
        <v>2100</v>
      </c>
      <c r="G113">
        <v>300</v>
      </c>
      <c r="H113">
        <v>120</v>
      </c>
      <c r="I113">
        <v>800</v>
      </c>
      <c r="J113">
        <v>8000</v>
      </c>
      <c r="K113">
        <v>80000</v>
      </c>
      <c r="L113">
        <v>400</v>
      </c>
      <c r="M113">
        <v>4000</v>
      </c>
      <c r="N113">
        <v>40000</v>
      </c>
      <c r="O113">
        <v>200000</v>
      </c>
    </row>
    <row r="114" spans="1:15">
      <c r="A114">
        <v>113</v>
      </c>
      <c r="B114">
        <v>50</v>
      </c>
      <c r="C114">
        <v>150</v>
      </c>
      <c r="D114">
        <v>800</v>
      </c>
      <c r="E114">
        <v>40</v>
      </c>
      <c r="F114">
        <v>2100</v>
      </c>
      <c r="G114">
        <v>300</v>
      </c>
      <c r="H114">
        <v>120</v>
      </c>
      <c r="I114">
        <v>800</v>
      </c>
      <c r="J114">
        <v>8000</v>
      </c>
      <c r="K114">
        <v>80000</v>
      </c>
      <c r="L114">
        <v>400</v>
      </c>
      <c r="M114">
        <v>4000</v>
      </c>
      <c r="N114">
        <v>40000</v>
      </c>
      <c r="O114">
        <v>200000</v>
      </c>
    </row>
    <row r="115" spans="1:15">
      <c r="A115">
        <v>114</v>
      </c>
      <c r="B115">
        <v>50</v>
      </c>
      <c r="C115">
        <v>150</v>
      </c>
      <c r="D115">
        <v>800</v>
      </c>
      <c r="E115">
        <v>40</v>
      </c>
      <c r="F115">
        <v>2100</v>
      </c>
      <c r="G115">
        <v>300</v>
      </c>
      <c r="H115">
        <v>120</v>
      </c>
      <c r="I115">
        <v>800</v>
      </c>
      <c r="J115">
        <v>8000</v>
      </c>
      <c r="K115">
        <v>80000</v>
      </c>
      <c r="L115">
        <v>400</v>
      </c>
      <c r="M115">
        <v>4000</v>
      </c>
      <c r="N115">
        <v>40000</v>
      </c>
      <c r="O115">
        <v>200000</v>
      </c>
    </row>
    <row r="116" spans="1:15">
      <c r="A116">
        <v>115</v>
      </c>
      <c r="B116">
        <v>50</v>
      </c>
      <c r="C116">
        <v>150</v>
      </c>
      <c r="D116">
        <v>800</v>
      </c>
      <c r="E116">
        <v>40</v>
      </c>
      <c r="F116">
        <v>2100</v>
      </c>
      <c r="G116">
        <v>300</v>
      </c>
      <c r="H116">
        <v>120</v>
      </c>
      <c r="I116">
        <v>800</v>
      </c>
      <c r="J116">
        <v>8000</v>
      </c>
      <c r="K116">
        <v>80000</v>
      </c>
      <c r="L116">
        <v>400</v>
      </c>
      <c r="M116">
        <v>4000</v>
      </c>
      <c r="N116">
        <v>40000</v>
      </c>
      <c r="O116">
        <v>200000</v>
      </c>
    </row>
    <row r="117" spans="1:15">
      <c r="A117">
        <v>116</v>
      </c>
      <c r="B117">
        <v>50</v>
      </c>
      <c r="C117">
        <v>150</v>
      </c>
      <c r="D117">
        <v>800</v>
      </c>
      <c r="E117">
        <v>40</v>
      </c>
      <c r="F117">
        <v>2100</v>
      </c>
      <c r="G117">
        <v>300</v>
      </c>
      <c r="H117">
        <v>120</v>
      </c>
      <c r="I117">
        <v>800</v>
      </c>
      <c r="J117">
        <v>8000</v>
      </c>
      <c r="K117">
        <v>80000</v>
      </c>
      <c r="L117">
        <v>400</v>
      </c>
      <c r="M117">
        <v>4000</v>
      </c>
      <c r="N117">
        <v>40000</v>
      </c>
      <c r="O117">
        <v>200000</v>
      </c>
    </row>
    <row r="118" spans="1:15">
      <c r="A118">
        <v>117</v>
      </c>
      <c r="B118">
        <v>50</v>
      </c>
      <c r="C118">
        <v>150</v>
      </c>
      <c r="D118">
        <v>800</v>
      </c>
      <c r="E118">
        <v>40</v>
      </c>
      <c r="F118">
        <v>2100</v>
      </c>
      <c r="G118">
        <v>300</v>
      </c>
      <c r="H118">
        <v>120</v>
      </c>
      <c r="I118">
        <v>800</v>
      </c>
      <c r="J118">
        <v>8000</v>
      </c>
      <c r="K118">
        <v>80000</v>
      </c>
      <c r="L118">
        <v>400</v>
      </c>
      <c r="M118">
        <v>4000</v>
      </c>
      <c r="N118">
        <v>40000</v>
      </c>
      <c r="O118">
        <v>200000</v>
      </c>
    </row>
    <row r="119" spans="1:15">
      <c r="A119">
        <v>118</v>
      </c>
      <c r="B119">
        <v>50</v>
      </c>
      <c r="C119">
        <v>150</v>
      </c>
      <c r="D119">
        <v>800</v>
      </c>
      <c r="E119">
        <v>40</v>
      </c>
      <c r="F119">
        <v>2100</v>
      </c>
      <c r="G119">
        <v>300</v>
      </c>
      <c r="H119">
        <v>120</v>
      </c>
      <c r="I119">
        <v>800</v>
      </c>
      <c r="J119">
        <v>8000</v>
      </c>
      <c r="K119">
        <v>80000</v>
      </c>
      <c r="L119">
        <v>400</v>
      </c>
      <c r="M119">
        <v>4000</v>
      </c>
      <c r="N119">
        <v>40000</v>
      </c>
      <c r="O119">
        <v>200000</v>
      </c>
    </row>
    <row r="120" spans="1:15">
      <c r="A120">
        <v>119</v>
      </c>
      <c r="B120">
        <v>50</v>
      </c>
      <c r="C120">
        <v>150</v>
      </c>
      <c r="D120">
        <v>800</v>
      </c>
      <c r="E120">
        <v>40</v>
      </c>
      <c r="F120">
        <v>2100</v>
      </c>
      <c r="G120">
        <v>300</v>
      </c>
      <c r="H120">
        <v>120</v>
      </c>
      <c r="I120">
        <v>800</v>
      </c>
      <c r="J120">
        <v>8000</v>
      </c>
      <c r="K120">
        <v>80000</v>
      </c>
      <c r="L120">
        <v>400</v>
      </c>
      <c r="M120">
        <v>4000</v>
      </c>
      <c r="N120">
        <v>40000</v>
      </c>
      <c r="O120">
        <v>200000</v>
      </c>
    </row>
    <row r="121" spans="1:15">
      <c r="A121">
        <v>120</v>
      </c>
      <c r="B121">
        <v>50</v>
      </c>
      <c r="C121">
        <v>150</v>
      </c>
      <c r="D121">
        <v>800</v>
      </c>
      <c r="E121">
        <v>40</v>
      </c>
      <c r="F121">
        <v>2200</v>
      </c>
      <c r="G121">
        <v>310</v>
      </c>
      <c r="H121">
        <v>120</v>
      </c>
      <c r="I121">
        <v>800</v>
      </c>
      <c r="J121">
        <v>8000</v>
      </c>
      <c r="K121">
        <v>80000</v>
      </c>
      <c r="L121">
        <v>400</v>
      </c>
      <c r="M121">
        <v>4000</v>
      </c>
      <c r="N121">
        <v>40000</v>
      </c>
      <c r="O121">
        <v>200000</v>
      </c>
    </row>
    <row r="122" spans="1:15">
      <c r="A122">
        <v>121</v>
      </c>
      <c r="B122">
        <v>50</v>
      </c>
      <c r="C122">
        <v>150</v>
      </c>
      <c r="D122">
        <v>800</v>
      </c>
      <c r="E122">
        <v>40</v>
      </c>
      <c r="F122">
        <v>2200</v>
      </c>
      <c r="G122">
        <v>310</v>
      </c>
      <c r="H122">
        <v>120</v>
      </c>
      <c r="I122">
        <v>800</v>
      </c>
      <c r="J122">
        <v>8000</v>
      </c>
      <c r="K122">
        <v>80000</v>
      </c>
      <c r="L122">
        <v>400</v>
      </c>
      <c r="M122">
        <v>4000</v>
      </c>
      <c r="N122">
        <v>40000</v>
      </c>
      <c r="O122">
        <v>200000</v>
      </c>
    </row>
    <row r="123" spans="1:15">
      <c r="A123">
        <v>122</v>
      </c>
      <c r="B123">
        <v>50</v>
      </c>
      <c r="C123">
        <v>150</v>
      </c>
      <c r="D123">
        <v>800</v>
      </c>
      <c r="E123">
        <v>40</v>
      </c>
      <c r="F123">
        <v>2200</v>
      </c>
      <c r="G123">
        <v>310</v>
      </c>
      <c r="H123">
        <v>120</v>
      </c>
      <c r="I123">
        <v>800</v>
      </c>
      <c r="J123">
        <v>8000</v>
      </c>
      <c r="K123">
        <v>80000</v>
      </c>
      <c r="L123">
        <v>400</v>
      </c>
      <c r="M123">
        <v>4000</v>
      </c>
      <c r="N123">
        <v>40000</v>
      </c>
      <c r="O123">
        <v>200000</v>
      </c>
    </row>
    <row r="124" spans="1:15">
      <c r="A124">
        <v>123</v>
      </c>
      <c r="B124">
        <v>50</v>
      </c>
      <c r="C124">
        <v>150</v>
      </c>
      <c r="D124">
        <v>800</v>
      </c>
      <c r="E124">
        <v>40</v>
      </c>
      <c r="F124">
        <v>2200</v>
      </c>
      <c r="G124">
        <v>310</v>
      </c>
      <c r="H124">
        <v>120</v>
      </c>
      <c r="I124">
        <v>800</v>
      </c>
      <c r="J124">
        <v>8000</v>
      </c>
      <c r="K124">
        <v>80000</v>
      </c>
      <c r="L124">
        <v>400</v>
      </c>
      <c r="M124">
        <v>4000</v>
      </c>
      <c r="N124">
        <v>40000</v>
      </c>
      <c r="O124">
        <v>200000</v>
      </c>
    </row>
    <row r="125" spans="1:15">
      <c r="A125">
        <v>124</v>
      </c>
      <c r="B125">
        <v>50</v>
      </c>
      <c r="C125">
        <v>150</v>
      </c>
      <c r="D125">
        <v>800</v>
      </c>
      <c r="E125">
        <v>40</v>
      </c>
      <c r="F125">
        <v>2200</v>
      </c>
      <c r="G125">
        <v>310</v>
      </c>
      <c r="H125">
        <v>120</v>
      </c>
      <c r="I125">
        <v>800</v>
      </c>
      <c r="J125">
        <v>8000</v>
      </c>
      <c r="K125">
        <v>80000</v>
      </c>
      <c r="L125">
        <v>400</v>
      </c>
      <c r="M125">
        <v>4000</v>
      </c>
      <c r="N125">
        <v>40000</v>
      </c>
      <c r="O125">
        <v>200000</v>
      </c>
    </row>
    <row r="126" spans="1:15">
      <c r="A126">
        <v>125</v>
      </c>
      <c r="B126">
        <v>50</v>
      </c>
      <c r="C126">
        <v>150</v>
      </c>
      <c r="D126">
        <v>800</v>
      </c>
      <c r="E126">
        <v>40</v>
      </c>
      <c r="F126">
        <v>2200</v>
      </c>
      <c r="G126">
        <v>310</v>
      </c>
      <c r="H126">
        <v>120</v>
      </c>
      <c r="I126">
        <v>800</v>
      </c>
      <c r="J126">
        <v>8000</v>
      </c>
      <c r="K126">
        <v>80000</v>
      </c>
      <c r="L126">
        <v>400</v>
      </c>
      <c r="M126">
        <v>4000</v>
      </c>
      <c r="N126">
        <v>40000</v>
      </c>
      <c r="O126">
        <v>200000</v>
      </c>
    </row>
    <row r="127" spans="1:15">
      <c r="A127">
        <v>126</v>
      </c>
      <c r="B127">
        <v>50</v>
      </c>
      <c r="C127">
        <v>150</v>
      </c>
      <c r="D127">
        <v>800</v>
      </c>
      <c r="E127">
        <v>40</v>
      </c>
      <c r="F127">
        <v>2200</v>
      </c>
      <c r="G127">
        <v>310</v>
      </c>
      <c r="H127">
        <v>120</v>
      </c>
      <c r="I127">
        <v>800</v>
      </c>
      <c r="J127">
        <v>8000</v>
      </c>
      <c r="K127">
        <v>80000</v>
      </c>
      <c r="L127">
        <v>400</v>
      </c>
      <c r="M127">
        <v>4000</v>
      </c>
      <c r="N127">
        <v>40000</v>
      </c>
      <c r="O127">
        <v>200000</v>
      </c>
    </row>
    <row r="128" spans="1:15">
      <c r="A128">
        <v>127</v>
      </c>
      <c r="B128">
        <v>50</v>
      </c>
      <c r="C128">
        <v>150</v>
      </c>
      <c r="D128">
        <v>800</v>
      </c>
      <c r="E128">
        <v>40</v>
      </c>
      <c r="F128">
        <v>2200</v>
      </c>
      <c r="G128">
        <v>310</v>
      </c>
      <c r="H128">
        <v>120</v>
      </c>
      <c r="I128">
        <v>800</v>
      </c>
      <c r="J128">
        <v>8000</v>
      </c>
      <c r="K128">
        <v>80000</v>
      </c>
      <c r="L128">
        <v>400</v>
      </c>
      <c r="M128">
        <v>4000</v>
      </c>
      <c r="N128">
        <v>40000</v>
      </c>
      <c r="O128">
        <v>200000</v>
      </c>
    </row>
    <row r="129" spans="1:15">
      <c r="A129">
        <v>128</v>
      </c>
      <c r="B129">
        <v>50</v>
      </c>
      <c r="C129">
        <v>150</v>
      </c>
      <c r="D129">
        <v>800</v>
      </c>
      <c r="E129">
        <v>40</v>
      </c>
      <c r="F129">
        <v>2200</v>
      </c>
      <c r="G129">
        <v>310</v>
      </c>
      <c r="H129">
        <v>120</v>
      </c>
      <c r="I129">
        <v>800</v>
      </c>
      <c r="J129">
        <v>8000</v>
      </c>
      <c r="K129">
        <v>80000</v>
      </c>
      <c r="L129">
        <v>400</v>
      </c>
      <c r="M129">
        <v>4000</v>
      </c>
      <c r="N129">
        <v>40000</v>
      </c>
      <c r="O129">
        <v>200000</v>
      </c>
    </row>
    <row r="130" spans="1:15">
      <c r="A130">
        <v>129</v>
      </c>
      <c r="B130">
        <v>50</v>
      </c>
      <c r="C130">
        <v>150</v>
      </c>
      <c r="D130">
        <v>800</v>
      </c>
      <c r="E130">
        <v>40</v>
      </c>
      <c r="F130">
        <v>2200</v>
      </c>
      <c r="G130">
        <v>310</v>
      </c>
      <c r="H130">
        <v>120</v>
      </c>
      <c r="I130">
        <v>800</v>
      </c>
      <c r="J130">
        <v>8000</v>
      </c>
      <c r="K130">
        <v>80000</v>
      </c>
      <c r="L130">
        <v>400</v>
      </c>
      <c r="M130">
        <v>4000</v>
      </c>
      <c r="N130">
        <v>40000</v>
      </c>
      <c r="O130">
        <v>200000</v>
      </c>
    </row>
    <row r="131" spans="1:15">
      <c r="A131">
        <v>130</v>
      </c>
      <c r="B131">
        <v>50</v>
      </c>
      <c r="C131">
        <v>150</v>
      </c>
      <c r="D131">
        <v>800</v>
      </c>
      <c r="E131">
        <v>40</v>
      </c>
      <c r="F131">
        <v>2300</v>
      </c>
      <c r="G131">
        <v>320</v>
      </c>
      <c r="H131">
        <v>120</v>
      </c>
      <c r="I131">
        <v>800</v>
      </c>
      <c r="J131">
        <v>8000</v>
      </c>
      <c r="K131">
        <v>80000</v>
      </c>
      <c r="L131">
        <v>400</v>
      </c>
      <c r="M131">
        <v>4000</v>
      </c>
      <c r="N131">
        <v>40000</v>
      </c>
      <c r="O131">
        <v>200000</v>
      </c>
    </row>
    <row r="132" spans="1:15">
      <c r="A132">
        <v>131</v>
      </c>
      <c r="B132">
        <v>50</v>
      </c>
      <c r="C132">
        <v>150</v>
      </c>
      <c r="D132">
        <v>800</v>
      </c>
      <c r="E132">
        <v>40</v>
      </c>
      <c r="F132">
        <v>2300</v>
      </c>
      <c r="G132">
        <v>320</v>
      </c>
      <c r="H132">
        <v>120</v>
      </c>
      <c r="I132">
        <v>800</v>
      </c>
      <c r="J132">
        <v>8000</v>
      </c>
      <c r="K132">
        <v>80000</v>
      </c>
      <c r="L132">
        <v>400</v>
      </c>
      <c r="M132">
        <v>4000</v>
      </c>
      <c r="N132">
        <v>40000</v>
      </c>
      <c r="O132">
        <v>200000</v>
      </c>
    </row>
    <row r="133" spans="1:15">
      <c r="A133">
        <v>132</v>
      </c>
      <c r="B133">
        <v>50</v>
      </c>
      <c r="C133">
        <v>150</v>
      </c>
      <c r="D133">
        <v>800</v>
      </c>
      <c r="E133">
        <v>40</v>
      </c>
      <c r="F133">
        <v>2300</v>
      </c>
      <c r="G133">
        <v>320</v>
      </c>
      <c r="H133">
        <v>120</v>
      </c>
      <c r="I133">
        <v>800</v>
      </c>
      <c r="J133">
        <v>8000</v>
      </c>
      <c r="K133">
        <v>80000</v>
      </c>
      <c r="L133">
        <v>400</v>
      </c>
      <c r="M133">
        <v>4000</v>
      </c>
      <c r="N133">
        <v>40000</v>
      </c>
      <c r="O133">
        <v>200000</v>
      </c>
    </row>
    <row r="134" spans="1:15">
      <c r="A134">
        <v>133</v>
      </c>
      <c r="B134">
        <v>50</v>
      </c>
      <c r="C134">
        <v>150</v>
      </c>
      <c r="D134">
        <v>800</v>
      </c>
      <c r="E134">
        <v>40</v>
      </c>
      <c r="F134">
        <v>2300</v>
      </c>
      <c r="G134">
        <v>320</v>
      </c>
      <c r="H134">
        <v>120</v>
      </c>
      <c r="I134">
        <v>800</v>
      </c>
      <c r="J134">
        <v>8000</v>
      </c>
      <c r="K134">
        <v>80000</v>
      </c>
      <c r="L134">
        <v>400</v>
      </c>
      <c r="M134">
        <v>4000</v>
      </c>
      <c r="N134">
        <v>40000</v>
      </c>
      <c r="O134">
        <v>200000</v>
      </c>
    </row>
    <row r="135" spans="1:15">
      <c r="A135">
        <v>134</v>
      </c>
      <c r="B135">
        <v>50</v>
      </c>
      <c r="C135">
        <v>150</v>
      </c>
      <c r="D135">
        <v>800</v>
      </c>
      <c r="E135">
        <v>40</v>
      </c>
      <c r="F135">
        <v>2300</v>
      </c>
      <c r="G135">
        <v>320</v>
      </c>
      <c r="H135">
        <v>120</v>
      </c>
      <c r="I135">
        <v>800</v>
      </c>
      <c r="J135">
        <v>8000</v>
      </c>
      <c r="K135">
        <v>80000</v>
      </c>
      <c r="L135">
        <v>400</v>
      </c>
      <c r="M135">
        <v>4000</v>
      </c>
      <c r="N135">
        <v>40000</v>
      </c>
      <c r="O135">
        <v>200000</v>
      </c>
    </row>
    <row r="136" spans="1:15">
      <c r="A136">
        <v>135</v>
      </c>
      <c r="B136">
        <v>50</v>
      </c>
      <c r="C136">
        <v>150</v>
      </c>
      <c r="D136">
        <v>800</v>
      </c>
      <c r="E136">
        <v>40</v>
      </c>
      <c r="F136">
        <v>2300</v>
      </c>
      <c r="G136">
        <v>320</v>
      </c>
      <c r="H136">
        <v>120</v>
      </c>
      <c r="I136">
        <v>800</v>
      </c>
      <c r="J136">
        <v>8000</v>
      </c>
      <c r="K136">
        <v>80000</v>
      </c>
      <c r="L136">
        <v>400</v>
      </c>
      <c r="M136">
        <v>4000</v>
      </c>
      <c r="N136">
        <v>40000</v>
      </c>
      <c r="O136">
        <v>200000</v>
      </c>
    </row>
    <row r="137" spans="1:15">
      <c r="A137">
        <v>136</v>
      </c>
      <c r="B137">
        <v>50</v>
      </c>
      <c r="C137">
        <v>150</v>
      </c>
      <c r="D137">
        <v>800</v>
      </c>
      <c r="E137">
        <v>40</v>
      </c>
      <c r="F137">
        <v>2300</v>
      </c>
      <c r="G137">
        <v>320</v>
      </c>
      <c r="H137">
        <v>120</v>
      </c>
      <c r="I137">
        <v>800</v>
      </c>
      <c r="J137">
        <v>8000</v>
      </c>
      <c r="K137">
        <v>80000</v>
      </c>
      <c r="L137">
        <v>400</v>
      </c>
      <c r="M137">
        <v>4000</v>
      </c>
      <c r="N137">
        <v>40000</v>
      </c>
      <c r="O137">
        <v>200000</v>
      </c>
    </row>
    <row r="138" spans="1:15">
      <c r="A138">
        <v>137</v>
      </c>
      <c r="B138">
        <v>50</v>
      </c>
      <c r="C138">
        <v>150</v>
      </c>
      <c r="D138">
        <v>800</v>
      </c>
      <c r="E138">
        <v>40</v>
      </c>
      <c r="F138">
        <v>2300</v>
      </c>
      <c r="G138">
        <v>320</v>
      </c>
      <c r="H138">
        <v>120</v>
      </c>
      <c r="I138">
        <v>800</v>
      </c>
      <c r="J138">
        <v>8000</v>
      </c>
      <c r="K138">
        <v>80000</v>
      </c>
      <c r="L138">
        <v>400</v>
      </c>
      <c r="M138">
        <v>4000</v>
      </c>
      <c r="N138">
        <v>40000</v>
      </c>
      <c r="O138">
        <v>200000</v>
      </c>
    </row>
    <row r="139" spans="1:15">
      <c r="A139">
        <v>138</v>
      </c>
      <c r="B139">
        <v>50</v>
      </c>
      <c r="C139">
        <v>150</v>
      </c>
      <c r="D139">
        <v>800</v>
      </c>
      <c r="E139">
        <v>40</v>
      </c>
      <c r="F139">
        <v>2300</v>
      </c>
      <c r="G139">
        <v>320</v>
      </c>
      <c r="H139">
        <v>120</v>
      </c>
      <c r="I139">
        <v>800</v>
      </c>
      <c r="J139">
        <v>8000</v>
      </c>
      <c r="K139">
        <v>80000</v>
      </c>
      <c r="L139">
        <v>400</v>
      </c>
      <c r="M139">
        <v>4000</v>
      </c>
      <c r="N139">
        <v>40000</v>
      </c>
      <c r="O139">
        <v>200000</v>
      </c>
    </row>
    <row r="140" spans="1:15">
      <c r="A140">
        <v>139</v>
      </c>
      <c r="B140">
        <v>50</v>
      </c>
      <c r="C140">
        <v>150</v>
      </c>
      <c r="D140">
        <v>800</v>
      </c>
      <c r="E140">
        <v>40</v>
      </c>
      <c r="F140">
        <v>2300</v>
      </c>
      <c r="G140">
        <v>320</v>
      </c>
      <c r="H140">
        <v>120</v>
      </c>
      <c r="I140">
        <v>800</v>
      </c>
      <c r="J140">
        <v>8000</v>
      </c>
      <c r="K140">
        <v>80000</v>
      </c>
      <c r="L140">
        <v>400</v>
      </c>
      <c r="M140">
        <v>4000</v>
      </c>
      <c r="N140">
        <v>40000</v>
      </c>
      <c r="O140">
        <v>200000</v>
      </c>
    </row>
    <row r="141" spans="1:15">
      <c r="A141">
        <v>140</v>
      </c>
      <c r="B141">
        <v>50</v>
      </c>
      <c r="C141">
        <v>150</v>
      </c>
      <c r="D141">
        <v>800</v>
      </c>
      <c r="E141">
        <v>40</v>
      </c>
      <c r="F141">
        <v>2400</v>
      </c>
      <c r="G141">
        <v>330</v>
      </c>
      <c r="H141">
        <v>120</v>
      </c>
      <c r="I141">
        <v>800</v>
      </c>
      <c r="J141">
        <v>8000</v>
      </c>
      <c r="K141">
        <v>80000</v>
      </c>
      <c r="L141">
        <v>400</v>
      </c>
      <c r="M141">
        <v>4000</v>
      </c>
      <c r="N141">
        <v>40000</v>
      </c>
      <c r="O141">
        <v>200000</v>
      </c>
    </row>
    <row r="142" spans="1:15">
      <c r="A142">
        <v>141</v>
      </c>
      <c r="B142">
        <v>50</v>
      </c>
      <c r="C142">
        <v>150</v>
      </c>
      <c r="D142">
        <v>800</v>
      </c>
      <c r="E142">
        <v>40</v>
      </c>
      <c r="F142">
        <v>2400</v>
      </c>
      <c r="G142">
        <v>330</v>
      </c>
      <c r="H142">
        <v>120</v>
      </c>
      <c r="I142">
        <v>800</v>
      </c>
      <c r="J142">
        <v>8000</v>
      </c>
      <c r="K142">
        <v>80000</v>
      </c>
      <c r="L142">
        <v>400</v>
      </c>
      <c r="M142">
        <v>4000</v>
      </c>
      <c r="N142">
        <v>40000</v>
      </c>
      <c r="O142">
        <v>200000</v>
      </c>
    </row>
    <row r="143" spans="1:15">
      <c r="A143">
        <v>142</v>
      </c>
      <c r="B143">
        <v>50</v>
      </c>
      <c r="C143">
        <v>150</v>
      </c>
      <c r="D143">
        <v>800</v>
      </c>
      <c r="E143">
        <v>40</v>
      </c>
      <c r="F143">
        <v>2400</v>
      </c>
      <c r="G143">
        <v>330</v>
      </c>
      <c r="H143">
        <v>120</v>
      </c>
      <c r="I143">
        <v>800</v>
      </c>
      <c r="J143">
        <v>8000</v>
      </c>
      <c r="K143">
        <v>80000</v>
      </c>
      <c r="L143">
        <v>400</v>
      </c>
      <c r="M143">
        <v>4000</v>
      </c>
      <c r="N143">
        <v>40000</v>
      </c>
      <c r="O143">
        <v>200000</v>
      </c>
    </row>
    <row r="144" spans="1:15">
      <c r="A144">
        <v>143</v>
      </c>
      <c r="B144">
        <v>50</v>
      </c>
      <c r="C144">
        <v>150</v>
      </c>
      <c r="D144">
        <v>800</v>
      </c>
      <c r="E144">
        <v>40</v>
      </c>
      <c r="F144">
        <v>2400</v>
      </c>
      <c r="G144">
        <v>330</v>
      </c>
      <c r="H144">
        <v>120</v>
      </c>
      <c r="I144">
        <v>800</v>
      </c>
      <c r="J144">
        <v>8000</v>
      </c>
      <c r="K144">
        <v>80000</v>
      </c>
      <c r="L144">
        <v>400</v>
      </c>
      <c r="M144">
        <v>4000</v>
      </c>
      <c r="N144">
        <v>40000</v>
      </c>
      <c r="O144">
        <v>200000</v>
      </c>
    </row>
    <row r="145" spans="1:15">
      <c r="A145">
        <v>144</v>
      </c>
      <c r="B145">
        <v>50</v>
      </c>
      <c r="C145">
        <v>150</v>
      </c>
      <c r="D145">
        <v>800</v>
      </c>
      <c r="E145">
        <v>40</v>
      </c>
      <c r="F145">
        <v>2400</v>
      </c>
      <c r="G145">
        <v>330</v>
      </c>
      <c r="H145">
        <v>120</v>
      </c>
      <c r="I145">
        <v>800</v>
      </c>
      <c r="J145">
        <v>8000</v>
      </c>
      <c r="K145">
        <v>80000</v>
      </c>
      <c r="L145">
        <v>400</v>
      </c>
      <c r="M145">
        <v>4000</v>
      </c>
      <c r="N145">
        <v>40000</v>
      </c>
      <c r="O145">
        <v>200000</v>
      </c>
    </row>
    <row r="146" spans="1:15">
      <c r="A146">
        <v>145</v>
      </c>
      <c r="B146">
        <v>50</v>
      </c>
      <c r="C146">
        <v>150</v>
      </c>
      <c r="D146">
        <v>800</v>
      </c>
      <c r="E146">
        <v>40</v>
      </c>
      <c r="F146">
        <v>2400</v>
      </c>
      <c r="G146">
        <v>330</v>
      </c>
      <c r="H146">
        <v>120</v>
      </c>
      <c r="I146">
        <v>800</v>
      </c>
      <c r="J146">
        <v>8000</v>
      </c>
      <c r="K146">
        <v>80000</v>
      </c>
      <c r="L146">
        <v>400</v>
      </c>
      <c r="M146">
        <v>4000</v>
      </c>
      <c r="N146">
        <v>40000</v>
      </c>
      <c r="O146">
        <v>200000</v>
      </c>
    </row>
    <row r="147" spans="1:15">
      <c r="A147">
        <v>146</v>
      </c>
      <c r="B147">
        <v>50</v>
      </c>
      <c r="C147">
        <v>150</v>
      </c>
      <c r="D147">
        <v>800</v>
      </c>
      <c r="E147">
        <v>40</v>
      </c>
      <c r="F147">
        <v>2400</v>
      </c>
      <c r="G147">
        <v>330</v>
      </c>
      <c r="H147">
        <v>120</v>
      </c>
      <c r="I147">
        <v>800</v>
      </c>
      <c r="J147">
        <v>8000</v>
      </c>
      <c r="K147">
        <v>80000</v>
      </c>
      <c r="L147">
        <v>400</v>
      </c>
      <c r="M147">
        <v>4000</v>
      </c>
      <c r="N147">
        <v>40000</v>
      </c>
      <c r="O147">
        <v>200000</v>
      </c>
    </row>
    <row r="148" spans="1:15">
      <c r="A148">
        <v>147</v>
      </c>
      <c r="B148">
        <v>50</v>
      </c>
      <c r="C148">
        <v>150</v>
      </c>
      <c r="D148">
        <v>800</v>
      </c>
      <c r="E148">
        <v>40</v>
      </c>
      <c r="F148">
        <v>2400</v>
      </c>
      <c r="G148">
        <v>330</v>
      </c>
      <c r="H148">
        <v>120</v>
      </c>
      <c r="I148">
        <v>800</v>
      </c>
      <c r="J148">
        <v>8000</v>
      </c>
      <c r="K148">
        <v>80000</v>
      </c>
      <c r="L148">
        <v>400</v>
      </c>
      <c r="M148">
        <v>4000</v>
      </c>
      <c r="N148">
        <v>40000</v>
      </c>
      <c r="O148">
        <v>200000</v>
      </c>
    </row>
    <row r="149" spans="1:15">
      <c r="A149">
        <v>148</v>
      </c>
      <c r="B149">
        <v>50</v>
      </c>
      <c r="C149">
        <v>150</v>
      </c>
      <c r="D149">
        <v>800</v>
      </c>
      <c r="E149">
        <v>40</v>
      </c>
      <c r="F149">
        <v>2400</v>
      </c>
      <c r="G149">
        <v>330</v>
      </c>
      <c r="H149">
        <v>120</v>
      </c>
      <c r="I149">
        <v>800</v>
      </c>
      <c r="J149">
        <v>8000</v>
      </c>
      <c r="K149">
        <v>80000</v>
      </c>
      <c r="L149">
        <v>400</v>
      </c>
      <c r="M149">
        <v>4000</v>
      </c>
      <c r="N149">
        <v>40000</v>
      </c>
      <c r="O149">
        <v>200000</v>
      </c>
    </row>
    <row r="150" spans="1:15">
      <c r="A150">
        <v>149</v>
      </c>
      <c r="B150">
        <v>50</v>
      </c>
      <c r="C150">
        <v>150</v>
      </c>
      <c r="D150">
        <v>800</v>
      </c>
      <c r="E150">
        <v>40</v>
      </c>
      <c r="F150">
        <v>2400</v>
      </c>
      <c r="G150">
        <v>330</v>
      </c>
      <c r="H150">
        <v>120</v>
      </c>
      <c r="I150">
        <v>800</v>
      </c>
      <c r="J150">
        <v>8000</v>
      </c>
      <c r="K150">
        <v>80000</v>
      </c>
      <c r="L150">
        <v>400</v>
      </c>
      <c r="M150">
        <v>4000</v>
      </c>
      <c r="N150">
        <v>40000</v>
      </c>
      <c r="O150">
        <v>200000</v>
      </c>
    </row>
    <row r="151" spans="1:15">
      <c r="A151">
        <v>150</v>
      </c>
      <c r="B151">
        <v>50</v>
      </c>
      <c r="C151">
        <v>150</v>
      </c>
      <c r="D151">
        <v>800</v>
      </c>
      <c r="E151">
        <v>40</v>
      </c>
      <c r="F151">
        <v>2500</v>
      </c>
      <c r="G151">
        <v>340</v>
      </c>
      <c r="H151">
        <v>120</v>
      </c>
      <c r="I151">
        <v>800</v>
      </c>
      <c r="J151">
        <v>8000</v>
      </c>
      <c r="K151">
        <v>80000</v>
      </c>
      <c r="L151">
        <v>400</v>
      </c>
      <c r="M151">
        <v>4000</v>
      </c>
      <c r="N151">
        <v>40000</v>
      </c>
      <c r="O151">
        <v>200000</v>
      </c>
    </row>
    <row r="152" spans="1:15">
      <c r="A152">
        <v>151</v>
      </c>
      <c r="B152">
        <v>50</v>
      </c>
      <c r="C152">
        <v>150</v>
      </c>
      <c r="D152">
        <v>800</v>
      </c>
      <c r="E152">
        <v>40</v>
      </c>
      <c r="F152">
        <v>2500</v>
      </c>
      <c r="G152">
        <v>340</v>
      </c>
      <c r="H152">
        <v>120</v>
      </c>
      <c r="I152">
        <v>800</v>
      </c>
      <c r="J152">
        <v>8000</v>
      </c>
      <c r="K152">
        <v>80000</v>
      </c>
      <c r="L152">
        <v>400</v>
      </c>
      <c r="M152">
        <v>4000</v>
      </c>
      <c r="N152">
        <v>40000</v>
      </c>
      <c r="O152">
        <v>200000</v>
      </c>
    </row>
    <row r="153" spans="1:15">
      <c r="A153">
        <v>152</v>
      </c>
      <c r="B153">
        <v>50</v>
      </c>
      <c r="C153">
        <v>150</v>
      </c>
      <c r="D153">
        <v>800</v>
      </c>
      <c r="E153">
        <v>40</v>
      </c>
      <c r="F153">
        <v>2500</v>
      </c>
      <c r="G153">
        <v>340</v>
      </c>
      <c r="H153">
        <v>120</v>
      </c>
      <c r="I153">
        <v>800</v>
      </c>
      <c r="J153">
        <v>8000</v>
      </c>
      <c r="K153">
        <v>80000</v>
      </c>
      <c r="L153">
        <v>400</v>
      </c>
      <c r="M153">
        <v>4000</v>
      </c>
      <c r="N153">
        <v>40000</v>
      </c>
      <c r="O153">
        <v>200000</v>
      </c>
    </row>
    <row r="154" spans="1:15">
      <c r="A154">
        <v>153</v>
      </c>
      <c r="B154">
        <v>50</v>
      </c>
      <c r="C154">
        <v>150</v>
      </c>
      <c r="D154">
        <v>800</v>
      </c>
      <c r="E154">
        <v>40</v>
      </c>
      <c r="F154">
        <v>2500</v>
      </c>
      <c r="G154">
        <v>340</v>
      </c>
      <c r="H154">
        <v>120</v>
      </c>
      <c r="I154">
        <v>800</v>
      </c>
      <c r="J154">
        <v>8000</v>
      </c>
      <c r="K154">
        <v>80000</v>
      </c>
      <c r="L154">
        <v>400</v>
      </c>
      <c r="M154">
        <v>4000</v>
      </c>
      <c r="N154">
        <v>40000</v>
      </c>
      <c r="O154">
        <v>200000</v>
      </c>
    </row>
    <row r="155" spans="1:15">
      <c r="A155">
        <v>154</v>
      </c>
      <c r="B155">
        <v>50</v>
      </c>
      <c r="C155">
        <v>150</v>
      </c>
      <c r="D155">
        <v>800</v>
      </c>
      <c r="E155">
        <v>40</v>
      </c>
      <c r="F155">
        <v>2500</v>
      </c>
      <c r="G155">
        <v>340</v>
      </c>
      <c r="H155">
        <v>120</v>
      </c>
      <c r="I155">
        <v>800</v>
      </c>
      <c r="J155">
        <v>8000</v>
      </c>
      <c r="K155">
        <v>80000</v>
      </c>
      <c r="L155">
        <v>400</v>
      </c>
      <c r="M155">
        <v>4000</v>
      </c>
      <c r="N155">
        <v>40000</v>
      </c>
      <c r="O155">
        <v>200000</v>
      </c>
    </row>
    <row r="156" spans="1:15">
      <c r="A156">
        <v>155</v>
      </c>
      <c r="B156">
        <v>50</v>
      </c>
      <c r="C156">
        <v>150</v>
      </c>
      <c r="D156">
        <v>800</v>
      </c>
      <c r="E156">
        <v>40</v>
      </c>
      <c r="F156">
        <v>2500</v>
      </c>
      <c r="G156">
        <v>350</v>
      </c>
      <c r="H156">
        <v>120</v>
      </c>
      <c r="I156">
        <v>800</v>
      </c>
      <c r="J156">
        <v>8000</v>
      </c>
      <c r="K156">
        <v>80000</v>
      </c>
      <c r="L156">
        <v>400</v>
      </c>
      <c r="M156">
        <v>4000</v>
      </c>
      <c r="N156">
        <v>40000</v>
      </c>
      <c r="O156">
        <v>200000</v>
      </c>
    </row>
    <row r="157" spans="1:15">
      <c r="A157">
        <v>156</v>
      </c>
      <c r="B157">
        <v>50</v>
      </c>
      <c r="C157">
        <v>150</v>
      </c>
      <c r="D157">
        <v>800</v>
      </c>
      <c r="E157">
        <v>40</v>
      </c>
      <c r="F157">
        <v>2500</v>
      </c>
      <c r="G157">
        <v>350</v>
      </c>
      <c r="H157">
        <v>120</v>
      </c>
      <c r="I157">
        <v>800</v>
      </c>
      <c r="J157">
        <v>8000</v>
      </c>
      <c r="K157">
        <v>80000</v>
      </c>
      <c r="L157">
        <v>400</v>
      </c>
      <c r="M157">
        <v>4000</v>
      </c>
      <c r="N157">
        <v>40000</v>
      </c>
      <c r="O157">
        <v>200000</v>
      </c>
    </row>
    <row r="158" spans="1:15">
      <c r="A158">
        <v>157</v>
      </c>
      <c r="B158">
        <v>50</v>
      </c>
      <c r="C158">
        <v>150</v>
      </c>
      <c r="D158">
        <v>800</v>
      </c>
      <c r="E158">
        <v>40</v>
      </c>
      <c r="F158">
        <v>2500</v>
      </c>
      <c r="G158">
        <v>350</v>
      </c>
      <c r="H158">
        <v>120</v>
      </c>
      <c r="I158">
        <v>800</v>
      </c>
      <c r="J158">
        <v>8000</v>
      </c>
      <c r="K158">
        <v>80000</v>
      </c>
      <c r="L158">
        <v>400</v>
      </c>
      <c r="M158">
        <v>4000</v>
      </c>
      <c r="N158">
        <v>40000</v>
      </c>
      <c r="O158">
        <v>200000</v>
      </c>
    </row>
    <row r="159" spans="1:15">
      <c r="A159">
        <v>158</v>
      </c>
      <c r="B159">
        <v>50</v>
      </c>
      <c r="C159">
        <v>150</v>
      </c>
      <c r="D159">
        <v>800</v>
      </c>
      <c r="E159">
        <v>40</v>
      </c>
      <c r="F159">
        <v>2500</v>
      </c>
      <c r="G159">
        <v>350</v>
      </c>
      <c r="H159">
        <v>120</v>
      </c>
      <c r="I159">
        <v>800</v>
      </c>
      <c r="J159">
        <v>8000</v>
      </c>
      <c r="K159">
        <v>80000</v>
      </c>
      <c r="L159">
        <v>400</v>
      </c>
      <c r="M159">
        <v>4000</v>
      </c>
      <c r="N159">
        <v>40000</v>
      </c>
      <c r="O159">
        <v>200000</v>
      </c>
    </row>
    <row r="160" spans="1:15">
      <c r="A160">
        <v>159</v>
      </c>
      <c r="B160">
        <v>50</v>
      </c>
      <c r="C160">
        <v>150</v>
      </c>
      <c r="D160">
        <v>800</v>
      </c>
      <c r="E160">
        <v>40</v>
      </c>
      <c r="F160">
        <v>2500</v>
      </c>
      <c r="G160">
        <v>350</v>
      </c>
      <c r="H160">
        <v>120</v>
      </c>
      <c r="I160">
        <v>800</v>
      </c>
      <c r="J160">
        <v>8000</v>
      </c>
      <c r="K160">
        <v>80000</v>
      </c>
      <c r="L160">
        <v>400</v>
      </c>
      <c r="M160">
        <v>4000</v>
      </c>
      <c r="N160">
        <v>40000</v>
      </c>
      <c r="O160">
        <v>200000</v>
      </c>
    </row>
    <row r="161" spans="1:15">
      <c r="A161">
        <v>160</v>
      </c>
      <c r="B161">
        <v>50</v>
      </c>
      <c r="C161">
        <v>150</v>
      </c>
      <c r="D161">
        <v>800</v>
      </c>
      <c r="E161">
        <v>40</v>
      </c>
      <c r="F161">
        <v>2600</v>
      </c>
      <c r="G161">
        <v>360</v>
      </c>
      <c r="H161">
        <v>120</v>
      </c>
      <c r="I161">
        <v>800</v>
      </c>
      <c r="J161">
        <v>8000</v>
      </c>
      <c r="K161">
        <v>80000</v>
      </c>
      <c r="L161">
        <v>400</v>
      </c>
      <c r="M161">
        <v>4000</v>
      </c>
      <c r="N161">
        <v>40000</v>
      </c>
      <c r="O161">
        <v>200000</v>
      </c>
    </row>
    <row r="162" spans="1:15">
      <c r="A162">
        <v>161</v>
      </c>
      <c r="B162">
        <v>50</v>
      </c>
      <c r="C162">
        <v>150</v>
      </c>
      <c r="D162">
        <v>800</v>
      </c>
      <c r="E162">
        <v>40</v>
      </c>
      <c r="F162">
        <v>2600</v>
      </c>
      <c r="G162">
        <v>360</v>
      </c>
      <c r="H162">
        <v>120</v>
      </c>
      <c r="I162">
        <v>800</v>
      </c>
      <c r="J162">
        <v>8000</v>
      </c>
      <c r="K162">
        <v>80000</v>
      </c>
      <c r="L162">
        <v>400</v>
      </c>
      <c r="M162">
        <v>4000</v>
      </c>
      <c r="N162">
        <v>40000</v>
      </c>
      <c r="O162">
        <v>200000</v>
      </c>
    </row>
    <row r="163" spans="1:15">
      <c r="A163">
        <v>162</v>
      </c>
      <c r="B163">
        <v>50</v>
      </c>
      <c r="C163">
        <v>150</v>
      </c>
      <c r="D163">
        <v>800</v>
      </c>
      <c r="E163">
        <v>40</v>
      </c>
      <c r="F163">
        <v>2600</v>
      </c>
      <c r="G163">
        <v>360</v>
      </c>
      <c r="H163">
        <v>120</v>
      </c>
      <c r="I163">
        <v>800</v>
      </c>
      <c r="J163">
        <v>8000</v>
      </c>
      <c r="K163">
        <v>80000</v>
      </c>
      <c r="L163">
        <v>400</v>
      </c>
      <c r="M163">
        <v>4000</v>
      </c>
      <c r="N163">
        <v>40000</v>
      </c>
      <c r="O163">
        <v>200000</v>
      </c>
    </row>
    <row r="164" spans="1:15">
      <c r="A164">
        <v>163</v>
      </c>
      <c r="B164">
        <v>50</v>
      </c>
      <c r="C164">
        <v>150</v>
      </c>
      <c r="D164">
        <v>800</v>
      </c>
      <c r="E164">
        <v>40</v>
      </c>
      <c r="F164">
        <v>2600</v>
      </c>
      <c r="G164">
        <v>360</v>
      </c>
      <c r="H164">
        <v>120</v>
      </c>
      <c r="I164">
        <v>800</v>
      </c>
      <c r="J164">
        <v>8000</v>
      </c>
      <c r="K164">
        <v>80000</v>
      </c>
      <c r="L164">
        <v>400</v>
      </c>
      <c r="M164">
        <v>4000</v>
      </c>
      <c r="N164">
        <v>40000</v>
      </c>
      <c r="O164">
        <v>200000</v>
      </c>
    </row>
    <row r="165" spans="1:15">
      <c r="A165">
        <v>164</v>
      </c>
      <c r="B165">
        <v>50</v>
      </c>
      <c r="C165">
        <v>150</v>
      </c>
      <c r="D165">
        <v>800</v>
      </c>
      <c r="E165">
        <v>40</v>
      </c>
      <c r="F165">
        <v>2600</v>
      </c>
      <c r="G165">
        <v>360</v>
      </c>
      <c r="H165">
        <v>120</v>
      </c>
      <c r="I165">
        <v>800</v>
      </c>
      <c r="J165">
        <v>8000</v>
      </c>
      <c r="K165">
        <v>80000</v>
      </c>
      <c r="L165">
        <v>400</v>
      </c>
      <c r="M165">
        <v>4000</v>
      </c>
      <c r="N165">
        <v>40000</v>
      </c>
      <c r="O165">
        <v>200000</v>
      </c>
    </row>
    <row r="166" spans="1:15">
      <c r="A166">
        <v>165</v>
      </c>
      <c r="B166">
        <v>50</v>
      </c>
      <c r="C166">
        <v>150</v>
      </c>
      <c r="D166">
        <v>800</v>
      </c>
      <c r="E166">
        <v>40</v>
      </c>
      <c r="F166">
        <v>2600</v>
      </c>
      <c r="G166">
        <v>370</v>
      </c>
      <c r="H166">
        <v>120</v>
      </c>
      <c r="I166">
        <v>800</v>
      </c>
      <c r="J166">
        <v>8000</v>
      </c>
      <c r="K166">
        <v>80000</v>
      </c>
      <c r="L166">
        <v>400</v>
      </c>
      <c r="M166">
        <v>4000</v>
      </c>
      <c r="N166">
        <v>40000</v>
      </c>
      <c r="O166">
        <v>200000</v>
      </c>
    </row>
    <row r="167" spans="1:15">
      <c r="A167">
        <v>166</v>
      </c>
      <c r="B167">
        <v>50</v>
      </c>
      <c r="C167">
        <v>150</v>
      </c>
      <c r="D167">
        <v>800</v>
      </c>
      <c r="E167">
        <v>40</v>
      </c>
      <c r="F167">
        <v>2600</v>
      </c>
      <c r="G167">
        <v>370</v>
      </c>
      <c r="H167">
        <v>120</v>
      </c>
      <c r="I167">
        <v>800</v>
      </c>
      <c r="J167">
        <v>8000</v>
      </c>
      <c r="K167">
        <v>80000</v>
      </c>
      <c r="L167">
        <v>400</v>
      </c>
      <c r="M167">
        <v>4000</v>
      </c>
      <c r="N167">
        <v>40000</v>
      </c>
      <c r="O167">
        <v>200000</v>
      </c>
    </row>
    <row r="168" spans="1:15">
      <c r="A168">
        <v>167</v>
      </c>
      <c r="B168">
        <v>50</v>
      </c>
      <c r="C168">
        <v>150</v>
      </c>
      <c r="D168">
        <v>800</v>
      </c>
      <c r="E168">
        <v>40</v>
      </c>
      <c r="F168">
        <v>2600</v>
      </c>
      <c r="G168">
        <v>370</v>
      </c>
      <c r="H168">
        <v>120</v>
      </c>
      <c r="I168">
        <v>800</v>
      </c>
      <c r="J168">
        <v>8000</v>
      </c>
      <c r="K168">
        <v>80000</v>
      </c>
      <c r="L168">
        <v>400</v>
      </c>
      <c r="M168">
        <v>4000</v>
      </c>
      <c r="N168">
        <v>40000</v>
      </c>
      <c r="O168">
        <v>200000</v>
      </c>
    </row>
    <row r="169" spans="1:15">
      <c r="A169">
        <v>168</v>
      </c>
      <c r="B169">
        <v>50</v>
      </c>
      <c r="C169">
        <v>150</v>
      </c>
      <c r="D169">
        <v>800</v>
      </c>
      <c r="E169">
        <v>40</v>
      </c>
      <c r="F169">
        <v>2600</v>
      </c>
      <c r="G169">
        <v>370</v>
      </c>
      <c r="H169">
        <v>120</v>
      </c>
      <c r="I169">
        <v>800</v>
      </c>
      <c r="J169">
        <v>8000</v>
      </c>
      <c r="K169">
        <v>80000</v>
      </c>
      <c r="L169">
        <v>400</v>
      </c>
      <c r="M169">
        <v>4000</v>
      </c>
      <c r="N169">
        <v>40000</v>
      </c>
      <c r="O169">
        <v>200000</v>
      </c>
    </row>
    <row r="170" spans="1:15">
      <c r="A170">
        <v>169</v>
      </c>
      <c r="B170">
        <v>50</v>
      </c>
      <c r="C170">
        <v>150</v>
      </c>
      <c r="D170">
        <v>800</v>
      </c>
      <c r="E170">
        <v>40</v>
      </c>
      <c r="F170">
        <v>2600</v>
      </c>
      <c r="G170">
        <v>370</v>
      </c>
      <c r="H170">
        <v>120</v>
      </c>
      <c r="I170">
        <v>800</v>
      </c>
      <c r="J170">
        <v>8000</v>
      </c>
      <c r="K170">
        <v>80000</v>
      </c>
      <c r="L170">
        <v>400</v>
      </c>
      <c r="M170">
        <v>4000</v>
      </c>
      <c r="N170">
        <v>40000</v>
      </c>
      <c r="O170">
        <v>200000</v>
      </c>
    </row>
    <row r="171" spans="1:15">
      <c r="A171">
        <v>170</v>
      </c>
      <c r="B171">
        <v>50</v>
      </c>
      <c r="C171">
        <v>150</v>
      </c>
      <c r="D171">
        <v>800</v>
      </c>
      <c r="E171">
        <v>40</v>
      </c>
      <c r="F171">
        <v>2700</v>
      </c>
      <c r="G171">
        <v>370</v>
      </c>
      <c r="H171">
        <v>120</v>
      </c>
      <c r="I171">
        <v>800</v>
      </c>
      <c r="J171">
        <v>8000</v>
      </c>
      <c r="K171">
        <v>80000</v>
      </c>
      <c r="L171">
        <v>400</v>
      </c>
      <c r="M171">
        <v>4000</v>
      </c>
      <c r="N171">
        <v>40000</v>
      </c>
      <c r="O171">
        <v>200000</v>
      </c>
    </row>
    <row r="172" spans="1:15">
      <c r="A172">
        <v>171</v>
      </c>
      <c r="B172">
        <v>50</v>
      </c>
      <c r="C172">
        <v>150</v>
      </c>
      <c r="D172">
        <v>800</v>
      </c>
      <c r="E172">
        <v>40</v>
      </c>
      <c r="F172">
        <v>2700</v>
      </c>
      <c r="G172">
        <v>370</v>
      </c>
      <c r="H172">
        <v>120</v>
      </c>
      <c r="I172">
        <v>800</v>
      </c>
      <c r="J172">
        <v>8000</v>
      </c>
      <c r="K172">
        <v>80000</v>
      </c>
      <c r="L172">
        <v>400</v>
      </c>
      <c r="M172">
        <v>4000</v>
      </c>
      <c r="N172">
        <v>40000</v>
      </c>
      <c r="O172">
        <v>200000</v>
      </c>
    </row>
    <row r="173" spans="1:15">
      <c r="A173">
        <v>172</v>
      </c>
      <c r="B173">
        <v>50</v>
      </c>
      <c r="C173">
        <v>150</v>
      </c>
      <c r="D173">
        <v>800</v>
      </c>
      <c r="E173">
        <v>40</v>
      </c>
      <c r="F173">
        <v>2700</v>
      </c>
      <c r="G173">
        <v>370</v>
      </c>
      <c r="H173">
        <v>120</v>
      </c>
      <c r="I173">
        <v>800</v>
      </c>
      <c r="J173">
        <v>8000</v>
      </c>
      <c r="K173">
        <v>80000</v>
      </c>
      <c r="L173">
        <v>400</v>
      </c>
      <c r="M173">
        <v>4000</v>
      </c>
      <c r="N173">
        <v>40000</v>
      </c>
      <c r="O173">
        <v>200000</v>
      </c>
    </row>
    <row r="174" spans="1:15">
      <c r="A174">
        <v>173</v>
      </c>
      <c r="B174">
        <v>50</v>
      </c>
      <c r="C174">
        <v>150</v>
      </c>
      <c r="D174">
        <v>800</v>
      </c>
      <c r="E174">
        <v>40</v>
      </c>
      <c r="F174">
        <v>2700</v>
      </c>
      <c r="G174">
        <v>370</v>
      </c>
      <c r="H174">
        <v>120</v>
      </c>
      <c r="I174">
        <v>800</v>
      </c>
      <c r="J174">
        <v>8000</v>
      </c>
      <c r="K174">
        <v>80000</v>
      </c>
      <c r="L174">
        <v>400</v>
      </c>
      <c r="M174">
        <v>4000</v>
      </c>
      <c r="N174">
        <v>40000</v>
      </c>
      <c r="O174">
        <v>200000</v>
      </c>
    </row>
    <row r="175" spans="1:15">
      <c r="A175">
        <v>174</v>
      </c>
      <c r="B175">
        <v>50</v>
      </c>
      <c r="C175">
        <v>150</v>
      </c>
      <c r="D175">
        <v>800</v>
      </c>
      <c r="E175">
        <v>40</v>
      </c>
      <c r="F175">
        <v>2700</v>
      </c>
      <c r="G175">
        <v>370</v>
      </c>
      <c r="H175">
        <v>120</v>
      </c>
      <c r="I175">
        <v>800</v>
      </c>
      <c r="J175">
        <v>8000</v>
      </c>
      <c r="K175">
        <v>80000</v>
      </c>
      <c r="L175">
        <v>400</v>
      </c>
      <c r="M175">
        <v>4000</v>
      </c>
      <c r="N175">
        <v>40000</v>
      </c>
      <c r="O175">
        <v>200000</v>
      </c>
    </row>
    <row r="176" spans="1:15">
      <c r="A176">
        <v>175</v>
      </c>
      <c r="B176">
        <v>50</v>
      </c>
      <c r="C176">
        <v>150</v>
      </c>
      <c r="D176">
        <v>800</v>
      </c>
      <c r="E176">
        <v>40</v>
      </c>
      <c r="F176">
        <v>2700</v>
      </c>
      <c r="G176">
        <v>370</v>
      </c>
      <c r="H176">
        <v>120</v>
      </c>
      <c r="I176">
        <v>800</v>
      </c>
      <c r="J176">
        <v>8000</v>
      </c>
      <c r="K176">
        <v>80000</v>
      </c>
      <c r="L176">
        <v>400</v>
      </c>
      <c r="M176">
        <v>4000</v>
      </c>
      <c r="N176">
        <v>40000</v>
      </c>
      <c r="O176">
        <v>200000</v>
      </c>
    </row>
    <row r="177" spans="1:15">
      <c r="A177">
        <v>176</v>
      </c>
      <c r="B177">
        <v>50</v>
      </c>
      <c r="C177">
        <v>150</v>
      </c>
      <c r="D177">
        <v>800</v>
      </c>
      <c r="E177">
        <v>40</v>
      </c>
      <c r="F177">
        <v>2700</v>
      </c>
      <c r="G177">
        <v>370</v>
      </c>
      <c r="H177">
        <v>120</v>
      </c>
      <c r="I177">
        <v>800</v>
      </c>
      <c r="J177">
        <v>8000</v>
      </c>
      <c r="K177">
        <v>80000</v>
      </c>
      <c r="L177">
        <v>400</v>
      </c>
      <c r="M177">
        <v>4000</v>
      </c>
      <c r="N177">
        <v>40000</v>
      </c>
      <c r="O177">
        <v>200000</v>
      </c>
    </row>
    <row r="178" spans="1:15">
      <c r="A178">
        <v>177</v>
      </c>
      <c r="B178">
        <v>50</v>
      </c>
      <c r="C178">
        <v>150</v>
      </c>
      <c r="D178">
        <v>800</v>
      </c>
      <c r="E178">
        <v>40</v>
      </c>
      <c r="F178">
        <v>2700</v>
      </c>
      <c r="G178">
        <v>370</v>
      </c>
      <c r="H178">
        <v>120</v>
      </c>
      <c r="I178">
        <v>800</v>
      </c>
      <c r="J178">
        <v>8000</v>
      </c>
      <c r="K178">
        <v>80000</v>
      </c>
      <c r="L178">
        <v>400</v>
      </c>
      <c r="M178">
        <v>4000</v>
      </c>
      <c r="N178">
        <v>40000</v>
      </c>
      <c r="O178">
        <v>200000</v>
      </c>
    </row>
    <row r="179" spans="1:15">
      <c r="A179">
        <v>178</v>
      </c>
      <c r="B179">
        <v>50</v>
      </c>
      <c r="C179">
        <v>150</v>
      </c>
      <c r="D179">
        <v>800</v>
      </c>
      <c r="E179">
        <v>40</v>
      </c>
      <c r="F179">
        <v>2700</v>
      </c>
      <c r="G179">
        <v>370</v>
      </c>
      <c r="H179">
        <v>120</v>
      </c>
      <c r="I179">
        <v>800</v>
      </c>
      <c r="J179">
        <v>8000</v>
      </c>
      <c r="K179">
        <v>80000</v>
      </c>
      <c r="L179">
        <v>400</v>
      </c>
      <c r="M179">
        <v>4000</v>
      </c>
      <c r="N179">
        <v>40000</v>
      </c>
      <c r="O179">
        <v>200000</v>
      </c>
    </row>
    <row r="180" spans="1:15">
      <c r="A180">
        <v>179</v>
      </c>
      <c r="B180">
        <v>50</v>
      </c>
      <c r="C180">
        <v>150</v>
      </c>
      <c r="D180">
        <v>800</v>
      </c>
      <c r="E180">
        <v>40</v>
      </c>
      <c r="F180">
        <v>2700</v>
      </c>
      <c r="G180">
        <v>370</v>
      </c>
      <c r="H180">
        <v>120</v>
      </c>
      <c r="I180">
        <v>800</v>
      </c>
      <c r="J180">
        <v>8000</v>
      </c>
      <c r="K180">
        <v>80000</v>
      </c>
      <c r="L180">
        <v>400</v>
      </c>
      <c r="M180">
        <v>4000</v>
      </c>
      <c r="N180">
        <v>40000</v>
      </c>
      <c r="O180">
        <v>200000</v>
      </c>
    </row>
    <row r="181" spans="1:15">
      <c r="A181">
        <v>180</v>
      </c>
      <c r="B181">
        <v>50</v>
      </c>
      <c r="C181">
        <v>150</v>
      </c>
      <c r="D181">
        <v>800</v>
      </c>
      <c r="E181">
        <v>40</v>
      </c>
      <c r="F181">
        <v>2800</v>
      </c>
      <c r="G181">
        <v>380</v>
      </c>
      <c r="H181">
        <v>120</v>
      </c>
      <c r="I181">
        <v>800</v>
      </c>
      <c r="J181">
        <v>8000</v>
      </c>
      <c r="K181">
        <v>80000</v>
      </c>
      <c r="L181">
        <v>400</v>
      </c>
      <c r="M181">
        <v>4000</v>
      </c>
      <c r="N181">
        <v>40000</v>
      </c>
      <c r="O181">
        <v>200000</v>
      </c>
    </row>
    <row r="182" spans="1:15">
      <c r="A182">
        <v>181</v>
      </c>
      <c r="B182">
        <v>50</v>
      </c>
      <c r="C182">
        <v>150</v>
      </c>
      <c r="D182">
        <v>800</v>
      </c>
      <c r="E182">
        <v>40</v>
      </c>
      <c r="F182">
        <v>2800</v>
      </c>
      <c r="G182">
        <v>380</v>
      </c>
      <c r="H182">
        <v>120</v>
      </c>
      <c r="I182">
        <v>800</v>
      </c>
      <c r="J182">
        <v>8000</v>
      </c>
      <c r="K182">
        <v>80000</v>
      </c>
      <c r="L182">
        <v>400</v>
      </c>
      <c r="M182">
        <v>4000</v>
      </c>
      <c r="N182">
        <v>40000</v>
      </c>
      <c r="O182">
        <v>200000</v>
      </c>
    </row>
    <row r="183" spans="1:15">
      <c r="A183">
        <v>182</v>
      </c>
      <c r="B183">
        <v>50</v>
      </c>
      <c r="C183">
        <v>150</v>
      </c>
      <c r="D183">
        <v>800</v>
      </c>
      <c r="E183">
        <v>40</v>
      </c>
      <c r="F183">
        <v>2800</v>
      </c>
      <c r="G183">
        <v>380</v>
      </c>
      <c r="H183">
        <v>120</v>
      </c>
      <c r="I183">
        <v>800</v>
      </c>
      <c r="J183">
        <v>8000</v>
      </c>
      <c r="K183">
        <v>80000</v>
      </c>
      <c r="L183">
        <v>400</v>
      </c>
      <c r="M183">
        <v>4000</v>
      </c>
      <c r="N183">
        <v>40000</v>
      </c>
      <c r="O183">
        <v>200000</v>
      </c>
    </row>
    <row r="184" spans="1:15">
      <c r="A184">
        <v>183</v>
      </c>
      <c r="B184">
        <v>50</v>
      </c>
      <c r="C184">
        <v>150</v>
      </c>
      <c r="D184">
        <v>800</v>
      </c>
      <c r="E184">
        <v>40</v>
      </c>
      <c r="F184">
        <v>2800</v>
      </c>
      <c r="G184">
        <v>380</v>
      </c>
      <c r="H184">
        <v>120</v>
      </c>
      <c r="I184">
        <v>800</v>
      </c>
      <c r="J184">
        <v>8000</v>
      </c>
      <c r="K184">
        <v>80000</v>
      </c>
      <c r="L184">
        <v>400</v>
      </c>
      <c r="M184">
        <v>4000</v>
      </c>
      <c r="N184">
        <v>40000</v>
      </c>
      <c r="O184">
        <v>200000</v>
      </c>
    </row>
    <row r="185" spans="1:15">
      <c r="A185">
        <v>184</v>
      </c>
      <c r="B185">
        <v>50</v>
      </c>
      <c r="C185">
        <v>150</v>
      </c>
      <c r="D185">
        <v>800</v>
      </c>
      <c r="E185">
        <v>40</v>
      </c>
      <c r="F185">
        <v>2800</v>
      </c>
      <c r="G185">
        <v>380</v>
      </c>
      <c r="H185">
        <v>120</v>
      </c>
      <c r="I185">
        <v>800</v>
      </c>
      <c r="J185">
        <v>8000</v>
      </c>
      <c r="K185">
        <v>80000</v>
      </c>
      <c r="L185">
        <v>400</v>
      </c>
      <c r="M185">
        <v>4000</v>
      </c>
      <c r="N185">
        <v>40000</v>
      </c>
      <c r="O185">
        <v>200000</v>
      </c>
    </row>
    <row r="186" spans="1:15">
      <c r="A186">
        <v>185</v>
      </c>
      <c r="B186">
        <v>50</v>
      </c>
      <c r="C186">
        <v>150</v>
      </c>
      <c r="D186">
        <v>800</v>
      </c>
      <c r="E186">
        <v>40</v>
      </c>
      <c r="F186">
        <v>2800</v>
      </c>
      <c r="G186">
        <v>380</v>
      </c>
      <c r="H186">
        <v>120</v>
      </c>
      <c r="I186">
        <v>800</v>
      </c>
      <c r="J186">
        <v>8000</v>
      </c>
      <c r="K186">
        <v>80000</v>
      </c>
      <c r="L186">
        <v>400</v>
      </c>
      <c r="M186">
        <v>4000</v>
      </c>
      <c r="N186">
        <v>40000</v>
      </c>
      <c r="O186">
        <v>200000</v>
      </c>
    </row>
    <row r="187" spans="1:15">
      <c r="A187">
        <v>186</v>
      </c>
      <c r="B187">
        <v>50</v>
      </c>
      <c r="C187">
        <v>150</v>
      </c>
      <c r="D187">
        <v>800</v>
      </c>
      <c r="E187">
        <v>40</v>
      </c>
      <c r="F187">
        <v>2800</v>
      </c>
      <c r="G187">
        <v>380</v>
      </c>
      <c r="H187">
        <v>120</v>
      </c>
      <c r="I187">
        <v>800</v>
      </c>
      <c r="J187">
        <v>8000</v>
      </c>
      <c r="K187">
        <v>80000</v>
      </c>
      <c r="L187">
        <v>400</v>
      </c>
      <c r="M187">
        <v>4000</v>
      </c>
      <c r="N187">
        <v>40000</v>
      </c>
      <c r="O187">
        <v>200000</v>
      </c>
    </row>
    <row r="188" spans="1:15">
      <c r="A188">
        <v>187</v>
      </c>
      <c r="B188">
        <v>50</v>
      </c>
      <c r="C188">
        <v>150</v>
      </c>
      <c r="D188">
        <v>800</v>
      </c>
      <c r="E188">
        <v>40</v>
      </c>
      <c r="F188">
        <v>2800</v>
      </c>
      <c r="G188">
        <v>380</v>
      </c>
      <c r="H188">
        <v>120</v>
      </c>
      <c r="I188">
        <v>800</v>
      </c>
      <c r="J188">
        <v>8000</v>
      </c>
      <c r="K188">
        <v>80000</v>
      </c>
      <c r="L188">
        <v>400</v>
      </c>
      <c r="M188">
        <v>4000</v>
      </c>
      <c r="N188">
        <v>40000</v>
      </c>
      <c r="O188">
        <v>200000</v>
      </c>
    </row>
    <row r="189" spans="1:15">
      <c r="A189">
        <v>188</v>
      </c>
      <c r="B189">
        <v>50</v>
      </c>
      <c r="C189">
        <v>150</v>
      </c>
      <c r="D189">
        <v>800</v>
      </c>
      <c r="E189">
        <v>40</v>
      </c>
      <c r="F189">
        <v>2800</v>
      </c>
      <c r="G189">
        <v>380</v>
      </c>
      <c r="H189">
        <v>120</v>
      </c>
      <c r="I189">
        <v>800</v>
      </c>
      <c r="J189">
        <v>8000</v>
      </c>
      <c r="K189">
        <v>80000</v>
      </c>
      <c r="L189">
        <v>400</v>
      </c>
      <c r="M189">
        <v>4000</v>
      </c>
      <c r="N189">
        <v>40000</v>
      </c>
      <c r="O189">
        <v>200000</v>
      </c>
    </row>
    <row r="190" spans="1:15">
      <c r="A190">
        <v>189</v>
      </c>
      <c r="B190">
        <v>50</v>
      </c>
      <c r="C190">
        <v>150</v>
      </c>
      <c r="D190">
        <v>800</v>
      </c>
      <c r="E190">
        <v>40</v>
      </c>
      <c r="F190">
        <v>2800</v>
      </c>
      <c r="G190">
        <v>380</v>
      </c>
      <c r="H190">
        <v>120</v>
      </c>
      <c r="I190">
        <v>800</v>
      </c>
      <c r="J190">
        <v>8000</v>
      </c>
      <c r="K190">
        <v>80000</v>
      </c>
      <c r="L190">
        <v>400</v>
      </c>
      <c r="M190">
        <v>4000</v>
      </c>
      <c r="N190">
        <v>40000</v>
      </c>
      <c r="O190">
        <v>200000</v>
      </c>
    </row>
    <row r="191" spans="1:15">
      <c r="A191">
        <v>190</v>
      </c>
      <c r="B191">
        <v>50</v>
      </c>
      <c r="C191">
        <v>150</v>
      </c>
      <c r="D191">
        <v>800</v>
      </c>
      <c r="E191">
        <v>40</v>
      </c>
      <c r="F191">
        <v>2900</v>
      </c>
      <c r="G191">
        <v>390</v>
      </c>
      <c r="H191">
        <v>120</v>
      </c>
      <c r="I191">
        <v>800</v>
      </c>
      <c r="J191">
        <v>8000</v>
      </c>
      <c r="K191">
        <v>80000</v>
      </c>
      <c r="L191">
        <v>400</v>
      </c>
      <c r="M191">
        <v>4000</v>
      </c>
      <c r="N191">
        <v>40000</v>
      </c>
      <c r="O191">
        <v>200000</v>
      </c>
    </row>
    <row r="192" spans="1:15">
      <c r="A192">
        <v>191</v>
      </c>
      <c r="B192">
        <v>50</v>
      </c>
      <c r="C192">
        <v>150</v>
      </c>
      <c r="D192">
        <v>800</v>
      </c>
      <c r="E192">
        <v>40</v>
      </c>
      <c r="F192">
        <v>2900</v>
      </c>
      <c r="G192">
        <v>390</v>
      </c>
      <c r="H192">
        <v>120</v>
      </c>
      <c r="I192">
        <v>800</v>
      </c>
      <c r="J192">
        <v>8000</v>
      </c>
      <c r="K192">
        <v>80000</v>
      </c>
      <c r="L192">
        <v>400</v>
      </c>
      <c r="M192">
        <v>4000</v>
      </c>
      <c r="N192">
        <v>40000</v>
      </c>
      <c r="O192">
        <v>200000</v>
      </c>
    </row>
    <row r="193" spans="1:15">
      <c r="A193">
        <v>192</v>
      </c>
      <c r="B193">
        <v>50</v>
      </c>
      <c r="C193">
        <v>150</v>
      </c>
      <c r="D193">
        <v>800</v>
      </c>
      <c r="E193">
        <v>40</v>
      </c>
      <c r="F193">
        <v>2900</v>
      </c>
      <c r="G193">
        <v>390</v>
      </c>
      <c r="H193">
        <v>120</v>
      </c>
      <c r="I193">
        <v>800</v>
      </c>
      <c r="J193">
        <v>8000</v>
      </c>
      <c r="K193">
        <v>80000</v>
      </c>
      <c r="L193">
        <v>400</v>
      </c>
      <c r="M193">
        <v>4000</v>
      </c>
      <c r="N193">
        <v>40000</v>
      </c>
      <c r="O193">
        <v>200000</v>
      </c>
    </row>
    <row r="194" spans="1:15">
      <c r="A194">
        <v>193</v>
      </c>
      <c r="B194">
        <v>50</v>
      </c>
      <c r="C194">
        <v>150</v>
      </c>
      <c r="D194">
        <v>800</v>
      </c>
      <c r="E194">
        <v>40</v>
      </c>
      <c r="F194">
        <v>2900</v>
      </c>
      <c r="G194">
        <v>390</v>
      </c>
      <c r="H194">
        <v>120</v>
      </c>
      <c r="I194">
        <v>800</v>
      </c>
      <c r="J194">
        <v>8000</v>
      </c>
      <c r="K194">
        <v>80000</v>
      </c>
      <c r="L194">
        <v>400</v>
      </c>
      <c r="M194">
        <v>4000</v>
      </c>
      <c r="N194">
        <v>40000</v>
      </c>
      <c r="O194">
        <v>200000</v>
      </c>
    </row>
    <row r="195" spans="1:15">
      <c r="A195">
        <v>194</v>
      </c>
      <c r="B195">
        <v>50</v>
      </c>
      <c r="C195">
        <v>150</v>
      </c>
      <c r="D195">
        <v>800</v>
      </c>
      <c r="E195">
        <v>40</v>
      </c>
      <c r="F195">
        <v>2900</v>
      </c>
      <c r="G195">
        <v>390</v>
      </c>
      <c r="H195">
        <v>120</v>
      </c>
      <c r="I195">
        <v>800</v>
      </c>
      <c r="J195">
        <v>8000</v>
      </c>
      <c r="K195">
        <v>80000</v>
      </c>
      <c r="L195">
        <v>400</v>
      </c>
      <c r="M195">
        <v>4000</v>
      </c>
      <c r="N195">
        <v>40000</v>
      </c>
      <c r="O195">
        <v>200000</v>
      </c>
    </row>
    <row r="196" spans="1:15">
      <c r="A196">
        <v>195</v>
      </c>
      <c r="B196">
        <v>50</v>
      </c>
      <c r="C196">
        <v>150</v>
      </c>
      <c r="D196">
        <v>800</v>
      </c>
      <c r="E196">
        <v>40</v>
      </c>
      <c r="F196">
        <v>2900</v>
      </c>
      <c r="G196">
        <v>390</v>
      </c>
      <c r="H196">
        <v>120</v>
      </c>
      <c r="I196">
        <v>800</v>
      </c>
      <c r="J196">
        <v>8000</v>
      </c>
      <c r="K196">
        <v>80000</v>
      </c>
      <c r="L196">
        <v>400</v>
      </c>
      <c r="M196">
        <v>4000</v>
      </c>
      <c r="N196">
        <v>40000</v>
      </c>
      <c r="O196">
        <v>200000</v>
      </c>
    </row>
    <row r="197" spans="1:15">
      <c r="A197">
        <v>196</v>
      </c>
      <c r="B197">
        <v>50</v>
      </c>
      <c r="C197">
        <v>150</v>
      </c>
      <c r="D197">
        <v>800</v>
      </c>
      <c r="E197">
        <v>40</v>
      </c>
      <c r="F197">
        <v>2900</v>
      </c>
      <c r="G197">
        <v>390</v>
      </c>
      <c r="H197">
        <v>120</v>
      </c>
      <c r="I197">
        <v>800</v>
      </c>
      <c r="J197">
        <v>8000</v>
      </c>
      <c r="K197">
        <v>80000</v>
      </c>
      <c r="L197">
        <v>400</v>
      </c>
      <c r="M197">
        <v>4000</v>
      </c>
      <c r="N197">
        <v>40000</v>
      </c>
      <c r="O197">
        <v>200000</v>
      </c>
    </row>
    <row r="198" spans="1:15">
      <c r="A198">
        <v>197</v>
      </c>
      <c r="B198">
        <v>50</v>
      </c>
      <c r="C198">
        <v>150</v>
      </c>
      <c r="D198">
        <v>800</v>
      </c>
      <c r="E198">
        <v>40</v>
      </c>
      <c r="F198">
        <v>2900</v>
      </c>
      <c r="G198">
        <v>390</v>
      </c>
      <c r="H198">
        <v>120</v>
      </c>
      <c r="I198">
        <v>800</v>
      </c>
      <c r="J198">
        <v>8000</v>
      </c>
      <c r="K198">
        <v>80000</v>
      </c>
      <c r="L198">
        <v>400</v>
      </c>
      <c r="M198">
        <v>4000</v>
      </c>
      <c r="N198">
        <v>40000</v>
      </c>
      <c r="O198">
        <v>200000</v>
      </c>
    </row>
    <row r="199" spans="1:15">
      <c r="A199">
        <v>198</v>
      </c>
      <c r="B199">
        <v>50</v>
      </c>
      <c r="C199">
        <v>150</v>
      </c>
      <c r="D199">
        <v>800</v>
      </c>
      <c r="E199">
        <v>40</v>
      </c>
      <c r="F199">
        <v>2900</v>
      </c>
      <c r="G199">
        <v>390</v>
      </c>
      <c r="H199">
        <v>120</v>
      </c>
      <c r="I199">
        <v>800</v>
      </c>
      <c r="J199">
        <v>8000</v>
      </c>
      <c r="K199">
        <v>80000</v>
      </c>
      <c r="L199">
        <v>400</v>
      </c>
      <c r="M199">
        <v>4000</v>
      </c>
      <c r="N199">
        <v>40000</v>
      </c>
      <c r="O199">
        <v>200000</v>
      </c>
    </row>
    <row r="200" spans="1:15">
      <c r="A200">
        <v>199</v>
      </c>
      <c r="B200">
        <v>50</v>
      </c>
      <c r="C200">
        <v>150</v>
      </c>
      <c r="D200">
        <v>800</v>
      </c>
      <c r="E200">
        <v>40</v>
      </c>
      <c r="F200">
        <v>2900</v>
      </c>
      <c r="G200">
        <v>390</v>
      </c>
      <c r="H200">
        <v>120</v>
      </c>
      <c r="I200">
        <v>800</v>
      </c>
      <c r="J200">
        <v>8000</v>
      </c>
      <c r="K200">
        <v>80000</v>
      </c>
      <c r="L200">
        <v>400</v>
      </c>
      <c r="M200">
        <v>4000</v>
      </c>
      <c r="N200">
        <v>40000</v>
      </c>
      <c r="O200">
        <v>200000</v>
      </c>
    </row>
    <row r="201" spans="1:15">
      <c r="A201">
        <v>200</v>
      </c>
      <c r="B201">
        <v>50</v>
      </c>
      <c r="C201">
        <v>150</v>
      </c>
      <c r="D201">
        <v>800</v>
      </c>
      <c r="E201">
        <v>40</v>
      </c>
      <c r="F201">
        <v>3000</v>
      </c>
      <c r="G201">
        <v>400</v>
      </c>
      <c r="H201">
        <v>120</v>
      </c>
      <c r="I201">
        <v>800</v>
      </c>
      <c r="J201">
        <v>8000</v>
      </c>
      <c r="K201">
        <v>80000</v>
      </c>
      <c r="L201">
        <v>400</v>
      </c>
      <c r="M201">
        <v>4000</v>
      </c>
      <c r="N201">
        <v>40000</v>
      </c>
      <c r="O201">
        <v>200000</v>
      </c>
    </row>
    <row r="202" spans="1:15">
      <c r="A202">
        <v>201</v>
      </c>
      <c r="B202">
        <v>50</v>
      </c>
      <c r="C202">
        <v>150</v>
      </c>
      <c r="D202">
        <v>800</v>
      </c>
      <c r="E202">
        <v>40</v>
      </c>
      <c r="F202">
        <v>3000</v>
      </c>
      <c r="G202">
        <v>400</v>
      </c>
      <c r="H202">
        <v>120</v>
      </c>
      <c r="I202">
        <v>800</v>
      </c>
      <c r="J202">
        <v>8000</v>
      </c>
      <c r="K202">
        <v>80000</v>
      </c>
      <c r="L202">
        <v>400</v>
      </c>
      <c r="M202">
        <v>4000</v>
      </c>
      <c r="N202">
        <v>40000</v>
      </c>
      <c r="O202">
        <v>200000</v>
      </c>
    </row>
    <row r="203" spans="1:15">
      <c r="A203">
        <v>202</v>
      </c>
      <c r="B203">
        <v>50</v>
      </c>
      <c r="C203">
        <v>150</v>
      </c>
      <c r="D203">
        <v>800</v>
      </c>
      <c r="E203">
        <v>40</v>
      </c>
      <c r="F203">
        <v>3000</v>
      </c>
      <c r="G203">
        <v>400</v>
      </c>
      <c r="H203">
        <v>120</v>
      </c>
      <c r="I203">
        <v>800</v>
      </c>
      <c r="J203">
        <v>8000</v>
      </c>
      <c r="K203">
        <v>80000</v>
      </c>
      <c r="L203">
        <v>400</v>
      </c>
      <c r="M203">
        <v>4000</v>
      </c>
      <c r="N203">
        <v>40000</v>
      </c>
      <c r="O203">
        <v>200000</v>
      </c>
    </row>
    <row r="204" spans="1:15">
      <c r="A204">
        <v>203</v>
      </c>
      <c r="B204">
        <v>50</v>
      </c>
      <c r="C204">
        <v>150</v>
      </c>
      <c r="D204">
        <v>800</v>
      </c>
      <c r="E204">
        <v>40</v>
      </c>
      <c r="F204">
        <v>3000</v>
      </c>
      <c r="G204">
        <v>400</v>
      </c>
      <c r="H204">
        <v>120</v>
      </c>
      <c r="I204">
        <v>800</v>
      </c>
      <c r="J204">
        <v>8000</v>
      </c>
      <c r="K204">
        <v>80000</v>
      </c>
      <c r="L204">
        <v>400</v>
      </c>
      <c r="M204">
        <v>4000</v>
      </c>
      <c r="N204">
        <v>40000</v>
      </c>
      <c r="O204">
        <v>200000</v>
      </c>
    </row>
    <row r="205" spans="1:15">
      <c r="A205">
        <v>204</v>
      </c>
      <c r="B205">
        <v>50</v>
      </c>
      <c r="C205">
        <v>150</v>
      </c>
      <c r="D205">
        <v>800</v>
      </c>
      <c r="E205">
        <v>40</v>
      </c>
      <c r="F205">
        <v>3000</v>
      </c>
      <c r="G205">
        <v>400</v>
      </c>
      <c r="H205">
        <v>120</v>
      </c>
      <c r="I205">
        <v>800</v>
      </c>
      <c r="J205">
        <v>8000</v>
      </c>
      <c r="K205">
        <v>80000</v>
      </c>
      <c r="L205">
        <v>400</v>
      </c>
      <c r="M205">
        <v>4000</v>
      </c>
      <c r="N205">
        <v>40000</v>
      </c>
      <c r="O205">
        <v>200000</v>
      </c>
    </row>
    <row r="206" spans="1:15">
      <c r="A206">
        <v>205</v>
      </c>
      <c r="B206">
        <v>50</v>
      </c>
      <c r="C206">
        <v>150</v>
      </c>
      <c r="D206">
        <v>800</v>
      </c>
      <c r="E206">
        <v>40</v>
      </c>
      <c r="F206">
        <v>3000</v>
      </c>
      <c r="G206">
        <v>410</v>
      </c>
      <c r="H206">
        <v>120</v>
      </c>
      <c r="I206">
        <v>800</v>
      </c>
      <c r="J206">
        <v>8000</v>
      </c>
      <c r="K206">
        <v>80000</v>
      </c>
      <c r="L206">
        <v>400</v>
      </c>
      <c r="M206">
        <v>4000</v>
      </c>
      <c r="N206">
        <v>40000</v>
      </c>
      <c r="O206">
        <v>200000</v>
      </c>
    </row>
    <row r="207" spans="1:15">
      <c r="A207">
        <v>206</v>
      </c>
      <c r="B207">
        <v>50</v>
      </c>
      <c r="C207">
        <v>150</v>
      </c>
      <c r="D207">
        <v>800</v>
      </c>
      <c r="E207">
        <v>40</v>
      </c>
      <c r="F207">
        <v>3000</v>
      </c>
      <c r="G207">
        <v>410</v>
      </c>
      <c r="H207">
        <v>120</v>
      </c>
      <c r="I207">
        <v>800</v>
      </c>
      <c r="J207">
        <v>8000</v>
      </c>
      <c r="K207">
        <v>80000</v>
      </c>
      <c r="L207">
        <v>400</v>
      </c>
      <c r="M207">
        <v>4000</v>
      </c>
      <c r="N207">
        <v>40000</v>
      </c>
      <c r="O207">
        <v>200000</v>
      </c>
    </row>
    <row r="208" spans="1:15">
      <c r="A208">
        <v>207</v>
      </c>
      <c r="B208">
        <v>50</v>
      </c>
      <c r="C208">
        <v>150</v>
      </c>
      <c r="D208">
        <v>800</v>
      </c>
      <c r="E208">
        <v>40</v>
      </c>
      <c r="F208">
        <v>3000</v>
      </c>
      <c r="G208">
        <v>410</v>
      </c>
      <c r="H208">
        <v>120</v>
      </c>
      <c r="I208">
        <v>800</v>
      </c>
      <c r="J208">
        <v>8000</v>
      </c>
      <c r="K208">
        <v>80000</v>
      </c>
      <c r="L208">
        <v>400</v>
      </c>
      <c r="M208">
        <v>4000</v>
      </c>
      <c r="N208">
        <v>40000</v>
      </c>
      <c r="O208">
        <v>200000</v>
      </c>
    </row>
    <row r="209" spans="1:15">
      <c r="A209">
        <v>208</v>
      </c>
      <c r="B209">
        <v>50</v>
      </c>
      <c r="C209">
        <v>150</v>
      </c>
      <c r="D209">
        <v>800</v>
      </c>
      <c r="E209">
        <v>40</v>
      </c>
      <c r="F209">
        <v>3000</v>
      </c>
      <c r="G209">
        <v>410</v>
      </c>
      <c r="H209">
        <v>120</v>
      </c>
      <c r="I209">
        <v>800</v>
      </c>
      <c r="J209">
        <v>8000</v>
      </c>
      <c r="K209">
        <v>80000</v>
      </c>
      <c r="L209">
        <v>400</v>
      </c>
      <c r="M209">
        <v>4000</v>
      </c>
      <c r="N209">
        <v>40000</v>
      </c>
      <c r="O209">
        <v>200000</v>
      </c>
    </row>
    <row r="210" spans="1:15">
      <c r="A210">
        <v>209</v>
      </c>
      <c r="B210">
        <v>50</v>
      </c>
      <c r="C210">
        <v>150</v>
      </c>
      <c r="D210">
        <v>800</v>
      </c>
      <c r="E210">
        <v>40</v>
      </c>
      <c r="F210">
        <v>3000</v>
      </c>
      <c r="G210">
        <v>410</v>
      </c>
      <c r="H210">
        <v>120</v>
      </c>
      <c r="I210">
        <v>800</v>
      </c>
      <c r="J210">
        <v>8000</v>
      </c>
      <c r="K210">
        <v>80000</v>
      </c>
      <c r="L210">
        <v>400</v>
      </c>
      <c r="M210">
        <v>4000</v>
      </c>
      <c r="N210">
        <v>40000</v>
      </c>
      <c r="O210">
        <v>200000</v>
      </c>
    </row>
    <row r="211" spans="1:15">
      <c r="A211">
        <v>210</v>
      </c>
      <c r="B211">
        <v>50</v>
      </c>
      <c r="C211">
        <v>150</v>
      </c>
      <c r="D211">
        <v>800</v>
      </c>
      <c r="E211">
        <v>40</v>
      </c>
      <c r="F211">
        <v>3100</v>
      </c>
      <c r="G211">
        <v>420</v>
      </c>
      <c r="H211">
        <v>120</v>
      </c>
      <c r="I211">
        <v>800</v>
      </c>
      <c r="J211">
        <v>8000</v>
      </c>
      <c r="K211">
        <v>80000</v>
      </c>
      <c r="L211">
        <v>400</v>
      </c>
      <c r="M211">
        <v>4000</v>
      </c>
      <c r="N211">
        <v>40000</v>
      </c>
      <c r="O211">
        <v>200000</v>
      </c>
    </row>
    <row r="212" spans="1:15">
      <c r="A212">
        <v>211</v>
      </c>
      <c r="B212">
        <v>50</v>
      </c>
      <c r="C212">
        <v>150</v>
      </c>
      <c r="D212">
        <v>800</v>
      </c>
      <c r="E212">
        <v>40</v>
      </c>
      <c r="F212">
        <v>3100</v>
      </c>
      <c r="G212">
        <v>420</v>
      </c>
      <c r="H212">
        <v>120</v>
      </c>
      <c r="I212">
        <v>800</v>
      </c>
      <c r="J212">
        <v>8000</v>
      </c>
      <c r="K212">
        <v>80000</v>
      </c>
      <c r="L212">
        <v>400</v>
      </c>
      <c r="M212">
        <v>4000</v>
      </c>
      <c r="N212">
        <v>40000</v>
      </c>
      <c r="O212">
        <v>200000</v>
      </c>
    </row>
    <row r="213" spans="1:15">
      <c r="A213">
        <v>212</v>
      </c>
      <c r="B213">
        <v>50</v>
      </c>
      <c r="C213">
        <v>150</v>
      </c>
      <c r="D213">
        <v>800</v>
      </c>
      <c r="E213">
        <v>40</v>
      </c>
      <c r="F213">
        <v>3100</v>
      </c>
      <c r="G213">
        <v>420</v>
      </c>
      <c r="H213">
        <v>120</v>
      </c>
      <c r="I213">
        <v>800</v>
      </c>
      <c r="J213">
        <v>8000</v>
      </c>
      <c r="K213">
        <v>80000</v>
      </c>
      <c r="L213">
        <v>400</v>
      </c>
      <c r="M213">
        <v>4000</v>
      </c>
      <c r="N213">
        <v>40000</v>
      </c>
      <c r="O213">
        <v>200000</v>
      </c>
    </row>
    <row r="214" spans="1:15">
      <c r="A214">
        <v>213</v>
      </c>
      <c r="B214">
        <v>50</v>
      </c>
      <c r="C214">
        <v>150</v>
      </c>
      <c r="D214">
        <v>800</v>
      </c>
      <c r="E214">
        <v>40</v>
      </c>
      <c r="F214">
        <v>3100</v>
      </c>
      <c r="G214">
        <v>420</v>
      </c>
      <c r="H214">
        <v>120</v>
      </c>
      <c r="I214">
        <v>800</v>
      </c>
      <c r="J214">
        <v>8000</v>
      </c>
      <c r="K214">
        <v>80000</v>
      </c>
      <c r="L214">
        <v>400</v>
      </c>
      <c r="M214">
        <v>4000</v>
      </c>
      <c r="N214">
        <v>40000</v>
      </c>
      <c r="O214">
        <v>200000</v>
      </c>
    </row>
    <row r="215" spans="1:15">
      <c r="A215">
        <v>214</v>
      </c>
      <c r="B215">
        <v>50</v>
      </c>
      <c r="C215">
        <v>150</v>
      </c>
      <c r="D215">
        <v>800</v>
      </c>
      <c r="E215">
        <v>40</v>
      </c>
      <c r="F215">
        <v>3100</v>
      </c>
      <c r="G215">
        <v>420</v>
      </c>
      <c r="H215">
        <v>120</v>
      </c>
      <c r="I215">
        <v>800</v>
      </c>
      <c r="J215">
        <v>8000</v>
      </c>
      <c r="K215">
        <v>80000</v>
      </c>
      <c r="L215">
        <v>400</v>
      </c>
      <c r="M215">
        <v>4000</v>
      </c>
      <c r="N215">
        <v>40000</v>
      </c>
      <c r="O215">
        <v>200000</v>
      </c>
    </row>
    <row r="216" spans="1:15">
      <c r="A216">
        <v>215</v>
      </c>
      <c r="B216">
        <v>50</v>
      </c>
      <c r="C216">
        <v>150</v>
      </c>
      <c r="D216">
        <v>800</v>
      </c>
      <c r="E216">
        <v>40</v>
      </c>
      <c r="F216">
        <v>3100</v>
      </c>
      <c r="G216">
        <v>430</v>
      </c>
      <c r="H216">
        <v>120</v>
      </c>
      <c r="I216">
        <v>800</v>
      </c>
      <c r="J216">
        <v>8000</v>
      </c>
      <c r="K216">
        <v>80000</v>
      </c>
      <c r="L216">
        <v>400</v>
      </c>
      <c r="M216">
        <v>4000</v>
      </c>
      <c r="N216">
        <v>40000</v>
      </c>
      <c r="O216">
        <v>200000</v>
      </c>
    </row>
    <row r="217" spans="1:15">
      <c r="A217">
        <v>216</v>
      </c>
      <c r="B217">
        <v>50</v>
      </c>
      <c r="C217">
        <v>150</v>
      </c>
      <c r="D217">
        <v>800</v>
      </c>
      <c r="E217">
        <v>40</v>
      </c>
      <c r="F217">
        <v>3100</v>
      </c>
      <c r="G217">
        <v>430</v>
      </c>
      <c r="H217">
        <v>120</v>
      </c>
      <c r="I217">
        <v>800</v>
      </c>
      <c r="J217">
        <v>8000</v>
      </c>
      <c r="K217">
        <v>80000</v>
      </c>
      <c r="L217">
        <v>400</v>
      </c>
      <c r="M217">
        <v>4000</v>
      </c>
      <c r="N217">
        <v>40000</v>
      </c>
      <c r="O217">
        <v>200000</v>
      </c>
    </row>
    <row r="218" spans="1:15">
      <c r="A218">
        <v>217</v>
      </c>
      <c r="B218">
        <v>50</v>
      </c>
      <c r="C218">
        <v>150</v>
      </c>
      <c r="D218">
        <v>800</v>
      </c>
      <c r="E218">
        <v>40</v>
      </c>
      <c r="F218">
        <v>3100</v>
      </c>
      <c r="G218">
        <v>430</v>
      </c>
      <c r="H218">
        <v>120</v>
      </c>
      <c r="I218">
        <v>800</v>
      </c>
      <c r="J218">
        <v>8000</v>
      </c>
      <c r="K218">
        <v>80000</v>
      </c>
      <c r="L218">
        <v>400</v>
      </c>
      <c r="M218">
        <v>4000</v>
      </c>
      <c r="N218">
        <v>40000</v>
      </c>
      <c r="O218">
        <v>200000</v>
      </c>
    </row>
    <row r="219" spans="1:15">
      <c r="A219">
        <v>218</v>
      </c>
      <c r="B219">
        <v>50</v>
      </c>
      <c r="C219">
        <v>150</v>
      </c>
      <c r="D219">
        <v>800</v>
      </c>
      <c r="E219">
        <v>40</v>
      </c>
      <c r="F219">
        <v>3100</v>
      </c>
      <c r="G219">
        <v>430</v>
      </c>
      <c r="H219">
        <v>120</v>
      </c>
      <c r="I219">
        <v>800</v>
      </c>
      <c r="J219">
        <v>8000</v>
      </c>
      <c r="K219">
        <v>80000</v>
      </c>
      <c r="L219">
        <v>400</v>
      </c>
      <c r="M219">
        <v>4000</v>
      </c>
      <c r="N219">
        <v>40000</v>
      </c>
      <c r="O219">
        <v>200000</v>
      </c>
    </row>
    <row r="220" spans="1:15">
      <c r="A220">
        <v>219</v>
      </c>
      <c r="B220">
        <v>50</v>
      </c>
      <c r="C220">
        <v>150</v>
      </c>
      <c r="D220">
        <v>800</v>
      </c>
      <c r="E220">
        <v>40</v>
      </c>
      <c r="F220">
        <v>3100</v>
      </c>
      <c r="G220">
        <v>430</v>
      </c>
      <c r="H220">
        <v>120</v>
      </c>
      <c r="I220">
        <v>800</v>
      </c>
      <c r="J220">
        <v>8000</v>
      </c>
      <c r="K220">
        <v>80000</v>
      </c>
      <c r="L220">
        <v>400</v>
      </c>
      <c r="M220">
        <v>4000</v>
      </c>
      <c r="N220">
        <v>40000</v>
      </c>
      <c r="O220">
        <v>200000</v>
      </c>
    </row>
    <row r="221" spans="1:15">
      <c r="A221">
        <v>220</v>
      </c>
      <c r="B221">
        <v>50</v>
      </c>
      <c r="C221">
        <v>150</v>
      </c>
      <c r="D221">
        <v>800</v>
      </c>
      <c r="E221">
        <v>40</v>
      </c>
      <c r="F221">
        <v>3200</v>
      </c>
      <c r="G221">
        <v>440</v>
      </c>
      <c r="H221">
        <v>120</v>
      </c>
      <c r="I221">
        <v>800</v>
      </c>
      <c r="J221">
        <v>8000</v>
      </c>
      <c r="K221">
        <v>80000</v>
      </c>
      <c r="L221">
        <v>400</v>
      </c>
      <c r="M221">
        <v>4000</v>
      </c>
      <c r="N221">
        <v>40000</v>
      </c>
      <c r="O221">
        <v>200000</v>
      </c>
    </row>
    <row r="222" spans="1:15">
      <c r="A222">
        <v>221</v>
      </c>
      <c r="B222">
        <v>50</v>
      </c>
      <c r="C222">
        <v>150</v>
      </c>
      <c r="D222">
        <v>800</v>
      </c>
      <c r="E222">
        <v>40</v>
      </c>
      <c r="F222">
        <v>3200</v>
      </c>
      <c r="G222">
        <v>440</v>
      </c>
      <c r="H222">
        <v>120</v>
      </c>
      <c r="I222">
        <v>800</v>
      </c>
      <c r="J222">
        <v>8000</v>
      </c>
      <c r="K222">
        <v>80000</v>
      </c>
      <c r="L222">
        <v>400</v>
      </c>
      <c r="M222">
        <v>4000</v>
      </c>
      <c r="N222">
        <v>40000</v>
      </c>
      <c r="O222">
        <v>200000</v>
      </c>
    </row>
    <row r="223" spans="1:15">
      <c r="A223">
        <v>222</v>
      </c>
      <c r="B223">
        <v>50</v>
      </c>
      <c r="C223">
        <v>150</v>
      </c>
      <c r="D223">
        <v>800</v>
      </c>
      <c r="E223">
        <v>40</v>
      </c>
      <c r="F223">
        <v>3200</v>
      </c>
      <c r="G223">
        <v>440</v>
      </c>
      <c r="H223">
        <v>120</v>
      </c>
      <c r="I223">
        <v>800</v>
      </c>
      <c r="J223">
        <v>8000</v>
      </c>
      <c r="K223">
        <v>80000</v>
      </c>
      <c r="L223">
        <v>400</v>
      </c>
      <c r="M223">
        <v>4000</v>
      </c>
      <c r="N223">
        <v>40000</v>
      </c>
      <c r="O223">
        <v>200000</v>
      </c>
    </row>
    <row r="224" spans="1:15">
      <c r="A224">
        <v>223</v>
      </c>
      <c r="B224">
        <v>50</v>
      </c>
      <c r="C224">
        <v>150</v>
      </c>
      <c r="D224">
        <v>800</v>
      </c>
      <c r="E224">
        <v>40</v>
      </c>
      <c r="F224">
        <v>3200</v>
      </c>
      <c r="G224">
        <v>440</v>
      </c>
      <c r="H224">
        <v>120</v>
      </c>
      <c r="I224">
        <v>800</v>
      </c>
      <c r="J224">
        <v>8000</v>
      </c>
      <c r="K224">
        <v>80000</v>
      </c>
      <c r="L224">
        <v>400</v>
      </c>
      <c r="M224">
        <v>4000</v>
      </c>
      <c r="N224">
        <v>40000</v>
      </c>
      <c r="O224">
        <v>200000</v>
      </c>
    </row>
    <row r="225" spans="1:15">
      <c r="A225">
        <v>224</v>
      </c>
      <c r="B225">
        <v>50</v>
      </c>
      <c r="C225">
        <v>150</v>
      </c>
      <c r="D225">
        <v>800</v>
      </c>
      <c r="E225">
        <v>40</v>
      </c>
      <c r="F225">
        <v>3200</v>
      </c>
      <c r="G225">
        <v>440</v>
      </c>
      <c r="H225">
        <v>120</v>
      </c>
      <c r="I225">
        <v>800</v>
      </c>
      <c r="J225">
        <v>8000</v>
      </c>
      <c r="K225">
        <v>80000</v>
      </c>
      <c r="L225">
        <v>400</v>
      </c>
      <c r="M225">
        <v>4000</v>
      </c>
      <c r="N225">
        <v>40000</v>
      </c>
      <c r="O225">
        <v>200000</v>
      </c>
    </row>
    <row r="226" spans="1:15">
      <c r="A226">
        <v>225</v>
      </c>
      <c r="B226">
        <v>50</v>
      </c>
      <c r="C226">
        <v>150</v>
      </c>
      <c r="D226">
        <v>800</v>
      </c>
      <c r="E226">
        <v>40</v>
      </c>
      <c r="F226">
        <v>3200</v>
      </c>
      <c r="G226">
        <v>450</v>
      </c>
      <c r="H226">
        <v>120</v>
      </c>
      <c r="I226">
        <v>800</v>
      </c>
      <c r="J226">
        <v>8000</v>
      </c>
      <c r="K226">
        <v>80000</v>
      </c>
      <c r="L226">
        <v>400</v>
      </c>
      <c r="M226">
        <v>4000</v>
      </c>
      <c r="N226">
        <v>40000</v>
      </c>
      <c r="O226">
        <v>200000</v>
      </c>
    </row>
    <row r="227" spans="1:15">
      <c r="A227">
        <v>226</v>
      </c>
      <c r="B227">
        <v>50</v>
      </c>
      <c r="C227">
        <v>150</v>
      </c>
      <c r="D227">
        <v>800</v>
      </c>
      <c r="E227">
        <v>40</v>
      </c>
      <c r="F227">
        <v>3200</v>
      </c>
      <c r="G227">
        <v>450</v>
      </c>
      <c r="H227">
        <v>120</v>
      </c>
      <c r="I227">
        <v>800</v>
      </c>
      <c r="J227">
        <v>8000</v>
      </c>
      <c r="K227">
        <v>80000</v>
      </c>
      <c r="L227">
        <v>400</v>
      </c>
      <c r="M227">
        <v>4000</v>
      </c>
      <c r="N227">
        <v>40000</v>
      </c>
      <c r="O227">
        <v>200000</v>
      </c>
    </row>
    <row r="228" spans="1:15">
      <c r="A228">
        <v>227</v>
      </c>
      <c r="B228">
        <v>50</v>
      </c>
      <c r="C228">
        <v>150</v>
      </c>
      <c r="D228">
        <v>800</v>
      </c>
      <c r="E228">
        <v>40</v>
      </c>
      <c r="F228">
        <v>3200</v>
      </c>
      <c r="G228">
        <v>450</v>
      </c>
      <c r="H228">
        <v>120</v>
      </c>
      <c r="I228">
        <v>800</v>
      </c>
      <c r="J228">
        <v>8000</v>
      </c>
      <c r="K228">
        <v>80000</v>
      </c>
      <c r="L228">
        <v>400</v>
      </c>
      <c r="M228">
        <v>4000</v>
      </c>
      <c r="N228">
        <v>40000</v>
      </c>
      <c r="O228">
        <v>200000</v>
      </c>
    </row>
    <row r="229" spans="1:15">
      <c r="A229">
        <v>228</v>
      </c>
      <c r="B229">
        <v>50</v>
      </c>
      <c r="C229">
        <v>150</v>
      </c>
      <c r="D229">
        <v>800</v>
      </c>
      <c r="E229">
        <v>40</v>
      </c>
      <c r="F229">
        <v>3200</v>
      </c>
      <c r="G229">
        <v>450</v>
      </c>
      <c r="H229">
        <v>120</v>
      </c>
      <c r="I229">
        <v>800</v>
      </c>
      <c r="J229">
        <v>8000</v>
      </c>
      <c r="K229">
        <v>80000</v>
      </c>
      <c r="L229">
        <v>400</v>
      </c>
      <c r="M229">
        <v>4000</v>
      </c>
      <c r="N229">
        <v>40000</v>
      </c>
      <c r="O229">
        <v>200000</v>
      </c>
    </row>
    <row r="230" spans="1:15">
      <c r="A230">
        <v>229</v>
      </c>
      <c r="B230">
        <v>50</v>
      </c>
      <c r="C230">
        <v>150</v>
      </c>
      <c r="D230">
        <v>800</v>
      </c>
      <c r="E230">
        <v>40</v>
      </c>
      <c r="F230">
        <v>3200</v>
      </c>
      <c r="G230">
        <v>450</v>
      </c>
      <c r="H230">
        <v>120</v>
      </c>
      <c r="I230">
        <v>800</v>
      </c>
      <c r="J230">
        <v>8000</v>
      </c>
      <c r="K230">
        <v>80000</v>
      </c>
      <c r="L230">
        <v>400</v>
      </c>
      <c r="M230">
        <v>4000</v>
      </c>
      <c r="N230">
        <v>40000</v>
      </c>
      <c r="O230">
        <v>200000</v>
      </c>
    </row>
    <row r="231" spans="1:15">
      <c r="A231">
        <v>230</v>
      </c>
      <c r="B231">
        <v>50</v>
      </c>
      <c r="C231">
        <v>150</v>
      </c>
      <c r="D231">
        <v>800</v>
      </c>
      <c r="E231">
        <v>40</v>
      </c>
      <c r="F231">
        <v>3300</v>
      </c>
      <c r="G231">
        <v>460</v>
      </c>
      <c r="H231">
        <v>120</v>
      </c>
      <c r="I231">
        <v>800</v>
      </c>
      <c r="J231">
        <v>8000</v>
      </c>
      <c r="K231">
        <v>80000</v>
      </c>
      <c r="L231">
        <v>400</v>
      </c>
      <c r="M231">
        <v>4000</v>
      </c>
      <c r="N231">
        <v>40000</v>
      </c>
      <c r="O231">
        <v>200000</v>
      </c>
    </row>
    <row r="232" spans="1:15">
      <c r="A232">
        <v>231</v>
      </c>
      <c r="B232">
        <v>50</v>
      </c>
      <c r="C232">
        <v>150</v>
      </c>
      <c r="D232">
        <v>800</v>
      </c>
      <c r="E232">
        <v>40</v>
      </c>
      <c r="F232">
        <v>3300</v>
      </c>
      <c r="G232">
        <v>460</v>
      </c>
      <c r="H232">
        <v>120</v>
      </c>
      <c r="I232">
        <v>800</v>
      </c>
      <c r="J232">
        <v>8000</v>
      </c>
      <c r="K232">
        <v>80000</v>
      </c>
      <c r="L232">
        <v>400</v>
      </c>
      <c r="M232">
        <v>4000</v>
      </c>
      <c r="N232">
        <v>40000</v>
      </c>
      <c r="O232">
        <v>200000</v>
      </c>
    </row>
    <row r="233" spans="1:15">
      <c r="A233">
        <v>232</v>
      </c>
      <c r="B233">
        <v>50</v>
      </c>
      <c r="C233">
        <v>150</v>
      </c>
      <c r="D233">
        <v>800</v>
      </c>
      <c r="E233">
        <v>40</v>
      </c>
      <c r="F233">
        <v>3300</v>
      </c>
      <c r="G233">
        <v>460</v>
      </c>
      <c r="H233">
        <v>120</v>
      </c>
      <c r="I233">
        <v>800</v>
      </c>
      <c r="J233">
        <v>8000</v>
      </c>
      <c r="K233">
        <v>80000</v>
      </c>
      <c r="L233">
        <v>400</v>
      </c>
      <c r="M233">
        <v>4000</v>
      </c>
      <c r="N233">
        <v>40000</v>
      </c>
      <c r="O233">
        <v>200000</v>
      </c>
    </row>
    <row r="234" spans="1:15">
      <c r="A234">
        <v>233</v>
      </c>
      <c r="B234">
        <v>50</v>
      </c>
      <c r="C234">
        <v>150</v>
      </c>
      <c r="D234">
        <v>800</v>
      </c>
      <c r="E234">
        <v>40</v>
      </c>
      <c r="F234">
        <v>3300</v>
      </c>
      <c r="G234">
        <v>460</v>
      </c>
      <c r="H234">
        <v>120</v>
      </c>
      <c r="I234">
        <v>800</v>
      </c>
      <c r="J234">
        <v>8000</v>
      </c>
      <c r="K234">
        <v>80000</v>
      </c>
      <c r="L234">
        <v>400</v>
      </c>
      <c r="M234">
        <v>4000</v>
      </c>
      <c r="N234">
        <v>40000</v>
      </c>
      <c r="O234">
        <v>200000</v>
      </c>
    </row>
    <row r="235" spans="1:15">
      <c r="A235">
        <v>234</v>
      </c>
      <c r="B235">
        <v>50</v>
      </c>
      <c r="C235">
        <v>150</v>
      </c>
      <c r="D235">
        <v>800</v>
      </c>
      <c r="E235">
        <v>40</v>
      </c>
      <c r="F235">
        <v>3300</v>
      </c>
      <c r="G235">
        <v>460</v>
      </c>
      <c r="H235">
        <v>120</v>
      </c>
      <c r="I235">
        <v>800</v>
      </c>
      <c r="J235">
        <v>8000</v>
      </c>
      <c r="K235">
        <v>80000</v>
      </c>
      <c r="L235">
        <v>400</v>
      </c>
      <c r="M235">
        <v>4000</v>
      </c>
      <c r="N235">
        <v>40000</v>
      </c>
      <c r="O235">
        <v>200000</v>
      </c>
    </row>
    <row r="236" spans="1:15">
      <c r="A236">
        <v>235</v>
      </c>
      <c r="B236">
        <v>50</v>
      </c>
      <c r="C236">
        <v>150</v>
      </c>
      <c r="D236">
        <v>800</v>
      </c>
      <c r="E236">
        <v>40</v>
      </c>
      <c r="F236">
        <v>3300</v>
      </c>
      <c r="G236">
        <v>470</v>
      </c>
      <c r="H236">
        <v>120</v>
      </c>
      <c r="I236">
        <v>800</v>
      </c>
      <c r="J236">
        <v>8000</v>
      </c>
      <c r="K236">
        <v>80000</v>
      </c>
      <c r="L236">
        <v>400</v>
      </c>
      <c r="M236">
        <v>4000</v>
      </c>
      <c r="N236">
        <v>40000</v>
      </c>
      <c r="O236">
        <v>200000</v>
      </c>
    </row>
    <row r="237" spans="1:15">
      <c r="A237">
        <v>236</v>
      </c>
      <c r="B237">
        <v>50</v>
      </c>
      <c r="C237">
        <v>150</v>
      </c>
      <c r="D237">
        <v>800</v>
      </c>
      <c r="E237">
        <v>40</v>
      </c>
      <c r="F237">
        <v>3300</v>
      </c>
      <c r="G237">
        <v>470</v>
      </c>
      <c r="H237">
        <v>120</v>
      </c>
      <c r="I237">
        <v>800</v>
      </c>
      <c r="J237">
        <v>8000</v>
      </c>
      <c r="K237">
        <v>80000</v>
      </c>
      <c r="L237">
        <v>400</v>
      </c>
      <c r="M237">
        <v>4000</v>
      </c>
      <c r="N237">
        <v>40000</v>
      </c>
      <c r="O237">
        <v>200000</v>
      </c>
    </row>
    <row r="238" spans="1:15">
      <c r="A238">
        <v>237</v>
      </c>
      <c r="B238">
        <v>50</v>
      </c>
      <c r="C238">
        <v>150</v>
      </c>
      <c r="D238">
        <v>800</v>
      </c>
      <c r="E238">
        <v>40</v>
      </c>
      <c r="F238">
        <v>3300</v>
      </c>
      <c r="G238">
        <v>470</v>
      </c>
      <c r="H238">
        <v>120</v>
      </c>
      <c r="I238">
        <v>800</v>
      </c>
      <c r="J238">
        <v>8000</v>
      </c>
      <c r="K238">
        <v>80000</v>
      </c>
      <c r="L238">
        <v>400</v>
      </c>
      <c r="M238">
        <v>4000</v>
      </c>
      <c r="N238">
        <v>40000</v>
      </c>
      <c r="O238">
        <v>200000</v>
      </c>
    </row>
    <row r="239" spans="1:15">
      <c r="A239">
        <v>238</v>
      </c>
      <c r="B239">
        <v>50</v>
      </c>
      <c r="C239">
        <v>150</v>
      </c>
      <c r="D239">
        <v>800</v>
      </c>
      <c r="E239">
        <v>40</v>
      </c>
      <c r="F239">
        <v>3300</v>
      </c>
      <c r="G239">
        <v>470</v>
      </c>
      <c r="H239">
        <v>120</v>
      </c>
      <c r="I239">
        <v>800</v>
      </c>
      <c r="J239">
        <v>8000</v>
      </c>
      <c r="K239">
        <v>80000</v>
      </c>
      <c r="L239">
        <v>400</v>
      </c>
      <c r="M239">
        <v>4000</v>
      </c>
      <c r="N239">
        <v>40000</v>
      </c>
      <c r="O239">
        <v>200000</v>
      </c>
    </row>
    <row r="240" spans="1:15">
      <c r="A240">
        <v>239</v>
      </c>
      <c r="B240">
        <v>50</v>
      </c>
      <c r="C240">
        <v>150</v>
      </c>
      <c r="D240">
        <v>800</v>
      </c>
      <c r="E240">
        <v>40</v>
      </c>
      <c r="F240">
        <v>3300</v>
      </c>
      <c r="G240">
        <v>470</v>
      </c>
      <c r="H240">
        <v>120</v>
      </c>
      <c r="I240">
        <v>800</v>
      </c>
      <c r="J240">
        <v>8000</v>
      </c>
      <c r="K240">
        <v>80000</v>
      </c>
      <c r="L240">
        <v>400</v>
      </c>
      <c r="M240">
        <v>4000</v>
      </c>
      <c r="N240">
        <v>40000</v>
      </c>
      <c r="O240">
        <v>200000</v>
      </c>
    </row>
    <row r="241" spans="1:15">
      <c r="A241">
        <v>240</v>
      </c>
      <c r="B241">
        <v>50</v>
      </c>
      <c r="C241">
        <v>150</v>
      </c>
      <c r="D241">
        <v>800</v>
      </c>
      <c r="E241">
        <v>40</v>
      </c>
      <c r="F241">
        <v>3400</v>
      </c>
      <c r="G241">
        <v>480</v>
      </c>
      <c r="H241">
        <v>120</v>
      </c>
      <c r="I241">
        <v>800</v>
      </c>
      <c r="J241">
        <v>8000</v>
      </c>
      <c r="K241">
        <v>80000</v>
      </c>
      <c r="L241">
        <v>400</v>
      </c>
      <c r="M241">
        <v>4000</v>
      </c>
      <c r="N241">
        <v>40000</v>
      </c>
      <c r="O241">
        <v>200000</v>
      </c>
    </row>
    <row r="242" spans="1:15">
      <c r="A242">
        <v>241</v>
      </c>
      <c r="B242">
        <v>50</v>
      </c>
      <c r="C242">
        <v>150</v>
      </c>
      <c r="D242">
        <v>800</v>
      </c>
      <c r="E242">
        <v>40</v>
      </c>
      <c r="F242">
        <v>3400</v>
      </c>
      <c r="G242">
        <v>480</v>
      </c>
      <c r="H242">
        <v>120</v>
      </c>
      <c r="I242">
        <v>800</v>
      </c>
      <c r="J242">
        <v>8000</v>
      </c>
      <c r="K242">
        <v>80000</v>
      </c>
      <c r="L242">
        <v>400</v>
      </c>
      <c r="M242">
        <v>4000</v>
      </c>
      <c r="N242">
        <v>40000</v>
      </c>
      <c r="O242">
        <v>200000</v>
      </c>
    </row>
    <row r="243" spans="1:15">
      <c r="A243">
        <v>242</v>
      </c>
      <c r="B243">
        <v>50</v>
      </c>
      <c r="C243">
        <v>150</v>
      </c>
      <c r="D243">
        <v>800</v>
      </c>
      <c r="E243">
        <v>40</v>
      </c>
      <c r="F243">
        <v>3400</v>
      </c>
      <c r="G243">
        <v>480</v>
      </c>
      <c r="H243">
        <v>120</v>
      </c>
      <c r="I243">
        <v>800</v>
      </c>
      <c r="J243">
        <v>8000</v>
      </c>
      <c r="K243">
        <v>80000</v>
      </c>
      <c r="L243">
        <v>400</v>
      </c>
      <c r="M243">
        <v>4000</v>
      </c>
      <c r="N243">
        <v>40000</v>
      </c>
      <c r="O243">
        <v>200000</v>
      </c>
    </row>
    <row r="244" spans="1:15">
      <c r="A244">
        <v>243</v>
      </c>
      <c r="B244">
        <v>50</v>
      </c>
      <c r="C244">
        <v>150</v>
      </c>
      <c r="D244">
        <v>800</v>
      </c>
      <c r="E244">
        <v>40</v>
      </c>
      <c r="F244">
        <v>3400</v>
      </c>
      <c r="G244">
        <v>480</v>
      </c>
      <c r="H244">
        <v>120</v>
      </c>
      <c r="I244">
        <v>800</v>
      </c>
      <c r="J244">
        <v>8000</v>
      </c>
      <c r="K244">
        <v>80000</v>
      </c>
      <c r="L244">
        <v>400</v>
      </c>
      <c r="M244">
        <v>4000</v>
      </c>
      <c r="N244">
        <v>40000</v>
      </c>
      <c r="O244">
        <v>200000</v>
      </c>
    </row>
    <row r="245" spans="1:15">
      <c r="A245">
        <v>244</v>
      </c>
      <c r="B245">
        <v>50</v>
      </c>
      <c r="C245">
        <v>150</v>
      </c>
      <c r="D245">
        <v>800</v>
      </c>
      <c r="E245">
        <v>40</v>
      </c>
      <c r="F245">
        <v>3400</v>
      </c>
      <c r="G245">
        <v>480</v>
      </c>
      <c r="H245">
        <v>120</v>
      </c>
      <c r="I245">
        <v>800</v>
      </c>
      <c r="J245">
        <v>8000</v>
      </c>
      <c r="K245">
        <v>80000</v>
      </c>
      <c r="L245">
        <v>400</v>
      </c>
      <c r="M245">
        <v>4000</v>
      </c>
      <c r="N245">
        <v>40000</v>
      </c>
      <c r="O245">
        <v>200000</v>
      </c>
    </row>
    <row r="246" spans="1:15">
      <c r="A246">
        <v>245</v>
      </c>
      <c r="B246">
        <v>50</v>
      </c>
      <c r="C246">
        <v>150</v>
      </c>
      <c r="D246">
        <v>800</v>
      </c>
      <c r="E246">
        <v>40</v>
      </c>
      <c r="F246">
        <v>3400</v>
      </c>
      <c r="G246">
        <v>490</v>
      </c>
      <c r="H246">
        <v>120</v>
      </c>
      <c r="I246">
        <v>800</v>
      </c>
      <c r="J246">
        <v>8000</v>
      </c>
      <c r="K246">
        <v>80000</v>
      </c>
      <c r="L246">
        <v>400</v>
      </c>
      <c r="M246">
        <v>4000</v>
      </c>
      <c r="N246">
        <v>40000</v>
      </c>
      <c r="O246">
        <v>200000</v>
      </c>
    </row>
    <row r="247" spans="1:15">
      <c r="A247">
        <v>246</v>
      </c>
      <c r="B247">
        <v>50</v>
      </c>
      <c r="C247">
        <v>150</v>
      </c>
      <c r="D247">
        <v>800</v>
      </c>
      <c r="E247">
        <v>40</v>
      </c>
      <c r="F247">
        <v>3400</v>
      </c>
      <c r="G247">
        <v>490</v>
      </c>
      <c r="H247">
        <v>120</v>
      </c>
      <c r="I247">
        <v>800</v>
      </c>
      <c r="J247">
        <v>8000</v>
      </c>
      <c r="K247">
        <v>80000</v>
      </c>
      <c r="L247">
        <v>400</v>
      </c>
      <c r="M247">
        <v>4000</v>
      </c>
      <c r="N247">
        <v>40000</v>
      </c>
      <c r="O247">
        <v>200000</v>
      </c>
    </row>
    <row r="248" spans="1:15">
      <c r="A248">
        <v>247</v>
      </c>
      <c r="B248">
        <v>50</v>
      </c>
      <c r="C248">
        <v>150</v>
      </c>
      <c r="D248">
        <v>800</v>
      </c>
      <c r="E248">
        <v>40</v>
      </c>
      <c r="F248">
        <v>3400</v>
      </c>
      <c r="G248">
        <v>490</v>
      </c>
      <c r="H248">
        <v>120</v>
      </c>
      <c r="I248">
        <v>800</v>
      </c>
      <c r="J248">
        <v>8000</v>
      </c>
      <c r="K248">
        <v>80000</v>
      </c>
      <c r="L248">
        <v>400</v>
      </c>
      <c r="M248">
        <v>4000</v>
      </c>
      <c r="N248">
        <v>40000</v>
      </c>
      <c r="O248">
        <v>200000</v>
      </c>
    </row>
    <row r="249" spans="1:15">
      <c r="A249">
        <v>248</v>
      </c>
      <c r="B249">
        <v>50</v>
      </c>
      <c r="C249">
        <v>150</v>
      </c>
      <c r="D249">
        <v>800</v>
      </c>
      <c r="E249">
        <v>40</v>
      </c>
      <c r="F249">
        <v>3400</v>
      </c>
      <c r="G249">
        <v>490</v>
      </c>
      <c r="H249">
        <v>120</v>
      </c>
      <c r="I249">
        <v>800</v>
      </c>
      <c r="J249">
        <v>8000</v>
      </c>
      <c r="K249">
        <v>80000</v>
      </c>
      <c r="L249">
        <v>400</v>
      </c>
      <c r="M249">
        <v>4000</v>
      </c>
      <c r="N249">
        <v>40000</v>
      </c>
      <c r="O249">
        <v>200000</v>
      </c>
    </row>
    <row r="250" spans="1:15">
      <c r="A250">
        <v>249</v>
      </c>
      <c r="B250">
        <v>50</v>
      </c>
      <c r="C250">
        <v>150</v>
      </c>
      <c r="D250">
        <v>800</v>
      </c>
      <c r="E250">
        <v>40</v>
      </c>
      <c r="F250">
        <v>3400</v>
      </c>
      <c r="G250">
        <v>490</v>
      </c>
      <c r="H250">
        <v>120</v>
      </c>
      <c r="I250">
        <v>800</v>
      </c>
      <c r="J250">
        <v>8000</v>
      </c>
      <c r="K250">
        <v>80000</v>
      </c>
      <c r="L250">
        <v>400</v>
      </c>
      <c r="M250">
        <v>4000</v>
      </c>
      <c r="N250">
        <v>40000</v>
      </c>
      <c r="O250">
        <v>200000</v>
      </c>
    </row>
    <row r="251" spans="1:15">
      <c r="A251">
        <v>250</v>
      </c>
      <c r="B251">
        <v>50</v>
      </c>
      <c r="C251">
        <v>150</v>
      </c>
      <c r="D251">
        <v>800</v>
      </c>
      <c r="E251">
        <v>40</v>
      </c>
      <c r="F251">
        <v>3500</v>
      </c>
      <c r="G251">
        <v>500</v>
      </c>
      <c r="H251">
        <v>120</v>
      </c>
      <c r="I251">
        <v>800</v>
      </c>
      <c r="J251">
        <v>8000</v>
      </c>
      <c r="K251">
        <v>80000</v>
      </c>
      <c r="L251">
        <v>400</v>
      </c>
      <c r="M251">
        <v>4000</v>
      </c>
      <c r="N251">
        <v>40000</v>
      </c>
      <c r="O251">
        <v>200000</v>
      </c>
    </row>
    <row r="252" spans="1:15">
      <c r="A252">
        <v>251</v>
      </c>
      <c r="B252">
        <v>50</v>
      </c>
      <c r="C252">
        <v>150</v>
      </c>
      <c r="D252">
        <v>800</v>
      </c>
      <c r="E252">
        <v>40</v>
      </c>
      <c r="F252">
        <v>3500</v>
      </c>
      <c r="G252">
        <v>500</v>
      </c>
      <c r="H252">
        <v>120</v>
      </c>
      <c r="I252">
        <v>800</v>
      </c>
      <c r="J252">
        <v>8000</v>
      </c>
      <c r="K252">
        <v>80000</v>
      </c>
      <c r="L252">
        <v>400</v>
      </c>
      <c r="M252">
        <v>4000</v>
      </c>
      <c r="N252">
        <v>40000</v>
      </c>
      <c r="O252">
        <v>200000</v>
      </c>
    </row>
    <row r="253" spans="1:15">
      <c r="A253">
        <v>252</v>
      </c>
      <c r="B253">
        <v>50</v>
      </c>
      <c r="C253">
        <v>150</v>
      </c>
      <c r="D253">
        <v>800</v>
      </c>
      <c r="E253">
        <v>40</v>
      </c>
      <c r="F253">
        <v>3500</v>
      </c>
      <c r="G253">
        <v>500</v>
      </c>
      <c r="H253">
        <v>120</v>
      </c>
      <c r="I253">
        <v>800</v>
      </c>
      <c r="J253">
        <v>8000</v>
      </c>
      <c r="K253">
        <v>80000</v>
      </c>
      <c r="L253">
        <v>400</v>
      </c>
      <c r="M253">
        <v>4000</v>
      </c>
      <c r="N253">
        <v>40000</v>
      </c>
      <c r="O253">
        <v>200000</v>
      </c>
    </row>
    <row r="254" spans="1:15">
      <c r="A254">
        <v>253</v>
      </c>
      <c r="B254">
        <v>50</v>
      </c>
      <c r="C254">
        <v>150</v>
      </c>
      <c r="D254">
        <v>800</v>
      </c>
      <c r="E254">
        <v>40</v>
      </c>
      <c r="F254">
        <v>3500</v>
      </c>
      <c r="G254">
        <v>500</v>
      </c>
      <c r="H254">
        <v>120</v>
      </c>
      <c r="I254">
        <v>800</v>
      </c>
      <c r="J254">
        <v>8000</v>
      </c>
      <c r="K254">
        <v>80000</v>
      </c>
      <c r="L254">
        <v>400</v>
      </c>
      <c r="M254">
        <v>4000</v>
      </c>
      <c r="N254">
        <v>40000</v>
      </c>
      <c r="O254">
        <v>200000</v>
      </c>
    </row>
    <row r="255" spans="1:15">
      <c r="A255">
        <v>254</v>
      </c>
      <c r="B255">
        <v>50</v>
      </c>
      <c r="C255">
        <v>150</v>
      </c>
      <c r="D255">
        <v>800</v>
      </c>
      <c r="E255">
        <v>40</v>
      </c>
      <c r="F255">
        <v>3500</v>
      </c>
      <c r="G255">
        <v>500</v>
      </c>
      <c r="H255">
        <v>120</v>
      </c>
      <c r="I255">
        <v>800</v>
      </c>
      <c r="J255">
        <v>8000</v>
      </c>
      <c r="K255">
        <v>80000</v>
      </c>
      <c r="L255">
        <v>400</v>
      </c>
      <c r="M255">
        <v>4000</v>
      </c>
      <c r="N255">
        <v>40000</v>
      </c>
      <c r="O255">
        <v>200000</v>
      </c>
    </row>
    <row r="256" spans="1:15">
      <c r="A256">
        <v>255</v>
      </c>
      <c r="B256">
        <v>50</v>
      </c>
      <c r="C256">
        <v>150</v>
      </c>
      <c r="D256">
        <v>800</v>
      </c>
      <c r="E256">
        <v>40</v>
      </c>
      <c r="F256">
        <v>3500</v>
      </c>
      <c r="G256">
        <v>510</v>
      </c>
      <c r="H256">
        <v>120</v>
      </c>
      <c r="I256">
        <v>800</v>
      </c>
      <c r="J256">
        <v>8000</v>
      </c>
      <c r="K256">
        <v>80000</v>
      </c>
      <c r="L256">
        <v>400</v>
      </c>
      <c r="M256">
        <v>4000</v>
      </c>
      <c r="N256">
        <v>40000</v>
      </c>
      <c r="O256">
        <v>200000</v>
      </c>
    </row>
    <row r="257" spans="1:15">
      <c r="A257">
        <v>256</v>
      </c>
      <c r="B257">
        <v>50</v>
      </c>
      <c r="C257">
        <v>150</v>
      </c>
      <c r="D257">
        <v>800</v>
      </c>
      <c r="E257">
        <v>40</v>
      </c>
      <c r="F257">
        <v>3500</v>
      </c>
      <c r="G257">
        <v>510</v>
      </c>
      <c r="H257">
        <v>120</v>
      </c>
      <c r="I257">
        <v>800</v>
      </c>
      <c r="J257">
        <v>8000</v>
      </c>
      <c r="K257">
        <v>80000</v>
      </c>
      <c r="L257">
        <v>400</v>
      </c>
      <c r="M257">
        <v>4000</v>
      </c>
      <c r="N257">
        <v>40000</v>
      </c>
      <c r="O257">
        <v>200000</v>
      </c>
    </row>
    <row r="258" spans="1:15">
      <c r="A258">
        <v>257</v>
      </c>
      <c r="B258">
        <v>50</v>
      </c>
      <c r="C258">
        <v>150</v>
      </c>
      <c r="D258">
        <v>800</v>
      </c>
      <c r="E258">
        <v>40</v>
      </c>
      <c r="F258">
        <v>3500</v>
      </c>
      <c r="G258">
        <v>510</v>
      </c>
      <c r="H258">
        <v>120</v>
      </c>
      <c r="I258">
        <v>800</v>
      </c>
      <c r="J258">
        <v>8000</v>
      </c>
      <c r="K258">
        <v>80000</v>
      </c>
      <c r="L258">
        <v>400</v>
      </c>
      <c r="M258">
        <v>4000</v>
      </c>
      <c r="N258">
        <v>40000</v>
      </c>
      <c r="O258">
        <v>200000</v>
      </c>
    </row>
    <row r="259" spans="1:15">
      <c r="A259">
        <v>258</v>
      </c>
      <c r="B259">
        <v>50</v>
      </c>
      <c r="C259">
        <v>150</v>
      </c>
      <c r="D259">
        <v>800</v>
      </c>
      <c r="E259">
        <v>40</v>
      </c>
      <c r="F259">
        <v>3500</v>
      </c>
      <c r="G259">
        <v>510</v>
      </c>
      <c r="H259">
        <v>120</v>
      </c>
      <c r="I259">
        <v>800</v>
      </c>
      <c r="J259">
        <v>8000</v>
      </c>
      <c r="K259">
        <v>80000</v>
      </c>
      <c r="L259">
        <v>400</v>
      </c>
      <c r="M259">
        <v>4000</v>
      </c>
      <c r="N259">
        <v>40000</v>
      </c>
      <c r="O259">
        <v>200000</v>
      </c>
    </row>
    <row r="260" spans="1:15">
      <c r="A260">
        <v>259</v>
      </c>
      <c r="B260">
        <v>50</v>
      </c>
      <c r="C260">
        <v>150</v>
      </c>
      <c r="D260">
        <v>800</v>
      </c>
      <c r="E260">
        <v>40</v>
      </c>
      <c r="F260">
        <v>3500</v>
      </c>
      <c r="G260">
        <v>510</v>
      </c>
      <c r="H260">
        <v>120</v>
      </c>
      <c r="I260">
        <v>800</v>
      </c>
      <c r="J260">
        <v>8000</v>
      </c>
      <c r="K260">
        <v>80000</v>
      </c>
      <c r="L260">
        <v>400</v>
      </c>
      <c r="M260">
        <v>4000</v>
      </c>
      <c r="N260">
        <v>40000</v>
      </c>
      <c r="O260">
        <v>200000</v>
      </c>
    </row>
    <row r="261" spans="1:15">
      <c r="A261">
        <v>260</v>
      </c>
      <c r="B261">
        <v>50</v>
      </c>
      <c r="C261">
        <v>150</v>
      </c>
      <c r="D261">
        <v>800</v>
      </c>
      <c r="E261">
        <v>40</v>
      </c>
      <c r="F261">
        <v>3600</v>
      </c>
      <c r="G261">
        <v>520</v>
      </c>
      <c r="H261">
        <v>120</v>
      </c>
      <c r="I261">
        <v>800</v>
      </c>
      <c r="J261">
        <v>8000</v>
      </c>
      <c r="K261">
        <v>80000</v>
      </c>
      <c r="L261">
        <v>400</v>
      </c>
      <c r="M261">
        <v>4000</v>
      </c>
      <c r="N261">
        <v>40000</v>
      </c>
      <c r="O261">
        <v>200000</v>
      </c>
    </row>
    <row r="262" spans="1:15">
      <c r="A262">
        <v>261</v>
      </c>
      <c r="B262">
        <v>50</v>
      </c>
      <c r="C262">
        <v>150</v>
      </c>
      <c r="D262">
        <v>800</v>
      </c>
      <c r="E262">
        <v>40</v>
      </c>
      <c r="F262">
        <v>3600</v>
      </c>
      <c r="G262">
        <v>520</v>
      </c>
      <c r="H262">
        <v>120</v>
      </c>
      <c r="I262">
        <v>800</v>
      </c>
      <c r="J262">
        <v>8000</v>
      </c>
      <c r="K262">
        <v>80000</v>
      </c>
      <c r="L262">
        <v>400</v>
      </c>
      <c r="M262">
        <v>4000</v>
      </c>
      <c r="N262">
        <v>40000</v>
      </c>
      <c r="O262">
        <v>200000</v>
      </c>
    </row>
    <row r="263" spans="1:15">
      <c r="A263">
        <v>262</v>
      </c>
      <c r="B263">
        <v>50</v>
      </c>
      <c r="C263">
        <v>150</v>
      </c>
      <c r="D263">
        <v>800</v>
      </c>
      <c r="E263">
        <v>40</v>
      </c>
      <c r="F263">
        <v>3600</v>
      </c>
      <c r="G263">
        <v>520</v>
      </c>
      <c r="H263">
        <v>120</v>
      </c>
      <c r="I263">
        <v>800</v>
      </c>
      <c r="J263">
        <v>8000</v>
      </c>
      <c r="K263">
        <v>80000</v>
      </c>
      <c r="L263">
        <v>400</v>
      </c>
      <c r="M263">
        <v>4000</v>
      </c>
      <c r="N263">
        <v>40000</v>
      </c>
      <c r="O263">
        <v>200000</v>
      </c>
    </row>
    <row r="264" spans="1:15">
      <c r="A264">
        <v>263</v>
      </c>
      <c r="B264">
        <v>50</v>
      </c>
      <c r="C264">
        <v>150</v>
      </c>
      <c r="D264">
        <v>800</v>
      </c>
      <c r="E264">
        <v>40</v>
      </c>
      <c r="F264">
        <v>3600</v>
      </c>
      <c r="G264">
        <v>520</v>
      </c>
      <c r="H264">
        <v>120</v>
      </c>
      <c r="I264">
        <v>800</v>
      </c>
      <c r="J264">
        <v>8000</v>
      </c>
      <c r="K264">
        <v>80000</v>
      </c>
      <c r="L264">
        <v>400</v>
      </c>
      <c r="M264">
        <v>4000</v>
      </c>
      <c r="N264">
        <v>40000</v>
      </c>
      <c r="O264">
        <v>200000</v>
      </c>
    </row>
    <row r="265" spans="1:15">
      <c r="A265">
        <v>264</v>
      </c>
      <c r="B265">
        <v>50</v>
      </c>
      <c r="C265">
        <v>150</v>
      </c>
      <c r="D265">
        <v>800</v>
      </c>
      <c r="E265">
        <v>40</v>
      </c>
      <c r="F265">
        <v>3600</v>
      </c>
      <c r="G265">
        <v>520</v>
      </c>
      <c r="H265">
        <v>120</v>
      </c>
      <c r="I265">
        <v>800</v>
      </c>
      <c r="J265">
        <v>8000</v>
      </c>
      <c r="K265">
        <v>80000</v>
      </c>
      <c r="L265">
        <v>400</v>
      </c>
      <c r="M265">
        <v>4000</v>
      </c>
      <c r="N265">
        <v>40000</v>
      </c>
      <c r="O265">
        <v>200000</v>
      </c>
    </row>
    <row r="266" spans="1:15">
      <c r="A266">
        <v>265</v>
      </c>
      <c r="B266">
        <v>50</v>
      </c>
      <c r="C266">
        <v>150</v>
      </c>
      <c r="D266">
        <v>800</v>
      </c>
      <c r="E266">
        <v>40</v>
      </c>
      <c r="F266">
        <v>3600</v>
      </c>
      <c r="G266">
        <v>530</v>
      </c>
      <c r="H266">
        <v>120</v>
      </c>
      <c r="I266">
        <v>800</v>
      </c>
      <c r="J266">
        <v>8000</v>
      </c>
      <c r="K266">
        <v>80000</v>
      </c>
      <c r="L266">
        <v>400</v>
      </c>
      <c r="M266">
        <v>4000</v>
      </c>
      <c r="N266">
        <v>40000</v>
      </c>
      <c r="O266">
        <v>200000</v>
      </c>
    </row>
    <row r="267" spans="1:15">
      <c r="A267">
        <v>266</v>
      </c>
      <c r="B267">
        <v>50</v>
      </c>
      <c r="C267">
        <v>150</v>
      </c>
      <c r="D267">
        <v>800</v>
      </c>
      <c r="E267">
        <v>40</v>
      </c>
      <c r="F267">
        <v>3600</v>
      </c>
      <c r="G267">
        <v>530</v>
      </c>
      <c r="H267">
        <v>120</v>
      </c>
      <c r="I267">
        <v>800</v>
      </c>
      <c r="J267">
        <v>8000</v>
      </c>
      <c r="K267">
        <v>80000</v>
      </c>
      <c r="L267">
        <v>400</v>
      </c>
      <c r="M267">
        <v>4000</v>
      </c>
      <c r="N267">
        <v>40000</v>
      </c>
      <c r="O267">
        <v>200000</v>
      </c>
    </row>
    <row r="268" spans="1:15">
      <c r="A268">
        <v>267</v>
      </c>
      <c r="B268">
        <v>50</v>
      </c>
      <c r="C268">
        <v>150</v>
      </c>
      <c r="D268">
        <v>800</v>
      </c>
      <c r="E268">
        <v>40</v>
      </c>
      <c r="F268">
        <v>3600</v>
      </c>
      <c r="G268">
        <v>530</v>
      </c>
      <c r="H268">
        <v>120</v>
      </c>
      <c r="I268">
        <v>800</v>
      </c>
      <c r="J268">
        <v>8000</v>
      </c>
      <c r="K268">
        <v>80000</v>
      </c>
      <c r="L268">
        <v>400</v>
      </c>
      <c r="M268">
        <v>4000</v>
      </c>
      <c r="N268">
        <v>40000</v>
      </c>
      <c r="O268">
        <v>200000</v>
      </c>
    </row>
    <row r="269" spans="1:15">
      <c r="A269">
        <v>268</v>
      </c>
      <c r="B269">
        <v>50</v>
      </c>
      <c r="C269">
        <v>150</v>
      </c>
      <c r="D269">
        <v>800</v>
      </c>
      <c r="E269">
        <v>40</v>
      </c>
      <c r="F269">
        <v>3600</v>
      </c>
      <c r="G269">
        <v>530</v>
      </c>
      <c r="H269">
        <v>120</v>
      </c>
      <c r="I269">
        <v>800</v>
      </c>
      <c r="J269">
        <v>8000</v>
      </c>
      <c r="K269">
        <v>80000</v>
      </c>
      <c r="L269">
        <v>400</v>
      </c>
      <c r="M269">
        <v>4000</v>
      </c>
      <c r="N269">
        <v>40000</v>
      </c>
      <c r="O269">
        <v>200000</v>
      </c>
    </row>
    <row r="270" spans="1:15">
      <c r="A270">
        <v>269</v>
      </c>
      <c r="B270">
        <v>50</v>
      </c>
      <c r="C270">
        <v>150</v>
      </c>
      <c r="D270">
        <v>800</v>
      </c>
      <c r="E270">
        <v>40</v>
      </c>
      <c r="F270">
        <v>3600</v>
      </c>
      <c r="G270">
        <v>530</v>
      </c>
      <c r="H270">
        <v>120</v>
      </c>
      <c r="I270">
        <v>800</v>
      </c>
      <c r="J270">
        <v>8000</v>
      </c>
      <c r="K270">
        <v>80000</v>
      </c>
      <c r="L270">
        <v>400</v>
      </c>
      <c r="M270">
        <v>4000</v>
      </c>
      <c r="N270">
        <v>40000</v>
      </c>
      <c r="O270">
        <v>200000</v>
      </c>
    </row>
    <row r="271" spans="1:15">
      <c r="A271">
        <v>270</v>
      </c>
      <c r="B271">
        <v>50</v>
      </c>
      <c r="C271">
        <v>150</v>
      </c>
      <c r="D271">
        <v>800</v>
      </c>
      <c r="E271">
        <v>40</v>
      </c>
      <c r="F271">
        <v>3700</v>
      </c>
      <c r="G271">
        <v>540</v>
      </c>
      <c r="H271">
        <v>120</v>
      </c>
      <c r="I271">
        <v>800</v>
      </c>
      <c r="J271">
        <v>8000</v>
      </c>
      <c r="K271">
        <v>80000</v>
      </c>
      <c r="L271">
        <v>400</v>
      </c>
      <c r="M271">
        <v>4000</v>
      </c>
      <c r="N271">
        <v>40000</v>
      </c>
      <c r="O271">
        <v>200000</v>
      </c>
    </row>
    <row r="272" spans="1:15">
      <c r="A272">
        <v>271</v>
      </c>
      <c r="B272">
        <v>50</v>
      </c>
      <c r="C272">
        <v>150</v>
      </c>
      <c r="D272">
        <v>800</v>
      </c>
      <c r="E272">
        <v>40</v>
      </c>
      <c r="F272">
        <v>3700</v>
      </c>
      <c r="G272">
        <v>540</v>
      </c>
      <c r="H272">
        <v>120</v>
      </c>
      <c r="I272">
        <v>800</v>
      </c>
      <c r="J272">
        <v>8000</v>
      </c>
      <c r="K272">
        <v>80000</v>
      </c>
      <c r="L272">
        <v>400</v>
      </c>
      <c r="M272">
        <v>4000</v>
      </c>
      <c r="N272">
        <v>40000</v>
      </c>
      <c r="O272">
        <v>200000</v>
      </c>
    </row>
    <row r="273" spans="1:15">
      <c r="A273">
        <v>272</v>
      </c>
      <c r="B273">
        <v>50</v>
      </c>
      <c r="C273">
        <v>150</v>
      </c>
      <c r="D273">
        <v>800</v>
      </c>
      <c r="E273">
        <v>40</v>
      </c>
      <c r="F273">
        <v>3700</v>
      </c>
      <c r="G273">
        <v>540</v>
      </c>
      <c r="H273">
        <v>120</v>
      </c>
      <c r="I273">
        <v>800</v>
      </c>
      <c r="J273">
        <v>8000</v>
      </c>
      <c r="K273">
        <v>80000</v>
      </c>
      <c r="L273">
        <v>400</v>
      </c>
      <c r="M273">
        <v>4000</v>
      </c>
      <c r="N273">
        <v>40000</v>
      </c>
      <c r="O273">
        <v>200000</v>
      </c>
    </row>
    <row r="274" spans="1:15">
      <c r="A274">
        <v>273</v>
      </c>
      <c r="B274">
        <v>50</v>
      </c>
      <c r="C274">
        <v>150</v>
      </c>
      <c r="D274">
        <v>800</v>
      </c>
      <c r="E274">
        <v>40</v>
      </c>
      <c r="F274">
        <v>3700</v>
      </c>
      <c r="G274">
        <v>540</v>
      </c>
      <c r="H274">
        <v>120</v>
      </c>
      <c r="I274">
        <v>800</v>
      </c>
      <c r="J274">
        <v>8000</v>
      </c>
      <c r="K274">
        <v>80000</v>
      </c>
      <c r="L274">
        <v>400</v>
      </c>
      <c r="M274">
        <v>4000</v>
      </c>
      <c r="N274">
        <v>40000</v>
      </c>
      <c r="O274">
        <v>200000</v>
      </c>
    </row>
    <row r="275" spans="1:15">
      <c r="A275">
        <v>274</v>
      </c>
      <c r="B275">
        <v>50</v>
      </c>
      <c r="C275">
        <v>150</v>
      </c>
      <c r="D275">
        <v>800</v>
      </c>
      <c r="E275">
        <v>40</v>
      </c>
      <c r="F275">
        <v>3700</v>
      </c>
      <c r="G275">
        <v>540</v>
      </c>
      <c r="H275">
        <v>120</v>
      </c>
      <c r="I275">
        <v>800</v>
      </c>
      <c r="J275">
        <v>8000</v>
      </c>
      <c r="K275">
        <v>80000</v>
      </c>
      <c r="L275">
        <v>400</v>
      </c>
      <c r="M275">
        <v>4000</v>
      </c>
      <c r="N275">
        <v>40000</v>
      </c>
      <c r="O275">
        <v>200000</v>
      </c>
    </row>
    <row r="276" spans="1:15">
      <c r="A276">
        <v>275</v>
      </c>
      <c r="B276">
        <v>50</v>
      </c>
      <c r="C276">
        <v>150</v>
      </c>
      <c r="D276">
        <v>800</v>
      </c>
      <c r="E276">
        <v>40</v>
      </c>
      <c r="F276">
        <v>3700</v>
      </c>
      <c r="G276">
        <v>550</v>
      </c>
      <c r="H276">
        <v>120</v>
      </c>
      <c r="I276">
        <v>800</v>
      </c>
      <c r="J276">
        <v>8000</v>
      </c>
      <c r="K276">
        <v>80000</v>
      </c>
      <c r="L276">
        <v>400</v>
      </c>
      <c r="M276">
        <v>4000</v>
      </c>
      <c r="N276">
        <v>40000</v>
      </c>
      <c r="O276">
        <v>200000</v>
      </c>
    </row>
    <row r="277" spans="1:15">
      <c r="A277">
        <v>276</v>
      </c>
      <c r="B277">
        <v>50</v>
      </c>
      <c r="C277">
        <v>150</v>
      </c>
      <c r="D277">
        <v>800</v>
      </c>
      <c r="E277">
        <v>40</v>
      </c>
      <c r="F277">
        <v>3700</v>
      </c>
      <c r="G277">
        <v>550</v>
      </c>
      <c r="H277">
        <v>120</v>
      </c>
      <c r="I277">
        <v>800</v>
      </c>
      <c r="J277">
        <v>8000</v>
      </c>
      <c r="K277">
        <v>80000</v>
      </c>
      <c r="L277">
        <v>400</v>
      </c>
      <c r="M277">
        <v>4000</v>
      </c>
      <c r="N277">
        <v>40000</v>
      </c>
      <c r="O277">
        <v>200000</v>
      </c>
    </row>
    <row r="278" spans="1:15">
      <c r="A278">
        <v>277</v>
      </c>
      <c r="B278">
        <v>50</v>
      </c>
      <c r="C278">
        <v>150</v>
      </c>
      <c r="D278">
        <v>800</v>
      </c>
      <c r="E278">
        <v>40</v>
      </c>
      <c r="F278">
        <v>3700</v>
      </c>
      <c r="G278">
        <v>550</v>
      </c>
      <c r="H278">
        <v>120</v>
      </c>
      <c r="I278">
        <v>800</v>
      </c>
      <c r="J278">
        <v>8000</v>
      </c>
      <c r="K278">
        <v>80000</v>
      </c>
      <c r="L278">
        <v>400</v>
      </c>
      <c r="M278">
        <v>4000</v>
      </c>
      <c r="N278">
        <v>40000</v>
      </c>
      <c r="O278">
        <v>200000</v>
      </c>
    </row>
    <row r="279" spans="1:15">
      <c r="A279">
        <v>278</v>
      </c>
      <c r="B279">
        <v>50</v>
      </c>
      <c r="C279">
        <v>150</v>
      </c>
      <c r="D279">
        <v>800</v>
      </c>
      <c r="E279">
        <v>40</v>
      </c>
      <c r="F279">
        <v>3700</v>
      </c>
      <c r="G279">
        <v>550</v>
      </c>
      <c r="H279">
        <v>120</v>
      </c>
      <c r="I279">
        <v>800</v>
      </c>
      <c r="J279">
        <v>8000</v>
      </c>
      <c r="K279">
        <v>80000</v>
      </c>
      <c r="L279">
        <v>400</v>
      </c>
      <c r="M279">
        <v>4000</v>
      </c>
      <c r="N279">
        <v>40000</v>
      </c>
      <c r="O279">
        <v>200000</v>
      </c>
    </row>
    <row r="280" spans="1:15">
      <c r="A280">
        <v>279</v>
      </c>
      <c r="B280">
        <v>50</v>
      </c>
      <c r="C280">
        <v>150</v>
      </c>
      <c r="D280">
        <v>800</v>
      </c>
      <c r="E280">
        <v>40</v>
      </c>
      <c r="F280">
        <v>3700</v>
      </c>
      <c r="G280">
        <v>550</v>
      </c>
      <c r="H280">
        <v>120</v>
      </c>
      <c r="I280">
        <v>800</v>
      </c>
      <c r="J280">
        <v>8000</v>
      </c>
      <c r="K280">
        <v>80000</v>
      </c>
      <c r="L280">
        <v>400</v>
      </c>
      <c r="M280">
        <v>4000</v>
      </c>
      <c r="N280">
        <v>40000</v>
      </c>
      <c r="O280">
        <v>200000</v>
      </c>
    </row>
    <row r="281" spans="1:15">
      <c r="A281">
        <v>280</v>
      </c>
      <c r="B281">
        <v>50</v>
      </c>
      <c r="C281">
        <v>150</v>
      </c>
      <c r="D281">
        <v>800</v>
      </c>
      <c r="E281">
        <v>40</v>
      </c>
      <c r="F281">
        <v>3800</v>
      </c>
      <c r="G281">
        <v>560</v>
      </c>
      <c r="H281">
        <v>120</v>
      </c>
      <c r="I281">
        <v>800</v>
      </c>
      <c r="J281">
        <v>8000</v>
      </c>
      <c r="K281">
        <v>80000</v>
      </c>
      <c r="L281">
        <v>400</v>
      </c>
      <c r="M281">
        <v>4000</v>
      </c>
      <c r="N281">
        <v>40000</v>
      </c>
      <c r="O281">
        <v>200000</v>
      </c>
    </row>
    <row r="282" spans="1:15">
      <c r="A282">
        <v>281</v>
      </c>
      <c r="B282">
        <v>50</v>
      </c>
      <c r="C282">
        <v>150</v>
      </c>
      <c r="D282">
        <v>800</v>
      </c>
      <c r="E282">
        <v>40</v>
      </c>
      <c r="F282">
        <v>3800</v>
      </c>
      <c r="G282">
        <v>560</v>
      </c>
      <c r="H282">
        <v>120</v>
      </c>
      <c r="I282">
        <v>800</v>
      </c>
      <c r="J282">
        <v>8000</v>
      </c>
      <c r="K282">
        <v>80000</v>
      </c>
      <c r="L282">
        <v>400</v>
      </c>
      <c r="M282">
        <v>4000</v>
      </c>
      <c r="N282">
        <v>40000</v>
      </c>
      <c r="O282">
        <v>200000</v>
      </c>
    </row>
    <row r="283" spans="1:15">
      <c r="A283">
        <v>282</v>
      </c>
      <c r="B283">
        <v>50</v>
      </c>
      <c r="C283">
        <v>150</v>
      </c>
      <c r="D283">
        <v>800</v>
      </c>
      <c r="E283">
        <v>40</v>
      </c>
      <c r="F283">
        <v>3800</v>
      </c>
      <c r="G283">
        <v>560</v>
      </c>
      <c r="H283">
        <v>120</v>
      </c>
      <c r="I283">
        <v>800</v>
      </c>
      <c r="J283">
        <v>8000</v>
      </c>
      <c r="K283">
        <v>80000</v>
      </c>
      <c r="L283">
        <v>400</v>
      </c>
      <c r="M283">
        <v>4000</v>
      </c>
      <c r="N283">
        <v>40000</v>
      </c>
      <c r="O283">
        <v>200000</v>
      </c>
    </row>
    <row r="284" spans="1:15">
      <c r="A284">
        <v>283</v>
      </c>
      <c r="B284">
        <v>50</v>
      </c>
      <c r="C284">
        <v>150</v>
      </c>
      <c r="D284">
        <v>800</v>
      </c>
      <c r="E284">
        <v>40</v>
      </c>
      <c r="F284">
        <v>3800</v>
      </c>
      <c r="G284">
        <v>560</v>
      </c>
      <c r="H284">
        <v>120</v>
      </c>
      <c r="I284">
        <v>800</v>
      </c>
      <c r="J284">
        <v>8000</v>
      </c>
      <c r="K284">
        <v>80000</v>
      </c>
      <c r="L284">
        <v>400</v>
      </c>
      <c r="M284">
        <v>4000</v>
      </c>
      <c r="N284">
        <v>40000</v>
      </c>
      <c r="O284">
        <v>200000</v>
      </c>
    </row>
    <row r="285" spans="1:15">
      <c r="A285">
        <v>284</v>
      </c>
      <c r="B285">
        <v>50</v>
      </c>
      <c r="C285">
        <v>150</v>
      </c>
      <c r="D285">
        <v>800</v>
      </c>
      <c r="E285">
        <v>40</v>
      </c>
      <c r="F285">
        <v>3800</v>
      </c>
      <c r="G285">
        <v>560</v>
      </c>
      <c r="H285">
        <v>120</v>
      </c>
      <c r="I285">
        <v>800</v>
      </c>
      <c r="J285">
        <v>8000</v>
      </c>
      <c r="K285">
        <v>80000</v>
      </c>
      <c r="L285">
        <v>400</v>
      </c>
      <c r="M285">
        <v>4000</v>
      </c>
      <c r="N285">
        <v>40000</v>
      </c>
      <c r="O285">
        <v>200000</v>
      </c>
    </row>
    <row r="286" spans="1:15">
      <c r="A286">
        <v>285</v>
      </c>
      <c r="B286">
        <v>50</v>
      </c>
      <c r="C286">
        <v>150</v>
      </c>
      <c r="D286">
        <v>800</v>
      </c>
      <c r="E286">
        <v>40</v>
      </c>
      <c r="F286">
        <v>3800</v>
      </c>
      <c r="G286">
        <v>570</v>
      </c>
      <c r="H286">
        <v>120</v>
      </c>
      <c r="I286">
        <v>800</v>
      </c>
      <c r="J286">
        <v>8000</v>
      </c>
      <c r="K286">
        <v>80000</v>
      </c>
      <c r="L286">
        <v>400</v>
      </c>
      <c r="M286">
        <v>4000</v>
      </c>
      <c r="N286">
        <v>40000</v>
      </c>
      <c r="O286">
        <v>200000</v>
      </c>
    </row>
    <row r="287" spans="1:15">
      <c r="A287">
        <v>286</v>
      </c>
      <c r="B287">
        <v>50</v>
      </c>
      <c r="C287">
        <v>150</v>
      </c>
      <c r="D287">
        <v>800</v>
      </c>
      <c r="E287">
        <v>40</v>
      </c>
      <c r="F287">
        <v>3800</v>
      </c>
      <c r="G287">
        <v>570</v>
      </c>
      <c r="H287">
        <v>120</v>
      </c>
      <c r="I287">
        <v>800</v>
      </c>
      <c r="J287">
        <v>8000</v>
      </c>
      <c r="K287">
        <v>80000</v>
      </c>
      <c r="L287">
        <v>400</v>
      </c>
      <c r="M287">
        <v>4000</v>
      </c>
      <c r="N287">
        <v>40000</v>
      </c>
      <c r="O287">
        <v>200000</v>
      </c>
    </row>
    <row r="288" spans="1:15">
      <c r="A288">
        <v>287</v>
      </c>
      <c r="B288">
        <v>50</v>
      </c>
      <c r="C288">
        <v>150</v>
      </c>
      <c r="D288">
        <v>800</v>
      </c>
      <c r="E288">
        <v>40</v>
      </c>
      <c r="F288">
        <v>3800</v>
      </c>
      <c r="G288">
        <v>570</v>
      </c>
      <c r="H288">
        <v>120</v>
      </c>
      <c r="I288">
        <v>800</v>
      </c>
      <c r="J288">
        <v>8000</v>
      </c>
      <c r="K288">
        <v>80000</v>
      </c>
      <c r="L288">
        <v>400</v>
      </c>
      <c r="M288">
        <v>4000</v>
      </c>
      <c r="N288">
        <v>40000</v>
      </c>
      <c r="O288">
        <v>200000</v>
      </c>
    </row>
    <row r="289" spans="1:15">
      <c r="A289">
        <v>288</v>
      </c>
      <c r="B289">
        <v>50</v>
      </c>
      <c r="C289">
        <v>150</v>
      </c>
      <c r="D289">
        <v>800</v>
      </c>
      <c r="E289">
        <v>40</v>
      </c>
      <c r="F289">
        <v>3800</v>
      </c>
      <c r="G289">
        <v>570</v>
      </c>
      <c r="H289">
        <v>120</v>
      </c>
      <c r="I289">
        <v>800</v>
      </c>
      <c r="J289">
        <v>8000</v>
      </c>
      <c r="K289">
        <v>80000</v>
      </c>
      <c r="L289">
        <v>400</v>
      </c>
      <c r="M289">
        <v>4000</v>
      </c>
      <c r="N289">
        <v>40000</v>
      </c>
      <c r="O289">
        <v>200000</v>
      </c>
    </row>
    <row r="290" spans="1:15">
      <c r="A290">
        <v>289</v>
      </c>
      <c r="B290">
        <v>50</v>
      </c>
      <c r="C290">
        <v>150</v>
      </c>
      <c r="D290">
        <v>800</v>
      </c>
      <c r="E290">
        <v>40</v>
      </c>
      <c r="F290">
        <v>3800</v>
      </c>
      <c r="G290">
        <v>570</v>
      </c>
      <c r="H290">
        <v>120</v>
      </c>
      <c r="I290">
        <v>800</v>
      </c>
      <c r="J290">
        <v>8000</v>
      </c>
      <c r="K290">
        <v>80000</v>
      </c>
      <c r="L290">
        <v>400</v>
      </c>
      <c r="M290">
        <v>4000</v>
      </c>
      <c r="N290">
        <v>40000</v>
      </c>
      <c r="O290">
        <v>200000</v>
      </c>
    </row>
    <row r="291" spans="1:15">
      <c r="A291">
        <v>290</v>
      </c>
      <c r="B291">
        <v>50</v>
      </c>
      <c r="C291">
        <v>150</v>
      </c>
      <c r="D291">
        <v>800</v>
      </c>
      <c r="E291">
        <v>40</v>
      </c>
      <c r="F291">
        <v>3900</v>
      </c>
      <c r="G291">
        <v>580</v>
      </c>
      <c r="H291">
        <v>120</v>
      </c>
      <c r="I291">
        <v>800</v>
      </c>
      <c r="J291">
        <v>8000</v>
      </c>
      <c r="K291">
        <v>80000</v>
      </c>
      <c r="L291">
        <v>400</v>
      </c>
      <c r="M291">
        <v>4000</v>
      </c>
      <c r="N291">
        <v>40000</v>
      </c>
      <c r="O291">
        <v>200000</v>
      </c>
    </row>
    <row r="292" spans="1:15">
      <c r="A292">
        <v>291</v>
      </c>
      <c r="B292">
        <v>50</v>
      </c>
      <c r="C292">
        <v>150</v>
      </c>
      <c r="D292">
        <v>800</v>
      </c>
      <c r="E292">
        <v>40</v>
      </c>
      <c r="F292">
        <v>3900</v>
      </c>
      <c r="G292">
        <v>580</v>
      </c>
      <c r="H292">
        <v>120</v>
      </c>
      <c r="I292">
        <v>800</v>
      </c>
      <c r="J292">
        <v>8000</v>
      </c>
      <c r="K292">
        <v>80000</v>
      </c>
      <c r="L292">
        <v>400</v>
      </c>
      <c r="M292">
        <v>4000</v>
      </c>
      <c r="N292">
        <v>40000</v>
      </c>
      <c r="O292">
        <v>200000</v>
      </c>
    </row>
    <row r="293" spans="1:15">
      <c r="A293">
        <v>292</v>
      </c>
      <c r="B293">
        <v>50</v>
      </c>
      <c r="C293">
        <v>150</v>
      </c>
      <c r="D293">
        <v>800</v>
      </c>
      <c r="E293">
        <v>40</v>
      </c>
      <c r="F293">
        <v>3900</v>
      </c>
      <c r="G293">
        <v>580</v>
      </c>
      <c r="H293">
        <v>120</v>
      </c>
      <c r="I293">
        <v>800</v>
      </c>
      <c r="J293">
        <v>8000</v>
      </c>
      <c r="K293">
        <v>80000</v>
      </c>
      <c r="L293">
        <v>400</v>
      </c>
      <c r="M293">
        <v>4000</v>
      </c>
      <c r="N293">
        <v>40000</v>
      </c>
      <c r="O293">
        <v>200000</v>
      </c>
    </row>
    <row r="294" spans="1:15">
      <c r="A294">
        <v>293</v>
      </c>
      <c r="B294">
        <v>50</v>
      </c>
      <c r="C294">
        <v>150</v>
      </c>
      <c r="D294">
        <v>800</v>
      </c>
      <c r="E294">
        <v>40</v>
      </c>
      <c r="F294">
        <v>3900</v>
      </c>
      <c r="G294">
        <v>580</v>
      </c>
      <c r="H294">
        <v>120</v>
      </c>
      <c r="I294">
        <v>800</v>
      </c>
      <c r="J294">
        <v>8000</v>
      </c>
      <c r="K294">
        <v>80000</v>
      </c>
      <c r="L294">
        <v>400</v>
      </c>
      <c r="M294">
        <v>4000</v>
      </c>
      <c r="N294">
        <v>40000</v>
      </c>
      <c r="O294">
        <v>200000</v>
      </c>
    </row>
    <row r="295" spans="1:15">
      <c r="A295">
        <v>294</v>
      </c>
      <c r="B295">
        <v>50</v>
      </c>
      <c r="C295">
        <v>150</v>
      </c>
      <c r="D295">
        <v>800</v>
      </c>
      <c r="E295">
        <v>40</v>
      </c>
      <c r="F295">
        <v>3900</v>
      </c>
      <c r="G295">
        <v>580</v>
      </c>
      <c r="H295">
        <v>120</v>
      </c>
      <c r="I295">
        <v>800</v>
      </c>
      <c r="J295">
        <v>8000</v>
      </c>
      <c r="K295">
        <v>80000</v>
      </c>
      <c r="L295">
        <v>400</v>
      </c>
      <c r="M295">
        <v>4000</v>
      </c>
      <c r="N295">
        <v>40000</v>
      </c>
      <c r="O295">
        <v>200000</v>
      </c>
    </row>
    <row r="296" spans="1:15">
      <c r="A296">
        <v>295</v>
      </c>
      <c r="B296">
        <v>50</v>
      </c>
      <c r="C296">
        <v>150</v>
      </c>
      <c r="D296">
        <v>800</v>
      </c>
      <c r="E296">
        <v>40</v>
      </c>
      <c r="F296">
        <v>3900</v>
      </c>
      <c r="G296">
        <v>590</v>
      </c>
      <c r="H296">
        <v>120</v>
      </c>
      <c r="I296">
        <v>800</v>
      </c>
      <c r="J296">
        <v>8000</v>
      </c>
      <c r="K296">
        <v>80000</v>
      </c>
      <c r="L296">
        <v>400</v>
      </c>
      <c r="M296">
        <v>4000</v>
      </c>
      <c r="N296">
        <v>40000</v>
      </c>
      <c r="O296">
        <v>200000</v>
      </c>
    </row>
    <row r="297" spans="1:15">
      <c r="A297">
        <v>296</v>
      </c>
      <c r="B297">
        <v>50</v>
      </c>
      <c r="C297">
        <v>150</v>
      </c>
      <c r="D297">
        <v>800</v>
      </c>
      <c r="E297">
        <v>40</v>
      </c>
      <c r="F297">
        <v>3900</v>
      </c>
      <c r="G297">
        <v>590</v>
      </c>
      <c r="H297">
        <v>120</v>
      </c>
      <c r="I297">
        <v>800</v>
      </c>
      <c r="J297">
        <v>8000</v>
      </c>
      <c r="K297">
        <v>80000</v>
      </c>
      <c r="L297">
        <v>400</v>
      </c>
      <c r="M297">
        <v>4000</v>
      </c>
      <c r="N297">
        <v>40000</v>
      </c>
      <c r="O297">
        <v>200000</v>
      </c>
    </row>
    <row r="298" spans="1:15">
      <c r="A298">
        <v>297</v>
      </c>
      <c r="B298">
        <v>50</v>
      </c>
      <c r="C298">
        <v>150</v>
      </c>
      <c r="D298">
        <v>800</v>
      </c>
      <c r="E298">
        <v>40</v>
      </c>
      <c r="F298">
        <v>3900</v>
      </c>
      <c r="G298">
        <v>590</v>
      </c>
      <c r="H298">
        <v>120</v>
      </c>
      <c r="I298">
        <v>800</v>
      </c>
      <c r="J298">
        <v>8000</v>
      </c>
      <c r="K298">
        <v>80000</v>
      </c>
      <c r="L298">
        <v>400</v>
      </c>
      <c r="M298">
        <v>4000</v>
      </c>
      <c r="N298">
        <v>40000</v>
      </c>
      <c r="O298">
        <v>200000</v>
      </c>
    </row>
    <row r="299" spans="1:15">
      <c r="A299">
        <v>298</v>
      </c>
      <c r="B299">
        <v>50</v>
      </c>
      <c r="C299">
        <v>150</v>
      </c>
      <c r="D299">
        <v>800</v>
      </c>
      <c r="E299">
        <v>40</v>
      </c>
      <c r="F299">
        <v>3900</v>
      </c>
      <c r="G299">
        <v>590</v>
      </c>
      <c r="H299">
        <v>120</v>
      </c>
      <c r="I299">
        <v>800</v>
      </c>
      <c r="J299">
        <v>8000</v>
      </c>
      <c r="K299">
        <v>80000</v>
      </c>
      <c r="L299">
        <v>400</v>
      </c>
      <c r="M299">
        <v>4000</v>
      </c>
      <c r="N299">
        <v>40000</v>
      </c>
      <c r="O299">
        <v>200000</v>
      </c>
    </row>
    <row r="300" spans="1:15">
      <c r="A300">
        <v>299</v>
      </c>
      <c r="B300">
        <v>50</v>
      </c>
      <c r="C300">
        <v>150</v>
      </c>
      <c r="D300">
        <v>800</v>
      </c>
      <c r="E300">
        <v>40</v>
      </c>
      <c r="F300">
        <v>3900</v>
      </c>
      <c r="G300">
        <v>590</v>
      </c>
      <c r="H300">
        <v>120</v>
      </c>
      <c r="I300">
        <v>800</v>
      </c>
      <c r="J300">
        <v>8000</v>
      </c>
      <c r="K300">
        <v>80000</v>
      </c>
      <c r="L300">
        <v>400</v>
      </c>
      <c r="M300">
        <v>4000</v>
      </c>
      <c r="N300">
        <v>40000</v>
      </c>
      <c r="O300">
        <v>200000</v>
      </c>
    </row>
    <row r="301" spans="1:15">
      <c r="A301">
        <v>300</v>
      </c>
      <c r="B301">
        <v>50</v>
      </c>
      <c r="C301">
        <v>150</v>
      </c>
      <c r="D301">
        <v>800</v>
      </c>
      <c r="E301">
        <v>40</v>
      </c>
      <c r="F301">
        <v>4000</v>
      </c>
      <c r="G301">
        <v>600</v>
      </c>
      <c r="H301">
        <v>120</v>
      </c>
      <c r="I301">
        <v>800</v>
      </c>
      <c r="J301">
        <v>8000</v>
      </c>
      <c r="K301">
        <v>80000</v>
      </c>
      <c r="L301">
        <v>400</v>
      </c>
      <c r="M301">
        <v>4000</v>
      </c>
      <c r="N301">
        <v>40000</v>
      </c>
      <c r="O301">
        <v>200000</v>
      </c>
    </row>
    <row r="302" spans="1:15">
      <c r="A302">
        <v>301</v>
      </c>
      <c r="B302">
        <v>50</v>
      </c>
      <c r="C302">
        <v>150</v>
      </c>
      <c r="D302">
        <v>800</v>
      </c>
      <c r="E302">
        <v>40</v>
      </c>
      <c r="F302">
        <v>4000</v>
      </c>
      <c r="G302">
        <v>600</v>
      </c>
      <c r="H302">
        <v>120</v>
      </c>
      <c r="I302">
        <v>800</v>
      </c>
      <c r="J302">
        <v>8000</v>
      </c>
      <c r="K302">
        <v>80000</v>
      </c>
      <c r="L302">
        <v>400</v>
      </c>
      <c r="M302">
        <v>4000</v>
      </c>
      <c r="N302">
        <v>40000</v>
      </c>
      <c r="O302">
        <v>200000</v>
      </c>
    </row>
    <row r="303" spans="1:15">
      <c r="A303">
        <v>302</v>
      </c>
      <c r="B303">
        <v>50</v>
      </c>
      <c r="C303">
        <v>150</v>
      </c>
      <c r="D303">
        <v>800</v>
      </c>
      <c r="E303">
        <v>40</v>
      </c>
      <c r="F303">
        <v>4000</v>
      </c>
      <c r="G303">
        <v>600</v>
      </c>
      <c r="H303">
        <v>120</v>
      </c>
      <c r="I303">
        <v>800</v>
      </c>
      <c r="J303">
        <v>8000</v>
      </c>
      <c r="K303">
        <v>80000</v>
      </c>
      <c r="L303">
        <v>400</v>
      </c>
      <c r="M303">
        <v>4000</v>
      </c>
      <c r="N303">
        <v>40000</v>
      </c>
      <c r="O303">
        <v>200000</v>
      </c>
    </row>
    <row r="304" spans="1:15">
      <c r="A304">
        <v>303</v>
      </c>
      <c r="B304">
        <v>50</v>
      </c>
      <c r="C304">
        <v>150</v>
      </c>
      <c r="D304">
        <v>800</v>
      </c>
      <c r="E304">
        <v>40</v>
      </c>
      <c r="F304">
        <v>4000</v>
      </c>
      <c r="G304">
        <v>600</v>
      </c>
      <c r="H304">
        <v>120</v>
      </c>
      <c r="I304">
        <v>800</v>
      </c>
      <c r="J304">
        <v>8000</v>
      </c>
      <c r="K304">
        <v>80000</v>
      </c>
      <c r="L304">
        <v>400</v>
      </c>
      <c r="M304">
        <v>4000</v>
      </c>
      <c r="N304">
        <v>40000</v>
      </c>
      <c r="O304">
        <v>200000</v>
      </c>
    </row>
    <row r="305" spans="1:15">
      <c r="A305">
        <v>304</v>
      </c>
      <c r="B305">
        <v>50</v>
      </c>
      <c r="C305">
        <v>150</v>
      </c>
      <c r="D305">
        <v>800</v>
      </c>
      <c r="E305">
        <v>40</v>
      </c>
      <c r="F305">
        <v>4000</v>
      </c>
      <c r="G305">
        <v>600</v>
      </c>
      <c r="H305">
        <v>120</v>
      </c>
      <c r="I305">
        <v>800</v>
      </c>
      <c r="J305">
        <v>8000</v>
      </c>
      <c r="K305">
        <v>80000</v>
      </c>
      <c r="L305">
        <v>400</v>
      </c>
      <c r="M305">
        <v>4000</v>
      </c>
      <c r="N305">
        <v>40000</v>
      </c>
      <c r="O305">
        <v>200000</v>
      </c>
    </row>
    <row r="306" spans="1:15">
      <c r="A306">
        <v>305</v>
      </c>
      <c r="B306">
        <v>50</v>
      </c>
      <c r="C306">
        <v>150</v>
      </c>
      <c r="D306">
        <v>800</v>
      </c>
      <c r="E306">
        <v>40</v>
      </c>
      <c r="F306">
        <v>4000</v>
      </c>
      <c r="G306">
        <v>600</v>
      </c>
      <c r="H306">
        <v>120</v>
      </c>
      <c r="I306">
        <v>800</v>
      </c>
      <c r="J306">
        <v>8000</v>
      </c>
      <c r="K306">
        <v>80000</v>
      </c>
      <c r="L306">
        <v>400</v>
      </c>
      <c r="M306">
        <v>4000</v>
      </c>
      <c r="N306">
        <v>40000</v>
      </c>
      <c r="O306">
        <v>200000</v>
      </c>
    </row>
    <row r="307" spans="1:15">
      <c r="A307">
        <v>306</v>
      </c>
      <c r="B307">
        <v>50</v>
      </c>
      <c r="C307">
        <v>150</v>
      </c>
      <c r="D307">
        <v>800</v>
      </c>
      <c r="E307">
        <v>40</v>
      </c>
      <c r="F307">
        <v>4000</v>
      </c>
      <c r="G307">
        <v>600</v>
      </c>
      <c r="H307">
        <v>120</v>
      </c>
      <c r="I307">
        <v>800</v>
      </c>
      <c r="J307">
        <v>8000</v>
      </c>
      <c r="K307">
        <v>80000</v>
      </c>
      <c r="L307">
        <v>400</v>
      </c>
      <c r="M307">
        <v>4000</v>
      </c>
      <c r="N307">
        <v>40000</v>
      </c>
      <c r="O307">
        <v>200000</v>
      </c>
    </row>
    <row r="308" spans="1:15">
      <c r="A308">
        <v>307</v>
      </c>
      <c r="B308">
        <v>50</v>
      </c>
      <c r="C308">
        <v>150</v>
      </c>
      <c r="D308">
        <v>800</v>
      </c>
      <c r="E308">
        <v>40</v>
      </c>
      <c r="F308">
        <v>4000</v>
      </c>
      <c r="G308">
        <v>600</v>
      </c>
      <c r="H308">
        <v>120</v>
      </c>
      <c r="I308">
        <v>800</v>
      </c>
      <c r="J308">
        <v>8000</v>
      </c>
      <c r="K308">
        <v>80000</v>
      </c>
      <c r="L308">
        <v>400</v>
      </c>
      <c r="M308">
        <v>4000</v>
      </c>
      <c r="N308">
        <v>40000</v>
      </c>
      <c r="O308">
        <v>200000</v>
      </c>
    </row>
    <row r="309" spans="1:15">
      <c r="A309">
        <v>308</v>
      </c>
      <c r="B309">
        <v>50</v>
      </c>
      <c r="C309">
        <v>150</v>
      </c>
      <c r="D309">
        <v>800</v>
      </c>
      <c r="E309">
        <v>40</v>
      </c>
      <c r="F309">
        <v>4000</v>
      </c>
      <c r="G309">
        <v>600</v>
      </c>
      <c r="H309">
        <v>120</v>
      </c>
      <c r="I309">
        <v>800</v>
      </c>
      <c r="J309">
        <v>8000</v>
      </c>
      <c r="K309">
        <v>80000</v>
      </c>
      <c r="L309">
        <v>400</v>
      </c>
      <c r="M309">
        <v>4000</v>
      </c>
      <c r="N309">
        <v>40000</v>
      </c>
      <c r="O309">
        <v>200000</v>
      </c>
    </row>
    <row r="310" spans="1:15">
      <c r="A310">
        <v>309</v>
      </c>
      <c r="B310">
        <v>50</v>
      </c>
      <c r="C310">
        <v>150</v>
      </c>
      <c r="D310">
        <v>800</v>
      </c>
      <c r="E310">
        <v>40</v>
      </c>
      <c r="F310">
        <v>4000</v>
      </c>
      <c r="G310">
        <v>600</v>
      </c>
      <c r="H310">
        <v>120</v>
      </c>
      <c r="I310">
        <v>800</v>
      </c>
      <c r="J310">
        <v>8000</v>
      </c>
      <c r="K310">
        <v>80000</v>
      </c>
      <c r="L310">
        <v>400</v>
      </c>
      <c r="M310">
        <v>4000</v>
      </c>
      <c r="N310">
        <v>40000</v>
      </c>
      <c r="O310">
        <v>200000</v>
      </c>
    </row>
    <row r="311" spans="1:15">
      <c r="A311">
        <v>310</v>
      </c>
      <c r="B311">
        <v>50</v>
      </c>
      <c r="C311">
        <v>150</v>
      </c>
      <c r="D311">
        <v>800</v>
      </c>
      <c r="E311">
        <v>40</v>
      </c>
      <c r="F311">
        <v>4000</v>
      </c>
      <c r="G311">
        <v>610</v>
      </c>
      <c r="H311">
        <v>120</v>
      </c>
      <c r="I311">
        <v>800</v>
      </c>
      <c r="J311">
        <v>8000</v>
      </c>
      <c r="K311">
        <v>80000</v>
      </c>
      <c r="L311">
        <v>400</v>
      </c>
      <c r="M311">
        <v>4000</v>
      </c>
      <c r="N311">
        <v>40000</v>
      </c>
      <c r="O311">
        <v>200000</v>
      </c>
    </row>
    <row r="312" spans="1:15">
      <c r="A312">
        <v>311</v>
      </c>
      <c r="B312">
        <v>50</v>
      </c>
      <c r="C312">
        <v>150</v>
      </c>
      <c r="D312">
        <v>800</v>
      </c>
      <c r="E312">
        <v>40</v>
      </c>
      <c r="F312">
        <v>4000</v>
      </c>
      <c r="G312">
        <v>610</v>
      </c>
      <c r="H312">
        <v>120</v>
      </c>
      <c r="I312">
        <v>800</v>
      </c>
      <c r="J312">
        <v>8000</v>
      </c>
      <c r="K312">
        <v>80000</v>
      </c>
      <c r="L312">
        <v>400</v>
      </c>
      <c r="M312">
        <v>4000</v>
      </c>
      <c r="N312">
        <v>40000</v>
      </c>
      <c r="O312">
        <v>200000</v>
      </c>
    </row>
    <row r="313" spans="1:15">
      <c r="A313">
        <v>312</v>
      </c>
      <c r="B313">
        <v>50</v>
      </c>
      <c r="C313">
        <v>150</v>
      </c>
      <c r="D313">
        <v>800</v>
      </c>
      <c r="E313">
        <v>40</v>
      </c>
      <c r="F313">
        <v>4000</v>
      </c>
      <c r="G313">
        <v>610</v>
      </c>
      <c r="H313">
        <v>120</v>
      </c>
      <c r="I313">
        <v>800</v>
      </c>
      <c r="J313">
        <v>8000</v>
      </c>
      <c r="K313">
        <v>80000</v>
      </c>
      <c r="L313">
        <v>400</v>
      </c>
      <c r="M313">
        <v>4000</v>
      </c>
      <c r="N313">
        <v>40000</v>
      </c>
      <c r="O313">
        <v>200000</v>
      </c>
    </row>
    <row r="314" spans="1:15">
      <c r="A314">
        <v>313</v>
      </c>
      <c r="B314">
        <v>50</v>
      </c>
      <c r="C314">
        <v>150</v>
      </c>
      <c r="D314">
        <v>800</v>
      </c>
      <c r="E314">
        <v>40</v>
      </c>
      <c r="F314">
        <v>4000</v>
      </c>
      <c r="G314">
        <v>610</v>
      </c>
      <c r="H314">
        <v>120</v>
      </c>
      <c r="I314">
        <v>800</v>
      </c>
      <c r="J314">
        <v>8000</v>
      </c>
      <c r="K314">
        <v>80000</v>
      </c>
      <c r="L314">
        <v>400</v>
      </c>
      <c r="M314">
        <v>4000</v>
      </c>
      <c r="N314">
        <v>40000</v>
      </c>
      <c r="O314">
        <v>200000</v>
      </c>
    </row>
    <row r="315" spans="1:15">
      <c r="A315">
        <v>314</v>
      </c>
      <c r="B315">
        <v>50</v>
      </c>
      <c r="C315">
        <v>150</v>
      </c>
      <c r="D315">
        <v>800</v>
      </c>
      <c r="E315">
        <v>40</v>
      </c>
      <c r="F315">
        <v>4000</v>
      </c>
      <c r="G315">
        <v>610</v>
      </c>
      <c r="H315">
        <v>120</v>
      </c>
      <c r="I315">
        <v>800</v>
      </c>
      <c r="J315">
        <v>8000</v>
      </c>
      <c r="K315">
        <v>80000</v>
      </c>
      <c r="L315">
        <v>400</v>
      </c>
      <c r="M315">
        <v>4000</v>
      </c>
      <c r="N315">
        <v>40000</v>
      </c>
      <c r="O315">
        <v>200000</v>
      </c>
    </row>
    <row r="316" spans="1:15">
      <c r="A316">
        <v>315</v>
      </c>
      <c r="B316">
        <v>50</v>
      </c>
      <c r="C316">
        <v>150</v>
      </c>
      <c r="D316">
        <v>800</v>
      </c>
      <c r="E316">
        <v>40</v>
      </c>
      <c r="F316">
        <v>4000</v>
      </c>
      <c r="G316">
        <v>610</v>
      </c>
      <c r="H316">
        <v>120</v>
      </c>
      <c r="I316">
        <v>800</v>
      </c>
      <c r="J316">
        <v>8000</v>
      </c>
      <c r="K316">
        <v>80000</v>
      </c>
      <c r="L316">
        <v>400</v>
      </c>
      <c r="M316">
        <v>4000</v>
      </c>
      <c r="N316">
        <v>40000</v>
      </c>
      <c r="O316">
        <v>200000</v>
      </c>
    </row>
    <row r="317" spans="1:15">
      <c r="A317">
        <v>316</v>
      </c>
      <c r="B317">
        <v>50</v>
      </c>
      <c r="C317">
        <v>150</v>
      </c>
      <c r="D317">
        <v>800</v>
      </c>
      <c r="E317">
        <v>40</v>
      </c>
      <c r="F317">
        <v>4000</v>
      </c>
      <c r="G317">
        <v>610</v>
      </c>
      <c r="H317">
        <v>120</v>
      </c>
      <c r="I317">
        <v>800</v>
      </c>
      <c r="J317">
        <v>8000</v>
      </c>
      <c r="K317">
        <v>80000</v>
      </c>
      <c r="L317">
        <v>400</v>
      </c>
      <c r="M317">
        <v>4000</v>
      </c>
      <c r="N317">
        <v>40000</v>
      </c>
      <c r="O317">
        <v>200000</v>
      </c>
    </row>
    <row r="318" spans="1:15">
      <c r="A318">
        <v>317</v>
      </c>
      <c r="B318">
        <v>50</v>
      </c>
      <c r="C318">
        <v>150</v>
      </c>
      <c r="D318">
        <v>800</v>
      </c>
      <c r="E318">
        <v>40</v>
      </c>
      <c r="F318">
        <v>4000</v>
      </c>
      <c r="G318">
        <v>610</v>
      </c>
      <c r="H318">
        <v>120</v>
      </c>
      <c r="I318">
        <v>800</v>
      </c>
      <c r="J318">
        <v>8000</v>
      </c>
      <c r="K318">
        <v>80000</v>
      </c>
      <c r="L318">
        <v>400</v>
      </c>
      <c r="M318">
        <v>4000</v>
      </c>
      <c r="N318">
        <v>40000</v>
      </c>
      <c r="O318">
        <v>200000</v>
      </c>
    </row>
    <row r="319" spans="1:15">
      <c r="A319">
        <v>318</v>
      </c>
      <c r="B319">
        <v>50</v>
      </c>
      <c r="C319">
        <v>150</v>
      </c>
      <c r="D319">
        <v>800</v>
      </c>
      <c r="E319">
        <v>40</v>
      </c>
      <c r="F319">
        <v>4000</v>
      </c>
      <c r="G319">
        <v>610</v>
      </c>
      <c r="H319">
        <v>120</v>
      </c>
      <c r="I319">
        <v>800</v>
      </c>
      <c r="J319">
        <v>8000</v>
      </c>
      <c r="K319">
        <v>80000</v>
      </c>
      <c r="L319">
        <v>400</v>
      </c>
      <c r="M319">
        <v>4000</v>
      </c>
      <c r="N319">
        <v>40000</v>
      </c>
      <c r="O319">
        <v>200000</v>
      </c>
    </row>
    <row r="320" spans="1:15">
      <c r="A320">
        <v>319</v>
      </c>
      <c r="B320">
        <v>50</v>
      </c>
      <c r="C320">
        <v>150</v>
      </c>
      <c r="D320">
        <v>800</v>
      </c>
      <c r="E320">
        <v>40</v>
      </c>
      <c r="F320">
        <v>4000</v>
      </c>
      <c r="G320">
        <v>610</v>
      </c>
      <c r="H320">
        <v>120</v>
      </c>
      <c r="I320">
        <v>800</v>
      </c>
      <c r="J320">
        <v>8000</v>
      </c>
      <c r="K320">
        <v>80000</v>
      </c>
      <c r="L320">
        <v>400</v>
      </c>
      <c r="M320">
        <v>4000</v>
      </c>
      <c r="N320">
        <v>40000</v>
      </c>
      <c r="O320">
        <v>200000</v>
      </c>
    </row>
    <row r="321" spans="1:15">
      <c r="A321">
        <v>320</v>
      </c>
      <c r="B321">
        <v>50</v>
      </c>
      <c r="C321">
        <v>150</v>
      </c>
      <c r="D321">
        <v>800</v>
      </c>
      <c r="E321">
        <v>40</v>
      </c>
      <c r="F321">
        <v>4100</v>
      </c>
      <c r="G321">
        <v>620</v>
      </c>
      <c r="H321">
        <v>120</v>
      </c>
      <c r="I321">
        <v>800</v>
      </c>
      <c r="J321">
        <v>8000</v>
      </c>
      <c r="K321">
        <v>80000</v>
      </c>
      <c r="L321">
        <v>400</v>
      </c>
      <c r="M321">
        <v>4000</v>
      </c>
      <c r="N321">
        <v>40000</v>
      </c>
      <c r="O321">
        <v>200000</v>
      </c>
    </row>
    <row r="322" spans="1:15">
      <c r="A322">
        <v>321</v>
      </c>
      <c r="B322">
        <v>50</v>
      </c>
      <c r="C322">
        <v>150</v>
      </c>
      <c r="D322">
        <v>800</v>
      </c>
      <c r="E322">
        <v>40</v>
      </c>
      <c r="F322">
        <v>4100</v>
      </c>
      <c r="G322">
        <v>620</v>
      </c>
      <c r="H322">
        <v>120</v>
      </c>
      <c r="I322">
        <v>800</v>
      </c>
      <c r="J322">
        <v>8000</v>
      </c>
      <c r="K322">
        <v>80000</v>
      </c>
      <c r="L322">
        <v>400</v>
      </c>
      <c r="M322">
        <v>4000</v>
      </c>
      <c r="N322">
        <v>40000</v>
      </c>
      <c r="O322">
        <v>200000</v>
      </c>
    </row>
    <row r="323" spans="1:15">
      <c r="A323">
        <v>322</v>
      </c>
      <c r="B323">
        <v>50</v>
      </c>
      <c r="C323">
        <v>150</v>
      </c>
      <c r="D323">
        <v>800</v>
      </c>
      <c r="E323">
        <v>40</v>
      </c>
      <c r="F323">
        <v>4100</v>
      </c>
      <c r="G323">
        <v>620</v>
      </c>
      <c r="H323">
        <v>120</v>
      </c>
      <c r="I323">
        <v>800</v>
      </c>
      <c r="J323">
        <v>8000</v>
      </c>
      <c r="K323">
        <v>80000</v>
      </c>
      <c r="L323">
        <v>400</v>
      </c>
      <c r="M323">
        <v>4000</v>
      </c>
      <c r="N323">
        <v>40000</v>
      </c>
      <c r="O323">
        <v>200000</v>
      </c>
    </row>
    <row r="324" spans="1:15">
      <c r="A324">
        <v>323</v>
      </c>
      <c r="B324">
        <v>50</v>
      </c>
      <c r="C324">
        <v>150</v>
      </c>
      <c r="D324">
        <v>800</v>
      </c>
      <c r="E324">
        <v>40</v>
      </c>
      <c r="F324">
        <v>4100</v>
      </c>
      <c r="G324">
        <v>620</v>
      </c>
      <c r="H324">
        <v>120</v>
      </c>
      <c r="I324">
        <v>800</v>
      </c>
      <c r="J324">
        <v>8000</v>
      </c>
      <c r="K324">
        <v>80000</v>
      </c>
      <c r="L324">
        <v>400</v>
      </c>
      <c r="M324">
        <v>4000</v>
      </c>
      <c r="N324">
        <v>40000</v>
      </c>
      <c r="O324">
        <v>200000</v>
      </c>
    </row>
    <row r="325" spans="1:15">
      <c r="A325">
        <v>324</v>
      </c>
      <c r="B325">
        <v>50</v>
      </c>
      <c r="C325">
        <v>150</v>
      </c>
      <c r="D325">
        <v>800</v>
      </c>
      <c r="E325">
        <v>40</v>
      </c>
      <c r="F325">
        <v>4100</v>
      </c>
      <c r="G325">
        <v>620</v>
      </c>
      <c r="H325">
        <v>120</v>
      </c>
      <c r="I325">
        <v>800</v>
      </c>
      <c r="J325">
        <v>8000</v>
      </c>
      <c r="K325">
        <v>80000</v>
      </c>
      <c r="L325">
        <v>400</v>
      </c>
      <c r="M325">
        <v>4000</v>
      </c>
      <c r="N325">
        <v>40000</v>
      </c>
      <c r="O325">
        <v>200000</v>
      </c>
    </row>
    <row r="326" spans="1:15">
      <c r="A326">
        <v>325</v>
      </c>
      <c r="B326">
        <v>50</v>
      </c>
      <c r="C326">
        <v>150</v>
      </c>
      <c r="D326">
        <v>800</v>
      </c>
      <c r="E326">
        <v>40</v>
      </c>
      <c r="F326">
        <v>4100</v>
      </c>
      <c r="G326">
        <v>620</v>
      </c>
      <c r="H326">
        <v>120</v>
      </c>
      <c r="I326">
        <v>800</v>
      </c>
      <c r="J326">
        <v>8000</v>
      </c>
      <c r="K326">
        <v>80000</v>
      </c>
      <c r="L326">
        <v>400</v>
      </c>
      <c r="M326">
        <v>4000</v>
      </c>
      <c r="N326">
        <v>40000</v>
      </c>
      <c r="O326">
        <v>200000</v>
      </c>
    </row>
    <row r="327" spans="1:15">
      <c r="A327">
        <v>326</v>
      </c>
      <c r="B327">
        <v>50</v>
      </c>
      <c r="C327">
        <v>150</v>
      </c>
      <c r="D327">
        <v>800</v>
      </c>
      <c r="E327">
        <v>40</v>
      </c>
      <c r="F327">
        <v>4100</v>
      </c>
      <c r="G327">
        <v>620</v>
      </c>
      <c r="H327">
        <v>120</v>
      </c>
      <c r="I327">
        <v>800</v>
      </c>
      <c r="J327">
        <v>8000</v>
      </c>
      <c r="K327">
        <v>80000</v>
      </c>
      <c r="L327">
        <v>400</v>
      </c>
      <c r="M327">
        <v>4000</v>
      </c>
      <c r="N327">
        <v>40000</v>
      </c>
      <c r="O327">
        <v>200000</v>
      </c>
    </row>
    <row r="328" spans="1:15">
      <c r="A328">
        <v>327</v>
      </c>
      <c r="B328">
        <v>50</v>
      </c>
      <c r="C328">
        <v>150</v>
      </c>
      <c r="D328">
        <v>800</v>
      </c>
      <c r="E328">
        <v>40</v>
      </c>
      <c r="F328">
        <v>4100</v>
      </c>
      <c r="G328">
        <v>620</v>
      </c>
      <c r="H328">
        <v>120</v>
      </c>
      <c r="I328">
        <v>800</v>
      </c>
      <c r="J328">
        <v>8000</v>
      </c>
      <c r="K328">
        <v>80000</v>
      </c>
      <c r="L328">
        <v>400</v>
      </c>
      <c r="M328">
        <v>4000</v>
      </c>
      <c r="N328">
        <v>40000</v>
      </c>
      <c r="O328">
        <v>200000</v>
      </c>
    </row>
    <row r="329" spans="1:15">
      <c r="A329">
        <v>328</v>
      </c>
      <c r="B329">
        <v>50</v>
      </c>
      <c r="C329">
        <v>150</v>
      </c>
      <c r="D329">
        <v>800</v>
      </c>
      <c r="E329">
        <v>40</v>
      </c>
      <c r="F329">
        <v>4100</v>
      </c>
      <c r="G329">
        <v>620</v>
      </c>
      <c r="H329">
        <v>120</v>
      </c>
      <c r="I329">
        <v>800</v>
      </c>
      <c r="J329">
        <v>8000</v>
      </c>
      <c r="K329">
        <v>80000</v>
      </c>
      <c r="L329">
        <v>400</v>
      </c>
      <c r="M329">
        <v>4000</v>
      </c>
      <c r="N329">
        <v>40000</v>
      </c>
      <c r="O329">
        <v>200000</v>
      </c>
    </row>
    <row r="330" spans="1:15">
      <c r="A330">
        <v>329</v>
      </c>
      <c r="B330">
        <v>50</v>
      </c>
      <c r="C330">
        <v>150</v>
      </c>
      <c r="D330">
        <v>800</v>
      </c>
      <c r="E330">
        <v>40</v>
      </c>
      <c r="F330">
        <v>4100</v>
      </c>
      <c r="G330">
        <v>620</v>
      </c>
      <c r="H330">
        <v>120</v>
      </c>
      <c r="I330">
        <v>800</v>
      </c>
      <c r="J330">
        <v>8000</v>
      </c>
      <c r="K330">
        <v>80000</v>
      </c>
      <c r="L330">
        <v>400</v>
      </c>
      <c r="M330">
        <v>4000</v>
      </c>
      <c r="N330">
        <v>40000</v>
      </c>
      <c r="O330">
        <v>200000</v>
      </c>
    </row>
    <row r="331" spans="1:15">
      <c r="A331">
        <v>330</v>
      </c>
      <c r="B331">
        <v>50</v>
      </c>
      <c r="C331">
        <v>150</v>
      </c>
      <c r="D331">
        <v>800</v>
      </c>
      <c r="E331">
        <v>40</v>
      </c>
      <c r="F331">
        <v>4100</v>
      </c>
      <c r="G331">
        <v>630</v>
      </c>
      <c r="H331">
        <v>120</v>
      </c>
      <c r="I331">
        <v>800</v>
      </c>
      <c r="J331">
        <v>8000</v>
      </c>
      <c r="K331">
        <v>80000</v>
      </c>
      <c r="L331">
        <v>400</v>
      </c>
      <c r="M331">
        <v>4000</v>
      </c>
      <c r="N331">
        <v>40000</v>
      </c>
      <c r="O331">
        <v>200000</v>
      </c>
    </row>
    <row r="332" spans="1:15">
      <c r="A332">
        <v>331</v>
      </c>
      <c r="B332">
        <v>50</v>
      </c>
      <c r="C332">
        <v>150</v>
      </c>
      <c r="D332">
        <v>800</v>
      </c>
      <c r="E332">
        <v>40</v>
      </c>
      <c r="F332">
        <v>4100</v>
      </c>
      <c r="G332">
        <v>630</v>
      </c>
      <c r="H332">
        <v>120</v>
      </c>
      <c r="I332">
        <v>800</v>
      </c>
      <c r="J332">
        <v>8000</v>
      </c>
      <c r="K332">
        <v>80000</v>
      </c>
      <c r="L332">
        <v>400</v>
      </c>
      <c r="M332">
        <v>4000</v>
      </c>
      <c r="N332">
        <v>40000</v>
      </c>
      <c r="O332">
        <v>200000</v>
      </c>
    </row>
    <row r="333" spans="1:15">
      <c r="A333">
        <v>332</v>
      </c>
      <c r="B333">
        <v>50</v>
      </c>
      <c r="C333">
        <v>150</v>
      </c>
      <c r="D333">
        <v>800</v>
      </c>
      <c r="E333">
        <v>40</v>
      </c>
      <c r="F333">
        <v>4100</v>
      </c>
      <c r="G333">
        <v>630</v>
      </c>
      <c r="H333">
        <v>120</v>
      </c>
      <c r="I333">
        <v>800</v>
      </c>
      <c r="J333">
        <v>8000</v>
      </c>
      <c r="K333">
        <v>80000</v>
      </c>
      <c r="L333">
        <v>400</v>
      </c>
      <c r="M333">
        <v>4000</v>
      </c>
      <c r="N333">
        <v>40000</v>
      </c>
      <c r="O333">
        <v>200000</v>
      </c>
    </row>
    <row r="334" spans="1:15">
      <c r="A334">
        <v>333</v>
      </c>
      <c r="B334">
        <v>50</v>
      </c>
      <c r="C334">
        <v>150</v>
      </c>
      <c r="D334">
        <v>800</v>
      </c>
      <c r="E334">
        <v>40</v>
      </c>
      <c r="F334">
        <v>4100</v>
      </c>
      <c r="G334">
        <v>630</v>
      </c>
      <c r="H334">
        <v>120</v>
      </c>
      <c r="I334">
        <v>800</v>
      </c>
      <c r="J334">
        <v>8000</v>
      </c>
      <c r="K334">
        <v>80000</v>
      </c>
      <c r="L334">
        <v>400</v>
      </c>
      <c r="M334">
        <v>4000</v>
      </c>
      <c r="N334">
        <v>40000</v>
      </c>
      <c r="O334">
        <v>200000</v>
      </c>
    </row>
    <row r="335" spans="1:15">
      <c r="A335">
        <v>334</v>
      </c>
      <c r="B335">
        <v>50</v>
      </c>
      <c r="C335">
        <v>150</v>
      </c>
      <c r="D335">
        <v>800</v>
      </c>
      <c r="E335">
        <v>40</v>
      </c>
      <c r="F335">
        <v>4100</v>
      </c>
      <c r="G335">
        <v>630</v>
      </c>
      <c r="H335">
        <v>120</v>
      </c>
      <c r="I335">
        <v>800</v>
      </c>
      <c r="J335">
        <v>8000</v>
      </c>
      <c r="K335">
        <v>80000</v>
      </c>
      <c r="L335">
        <v>400</v>
      </c>
      <c r="M335">
        <v>4000</v>
      </c>
      <c r="N335">
        <v>40000</v>
      </c>
      <c r="O335">
        <v>200000</v>
      </c>
    </row>
    <row r="336" spans="1:15">
      <c r="A336">
        <v>335</v>
      </c>
      <c r="B336">
        <v>50</v>
      </c>
      <c r="C336">
        <v>150</v>
      </c>
      <c r="D336">
        <v>800</v>
      </c>
      <c r="E336">
        <v>40</v>
      </c>
      <c r="F336">
        <v>4100</v>
      </c>
      <c r="G336">
        <v>630</v>
      </c>
      <c r="H336">
        <v>120</v>
      </c>
      <c r="I336">
        <v>800</v>
      </c>
      <c r="J336">
        <v>8000</v>
      </c>
      <c r="K336">
        <v>80000</v>
      </c>
      <c r="L336">
        <v>400</v>
      </c>
      <c r="M336">
        <v>4000</v>
      </c>
      <c r="N336">
        <v>40000</v>
      </c>
      <c r="O336">
        <v>200000</v>
      </c>
    </row>
    <row r="337" spans="1:15">
      <c r="A337">
        <v>336</v>
      </c>
      <c r="B337">
        <v>50</v>
      </c>
      <c r="C337">
        <v>150</v>
      </c>
      <c r="D337">
        <v>800</v>
      </c>
      <c r="E337">
        <v>40</v>
      </c>
      <c r="F337">
        <v>4100</v>
      </c>
      <c r="G337">
        <v>630</v>
      </c>
      <c r="H337">
        <v>120</v>
      </c>
      <c r="I337">
        <v>800</v>
      </c>
      <c r="J337">
        <v>8000</v>
      </c>
      <c r="K337">
        <v>80000</v>
      </c>
      <c r="L337">
        <v>400</v>
      </c>
      <c r="M337">
        <v>4000</v>
      </c>
      <c r="N337">
        <v>40000</v>
      </c>
      <c r="O337">
        <v>200000</v>
      </c>
    </row>
    <row r="338" spans="1:15">
      <c r="A338">
        <v>337</v>
      </c>
      <c r="B338">
        <v>50</v>
      </c>
      <c r="C338">
        <v>150</v>
      </c>
      <c r="D338">
        <v>800</v>
      </c>
      <c r="E338">
        <v>40</v>
      </c>
      <c r="F338">
        <v>4100</v>
      </c>
      <c r="G338">
        <v>630</v>
      </c>
      <c r="H338">
        <v>120</v>
      </c>
      <c r="I338">
        <v>800</v>
      </c>
      <c r="J338">
        <v>8000</v>
      </c>
      <c r="K338">
        <v>80000</v>
      </c>
      <c r="L338">
        <v>400</v>
      </c>
      <c r="M338">
        <v>4000</v>
      </c>
      <c r="N338">
        <v>40000</v>
      </c>
      <c r="O338">
        <v>200000</v>
      </c>
    </row>
    <row r="339" spans="1:15">
      <c r="A339">
        <v>338</v>
      </c>
      <c r="B339">
        <v>50</v>
      </c>
      <c r="C339">
        <v>150</v>
      </c>
      <c r="D339">
        <v>800</v>
      </c>
      <c r="E339">
        <v>40</v>
      </c>
      <c r="F339">
        <v>4100</v>
      </c>
      <c r="G339">
        <v>630</v>
      </c>
      <c r="H339">
        <v>120</v>
      </c>
      <c r="I339">
        <v>800</v>
      </c>
      <c r="J339">
        <v>8000</v>
      </c>
      <c r="K339">
        <v>80000</v>
      </c>
      <c r="L339">
        <v>400</v>
      </c>
      <c r="M339">
        <v>4000</v>
      </c>
      <c r="N339">
        <v>40000</v>
      </c>
      <c r="O339">
        <v>200000</v>
      </c>
    </row>
    <row r="340" spans="1:15">
      <c r="A340">
        <v>339</v>
      </c>
      <c r="B340">
        <v>50</v>
      </c>
      <c r="C340">
        <v>150</v>
      </c>
      <c r="D340">
        <v>800</v>
      </c>
      <c r="E340">
        <v>40</v>
      </c>
      <c r="F340">
        <v>4100</v>
      </c>
      <c r="G340">
        <v>630</v>
      </c>
      <c r="H340">
        <v>120</v>
      </c>
      <c r="I340">
        <v>800</v>
      </c>
      <c r="J340">
        <v>8000</v>
      </c>
      <c r="K340">
        <v>80000</v>
      </c>
      <c r="L340">
        <v>400</v>
      </c>
      <c r="M340">
        <v>4000</v>
      </c>
      <c r="N340">
        <v>40000</v>
      </c>
      <c r="O340">
        <v>200000</v>
      </c>
    </row>
    <row r="341" spans="1:15">
      <c r="A341">
        <v>340</v>
      </c>
      <c r="B341">
        <v>50</v>
      </c>
      <c r="C341">
        <v>150</v>
      </c>
      <c r="D341">
        <v>800</v>
      </c>
      <c r="E341">
        <v>40</v>
      </c>
      <c r="F341">
        <v>4200</v>
      </c>
      <c r="G341">
        <v>640</v>
      </c>
      <c r="H341">
        <v>120</v>
      </c>
      <c r="I341">
        <v>800</v>
      </c>
      <c r="J341">
        <v>8000</v>
      </c>
      <c r="K341">
        <v>80000</v>
      </c>
      <c r="L341">
        <v>400</v>
      </c>
      <c r="M341">
        <v>4000</v>
      </c>
      <c r="N341">
        <v>40000</v>
      </c>
      <c r="O341">
        <v>200000</v>
      </c>
    </row>
    <row r="342" spans="1:15">
      <c r="A342">
        <v>341</v>
      </c>
      <c r="B342">
        <v>50</v>
      </c>
      <c r="C342">
        <v>150</v>
      </c>
      <c r="D342">
        <v>800</v>
      </c>
      <c r="E342">
        <v>40</v>
      </c>
      <c r="F342">
        <v>4200</v>
      </c>
      <c r="G342">
        <v>640</v>
      </c>
      <c r="H342">
        <v>120</v>
      </c>
      <c r="I342">
        <v>800</v>
      </c>
      <c r="J342">
        <v>8000</v>
      </c>
      <c r="K342">
        <v>80000</v>
      </c>
      <c r="L342">
        <v>400</v>
      </c>
      <c r="M342">
        <v>4000</v>
      </c>
      <c r="N342">
        <v>40000</v>
      </c>
      <c r="O342">
        <v>200000</v>
      </c>
    </row>
    <row r="343" spans="1:15">
      <c r="A343">
        <v>342</v>
      </c>
      <c r="B343">
        <v>50</v>
      </c>
      <c r="C343">
        <v>150</v>
      </c>
      <c r="D343">
        <v>800</v>
      </c>
      <c r="E343">
        <v>40</v>
      </c>
      <c r="F343">
        <v>4200</v>
      </c>
      <c r="G343">
        <v>640</v>
      </c>
      <c r="H343">
        <v>120</v>
      </c>
      <c r="I343">
        <v>800</v>
      </c>
      <c r="J343">
        <v>8000</v>
      </c>
      <c r="K343">
        <v>80000</v>
      </c>
      <c r="L343">
        <v>400</v>
      </c>
      <c r="M343">
        <v>4000</v>
      </c>
      <c r="N343">
        <v>40000</v>
      </c>
      <c r="O343">
        <v>200000</v>
      </c>
    </row>
    <row r="344" spans="1:15">
      <c r="A344">
        <v>343</v>
      </c>
      <c r="B344">
        <v>50</v>
      </c>
      <c r="C344">
        <v>150</v>
      </c>
      <c r="D344">
        <v>800</v>
      </c>
      <c r="E344">
        <v>40</v>
      </c>
      <c r="F344">
        <v>4200</v>
      </c>
      <c r="G344">
        <v>640</v>
      </c>
      <c r="H344">
        <v>120</v>
      </c>
      <c r="I344">
        <v>800</v>
      </c>
      <c r="J344">
        <v>8000</v>
      </c>
      <c r="K344">
        <v>80000</v>
      </c>
      <c r="L344">
        <v>400</v>
      </c>
      <c r="M344">
        <v>4000</v>
      </c>
      <c r="N344">
        <v>40000</v>
      </c>
      <c r="O344">
        <v>200000</v>
      </c>
    </row>
    <row r="345" spans="1:15">
      <c r="A345">
        <v>344</v>
      </c>
      <c r="B345">
        <v>50</v>
      </c>
      <c r="C345">
        <v>150</v>
      </c>
      <c r="D345">
        <v>800</v>
      </c>
      <c r="E345">
        <v>40</v>
      </c>
      <c r="F345">
        <v>4200</v>
      </c>
      <c r="G345">
        <v>640</v>
      </c>
      <c r="H345">
        <v>120</v>
      </c>
      <c r="I345">
        <v>800</v>
      </c>
      <c r="J345">
        <v>8000</v>
      </c>
      <c r="K345">
        <v>80000</v>
      </c>
      <c r="L345">
        <v>400</v>
      </c>
      <c r="M345">
        <v>4000</v>
      </c>
      <c r="N345">
        <v>40000</v>
      </c>
      <c r="O345">
        <v>200000</v>
      </c>
    </row>
    <row r="346" spans="1:15">
      <c r="A346">
        <v>345</v>
      </c>
      <c r="B346">
        <v>50</v>
      </c>
      <c r="C346">
        <v>150</v>
      </c>
      <c r="D346">
        <v>800</v>
      </c>
      <c r="E346">
        <v>40</v>
      </c>
      <c r="F346">
        <v>4200</v>
      </c>
      <c r="G346">
        <v>640</v>
      </c>
      <c r="H346">
        <v>120</v>
      </c>
      <c r="I346">
        <v>800</v>
      </c>
      <c r="J346">
        <v>8000</v>
      </c>
      <c r="K346">
        <v>80000</v>
      </c>
      <c r="L346">
        <v>400</v>
      </c>
      <c r="M346">
        <v>4000</v>
      </c>
      <c r="N346">
        <v>40000</v>
      </c>
      <c r="O346">
        <v>200000</v>
      </c>
    </row>
    <row r="347" spans="1:15">
      <c r="A347">
        <v>346</v>
      </c>
      <c r="B347">
        <v>50</v>
      </c>
      <c r="C347">
        <v>150</v>
      </c>
      <c r="D347">
        <v>800</v>
      </c>
      <c r="E347">
        <v>40</v>
      </c>
      <c r="F347">
        <v>4200</v>
      </c>
      <c r="G347">
        <v>640</v>
      </c>
      <c r="H347">
        <v>120</v>
      </c>
      <c r="I347">
        <v>800</v>
      </c>
      <c r="J347">
        <v>8000</v>
      </c>
      <c r="K347">
        <v>80000</v>
      </c>
      <c r="L347">
        <v>400</v>
      </c>
      <c r="M347">
        <v>4000</v>
      </c>
      <c r="N347">
        <v>40000</v>
      </c>
      <c r="O347">
        <v>200000</v>
      </c>
    </row>
    <row r="348" spans="1:15">
      <c r="A348">
        <v>347</v>
      </c>
      <c r="B348">
        <v>50</v>
      </c>
      <c r="C348">
        <v>150</v>
      </c>
      <c r="D348">
        <v>800</v>
      </c>
      <c r="E348">
        <v>40</v>
      </c>
      <c r="F348">
        <v>4200</v>
      </c>
      <c r="G348">
        <v>640</v>
      </c>
      <c r="H348">
        <v>120</v>
      </c>
      <c r="I348">
        <v>800</v>
      </c>
      <c r="J348">
        <v>8000</v>
      </c>
      <c r="K348">
        <v>80000</v>
      </c>
      <c r="L348">
        <v>400</v>
      </c>
      <c r="M348">
        <v>4000</v>
      </c>
      <c r="N348">
        <v>40000</v>
      </c>
      <c r="O348">
        <v>200000</v>
      </c>
    </row>
    <row r="349" spans="1:15">
      <c r="A349">
        <v>348</v>
      </c>
      <c r="B349">
        <v>50</v>
      </c>
      <c r="C349">
        <v>150</v>
      </c>
      <c r="D349">
        <v>800</v>
      </c>
      <c r="E349">
        <v>40</v>
      </c>
      <c r="F349">
        <v>4200</v>
      </c>
      <c r="G349">
        <v>640</v>
      </c>
      <c r="H349">
        <v>120</v>
      </c>
      <c r="I349">
        <v>800</v>
      </c>
      <c r="J349">
        <v>8000</v>
      </c>
      <c r="K349">
        <v>80000</v>
      </c>
      <c r="L349">
        <v>400</v>
      </c>
      <c r="M349">
        <v>4000</v>
      </c>
      <c r="N349">
        <v>40000</v>
      </c>
      <c r="O349">
        <v>200000</v>
      </c>
    </row>
    <row r="350" spans="1:15">
      <c r="A350">
        <v>349</v>
      </c>
      <c r="B350">
        <v>50</v>
      </c>
      <c r="C350">
        <v>150</v>
      </c>
      <c r="D350">
        <v>800</v>
      </c>
      <c r="E350">
        <v>40</v>
      </c>
      <c r="F350">
        <v>4200</v>
      </c>
      <c r="G350">
        <v>640</v>
      </c>
      <c r="H350">
        <v>120</v>
      </c>
      <c r="I350">
        <v>800</v>
      </c>
      <c r="J350">
        <v>8000</v>
      </c>
      <c r="K350">
        <v>80000</v>
      </c>
      <c r="L350">
        <v>400</v>
      </c>
      <c r="M350">
        <v>4000</v>
      </c>
      <c r="N350">
        <v>40000</v>
      </c>
      <c r="O350">
        <v>200000</v>
      </c>
    </row>
    <row r="351" spans="1:15">
      <c r="A351">
        <v>350</v>
      </c>
      <c r="B351">
        <v>50</v>
      </c>
      <c r="C351">
        <v>150</v>
      </c>
      <c r="D351">
        <v>800</v>
      </c>
      <c r="E351">
        <v>40</v>
      </c>
      <c r="F351">
        <v>4200</v>
      </c>
      <c r="G351">
        <v>650</v>
      </c>
      <c r="H351">
        <v>120</v>
      </c>
      <c r="I351">
        <v>800</v>
      </c>
      <c r="J351">
        <v>8000</v>
      </c>
      <c r="K351">
        <v>80000</v>
      </c>
      <c r="L351">
        <v>400</v>
      </c>
      <c r="M351">
        <v>4000</v>
      </c>
      <c r="N351">
        <v>40000</v>
      </c>
      <c r="O351">
        <v>200000</v>
      </c>
    </row>
    <row r="352" spans="1:15">
      <c r="A352">
        <v>351</v>
      </c>
      <c r="B352">
        <v>50</v>
      </c>
      <c r="C352">
        <v>150</v>
      </c>
      <c r="D352">
        <v>800</v>
      </c>
      <c r="E352">
        <v>40</v>
      </c>
      <c r="F352">
        <v>4200</v>
      </c>
      <c r="G352">
        <v>650</v>
      </c>
      <c r="H352">
        <v>120</v>
      </c>
      <c r="I352">
        <v>800</v>
      </c>
      <c r="J352">
        <v>8000</v>
      </c>
      <c r="K352">
        <v>80000</v>
      </c>
      <c r="L352">
        <v>400</v>
      </c>
      <c r="M352">
        <v>4000</v>
      </c>
      <c r="N352">
        <v>40000</v>
      </c>
      <c r="O352">
        <v>200000</v>
      </c>
    </row>
    <row r="353" spans="1:15">
      <c r="A353">
        <v>352</v>
      </c>
      <c r="B353">
        <v>50</v>
      </c>
      <c r="C353">
        <v>150</v>
      </c>
      <c r="D353">
        <v>800</v>
      </c>
      <c r="E353">
        <v>40</v>
      </c>
      <c r="F353">
        <v>4200</v>
      </c>
      <c r="G353">
        <v>650</v>
      </c>
      <c r="H353">
        <v>120</v>
      </c>
      <c r="I353">
        <v>800</v>
      </c>
      <c r="J353">
        <v>8000</v>
      </c>
      <c r="K353">
        <v>80000</v>
      </c>
      <c r="L353">
        <v>400</v>
      </c>
      <c r="M353">
        <v>4000</v>
      </c>
      <c r="N353">
        <v>40000</v>
      </c>
      <c r="O353">
        <v>200000</v>
      </c>
    </row>
    <row r="354" spans="1:15">
      <c r="A354">
        <v>353</v>
      </c>
      <c r="B354">
        <v>50</v>
      </c>
      <c r="C354">
        <v>150</v>
      </c>
      <c r="D354">
        <v>800</v>
      </c>
      <c r="E354">
        <v>40</v>
      </c>
      <c r="F354">
        <v>4200</v>
      </c>
      <c r="G354">
        <v>650</v>
      </c>
      <c r="H354">
        <v>120</v>
      </c>
      <c r="I354">
        <v>800</v>
      </c>
      <c r="J354">
        <v>8000</v>
      </c>
      <c r="K354">
        <v>80000</v>
      </c>
      <c r="L354">
        <v>400</v>
      </c>
      <c r="M354">
        <v>4000</v>
      </c>
      <c r="N354">
        <v>40000</v>
      </c>
      <c r="O354">
        <v>200000</v>
      </c>
    </row>
    <row r="355" spans="1:15">
      <c r="A355">
        <v>354</v>
      </c>
      <c r="B355">
        <v>50</v>
      </c>
      <c r="C355">
        <v>150</v>
      </c>
      <c r="D355">
        <v>800</v>
      </c>
      <c r="E355">
        <v>40</v>
      </c>
      <c r="F355">
        <v>4200</v>
      </c>
      <c r="G355">
        <v>650</v>
      </c>
      <c r="H355">
        <v>120</v>
      </c>
      <c r="I355">
        <v>800</v>
      </c>
      <c r="J355">
        <v>8000</v>
      </c>
      <c r="K355">
        <v>80000</v>
      </c>
      <c r="L355">
        <v>400</v>
      </c>
      <c r="M355">
        <v>4000</v>
      </c>
      <c r="N355">
        <v>40000</v>
      </c>
      <c r="O355">
        <v>200000</v>
      </c>
    </row>
    <row r="356" spans="1:15">
      <c r="A356">
        <v>355</v>
      </c>
      <c r="B356">
        <v>50</v>
      </c>
      <c r="C356">
        <v>150</v>
      </c>
      <c r="D356">
        <v>800</v>
      </c>
      <c r="E356">
        <v>40</v>
      </c>
      <c r="F356">
        <v>4200</v>
      </c>
      <c r="G356">
        <v>650</v>
      </c>
      <c r="H356">
        <v>120</v>
      </c>
      <c r="I356">
        <v>800</v>
      </c>
      <c r="J356">
        <v>8000</v>
      </c>
      <c r="K356">
        <v>80000</v>
      </c>
      <c r="L356">
        <v>400</v>
      </c>
      <c r="M356">
        <v>4000</v>
      </c>
      <c r="N356">
        <v>40000</v>
      </c>
      <c r="O356">
        <v>200000</v>
      </c>
    </row>
    <row r="357" spans="1:15">
      <c r="A357">
        <v>356</v>
      </c>
      <c r="B357">
        <v>50</v>
      </c>
      <c r="C357">
        <v>150</v>
      </c>
      <c r="D357">
        <v>800</v>
      </c>
      <c r="E357">
        <v>40</v>
      </c>
      <c r="F357">
        <v>4200</v>
      </c>
      <c r="G357">
        <v>650</v>
      </c>
      <c r="H357">
        <v>120</v>
      </c>
      <c r="I357">
        <v>800</v>
      </c>
      <c r="J357">
        <v>8000</v>
      </c>
      <c r="K357">
        <v>80000</v>
      </c>
      <c r="L357">
        <v>400</v>
      </c>
      <c r="M357">
        <v>4000</v>
      </c>
      <c r="N357">
        <v>40000</v>
      </c>
      <c r="O357">
        <v>200000</v>
      </c>
    </row>
    <row r="358" spans="1:15">
      <c r="A358">
        <v>357</v>
      </c>
      <c r="B358">
        <v>50</v>
      </c>
      <c r="C358">
        <v>150</v>
      </c>
      <c r="D358">
        <v>800</v>
      </c>
      <c r="E358">
        <v>40</v>
      </c>
      <c r="F358">
        <v>4200</v>
      </c>
      <c r="G358">
        <v>650</v>
      </c>
      <c r="H358">
        <v>120</v>
      </c>
      <c r="I358">
        <v>800</v>
      </c>
      <c r="J358">
        <v>8000</v>
      </c>
      <c r="K358">
        <v>80000</v>
      </c>
      <c r="L358">
        <v>400</v>
      </c>
      <c r="M358">
        <v>4000</v>
      </c>
      <c r="N358">
        <v>40000</v>
      </c>
      <c r="O358">
        <v>200000</v>
      </c>
    </row>
    <row r="359" spans="1:15">
      <c r="A359">
        <v>358</v>
      </c>
      <c r="B359">
        <v>50</v>
      </c>
      <c r="C359">
        <v>150</v>
      </c>
      <c r="D359">
        <v>800</v>
      </c>
      <c r="E359">
        <v>40</v>
      </c>
      <c r="F359">
        <v>4200</v>
      </c>
      <c r="G359">
        <v>650</v>
      </c>
      <c r="H359">
        <v>120</v>
      </c>
      <c r="I359">
        <v>800</v>
      </c>
      <c r="J359">
        <v>8000</v>
      </c>
      <c r="K359">
        <v>80000</v>
      </c>
      <c r="L359">
        <v>400</v>
      </c>
      <c r="M359">
        <v>4000</v>
      </c>
      <c r="N359">
        <v>40000</v>
      </c>
      <c r="O359">
        <v>200000</v>
      </c>
    </row>
    <row r="360" spans="1:15">
      <c r="A360">
        <v>359</v>
      </c>
      <c r="B360">
        <v>50</v>
      </c>
      <c r="C360">
        <v>150</v>
      </c>
      <c r="D360">
        <v>800</v>
      </c>
      <c r="E360">
        <v>40</v>
      </c>
      <c r="F360">
        <v>4200</v>
      </c>
      <c r="G360">
        <v>650</v>
      </c>
      <c r="H360">
        <v>120</v>
      </c>
      <c r="I360">
        <v>800</v>
      </c>
      <c r="J360">
        <v>8000</v>
      </c>
      <c r="K360">
        <v>80000</v>
      </c>
      <c r="L360">
        <v>400</v>
      </c>
      <c r="M360">
        <v>4000</v>
      </c>
      <c r="N360">
        <v>40000</v>
      </c>
      <c r="O360">
        <v>200000</v>
      </c>
    </row>
    <row r="361" spans="1:15">
      <c r="A361">
        <v>360</v>
      </c>
      <c r="B361">
        <v>50</v>
      </c>
      <c r="C361">
        <v>150</v>
      </c>
      <c r="D361">
        <v>800</v>
      </c>
      <c r="E361">
        <v>40</v>
      </c>
      <c r="F361">
        <v>4300</v>
      </c>
      <c r="G361">
        <v>660</v>
      </c>
      <c r="H361">
        <v>120</v>
      </c>
      <c r="I361">
        <v>800</v>
      </c>
      <c r="J361">
        <v>8000</v>
      </c>
      <c r="K361">
        <v>80000</v>
      </c>
      <c r="L361">
        <v>400</v>
      </c>
      <c r="M361">
        <v>4000</v>
      </c>
      <c r="N361">
        <v>40000</v>
      </c>
      <c r="O361">
        <v>200000</v>
      </c>
    </row>
    <row r="362" spans="1:15">
      <c r="A362">
        <v>361</v>
      </c>
      <c r="B362">
        <v>50</v>
      </c>
      <c r="C362">
        <v>150</v>
      </c>
      <c r="D362">
        <v>800</v>
      </c>
      <c r="E362">
        <v>40</v>
      </c>
      <c r="F362">
        <v>4300</v>
      </c>
      <c r="G362">
        <v>660</v>
      </c>
      <c r="H362">
        <v>120</v>
      </c>
      <c r="I362">
        <v>800</v>
      </c>
      <c r="J362">
        <v>8000</v>
      </c>
      <c r="K362">
        <v>80000</v>
      </c>
      <c r="L362">
        <v>400</v>
      </c>
      <c r="M362">
        <v>4000</v>
      </c>
      <c r="N362">
        <v>40000</v>
      </c>
      <c r="O362">
        <v>200000</v>
      </c>
    </row>
    <row r="363" spans="1:15">
      <c r="A363">
        <v>362</v>
      </c>
      <c r="B363">
        <v>50</v>
      </c>
      <c r="C363">
        <v>150</v>
      </c>
      <c r="D363">
        <v>800</v>
      </c>
      <c r="E363">
        <v>40</v>
      </c>
      <c r="F363">
        <v>4300</v>
      </c>
      <c r="G363">
        <v>660</v>
      </c>
      <c r="H363">
        <v>120</v>
      </c>
      <c r="I363">
        <v>800</v>
      </c>
      <c r="J363">
        <v>8000</v>
      </c>
      <c r="K363">
        <v>80000</v>
      </c>
      <c r="L363">
        <v>400</v>
      </c>
      <c r="M363">
        <v>4000</v>
      </c>
      <c r="N363">
        <v>40000</v>
      </c>
      <c r="O363">
        <v>200000</v>
      </c>
    </row>
    <row r="364" spans="1:15">
      <c r="A364">
        <v>363</v>
      </c>
      <c r="B364">
        <v>50</v>
      </c>
      <c r="C364">
        <v>150</v>
      </c>
      <c r="D364">
        <v>800</v>
      </c>
      <c r="E364">
        <v>40</v>
      </c>
      <c r="F364">
        <v>4300</v>
      </c>
      <c r="G364">
        <v>660</v>
      </c>
      <c r="H364">
        <v>120</v>
      </c>
      <c r="I364">
        <v>800</v>
      </c>
      <c r="J364">
        <v>8000</v>
      </c>
      <c r="K364">
        <v>80000</v>
      </c>
      <c r="L364">
        <v>400</v>
      </c>
      <c r="M364">
        <v>4000</v>
      </c>
      <c r="N364">
        <v>40000</v>
      </c>
      <c r="O364">
        <v>200000</v>
      </c>
    </row>
    <row r="365" spans="1:15">
      <c r="A365">
        <v>364</v>
      </c>
      <c r="B365">
        <v>50</v>
      </c>
      <c r="C365">
        <v>150</v>
      </c>
      <c r="D365">
        <v>800</v>
      </c>
      <c r="E365">
        <v>40</v>
      </c>
      <c r="F365">
        <v>4300</v>
      </c>
      <c r="G365">
        <v>660</v>
      </c>
      <c r="H365">
        <v>120</v>
      </c>
      <c r="I365">
        <v>800</v>
      </c>
      <c r="J365">
        <v>8000</v>
      </c>
      <c r="K365">
        <v>80000</v>
      </c>
      <c r="L365">
        <v>400</v>
      </c>
      <c r="M365">
        <v>4000</v>
      </c>
      <c r="N365">
        <v>40000</v>
      </c>
      <c r="O365">
        <v>200000</v>
      </c>
    </row>
    <row r="366" spans="1:15">
      <c r="A366">
        <v>365</v>
      </c>
      <c r="B366">
        <v>50</v>
      </c>
      <c r="C366">
        <v>150</v>
      </c>
      <c r="D366">
        <v>800</v>
      </c>
      <c r="E366">
        <v>40</v>
      </c>
      <c r="F366">
        <v>4300</v>
      </c>
      <c r="G366">
        <v>660</v>
      </c>
      <c r="H366">
        <v>120</v>
      </c>
      <c r="I366">
        <v>800</v>
      </c>
      <c r="J366">
        <v>8000</v>
      </c>
      <c r="K366">
        <v>80000</v>
      </c>
      <c r="L366">
        <v>400</v>
      </c>
      <c r="M366">
        <v>4000</v>
      </c>
      <c r="N366">
        <v>40000</v>
      </c>
      <c r="O366">
        <v>200000</v>
      </c>
    </row>
    <row r="367" spans="1:15">
      <c r="A367">
        <v>366</v>
      </c>
      <c r="B367">
        <v>50</v>
      </c>
      <c r="C367">
        <v>150</v>
      </c>
      <c r="D367">
        <v>800</v>
      </c>
      <c r="E367">
        <v>40</v>
      </c>
      <c r="F367">
        <v>4300</v>
      </c>
      <c r="G367">
        <v>660</v>
      </c>
      <c r="H367">
        <v>120</v>
      </c>
      <c r="I367">
        <v>800</v>
      </c>
      <c r="J367">
        <v>8000</v>
      </c>
      <c r="K367">
        <v>80000</v>
      </c>
      <c r="L367">
        <v>400</v>
      </c>
      <c r="M367">
        <v>4000</v>
      </c>
      <c r="N367">
        <v>40000</v>
      </c>
      <c r="O367">
        <v>200000</v>
      </c>
    </row>
    <row r="368" spans="1:15">
      <c r="A368">
        <v>367</v>
      </c>
      <c r="B368">
        <v>50</v>
      </c>
      <c r="C368">
        <v>150</v>
      </c>
      <c r="D368">
        <v>800</v>
      </c>
      <c r="E368">
        <v>40</v>
      </c>
      <c r="F368">
        <v>4300</v>
      </c>
      <c r="G368">
        <v>660</v>
      </c>
      <c r="H368">
        <v>120</v>
      </c>
      <c r="I368">
        <v>800</v>
      </c>
      <c r="J368">
        <v>8000</v>
      </c>
      <c r="K368">
        <v>80000</v>
      </c>
      <c r="L368">
        <v>400</v>
      </c>
      <c r="M368">
        <v>4000</v>
      </c>
      <c r="N368">
        <v>40000</v>
      </c>
      <c r="O368">
        <v>200000</v>
      </c>
    </row>
    <row r="369" spans="1:15">
      <c r="A369">
        <v>368</v>
      </c>
      <c r="B369">
        <v>50</v>
      </c>
      <c r="C369">
        <v>150</v>
      </c>
      <c r="D369">
        <v>800</v>
      </c>
      <c r="E369">
        <v>40</v>
      </c>
      <c r="F369">
        <v>4300</v>
      </c>
      <c r="G369">
        <v>660</v>
      </c>
      <c r="H369">
        <v>120</v>
      </c>
      <c r="I369">
        <v>800</v>
      </c>
      <c r="J369">
        <v>8000</v>
      </c>
      <c r="K369">
        <v>80000</v>
      </c>
      <c r="L369">
        <v>400</v>
      </c>
      <c r="M369">
        <v>4000</v>
      </c>
      <c r="N369">
        <v>40000</v>
      </c>
      <c r="O369">
        <v>200000</v>
      </c>
    </row>
    <row r="370" spans="1:15">
      <c r="A370">
        <v>369</v>
      </c>
      <c r="B370">
        <v>50</v>
      </c>
      <c r="C370">
        <v>150</v>
      </c>
      <c r="D370">
        <v>800</v>
      </c>
      <c r="E370">
        <v>40</v>
      </c>
      <c r="F370">
        <v>4300</v>
      </c>
      <c r="G370">
        <v>660</v>
      </c>
      <c r="H370">
        <v>120</v>
      </c>
      <c r="I370">
        <v>800</v>
      </c>
      <c r="J370">
        <v>8000</v>
      </c>
      <c r="K370">
        <v>80000</v>
      </c>
      <c r="L370">
        <v>400</v>
      </c>
      <c r="M370">
        <v>4000</v>
      </c>
      <c r="N370">
        <v>40000</v>
      </c>
      <c r="O370">
        <v>200000</v>
      </c>
    </row>
    <row r="371" spans="1:15">
      <c r="A371">
        <v>370</v>
      </c>
      <c r="B371">
        <v>50</v>
      </c>
      <c r="C371">
        <v>150</v>
      </c>
      <c r="D371">
        <v>800</v>
      </c>
      <c r="E371">
        <v>40</v>
      </c>
      <c r="F371">
        <v>4300</v>
      </c>
      <c r="G371">
        <v>670</v>
      </c>
      <c r="H371">
        <v>120</v>
      </c>
      <c r="I371">
        <v>800</v>
      </c>
      <c r="J371">
        <v>8000</v>
      </c>
      <c r="K371">
        <v>80000</v>
      </c>
      <c r="L371">
        <v>400</v>
      </c>
      <c r="M371">
        <v>4000</v>
      </c>
      <c r="N371">
        <v>40000</v>
      </c>
      <c r="O371">
        <v>200000</v>
      </c>
    </row>
    <row r="372" spans="1:15">
      <c r="A372">
        <v>371</v>
      </c>
      <c r="B372">
        <v>50</v>
      </c>
      <c r="C372">
        <v>150</v>
      </c>
      <c r="D372">
        <v>800</v>
      </c>
      <c r="E372">
        <v>40</v>
      </c>
      <c r="F372">
        <v>4300</v>
      </c>
      <c r="G372">
        <v>670</v>
      </c>
      <c r="H372">
        <v>120</v>
      </c>
      <c r="I372">
        <v>800</v>
      </c>
      <c r="J372">
        <v>8000</v>
      </c>
      <c r="K372">
        <v>80000</v>
      </c>
      <c r="L372">
        <v>400</v>
      </c>
      <c r="M372">
        <v>4000</v>
      </c>
      <c r="N372">
        <v>40000</v>
      </c>
      <c r="O372">
        <v>200000</v>
      </c>
    </row>
    <row r="373" spans="1:15">
      <c r="A373">
        <v>372</v>
      </c>
      <c r="B373">
        <v>50</v>
      </c>
      <c r="C373">
        <v>150</v>
      </c>
      <c r="D373">
        <v>800</v>
      </c>
      <c r="E373">
        <v>40</v>
      </c>
      <c r="F373">
        <v>4300</v>
      </c>
      <c r="G373">
        <v>670</v>
      </c>
      <c r="H373">
        <v>120</v>
      </c>
      <c r="I373">
        <v>800</v>
      </c>
      <c r="J373">
        <v>8000</v>
      </c>
      <c r="K373">
        <v>80000</v>
      </c>
      <c r="L373">
        <v>400</v>
      </c>
      <c r="M373">
        <v>4000</v>
      </c>
      <c r="N373">
        <v>40000</v>
      </c>
      <c r="O373">
        <v>200000</v>
      </c>
    </row>
    <row r="374" spans="1:15">
      <c r="A374">
        <v>373</v>
      </c>
      <c r="B374">
        <v>50</v>
      </c>
      <c r="C374">
        <v>150</v>
      </c>
      <c r="D374">
        <v>800</v>
      </c>
      <c r="E374">
        <v>40</v>
      </c>
      <c r="F374">
        <v>4300</v>
      </c>
      <c r="G374">
        <v>670</v>
      </c>
      <c r="H374">
        <v>120</v>
      </c>
      <c r="I374">
        <v>800</v>
      </c>
      <c r="J374">
        <v>8000</v>
      </c>
      <c r="K374">
        <v>80000</v>
      </c>
      <c r="L374">
        <v>400</v>
      </c>
      <c r="M374">
        <v>4000</v>
      </c>
      <c r="N374">
        <v>40000</v>
      </c>
      <c r="O374">
        <v>200000</v>
      </c>
    </row>
    <row r="375" spans="1:15">
      <c r="A375">
        <v>374</v>
      </c>
      <c r="B375">
        <v>50</v>
      </c>
      <c r="C375">
        <v>150</v>
      </c>
      <c r="D375">
        <v>800</v>
      </c>
      <c r="E375">
        <v>40</v>
      </c>
      <c r="F375">
        <v>4300</v>
      </c>
      <c r="G375">
        <v>670</v>
      </c>
      <c r="H375">
        <v>120</v>
      </c>
      <c r="I375">
        <v>800</v>
      </c>
      <c r="J375">
        <v>8000</v>
      </c>
      <c r="K375">
        <v>80000</v>
      </c>
      <c r="L375">
        <v>400</v>
      </c>
      <c r="M375">
        <v>4000</v>
      </c>
      <c r="N375">
        <v>40000</v>
      </c>
      <c r="O375">
        <v>200000</v>
      </c>
    </row>
    <row r="376" spans="1:15">
      <c r="A376">
        <v>375</v>
      </c>
      <c r="B376">
        <v>50</v>
      </c>
      <c r="C376">
        <v>150</v>
      </c>
      <c r="D376">
        <v>800</v>
      </c>
      <c r="E376">
        <v>40</v>
      </c>
      <c r="F376">
        <v>4300</v>
      </c>
      <c r="G376">
        <v>670</v>
      </c>
      <c r="H376">
        <v>120</v>
      </c>
      <c r="I376">
        <v>800</v>
      </c>
      <c r="J376">
        <v>8000</v>
      </c>
      <c r="K376">
        <v>80000</v>
      </c>
      <c r="L376">
        <v>400</v>
      </c>
      <c r="M376">
        <v>4000</v>
      </c>
      <c r="N376">
        <v>40000</v>
      </c>
      <c r="O376">
        <v>200000</v>
      </c>
    </row>
    <row r="377" spans="1:15">
      <c r="A377">
        <v>376</v>
      </c>
      <c r="B377">
        <v>50</v>
      </c>
      <c r="C377">
        <v>150</v>
      </c>
      <c r="D377">
        <v>800</v>
      </c>
      <c r="E377">
        <v>40</v>
      </c>
      <c r="F377">
        <v>4300</v>
      </c>
      <c r="G377">
        <v>670</v>
      </c>
      <c r="H377">
        <v>120</v>
      </c>
      <c r="I377">
        <v>800</v>
      </c>
      <c r="J377">
        <v>8000</v>
      </c>
      <c r="K377">
        <v>80000</v>
      </c>
      <c r="L377">
        <v>400</v>
      </c>
      <c r="M377">
        <v>4000</v>
      </c>
      <c r="N377">
        <v>40000</v>
      </c>
      <c r="O377">
        <v>200000</v>
      </c>
    </row>
    <row r="378" spans="1:15">
      <c r="A378">
        <v>377</v>
      </c>
      <c r="B378">
        <v>50</v>
      </c>
      <c r="C378">
        <v>150</v>
      </c>
      <c r="D378">
        <v>800</v>
      </c>
      <c r="E378">
        <v>40</v>
      </c>
      <c r="F378">
        <v>4300</v>
      </c>
      <c r="G378">
        <v>670</v>
      </c>
      <c r="H378">
        <v>120</v>
      </c>
      <c r="I378">
        <v>800</v>
      </c>
      <c r="J378">
        <v>8000</v>
      </c>
      <c r="K378">
        <v>80000</v>
      </c>
      <c r="L378">
        <v>400</v>
      </c>
      <c r="M378">
        <v>4000</v>
      </c>
      <c r="N378">
        <v>40000</v>
      </c>
      <c r="O378">
        <v>200000</v>
      </c>
    </row>
    <row r="379" spans="1:15">
      <c r="A379">
        <v>378</v>
      </c>
      <c r="B379">
        <v>50</v>
      </c>
      <c r="C379">
        <v>150</v>
      </c>
      <c r="D379">
        <v>800</v>
      </c>
      <c r="E379">
        <v>40</v>
      </c>
      <c r="F379">
        <v>4300</v>
      </c>
      <c r="G379">
        <v>670</v>
      </c>
      <c r="H379">
        <v>120</v>
      </c>
      <c r="I379">
        <v>800</v>
      </c>
      <c r="J379">
        <v>8000</v>
      </c>
      <c r="K379">
        <v>80000</v>
      </c>
      <c r="L379">
        <v>400</v>
      </c>
      <c r="M379">
        <v>4000</v>
      </c>
      <c r="N379">
        <v>40000</v>
      </c>
      <c r="O379">
        <v>200000</v>
      </c>
    </row>
    <row r="380" spans="1:15">
      <c r="A380">
        <v>379</v>
      </c>
      <c r="B380">
        <v>50</v>
      </c>
      <c r="C380">
        <v>150</v>
      </c>
      <c r="D380">
        <v>800</v>
      </c>
      <c r="E380">
        <v>40</v>
      </c>
      <c r="F380">
        <v>4300</v>
      </c>
      <c r="G380">
        <v>670</v>
      </c>
      <c r="H380">
        <v>120</v>
      </c>
      <c r="I380">
        <v>800</v>
      </c>
      <c r="J380">
        <v>8000</v>
      </c>
      <c r="K380">
        <v>80000</v>
      </c>
      <c r="L380">
        <v>400</v>
      </c>
      <c r="M380">
        <v>4000</v>
      </c>
      <c r="N380">
        <v>40000</v>
      </c>
      <c r="O380">
        <v>200000</v>
      </c>
    </row>
    <row r="381" spans="1:15">
      <c r="A381">
        <v>380</v>
      </c>
      <c r="B381">
        <v>50</v>
      </c>
      <c r="C381">
        <v>150</v>
      </c>
      <c r="D381">
        <v>800</v>
      </c>
      <c r="E381">
        <v>40</v>
      </c>
      <c r="F381">
        <v>4400</v>
      </c>
      <c r="G381">
        <v>680</v>
      </c>
      <c r="H381">
        <v>120</v>
      </c>
      <c r="I381">
        <v>800</v>
      </c>
      <c r="J381">
        <v>8000</v>
      </c>
      <c r="K381">
        <v>80000</v>
      </c>
      <c r="L381">
        <v>400</v>
      </c>
      <c r="M381">
        <v>4000</v>
      </c>
      <c r="N381">
        <v>40000</v>
      </c>
      <c r="O381">
        <v>200000</v>
      </c>
    </row>
    <row r="382" spans="1:15">
      <c r="A382">
        <v>381</v>
      </c>
      <c r="B382">
        <v>50</v>
      </c>
      <c r="C382">
        <v>150</v>
      </c>
      <c r="D382">
        <v>800</v>
      </c>
      <c r="E382">
        <v>40</v>
      </c>
      <c r="F382">
        <v>4400</v>
      </c>
      <c r="G382">
        <v>680</v>
      </c>
      <c r="H382">
        <v>120</v>
      </c>
      <c r="I382">
        <v>800</v>
      </c>
      <c r="J382">
        <v>8000</v>
      </c>
      <c r="K382">
        <v>80000</v>
      </c>
      <c r="L382">
        <v>400</v>
      </c>
      <c r="M382">
        <v>4000</v>
      </c>
      <c r="N382">
        <v>40000</v>
      </c>
      <c r="O382">
        <v>200000</v>
      </c>
    </row>
    <row r="383" spans="1:15">
      <c r="A383">
        <v>382</v>
      </c>
      <c r="B383">
        <v>50</v>
      </c>
      <c r="C383">
        <v>150</v>
      </c>
      <c r="D383">
        <v>800</v>
      </c>
      <c r="E383">
        <v>40</v>
      </c>
      <c r="F383">
        <v>4400</v>
      </c>
      <c r="G383">
        <v>680</v>
      </c>
      <c r="H383">
        <v>120</v>
      </c>
      <c r="I383">
        <v>800</v>
      </c>
      <c r="J383">
        <v>8000</v>
      </c>
      <c r="K383">
        <v>80000</v>
      </c>
      <c r="L383">
        <v>400</v>
      </c>
      <c r="M383">
        <v>4000</v>
      </c>
      <c r="N383">
        <v>40000</v>
      </c>
      <c r="O383">
        <v>200000</v>
      </c>
    </row>
    <row r="384" spans="1:15">
      <c r="A384">
        <v>383</v>
      </c>
      <c r="B384">
        <v>50</v>
      </c>
      <c r="C384">
        <v>150</v>
      </c>
      <c r="D384">
        <v>800</v>
      </c>
      <c r="E384">
        <v>40</v>
      </c>
      <c r="F384">
        <v>4400</v>
      </c>
      <c r="G384">
        <v>680</v>
      </c>
      <c r="H384">
        <v>120</v>
      </c>
      <c r="I384">
        <v>800</v>
      </c>
      <c r="J384">
        <v>8000</v>
      </c>
      <c r="K384">
        <v>80000</v>
      </c>
      <c r="L384">
        <v>400</v>
      </c>
      <c r="M384">
        <v>4000</v>
      </c>
      <c r="N384">
        <v>40000</v>
      </c>
      <c r="O384">
        <v>200000</v>
      </c>
    </row>
    <row r="385" spans="1:15">
      <c r="A385">
        <v>384</v>
      </c>
      <c r="B385">
        <v>50</v>
      </c>
      <c r="C385">
        <v>150</v>
      </c>
      <c r="D385">
        <v>800</v>
      </c>
      <c r="E385">
        <v>40</v>
      </c>
      <c r="F385">
        <v>4400</v>
      </c>
      <c r="G385">
        <v>680</v>
      </c>
      <c r="H385">
        <v>120</v>
      </c>
      <c r="I385">
        <v>800</v>
      </c>
      <c r="J385">
        <v>8000</v>
      </c>
      <c r="K385">
        <v>80000</v>
      </c>
      <c r="L385">
        <v>400</v>
      </c>
      <c r="M385">
        <v>4000</v>
      </c>
      <c r="N385">
        <v>40000</v>
      </c>
      <c r="O385">
        <v>200000</v>
      </c>
    </row>
    <row r="386" spans="1:15">
      <c r="A386">
        <v>385</v>
      </c>
      <c r="B386">
        <v>50</v>
      </c>
      <c r="C386">
        <v>150</v>
      </c>
      <c r="D386">
        <v>800</v>
      </c>
      <c r="E386">
        <v>40</v>
      </c>
      <c r="F386">
        <v>4400</v>
      </c>
      <c r="G386">
        <v>680</v>
      </c>
      <c r="H386">
        <v>120</v>
      </c>
      <c r="I386">
        <v>800</v>
      </c>
      <c r="J386">
        <v>8000</v>
      </c>
      <c r="K386">
        <v>80000</v>
      </c>
      <c r="L386">
        <v>400</v>
      </c>
      <c r="M386">
        <v>4000</v>
      </c>
      <c r="N386">
        <v>40000</v>
      </c>
      <c r="O386">
        <v>200000</v>
      </c>
    </row>
    <row r="387" spans="1:15">
      <c r="A387">
        <v>386</v>
      </c>
      <c r="B387">
        <v>50</v>
      </c>
      <c r="C387">
        <v>150</v>
      </c>
      <c r="D387">
        <v>800</v>
      </c>
      <c r="E387">
        <v>40</v>
      </c>
      <c r="F387">
        <v>4400</v>
      </c>
      <c r="G387">
        <v>680</v>
      </c>
      <c r="H387">
        <v>120</v>
      </c>
      <c r="I387">
        <v>800</v>
      </c>
      <c r="J387">
        <v>8000</v>
      </c>
      <c r="K387">
        <v>80000</v>
      </c>
      <c r="L387">
        <v>400</v>
      </c>
      <c r="M387">
        <v>4000</v>
      </c>
      <c r="N387">
        <v>40000</v>
      </c>
      <c r="O387">
        <v>200000</v>
      </c>
    </row>
    <row r="388" spans="1:15">
      <c r="A388">
        <v>387</v>
      </c>
      <c r="B388">
        <v>50</v>
      </c>
      <c r="C388">
        <v>150</v>
      </c>
      <c r="D388">
        <v>800</v>
      </c>
      <c r="E388">
        <v>40</v>
      </c>
      <c r="F388">
        <v>4400</v>
      </c>
      <c r="G388">
        <v>680</v>
      </c>
      <c r="H388">
        <v>120</v>
      </c>
      <c r="I388">
        <v>800</v>
      </c>
      <c r="J388">
        <v>8000</v>
      </c>
      <c r="K388">
        <v>80000</v>
      </c>
      <c r="L388">
        <v>400</v>
      </c>
      <c r="M388">
        <v>4000</v>
      </c>
      <c r="N388">
        <v>40000</v>
      </c>
      <c r="O388">
        <v>200000</v>
      </c>
    </row>
    <row r="389" spans="1:15">
      <c r="A389">
        <v>388</v>
      </c>
      <c r="B389">
        <v>50</v>
      </c>
      <c r="C389">
        <v>150</v>
      </c>
      <c r="D389">
        <v>800</v>
      </c>
      <c r="E389">
        <v>40</v>
      </c>
      <c r="F389">
        <v>4400</v>
      </c>
      <c r="G389">
        <v>680</v>
      </c>
      <c r="H389">
        <v>120</v>
      </c>
      <c r="I389">
        <v>800</v>
      </c>
      <c r="J389">
        <v>8000</v>
      </c>
      <c r="K389">
        <v>80000</v>
      </c>
      <c r="L389">
        <v>400</v>
      </c>
      <c r="M389">
        <v>4000</v>
      </c>
      <c r="N389">
        <v>40000</v>
      </c>
      <c r="O389">
        <v>200000</v>
      </c>
    </row>
    <row r="390" spans="1:15">
      <c r="A390">
        <v>389</v>
      </c>
      <c r="B390">
        <v>50</v>
      </c>
      <c r="C390">
        <v>150</v>
      </c>
      <c r="D390">
        <v>800</v>
      </c>
      <c r="E390">
        <v>40</v>
      </c>
      <c r="F390">
        <v>4400</v>
      </c>
      <c r="G390">
        <v>680</v>
      </c>
      <c r="H390">
        <v>120</v>
      </c>
      <c r="I390">
        <v>800</v>
      </c>
      <c r="J390">
        <v>8000</v>
      </c>
      <c r="K390">
        <v>80000</v>
      </c>
      <c r="L390">
        <v>400</v>
      </c>
      <c r="M390">
        <v>4000</v>
      </c>
      <c r="N390">
        <v>40000</v>
      </c>
      <c r="O390">
        <v>200000</v>
      </c>
    </row>
    <row r="391" spans="1:15">
      <c r="A391">
        <v>390</v>
      </c>
      <c r="B391">
        <v>50</v>
      </c>
      <c r="C391">
        <v>150</v>
      </c>
      <c r="D391">
        <v>800</v>
      </c>
      <c r="E391">
        <v>40</v>
      </c>
      <c r="F391">
        <v>4400</v>
      </c>
      <c r="G391">
        <v>690</v>
      </c>
      <c r="H391">
        <v>120</v>
      </c>
      <c r="I391">
        <v>800</v>
      </c>
      <c r="J391">
        <v>8000</v>
      </c>
      <c r="K391">
        <v>80000</v>
      </c>
      <c r="L391">
        <v>400</v>
      </c>
      <c r="M391">
        <v>4000</v>
      </c>
      <c r="N391">
        <v>40000</v>
      </c>
      <c r="O391">
        <v>200000</v>
      </c>
    </row>
    <row r="392" spans="1:15">
      <c r="A392">
        <v>391</v>
      </c>
      <c r="B392">
        <v>50</v>
      </c>
      <c r="C392">
        <v>150</v>
      </c>
      <c r="D392">
        <v>800</v>
      </c>
      <c r="E392">
        <v>40</v>
      </c>
      <c r="F392">
        <v>4400</v>
      </c>
      <c r="G392">
        <v>690</v>
      </c>
      <c r="H392">
        <v>120</v>
      </c>
      <c r="I392">
        <v>800</v>
      </c>
      <c r="J392">
        <v>8000</v>
      </c>
      <c r="K392">
        <v>80000</v>
      </c>
      <c r="L392">
        <v>400</v>
      </c>
      <c r="M392">
        <v>4000</v>
      </c>
      <c r="N392">
        <v>40000</v>
      </c>
      <c r="O392">
        <v>200000</v>
      </c>
    </row>
    <row r="393" spans="1:15">
      <c r="A393">
        <v>392</v>
      </c>
      <c r="B393">
        <v>50</v>
      </c>
      <c r="C393">
        <v>150</v>
      </c>
      <c r="D393">
        <v>800</v>
      </c>
      <c r="E393">
        <v>40</v>
      </c>
      <c r="F393">
        <v>4400</v>
      </c>
      <c r="G393">
        <v>690</v>
      </c>
      <c r="H393">
        <v>120</v>
      </c>
      <c r="I393">
        <v>800</v>
      </c>
      <c r="J393">
        <v>8000</v>
      </c>
      <c r="K393">
        <v>80000</v>
      </c>
      <c r="L393">
        <v>400</v>
      </c>
      <c r="M393">
        <v>4000</v>
      </c>
      <c r="N393">
        <v>40000</v>
      </c>
      <c r="O393">
        <v>200000</v>
      </c>
    </row>
    <row r="394" spans="1:15">
      <c r="A394">
        <v>393</v>
      </c>
      <c r="B394">
        <v>50</v>
      </c>
      <c r="C394">
        <v>150</v>
      </c>
      <c r="D394">
        <v>800</v>
      </c>
      <c r="E394">
        <v>40</v>
      </c>
      <c r="F394">
        <v>4400</v>
      </c>
      <c r="G394">
        <v>690</v>
      </c>
      <c r="H394">
        <v>120</v>
      </c>
      <c r="I394">
        <v>800</v>
      </c>
      <c r="J394">
        <v>8000</v>
      </c>
      <c r="K394">
        <v>80000</v>
      </c>
      <c r="L394">
        <v>400</v>
      </c>
      <c r="M394">
        <v>4000</v>
      </c>
      <c r="N394">
        <v>40000</v>
      </c>
      <c r="O394">
        <v>200000</v>
      </c>
    </row>
    <row r="395" spans="1:15">
      <c r="A395">
        <v>394</v>
      </c>
      <c r="B395">
        <v>50</v>
      </c>
      <c r="C395">
        <v>150</v>
      </c>
      <c r="D395">
        <v>800</v>
      </c>
      <c r="E395">
        <v>40</v>
      </c>
      <c r="F395">
        <v>4400</v>
      </c>
      <c r="G395">
        <v>690</v>
      </c>
      <c r="H395">
        <v>120</v>
      </c>
      <c r="I395">
        <v>800</v>
      </c>
      <c r="J395">
        <v>8000</v>
      </c>
      <c r="K395">
        <v>80000</v>
      </c>
      <c r="L395">
        <v>400</v>
      </c>
      <c r="M395">
        <v>4000</v>
      </c>
      <c r="N395">
        <v>40000</v>
      </c>
      <c r="O395">
        <v>200000</v>
      </c>
    </row>
    <row r="396" spans="1:15">
      <c r="A396">
        <v>395</v>
      </c>
      <c r="B396">
        <v>50</v>
      </c>
      <c r="C396">
        <v>150</v>
      </c>
      <c r="D396">
        <v>800</v>
      </c>
      <c r="E396">
        <v>40</v>
      </c>
      <c r="F396">
        <v>4400</v>
      </c>
      <c r="G396">
        <v>690</v>
      </c>
      <c r="H396">
        <v>120</v>
      </c>
      <c r="I396">
        <v>800</v>
      </c>
      <c r="J396">
        <v>8000</v>
      </c>
      <c r="K396">
        <v>80000</v>
      </c>
      <c r="L396">
        <v>400</v>
      </c>
      <c r="M396">
        <v>4000</v>
      </c>
      <c r="N396">
        <v>40000</v>
      </c>
      <c r="O396">
        <v>200000</v>
      </c>
    </row>
    <row r="397" spans="1:15">
      <c r="A397">
        <v>396</v>
      </c>
      <c r="B397">
        <v>50</v>
      </c>
      <c r="C397">
        <v>150</v>
      </c>
      <c r="D397">
        <v>800</v>
      </c>
      <c r="E397">
        <v>40</v>
      </c>
      <c r="F397">
        <v>4400</v>
      </c>
      <c r="G397">
        <v>690</v>
      </c>
      <c r="H397">
        <v>120</v>
      </c>
      <c r="I397">
        <v>800</v>
      </c>
      <c r="J397">
        <v>8000</v>
      </c>
      <c r="K397">
        <v>80000</v>
      </c>
      <c r="L397">
        <v>400</v>
      </c>
      <c r="M397">
        <v>4000</v>
      </c>
      <c r="N397">
        <v>40000</v>
      </c>
      <c r="O397">
        <v>200000</v>
      </c>
    </row>
    <row r="398" spans="1:15">
      <c r="A398">
        <v>397</v>
      </c>
      <c r="B398">
        <v>50</v>
      </c>
      <c r="C398">
        <v>150</v>
      </c>
      <c r="D398">
        <v>800</v>
      </c>
      <c r="E398">
        <v>40</v>
      </c>
      <c r="F398">
        <v>4400</v>
      </c>
      <c r="G398">
        <v>690</v>
      </c>
      <c r="H398">
        <v>120</v>
      </c>
      <c r="I398">
        <v>800</v>
      </c>
      <c r="J398">
        <v>8000</v>
      </c>
      <c r="K398">
        <v>80000</v>
      </c>
      <c r="L398">
        <v>400</v>
      </c>
      <c r="M398">
        <v>4000</v>
      </c>
      <c r="N398">
        <v>40000</v>
      </c>
      <c r="O398">
        <v>200000</v>
      </c>
    </row>
    <row r="399" spans="1:15">
      <c r="A399">
        <v>398</v>
      </c>
      <c r="B399">
        <v>50</v>
      </c>
      <c r="C399">
        <v>150</v>
      </c>
      <c r="D399">
        <v>800</v>
      </c>
      <c r="E399">
        <v>40</v>
      </c>
      <c r="F399">
        <v>4400</v>
      </c>
      <c r="G399">
        <v>690</v>
      </c>
      <c r="H399">
        <v>120</v>
      </c>
      <c r="I399">
        <v>800</v>
      </c>
      <c r="J399">
        <v>8000</v>
      </c>
      <c r="K399">
        <v>80000</v>
      </c>
      <c r="L399">
        <v>400</v>
      </c>
      <c r="M399">
        <v>4000</v>
      </c>
      <c r="N399">
        <v>40000</v>
      </c>
      <c r="O399">
        <v>200000</v>
      </c>
    </row>
    <row r="400" spans="1:15">
      <c r="A400">
        <v>399</v>
      </c>
      <c r="B400">
        <v>50</v>
      </c>
      <c r="C400">
        <v>150</v>
      </c>
      <c r="D400">
        <v>800</v>
      </c>
      <c r="E400">
        <v>40</v>
      </c>
      <c r="F400">
        <v>4400</v>
      </c>
      <c r="G400">
        <v>690</v>
      </c>
      <c r="H400">
        <v>120</v>
      </c>
      <c r="I400">
        <v>800</v>
      </c>
      <c r="J400">
        <v>8000</v>
      </c>
      <c r="K400">
        <v>80000</v>
      </c>
      <c r="L400">
        <v>400</v>
      </c>
      <c r="M400">
        <v>4000</v>
      </c>
      <c r="N400">
        <v>40000</v>
      </c>
      <c r="O400">
        <v>200000</v>
      </c>
    </row>
    <row r="401" spans="1:15">
      <c r="A401">
        <v>400</v>
      </c>
      <c r="B401">
        <v>50</v>
      </c>
      <c r="C401">
        <v>150</v>
      </c>
      <c r="D401">
        <v>800</v>
      </c>
      <c r="E401">
        <v>40</v>
      </c>
      <c r="F401">
        <v>4500</v>
      </c>
      <c r="G401">
        <v>700</v>
      </c>
      <c r="H401">
        <v>120</v>
      </c>
      <c r="I401">
        <v>800</v>
      </c>
      <c r="J401">
        <v>8000</v>
      </c>
      <c r="K401">
        <v>80000</v>
      </c>
      <c r="L401">
        <v>400</v>
      </c>
      <c r="M401">
        <v>4000</v>
      </c>
      <c r="N401">
        <v>40000</v>
      </c>
      <c r="O401">
        <v>200000</v>
      </c>
    </row>
    <row r="402" spans="1:15">
      <c r="A402">
        <v>401</v>
      </c>
      <c r="B402">
        <v>50</v>
      </c>
      <c r="C402">
        <v>150</v>
      </c>
      <c r="D402">
        <v>800</v>
      </c>
      <c r="E402">
        <v>40</v>
      </c>
      <c r="F402">
        <v>4500</v>
      </c>
      <c r="G402">
        <v>700</v>
      </c>
      <c r="H402">
        <v>120</v>
      </c>
      <c r="I402">
        <v>800</v>
      </c>
      <c r="J402">
        <v>8000</v>
      </c>
      <c r="K402">
        <v>80000</v>
      </c>
      <c r="L402">
        <v>400</v>
      </c>
      <c r="M402">
        <v>4000</v>
      </c>
      <c r="N402">
        <v>40000</v>
      </c>
      <c r="O402">
        <v>200000</v>
      </c>
    </row>
    <row r="403" spans="1:15">
      <c r="A403">
        <v>402</v>
      </c>
      <c r="B403">
        <v>50</v>
      </c>
      <c r="C403">
        <v>150</v>
      </c>
      <c r="D403">
        <v>800</v>
      </c>
      <c r="E403">
        <v>40</v>
      </c>
      <c r="F403">
        <v>4500</v>
      </c>
      <c r="G403">
        <v>700</v>
      </c>
      <c r="H403">
        <v>120</v>
      </c>
      <c r="I403">
        <v>800</v>
      </c>
      <c r="J403">
        <v>8000</v>
      </c>
      <c r="K403">
        <v>80000</v>
      </c>
      <c r="L403">
        <v>400</v>
      </c>
      <c r="M403">
        <v>4000</v>
      </c>
      <c r="N403">
        <v>40000</v>
      </c>
      <c r="O403">
        <v>200000</v>
      </c>
    </row>
    <row r="404" spans="1:15">
      <c r="A404">
        <v>403</v>
      </c>
      <c r="B404">
        <v>50</v>
      </c>
      <c r="C404">
        <v>150</v>
      </c>
      <c r="D404">
        <v>800</v>
      </c>
      <c r="E404">
        <v>40</v>
      </c>
      <c r="F404">
        <v>4500</v>
      </c>
      <c r="G404">
        <v>700</v>
      </c>
      <c r="H404">
        <v>120</v>
      </c>
      <c r="I404">
        <v>800</v>
      </c>
      <c r="J404">
        <v>8000</v>
      </c>
      <c r="K404">
        <v>80000</v>
      </c>
      <c r="L404">
        <v>400</v>
      </c>
      <c r="M404">
        <v>4000</v>
      </c>
      <c r="N404">
        <v>40000</v>
      </c>
      <c r="O404">
        <v>200000</v>
      </c>
    </row>
    <row r="405" spans="1:15">
      <c r="A405">
        <v>404</v>
      </c>
      <c r="B405">
        <v>50</v>
      </c>
      <c r="C405">
        <v>150</v>
      </c>
      <c r="D405">
        <v>800</v>
      </c>
      <c r="E405">
        <v>40</v>
      </c>
      <c r="F405">
        <v>4500</v>
      </c>
      <c r="G405">
        <v>700</v>
      </c>
      <c r="H405">
        <v>120</v>
      </c>
      <c r="I405">
        <v>800</v>
      </c>
      <c r="J405">
        <v>8000</v>
      </c>
      <c r="K405">
        <v>80000</v>
      </c>
      <c r="L405">
        <v>400</v>
      </c>
      <c r="M405">
        <v>4000</v>
      </c>
      <c r="N405">
        <v>40000</v>
      </c>
      <c r="O405">
        <v>200000</v>
      </c>
    </row>
    <row r="406" spans="1:15">
      <c r="A406">
        <v>405</v>
      </c>
      <c r="B406">
        <v>50</v>
      </c>
      <c r="C406">
        <v>150</v>
      </c>
      <c r="D406">
        <v>800</v>
      </c>
      <c r="E406">
        <v>40</v>
      </c>
      <c r="F406">
        <v>4500</v>
      </c>
      <c r="G406">
        <v>700</v>
      </c>
      <c r="H406">
        <v>120</v>
      </c>
      <c r="I406">
        <v>800</v>
      </c>
      <c r="J406">
        <v>8000</v>
      </c>
      <c r="K406">
        <v>80000</v>
      </c>
      <c r="L406">
        <v>400</v>
      </c>
      <c r="M406">
        <v>4000</v>
      </c>
      <c r="N406">
        <v>40000</v>
      </c>
      <c r="O406">
        <v>200000</v>
      </c>
    </row>
    <row r="407" spans="1:15">
      <c r="A407">
        <v>406</v>
      </c>
      <c r="B407">
        <v>50</v>
      </c>
      <c r="C407">
        <v>150</v>
      </c>
      <c r="D407">
        <v>800</v>
      </c>
      <c r="E407">
        <v>40</v>
      </c>
      <c r="F407">
        <v>4500</v>
      </c>
      <c r="G407">
        <v>700</v>
      </c>
      <c r="H407">
        <v>120</v>
      </c>
      <c r="I407">
        <v>800</v>
      </c>
      <c r="J407">
        <v>8000</v>
      </c>
      <c r="K407">
        <v>80000</v>
      </c>
      <c r="L407">
        <v>400</v>
      </c>
      <c r="M407">
        <v>4000</v>
      </c>
      <c r="N407">
        <v>40000</v>
      </c>
      <c r="O407">
        <v>200000</v>
      </c>
    </row>
    <row r="408" spans="1:15">
      <c r="A408">
        <v>407</v>
      </c>
      <c r="B408">
        <v>50</v>
      </c>
      <c r="C408">
        <v>150</v>
      </c>
      <c r="D408">
        <v>800</v>
      </c>
      <c r="E408">
        <v>40</v>
      </c>
      <c r="F408">
        <v>4500</v>
      </c>
      <c r="G408">
        <v>700</v>
      </c>
      <c r="H408">
        <v>120</v>
      </c>
      <c r="I408">
        <v>800</v>
      </c>
      <c r="J408">
        <v>8000</v>
      </c>
      <c r="K408">
        <v>80000</v>
      </c>
      <c r="L408">
        <v>400</v>
      </c>
      <c r="M408">
        <v>4000</v>
      </c>
      <c r="N408">
        <v>40000</v>
      </c>
      <c r="O408">
        <v>200000</v>
      </c>
    </row>
    <row r="409" spans="1:15">
      <c r="A409">
        <v>408</v>
      </c>
      <c r="B409">
        <v>50</v>
      </c>
      <c r="C409">
        <v>150</v>
      </c>
      <c r="D409">
        <v>800</v>
      </c>
      <c r="E409">
        <v>40</v>
      </c>
      <c r="F409">
        <v>4500</v>
      </c>
      <c r="G409">
        <v>700</v>
      </c>
      <c r="H409">
        <v>120</v>
      </c>
      <c r="I409">
        <v>800</v>
      </c>
      <c r="J409">
        <v>8000</v>
      </c>
      <c r="K409">
        <v>80000</v>
      </c>
      <c r="L409">
        <v>400</v>
      </c>
      <c r="M409">
        <v>4000</v>
      </c>
      <c r="N409">
        <v>40000</v>
      </c>
      <c r="O409">
        <v>200000</v>
      </c>
    </row>
    <row r="410" spans="1:15">
      <c r="A410">
        <v>409</v>
      </c>
      <c r="B410">
        <v>50</v>
      </c>
      <c r="C410">
        <v>150</v>
      </c>
      <c r="D410">
        <v>800</v>
      </c>
      <c r="E410">
        <v>40</v>
      </c>
      <c r="F410">
        <v>4500</v>
      </c>
      <c r="G410">
        <v>700</v>
      </c>
      <c r="H410">
        <v>120</v>
      </c>
      <c r="I410">
        <v>800</v>
      </c>
      <c r="J410">
        <v>8000</v>
      </c>
      <c r="K410">
        <v>80000</v>
      </c>
      <c r="L410">
        <v>400</v>
      </c>
      <c r="M410">
        <v>4000</v>
      </c>
      <c r="N410">
        <v>40000</v>
      </c>
      <c r="O410">
        <v>200000</v>
      </c>
    </row>
    <row r="411" spans="1:15">
      <c r="A411">
        <v>410</v>
      </c>
      <c r="B411">
        <v>50</v>
      </c>
      <c r="C411">
        <v>150</v>
      </c>
      <c r="D411">
        <v>800</v>
      </c>
      <c r="E411">
        <v>40</v>
      </c>
      <c r="F411">
        <v>4500</v>
      </c>
      <c r="G411">
        <v>700</v>
      </c>
      <c r="H411">
        <v>120</v>
      </c>
      <c r="I411">
        <v>800</v>
      </c>
      <c r="J411">
        <v>8000</v>
      </c>
      <c r="K411">
        <v>80000</v>
      </c>
      <c r="L411">
        <v>400</v>
      </c>
      <c r="M411">
        <v>4000</v>
      </c>
      <c r="N411">
        <v>40000</v>
      </c>
      <c r="O411">
        <v>200000</v>
      </c>
    </row>
    <row r="412" spans="1:15">
      <c r="A412">
        <v>411</v>
      </c>
      <c r="B412">
        <v>50</v>
      </c>
      <c r="C412">
        <v>150</v>
      </c>
      <c r="D412">
        <v>800</v>
      </c>
      <c r="E412">
        <v>40</v>
      </c>
      <c r="F412">
        <v>4500</v>
      </c>
      <c r="G412">
        <v>710</v>
      </c>
      <c r="H412">
        <v>120</v>
      </c>
      <c r="I412">
        <v>800</v>
      </c>
      <c r="J412">
        <v>8000</v>
      </c>
      <c r="K412">
        <v>80000</v>
      </c>
      <c r="L412">
        <v>400</v>
      </c>
      <c r="M412">
        <v>4000</v>
      </c>
      <c r="N412">
        <v>40000</v>
      </c>
      <c r="O412">
        <v>200000</v>
      </c>
    </row>
    <row r="413" spans="1:15">
      <c r="A413">
        <v>412</v>
      </c>
      <c r="B413">
        <v>50</v>
      </c>
      <c r="C413">
        <v>150</v>
      </c>
      <c r="D413">
        <v>800</v>
      </c>
      <c r="E413">
        <v>40</v>
      </c>
      <c r="F413">
        <v>4500</v>
      </c>
      <c r="G413">
        <v>710</v>
      </c>
      <c r="H413">
        <v>120</v>
      </c>
      <c r="I413">
        <v>800</v>
      </c>
      <c r="J413">
        <v>8000</v>
      </c>
      <c r="K413">
        <v>80000</v>
      </c>
      <c r="L413">
        <v>400</v>
      </c>
      <c r="M413">
        <v>4000</v>
      </c>
      <c r="N413">
        <v>40000</v>
      </c>
      <c r="O413">
        <v>200000</v>
      </c>
    </row>
    <row r="414" spans="1:15">
      <c r="A414">
        <v>413</v>
      </c>
      <c r="B414">
        <v>50</v>
      </c>
      <c r="C414">
        <v>150</v>
      </c>
      <c r="D414">
        <v>800</v>
      </c>
      <c r="E414">
        <v>40</v>
      </c>
      <c r="F414">
        <v>4500</v>
      </c>
      <c r="G414">
        <v>710</v>
      </c>
      <c r="H414">
        <v>120</v>
      </c>
      <c r="I414">
        <v>800</v>
      </c>
      <c r="J414">
        <v>8000</v>
      </c>
      <c r="K414">
        <v>80000</v>
      </c>
      <c r="L414">
        <v>400</v>
      </c>
      <c r="M414">
        <v>4000</v>
      </c>
      <c r="N414">
        <v>40000</v>
      </c>
      <c r="O414">
        <v>200000</v>
      </c>
    </row>
    <row r="415" spans="1:15">
      <c r="A415">
        <v>414</v>
      </c>
      <c r="B415">
        <v>50</v>
      </c>
      <c r="C415">
        <v>150</v>
      </c>
      <c r="D415">
        <v>800</v>
      </c>
      <c r="E415">
        <v>40</v>
      </c>
      <c r="F415">
        <v>4500</v>
      </c>
      <c r="G415">
        <v>710</v>
      </c>
      <c r="H415">
        <v>120</v>
      </c>
      <c r="I415">
        <v>800</v>
      </c>
      <c r="J415">
        <v>8000</v>
      </c>
      <c r="K415">
        <v>80000</v>
      </c>
      <c r="L415">
        <v>400</v>
      </c>
      <c r="M415">
        <v>4000</v>
      </c>
      <c r="N415">
        <v>40000</v>
      </c>
      <c r="O415">
        <v>200000</v>
      </c>
    </row>
    <row r="416" spans="1:15">
      <c r="A416">
        <v>415</v>
      </c>
      <c r="B416">
        <v>50</v>
      </c>
      <c r="C416">
        <v>150</v>
      </c>
      <c r="D416">
        <v>800</v>
      </c>
      <c r="E416">
        <v>40</v>
      </c>
      <c r="F416">
        <v>4500</v>
      </c>
      <c r="G416">
        <v>710</v>
      </c>
      <c r="H416">
        <v>120</v>
      </c>
      <c r="I416">
        <v>800</v>
      </c>
      <c r="J416">
        <v>8000</v>
      </c>
      <c r="K416">
        <v>80000</v>
      </c>
      <c r="L416">
        <v>400</v>
      </c>
      <c r="M416">
        <v>4000</v>
      </c>
      <c r="N416">
        <v>40000</v>
      </c>
      <c r="O416">
        <v>200000</v>
      </c>
    </row>
    <row r="417" spans="1:15">
      <c r="A417">
        <v>416</v>
      </c>
      <c r="B417">
        <v>50</v>
      </c>
      <c r="C417">
        <v>150</v>
      </c>
      <c r="D417">
        <v>800</v>
      </c>
      <c r="E417">
        <v>40</v>
      </c>
      <c r="F417">
        <v>4500</v>
      </c>
      <c r="G417">
        <v>710</v>
      </c>
      <c r="H417">
        <v>120</v>
      </c>
      <c r="I417">
        <v>800</v>
      </c>
      <c r="J417">
        <v>8000</v>
      </c>
      <c r="K417">
        <v>80000</v>
      </c>
      <c r="L417">
        <v>400</v>
      </c>
      <c r="M417">
        <v>4000</v>
      </c>
      <c r="N417">
        <v>40000</v>
      </c>
      <c r="O417">
        <v>200000</v>
      </c>
    </row>
    <row r="418" spans="1:15">
      <c r="A418">
        <v>417</v>
      </c>
      <c r="B418">
        <v>50</v>
      </c>
      <c r="C418">
        <v>150</v>
      </c>
      <c r="D418">
        <v>800</v>
      </c>
      <c r="E418">
        <v>40</v>
      </c>
      <c r="F418">
        <v>4500</v>
      </c>
      <c r="G418">
        <v>710</v>
      </c>
      <c r="H418">
        <v>120</v>
      </c>
      <c r="I418">
        <v>800</v>
      </c>
      <c r="J418">
        <v>8000</v>
      </c>
      <c r="K418">
        <v>80000</v>
      </c>
      <c r="L418">
        <v>400</v>
      </c>
      <c r="M418">
        <v>4000</v>
      </c>
      <c r="N418">
        <v>40000</v>
      </c>
      <c r="O418">
        <v>200000</v>
      </c>
    </row>
    <row r="419" spans="1:15">
      <c r="A419">
        <v>418</v>
      </c>
      <c r="B419">
        <v>50</v>
      </c>
      <c r="C419">
        <v>150</v>
      </c>
      <c r="D419">
        <v>800</v>
      </c>
      <c r="E419">
        <v>40</v>
      </c>
      <c r="F419">
        <v>4500</v>
      </c>
      <c r="G419">
        <v>710</v>
      </c>
      <c r="H419">
        <v>120</v>
      </c>
      <c r="I419">
        <v>800</v>
      </c>
      <c r="J419">
        <v>8000</v>
      </c>
      <c r="K419">
        <v>80000</v>
      </c>
      <c r="L419">
        <v>400</v>
      </c>
      <c r="M419">
        <v>4000</v>
      </c>
      <c r="N419">
        <v>40000</v>
      </c>
      <c r="O419">
        <v>200000</v>
      </c>
    </row>
    <row r="420" spans="1:15">
      <c r="A420">
        <v>419</v>
      </c>
      <c r="B420">
        <v>50</v>
      </c>
      <c r="C420">
        <v>150</v>
      </c>
      <c r="D420">
        <v>800</v>
      </c>
      <c r="E420">
        <v>40</v>
      </c>
      <c r="F420">
        <v>4500</v>
      </c>
      <c r="G420">
        <v>710</v>
      </c>
      <c r="H420">
        <v>120</v>
      </c>
      <c r="I420">
        <v>800</v>
      </c>
      <c r="J420">
        <v>8000</v>
      </c>
      <c r="K420">
        <v>80000</v>
      </c>
      <c r="L420">
        <v>400</v>
      </c>
      <c r="M420">
        <v>4000</v>
      </c>
      <c r="N420">
        <v>40000</v>
      </c>
      <c r="O420">
        <v>200000</v>
      </c>
    </row>
    <row r="421" spans="1:15">
      <c r="A421">
        <v>420</v>
      </c>
      <c r="B421">
        <v>50</v>
      </c>
      <c r="C421">
        <v>150</v>
      </c>
      <c r="D421">
        <v>800</v>
      </c>
      <c r="E421">
        <v>40</v>
      </c>
      <c r="F421">
        <v>4600</v>
      </c>
      <c r="G421">
        <v>710</v>
      </c>
      <c r="H421">
        <v>120</v>
      </c>
      <c r="I421">
        <v>800</v>
      </c>
      <c r="J421">
        <v>8000</v>
      </c>
      <c r="K421">
        <v>80000</v>
      </c>
      <c r="L421">
        <v>400</v>
      </c>
      <c r="M421">
        <v>4000</v>
      </c>
      <c r="N421">
        <v>40000</v>
      </c>
      <c r="O421">
        <v>200000</v>
      </c>
    </row>
    <row r="422" spans="1:15">
      <c r="A422">
        <v>421</v>
      </c>
      <c r="B422">
        <v>50</v>
      </c>
      <c r="C422">
        <v>150</v>
      </c>
      <c r="D422">
        <v>800</v>
      </c>
      <c r="E422">
        <v>40</v>
      </c>
      <c r="F422">
        <v>4600</v>
      </c>
      <c r="G422">
        <v>720</v>
      </c>
      <c r="H422">
        <v>120</v>
      </c>
      <c r="I422">
        <v>800</v>
      </c>
      <c r="J422">
        <v>8000</v>
      </c>
      <c r="K422">
        <v>80000</v>
      </c>
      <c r="L422">
        <v>400</v>
      </c>
      <c r="M422">
        <v>4000</v>
      </c>
      <c r="N422">
        <v>40000</v>
      </c>
      <c r="O422">
        <v>200000</v>
      </c>
    </row>
    <row r="423" spans="1:15">
      <c r="A423">
        <v>422</v>
      </c>
      <c r="B423">
        <v>50</v>
      </c>
      <c r="C423">
        <v>150</v>
      </c>
      <c r="D423">
        <v>800</v>
      </c>
      <c r="E423">
        <v>40</v>
      </c>
      <c r="F423">
        <v>4600</v>
      </c>
      <c r="G423">
        <v>720</v>
      </c>
      <c r="H423">
        <v>120</v>
      </c>
      <c r="I423">
        <v>800</v>
      </c>
      <c r="J423">
        <v>8000</v>
      </c>
      <c r="K423">
        <v>80000</v>
      </c>
      <c r="L423">
        <v>400</v>
      </c>
      <c r="M423">
        <v>4000</v>
      </c>
      <c r="N423">
        <v>40000</v>
      </c>
      <c r="O423">
        <v>200000</v>
      </c>
    </row>
    <row r="424" spans="1:15">
      <c r="A424">
        <v>423</v>
      </c>
      <c r="B424">
        <v>50</v>
      </c>
      <c r="C424">
        <v>150</v>
      </c>
      <c r="D424">
        <v>800</v>
      </c>
      <c r="E424">
        <v>40</v>
      </c>
      <c r="F424">
        <v>4600</v>
      </c>
      <c r="G424">
        <v>720</v>
      </c>
      <c r="H424">
        <v>120</v>
      </c>
      <c r="I424">
        <v>800</v>
      </c>
      <c r="J424">
        <v>8000</v>
      </c>
      <c r="K424">
        <v>80000</v>
      </c>
      <c r="L424">
        <v>400</v>
      </c>
      <c r="M424">
        <v>4000</v>
      </c>
      <c r="N424">
        <v>40000</v>
      </c>
      <c r="O424">
        <v>200000</v>
      </c>
    </row>
    <row r="425" spans="1:15">
      <c r="A425">
        <v>424</v>
      </c>
      <c r="B425">
        <v>50</v>
      </c>
      <c r="C425">
        <v>150</v>
      </c>
      <c r="D425">
        <v>800</v>
      </c>
      <c r="E425">
        <v>40</v>
      </c>
      <c r="F425">
        <v>4600</v>
      </c>
      <c r="G425">
        <v>720</v>
      </c>
      <c r="H425">
        <v>120</v>
      </c>
      <c r="I425">
        <v>800</v>
      </c>
      <c r="J425">
        <v>8000</v>
      </c>
      <c r="K425">
        <v>80000</v>
      </c>
      <c r="L425">
        <v>400</v>
      </c>
      <c r="M425">
        <v>4000</v>
      </c>
      <c r="N425">
        <v>40000</v>
      </c>
      <c r="O425">
        <v>200000</v>
      </c>
    </row>
    <row r="426" spans="1:15">
      <c r="A426">
        <v>425</v>
      </c>
      <c r="B426">
        <v>50</v>
      </c>
      <c r="C426">
        <v>150</v>
      </c>
      <c r="D426">
        <v>800</v>
      </c>
      <c r="E426">
        <v>40</v>
      </c>
      <c r="F426">
        <v>4600</v>
      </c>
      <c r="G426">
        <v>720</v>
      </c>
      <c r="H426">
        <v>120</v>
      </c>
      <c r="I426">
        <v>800</v>
      </c>
      <c r="J426">
        <v>8000</v>
      </c>
      <c r="K426">
        <v>80000</v>
      </c>
      <c r="L426">
        <v>400</v>
      </c>
      <c r="M426">
        <v>4000</v>
      </c>
      <c r="N426">
        <v>40000</v>
      </c>
      <c r="O426">
        <v>200000</v>
      </c>
    </row>
    <row r="427" spans="1:15">
      <c r="A427">
        <v>426</v>
      </c>
      <c r="B427">
        <v>50</v>
      </c>
      <c r="C427">
        <v>150</v>
      </c>
      <c r="D427">
        <v>800</v>
      </c>
      <c r="E427">
        <v>40</v>
      </c>
      <c r="F427">
        <v>4600</v>
      </c>
      <c r="G427">
        <v>720</v>
      </c>
      <c r="H427">
        <v>120</v>
      </c>
      <c r="I427">
        <v>800</v>
      </c>
      <c r="J427">
        <v>8000</v>
      </c>
      <c r="K427">
        <v>80000</v>
      </c>
      <c r="L427">
        <v>400</v>
      </c>
      <c r="M427">
        <v>4000</v>
      </c>
      <c r="N427">
        <v>40000</v>
      </c>
      <c r="O427">
        <v>200000</v>
      </c>
    </row>
    <row r="428" spans="1:15">
      <c r="A428">
        <v>427</v>
      </c>
      <c r="B428">
        <v>50</v>
      </c>
      <c r="C428">
        <v>150</v>
      </c>
      <c r="D428">
        <v>800</v>
      </c>
      <c r="E428">
        <v>40</v>
      </c>
      <c r="F428">
        <v>4600</v>
      </c>
      <c r="G428">
        <v>720</v>
      </c>
      <c r="H428">
        <v>120</v>
      </c>
      <c r="I428">
        <v>800</v>
      </c>
      <c r="J428">
        <v>8000</v>
      </c>
      <c r="K428">
        <v>80000</v>
      </c>
      <c r="L428">
        <v>400</v>
      </c>
      <c r="M428">
        <v>4000</v>
      </c>
      <c r="N428">
        <v>40000</v>
      </c>
      <c r="O428">
        <v>200000</v>
      </c>
    </row>
    <row r="429" spans="1:15">
      <c r="A429">
        <v>428</v>
      </c>
      <c r="B429">
        <v>50</v>
      </c>
      <c r="C429">
        <v>150</v>
      </c>
      <c r="D429">
        <v>800</v>
      </c>
      <c r="E429">
        <v>40</v>
      </c>
      <c r="F429">
        <v>4600</v>
      </c>
      <c r="G429">
        <v>720</v>
      </c>
      <c r="H429">
        <v>120</v>
      </c>
      <c r="I429">
        <v>800</v>
      </c>
      <c r="J429">
        <v>8000</v>
      </c>
      <c r="K429">
        <v>80000</v>
      </c>
      <c r="L429">
        <v>400</v>
      </c>
      <c r="M429">
        <v>4000</v>
      </c>
      <c r="N429">
        <v>40000</v>
      </c>
      <c r="O429">
        <v>200000</v>
      </c>
    </row>
    <row r="430" spans="1:15">
      <c r="A430">
        <v>429</v>
      </c>
      <c r="B430">
        <v>50</v>
      </c>
      <c r="C430">
        <v>150</v>
      </c>
      <c r="D430">
        <v>800</v>
      </c>
      <c r="E430">
        <v>40</v>
      </c>
      <c r="F430">
        <v>4600</v>
      </c>
      <c r="G430">
        <v>720</v>
      </c>
      <c r="H430">
        <v>120</v>
      </c>
      <c r="I430">
        <v>800</v>
      </c>
      <c r="J430">
        <v>8000</v>
      </c>
      <c r="K430">
        <v>80000</v>
      </c>
      <c r="L430">
        <v>400</v>
      </c>
      <c r="M430">
        <v>4000</v>
      </c>
      <c r="N430">
        <v>40000</v>
      </c>
      <c r="O430">
        <v>200000</v>
      </c>
    </row>
    <row r="431" spans="1:15">
      <c r="A431">
        <v>430</v>
      </c>
      <c r="B431">
        <v>50</v>
      </c>
      <c r="C431">
        <v>150</v>
      </c>
      <c r="D431">
        <v>800</v>
      </c>
      <c r="E431">
        <v>40</v>
      </c>
      <c r="F431">
        <v>4600</v>
      </c>
      <c r="G431">
        <v>720</v>
      </c>
      <c r="H431">
        <v>120</v>
      </c>
      <c r="I431">
        <v>800</v>
      </c>
      <c r="J431">
        <v>8000</v>
      </c>
      <c r="K431">
        <v>80000</v>
      </c>
      <c r="L431">
        <v>400</v>
      </c>
      <c r="M431">
        <v>4000</v>
      </c>
      <c r="N431">
        <v>40000</v>
      </c>
      <c r="O431">
        <v>200000</v>
      </c>
    </row>
    <row r="432" spans="1:15">
      <c r="A432">
        <v>431</v>
      </c>
      <c r="B432">
        <v>50</v>
      </c>
      <c r="C432">
        <v>150</v>
      </c>
      <c r="D432">
        <v>800</v>
      </c>
      <c r="E432">
        <v>40</v>
      </c>
      <c r="F432">
        <v>4600</v>
      </c>
      <c r="G432">
        <v>730</v>
      </c>
      <c r="H432">
        <v>120</v>
      </c>
      <c r="I432">
        <v>800</v>
      </c>
      <c r="J432">
        <v>8000</v>
      </c>
      <c r="K432">
        <v>80000</v>
      </c>
      <c r="L432">
        <v>400</v>
      </c>
      <c r="M432">
        <v>4000</v>
      </c>
      <c r="N432">
        <v>40000</v>
      </c>
      <c r="O432">
        <v>200000</v>
      </c>
    </row>
    <row r="433" spans="1:15">
      <c r="A433">
        <v>432</v>
      </c>
      <c r="B433">
        <v>50</v>
      </c>
      <c r="C433">
        <v>150</v>
      </c>
      <c r="D433">
        <v>800</v>
      </c>
      <c r="E433">
        <v>40</v>
      </c>
      <c r="F433">
        <v>4600</v>
      </c>
      <c r="G433">
        <v>730</v>
      </c>
      <c r="H433">
        <v>120</v>
      </c>
      <c r="I433">
        <v>800</v>
      </c>
      <c r="J433">
        <v>8000</v>
      </c>
      <c r="K433">
        <v>80000</v>
      </c>
      <c r="L433">
        <v>400</v>
      </c>
      <c r="M433">
        <v>4000</v>
      </c>
      <c r="N433">
        <v>40000</v>
      </c>
      <c r="O433">
        <v>200000</v>
      </c>
    </row>
    <row r="434" spans="1:15">
      <c r="A434">
        <v>433</v>
      </c>
      <c r="B434">
        <v>50</v>
      </c>
      <c r="C434">
        <v>150</v>
      </c>
      <c r="D434">
        <v>800</v>
      </c>
      <c r="E434">
        <v>40</v>
      </c>
      <c r="F434">
        <v>4600</v>
      </c>
      <c r="G434">
        <v>730</v>
      </c>
      <c r="H434">
        <v>120</v>
      </c>
      <c r="I434">
        <v>800</v>
      </c>
      <c r="J434">
        <v>8000</v>
      </c>
      <c r="K434">
        <v>80000</v>
      </c>
      <c r="L434">
        <v>400</v>
      </c>
      <c r="M434">
        <v>4000</v>
      </c>
      <c r="N434">
        <v>40000</v>
      </c>
      <c r="O434">
        <v>200000</v>
      </c>
    </row>
    <row r="435" spans="1:15">
      <c r="A435">
        <v>434</v>
      </c>
      <c r="B435">
        <v>50</v>
      </c>
      <c r="C435">
        <v>150</v>
      </c>
      <c r="D435">
        <v>800</v>
      </c>
      <c r="E435">
        <v>40</v>
      </c>
      <c r="F435">
        <v>4600</v>
      </c>
      <c r="G435">
        <v>730</v>
      </c>
      <c r="H435">
        <v>120</v>
      </c>
      <c r="I435">
        <v>800</v>
      </c>
      <c r="J435">
        <v>8000</v>
      </c>
      <c r="K435">
        <v>80000</v>
      </c>
      <c r="L435">
        <v>400</v>
      </c>
      <c r="M435">
        <v>4000</v>
      </c>
      <c r="N435">
        <v>40000</v>
      </c>
      <c r="O435">
        <v>200000</v>
      </c>
    </row>
    <row r="436" spans="1:15">
      <c r="A436">
        <v>435</v>
      </c>
      <c r="B436">
        <v>50</v>
      </c>
      <c r="C436">
        <v>150</v>
      </c>
      <c r="D436">
        <v>800</v>
      </c>
      <c r="E436">
        <v>40</v>
      </c>
      <c r="F436">
        <v>4600</v>
      </c>
      <c r="G436">
        <v>730</v>
      </c>
      <c r="H436">
        <v>120</v>
      </c>
      <c r="I436">
        <v>800</v>
      </c>
      <c r="J436">
        <v>8000</v>
      </c>
      <c r="K436">
        <v>80000</v>
      </c>
      <c r="L436">
        <v>400</v>
      </c>
      <c r="M436">
        <v>4000</v>
      </c>
      <c r="N436">
        <v>40000</v>
      </c>
      <c r="O436">
        <v>200000</v>
      </c>
    </row>
    <row r="437" spans="1:15">
      <c r="A437">
        <v>436</v>
      </c>
      <c r="B437">
        <v>50</v>
      </c>
      <c r="C437">
        <v>150</v>
      </c>
      <c r="D437">
        <v>800</v>
      </c>
      <c r="E437">
        <v>40</v>
      </c>
      <c r="F437">
        <v>4600</v>
      </c>
      <c r="G437">
        <v>730</v>
      </c>
      <c r="H437">
        <v>120</v>
      </c>
      <c r="I437">
        <v>800</v>
      </c>
      <c r="J437">
        <v>8000</v>
      </c>
      <c r="K437">
        <v>80000</v>
      </c>
      <c r="L437">
        <v>400</v>
      </c>
      <c r="M437">
        <v>4000</v>
      </c>
      <c r="N437">
        <v>40000</v>
      </c>
      <c r="O437">
        <v>200000</v>
      </c>
    </row>
    <row r="438" spans="1:15">
      <c r="A438">
        <v>437</v>
      </c>
      <c r="B438">
        <v>50</v>
      </c>
      <c r="C438">
        <v>150</v>
      </c>
      <c r="D438">
        <v>800</v>
      </c>
      <c r="E438">
        <v>40</v>
      </c>
      <c r="F438">
        <v>4600</v>
      </c>
      <c r="G438">
        <v>730</v>
      </c>
      <c r="H438">
        <v>120</v>
      </c>
      <c r="I438">
        <v>800</v>
      </c>
      <c r="J438">
        <v>8000</v>
      </c>
      <c r="K438">
        <v>80000</v>
      </c>
      <c r="L438">
        <v>400</v>
      </c>
      <c r="M438">
        <v>4000</v>
      </c>
      <c r="N438">
        <v>40000</v>
      </c>
      <c r="O438">
        <v>200000</v>
      </c>
    </row>
    <row r="439" spans="1:15">
      <c r="A439">
        <v>438</v>
      </c>
      <c r="B439">
        <v>50</v>
      </c>
      <c r="C439">
        <v>150</v>
      </c>
      <c r="D439">
        <v>800</v>
      </c>
      <c r="E439">
        <v>40</v>
      </c>
      <c r="F439">
        <v>4600</v>
      </c>
      <c r="G439">
        <v>730</v>
      </c>
      <c r="H439">
        <v>120</v>
      </c>
      <c r="I439">
        <v>800</v>
      </c>
      <c r="J439">
        <v>8000</v>
      </c>
      <c r="K439">
        <v>80000</v>
      </c>
      <c r="L439">
        <v>400</v>
      </c>
      <c r="M439">
        <v>4000</v>
      </c>
      <c r="N439">
        <v>40000</v>
      </c>
      <c r="O439">
        <v>200000</v>
      </c>
    </row>
    <row r="440" spans="1:15">
      <c r="A440">
        <v>439</v>
      </c>
      <c r="B440">
        <v>50</v>
      </c>
      <c r="C440">
        <v>150</v>
      </c>
      <c r="D440">
        <v>800</v>
      </c>
      <c r="E440">
        <v>40</v>
      </c>
      <c r="F440">
        <v>4600</v>
      </c>
      <c r="G440">
        <v>730</v>
      </c>
      <c r="H440">
        <v>120</v>
      </c>
      <c r="I440">
        <v>800</v>
      </c>
      <c r="J440">
        <v>8000</v>
      </c>
      <c r="K440">
        <v>80000</v>
      </c>
      <c r="L440">
        <v>400</v>
      </c>
      <c r="M440">
        <v>4000</v>
      </c>
      <c r="N440">
        <v>40000</v>
      </c>
      <c r="O440">
        <v>200000</v>
      </c>
    </row>
    <row r="441" spans="1:15">
      <c r="A441">
        <v>440</v>
      </c>
      <c r="B441">
        <v>50</v>
      </c>
      <c r="C441">
        <v>150</v>
      </c>
      <c r="D441">
        <v>800</v>
      </c>
      <c r="E441">
        <v>40</v>
      </c>
      <c r="F441">
        <v>4700</v>
      </c>
      <c r="G441">
        <v>730</v>
      </c>
      <c r="H441">
        <v>120</v>
      </c>
      <c r="I441">
        <v>800</v>
      </c>
      <c r="J441">
        <v>8000</v>
      </c>
      <c r="K441">
        <v>80000</v>
      </c>
      <c r="L441">
        <v>400</v>
      </c>
      <c r="M441">
        <v>4000</v>
      </c>
      <c r="N441">
        <v>40000</v>
      </c>
      <c r="O441">
        <v>200000</v>
      </c>
    </row>
    <row r="442" spans="1:15">
      <c r="A442">
        <v>441</v>
      </c>
      <c r="B442">
        <v>50</v>
      </c>
      <c r="C442">
        <v>150</v>
      </c>
      <c r="D442">
        <v>800</v>
      </c>
      <c r="E442">
        <v>40</v>
      </c>
      <c r="F442">
        <v>4700</v>
      </c>
      <c r="G442">
        <v>740</v>
      </c>
      <c r="H442">
        <v>120</v>
      </c>
      <c r="I442">
        <v>800</v>
      </c>
      <c r="J442">
        <v>8000</v>
      </c>
      <c r="K442">
        <v>80000</v>
      </c>
      <c r="L442">
        <v>400</v>
      </c>
      <c r="M442">
        <v>4000</v>
      </c>
      <c r="N442">
        <v>40000</v>
      </c>
      <c r="O442">
        <v>200000</v>
      </c>
    </row>
    <row r="443" spans="1:15">
      <c r="A443">
        <v>442</v>
      </c>
      <c r="B443">
        <v>50</v>
      </c>
      <c r="C443">
        <v>150</v>
      </c>
      <c r="D443">
        <v>800</v>
      </c>
      <c r="E443">
        <v>40</v>
      </c>
      <c r="F443">
        <v>4700</v>
      </c>
      <c r="G443">
        <v>740</v>
      </c>
      <c r="H443">
        <v>120</v>
      </c>
      <c r="I443">
        <v>800</v>
      </c>
      <c r="J443">
        <v>8000</v>
      </c>
      <c r="K443">
        <v>80000</v>
      </c>
      <c r="L443">
        <v>400</v>
      </c>
      <c r="M443">
        <v>4000</v>
      </c>
      <c r="N443">
        <v>40000</v>
      </c>
      <c r="O443">
        <v>200000</v>
      </c>
    </row>
    <row r="444" spans="1:15">
      <c r="A444">
        <v>443</v>
      </c>
      <c r="B444">
        <v>50</v>
      </c>
      <c r="C444">
        <v>150</v>
      </c>
      <c r="D444">
        <v>800</v>
      </c>
      <c r="E444">
        <v>40</v>
      </c>
      <c r="F444">
        <v>4700</v>
      </c>
      <c r="G444">
        <v>740</v>
      </c>
      <c r="H444">
        <v>120</v>
      </c>
      <c r="I444">
        <v>800</v>
      </c>
      <c r="J444">
        <v>8000</v>
      </c>
      <c r="K444">
        <v>80000</v>
      </c>
      <c r="L444">
        <v>400</v>
      </c>
      <c r="M444">
        <v>4000</v>
      </c>
      <c r="N444">
        <v>40000</v>
      </c>
      <c r="O444">
        <v>200000</v>
      </c>
    </row>
    <row r="445" spans="1:15">
      <c r="A445">
        <v>444</v>
      </c>
      <c r="B445">
        <v>50</v>
      </c>
      <c r="C445">
        <v>150</v>
      </c>
      <c r="D445">
        <v>800</v>
      </c>
      <c r="E445">
        <v>40</v>
      </c>
      <c r="F445">
        <v>4700</v>
      </c>
      <c r="G445">
        <v>740</v>
      </c>
      <c r="H445">
        <v>120</v>
      </c>
      <c r="I445">
        <v>800</v>
      </c>
      <c r="J445">
        <v>8000</v>
      </c>
      <c r="K445">
        <v>80000</v>
      </c>
      <c r="L445">
        <v>400</v>
      </c>
      <c r="M445">
        <v>4000</v>
      </c>
      <c r="N445">
        <v>40000</v>
      </c>
      <c r="O445">
        <v>200000</v>
      </c>
    </row>
    <row r="446" spans="1:15">
      <c r="A446">
        <v>445</v>
      </c>
      <c r="B446">
        <v>50</v>
      </c>
      <c r="C446">
        <v>150</v>
      </c>
      <c r="D446">
        <v>800</v>
      </c>
      <c r="E446">
        <v>40</v>
      </c>
      <c r="F446">
        <v>4700</v>
      </c>
      <c r="G446">
        <v>740</v>
      </c>
      <c r="H446">
        <v>120</v>
      </c>
      <c r="I446">
        <v>800</v>
      </c>
      <c r="J446">
        <v>8000</v>
      </c>
      <c r="K446">
        <v>80000</v>
      </c>
      <c r="L446">
        <v>400</v>
      </c>
      <c r="M446">
        <v>4000</v>
      </c>
      <c r="N446">
        <v>40000</v>
      </c>
      <c r="O446">
        <v>200000</v>
      </c>
    </row>
    <row r="447" spans="1:15">
      <c r="A447">
        <v>446</v>
      </c>
      <c r="B447">
        <v>50</v>
      </c>
      <c r="C447">
        <v>150</v>
      </c>
      <c r="D447">
        <v>800</v>
      </c>
      <c r="E447">
        <v>40</v>
      </c>
      <c r="F447">
        <v>4700</v>
      </c>
      <c r="G447">
        <v>740</v>
      </c>
      <c r="H447">
        <v>120</v>
      </c>
      <c r="I447">
        <v>800</v>
      </c>
      <c r="J447">
        <v>8000</v>
      </c>
      <c r="K447">
        <v>80000</v>
      </c>
      <c r="L447">
        <v>400</v>
      </c>
      <c r="M447">
        <v>4000</v>
      </c>
      <c r="N447">
        <v>40000</v>
      </c>
      <c r="O447">
        <v>200000</v>
      </c>
    </row>
    <row r="448" spans="1:15">
      <c r="A448">
        <v>447</v>
      </c>
      <c r="B448">
        <v>50</v>
      </c>
      <c r="C448">
        <v>150</v>
      </c>
      <c r="D448">
        <v>800</v>
      </c>
      <c r="E448">
        <v>40</v>
      </c>
      <c r="F448">
        <v>4700</v>
      </c>
      <c r="G448">
        <v>740</v>
      </c>
      <c r="H448">
        <v>120</v>
      </c>
      <c r="I448">
        <v>800</v>
      </c>
      <c r="J448">
        <v>8000</v>
      </c>
      <c r="K448">
        <v>80000</v>
      </c>
      <c r="L448">
        <v>400</v>
      </c>
      <c r="M448">
        <v>4000</v>
      </c>
      <c r="N448">
        <v>40000</v>
      </c>
      <c r="O448">
        <v>200000</v>
      </c>
    </row>
    <row r="449" spans="1:15">
      <c r="A449">
        <v>448</v>
      </c>
      <c r="B449">
        <v>50</v>
      </c>
      <c r="C449">
        <v>150</v>
      </c>
      <c r="D449">
        <v>800</v>
      </c>
      <c r="E449">
        <v>40</v>
      </c>
      <c r="F449">
        <v>4700</v>
      </c>
      <c r="G449">
        <v>740</v>
      </c>
      <c r="H449">
        <v>120</v>
      </c>
      <c r="I449">
        <v>800</v>
      </c>
      <c r="J449">
        <v>8000</v>
      </c>
      <c r="K449">
        <v>80000</v>
      </c>
      <c r="L449">
        <v>400</v>
      </c>
      <c r="M449">
        <v>4000</v>
      </c>
      <c r="N449">
        <v>40000</v>
      </c>
      <c r="O449">
        <v>200000</v>
      </c>
    </row>
    <row r="450" spans="1:15">
      <c r="A450">
        <v>449</v>
      </c>
      <c r="B450">
        <v>50</v>
      </c>
      <c r="C450">
        <v>150</v>
      </c>
      <c r="D450">
        <v>800</v>
      </c>
      <c r="E450">
        <v>40</v>
      </c>
      <c r="F450">
        <v>4700</v>
      </c>
      <c r="G450">
        <v>740</v>
      </c>
      <c r="H450">
        <v>120</v>
      </c>
      <c r="I450">
        <v>800</v>
      </c>
      <c r="J450">
        <v>8000</v>
      </c>
      <c r="K450">
        <v>80000</v>
      </c>
      <c r="L450">
        <v>400</v>
      </c>
      <c r="M450">
        <v>4000</v>
      </c>
      <c r="N450">
        <v>40000</v>
      </c>
      <c r="O450">
        <v>200000</v>
      </c>
    </row>
    <row r="451" spans="1:15">
      <c r="A451">
        <v>450</v>
      </c>
      <c r="B451">
        <v>50</v>
      </c>
      <c r="C451">
        <v>150</v>
      </c>
      <c r="D451">
        <v>800</v>
      </c>
      <c r="E451">
        <v>40</v>
      </c>
      <c r="F451">
        <v>4700</v>
      </c>
      <c r="G451">
        <v>750</v>
      </c>
      <c r="H451">
        <v>120</v>
      </c>
      <c r="I451">
        <v>800</v>
      </c>
      <c r="J451">
        <v>8000</v>
      </c>
      <c r="K451">
        <v>80000</v>
      </c>
      <c r="L451">
        <v>400</v>
      </c>
      <c r="M451">
        <v>4000</v>
      </c>
      <c r="N451">
        <v>40000</v>
      </c>
      <c r="O451">
        <v>200000</v>
      </c>
    </row>
    <row r="452" spans="1:15">
      <c r="A452">
        <v>451</v>
      </c>
      <c r="B452">
        <v>50</v>
      </c>
      <c r="C452">
        <v>150</v>
      </c>
      <c r="D452">
        <v>800</v>
      </c>
      <c r="E452">
        <v>40</v>
      </c>
      <c r="F452">
        <v>4700</v>
      </c>
      <c r="G452">
        <v>750</v>
      </c>
      <c r="H452">
        <v>120</v>
      </c>
      <c r="I452">
        <v>800</v>
      </c>
      <c r="J452">
        <v>8000</v>
      </c>
      <c r="K452">
        <v>80000</v>
      </c>
      <c r="L452">
        <v>400</v>
      </c>
      <c r="M452">
        <v>4000</v>
      </c>
      <c r="N452">
        <v>40000</v>
      </c>
      <c r="O452">
        <v>200000</v>
      </c>
    </row>
    <row r="453" spans="1:15">
      <c r="A453">
        <v>452</v>
      </c>
      <c r="B453">
        <v>50</v>
      </c>
      <c r="C453">
        <v>150</v>
      </c>
      <c r="D453">
        <v>800</v>
      </c>
      <c r="E453">
        <v>40</v>
      </c>
      <c r="F453">
        <v>4700</v>
      </c>
      <c r="G453">
        <v>750</v>
      </c>
      <c r="H453">
        <v>120</v>
      </c>
      <c r="I453">
        <v>800</v>
      </c>
      <c r="J453">
        <v>8000</v>
      </c>
      <c r="K453">
        <v>80000</v>
      </c>
      <c r="L453">
        <v>400</v>
      </c>
      <c r="M453">
        <v>4000</v>
      </c>
      <c r="N453">
        <v>40000</v>
      </c>
      <c r="O453">
        <v>200000</v>
      </c>
    </row>
    <row r="454" spans="1:15">
      <c r="A454">
        <v>453</v>
      </c>
      <c r="B454">
        <v>50</v>
      </c>
      <c r="C454">
        <v>150</v>
      </c>
      <c r="D454">
        <v>800</v>
      </c>
      <c r="E454">
        <v>40</v>
      </c>
      <c r="F454">
        <v>4700</v>
      </c>
      <c r="G454">
        <v>750</v>
      </c>
      <c r="H454">
        <v>120</v>
      </c>
      <c r="I454">
        <v>800</v>
      </c>
      <c r="J454">
        <v>8000</v>
      </c>
      <c r="K454">
        <v>80000</v>
      </c>
      <c r="L454">
        <v>400</v>
      </c>
      <c r="M454">
        <v>4000</v>
      </c>
      <c r="N454">
        <v>40000</v>
      </c>
      <c r="O454">
        <v>200000</v>
      </c>
    </row>
    <row r="455" spans="1:15">
      <c r="A455">
        <v>454</v>
      </c>
      <c r="B455">
        <v>50</v>
      </c>
      <c r="C455">
        <v>150</v>
      </c>
      <c r="D455">
        <v>800</v>
      </c>
      <c r="E455">
        <v>40</v>
      </c>
      <c r="F455">
        <v>4700</v>
      </c>
      <c r="G455">
        <v>750</v>
      </c>
      <c r="H455">
        <v>120</v>
      </c>
      <c r="I455">
        <v>800</v>
      </c>
      <c r="J455">
        <v>8000</v>
      </c>
      <c r="K455">
        <v>80000</v>
      </c>
      <c r="L455">
        <v>400</v>
      </c>
      <c r="M455">
        <v>4000</v>
      </c>
      <c r="N455">
        <v>40000</v>
      </c>
      <c r="O455">
        <v>200000</v>
      </c>
    </row>
    <row r="456" spans="1:15">
      <c r="A456">
        <v>455</v>
      </c>
      <c r="B456">
        <v>50</v>
      </c>
      <c r="C456">
        <v>150</v>
      </c>
      <c r="D456">
        <v>800</v>
      </c>
      <c r="E456">
        <v>40</v>
      </c>
      <c r="F456">
        <v>4700</v>
      </c>
      <c r="G456">
        <v>750</v>
      </c>
      <c r="H456">
        <v>120</v>
      </c>
      <c r="I456">
        <v>800</v>
      </c>
      <c r="J456">
        <v>8000</v>
      </c>
      <c r="K456">
        <v>80000</v>
      </c>
      <c r="L456">
        <v>400</v>
      </c>
      <c r="M456">
        <v>4000</v>
      </c>
      <c r="N456">
        <v>40000</v>
      </c>
      <c r="O456">
        <v>200000</v>
      </c>
    </row>
    <row r="457" spans="1:15">
      <c r="A457">
        <v>456</v>
      </c>
      <c r="B457">
        <v>50</v>
      </c>
      <c r="C457">
        <v>150</v>
      </c>
      <c r="D457">
        <v>800</v>
      </c>
      <c r="E457">
        <v>40</v>
      </c>
      <c r="F457">
        <v>4700</v>
      </c>
      <c r="G457">
        <v>750</v>
      </c>
      <c r="H457">
        <v>120</v>
      </c>
      <c r="I457">
        <v>800</v>
      </c>
      <c r="J457">
        <v>8000</v>
      </c>
      <c r="K457">
        <v>80000</v>
      </c>
      <c r="L457">
        <v>400</v>
      </c>
      <c r="M457">
        <v>4000</v>
      </c>
      <c r="N457">
        <v>40000</v>
      </c>
      <c r="O457">
        <v>200000</v>
      </c>
    </row>
    <row r="458" spans="1:15">
      <c r="A458">
        <v>457</v>
      </c>
      <c r="B458">
        <v>50</v>
      </c>
      <c r="C458">
        <v>150</v>
      </c>
      <c r="D458">
        <v>800</v>
      </c>
      <c r="E458">
        <v>40</v>
      </c>
      <c r="F458">
        <v>4700</v>
      </c>
      <c r="G458">
        <v>750</v>
      </c>
      <c r="H458">
        <v>120</v>
      </c>
      <c r="I458">
        <v>800</v>
      </c>
      <c r="J458">
        <v>8000</v>
      </c>
      <c r="K458">
        <v>80000</v>
      </c>
      <c r="L458">
        <v>400</v>
      </c>
      <c r="M458">
        <v>4000</v>
      </c>
      <c r="N458">
        <v>40000</v>
      </c>
      <c r="O458">
        <v>200000</v>
      </c>
    </row>
    <row r="459" spans="1:15">
      <c r="A459">
        <v>458</v>
      </c>
      <c r="B459">
        <v>50</v>
      </c>
      <c r="C459">
        <v>150</v>
      </c>
      <c r="D459">
        <v>800</v>
      </c>
      <c r="E459">
        <v>40</v>
      </c>
      <c r="F459">
        <v>4700</v>
      </c>
      <c r="G459">
        <v>750</v>
      </c>
      <c r="H459">
        <v>120</v>
      </c>
      <c r="I459">
        <v>800</v>
      </c>
      <c r="J459">
        <v>8000</v>
      </c>
      <c r="K459">
        <v>80000</v>
      </c>
      <c r="L459">
        <v>400</v>
      </c>
      <c r="M459">
        <v>4000</v>
      </c>
      <c r="N459">
        <v>40000</v>
      </c>
      <c r="O459">
        <v>200000</v>
      </c>
    </row>
    <row r="460" spans="1:15">
      <c r="A460">
        <v>459</v>
      </c>
      <c r="B460">
        <v>50</v>
      </c>
      <c r="C460">
        <v>150</v>
      </c>
      <c r="D460">
        <v>800</v>
      </c>
      <c r="E460">
        <v>40</v>
      </c>
      <c r="F460">
        <v>4700</v>
      </c>
      <c r="G460">
        <v>750</v>
      </c>
      <c r="H460">
        <v>120</v>
      </c>
      <c r="I460">
        <v>800</v>
      </c>
      <c r="J460">
        <v>8000</v>
      </c>
      <c r="K460">
        <v>80000</v>
      </c>
      <c r="L460">
        <v>400</v>
      </c>
      <c r="M460">
        <v>4000</v>
      </c>
      <c r="N460">
        <v>40000</v>
      </c>
      <c r="O460">
        <v>200000</v>
      </c>
    </row>
    <row r="461" spans="1:15">
      <c r="A461">
        <v>460</v>
      </c>
      <c r="B461">
        <v>50</v>
      </c>
      <c r="C461">
        <v>150</v>
      </c>
      <c r="D461">
        <v>800</v>
      </c>
      <c r="E461">
        <v>40</v>
      </c>
      <c r="F461">
        <v>4800</v>
      </c>
      <c r="G461">
        <v>750</v>
      </c>
      <c r="H461">
        <v>120</v>
      </c>
      <c r="I461">
        <v>800</v>
      </c>
      <c r="J461">
        <v>8000</v>
      </c>
      <c r="K461">
        <v>80000</v>
      </c>
      <c r="L461">
        <v>400</v>
      </c>
      <c r="M461">
        <v>4000</v>
      </c>
      <c r="N461">
        <v>40000</v>
      </c>
      <c r="O461">
        <v>200000</v>
      </c>
    </row>
    <row r="462" spans="1:15">
      <c r="A462">
        <v>461</v>
      </c>
      <c r="B462">
        <v>50</v>
      </c>
      <c r="C462">
        <v>150</v>
      </c>
      <c r="D462">
        <v>800</v>
      </c>
      <c r="E462">
        <v>40</v>
      </c>
      <c r="F462">
        <v>4800</v>
      </c>
      <c r="G462">
        <v>750</v>
      </c>
      <c r="H462">
        <v>120</v>
      </c>
      <c r="I462">
        <v>800</v>
      </c>
      <c r="J462">
        <v>8000</v>
      </c>
      <c r="K462">
        <v>80000</v>
      </c>
      <c r="L462">
        <v>400</v>
      </c>
      <c r="M462">
        <v>4000</v>
      </c>
      <c r="N462">
        <v>40000</v>
      </c>
      <c r="O462">
        <v>200000</v>
      </c>
    </row>
    <row r="463" spans="1:15">
      <c r="A463">
        <v>462</v>
      </c>
      <c r="B463">
        <v>50</v>
      </c>
      <c r="C463">
        <v>150</v>
      </c>
      <c r="D463">
        <v>800</v>
      </c>
      <c r="E463">
        <v>40</v>
      </c>
      <c r="F463">
        <v>4800</v>
      </c>
      <c r="G463">
        <v>760</v>
      </c>
      <c r="H463">
        <v>120</v>
      </c>
      <c r="I463">
        <v>800</v>
      </c>
      <c r="J463">
        <v>8000</v>
      </c>
      <c r="K463">
        <v>80000</v>
      </c>
      <c r="L463">
        <v>400</v>
      </c>
      <c r="M463">
        <v>4000</v>
      </c>
      <c r="N463">
        <v>40000</v>
      </c>
      <c r="O463">
        <v>200000</v>
      </c>
    </row>
    <row r="464" spans="1:15">
      <c r="A464">
        <v>463</v>
      </c>
      <c r="B464">
        <v>50</v>
      </c>
      <c r="C464">
        <v>150</v>
      </c>
      <c r="D464">
        <v>800</v>
      </c>
      <c r="E464">
        <v>40</v>
      </c>
      <c r="F464">
        <v>4800</v>
      </c>
      <c r="G464">
        <v>760</v>
      </c>
      <c r="H464">
        <v>120</v>
      </c>
      <c r="I464">
        <v>800</v>
      </c>
      <c r="J464">
        <v>8000</v>
      </c>
      <c r="K464">
        <v>80000</v>
      </c>
      <c r="L464">
        <v>400</v>
      </c>
      <c r="M464">
        <v>4000</v>
      </c>
      <c r="N464">
        <v>40000</v>
      </c>
      <c r="O464">
        <v>200000</v>
      </c>
    </row>
    <row r="465" spans="1:15">
      <c r="A465">
        <v>464</v>
      </c>
      <c r="B465">
        <v>50</v>
      </c>
      <c r="C465">
        <v>150</v>
      </c>
      <c r="D465">
        <v>800</v>
      </c>
      <c r="E465">
        <v>40</v>
      </c>
      <c r="F465">
        <v>4800</v>
      </c>
      <c r="G465">
        <v>760</v>
      </c>
      <c r="H465">
        <v>120</v>
      </c>
      <c r="I465">
        <v>800</v>
      </c>
      <c r="J465">
        <v>8000</v>
      </c>
      <c r="K465">
        <v>80000</v>
      </c>
      <c r="L465">
        <v>400</v>
      </c>
      <c r="M465">
        <v>4000</v>
      </c>
      <c r="N465">
        <v>40000</v>
      </c>
      <c r="O465">
        <v>200000</v>
      </c>
    </row>
    <row r="466" spans="1:15">
      <c r="A466">
        <v>465</v>
      </c>
      <c r="B466">
        <v>50</v>
      </c>
      <c r="C466">
        <v>150</v>
      </c>
      <c r="D466">
        <v>800</v>
      </c>
      <c r="E466">
        <v>40</v>
      </c>
      <c r="F466">
        <v>4800</v>
      </c>
      <c r="G466">
        <v>760</v>
      </c>
      <c r="H466">
        <v>120</v>
      </c>
      <c r="I466">
        <v>800</v>
      </c>
      <c r="J466">
        <v>8000</v>
      </c>
      <c r="K466">
        <v>80000</v>
      </c>
      <c r="L466">
        <v>400</v>
      </c>
      <c r="M466">
        <v>4000</v>
      </c>
      <c r="N466">
        <v>40000</v>
      </c>
      <c r="O466">
        <v>200000</v>
      </c>
    </row>
    <row r="467" spans="1:15">
      <c r="A467">
        <v>466</v>
      </c>
      <c r="B467">
        <v>50</v>
      </c>
      <c r="C467">
        <v>150</v>
      </c>
      <c r="D467">
        <v>800</v>
      </c>
      <c r="E467">
        <v>40</v>
      </c>
      <c r="F467">
        <v>4800</v>
      </c>
      <c r="G467">
        <v>760</v>
      </c>
      <c r="H467">
        <v>120</v>
      </c>
      <c r="I467">
        <v>800</v>
      </c>
      <c r="J467">
        <v>8000</v>
      </c>
      <c r="K467">
        <v>80000</v>
      </c>
      <c r="L467">
        <v>400</v>
      </c>
      <c r="M467">
        <v>4000</v>
      </c>
      <c r="N467">
        <v>40000</v>
      </c>
      <c r="O467">
        <v>200000</v>
      </c>
    </row>
    <row r="468" spans="1:15">
      <c r="A468">
        <v>467</v>
      </c>
      <c r="B468">
        <v>50</v>
      </c>
      <c r="C468">
        <v>150</v>
      </c>
      <c r="D468">
        <v>800</v>
      </c>
      <c r="E468">
        <v>40</v>
      </c>
      <c r="F468">
        <v>4800</v>
      </c>
      <c r="G468">
        <v>760</v>
      </c>
      <c r="H468">
        <v>120</v>
      </c>
      <c r="I468">
        <v>800</v>
      </c>
      <c r="J468">
        <v>8000</v>
      </c>
      <c r="K468">
        <v>80000</v>
      </c>
      <c r="L468">
        <v>400</v>
      </c>
      <c r="M468">
        <v>4000</v>
      </c>
      <c r="N468">
        <v>40000</v>
      </c>
      <c r="O468">
        <v>200000</v>
      </c>
    </row>
    <row r="469" spans="1:15">
      <c r="A469">
        <v>468</v>
      </c>
      <c r="B469">
        <v>50</v>
      </c>
      <c r="C469">
        <v>150</v>
      </c>
      <c r="D469">
        <v>800</v>
      </c>
      <c r="E469">
        <v>40</v>
      </c>
      <c r="F469">
        <v>4800</v>
      </c>
      <c r="G469">
        <v>760</v>
      </c>
      <c r="H469">
        <v>120</v>
      </c>
      <c r="I469">
        <v>800</v>
      </c>
      <c r="J469">
        <v>8000</v>
      </c>
      <c r="K469">
        <v>80000</v>
      </c>
      <c r="L469">
        <v>400</v>
      </c>
      <c r="M469">
        <v>4000</v>
      </c>
      <c r="N469">
        <v>40000</v>
      </c>
      <c r="O469">
        <v>200000</v>
      </c>
    </row>
    <row r="470" spans="1:15">
      <c r="A470">
        <v>469</v>
      </c>
      <c r="B470">
        <v>50</v>
      </c>
      <c r="C470">
        <v>150</v>
      </c>
      <c r="D470">
        <v>800</v>
      </c>
      <c r="E470">
        <v>40</v>
      </c>
      <c r="F470">
        <v>4800</v>
      </c>
      <c r="G470">
        <v>760</v>
      </c>
      <c r="H470">
        <v>120</v>
      </c>
      <c r="I470">
        <v>800</v>
      </c>
      <c r="J470">
        <v>8000</v>
      </c>
      <c r="K470">
        <v>80000</v>
      </c>
      <c r="L470">
        <v>400</v>
      </c>
      <c r="M470">
        <v>4000</v>
      </c>
      <c r="N470">
        <v>40000</v>
      </c>
      <c r="O470">
        <v>200000</v>
      </c>
    </row>
    <row r="471" spans="1:15">
      <c r="A471">
        <v>470</v>
      </c>
      <c r="B471">
        <v>50</v>
      </c>
      <c r="C471">
        <v>150</v>
      </c>
      <c r="D471">
        <v>800</v>
      </c>
      <c r="E471">
        <v>40</v>
      </c>
      <c r="F471">
        <v>4800</v>
      </c>
      <c r="G471">
        <v>760</v>
      </c>
      <c r="H471">
        <v>120</v>
      </c>
      <c r="I471">
        <v>800</v>
      </c>
      <c r="J471">
        <v>8000</v>
      </c>
      <c r="K471">
        <v>80000</v>
      </c>
      <c r="L471">
        <v>400</v>
      </c>
      <c r="M471">
        <v>4000</v>
      </c>
      <c r="N471">
        <v>40000</v>
      </c>
      <c r="O471">
        <v>200000</v>
      </c>
    </row>
    <row r="472" spans="1:15">
      <c r="A472">
        <v>471</v>
      </c>
      <c r="B472">
        <v>50</v>
      </c>
      <c r="C472">
        <v>150</v>
      </c>
      <c r="D472">
        <v>800</v>
      </c>
      <c r="E472">
        <v>40</v>
      </c>
      <c r="F472">
        <v>4800</v>
      </c>
      <c r="G472">
        <v>760</v>
      </c>
      <c r="H472">
        <v>120</v>
      </c>
      <c r="I472">
        <v>800</v>
      </c>
      <c r="J472">
        <v>8000</v>
      </c>
      <c r="K472">
        <v>80000</v>
      </c>
      <c r="L472">
        <v>400</v>
      </c>
      <c r="M472">
        <v>4000</v>
      </c>
      <c r="N472">
        <v>40000</v>
      </c>
      <c r="O472">
        <v>200000</v>
      </c>
    </row>
    <row r="473" spans="1:15">
      <c r="A473">
        <v>472</v>
      </c>
      <c r="B473">
        <v>50</v>
      </c>
      <c r="C473">
        <v>150</v>
      </c>
      <c r="D473">
        <v>800</v>
      </c>
      <c r="E473">
        <v>40</v>
      </c>
      <c r="F473">
        <v>4800</v>
      </c>
      <c r="G473">
        <v>770</v>
      </c>
      <c r="H473">
        <v>120</v>
      </c>
      <c r="I473">
        <v>800</v>
      </c>
      <c r="J473">
        <v>8000</v>
      </c>
      <c r="K473">
        <v>80000</v>
      </c>
      <c r="L473">
        <v>400</v>
      </c>
      <c r="M473">
        <v>4000</v>
      </c>
      <c r="N473">
        <v>40000</v>
      </c>
      <c r="O473">
        <v>200000</v>
      </c>
    </row>
    <row r="474" spans="1:15">
      <c r="A474">
        <v>473</v>
      </c>
      <c r="B474">
        <v>50</v>
      </c>
      <c r="C474">
        <v>150</v>
      </c>
      <c r="D474">
        <v>800</v>
      </c>
      <c r="E474">
        <v>40</v>
      </c>
      <c r="F474">
        <v>4800</v>
      </c>
      <c r="G474">
        <v>770</v>
      </c>
      <c r="H474">
        <v>120</v>
      </c>
      <c r="I474">
        <v>800</v>
      </c>
      <c r="J474">
        <v>8000</v>
      </c>
      <c r="K474">
        <v>80000</v>
      </c>
      <c r="L474">
        <v>400</v>
      </c>
      <c r="M474">
        <v>4000</v>
      </c>
      <c r="N474">
        <v>40000</v>
      </c>
      <c r="O474">
        <v>200000</v>
      </c>
    </row>
    <row r="475" spans="1:15">
      <c r="A475">
        <v>474</v>
      </c>
      <c r="B475">
        <v>50</v>
      </c>
      <c r="C475">
        <v>150</v>
      </c>
      <c r="D475">
        <v>800</v>
      </c>
      <c r="E475">
        <v>40</v>
      </c>
      <c r="F475">
        <v>4800</v>
      </c>
      <c r="G475">
        <v>770</v>
      </c>
      <c r="H475">
        <v>120</v>
      </c>
      <c r="I475">
        <v>800</v>
      </c>
      <c r="J475">
        <v>8000</v>
      </c>
      <c r="K475">
        <v>80000</v>
      </c>
      <c r="L475">
        <v>400</v>
      </c>
      <c r="M475">
        <v>4000</v>
      </c>
      <c r="N475">
        <v>40000</v>
      </c>
      <c r="O475">
        <v>200000</v>
      </c>
    </row>
    <row r="476" spans="1:15">
      <c r="A476">
        <v>475</v>
      </c>
      <c r="B476">
        <v>50</v>
      </c>
      <c r="C476">
        <v>150</v>
      </c>
      <c r="D476">
        <v>800</v>
      </c>
      <c r="E476">
        <v>40</v>
      </c>
      <c r="F476">
        <v>4800</v>
      </c>
      <c r="G476">
        <v>770</v>
      </c>
      <c r="H476">
        <v>120</v>
      </c>
      <c r="I476">
        <v>800</v>
      </c>
      <c r="J476">
        <v>8000</v>
      </c>
      <c r="K476">
        <v>80000</v>
      </c>
      <c r="L476">
        <v>400</v>
      </c>
      <c r="M476">
        <v>4000</v>
      </c>
      <c r="N476">
        <v>40000</v>
      </c>
      <c r="O476">
        <v>200000</v>
      </c>
    </row>
    <row r="477" spans="1:15">
      <c r="A477">
        <v>476</v>
      </c>
      <c r="B477">
        <v>50</v>
      </c>
      <c r="C477">
        <v>150</v>
      </c>
      <c r="D477">
        <v>800</v>
      </c>
      <c r="E477">
        <v>40</v>
      </c>
      <c r="F477">
        <v>4800</v>
      </c>
      <c r="G477">
        <v>770</v>
      </c>
      <c r="H477">
        <v>120</v>
      </c>
      <c r="I477">
        <v>800</v>
      </c>
      <c r="J477">
        <v>8000</v>
      </c>
      <c r="K477">
        <v>80000</v>
      </c>
      <c r="L477">
        <v>400</v>
      </c>
      <c r="M477">
        <v>4000</v>
      </c>
      <c r="N477">
        <v>40000</v>
      </c>
      <c r="O477">
        <v>200000</v>
      </c>
    </row>
    <row r="478" spans="1:15">
      <c r="A478">
        <v>477</v>
      </c>
      <c r="B478">
        <v>50</v>
      </c>
      <c r="C478">
        <v>150</v>
      </c>
      <c r="D478">
        <v>800</v>
      </c>
      <c r="E478">
        <v>40</v>
      </c>
      <c r="F478">
        <v>4800</v>
      </c>
      <c r="G478">
        <v>770</v>
      </c>
      <c r="H478">
        <v>120</v>
      </c>
      <c r="I478">
        <v>800</v>
      </c>
      <c r="J478">
        <v>8000</v>
      </c>
      <c r="K478">
        <v>80000</v>
      </c>
      <c r="L478">
        <v>400</v>
      </c>
      <c r="M478">
        <v>4000</v>
      </c>
      <c r="N478">
        <v>40000</v>
      </c>
      <c r="O478">
        <v>200000</v>
      </c>
    </row>
    <row r="479" spans="1:15">
      <c r="A479">
        <v>478</v>
      </c>
      <c r="B479">
        <v>50</v>
      </c>
      <c r="C479">
        <v>150</v>
      </c>
      <c r="D479">
        <v>800</v>
      </c>
      <c r="E479">
        <v>40</v>
      </c>
      <c r="F479">
        <v>4800</v>
      </c>
      <c r="G479">
        <v>770</v>
      </c>
      <c r="H479">
        <v>120</v>
      </c>
      <c r="I479">
        <v>800</v>
      </c>
      <c r="J479">
        <v>8000</v>
      </c>
      <c r="K479">
        <v>80000</v>
      </c>
      <c r="L479">
        <v>400</v>
      </c>
      <c r="M479">
        <v>4000</v>
      </c>
      <c r="N479">
        <v>40000</v>
      </c>
      <c r="O479">
        <v>200000</v>
      </c>
    </row>
    <row r="480" spans="1:15">
      <c r="A480">
        <v>479</v>
      </c>
      <c r="B480">
        <v>50</v>
      </c>
      <c r="C480">
        <v>150</v>
      </c>
      <c r="D480">
        <v>800</v>
      </c>
      <c r="E480">
        <v>40</v>
      </c>
      <c r="F480">
        <v>4800</v>
      </c>
      <c r="G480">
        <v>770</v>
      </c>
      <c r="H480">
        <v>120</v>
      </c>
      <c r="I480">
        <v>800</v>
      </c>
      <c r="J480">
        <v>8000</v>
      </c>
      <c r="K480">
        <v>80000</v>
      </c>
      <c r="L480">
        <v>400</v>
      </c>
      <c r="M480">
        <v>4000</v>
      </c>
      <c r="N480">
        <v>40000</v>
      </c>
      <c r="O480">
        <v>200000</v>
      </c>
    </row>
    <row r="481" spans="1:15">
      <c r="A481">
        <v>480</v>
      </c>
      <c r="B481">
        <v>50</v>
      </c>
      <c r="C481">
        <v>150</v>
      </c>
      <c r="D481">
        <v>800</v>
      </c>
      <c r="E481">
        <v>40</v>
      </c>
      <c r="F481">
        <v>4900</v>
      </c>
      <c r="G481">
        <v>770</v>
      </c>
      <c r="H481">
        <v>120</v>
      </c>
      <c r="I481">
        <v>800</v>
      </c>
      <c r="J481">
        <v>8000</v>
      </c>
      <c r="K481">
        <v>80000</v>
      </c>
      <c r="L481">
        <v>400</v>
      </c>
      <c r="M481">
        <v>4000</v>
      </c>
      <c r="N481">
        <v>40000</v>
      </c>
      <c r="O481">
        <v>200000</v>
      </c>
    </row>
    <row r="482" spans="1:15">
      <c r="A482">
        <v>481</v>
      </c>
      <c r="B482">
        <v>50</v>
      </c>
      <c r="C482">
        <v>150</v>
      </c>
      <c r="D482">
        <v>800</v>
      </c>
      <c r="E482">
        <v>40</v>
      </c>
      <c r="F482">
        <v>4900</v>
      </c>
      <c r="G482">
        <v>770</v>
      </c>
      <c r="H482">
        <v>120</v>
      </c>
      <c r="I482">
        <v>800</v>
      </c>
      <c r="J482">
        <v>8000</v>
      </c>
      <c r="K482">
        <v>80000</v>
      </c>
      <c r="L482">
        <v>400</v>
      </c>
      <c r="M482">
        <v>4000</v>
      </c>
      <c r="N482">
        <v>40000</v>
      </c>
      <c r="O482">
        <v>200000</v>
      </c>
    </row>
    <row r="483" spans="1:15">
      <c r="A483">
        <v>482</v>
      </c>
      <c r="B483">
        <v>50</v>
      </c>
      <c r="C483">
        <v>150</v>
      </c>
      <c r="D483">
        <v>800</v>
      </c>
      <c r="E483">
        <v>40</v>
      </c>
      <c r="F483">
        <v>4900</v>
      </c>
      <c r="G483">
        <v>780</v>
      </c>
      <c r="H483">
        <v>120</v>
      </c>
      <c r="I483">
        <v>800</v>
      </c>
      <c r="J483">
        <v>8000</v>
      </c>
      <c r="K483">
        <v>80000</v>
      </c>
      <c r="L483">
        <v>400</v>
      </c>
      <c r="M483">
        <v>4000</v>
      </c>
      <c r="N483">
        <v>40000</v>
      </c>
      <c r="O483">
        <v>200000</v>
      </c>
    </row>
    <row r="484" spans="1:15">
      <c r="A484">
        <v>483</v>
      </c>
      <c r="B484">
        <v>50</v>
      </c>
      <c r="C484">
        <v>150</v>
      </c>
      <c r="D484">
        <v>800</v>
      </c>
      <c r="E484">
        <v>40</v>
      </c>
      <c r="F484">
        <v>4900</v>
      </c>
      <c r="G484">
        <v>780</v>
      </c>
      <c r="H484">
        <v>120</v>
      </c>
      <c r="I484">
        <v>800</v>
      </c>
      <c r="J484">
        <v>8000</v>
      </c>
      <c r="K484">
        <v>80000</v>
      </c>
      <c r="L484">
        <v>400</v>
      </c>
      <c r="M484">
        <v>4000</v>
      </c>
      <c r="N484">
        <v>40000</v>
      </c>
      <c r="O484">
        <v>200000</v>
      </c>
    </row>
    <row r="485" spans="1:15">
      <c r="A485">
        <v>484</v>
      </c>
      <c r="B485">
        <v>50</v>
      </c>
      <c r="C485">
        <v>150</v>
      </c>
      <c r="D485">
        <v>800</v>
      </c>
      <c r="E485">
        <v>40</v>
      </c>
      <c r="F485">
        <v>4900</v>
      </c>
      <c r="G485">
        <v>780</v>
      </c>
      <c r="H485">
        <v>120</v>
      </c>
      <c r="I485">
        <v>800</v>
      </c>
      <c r="J485">
        <v>8000</v>
      </c>
      <c r="K485">
        <v>80000</v>
      </c>
      <c r="L485">
        <v>400</v>
      </c>
      <c r="M485">
        <v>4000</v>
      </c>
      <c r="N485">
        <v>40000</v>
      </c>
      <c r="O485">
        <v>200000</v>
      </c>
    </row>
    <row r="486" spans="1:15">
      <c r="A486">
        <v>485</v>
      </c>
      <c r="B486">
        <v>50</v>
      </c>
      <c r="C486">
        <v>150</v>
      </c>
      <c r="D486">
        <v>800</v>
      </c>
      <c r="E486">
        <v>40</v>
      </c>
      <c r="F486">
        <v>4900</v>
      </c>
      <c r="G486">
        <v>780</v>
      </c>
      <c r="H486">
        <v>120</v>
      </c>
      <c r="I486">
        <v>800</v>
      </c>
      <c r="J486">
        <v>8000</v>
      </c>
      <c r="K486">
        <v>80000</v>
      </c>
      <c r="L486">
        <v>400</v>
      </c>
      <c r="M486">
        <v>4000</v>
      </c>
      <c r="N486">
        <v>40000</v>
      </c>
      <c r="O486">
        <v>200000</v>
      </c>
    </row>
    <row r="487" spans="1:15">
      <c r="A487">
        <v>486</v>
      </c>
      <c r="B487">
        <v>50</v>
      </c>
      <c r="C487">
        <v>150</v>
      </c>
      <c r="D487">
        <v>800</v>
      </c>
      <c r="E487">
        <v>40</v>
      </c>
      <c r="F487">
        <v>4900</v>
      </c>
      <c r="G487">
        <v>780</v>
      </c>
      <c r="H487">
        <v>120</v>
      </c>
      <c r="I487">
        <v>800</v>
      </c>
      <c r="J487">
        <v>8000</v>
      </c>
      <c r="K487">
        <v>80000</v>
      </c>
      <c r="L487">
        <v>400</v>
      </c>
      <c r="M487">
        <v>4000</v>
      </c>
      <c r="N487">
        <v>40000</v>
      </c>
      <c r="O487">
        <v>200000</v>
      </c>
    </row>
    <row r="488" spans="1:15">
      <c r="A488">
        <v>487</v>
      </c>
      <c r="B488">
        <v>50</v>
      </c>
      <c r="C488">
        <v>150</v>
      </c>
      <c r="D488">
        <v>800</v>
      </c>
      <c r="E488">
        <v>40</v>
      </c>
      <c r="F488">
        <v>4900</v>
      </c>
      <c r="G488">
        <v>780</v>
      </c>
      <c r="H488">
        <v>120</v>
      </c>
      <c r="I488">
        <v>800</v>
      </c>
      <c r="J488">
        <v>8000</v>
      </c>
      <c r="K488">
        <v>80000</v>
      </c>
      <c r="L488">
        <v>400</v>
      </c>
      <c r="M488">
        <v>4000</v>
      </c>
      <c r="N488">
        <v>40000</v>
      </c>
      <c r="O488">
        <v>200000</v>
      </c>
    </row>
    <row r="489" spans="1:15">
      <c r="A489">
        <v>488</v>
      </c>
      <c r="B489">
        <v>50</v>
      </c>
      <c r="C489">
        <v>150</v>
      </c>
      <c r="D489">
        <v>800</v>
      </c>
      <c r="E489">
        <v>40</v>
      </c>
      <c r="F489">
        <v>4900</v>
      </c>
      <c r="G489">
        <v>780</v>
      </c>
      <c r="H489">
        <v>120</v>
      </c>
      <c r="I489">
        <v>800</v>
      </c>
      <c r="J489">
        <v>8000</v>
      </c>
      <c r="K489">
        <v>80000</v>
      </c>
      <c r="L489">
        <v>400</v>
      </c>
      <c r="M489">
        <v>4000</v>
      </c>
      <c r="N489">
        <v>40000</v>
      </c>
      <c r="O489">
        <v>200000</v>
      </c>
    </row>
    <row r="490" spans="1:15">
      <c r="A490">
        <v>489</v>
      </c>
      <c r="B490">
        <v>50</v>
      </c>
      <c r="C490">
        <v>150</v>
      </c>
      <c r="D490">
        <v>800</v>
      </c>
      <c r="E490">
        <v>40</v>
      </c>
      <c r="F490">
        <v>4900</v>
      </c>
      <c r="G490">
        <v>780</v>
      </c>
      <c r="H490">
        <v>120</v>
      </c>
      <c r="I490">
        <v>800</v>
      </c>
      <c r="J490">
        <v>8000</v>
      </c>
      <c r="K490">
        <v>80000</v>
      </c>
      <c r="L490">
        <v>400</v>
      </c>
      <c r="M490">
        <v>4000</v>
      </c>
      <c r="N490">
        <v>40000</v>
      </c>
      <c r="O490">
        <v>200000</v>
      </c>
    </row>
    <row r="491" spans="1:15">
      <c r="A491">
        <v>490</v>
      </c>
      <c r="B491">
        <v>50</v>
      </c>
      <c r="C491">
        <v>150</v>
      </c>
      <c r="D491">
        <v>800</v>
      </c>
      <c r="E491">
        <v>40</v>
      </c>
      <c r="F491">
        <v>4900</v>
      </c>
      <c r="G491">
        <v>780</v>
      </c>
      <c r="H491">
        <v>120</v>
      </c>
      <c r="I491">
        <v>800</v>
      </c>
      <c r="J491">
        <v>8000</v>
      </c>
      <c r="K491">
        <v>80000</v>
      </c>
      <c r="L491">
        <v>400</v>
      </c>
      <c r="M491">
        <v>4000</v>
      </c>
      <c r="N491">
        <v>40000</v>
      </c>
      <c r="O491">
        <v>200000</v>
      </c>
    </row>
    <row r="492" spans="1:15">
      <c r="A492">
        <v>491</v>
      </c>
      <c r="B492">
        <v>50</v>
      </c>
      <c r="C492">
        <v>150</v>
      </c>
      <c r="D492">
        <v>800</v>
      </c>
      <c r="E492">
        <v>40</v>
      </c>
      <c r="F492">
        <v>4900</v>
      </c>
      <c r="G492">
        <v>780</v>
      </c>
      <c r="H492">
        <v>120</v>
      </c>
      <c r="I492">
        <v>800</v>
      </c>
      <c r="J492">
        <v>8000</v>
      </c>
      <c r="K492">
        <v>80000</v>
      </c>
      <c r="L492">
        <v>400</v>
      </c>
      <c r="M492">
        <v>4000</v>
      </c>
      <c r="N492">
        <v>40000</v>
      </c>
      <c r="O492">
        <v>200000</v>
      </c>
    </row>
    <row r="493" spans="1:15">
      <c r="A493">
        <v>492</v>
      </c>
      <c r="B493">
        <v>50</v>
      </c>
      <c r="C493">
        <v>150</v>
      </c>
      <c r="D493">
        <v>800</v>
      </c>
      <c r="E493">
        <v>40</v>
      </c>
      <c r="F493">
        <v>4900</v>
      </c>
      <c r="G493">
        <v>790</v>
      </c>
      <c r="H493">
        <v>120</v>
      </c>
      <c r="I493">
        <v>800</v>
      </c>
      <c r="J493">
        <v>8000</v>
      </c>
      <c r="K493">
        <v>80000</v>
      </c>
      <c r="L493">
        <v>400</v>
      </c>
      <c r="M493">
        <v>4000</v>
      </c>
      <c r="N493">
        <v>40000</v>
      </c>
      <c r="O493">
        <v>200000</v>
      </c>
    </row>
    <row r="494" spans="1:15">
      <c r="A494">
        <v>493</v>
      </c>
      <c r="B494">
        <v>50</v>
      </c>
      <c r="C494">
        <v>150</v>
      </c>
      <c r="D494">
        <v>800</v>
      </c>
      <c r="E494">
        <v>40</v>
      </c>
      <c r="F494">
        <v>4900</v>
      </c>
      <c r="G494">
        <v>790</v>
      </c>
      <c r="H494">
        <v>120</v>
      </c>
      <c r="I494">
        <v>800</v>
      </c>
      <c r="J494">
        <v>8000</v>
      </c>
      <c r="K494">
        <v>80000</v>
      </c>
      <c r="L494">
        <v>400</v>
      </c>
      <c r="M494">
        <v>4000</v>
      </c>
      <c r="N494">
        <v>40000</v>
      </c>
      <c r="O494">
        <v>200000</v>
      </c>
    </row>
    <row r="495" spans="1:15">
      <c r="A495">
        <v>494</v>
      </c>
      <c r="B495">
        <v>50</v>
      </c>
      <c r="C495">
        <v>150</v>
      </c>
      <c r="D495">
        <v>800</v>
      </c>
      <c r="E495">
        <v>40</v>
      </c>
      <c r="F495">
        <v>4900</v>
      </c>
      <c r="G495">
        <v>790</v>
      </c>
      <c r="H495">
        <v>120</v>
      </c>
      <c r="I495">
        <v>800</v>
      </c>
      <c r="J495">
        <v>8000</v>
      </c>
      <c r="K495">
        <v>80000</v>
      </c>
      <c r="L495">
        <v>400</v>
      </c>
      <c r="M495">
        <v>4000</v>
      </c>
      <c r="N495">
        <v>40000</v>
      </c>
      <c r="O495">
        <v>200000</v>
      </c>
    </row>
    <row r="496" spans="1:15">
      <c r="A496">
        <v>495</v>
      </c>
      <c r="B496">
        <v>50</v>
      </c>
      <c r="C496">
        <v>150</v>
      </c>
      <c r="D496">
        <v>800</v>
      </c>
      <c r="E496">
        <v>40</v>
      </c>
      <c r="F496">
        <v>4900</v>
      </c>
      <c r="G496">
        <v>790</v>
      </c>
      <c r="H496">
        <v>120</v>
      </c>
      <c r="I496">
        <v>800</v>
      </c>
      <c r="J496">
        <v>8000</v>
      </c>
      <c r="K496">
        <v>80000</v>
      </c>
      <c r="L496">
        <v>400</v>
      </c>
      <c r="M496">
        <v>4000</v>
      </c>
      <c r="N496">
        <v>40000</v>
      </c>
      <c r="O496">
        <v>200000</v>
      </c>
    </row>
    <row r="497" spans="1:15">
      <c r="A497">
        <v>496</v>
      </c>
      <c r="B497">
        <v>50</v>
      </c>
      <c r="C497">
        <v>150</v>
      </c>
      <c r="D497">
        <v>800</v>
      </c>
      <c r="E497">
        <v>40</v>
      </c>
      <c r="F497">
        <v>4900</v>
      </c>
      <c r="G497">
        <v>790</v>
      </c>
      <c r="H497">
        <v>120</v>
      </c>
      <c r="I497">
        <v>800</v>
      </c>
      <c r="J497">
        <v>8000</v>
      </c>
      <c r="K497">
        <v>80000</v>
      </c>
      <c r="L497">
        <v>400</v>
      </c>
      <c r="M497">
        <v>4000</v>
      </c>
      <c r="N497">
        <v>40000</v>
      </c>
      <c r="O497">
        <v>200000</v>
      </c>
    </row>
    <row r="498" spans="1:15">
      <c r="A498">
        <v>497</v>
      </c>
      <c r="B498">
        <v>50</v>
      </c>
      <c r="C498">
        <v>150</v>
      </c>
      <c r="D498">
        <v>800</v>
      </c>
      <c r="E498">
        <v>40</v>
      </c>
      <c r="F498">
        <v>4900</v>
      </c>
      <c r="G498">
        <v>790</v>
      </c>
      <c r="H498">
        <v>120</v>
      </c>
      <c r="I498">
        <v>800</v>
      </c>
      <c r="J498">
        <v>8000</v>
      </c>
      <c r="K498">
        <v>80000</v>
      </c>
      <c r="L498">
        <v>400</v>
      </c>
      <c r="M498">
        <v>4000</v>
      </c>
      <c r="N498">
        <v>40000</v>
      </c>
      <c r="O498">
        <v>200000</v>
      </c>
    </row>
    <row r="499" spans="1:15">
      <c r="A499">
        <v>498</v>
      </c>
      <c r="B499">
        <v>50</v>
      </c>
      <c r="C499">
        <v>150</v>
      </c>
      <c r="D499">
        <v>800</v>
      </c>
      <c r="E499">
        <v>40</v>
      </c>
      <c r="F499">
        <v>4900</v>
      </c>
      <c r="G499">
        <v>790</v>
      </c>
      <c r="H499">
        <v>120</v>
      </c>
      <c r="I499">
        <v>800</v>
      </c>
      <c r="J499">
        <v>8000</v>
      </c>
      <c r="K499">
        <v>80000</v>
      </c>
      <c r="L499">
        <v>400</v>
      </c>
      <c r="M499">
        <v>4000</v>
      </c>
      <c r="N499">
        <v>40000</v>
      </c>
      <c r="O499">
        <v>200000</v>
      </c>
    </row>
    <row r="500" spans="1:15">
      <c r="A500">
        <v>499</v>
      </c>
      <c r="B500">
        <v>50</v>
      </c>
      <c r="C500">
        <v>150</v>
      </c>
      <c r="D500">
        <v>800</v>
      </c>
      <c r="E500">
        <v>40</v>
      </c>
      <c r="F500">
        <v>4900</v>
      </c>
      <c r="G500">
        <v>790</v>
      </c>
      <c r="H500">
        <v>120</v>
      </c>
      <c r="I500">
        <v>800</v>
      </c>
      <c r="J500">
        <v>8000</v>
      </c>
      <c r="K500">
        <v>80000</v>
      </c>
      <c r="L500">
        <v>400</v>
      </c>
      <c r="M500">
        <v>4000</v>
      </c>
      <c r="N500">
        <v>40000</v>
      </c>
      <c r="O500">
        <v>200000</v>
      </c>
    </row>
    <row r="501" spans="1:15">
      <c r="A501">
        <v>500</v>
      </c>
      <c r="B501">
        <v>50</v>
      </c>
      <c r="C501">
        <v>150</v>
      </c>
      <c r="D501">
        <v>800</v>
      </c>
      <c r="E501">
        <v>40</v>
      </c>
      <c r="F501">
        <v>5000</v>
      </c>
      <c r="G501">
        <v>800</v>
      </c>
      <c r="H501">
        <v>120</v>
      </c>
      <c r="I501">
        <v>800</v>
      </c>
      <c r="J501">
        <v>8000</v>
      </c>
      <c r="K501">
        <v>80000</v>
      </c>
      <c r="L501">
        <v>400</v>
      </c>
      <c r="M501">
        <v>4000</v>
      </c>
      <c r="N501">
        <v>40000</v>
      </c>
      <c r="O501">
        <v>200000</v>
      </c>
    </row>
    <row r="502" spans="1:15">
      <c r="A502">
        <v>501</v>
      </c>
      <c r="B502">
        <v>50</v>
      </c>
      <c r="C502">
        <v>150</v>
      </c>
      <c r="D502">
        <v>800</v>
      </c>
      <c r="E502">
        <v>40</v>
      </c>
      <c r="F502">
        <v>5000</v>
      </c>
      <c r="G502">
        <v>800</v>
      </c>
      <c r="H502">
        <v>120</v>
      </c>
      <c r="I502">
        <v>800</v>
      </c>
      <c r="J502">
        <v>8000</v>
      </c>
      <c r="K502">
        <v>80000</v>
      </c>
      <c r="L502">
        <v>400</v>
      </c>
      <c r="M502">
        <v>4000</v>
      </c>
      <c r="N502">
        <v>40000</v>
      </c>
      <c r="O502">
        <v>200000</v>
      </c>
    </row>
    <row r="503" spans="1:15">
      <c r="A503">
        <v>502</v>
      </c>
      <c r="B503">
        <v>50</v>
      </c>
      <c r="C503">
        <v>150</v>
      </c>
      <c r="D503">
        <v>800</v>
      </c>
      <c r="E503">
        <v>40</v>
      </c>
      <c r="F503">
        <v>5000</v>
      </c>
      <c r="G503">
        <v>800</v>
      </c>
      <c r="H503">
        <v>120</v>
      </c>
      <c r="I503">
        <v>800</v>
      </c>
      <c r="J503">
        <v>8000</v>
      </c>
      <c r="K503">
        <v>80000</v>
      </c>
      <c r="L503">
        <v>400</v>
      </c>
      <c r="M503">
        <v>4000</v>
      </c>
      <c r="N503">
        <v>40000</v>
      </c>
      <c r="O503">
        <v>200000</v>
      </c>
    </row>
    <row r="504" spans="1:15">
      <c r="A504">
        <v>503</v>
      </c>
      <c r="B504">
        <v>50</v>
      </c>
      <c r="C504">
        <v>150</v>
      </c>
      <c r="D504">
        <v>800</v>
      </c>
      <c r="E504">
        <v>40</v>
      </c>
      <c r="F504">
        <v>5000</v>
      </c>
      <c r="G504">
        <v>800</v>
      </c>
      <c r="H504">
        <v>120</v>
      </c>
      <c r="I504">
        <v>800</v>
      </c>
      <c r="J504">
        <v>8000</v>
      </c>
      <c r="K504">
        <v>80000</v>
      </c>
      <c r="L504">
        <v>400</v>
      </c>
      <c r="M504">
        <v>4000</v>
      </c>
      <c r="N504">
        <v>40000</v>
      </c>
      <c r="O504">
        <v>200000</v>
      </c>
    </row>
    <row r="505" spans="1:15">
      <c r="A505">
        <v>504</v>
      </c>
      <c r="B505">
        <v>50</v>
      </c>
      <c r="C505">
        <v>150</v>
      </c>
      <c r="D505">
        <v>800</v>
      </c>
      <c r="E505">
        <v>40</v>
      </c>
      <c r="F505">
        <v>5000</v>
      </c>
      <c r="G505">
        <v>800</v>
      </c>
      <c r="H505">
        <v>120</v>
      </c>
      <c r="I505">
        <v>800</v>
      </c>
      <c r="J505">
        <v>8000</v>
      </c>
      <c r="K505">
        <v>80000</v>
      </c>
      <c r="L505">
        <v>400</v>
      </c>
      <c r="M505">
        <v>4000</v>
      </c>
      <c r="N505">
        <v>40000</v>
      </c>
      <c r="O505">
        <v>200000</v>
      </c>
    </row>
    <row r="506" spans="1:15">
      <c r="A506">
        <v>505</v>
      </c>
      <c r="B506">
        <v>50</v>
      </c>
      <c r="C506">
        <v>150</v>
      </c>
      <c r="D506">
        <v>800</v>
      </c>
      <c r="E506">
        <v>40</v>
      </c>
      <c r="F506">
        <v>5000</v>
      </c>
      <c r="G506">
        <v>800</v>
      </c>
      <c r="H506">
        <v>120</v>
      </c>
      <c r="I506">
        <v>800</v>
      </c>
      <c r="J506">
        <v>8000</v>
      </c>
      <c r="K506">
        <v>80000</v>
      </c>
      <c r="L506">
        <v>400</v>
      </c>
      <c r="M506">
        <v>4000</v>
      </c>
      <c r="N506">
        <v>40000</v>
      </c>
      <c r="O506">
        <v>200000</v>
      </c>
    </row>
    <row r="507" spans="1:15">
      <c r="A507">
        <v>506</v>
      </c>
      <c r="B507">
        <v>50</v>
      </c>
      <c r="C507">
        <v>150</v>
      </c>
      <c r="D507">
        <v>800</v>
      </c>
      <c r="E507">
        <v>40</v>
      </c>
      <c r="F507">
        <v>5000</v>
      </c>
      <c r="G507">
        <v>800</v>
      </c>
      <c r="H507">
        <v>120</v>
      </c>
      <c r="I507">
        <v>800</v>
      </c>
      <c r="J507">
        <v>8000</v>
      </c>
      <c r="K507">
        <v>80000</v>
      </c>
      <c r="L507">
        <v>400</v>
      </c>
      <c r="M507">
        <v>4000</v>
      </c>
      <c r="N507">
        <v>40000</v>
      </c>
      <c r="O507">
        <v>200000</v>
      </c>
    </row>
    <row r="508" spans="1:15">
      <c r="A508">
        <v>507</v>
      </c>
      <c r="B508">
        <v>50</v>
      </c>
      <c r="C508">
        <v>150</v>
      </c>
      <c r="D508">
        <v>800</v>
      </c>
      <c r="E508">
        <v>40</v>
      </c>
      <c r="F508">
        <v>5000</v>
      </c>
      <c r="G508">
        <v>800</v>
      </c>
      <c r="H508">
        <v>120</v>
      </c>
      <c r="I508">
        <v>800</v>
      </c>
      <c r="J508">
        <v>8000</v>
      </c>
      <c r="K508">
        <v>80000</v>
      </c>
      <c r="L508">
        <v>400</v>
      </c>
      <c r="M508">
        <v>4000</v>
      </c>
      <c r="N508">
        <v>40000</v>
      </c>
      <c r="O508">
        <v>200000</v>
      </c>
    </row>
    <row r="509" spans="1:15">
      <c r="A509">
        <v>508</v>
      </c>
      <c r="B509">
        <v>50</v>
      </c>
      <c r="C509">
        <v>150</v>
      </c>
      <c r="D509">
        <v>800</v>
      </c>
      <c r="E509">
        <v>40</v>
      </c>
      <c r="F509">
        <v>5000</v>
      </c>
      <c r="G509">
        <v>800</v>
      </c>
      <c r="H509">
        <v>120</v>
      </c>
      <c r="I509">
        <v>800</v>
      </c>
      <c r="J509">
        <v>8000</v>
      </c>
      <c r="K509">
        <v>80000</v>
      </c>
      <c r="L509">
        <v>400</v>
      </c>
      <c r="M509">
        <v>4000</v>
      </c>
      <c r="N509">
        <v>40000</v>
      </c>
      <c r="O509">
        <v>200000</v>
      </c>
    </row>
    <row r="510" spans="1:15">
      <c r="A510">
        <v>509</v>
      </c>
      <c r="B510">
        <v>50</v>
      </c>
      <c r="C510">
        <v>150</v>
      </c>
      <c r="D510">
        <v>800</v>
      </c>
      <c r="E510">
        <v>40</v>
      </c>
      <c r="F510">
        <v>5000</v>
      </c>
      <c r="G510">
        <v>800</v>
      </c>
      <c r="H510">
        <v>120</v>
      </c>
      <c r="I510">
        <v>800</v>
      </c>
      <c r="J510">
        <v>8000</v>
      </c>
      <c r="K510">
        <v>80000</v>
      </c>
      <c r="L510">
        <v>400</v>
      </c>
      <c r="M510">
        <v>4000</v>
      </c>
      <c r="N510">
        <v>40000</v>
      </c>
      <c r="O510">
        <v>200000</v>
      </c>
    </row>
    <row r="511" spans="1:15">
      <c r="A511">
        <v>510</v>
      </c>
      <c r="B511">
        <v>50</v>
      </c>
      <c r="C511">
        <v>150</v>
      </c>
      <c r="D511">
        <v>800</v>
      </c>
      <c r="E511">
        <v>40</v>
      </c>
      <c r="F511">
        <v>5000</v>
      </c>
      <c r="G511">
        <v>800</v>
      </c>
      <c r="H511">
        <v>120</v>
      </c>
      <c r="I511">
        <v>800</v>
      </c>
      <c r="J511">
        <v>8000</v>
      </c>
      <c r="K511">
        <v>80000</v>
      </c>
      <c r="L511">
        <v>400</v>
      </c>
      <c r="M511">
        <v>4000</v>
      </c>
      <c r="N511">
        <v>40000</v>
      </c>
      <c r="O511">
        <v>200000</v>
      </c>
    </row>
    <row r="512" spans="1:15">
      <c r="A512">
        <v>511</v>
      </c>
      <c r="B512">
        <v>50</v>
      </c>
      <c r="C512">
        <v>150</v>
      </c>
      <c r="D512">
        <v>800</v>
      </c>
      <c r="E512">
        <v>40</v>
      </c>
      <c r="F512">
        <v>5000</v>
      </c>
      <c r="G512">
        <v>800</v>
      </c>
      <c r="H512">
        <v>120</v>
      </c>
      <c r="I512">
        <v>800</v>
      </c>
      <c r="J512">
        <v>8000</v>
      </c>
      <c r="K512">
        <v>80000</v>
      </c>
      <c r="L512">
        <v>400</v>
      </c>
      <c r="M512">
        <v>4000</v>
      </c>
      <c r="N512">
        <v>40000</v>
      </c>
      <c r="O512">
        <v>200000</v>
      </c>
    </row>
    <row r="513" spans="1:15">
      <c r="A513">
        <v>512</v>
      </c>
      <c r="B513">
        <v>50</v>
      </c>
      <c r="C513">
        <v>150</v>
      </c>
      <c r="D513">
        <v>800</v>
      </c>
      <c r="E513">
        <v>40</v>
      </c>
      <c r="F513">
        <v>5000</v>
      </c>
      <c r="G513">
        <v>800</v>
      </c>
      <c r="H513">
        <v>120</v>
      </c>
      <c r="I513">
        <v>800</v>
      </c>
      <c r="J513">
        <v>8000</v>
      </c>
      <c r="K513">
        <v>80000</v>
      </c>
      <c r="L513">
        <v>400</v>
      </c>
      <c r="M513">
        <v>4000</v>
      </c>
      <c r="N513">
        <v>40000</v>
      </c>
      <c r="O513">
        <v>200000</v>
      </c>
    </row>
    <row r="514" spans="1:15">
      <c r="A514">
        <v>513</v>
      </c>
      <c r="B514">
        <v>50</v>
      </c>
      <c r="C514">
        <v>150</v>
      </c>
      <c r="D514">
        <v>800</v>
      </c>
      <c r="E514">
        <v>40</v>
      </c>
      <c r="F514">
        <v>5000</v>
      </c>
      <c r="G514">
        <v>810</v>
      </c>
      <c r="H514">
        <v>120</v>
      </c>
      <c r="I514">
        <v>800</v>
      </c>
      <c r="J514">
        <v>8000</v>
      </c>
      <c r="K514">
        <v>80000</v>
      </c>
      <c r="L514">
        <v>400</v>
      </c>
      <c r="M514">
        <v>4000</v>
      </c>
      <c r="N514">
        <v>40000</v>
      </c>
      <c r="O514">
        <v>200000</v>
      </c>
    </row>
    <row r="515" spans="1:15">
      <c r="A515">
        <v>514</v>
      </c>
      <c r="B515">
        <v>50</v>
      </c>
      <c r="C515">
        <v>150</v>
      </c>
      <c r="D515">
        <v>800</v>
      </c>
      <c r="E515">
        <v>40</v>
      </c>
      <c r="F515">
        <v>5000</v>
      </c>
      <c r="G515">
        <v>810</v>
      </c>
      <c r="H515">
        <v>120</v>
      </c>
      <c r="I515">
        <v>800</v>
      </c>
      <c r="J515">
        <v>8000</v>
      </c>
      <c r="K515">
        <v>80000</v>
      </c>
      <c r="L515">
        <v>400</v>
      </c>
      <c r="M515">
        <v>4000</v>
      </c>
      <c r="N515">
        <v>40000</v>
      </c>
      <c r="O515">
        <v>200000</v>
      </c>
    </row>
    <row r="516" spans="1:15">
      <c r="A516">
        <v>515</v>
      </c>
      <c r="B516">
        <v>50</v>
      </c>
      <c r="C516">
        <v>150</v>
      </c>
      <c r="D516">
        <v>800</v>
      </c>
      <c r="E516">
        <v>40</v>
      </c>
      <c r="F516">
        <v>5000</v>
      </c>
      <c r="G516">
        <v>810</v>
      </c>
      <c r="H516">
        <v>120</v>
      </c>
      <c r="I516">
        <v>800</v>
      </c>
      <c r="J516">
        <v>8000</v>
      </c>
      <c r="K516">
        <v>80000</v>
      </c>
      <c r="L516">
        <v>400</v>
      </c>
      <c r="M516">
        <v>4000</v>
      </c>
      <c r="N516">
        <v>40000</v>
      </c>
      <c r="O516">
        <v>200000</v>
      </c>
    </row>
    <row r="517" spans="1:15">
      <c r="A517">
        <v>516</v>
      </c>
      <c r="B517">
        <v>50</v>
      </c>
      <c r="C517">
        <v>150</v>
      </c>
      <c r="D517">
        <v>800</v>
      </c>
      <c r="E517">
        <v>40</v>
      </c>
      <c r="F517">
        <v>5000</v>
      </c>
      <c r="G517">
        <v>810</v>
      </c>
      <c r="H517">
        <v>120</v>
      </c>
      <c r="I517">
        <v>800</v>
      </c>
      <c r="J517">
        <v>8000</v>
      </c>
      <c r="K517">
        <v>80000</v>
      </c>
      <c r="L517">
        <v>400</v>
      </c>
      <c r="M517">
        <v>4000</v>
      </c>
      <c r="N517">
        <v>40000</v>
      </c>
      <c r="O517">
        <v>200000</v>
      </c>
    </row>
    <row r="518" spans="1:15">
      <c r="A518">
        <v>517</v>
      </c>
      <c r="B518">
        <v>50</v>
      </c>
      <c r="C518">
        <v>150</v>
      </c>
      <c r="D518">
        <v>800</v>
      </c>
      <c r="E518">
        <v>40</v>
      </c>
      <c r="F518">
        <v>5000</v>
      </c>
      <c r="G518">
        <v>810</v>
      </c>
      <c r="H518">
        <v>120</v>
      </c>
      <c r="I518">
        <v>800</v>
      </c>
      <c r="J518">
        <v>8000</v>
      </c>
      <c r="K518">
        <v>80000</v>
      </c>
      <c r="L518">
        <v>400</v>
      </c>
      <c r="M518">
        <v>4000</v>
      </c>
      <c r="N518">
        <v>40000</v>
      </c>
      <c r="O518">
        <v>200000</v>
      </c>
    </row>
    <row r="519" spans="1:15">
      <c r="A519">
        <v>518</v>
      </c>
      <c r="B519">
        <v>50</v>
      </c>
      <c r="C519">
        <v>150</v>
      </c>
      <c r="D519">
        <v>800</v>
      </c>
      <c r="E519">
        <v>40</v>
      </c>
      <c r="F519">
        <v>5000</v>
      </c>
      <c r="G519">
        <v>810</v>
      </c>
      <c r="H519">
        <v>120</v>
      </c>
      <c r="I519">
        <v>800</v>
      </c>
      <c r="J519">
        <v>8000</v>
      </c>
      <c r="K519">
        <v>80000</v>
      </c>
      <c r="L519">
        <v>400</v>
      </c>
      <c r="M519">
        <v>4000</v>
      </c>
      <c r="N519">
        <v>40000</v>
      </c>
      <c r="O519">
        <v>200000</v>
      </c>
    </row>
    <row r="520" spans="1:15">
      <c r="A520">
        <v>519</v>
      </c>
      <c r="B520">
        <v>50</v>
      </c>
      <c r="C520">
        <v>150</v>
      </c>
      <c r="D520">
        <v>800</v>
      </c>
      <c r="E520">
        <v>40</v>
      </c>
      <c r="F520">
        <v>5000</v>
      </c>
      <c r="G520">
        <v>810</v>
      </c>
      <c r="H520">
        <v>120</v>
      </c>
      <c r="I520">
        <v>800</v>
      </c>
      <c r="J520">
        <v>8000</v>
      </c>
      <c r="K520">
        <v>80000</v>
      </c>
      <c r="L520">
        <v>400</v>
      </c>
      <c r="M520">
        <v>4000</v>
      </c>
      <c r="N520">
        <v>40000</v>
      </c>
      <c r="O520">
        <v>200000</v>
      </c>
    </row>
    <row r="521" spans="1:15">
      <c r="A521">
        <v>520</v>
      </c>
      <c r="B521">
        <v>50</v>
      </c>
      <c r="C521">
        <v>150</v>
      </c>
      <c r="D521">
        <v>800</v>
      </c>
      <c r="E521">
        <v>40</v>
      </c>
      <c r="F521">
        <v>5100</v>
      </c>
      <c r="G521">
        <v>810</v>
      </c>
      <c r="H521">
        <v>120</v>
      </c>
      <c r="I521">
        <v>800</v>
      </c>
      <c r="J521">
        <v>8000</v>
      </c>
      <c r="K521">
        <v>80000</v>
      </c>
      <c r="L521">
        <v>400</v>
      </c>
      <c r="M521">
        <v>4000</v>
      </c>
      <c r="N521">
        <v>40000</v>
      </c>
      <c r="O521">
        <v>200000</v>
      </c>
    </row>
    <row r="522" spans="1:15">
      <c r="A522">
        <v>521</v>
      </c>
      <c r="B522">
        <v>50</v>
      </c>
      <c r="C522">
        <v>150</v>
      </c>
      <c r="D522">
        <v>800</v>
      </c>
      <c r="E522">
        <v>40</v>
      </c>
      <c r="F522">
        <v>5100</v>
      </c>
      <c r="G522">
        <v>810</v>
      </c>
      <c r="H522">
        <v>120</v>
      </c>
      <c r="I522">
        <v>800</v>
      </c>
      <c r="J522">
        <v>8000</v>
      </c>
      <c r="K522">
        <v>80000</v>
      </c>
      <c r="L522">
        <v>400</v>
      </c>
      <c r="M522">
        <v>4000</v>
      </c>
      <c r="N522">
        <v>40000</v>
      </c>
      <c r="O522">
        <v>200000</v>
      </c>
    </row>
    <row r="523" spans="1:15">
      <c r="A523">
        <v>522</v>
      </c>
      <c r="B523">
        <v>50</v>
      </c>
      <c r="C523">
        <v>150</v>
      </c>
      <c r="D523">
        <v>800</v>
      </c>
      <c r="E523">
        <v>40</v>
      </c>
      <c r="F523">
        <v>5100</v>
      </c>
      <c r="G523">
        <v>810</v>
      </c>
      <c r="H523">
        <v>120</v>
      </c>
      <c r="I523">
        <v>800</v>
      </c>
      <c r="J523">
        <v>8000</v>
      </c>
      <c r="K523">
        <v>80000</v>
      </c>
      <c r="L523">
        <v>400</v>
      </c>
      <c r="M523">
        <v>4000</v>
      </c>
      <c r="N523">
        <v>40000</v>
      </c>
      <c r="O523">
        <v>200000</v>
      </c>
    </row>
    <row r="524" spans="1:15">
      <c r="A524">
        <v>523</v>
      </c>
      <c r="B524">
        <v>50</v>
      </c>
      <c r="C524">
        <v>150</v>
      </c>
      <c r="D524">
        <v>800</v>
      </c>
      <c r="E524">
        <v>40</v>
      </c>
      <c r="F524">
        <v>5100</v>
      </c>
      <c r="G524">
        <v>820</v>
      </c>
      <c r="H524">
        <v>120</v>
      </c>
      <c r="I524">
        <v>800</v>
      </c>
      <c r="J524">
        <v>8000</v>
      </c>
      <c r="K524">
        <v>80000</v>
      </c>
      <c r="L524">
        <v>400</v>
      </c>
      <c r="M524">
        <v>4000</v>
      </c>
      <c r="N524">
        <v>40000</v>
      </c>
      <c r="O524">
        <v>200000</v>
      </c>
    </row>
    <row r="525" spans="1:15">
      <c r="A525">
        <v>524</v>
      </c>
      <c r="B525">
        <v>50</v>
      </c>
      <c r="C525">
        <v>150</v>
      </c>
      <c r="D525">
        <v>800</v>
      </c>
      <c r="E525">
        <v>40</v>
      </c>
      <c r="F525">
        <v>5100</v>
      </c>
      <c r="G525">
        <v>820</v>
      </c>
      <c r="H525">
        <v>120</v>
      </c>
      <c r="I525">
        <v>800</v>
      </c>
      <c r="J525">
        <v>8000</v>
      </c>
      <c r="K525">
        <v>80000</v>
      </c>
      <c r="L525">
        <v>400</v>
      </c>
      <c r="M525">
        <v>4000</v>
      </c>
      <c r="N525">
        <v>40000</v>
      </c>
      <c r="O525">
        <v>200000</v>
      </c>
    </row>
    <row r="526" spans="1:15">
      <c r="A526">
        <v>525</v>
      </c>
      <c r="B526">
        <v>50</v>
      </c>
      <c r="C526">
        <v>150</v>
      </c>
      <c r="D526">
        <v>800</v>
      </c>
      <c r="E526">
        <v>40</v>
      </c>
      <c r="F526">
        <v>5100</v>
      </c>
      <c r="G526">
        <v>820</v>
      </c>
      <c r="H526">
        <v>120</v>
      </c>
      <c r="I526">
        <v>800</v>
      </c>
      <c r="J526">
        <v>8000</v>
      </c>
      <c r="K526">
        <v>80000</v>
      </c>
      <c r="L526">
        <v>400</v>
      </c>
      <c r="M526">
        <v>4000</v>
      </c>
      <c r="N526">
        <v>40000</v>
      </c>
      <c r="O526">
        <v>200000</v>
      </c>
    </row>
    <row r="527" spans="1:15">
      <c r="A527">
        <v>526</v>
      </c>
      <c r="B527">
        <v>50</v>
      </c>
      <c r="C527">
        <v>150</v>
      </c>
      <c r="D527">
        <v>800</v>
      </c>
      <c r="E527">
        <v>40</v>
      </c>
      <c r="F527">
        <v>5100</v>
      </c>
      <c r="G527">
        <v>820</v>
      </c>
      <c r="H527">
        <v>120</v>
      </c>
      <c r="I527">
        <v>800</v>
      </c>
      <c r="J527">
        <v>8000</v>
      </c>
      <c r="K527">
        <v>80000</v>
      </c>
      <c r="L527">
        <v>400</v>
      </c>
      <c r="M527">
        <v>4000</v>
      </c>
      <c r="N527">
        <v>40000</v>
      </c>
      <c r="O527">
        <v>200000</v>
      </c>
    </row>
    <row r="528" spans="1:15">
      <c r="A528">
        <v>527</v>
      </c>
      <c r="B528">
        <v>50</v>
      </c>
      <c r="C528">
        <v>150</v>
      </c>
      <c r="D528">
        <v>800</v>
      </c>
      <c r="E528">
        <v>40</v>
      </c>
      <c r="F528">
        <v>5100</v>
      </c>
      <c r="G528">
        <v>820</v>
      </c>
      <c r="H528">
        <v>120</v>
      </c>
      <c r="I528">
        <v>800</v>
      </c>
      <c r="J528">
        <v>8000</v>
      </c>
      <c r="K528">
        <v>80000</v>
      </c>
      <c r="L528">
        <v>400</v>
      </c>
      <c r="M528">
        <v>4000</v>
      </c>
      <c r="N528">
        <v>40000</v>
      </c>
      <c r="O528">
        <v>200000</v>
      </c>
    </row>
    <row r="529" spans="1:15">
      <c r="A529">
        <v>528</v>
      </c>
      <c r="B529">
        <v>50</v>
      </c>
      <c r="C529">
        <v>150</v>
      </c>
      <c r="D529">
        <v>800</v>
      </c>
      <c r="E529">
        <v>40</v>
      </c>
      <c r="F529">
        <v>5100</v>
      </c>
      <c r="G529">
        <v>820</v>
      </c>
      <c r="H529">
        <v>120</v>
      </c>
      <c r="I529">
        <v>800</v>
      </c>
      <c r="J529">
        <v>8000</v>
      </c>
      <c r="K529">
        <v>80000</v>
      </c>
      <c r="L529">
        <v>400</v>
      </c>
      <c r="M529">
        <v>4000</v>
      </c>
      <c r="N529">
        <v>40000</v>
      </c>
      <c r="O529">
        <v>200000</v>
      </c>
    </row>
    <row r="530" spans="1:15">
      <c r="A530">
        <v>529</v>
      </c>
      <c r="B530">
        <v>50</v>
      </c>
      <c r="C530">
        <v>150</v>
      </c>
      <c r="D530">
        <v>800</v>
      </c>
      <c r="E530">
        <v>40</v>
      </c>
      <c r="F530">
        <v>5100</v>
      </c>
      <c r="G530">
        <v>820</v>
      </c>
      <c r="H530">
        <v>120</v>
      </c>
      <c r="I530">
        <v>800</v>
      </c>
      <c r="J530">
        <v>8000</v>
      </c>
      <c r="K530">
        <v>80000</v>
      </c>
      <c r="L530">
        <v>400</v>
      </c>
      <c r="M530">
        <v>4000</v>
      </c>
      <c r="N530">
        <v>40000</v>
      </c>
      <c r="O530">
        <v>200000</v>
      </c>
    </row>
    <row r="531" spans="1:15">
      <c r="A531">
        <v>530</v>
      </c>
      <c r="B531">
        <v>50</v>
      </c>
      <c r="C531">
        <v>150</v>
      </c>
      <c r="D531">
        <v>800</v>
      </c>
      <c r="E531">
        <v>40</v>
      </c>
      <c r="F531">
        <v>5100</v>
      </c>
      <c r="G531">
        <v>820</v>
      </c>
      <c r="H531">
        <v>120</v>
      </c>
      <c r="I531">
        <v>800</v>
      </c>
      <c r="J531">
        <v>8000</v>
      </c>
      <c r="K531">
        <v>80000</v>
      </c>
      <c r="L531">
        <v>400</v>
      </c>
      <c r="M531">
        <v>4000</v>
      </c>
      <c r="N531">
        <v>40000</v>
      </c>
      <c r="O531">
        <v>200000</v>
      </c>
    </row>
    <row r="532" spans="1:15">
      <c r="A532">
        <v>531</v>
      </c>
      <c r="B532">
        <v>50</v>
      </c>
      <c r="C532">
        <v>150</v>
      </c>
      <c r="D532">
        <v>800</v>
      </c>
      <c r="E532">
        <v>40</v>
      </c>
      <c r="F532">
        <v>5100</v>
      </c>
      <c r="G532">
        <v>820</v>
      </c>
      <c r="H532">
        <v>120</v>
      </c>
      <c r="I532">
        <v>800</v>
      </c>
      <c r="J532">
        <v>8000</v>
      </c>
      <c r="K532">
        <v>80000</v>
      </c>
      <c r="L532">
        <v>400</v>
      </c>
      <c r="M532">
        <v>4000</v>
      </c>
      <c r="N532">
        <v>40000</v>
      </c>
      <c r="O532">
        <v>200000</v>
      </c>
    </row>
    <row r="533" spans="1:15">
      <c r="A533">
        <v>532</v>
      </c>
      <c r="B533">
        <v>50</v>
      </c>
      <c r="C533">
        <v>150</v>
      </c>
      <c r="D533">
        <v>800</v>
      </c>
      <c r="E533">
        <v>40</v>
      </c>
      <c r="F533">
        <v>5100</v>
      </c>
      <c r="G533">
        <v>820</v>
      </c>
      <c r="H533">
        <v>120</v>
      </c>
      <c r="I533">
        <v>800</v>
      </c>
      <c r="J533">
        <v>8000</v>
      </c>
      <c r="K533">
        <v>80000</v>
      </c>
      <c r="L533">
        <v>400</v>
      </c>
      <c r="M533">
        <v>4000</v>
      </c>
      <c r="N533">
        <v>40000</v>
      </c>
      <c r="O533">
        <v>200000</v>
      </c>
    </row>
    <row r="534" spans="1:15">
      <c r="A534">
        <v>533</v>
      </c>
      <c r="B534">
        <v>50</v>
      </c>
      <c r="C534">
        <v>150</v>
      </c>
      <c r="D534">
        <v>800</v>
      </c>
      <c r="E534">
        <v>40</v>
      </c>
      <c r="F534">
        <v>5100</v>
      </c>
      <c r="G534">
        <v>830</v>
      </c>
      <c r="H534">
        <v>120</v>
      </c>
      <c r="I534">
        <v>800</v>
      </c>
      <c r="J534">
        <v>8000</v>
      </c>
      <c r="K534">
        <v>80000</v>
      </c>
      <c r="L534">
        <v>400</v>
      </c>
      <c r="M534">
        <v>4000</v>
      </c>
      <c r="N534">
        <v>40000</v>
      </c>
      <c r="O534">
        <v>200000</v>
      </c>
    </row>
    <row r="535" spans="1:15">
      <c r="A535">
        <v>534</v>
      </c>
      <c r="B535">
        <v>50</v>
      </c>
      <c r="C535">
        <v>150</v>
      </c>
      <c r="D535">
        <v>800</v>
      </c>
      <c r="E535">
        <v>40</v>
      </c>
      <c r="F535">
        <v>5100</v>
      </c>
      <c r="G535">
        <v>830</v>
      </c>
      <c r="H535">
        <v>120</v>
      </c>
      <c r="I535">
        <v>800</v>
      </c>
      <c r="J535">
        <v>8000</v>
      </c>
      <c r="K535">
        <v>80000</v>
      </c>
      <c r="L535">
        <v>400</v>
      </c>
      <c r="M535">
        <v>4000</v>
      </c>
      <c r="N535">
        <v>40000</v>
      </c>
      <c r="O535">
        <v>200000</v>
      </c>
    </row>
    <row r="536" spans="1:15">
      <c r="A536">
        <v>535</v>
      </c>
      <c r="B536">
        <v>50</v>
      </c>
      <c r="C536">
        <v>150</v>
      </c>
      <c r="D536">
        <v>800</v>
      </c>
      <c r="E536">
        <v>40</v>
      </c>
      <c r="F536">
        <v>5100</v>
      </c>
      <c r="G536">
        <v>830</v>
      </c>
      <c r="H536">
        <v>120</v>
      </c>
      <c r="I536">
        <v>800</v>
      </c>
      <c r="J536">
        <v>8000</v>
      </c>
      <c r="K536">
        <v>80000</v>
      </c>
      <c r="L536">
        <v>400</v>
      </c>
      <c r="M536">
        <v>4000</v>
      </c>
      <c r="N536">
        <v>40000</v>
      </c>
      <c r="O536">
        <v>200000</v>
      </c>
    </row>
    <row r="537" spans="1:15">
      <c r="A537">
        <v>536</v>
      </c>
      <c r="B537">
        <v>50</v>
      </c>
      <c r="C537">
        <v>150</v>
      </c>
      <c r="D537">
        <v>800</v>
      </c>
      <c r="E537">
        <v>40</v>
      </c>
      <c r="F537">
        <v>5100</v>
      </c>
      <c r="G537">
        <v>830</v>
      </c>
      <c r="H537">
        <v>120</v>
      </c>
      <c r="I537">
        <v>800</v>
      </c>
      <c r="J537">
        <v>8000</v>
      </c>
      <c r="K537">
        <v>80000</v>
      </c>
      <c r="L537">
        <v>400</v>
      </c>
      <c r="M537">
        <v>4000</v>
      </c>
      <c r="N537">
        <v>40000</v>
      </c>
      <c r="O537">
        <v>200000</v>
      </c>
    </row>
    <row r="538" spans="1:15">
      <c r="A538">
        <v>537</v>
      </c>
      <c r="B538">
        <v>50</v>
      </c>
      <c r="C538">
        <v>150</v>
      </c>
      <c r="D538">
        <v>800</v>
      </c>
      <c r="E538">
        <v>40</v>
      </c>
      <c r="F538">
        <v>5100</v>
      </c>
      <c r="G538">
        <v>830</v>
      </c>
      <c r="H538">
        <v>120</v>
      </c>
      <c r="I538">
        <v>800</v>
      </c>
      <c r="J538">
        <v>8000</v>
      </c>
      <c r="K538">
        <v>80000</v>
      </c>
      <c r="L538">
        <v>400</v>
      </c>
      <c r="M538">
        <v>4000</v>
      </c>
      <c r="N538">
        <v>40000</v>
      </c>
      <c r="O538">
        <v>200000</v>
      </c>
    </row>
    <row r="539" spans="1:15">
      <c r="A539">
        <v>538</v>
      </c>
      <c r="B539">
        <v>50</v>
      </c>
      <c r="C539">
        <v>150</v>
      </c>
      <c r="D539">
        <v>800</v>
      </c>
      <c r="E539">
        <v>40</v>
      </c>
      <c r="F539">
        <v>5100</v>
      </c>
      <c r="G539">
        <v>830</v>
      </c>
      <c r="H539">
        <v>120</v>
      </c>
      <c r="I539">
        <v>800</v>
      </c>
      <c r="J539">
        <v>8000</v>
      </c>
      <c r="K539">
        <v>80000</v>
      </c>
      <c r="L539">
        <v>400</v>
      </c>
      <c r="M539">
        <v>4000</v>
      </c>
      <c r="N539">
        <v>40000</v>
      </c>
      <c r="O539">
        <v>200000</v>
      </c>
    </row>
    <row r="540" spans="1:15">
      <c r="A540">
        <v>539</v>
      </c>
      <c r="B540">
        <v>50</v>
      </c>
      <c r="C540">
        <v>150</v>
      </c>
      <c r="D540">
        <v>800</v>
      </c>
      <c r="E540">
        <v>40</v>
      </c>
      <c r="F540">
        <v>5100</v>
      </c>
      <c r="G540">
        <v>830</v>
      </c>
      <c r="H540">
        <v>120</v>
      </c>
      <c r="I540">
        <v>800</v>
      </c>
      <c r="J540">
        <v>8000</v>
      </c>
      <c r="K540">
        <v>80000</v>
      </c>
      <c r="L540">
        <v>400</v>
      </c>
      <c r="M540">
        <v>4000</v>
      </c>
      <c r="N540">
        <v>40000</v>
      </c>
      <c r="O540">
        <v>200000</v>
      </c>
    </row>
    <row r="541" spans="1:15">
      <c r="A541">
        <v>540</v>
      </c>
      <c r="B541">
        <v>50</v>
      </c>
      <c r="C541">
        <v>150</v>
      </c>
      <c r="D541">
        <v>800</v>
      </c>
      <c r="E541">
        <v>40</v>
      </c>
      <c r="F541">
        <v>5200</v>
      </c>
      <c r="G541">
        <v>830</v>
      </c>
      <c r="H541">
        <v>120</v>
      </c>
      <c r="I541">
        <v>800</v>
      </c>
      <c r="J541">
        <v>8000</v>
      </c>
      <c r="K541">
        <v>80000</v>
      </c>
      <c r="L541">
        <v>400</v>
      </c>
      <c r="M541">
        <v>4000</v>
      </c>
      <c r="N541">
        <v>40000</v>
      </c>
      <c r="O541">
        <v>200000</v>
      </c>
    </row>
    <row r="542" spans="1:15">
      <c r="A542">
        <v>541</v>
      </c>
      <c r="B542">
        <v>50</v>
      </c>
      <c r="C542">
        <v>150</v>
      </c>
      <c r="D542">
        <v>800</v>
      </c>
      <c r="E542">
        <v>40</v>
      </c>
      <c r="F542">
        <v>5200</v>
      </c>
      <c r="G542">
        <v>830</v>
      </c>
      <c r="H542">
        <v>120</v>
      </c>
      <c r="I542">
        <v>800</v>
      </c>
      <c r="J542">
        <v>8000</v>
      </c>
      <c r="K542">
        <v>80000</v>
      </c>
      <c r="L542">
        <v>400</v>
      </c>
      <c r="M542">
        <v>4000</v>
      </c>
      <c r="N542">
        <v>40000</v>
      </c>
      <c r="O542">
        <v>200000</v>
      </c>
    </row>
    <row r="543" spans="1:15">
      <c r="A543">
        <v>542</v>
      </c>
      <c r="B543">
        <v>50</v>
      </c>
      <c r="C543">
        <v>150</v>
      </c>
      <c r="D543">
        <v>800</v>
      </c>
      <c r="E543">
        <v>40</v>
      </c>
      <c r="F543">
        <v>5200</v>
      </c>
      <c r="G543">
        <v>830</v>
      </c>
      <c r="H543">
        <v>120</v>
      </c>
      <c r="I543">
        <v>800</v>
      </c>
      <c r="J543">
        <v>8000</v>
      </c>
      <c r="K543">
        <v>80000</v>
      </c>
      <c r="L543">
        <v>400</v>
      </c>
      <c r="M543">
        <v>4000</v>
      </c>
      <c r="N543">
        <v>40000</v>
      </c>
      <c r="O543">
        <v>200000</v>
      </c>
    </row>
    <row r="544" spans="1:15">
      <c r="A544">
        <v>543</v>
      </c>
      <c r="B544">
        <v>50</v>
      </c>
      <c r="C544">
        <v>150</v>
      </c>
      <c r="D544">
        <v>800</v>
      </c>
      <c r="E544">
        <v>40</v>
      </c>
      <c r="F544">
        <v>5200</v>
      </c>
      <c r="G544">
        <v>840</v>
      </c>
      <c r="H544">
        <v>120</v>
      </c>
      <c r="I544">
        <v>800</v>
      </c>
      <c r="J544">
        <v>8000</v>
      </c>
      <c r="K544">
        <v>80000</v>
      </c>
      <c r="L544">
        <v>400</v>
      </c>
      <c r="M544">
        <v>4000</v>
      </c>
      <c r="N544">
        <v>40000</v>
      </c>
      <c r="O544">
        <v>200000</v>
      </c>
    </row>
    <row r="545" spans="1:15">
      <c r="A545">
        <v>544</v>
      </c>
      <c r="B545">
        <v>50</v>
      </c>
      <c r="C545">
        <v>150</v>
      </c>
      <c r="D545">
        <v>800</v>
      </c>
      <c r="E545">
        <v>40</v>
      </c>
      <c r="F545">
        <v>5200</v>
      </c>
      <c r="G545">
        <v>840</v>
      </c>
      <c r="H545">
        <v>120</v>
      </c>
      <c r="I545">
        <v>800</v>
      </c>
      <c r="J545">
        <v>8000</v>
      </c>
      <c r="K545">
        <v>80000</v>
      </c>
      <c r="L545">
        <v>400</v>
      </c>
      <c r="M545">
        <v>4000</v>
      </c>
      <c r="N545">
        <v>40000</v>
      </c>
      <c r="O545">
        <v>200000</v>
      </c>
    </row>
    <row r="546" spans="1:15">
      <c r="A546">
        <v>545</v>
      </c>
      <c r="B546">
        <v>50</v>
      </c>
      <c r="C546">
        <v>150</v>
      </c>
      <c r="D546">
        <v>800</v>
      </c>
      <c r="E546">
        <v>40</v>
      </c>
      <c r="F546">
        <v>5200</v>
      </c>
      <c r="G546">
        <v>840</v>
      </c>
      <c r="H546">
        <v>120</v>
      </c>
      <c r="I546">
        <v>800</v>
      </c>
      <c r="J546">
        <v>8000</v>
      </c>
      <c r="K546">
        <v>80000</v>
      </c>
      <c r="L546">
        <v>400</v>
      </c>
      <c r="M546">
        <v>4000</v>
      </c>
      <c r="N546">
        <v>40000</v>
      </c>
      <c r="O546">
        <v>200000</v>
      </c>
    </row>
    <row r="547" spans="1:15">
      <c r="A547">
        <v>546</v>
      </c>
      <c r="B547">
        <v>50</v>
      </c>
      <c r="C547">
        <v>150</v>
      </c>
      <c r="D547">
        <v>800</v>
      </c>
      <c r="E547">
        <v>40</v>
      </c>
      <c r="F547">
        <v>5200</v>
      </c>
      <c r="G547">
        <v>840</v>
      </c>
      <c r="H547">
        <v>120</v>
      </c>
      <c r="I547">
        <v>800</v>
      </c>
      <c r="J547">
        <v>8000</v>
      </c>
      <c r="K547">
        <v>80000</v>
      </c>
      <c r="L547">
        <v>400</v>
      </c>
      <c r="M547">
        <v>4000</v>
      </c>
      <c r="N547">
        <v>40000</v>
      </c>
      <c r="O547">
        <v>200000</v>
      </c>
    </row>
    <row r="548" spans="1:15">
      <c r="A548">
        <v>547</v>
      </c>
      <c r="B548">
        <v>50</v>
      </c>
      <c r="C548">
        <v>150</v>
      </c>
      <c r="D548">
        <v>800</v>
      </c>
      <c r="E548">
        <v>40</v>
      </c>
      <c r="F548">
        <v>5200</v>
      </c>
      <c r="G548">
        <v>840</v>
      </c>
      <c r="H548">
        <v>120</v>
      </c>
      <c r="I548">
        <v>800</v>
      </c>
      <c r="J548">
        <v>8000</v>
      </c>
      <c r="K548">
        <v>80000</v>
      </c>
      <c r="L548">
        <v>400</v>
      </c>
      <c r="M548">
        <v>4000</v>
      </c>
      <c r="N548">
        <v>40000</v>
      </c>
      <c r="O548">
        <v>200000</v>
      </c>
    </row>
    <row r="549" spans="1:15">
      <c r="A549">
        <v>548</v>
      </c>
      <c r="B549">
        <v>50</v>
      </c>
      <c r="C549">
        <v>150</v>
      </c>
      <c r="D549">
        <v>800</v>
      </c>
      <c r="E549">
        <v>40</v>
      </c>
      <c r="F549">
        <v>5200</v>
      </c>
      <c r="G549">
        <v>840</v>
      </c>
      <c r="H549">
        <v>120</v>
      </c>
      <c r="I549">
        <v>800</v>
      </c>
      <c r="J549">
        <v>8000</v>
      </c>
      <c r="K549">
        <v>80000</v>
      </c>
      <c r="L549">
        <v>400</v>
      </c>
      <c r="M549">
        <v>4000</v>
      </c>
      <c r="N549">
        <v>40000</v>
      </c>
      <c r="O549">
        <v>200000</v>
      </c>
    </row>
    <row r="550" spans="1:15">
      <c r="A550">
        <v>549</v>
      </c>
      <c r="B550">
        <v>50</v>
      </c>
      <c r="C550">
        <v>150</v>
      </c>
      <c r="D550">
        <v>800</v>
      </c>
      <c r="E550">
        <v>40</v>
      </c>
      <c r="F550">
        <v>5200</v>
      </c>
      <c r="G550">
        <v>840</v>
      </c>
      <c r="H550">
        <v>120</v>
      </c>
      <c r="I550">
        <v>800</v>
      </c>
      <c r="J550">
        <v>8000</v>
      </c>
      <c r="K550">
        <v>80000</v>
      </c>
      <c r="L550">
        <v>400</v>
      </c>
      <c r="M550">
        <v>4000</v>
      </c>
      <c r="N550">
        <v>40000</v>
      </c>
      <c r="O550">
        <v>200000</v>
      </c>
    </row>
    <row r="551" spans="1:15">
      <c r="A551">
        <v>550</v>
      </c>
      <c r="B551">
        <v>50</v>
      </c>
      <c r="C551">
        <v>150</v>
      </c>
      <c r="D551">
        <v>800</v>
      </c>
      <c r="E551">
        <v>40</v>
      </c>
      <c r="F551">
        <v>5200</v>
      </c>
      <c r="G551">
        <v>850</v>
      </c>
      <c r="H551">
        <v>120</v>
      </c>
      <c r="I551">
        <v>800</v>
      </c>
      <c r="J551">
        <v>8000</v>
      </c>
      <c r="K551">
        <v>80000</v>
      </c>
      <c r="L551">
        <v>400</v>
      </c>
      <c r="M551">
        <v>4000</v>
      </c>
      <c r="N551">
        <v>40000</v>
      </c>
      <c r="O551">
        <v>200000</v>
      </c>
    </row>
    <row r="552" spans="1:15">
      <c r="A552">
        <v>551</v>
      </c>
      <c r="B552">
        <v>50</v>
      </c>
      <c r="C552">
        <v>150</v>
      </c>
      <c r="D552">
        <v>800</v>
      </c>
      <c r="E552">
        <v>40</v>
      </c>
      <c r="F552">
        <v>5200</v>
      </c>
      <c r="G552">
        <v>850</v>
      </c>
      <c r="H552">
        <v>120</v>
      </c>
      <c r="I552">
        <v>800</v>
      </c>
      <c r="J552">
        <v>8000</v>
      </c>
      <c r="K552">
        <v>80000</v>
      </c>
      <c r="L552">
        <v>400</v>
      </c>
      <c r="M552">
        <v>4000</v>
      </c>
      <c r="N552">
        <v>40000</v>
      </c>
      <c r="O552">
        <v>200000</v>
      </c>
    </row>
    <row r="553" spans="1:15">
      <c r="A553">
        <v>552</v>
      </c>
      <c r="B553">
        <v>50</v>
      </c>
      <c r="C553">
        <v>150</v>
      </c>
      <c r="D553">
        <v>800</v>
      </c>
      <c r="E553">
        <v>40</v>
      </c>
      <c r="F553">
        <v>5200</v>
      </c>
      <c r="G553">
        <v>850</v>
      </c>
      <c r="H553">
        <v>120</v>
      </c>
      <c r="I553">
        <v>800</v>
      </c>
      <c r="J553">
        <v>8000</v>
      </c>
      <c r="K553">
        <v>80000</v>
      </c>
      <c r="L553">
        <v>400</v>
      </c>
      <c r="M553">
        <v>4000</v>
      </c>
      <c r="N553">
        <v>40000</v>
      </c>
      <c r="O553">
        <v>200000</v>
      </c>
    </row>
    <row r="554" spans="1:15">
      <c r="A554">
        <v>553</v>
      </c>
      <c r="B554">
        <v>50</v>
      </c>
      <c r="C554">
        <v>150</v>
      </c>
      <c r="D554">
        <v>800</v>
      </c>
      <c r="E554">
        <v>40</v>
      </c>
      <c r="F554">
        <v>5200</v>
      </c>
      <c r="G554">
        <v>850</v>
      </c>
      <c r="H554">
        <v>120</v>
      </c>
      <c r="I554">
        <v>800</v>
      </c>
      <c r="J554">
        <v>8000</v>
      </c>
      <c r="K554">
        <v>80000</v>
      </c>
      <c r="L554">
        <v>400</v>
      </c>
      <c r="M554">
        <v>4000</v>
      </c>
      <c r="N554">
        <v>40000</v>
      </c>
      <c r="O554">
        <v>200000</v>
      </c>
    </row>
    <row r="555" spans="1:15">
      <c r="A555">
        <v>554</v>
      </c>
      <c r="B555">
        <v>50</v>
      </c>
      <c r="C555">
        <v>150</v>
      </c>
      <c r="D555">
        <v>800</v>
      </c>
      <c r="E555">
        <v>40</v>
      </c>
      <c r="F555">
        <v>5200</v>
      </c>
      <c r="G555">
        <v>850</v>
      </c>
      <c r="H555">
        <v>120</v>
      </c>
      <c r="I555">
        <v>800</v>
      </c>
      <c r="J555">
        <v>8000</v>
      </c>
      <c r="K555">
        <v>80000</v>
      </c>
      <c r="L555">
        <v>400</v>
      </c>
      <c r="M555">
        <v>4000</v>
      </c>
      <c r="N555">
        <v>40000</v>
      </c>
      <c r="O555">
        <v>200000</v>
      </c>
    </row>
    <row r="556" spans="1:15">
      <c r="A556">
        <v>555</v>
      </c>
      <c r="B556">
        <v>50</v>
      </c>
      <c r="C556">
        <v>150</v>
      </c>
      <c r="D556">
        <v>800</v>
      </c>
      <c r="E556">
        <v>40</v>
      </c>
      <c r="F556">
        <v>5200</v>
      </c>
      <c r="G556">
        <v>850</v>
      </c>
      <c r="H556">
        <v>120</v>
      </c>
      <c r="I556">
        <v>800</v>
      </c>
      <c r="J556">
        <v>8000</v>
      </c>
      <c r="K556">
        <v>80000</v>
      </c>
      <c r="L556">
        <v>400</v>
      </c>
      <c r="M556">
        <v>4000</v>
      </c>
      <c r="N556">
        <v>40000</v>
      </c>
      <c r="O556">
        <v>200000</v>
      </c>
    </row>
    <row r="557" spans="1:15">
      <c r="A557">
        <v>556</v>
      </c>
      <c r="B557">
        <v>50</v>
      </c>
      <c r="C557">
        <v>150</v>
      </c>
      <c r="D557">
        <v>800</v>
      </c>
      <c r="E557">
        <v>40</v>
      </c>
      <c r="F557">
        <v>5200</v>
      </c>
      <c r="G557">
        <v>850</v>
      </c>
      <c r="H557">
        <v>120</v>
      </c>
      <c r="I557">
        <v>800</v>
      </c>
      <c r="J557">
        <v>8000</v>
      </c>
      <c r="K557">
        <v>80000</v>
      </c>
      <c r="L557">
        <v>400</v>
      </c>
      <c r="M557">
        <v>4000</v>
      </c>
      <c r="N557">
        <v>40000</v>
      </c>
      <c r="O557">
        <v>200000</v>
      </c>
    </row>
    <row r="558" spans="1:15">
      <c r="A558">
        <v>557</v>
      </c>
      <c r="B558">
        <v>50</v>
      </c>
      <c r="C558">
        <v>150</v>
      </c>
      <c r="D558">
        <v>800</v>
      </c>
      <c r="E558">
        <v>40</v>
      </c>
      <c r="F558">
        <v>5200</v>
      </c>
      <c r="G558">
        <v>850</v>
      </c>
      <c r="H558">
        <v>120</v>
      </c>
      <c r="I558">
        <v>800</v>
      </c>
      <c r="J558">
        <v>8000</v>
      </c>
      <c r="K558">
        <v>80000</v>
      </c>
      <c r="L558">
        <v>400</v>
      </c>
      <c r="M558">
        <v>4000</v>
      </c>
      <c r="N558">
        <v>40000</v>
      </c>
      <c r="O558">
        <v>200000</v>
      </c>
    </row>
    <row r="559" spans="1:15">
      <c r="A559">
        <v>558</v>
      </c>
      <c r="B559">
        <v>50</v>
      </c>
      <c r="C559">
        <v>150</v>
      </c>
      <c r="D559">
        <v>800</v>
      </c>
      <c r="E559">
        <v>40</v>
      </c>
      <c r="F559">
        <v>5200</v>
      </c>
      <c r="G559">
        <v>850</v>
      </c>
      <c r="H559">
        <v>120</v>
      </c>
      <c r="I559">
        <v>800</v>
      </c>
      <c r="J559">
        <v>8000</v>
      </c>
      <c r="K559">
        <v>80000</v>
      </c>
      <c r="L559">
        <v>400</v>
      </c>
      <c r="M559">
        <v>4000</v>
      </c>
      <c r="N559">
        <v>40000</v>
      </c>
      <c r="O559">
        <v>200000</v>
      </c>
    </row>
    <row r="560" spans="1:15">
      <c r="A560">
        <v>559</v>
      </c>
      <c r="B560">
        <v>50</v>
      </c>
      <c r="C560">
        <v>150</v>
      </c>
      <c r="D560">
        <v>800</v>
      </c>
      <c r="E560">
        <v>40</v>
      </c>
      <c r="F560">
        <v>5200</v>
      </c>
      <c r="G560">
        <v>850</v>
      </c>
      <c r="H560">
        <v>120</v>
      </c>
      <c r="I560">
        <v>800</v>
      </c>
      <c r="J560">
        <v>8000</v>
      </c>
      <c r="K560">
        <v>80000</v>
      </c>
      <c r="L560">
        <v>400</v>
      </c>
      <c r="M560">
        <v>4000</v>
      </c>
      <c r="N560">
        <v>40000</v>
      </c>
      <c r="O560">
        <v>200000</v>
      </c>
    </row>
    <row r="561" spans="1:15">
      <c r="A561">
        <v>560</v>
      </c>
      <c r="B561">
        <v>50</v>
      </c>
      <c r="C561">
        <v>150</v>
      </c>
      <c r="D561">
        <v>800</v>
      </c>
      <c r="E561">
        <v>40</v>
      </c>
      <c r="F561">
        <v>5300</v>
      </c>
      <c r="G561">
        <v>860</v>
      </c>
      <c r="H561">
        <v>120</v>
      </c>
      <c r="I561">
        <v>800</v>
      </c>
      <c r="J561">
        <v>8000</v>
      </c>
      <c r="K561">
        <v>80000</v>
      </c>
      <c r="L561">
        <v>400</v>
      </c>
      <c r="M561">
        <v>4000</v>
      </c>
      <c r="N561">
        <v>40000</v>
      </c>
      <c r="O561">
        <v>200000</v>
      </c>
    </row>
    <row r="562" spans="1:15">
      <c r="A562">
        <v>561</v>
      </c>
      <c r="B562">
        <v>50</v>
      </c>
      <c r="C562">
        <v>150</v>
      </c>
      <c r="D562">
        <v>800</v>
      </c>
      <c r="E562">
        <v>40</v>
      </c>
      <c r="F562">
        <v>5300</v>
      </c>
      <c r="G562">
        <v>860</v>
      </c>
      <c r="H562">
        <v>120</v>
      </c>
      <c r="I562">
        <v>800</v>
      </c>
      <c r="J562">
        <v>8000</v>
      </c>
      <c r="K562">
        <v>80000</v>
      </c>
      <c r="L562">
        <v>400</v>
      </c>
      <c r="M562">
        <v>4000</v>
      </c>
      <c r="N562">
        <v>40000</v>
      </c>
      <c r="O562">
        <v>200000</v>
      </c>
    </row>
    <row r="563" spans="1:15">
      <c r="A563">
        <v>562</v>
      </c>
      <c r="B563">
        <v>50</v>
      </c>
      <c r="C563">
        <v>150</v>
      </c>
      <c r="D563">
        <v>800</v>
      </c>
      <c r="E563">
        <v>40</v>
      </c>
      <c r="F563">
        <v>5300</v>
      </c>
      <c r="G563">
        <v>860</v>
      </c>
      <c r="H563">
        <v>120</v>
      </c>
      <c r="I563">
        <v>800</v>
      </c>
      <c r="J563">
        <v>8000</v>
      </c>
      <c r="K563">
        <v>80000</v>
      </c>
      <c r="L563">
        <v>400</v>
      </c>
      <c r="M563">
        <v>4000</v>
      </c>
      <c r="N563">
        <v>40000</v>
      </c>
      <c r="O563">
        <v>200000</v>
      </c>
    </row>
    <row r="564" spans="1:15">
      <c r="A564">
        <v>563</v>
      </c>
      <c r="B564">
        <v>50</v>
      </c>
      <c r="C564">
        <v>150</v>
      </c>
      <c r="D564">
        <v>800</v>
      </c>
      <c r="E564">
        <v>40</v>
      </c>
      <c r="F564">
        <v>5300</v>
      </c>
      <c r="G564">
        <v>860</v>
      </c>
      <c r="H564">
        <v>120</v>
      </c>
      <c r="I564">
        <v>800</v>
      </c>
      <c r="J564">
        <v>8000</v>
      </c>
      <c r="K564">
        <v>80000</v>
      </c>
      <c r="L564">
        <v>400</v>
      </c>
      <c r="M564">
        <v>4000</v>
      </c>
      <c r="N564">
        <v>40000</v>
      </c>
      <c r="O564">
        <v>200000</v>
      </c>
    </row>
    <row r="565" spans="1:15">
      <c r="A565">
        <v>564</v>
      </c>
      <c r="B565">
        <v>50</v>
      </c>
      <c r="C565">
        <v>150</v>
      </c>
      <c r="D565">
        <v>800</v>
      </c>
      <c r="E565">
        <v>40</v>
      </c>
      <c r="F565">
        <v>5300</v>
      </c>
      <c r="G565">
        <v>860</v>
      </c>
      <c r="H565">
        <v>120</v>
      </c>
      <c r="I565">
        <v>800</v>
      </c>
      <c r="J565">
        <v>8000</v>
      </c>
      <c r="K565">
        <v>80000</v>
      </c>
      <c r="L565">
        <v>400</v>
      </c>
      <c r="M565">
        <v>4000</v>
      </c>
      <c r="N565">
        <v>40000</v>
      </c>
      <c r="O565">
        <v>200000</v>
      </c>
    </row>
    <row r="566" spans="1:15">
      <c r="A566">
        <v>565</v>
      </c>
      <c r="B566">
        <v>50</v>
      </c>
      <c r="C566">
        <v>150</v>
      </c>
      <c r="D566">
        <v>800</v>
      </c>
      <c r="E566">
        <v>40</v>
      </c>
      <c r="F566">
        <v>5300</v>
      </c>
      <c r="G566">
        <v>860</v>
      </c>
      <c r="H566">
        <v>120</v>
      </c>
      <c r="I566">
        <v>800</v>
      </c>
      <c r="J566">
        <v>8000</v>
      </c>
      <c r="K566">
        <v>80000</v>
      </c>
      <c r="L566">
        <v>400</v>
      </c>
      <c r="M566">
        <v>4000</v>
      </c>
      <c r="N566">
        <v>40000</v>
      </c>
      <c r="O566">
        <v>200000</v>
      </c>
    </row>
    <row r="567" spans="1:15">
      <c r="A567">
        <v>566</v>
      </c>
      <c r="B567">
        <v>50</v>
      </c>
      <c r="C567">
        <v>150</v>
      </c>
      <c r="D567">
        <v>800</v>
      </c>
      <c r="E567">
        <v>40</v>
      </c>
      <c r="F567">
        <v>5300</v>
      </c>
      <c r="G567">
        <v>860</v>
      </c>
      <c r="H567">
        <v>120</v>
      </c>
      <c r="I567">
        <v>800</v>
      </c>
      <c r="J567">
        <v>8000</v>
      </c>
      <c r="K567">
        <v>80000</v>
      </c>
      <c r="L567">
        <v>400</v>
      </c>
      <c r="M567">
        <v>4000</v>
      </c>
      <c r="N567">
        <v>40000</v>
      </c>
      <c r="O567">
        <v>200000</v>
      </c>
    </row>
    <row r="568" spans="1:15">
      <c r="A568">
        <v>567</v>
      </c>
      <c r="B568">
        <v>50</v>
      </c>
      <c r="C568">
        <v>150</v>
      </c>
      <c r="D568">
        <v>800</v>
      </c>
      <c r="E568">
        <v>40</v>
      </c>
      <c r="F568">
        <v>5300</v>
      </c>
      <c r="G568">
        <v>860</v>
      </c>
      <c r="H568">
        <v>120</v>
      </c>
      <c r="I568">
        <v>800</v>
      </c>
      <c r="J568">
        <v>8000</v>
      </c>
      <c r="K568">
        <v>80000</v>
      </c>
      <c r="L568">
        <v>400</v>
      </c>
      <c r="M568">
        <v>4000</v>
      </c>
      <c r="N568">
        <v>40000</v>
      </c>
      <c r="O568">
        <v>200000</v>
      </c>
    </row>
    <row r="569" spans="1:15">
      <c r="A569">
        <v>568</v>
      </c>
      <c r="B569">
        <v>50</v>
      </c>
      <c r="C569">
        <v>150</v>
      </c>
      <c r="D569">
        <v>800</v>
      </c>
      <c r="E569">
        <v>40</v>
      </c>
      <c r="F569">
        <v>5300</v>
      </c>
      <c r="G569">
        <v>860</v>
      </c>
      <c r="H569">
        <v>120</v>
      </c>
      <c r="I569">
        <v>800</v>
      </c>
      <c r="J569">
        <v>8000</v>
      </c>
      <c r="K569">
        <v>80000</v>
      </c>
      <c r="L569">
        <v>400</v>
      </c>
      <c r="M569">
        <v>4000</v>
      </c>
      <c r="N569">
        <v>40000</v>
      </c>
      <c r="O569">
        <v>200000</v>
      </c>
    </row>
    <row r="570" spans="1:15">
      <c r="A570">
        <v>569</v>
      </c>
      <c r="B570">
        <v>50</v>
      </c>
      <c r="C570">
        <v>150</v>
      </c>
      <c r="D570">
        <v>800</v>
      </c>
      <c r="E570">
        <v>40</v>
      </c>
      <c r="F570">
        <v>5300</v>
      </c>
      <c r="G570">
        <v>860</v>
      </c>
      <c r="H570">
        <v>120</v>
      </c>
      <c r="I570">
        <v>800</v>
      </c>
      <c r="J570">
        <v>8000</v>
      </c>
      <c r="K570">
        <v>80000</v>
      </c>
      <c r="L570">
        <v>400</v>
      </c>
      <c r="M570">
        <v>4000</v>
      </c>
      <c r="N570">
        <v>40000</v>
      </c>
      <c r="O570">
        <v>200000</v>
      </c>
    </row>
    <row r="571" spans="1:15">
      <c r="A571">
        <v>570</v>
      </c>
      <c r="B571">
        <v>50</v>
      </c>
      <c r="C571">
        <v>150</v>
      </c>
      <c r="D571">
        <v>800</v>
      </c>
      <c r="E571">
        <v>40</v>
      </c>
      <c r="F571">
        <v>5300</v>
      </c>
      <c r="G571">
        <v>870</v>
      </c>
      <c r="H571">
        <v>120</v>
      </c>
      <c r="I571">
        <v>800</v>
      </c>
      <c r="J571">
        <v>8000</v>
      </c>
      <c r="K571">
        <v>80000</v>
      </c>
      <c r="L571">
        <v>400</v>
      </c>
      <c r="M571">
        <v>4000</v>
      </c>
      <c r="N571">
        <v>40000</v>
      </c>
      <c r="O571">
        <v>200000</v>
      </c>
    </row>
    <row r="572" spans="1:15">
      <c r="A572">
        <v>571</v>
      </c>
      <c r="B572">
        <v>50</v>
      </c>
      <c r="C572">
        <v>150</v>
      </c>
      <c r="D572">
        <v>800</v>
      </c>
      <c r="E572">
        <v>40</v>
      </c>
      <c r="F572">
        <v>5300</v>
      </c>
      <c r="G572">
        <v>870</v>
      </c>
      <c r="H572">
        <v>120</v>
      </c>
      <c r="I572">
        <v>800</v>
      </c>
      <c r="J572">
        <v>8000</v>
      </c>
      <c r="K572">
        <v>80000</v>
      </c>
      <c r="L572">
        <v>400</v>
      </c>
      <c r="M572">
        <v>4000</v>
      </c>
      <c r="N572">
        <v>40000</v>
      </c>
      <c r="O572">
        <v>200000</v>
      </c>
    </row>
    <row r="573" spans="1:15">
      <c r="A573">
        <v>572</v>
      </c>
      <c r="B573">
        <v>50</v>
      </c>
      <c r="C573">
        <v>150</v>
      </c>
      <c r="D573">
        <v>800</v>
      </c>
      <c r="E573">
        <v>40</v>
      </c>
      <c r="F573">
        <v>5300</v>
      </c>
      <c r="G573">
        <v>870</v>
      </c>
      <c r="H573">
        <v>120</v>
      </c>
      <c r="I573">
        <v>800</v>
      </c>
      <c r="J573">
        <v>8000</v>
      </c>
      <c r="K573">
        <v>80000</v>
      </c>
      <c r="L573">
        <v>400</v>
      </c>
      <c r="M573">
        <v>4000</v>
      </c>
      <c r="N573">
        <v>40000</v>
      </c>
      <c r="O573">
        <v>200000</v>
      </c>
    </row>
    <row r="574" spans="1:15">
      <c r="A574">
        <v>573</v>
      </c>
      <c r="B574">
        <v>50</v>
      </c>
      <c r="C574">
        <v>150</v>
      </c>
      <c r="D574">
        <v>800</v>
      </c>
      <c r="E574">
        <v>40</v>
      </c>
      <c r="F574">
        <v>5300</v>
      </c>
      <c r="G574">
        <v>870</v>
      </c>
      <c r="H574">
        <v>120</v>
      </c>
      <c r="I574">
        <v>800</v>
      </c>
      <c r="J574">
        <v>8000</v>
      </c>
      <c r="K574">
        <v>80000</v>
      </c>
      <c r="L574">
        <v>400</v>
      </c>
      <c r="M574">
        <v>4000</v>
      </c>
      <c r="N574">
        <v>40000</v>
      </c>
      <c r="O574">
        <v>200000</v>
      </c>
    </row>
    <row r="575" spans="1:15">
      <c r="A575">
        <v>574</v>
      </c>
      <c r="B575">
        <v>50</v>
      </c>
      <c r="C575">
        <v>150</v>
      </c>
      <c r="D575">
        <v>800</v>
      </c>
      <c r="E575">
        <v>40</v>
      </c>
      <c r="F575">
        <v>5300</v>
      </c>
      <c r="G575">
        <v>870</v>
      </c>
      <c r="H575">
        <v>120</v>
      </c>
      <c r="I575">
        <v>800</v>
      </c>
      <c r="J575">
        <v>8000</v>
      </c>
      <c r="K575">
        <v>80000</v>
      </c>
      <c r="L575">
        <v>400</v>
      </c>
      <c r="M575">
        <v>4000</v>
      </c>
      <c r="N575">
        <v>40000</v>
      </c>
      <c r="O575">
        <v>200000</v>
      </c>
    </row>
    <row r="576" spans="1:15">
      <c r="A576">
        <v>575</v>
      </c>
      <c r="B576">
        <v>50</v>
      </c>
      <c r="C576">
        <v>150</v>
      </c>
      <c r="D576">
        <v>800</v>
      </c>
      <c r="E576">
        <v>40</v>
      </c>
      <c r="F576">
        <v>5300</v>
      </c>
      <c r="G576">
        <v>870</v>
      </c>
      <c r="H576">
        <v>120</v>
      </c>
      <c r="I576">
        <v>800</v>
      </c>
      <c r="J576">
        <v>8000</v>
      </c>
      <c r="K576">
        <v>80000</v>
      </c>
      <c r="L576">
        <v>400</v>
      </c>
      <c r="M576">
        <v>4000</v>
      </c>
      <c r="N576">
        <v>40000</v>
      </c>
      <c r="O576">
        <v>200000</v>
      </c>
    </row>
    <row r="577" spans="1:15">
      <c r="A577">
        <v>576</v>
      </c>
      <c r="B577">
        <v>50</v>
      </c>
      <c r="C577">
        <v>150</v>
      </c>
      <c r="D577">
        <v>800</v>
      </c>
      <c r="E577">
        <v>40</v>
      </c>
      <c r="F577">
        <v>5300</v>
      </c>
      <c r="G577">
        <v>870</v>
      </c>
      <c r="H577">
        <v>120</v>
      </c>
      <c r="I577">
        <v>800</v>
      </c>
      <c r="J577">
        <v>8000</v>
      </c>
      <c r="K577">
        <v>80000</v>
      </c>
      <c r="L577">
        <v>400</v>
      </c>
      <c r="M577">
        <v>4000</v>
      </c>
      <c r="N577">
        <v>40000</v>
      </c>
      <c r="O577">
        <v>200000</v>
      </c>
    </row>
    <row r="578" spans="1:15">
      <c r="A578">
        <v>577</v>
      </c>
      <c r="B578">
        <v>50</v>
      </c>
      <c r="C578">
        <v>150</v>
      </c>
      <c r="D578">
        <v>800</v>
      </c>
      <c r="E578">
        <v>40</v>
      </c>
      <c r="F578">
        <v>5300</v>
      </c>
      <c r="G578">
        <v>870</v>
      </c>
      <c r="H578">
        <v>120</v>
      </c>
      <c r="I578">
        <v>800</v>
      </c>
      <c r="J578">
        <v>8000</v>
      </c>
      <c r="K578">
        <v>80000</v>
      </c>
      <c r="L578">
        <v>400</v>
      </c>
      <c r="M578">
        <v>4000</v>
      </c>
      <c r="N578">
        <v>40000</v>
      </c>
      <c r="O578">
        <v>200000</v>
      </c>
    </row>
    <row r="579" spans="1:15">
      <c r="A579">
        <v>578</v>
      </c>
      <c r="B579">
        <v>50</v>
      </c>
      <c r="C579">
        <v>150</v>
      </c>
      <c r="D579">
        <v>800</v>
      </c>
      <c r="E579">
        <v>40</v>
      </c>
      <c r="F579">
        <v>5300</v>
      </c>
      <c r="G579">
        <v>870</v>
      </c>
      <c r="H579">
        <v>120</v>
      </c>
      <c r="I579">
        <v>800</v>
      </c>
      <c r="J579">
        <v>8000</v>
      </c>
      <c r="K579">
        <v>80000</v>
      </c>
      <c r="L579">
        <v>400</v>
      </c>
      <c r="M579">
        <v>4000</v>
      </c>
      <c r="N579">
        <v>40000</v>
      </c>
      <c r="O579">
        <v>200000</v>
      </c>
    </row>
    <row r="580" spans="1:15">
      <c r="A580">
        <v>579</v>
      </c>
      <c r="B580">
        <v>50</v>
      </c>
      <c r="C580">
        <v>150</v>
      </c>
      <c r="D580">
        <v>800</v>
      </c>
      <c r="E580">
        <v>40</v>
      </c>
      <c r="F580">
        <v>5300</v>
      </c>
      <c r="G580">
        <v>870</v>
      </c>
      <c r="H580">
        <v>120</v>
      </c>
      <c r="I580">
        <v>800</v>
      </c>
      <c r="J580">
        <v>8000</v>
      </c>
      <c r="K580">
        <v>80000</v>
      </c>
      <c r="L580">
        <v>400</v>
      </c>
      <c r="M580">
        <v>4000</v>
      </c>
      <c r="N580">
        <v>40000</v>
      </c>
      <c r="O580">
        <v>200000</v>
      </c>
    </row>
    <row r="581" spans="1:15">
      <c r="A581">
        <v>580</v>
      </c>
      <c r="B581">
        <v>50</v>
      </c>
      <c r="C581">
        <v>150</v>
      </c>
      <c r="D581">
        <v>800</v>
      </c>
      <c r="E581">
        <v>40</v>
      </c>
      <c r="F581">
        <v>5400</v>
      </c>
      <c r="G581">
        <v>880</v>
      </c>
      <c r="H581">
        <v>120</v>
      </c>
      <c r="I581">
        <v>800</v>
      </c>
      <c r="J581">
        <v>8000</v>
      </c>
      <c r="K581">
        <v>80000</v>
      </c>
      <c r="L581">
        <v>400</v>
      </c>
      <c r="M581">
        <v>4000</v>
      </c>
      <c r="N581">
        <v>40000</v>
      </c>
      <c r="O581">
        <v>200000</v>
      </c>
    </row>
    <row r="582" spans="1:15">
      <c r="A582">
        <v>581</v>
      </c>
      <c r="B582">
        <v>50</v>
      </c>
      <c r="C582">
        <v>150</v>
      </c>
      <c r="D582">
        <v>800</v>
      </c>
      <c r="E582">
        <v>40</v>
      </c>
      <c r="F582">
        <v>5400</v>
      </c>
      <c r="G582">
        <v>880</v>
      </c>
      <c r="H582">
        <v>120</v>
      </c>
      <c r="I582">
        <v>800</v>
      </c>
      <c r="J582">
        <v>8000</v>
      </c>
      <c r="K582">
        <v>80000</v>
      </c>
      <c r="L582">
        <v>400</v>
      </c>
      <c r="M582">
        <v>4000</v>
      </c>
      <c r="N582">
        <v>40000</v>
      </c>
      <c r="O582">
        <v>200000</v>
      </c>
    </row>
    <row r="583" spans="1:15">
      <c r="A583">
        <v>582</v>
      </c>
      <c r="B583">
        <v>50</v>
      </c>
      <c r="C583">
        <v>150</v>
      </c>
      <c r="D583">
        <v>800</v>
      </c>
      <c r="E583">
        <v>40</v>
      </c>
      <c r="F583">
        <v>5400</v>
      </c>
      <c r="G583">
        <v>880</v>
      </c>
      <c r="H583">
        <v>120</v>
      </c>
      <c r="I583">
        <v>800</v>
      </c>
      <c r="J583">
        <v>8000</v>
      </c>
      <c r="K583">
        <v>80000</v>
      </c>
      <c r="L583">
        <v>400</v>
      </c>
      <c r="M583">
        <v>4000</v>
      </c>
      <c r="N583">
        <v>40000</v>
      </c>
      <c r="O583">
        <v>200000</v>
      </c>
    </row>
    <row r="584" spans="1:15">
      <c r="A584">
        <v>583</v>
      </c>
      <c r="B584">
        <v>50</v>
      </c>
      <c r="C584">
        <v>150</v>
      </c>
      <c r="D584">
        <v>800</v>
      </c>
      <c r="E584">
        <v>40</v>
      </c>
      <c r="F584">
        <v>5400</v>
      </c>
      <c r="G584">
        <v>880</v>
      </c>
      <c r="H584">
        <v>120</v>
      </c>
      <c r="I584">
        <v>800</v>
      </c>
      <c r="J584">
        <v>8000</v>
      </c>
      <c r="K584">
        <v>80000</v>
      </c>
      <c r="L584">
        <v>400</v>
      </c>
      <c r="M584">
        <v>4000</v>
      </c>
      <c r="N584">
        <v>40000</v>
      </c>
      <c r="O584">
        <v>200000</v>
      </c>
    </row>
    <row r="585" spans="1:15">
      <c r="A585">
        <v>584</v>
      </c>
      <c r="B585">
        <v>50</v>
      </c>
      <c r="C585">
        <v>150</v>
      </c>
      <c r="D585">
        <v>800</v>
      </c>
      <c r="E585">
        <v>40</v>
      </c>
      <c r="F585">
        <v>5400</v>
      </c>
      <c r="G585">
        <v>880</v>
      </c>
      <c r="H585">
        <v>120</v>
      </c>
      <c r="I585">
        <v>800</v>
      </c>
      <c r="J585">
        <v>8000</v>
      </c>
      <c r="K585">
        <v>80000</v>
      </c>
      <c r="L585">
        <v>400</v>
      </c>
      <c r="M585">
        <v>4000</v>
      </c>
      <c r="N585">
        <v>40000</v>
      </c>
      <c r="O585">
        <v>200000</v>
      </c>
    </row>
    <row r="586" spans="1:15">
      <c r="A586">
        <v>585</v>
      </c>
      <c r="B586">
        <v>50</v>
      </c>
      <c r="C586">
        <v>150</v>
      </c>
      <c r="D586">
        <v>800</v>
      </c>
      <c r="E586">
        <v>40</v>
      </c>
      <c r="F586">
        <v>5400</v>
      </c>
      <c r="G586">
        <v>880</v>
      </c>
      <c r="H586">
        <v>120</v>
      </c>
      <c r="I586">
        <v>800</v>
      </c>
      <c r="J586">
        <v>8000</v>
      </c>
      <c r="K586">
        <v>80000</v>
      </c>
      <c r="L586">
        <v>400</v>
      </c>
      <c r="M586">
        <v>4000</v>
      </c>
      <c r="N586">
        <v>40000</v>
      </c>
      <c r="O586">
        <v>200000</v>
      </c>
    </row>
    <row r="587" spans="1:15">
      <c r="A587">
        <v>586</v>
      </c>
      <c r="B587">
        <v>50</v>
      </c>
      <c r="C587">
        <v>150</v>
      </c>
      <c r="D587">
        <v>800</v>
      </c>
      <c r="E587">
        <v>40</v>
      </c>
      <c r="F587">
        <v>5400</v>
      </c>
      <c r="G587">
        <v>880</v>
      </c>
      <c r="H587">
        <v>120</v>
      </c>
      <c r="I587">
        <v>800</v>
      </c>
      <c r="J587">
        <v>8000</v>
      </c>
      <c r="K587">
        <v>80000</v>
      </c>
      <c r="L587">
        <v>400</v>
      </c>
      <c r="M587">
        <v>4000</v>
      </c>
      <c r="N587">
        <v>40000</v>
      </c>
      <c r="O587">
        <v>200000</v>
      </c>
    </row>
    <row r="588" spans="1:15">
      <c r="A588">
        <v>587</v>
      </c>
      <c r="B588">
        <v>50</v>
      </c>
      <c r="C588">
        <v>150</v>
      </c>
      <c r="D588">
        <v>800</v>
      </c>
      <c r="E588">
        <v>40</v>
      </c>
      <c r="F588">
        <v>5400</v>
      </c>
      <c r="G588">
        <v>880</v>
      </c>
      <c r="H588">
        <v>120</v>
      </c>
      <c r="I588">
        <v>800</v>
      </c>
      <c r="J588">
        <v>8000</v>
      </c>
      <c r="K588">
        <v>80000</v>
      </c>
      <c r="L588">
        <v>400</v>
      </c>
      <c r="M588">
        <v>4000</v>
      </c>
      <c r="N588">
        <v>40000</v>
      </c>
      <c r="O588">
        <v>200000</v>
      </c>
    </row>
    <row r="589" spans="1:15">
      <c r="A589">
        <v>588</v>
      </c>
      <c r="B589">
        <v>50</v>
      </c>
      <c r="C589">
        <v>150</v>
      </c>
      <c r="D589">
        <v>800</v>
      </c>
      <c r="E589">
        <v>40</v>
      </c>
      <c r="F589">
        <v>5400</v>
      </c>
      <c r="G589">
        <v>880</v>
      </c>
      <c r="H589">
        <v>120</v>
      </c>
      <c r="I589">
        <v>800</v>
      </c>
      <c r="J589">
        <v>8000</v>
      </c>
      <c r="K589">
        <v>80000</v>
      </c>
      <c r="L589">
        <v>400</v>
      </c>
      <c r="M589">
        <v>4000</v>
      </c>
      <c r="N589">
        <v>40000</v>
      </c>
      <c r="O589">
        <v>200000</v>
      </c>
    </row>
    <row r="590" spans="1:15">
      <c r="A590">
        <v>589</v>
      </c>
      <c r="B590">
        <v>50</v>
      </c>
      <c r="C590">
        <v>150</v>
      </c>
      <c r="D590">
        <v>800</v>
      </c>
      <c r="E590">
        <v>40</v>
      </c>
      <c r="F590">
        <v>5400</v>
      </c>
      <c r="G590">
        <v>880</v>
      </c>
      <c r="H590">
        <v>120</v>
      </c>
      <c r="I590">
        <v>800</v>
      </c>
      <c r="J590">
        <v>8000</v>
      </c>
      <c r="K590">
        <v>80000</v>
      </c>
      <c r="L590">
        <v>400</v>
      </c>
      <c r="M590">
        <v>4000</v>
      </c>
      <c r="N590">
        <v>40000</v>
      </c>
      <c r="O590">
        <v>200000</v>
      </c>
    </row>
    <row r="591" spans="1:15">
      <c r="A591">
        <v>590</v>
      </c>
      <c r="B591">
        <v>50</v>
      </c>
      <c r="C591">
        <v>150</v>
      </c>
      <c r="D591">
        <v>800</v>
      </c>
      <c r="E591">
        <v>40</v>
      </c>
      <c r="F591">
        <v>5400</v>
      </c>
      <c r="G591">
        <v>890</v>
      </c>
      <c r="H591">
        <v>120</v>
      </c>
      <c r="I591">
        <v>800</v>
      </c>
      <c r="J591">
        <v>8000</v>
      </c>
      <c r="K591">
        <v>80000</v>
      </c>
      <c r="L591">
        <v>400</v>
      </c>
      <c r="M591">
        <v>4000</v>
      </c>
      <c r="N591">
        <v>40000</v>
      </c>
      <c r="O591">
        <v>200000</v>
      </c>
    </row>
    <row r="592" spans="1:15">
      <c r="A592">
        <v>591</v>
      </c>
      <c r="B592">
        <v>50</v>
      </c>
      <c r="C592">
        <v>150</v>
      </c>
      <c r="D592">
        <v>800</v>
      </c>
      <c r="E592">
        <v>40</v>
      </c>
      <c r="F592">
        <v>5400</v>
      </c>
      <c r="G592">
        <v>890</v>
      </c>
      <c r="H592">
        <v>120</v>
      </c>
      <c r="I592">
        <v>800</v>
      </c>
      <c r="J592">
        <v>8000</v>
      </c>
      <c r="K592">
        <v>80000</v>
      </c>
      <c r="L592">
        <v>400</v>
      </c>
      <c r="M592">
        <v>4000</v>
      </c>
      <c r="N592">
        <v>40000</v>
      </c>
      <c r="O592">
        <v>200000</v>
      </c>
    </row>
    <row r="593" spans="1:15">
      <c r="A593">
        <v>592</v>
      </c>
      <c r="B593">
        <v>50</v>
      </c>
      <c r="C593">
        <v>150</v>
      </c>
      <c r="D593">
        <v>800</v>
      </c>
      <c r="E593">
        <v>40</v>
      </c>
      <c r="F593">
        <v>5400</v>
      </c>
      <c r="G593">
        <v>890</v>
      </c>
      <c r="H593">
        <v>120</v>
      </c>
      <c r="I593">
        <v>800</v>
      </c>
      <c r="J593">
        <v>8000</v>
      </c>
      <c r="K593">
        <v>80000</v>
      </c>
      <c r="L593">
        <v>400</v>
      </c>
      <c r="M593">
        <v>4000</v>
      </c>
      <c r="N593">
        <v>40000</v>
      </c>
      <c r="O593">
        <v>200000</v>
      </c>
    </row>
    <row r="594" spans="1:15">
      <c r="A594">
        <v>593</v>
      </c>
      <c r="B594">
        <v>50</v>
      </c>
      <c r="C594">
        <v>150</v>
      </c>
      <c r="D594">
        <v>800</v>
      </c>
      <c r="E594">
        <v>40</v>
      </c>
      <c r="F594">
        <v>5400</v>
      </c>
      <c r="G594">
        <v>890</v>
      </c>
      <c r="H594">
        <v>120</v>
      </c>
      <c r="I594">
        <v>800</v>
      </c>
      <c r="J594">
        <v>8000</v>
      </c>
      <c r="K594">
        <v>80000</v>
      </c>
      <c r="L594">
        <v>400</v>
      </c>
      <c r="M594">
        <v>4000</v>
      </c>
      <c r="N594">
        <v>40000</v>
      </c>
      <c r="O594">
        <v>200000</v>
      </c>
    </row>
    <row r="595" spans="1:15">
      <c r="A595">
        <v>594</v>
      </c>
      <c r="B595">
        <v>50</v>
      </c>
      <c r="C595">
        <v>150</v>
      </c>
      <c r="D595">
        <v>800</v>
      </c>
      <c r="E595">
        <v>40</v>
      </c>
      <c r="F595">
        <v>5400</v>
      </c>
      <c r="G595">
        <v>890</v>
      </c>
      <c r="H595">
        <v>120</v>
      </c>
      <c r="I595">
        <v>800</v>
      </c>
      <c r="J595">
        <v>8000</v>
      </c>
      <c r="K595">
        <v>80000</v>
      </c>
      <c r="L595">
        <v>400</v>
      </c>
      <c r="M595">
        <v>4000</v>
      </c>
      <c r="N595">
        <v>40000</v>
      </c>
      <c r="O595">
        <v>200000</v>
      </c>
    </row>
    <row r="596" spans="1:15">
      <c r="A596">
        <v>595</v>
      </c>
      <c r="B596">
        <v>50</v>
      </c>
      <c r="C596">
        <v>150</v>
      </c>
      <c r="D596">
        <v>800</v>
      </c>
      <c r="E596">
        <v>40</v>
      </c>
      <c r="F596">
        <v>5400</v>
      </c>
      <c r="G596">
        <v>890</v>
      </c>
      <c r="H596">
        <v>120</v>
      </c>
      <c r="I596">
        <v>800</v>
      </c>
      <c r="J596">
        <v>8000</v>
      </c>
      <c r="K596">
        <v>80000</v>
      </c>
      <c r="L596">
        <v>400</v>
      </c>
      <c r="M596">
        <v>4000</v>
      </c>
      <c r="N596">
        <v>40000</v>
      </c>
      <c r="O596">
        <v>200000</v>
      </c>
    </row>
    <row r="597" spans="1:15">
      <c r="A597">
        <v>596</v>
      </c>
      <c r="B597">
        <v>50</v>
      </c>
      <c r="C597">
        <v>150</v>
      </c>
      <c r="D597">
        <v>800</v>
      </c>
      <c r="E597">
        <v>40</v>
      </c>
      <c r="F597">
        <v>5400</v>
      </c>
      <c r="G597">
        <v>890</v>
      </c>
      <c r="H597">
        <v>120</v>
      </c>
      <c r="I597">
        <v>800</v>
      </c>
      <c r="J597">
        <v>8000</v>
      </c>
      <c r="K597">
        <v>80000</v>
      </c>
      <c r="L597">
        <v>400</v>
      </c>
      <c r="M597">
        <v>4000</v>
      </c>
      <c r="N597">
        <v>40000</v>
      </c>
      <c r="O597">
        <v>200000</v>
      </c>
    </row>
    <row r="598" spans="1:15">
      <c r="A598">
        <v>597</v>
      </c>
      <c r="B598">
        <v>50</v>
      </c>
      <c r="C598">
        <v>150</v>
      </c>
      <c r="D598">
        <v>800</v>
      </c>
      <c r="E598">
        <v>40</v>
      </c>
      <c r="F598">
        <v>5400</v>
      </c>
      <c r="G598">
        <v>890</v>
      </c>
      <c r="H598">
        <v>120</v>
      </c>
      <c r="I598">
        <v>800</v>
      </c>
      <c r="J598">
        <v>8000</v>
      </c>
      <c r="K598">
        <v>80000</v>
      </c>
      <c r="L598">
        <v>400</v>
      </c>
      <c r="M598">
        <v>4000</v>
      </c>
      <c r="N598">
        <v>40000</v>
      </c>
      <c r="O598">
        <v>200000</v>
      </c>
    </row>
    <row r="599" spans="1:15">
      <c r="A599">
        <v>598</v>
      </c>
      <c r="B599">
        <v>50</v>
      </c>
      <c r="C599">
        <v>150</v>
      </c>
      <c r="D599">
        <v>800</v>
      </c>
      <c r="E599">
        <v>40</v>
      </c>
      <c r="F599">
        <v>5400</v>
      </c>
      <c r="G599">
        <v>890</v>
      </c>
      <c r="H599">
        <v>120</v>
      </c>
      <c r="I599">
        <v>800</v>
      </c>
      <c r="J599">
        <v>8000</v>
      </c>
      <c r="K599">
        <v>80000</v>
      </c>
      <c r="L599">
        <v>400</v>
      </c>
      <c r="M599">
        <v>4000</v>
      </c>
      <c r="N599">
        <v>40000</v>
      </c>
      <c r="O599">
        <v>200000</v>
      </c>
    </row>
    <row r="600" spans="1:15">
      <c r="A600">
        <v>599</v>
      </c>
      <c r="B600">
        <v>50</v>
      </c>
      <c r="C600">
        <v>150</v>
      </c>
      <c r="D600">
        <v>800</v>
      </c>
      <c r="E600">
        <v>40</v>
      </c>
      <c r="F600">
        <v>5400</v>
      </c>
      <c r="G600">
        <v>890</v>
      </c>
      <c r="H600">
        <v>120</v>
      </c>
      <c r="I600">
        <v>800</v>
      </c>
      <c r="J600">
        <v>8000</v>
      </c>
      <c r="K600">
        <v>80000</v>
      </c>
      <c r="L600">
        <v>400</v>
      </c>
      <c r="M600">
        <v>4000</v>
      </c>
      <c r="N600">
        <v>40000</v>
      </c>
      <c r="O600">
        <v>200000</v>
      </c>
    </row>
    <row r="601" spans="1:15">
      <c r="A601">
        <v>600</v>
      </c>
      <c r="B601">
        <v>50</v>
      </c>
      <c r="C601">
        <v>150</v>
      </c>
      <c r="D601">
        <v>800</v>
      </c>
      <c r="E601">
        <v>40</v>
      </c>
      <c r="F601">
        <v>5500</v>
      </c>
      <c r="G601">
        <v>900</v>
      </c>
      <c r="H601">
        <v>120</v>
      </c>
      <c r="I601">
        <v>800</v>
      </c>
      <c r="J601">
        <v>8000</v>
      </c>
      <c r="K601">
        <v>80000</v>
      </c>
      <c r="L601">
        <v>400</v>
      </c>
      <c r="M601">
        <v>4000</v>
      </c>
      <c r="N601">
        <v>40000</v>
      </c>
      <c r="O601">
        <v>200000</v>
      </c>
    </row>
    <row r="602" spans="1:15">
      <c r="A602">
        <v>601</v>
      </c>
      <c r="B602">
        <v>50</v>
      </c>
      <c r="C602">
        <v>150</v>
      </c>
      <c r="D602">
        <v>800</v>
      </c>
      <c r="E602">
        <v>40</v>
      </c>
      <c r="F602">
        <v>5500</v>
      </c>
      <c r="G602">
        <v>900</v>
      </c>
      <c r="H602">
        <v>120</v>
      </c>
      <c r="I602">
        <v>800</v>
      </c>
      <c r="J602">
        <v>8000</v>
      </c>
      <c r="K602">
        <v>80000</v>
      </c>
      <c r="L602">
        <v>400</v>
      </c>
      <c r="M602">
        <v>4000</v>
      </c>
      <c r="N602">
        <v>40000</v>
      </c>
      <c r="O602">
        <v>200000</v>
      </c>
    </row>
    <row r="603" spans="1:15">
      <c r="A603">
        <v>602</v>
      </c>
      <c r="B603">
        <v>50</v>
      </c>
      <c r="C603">
        <v>150</v>
      </c>
      <c r="D603">
        <v>800</v>
      </c>
      <c r="E603">
        <v>40</v>
      </c>
      <c r="F603">
        <v>5500</v>
      </c>
      <c r="G603">
        <v>900</v>
      </c>
      <c r="H603">
        <v>120</v>
      </c>
      <c r="I603">
        <v>800</v>
      </c>
      <c r="J603">
        <v>8000</v>
      </c>
      <c r="K603">
        <v>80000</v>
      </c>
      <c r="L603">
        <v>400</v>
      </c>
      <c r="M603">
        <v>4000</v>
      </c>
      <c r="N603">
        <v>40000</v>
      </c>
      <c r="O603">
        <v>200000</v>
      </c>
    </row>
    <row r="604" spans="1:15">
      <c r="A604">
        <v>603</v>
      </c>
      <c r="B604">
        <v>50</v>
      </c>
      <c r="C604">
        <v>150</v>
      </c>
      <c r="D604">
        <v>800</v>
      </c>
      <c r="E604">
        <v>40</v>
      </c>
      <c r="F604">
        <v>5500</v>
      </c>
      <c r="G604">
        <v>900</v>
      </c>
      <c r="H604">
        <v>120</v>
      </c>
      <c r="I604">
        <v>800</v>
      </c>
      <c r="J604">
        <v>8000</v>
      </c>
      <c r="K604">
        <v>80000</v>
      </c>
      <c r="L604">
        <v>400</v>
      </c>
      <c r="M604">
        <v>4000</v>
      </c>
      <c r="N604">
        <v>40000</v>
      </c>
      <c r="O604">
        <v>200000</v>
      </c>
    </row>
    <row r="605" spans="1:15">
      <c r="A605">
        <v>604</v>
      </c>
      <c r="B605">
        <v>50</v>
      </c>
      <c r="C605">
        <v>150</v>
      </c>
      <c r="D605">
        <v>800</v>
      </c>
      <c r="E605">
        <v>40</v>
      </c>
      <c r="F605">
        <v>5500</v>
      </c>
      <c r="G605">
        <v>900</v>
      </c>
      <c r="H605">
        <v>120</v>
      </c>
      <c r="I605">
        <v>800</v>
      </c>
      <c r="J605">
        <v>8000</v>
      </c>
      <c r="K605">
        <v>80000</v>
      </c>
      <c r="L605">
        <v>400</v>
      </c>
      <c r="M605">
        <v>4000</v>
      </c>
      <c r="N605">
        <v>40000</v>
      </c>
      <c r="O605">
        <v>200000</v>
      </c>
    </row>
    <row r="606" spans="1:15">
      <c r="A606">
        <v>605</v>
      </c>
      <c r="B606">
        <v>50</v>
      </c>
      <c r="C606">
        <v>150</v>
      </c>
      <c r="D606">
        <v>800</v>
      </c>
      <c r="E606">
        <v>40</v>
      </c>
      <c r="F606">
        <v>5500</v>
      </c>
      <c r="G606">
        <v>900</v>
      </c>
      <c r="H606">
        <v>120</v>
      </c>
      <c r="I606">
        <v>800</v>
      </c>
      <c r="J606">
        <v>8000</v>
      </c>
      <c r="K606">
        <v>80000</v>
      </c>
      <c r="L606">
        <v>400</v>
      </c>
      <c r="M606">
        <v>4000</v>
      </c>
      <c r="N606">
        <v>40000</v>
      </c>
      <c r="O606">
        <v>200000</v>
      </c>
    </row>
    <row r="607" spans="1:15">
      <c r="A607">
        <v>606</v>
      </c>
      <c r="B607">
        <v>50</v>
      </c>
      <c r="C607">
        <v>150</v>
      </c>
      <c r="D607">
        <v>800</v>
      </c>
      <c r="E607">
        <v>40</v>
      </c>
      <c r="F607">
        <v>5500</v>
      </c>
      <c r="G607">
        <v>900</v>
      </c>
      <c r="H607">
        <v>120</v>
      </c>
      <c r="I607">
        <v>800</v>
      </c>
      <c r="J607">
        <v>8000</v>
      </c>
      <c r="K607">
        <v>80000</v>
      </c>
      <c r="L607">
        <v>400</v>
      </c>
      <c r="M607">
        <v>4000</v>
      </c>
      <c r="N607">
        <v>40000</v>
      </c>
      <c r="O607">
        <v>200000</v>
      </c>
    </row>
    <row r="608" spans="1:15">
      <c r="A608">
        <v>607</v>
      </c>
      <c r="B608">
        <v>50</v>
      </c>
      <c r="C608">
        <v>150</v>
      </c>
      <c r="D608">
        <v>800</v>
      </c>
      <c r="E608">
        <v>40</v>
      </c>
      <c r="F608">
        <v>5500</v>
      </c>
      <c r="G608">
        <v>900</v>
      </c>
      <c r="H608">
        <v>120</v>
      </c>
      <c r="I608">
        <v>800</v>
      </c>
      <c r="J608">
        <v>8000</v>
      </c>
      <c r="K608">
        <v>80000</v>
      </c>
      <c r="L608">
        <v>400</v>
      </c>
      <c r="M608">
        <v>4000</v>
      </c>
      <c r="N608">
        <v>40000</v>
      </c>
      <c r="O608">
        <v>200000</v>
      </c>
    </row>
    <row r="609" spans="1:15">
      <c r="A609">
        <v>608</v>
      </c>
      <c r="B609">
        <v>50</v>
      </c>
      <c r="C609">
        <v>150</v>
      </c>
      <c r="D609">
        <v>800</v>
      </c>
      <c r="E609">
        <v>40</v>
      </c>
      <c r="F609">
        <v>5500</v>
      </c>
      <c r="G609">
        <v>900</v>
      </c>
      <c r="H609">
        <v>120</v>
      </c>
      <c r="I609">
        <v>800</v>
      </c>
      <c r="J609">
        <v>8000</v>
      </c>
      <c r="K609">
        <v>80000</v>
      </c>
      <c r="L609">
        <v>400</v>
      </c>
      <c r="M609">
        <v>4000</v>
      </c>
      <c r="N609">
        <v>40000</v>
      </c>
      <c r="O609">
        <v>200000</v>
      </c>
    </row>
    <row r="610" spans="1:15">
      <c r="A610">
        <v>609</v>
      </c>
      <c r="B610">
        <v>50</v>
      </c>
      <c r="C610">
        <v>150</v>
      </c>
      <c r="D610">
        <v>800</v>
      </c>
      <c r="E610">
        <v>40</v>
      </c>
      <c r="F610">
        <v>5500</v>
      </c>
      <c r="G610">
        <v>900</v>
      </c>
      <c r="H610">
        <v>120</v>
      </c>
      <c r="I610">
        <v>800</v>
      </c>
      <c r="J610">
        <v>8000</v>
      </c>
      <c r="K610">
        <v>80000</v>
      </c>
      <c r="L610">
        <v>400</v>
      </c>
      <c r="M610">
        <v>4000</v>
      </c>
      <c r="N610">
        <v>40000</v>
      </c>
      <c r="O610">
        <v>200000</v>
      </c>
    </row>
    <row r="611" spans="1:15">
      <c r="A611">
        <v>610</v>
      </c>
      <c r="B611">
        <v>50</v>
      </c>
      <c r="C611">
        <v>150</v>
      </c>
      <c r="D611">
        <v>800</v>
      </c>
      <c r="E611">
        <v>40</v>
      </c>
      <c r="F611">
        <v>5500</v>
      </c>
      <c r="G611">
        <v>910</v>
      </c>
      <c r="H611">
        <v>120</v>
      </c>
      <c r="I611">
        <v>800</v>
      </c>
      <c r="J611">
        <v>8000</v>
      </c>
      <c r="K611">
        <v>80000</v>
      </c>
      <c r="L611">
        <v>400</v>
      </c>
      <c r="M611">
        <v>4000</v>
      </c>
      <c r="N611">
        <v>40000</v>
      </c>
      <c r="O611">
        <v>200000</v>
      </c>
    </row>
    <row r="612" spans="1:15">
      <c r="A612">
        <v>611</v>
      </c>
      <c r="B612">
        <v>50</v>
      </c>
      <c r="C612">
        <v>150</v>
      </c>
      <c r="D612">
        <v>800</v>
      </c>
      <c r="E612">
        <v>40</v>
      </c>
      <c r="F612">
        <v>5500</v>
      </c>
      <c r="G612">
        <v>910</v>
      </c>
      <c r="H612">
        <v>120</v>
      </c>
      <c r="I612">
        <v>800</v>
      </c>
      <c r="J612">
        <v>8000</v>
      </c>
      <c r="K612">
        <v>80000</v>
      </c>
      <c r="L612">
        <v>400</v>
      </c>
      <c r="M612">
        <v>4000</v>
      </c>
      <c r="N612">
        <v>40000</v>
      </c>
      <c r="O612">
        <v>200000</v>
      </c>
    </row>
    <row r="613" spans="1:15">
      <c r="A613">
        <v>612</v>
      </c>
      <c r="B613">
        <v>50</v>
      </c>
      <c r="C613">
        <v>150</v>
      </c>
      <c r="D613">
        <v>800</v>
      </c>
      <c r="E613">
        <v>40</v>
      </c>
      <c r="F613">
        <v>5500</v>
      </c>
      <c r="G613">
        <v>910</v>
      </c>
      <c r="H613">
        <v>120</v>
      </c>
      <c r="I613">
        <v>800</v>
      </c>
      <c r="J613">
        <v>8000</v>
      </c>
      <c r="K613">
        <v>80000</v>
      </c>
      <c r="L613">
        <v>400</v>
      </c>
      <c r="M613">
        <v>4000</v>
      </c>
      <c r="N613">
        <v>40000</v>
      </c>
      <c r="O613">
        <v>200000</v>
      </c>
    </row>
    <row r="614" spans="1:15">
      <c r="A614">
        <v>613</v>
      </c>
      <c r="B614">
        <v>50</v>
      </c>
      <c r="C614">
        <v>150</v>
      </c>
      <c r="D614">
        <v>800</v>
      </c>
      <c r="E614">
        <v>40</v>
      </c>
      <c r="F614">
        <v>5500</v>
      </c>
      <c r="G614">
        <v>910</v>
      </c>
      <c r="H614">
        <v>120</v>
      </c>
      <c r="I614">
        <v>800</v>
      </c>
      <c r="J614">
        <v>8000</v>
      </c>
      <c r="K614">
        <v>80000</v>
      </c>
      <c r="L614">
        <v>400</v>
      </c>
      <c r="M614">
        <v>4000</v>
      </c>
      <c r="N614">
        <v>40000</v>
      </c>
      <c r="O614">
        <v>200000</v>
      </c>
    </row>
    <row r="615" spans="1:15">
      <c r="A615">
        <v>614</v>
      </c>
      <c r="B615">
        <v>50</v>
      </c>
      <c r="C615">
        <v>150</v>
      </c>
      <c r="D615">
        <v>800</v>
      </c>
      <c r="E615">
        <v>40</v>
      </c>
      <c r="F615">
        <v>5500</v>
      </c>
      <c r="G615">
        <v>910</v>
      </c>
      <c r="H615">
        <v>120</v>
      </c>
      <c r="I615">
        <v>800</v>
      </c>
      <c r="J615">
        <v>8000</v>
      </c>
      <c r="K615">
        <v>80000</v>
      </c>
      <c r="L615">
        <v>400</v>
      </c>
      <c r="M615">
        <v>4000</v>
      </c>
      <c r="N615">
        <v>40000</v>
      </c>
      <c r="O615">
        <v>200000</v>
      </c>
    </row>
    <row r="616" spans="1:15">
      <c r="A616">
        <v>615</v>
      </c>
      <c r="B616">
        <v>50</v>
      </c>
      <c r="C616">
        <v>150</v>
      </c>
      <c r="D616">
        <v>800</v>
      </c>
      <c r="E616">
        <v>40</v>
      </c>
      <c r="F616">
        <v>5500</v>
      </c>
      <c r="G616">
        <v>910</v>
      </c>
      <c r="H616">
        <v>120</v>
      </c>
      <c r="I616">
        <v>800</v>
      </c>
      <c r="J616">
        <v>8000</v>
      </c>
      <c r="K616">
        <v>80000</v>
      </c>
      <c r="L616">
        <v>400</v>
      </c>
      <c r="M616">
        <v>4000</v>
      </c>
      <c r="N616">
        <v>40000</v>
      </c>
      <c r="O616">
        <v>200000</v>
      </c>
    </row>
    <row r="617" spans="1:15">
      <c r="A617">
        <v>616</v>
      </c>
      <c r="B617">
        <v>50</v>
      </c>
      <c r="C617">
        <v>150</v>
      </c>
      <c r="D617">
        <v>800</v>
      </c>
      <c r="E617">
        <v>40</v>
      </c>
      <c r="F617">
        <v>5500</v>
      </c>
      <c r="G617">
        <v>910</v>
      </c>
      <c r="H617">
        <v>120</v>
      </c>
      <c r="I617">
        <v>800</v>
      </c>
      <c r="J617">
        <v>8000</v>
      </c>
      <c r="K617">
        <v>80000</v>
      </c>
      <c r="L617">
        <v>400</v>
      </c>
      <c r="M617">
        <v>4000</v>
      </c>
      <c r="N617">
        <v>40000</v>
      </c>
      <c r="O617">
        <v>200000</v>
      </c>
    </row>
    <row r="618" spans="1:15">
      <c r="A618">
        <v>617</v>
      </c>
      <c r="B618">
        <v>50</v>
      </c>
      <c r="C618">
        <v>150</v>
      </c>
      <c r="D618">
        <v>800</v>
      </c>
      <c r="E618">
        <v>40</v>
      </c>
      <c r="F618">
        <v>5500</v>
      </c>
      <c r="G618">
        <v>910</v>
      </c>
      <c r="H618">
        <v>120</v>
      </c>
      <c r="I618">
        <v>800</v>
      </c>
      <c r="J618">
        <v>8000</v>
      </c>
      <c r="K618">
        <v>80000</v>
      </c>
      <c r="L618">
        <v>400</v>
      </c>
      <c r="M618">
        <v>4000</v>
      </c>
      <c r="N618">
        <v>40000</v>
      </c>
      <c r="O618">
        <v>200000</v>
      </c>
    </row>
    <row r="619" spans="1:15">
      <c r="A619">
        <v>618</v>
      </c>
      <c r="B619">
        <v>50</v>
      </c>
      <c r="C619">
        <v>150</v>
      </c>
      <c r="D619">
        <v>800</v>
      </c>
      <c r="E619">
        <v>40</v>
      </c>
      <c r="F619">
        <v>5500</v>
      </c>
      <c r="G619">
        <v>910</v>
      </c>
      <c r="H619">
        <v>120</v>
      </c>
      <c r="I619">
        <v>800</v>
      </c>
      <c r="J619">
        <v>8000</v>
      </c>
      <c r="K619">
        <v>80000</v>
      </c>
      <c r="L619">
        <v>400</v>
      </c>
      <c r="M619">
        <v>4000</v>
      </c>
      <c r="N619">
        <v>40000</v>
      </c>
      <c r="O619">
        <v>200000</v>
      </c>
    </row>
    <row r="620" spans="1:15">
      <c r="A620">
        <v>619</v>
      </c>
      <c r="B620">
        <v>50</v>
      </c>
      <c r="C620">
        <v>150</v>
      </c>
      <c r="D620">
        <v>800</v>
      </c>
      <c r="E620">
        <v>40</v>
      </c>
      <c r="F620">
        <v>5500</v>
      </c>
      <c r="G620">
        <v>910</v>
      </c>
      <c r="H620">
        <v>120</v>
      </c>
      <c r="I620">
        <v>800</v>
      </c>
      <c r="J620">
        <v>8000</v>
      </c>
      <c r="K620">
        <v>80000</v>
      </c>
      <c r="L620">
        <v>400</v>
      </c>
      <c r="M620">
        <v>4000</v>
      </c>
      <c r="N620">
        <v>40000</v>
      </c>
      <c r="O620">
        <v>200000</v>
      </c>
    </row>
    <row r="621" spans="1:15">
      <c r="A621">
        <v>620</v>
      </c>
      <c r="B621">
        <v>50</v>
      </c>
      <c r="C621">
        <v>150</v>
      </c>
      <c r="D621">
        <v>800</v>
      </c>
      <c r="E621">
        <v>40</v>
      </c>
      <c r="F621">
        <v>5600</v>
      </c>
      <c r="G621">
        <v>920</v>
      </c>
      <c r="H621">
        <v>120</v>
      </c>
      <c r="I621">
        <v>800</v>
      </c>
      <c r="J621">
        <v>8000</v>
      </c>
      <c r="K621">
        <v>80000</v>
      </c>
      <c r="L621">
        <v>400</v>
      </c>
      <c r="M621">
        <v>4000</v>
      </c>
      <c r="N621">
        <v>40000</v>
      </c>
      <c r="O621">
        <v>200000</v>
      </c>
    </row>
    <row r="622" spans="1:15">
      <c r="A622">
        <v>621</v>
      </c>
      <c r="B622">
        <v>50</v>
      </c>
      <c r="C622">
        <v>150</v>
      </c>
      <c r="D622">
        <v>800</v>
      </c>
      <c r="E622">
        <v>40</v>
      </c>
      <c r="F622">
        <v>5600</v>
      </c>
      <c r="G622">
        <v>920</v>
      </c>
      <c r="H622">
        <v>120</v>
      </c>
      <c r="I622">
        <v>800</v>
      </c>
      <c r="J622">
        <v>8000</v>
      </c>
      <c r="K622">
        <v>80000</v>
      </c>
      <c r="L622">
        <v>400</v>
      </c>
      <c r="M622">
        <v>4000</v>
      </c>
      <c r="N622">
        <v>40000</v>
      </c>
      <c r="O622">
        <v>200000</v>
      </c>
    </row>
    <row r="623" spans="1:15">
      <c r="A623">
        <v>622</v>
      </c>
      <c r="B623">
        <v>50</v>
      </c>
      <c r="C623">
        <v>150</v>
      </c>
      <c r="D623">
        <v>800</v>
      </c>
      <c r="E623">
        <v>40</v>
      </c>
      <c r="F623">
        <v>5600</v>
      </c>
      <c r="G623">
        <v>920</v>
      </c>
      <c r="H623">
        <v>120</v>
      </c>
      <c r="I623">
        <v>800</v>
      </c>
      <c r="J623">
        <v>8000</v>
      </c>
      <c r="K623">
        <v>80000</v>
      </c>
      <c r="L623">
        <v>400</v>
      </c>
      <c r="M623">
        <v>4000</v>
      </c>
      <c r="N623">
        <v>40000</v>
      </c>
      <c r="O623">
        <v>200000</v>
      </c>
    </row>
    <row r="624" spans="1:15">
      <c r="A624">
        <v>623</v>
      </c>
      <c r="B624">
        <v>50</v>
      </c>
      <c r="C624">
        <v>150</v>
      </c>
      <c r="D624">
        <v>800</v>
      </c>
      <c r="E624">
        <v>40</v>
      </c>
      <c r="F624">
        <v>5600</v>
      </c>
      <c r="G624">
        <v>920</v>
      </c>
      <c r="H624">
        <v>120</v>
      </c>
      <c r="I624">
        <v>800</v>
      </c>
      <c r="J624">
        <v>8000</v>
      </c>
      <c r="K624">
        <v>80000</v>
      </c>
      <c r="L624">
        <v>400</v>
      </c>
      <c r="M624">
        <v>4000</v>
      </c>
      <c r="N624">
        <v>40000</v>
      </c>
      <c r="O624">
        <v>200000</v>
      </c>
    </row>
    <row r="625" spans="1:15">
      <c r="A625">
        <v>624</v>
      </c>
      <c r="B625">
        <v>50</v>
      </c>
      <c r="C625">
        <v>150</v>
      </c>
      <c r="D625">
        <v>800</v>
      </c>
      <c r="E625">
        <v>40</v>
      </c>
      <c r="F625">
        <v>5600</v>
      </c>
      <c r="G625">
        <v>920</v>
      </c>
      <c r="H625">
        <v>120</v>
      </c>
      <c r="I625">
        <v>800</v>
      </c>
      <c r="J625">
        <v>8000</v>
      </c>
      <c r="K625">
        <v>80000</v>
      </c>
      <c r="L625">
        <v>400</v>
      </c>
      <c r="M625">
        <v>4000</v>
      </c>
      <c r="N625">
        <v>40000</v>
      </c>
      <c r="O625">
        <v>200000</v>
      </c>
    </row>
    <row r="626" spans="1:15">
      <c r="A626">
        <v>625</v>
      </c>
      <c r="B626">
        <v>50</v>
      </c>
      <c r="C626">
        <v>150</v>
      </c>
      <c r="D626">
        <v>800</v>
      </c>
      <c r="E626">
        <v>40</v>
      </c>
      <c r="F626">
        <v>5600</v>
      </c>
      <c r="G626">
        <v>920</v>
      </c>
      <c r="H626">
        <v>120</v>
      </c>
      <c r="I626">
        <v>800</v>
      </c>
      <c r="J626">
        <v>8000</v>
      </c>
      <c r="K626">
        <v>80000</v>
      </c>
      <c r="L626">
        <v>400</v>
      </c>
      <c r="M626">
        <v>4000</v>
      </c>
      <c r="N626">
        <v>40000</v>
      </c>
      <c r="O626">
        <v>200000</v>
      </c>
    </row>
    <row r="627" spans="1:15">
      <c r="A627">
        <v>626</v>
      </c>
      <c r="B627">
        <v>50</v>
      </c>
      <c r="C627">
        <v>150</v>
      </c>
      <c r="D627">
        <v>800</v>
      </c>
      <c r="E627">
        <v>40</v>
      </c>
      <c r="F627">
        <v>5600</v>
      </c>
      <c r="G627">
        <v>920</v>
      </c>
      <c r="H627">
        <v>120</v>
      </c>
      <c r="I627">
        <v>800</v>
      </c>
      <c r="J627">
        <v>8000</v>
      </c>
      <c r="K627">
        <v>80000</v>
      </c>
      <c r="L627">
        <v>400</v>
      </c>
      <c r="M627">
        <v>4000</v>
      </c>
      <c r="N627">
        <v>40000</v>
      </c>
      <c r="O627">
        <v>200000</v>
      </c>
    </row>
    <row r="628" spans="1:15">
      <c r="A628">
        <v>627</v>
      </c>
      <c r="B628">
        <v>50</v>
      </c>
      <c r="C628">
        <v>150</v>
      </c>
      <c r="D628">
        <v>800</v>
      </c>
      <c r="E628">
        <v>40</v>
      </c>
      <c r="F628">
        <v>5600</v>
      </c>
      <c r="G628">
        <v>920</v>
      </c>
      <c r="H628">
        <v>120</v>
      </c>
      <c r="I628">
        <v>800</v>
      </c>
      <c r="J628">
        <v>8000</v>
      </c>
      <c r="K628">
        <v>80000</v>
      </c>
      <c r="L628">
        <v>400</v>
      </c>
      <c r="M628">
        <v>4000</v>
      </c>
      <c r="N628">
        <v>40000</v>
      </c>
      <c r="O628">
        <v>200000</v>
      </c>
    </row>
    <row r="629" spans="1:15">
      <c r="A629">
        <v>628</v>
      </c>
      <c r="B629">
        <v>50</v>
      </c>
      <c r="C629">
        <v>150</v>
      </c>
      <c r="D629">
        <v>800</v>
      </c>
      <c r="E629">
        <v>40</v>
      </c>
      <c r="F629">
        <v>5600</v>
      </c>
      <c r="G629">
        <v>920</v>
      </c>
      <c r="H629">
        <v>120</v>
      </c>
      <c r="I629">
        <v>800</v>
      </c>
      <c r="J629">
        <v>8000</v>
      </c>
      <c r="K629">
        <v>80000</v>
      </c>
      <c r="L629">
        <v>400</v>
      </c>
      <c r="M629">
        <v>4000</v>
      </c>
      <c r="N629">
        <v>40000</v>
      </c>
      <c r="O629">
        <v>200000</v>
      </c>
    </row>
    <row r="630" spans="1:15">
      <c r="A630">
        <v>629</v>
      </c>
      <c r="B630">
        <v>50</v>
      </c>
      <c r="C630">
        <v>150</v>
      </c>
      <c r="D630">
        <v>800</v>
      </c>
      <c r="E630">
        <v>40</v>
      </c>
      <c r="F630">
        <v>5600</v>
      </c>
      <c r="G630">
        <v>920</v>
      </c>
      <c r="H630">
        <v>120</v>
      </c>
      <c r="I630">
        <v>800</v>
      </c>
      <c r="J630">
        <v>8000</v>
      </c>
      <c r="K630">
        <v>80000</v>
      </c>
      <c r="L630">
        <v>400</v>
      </c>
      <c r="M630">
        <v>4000</v>
      </c>
      <c r="N630">
        <v>40000</v>
      </c>
      <c r="O630">
        <v>200000</v>
      </c>
    </row>
    <row r="631" spans="1:15">
      <c r="A631">
        <v>630</v>
      </c>
      <c r="B631">
        <v>50</v>
      </c>
      <c r="C631">
        <v>150</v>
      </c>
      <c r="D631">
        <v>800</v>
      </c>
      <c r="E631">
        <v>40</v>
      </c>
      <c r="F631">
        <v>5600</v>
      </c>
      <c r="G631">
        <v>930</v>
      </c>
      <c r="H631">
        <v>120</v>
      </c>
      <c r="I631">
        <v>800</v>
      </c>
      <c r="J631">
        <v>8000</v>
      </c>
      <c r="K631">
        <v>80000</v>
      </c>
      <c r="L631">
        <v>400</v>
      </c>
      <c r="M631">
        <v>4000</v>
      </c>
      <c r="N631">
        <v>40000</v>
      </c>
      <c r="O631">
        <v>200000</v>
      </c>
    </row>
    <row r="632" spans="1:15">
      <c r="A632">
        <v>631</v>
      </c>
      <c r="B632">
        <v>50</v>
      </c>
      <c r="C632">
        <v>150</v>
      </c>
      <c r="D632">
        <v>800</v>
      </c>
      <c r="E632">
        <v>40</v>
      </c>
      <c r="F632">
        <v>5600</v>
      </c>
      <c r="G632">
        <v>930</v>
      </c>
      <c r="H632">
        <v>120</v>
      </c>
      <c r="I632">
        <v>800</v>
      </c>
      <c r="J632">
        <v>8000</v>
      </c>
      <c r="K632">
        <v>80000</v>
      </c>
      <c r="L632">
        <v>400</v>
      </c>
      <c r="M632">
        <v>4000</v>
      </c>
      <c r="N632">
        <v>40000</v>
      </c>
      <c r="O632">
        <v>200000</v>
      </c>
    </row>
    <row r="633" spans="1:15">
      <c r="A633">
        <v>632</v>
      </c>
      <c r="B633">
        <v>50</v>
      </c>
      <c r="C633">
        <v>150</v>
      </c>
      <c r="D633">
        <v>800</v>
      </c>
      <c r="E633">
        <v>40</v>
      </c>
      <c r="F633">
        <v>5600</v>
      </c>
      <c r="G633">
        <v>930</v>
      </c>
      <c r="H633">
        <v>120</v>
      </c>
      <c r="I633">
        <v>800</v>
      </c>
      <c r="J633">
        <v>8000</v>
      </c>
      <c r="K633">
        <v>80000</v>
      </c>
      <c r="L633">
        <v>400</v>
      </c>
      <c r="M633">
        <v>4000</v>
      </c>
      <c r="N633">
        <v>40000</v>
      </c>
      <c r="O633">
        <v>200000</v>
      </c>
    </row>
    <row r="634" spans="1:15">
      <c r="A634">
        <v>633</v>
      </c>
      <c r="B634">
        <v>50</v>
      </c>
      <c r="C634">
        <v>150</v>
      </c>
      <c r="D634">
        <v>800</v>
      </c>
      <c r="E634">
        <v>40</v>
      </c>
      <c r="F634">
        <v>5600</v>
      </c>
      <c r="G634">
        <v>930</v>
      </c>
      <c r="H634">
        <v>120</v>
      </c>
      <c r="I634">
        <v>800</v>
      </c>
      <c r="J634">
        <v>8000</v>
      </c>
      <c r="K634">
        <v>80000</v>
      </c>
      <c r="L634">
        <v>400</v>
      </c>
      <c r="M634">
        <v>4000</v>
      </c>
      <c r="N634">
        <v>40000</v>
      </c>
      <c r="O634">
        <v>200000</v>
      </c>
    </row>
    <row r="635" spans="1:15">
      <c r="A635">
        <v>634</v>
      </c>
      <c r="B635">
        <v>50</v>
      </c>
      <c r="C635">
        <v>150</v>
      </c>
      <c r="D635">
        <v>800</v>
      </c>
      <c r="E635">
        <v>40</v>
      </c>
      <c r="F635">
        <v>5600</v>
      </c>
      <c r="G635">
        <v>930</v>
      </c>
      <c r="H635">
        <v>120</v>
      </c>
      <c r="I635">
        <v>800</v>
      </c>
      <c r="J635">
        <v>8000</v>
      </c>
      <c r="K635">
        <v>80000</v>
      </c>
      <c r="L635">
        <v>400</v>
      </c>
      <c r="M635">
        <v>4000</v>
      </c>
      <c r="N635">
        <v>40000</v>
      </c>
      <c r="O635">
        <v>200000</v>
      </c>
    </row>
    <row r="636" spans="1:15">
      <c r="A636">
        <v>635</v>
      </c>
      <c r="B636">
        <v>50</v>
      </c>
      <c r="C636">
        <v>150</v>
      </c>
      <c r="D636">
        <v>800</v>
      </c>
      <c r="E636">
        <v>40</v>
      </c>
      <c r="F636">
        <v>5600</v>
      </c>
      <c r="G636">
        <v>930</v>
      </c>
      <c r="H636">
        <v>120</v>
      </c>
      <c r="I636">
        <v>800</v>
      </c>
      <c r="J636">
        <v>8000</v>
      </c>
      <c r="K636">
        <v>80000</v>
      </c>
      <c r="L636">
        <v>400</v>
      </c>
      <c r="M636">
        <v>4000</v>
      </c>
      <c r="N636">
        <v>40000</v>
      </c>
      <c r="O636">
        <v>200000</v>
      </c>
    </row>
    <row r="637" spans="1:15">
      <c r="A637">
        <v>636</v>
      </c>
      <c r="B637">
        <v>50</v>
      </c>
      <c r="C637">
        <v>150</v>
      </c>
      <c r="D637">
        <v>800</v>
      </c>
      <c r="E637">
        <v>40</v>
      </c>
      <c r="F637">
        <v>5600</v>
      </c>
      <c r="G637">
        <v>930</v>
      </c>
      <c r="H637">
        <v>120</v>
      </c>
      <c r="I637">
        <v>800</v>
      </c>
      <c r="J637">
        <v>8000</v>
      </c>
      <c r="K637">
        <v>80000</v>
      </c>
      <c r="L637">
        <v>400</v>
      </c>
      <c r="M637">
        <v>4000</v>
      </c>
      <c r="N637">
        <v>40000</v>
      </c>
      <c r="O637">
        <v>200000</v>
      </c>
    </row>
    <row r="638" spans="1:15">
      <c r="A638">
        <v>637</v>
      </c>
      <c r="B638">
        <v>50</v>
      </c>
      <c r="C638">
        <v>150</v>
      </c>
      <c r="D638">
        <v>800</v>
      </c>
      <c r="E638">
        <v>40</v>
      </c>
      <c r="F638">
        <v>5600</v>
      </c>
      <c r="G638">
        <v>930</v>
      </c>
      <c r="H638">
        <v>120</v>
      </c>
      <c r="I638">
        <v>800</v>
      </c>
      <c r="J638">
        <v>8000</v>
      </c>
      <c r="K638">
        <v>80000</v>
      </c>
      <c r="L638">
        <v>400</v>
      </c>
      <c r="M638">
        <v>4000</v>
      </c>
      <c r="N638">
        <v>40000</v>
      </c>
      <c r="O638">
        <v>200000</v>
      </c>
    </row>
    <row r="639" spans="1:15">
      <c r="A639">
        <v>638</v>
      </c>
      <c r="B639">
        <v>50</v>
      </c>
      <c r="C639">
        <v>150</v>
      </c>
      <c r="D639">
        <v>800</v>
      </c>
      <c r="E639">
        <v>40</v>
      </c>
      <c r="F639">
        <v>5600</v>
      </c>
      <c r="G639">
        <v>930</v>
      </c>
      <c r="H639">
        <v>120</v>
      </c>
      <c r="I639">
        <v>800</v>
      </c>
      <c r="J639">
        <v>8000</v>
      </c>
      <c r="K639">
        <v>80000</v>
      </c>
      <c r="L639">
        <v>400</v>
      </c>
      <c r="M639">
        <v>4000</v>
      </c>
      <c r="N639">
        <v>40000</v>
      </c>
      <c r="O639">
        <v>200000</v>
      </c>
    </row>
    <row r="640" spans="1:15">
      <c r="A640">
        <v>639</v>
      </c>
      <c r="B640">
        <v>50</v>
      </c>
      <c r="C640">
        <v>150</v>
      </c>
      <c r="D640">
        <v>800</v>
      </c>
      <c r="E640">
        <v>40</v>
      </c>
      <c r="F640">
        <v>5600</v>
      </c>
      <c r="G640">
        <v>930</v>
      </c>
      <c r="H640">
        <v>120</v>
      </c>
      <c r="I640">
        <v>800</v>
      </c>
      <c r="J640">
        <v>8000</v>
      </c>
      <c r="K640">
        <v>80000</v>
      </c>
      <c r="L640">
        <v>400</v>
      </c>
      <c r="M640">
        <v>4000</v>
      </c>
      <c r="N640">
        <v>40000</v>
      </c>
      <c r="O640">
        <v>200000</v>
      </c>
    </row>
    <row r="641" spans="1:15">
      <c r="A641">
        <v>640</v>
      </c>
      <c r="B641">
        <v>50</v>
      </c>
      <c r="C641">
        <v>150</v>
      </c>
      <c r="D641">
        <v>800</v>
      </c>
      <c r="E641">
        <v>40</v>
      </c>
      <c r="F641">
        <v>5700</v>
      </c>
      <c r="G641">
        <v>940</v>
      </c>
      <c r="H641">
        <v>120</v>
      </c>
      <c r="I641">
        <v>800</v>
      </c>
      <c r="J641">
        <v>8000</v>
      </c>
      <c r="K641">
        <v>80000</v>
      </c>
      <c r="L641">
        <v>400</v>
      </c>
      <c r="M641">
        <v>4000</v>
      </c>
      <c r="N641">
        <v>40000</v>
      </c>
      <c r="O641">
        <v>200000</v>
      </c>
    </row>
    <row r="642" spans="1:15">
      <c r="A642">
        <v>641</v>
      </c>
      <c r="B642">
        <v>50</v>
      </c>
      <c r="C642">
        <v>150</v>
      </c>
      <c r="D642">
        <v>800</v>
      </c>
      <c r="E642">
        <v>40</v>
      </c>
      <c r="F642">
        <v>5700</v>
      </c>
      <c r="G642">
        <v>940</v>
      </c>
      <c r="H642">
        <v>120</v>
      </c>
      <c r="I642">
        <v>800</v>
      </c>
      <c r="J642">
        <v>8000</v>
      </c>
      <c r="K642">
        <v>80000</v>
      </c>
      <c r="L642">
        <v>400</v>
      </c>
      <c r="M642">
        <v>4000</v>
      </c>
      <c r="N642">
        <v>40000</v>
      </c>
      <c r="O642">
        <v>200000</v>
      </c>
    </row>
    <row r="643" spans="1:15">
      <c r="A643">
        <v>642</v>
      </c>
      <c r="B643">
        <v>50</v>
      </c>
      <c r="C643">
        <v>150</v>
      </c>
      <c r="D643">
        <v>800</v>
      </c>
      <c r="E643">
        <v>40</v>
      </c>
      <c r="F643">
        <v>5700</v>
      </c>
      <c r="G643">
        <v>940</v>
      </c>
      <c r="H643">
        <v>120</v>
      </c>
      <c r="I643">
        <v>800</v>
      </c>
      <c r="J643">
        <v>8000</v>
      </c>
      <c r="K643">
        <v>80000</v>
      </c>
      <c r="L643">
        <v>400</v>
      </c>
      <c r="M643">
        <v>4000</v>
      </c>
      <c r="N643">
        <v>40000</v>
      </c>
      <c r="O643">
        <v>200000</v>
      </c>
    </row>
    <row r="644" spans="1:15">
      <c r="A644">
        <v>643</v>
      </c>
      <c r="B644">
        <v>50</v>
      </c>
      <c r="C644">
        <v>150</v>
      </c>
      <c r="D644">
        <v>800</v>
      </c>
      <c r="E644">
        <v>40</v>
      </c>
      <c r="F644">
        <v>5700</v>
      </c>
      <c r="G644">
        <v>940</v>
      </c>
      <c r="H644">
        <v>120</v>
      </c>
      <c r="I644">
        <v>800</v>
      </c>
      <c r="J644">
        <v>8000</v>
      </c>
      <c r="K644">
        <v>80000</v>
      </c>
      <c r="L644">
        <v>400</v>
      </c>
      <c r="M644">
        <v>4000</v>
      </c>
      <c r="N644">
        <v>40000</v>
      </c>
      <c r="O644">
        <v>200000</v>
      </c>
    </row>
    <row r="645" spans="1:15">
      <c r="A645">
        <v>644</v>
      </c>
      <c r="B645">
        <v>50</v>
      </c>
      <c r="C645">
        <v>150</v>
      </c>
      <c r="D645">
        <v>800</v>
      </c>
      <c r="E645">
        <v>40</v>
      </c>
      <c r="F645">
        <v>5700</v>
      </c>
      <c r="G645">
        <v>940</v>
      </c>
      <c r="H645">
        <v>120</v>
      </c>
      <c r="I645">
        <v>800</v>
      </c>
      <c r="J645">
        <v>8000</v>
      </c>
      <c r="K645">
        <v>80000</v>
      </c>
      <c r="L645">
        <v>400</v>
      </c>
      <c r="M645">
        <v>4000</v>
      </c>
      <c r="N645">
        <v>40000</v>
      </c>
      <c r="O645">
        <v>200000</v>
      </c>
    </row>
    <row r="646" spans="1:15">
      <c r="A646">
        <v>645</v>
      </c>
      <c r="B646">
        <v>50</v>
      </c>
      <c r="C646">
        <v>150</v>
      </c>
      <c r="D646">
        <v>800</v>
      </c>
      <c r="E646">
        <v>40</v>
      </c>
      <c r="F646">
        <v>5700</v>
      </c>
      <c r="G646">
        <v>940</v>
      </c>
      <c r="H646">
        <v>120</v>
      </c>
      <c r="I646">
        <v>800</v>
      </c>
      <c r="J646">
        <v>8000</v>
      </c>
      <c r="K646">
        <v>80000</v>
      </c>
      <c r="L646">
        <v>400</v>
      </c>
      <c r="M646">
        <v>4000</v>
      </c>
      <c r="N646">
        <v>40000</v>
      </c>
      <c r="O646">
        <v>200000</v>
      </c>
    </row>
    <row r="647" spans="1:15">
      <c r="A647">
        <v>646</v>
      </c>
      <c r="B647">
        <v>50</v>
      </c>
      <c r="C647">
        <v>150</v>
      </c>
      <c r="D647">
        <v>800</v>
      </c>
      <c r="E647">
        <v>40</v>
      </c>
      <c r="F647">
        <v>5700</v>
      </c>
      <c r="G647">
        <v>940</v>
      </c>
      <c r="H647">
        <v>120</v>
      </c>
      <c r="I647">
        <v>800</v>
      </c>
      <c r="J647">
        <v>8000</v>
      </c>
      <c r="K647">
        <v>80000</v>
      </c>
      <c r="L647">
        <v>400</v>
      </c>
      <c r="M647">
        <v>4000</v>
      </c>
      <c r="N647">
        <v>40000</v>
      </c>
      <c r="O647">
        <v>200000</v>
      </c>
    </row>
    <row r="648" spans="1:15">
      <c r="A648">
        <v>647</v>
      </c>
      <c r="B648">
        <v>50</v>
      </c>
      <c r="C648">
        <v>150</v>
      </c>
      <c r="D648">
        <v>800</v>
      </c>
      <c r="E648">
        <v>40</v>
      </c>
      <c r="F648">
        <v>5700</v>
      </c>
      <c r="G648">
        <v>940</v>
      </c>
      <c r="H648">
        <v>120</v>
      </c>
      <c r="I648">
        <v>800</v>
      </c>
      <c r="J648">
        <v>8000</v>
      </c>
      <c r="K648">
        <v>80000</v>
      </c>
      <c r="L648">
        <v>400</v>
      </c>
      <c r="M648">
        <v>4000</v>
      </c>
      <c r="N648">
        <v>40000</v>
      </c>
      <c r="O648">
        <v>200000</v>
      </c>
    </row>
    <row r="649" spans="1:15">
      <c r="A649">
        <v>648</v>
      </c>
      <c r="B649">
        <v>50</v>
      </c>
      <c r="C649">
        <v>150</v>
      </c>
      <c r="D649">
        <v>800</v>
      </c>
      <c r="E649">
        <v>40</v>
      </c>
      <c r="F649">
        <v>5700</v>
      </c>
      <c r="G649">
        <v>940</v>
      </c>
      <c r="H649">
        <v>120</v>
      </c>
      <c r="I649">
        <v>800</v>
      </c>
      <c r="J649">
        <v>8000</v>
      </c>
      <c r="K649">
        <v>80000</v>
      </c>
      <c r="L649">
        <v>400</v>
      </c>
      <c r="M649">
        <v>4000</v>
      </c>
      <c r="N649">
        <v>40000</v>
      </c>
      <c r="O649">
        <v>200000</v>
      </c>
    </row>
    <row r="650" spans="1:15">
      <c r="A650">
        <v>649</v>
      </c>
      <c r="B650">
        <v>50</v>
      </c>
      <c r="C650">
        <v>150</v>
      </c>
      <c r="D650">
        <v>800</v>
      </c>
      <c r="E650">
        <v>40</v>
      </c>
      <c r="F650">
        <v>5700</v>
      </c>
      <c r="G650">
        <v>940</v>
      </c>
      <c r="H650">
        <v>120</v>
      </c>
      <c r="I650">
        <v>800</v>
      </c>
      <c r="J650">
        <v>8000</v>
      </c>
      <c r="K650">
        <v>80000</v>
      </c>
      <c r="L650">
        <v>400</v>
      </c>
      <c r="M650">
        <v>4000</v>
      </c>
      <c r="N650">
        <v>40000</v>
      </c>
      <c r="O650">
        <v>200000</v>
      </c>
    </row>
    <row r="651" spans="1:15">
      <c r="A651">
        <v>650</v>
      </c>
      <c r="B651">
        <v>50</v>
      </c>
      <c r="C651">
        <v>150</v>
      </c>
      <c r="D651">
        <v>800</v>
      </c>
      <c r="E651">
        <v>40</v>
      </c>
      <c r="F651">
        <v>5700</v>
      </c>
      <c r="G651">
        <v>950</v>
      </c>
      <c r="H651">
        <v>120</v>
      </c>
      <c r="I651">
        <v>800</v>
      </c>
      <c r="J651">
        <v>8000</v>
      </c>
      <c r="K651">
        <v>80000</v>
      </c>
      <c r="L651">
        <v>400</v>
      </c>
      <c r="M651">
        <v>4000</v>
      </c>
      <c r="N651">
        <v>40000</v>
      </c>
      <c r="O651">
        <v>200000</v>
      </c>
    </row>
    <row r="652" spans="1:15">
      <c r="A652">
        <v>651</v>
      </c>
      <c r="B652">
        <v>50</v>
      </c>
      <c r="C652">
        <v>150</v>
      </c>
      <c r="D652">
        <v>800</v>
      </c>
      <c r="E652">
        <v>40</v>
      </c>
      <c r="F652">
        <v>5700</v>
      </c>
      <c r="G652">
        <v>950</v>
      </c>
      <c r="H652">
        <v>120</v>
      </c>
      <c r="I652">
        <v>800</v>
      </c>
      <c r="J652">
        <v>8000</v>
      </c>
      <c r="K652">
        <v>80000</v>
      </c>
      <c r="L652">
        <v>400</v>
      </c>
      <c r="M652">
        <v>4000</v>
      </c>
      <c r="N652">
        <v>40000</v>
      </c>
      <c r="O652">
        <v>200000</v>
      </c>
    </row>
    <row r="653" spans="1:15">
      <c r="A653">
        <v>652</v>
      </c>
      <c r="B653">
        <v>50</v>
      </c>
      <c r="C653">
        <v>150</v>
      </c>
      <c r="D653">
        <v>800</v>
      </c>
      <c r="E653">
        <v>40</v>
      </c>
      <c r="F653">
        <v>5700</v>
      </c>
      <c r="G653">
        <v>950</v>
      </c>
      <c r="H653">
        <v>120</v>
      </c>
      <c r="I653">
        <v>800</v>
      </c>
      <c r="J653">
        <v>8000</v>
      </c>
      <c r="K653">
        <v>80000</v>
      </c>
      <c r="L653">
        <v>400</v>
      </c>
      <c r="M653">
        <v>4000</v>
      </c>
      <c r="N653">
        <v>40000</v>
      </c>
      <c r="O653">
        <v>200000</v>
      </c>
    </row>
    <row r="654" spans="1:15">
      <c r="A654">
        <v>653</v>
      </c>
      <c r="B654">
        <v>50</v>
      </c>
      <c r="C654">
        <v>150</v>
      </c>
      <c r="D654">
        <v>800</v>
      </c>
      <c r="E654">
        <v>40</v>
      </c>
      <c r="F654">
        <v>5700</v>
      </c>
      <c r="G654">
        <v>950</v>
      </c>
      <c r="H654">
        <v>120</v>
      </c>
      <c r="I654">
        <v>800</v>
      </c>
      <c r="J654">
        <v>8000</v>
      </c>
      <c r="K654">
        <v>80000</v>
      </c>
      <c r="L654">
        <v>400</v>
      </c>
      <c r="M654">
        <v>4000</v>
      </c>
      <c r="N654">
        <v>40000</v>
      </c>
      <c r="O654">
        <v>200000</v>
      </c>
    </row>
    <row r="655" spans="1:15">
      <c r="A655">
        <v>654</v>
      </c>
      <c r="B655">
        <v>50</v>
      </c>
      <c r="C655">
        <v>150</v>
      </c>
      <c r="D655">
        <v>800</v>
      </c>
      <c r="E655">
        <v>40</v>
      </c>
      <c r="F655">
        <v>5700</v>
      </c>
      <c r="G655">
        <v>950</v>
      </c>
      <c r="H655">
        <v>120</v>
      </c>
      <c r="I655">
        <v>800</v>
      </c>
      <c r="J655">
        <v>8000</v>
      </c>
      <c r="K655">
        <v>80000</v>
      </c>
      <c r="L655">
        <v>400</v>
      </c>
      <c r="M655">
        <v>4000</v>
      </c>
      <c r="N655">
        <v>40000</v>
      </c>
      <c r="O655">
        <v>200000</v>
      </c>
    </row>
    <row r="656" spans="1:15">
      <c r="A656">
        <v>655</v>
      </c>
      <c r="B656">
        <v>50</v>
      </c>
      <c r="C656">
        <v>150</v>
      </c>
      <c r="D656">
        <v>800</v>
      </c>
      <c r="E656">
        <v>40</v>
      </c>
      <c r="F656">
        <v>5700</v>
      </c>
      <c r="G656">
        <v>950</v>
      </c>
      <c r="H656">
        <v>120</v>
      </c>
      <c r="I656">
        <v>800</v>
      </c>
      <c r="J656">
        <v>8000</v>
      </c>
      <c r="K656">
        <v>80000</v>
      </c>
      <c r="L656">
        <v>400</v>
      </c>
      <c r="M656">
        <v>4000</v>
      </c>
      <c r="N656">
        <v>40000</v>
      </c>
      <c r="O656">
        <v>200000</v>
      </c>
    </row>
    <row r="657" spans="1:15">
      <c r="A657">
        <v>656</v>
      </c>
      <c r="B657">
        <v>50</v>
      </c>
      <c r="C657">
        <v>150</v>
      </c>
      <c r="D657">
        <v>800</v>
      </c>
      <c r="E657">
        <v>40</v>
      </c>
      <c r="F657">
        <v>5700</v>
      </c>
      <c r="G657">
        <v>950</v>
      </c>
      <c r="H657">
        <v>120</v>
      </c>
      <c r="I657">
        <v>800</v>
      </c>
      <c r="J657">
        <v>8000</v>
      </c>
      <c r="K657">
        <v>80000</v>
      </c>
      <c r="L657">
        <v>400</v>
      </c>
      <c r="M657">
        <v>4000</v>
      </c>
      <c r="N657">
        <v>40000</v>
      </c>
      <c r="O657">
        <v>200000</v>
      </c>
    </row>
    <row r="658" spans="1:15">
      <c r="A658">
        <v>657</v>
      </c>
      <c r="B658">
        <v>50</v>
      </c>
      <c r="C658">
        <v>150</v>
      </c>
      <c r="D658">
        <v>800</v>
      </c>
      <c r="E658">
        <v>40</v>
      </c>
      <c r="F658">
        <v>5700</v>
      </c>
      <c r="G658">
        <v>950</v>
      </c>
      <c r="H658">
        <v>120</v>
      </c>
      <c r="I658">
        <v>800</v>
      </c>
      <c r="J658">
        <v>8000</v>
      </c>
      <c r="K658">
        <v>80000</v>
      </c>
      <c r="L658">
        <v>400</v>
      </c>
      <c r="M658">
        <v>4000</v>
      </c>
      <c r="N658">
        <v>40000</v>
      </c>
      <c r="O658">
        <v>200000</v>
      </c>
    </row>
    <row r="659" spans="1:15">
      <c r="A659">
        <v>658</v>
      </c>
      <c r="B659">
        <v>50</v>
      </c>
      <c r="C659">
        <v>150</v>
      </c>
      <c r="D659">
        <v>800</v>
      </c>
      <c r="E659">
        <v>40</v>
      </c>
      <c r="F659">
        <v>5700</v>
      </c>
      <c r="G659">
        <v>950</v>
      </c>
      <c r="H659">
        <v>120</v>
      </c>
      <c r="I659">
        <v>800</v>
      </c>
      <c r="J659">
        <v>8000</v>
      </c>
      <c r="K659">
        <v>80000</v>
      </c>
      <c r="L659">
        <v>400</v>
      </c>
      <c r="M659">
        <v>4000</v>
      </c>
      <c r="N659">
        <v>40000</v>
      </c>
      <c r="O659">
        <v>200000</v>
      </c>
    </row>
    <row r="660" spans="1:15">
      <c r="A660">
        <v>659</v>
      </c>
      <c r="B660">
        <v>50</v>
      </c>
      <c r="C660">
        <v>150</v>
      </c>
      <c r="D660">
        <v>800</v>
      </c>
      <c r="E660">
        <v>40</v>
      </c>
      <c r="F660">
        <v>5700</v>
      </c>
      <c r="G660">
        <v>950</v>
      </c>
      <c r="H660">
        <v>120</v>
      </c>
      <c r="I660">
        <v>800</v>
      </c>
      <c r="J660">
        <v>8000</v>
      </c>
      <c r="K660">
        <v>80000</v>
      </c>
      <c r="L660">
        <v>400</v>
      </c>
      <c r="M660">
        <v>4000</v>
      </c>
      <c r="N660">
        <v>40000</v>
      </c>
      <c r="O660">
        <v>200000</v>
      </c>
    </row>
    <row r="661" spans="1:15">
      <c r="A661">
        <v>660</v>
      </c>
      <c r="B661">
        <v>50</v>
      </c>
      <c r="C661">
        <v>150</v>
      </c>
      <c r="D661">
        <v>800</v>
      </c>
      <c r="E661">
        <v>40</v>
      </c>
      <c r="F661">
        <v>5800</v>
      </c>
      <c r="G661">
        <v>960</v>
      </c>
      <c r="H661">
        <v>120</v>
      </c>
      <c r="I661">
        <v>800</v>
      </c>
      <c r="J661">
        <v>8000</v>
      </c>
      <c r="K661">
        <v>80000</v>
      </c>
      <c r="L661">
        <v>400</v>
      </c>
      <c r="M661">
        <v>4000</v>
      </c>
      <c r="N661">
        <v>40000</v>
      </c>
      <c r="O661">
        <v>200000</v>
      </c>
    </row>
    <row r="662" spans="1:15">
      <c r="A662">
        <v>661</v>
      </c>
      <c r="B662">
        <v>50</v>
      </c>
      <c r="C662">
        <v>150</v>
      </c>
      <c r="D662">
        <v>800</v>
      </c>
      <c r="E662">
        <v>40</v>
      </c>
      <c r="F662">
        <v>5800</v>
      </c>
      <c r="G662">
        <v>960</v>
      </c>
      <c r="H662">
        <v>120</v>
      </c>
      <c r="I662">
        <v>800</v>
      </c>
      <c r="J662">
        <v>8000</v>
      </c>
      <c r="K662">
        <v>80000</v>
      </c>
      <c r="L662">
        <v>400</v>
      </c>
      <c r="M662">
        <v>4000</v>
      </c>
      <c r="N662">
        <v>40000</v>
      </c>
      <c r="O662">
        <v>200000</v>
      </c>
    </row>
    <row r="663" spans="1:15">
      <c r="A663">
        <v>662</v>
      </c>
      <c r="B663">
        <v>50</v>
      </c>
      <c r="C663">
        <v>150</v>
      </c>
      <c r="D663">
        <v>800</v>
      </c>
      <c r="E663">
        <v>40</v>
      </c>
      <c r="F663">
        <v>5800</v>
      </c>
      <c r="G663">
        <v>960</v>
      </c>
      <c r="H663">
        <v>120</v>
      </c>
      <c r="I663">
        <v>800</v>
      </c>
      <c r="J663">
        <v>8000</v>
      </c>
      <c r="K663">
        <v>80000</v>
      </c>
      <c r="L663">
        <v>400</v>
      </c>
      <c r="M663">
        <v>4000</v>
      </c>
      <c r="N663">
        <v>40000</v>
      </c>
      <c r="O663">
        <v>200000</v>
      </c>
    </row>
    <row r="664" spans="1:15">
      <c r="A664">
        <v>663</v>
      </c>
      <c r="B664">
        <v>50</v>
      </c>
      <c r="C664">
        <v>150</v>
      </c>
      <c r="D664">
        <v>800</v>
      </c>
      <c r="E664">
        <v>40</v>
      </c>
      <c r="F664">
        <v>5800</v>
      </c>
      <c r="G664">
        <v>960</v>
      </c>
      <c r="H664">
        <v>120</v>
      </c>
      <c r="I664">
        <v>800</v>
      </c>
      <c r="J664">
        <v>8000</v>
      </c>
      <c r="K664">
        <v>80000</v>
      </c>
      <c r="L664">
        <v>400</v>
      </c>
      <c r="M664">
        <v>4000</v>
      </c>
      <c r="N664">
        <v>40000</v>
      </c>
      <c r="O664">
        <v>200000</v>
      </c>
    </row>
    <row r="665" spans="1:15">
      <c r="A665">
        <v>664</v>
      </c>
      <c r="B665">
        <v>50</v>
      </c>
      <c r="C665">
        <v>150</v>
      </c>
      <c r="D665">
        <v>800</v>
      </c>
      <c r="E665">
        <v>40</v>
      </c>
      <c r="F665">
        <v>5800</v>
      </c>
      <c r="G665">
        <v>960</v>
      </c>
      <c r="H665">
        <v>120</v>
      </c>
      <c r="I665">
        <v>800</v>
      </c>
      <c r="J665">
        <v>8000</v>
      </c>
      <c r="K665">
        <v>80000</v>
      </c>
      <c r="L665">
        <v>400</v>
      </c>
      <c r="M665">
        <v>4000</v>
      </c>
      <c r="N665">
        <v>40000</v>
      </c>
      <c r="O665">
        <v>200000</v>
      </c>
    </row>
    <row r="666" spans="1:15">
      <c r="A666">
        <v>665</v>
      </c>
      <c r="B666">
        <v>50</v>
      </c>
      <c r="C666">
        <v>150</v>
      </c>
      <c r="D666">
        <v>800</v>
      </c>
      <c r="E666">
        <v>40</v>
      </c>
      <c r="F666">
        <v>5800</v>
      </c>
      <c r="G666">
        <v>960</v>
      </c>
      <c r="H666">
        <v>120</v>
      </c>
      <c r="I666">
        <v>800</v>
      </c>
      <c r="J666">
        <v>8000</v>
      </c>
      <c r="K666">
        <v>80000</v>
      </c>
      <c r="L666">
        <v>400</v>
      </c>
      <c r="M666">
        <v>4000</v>
      </c>
      <c r="N666">
        <v>40000</v>
      </c>
      <c r="O666">
        <v>200000</v>
      </c>
    </row>
    <row r="667" spans="1:15">
      <c r="A667">
        <v>666</v>
      </c>
      <c r="B667">
        <v>50</v>
      </c>
      <c r="C667">
        <v>150</v>
      </c>
      <c r="D667">
        <v>800</v>
      </c>
      <c r="E667">
        <v>40</v>
      </c>
      <c r="F667">
        <v>5800</v>
      </c>
      <c r="G667">
        <v>960</v>
      </c>
      <c r="H667">
        <v>120</v>
      </c>
      <c r="I667">
        <v>800</v>
      </c>
      <c r="J667">
        <v>8000</v>
      </c>
      <c r="K667">
        <v>80000</v>
      </c>
      <c r="L667">
        <v>400</v>
      </c>
      <c r="M667">
        <v>4000</v>
      </c>
      <c r="N667">
        <v>40000</v>
      </c>
      <c r="O667">
        <v>200000</v>
      </c>
    </row>
    <row r="668" spans="1:15">
      <c r="A668">
        <v>667</v>
      </c>
      <c r="B668">
        <v>50</v>
      </c>
      <c r="C668">
        <v>150</v>
      </c>
      <c r="D668">
        <v>800</v>
      </c>
      <c r="E668">
        <v>40</v>
      </c>
      <c r="F668">
        <v>5800</v>
      </c>
      <c r="G668">
        <v>960</v>
      </c>
      <c r="H668">
        <v>120</v>
      </c>
      <c r="I668">
        <v>800</v>
      </c>
      <c r="J668">
        <v>8000</v>
      </c>
      <c r="K668">
        <v>80000</v>
      </c>
      <c r="L668">
        <v>400</v>
      </c>
      <c r="M668">
        <v>4000</v>
      </c>
      <c r="N668">
        <v>40000</v>
      </c>
      <c r="O668">
        <v>200000</v>
      </c>
    </row>
    <row r="669" spans="1:15">
      <c r="A669">
        <v>668</v>
      </c>
      <c r="B669">
        <v>50</v>
      </c>
      <c r="C669">
        <v>150</v>
      </c>
      <c r="D669">
        <v>800</v>
      </c>
      <c r="E669">
        <v>40</v>
      </c>
      <c r="F669">
        <v>5800</v>
      </c>
      <c r="G669">
        <v>960</v>
      </c>
      <c r="H669">
        <v>120</v>
      </c>
      <c r="I669">
        <v>800</v>
      </c>
      <c r="J669">
        <v>8000</v>
      </c>
      <c r="K669">
        <v>80000</v>
      </c>
      <c r="L669">
        <v>400</v>
      </c>
      <c r="M669">
        <v>4000</v>
      </c>
      <c r="N669">
        <v>40000</v>
      </c>
      <c r="O669">
        <v>200000</v>
      </c>
    </row>
    <row r="670" spans="1:15">
      <c r="A670">
        <v>669</v>
      </c>
      <c r="B670">
        <v>50</v>
      </c>
      <c r="C670">
        <v>150</v>
      </c>
      <c r="D670">
        <v>800</v>
      </c>
      <c r="E670">
        <v>40</v>
      </c>
      <c r="F670">
        <v>5800</v>
      </c>
      <c r="G670">
        <v>960</v>
      </c>
      <c r="H670">
        <v>120</v>
      </c>
      <c r="I670">
        <v>800</v>
      </c>
      <c r="J670">
        <v>8000</v>
      </c>
      <c r="K670">
        <v>80000</v>
      </c>
      <c r="L670">
        <v>400</v>
      </c>
      <c r="M670">
        <v>4000</v>
      </c>
      <c r="N670">
        <v>40000</v>
      </c>
      <c r="O670">
        <v>200000</v>
      </c>
    </row>
    <row r="671" spans="1:15">
      <c r="A671">
        <v>670</v>
      </c>
      <c r="B671">
        <v>50</v>
      </c>
      <c r="C671">
        <v>150</v>
      </c>
      <c r="D671">
        <v>800</v>
      </c>
      <c r="E671">
        <v>40</v>
      </c>
      <c r="F671">
        <v>5800</v>
      </c>
      <c r="G671">
        <v>970</v>
      </c>
      <c r="H671">
        <v>120</v>
      </c>
      <c r="I671">
        <v>800</v>
      </c>
      <c r="J671">
        <v>8000</v>
      </c>
      <c r="K671">
        <v>80000</v>
      </c>
      <c r="L671">
        <v>400</v>
      </c>
      <c r="M671">
        <v>4000</v>
      </c>
      <c r="N671">
        <v>40000</v>
      </c>
      <c r="O671">
        <v>200000</v>
      </c>
    </row>
    <row r="672" spans="1:15">
      <c r="A672">
        <v>671</v>
      </c>
      <c r="B672">
        <v>50</v>
      </c>
      <c r="C672">
        <v>150</v>
      </c>
      <c r="D672">
        <v>800</v>
      </c>
      <c r="E672">
        <v>40</v>
      </c>
      <c r="F672">
        <v>5800</v>
      </c>
      <c r="G672">
        <v>970</v>
      </c>
      <c r="H672">
        <v>120</v>
      </c>
      <c r="I672">
        <v>800</v>
      </c>
      <c r="J672">
        <v>8000</v>
      </c>
      <c r="K672">
        <v>80000</v>
      </c>
      <c r="L672">
        <v>400</v>
      </c>
      <c r="M672">
        <v>4000</v>
      </c>
      <c r="N672">
        <v>40000</v>
      </c>
      <c r="O672">
        <v>200000</v>
      </c>
    </row>
    <row r="673" spans="1:15">
      <c r="A673">
        <v>672</v>
      </c>
      <c r="B673">
        <v>50</v>
      </c>
      <c r="C673">
        <v>150</v>
      </c>
      <c r="D673">
        <v>800</v>
      </c>
      <c r="E673">
        <v>40</v>
      </c>
      <c r="F673">
        <v>5800</v>
      </c>
      <c r="G673">
        <v>970</v>
      </c>
      <c r="H673">
        <v>120</v>
      </c>
      <c r="I673">
        <v>800</v>
      </c>
      <c r="J673">
        <v>8000</v>
      </c>
      <c r="K673">
        <v>80000</v>
      </c>
      <c r="L673">
        <v>400</v>
      </c>
      <c r="M673">
        <v>4000</v>
      </c>
      <c r="N673">
        <v>40000</v>
      </c>
      <c r="O673">
        <v>200000</v>
      </c>
    </row>
    <row r="674" spans="1:15">
      <c r="A674">
        <v>673</v>
      </c>
      <c r="B674">
        <v>50</v>
      </c>
      <c r="C674">
        <v>150</v>
      </c>
      <c r="D674">
        <v>800</v>
      </c>
      <c r="E674">
        <v>40</v>
      </c>
      <c r="F674">
        <v>5800</v>
      </c>
      <c r="G674">
        <v>970</v>
      </c>
      <c r="H674">
        <v>120</v>
      </c>
      <c r="I674">
        <v>800</v>
      </c>
      <c r="J674">
        <v>8000</v>
      </c>
      <c r="K674">
        <v>80000</v>
      </c>
      <c r="L674">
        <v>400</v>
      </c>
      <c r="M674">
        <v>4000</v>
      </c>
      <c r="N674">
        <v>40000</v>
      </c>
      <c r="O674">
        <v>200000</v>
      </c>
    </row>
    <row r="675" spans="1:15">
      <c r="A675">
        <v>674</v>
      </c>
      <c r="B675">
        <v>50</v>
      </c>
      <c r="C675">
        <v>150</v>
      </c>
      <c r="D675">
        <v>800</v>
      </c>
      <c r="E675">
        <v>40</v>
      </c>
      <c r="F675">
        <v>5800</v>
      </c>
      <c r="G675">
        <v>970</v>
      </c>
      <c r="H675">
        <v>120</v>
      </c>
      <c r="I675">
        <v>800</v>
      </c>
      <c r="J675">
        <v>8000</v>
      </c>
      <c r="K675">
        <v>80000</v>
      </c>
      <c r="L675">
        <v>400</v>
      </c>
      <c r="M675">
        <v>4000</v>
      </c>
      <c r="N675">
        <v>40000</v>
      </c>
      <c r="O675">
        <v>200000</v>
      </c>
    </row>
    <row r="676" spans="1:15">
      <c r="A676">
        <v>675</v>
      </c>
      <c r="B676">
        <v>50</v>
      </c>
      <c r="C676">
        <v>150</v>
      </c>
      <c r="D676">
        <v>800</v>
      </c>
      <c r="E676">
        <v>40</v>
      </c>
      <c r="F676">
        <v>5800</v>
      </c>
      <c r="G676">
        <v>970</v>
      </c>
      <c r="H676">
        <v>120</v>
      </c>
      <c r="I676">
        <v>800</v>
      </c>
      <c r="J676">
        <v>8000</v>
      </c>
      <c r="K676">
        <v>80000</v>
      </c>
      <c r="L676">
        <v>400</v>
      </c>
      <c r="M676">
        <v>4000</v>
      </c>
      <c r="N676">
        <v>40000</v>
      </c>
      <c r="O676">
        <v>200000</v>
      </c>
    </row>
    <row r="677" spans="1:15">
      <c r="A677">
        <v>676</v>
      </c>
      <c r="B677">
        <v>50</v>
      </c>
      <c r="C677">
        <v>150</v>
      </c>
      <c r="D677">
        <v>800</v>
      </c>
      <c r="E677">
        <v>40</v>
      </c>
      <c r="F677">
        <v>5800</v>
      </c>
      <c r="G677">
        <v>970</v>
      </c>
      <c r="H677">
        <v>120</v>
      </c>
      <c r="I677">
        <v>800</v>
      </c>
      <c r="J677">
        <v>8000</v>
      </c>
      <c r="K677">
        <v>80000</v>
      </c>
      <c r="L677">
        <v>400</v>
      </c>
      <c r="M677">
        <v>4000</v>
      </c>
      <c r="N677">
        <v>40000</v>
      </c>
      <c r="O677">
        <v>200000</v>
      </c>
    </row>
    <row r="678" spans="1:15">
      <c r="A678">
        <v>677</v>
      </c>
      <c r="B678">
        <v>50</v>
      </c>
      <c r="C678">
        <v>150</v>
      </c>
      <c r="D678">
        <v>800</v>
      </c>
      <c r="E678">
        <v>40</v>
      </c>
      <c r="F678">
        <v>5800</v>
      </c>
      <c r="G678">
        <v>970</v>
      </c>
      <c r="H678">
        <v>120</v>
      </c>
      <c r="I678">
        <v>800</v>
      </c>
      <c r="J678">
        <v>8000</v>
      </c>
      <c r="K678">
        <v>80000</v>
      </c>
      <c r="L678">
        <v>400</v>
      </c>
      <c r="M678">
        <v>4000</v>
      </c>
      <c r="N678">
        <v>40000</v>
      </c>
      <c r="O678">
        <v>200000</v>
      </c>
    </row>
    <row r="679" spans="1:15">
      <c r="A679">
        <v>678</v>
      </c>
      <c r="B679">
        <v>50</v>
      </c>
      <c r="C679">
        <v>150</v>
      </c>
      <c r="D679">
        <v>800</v>
      </c>
      <c r="E679">
        <v>40</v>
      </c>
      <c r="F679">
        <v>5800</v>
      </c>
      <c r="G679">
        <v>970</v>
      </c>
      <c r="H679">
        <v>120</v>
      </c>
      <c r="I679">
        <v>800</v>
      </c>
      <c r="J679">
        <v>8000</v>
      </c>
      <c r="K679">
        <v>80000</v>
      </c>
      <c r="L679">
        <v>400</v>
      </c>
      <c r="M679">
        <v>4000</v>
      </c>
      <c r="N679">
        <v>40000</v>
      </c>
      <c r="O679">
        <v>200000</v>
      </c>
    </row>
    <row r="680" spans="1:15">
      <c r="A680">
        <v>679</v>
      </c>
      <c r="B680">
        <v>50</v>
      </c>
      <c r="C680">
        <v>150</v>
      </c>
      <c r="D680">
        <v>800</v>
      </c>
      <c r="E680">
        <v>40</v>
      </c>
      <c r="F680">
        <v>5800</v>
      </c>
      <c r="G680">
        <v>970</v>
      </c>
      <c r="H680">
        <v>120</v>
      </c>
      <c r="I680">
        <v>800</v>
      </c>
      <c r="J680">
        <v>8000</v>
      </c>
      <c r="K680">
        <v>80000</v>
      </c>
      <c r="L680">
        <v>400</v>
      </c>
      <c r="M680">
        <v>4000</v>
      </c>
      <c r="N680">
        <v>40000</v>
      </c>
      <c r="O680">
        <v>200000</v>
      </c>
    </row>
    <row r="681" spans="1:15">
      <c r="A681">
        <v>680</v>
      </c>
      <c r="B681">
        <v>50</v>
      </c>
      <c r="C681">
        <v>150</v>
      </c>
      <c r="D681">
        <v>800</v>
      </c>
      <c r="E681">
        <v>40</v>
      </c>
      <c r="F681">
        <v>5900</v>
      </c>
      <c r="G681">
        <v>970</v>
      </c>
      <c r="H681">
        <v>120</v>
      </c>
      <c r="I681">
        <v>800</v>
      </c>
      <c r="J681">
        <v>8000</v>
      </c>
      <c r="K681">
        <v>80000</v>
      </c>
      <c r="L681">
        <v>400</v>
      </c>
      <c r="M681">
        <v>4000</v>
      </c>
      <c r="N681">
        <v>40000</v>
      </c>
      <c r="O681">
        <v>200000</v>
      </c>
    </row>
    <row r="682" spans="1:15">
      <c r="A682">
        <v>681</v>
      </c>
      <c r="B682">
        <v>50</v>
      </c>
      <c r="C682">
        <v>150</v>
      </c>
      <c r="D682">
        <v>800</v>
      </c>
      <c r="E682">
        <v>40</v>
      </c>
      <c r="F682">
        <v>5900</v>
      </c>
      <c r="G682">
        <v>970</v>
      </c>
      <c r="H682">
        <v>120</v>
      </c>
      <c r="I682">
        <v>800</v>
      </c>
      <c r="J682">
        <v>8000</v>
      </c>
      <c r="K682">
        <v>80000</v>
      </c>
      <c r="L682">
        <v>400</v>
      </c>
      <c r="M682">
        <v>4000</v>
      </c>
      <c r="N682">
        <v>40000</v>
      </c>
      <c r="O682">
        <v>200000</v>
      </c>
    </row>
    <row r="683" spans="1:15">
      <c r="A683">
        <v>682</v>
      </c>
      <c r="B683">
        <v>50</v>
      </c>
      <c r="C683">
        <v>150</v>
      </c>
      <c r="D683">
        <v>800</v>
      </c>
      <c r="E683">
        <v>40</v>
      </c>
      <c r="F683">
        <v>5900</v>
      </c>
      <c r="G683">
        <v>970</v>
      </c>
      <c r="H683">
        <v>120</v>
      </c>
      <c r="I683">
        <v>800</v>
      </c>
      <c r="J683">
        <v>8000</v>
      </c>
      <c r="K683">
        <v>80000</v>
      </c>
      <c r="L683">
        <v>400</v>
      </c>
      <c r="M683">
        <v>4000</v>
      </c>
      <c r="N683">
        <v>40000</v>
      </c>
      <c r="O683">
        <v>200000</v>
      </c>
    </row>
    <row r="684" spans="1:15">
      <c r="A684">
        <v>683</v>
      </c>
      <c r="B684">
        <v>50</v>
      </c>
      <c r="C684">
        <v>150</v>
      </c>
      <c r="D684">
        <v>800</v>
      </c>
      <c r="E684">
        <v>40</v>
      </c>
      <c r="F684">
        <v>5900</v>
      </c>
      <c r="G684">
        <v>970</v>
      </c>
      <c r="H684">
        <v>120</v>
      </c>
      <c r="I684">
        <v>800</v>
      </c>
      <c r="J684">
        <v>8000</v>
      </c>
      <c r="K684">
        <v>80000</v>
      </c>
      <c r="L684">
        <v>400</v>
      </c>
      <c r="M684">
        <v>4000</v>
      </c>
      <c r="N684">
        <v>40000</v>
      </c>
      <c r="O684">
        <v>200000</v>
      </c>
    </row>
    <row r="685" spans="1:15">
      <c r="A685">
        <v>684</v>
      </c>
      <c r="B685">
        <v>50</v>
      </c>
      <c r="C685">
        <v>150</v>
      </c>
      <c r="D685">
        <v>800</v>
      </c>
      <c r="E685">
        <v>40</v>
      </c>
      <c r="F685">
        <v>5900</v>
      </c>
      <c r="G685">
        <v>970</v>
      </c>
      <c r="H685">
        <v>120</v>
      </c>
      <c r="I685">
        <v>800</v>
      </c>
      <c r="J685">
        <v>8000</v>
      </c>
      <c r="K685">
        <v>80000</v>
      </c>
      <c r="L685">
        <v>400</v>
      </c>
      <c r="M685">
        <v>4000</v>
      </c>
      <c r="N685">
        <v>40000</v>
      </c>
      <c r="O685">
        <v>200000</v>
      </c>
    </row>
    <row r="686" spans="1:15">
      <c r="A686">
        <v>685</v>
      </c>
      <c r="B686">
        <v>50</v>
      </c>
      <c r="C686">
        <v>150</v>
      </c>
      <c r="D686">
        <v>800</v>
      </c>
      <c r="E686">
        <v>40</v>
      </c>
      <c r="F686">
        <v>5900</v>
      </c>
      <c r="G686">
        <v>970</v>
      </c>
      <c r="H686">
        <v>120</v>
      </c>
      <c r="I686">
        <v>800</v>
      </c>
      <c r="J686">
        <v>8000</v>
      </c>
      <c r="K686">
        <v>80000</v>
      </c>
      <c r="L686">
        <v>400</v>
      </c>
      <c r="M686">
        <v>4000</v>
      </c>
      <c r="N686">
        <v>40000</v>
      </c>
      <c r="O686">
        <v>200000</v>
      </c>
    </row>
    <row r="687" spans="1:15">
      <c r="A687">
        <v>686</v>
      </c>
      <c r="B687">
        <v>50</v>
      </c>
      <c r="C687">
        <v>150</v>
      </c>
      <c r="D687">
        <v>800</v>
      </c>
      <c r="E687">
        <v>40</v>
      </c>
      <c r="F687">
        <v>5900</v>
      </c>
      <c r="G687">
        <v>970</v>
      </c>
      <c r="H687">
        <v>120</v>
      </c>
      <c r="I687">
        <v>800</v>
      </c>
      <c r="J687">
        <v>8000</v>
      </c>
      <c r="K687">
        <v>80000</v>
      </c>
      <c r="L687">
        <v>400</v>
      </c>
      <c r="M687">
        <v>4000</v>
      </c>
      <c r="N687">
        <v>40000</v>
      </c>
      <c r="O687">
        <v>200000</v>
      </c>
    </row>
    <row r="688" spans="1:15">
      <c r="A688">
        <v>687</v>
      </c>
      <c r="B688">
        <v>50</v>
      </c>
      <c r="C688">
        <v>150</v>
      </c>
      <c r="D688">
        <v>800</v>
      </c>
      <c r="E688">
        <v>40</v>
      </c>
      <c r="F688">
        <v>5900</v>
      </c>
      <c r="G688">
        <v>970</v>
      </c>
      <c r="H688">
        <v>120</v>
      </c>
      <c r="I688">
        <v>800</v>
      </c>
      <c r="J688">
        <v>8000</v>
      </c>
      <c r="K688">
        <v>80000</v>
      </c>
      <c r="L688">
        <v>400</v>
      </c>
      <c r="M688">
        <v>4000</v>
      </c>
      <c r="N688">
        <v>40000</v>
      </c>
      <c r="O688">
        <v>200000</v>
      </c>
    </row>
    <row r="689" spans="1:15">
      <c r="A689">
        <v>688</v>
      </c>
      <c r="B689">
        <v>50</v>
      </c>
      <c r="C689">
        <v>150</v>
      </c>
      <c r="D689">
        <v>800</v>
      </c>
      <c r="E689">
        <v>40</v>
      </c>
      <c r="F689">
        <v>5900</v>
      </c>
      <c r="G689">
        <v>970</v>
      </c>
      <c r="H689">
        <v>120</v>
      </c>
      <c r="I689">
        <v>800</v>
      </c>
      <c r="J689">
        <v>8000</v>
      </c>
      <c r="K689">
        <v>80000</v>
      </c>
      <c r="L689">
        <v>400</v>
      </c>
      <c r="M689">
        <v>4000</v>
      </c>
      <c r="N689">
        <v>40000</v>
      </c>
      <c r="O689">
        <v>200000</v>
      </c>
    </row>
    <row r="690" spans="1:15">
      <c r="A690">
        <v>689</v>
      </c>
      <c r="B690">
        <v>50</v>
      </c>
      <c r="C690">
        <v>150</v>
      </c>
      <c r="D690">
        <v>800</v>
      </c>
      <c r="E690">
        <v>40</v>
      </c>
      <c r="F690">
        <v>5900</v>
      </c>
      <c r="G690">
        <v>970</v>
      </c>
      <c r="H690">
        <v>120</v>
      </c>
      <c r="I690">
        <v>800</v>
      </c>
      <c r="J690">
        <v>8000</v>
      </c>
      <c r="K690">
        <v>80000</v>
      </c>
      <c r="L690">
        <v>400</v>
      </c>
      <c r="M690">
        <v>4000</v>
      </c>
      <c r="N690">
        <v>40000</v>
      </c>
      <c r="O690">
        <v>200000</v>
      </c>
    </row>
    <row r="691" spans="1:15">
      <c r="A691">
        <v>690</v>
      </c>
      <c r="B691">
        <v>50</v>
      </c>
      <c r="C691">
        <v>150</v>
      </c>
      <c r="D691">
        <v>800</v>
      </c>
      <c r="E691">
        <v>40</v>
      </c>
      <c r="F691">
        <v>5900</v>
      </c>
      <c r="G691">
        <v>980</v>
      </c>
      <c r="H691">
        <v>120</v>
      </c>
      <c r="I691">
        <v>800</v>
      </c>
      <c r="J691">
        <v>8000</v>
      </c>
      <c r="K691">
        <v>80000</v>
      </c>
      <c r="L691">
        <v>400</v>
      </c>
      <c r="M691">
        <v>4000</v>
      </c>
      <c r="N691">
        <v>40000</v>
      </c>
      <c r="O691">
        <v>200000</v>
      </c>
    </row>
    <row r="692" spans="1:15">
      <c r="A692">
        <v>691</v>
      </c>
      <c r="B692">
        <v>50</v>
      </c>
      <c r="C692">
        <v>150</v>
      </c>
      <c r="D692">
        <v>800</v>
      </c>
      <c r="E692">
        <v>40</v>
      </c>
      <c r="F692">
        <v>5900</v>
      </c>
      <c r="G692">
        <v>980</v>
      </c>
      <c r="H692">
        <v>120</v>
      </c>
      <c r="I692">
        <v>800</v>
      </c>
      <c r="J692">
        <v>8000</v>
      </c>
      <c r="K692">
        <v>80000</v>
      </c>
      <c r="L692">
        <v>400</v>
      </c>
      <c r="M692">
        <v>4000</v>
      </c>
      <c r="N692">
        <v>40000</v>
      </c>
      <c r="O692">
        <v>200000</v>
      </c>
    </row>
    <row r="693" spans="1:15">
      <c r="A693">
        <v>692</v>
      </c>
      <c r="B693">
        <v>50</v>
      </c>
      <c r="C693">
        <v>150</v>
      </c>
      <c r="D693">
        <v>800</v>
      </c>
      <c r="E693">
        <v>40</v>
      </c>
      <c r="F693">
        <v>5900</v>
      </c>
      <c r="G693">
        <v>980</v>
      </c>
      <c r="H693">
        <v>120</v>
      </c>
      <c r="I693">
        <v>800</v>
      </c>
      <c r="J693">
        <v>8000</v>
      </c>
      <c r="K693">
        <v>80000</v>
      </c>
      <c r="L693">
        <v>400</v>
      </c>
      <c r="M693">
        <v>4000</v>
      </c>
      <c r="N693">
        <v>40000</v>
      </c>
      <c r="O693">
        <v>200000</v>
      </c>
    </row>
    <row r="694" spans="1:15">
      <c r="A694">
        <v>693</v>
      </c>
      <c r="B694">
        <v>50</v>
      </c>
      <c r="C694">
        <v>150</v>
      </c>
      <c r="D694">
        <v>800</v>
      </c>
      <c r="E694">
        <v>40</v>
      </c>
      <c r="F694">
        <v>5900</v>
      </c>
      <c r="G694">
        <v>980</v>
      </c>
      <c r="H694">
        <v>120</v>
      </c>
      <c r="I694">
        <v>800</v>
      </c>
      <c r="J694">
        <v>8000</v>
      </c>
      <c r="K694">
        <v>80000</v>
      </c>
      <c r="L694">
        <v>400</v>
      </c>
      <c r="M694">
        <v>4000</v>
      </c>
      <c r="N694">
        <v>40000</v>
      </c>
      <c r="O694">
        <v>200000</v>
      </c>
    </row>
    <row r="695" spans="1:15">
      <c r="A695">
        <v>694</v>
      </c>
      <c r="B695">
        <v>50</v>
      </c>
      <c r="C695">
        <v>150</v>
      </c>
      <c r="D695">
        <v>800</v>
      </c>
      <c r="E695">
        <v>40</v>
      </c>
      <c r="F695">
        <v>5900</v>
      </c>
      <c r="G695">
        <v>980</v>
      </c>
      <c r="H695">
        <v>120</v>
      </c>
      <c r="I695">
        <v>800</v>
      </c>
      <c r="J695">
        <v>8000</v>
      </c>
      <c r="K695">
        <v>80000</v>
      </c>
      <c r="L695">
        <v>400</v>
      </c>
      <c r="M695">
        <v>4000</v>
      </c>
      <c r="N695">
        <v>40000</v>
      </c>
      <c r="O695">
        <v>200000</v>
      </c>
    </row>
    <row r="696" spans="1:15">
      <c r="A696">
        <v>695</v>
      </c>
      <c r="B696">
        <v>50</v>
      </c>
      <c r="C696">
        <v>150</v>
      </c>
      <c r="D696">
        <v>800</v>
      </c>
      <c r="E696">
        <v>40</v>
      </c>
      <c r="F696">
        <v>5900</v>
      </c>
      <c r="G696">
        <v>980</v>
      </c>
      <c r="H696">
        <v>120</v>
      </c>
      <c r="I696">
        <v>800</v>
      </c>
      <c r="J696">
        <v>8000</v>
      </c>
      <c r="K696">
        <v>80000</v>
      </c>
      <c r="L696">
        <v>400</v>
      </c>
      <c r="M696">
        <v>4000</v>
      </c>
      <c r="N696">
        <v>40000</v>
      </c>
      <c r="O696">
        <v>200000</v>
      </c>
    </row>
    <row r="697" spans="1:15">
      <c r="A697">
        <v>696</v>
      </c>
      <c r="B697">
        <v>50</v>
      </c>
      <c r="C697">
        <v>150</v>
      </c>
      <c r="D697">
        <v>800</v>
      </c>
      <c r="E697">
        <v>40</v>
      </c>
      <c r="F697">
        <v>5900</v>
      </c>
      <c r="G697">
        <v>980</v>
      </c>
      <c r="H697">
        <v>120</v>
      </c>
      <c r="I697">
        <v>800</v>
      </c>
      <c r="J697">
        <v>8000</v>
      </c>
      <c r="K697">
        <v>80000</v>
      </c>
      <c r="L697">
        <v>400</v>
      </c>
      <c r="M697">
        <v>4000</v>
      </c>
      <c r="N697">
        <v>40000</v>
      </c>
      <c r="O697">
        <v>200000</v>
      </c>
    </row>
    <row r="698" spans="1:15">
      <c r="A698">
        <v>697</v>
      </c>
      <c r="B698">
        <v>50</v>
      </c>
      <c r="C698">
        <v>150</v>
      </c>
      <c r="D698">
        <v>800</v>
      </c>
      <c r="E698">
        <v>40</v>
      </c>
      <c r="F698">
        <v>5900</v>
      </c>
      <c r="G698">
        <v>980</v>
      </c>
      <c r="H698">
        <v>120</v>
      </c>
      <c r="I698">
        <v>800</v>
      </c>
      <c r="J698">
        <v>8000</v>
      </c>
      <c r="K698">
        <v>80000</v>
      </c>
      <c r="L698">
        <v>400</v>
      </c>
      <c r="M698">
        <v>4000</v>
      </c>
      <c r="N698">
        <v>40000</v>
      </c>
      <c r="O698">
        <v>200000</v>
      </c>
    </row>
    <row r="699" spans="1:15">
      <c r="A699">
        <v>698</v>
      </c>
      <c r="B699">
        <v>50</v>
      </c>
      <c r="C699">
        <v>150</v>
      </c>
      <c r="D699">
        <v>800</v>
      </c>
      <c r="E699">
        <v>40</v>
      </c>
      <c r="F699">
        <v>5900</v>
      </c>
      <c r="G699">
        <v>980</v>
      </c>
      <c r="H699">
        <v>120</v>
      </c>
      <c r="I699">
        <v>800</v>
      </c>
      <c r="J699">
        <v>8000</v>
      </c>
      <c r="K699">
        <v>80000</v>
      </c>
      <c r="L699">
        <v>400</v>
      </c>
      <c r="M699">
        <v>4000</v>
      </c>
      <c r="N699">
        <v>40000</v>
      </c>
      <c r="O699">
        <v>200000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7"/>
  <sheetViews>
    <sheetView topLeftCell="A19" workbookViewId="0">
      <selection activeCell="A27" sqref="A27"/>
    </sheetView>
  </sheetViews>
  <sheetFormatPr defaultRowHeight="16.5"/>
  <cols>
    <col min="1" max="1" width="19" customWidth="1"/>
    <col min="10" max="10" width="26.75" customWidth="1"/>
  </cols>
  <sheetData>
    <row r="1" spans="1:12" ht="27" customHeight="1">
      <c r="A1" t="s">
        <v>5</v>
      </c>
      <c r="B1" t="s">
        <v>18</v>
      </c>
      <c r="C1" t="s">
        <v>6</v>
      </c>
      <c r="D1" t="s">
        <v>7</v>
      </c>
      <c r="E1" t="s">
        <v>134</v>
      </c>
      <c r="F1" t="s">
        <v>8</v>
      </c>
      <c r="G1" t="s">
        <v>9</v>
      </c>
      <c r="H1" t="s">
        <v>10</v>
      </c>
      <c r="I1" t="s">
        <v>11</v>
      </c>
      <c r="J1" t="s">
        <v>23</v>
      </c>
      <c r="K1" t="s">
        <v>24</v>
      </c>
      <c r="L1" t="s">
        <v>25</v>
      </c>
    </row>
    <row r="2" spans="1:12">
      <c r="A2" t="s">
        <v>31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>
      <c r="A3" t="s">
        <v>32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>
      <c r="A4" t="s">
        <v>290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>
      <c r="A5" t="s">
        <v>291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>
      <c r="A6" t="s">
        <v>292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>
      <c r="A7" t="s">
        <v>293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>
      <c r="A8" t="s">
        <v>294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>
      <c r="A9" t="s">
        <v>295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>
      <c r="A10" t="s">
        <v>296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>
      <c r="A11" t="s">
        <v>297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>
      <c r="A12" t="s">
        <v>298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>
      <c r="A13" t="s">
        <v>299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>
      <c r="A14" t="s">
        <v>300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>
      <c r="A15" t="s">
        <v>301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>
      <c r="A16" t="s">
        <v>302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>
      <c r="A17" t="s">
        <v>303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>
      <c r="A18" t="s">
        <v>354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>
      <c r="A19" t="s">
        <v>304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>
      <c r="A20" t="s">
        <v>305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>
      <c r="A21" t="s">
        <v>306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>
      <c r="A22" t="s">
        <v>307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>
      <c r="A23" t="s">
        <v>308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>
      <c r="A24" t="s">
        <v>309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>
      <c r="A25" t="s">
        <v>310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>
      <c r="A26" t="s">
        <v>424</v>
      </c>
      <c r="B26">
        <v>37</v>
      </c>
      <c r="C26">
        <v>0.375</v>
      </c>
      <c r="D26">
        <v>0.66659999999999997</v>
      </c>
      <c r="E26">
        <v>0.66659999999999997</v>
      </c>
      <c r="F26">
        <v>1.6</v>
      </c>
      <c r="G26" t="b">
        <v>0</v>
      </c>
      <c r="H26" t="b">
        <v>1</v>
      </c>
      <c r="K26">
        <v>1</v>
      </c>
    </row>
    <row r="27" spans="1:11">
      <c r="A27" t="s">
        <v>425</v>
      </c>
      <c r="B27">
        <v>38</v>
      </c>
      <c r="C27">
        <v>70</v>
      </c>
      <c r="D27">
        <v>1</v>
      </c>
      <c r="E27">
        <v>1</v>
      </c>
      <c r="F27">
        <v>2.5</v>
      </c>
      <c r="G27" t="b">
        <v>0</v>
      </c>
      <c r="H27" t="b">
        <v>1</v>
      </c>
      <c r="K27">
        <v>1</v>
      </c>
    </row>
    <row r="28" spans="1:11">
      <c r="A28" t="s">
        <v>241</v>
      </c>
      <c r="B28">
        <v>201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>
      <c r="A29" t="s">
        <v>338</v>
      </c>
      <c r="B29">
        <v>202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>
      <c r="A30" t="s">
        <v>339</v>
      </c>
      <c r="B30">
        <v>203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>
      <c r="A31" t="s">
        <v>340</v>
      </c>
      <c r="B31">
        <v>204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>
      <c r="A32" t="s">
        <v>341</v>
      </c>
      <c r="B32">
        <v>205</v>
      </c>
      <c r="C32">
        <v>20</v>
      </c>
      <c r="D32">
        <v>1</v>
      </c>
      <c r="E32">
        <v>1</v>
      </c>
      <c r="F32">
        <v>4.5</v>
      </c>
      <c r="G32" t="b">
        <v>1</v>
      </c>
      <c r="H32" t="b">
        <v>1</v>
      </c>
      <c r="K32">
        <v>1</v>
      </c>
    </row>
    <row r="33" spans="1:11">
      <c r="A33" t="s">
        <v>342</v>
      </c>
      <c r="B33">
        <v>206</v>
      </c>
      <c r="C33">
        <v>20</v>
      </c>
      <c r="D33">
        <v>1</v>
      </c>
      <c r="E33">
        <v>1</v>
      </c>
      <c r="F33">
        <v>4.5</v>
      </c>
      <c r="G33" t="b">
        <v>1</v>
      </c>
      <c r="H33" t="b">
        <v>1</v>
      </c>
      <c r="K33">
        <v>1</v>
      </c>
    </row>
    <row r="34" spans="1:11">
      <c r="A34" t="s">
        <v>12</v>
      </c>
      <c r="B34">
        <v>501</v>
      </c>
      <c r="C34">
        <v>1</v>
      </c>
      <c r="D34">
        <v>1</v>
      </c>
      <c r="E34">
        <v>1</v>
      </c>
      <c r="F34">
        <v>2.8</v>
      </c>
      <c r="G34" t="b">
        <v>0</v>
      </c>
      <c r="H34" t="b">
        <v>1</v>
      </c>
      <c r="K34">
        <v>1</v>
      </c>
    </row>
    <row r="35" spans="1:11">
      <c r="A35" t="s">
        <v>344</v>
      </c>
      <c r="B35">
        <v>502</v>
      </c>
      <c r="C35">
        <v>8</v>
      </c>
      <c r="D35">
        <v>1</v>
      </c>
      <c r="E35">
        <v>1</v>
      </c>
      <c r="F35">
        <v>2.2000000000000002</v>
      </c>
      <c r="G35" t="b">
        <v>0</v>
      </c>
      <c r="H35" t="b">
        <v>1</v>
      </c>
      <c r="K35">
        <v>1</v>
      </c>
    </row>
    <row r="36" spans="1:11">
      <c r="A36" t="s">
        <v>346</v>
      </c>
      <c r="B36">
        <v>503</v>
      </c>
      <c r="C36">
        <v>15</v>
      </c>
      <c r="D36">
        <v>1</v>
      </c>
      <c r="E36">
        <v>1</v>
      </c>
      <c r="F36">
        <v>1.8</v>
      </c>
      <c r="G36" t="b">
        <v>0</v>
      </c>
      <c r="H36" t="b">
        <v>1</v>
      </c>
      <c r="K36">
        <v>1</v>
      </c>
    </row>
    <row r="37" spans="1:11">
      <c r="A37" t="s">
        <v>114</v>
      </c>
      <c r="B37">
        <v>601</v>
      </c>
      <c r="C37">
        <f>125*2.5</f>
        <v>312.5</v>
      </c>
      <c r="D37">
        <v>1</v>
      </c>
      <c r="E37">
        <v>1</v>
      </c>
      <c r="F37">
        <v>0.85</v>
      </c>
      <c r="G37" t="b">
        <v>1</v>
      </c>
      <c r="H37" t="b">
        <v>1</v>
      </c>
      <c r="K37">
        <v>1</v>
      </c>
    </row>
    <row r="38" spans="1:11">
      <c r="A38" t="s">
        <v>173</v>
      </c>
      <c r="B38">
        <v>701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>
      <c r="A39" t="s">
        <v>174</v>
      </c>
      <c r="B39">
        <v>702</v>
      </c>
      <c r="C39">
        <v>1</v>
      </c>
      <c r="D39">
        <v>1</v>
      </c>
      <c r="E39">
        <v>1</v>
      </c>
      <c r="F39">
        <v>1.4</v>
      </c>
      <c r="G39" t="b">
        <v>1</v>
      </c>
      <c r="H39" t="b">
        <v>1</v>
      </c>
      <c r="K39">
        <v>1</v>
      </c>
    </row>
    <row r="40" spans="1:11">
      <c r="A40" t="s">
        <v>175</v>
      </c>
      <c r="B40">
        <v>703</v>
      </c>
      <c r="C40">
        <v>1</v>
      </c>
      <c r="D40">
        <v>1</v>
      </c>
      <c r="E40">
        <v>1</v>
      </c>
      <c r="F40">
        <v>1.4</v>
      </c>
      <c r="G40" t="b">
        <v>1</v>
      </c>
      <c r="H40" t="b">
        <v>1</v>
      </c>
      <c r="K40">
        <v>1</v>
      </c>
    </row>
    <row r="41" spans="1:11">
      <c r="A41" t="s">
        <v>118</v>
      </c>
      <c r="B41">
        <v>801</v>
      </c>
      <c r="C41">
        <f>56.25*2/3</f>
        <v>37.5</v>
      </c>
      <c r="D41">
        <v>1</v>
      </c>
      <c r="E41">
        <v>1</v>
      </c>
      <c r="F41">
        <v>0.01</v>
      </c>
      <c r="G41" t="b">
        <v>1</v>
      </c>
      <c r="H41" t="b">
        <v>1</v>
      </c>
      <c r="K41">
        <v>10</v>
      </c>
    </row>
    <row r="42" spans="1:11">
      <c r="A42" t="s">
        <v>132</v>
      </c>
      <c r="B42">
        <v>802</v>
      </c>
      <c r="C42">
        <v>58.5</v>
      </c>
      <c r="D42">
        <v>1</v>
      </c>
      <c r="E42">
        <v>1</v>
      </c>
      <c r="F42">
        <v>3.75</v>
      </c>
      <c r="G42" t="b">
        <v>1</v>
      </c>
      <c r="H42" t="b">
        <v>1</v>
      </c>
      <c r="K42">
        <v>5</v>
      </c>
    </row>
    <row r="43" spans="1:11">
      <c r="A43" t="s">
        <v>172</v>
      </c>
      <c r="B43">
        <v>803</v>
      </c>
      <c r="C43">
        <v>13.5</v>
      </c>
      <c r="D43">
        <v>1</v>
      </c>
      <c r="E43">
        <v>1</v>
      </c>
      <c r="F43">
        <v>1.3</v>
      </c>
      <c r="G43" t="b">
        <v>1</v>
      </c>
      <c r="H43" t="b">
        <v>1</v>
      </c>
      <c r="K43">
        <v>1</v>
      </c>
    </row>
    <row r="44" spans="1:11">
      <c r="A44" t="s">
        <v>137</v>
      </c>
      <c r="B44">
        <v>804</v>
      </c>
      <c r="C44">
        <v>20.25</v>
      </c>
      <c r="D44">
        <v>1</v>
      </c>
      <c r="E44">
        <v>1</v>
      </c>
      <c r="F44">
        <v>3</v>
      </c>
      <c r="G44" t="b">
        <v>1</v>
      </c>
      <c r="H44" t="b">
        <v>1</v>
      </c>
      <c r="K44">
        <v>1</v>
      </c>
    </row>
    <row r="45" spans="1:11">
      <c r="A45" t="s">
        <v>171</v>
      </c>
      <c r="B45">
        <v>805</v>
      </c>
      <c r="C45">
        <v>15.749999999999998</v>
      </c>
      <c r="D45">
        <v>1</v>
      </c>
      <c r="E45">
        <v>1</v>
      </c>
      <c r="F45">
        <v>4.5</v>
      </c>
      <c r="G45" t="b">
        <v>1</v>
      </c>
      <c r="H45" t="b">
        <v>1</v>
      </c>
      <c r="K45">
        <v>1</v>
      </c>
    </row>
    <row r="46" spans="1:11">
      <c r="A46" t="s">
        <v>143</v>
      </c>
      <c r="B46">
        <v>806</v>
      </c>
      <c r="C46">
        <v>38.25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>
      <c r="A47" t="s">
        <v>144</v>
      </c>
      <c r="B47">
        <v>807</v>
      </c>
      <c r="C47">
        <v>51.749999999999993</v>
      </c>
      <c r="D47">
        <v>1</v>
      </c>
      <c r="E47">
        <v>1</v>
      </c>
      <c r="F47">
        <v>5</v>
      </c>
      <c r="G47" t="b">
        <v>1</v>
      </c>
      <c r="H47" t="b">
        <v>1</v>
      </c>
      <c r="K47">
        <v>5</v>
      </c>
    </row>
    <row r="48" spans="1:11">
      <c r="A48" t="s">
        <v>142</v>
      </c>
      <c r="B48">
        <v>808</v>
      </c>
      <c r="C48">
        <f>36*1.5</f>
        <v>54</v>
      </c>
      <c r="D48">
        <v>1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1">
      <c r="A49" t="s">
        <v>139</v>
      </c>
      <c r="B49">
        <v>809</v>
      </c>
      <c r="C49">
        <v>18.899999999999999</v>
      </c>
      <c r="D49">
        <v>1</v>
      </c>
      <c r="E49">
        <v>1</v>
      </c>
      <c r="F49">
        <v>2</v>
      </c>
      <c r="G49" t="b">
        <v>1</v>
      </c>
      <c r="H49" t="b">
        <v>1</v>
      </c>
      <c r="K49">
        <v>0.1</v>
      </c>
    </row>
    <row r="50" spans="1:11">
      <c r="A50" t="s">
        <v>138</v>
      </c>
      <c r="B50">
        <v>810</v>
      </c>
      <c r="C50">
        <v>54</v>
      </c>
      <c r="D50">
        <v>0.5</v>
      </c>
      <c r="E50">
        <v>1</v>
      </c>
      <c r="F50">
        <v>2</v>
      </c>
      <c r="G50" t="b">
        <v>1</v>
      </c>
      <c r="H50" t="b">
        <v>1</v>
      </c>
      <c r="K50">
        <v>5</v>
      </c>
    </row>
    <row r="51" spans="1:11">
      <c r="A51" t="s">
        <v>145</v>
      </c>
      <c r="B51">
        <v>811</v>
      </c>
      <c r="C51">
        <f>38.25*0.6</f>
        <v>22.95</v>
      </c>
      <c r="D51">
        <v>1</v>
      </c>
      <c r="E51">
        <v>1</v>
      </c>
      <c r="F51">
        <v>3</v>
      </c>
      <c r="G51" t="b">
        <v>1</v>
      </c>
      <c r="H51" t="b">
        <v>1</v>
      </c>
      <c r="K51">
        <v>5</v>
      </c>
    </row>
    <row r="52" spans="1:11">
      <c r="A52" t="s">
        <v>146</v>
      </c>
      <c r="B52">
        <v>812</v>
      </c>
      <c r="C52">
        <v>47.25</v>
      </c>
      <c r="D52">
        <v>1</v>
      </c>
      <c r="E52">
        <v>1</v>
      </c>
      <c r="F52">
        <v>2.5</v>
      </c>
      <c r="G52" t="b">
        <v>1</v>
      </c>
      <c r="H52" t="b">
        <v>1</v>
      </c>
      <c r="K52">
        <v>5</v>
      </c>
    </row>
    <row r="53" spans="1:11">
      <c r="A53" t="s">
        <v>140</v>
      </c>
      <c r="B53">
        <v>813</v>
      </c>
      <c r="C53">
        <v>52.875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1">
      <c r="A54" t="s">
        <v>147</v>
      </c>
      <c r="B54">
        <v>814</v>
      </c>
      <c r="C54">
        <v>54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1">
      <c r="A55" t="s">
        <v>148</v>
      </c>
      <c r="B55">
        <v>815</v>
      </c>
      <c r="C55">
        <v>87.75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1">
      <c r="A56" t="s">
        <v>149</v>
      </c>
      <c r="B56">
        <v>816</v>
      </c>
      <c r="C56">
        <v>18.225000000000001</v>
      </c>
      <c r="D56">
        <v>1</v>
      </c>
      <c r="E56">
        <v>1</v>
      </c>
      <c r="F56">
        <v>2</v>
      </c>
      <c r="G56" t="b">
        <v>1</v>
      </c>
      <c r="H56" t="b">
        <v>1</v>
      </c>
      <c r="K56">
        <v>1</v>
      </c>
    </row>
    <row r="57" spans="1:11">
      <c r="A57" t="s">
        <v>150</v>
      </c>
      <c r="B57">
        <v>817</v>
      </c>
      <c r="C57">
        <v>56.25</v>
      </c>
      <c r="D57">
        <v>1</v>
      </c>
      <c r="E57">
        <v>1</v>
      </c>
      <c r="F57">
        <v>2</v>
      </c>
      <c r="G57" t="b">
        <v>1</v>
      </c>
      <c r="H57" t="b">
        <v>1</v>
      </c>
      <c r="K57">
        <v>1</v>
      </c>
    </row>
    <row r="58" spans="1:11">
      <c r="A58" t="s">
        <v>151</v>
      </c>
      <c r="B58">
        <v>818</v>
      </c>
      <c r="C58">
        <v>69.75</v>
      </c>
      <c r="D58">
        <v>1</v>
      </c>
      <c r="E58">
        <v>1</v>
      </c>
      <c r="F58">
        <v>4.5</v>
      </c>
      <c r="G58" t="b">
        <v>1</v>
      </c>
      <c r="H58" t="b">
        <v>1</v>
      </c>
      <c r="K58">
        <v>1</v>
      </c>
    </row>
    <row r="59" spans="1:11">
      <c r="A59" t="s">
        <v>152</v>
      </c>
      <c r="B59">
        <v>819</v>
      </c>
      <c r="C59">
        <v>72</v>
      </c>
      <c r="D59">
        <v>1</v>
      </c>
      <c r="E59">
        <v>1</v>
      </c>
      <c r="F59">
        <v>7</v>
      </c>
      <c r="G59" t="b">
        <v>1</v>
      </c>
      <c r="H59" t="b">
        <v>1</v>
      </c>
      <c r="J59" t="s">
        <v>169</v>
      </c>
      <c r="K59">
        <v>1</v>
      </c>
    </row>
    <row r="60" spans="1:11">
      <c r="A60" t="s">
        <v>158</v>
      </c>
      <c r="B60">
        <v>820</v>
      </c>
      <c r="C60">
        <v>74.25</v>
      </c>
      <c r="D60">
        <v>1</v>
      </c>
      <c r="E60">
        <v>1</v>
      </c>
      <c r="F60">
        <v>2.5</v>
      </c>
      <c r="G60" t="b">
        <v>1</v>
      </c>
      <c r="H60" t="b">
        <v>1</v>
      </c>
      <c r="K60">
        <v>1</v>
      </c>
    </row>
    <row r="61" spans="1:11">
      <c r="A61" t="s">
        <v>153</v>
      </c>
      <c r="B61">
        <v>821</v>
      </c>
      <c r="C61">
        <v>54</v>
      </c>
      <c r="D61">
        <v>1</v>
      </c>
      <c r="E61">
        <v>1</v>
      </c>
      <c r="F61">
        <v>5</v>
      </c>
      <c r="G61" t="b">
        <v>1</v>
      </c>
      <c r="H61" t="b">
        <v>1</v>
      </c>
      <c r="J61" t="s">
        <v>170</v>
      </c>
      <c r="K61">
        <v>1</v>
      </c>
    </row>
    <row r="62" spans="1:11">
      <c r="A62" t="s">
        <v>154</v>
      </c>
      <c r="B62">
        <v>822</v>
      </c>
      <c r="C62">
        <v>76.5</v>
      </c>
      <c r="D62">
        <v>1</v>
      </c>
      <c r="E62">
        <v>1</v>
      </c>
      <c r="F62">
        <v>3</v>
      </c>
      <c r="G62" t="b">
        <v>1</v>
      </c>
      <c r="H62" t="b">
        <v>1</v>
      </c>
      <c r="K62">
        <v>1</v>
      </c>
    </row>
    <row r="63" spans="1:11">
      <c r="A63" t="s">
        <v>155</v>
      </c>
      <c r="B63">
        <v>823</v>
      </c>
      <c r="C63">
        <v>38.25</v>
      </c>
      <c r="D63">
        <v>1</v>
      </c>
      <c r="E63">
        <v>1</v>
      </c>
      <c r="F63">
        <v>1.85</v>
      </c>
      <c r="G63" t="b">
        <v>1</v>
      </c>
      <c r="H63" t="b">
        <v>1</v>
      </c>
      <c r="K63">
        <v>1</v>
      </c>
    </row>
    <row r="64" spans="1:11">
      <c r="A64" t="s">
        <v>156</v>
      </c>
      <c r="B64">
        <v>824</v>
      </c>
      <c r="C64">
        <v>47.25</v>
      </c>
      <c r="D64">
        <v>1</v>
      </c>
      <c r="E64">
        <v>1</v>
      </c>
      <c r="F64">
        <v>3</v>
      </c>
      <c r="G64" t="b">
        <v>1</v>
      </c>
      <c r="H64" t="b">
        <v>1</v>
      </c>
      <c r="J64" t="s">
        <v>170</v>
      </c>
      <c r="K64">
        <v>1</v>
      </c>
    </row>
    <row r="65" spans="1:12">
      <c r="A65" t="s">
        <v>157</v>
      </c>
      <c r="B65">
        <v>825</v>
      </c>
      <c r="C65">
        <v>22.95</v>
      </c>
      <c r="D65">
        <v>1</v>
      </c>
      <c r="E65">
        <v>1</v>
      </c>
      <c r="F65">
        <v>0.01</v>
      </c>
      <c r="G65" t="b">
        <v>1</v>
      </c>
      <c r="H65" t="b">
        <v>1</v>
      </c>
      <c r="K65">
        <v>0.3</v>
      </c>
      <c r="L65">
        <v>0.01</v>
      </c>
    </row>
    <row r="66" spans="1:12">
      <c r="A66" t="s">
        <v>371</v>
      </c>
      <c r="B66">
        <v>826</v>
      </c>
      <c r="C66">
        <v>22.95</v>
      </c>
      <c r="D66">
        <v>1</v>
      </c>
      <c r="E66">
        <v>1</v>
      </c>
      <c r="F66">
        <v>0.01</v>
      </c>
      <c r="G66" t="b">
        <v>1</v>
      </c>
      <c r="H66" t="b">
        <v>1</v>
      </c>
      <c r="K66">
        <v>0.3</v>
      </c>
      <c r="L66">
        <v>0.01</v>
      </c>
    </row>
    <row r="67" spans="1:12">
      <c r="A67" t="s">
        <v>141</v>
      </c>
      <c r="B67">
        <v>827</v>
      </c>
      <c r="C67">
        <v>39.6</v>
      </c>
      <c r="D67">
        <v>1</v>
      </c>
      <c r="E67">
        <v>1</v>
      </c>
      <c r="F67">
        <v>3.75</v>
      </c>
      <c r="G67" t="b">
        <v>1</v>
      </c>
      <c r="H67" t="b">
        <v>1</v>
      </c>
      <c r="K67">
        <v>1</v>
      </c>
    </row>
  </sheetData>
  <phoneticPr fontId="1" type="noConversion"/>
  <conditionalFormatting sqref="J1">
    <cfRule type="expression" dxfId="0" priority="1">
      <formula>J1=J1048340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U26"/>
  <sheetViews>
    <sheetView workbookViewId="0">
      <pane xSplit="3" ySplit="1" topLeftCell="D9" activePane="bottomRight" state="frozen"/>
      <selection pane="topRight" activeCell="C1" sqref="C1"/>
      <selection pane="bottomLeft" activeCell="A2" sqref="A2"/>
      <selection pane="bottomRight" activeCell="A14" sqref="A14"/>
    </sheetView>
  </sheetViews>
  <sheetFormatPr defaultRowHeight="16.5" outlineLevelCol="1"/>
  <cols>
    <col min="1" max="1" width="20.625" customWidth="1"/>
    <col min="2" max="2" width="20.625" customWidth="1" outlineLevel="1"/>
    <col min="3" max="3" width="20.125" bestFit="1" customWidth="1"/>
    <col min="4" max="4" width="9" style="1" customWidth="1" outlineLevel="1"/>
    <col min="5" max="5" width="9" style="2" customWidth="1" outlineLevel="1"/>
    <col min="6" max="10" width="9" customWidth="1" outlineLevel="1"/>
    <col min="11" max="11" width="9" style="1" customWidth="1" outlineLevel="1"/>
    <col min="12" max="12" width="9" style="2" customWidth="1" outlineLevel="1"/>
    <col min="13" max="17" width="9" customWidth="1" outlineLevel="1"/>
    <col min="18" max="18" width="9" style="1" customWidth="1" outlineLevel="1"/>
    <col min="19" max="19" width="9" style="2" customWidth="1" outlineLevel="1"/>
    <col min="20" max="24" width="9" customWidth="1" outlineLevel="1"/>
    <col min="25" max="25" width="9" style="1" customWidth="1" outlineLevel="1"/>
    <col min="26" max="26" width="9" style="2" customWidth="1" outlineLevel="1"/>
    <col min="27" max="31" width="9" customWidth="1" outlineLevel="1"/>
    <col min="32" max="32" width="9" style="1" customWidth="1" outlineLevel="1"/>
    <col min="33" max="33" width="9" style="2" customWidth="1" outlineLevel="1"/>
    <col min="34" max="38" width="9" customWidth="1" outlineLevel="1"/>
    <col min="39" max="39" width="9" style="1" customWidth="1" outlineLevel="1"/>
    <col min="40" max="40" width="9" style="2" customWidth="1" outlineLevel="1"/>
    <col min="41" max="45" width="9" customWidth="1" outlineLevel="1"/>
    <col min="46" max="46" width="9" style="1" customWidth="1" outlineLevel="1"/>
    <col min="47" max="47" width="9" style="2" customWidth="1" outlineLevel="1"/>
    <col min="48" max="52" width="9" customWidth="1" outlineLevel="1"/>
    <col min="53" max="53" width="9" style="1" customWidth="1" outlineLevel="1"/>
    <col min="54" max="54" width="9" style="2" customWidth="1" outlineLevel="1"/>
    <col min="55" max="59" width="9" customWidth="1" outlineLevel="1"/>
    <col min="60" max="60" width="9" style="1" customWidth="1" outlineLevel="1"/>
    <col min="61" max="61" width="9" style="2" customWidth="1" outlineLevel="1"/>
    <col min="62" max="66" width="9" customWidth="1" outlineLevel="1"/>
    <col min="67" max="67" width="9" style="1" customWidth="1" outlineLevel="1"/>
    <col min="68" max="68" width="9" style="2" customWidth="1" outlineLevel="1"/>
    <col min="69" max="73" width="9" customWidth="1" outlineLevel="1"/>
  </cols>
  <sheetData>
    <row r="1" spans="1:73" ht="27" customHeight="1">
      <c r="A1" t="s">
        <v>19</v>
      </c>
      <c r="B1" t="s">
        <v>438</v>
      </c>
      <c r="C1" t="s">
        <v>13</v>
      </c>
      <c r="D1" s="1" t="s">
        <v>207</v>
      </c>
      <c r="E1" s="2" t="s">
        <v>208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s="1" t="s">
        <v>55</v>
      </c>
      <c r="L1" s="2" t="s">
        <v>56</v>
      </c>
      <c r="M1" t="s">
        <v>37</v>
      </c>
      <c r="N1" t="s">
        <v>38</v>
      </c>
      <c r="O1" t="s">
        <v>214</v>
      </c>
      <c r="P1" t="s">
        <v>215</v>
      </c>
      <c r="Q1" t="s">
        <v>216</v>
      </c>
      <c r="R1" s="1" t="s">
        <v>57</v>
      </c>
      <c r="S1" s="2" t="s">
        <v>58</v>
      </c>
      <c r="T1" t="s">
        <v>39</v>
      </c>
      <c r="U1" t="s">
        <v>40</v>
      </c>
      <c r="V1" t="s">
        <v>217</v>
      </c>
      <c r="W1" t="s">
        <v>218</v>
      </c>
      <c r="X1" t="s">
        <v>219</v>
      </c>
      <c r="Y1" s="1" t="s">
        <v>59</v>
      </c>
      <c r="Z1" s="2" t="s">
        <v>60</v>
      </c>
      <c r="AA1" t="s">
        <v>41</v>
      </c>
      <c r="AB1" t="s">
        <v>42</v>
      </c>
      <c r="AC1" t="s">
        <v>220</v>
      </c>
      <c r="AD1" t="s">
        <v>221</v>
      </c>
      <c r="AE1" t="s">
        <v>222</v>
      </c>
      <c r="AF1" s="1" t="s">
        <v>61</v>
      </c>
      <c r="AG1" s="2" t="s">
        <v>62</v>
      </c>
      <c r="AH1" t="s">
        <v>43</v>
      </c>
      <c r="AI1" t="s">
        <v>44</v>
      </c>
      <c r="AJ1" t="s">
        <v>223</v>
      </c>
      <c r="AK1" t="s">
        <v>224</v>
      </c>
      <c r="AL1" t="s">
        <v>225</v>
      </c>
      <c r="AM1" s="1" t="s">
        <v>63</v>
      </c>
      <c r="AN1" s="2" t="s">
        <v>64</v>
      </c>
      <c r="AO1" t="s">
        <v>45</v>
      </c>
      <c r="AP1" t="s">
        <v>46</v>
      </c>
      <c r="AQ1" t="s">
        <v>226</v>
      </c>
      <c r="AR1" t="s">
        <v>227</v>
      </c>
      <c r="AS1" t="s">
        <v>228</v>
      </c>
      <c r="AT1" s="1" t="s">
        <v>65</v>
      </c>
      <c r="AU1" s="2" t="s">
        <v>66</v>
      </c>
      <c r="AV1" t="s">
        <v>47</v>
      </c>
      <c r="AW1" t="s">
        <v>48</v>
      </c>
      <c r="AX1" t="s">
        <v>229</v>
      </c>
      <c r="AY1" t="s">
        <v>230</v>
      </c>
      <c r="AZ1" t="s">
        <v>231</v>
      </c>
      <c r="BA1" s="1" t="s">
        <v>67</v>
      </c>
      <c r="BB1" s="2" t="s">
        <v>68</v>
      </c>
      <c r="BC1" t="s">
        <v>49</v>
      </c>
      <c r="BD1" t="s">
        <v>50</v>
      </c>
      <c r="BE1" t="s">
        <v>232</v>
      </c>
      <c r="BF1" t="s">
        <v>233</v>
      </c>
      <c r="BG1" t="s">
        <v>234</v>
      </c>
      <c r="BH1" s="1" t="s">
        <v>69</v>
      </c>
      <c r="BI1" s="2" t="s">
        <v>70</v>
      </c>
      <c r="BJ1" t="s">
        <v>51</v>
      </c>
      <c r="BK1" t="s">
        <v>52</v>
      </c>
      <c r="BL1" t="s">
        <v>235</v>
      </c>
      <c r="BM1" t="s">
        <v>236</v>
      </c>
      <c r="BN1" t="s">
        <v>237</v>
      </c>
      <c r="BO1" s="1" t="s">
        <v>71</v>
      </c>
      <c r="BP1" s="2" t="s">
        <v>72</v>
      </c>
      <c r="BQ1" t="s">
        <v>53</v>
      </c>
      <c r="BR1" t="s">
        <v>54</v>
      </c>
      <c r="BS1" t="s">
        <v>238</v>
      </c>
      <c r="BT1" t="s">
        <v>239</v>
      </c>
      <c r="BU1" t="s">
        <v>240</v>
      </c>
    </row>
    <row r="2" spans="1:73">
      <c r="A2" t="s">
        <v>20</v>
      </c>
      <c r="C2" t="str">
        <f>IF(NOT(ISBLANK(B2)),B2,
E2&amp;IF(ISBLANK(F2),"",","&amp;F2)&amp;IF(ISBLANK(G2),"",","&amp;G2)&amp;IF(ISBLANK(H2),"",","&amp;H2)&amp;IF(ISBLANK(I2),"",","&amp;I2)&amp;IF(ISBLANK(J2),"",","&amp;J2)
&amp;IF(LEN(L2)=0,"",","&amp;L2)&amp;IF(ISBLANK(M2),"",","&amp;M2)&amp;IF(ISBLANK(N2),"",","&amp;N2)&amp;IF(ISBLANK(O2),"",","&amp;O2)&amp;IF(ISBLANK(P2),"",","&amp;P2)&amp;IF(ISBLANK(Q2),"",","&amp;Q2)
&amp;IF(LEN(S2)=0,"",","&amp;S2)&amp;IF(ISBLANK(T2),"",","&amp;T2)&amp;IF(ISBLANK(U2),"",","&amp;U2)&amp;IF(ISBLANK(V2),"",","&amp;V2)&amp;IF(ISBLANK(W2),"",","&amp;W2)&amp;IF(ISBLANK(X2),"",","&amp;X2)
&amp;IF(LEN(Z2)=0,"",","&amp;Z2)&amp;IF(ISBLANK(AA2),"",","&amp;AA2)&amp;IF(ISBLANK(AB2),"",","&amp;AB2)&amp;IF(ISBLANK(AC2),"",","&amp;AC2)&amp;IF(ISBLANK(AD2),"",","&amp;AD2)&amp;IF(ISBLANK(AE2),"",","&amp;AE2)
&amp;IF(LEN(AG2)=0,"",","&amp;AG2)&amp;IF(ISBLANK(AH2),"",","&amp;AH2)&amp;IF(ISBLANK(AI2),"",","&amp;AI2)&amp;IF(ISBLANK(AJ2),"",","&amp;AJ2)&amp;IF(ISBLANK(AK2),"",","&amp;AK2)&amp;IF(ISBLANK(AL2),"",","&amp;AL2)
&amp;IF(LEN(AN2)=0,"",","&amp;AN2)&amp;IF(ISBLANK(AO2),"",","&amp;AO2)&amp;IF(ISBLANK(AP2),"",","&amp;AP2)&amp;IF(ISBLANK(AQ2),"",","&amp;AQ2)&amp;IF(ISBLANK(AR2),"",","&amp;AR2)&amp;IF(ISBLANK(AS2),"",","&amp;AS2)
&amp;IF(LEN(AU2)=0,"",","&amp;AU2)&amp;IF(ISBLANK(AV2),"",","&amp;AV2)&amp;IF(ISBLANK(AW2),"",","&amp;AW2)&amp;IF(ISBLANK(AX2),"",","&amp;AX2)&amp;IF(ISBLANK(AY2),"",","&amp;AY2)&amp;IF(ISBLANK(AZ2),"",","&amp;AZ2)
&amp;IF(LEN(BB2)=0,"",","&amp;BB2)&amp;IF(ISBLANK(BC2),"",","&amp;BC2)&amp;IF(ISBLANK(BD2),"",","&amp;BD2)&amp;IF(ISBLANK(BE2),"",","&amp;BE2)&amp;IF(ISBLANK(BF2),"",","&amp;BF2)&amp;IF(ISBLANK(BG2),"",","&amp;BG2)
&amp;IF(LEN(BI2)=0,"",","&amp;BI2)&amp;IF(ISBLANK(BJ2),"",","&amp;BJ2)&amp;IF(ISBLANK(BK2),"",","&amp;BK2)&amp;IF(ISBLANK(BL2),"",","&amp;BL2)&amp;IF(ISBLANK(BM2),"",","&amp;BM2)&amp;IF(ISBLANK(BN2),"",","&amp;BN2))</f>
        <v>13,5,0.2,0,14,5,0.2,0</v>
      </c>
      <c r="D2" s="1" t="s">
        <v>31</v>
      </c>
      <c r="E2" s="2">
        <f>IF(AND(ISBLANK(D2),OR(NOT(ISBLANK(F2)),NOT(ISBLANK(G2)))),#N/A,
IF(ISBLANK(D2),"",
IF(AND(NOT(ISERROR(VLOOKUP(D2,MonsterTable!$A:$B,MATCH(MonsterTable!$B$1,MonsterTable!$A$1:$B$1,0),0))),OR(ISBLANK(F2),ISBLANK(G2))),#N/A,
IFERROR(VLOOKUP(D2,MonsterTable!$A:$B,MATCH(MonsterTable!$B$1,MonsterTable!$A$1:$B$1,0),0),
IF(OR(NOT(ISBLANK(F2)),ISBLANK(G2)),#N/A,
IF(D2="empty","empty",
VLOOKUP(D2,MonsterGroupTable!$A:$A,1,0)))))))</f>
        <v>13</v>
      </c>
      <c r="F2">
        <v>5</v>
      </c>
      <c r="G2">
        <v>0.2</v>
      </c>
      <c r="H2">
        <v>0</v>
      </c>
      <c r="K2" s="1" t="s">
        <v>105</v>
      </c>
      <c r="L2" s="2">
        <f>IF(AND(ISBLANK(K2),OR(NOT(ISBLANK(M2)),NOT(ISBLANK(N2)))),#N/A,
IF(ISBLANK(K2),"",
IF(AND(NOT(ISERROR(VLOOKUP(K2,MonsterTable!$A:$B,MATCH(MonsterTable!$B$1,MonsterTable!$A$1:$B$1,0),0))),OR(ISBLANK(M2),ISBLANK(N2))),#N/A,
IFERROR(VLOOKUP(K2,MonsterTable!$A:$B,MATCH(MonsterTable!$B$1,MonsterTable!$A$1:$B$1,0),0),
IF(OR(NOT(ISBLANK(M2)),ISBLANK(N2)),#N/A,
IF(K2="empty","empty",
VLOOKUP(K2,MonsterGroupTable!$A:$A,1,0)))))))</f>
        <v>14</v>
      </c>
      <c r="M2">
        <v>5</v>
      </c>
      <c r="N2">
        <v>0.2</v>
      </c>
      <c r="O2">
        <v>0</v>
      </c>
      <c r="S2" s="2" t="str">
        <f>IF(AND(ISBLANK(R2),OR(NOT(ISBLANK(T2)),NOT(ISBLANK(U2)))),#N/A,
IF(ISBLANK(R2),"",
IF(AND(NOT(ISERROR(VLOOKUP(R2,MonsterTable!$A:$B,MATCH(MonsterTable!$B$1,MonsterTable!$A$1:$B$1,0),0))),OR(ISBLANK(T2),ISBLANK(U2))),#N/A,
IFERROR(VLOOKUP(R2,MonsterTable!$A:$B,MATCH(MonsterTable!$B$1,MonsterTable!$A$1:$B$1,0),0),
IF(OR(NOT(ISBLANK(T2)),ISBLANK(U2)),#N/A,
IF(R2="empty","empty",
VLOOKUP(R2,MonsterGroupTable!$A:$A,1,0)))))))</f>
        <v/>
      </c>
      <c r="Z2" s="2" t="str">
        <f>IF(AND(ISBLANK(Y2),OR(NOT(ISBLANK(AA2)),NOT(ISBLANK(AB2)))),#N/A,
IF(ISBLANK(Y2),"",
IF(AND(NOT(ISERROR(VLOOKUP(Y2,MonsterTable!$A:$B,MATCH(MonsterTable!$B$1,MonsterTable!$A$1:$B$1,0),0))),OR(ISBLANK(AA2),ISBLANK(AB2))),#N/A,
IFERROR(VLOOKUP(Y2,MonsterTable!$A:$B,MATCH(MonsterTable!$B$1,MonsterTable!$A$1:$B$1,0),0),
IF(OR(NOT(ISBLANK(AA2)),ISBLANK(AB2)),#N/A,
IF(Y2="empty","empty",
VLOOKUP(Y2,MonsterGroupTable!$A:$A,1,0)))))))</f>
        <v/>
      </c>
      <c r="AG2" s="2" t="str">
        <f>IF(AND(ISBLANK(AF2),OR(NOT(ISBLANK(AH2)),NOT(ISBLANK(AI2)))),#N/A,
IF(ISBLANK(AF2),"",
IF(AND(NOT(ISERROR(VLOOKUP(AF2,MonsterTable!$A:$B,MATCH(MonsterTable!$B$1,MonsterTable!$A$1:$B$1,0),0))),OR(ISBLANK(AH2),ISBLANK(AI2))),#N/A,
IFERROR(VLOOKUP(AF2,MonsterTable!$A:$B,MATCH(MonsterTable!$B$1,MonsterTable!$A$1:$B$1,0),0),
IF(OR(NOT(ISBLANK(AH2)),ISBLANK(AI2)),#N/A,
IF(AF2="empty","empty",
VLOOKUP(AF2,MonsterGroupTable!$A:$A,1,0)))))))</f>
        <v/>
      </c>
      <c r="AN2" s="2" t="str">
        <f>IF(AND(ISBLANK(AM2),OR(NOT(ISBLANK(AO2)),NOT(ISBLANK(AP2)))),#N/A,
IF(ISBLANK(AM2),"",
IF(AND(NOT(ISERROR(VLOOKUP(AM2,MonsterTable!$A:$B,MATCH(MonsterTable!$B$1,MonsterTable!$A$1:$B$1,0),0))),OR(ISBLANK(AO2),ISBLANK(AP2))),#N/A,
IFERROR(VLOOKUP(AM2,MonsterTable!$A:$B,MATCH(MonsterTable!$B$1,MonsterTable!$A$1:$B$1,0),0),
IF(OR(NOT(ISBLANK(AO2)),ISBLANK(AP2)),#N/A,
IF(AM2="empty","empty",
VLOOKUP(AM2,MonsterGroupTable!$A:$A,1,0)))))))</f>
        <v/>
      </c>
      <c r="AU2" s="2" t="str">
        <f>IF(AND(ISBLANK(AT2),OR(NOT(ISBLANK(AV2)),NOT(ISBLANK(AW2)))),#N/A,
IF(ISBLANK(AT2),"",
IF(AND(NOT(ISERROR(VLOOKUP(AT2,MonsterTable!$A:$B,MATCH(MonsterTable!$B$1,MonsterTable!$A$1:$B$1,0),0))),OR(ISBLANK(AV2),ISBLANK(AW2))),#N/A,
IFERROR(VLOOKUP(AT2,MonsterTable!$A:$B,MATCH(MonsterTable!$B$1,MonsterTable!$A$1:$B$1,0),0),
IF(OR(NOT(ISBLANK(AV2)),ISBLANK(AW2)),#N/A,
IF(AT2="empty","empty",
VLOOKUP(AT2,MonsterGroupTable!$A:$A,1,0)))))))</f>
        <v/>
      </c>
      <c r="BB2" s="2" t="str">
        <f>IF(AND(ISBLANK(BA2),OR(NOT(ISBLANK(BC2)),NOT(ISBLANK(BD2)))),#N/A,
IF(ISBLANK(BA2),"",
IF(AND(NOT(ISERROR(VLOOKUP(BA2,MonsterTable!$A:$B,MATCH(MonsterTable!$B$1,MonsterTable!$A$1:$B$1,0),0))),OR(ISBLANK(BC2),ISBLANK(BD2))),#N/A,
IFERROR(VLOOKUP(BA2,MonsterTable!$A:$B,MATCH(MonsterTable!$B$1,MonsterTable!$A$1:$B$1,0),0),
IF(OR(NOT(ISBLANK(BC2)),ISBLANK(BD2)),#N/A,
IF(BA2="empty","empty",
VLOOKUP(BA2,MonsterGroupTable!$A:$A,1,0)))))))</f>
        <v/>
      </c>
      <c r="BI2" s="2" t="str">
        <f>IF(AND(ISBLANK(BH2),OR(NOT(ISBLANK(BJ2)),NOT(ISBLANK(BK2)))),#N/A,
IF(ISBLANK(BH2),"",
IF(AND(NOT(ISERROR(VLOOKUP(BH2,MonsterTable!$A:$B,MATCH(MonsterTable!$B$1,MonsterTable!$A$1:$B$1,0),0))),OR(ISBLANK(BJ2),ISBLANK(BK2))),#N/A,
IFERROR(VLOOKUP(BH2,MonsterTable!$A:$B,MATCH(MonsterTable!$B$1,MonsterTable!$A$1:$B$1,0),0),
IF(OR(NOT(ISBLANK(BJ2)),ISBLANK(BK2)),#N/A,
IF(BH2="empty","empty",
VLOOKUP(BH2,MonsterGroupTable!$A:$A,1,0)))))))</f>
        <v/>
      </c>
      <c r="BP2" s="2" t="str">
        <f>IF(AND(ISBLANK(BO2),OR(NOT(ISBLANK(BQ2)),NOT(ISBLANK(BR2)))),#N/A,
IF(ISBLANK(BO2),"",
IF(AND(NOT(ISERROR(VLOOKUP(BO2,MonsterTable!$A:$B,MATCH(MonsterTable!$B$1,MonsterTable!$A$1:$B$1,0),0))),OR(ISBLANK(BQ2),ISBLANK(BR2))),#N/A,
IFERROR(VLOOKUP(BO2,MonsterTable!$A:$B,MATCH(MonsterTable!$B$1,MonsterTable!$A$1:$B$1,0),0),
IF(OR(NOT(ISBLANK(BQ2)),ISBLANK(BR2)),#N/A,
IF(BO2="empty","empty",
VLOOKUP(BO2,MonsterGroupTable!$A:$A,1,0)))))))</f>
        <v/>
      </c>
    </row>
    <row r="3" spans="1:73">
      <c r="A3" t="s">
        <v>280</v>
      </c>
      <c r="C3" t="str">
        <f t="shared" ref="C3:C26" si="0">IF(NOT(ISBLANK(B3)),B3,
E3&amp;IF(ISBLANK(F3),"",","&amp;F3)&amp;IF(ISBLANK(G3),"",","&amp;G3)&amp;IF(ISBLANK(H3),"",","&amp;H3)&amp;IF(ISBLANK(I3),"",","&amp;I3)&amp;IF(ISBLANK(J3),"",","&amp;J3)
&amp;IF(LEN(L3)=0,"",","&amp;L3)&amp;IF(ISBLANK(M3),"",","&amp;M3)&amp;IF(ISBLANK(N3),"",","&amp;N3)&amp;IF(ISBLANK(O3),"",","&amp;O3)&amp;IF(ISBLANK(P3),"",","&amp;P3)&amp;IF(ISBLANK(Q3),"",","&amp;Q3)
&amp;IF(LEN(S3)=0,"",","&amp;S3)&amp;IF(ISBLANK(T3),"",","&amp;T3)&amp;IF(ISBLANK(U3),"",","&amp;U3)&amp;IF(ISBLANK(V3),"",","&amp;V3)&amp;IF(ISBLANK(W3),"",","&amp;W3)&amp;IF(ISBLANK(X3),"",","&amp;X3)
&amp;IF(LEN(Z3)=0,"",","&amp;Z3)&amp;IF(ISBLANK(AA3),"",","&amp;AA3)&amp;IF(ISBLANK(AB3),"",","&amp;AB3)&amp;IF(ISBLANK(AC3),"",","&amp;AC3)&amp;IF(ISBLANK(AD3),"",","&amp;AD3)&amp;IF(ISBLANK(AE3),"",","&amp;AE3)
&amp;IF(LEN(AG3)=0,"",","&amp;AG3)&amp;IF(ISBLANK(AH3),"",","&amp;AH3)&amp;IF(ISBLANK(AI3),"",","&amp;AI3)&amp;IF(ISBLANK(AJ3),"",","&amp;AJ3)&amp;IF(ISBLANK(AK3),"",","&amp;AK3)&amp;IF(ISBLANK(AL3),"",","&amp;AL3)
&amp;IF(LEN(AN3)=0,"",","&amp;AN3)&amp;IF(ISBLANK(AO3),"",","&amp;AO3)&amp;IF(ISBLANK(AP3),"",","&amp;AP3)&amp;IF(ISBLANK(AQ3),"",","&amp;AQ3)&amp;IF(ISBLANK(AR3),"",","&amp;AR3)&amp;IF(ISBLANK(AS3),"",","&amp;AS3)
&amp;IF(LEN(AU3)=0,"",","&amp;AU3)&amp;IF(ISBLANK(AV3),"",","&amp;AV3)&amp;IF(ISBLANK(AW3),"",","&amp;AW3)&amp;IF(ISBLANK(AX3),"",","&amp;AX3)&amp;IF(ISBLANK(AY3),"",","&amp;AY3)&amp;IF(ISBLANK(AZ3),"",","&amp;AZ3)
&amp;IF(LEN(BB3)=0,"",","&amp;BB3)&amp;IF(ISBLANK(BC3),"",","&amp;BC3)&amp;IF(ISBLANK(BD3),"",","&amp;BD3)&amp;IF(ISBLANK(BE3),"",","&amp;BE3)&amp;IF(ISBLANK(BF3),"",","&amp;BF3)&amp;IF(ISBLANK(BG3),"",","&amp;BG3)
&amp;IF(LEN(BI3)=0,"",","&amp;BI3)&amp;IF(ISBLANK(BJ3),"",","&amp;BJ3)&amp;IF(ISBLANK(BK3),"",","&amp;BK3)&amp;IF(ISBLANK(BL3),"",","&amp;BL3)&amp;IF(ISBLANK(BM3),"",","&amp;BM3)&amp;IF(ISBLANK(BN3),"",","&amp;BN3))</f>
        <v>15,5,0.2,0,27,5,0.2,0</v>
      </c>
      <c r="D3" s="1" t="s">
        <v>290</v>
      </c>
      <c r="E3" s="2">
        <f>IF(AND(ISBLANK(D3),OR(NOT(ISBLANK(F3)),NOT(ISBLANK(G3)))),#N/A,
IF(ISBLANK(D3),"",
IF(AND(NOT(ISERROR(VLOOKUP(D3,MonsterTable!$A:$B,MATCH(MonsterTable!$B$1,MonsterTable!$A$1:$B$1,0),0))),OR(ISBLANK(F3),ISBLANK(G3))),#N/A,
IFERROR(VLOOKUP(D3,MonsterTable!$A:$B,MATCH(MonsterTable!$B$1,MonsterTable!$A$1:$B$1,0),0),
IF(OR(NOT(ISBLANK(F3)),ISBLANK(G3)),#N/A,
IF(D3="empty","empty",
VLOOKUP(D3,MonsterGroupTable!$A:$A,1,0)))))))</f>
        <v>15</v>
      </c>
      <c r="F3">
        <v>5</v>
      </c>
      <c r="G3">
        <v>0.2</v>
      </c>
      <c r="H3">
        <v>0</v>
      </c>
      <c r="K3" s="1" t="s">
        <v>302</v>
      </c>
      <c r="L3" s="2">
        <f>IF(AND(ISBLANK(K3),OR(NOT(ISBLANK(M3)),NOT(ISBLANK(N3)))),#N/A,
IF(ISBLANK(K3),"",
IF(AND(NOT(ISERROR(VLOOKUP(K3,MonsterTable!$A:$B,MATCH(MonsterTable!$B$1,MonsterTable!$A$1:$B$1,0),0))),OR(ISBLANK(M3),ISBLANK(N3))),#N/A,
IFERROR(VLOOKUP(K3,MonsterTable!$A:$B,MATCH(MonsterTable!$B$1,MonsterTable!$A$1:$B$1,0),0),
IF(OR(NOT(ISBLANK(M3)),ISBLANK(N3)),#N/A,
IF(K3="empty","empty",
VLOOKUP(K3,MonsterGroupTable!$A:$A,1,0)))))))</f>
        <v>27</v>
      </c>
      <c r="M3">
        <v>5</v>
      </c>
      <c r="N3">
        <v>0.2</v>
      </c>
      <c r="O3">
        <v>0</v>
      </c>
      <c r="S3" s="2" t="str">
        <f>IF(AND(ISBLANK(R3),OR(NOT(ISBLANK(T3)),NOT(ISBLANK(U3)))),#N/A,
IF(ISBLANK(R3),"",
IF(AND(NOT(ISERROR(VLOOKUP(R3,MonsterTable!$A:$B,MATCH(MonsterTable!$B$1,MonsterTable!$A$1:$B$1,0),0))),OR(ISBLANK(T3),ISBLANK(U3))),#N/A,
IFERROR(VLOOKUP(R3,MonsterTable!$A:$B,MATCH(MonsterTable!$B$1,MonsterTable!$A$1:$B$1,0),0),
IF(OR(NOT(ISBLANK(T3)),ISBLANK(U3)),#N/A,
IF(R3="empty","empty",
VLOOKUP(R3,MonsterGroupTable!$A:$A,1,0)))))))</f>
        <v/>
      </c>
      <c r="Z3" s="2" t="str">
        <f>IF(AND(ISBLANK(Y3),OR(NOT(ISBLANK(AA3)),NOT(ISBLANK(AB3)))),#N/A,
IF(ISBLANK(Y3),"",
IF(AND(NOT(ISERROR(VLOOKUP(Y3,MonsterTable!$A:$B,MATCH(MonsterTable!$B$1,MonsterTable!$A$1:$B$1,0),0))),OR(ISBLANK(AA3),ISBLANK(AB3))),#N/A,
IFERROR(VLOOKUP(Y3,MonsterTable!$A:$B,MATCH(MonsterTable!$B$1,MonsterTable!$A$1:$B$1,0),0),
IF(OR(NOT(ISBLANK(AA3)),ISBLANK(AB3)),#N/A,
IF(Y3="empty","empty",
VLOOKUP(Y3,MonsterGroupTable!$A:$A,1,0)))))))</f>
        <v/>
      </c>
      <c r="AG3" s="2" t="str">
        <f>IF(AND(ISBLANK(AF3),OR(NOT(ISBLANK(AH3)),NOT(ISBLANK(AI3)))),#N/A,
IF(ISBLANK(AF3),"",
IF(AND(NOT(ISERROR(VLOOKUP(AF3,MonsterTable!$A:$B,MATCH(MonsterTable!$B$1,MonsterTable!$A$1:$B$1,0),0))),OR(ISBLANK(AH3),ISBLANK(AI3))),#N/A,
IFERROR(VLOOKUP(AF3,MonsterTable!$A:$B,MATCH(MonsterTable!$B$1,MonsterTable!$A$1:$B$1,0),0),
IF(OR(NOT(ISBLANK(AH3)),ISBLANK(AI3)),#N/A,
IF(AF3="empty","empty",
VLOOKUP(AF3,MonsterGroupTable!$A:$A,1,0)))))))</f>
        <v/>
      </c>
      <c r="AN3" s="2" t="str">
        <f>IF(AND(ISBLANK(AM3),OR(NOT(ISBLANK(AO3)),NOT(ISBLANK(AP3)))),#N/A,
IF(ISBLANK(AM3),"",
IF(AND(NOT(ISERROR(VLOOKUP(AM3,MonsterTable!$A:$B,MATCH(MonsterTable!$B$1,MonsterTable!$A$1:$B$1,0),0))),OR(ISBLANK(AO3),ISBLANK(AP3))),#N/A,
IFERROR(VLOOKUP(AM3,MonsterTable!$A:$B,MATCH(MonsterTable!$B$1,MonsterTable!$A$1:$B$1,0),0),
IF(OR(NOT(ISBLANK(AO3)),ISBLANK(AP3)),#N/A,
IF(AM3="empty","empty",
VLOOKUP(AM3,MonsterGroupTable!$A:$A,1,0)))))))</f>
        <v/>
      </c>
      <c r="AU3" s="2" t="str">
        <f>IF(AND(ISBLANK(AT3),OR(NOT(ISBLANK(AV3)),NOT(ISBLANK(AW3)))),#N/A,
IF(ISBLANK(AT3),"",
IF(AND(NOT(ISERROR(VLOOKUP(AT3,MonsterTable!$A:$B,MATCH(MonsterTable!$B$1,MonsterTable!$A$1:$B$1,0),0))),OR(ISBLANK(AV3),ISBLANK(AW3))),#N/A,
IFERROR(VLOOKUP(AT3,MonsterTable!$A:$B,MATCH(MonsterTable!$B$1,MonsterTable!$A$1:$B$1,0),0),
IF(OR(NOT(ISBLANK(AV3)),ISBLANK(AW3)),#N/A,
IF(AT3="empty","empty",
VLOOKUP(AT3,MonsterGroupTable!$A:$A,1,0)))))))</f>
        <v/>
      </c>
      <c r="BB3" s="2" t="str">
        <f>IF(AND(ISBLANK(BA3),OR(NOT(ISBLANK(BC3)),NOT(ISBLANK(BD3)))),#N/A,
IF(ISBLANK(BA3),"",
IF(AND(NOT(ISERROR(VLOOKUP(BA3,MonsterTable!$A:$B,MATCH(MonsterTable!$B$1,MonsterTable!$A$1:$B$1,0),0))),OR(ISBLANK(BC3),ISBLANK(BD3))),#N/A,
IFERROR(VLOOKUP(BA3,MonsterTable!$A:$B,MATCH(MonsterTable!$B$1,MonsterTable!$A$1:$B$1,0),0),
IF(OR(NOT(ISBLANK(BC3)),ISBLANK(BD3)),#N/A,
IF(BA3="empty","empty",
VLOOKUP(BA3,MonsterGroupTable!$A:$A,1,0)))))))</f>
        <v/>
      </c>
      <c r="BI3" s="2" t="str">
        <f>IF(AND(ISBLANK(BH3),OR(NOT(ISBLANK(BJ3)),NOT(ISBLANK(BK3)))),#N/A,
IF(ISBLANK(BH3),"",
IF(AND(NOT(ISERROR(VLOOKUP(BH3,MonsterTable!$A:$B,MATCH(MonsterTable!$B$1,MonsterTable!$A$1:$B$1,0),0))),OR(ISBLANK(BJ3),ISBLANK(BK3))),#N/A,
IFERROR(VLOOKUP(BH3,MonsterTable!$A:$B,MATCH(MonsterTable!$B$1,MonsterTable!$A$1:$B$1,0),0),
IF(OR(NOT(ISBLANK(BJ3)),ISBLANK(BK3)),#N/A,
IF(BH3="empty","empty",
VLOOKUP(BH3,MonsterGroupTable!$A:$A,1,0)))))))</f>
        <v/>
      </c>
      <c r="BP3" s="2" t="str">
        <f>IF(AND(ISBLANK(BO3),OR(NOT(ISBLANK(BQ3)),NOT(ISBLANK(BR3)))),#N/A,
IF(ISBLANK(BO3),"",
IF(AND(NOT(ISERROR(VLOOKUP(BO3,MonsterTable!$A:$B,MATCH(MonsterTable!$B$1,MonsterTable!$A$1:$B$1,0),0))),OR(ISBLANK(BQ3),ISBLANK(BR3))),#N/A,
IFERROR(VLOOKUP(BO3,MonsterTable!$A:$B,MATCH(MonsterTable!$B$1,MonsterTable!$A$1:$B$1,0),0),
IF(OR(NOT(ISBLANK(BQ3)),ISBLANK(BR3)),#N/A,
IF(BO3="empty","empty",
VLOOKUP(BO3,MonsterGroupTable!$A:$A,1,0)))))))</f>
        <v/>
      </c>
    </row>
    <row r="4" spans="1:73">
      <c r="A4" t="s">
        <v>281</v>
      </c>
      <c r="C4" t="str">
        <f t="shared" si="0"/>
        <v>16,5,0.2,0,28,5,0.2,0</v>
      </c>
      <c r="D4" s="1" t="s">
        <v>291</v>
      </c>
      <c r="E4" s="2">
        <f>IF(AND(ISBLANK(D4),OR(NOT(ISBLANK(F4)),NOT(ISBLANK(G4)))),#N/A,
IF(ISBLANK(D4),"",
IF(AND(NOT(ISERROR(VLOOKUP(D4,MonsterTable!$A:$B,MATCH(MonsterTable!$B$1,MonsterTable!$A$1:$B$1,0),0))),OR(ISBLANK(F4),ISBLANK(G4))),#N/A,
IFERROR(VLOOKUP(D4,MonsterTable!$A:$B,MATCH(MonsterTable!$B$1,MonsterTable!$A$1:$B$1,0),0),
IF(OR(NOT(ISBLANK(F4)),ISBLANK(G4)),#N/A,
IF(D4="empty","empty",
VLOOKUP(D4,MonsterGroupTable!$A:$A,1,0)))))))</f>
        <v>16</v>
      </c>
      <c r="F4">
        <v>5</v>
      </c>
      <c r="G4">
        <v>0.2</v>
      </c>
      <c r="H4">
        <v>0</v>
      </c>
      <c r="K4" s="1" t="s">
        <v>303</v>
      </c>
      <c r="L4" s="2">
        <f>IF(AND(ISBLANK(K4),OR(NOT(ISBLANK(M4)),NOT(ISBLANK(N4)))),#N/A,
IF(ISBLANK(K4),"",
IF(AND(NOT(ISERROR(VLOOKUP(K4,MonsterTable!$A:$B,MATCH(MonsterTable!$B$1,MonsterTable!$A$1:$B$1,0),0))),OR(ISBLANK(M4),ISBLANK(N4))),#N/A,
IFERROR(VLOOKUP(K4,MonsterTable!$A:$B,MATCH(MonsterTable!$B$1,MonsterTable!$A$1:$B$1,0),0),
IF(OR(NOT(ISBLANK(M4)),ISBLANK(N4)),#N/A,
IF(K4="empty","empty",
VLOOKUP(K4,MonsterGroupTable!$A:$A,1,0)))))))</f>
        <v>28</v>
      </c>
      <c r="M4">
        <v>5</v>
      </c>
      <c r="N4">
        <v>0.2</v>
      </c>
      <c r="O4">
        <v>0</v>
      </c>
      <c r="S4" s="2" t="str">
        <f>IF(AND(ISBLANK(R4),OR(NOT(ISBLANK(T4)),NOT(ISBLANK(U4)))),#N/A,
IF(ISBLANK(R4),"",
IF(AND(NOT(ISERROR(VLOOKUP(R4,MonsterTable!$A:$B,MATCH(MonsterTable!$B$1,MonsterTable!$A$1:$B$1,0),0))),OR(ISBLANK(T4),ISBLANK(U4))),#N/A,
IFERROR(VLOOKUP(R4,MonsterTable!$A:$B,MATCH(MonsterTable!$B$1,MonsterTable!$A$1:$B$1,0),0),
IF(OR(NOT(ISBLANK(T4)),ISBLANK(U4)),#N/A,
IF(R4="empty","empty",
VLOOKUP(R4,MonsterGroupTable!$A:$A,1,0)))))))</f>
        <v/>
      </c>
      <c r="Z4" s="2" t="str">
        <f>IF(AND(ISBLANK(Y4),OR(NOT(ISBLANK(AA4)),NOT(ISBLANK(AB4)))),#N/A,
IF(ISBLANK(Y4),"",
IF(AND(NOT(ISERROR(VLOOKUP(Y4,MonsterTable!$A:$B,MATCH(MonsterTable!$B$1,MonsterTable!$A$1:$B$1,0),0))),OR(ISBLANK(AA4),ISBLANK(AB4))),#N/A,
IFERROR(VLOOKUP(Y4,MonsterTable!$A:$B,MATCH(MonsterTable!$B$1,MonsterTable!$A$1:$B$1,0),0),
IF(OR(NOT(ISBLANK(AA4)),ISBLANK(AB4)),#N/A,
IF(Y4="empty","empty",
VLOOKUP(Y4,MonsterGroupTable!$A:$A,1,0)))))))</f>
        <v/>
      </c>
      <c r="AG4" s="2" t="str">
        <f>IF(AND(ISBLANK(AF4),OR(NOT(ISBLANK(AH4)),NOT(ISBLANK(AI4)))),#N/A,
IF(ISBLANK(AF4),"",
IF(AND(NOT(ISERROR(VLOOKUP(AF4,MonsterTable!$A:$B,MATCH(MonsterTable!$B$1,MonsterTable!$A$1:$B$1,0),0))),OR(ISBLANK(AH4),ISBLANK(AI4))),#N/A,
IFERROR(VLOOKUP(AF4,MonsterTable!$A:$B,MATCH(MonsterTable!$B$1,MonsterTable!$A$1:$B$1,0),0),
IF(OR(NOT(ISBLANK(AH4)),ISBLANK(AI4)),#N/A,
IF(AF4="empty","empty",
VLOOKUP(AF4,MonsterGroupTable!$A:$A,1,0)))))))</f>
        <v/>
      </c>
      <c r="AN4" s="2" t="str">
        <f>IF(AND(ISBLANK(AM4),OR(NOT(ISBLANK(AO4)),NOT(ISBLANK(AP4)))),#N/A,
IF(ISBLANK(AM4),"",
IF(AND(NOT(ISERROR(VLOOKUP(AM4,MonsterTable!$A:$B,MATCH(MonsterTable!$B$1,MonsterTable!$A$1:$B$1,0),0))),OR(ISBLANK(AO4),ISBLANK(AP4))),#N/A,
IFERROR(VLOOKUP(AM4,MonsterTable!$A:$B,MATCH(MonsterTable!$B$1,MonsterTable!$A$1:$B$1,0),0),
IF(OR(NOT(ISBLANK(AO4)),ISBLANK(AP4)),#N/A,
IF(AM4="empty","empty",
VLOOKUP(AM4,MonsterGroupTable!$A:$A,1,0)))))))</f>
        <v/>
      </c>
      <c r="AU4" s="2" t="str">
        <f>IF(AND(ISBLANK(AT4),OR(NOT(ISBLANK(AV4)),NOT(ISBLANK(AW4)))),#N/A,
IF(ISBLANK(AT4),"",
IF(AND(NOT(ISERROR(VLOOKUP(AT4,MonsterTable!$A:$B,MATCH(MonsterTable!$B$1,MonsterTable!$A$1:$B$1,0),0))),OR(ISBLANK(AV4),ISBLANK(AW4))),#N/A,
IFERROR(VLOOKUP(AT4,MonsterTable!$A:$B,MATCH(MonsterTable!$B$1,MonsterTable!$A$1:$B$1,0),0),
IF(OR(NOT(ISBLANK(AV4)),ISBLANK(AW4)),#N/A,
IF(AT4="empty","empty",
VLOOKUP(AT4,MonsterGroupTable!$A:$A,1,0)))))))</f>
        <v/>
      </c>
      <c r="BB4" s="2" t="str">
        <f>IF(AND(ISBLANK(BA4),OR(NOT(ISBLANK(BC4)),NOT(ISBLANK(BD4)))),#N/A,
IF(ISBLANK(BA4),"",
IF(AND(NOT(ISERROR(VLOOKUP(BA4,MonsterTable!$A:$B,MATCH(MonsterTable!$B$1,MonsterTable!$A$1:$B$1,0),0))),OR(ISBLANK(BC4),ISBLANK(BD4))),#N/A,
IFERROR(VLOOKUP(BA4,MonsterTable!$A:$B,MATCH(MonsterTable!$B$1,MonsterTable!$A$1:$B$1,0),0),
IF(OR(NOT(ISBLANK(BC4)),ISBLANK(BD4)),#N/A,
IF(BA4="empty","empty",
VLOOKUP(BA4,MonsterGroupTable!$A:$A,1,0)))))))</f>
        <v/>
      </c>
      <c r="BI4" s="2" t="str">
        <f>IF(AND(ISBLANK(BH4),OR(NOT(ISBLANK(BJ4)),NOT(ISBLANK(BK4)))),#N/A,
IF(ISBLANK(BH4),"",
IF(AND(NOT(ISERROR(VLOOKUP(BH4,MonsterTable!$A:$B,MATCH(MonsterTable!$B$1,MonsterTable!$A$1:$B$1,0),0))),OR(ISBLANK(BJ4),ISBLANK(BK4))),#N/A,
IFERROR(VLOOKUP(BH4,MonsterTable!$A:$B,MATCH(MonsterTable!$B$1,MonsterTable!$A$1:$B$1,0),0),
IF(OR(NOT(ISBLANK(BJ4)),ISBLANK(BK4)),#N/A,
IF(BH4="empty","empty",
VLOOKUP(BH4,MonsterGroupTable!$A:$A,1,0)))))))</f>
        <v/>
      </c>
      <c r="BP4" s="2" t="str">
        <f>IF(AND(ISBLANK(BO4),OR(NOT(ISBLANK(BQ4)),NOT(ISBLANK(BR4)))),#N/A,
IF(ISBLANK(BO4),"",
IF(AND(NOT(ISERROR(VLOOKUP(BO4,MonsterTable!$A:$B,MATCH(MonsterTable!$B$1,MonsterTable!$A$1:$B$1,0),0))),OR(ISBLANK(BQ4),ISBLANK(BR4))),#N/A,
IFERROR(VLOOKUP(BO4,MonsterTable!$A:$B,MATCH(MonsterTable!$B$1,MonsterTable!$A$1:$B$1,0),0),
IF(OR(NOT(ISBLANK(BQ4)),ISBLANK(BR4)),#N/A,
IF(BO4="empty","empty",
VLOOKUP(BO4,MonsterGroupTable!$A:$A,1,0)))))))</f>
        <v/>
      </c>
    </row>
    <row r="5" spans="1:73">
      <c r="A5" t="s">
        <v>282</v>
      </c>
      <c r="C5" t="str">
        <f t="shared" si="0"/>
        <v>17,5,0.2,0,29,5,0.2,0</v>
      </c>
      <c r="D5" s="1" t="s">
        <v>292</v>
      </c>
      <c r="E5" s="2">
        <f>IF(AND(ISBLANK(D5),OR(NOT(ISBLANK(F5)),NOT(ISBLANK(G5)))),#N/A,
IF(ISBLANK(D5),"",
IF(AND(NOT(ISERROR(VLOOKUP(D5,MonsterTable!$A:$B,MATCH(MonsterTable!$B$1,MonsterTable!$A$1:$B$1,0),0))),OR(ISBLANK(F5),ISBLANK(G5))),#N/A,
IFERROR(VLOOKUP(D5,MonsterTable!$A:$B,MATCH(MonsterTable!$B$1,MonsterTable!$A$1:$B$1,0),0),
IF(OR(NOT(ISBLANK(F5)),ISBLANK(G5)),#N/A,
IF(D5="empty","empty",
VLOOKUP(D5,MonsterGroupTable!$A:$A,1,0)))))))</f>
        <v>17</v>
      </c>
      <c r="F5">
        <v>5</v>
      </c>
      <c r="G5">
        <v>0.2</v>
      </c>
      <c r="H5">
        <v>0</v>
      </c>
      <c r="K5" s="1" t="s">
        <v>354</v>
      </c>
      <c r="L5" s="2">
        <f>IF(AND(ISBLANK(K5),OR(NOT(ISBLANK(M5)),NOT(ISBLANK(N5)))),#N/A,
IF(ISBLANK(K5),"",
IF(AND(NOT(ISERROR(VLOOKUP(K5,MonsterTable!$A:$B,MATCH(MonsterTable!$B$1,MonsterTable!$A$1:$B$1,0),0))),OR(ISBLANK(M5),ISBLANK(N5))),#N/A,
IFERROR(VLOOKUP(K5,MonsterTable!$A:$B,MATCH(MonsterTable!$B$1,MonsterTable!$A$1:$B$1,0),0),
IF(OR(NOT(ISBLANK(M5)),ISBLANK(N5)),#N/A,
IF(K5="empty","empty",
VLOOKUP(K5,MonsterGroupTable!$A:$A,1,0)))))))</f>
        <v>29</v>
      </c>
      <c r="M5">
        <v>5</v>
      </c>
      <c r="N5">
        <v>0.2</v>
      </c>
      <c r="O5">
        <v>0</v>
      </c>
      <c r="S5" s="2" t="str">
        <f>IF(AND(ISBLANK(R5),OR(NOT(ISBLANK(T5)),NOT(ISBLANK(U5)))),#N/A,
IF(ISBLANK(R5),"",
IF(AND(NOT(ISERROR(VLOOKUP(R5,MonsterTable!$A:$B,MATCH(MonsterTable!$B$1,MonsterTable!$A$1:$B$1,0),0))),OR(ISBLANK(T5),ISBLANK(U5))),#N/A,
IFERROR(VLOOKUP(R5,MonsterTable!$A:$B,MATCH(MonsterTable!$B$1,MonsterTable!$A$1:$B$1,0),0),
IF(OR(NOT(ISBLANK(T5)),ISBLANK(U5)),#N/A,
IF(R5="empty","empty",
VLOOKUP(R5,MonsterGroupTable!$A:$A,1,0)))))))</f>
        <v/>
      </c>
      <c r="Z5" s="2" t="str">
        <f>IF(AND(ISBLANK(Y5),OR(NOT(ISBLANK(AA5)),NOT(ISBLANK(AB5)))),#N/A,
IF(ISBLANK(Y5),"",
IF(AND(NOT(ISERROR(VLOOKUP(Y5,MonsterTable!$A:$B,MATCH(MonsterTable!$B$1,MonsterTable!$A$1:$B$1,0),0))),OR(ISBLANK(AA5),ISBLANK(AB5))),#N/A,
IFERROR(VLOOKUP(Y5,MonsterTable!$A:$B,MATCH(MonsterTable!$B$1,MonsterTable!$A$1:$B$1,0),0),
IF(OR(NOT(ISBLANK(AA5)),ISBLANK(AB5)),#N/A,
IF(Y5="empty","empty",
VLOOKUP(Y5,MonsterGroupTable!$A:$A,1,0)))))))</f>
        <v/>
      </c>
      <c r="AG5" s="2" t="str">
        <f>IF(AND(ISBLANK(AF5),OR(NOT(ISBLANK(AH5)),NOT(ISBLANK(AI5)))),#N/A,
IF(ISBLANK(AF5),"",
IF(AND(NOT(ISERROR(VLOOKUP(AF5,MonsterTable!$A:$B,MATCH(MonsterTable!$B$1,MonsterTable!$A$1:$B$1,0),0))),OR(ISBLANK(AH5),ISBLANK(AI5))),#N/A,
IFERROR(VLOOKUP(AF5,MonsterTable!$A:$B,MATCH(MonsterTable!$B$1,MonsterTable!$A$1:$B$1,0),0),
IF(OR(NOT(ISBLANK(AH5)),ISBLANK(AI5)),#N/A,
IF(AF5="empty","empty",
VLOOKUP(AF5,MonsterGroupTable!$A:$A,1,0)))))))</f>
        <v/>
      </c>
      <c r="AN5" s="2" t="str">
        <f>IF(AND(ISBLANK(AM5),OR(NOT(ISBLANK(AO5)),NOT(ISBLANK(AP5)))),#N/A,
IF(ISBLANK(AM5),"",
IF(AND(NOT(ISERROR(VLOOKUP(AM5,MonsterTable!$A:$B,MATCH(MonsterTable!$B$1,MonsterTable!$A$1:$B$1,0),0))),OR(ISBLANK(AO5),ISBLANK(AP5))),#N/A,
IFERROR(VLOOKUP(AM5,MonsterTable!$A:$B,MATCH(MonsterTable!$B$1,MonsterTable!$A$1:$B$1,0),0),
IF(OR(NOT(ISBLANK(AO5)),ISBLANK(AP5)),#N/A,
IF(AM5="empty","empty",
VLOOKUP(AM5,MonsterGroupTable!$A:$A,1,0)))))))</f>
        <v/>
      </c>
      <c r="AU5" s="2" t="str">
        <f>IF(AND(ISBLANK(AT5),OR(NOT(ISBLANK(AV5)),NOT(ISBLANK(AW5)))),#N/A,
IF(ISBLANK(AT5),"",
IF(AND(NOT(ISERROR(VLOOKUP(AT5,MonsterTable!$A:$B,MATCH(MonsterTable!$B$1,MonsterTable!$A$1:$B$1,0),0))),OR(ISBLANK(AV5),ISBLANK(AW5))),#N/A,
IFERROR(VLOOKUP(AT5,MonsterTable!$A:$B,MATCH(MonsterTable!$B$1,MonsterTable!$A$1:$B$1,0),0),
IF(OR(NOT(ISBLANK(AV5)),ISBLANK(AW5)),#N/A,
IF(AT5="empty","empty",
VLOOKUP(AT5,MonsterGroupTable!$A:$A,1,0)))))))</f>
        <v/>
      </c>
      <c r="BB5" s="2" t="str">
        <f>IF(AND(ISBLANK(BA5),OR(NOT(ISBLANK(BC5)),NOT(ISBLANK(BD5)))),#N/A,
IF(ISBLANK(BA5),"",
IF(AND(NOT(ISERROR(VLOOKUP(BA5,MonsterTable!$A:$B,MATCH(MonsterTable!$B$1,MonsterTable!$A$1:$B$1,0),0))),OR(ISBLANK(BC5),ISBLANK(BD5))),#N/A,
IFERROR(VLOOKUP(BA5,MonsterTable!$A:$B,MATCH(MonsterTable!$B$1,MonsterTable!$A$1:$B$1,0),0),
IF(OR(NOT(ISBLANK(BC5)),ISBLANK(BD5)),#N/A,
IF(BA5="empty","empty",
VLOOKUP(BA5,MonsterGroupTable!$A:$A,1,0)))))))</f>
        <v/>
      </c>
      <c r="BI5" s="2" t="str">
        <f>IF(AND(ISBLANK(BH5),OR(NOT(ISBLANK(BJ5)),NOT(ISBLANK(BK5)))),#N/A,
IF(ISBLANK(BH5),"",
IF(AND(NOT(ISERROR(VLOOKUP(BH5,MonsterTable!$A:$B,MATCH(MonsterTable!$B$1,MonsterTable!$A$1:$B$1,0),0))),OR(ISBLANK(BJ5),ISBLANK(BK5))),#N/A,
IFERROR(VLOOKUP(BH5,MonsterTable!$A:$B,MATCH(MonsterTable!$B$1,MonsterTable!$A$1:$B$1,0),0),
IF(OR(NOT(ISBLANK(BJ5)),ISBLANK(BK5)),#N/A,
IF(BH5="empty","empty",
VLOOKUP(BH5,MonsterGroupTable!$A:$A,1,0)))))))</f>
        <v/>
      </c>
      <c r="BP5" s="2" t="str">
        <f>IF(AND(ISBLANK(BO5),OR(NOT(ISBLANK(BQ5)),NOT(ISBLANK(BR5)))),#N/A,
IF(ISBLANK(BO5),"",
IF(AND(NOT(ISERROR(VLOOKUP(BO5,MonsterTable!$A:$B,MATCH(MonsterTable!$B$1,MonsterTable!$A$1:$B$1,0),0))),OR(ISBLANK(BQ5),ISBLANK(BR5))),#N/A,
IFERROR(VLOOKUP(BO5,MonsterTable!$A:$B,MATCH(MonsterTable!$B$1,MonsterTable!$A$1:$B$1,0),0),
IF(OR(NOT(ISBLANK(BQ5)),ISBLANK(BR5)),#N/A,
IF(BO5="empty","empty",
VLOOKUP(BO5,MonsterGroupTable!$A:$A,1,0)))))))</f>
        <v/>
      </c>
    </row>
    <row r="6" spans="1:73">
      <c r="A6" t="s">
        <v>283</v>
      </c>
      <c r="C6" t="str">
        <f t="shared" si="0"/>
        <v>18,5,0.2,0,30,5,0.2,0</v>
      </c>
      <c r="D6" s="1" t="s">
        <v>293</v>
      </c>
      <c r="E6" s="2">
        <f>IF(AND(ISBLANK(D6),OR(NOT(ISBLANK(F6)),NOT(ISBLANK(G6)))),#N/A,
IF(ISBLANK(D6),"",
IF(AND(NOT(ISERROR(VLOOKUP(D6,MonsterTable!$A:$B,MATCH(MonsterTable!$B$1,MonsterTable!$A$1:$B$1,0),0))),OR(ISBLANK(F6),ISBLANK(G6))),#N/A,
IFERROR(VLOOKUP(D6,MonsterTable!$A:$B,MATCH(MonsterTable!$B$1,MonsterTable!$A$1:$B$1,0),0),
IF(OR(NOT(ISBLANK(F6)),ISBLANK(G6)),#N/A,
IF(D6="empty","empty",
VLOOKUP(D6,MonsterGroupTable!$A:$A,1,0)))))))</f>
        <v>18</v>
      </c>
      <c r="F6">
        <v>5</v>
      </c>
      <c r="G6">
        <v>0.2</v>
      </c>
      <c r="H6">
        <v>0</v>
      </c>
      <c r="K6" s="1" t="s">
        <v>304</v>
      </c>
      <c r="L6" s="2">
        <f>IF(AND(ISBLANK(K6),OR(NOT(ISBLANK(M6)),NOT(ISBLANK(N6)))),#N/A,
IF(ISBLANK(K6),"",
IF(AND(NOT(ISERROR(VLOOKUP(K6,MonsterTable!$A:$B,MATCH(MonsterTable!$B$1,MonsterTable!$A$1:$B$1,0),0))),OR(ISBLANK(M6),ISBLANK(N6))),#N/A,
IFERROR(VLOOKUP(K6,MonsterTable!$A:$B,MATCH(MonsterTable!$B$1,MonsterTable!$A$1:$B$1,0),0),
IF(OR(NOT(ISBLANK(M6)),ISBLANK(N6)),#N/A,
IF(K6="empty","empty",
VLOOKUP(K6,MonsterGroupTable!$A:$A,1,0)))))))</f>
        <v>30</v>
      </c>
      <c r="M6">
        <v>5</v>
      </c>
      <c r="N6">
        <v>0.2</v>
      </c>
      <c r="O6">
        <v>0</v>
      </c>
      <c r="S6" s="2" t="str">
        <f>IF(AND(ISBLANK(R6),OR(NOT(ISBLANK(T6)),NOT(ISBLANK(U6)))),#N/A,
IF(ISBLANK(R6),"",
IF(AND(NOT(ISERROR(VLOOKUP(R6,MonsterTable!$A:$B,MATCH(MonsterTable!$B$1,MonsterTable!$A$1:$B$1,0),0))),OR(ISBLANK(T6),ISBLANK(U6))),#N/A,
IFERROR(VLOOKUP(R6,MonsterTable!$A:$B,MATCH(MonsterTable!$B$1,MonsterTable!$A$1:$B$1,0),0),
IF(OR(NOT(ISBLANK(T6)),ISBLANK(U6)),#N/A,
IF(R6="empty","empty",
VLOOKUP(R6,MonsterGroupTable!$A:$A,1,0)))))))</f>
        <v/>
      </c>
      <c r="Z6" s="2" t="str">
        <f>IF(AND(ISBLANK(Y6),OR(NOT(ISBLANK(AA6)),NOT(ISBLANK(AB6)))),#N/A,
IF(ISBLANK(Y6),"",
IF(AND(NOT(ISERROR(VLOOKUP(Y6,MonsterTable!$A:$B,MATCH(MonsterTable!$B$1,MonsterTable!$A$1:$B$1,0),0))),OR(ISBLANK(AA6),ISBLANK(AB6))),#N/A,
IFERROR(VLOOKUP(Y6,MonsterTable!$A:$B,MATCH(MonsterTable!$B$1,MonsterTable!$A$1:$B$1,0),0),
IF(OR(NOT(ISBLANK(AA6)),ISBLANK(AB6)),#N/A,
IF(Y6="empty","empty",
VLOOKUP(Y6,MonsterGroupTable!$A:$A,1,0)))))))</f>
        <v/>
      </c>
      <c r="AG6" s="2" t="str">
        <f>IF(AND(ISBLANK(AF6),OR(NOT(ISBLANK(AH6)),NOT(ISBLANK(AI6)))),#N/A,
IF(ISBLANK(AF6),"",
IF(AND(NOT(ISERROR(VLOOKUP(AF6,MonsterTable!$A:$B,MATCH(MonsterTable!$B$1,MonsterTable!$A$1:$B$1,0),0))),OR(ISBLANK(AH6),ISBLANK(AI6))),#N/A,
IFERROR(VLOOKUP(AF6,MonsterTable!$A:$B,MATCH(MonsterTable!$B$1,MonsterTable!$A$1:$B$1,0),0),
IF(OR(NOT(ISBLANK(AH6)),ISBLANK(AI6)),#N/A,
IF(AF6="empty","empty",
VLOOKUP(AF6,MonsterGroupTable!$A:$A,1,0)))))))</f>
        <v/>
      </c>
      <c r="AN6" s="2" t="str">
        <f>IF(AND(ISBLANK(AM6),OR(NOT(ISBLANK(AO6)),NOT(ISBLANK(AP6)))),#N/A,
IF(ISBLANK(AM6),"",
IF(AND(NOT(ISERROR(VLOOKUP(AM6,MonsterTable!$A:$B,MATCH(MonsterTable!$B$1,MonsterTable!$A$1:$B$1,0),0))),OR(ISBLANK(AO6),ISBLANK(AP6))),#N/A,
IFERROR(VLOOKUP(AM6,MonsterTable!$A:$B,MATCH(MonsterTable!$B$1,MonsterTable!$A$1:$B$1,0),0),
IF(OR(NOT(ISBLANK(AO6)),ISBLANK(AP6)),#N/A,
IF(AM6="empty","empty",
VLOOKUP(AM6,MonsterGroupTable!$A:$A,1,0)))))))</f>
        <v/>
      </c>
      <c r="AU6" s="2" t="str">
        <f>IF(AND(ISBLANK(AT6),OR(NOT(ISBLANK(AV6)),NOT(ISBLANK(AW6)))),#N/A,
IF(ISBLANK(AT6),"",
IF(AND(NOT(ISERROR(VLOOKUP(AT6,MonsterTable!$A:$B,MATCH(MonsterTable!$B$1,MonsterTable!$A$1:$B$1,0),0))),OR(ISBLANK(AV6),ISBLANK(AW6))),#N/A,
IFERROR(VLOOKUP(AT6,MonsterTable!$A:$B,MATCH(MonsterTable!$B$1,MonsterTable!$A$1:$B$1,0),0),
IF(OR(NOT(ISBLANK(AV6)),ISBLANK(AW6)),#N/A,
IF(AT6="empty","empty",
VLOOKUP(AT6,MonsterGroupTable!$A:$A,1,0)))))))</f>
        <v/>
      </c>
      <c r="BB6" s="2" t="str">
        <f>IF(AND(ISBLANK(BA6),OR(NOT(ISBLANK(BC6)),NOT(ISBLANK(BD6)))),#N/A,
IF(ISBLANK(BA6),"",
IF(AND(NOT(ISERROR(VLOOKUP(BA6,MonsterTable!$A:$B,MATCH(MonsterTable!$B$1,MonsterTable!$A$1:$B$1,0),0))),OR(ISBLANK(BC6),ISBLANK(BD6))),#N/A,
IFERROR(VLOOKUP(BA6,MonsterTable!$A:$B,MATCH(MonsterTable!$B$1,MonsterTable!$A$1:$B$1,0),0),
IF(OR(NOT(ISBLANK(BC6)),ISBLANK(BD6)),#N/A,
IF(BA6="empty","empty",
VLOOKUP(BA6,MonsterGroupTable!$A:$A,1,0)))))))</f>
        <v/>
      </c>
      <c r="BI6" s="2" t="str">
        <f>IF(AND(ISBLANK(BH6),OR(NOT(ISBLANK(BJ6)),NOT(ISBLANK(BK6)))),#N/A,
IF(ISBLANK(BH6),"",
IF(AND(NOT(ISERROR(VLOOKUP(BH6,MonsterTable!$A:$B,MATCH(MonsterTable!$B$1,MonsterTable!$A$1:$B$1,0),0))),OR(ISBLANK(BJ6),ISBLANK(BK6))),#N/A,
IFERROR(VLOOKUP(BH6,MonsterTable!$A:$B,MATCH(MonsterTable!$B$1,MonsterTable!$A$1:$B$1,0),0),
IF(OR(NOT(ISBLANK(BJ6)),ISBLANK(BK6)),#N/A,
IF(BH6="empty","empty",
VLOOKUP(BH6,MonsterGroupTable!$A:$A,1,0)))))))</f>
        <v/>
      </c>
      <c r="BP6" s="2" t="str">
        <f>IF(AND(ISBLANK(BO6),OR(NOT(ISBLANK(BQ6)),NOT(ISBLANK(BR6)))),#N/A,
IF(ISBLANK(BO6),"",
IF(AND(NOT(ISERROR(VLOOKUP(BO6,MonsterTable!$A:$B,MATCH(MonsterTable!$B$1,MonsterTable!$A$1:$B$1,0),0))),OR(ISBLANK(BQ6),ISBLANK(BR6))),#N/A,
IFERROR(VLOOKUP(BO6,MonsterTable!$A:$B,MATCH(MonsterTable!$B$1,MonsterTable!$A$1:$B$1,0),0),
IF(OR(NOT(ISBLANK(BQ6)),ISBLANK(BR6)),#N/A,
IF(BO6="empty","empty",
VLOOKUP(BO6,MonsterGroupTable!$A:$A,1,0)))))))</f>
        <v/>
      </c>
    </row>
    <row r="7" spans="1:73">
      <c r="A7" t="s">
        <v>284</v>
      </c>
      <c r="C7" t="str">
        <f t="shared" si="0"/>
        <v>19,5,0.2,0,31,5,0.2,0</v>
      </c>
      <c r="D7" s="1" t="s">
        <v>294</v>
      </c>
      <c r="E7" s="2">
        <f>IF(AND(ISBLANK(D7),OR(NOT(ISBLANK(F7)),NOT(ISBLANK(G7)))),#N/A,
IF(ISBLANK(D7),"",
IF(AND(NOT(ISERROR(VLOOKUP(D7,MonsterTable!$A:$B,MATCH(MonsterTable!$B$1,MonsterTable!$A$1:$B$1,0),0))),OR(ISBLANK(F7),ISBLANK(G7))),#N/A,
IFERROR(VLOOKUP(D7,MonsterTable!$A:$B,MATCH(MonsterTable!$B$1,MonsterTable!$A$1:$B$1,0),0),
IF(OR(NOT(ISBLANK(F7)),ISBLANK(G7)),#N/A,
IF(D7="empty","empty",
VLOOKUP(D7,MonsterGroupTable!$A:$A,1,0)))))))</f>
        <v>19</v>
      </c>
      <c r="F7">
        <v>5</v>
      </c>
      <c r="G7">
        <v>0.2</v>
      </c>
      <c r="H7">
        <v>0</v>
      </c>
      <c r="K7" s="1" t="s">
        <v>305</v>
      </c>
      <c r="L7" s="2">
        <f>IF(AND(ISBLANK(K7),OR(NOT(ISBLANK(M7)),NOT(ISBLANK(N7)))),#N/A,
IF(ISBLANK(K7),"",
IF(AND(NOT(ISERROR(VLOOKUP(K7,MonsterTable!$A:$B,MATCH(MonsterTable!$B$1,MonsterTable!$A$1:$B$1,0),0))),OR(ISBLANK(M7),ISBLANK(N7))),#N/A,
IFERROR(VLOOKUP(K7,MonsterTable!$A:$B,MATCH(MonsterTable!$B$1,MonsterTable!$A$1:$B$1,0),0),
IF(OR(NOT(ISBLANK(M7)),ISBLANK(N7)),#N/A,
IF(K7="empty","empty",
VLOOKUP(K7,MonsterGroupTable!$A:$A,1,0)))))))</f>
        <v>31</v>
      </c>
      <c r="M7">
        <v>5</v>
      </c>
      <c r="N7">
        <v>0.2</v>
      </c>
      <c r="O7">
        <v>0</v>
      </c>
      <c r="S7" s="2" t="str">
        <f>IF(AND(ISBLANK(R7),OR(NOT(ISBLANK(T7)),NOT(ISBLANK(U7)))),#N/A,
IF(ISBLANK(R7),"",
IF(AND(NOT(ISERROR(VLOOKUP(R7,MonsterTable!$A:$B,MATCH(MonsterTable!$B$1,MonsterTable!$A$1:$B$1,0),0))),OR(ISBLANK(T7),ISBLANK(U7))),#N/A,
IFERROR(VLOOKUP(R7,MonsterTable!$A:$B,MATCH(MonsterTable!$B$1,MonsterTable!$A$1:$B$1,0),0),
IF(OR(NOT(ISBLANK(T7)),ISBLANK(U7)),#N/A,
IF(R7="empty","empty",
VLOOKUP(R7,MonsterGroupTable!$A:$A,1,0)))))))</f>
        <v/>
      </c>
      <c r="Z7" s="2" t="str">
        <f>IF(AND(ISBLANK(Y7),OR(NOT(ISBLANK(AA7)),NOT(ISBLANK(AB7)))),#N/A,
IF(ISBLANK(Y7),"",
IF(AND(NOT(ISERROR(VLOOKUP(Y7,MonsterTable!$A:$B,MATCH(MonsterTable!$B$1,MonsterTable!$A$1:$B$1,0),0))),OR(ISBLANK(AA7),ISBLANK(AB7))),#N/A,
IFERROR(VLOOKUP(Y7,MonsterTable!$A:$B,MATCH(MonsterTable!$B$1,MonsterTable!$A$1:$B$1,0),0),
IF(OR(NOT(ISBLANK(AA7)),ISBLANK(AB7)),#N/A,
IF(Y7="empty","empty",
VLOOKUP(Y7,MonsterGroupTable!$A:$A,1,0)))))))</f>
        <v/>
      </c>
      <c r="AG7" s="2" t="str">
        <f>IF(AND(ISBLANK(AF7),OR(NOT(ISBLANK(AH7)),NOT(ISBLANK(AI7)))),#N/A,
IF(ISBLANK(AF7),"",
IF(AND(NOT(ISERROR(VLOOKUP(AF7,MonsterTable!$A:$B,MATCH(MonsterTable!$B$1,MonsterTable!$A$1:$B$1,0),0))),OR(ISBLANK(AH7),ISBLANK(AI7))),#N/A,
IFERROR(VLOOKUP(AF7,MonsterTable!$A:$B,MATCH(MonsterTable!$B$1,MonsterTable!$A$1:$B$1,0),0),
IF(OR(NOT(ISBLANK(AH7)),ISBLANK(AI7)),#N/A,
IF(AF7="empty","empty",
VLOOKUP(AF7,MonsterGroupTable!$A:$A,1,0)))))))</f>
        <v/>
      </c>
      <c r="AN7" s="2" t="str">
        <f>IF(AND(ISBLANK(AM7),OR(NOT(ISBLANK(AO7)),NOT(ISBLANK(AP7)))),#N/A,
IF(ISBLANK(AM7),"",
IF(AND(NOT(ISERROR(VLOOKUP(AM7,MonsterTable!$A:$B,MATCH(MonsterTable!$B$1,MonsterTable!$A$1:$B$1,0),0))),OR(ISBLANK(AO7),ISBLANK(AP7))),#N/A,
IFERROR(VLOOKUP(AM7,MonsterTable!$A:$B,MATCH(MonsterTable!$B$1,MonsterTable!$A$1:$B$1,0),0),
IF(OR(NOT(ISBLANK(AO7)),ISBLANK(AP7)),#N/A,
IF(AM7="empty","empty",
VLOOKUP(AM7,MonsterGroupTable!$A:$A,1,0)))))))</f>
        <v/>
      </c>
      <c r="AU7" s="2" t="str">
        <f>IF(AND(ISBLANK(AT7),OR(NOT(ISBLANK(AV7)),NOT(ISBLANK(AW7)))),#N/A,
IF(ISBLANK(AT7),"",
IF(AND(NOT(ISERROR(VLOOKUP(AT7,MonsterTable!$A:$B,MATCH(MonsterTable!$B$1,MonsterTable!$A$1:$B$1,0),0))),OR(ISBLANK(AV7),ISBLANK(AW7))),#N/A,
IFERROR(VLOOKUP(AT7,MonsterTable!$A:$B,MATCH(MonsterTable!$B$1,MonsterTable!$A$1:$B$1,0),0),
IF(OR(NOT(ISBLANK(AV7)),ISBLANK(AW7)),#N/A,
IF(AT7="empty","empty",
VLOOKUP(AT7,MonsterGroupTable!$A:$A,1,0)))))))</f>
        <v/>
      </c>
      <c r="BB7" s="2" t="str">
        <f>IF(AND(ISBLANK(BA7),OR(NOT(ISBLANK(BC7)),NOT(ISBLANK(BD7)))),#N/A,
IF(ISBLANK(BA7),"",
IF(AND(NOT(ISERROR(VLOOKUP(BA7,MonsterTable!$A:$B,MATCH(MonsterTable!$B$1,MonsterTable!$A$1:$B$1,0),0))),OR(ISBLANK(BC7),ISBLANK(BD7))),#N/A,
IFERROR(VLOOKUP(BA7,MonsterTable!$A:$B,MATCH(MonsterTable!$B$1,MonsterTable!$A$1:$B$1,0),0),
IF(OR(NOT(ISBLANK(BC7)),ISBLANK(BD7)),#N/A,
IF(BA7="empty","empty",
VLOOKUP(BA7,MonsterGroupTable!$A:$A,1,0)))))))</f>
        <v/>
      </c>
      <c r="BI7" s="2" t="str">
        <f>IF(AND(ISBLANK(BH7),OR(NOT(ISBLANK(BJ7)),NOT(ISBLANK(BK7)))),#N/A,
IF(ISBLANK(BH7),"",
IF(AND(NOT(ISERROR(VLOOKUP(BH7,MonsterTable!$A:$B,MATCH(MonsterTable!$B$1,MonsterTable!$A$1:$B$1,0),0))),OR(ISBLANK(BJ7),ISBLANK(BK7))),#N/A,
IFERROR(VLOOKUP(BH7,MonsterTable!$A:$B,MATCH(MonsterTable!$B$1,MonsterTable!$A$1:$B$1,0),0),
IF(OR(NOT(ISBLANK(BJ7)),ISBLANK(BK7)),#N/A,
IF(BH7="empty","empty",
VLOOKUP(BH7,MonsterGroupTable!$A:$A,1,0)))))))</f>
        <v/>
      </c>
      <c r="BP7" s="2" t="str">
        <f>IF(AND(ISBLANK(BO7),OR(NOT(ISBLANK(BQ7)),NOT(ISBLANK(BR7)))),#N/A,
IF(ISBLANK(BO7),"",
IF(AND(NOT(ISERROR(VLOOKUP(BO7,MonsterTable!$A:$B,MATCH(MonsterTable!$B$1,MonsterTable!$A$1:$B$1,0),0))),OR(ISBLANK(BQ7),ISBLANK(BR7))),#N/A,
IFERROR(VLOOKUP(BO7,MonsterTable!$A:$B,MATCH(MonsterTable!$B$1,MonsterTable!$A$1:$B$1,0),0),
IF(OR(NOT(ISBLANK(BQ7)),ISBLANK(BR7)),#N/A,
IF(BO7="empty","empty",
VLOOKUP(BO7,MonsterGroupTable!$A:$A,1,0)))))))</f>
        <v/>
      </c>
    </row>
    <row r="8" spans="1:73">
      <c r="A8" t="s">
        <v>285</v>
      </c>
      <c r="C8" t="str">
        <f t="shared" si="0"/>
        <v>20,5,0.2,0,14,5,0.2,0</v>
      </c>
      <c r="D8" s="1" t="s">
        <v>295</v>
      </c>
      <c r="E8" s="2">
        <f>IF(AND(ISBLANK(D8),OR(NOT(ISBLANK(F8)),NOT(ISBLANK(G8)))),#N/A,
IF(ISBLANK(D8),"",
IF(AND(NOT(ISERROR(VLOOKUP(D8,MonsterTable!$A:$B,MATCH(MonsterTable!$B$1,MonsterTable!$A$1:$B$1,0),0))),OR(ISBLANK(F8),ISBLANK(G8))),#N/A,
IFERROR(VLOOKUP(D8,MonsterTable!$A:$B,MATCH(MonsterTable!$B$1,MonsterTable!$A$1:$B$1,0),0),
IF(OR(NOT(ISBLANK(F8)),ISBLANK(G8)),#N/A,
IF(D8="empty","empty",
VLOOKUP(D8,MonsterGroupTable!$A:$A,1,0)))))))</f>
        <v>20</v>
      </c>
      <c r="F8">
        <v>5</v>
      </c>
      <c r="G8">
        <v>0.2</v>
      </c>
      <c r="H8">
        <v>0</v>
      </c>
      <c r="K8" s="1" t="s">
        <v>32</v>
      </c>
      <c r="L8" s="2">
        <f>IF(AND(ISBLANK(K8),OR(NOT(ISBLANK(M8)),NOT(ISBLANK(N8)))),#N/A,
IF(ISBLANK(K8),"",
IF(AND(NOT(ISERROR(VLOOKUP(K8,MonsterTable!$A:$B,MATCH(MonsterTable!$B$1,MonsterTable!$A$1:$B$1,0),0))),OR(ISBLANK(M8),ISBLANK(N8))),#N/A,
IFERROR(VLOOKUP(K8,MonsterTable!$A:$B,MATCH(MonsterTable!$B$1,MonsterTable!$A$1:$B$1,0),0),
IF(OR(NOT(ISBLANK(M8)),ISBLANK(N8)),#N/A,
IF(K8="empty","empty",
VLOOKUP(K8,MonsterGroupTable!$A:$A,1,0)))))))</f>
        <v>14</v>
      </c>
      <c r="M8">
        <v>5</v>
      </c>
      <c r="N8">
        <v>0.2</v>
      </c>
      <c r="O8">
        <v>0</v>
      </c>
      <c r="S8" s="2" t="str">
        <f>IF(AND(ISBLANK(R8),OR(NOT(ISBLANK(T8)),NOT(ISBLANK(U8)))),#N/A,
IF(ISBLANK(R8),"",
IF(AND(NOT(ISERROR(VLOOKUP(R8,MonsterTable!$A:$B,MATCH(MonsterTable!$B$1,MonsterTable!$A$1:$B$1,0),0))),OR(ISBLANK(T8),ISBLANK(U8))),#N/A,
IFERROR(VLOOKUP(R8,MonsterTable!$A:$B,MATCH(MonsterTable!$B$1,MonsterTable!$A$1:$B$1,0),0),
IF(OR(NOT(ISBLANK(T8)),ISBLANK(U8)),#N/A,
IF(R8="empty","empty",
VLOOKUP(R8,MonsterGroupTable!$A:$A,1,0)))))))</f>
        <v/>
      </c>
      <c r="Z8" s="2" t="str">
        <f>IF(AND(ISBLANK(Y8),OR(NOT(ISBLANK(AA8)),NOT(ISBLANK(AB8)))),#N/A,
IF(ISBLANK(Y8),"",
IF(AND(NOT(ISERROR(VLOOKUP(Y8,MonsterTable!$A:$B,MATCH(MonsterTable!$B$1,MonsterTable!$A$1:$B$1,0),0))),OR(ISBLANK(AA8),ISBLANK(AB8))),#N/A,
IFERROR(VLOOKUP(Y8,MonsterTable!$A:$B,MATCH(MonsterTable!$B$1,MonsterTable!$A$1:$B$1,0),0),
IF(OR(NOT(ISBLANK(AA8)),ISBLANK(AB8)),#N/A,
IF(Y8="empty","empty",
VLOOKUP(Y8,MonsterGroupTable!$A:$A,1,0)))))))</f>
        <v/>
      </c>
      <c r="AG8" s="2" t="str">
        <f>IF(AND(ISBLANK(AF8),OR(NOT(ISBLANK(AH8)),NOT(ISBLANK(AI8)))),#N/A,
IF(ISBLANK(AF8),"",
IF(AND(NOT(ISERROR(VLOOKUP(AF8,MonsterTable!$A:$B,MATCH(MonsterTable!$B$1,MonsterTable!$A$1:$B$1,0),0))),OR(ISBLANK(AH8),ISBLANK(AI8))),#N/A,
IFERROR(VLOOKUP(AF8,MonsterTable!$A:$B,MATCH(MonsterTable!$B$1,MonsterTable!$A$1:$B$1,0),0),
IF(OR(NOT(ISBLANK(AH8)),ISBLANK(AI8)),#N/A,
IF(AF8="empty","empty",
VLOOKUP(AF8,MonsterGroupTable!$A:$A,1,0)))))))</f>
        <v/>
      </c>
      <c r="AN8" s="2" t="str">
        <f>IF(AND(ISBLANK(AM8),OR(NOT(ISBLANK(AO8)),NOT(ISBLANK(AP8)))),#N/A,
IF(ISBLANK(AM8),"",
IF(AND(NOT(ISERROR(VLOOKUP(AM8,MonsterTable!$A:$B,MATCH(MonsterTable!$B$1,MonsterTable!$A$1:$B$1,0),0))),OR(ISBLANK(AO8),ISBLANK(AP8))),#N/A,
IFERROR(VLOOKUP(AM8,MonsterTable!$A:$B,MATCH(MonsterTable!$B$1,MonsterTable!$A$1:$B$1,0),0),
IF(OR(NOT(ISBLANK(AO8)),ISBLANK(AP8)),#N/A,
IF(AM8="empty","empty",
VLOOKUP(AM8,MonsterGroupTable!$A:$A,1,0)))))))</f>
        <v/>
      </c>
      <c r="AU8" s="2" t="str">
        <f>IF(AND(ISBLANK(AT8),OR(NOT(ISBLANK(AV8)),NOT(ISBLANK(AW8)))),#N/A,
IF(ISBLANK(AT8),"",
IF(AND(NOT(ISERROR(VLOOKUP(AT8,MonsterTable!$A:$B,MATCH(MonsterTable!$B$1,MonsterTable!$A$1:$B$1,0),0))),OR(ISBLANK(AV8),ISBLANK(AW8))),#N/A,
IFERROR(VLOOKUP(AT8,MonsterTable!$A:$B,MATCH(MonsterTable!$B$1,MonsterTable!$A$1:$B$1,0),0),
IF(OR(NOT(ISBLANK(AV8)),ISBLANK(AW8)),#N/A,
IF(AT8="empty","empty",
VLOOKUP(AT8,MonsterGroupTable!$A:$A,1,0)))))))</f>
        <v/>
      </c>
      <c r="BB8" s="2" t="str">
        <f>IF(AND(ISBLANK(BA8),OR(NOT(ISBLANK(BC8)),NOT(ISBLANK(BD8)))),#N/A,
IF(ISBLANK(BA8),"",
IF(AND(NOT(ISERROR(VLOOKUP(BA8,MonsterTable!$A:$B,MATCH(MonsterTable!$B$1,MonsterTable!$A$1:$B$1,0),0))),OR(ISBLANK(BC8),ISBLANK(BD8))),#N/A,
IFERROR(VLOOKUP(BA8,MonsterTable!$A:$B,MATCH(MonsterTable!$B$1,MonsterTable!$A$1:$B$1,0),0),
IF(OR(NOT(ISBLANK(BC8)),ISBLANK(BD8)),#N/A,
IF(BA8="empty","empty",
VLOOKUP(BA8,MonsterGroupTable!$A:$A,1,0)))))))</f>
        <v/>
      </c>
      <c r="BI8" s="2" t="str">
        <f>IF(AND(ISBLANK(BH8),OR(NOT(ISBLANK(BJ8)),NOT(ISBLANK(BK8)))),#N/A,
IF(ISBLANK(BH8),"",
IF(AND(NOT(ISERROR(VLOOKUP(BH8,MonsterTable!$A:$B,MATCH(MonsterTable!$B$1,MonsterTable!$A$1:$B$1,0),0))),OR(ISBLANK(BJ8),ISBLANK(BK8))),#N/A,
IFERROR(VLOOKUP(BH8,MonsterTable!$A:$B,MATCH(MonsterTable!$B$1,MonsterTable!$A$1:$B$1,0),0),
IF(OR(NOT(ISBLANK(BJ8)),ISBLANK(BK8)),#N/A,
IF(BH8="empty","empty",
VLOOKUP(BH8,MonsterGroupTable!$A:$A,1,0)))))))</f>
        <v/>
      </c>
      <c r="BP8" s="2" t="str">
        <f>IF(AND(ISBLANK(BO8),OR(NOT(ISBLANK(BQ8)),NOT(ISBLANK(BR8)))),#N/A,
IF(ISBLANK(BO8),"",
IF(AND(NOT(ISERROR(VLOOKUP(BO8,MonsterTable!$A:$B,MATCH(MonsterTable!$B$1,MonsterTable!$A$1:$B$1,0),0))),OR(ISBLANK(BQ8),ISBLANK(BR8))),#N/A,
IFERROR(VLOOKUP(BO8,MonsterTable!$A:$B,MATCH(MonsterTable!$B$1,MonsterTable!$A$1:$B$1,0),0),
IF(OR(NOT(ISBLANK(BQ8)),ISBLANK(BR8)),#N/A,
IF(BO8="empty","empty",
VLOOKUP(BO8,MonsterGroupTable!$A:$A,1,0)))))))</f>
        <v/>
      </c>
    </row>
    <row r="9" spans="1:73">
      <c r="A9" t="s">
        <v>286</v>
      </c>
      <c r="C9" t="str">
        <f t="shared" si="0"/>
        <v>21,5,0.2,0,32,5,0.2,0</v>
      </c>
      <c r="D9" s="1" t="s">
        <v>296</v>
      </c>
      <c r="E9" s="2">
        <f>IF(AND(ISBLANK(D9),OR(NOT(ISBLANK(F9)),NOT(ISBLANK(G9)))),#N/A,
IF(ISBLANK(D9),"",
IF(AND(NOT(ISERROR(VLOOKUP(D9,MonsterTable!$A:$B,MATCH(MonsterTable!$B$1,MonsterTable!$A$1:$B$1,0),0))),OR(ISBLANK(F9),ISBLANK(G9))),#N/A,
IFERROR(VLOOKUP(D9,MonsterTable!$A:$B,MATCH(MonsterTable!$B$1,MonsterTable!$A$1:$B$1,0),0),
IF(OR(NOT(ISBLANK(F9)),ISBLANK(G9)),#N/A,
IF(D9="empty","empty",
VLOOKUP(D9,MonsterGroupTable!$A:$A,1,0)))))))</f>
        <v>21</v>
      </c>
      <c r="F9">
        <v>5</v>
      </c>
      <c r="G9">
        <v>0.2</v>
      </c>
      <c r="H9">
        <v>0</v>
      </c>
      <c r="K9" s="1" t="s">
        <v>306</v>
      </c>
      <c r="L9" s="2">
        <f>IF(AND(ISBLANK(K9),OR(NOT(ISBLANK(M9)),NOT(ISBLANK(N9)))),#N/A,
IF(ISBLANK(K9),"",
IF(AND(NOT(ISERROR(VLOOKUP(K9,MonsterTable!$A:$B,MATCH(MonsterTable!$B$1,MonsterTable!$A$1:$B$1,0),0))),OR(ISBLANK(M9),ISBLANK(N9))),#N/A,
IFERROR(VLOOKUP(K9,MonsterTable!$A:$B,MATCH(MonsterTable!$B$1,MonsterTable!$A$1:$B$1,0),0),
IF(OR(NOT(ISBLANK(M9)),ISBLANK(N9)),#N/A,
IF(K9="empty","empty",
VLOOKUP(K9,MonsterGroupTable!$A:$A,1,0)))))))</f>
        <v>32</v>
      </c>
      <c r="M9">
        <v>5</v>
      </c>
      <c r="N9">
        <v>0.2</v>
      </c>
      <c r="O9">
        <v>0</v>
      </c>
      <c r="S9" s="2" t="str">
        <f>IF(AND(ISBLANK(R9),OR(NOT(ISBLANK(T9)),NOT(ISBLANK(U9)))),#N/A,
IF(ISBLANK(R9),"",
IF(AND(NOT(ISERROR(VLOOKUP(R9,MonsterTable!$A:$B,MATCH(MonsterTable!$B$1,MonsterTable!$A$1:$B$1,0),0))),OR(ISBLANK(T9),ISBLANK(U9))),#N/A,
IFERROR(VLOOKUP(R9,MonsterTable!$A:$B,MATCH(MonsterTable!$B$1,MonsterTable!$A$1:$B$1,0),0),
IF(OR(NOT(ISBLANK(T9)),ISBLANK(U9)),#N/A,
IF(R9="empty","empty",
VLOOKUP(R9,MonsterGroupTable!$A:$A,1,0)))))))</f>
        <v/>
      </c>
      <c r="Z9" s="2" t="str">
        <f>IF(AND(ISBLANK(Y9),OR(NOT(ISBLANK(AA9)),NOT(ISBLANK(AB9)))),#N/A,
IF(ISBLANK(Y9),"",
IF(AND(NOT(ISERROR(VLOOKUP(Y9,MonsterTable!$A:$B,MATCH(MonsterTable!$B$1,MonsterTable!$A$1:$B$1,0),0))),OR(ISBLANK(AA9),ISBLANK(AB9))),#N/A,
IFERROR(VLOOKUP(Y9,MonsterTable!$A:$B,MATCH(MonsterTable!$B$1,MonsterTable!$A$1:$B$1,0),0),
IF(OR(NOT(ISBLANK(AA9)),ISBLANK(AB9)),#N/A,
IF(Y9="empty","empty",
VLOOKUP(Y9,MonsterGroupTable!$A:$A,1,0)))))))</f>
        <v/>
      </c>
      <c r="AG9" s="2" t="str">
        <f>IF(AND(ISBLANK(AF9),OR(NOT(ISBLANK(AH9)),NOT(ISBLANK(AI9)))),#N/A,
IF(ISBLANK(AF9),"",
IF(AND(NOT(ISERROR(VLOOKUP(AF9,MonsterTable!$A:$B,MATCH(MonsterTable!$B$1,MonsterTable!$A$1:$B$1,0),0))),OR(ISBLANK(AH9),ISBLANK(AI9))),#N/A,
IFERROR(VLOOKUP(AF9,MonsterTable!$A:$B,MATCH(MonsterTable!$B$1,MonsterTable!$A$1:$B$1,0),0),
IF(OR(NOT(ISBLANK(AH9)),ISBLANK(AI9)),#N/A,
IF(AF9="empty","empty",
VLOOKUP(AF9,MonsterGroupTable!$A:$A,1,0)))))))</f>
        <v/>
      </c>
      <c r="AN9" s="2" t="str">
        <f>IF(AND(ISBLANK(AM9),OR(NOT(ISBLANK(AO9)),NOT(ISBLANK(AP9)))),#N/A,
IF(ISBLANK(AM9),"",
IF(AND(NOT(ISERROR(VLOOKUP(AM9,MonsterTable!$A:$B,MATCH(MonsterTable!$B$1,MonsterTable!$A$1:$B$1,0),0))),OR(ISBLANK(AO9),ISBLANK(AP9))),#N/A,
IFERROR(VLOOKUP(AM9,MonsterTable!$A:$B,MATCH(MonsterTable!$B$1,MonsterTable!$A$1:$B$1,0),0),
IF(OR(NOT(ISBLANK(AO9)),ISBLANK(AP9)),#N/A,
IF(AM9="empty","empty",
VLOOKUP(AM9,MonsterGroupTable!$A:$A,1,0)))))))</f>
        <v/>
      </c>
      <c r="AU9" s="2" t="str">
        <f>IF(AND(ISBLANK(AT9),OR(NOT(ISBLANK(AV9)),NOT(ISBLANK(AW9)))),#N/A,
IF(ISBLANK(AT9),"",
IF(AND(NOT(ISERROR(VLOOKUP(AT9,MonsterTable!$A:$B,MATCH(MonsterTable!$B$1,MonsterTable!$A$1:$B$1,0),0))),OR(ISBLANK(AV9),ISBLANK(AW9))),#N/A,
IFERROR(VLOOKUP(AT9,MonsterTable!$A:$B,MATCH(MonsterTable!$B$1,MonsterTable!$A$1:$B$1,0),0),
IF(OR(NOT(ISBLANK(AV9)),ISBLANK(AW9)),#N/A,
IF(AT9="empty","empty",
VLOOKUP(AT9,MonsterGroupTable!$A:$A,1,0)))))))</f>
        <v/>
      </c>
      <c r="BB9" s="2" t="str">
        <f>IF(AND(ISBLANK(BA9),OR(NOT(ISBLANK(BC9)),NOT(ISBLANK(BD9)))),#N/A,
IF(ISBLANK(BA9),"",
IF(AND(NOT(ISERROR(VLOOKUP(BA9,MonsterTable!$A:$B,MATCH(MonsterTable!$B$1,MonsterTable!$A$1:$B$1,0),0))),OR(ISBLANK(BC9),ISBLANK(BD9))),#N/A,
IFERROR(VLOOKUP(BA9,MonsterTable!$A:$B,MATCH(MonsterTable!$B$1,MonsterTable!$A$1:$B$1,0),0),
IF(OR(NOT(ISBLANK(BC9)),ISBLANK(BD9)),#N/A,
IF(BA9="empty","empty",
VLOOKUP(BA9,MonsterGroupTable!$A:$A,1,0)))))))</f>
        <v/>
      </c>
      <c r="BI9" s="2" t="str">
        <f>IF(AND(ISBLANK(BH9),OR(NOT(ISBLANK(BJ9)),NOT(ISBLANK(BK9)))),#N/A,
IF(ISBLANK(BH9),"",
IF(AND(NOT(ISERROR(VLOOKUP(BH9,MonsterTable!$A:$B,MATCH(MonsterTable!$B$1,MonsterTable!$A$1:$B$1,0),0))),OR(ISBLANK(BJ9),ISBLANK(BK9))),#N/A,
IFERROR(VLOOKUP(BH9,MonsterTable!$A:$B,MATCH(MonsterTable!$B$1,MonsterTable!$A$1:$B$1,0),0),
IF(OR(NOT(ISBLANK(BJ9)),ISBLANK(BK9)),#N/A,
IF(BH9="empty","empty",
VLOOKUP(BH9,MonsterGroupTable!$A:$A,1,0)))))))</f>
        <v/>
      </c>
      <c r="BP9" s="2" t="str">
        <f>IF(AND(ISBLANK(BO9),OR(NOT(ISBLANK(BQ9)),NOT(ISBLANK(BR9)))),#N/A,
IF(ISBLANK(BO9),"",
IF(AND(NOT(ISERROR(VLOOKUP(BO9,MonsterTable!$A:$B,MATCH(MonsterTable!$B$1,MonsterTable!$A$1:$B$1,0),0))),OR(ISBLANK(BQ9),ISBLANK(BR9))),#N/A,
IFERROR(VLOOKUP(BO9,MonsterTable!$A:$B,MATCH(MonsterTable!$B$1,MonsterTable!$A$1:$B$1,0),0),
IF(OR(NOT(ISBLANK(BQ9)),ISBLANK(BR9)),#N/A,
IF(BO9="empty","empty",
VLOOKUP(BO9,MonsterGroupTable!$A:$A,1,0)))))))</f>
        <v/>
      </c>
    </row>
    <row r="10" spans="1:73">
      <c r="A10" t="s">
        <v>287</v>
      </c>
      <c r="C10" t="str">
        <f t="shared" si="0"/>
        <v>22,5,0.2,0,33,5,0.2,0</v>
      </c>
      <c r="D10" s="1" t="s">
        <v>297</v>
      </c>
      <c r="E10" s="2">
        <f>IF(AND(ISBLANK(D10),OR(NOT(ISBLANK(F10)),NOT(ISBLANK(G10)))),#N/A,
IF(ISBLANK(D10),"",
IF(AND(NOT(ISERROR(VLOOKUP(D10,MonsterTable!$A:$B,MATCH(MonsterTable!$B$1,MonsterTable!$A$1:$B$1,0),0))),OR(ISBLANK(F10),ISBLANK(G10))),#N/A,
IFERROR(VLOOKUP(D10,MonsterTable!$A:$B,MATCH(MonsterTable!$B$1,MonsterTable!$A$1:$B$1,0),0),
IF(OR(NOT(ISBLANK(F10)),ISBLANK(G10)),#N/A,
IF(D10="empty","empty",
VLOOKUP(D10,MonsterGroupTable!$A:$A,1,0)))))))</f>
        <v>22</v>
      </c>
      <c r="F10">
        <v>5</v>
      </c>
      <c r="G10">
        <v>0.2</v>
      </c>
      <c r="H10">
        <v>0</v>
      </c>
      <c r="K10" s="1" t="s">
        <v>307</v>
      </c>
      <c r="L10" s="2">
        <f>IF(AND(ISBLANK(K10),OR(NOT(ISBLANK(M10)),NOT(ISBLANK(N10)))),#N/A,
IF(ISBLANK(K10),"",
IF(AND(NOT(ISERROR(VLOOKUP(K10,MonsterTable!$A:$B,MATCH(MonsterTable!$B$1,MonsterTable!$A$1:$B$1,0),0))),OR(ISBLANK(M10),ISBLANK(N10))),#N/A,
IFERROR(VLOOKUP(K10,MonsterTable!$A:$B,MATCH(MonsterTable!$B$1,MonsterTable!$A$1:$B$1,0),0),
IF(OR(NOT(ISBLANK(M10)),ISBLANK(N10)),#N/A,
IF(K10="empty","empty",
VLOOKUP(K10,MonsterGroupTable!$A:$A,1,0)))))))</f>
        <v>33</v>
      </c>
      <c r="M10">
        <v>5</v>
      </c>
      <c r="N10">
        <v>0.2</v>
      </c>
      <c r="O10">
        <v>0</v>
      </c>
      <c r="S10" s="2" t="str">
        <f>IF(AND(ISBLANK(R10),OR(NOT(ISBLANK(T10)),NOT(ISBLANK(U10)))),#N/A,
IF(ISBLANK(R10),"",
IF(AND(NOT(ISERROR(VLOOKUP(R10,MonsterTable!$A:$B,MATCH(MonsterTable!$B$1,MonsterTable!$A$1:$B$1,0),0))),OR(ISBLANK(T10),ISBLANK(U10))),#N/A,
IFERROR(VLOOKUP(R10,MonsterTable!$A:$B,MATCH(MonsterTable!$B$1,MonsterTable!$A$1:$B$1,0),0),
IF(OR(NOT(ISBLANK(T10)),ISBLANK(U10)),#N/A,
IF(R10="empty","empty",
VLOOKUP(R10,MonsterGroupTable!$A:$A,1,0)))))))</f>
        <v/>
      </c>
      <c r="Z10" s="2" t="str">
        <f>IF(AND(ISBLANK(Y10),OR(NOT(ISBLANK(AA10)),NOT(ISBLANK(AB10)))),#N/A,
IF(ISBLANK(Y10),"",
IF(AND(NOT(ISERROR(VLOOKUP(Y10,MonsterTable!$A:$B,MATCH(MonsterTable!$B$1,MonsterTable!$A$1:$B$1,0),0))),OR(ISBLANK(AA10),ISBLANK(AB10))),#N/A,
IFERROR(VLOOKUP(Y10,MonsterTable!$A:$B,MATCH(MonsterTable!$B$1,MonsterTable!$A$1:$B$1,0),0),
IF(OR(NOT(ISBLANK(AA10)),ISBLANK(AB10)),#N/A,
IF(Y10="empty","empty",
VLOOKUP(Y10,MonsterGroupTable!$A:$A,1,0)))))))</f>
        <v/>
      </c>
      <c r="AG10" s="2" t="str">
        <f>IF(AND(ISBLANK(AF10),OR(NOT(ISBLANK(AH10)),NOT(ISBLANK(AI10)))),#N/A,
IF(ISBLANK(AF10),"",
IF(AND(NOT(ISERROR(VLOOKUP(AF10,MonsterTable!$A:$B,MATCH(MonsterTable!$B$1,MonsterTable!$A$1:$B$1,0),0))),OR(ISBLANK(AH10),ISBLANK(AI10))),#N/A,
IFERROR(VLOOKUP(AF10,MonsterTable!$A:$B,MATCH(MonsterTable!$B$1,MonsterTable!$A$1:$B$1,0),0),
IF(OR(NOT(ISBLANK(AH10)),ISBLANK(AI10)),#N/A,
IF(AF10="empty","empty",
VLOOKUP(AF10,MonsterGroupTable!$A:$A,1,0)))))))</f>
        <v/>
      </c>
      <c r="AN10" s="2" t="str">
        <f>IF(AND(ISBLANK(AM10),OR(NOT(ISBLANK(AO10)),NOT(ISBLANK(AP10)))),#N/A,
IF(ISBLANK(AM10),"",
IF(AND(NOT(ISERROR(VLOOKUP(AM10,MonsterTable!$A:$B,MATCH(MonsterTable!$B$1,MonsterTable!$A$1:$B$1,0),0))),OR(ISBLANK(AO10),ISBLANK(AP10))),#N/A,
IFERROR(VLOOKUP(AM10,MonsterTable!$A:$B,MATCH(MonsterTable!$B$1,MonsterTable!$A$1:$B$1,0),0),
IF(OR(NOT(ISBLANK(AO10)),ISBLANK(AP10)),#N/A,
IF(AM10="empty","empty",
VLOOKUP(AM10,MonsterGroupTable!$A:$A,1,0)))))))</f>
        <v/>
      </c>
      <c r="AU10" s="2" t="str">
        <f>IF(AND(ISBLANK(AT10),OR(NOT(ISBLANK(AV10)),NOT(ISBLANK(AW10)))),#N/A,
IF(ISBLANK(AT10),"",
IF(AND(NOT(ISERROR(VLOOKUP(AT10,MonsterTable!$A:$B,MATCH(MonsterTable!$B$1,MonsterTable!$A$1:$B$1,0),0))),OR(ISBLANK(AV10),ISBLANK(AW10))),#N/A,
IFERROR(VLOOKUP(AT10,MonsterTable!$A:$B,MATCH(MonsterTable!$B$1,MonsterTable!$A$1:$B$1,0),0),
IF(OR(NOT(ISBLANK(AV10)),ISBLANK(AW10)),#N/A,
IF(AT10="empty","empty",
VLOOKUP(AT10,MonsterGroupTable!$A:$A,1,0)))))))</f>
        <v/>
      </c>
      <c r="BB10" s="2" t="str">
        <f>IF(AND(ISBLANK(BA10),OR(NOT(ISBLANK(BC10)),NOT(ISBLANK(BD10)))),#N/A,
IF(ISBLANK(BA10),"",
IF(AND(NOT(ISERROR(VLOOKUP(BA10,MonsterTable!$A:$B,MATCH(MonsterTable!$B$1,MonsterTable!$A$1:$B$1,0),0))),OR(ISBLANK(BC10),ISBLANK(BD10))),#N/A,
IFERROR(VLOOKUP(BA10,MonsterTable!$A:$B,MATCH(MonsterTable!$B$1,MonsterTable!$A$1:$B$1,0),0),
IF(OR(NOT(ISBLANK(BC10)),ISBLANK(BD10)),#N/A,
IF(BA10="empty","empty",
VLOOKUP(BA10,MonsterGroupTable!$A:$A,1,0)))))))</f>
        <v/>
      </c>
      <c r="BI10" s="2" t="str">
        <f>IF(AND(ISBLANK(BH10),OR(NOT(ISBLANK(BJ10)),NOT(ISBLANK(BK10)))),#N/A,
IF(ISBLANK(BH10),"",
IF(AND(NOT(ISERROR(VLOOKUP(BH10,MonsterTable!$A:$B,MATCH(MonsterTable!$B$1,MonsterTable!$A$1:$B$1,0),0))),OR(ISBLANK(BJ10),ISBLANK(BK10))),#N/A,
IFERROR(VLOOKUP(BH10,MonsterTable!$A:$B,MATCH(MonsterTable!$B$1,MonsterTable!$A$1:$B$1,0),0),
IF(OR(NOT(ISBLANK(BJ10)),ISBLANK(BK10)),#N/A,
IF(BH10="empty","empty",
VLOOKUP(BH10,MonsterGroupTable!$A:$A,1,0)))))))</f>
        <v/>
      </c>
      <c r="BP10" s="2" t="str">
        <f>IF(AND(ISBLANK(BO10),OR(NOT(ISBLANK(BQ10)),NOT(ISBLANK(BR10)))),#N/A,
IF(ISBLANK(BO10),"",
IF(AND(NOT(ISERROR(VLOOKUP(BO10,MonsterTable!$A:$B,MATCH(MonsterTable!$B$1,MonsterTable!$A$1:$B$1,0),0))),OR(ISBLANK(BQ10),ISBLANK(BR10))),#N/A,
IFERROR(VLOOKUP(BO10,MonsterTable!$A:$B,MATCH(MonsterTable!$B$1,MonsterTable!$A$1:$B$1,0),0),
IF(OR(NOT(ISBLANK(BQ10)),ISBLANK(BR10)),#N/A,
IF(BO10="empty","empty",
VLOOKUP(BO10,MonsterGroupTable!$A:$A,1,0)))))))</f>
        <v/>
      </c>
    </row>
    <row r="11" spans="1:73">
      <c r="A11" t="s">
        <v>288</v>
      </c>
      <c r="C11" t="str">
        <f t="shared" si="0"/>
        <v>15,5,0.2,0,34,5,0.2,0</v>
      </c>
      <c r="D11" s="1" t="s">
        <v>290</v>
      </c>
      <c r="E11" s="2">
        <f>IF(AND(ISBLANK(D11),OR(NOT(ISBLANK(F11)),NOT(ISBLANK(G11)))),#N/A,
IF(ISBLANK(D11),"",
IF(AND(NOT(ISERROR(VLOOKUP(D11,MonsterTable!$A:$B,MATCH(MonsterTable!$B$1,MonsterTable!$A$1:$B$1,0),0))),OR(ISBLANK(F11),ISBLANK(G11))),#N/A,
IFERROR(VLOOKUP(D11,MonsterTable!$A:$B,MATCH(MonsterTable!$B$1,MonsterTable!$A$1:$B$1,0),0),
IF(OR(NOT(ISBLANK(F11)),ISBLANK(G11)),#N/A,
IF(D11="empty","empty",
VLOOKUP(D11,MonsterGroupTable!$A:$A,1,0)))))))</f>
        <v>15</v>
      </c>
      <c r="F11">
        <v>5</v>
      </c>
      <c r="G11">
        <v>0.2</v>
      </c>
      <c r="H11">
        <v>0</v>
      </c>
      <c r="K11" s="1" t="s">
        <v>308</v>
      </c>
      <c r="L11" s="2">
        <f>IF(AND(ISBLANK(K11),OR(NOT(ISBLANK(M11)),NOT(ISBLANK(N11)))),#N/A,
IF(ISBLANK(K11),"",
IF(AND(NOT(ISERROR(VLOOKUP(K11,MonsterTable!$A:$B,MATCH(MonsterTable!$B$1,MonsterTable!$A$1:$B$1,0),0))),OR(ISBLANK(M11),ISBLANK(N11))),#N/A,
IFERROR(VLOOKUP(K11,MonsterTable!$A:$B,MATCH(MonsterTable!$B$1,MonsterTable!$A$1:$B$1,0),0),
IF(OR(NOT(ISBLANK(M11)),ISBLANK(N11)),#N/A,
IF(K11="empty","empty",
VLOOKUP(K11,MonsterGroupTable!$A:$A,1,0)))))))</f>
        <v>34</v>
      </c>
      <c r="M11">
        <v>5</v>
      </c>
      <c r="N11">
        <v>0.2</v>
      </c>
      <c r="O11">
        <v>0</v>
      </c>
      <c r="S11" s="2" t="str">
        <f>IF(AND(ISBLANK(R11),OR(NOT(ISBLANK(T11)),NOT(ISBLANK(U11)))),#N/A,
IF(ISBLANK(R11),"",
IF(AND(NOT(ISERROR(VLOOKUP(R11,MonsterTable!$A:$B,MATCH(MonsterTable!$B$1,MonsterTable!$A$1:$B$1,0),0))),OR(ISBLANK(T11),ISBLANK(U11))),#N/A,
IFERROR(VLOOKUP(R11,MonsterTable!$A:$B,MATCH(MonsterTable!$B$1,MonsterTable!$A$1:$B$1,0),0),
IF(OR(NOT(ISBLANK(T11)),ISBLANK(U11)),#N/A,
IF(R11="empty","empty",
VLOOKUP(R11,MonsterGroupTable!$A:$A,1,0)))))))</f>
        <v/>
      </c>
      <c r="Z11" s="2" t="str">
        <f>IF(AND(ISBLANK(Y11),OR(NOT(ISBLANK(AA11)),NOT(ISBLANK(AB11)))),#N/A,
IF(ISBLANK(Y11),"",
IF(AND(NOT(ISERROR(VLOOKUP(Y11,MonsterTable!$A:$B,MATCH(MonsterTable!$B$1,MonsterTable!$A$1:$B$1,0),0))),OR(ISBLANK(AA11),ISBLANK(AB11))),#N/A,
IFERROR(VLOOKUP(Y11,MonsterTable!$A:$B,MATCH(MonsterTable!$B$1,MonsterTable!$A$1:$B$1,0),0),
IF(OR(NOT(ISBLANK(AA11)),ISBLANK(AB11)),#N/A,
IF(Y11="empty","empty",
VLOOKUP(Y11,MonsterGroupTable!$A:$A,1,0)))))))</f>
        <v/>
      </c>
      <c r="AG11" s="2" t="str">
        <f>IF(AND(ISBLANK(AF11),OR(NOT(ISBLANK(AH11)),NOT(ISBLANK(AI11)))),#N/A,
IF(ISBLANK(AF11),"",
IF(AND(NOT(ISERROR(VLOOKUP(AF11,MonsterTable!$A:$B,MATCH(MonsterTable!$B$1,MonsterTable!$A$1:$B$1,0),0))),OR(ISBLANK(AH11),ISBLANK(AI11))),#N/A,
IFERROR(VLOOKUP(AF11,MonsterTable!$A:$B,MATCH(MonsterTable!$B$1,MonsterTable!$A$1:$B$1,0),0),
IF(OR(NOT(ISBLANK(AH11)),ISBLANK(AI11)),#N/A,
IF(AF11="empty","empty",
VLOOKUP(AF11,MonsterGroupTable!$A:$A,1,0)))))))</f>
        <v/>
      </c>
      <c r="AN11" s="2" t="str">
        <f>IF(AND(ISBLANK(AM11),OR(NOT(ISBLANK(AO11)),NOT(ISBLANK(AP11)))),#N/A,
IF(ISBLANK(AM11),"",
IF(AND(NOT(ISERROR(VLOOKUP(AM11,MonsterTable!$A:$B,MATCH(MonsterTable!$B$1,MonsterTable!$A$1:$B$1,0),0))),OR(ISBLANK(AO11),ISBLANK(AP11))),#N/A,
IFERROR(VLOOKUP(AM11,MonsterTable!$A:$B,MATCH(MonsterTable!$B$1,MonsterTable!$A$1:$B$1,0),0),
IF(OR(NOT(ISBLANK(AO11)),ISBLANK(AP11)),#N/A,
IF(AM11="empty","empty",
VLOOKUP(AM11,MonsterGroupTable!$A:$A,1,0)))))))</f>
        <v/>
      </c>
      <c r="AU11" s="2" t="str">
        <f>IF(AND(ISBLANK(AT11),OR(NOT(ISBLANK(AV11)),NOT(ISBLANK(AW11)))),#N/A,
IF(ISBLANK(AT11),"",
IF(AND(NOT(ISERROR(VLOOKUP(AT11,MonsterTable!$A:$B,MATCH(MonsterTable!$B$1,MonsterTable!$A$1:$B$1,0),0))),OR(ISBLANK(AV11),ISBLANK(AW11))),#N/A,
IFERROR(VLOOKUP(AT11,MonsterTable!$A:$B,MATCH(MonsterTable!$B$1,MonsterTable!$A$1:$B$1,0),0),
IF(OR(NOT(ISBLANK(AV11)),ISBLANK(AW11)),#N/A,
IF(AT11="empty","empty",
VLOOKUP(AT11,MonsterGroupTable!$A:$A,1,0)))))))</f>
        <v/>
      </c>
      <c r="BB11" s="2" t="str">
        <f>IF(AND(ISBLANK(BA11),OR(NOT(ISBLANK(BC11)),NOT(ISBLANK(BD11)))),#N/A,
IF(ISBLANK(BA11),"",
IF(AND(NOT(ISERROR(VLOOKUP(BA11,MonsterTable!$A:$B,MATCH(MonsterTable!$B$1,MonsterTable!$A$1:$B$1,0),0))),OR(ISBLANK(BC11),ISBLANK(BD11))),#N/A,
IFERROR(VLOOKUP(BA11,MonsterTable!$A:$B,MATCH(MonsterTable!$B$1,MonsterTable!$A$1:$B$1,0),0),
IF(OR(NOT(ISBLANK(BC11)),ISBLANK(BD11)),#N/A,
IF(BA11="empty","empty",
VLOOKUP(BA11,MonsterGroupTable!$A:$A,1,0)))))))</f>
        <v/>
      </c>
      <c r="BI11" s="2" t="str">
        <f>IF(AND(ISBLANK(BH11),OR(NOT(ISBLANK(BJ11)),NOT(ISBLANK(BK11)))),#N/A,
IF(ISBLANK(BH11),"",
IF(AND(NOT(ISERROR(VLOOKUP(BH11,MonsterTable!$A:$B,MATCH(MonsterTable!$B$1,MonsterTable!$A$1:$B$1,0),0))),OR(ISBLANK(BJ11),ISBLANK(BK11))),#N/A,
IFERROR(VLOOKUP(BH11,MonsterTable!$A:$B,MATCH(MonsterTable!$B$1,MonsterTable!$A$1:$B$1,0),0),
IF(OR(NOT(ISBLANK(BJ11)),ISBLANK(BK11)),#N/A,
IF(BH11="empty","empty",
VLOOKUP(BH11,MonsterGroupTable!$A:$A,1,0)))))))</f>
        <v/>
      </c>
      <c r="BP11" s="2" t="str">
        <f>IF(AND(ISBLANK(BO11),OR(NOT(ISBLANK(BQ11)),NOT(ISBLANK(BR11)))),#N/A,
IF(ISBLANK(BO11),"",
IF(AND(NOT(ISERROR(VLOOKUP(BO11,MonsterTable!$A:$B,MATCH(MonsterTable!$B$1,MonsterTable!$A$1:$B$1,0),0))),OR(ISBLANK(BQ11),ISBLANK(BR11))),#N/A,
IFERROR(VLOOKUP(BO11,MonsterTable!$A:$B,MATCH(MonsterTable!$B$1,MonsterTable!$A$1:$B$1,0),0),
IF(OR(NOT(ISBLANK(BQ11)),ISBLANK(BR11)),#N/A,
IF(BO11="empty","empty",
VLOOKUP(BO11,MonsterGroupTable!$A:$A,1,0)))))))</f>
        <v/>
      </c>
    </row>
    <row r="12" spans="1:73">
      <c r="A12" t="s">
        <v>289</v>
      </c>
      <c r="C12" t="str">
        <f t="shared" si="0"/>
        <v>23,5,0.2,0,28,5,0.2,0</v>
      </c>
      <c r="D12" s="1" t="s">
        <v>298</v>
      </c>
      <c r="E12" s="2">
        <f>IF(AND(ISBLANK(D12),OR(NOT(ISBLANK(F12)),NOT(ISBLANK(G12)))),#N/A,
IF(ISBLANK(D12),"",
IF(AND(NOT(ISERROR(VLOOKUP(D12,MonsterTable!$A:$B,MATCH(MonsterTable!$B$1,MonsterTable!$A$1:$B$1,0),0))),OR(ISBLANK(F12),ISBLANK(G12))),#N/A,
IFERROR(VLOOKUP(D12,MonsterTable!$A:$B,MATCH(MonsterTable!$B$1,MonsterTable!$A$1:$B$1,0),0),
IF(OR(NOT(ISBLANK(F12)),ISBLANK(G12)),#N/A,
IF(D12="empty","empty",
VLOOKUP(D12,MonsterGroupTable!$A:$A,1,0)))))))</f>
        <v>23</v>
      </c>
      <c r="F12">
        <v>5</v>
      </c>
      <c r="G12">
        <v>0.2</v>
      </c>
      <c r="H12">
        <v>0</v>
      </c>
      <c r="K12" s="1" t="s">
        <v>303</v>
      </c>
      <c r="L12" s="2">
        <f>IF(AND(ISBLANK(K12),OR(NOT(ISBLANK(M12)),NOT(ISBLANK(N12)))),#N/A,
IF(ISBLANK(K12),"",
IF(AND(NOT(ISERROR(VLOOKUP(K12,MonsterTable!$A:$B,MATCH(MonsterTable!$B$1,MonsterTable!$A$1:$B$1,0),0))),OR(ISBLANK(M12),ISBLANK(N12))),#N/A,
IFERROR(VLOOKUP(K12,MonsterTable!$A:$B,MATCH(MonsterTable!$B$1,MonsterTable!$A$1:$B$1,0),0),
IF(OR(NOT(ISBLANK(M12)),ISBLANK(N12)),#N/A,
IF(K12="empty","empty",
VLOOKUP(K12,MonsterGroupTable!$A:$A,1,0)))))))</f>
        <v>28</v>
      </c>
      <c r="M12">
        <v>5</v>
      </c>
      <c r="N12">
        <v>0.2</v>
      </c>
      <c r="O12">
        <v>0</v>
      </c>
      <c r="S12" s="2" t="str">
        <f>IF(AND(ISBLANK(R12),OR(NOT(ISBLANK(T12)),NOT(ISBLANK(U12)))),#N/A,
IF(ISBLANK(R12),"",
IF(AND(NOT(ISERROR(VLOOKUP(R12,MonsterTable!$A:$B,MATCH(MonsterTable!$B$1,MonsterTable!$A$1:$B$1,0),0))),OR(ISBLANK(T12),ISBLANK(U12))),#N/A,
IFERROR(VLOOKUP(R12,MonsterTable!$A:$B,MATCH(MonsterTable!$B$1,MonsterTable!$A$1:$B$1,0),0),
IF(OR(NOT(ISBLANK(T12)),ISBLANK(U12)),#N/A,
IF(R12="empty","empty",
VLOOKUP(R12,MonsterGroupTable!$A:$A,1,0)))))))</f>
        <v/>
      </c>
      <c r="Z12" s="2" t="str">
        <f>IF(AND(ISBLANK(Y12),OR(NOT(ISBLANK(AA12)),NOT(ISBLANK(AB12)))),#N/A,
IF(ISBLANK(Y12),"",
IF(AND(NOT(ISERROR(VLOOKUP(Y12,MonsterTable!$A:$B,MATCH(MonsterTable!$B$1,MonsterTable!$A$1:$B$1,0),0))),OR(ISBLANK(AA12),ISBLANK(AB12))),#N/A,
IFERROR(VLOOKUP(Y12,MonsterTable!$A:$B,MATCH(MonsterTable!$B$1,MonsterTable!$A$1:$B$1,0),0),
IF(OR(NOT(ISBLANK(AA12)),ISBLANK(AB12)),#N/A,
IF(Y12="empty","empty",
VLOOKUP(Y12,MonsterGroupTable!$A:$A,1,0)))))))</f>
        <v/>
      </c>
      <c r="AG12" s="2" t="str">
        <f>IF(AND(ISBLANK(AF12),OR(NOT(ISBLANK(AH12)),NOT(ISBLANK(AI12)))),#N/A,
IF(ISBLANK(AF12),"",
IF(AND(NOT(ISERROR(VLOOKUP(AF12,MonsterTable!$A:$B,MATCH(MonsterTable!$B$1,MonsterTable!$A$1:$B$1,0),0))),OR(ISBLANK(AH12),ISBLANK(AI12))),#N/A,
IFERROR(VLOOKUP(AF12,MonsterTable!$A:$B,MATCH(MonsterTable!$B$1,MonsterTable!$A$1:$B$1,0),0),
IF(OR(NOT(ISBLANK(AH12)),ISBLANK(AI12)),#N/A,
IF(AF12="empty","empty",
VLOOKUP(AF12,MonsterGroupTable!$A:$A,1,0)))))))</f>
        <v/>
      </c>
      <c r="AN12" s="2" t="str">
        <f>IF(AND(ISBLANK(AM12),OR(NOT(ISBLANK(AO12)),NOT(ISBLANK(AP12)))),#N/A,
IF(ISBLANK(AM12),"",
IF(AND(NOT(ISERROR(VLOOKUP(AM12,MonsterTable!$A:$B,MATCH(MonsterTable!$B$1,MonsterTable!$A$1:$B$1,0),0))),OR(ISBLANK(AO12),ISBLANK(AP12))),#N/A,
IFERROR(VLOOKUP(AM12,MonsterTable!$A:$B,MATCH(MonsterTable!$B$1,MonsterTable!$A$1:$B$1,0),0),
IF(OR(NOT(ISBLANK(AO12)),ISBLANK(AP12)),#N/A,
IF(AM12="empty","empty",
VLOOKUP(AM12,MonsterGroupTable!$A:$A,1,0)))))))</f>
        <v/>
      </c>
      <c r="AU12" s="2" t="str">
        <f>IF(AND(ISBLANK(AT12),OR(NOT(ISBLANK(AV12)),NOT(ISBLANK(AW12)))),#N/A,
IF(ISBLANK(AT12),"",
IF(AND(NOT(ISERROR(VLOOKUP(AT12,MonsterTable!$A:$B,MATCH(MonsterTable!$B$1,MonsterTable!$A$1:$B$1,0),0))),OR(ISBLANK(AV12),ISBLANK(AW12))),#N/A,
IFERROR(VLOOKUP(AT12,MonsterTable!$A:$B,MATCH(MonsterTable!$B$1,MonsterTable!$A$1:$B$1,0),0),
IF(OR(NOT(ISBLANK(AV12)),ISBLANK(AW12)),#N/A,
IF(AT12="empty","empty",
VLOOKUP(AT12,MonsterGroupTable!$A:$A,1,0)))))))</f>
        <v/>
      </c>
      <c r="BB12" s="2" t="str">
        <f>IF(AND(ISBLANK(BA12),OR(NOT(ISBLANK(BC12)),NOT(ISBLANK(BD12)))),#N/A,
IF(ISBLANK(BA12),"",
IF(AND(NOT(ISERROR(VLOOKUP(BA12,MonsterTable!$A:$B,MATCH(MonsterTable!$B$1,MonsterTable!$A$1:$B$1,0),0))),OR(ISBLANK(BC12),ISBLANK(BD12))),#N/A,
IFERROR(VLOOKUP(BA12,MonsterTable!$A:$B,MATCH(MonsterTable!$B$1,MonsterTable!$A$1:$B$1,0),0),
IF(OR(NOT(ISBLANK(BC12)),ISBLANK(BD12)),#N/A,
IF(BA12="empty","empty",
VLOOKUP(BA12,MonsterGroupTable!$A:$A,1,0)))))))</f>
        <v/>
      </c>
      <c r="BI12" s="2" t="str">
        <f>IF(AND(ISBLANK(BH12),OR(NOT(ISBLANK(BJ12)),NOT(ISBLANK(BK12)))),#N/A,
IF(ISBLANK(BH12),"",
IF(AND(NOT(ISERROR(VLOOKUP(BH12,MonsterTable!$A:$B,MATCH(MonsterTable!$B$1,MonsterTable!$A$1:$B$1,0),0))),OR(ISBLANK(BJ12),ISBLANK(BK12))),#N/A,
IFERROR(VLOOKUP(BH12,MonsterTable!$A:$B,MATCH(MonsterTable!$B$1,MonsterTable!$A$1:$B$1,0),0),
IF(OR(NOT(ISBLANK(BJ12)),ISBLANK(BK12)),#N/A,
IF(BH12="empty","empty",
VLOOKUP(BH12,MonsterGroupTable!$A:$A,1,0)))))))</f>
        <v/>
      </c>
      <c r="BP12" s="2" t="str">
        <f>IF(AND(ISBLANK(BO12),OR(NOT(ISBLANK(BQ12)),NOT(ISBLANK(BR12)))),#N/A,
IF(ISBLANK(BO12),"",
IF(AND(NOT(ISERROR(VLOOKUP(BO12,MonsterTable!$A:$B,MATCH(MonsterTable!$B$1,MonsterTable!$A$1:$B$1,0),0))),OR(ISBLANK(BQ12),ISBLANK(BR12))),#N/A,
IFERROR(VLOOKUP(BO12,MonsterTable!$A:$B,MATCH(MonsterTable!$B$1,MonsterTable!$A$1:$B$1,0),0),
IF(OR(NOT(ISBLANK(BQ12)),ISBLANK(BR12)),#N/A,
IF(BO12="empty","empty",
VLOOKUP(BO12,MonsterGroupTable!$A:$A,1,0)))))))</f>
        <v/>
      </c>
    </row>
    <row r="13" spans="1:73">
      <c r="A13" t="s">
        <v>311</v>
      </c>
      <c r="C13" t="str">
        <f t="shared" si="0"/>
        <v>24,5,0.2,0,35,5,0.2,0</v>
      </c>
      <c r="D13" s="1" t="s">
        <v>299</v>
      </c>
      <c r="E13" s="2">
        <f>IF(AND(ISBLANK(D13),OR(NOT(ISBLANK(F13)),NOT(ISBLANK(G13)))),#N/A,
IF(ISBLANK(D13),"",
IF(AND(NOT(ISERROR(VLOOKUP(D13,MonsterTable!$A:$B,MATCH(MonsterTable!$B$1,MonsterTable!$A$1:$B$1,0),0))),OR(ISBLANK(F13),ISBLANK(G13))),#N/A,
IFERROR(VLOOKUP(D13,MonsterTable!$A:$B,MATCH(MonsterTable!$B$1,MonsterTable!$A$1:$B$1,0),0),
IF(OR(NOT(ISBLANK(F13)),ISBLANK(G13)),#N/A,
IF(D13="empty","empty",
VLOOKUP(D13,MonsterGroupTable!$A:$A,1,0)))))))</f>
        <v>24</v>
      </c>
      <c r="F13">
        <v>5</v>
      </c>
      <c r="G13">
        <v>0.2</v>
      </c>
      <c r="H13">
        <v>0</v>
      </c>
      <c r="K13" s="1" t="s">
        <v>309</v>
      </c>
      <c r="L13" s="2">
        <f>IF(AND(ISBLANK(K13),OR(NOT(ISBLANK(M13)),NOT(ISBLANK(N13)))),#N/A,
IF(ISBLANK(K13),"",
IF(AND(NOT(ISERROR(VLOOKUP(K13,MonsterTable!$A:$B,MATCH(MonsterTable!$B$1,MonsterTable!$A$1:$B$1,0),0))),OR(ISBLANK(M13),ISBLANK(N13))),#N/A,
IFERROR(VLOOKUP(K13,MonsterTable!$A:$B,MATCH(MonsterTable!$B$1,MonsterTable!$A$1:$B$1,0),0),
IF(OR(NOT(ISBLANK(M13)),ISBLANK(N13)),#N/A,
IF(K13="empty","empty",
VLOOKUP(K13,MonsterGroupTable!$A:$A,1,0)))))))</f>
        <v>35</v>
      </c>
      <c r="M13">
        <v>5</v>
      </c>
      <c r="N13">
        <v>0.2</v>
      </c>
      <c r="O13">
        <v>0</v>
      </c>
      <c r="S13" s="2" t="str">
        <f>IF(AND(ISBLANK(R13),OR(NOT(ISBLANK(T13)),NOT(ISBLANK(U13)))),#N/A,
IF(ISBLANK(R13),"",
IF(AND(NOT(ISERROR(VLOOKUP(R13,MonsterTable!$A:$B,MATCH(MonsterTable!$B$1,MonsterTable!$A$1:$B$1,0),0))),OR(ISBLANK(T13),ISBLANK(U13))),#N/A,
IFERROR(VLOOKUP(R13,MonsterTable!$A:$B,MATCH(MonsterTable!$B$1,MonsterTable!$A$1:$B$1,0),0),
IF(OR(NOT(ISBLANK(T13)),ISBLANK(U13)),#N/A,
IF(R13="empty","empty",
VLOOKUP(R13,MonsterGroupTable!$A:$A,1,0)))))))</f>
        <v/>
      </c>
      <c r="Z13" s="2" t="str">
        <f>IF(AND(ISBLANK(Y13),OR(NOT(ISBLANK(AA13)),NOT(ISBLANK(AB13)))),#N/A,
IF(ISBLANK(Y13),"",
IF(AND(NOT(ISERROR(VLOOKUP(Y13,MonsterTable!$A:$B,MATCH(MonsterTable!$B$1,MonsterTable!$A$1:$B$1,0),0))),OR(ISBLANK(AA13),ISBLANK(AB13))),#N/A,
IFERROR(VLOOKUP(Y13,MonsterTable!$A:$B,MATCH(MonsterTable!$B$1,MonsterTable!$A$1:$B$1,0),0),
IF(OR(NOT(ISBLANK(AA13)),ISBLANK(AB13)),#N/A,
IF(Y13="empty","empty",
VLOOKUP(Y13,MonsterGroupTable!$A:$A,1,0)))))))</f>
        <v/>
      </c>
      <c r="AG13" s="2" t="str">
        <f>IF(AND(ISBLANK(AF13),OR(NOT(ISBLANK(AH13)),NOT(ISBLANK(AI13)))),#N/A,
IF(ISBLANK(AF13),"",
IF(AND(NOT(ISERROR(VLOOKUP(AF13,MonsterTable!$A:$B,MATCH(MonsterTable!$B$1,MonsterTable!$A$1:$B$1,0),0))),OR(ISBLANK(AH13),ISBLANK(AI13))),#N/A,
IFERROR(VLOOKUP(AF13,MonsterTable!$A:$B,MATCH(MonsterTable!$B$1,MonsterTable!$A$1:$B$1,0),0),
IF(OR(NOT(ISBLANK(AH13)),ISBLANK(AI13)),#N/A,
IF(AF13="empty","empty",
VLOOKUP(AF13,MonsterGroupTable!$A:$A,1,0)))))))</f>
        <v/>
      </c>
      <c r="AN13" s="2" t="str">
        <f>IF(AND(ISBLANK(AM13),OR(NOT(ISBLANK(AO13)),NOT(ISBLANK(AP13)))),#N/A,
IF(ISBLANK(AM13),"",
IF(AND(NOT(ISERROR(VLOOKUP(AM13,MonsterTable!$A:$B,MATCH(MonsterTable!$B$1,MonsterTable!$A$1:$B$1,0),0))),OR(ISBLANK(AO13),ISBLANK(AP13))),#N/A,
IFERROR(VLOOKUP(AM13,MonsterTable!$A:$B,MATCH(MonsterTable!$B$1,MonsterTable!$A$1:$B$1,0),0),
IF(OR(NOT(ISBLANK(AO13)),ISBLANK(AP13)),#N/A,
IF(AM13="empty","empty",
VLOOKUP(AM13,MonsterGroupTable!$A:$A,1,0)))))))</f>
        <v/>
      </c>
      <c r="AU13" s="2" t="str">
        <f>IF(AND(ISBLANK(AT13),OR(NOT(ISBLANK(AV13)),NOT(ISBLANK(AW13)))),#N/A,
IF(ISBLANK(AT13),"",
IF(AND(NOT(ISERROR(VLOOKUP(AT13,MonsterTable!$A:$B,MATCH(MonsterTable!$B$1,MonsterTable!$A$1:$B$1,0),0))),OR(ISBLANK(AV13),ISBLANK(AW13))),#N/A,
IFERROR(VLOOKUP(AT13,MonsterTable!$A:$B,MATCH(MonsterTable!$B$1,MonsterTable!$A$1:$B$1,0),0),
IF(OR(NOT(ISBLANK(AV13)),ISBLANK(AW13)),#N/A,
IF(AT13="empty","empty",
VLOOKUP(AT13,MonsterGroupTable!$A:$A,1,0)))))))</f>
        <v/>
      </c>
      <c r="BB13" s="2" t="str">
        <f>IF(AND(ISBLANK(BA13),OR(NOT(ISBLANK(BC13)),NOT(ISBLANK(BD13)))),#N/A,
IF(ISBLANK(BA13),"",
IF(AND(NOT(ISERROR(VLOOKUP(BA13,MonsterTable!$A:$B,MATCH(MonsterTable!$B$1,MonsterTable!$A$1:$B$1,0),0))),OR(ISBLANK(BC13),ISBLANK(BD13))),#N/A,
IFERROR(VLOOKUP(BA13,MonsterTable!$A:$B,MATCH(MonsterTable!$B$1,MonsterTable!$A$1:$B$1,0),0),
IF(OR(NOT(ISBLANK(BC13)),ISBLANK(BD13)),#N/A,
IF(BA13="empty","empty",
VLOOKUP(BA13,MonsterGroupTable!$A:$A,1,0)))))))</f>
        <v/>
      </c>
      <c r="BI13" s="2" t="str">
        <f>IF(AND(ISBLANK(BH13),OR(NOT(ISBLANK(BJ13)),NOT(ISBLANK(BK13)))),#N/A,
IF(ISBLANK(BH13),"",
IF(AND(NOT(ISERROR(VLOOKUP(BH13,MonsterTable!$A:$B,MATCH(MonsterTable!$B$1,MonsterTable!$A$1:$B$1,0),0))),OR(ISBLANK(BJ13),ISBLANK(BK13))),#N/A,
IFERROR(VLOOKUP(BH13,MonsterTable!$A:$B,MATCH(MonsterTable!$B$1,MonsterTable!$A$1:$B$1,0),0),
IF(OR(NOT(ISBLANK(BJ13)),ISBLANK(BK13)),#N/A,
IF(BH13="empty","empty",
VLOOKUP(BH13,MonsterGroupTable!$A:$A,1,0)))))))</f>
        <v/>
      </c>
      <c r="BP13" s="2" t="str">
        <f>IF(AND(ISBLANK(BO13),OR(NOT(ISBLANK(BQ13)),NOT(ISBLANK(BR13)))),#N/A,
IF(ISBLANK(BO13),"",
IF(AND(NOT(ISERROR(VLOOKUP(BO13,MonsterTable!$A:$B,MATCH(MonsterTable!$B$1,MonsterTable!$A$1:$B$1,0),0))),OR(ISBLANK(BQ13),ISBLANK(BR13))),#N/A,
IFERROR(VLOOKUP(BO13,MonsterTable!$A:$B,MATCH(MonsterTable!$B$1,MonsterTable!$A$1:$B$1,0),0),
IF(OR(NOT(ISBLANK(BQ13)),ISBLANK(BR13)),#N/A,
IF(BO13="empty","empty",
VLOOKUP(BO13,MonsterGroupTable!$A:$A,1,0)))))))</f>
        <v/>
      </c>
    </row>
    <row r="14" spans="1:73">
      <c r="A14" t="s">
        <v>312</v>
      </c>
      <c r="C14" t="str">
        <f t="shared" si="0"/>
        <v>20,5,0.2,0,29,5,0.2,0</v>
      </c>
      <c r="D14" s="1" t="s">
        <v>295</v>
      </c>
      <c r="E14" s="2">
        <f>IF(AND(ISBLANK(D14),OR(NOT(ISBLANK(F14)),NOT(ISBLANK(G14)))),#N/A,
IF(ISBLANK(D14),"",
IF(AND(NOT(ISERROR(VLOOKUP(D14,MonsterTable!$A:$B,MATCH(MonsterTable!$B$1,MonsterTable!$A$1:$B$1,0),0))),OR(ISBLANK(F14),ISBLANK(G14))),#N/A,
IFERROR(VLOOKUP(D14,MonsterTable!$A:$B,MATCH(MonsterTable!$B$1,MonsterTable!$A$1:$B$1,0),0),
IF(OR(NOT(ISBLANK(F14)),ISBLANK(G14)),#N/A,
IF(D14="empty","empty",
VLOOKUP(D14,MonsterGroupTable!$A:$A,1,0)))))))</f>
        <v>20</v>
      </c>
      <c r="F14">
        <v>5</v>
      </c>
      <c r="G14">
        <v>0.2</v>
      </c>
      <c r="H14">
        <v>0</v>
      </c>
      <c r="K14" s="1" t="s">
        <v>354</v>
      </c>
      <c r="L14" s="2">
        <f>IF(AND(ISBLANK(K14),OR(NOT(ISBLANK(M14)),NOT(ISBLANK(N14)))),#N/A,
IF(ISBLANK(K14),"",
IF(AND(NOT(ISERROR(VLOOKUP(K14,MonsterTable!$A:$B,MATCH(MonsterTable!$B$1,MonsterTable!$A$1:$B$1,0),0))),OR(ISBLANK(M14),ISBLANK(N14))),#N/A,
IFERROR(VLOOKUP(K14,MonsterTable!$A:$B,MATCH(MonsterTable!$B$1,MonsterTable!$A$1:$B$1,0),0),
IF(OR(NOT(ISBLANK(M14)),ISBLANK(N14)),#N/A,
IF(K14="empty","empty",
VLOOKUP(K14,MonsterGroupTable!$A:$A,1,0)))))))</f>
        <v>29</v>
      </c>
      <c r="M14">
        <v>5</v>
      </c>
      <c r="N14">
        <v>0.2</v>
      </c>
      <c r="O14">
        <v>0</v>
      </c>
      <c r="S14" s="2" t="str">
        <f>IF(AND(ISBLANK(R14),OR(NOT(ISBLANK(T14)),NOT(ISBLANK(U14)))),#N/A,
IF(ISBLANK(R14),"",
IF(AND(NOT(ISERROR(VLOOKUP(R14,MonsterTable!$A:$B,MATCH(MonsterTable!$B$1,MonsterTable!$A$1:$B$1,0),0))),OR(ISBLANK(T14),ISBLANK(U14))),#N/A,
IFERROR(VLOOKUP(R14,MonsterTable!$A:$B,MATCH(MonsterTable!$B$1,MonsterTable!$A$1:$B$1,0),0),
IF(OR(NOT(ISBLANK(T14)),ISBLANK(U14)),#N/A,
IF(R14="empty","empty",
VLOOKUP(R14,MonsterGroupTable!$A:$A,1,0)))))))</f>
        <v/>
      </c>
      <c r="Z14" s="2" t="str">
        <f>IF(AND(ISBLANK(Y14),OR(NOT(ISBLANK(AA14)),NOT(ISBLANK(AB14)))),#N/A,
IF(ISBLANK(Y14),"",
IF(AND(NOT(ISERROR(VLOOKUP(Y14,MonsterTable!$A:$B,MATCH(MonsterTable!$B$1,MonsterTable!$A$1:$B$1,0),0))),OR(ISBLANK(AA14),ISBLANK(AB14))),#N/A,
IFERROR(VLOOKUP(Y14,MonsterTable!$A:$B,MATCH(MonsterTable!$B$1,MonsterTable!$A$1:$B$1,0),0),
IF(OR(NOT(ISBLANK(AA14)),ISBLANK(AB14)),#N/A,
IF(Y14="empty","empty",
VLOOKUP(Y14,MonsterGroupTable!$A:$A,1,0)))))))</f>
        <v/>
      </c>
      <c r="AG14" s="2" t="str">
        <f>IF(AND(ISBLANK(AF14),OR(NOT(ISBLANK(AH14)),NOT(ISBLANK(AI14)))),#N/A,
IF(ISBLANK(AF14),"",
IF(AND(NOT(ISERROR(VLOOKUP(AF14,MonsterTable!$A:$B,MATCH(MonsterTable!$B$1,MonsterTable!$A$1:$B$1,0),0))),OR(ISBLANK(AH14),ISBLANK(AI14))),#N/A,
IFERROR(VLOOKUP(AF14,MonsterTable!$A:$B,MATCH(MonsterTable!$B$1,MonsterTable!$A$1:$B$1,0),0),
IF(OR(NOT(ISBLANK(AH14)),ISBLANK(AI14)),#N/A,
IF(AF14="empty","empty",
VLOOKUP(AF14,MonsterGroupTable!$A:$A,1,0)))))))</f>
        <v/>
      </c>
      <c r="AN14" s="2" t="str">
        <f>IF(AND(ISBLANK(AM14),OR(NOT(ISBLANK(AO14)),NOT(ISBLANK(AP14)))),#N/A,
IF(ISBLANK(AM14),"",
IF(AND(NOT(ISERROR(VLOOKUP(AM14,MonsterTable!$A:$B,MATCH(MonsterTable!$B$1,MonsterTable!$A$1:$B$1,0),0))),OR(ISBLANK(AO14),ISBLANK(AP14))),#N/A,
IFERROR(VLOOKUP(AM14,MonsterTable!$A:$B,MATCH(MonsterTable!$B$1,MonsterTable!$A$1:$B$1,0),0),
IF(OR(NOT(ISBLANK(AO14)),ISBLANK(AP14)),#N/A,
IF(AM14="empty","empty",
VLOOKUP(AM14,MonsterGroupTable!$A:$A,1,0)))))))</f>
        <v/>
      </c>
      <c r="AU14" s="2" t="str">
        <f>IF(AND(ISBLANK(AT14),OR(NOT(ISBLANK(AV14)),NOT(ISBLANK(AW14)))),#N/A,
IF(ISBLANK(AT14),"",
IF(AND(NOT(ISERROR(VLOOKUP(AT14,MonsterTable!$A:$B,MATCH(MonsterTable!$B$1,MonsterTable!$A$1:$B$1,0),0))),OR(ISBLANK(AV14),ISBLANK(AW14))),#N/A,
IFERROR(VLOOKUP(AT14,MonsterTable!$A:$B,MATCH(MonsterTable!$B$1,MonsterTable!$A$1:$B$1,0),0),
IF(OR(NOT(ISBLANK(AV14)),ISBLANK(AW14)),#N/A,
IF(AT14="empty","empty",
VLOOKUP(AT14,MonsterGroupTable!$A:$A,1,0)))))))</f>
        <v/>
      </c>
      <c r="BB14" s="2" t="str">
        <f>IF(AND(ISBLANK(BA14),OR(NOT(ISBLANK(BC14)),NOT(ISBLANK(BD14)))),#N/A,
IF(ISBLANK(BA14),"",
IF(AND(NOT(ISERROR(VLOOKUP(BA14,MonsterTable!$A:$B,MATCH(MonsterTable!$B$1,MonsterTable!$A$1:$B$1,0),0))),OR(ISBLANK(BC14),ISBLANK(BD14))),#N/A,
IFERROR(VLOOKUP(BA14,MonsterTable!$A:$B,MATCH(MonsterTable!$B$1,MonsterTable!$A$1:$B$1,0),0),
IF(OR(NOT(ISBLANK(BC14)),ISBLANK(BD14)),#N/A,
IF(BA14="empty","empty",
VLOOKUP(BA14,MonsterGroupTable!$A:$A,1,0)))))))</f>
        <v/>
      </c>
      <c r="BI14" s="2" t="str">
        <f>IF(AND(ISBLANK(BH14),OR(NOT(ISBLANK(BJ14)),NOT(ISBLANK(BK14)))),#N/A,
IF(ISBLANK(BH14),"",
IF(AND(NOT(ISERROR(VLOOKUP(BH14,MonsterTable!$A:$B,MATCH(MonsterTable!$B$1,MonsterTable!$A$1:$B$1,0),0))),OR(ISBLANK(BJ14),ISBLANK(BK14))),#N/A,
IFERROR(VLOOKUP(BH14,MonsterTable!$A:$B,MATCH(MonsterTable!$B$1,MonsterTable!$A$1:$B$1,0),0),
IF(OR(NOT(ISBLANK(BJ14)),ISBLANK(BK14)),#N/A,
IF(BH14="empty","empty",
VLOOKUP(BH14,MonsterGroupTable!$A:$A,1,0)))))))</f>
        <v/>
      </c>
      <c r="BP14" s="2" t="str">
        <f>IF(AND(ISBLANK(BO14),OR(NOT(ISBLANK(BQ14)),NOT(ISBLANK(BR14)))),#N/A,
IF(ISBLANK(BO14),"",
IF(AND(NOT(ISERROR(VLOOKUP(BO14,MonsterTable!$A:$B,MATCH(MonsterTable!$B$1,MonsterTable!$A$1:$B$1,0),0))),OR(ISBLANK(BQ14),ISBLANK(BR14))),#N/A,
IFERROR(VLOOKUP(BO14,MonsterTable!$A:$B,MATCH(MonsterTable!$B$1,MonsterTable!$A$1:$B$1,0),0),
IF(OR(NOT(ISBLANK(BQ14)),ISBLANK(BR14)),#N/A,
IF(BO14="empty","empty",
VLOOKUP(BO14,MonsterGroupTable!$A:$A,1,0)))))))</f>
        <v/>
      </c>
    </row>
    <row r="15" spans="1:73">
      <c r="A15" t="s">
        <v>313</v>
      </c>
      <c r="C15" t="str">
        <f t="shared" si="0"/>
        <v>16,5,0.2,0,27,5,0.2,0</v>
      </c>
      <c r="D15" s="1" t="s">
        <v>291</v>
      </c>
      <c r="E15" s="2">
        <f>IF(AND(ISBLANK(D15),OR(NOT(ISBLANK(F15)),NOT(ISBLANK(G15)))),#N/A,
IF(ISBLANK(D15),"",
IF(AND(NOT(ISERROR(VLOOKUP(D15,MonsterTable!$A:$B,MATCH(MonsterTable!$B$1,MonsterTable!$A$1:$B$1,0),0))),OR(ISBLANK(F15),ISBLANK(G15))),#N/A,
IFERROR(VLOOKUP(D15,MonsterTable!$A:$B,MATCH(MonsterTable!$B$1,MonsterTable!$A$1:$B$1,0),0),
IF(OR(NOT(ISBLANK(F15)),ISBLANK(G15)),#N/A,
IF(D15="empty","empty",
VLOOKUP(D15,MonsterGroupTable!$A:$A,1,0)))))))</f>
        <v>16</v>
      </c>
      <c r="F15">
        <v>5</v>
      </c>
      <c r="G15">
        <v>0.2</v>
      </c>
      <c r="H15">
        <v>0</v>
      </c>
      <c r="K15" s="1" t="s">
        <v>302</v>
      </c>
      <c r="L15" s="2">
        <f>IF(AND(ISBLANK(K15),OR(NOT(ISBLANK(M15)),NOT(ISBLANK(N15)))),#N/A,
IF(ISBLANK(K15),"",
IF(AND(NOT(ISERROR(VLOOKUP(K15,MonsterTable!$A:$B,MATCH(MonsterTable!$B$1,MonsterTable!$A$1:$B$1,0),0))),OR(ISBLANK(M15),ISBLANK(N15))),#N/A,
IFERROR(VLOOKUP(K15,MonsterTable!$A:$B,MATCH(MonsterTable!$B$1,MonsterTable!$A$1:$B$1,0),0),
IF(OR(NOT(ISBLANK(M15)),ISBLANK(N15)),#N/A,
IF(K15="empty","empty",
VLOOKUP(K15,MonsterGroupTable!$A:$A,1,0)))))))</f>
        <v>27</v>
      </c>
      <c r="M15">
        <v>5</v>
      </c>
      <c r="N15">
        <v>0.2</v>
      </c>
      <c r="O15">
        <v>0</v>
      </c>
      <c r="S15" s="2" t="str">
        <f>IF(AND(ISBLANK(R15),OR(NOT(ISBLANK(T15)),NOT(ISBLANK(U15)))),#N/A,
IF(ISBLANK(R15),"",
IF(AND(NOT(ISERROR(VLOOKUP(R15,MonsterTable!$A:$B,MATCH(MonsterTable!$B$1,MonsterTable!$A$1:$B$1,0),0))),OR(ISBLANK(T15),ISBLANK(U15))),#N/A,
IFERROR(VLOOKUP(R15,MonsterTable!$A:$B,MATCH(MonsterTable!$B$1,MonsterTable!$A$1:$B$1,0),0),
IF(OR(NOT(ISBLANK(T15)),ISBLANK(U15)),#N/A,
IF(R15="empty","empty",
VLOOKUP(R15,MonsterGroupTable!$A:$A,1,0)))))))</f>
        <v/>
      </c>
      <c r="Z15" s="2" t="str">
        <f>IF(AND(ISBLANK(Y15),OR(NOT(ISBLANK(AA15)),NOT(ISBLANK(AB15)))),#N/A,
IF(ISBLANK(Y15),"",
IF(AND(NOT(ISERROR(VLOOKUP(Y15,MonsterTable!$A:$B,MATCH(MonsterTable!$B$1,MonsterTable!$A$1:$B$1,0),0))),OR(ISBLANK(AA15),ISBLANK(AB15))),#N/A,
IFERROR(VLOOKUP(Y15,MonsterTable!$A:$B,MATCH(MonsterTable!$B$1,MonsterTable!$A$1:$B$1,0),0),
IF(OR(NOT(ISBLANK(AA15)),ISBLANK(AB15)),#N/A,
IF(Y15="empty","empty",
VLOOKUP(Y15,MonsterGroupTable!$A:$A,1,0)))))))</f>
        <v/>
      </c>
      <c r="AG15" s="2" t="str">
        <f>IF(AND(ISBLANK(AF15),OR(NOT(ISBLANK(AH15)),NOT(ISBLANK(AI15)))),#N/A,
IF(ISBLANK(AF15),"",
IF(AND(NOT(ISERROR(VLOOKUP(AF15,MonsterTable!$A:$B,MATCH(MonsterTable!$B$1,MonsterTable!$A$1:$B$1,0),0))),OR(ISBLANK(AH15),ISBLANK(AI15))),#N/A,
IFERROR(VLOOKUP(AF15,MonsterTable!$A:$B,MATCH(MonsterTable!$B$1,MonsterTable!$A$1:$B$1,0),0),
IF(OR(NOT(ISBLANK(AH15)),ISBLANK(AI15)),#N/A,
IF(AF15="empty","empty",
VLOOKUP(AF15,MonsterGroupTable!$A:$A,1,0)))))))</f>
        <v/>
      </c>
      <c r="AN15" s="2" t="str">
        <f>IF(AND(ISBLANK(AM15),OR(NOT(ISBLANK(AO15)),NOT(ISBLANK(AP15)))),#N/A,
IF(ISBLANK(AM15),"",
IF(AND(NOT(ISERROR(VLOOKUP(AM15,MonsterTable!$A:$B,MATCH(MonsterTable!$B$1,MonsterTable!$A$1:$B$1,0),0))),OR(ISBLANK(AO15),ISBLANK(AP15))),#N/A,
IFERROR(VLOOKUP(AM15,MonsterTable!$A:$B,MATCH(MonsterTable!$B$1,MonsterTable!$A$1:$B$1,0),0),
IF(OR(NOT(ISBLANK(AO15)),ISBLANK(AP15)),#N/A,
IF(AM15="empty","empty",
VLOOKUP(AM15,MonsterGroupTable!$A:$A,1,0)))))))</f>
        <v/>
      </c>
      <c r="AU15" s="2" t="str">
        <f>IF(AND(ISBLANK(AT15),OR(NOT(ISBLANK(AV15)),NOT(ISBLANK(AW15)))),#N/A,
IF(ISBLANK(AT15),"",
IF(AND(NOT(ISERROR(VLOOKUP(AT15,MonsterTable!$A:$B,MATCH(MonsterTable!$B$1,MonsterTable!$A$1:$B$1,0),0))),OR(ISBLANK(AV15),ISBLANK(AW15))),#N/A,
IFERROR(VLOOKUP(AT15,MonsterTable!$A:$B,MATCH(MonsterTable!$B$1,MonsterTable!$A$1:$B$1,0),0),
IF(OR(NOT(ISBLANK(AV15)),ISBLANK(AW15)),#N/A,
IF(AT15="empty","empty",
VLOOKUP(AT15,MonsterGroupTable!$A:$A,1,0)))))))</f>
        <v/>
      </c>
      <c r="BB15" s="2" t="str">
        <f>IF(AND(ISBLANK(BA15),OR(NOT(ISBLANK(BC15)),NOT(ISBLANK(BD15)))),#N/A,
IF(ISBLANK(BA15),"",
IF(AND(NOT(ISERROR(VLOOKUP(BA15,MonsterTable!$A:$B,MATCH(MonsterTable!$B$1,MonsterTable!$A$1:$B$1,0),0))),OR(ISBLANK(BC15),ISBLANK(BD15))),#N/A,
IFERROR(VLOOKUP(BA15,MonsterTable!$A:$B,MATCH(MonsterTable!$B$1,MonsterTable!$A$1:$B$1,0),0),
IF(OR(NOT(ISBLANK(BC15)),ISBLANK(BD15)),#N/A,
IF(BA15="empty","empty",
VLOOKUP(BA15,MonsterGroupTable!$A:$A,1,0)))))))</f>
        <v/>
      </c>
      <c r="BI15" s="2" t="str">
        <f>IF(AND(ISBLANK(BH15),OR(NOT(ISBLANK(BJ15)),NOT(ISBLANK(BK15)))),#N/A,
IF(ISBLANK(BH15),"",
IF(AND(NOT(ISERROR(VLOOKUP(BH15,MonsterTable!$A:$B,MATCH(MonsterTable!$B$1,MonsterTable!$A$1:$B$1,0),0))),OR(ISBLANK(BJ15),ISBLANK(BK15))),#N/A,
IFERROR(VLOOKUP(BH15,MonsterTable!$A:$B,MATCH(MonsterTable!$B$1,MonsterTable!$A$1:$B$1,0),0),
IF(OR(NOT(ISBLANK(BJ15)),ISBLANK(BK15)),#N/A,
IF(BH15="empty","empty",
VLOOKUP(BH15,MonsterGroupTable!$A:$A,1,0)))))))</f>
        <v/>
      </c>
      <c r="BP15" s="2" t="str">
        <f>IF(AND(ISBLANK(BO15),OR(NOT(ISBLANK(BQ15)),NOT(ISBLANK(BR15)))),#N/A,
IF(ISBLANK(BO15),"",
IF(AND(NOT(ISERROR(VLOOKUP(BO15,MonsterTable!$A:$B,MATCH(MonsterTable!$B$1,MonsterTable!$A$1:$B$1,0),0))),OR(ISBLANK(BQ15),ISBLANK(BR15))),#N/A,
IFERROR(VLOOKUP(BO15,MonsterTable!$A:$B,MATCH(MonsterTable!$B$1,MonsterTable!$A$1:$B$1,0),0),
IF(OR(NOT(ISBLANK(BQ15)),ISBLANK(BR15)),#N/A,
IF(BO15="empty","empty",
VLOOKUP(BO15,MonsterGroupTable!$A:$A,1,0)))))))</f>
        <v/>
      </c>
    </row>
    <row r="16" spans="1:73">
      <c r="A16" t="s">
        <v>314</v>
      </c>
      <c r="C16" t="str">
        <f t="shared" si="0"/>
        <v>15,5,0.2,0,32,5,0.2,0</v>
      </c>
      <c r="D16" s="1" t="s">
        <v>290</v>
      </c>
      <c r="E16" s="2">
        <f>IF(AND(ISBLANK(D16),OR(NOT(ISBLANK(F16)),NOT(ISBLANK(G16)))),#N/A,
IF(ISBLANK(D16),"",
IF(AND(NOT(ISERROR(VLOOKUP(D16,MonsterTable!$A:$B,MATCH(MonsterTable!$B$1,MonsterTable!$A$1:$B$1,0),0))),OR(ISBLANK(F16),ISBLANK(G16))),#N/A,
IFERROR(VLOOKUP(D16,MonsterTable!$A:$B,MATCH(MonsterTable!$B$1,MonsterTable!$A$1:$B$1,0),0),
IF(OR(NOT(ISBLANK(F16)),ISBLANK(G16)),#N/A,
IF(D16="empty","empty",
VLOOKUP(D16,MonsterGroupTable!$A:$A,1,0)))))))</f>
        <v>15</v>
      </c>
      <c r="F16">
        <v>5</v>
      </c>
      <c r="G16">
        <v>0.2</v>
      </c>
      <c r="H16">
        <v>0</v>
      </c>
      <c r="K16" s="1" t="s">
        <v>306</v>
      </c>
      <c r="L16" s="2">
        <f>IF(AND(ISBLANK(K16),OR(NOT(ISBLANK(M16)),NOT(ISBLANK(N16)))),#N/A,
IF(ISBLANK(K16),"",
IF(AND(NOT(ISERROR(VLOOKUP(K16,MonsterTable!$A:$B,MATCH(MonsterTable!$B$1,MonsterTable!$A$1:$B$1,0),0))),OR(ISBLANK(M16),ISBLANK(N16))),#N/A,
IFERROR(VLOOKUP(K16,MonsterTable!$A:$B,MATCH(MonsterTable!$B$1,MonsterTable!$A$1:$B$1,0),0),
IF(OR(NOT(ISBLANK(M16)),ISBLANK(N16)),#N/A,
IF(K16="empty","empty",
VLOOKUP(K16,MonsterGroupTable!$A:$A,1,0)))))))</f>
        <v>32</v>
      </c>
      <c r="M16">
        <v>5</v>
      </c>
      <c r="N16">
        <v>0.2</v>
      </c>
      <c r="O16">
        <v>0</v>
      </c>
      <c r="S16" s="2" t="str">
        <f>IF(AND(ISBLANK(R16),OR(NOT(ISBLANK(T16)),NOT(ISBLANK(U16)))),#N/A,
IF(ISBLANK(R16),"",
IF(AND(NOT(ISERROR(VLOOKUP(R16,MonsterTable!$A:$B,MATCH(MonsterTable!$B$1,MonsterTable!$A$1:$B$1,0),0))),OR(ISBLANK(T16),ISBLANK(U16))),#N/A,
IFERROR(VLOOKUP(R16,MonsterTable!$A:$B,MATCH(MonsterTable!$B$1,MonsterTable!$A$1:$B$1,0),0),
IF(OR(NOT(ISBLANK(T16)),ISBLANK(U16)),#N/A,
IF(R16="empty","empty",
VLOOKUP(R16,MonsterGroupTable!$A:$A,1,0)))))))</f>
        <v/>
      </c>
      <c r="Z16" s="2" t="str">
        <f>IF(AND(ISBLANK(Y16),OR(NOT(ISBLANK(AA16)),NOT(ISBLANK(AB16)))),#N/A,
IF(ISBLANK(Y16),"",
IF(AND(NOT(ISERROR(VLOOKUP(Y16,MonsterTable!$A:$B,MATCH(MonsterTable!$B$1,MonsterTable!$A$1:$B$1,0),0))),OR(ISBLANK(AA16),ISBLANK(AB16))),#N/A,
IFERROR(VLOOKUP(Y16,MonsterTable!$A:$B,MATCH(MonsterTable!$B$1,MonsterTable!$A$1:$B$1,0),0),
IF(OR(NOT(ISBLANK(AA16)),ISBLANK(AB16)),#N/A,
IF(Y16="empty","empty",
VLOOKUP(Y16,MonsterGroupTable!$A:$A,1,0)))))))</f>
        <v/>
      </c>
      <c r="AG16" s="2" t="str">
        <f>IF(AND(ISBLANK(AF16),OR(NOT(ISBLANK(AH16)),NOT(ISBLANK(AI16)))),#N/A,
IF(ISBLANK(AF16),"",
IF(AND(NOT(ISERROR(VLOOKUP(AF16,MonsterTable!$A:$B,MATCH(MonsterTable!$B$1,MonsterTable!$A$1:$B$1,0),0))),OR(ISBLANK(AH16),ISBLANK(AI16))),#N/A,
IFERROR(VLOOKUP(AF16,MonsterTable!$A:$B,MATCH(MonsterTable!$B$1,MonsterTable!$A$1:$B$1,0),0),
IF(OR(NOT(ISBLANK(AH16)),ISBLANK(AI16)),#N/A,
IF(AF16="empty","empty",
VLOOKUP(AF16,MonsterGroupTable!$A:$A,1,0)))))))</f>
        <v/>
      </c>
      <c r="AN16" s="2" t="str">
        <f>IF(AND(ISBLANK(AM16),OR(NOT(ISBLANK(AO16)),NOT(ISBLANK(AP16)))),#N/A,
IF(ISBLANK(AM16),"",
IF(AND(NOT(ISERROR(VLOOKUP(AM16,MonsterTable!$A:$B,MATCH(MonsterTable!$B$1,MonsterTable!$A$1:$B$1,0),0))),OR(ISBLANK(AO16),ISBLANK(AP16))),#N/A,
IFERROR(VLOOKUP(AM16,MonsterTable!$A:$B,MATCH(MonsterTable!$B$1,MonsterTable!$A$1:$B$1,0),0),
IF(OR(NOT(ISBLANK(AO16)),ISBLANK(AP16)),#N/A,
IF(AM16="empty","empty",
VLOOKUP(AM16,MonsterGroupTable!$A:$A,1,0)))))))</f>
        <v/>
      </c>
      <c r="AU16" s="2" t="str">
        <f>IF(AND(ISBLANK(AT16),OR(NOT(ISBLANK(AV16)),NOT(ISBLANK(AW16)))),#N/A,
IF(ISBLANK(AT16),"",
IF(AND(NOT(ISERROR(VLOOKUP(AT16,MonsterTable!$A:$B,MATCH(MonsterTable!$B$1,MonsterTable!$A$1:$B$1,0),0))),OR(ISBLANK(AV16),ISBLANK(AW16))),#N/A,
IFERROR(VLOOKUP(AT16,MonsterTable!$A:$B,MATCH(MonsterTable!$B$1,MonsterTable!$A$1:$B$1,0),0),
IF(OR(NOT(ISBLANK(AV16)),ISBLANK(AW16)),#N/A,
IF(AT16="empty","empty",
VLOOKUP(AT16,MonsterGroupTable!$A:$A,1,0)))))))</f>
        <v/>
      </c>
      <c r="BB16" s="2" t="str">
        <f>IF(AND(ISBLANK(BA16),OR(NOT(ISBLANK(BC16)),NOT(ISBLANK(BD16)))),#N/A,
IF(ISBLANK(BA16),"",
IF(AND(NOT(ISERROR(VLOOKUP(BA16,MonsterTable!$A:$B,MATCH(MonsterTable!$B$1,MonsterTable!$A$1:$B$1,0),0))),OR(ISBLANK(BC16),ISBLANK(BD16))),#N/A,
IFERROR(VLOOKUP(BA16,MonsterTable!$A:$B,MATCH(MonsterTable!$B$1,MonsterTable!$A$1:$B$1,0),0),
IF(OR(NOT(ISBLANK(BC16)),ISBLANK(BD16)),#N/A,
IF(BA16="empty","empty",
VLOOKUP(BA16,MonsterGroupTable!$A:$A,1,0)))))))</f>
        <v/>
      </c>
      <c r="BI16" s="2" t="str">
        <f>IF(AND(ISBLANK(BH16),OR(NOT(ISBLANK(BJ16)),NOT(ISBLANK(BK16)))),#N/A,
IF(ISBLANK(BH16),"",
IF(AND(NOT(ISERROR(VLOOKUP(BH16,MonsterTable!$A:$B,MATCH(MonsterTable!$B$1,MonsterTable!$A$1:$B$1,0),0))),OR(ISBLANK(BJ16),ISBLANK(BK16))),#N/A,
IFERROR(VLOOKUP(BH16,MonsterTable!$A:$B,MATCH(MonsterTable!$B$1,MonsterTable!$A$1:$B$1,0),0),
IF(OR(NOT(ISBLANK(BJ16)),ISBLANK(BK16)),#N/A,
IF(BH16="empty","empty",
VLOOKUP(BH16,MonsterGroupTable!$A:$A,1,0)))))))</f>
        <v/>
      </c>
      <c r="BP16" s="2" t="str">
        <f>IF(AND(ISBLANK(BO16),OR(NOT(ISBLANK(BQ16)),NOT(ISBLANK(BR16)))),#N/A,
IF(ISBLANK(BO16),"",
IF(AND(NOT(ISERROR(VLOOKUP(BO16,MonsterTable!$A:$B,MATCH(MonsterTable!$B$1,MonsterTable!$A$1:$B$1,0),0))),OR(ISBLANK(BQ16),ISBLANK(BR16))),#N/A,
IFERROR(VLOOKUP(BO16,MonsterTable!$A:$B,MATCH(MonsterTable!$B$1,MonsterTable!$A$1:$B$1,0),0),
IF(OR(NOT(ISBLANK(BQ16)),ISBLANK(BR16)),#N/A,
IF(BO16="empty","empty",
VLOOKUP(BO16,MonsterGroupTable!$A:$A,1,0)))))))</f>
        <v/>
      </c>
    </row>
    <row r="17" spans="1:68">
      <c r="A17" t="s">
        <v>315</v>
      </c>
      <c r="C17" t="str">
        <f t="shared" si="0"/>
        <v>13,5,0.2,0,14,5,0.2,0</v>
      </c>
      <c r="D17" s="1" t="s">
        <v>31</v>
      </c>
      <c r="E17" s="2">
        <f>IF(AND(ISBLANK(D17),OR(NOT(ISBLANK(F17)),NOT(ISBLANK(G17)))),#N/A,
IF(ISBLANK(D17),"",
IF(AND(NOT(ISERROR(VLOOKUP(D17,MonsterTable!$A:$B,MATCH(MonsterTable!$B$1,MonsterTable!$A$1:$B$1,0),0))),OR(ISBLANK(F17),ISBLANK(G17))),#N/A,
IFERROR(VLOOKUP(D17,MonsterTable!$A:$B,MATCH(MonsterTable!$B$1,MonsterTable!$A$1:$B$1,0),0),
IF(OR(NOT(ISBLANK(F17)),ISBLANK(G17)),#N/A,
IF(D17="empty","empty",
VLOOKUP(D17,MonsterGroupTable!$A:$A,1,0)))))))</f>
        <v>13</v>
      </c>
      <c r="F17">
        <v>5</v>
      </c>
      <c r="G17">
        <v>0.2</v>
      </c>
      <c r="H17">
        <v>0</v>
      </c>
      <c r="K17" s="1" t="s">
        <v>32</v>
      </c>
      <c r="L17" s="2">
        <f>IF(AND(ISBLANK(K17),OR(NOT(ISBLANK(M17)),NOT(ISBLANK(N17)))),#N/A,
IF(ISBLANK(K17),"",
IF(AND(NOT(ISERROR(VLOOKUP(K17,MonsterTable!$A:$B,MATCH(MonsterTable!$B$1,MonsterTable!$A$1:$B$1,0),0))),OR(ISBLANK(M17),ISBLANK(N17))),#N/A,
IFERROR(VLOOKUP(K17,MonsterTable!$A:$B,MATCH(MonsterTable!$B$1,MonsterTable!$A$1:$B$1,0),0),
IF(OR(NOT(ISBLANK(M17)),ISBLANK(N17)),#N/A,
IF(K17="empty","empty",
VLOOKUP(K17,MonsterGroupTable!$A:$A,1,0)))))))</f>
        <v>14</v>
      </c>
      <c r="M17">
        <v>5</v>
      </c>
      <c r="N17">
        <v>0.2</v>
      </c>
      <c r="O17">
        <v>0</v>
      </c>
      <c r="S17" s="2" t="str">
        <f>IF(AND(ISBLANK(R17),OR(NOT(ISBLANK(T17)),NOT(ISBLANK(U17)))),#N/A,
IF(ISBLANK(R17),"",
IF(AND(NOT(ISERROR(VLOOKUP(R17,MonsterTable!$A:$B,MATCH(MonsterTable!$B$1,MonsterTable!$A$1:$B$1,0),0))),OR(ISBLANK(T17),ISBLANK(U17))),#N/A,
IFERROR(VLOOKUP(R17,MonsterTable!$A:$B,MATCH(MonsterTable!$B$1,MonsterTable!$A$1:$B$1,0),0),
IF(OR(NOT(ISBLANK(T17)),ISBLANK(U17)),#N/A,
IF(R17="empty","empty",
VLOOKUP(R17,MonsterGroupTable!$A:$A,1,0)))))))</f>
        <v/>
      </c>
      <c r="Z17" s="2" t="str">
        <f>IF(AND(ISBLANK(Y17),OR(NOT(ISBLANK(AA17)),NOT(ISBLANK(AB17)))),#N/A,
IF(ISBLANK(Y17),"",
IF(AND(NOT(ISERROR(VLOOKUP(Y17,MonsterTable!$A:$B,MATCH(MonsterTable!$B$1,MonsterTable!$A$1:$B$1,0),0))),OR(ISBLANK(AA17),ISBLANK(AB17))),#N/A,
IFERROR(VLOOKUP(Y17,MonsterTable!$A:$B,MATCH(MonsterTable!$B$1,MonsterTable!$A$1:$B$1,0),0),
IF(OR(NOT(ISBLANK(AA17)),ISBLANK(AB17)),#N/A,
IF(Y17="empty","empty",
VLOOKUP(Y17,MonsterGroupTable!$A:$A,1,0)))))))</f>
        <v/>
      </c>
      <c r="AG17" s="2" t="str">
        <f>IF(AND(ISBLANK(AF17),OR(NOT(ISBLANK(AH17)),NOT(ISBLANK(AI17)))),#N/A,
IF(ISBLANK(AF17),"",
IF(AND(NOT(ISERROR(VLOOKUP(AF17,MonsterTable!$A:$B,MATCH(MonsterTable!$B$1,MonsterTable!$A$1:$B$1,0),0))),OR(ISBLANK(AH17),ISBLANK(AI17))),#N/A,
IFERROR(VLOOKUP(AF17,MonsterTable!$A:$B,MATCH(MonsterTable!$B$1,MonsterTable!$A$1:$B$1,0),0),
IF(OR(NOT(ISBLANK(AH17)),ISBLANK(AI17)),#N/A,
IF(AF17="empty","empty",
VLOOKUP(AF17,MonsterGroupTable!$A:$A,1,0)))))))</f>
        <v/>
      </c>
      <c r="AN17" s="2" t="str">
        <f>IF(AND(ISBLANK(AM17),OR(NOT(ISBLANK(AO17)),NOT(ISBLANK(AP17)))),#N/A,
IF(ISBLANK(AM17),"",
IF(AND(NOT(ISERROR(VLOOKUP(AM17,MonsterTable!$A:$B,MATCH(MonsterTable!$B$1,MonsterTable!$A$1:$B$1,0),0))),OR(ISBLANK(AO17),ISBLANK(AP17))),#N/A,
IFERROR(VLOOKUP(AM17,MonsterTable!$A:$B,MATCH(MonsterTable!$B$1,MonsterTable!$A$1:$B$1,0),0),
IF(OR(NOT(ISBLANK(AO17)),ISBLANK(AP17)),#N/A,
IF(AM17="empty","empty",
VLOOKUP(AM17,MonsterGroupTable!$A:$A,1,0)))))))</f>
        <v/>
      </c>
      <c r="AU17" s="2" t="str">
        <f>IF(AND(ISBLANK(AT17),OR(NOT(ISBLANK(AV17)),NOT(ISBLANK(AW17)))),#N/A,
IF(ISBLANK(AT17),"",
IF(AND(NOT(ISERROR(VLOOKUP(AT17,MonsterTable!$A:$B,MATCH(MonsterTable!$B$1,MonsterTable!$A$1:$B$1,0),0))),OR(ISBLANK(AV17),ISBLANK(AW17))),#N/A,
IFERROR(VLOOKUP(AT17,MonsterTable!$A:$B,MATCH(MonsterTable!$B$1,MonsterTable!$A$1:$B$1,0),0),
IF(OR(NOT(ISBLANK(AV17)),ISBLANK(AW17)),#N/A,
IF(AT17="empty","empty",
VLOOKUP(AT17,MonsterGroupTable!$A:$A,1,0)))))))</f>
        <v/>
      </c>
      <c r="BB17" s="2" t="str">
        <f>IF(AND(ISBLANK(BA17),OR(NOT(ISBLANK(BC17)),NOT(ISBLANK(BD17)))),#N/A,
IF(ISBLANK(BA17),"",
IF(AND(NOT(ISERROR(VLOOKUP(BA17,MonsterTable!$A:$B,MATCH(MonsterTable!$B$1,MonsterTable!$A$1:$B$1,0),0))),OR(ISBLANK(BC17),ISBLANK(BD17))),#N/A,
IFERROR(VLOOKUP(BA17,MonsterTable!$A:$B,MATCH(MonsterTable!$B$1,MonsterTable!$A$1:$B$1,0),0),
IF(OR(NOT(ISBLANK(BC17)),ISBLANK(BD17)),#N/A,
IF(BA17="empty","empty",
VLOOKUP(BA17,MonsterGroupTable!$A:$A,1,0)))))))</f>
        <v/>
      </c>
      <c r="BI17" s="2" t="str">
        <f>IF(AND(ISBLANK(BH17),OR(NOT(ISBLANK(BJ17)),NOT(ISBLANK(BK17)))),#N/A,
IF(ISBLANK(BH17),"",
IF(AND(NOT(ISERROR(VLOOKUP(BH17,MonsterTable!$A:$B,MATCH(MonsterTable!$B$1,MonsterTable!$A$1:$B$1,0),0))),OR(ISBLANK(BJ17),ISBLANK(BK17))),#N/A,
IFERROR(VLOOKUP(BH17,MonsterTable!$A:$B,MATCH(MonsterTable!$B$1,MonsterTable!$A$1:$B$1,0),0),
IF(OR(NOT(ISBLANK(BJ17)),ISBLANK(BK17)),#N/A,
IF(BH17="empty","empty",
VLOOKUP(BH17,MonsterGroupTable!$A:$A,1,0)))))))</f>
        <v/>
      </c>
      <c r="BP17" s="2" t="str">
        <f>IF(AND(ISBLANK(BO17),OR(NOT(ISBLANK(BQ17)),NOT(ISBLANK(BR17)))),#N/A,
IF(ISBLANK(BO17),"",
IF(AND(NOT(ISERROR(VLOOKUP(BO17,MonsterTable!$A:$B,MATCH(MonsterTable!$B$1,MonsterTable!$A$1:$B$1,0),0))),OR(ISBLANK(BQ17),ISBLANK(BR17))),#N/A,
IFERROR(VLOOKUP(BO17,MonsterTable!$A:$B,MATCH(MonsterTable!$B$1,MonsterTable!$A$1:$B$1,0),0),
IF(OR(NOT(ISBLANK(BQ17)),ISBLANK(BR17)),#N/A,
IF(BO17="empty","empty",
VLOOKUP(BO17,MonsterGroupTable!$A:$A,1,0)))))))</f>
        <v/>
      </c>
    </row>
    <row r="18" spans="1:68">
      <c r="A18" t="s">
        <v>316</v>
      </c>
      <c r="C18" t="str">
        <f t="shared" si="0"/>
        <v>21,5,0.2,0,28,5,0.2,0</v>
      </c>
      <c r="D18" s="1" t="s">
        <v>296</v>
      </c>
      <c r="E18" s="2">
        <f>IF(AND(ISBLANK(D18),OR(NOT(ISBLANK(F18)),NOT(ISBLANK(G18)))),#N/A,
IF(ISBLANK(D18),"",
IF(AND(NOT(ISERROR(VLOOKUP(D18,MonsterTable!$A:$B,MATCH(MonsterTable!$B$1,MonsterTable!$A$1:$B$1,0),0))),OR(ISBLANK(F18),ISBLANK(G18))),#N/A,
IFERROR(VLOOKUP(D18,MonsterTable!$A:$B,MATCH(MonsterTable!$B$1,MonsterTable!$A$1:$B$1,0),0),
IF(OR(NOT(ISBLANK(F18)),ISBLANK(G18)),#N/A,
IF(D18="empty","empty",
VLOOKUP(D18,MonsterGroupTable!$A:$A,1,0)))))))</f>
        <v>21</v>
      </c>
      <c r="F18">
        <v>5</v>
      </c>
      <c r="G18">
        <v>0.2</v>
      </c>
      <c r="H18">
        <v>0</v>
      </c>
      <c r="K18" s="1" t="s">
        <v>303</v>
      </c>
      <c r="L18" s="2">
        <f>IF(AND(ISBLANK(K18),OR(NOT(ISBLANK(M18)),NOT(ISBLANK(N18)))),#N/A,
IF(ISBLANK(K18),"",
IF(AND(NOT(ISERROR(VLOOKUP(K18,MonsterTable!$A:$B,MATCH(MonsterTable!$B$1,MonsterTable!$A$1:$B$1,0),0))),OR(ISBLANK(M18),ISBLANK(N18))),#N/A,
IFERROR(VLOOKUP(K18,MonsterTable!$A:$B,MATCH(MonsterTable!$B$1,MonsterTable!$A$1:$B$1,0),0),
IF(OR(NOT(ISBLANK(M18)),ISBLANK(N18)),#N/A,
IF(K18="empty","empty",
VLOOKUP(K18,MonsterGroupTable!$A:$A,1,0)))))))</f>
        <v>28</v>
      </c>
      <c r="M18">
        <v>5</v>
      </c>
      <c r="N18">
        <v>0.2</v>
      </c>
      <c r="O18">
        <v>0</v>
      </c>
      <c r="S18" s="2" t="str">
        <f>IF(AND(ISBLANK(R18),OR(NOT(ISBLANK(T18)),NOT(ISBLANK(U18)))),#N/A,
IF(ISBLANK(R18),"",
IF(AND(NOT(ISERROR(VLOOKUP(R18,MonsterTable!$A:$B,MATCH(MonsterTable!$B$1,MonsterTable!$A$1:$B$1,0),0))),OR(ISBLANK(T18),ISBLANK(U18))),#N/A,
IFERROR(VLOOKUP(R18,MonsterTable!$A:$B,MATCH(MonsterTable!$B$1,MonsterTable!$A$1:$B$1,0),0),
IF(OR(NOT(ISBLANK(T18)),ISBLANK(U18)),#N/A,
IF(R18="empty","empty",
VLOOKUP(R18,MonsterGroupTable!$A:$A,1,0)))))))</f>
        <v/>
      </c>
      <c r="Z18" s="2" t="str">
        <f>IF(AND(ISBLANK(Y18),OR(NOT(ISBLANK(AA18)),NOT(ISBLANK(AB18)))),#N/A,
IF(ISBLANK(Y18),"",
IF(AND(NOT(ISERROR(VLOOKUP(Y18,MonsterTable!$A:$B,MATCH(MonsterTable!$B$1,MonsterTable!$A$1:$B$1,0),0))),OR(ISBLANK(AA18),ISBLANK(AB18))),#N/A,
IFERROR(VLOOKUP(Y18,MonsterTable!$A:$B,MATCH(MonsterTable!$B$1,MonsterTable!$A$1:$B$1,0),0),
IF(OR(NOT(ISBLANK(AA18)),ISBLANK(AB18)),#N/A,
IF(Y18="empty","empty",
VLOOKUP(Y18,MonsterGroupTable!$A:$A,1,0)))))))</f>
        <v/>
      </c>
      <c r="AG18" s="2" t="str">
        <f>IF(AND(ISBLANK(AF18),OR(NOT(ISBLANK(AH18)),NOT(ISBLANK(AI18)))),#N/A,
IF(ISBLANK(AF18),"",
IF(AND(NOT(ISERROR(VLOOKUP(AF18,MonsterTable!$A:$B,MATCH(MonsterTable!$B$1,MonsterTable!$A$1:$B$1,0),0))),OR(ISBLANK(AH18),ISBLANK(AI18))),#N/A,
IFERROR(VLOOKUP(AF18,MonsterTable!$A:$B,MATCH(MonsterTable!$B$1,MonsterTable!$A$1:$B$1,0),0),
IF(OR(NOT(ISBLANK(AH18)),ISBLANK(AI18)),#N/A,
IF(AF18="empty","empty",
VLOOKUP(AF18,MonsterGroupTable!$A:$A,1,0)))))))</f>
        <v/>
      </c>
      <c r="AN18" s="2" t="str">
        <f>IF(AND(ISBLANK(AM18),OR(NOT(ISBLANK(AO18)),NOT(ISBLANK(AP18)))),#N/A,
IF(ISBLANK(AM18),"",
IF(AND(NOT(ISERROR(VLOOKUP(AM18,MonsterTable!$A:$B,MATCH(MonsterTable!$B$1,MonsterTable!$A$1:$B$1,0),0))),OR(ISBLANK(AO18),ISBLANK(AP18))),#N/A,
IFERROR(VLOOKUP(AM18,MonsterTable!$A:$B,MATCH(MonsterTable!$B$1,MonsterTable!$A$1:$B$1,0),0),
IF(OR(NOT(ISBLANK(AO18)),ISBLANK(AP18)),#N/A,
IF(AM18="empty","empty",
VLOOKUP(AM18,MonsterGroupTable!$A:$A,1,0)))))))</f>
        <v/>
      </c>
      <c r="AU18" s="2" t="str">
        <f>IF(AND(ISBLANK(AT18),OR(NOT(ISBLANK(AV18)),NOT(ISBLANK(AW18)))),#N/A,
IF(ISBLANK(AT18),"",
IF(AND(NOT(ISERROR(VLOOKUP(AT18,MonsterTable!$A:$B,MATCH(MonsterTable!$B$1,MonsterTable!$A$1:$B$1,0),0))),OR(ISBLANK(AV18),ISBLANK(AW18))),#N/A,
IFERROR(VLOOKUP(AT18,MonsterTable!$A:$B,MATCH(MonsterTable!$B$1,MonsterTable!$A$1:$B$1,0),0),
IF(OR(NOT(ISBLANK(AV18)),ISBLANK(AW18)),#N/A,
IF(AT18="empty","empty",
VLOOKUP(AT18,MonsterGroupTable!$A:$A,1,0)))))))</f>
        <v/>
      </c>
      <c r="BB18" s="2" t="str">
        <f>IF(AND(ISBLANK(BA18),OR(NOT(ISBLANK(BC18)),NOT(ISBLANK(BD18)))),#N/A,
IF(ISBLANK(BA18),"",
IF(AND(NOT(ISERROR(VLOOKUP(BA18,MonsterTable!$A:$B,MATCH(MonsterTable!$B$1,MonsterTable!$A$1:$B$1,0),0))),OR(ISBLANK(BC18),ISBLANK(BD18))),#N/A,
IFERROR(VLOOKUP(BA18,MonsterTable!$A:$B,MATCH(MonsterTable!$B$1,MonsterTable!$A$1:$B$1,0),0),
IF(OR(NOT(ISBLANK(BC18)),ISBLANK(BD18)),#N/A,
IF(BA18="empty","empty",
VLOOKUP(BA18,MonsterGroupTable!$A:$A,1,0)))))))</f>
        <v/>
      </c>
      <c r="BI18" s="2" t="str">
        <f>IF(AND(ISBLANK(BH18),OR(NOT(ISBLANK(BJ18)),NOT(ISBLANK(BK18)))),#N/A,
IF(ISBLANK(BH18),"",
IF(AND(NOT(ISERROR(VLOOKUP(BH18,MonsterTable!$A:$B,MATCH(MonsterTable!$B$1,MonsterTable!$A$1:$B$1,0),0))),OR(ISBLANK(BJ18),ISBLANK(BK18))),#N/A,
IFERROR(VLOOKUP(BH18,MonsterTable!$A:$B,MATCH(MonsterTable!$B$1,MonsterTable!$A$1:$B$1,0),0),
IF(OR(NOT(ISBLANK(BJ18)),ISBLANK(BK18)),#N/A,
IF(BH18="empty","empty",
VLOOKUP(BH18,MonsterGroupTable!$A:$A,1,0)))))))</f>
        <v/>
      </c>
      <c r="BP18" s="2" t="str">
        <f>IF(AND(ISBLANK(BO18),OR(NOT(ISBLANK(BQ18)),NOT(ISBLANK(BR18)))),#N/A,
IF(ISBLANK(BO18),"",
IF(AND(NOT(ISERROR(VLOOKUP(BO18,MonsterTable!$A:$B,MATCH(MonsterTable!$B$1,MonsterTable!$A$1:$B$1,0),0))),OR(ISBLANK(BQ18),ISBLANK(BR18))),#N/A,
IFERROR(VLOOKUP(BO18,MonsterTable!$A:$B,MATCH(MonsterTable!$B$1,MonsterTable!$A$1:$B$1,0),0),
IF(OR(NOT(ISBLANK(BQ18)),ISBLANK(BR18)),#N/A,
IF(BO18="empty","empty",
VLOOKUP(BO18,MonsterGroupTable!$A:$A,1,0)))))))</f>
        <v/>
      </c>
    </row>
    <row r="19" spans="1:68">
      <c r="A19" t="s">
        <v>317</v>
      </c>
      <c r="C19" t="str">
        <f t="shared" si="0"/>
        <v>25,5,0.2,0,30,5,0.2,0</v>
      </c>
      <c r="D19" s="1" t="s">
        <v>300</v>
      </c>
      <c r="E19" s="2">
        <f>IF(AND(ISBLANK(D19),OR(NOT(ISBLANK(F19)),NOT(ISBLANK(G19)))),#N/A,
IF(ISBLANK(D19),"",
IF(AND(NOT(ISERROR(VLOOKUP(D19,MonsterTable!$A:$B,MATCH(MonsterTable!$B$1,MonsterTable!$A$1:$B$1,0),0))),OR(ISBLANK(F19),ISBLANK(G19))),#N/A,
IFERROR(VLOOKUP(D19,MonsterTable!$A:$B,MATCH(MonsterTable!$B$1,MonsterTable!$A$1:$B$1,0),0),
IF(OR(NOT(ISBLANK(F19)),ISBLANK(G19)),#N/A,
IF(D19="empty","empty",
VLOOKUP(D19,MonsterGroupTable!$A:$A,1,0)))))))</f>
        <v>25</v>
      </c>
      <c r="F19">
        <v>5</v>
      </c>
      <c r="G19">
        <v>0.2</v>
      </c>
      <c r="H19">
        <v>0</v>
      </c>
      <c r="K19" s="1" t="s">
        <v>304</v>
      </c>
      <c r="L19" s="2">
        <f>IF(AND(ISBLANK(K19),OR(NOT(ISBLANK(M19)),NOT(ISBLANK(N19)))),#N/A,
IF(ISBLANK(K19),"",
IF(AND(NOT(ISERROR(VLOOKUP(K19,MonsterTable!$A:$B,MATCH(MonsterTable!$B$1,MonsterTable!$A$1:$B$1,0),0))),OR(ISBLANK(M19),ISBLANK(N19))),#N/A,
IFERROR(VLOOKUP(K19,MonsterTable!$A:$B,MATCH(MonsterTable!$B$1,MonsterTable!$A$1:$B$1,0),0),
IF(OR(NOT(ISBLANK(M19)),ISBLANK(N19)),#N/A,
IF(K19="empty","empty",
VLOOKUP(K19,MonsterGroupTable!$A:$A,1,0)))))))</f>
        <v>30</v>
      </c>
      <c r="M19">
        <v>5</v>
      </c>
      <c r="N19">
        <v>0.2</v>
      </c>
      <c r="O19">
        <v>0</v>
      </c>
      <c r="S19" s="2" t="str">
        <f>IF(AND(ISBLANK(R19),OR(NOT(ISBLANK(T19)),NOT(ISBLANK(U19)))),#N/A,
IF(ISBLANK(R19),"",
IF(AND(NOT(ISERROR(VLOOKUP(R19,MonsterTable!$A:$B,MATCH(MonsterTable!$B$1,MonsterTable!$A$1:$B$1,0),0))),OR(ISBLANK(T19),ISBLANK(U19))),#N/A,
IFERROR(VLOOKUP(R19,MonsterTable!$A:$B,MATCH(MonsterTable!$B$1,MonsterTable!$A$1:$B$1,0),0),
IF(OR(NOT(ISBLANK(T19)),ISBLANK(U19)),#N/A,
IF(R19="empty","empty",
VLOOKUP(R19,MonsterGroupTable!$A:$A,1,0)))))))</f>
        <v/>
      </c>
      <c r="Z19" s="2" t="str">
        <f>IF(AND(ISBLANK(Y19),OR(NOT(ISBLANK(AA19)),NOT(ISBLANK(AB19)))),#N/A,
IF(ISBLANK(Y19),"",
IF(AND(NOT(ISERROR(VLOOKUP(Y19,MonsterTable!$A:$B,MATCH(MonsterTable!$B$1,MonsterTable!$A$1:$B$1,0),0))),OR(ISBLANK(AA19),ISBLANK(AB19))),#N/A,
IFERROR(VLOOKUP(Y19,MonsterTable!$A:$B,MATCH(MonsterTable!$B$1,MonsterTable!$A$1:$B$1,0),0),
IF(OR(NOT(ISBLANK(AA19)),ISBLANK(AB19)),#N/A,
IF(Y19="empty","empty",
VLOOKUP(Y19,MonsterGroupTable!$A:$A,1,0)))))))</f>
        <v/>
      </c>
      <c r="AG19" s="2" t="str">
        <f>IF(AND(ISBLANK(AF19),OR(NOT(ISBLANK(AH19)),NOT(ISBLANK(AI19)))),#N/A,
IF(ISBLANK(AF19),"",
IF(AND(NOT(ISERROR(VLOOKUP(AF19,MonsterTable!$A:$B,MATCH(MonsterTable!$B$1,MonsterTable!$A$1:$B$1,0),0))),OR(ISBLANK(AH19),ISBLANK(AI19))),#N/A,
IFERROR(VLOOKUP(AF19,MonsterTable!$A:$B,MATCH(MonsterTable!$B$1,MonsterTable!$A$1:$B$1,0),0),
IF(OR(NOT(ISBLANK(AH19)),ISBLANK(AI19)),#N/A,
IF(AF19="empty","empty",
VLOOKUP(AF19,MonsterGroupTable!$A:$A,1,0)))))))</f>
        <v/>
      </c>
      <c r="AN19" s="2" t="str">
        <f>IF(AND(ISBLANK(AM19),OR(NOT(ISBLANK(AO19)),NOT(ISBLANK(AP19)))),#N/A,
IF(ISBLANK(AM19),"",
IF(AND(NOT(ISERROR(VLOOKUP(AM19,MonsterTable!$A:$B,MATCH(MonsterTable!$B$1,MonsterTable!$A$1:$B$1,0),0))),OR(ISBLANK(AO19),ISBLANK(AP19))),#N/A,
IFERROR(VLOOKUP(AM19,MonsterTable!$A:$B,MATCH(MonsterTable!$B$1,MonsterTable!$A$1:$B$1,0),0),
IF(OR(NOT(ISBLANK(AO19)),ISBLANK(AP19)),#N/A,
IF(AM19="empty","empty",
VLOOKUP(AM19,MonsterGroupTable!$A:$A,1,0)))))))</f>
        <v/>
      </c>
      <c r="AU19" s="2" t="str">
        <f>IF(AND(ISBLANK(AT19),OR(NOT(ISBLANK(AV19)),NOT(ISBLANK(AW19)))),#N/A,
IF(ISBLANK(AT19),"",
IF(AND(NOT(ISERROR(VLOOKUP(AT19,MonsterTable!$A:$B,MATCH(MonsterTable!$B$1,MonsterTable!$A$1:$B$1,0),0))),OR(ISBLANK(AV19),ISBLANK(AW19))),#N/A,
IFERROR(VLOOKUP(AT19,MonsterTable!$A:$B,MATCH(MonsterTable!$B$1,MonsterTable!$A$1:$B$1,0),0),
IF(OR(NOT(ISBLANK(AV19)),ISBLANK(AW19)),#N/A,
IF(AT19="empty","empty",
VLOOKUP(AT19,MonsterGroupTable!$A:$A,1,0)))))))</f>
        <v/>
      </c>
      <c r="BB19" s="2" t="str">
        <f>IF(AND(ISBLANK(BA19),OR(NOT(ISBLANK(BC19)),NOT(ISBLANK(BD19)))),#N/A,
IF(ISBLANK(BA19),"",
IF(AND(NOT(ISERROR(VLOOKUP(BA19,MonsterTable!$A:$B,MATCH(MonsterTable!$B$1,MonsterTable!$A$1:$B$1,0),0))),OR(ISBLANK(BC19),ISBLANK(BD19))),#N/A,
IFERROR(VLOOKUP(BA19,MonsterTable!$A:$B,MATCH(MonsterTable!$B$1,MonsterTable!$A$1:$B$1,0),0),
IF(OR(NOT(ISBLANK(BC19)),ISBLANK(BD19)),#N/A,
IF(BA19="empty","empty",
VLOOKUP(BA19,MonsterGroupTable!$A:$A,1,0)))))))</f>
        <v/>
      </c>
      <c r="BI19" s="2" t="str">
        <f>IF(AND(ISBLANK(BH19),OR(NOT(ISBLANK(BJ19)),NOT(ISBLANK(BK19)))),#N/A,
IF(ISBLANK(BH19),"",
IF(AND(NOT(ISERROR(VLOOKUP(BH19,MonsterTable!$A:$B,MATCH(MonsterTable!$B$1,MonsterTable!$A$1:$B$1,0),0))),OR(ISBLANK(BJ19),ISBLANK(BK19))),#N/A,
IFERROR(VLOOKUP(BH19,MonsterTable!$A:$B,MATCH(MonsterTable!$B$1,MonsterTable!$A$1:$B$1,0),0),
IF(OR(NOT(ISBLANK(BJ19)),ISBLANK(BK19)),#N/A,
IF(BH19="empty","empty",
VLOOKUP(BH19,MonsterGroupTable!$A:$A,1,0)))))))</f>
        <v/>
      </c>
      <c r="BP19" s="2" t="str">
        <f>IF(AND(ISBLANK(BO19),OR(NOT(ISBLANK(BQ19)),NOT(ISBLANK(BR19)))),#N/A,
IF(ISBLANK(BO19),"",
IF(AND(NOT(ISERROR(VLOOKUP(BO19,MonsterTable!$A:$B,MATCH(MonsterTable!$B$1,MonsterTable!$A$1:$B$1,0),0))),OR(ISBLANK(BQ19),ISBLANK(BR19))),#N/A,
IFERROR(VLOOKUP(BO19,MonsterTable!$A:$B,MATCH(MonsterTable!$B$1,MonsterTable!$A$1:$B$1,0),0),
IF(OR(NOT(ISBLANK(BQ19)),ISBLANK(BR19)),#N/A,
IF(BO19="empty","empty",
VLOOKUP(BO19,MonsterGroupTable!$A:$A,1,0)))))))</f>
        <v/>
      </c>
    </row>
    <row r="20" spans="1:68">
      <c r="A20" t="s">
        <v>318</v>
      </c>
      <c r="C20" t="str">
        <f t="shared" si="0"/>
        <v>26,5,0.2,0,31,5,0.2,0</v>
      </c>
      <c r="D20" s="1" t="s">
        <v>301</v>
      </c>
      <c r="E20" s="2">
        <f>IF(AND(ISBLANK(D20),OR(NOT(ISBLANK(F20)),NOT(ISBLANK(G20)))),#N/A,
IF(ISBLANK(D20),"",
IF(AND(NOT(ISERROR(VLOOKUP(D20,MonsterTable!$A:$B,MATCH(MonsterTable!$B$1,MonsterTable!$A$1:$B$1,0),0))),OR(ISBLANK(F20),ISBLANK(G20))),#N/A,
IFERROR(VLOOKUP(D20,MonsterTable!$A:$B,MATCH(MonsterTable!$B$1,MonsterTable!$A$1:$B$1,0),0),
IF(OR(NOT(ISBLANK(F20)),ISBLANK(G20)),#N/A,
IF(D20="empty","empty",
VLOOKUP(D20,MonsterGroupTable!$A:$A,1,0)))))))</f>
        <v>26</v>
      </c>
      <c r="F20">
        <v>5</v>
      </c>
      <c r="G20">
        <v>0.2</v>
      </c>
      <c r="H20">
        <v>0</v>
      </c>
      <c r="K20" s="1" t="s">
        <v>305</v>
      </c>
      <c r="L20" s="2">
        <f>IF(AND(ISBLANK(K20),OR(NOT(ISBLANK(M20)),NOT(ISBLANK(N20)))),#N/A,
IF(ISBLANK(K20),"",
IF(AND(NOT(ISERROR(VLOOKUP(K20,MonsterTable!$A:$B,MATCH(MonsterTable!$B$1,MonsterTable!$A$1:$B$1,0),0))),OR(ISBLANK(M20),ISBLANK(N20))),#N/A,
IFERROR(VLOOKUP(K20,MonsterTable!$A:$B,MATCH(MonsterTable!$B$1,MonsterTable!$A$1:$B$1,0),0),
IF(OR(NOT(ISBLANK(M20)),ISBLANK(N20)),#N/A,
IF(K20="empty","empty",
VLOOKUP(K20,MonsterGroupTable!$A:$A,1,0)))))))</f>
        <v>31</v>
      </c>
      <c r="M20">
        <v>5</v>
      </c>
      <c r="N20">
        <v>0.2</v>
      </c>
      <c r="O20">
        <v>0</v>
      </c>
      <c r="S20" s="2" t="str">
        <f>IF(AND(ISBLANK(R20),OR(NOT(ISBLANK(T20)),NOT(ISBLANK(U20)))),#N/A,
IF(ISBLANK(R20),"",
IF(AND(NOT(ISERROR(VLOOKUP(R20,MonsterTable!$A:$B,MATCH(MonsterTable!$B$1,MonsterTable!$A$1:$B$1,0),0))),OR(ISBLANK(T20),ISBLANK(U20))),#N/A,
IFERROR(VLOOKUP(R20,MonsterTable!$A:$B,MATCH(MonsterTable!$B$1,MonsterTable!$A$1:$B$1,0),0),
IF(OR(NOT(ISBLANK(T20)),ISBLANK(U20)),#N/A,
IF(R20="empty","empty",
VLOOKUP(R20,MonsterGroupTable!$A:$A,1,0)))))))</f>
        <v/>
      </c>
      <c r="Z20" s="2" t="str">
        <f>IF(AND(ISBLANK(Y20),OR(NOT(ISBLANK(AA20)),NOT(ISBLANK(AB20)))),#N/A,
IF(ISBLANK(Y20),"",
IF(AND(NOT(ISERROR(VLOOKUP(Y20,MonsterTable!$A:$B,MATCH(MonsterTable!$B$1,MonsterTable!$A$1:$B$1,0),0))),OR(ISBLANK(AA20),ISBLANK(AB20))),#N/A,
IFERROR(VLOOKUP(Y20,MonsterTable!$A:$B,MATCH(MonsterTable!$B$1,MonsterTable!$A$1:$B$1,0),0),
IF(OR(NOT(ISBLANK(AA20)),ISBLANK(AB20)),#N/A,
IF(Y20="empty","empty",
VLOOKUP(Y20,MonsterGroupTable!$A:$A,1,0)))))))</f>
        <v/>
      </c>
      <c r="AG20" s="2" t="str">
        <f>IF(AND(ISBLANK(AF20),OR(NOT(ISBLANK(AH20)),NOT(ISBLANK(AI20)))),#N/A,
IF(ISBLANK(AF20),"",
IF(AND(NOT(ISERROR(VLOOKUP(AF20,MonsterTable!$A:$B,MATCH(MonsterTable!$B$1,MonsterTable!$A$1:$B$1,0),0))),OR(ISBLANK(AH20),ISBLANK(AI20))),#N/A,
IFERROR(VLOOKUP(AF20,MonsterTable!$A:$B,MATCH(MonsterTable!$B$1,MonsterTable!$A$1:$B$1,0),0),
IF(OR(NOT(ISBLANK(AH20)),ISBLANK(AI20)),#N/A,
IF(AF20="empty","empty",
VLOOKUP(AF20,MonsterGroupTable!$A:$A,1,0)))))))</f>
        <v/>
      </c>
      <c r="AN20" s="2" t="str">
        <f>IF(AND(ISBLANK(AM20),OR(NOT(ISBLANK(AO20)),NOT(ISBLANK(AP20)))),#N/A,
IF(ISBLANK(AM20),"",
IF(AND(NOT(ISERROR(VLOOKUP(AM20,MonsterTable!$A:$B,MATCH(MonsterTable!$B$1,MonsterTable!$A$1:$B$1,0),0))),OR(ISBLANK(AO20),ISBLANK(AP20))),#N/A,
IFERROR(VLOOKUP(AM20,MonsterTable!$A:$B,MATCH(MonsterTable!$B$1,MonsterTable!$A$1:$B$1,0),0),
IF(OR(NOT(ISBLANK(AO20)),ISBLANK(AP20)),#N/A,
IF(AM20="empty","empty",
VLOOKUP(AM20,MonsterGroupTable!$A:$A,1,0)))))))</f>
        <v/>
      </c>
      <c r="AU20" s="2" t="str">
        <f>IF(AND(ISBLANK(AT20),OR(NOT(ISBLANK(AV20)),NOT(ISBLANK(AW20)))),#N/A,
IF(ISBLANK(AT20),"",
IF(AND(NOT(ISERROR(VLOOKUP(AT20,MonsterTable!$A:$B,MATCH(MonsterTable!$B$1,MonsterTable!$A$1:$B$1,0),0))),OR(ISBLANK(AV20),ISBLANK(AW20))),#N/A,
IFERROR(VLOOKUP(AT20,MonsterTable!$A:$B,MATCH(MonsterTable!$B$1,MonsterTable!$A$1:$B$1,0),0),
IF(OR(NOT(ISBLANK(AV20)),ISBLANK(AW20)),#N/A,
IF(AT20="empty","empty",
VLOOKUP(AT20,MonsterGroupTable!$A:$A,1,0)))))))</f>
        <v/>
      </c>
      <c r="BB20" s="2" t="str">
        <f>IF(AND(ISBLANK(BA20),OR(NOT(ISBLANK(BC20)),NOT(ISBLANK(BD20)))),#N/A,
IF(ISBLANK(BA20),"",
IF(AND(NOT(ISERROR(VLOOKUP(BA20,MonsterTable!$A:$B,MATCH(MonsterTable!$B$1,MonsterTable!$A$1:$B$1,0),0))),OR(ISBLANK(BC20),ISBLANK(BD20))),#N/A,
IFERROR(VLOOKUP(BA20,MonsterTable!$A:$B,MATCH(MonsterTable!$B$1,MonsterTable!$A$1:$B$1,0),0),
IF(OR(NOT(ISBLANK(BC20)),ISBLANK(BD20)),#N/A,
IF(BA20="empty","empty",
VLOOKUP(BA20,MonsterGroupTable!$A:$A,1,0)))))))</f>
        <v/>
      </c>
      <c r="BI20" s="2" t="str">
        <f>IF(AND(ISBLANK(BH20),OR(NOT(ISBLANK(BJ20)),NOT(ISBLANK(BK20)))),#N/A,
IF(ISBLANK(BH20),"",
IF(AND(NOT(ISERROR(VLOOKUP(BH20,MonsterTable!$A:$B,MATCH(MonsterTable!$B$1,MonsterTable!$A$1:$B$1,0),0))),OR(ISBLANK(BJ20),ISBLANK(BK20))),#N/A,
IFERROR(VLOOKUP(BH20,MonsterTable!$A:$B,MATCH(MonsterTable!$B$1,MonsterTable!$A$1:$B$1,0),0),
IF(OR(NOT(ISBLANK(BJ20)),ISBLANK(BK20)),#N/A,
IF(BH20="empty","empty",
VLOOKUP(BH20,MonsterGroupTable!$A:$A,1,0)))))))</f>
        <v/>
      </c>
      <c r="BP20" s="2" t="str">
        <f>IF(AND(ISBLANK(BO20),OR(NOT(ISBLANK(BQ20)),NOT(ISBLANK(BR20)))),#N/A,
IF(ISBLANK(BO20),"",
IF(AND(NOT(ISERROR(VLOOKUP(BO20,MonsterTable!$A:$B,MATCH(MonsterTable!$B$1,MonsterTable!$A$1:$B$1,0),0))),OR(ISBLANK(BQ20),ISBLANK(BR20))),#N/A,
IFERROR(VLOOKUP(BO20,MonsterTable!$A:$B,MATCH(MonsterTable!$B$1,MonsterTable!$A$1:$B$1,0),0),
IF(OR(NOT(ISBLANK(BQ20)),ISBLANK(BR20)),#N/A,
IF(BO20="empty","empty",
VLOOKUP(BO20,MonsterGroupTable!$A:$A,1,0)))))))</f>
        <v/>
      </c>
    </row>
    <row r="21" spans="1:68">
      <c r="A21" t="s">
        <v>319</v>
      </c>
      <c r="C21" t="str">
        <f t="shared" si="0"/>
        <v>24,5,0.2,0,36,5,0.2,0</v>
      </c>
      <c r="D21" s="1" t="s">
        <v>299</v>
      </c>
      <c r="E21" s="2">
        <f>IF(AND(ISBLANK(D21),OR(NOT(ISBLANK(F21)),NOT(ISBLANK(G21)))),#N/A,
IF(ISBLANK(D21),"",
IF(AND(NOT(ISERROR(VLOOKUP(D21,MonsterTable!$A:$B,MATCH(MonsterTable!$B$1,MonsterTable!$A$1:$B$1,0),0))),OR(ISBLANK(F21),ISBLANK(G21))),#N/A,
IFERROR(VLOOKUP(D21,MonsterTable!$A:$B,MATCH(MonsterTable!$B$1,MonsterTable!$A$1:$B$1,0),0),
IF(OR(NOT(ISBLANK(F21)),ISBLANK(G21)),#N/A,
IF(D21="empty","empty",
VLOOKUP(D21,MonsterGroupTable!$A:$A,1,0)))))))</f>
        <v>24</v>
      </c>
      <c r="F21">
        <v>5</v>
      </c>
      <c r="G21">
        <v>0.2</v>
      </c>
      <c r="H21">
        <v>0</v>
      </c>
      <c r="K21" s="1" t="s">
        <v>310</v>
      </c>
      <c r="L21" s="2">
        <f>IF(AND(ISBLANK(K21),OR(NOT(ISBLANK(M21)),NOT(ISBLANK(N21)))),#N/A,
IF(ISBLANK(K21),"",
IF(AND(NOT(ISERROR(VLOOKUP(K21,MonsterTable!$A:$B,MATCH(MonsterTable!$B$1,MonsterTable!$A$1:$B$1,0),0))),OR(ISBLANK(M21),ISBLANK(N21))),#N/A,
IFERROR(VLOOKUP(K21,MonsterTable!$A:$B,MATCH(MonsterTable!$B$1,MonsterTable!$A$1:$B$1,0),0),
IF(OR(NOT(ISBLANK(M21)),ISBLANK(N21)),#N/A,
IF(K21="empty","empty",
VLOOKUP(K21,MonsterGroupTable!$A:$A,1,0)))))))</f>
        <v>36</v>
      </c>
      <c r="M21">
        <v>5</v>
      </c>
      <c r="N21">
        <v>0.2</v>
      </c>
      <c r="O21">
        <v>0</v>
      </c>
      <c r="S21" s="2" t="str">
        <f>IF(AND(ISBLANK(R21),OR(NOT(ISBLANK(T21)),NOT(ISBLANK(U21)))),#N/A,
IF(ISBLANK(R21),"",
IF(AND(NOT(ISERROR(VLOOKUP(R21,MonsterTable!$A:$B,MATCH(MonsterTable!$B$1,MonsterTable!$A$1:$B$1,0),0))),OR(ISBLANK(T21),ISBLANK(U21))),#N/A,
IFERROR(VLOOKUP(R21,MonsterTable!$A:$B,MATCH(MonsterTable!$B$1,MonsterTable!$A$1:$B$1,0),0),
IF(OR(NOT(ISBLANK(T21)),ISBLANK(U21)),#N/A,
IF(R21="empty","empty",
VLOOKUP(R21,MonsterGroupTable!$A:$A,1,0)))))))</f>
        <v/>
      </c>
      <c r="Z21" s="2" t="str">
        <f>IF(AND(ISBLANK(Y21),OR(NOT(ISBLANK(AA21)),NOT(ISBLANK(AB21)))),#N/A,
IF(ISBLANK(Y21),"",
IF(AND(NOT(ISERROR(VLOOKUP(Y21,MonsterTable!$A:$B,MATCH(MonsterTable!$B$1,MonsterTable!$A$1:$B$1,0),0))),OR(ISBLANK(AA21),ISBLANK(AB21))),#N/A,
IFERROR(VLOOKUP(Y21,MonsterTable!$A:$B,MATCH(MonsterTable!$B$1,MonsterTable!$A$1:$B$1,0),0),
IF(OR(NOT(ISBLANK(AA21)),ISBLANK(AB21)),#N/A,
IF(Y21="empty","empty",
VLOOKUP(Y21,MonsterGroupTable!$A:$A,1,0)))))))</f>
        <v/>
      </c>
      <c r="AG21" s="2" t="str">
        <f>IF(AND(ISBLANK(AF21),OR(NOT(ISBLANK(AH21)),NOT(ISBLANK(AI21)))),#N/A,
IF(ISBLANK(AF21),"",
IF(AND(NOT(ISERROR(VLOOKUP(AF21,MonsterTable!$A:$B,MATCH(MonsterTable!$B$1,MonsterTable!$A$1:$B$1,0),0))),OR(ISBLANK(AH21),ISBLANK(AI21))),#N/A,
IFERROR(VLOOKUP(AF21,MonsterTable!$A:$B,MATCH(MonsterTable!$B$1,MonsterTable!$A$1:$B$1,0),0),
IF(OR(NOT(ISBLANK(AH21)),ISBLANK(AI21)),#N/A,
IF(AF21="empty","empty",
VLOOKUP(AF21,MonsterGroupTable!$A:$A,1,0)))))))</f>
        <v/>
      </c>
      <c r="AN21" s="2" t="str">
        <f>IF(AND(ISBLANK(AM21),OR(NOT(ISBLANK(AO21)),NOT(ISBLANK(AP21)))),#N/A,
IF(ISBLANK(AM21),"",
IF(AND(NOT(ISERROR(VLOOKUP(AM21,MonsterTable!$A:$B,MATCH(MonsterTable!$B$1,MonsterTable!$A$1:$B$1,0),0))),OR(ISBLANK(AO21),ISBLANK(AP21))),#N/A,
IFERROR(VLOOKUP(AM21,MonsterTable!$A:$B,MATCH(MonsterTable!$B$1,MonsterTable!$A$1:$B$1,0),0),
IF(OR(NOT(ISBLANK(AO21)),ISBLANK(AP21)),#N/A,
IF(AM21="empty","empty",
VLOOKUP(AM21,MonsterGroupTable!$A:$A,1,0)))))))</f>
        <v/>
      </c>
      <c r="AU21" s="2" t="str">
        <f>IF(AND(ISBLANK(AT21),OR(NOT(ISBLANK(AV21)),NOT(ISBLANK(AW21)))),#N/A,
IF(ISBLANK(AT21),"",
IF(AND(NOT(ISERROR(VLOOKUP(AT21,MonsterTable!$A:$B,MATCH(MonsterTable!$B$1,MonsterTable!$A$1:$B$1,0),0))),OR(ISBLANK(AV21),ISBLANK(AW21))),#N/A,
IFERROR(VLOOKUP(AT21,MonsterTable!$A:$B,MATCH(MonsterTable!$B$1,MonsterTable!$A$1:$B$1,0),0),
IF(OR(NOT(ISBLANK(AV21)),ISBLANK(AW21)),#N/A,
IF(AT21="empty","empty",
VLOOKUP(AT21,MonsterGroupTable!$A:$A,1,0)))))))</f>
        <v/>
      </c>
      <c r="BB21" s="2" t="str">
        <f>IF(AND(ISBLANK(BA21),OR(NOT(ISBLANK(BC21)),NOT(ISBLANK(BD21)))),#N/A,
IF(ISBLANK(BA21),"",
IF(AND(NOT(ISERROR(VLOOKUP(BA21,MonsterTable!$A:$B,MATCH(MonsterTable!$B$1,MonsterTable!$A$1:$B$1,0),0))),OR(ISBLANK(BC21),ISBLANK(BD21))),#N/A,
IFERROR(VLOOKUP(BA21,MonsterTable!$A:$B,MATCH(MonsterTable!$B$1,MonsterTable!$A$1:$B$1,0),0),
IF(OR(NOT(ISBLANK(BC21)),ISBLANK(BD21)),#N/A,
IF(BA21="empty","empty",
VLOOKUP(BA21,MonsterGroupTable!$A:$A,1,0)))))))</f>
        <v/>
      </c>
      <c r="BI21" s="2" t="str">
        <f>IF(AND(ISBLANK(BH21),OR(NOT(ISBLANK(BJ21)),NOT(ISBLANK(BK21)))),#N/A,
IF(ISBLANK(BH21),"",
IF(AND(NOT(ISERROR(VLOOKUP(BH21,MonsterTable!$A:$B,MATCH(MonsterTable!$B$1,MonsterTable!$A$1:$B$1,0),0))),OR(ISBLANK(BJ21),ISBLANK(BK21))),#N/A,
IFERROR(VLOOKUP(BH21,MonsterTable!$A:$B,MATCH(MonsterTable!$B$1,MonsterTable!$A$1:$B$1,0),0),
IF(OR(NOT(ISBLANK(BJ21)),ISBLANK(BK21)),#N/A,
IF(BH21="empty","empty",
VLOOKUP(BH21,MonsterGroupTable!$A:$A,1,0)))))))</f>
        <v/>
      </c>
      <c r="BP21" s="2" t="str">
        <f>IF(AND(ISBLANK(BO21),OR(NOT(ISBLANK(BQ21)),NOT(ISBLANK(BR21)))),#N/A,
IF(ISBLANK(BO21),"",
IF(AND(NOT(ISERROR(VLOOKUP(BO21,MonsterTable!$A:$B,MATCH(MonsterTable!$B$1,MonsterTable!$A$1:$B$1,0),0))),OR(ISBLANK(BQ21),ISBLANK(BR21))),#N/A,
IFERROR(VLOOKUP(BO21,MonsterTable!$A:$B,MATCH(MonsterTable!$B$1,MonsterTable!$A$1:$B$1,0),0),
IF(OR(NOT(ISBLANK(BQ21)),ISBLANK(BR21)),#N/A,
IF(BO21="empty","empty",
VLOOKUP(BO21,MonsterGroupTable!$A:$A,1,0)))))))</f>
        <v/>
      </c>
    </row>
    <row r="22" spans="1:68">
      <c r="A22" t="s">
        <v>104</v>
      </c>
      <c r="C22" t="str">
        <f t="shared" si="0"/>
        <v>501,200,0.1,0,501,150,0.07,0</v>
      </c>
      <c r="D22" s="1" t="s">
        <v>12</v>
      </c>
      <c r="E22" s="2">
        <f>IF(AND(ISBLANK(D22),OR(NOT(ISBLANK(F22)),NOT(ISBLANK(G22)))),#N/A,
IF(ISBLANK(D22),"",
IF(AND(NOT(ISERROR(VLOOKUP(D22,MonsterTable!$A:$B,MATCH(MonsterTable!$B$1,MonsterTable!$A$1:$B$1,0),0))),OR(ISBLANK(F22),ISBLANK(G22))),#N/A,
IFERROR(VLOOKUP(D22,MonsterTable!$A:$B,MATCH(MonsterTable!$B$1,MonsterTable!$A$1:$B$1,0),0),
IF(OR(NOT(ISBLANK(F22)),ISBLANK(G22)),#N/A,
IF(D22="empty","empty",
VLOOKUP(D22,MonsterGroupTable!$A:$A,1,0)))))))</f>
        <v>501</v>
      </c>
      <c r="F22">
        <v>200</v>
      </c>
      <c r="G22">
        <v>0.1</v>
      </c>
      <c r="H22">
        <v>0</v>
      </c>
      <c r="K22" s="1" t="s">
        <v>12</v>
      </c>
      <c r="L22" s="2">
        <f>IF(AND(ISBLANK(K22),OR(NOT(ISBLANK(M22)),NOT(ISBLANK(N22)))),#N/A,
IF(ISBLANK(K22),"",
IF(AND(NOT(ISERROR(VLOOKUP(K22,MonsterTable!$A:$B,MATCH(MonsterTable!$B$1,MonsterTable!$A$1:$B$1,0),0))),OR(ISBLANK(M22),ISBLANK(N22))),#N/A,
IFERROR(VLOOKUP(K22,MonsterTable!$A:$B,MATCH(MonsterTable!$B$1,MonsterTable!$A$1:$B$1,0),0),
IF(OR(NOT(ISBLANK(M22)),ISBLANK(N22)),#N/A,
IF(K22="empty","empty",
VLOOKUP(K22,MonsterGroupTable!$A:$A,1,0)))))))</f>
        <v>501</v>
      </c>
      <c r="M22">
        <v>150</v>
      </c>
      <c r="N22">
        <v>7.0000000000000007E-2</v>
      </c>
      <c r="O22">
        <v>0</v>
      </c>
      <c r="S22" s="2" t="str">
        <f>IF(AND(ISBLANK(R22),OR(NOT(ISBLANK(T22)),NOT(ISBLANK(U22)))),#N/A,
IF(ISBLANK(R22),"",
IF(AND(NOT(ISERROR(VLOOKUP(R22,MonsterTable!$A:$B,MATCH(MonsterTable!$B$1,MonsterTable!$A$1:$B$1,0),0))),OR(ISBLANK(T22),ISBLANK(U22))),#N/A,
IFERROR(VLOOKUP(R22,MonsterTable!$A:$B,MATCH(MonsterTable!$B$1,MonsterTable!$A$1:$B$1,0),0),
IF(OR(NOT(ISBLANK(T22)),ISBLANK(U22)),#N/A,
IF(R22="empty","empty",
VLOOKUP(R22,MonsterGroupTable!$A:$A,1,0)))))))</f>
        <v/>
      </c>
      <c r="Z22" s="2" t="str">
        <f>IF(AND(ISBLANK(Y22),OR(NOT(ISBLANK(AA22)),NOT(ISBLANK(AB22)))),#N/A,
IF(ISBLANK(Y22),"",
IF(AND(NOT(ISERROR(VLOOKUP(Y22,MonsterTable!$A:$B,MATCH(MonsterTable!$B$1,MonsterTable!$A$1:$B$1,0),0))),OR(ISBLANK(AA22),ISBLANK(AB22))),#N/A,
IFERROR(VLOOKUP(Y22,MonsterTable!$A:$B,MATCH(MonsterTable!$B$1,MonsterTable!$A$1:$B$1,0),0),
IF(OR(NOT(ISBLANK(AA22)),ISBLANK(AB22)),#N/A,
IF(Y22="empty","empty",
VLOOKUP(Y22,MonsterGroupTable!$A:$A,1,0)))))))</f>
        <v/>
      </c>
      <c r="AG22" s="2" t="str">
        <f>IF(AND(ISBLANK(AF22),OR(NOT(ISBLANK(AH22)),NOT(ISBLANK(AI22)))),#N/A,
IF(ISBLANK(AF22),"",
IF(AND(NOT(ISERROR(VLOOKUP(AF22,MonsterTable!$A:$B,MATCH(MonsterTable!$B$1,MonsterTable!$A$1:$B$1,0),0))),OR(ISBLANK(AH22),ISBLANK(AI22))),#N/A,
IFERROR(VLOOKUP(AF22,MonsterTable!$A:$B,MATCH(MonsterTable!$B$1,MonsterTable!$A$1:$B$1,0),0),
IF(OR(NOT(ISBLANK(AH22)),ISBLANK(AI22)),#N/A,
IF(AF22="empty","empty",
VLOOKUP(AF22,MonsterGroupTable!$A:$A,1,0)))))))</f>
        <v/>
      </c>
      <c r="AN22" s="2" t="str">
        <f>IF(AND(ISBLANK(AM22),OR(NOT(ISBLANK(AO22)),NOT(ISBLANK(AP22)))),#N/A,
IF(ISBLANK(AM22),"",
IF(AND(NOT(ISERROR(VLOOKUP(AM22,MonsterTable!$A:$B,MATCH(MonsterTable!$B$1,MonsterTable!$A$1:$B$1,0),0))),OR(ISBLANK(AO22),ISBLANK(AP22))),#N/A,
IFERROR(VLOOKUP(AM22,MonsterTable!$A:$B,MATCH(MonsterTable!$B$1,MonsterTable!$A$1:$B$1,0),0),
IF(OR(NOT(ISBLANK(AO22)),ISBLANK(AP22)),#N/A,
IF(AM22="empty","empty",
VLOOKUP(AM22,MonsterGroupTable!$A:$A,1,0)))))))</f>
        <v/>
      </c>
      <c r="AU22" s="2" t="str">
        <f>IF(AND(ISBLANK(AT22),OR(NOT(ISBLANK(AV22)),NOT(ISBLANK(AW22)))),#N/A,
IF(ISBLANK(AT22),"",
IF(AND(NOT(ISERROR(VLOOKUP(AT22,MonsterTable!$A:$B,MATCH(MonsterTable!$B$1,MonsterTable!$A$1:$B$1,0),0))),OR(ISBLANK(AV22),ISBLANK(AW22))),#N/A,
IFERROR(VLOOKUP(AT22,MonsterTable!$A:$B,MATCH(MonsterTable!$B$1,MonsterTable!$A$1:$B$1,0),0),
IF(OR(NOT(ISBLANK(AV22)),ISBLANK(AW22)),#N/A,
IF(AT22="empty","empty",
VLOOKUP(AT22,MonsterGroupTable!$A:$A,1,0)))))))</f>
        <v/>
      </c>
      <c r="BB22" s="2" t="str">
        <f>IF(AND(ISBLANK(BA22),OR(NOT(ISBLANK(BC22)),NOT(ISBLANK(BD22)))),#N/A,
IF(ISBLANK(BA22),"",
IF(AND(NOT(ISERROR(VLOOKUP(BA22,MonsterTable!$A:$B,MATCH(MonsterTable!$B$1,MonsterTable!$A$1:$B$1,0),0))),OR(ISBLANK(BC22),ISBLANK(BD22))),#N/A,
IFERROR(VLOOKUP(BA22,MonsterTable!$A:$B,MATCH(MonsterTable!$B$1,MonsterTable!$A$1:$B$1,0),0),
IF(OR(NOT(ISBLANK(BC22)),ISBLANK(BD22)),#N/A,
IF(BA22="empty","empty",
VLOOKUP(BA22,MonsterGroupTable!$A:$A,1,0)))))))</f>
        <v/>
      </c>
      <c r="BI22" s="2" t="str">
        <f>IF(AND(ISBLANK(BH22),OR(NOT(ISBLANK(BJ22)),NOT(ISBLANK(BK22)))),#N/A,
IF(ISBLANK(BH22),"",
IF(AND(NOT(ISERROR(VLOOKUP(BH22,MonsterTable!$A:$B,MATCH(MonsterTable!$B$1,MonsterTable!$A$1:$B$1,0),0))),OR(ISBLANK(BJ22),ISBLANK(BK22))),#N/A,
IFERROR(VLOOKUP(BH22,MonsterTable!$A:$B,MATCH(MonsterTable!$B$1,MonsterTable!$A$1:$B$1,0),0),
IF(OR(NOT(ISBLANK(BJ22)),ISBLANK(BK22)),#N/A,
IF(BH22="empty","empty",
VLOOKUP(BH22,MonsterGroupTable!$A:$A,1,0)))))))</f>
        <v/>
      </c>
      <c r="BP22" s="2" t="str">
        <f>IF(AND(ISBLANK(BO22),OR(NOT(ISBLANK(BQ22)),NOT(ISBLANK(BR22)))),#N/A,
IF(ISBLANK(BO22),"",
IF(AND(NOT(ISERROR(VLOOKUP(BO22,MonsterTable!$A:$B,MATCH(MonsterTable!$B$1,MonsterTable!$A$1:$B$1,0),0))),OR(ISBLANK(BQ22),ISBLANK(BR22))),#N/A,
IFERROR(VLOOKUP(BO22,MonsterTable!$A:$B,MATCH(MonsterTable!$B$1,MonsterTable!$A$1:$B$1,0),0),
IF(OR(NOT(ISBLANK(BQ22)),ISBLANK(BR22)),#N/A,
IF(BO22="empty","empty",
VLOOKUP(BO22,MonsterGroupTable!$A:$A,1,0)))))))</f>
        <v/>
      </c>
    </row>
    <row r="23" spans="1:68">
      <c r="A23" t="s">
        <v>348</v>
      </c>
      <c r="C23" t="str">
        <f t="shared" si="0"/>
        <v>501,10,0.1,0,502,2,0.1,0,501,10,0.1,0,503,2,0.1,0</v>
      </c>
      <c r="D23" s="1" t="s">
        <v>12</v>
      </c>
      <c r="E23" s="2">
        <f>IF(AND(ISBLANK(D23),OR(NOT(ISBLANK(F23)),NOT(ISBLANK(G23)))),#N/A,
IF(ISBLANK(D23),"",
IF(AND(NOT(ISERROR(VLOOKUP(D23,MonsterTable!$A:$B,MATCH(MonsterTable!$B$1,MonsterTable!$A$1:$B$1,0),0))),OR(ISBLANK(F23),ISBLANK(G23))),#N/A,
IFERROR(VLOOKUP(D23,MonsterTable!$A:$B,MATCH(MonsterTable!$B$1,MonsterTable!$A$1:$B$1,0),0),
IF(OR(NOT(ISBLANK(F23)),ISBLANK(G23)),#N/A,
IF(D23="empty","empty",
VLOOKUP(D23,MonsterGroupTable!$A:$A,1,0)))))))</f>
        <v>501</v>
      </c>
      <c r="F23">
        <v>10</v>
      </c>
      <c r="G23">
        <v>0.1</v>
      </c>
      <c r="H23">
        <v>0</v>
      </c>
      <c r="K23" s="1" t="s">
        <v>344</v>
      </c>
      <c r="L23" s="2">
        <f>IF(AND(ISBLANK(K23),OR(NOT(ISBLANK(M23)),NOT(ISBLANK(N23)))),#N/A,
IF(ISBLANK(K23),"",
IF(AND(NOT(ISERROR(VLOOKUP(K23,MonsterTable!$A:$B,MATCH(MonsterTable!$B$1,MonsterTable!$A$1:$B$1,0),0))),OR(ISBLANK(M23),ISBLANK(N23))),#N/A,
IFERROR(VLOOKUP(K23,MonsterTable!$A:$B,MATCH(MonsterTable!$B$1,MonsterTable!$A$1:$B$1,0),0),
IF(OR(NOT(ISBLANK(M23)),ISBLANK(N23)),#N/A,
IF(K23="empty","empty",
VLOOKUP(K23,MonsterGroupTable!$A:$A,1,0)))))))</f>
        <v>502</v>
      </c>
      <c r="M23">
        <v>2</v>
      </c>
      <c r="N23">
        <v>0.1</v>
      </c>
      <c r="O23">
        <v>0</v>
      </c>
      <c r="R23" s="1" t="s">
        <v>12</v>
      </c>
      <c r="S23" s="2">
        <f>IF(AND(ISBLANK(R23),OR(NOT(ISBLANK(T23)),NOT(ISBLANK(U23)))),#N/A,
IF(ISBLANK(R23),"",
IF(AND(NOT(ISERROR(VLOOKUP(R23,MonsterTable!$A:$B,MATCH(MonsterTable!$B$1,MonsterTable!$A$1:$B$1,0),0))),OR(ISBLANK(T23),ISBLANK(U23))),#N/A,
IFERROR(VLOOKUP(R23,MonsterTable!$A:$B,MATCH(MonsterTable!$B$1,MonsterTable!$A$1:$B$1,0),0),
IF(OR(NOT(ISBLANK(T23)),ISBLANK(U23)),#N/A,
IF(R23="empty","empty",
VLOOKUP(R23,MonsterGroupTable!$A:$A,1,0)))))))</f>
        <v>501</v>
      </c>
      <c r="T23">
        <v>10</v>
      </c>
      <c r="U23">
        <v>0.1</v>
      </c>
      <c r="V23">
        <v>0</v>
      </c>
      <c r="Y23" s="1" t="s">
        <v>346</v>
      </c>
      <c r="Z23" s="2">
        <f>IF(AND(ISBLANK(Y23),OR(NOT(ISBLANK(AA23)),NOT(ISBLANK(AB23)))),#N/A,
IF(ISBLANK(Y23),"",
IF(AND(NOT(ISERROR(VLOOKUP(Y23,MonsterTable!$A:$B,MATCH(MonsterTable!$B$1,MonsterTable!$A$1:$B$1,0),0))),OR(ISBLANK(AA23),ISBLANK(AB23))),#N/A,
IFERROR(VLOOKUP(Y23,MonsterTable!$A:$B,MATCH(MonsterTable!$B$1,MonsterTable!$A$1:$B$1,0),0),
IF(OR(NOT(ISBLANK(AA23)),ISBLANK(AB23)),#N/A,
IF(Y23="empty","empty",
VLOOKUP(Y23,MonsterGroupTable!$A:$A,1,0)))))))</f>
        <v>503</v>
      </c>
      <c r="AA23">
        <v>2</v>
      </c>
      <c r="AB23">
        <v>0.1</v>
      </c>
      <c r="AC23">
        <v>0</v>
      </c>
      <c r="AG23" s="2" t="str">
        <f>IF(AND(ISBLANK(AF23),OR(NOT(ISBLANK(AH23)),NOT(ISBLANK(AI23)))),#N/A,
IF(ISBLANK(AF23),"",
IF(AND(NOT(ISERROR(VLOOKUP(AF23,MonsterTable!$A:$B,MATCH(MonsterTable!$B$1,MonsterTable!$A$1:$B$1,0),0))),OR(ISBLANK(AH23),ISBLANK(AI23))),#N/A,
IFERROR(VLOOKUP(AF23,MonsterTable!$A:$B,MATCH(MonsterTable!$B$1,MonsterTable!$A$1:$B$1,0),0),
IF(OR(NOT(ISBLANK(AH23)),ISBLANK(AI23)),#N/A,
IF(AF23="empty","empty",
VLOOKUP(AF23,MonsterGroupTable!$A:$A,1,0)))))))</f>
        <v/>
      </c>
      <c r="AN23" s="2" t="str">
        <f>IF(AND(ISBLANK(AM23),OR(NOT(ISBLANK(AO23)),NOT(ISBLANK(AP23)))),#N/A,
IF(ISBLANK(AM23),"",
IF(AND(NOT(ISERROR(VLOOKUP(AM23,MonsterTable!$A:$B,MATCH(MonsterTable!$B$1,MonsterTable!$A$1:$B$1,0),0))),OR(ISBLANK(AO23),ISBLANK(AP23))),#N/A,
IFERROR(VLOOKUP(AM23,MonsterTable!$A:$B,MATCH(MonsterTable!$B$1,MonsterTable!$A$1:$B$1,0),0),
IF(OR(NOT(ISBLANK(AO23)),ISBLANK(AP23)),#N/A,
IF(AM23="empty","empty",
VLOOKUP(AM23,MonsterGroupTable!$A:$A,1,0)))))))</f>
        <v/>
      </c>
      <c r="AU23" s="2" t="str">
        <f>IF(AND(ISBLANK(AT23),OR(NOT(ISBLANK(AV23)),NOT(ISBLANK(AW23)))),#N/A,
IF(ISBLANK(AT23),"",
IF(AND(NOT(ISERROR(VLOOKUP(AT23,MonsterTable!$A:$B,MATCH(MonsterTable!$B$1,MonsterTable!$A$1:$B$1,0),0))),OR(ISBLANK(AV23),ISBLANK(AW23))),#N/A,
IFERROR(VLOOKUP(AT23,MonsterTable!$A:$B,MATCH(MonsterTable!$B$1,MonsterTable!$A$1:$B$1,0),0),
IF(OR(NOT(ISBLANK(AV23)),ISBLANK(AW23)),#N/A,
IF(AT23="empty","empty",
VLOOKUP(AT23,MonsterGroupTable!$A:$A,1,0)))))))</f>
        <v/>
      </c>
      <c r="BB23" s="2" t="str">
        <f>IF(AND(ISBLANK(BA23),OR(NOT(ISBLANK(BC23)),NOT(ISBLANK(BD23)))),#N/A,
IF(ISBLANK(BA23),"",
IF(AND(NOT(ISERROR(VLOOKUP(BA23,MonsterTable!$A:$B,MATCH(MonsterTable!$B$1,MonsterTable!$A$1:$B$1,0),0))),OR(ISBLANK(BC23),ISBLANK(BD23))),#N/A,
IFERROR(VLOOKUP(BA23,MonsterTable!$A:$B,MATCH(MonsterTable!$B$1,MonsterTable!$A$1:$B$1,0),0),
IF(OR(NOT(ISBLANK(BC23)),ISBLANK(BD23)),#N/A,
IF(BA23="empty","empty",
VLOOKUP(BA23,MonsterGroupTable!$A:$A,1,0)))))))</f>
        <v/>
      </c>
      <c r="BI23" s="2" t="str">
        <f>IF(AND(ISBLANK(BH23),OR(NOT(ISBLANK(BJ23)),NOT(ISBLANK(BK23)))),#N/A,
IF(ISBLANK(BH23),"",
IF(AND(NOT(ISERROR(VLOOKUP(BH23,MonsterTable!$A:$B,MATCH(MonsterTable!$B$1,MonsterTable!$A$1:$B$1,0),0))),OR(ISBLANK(BJ23),ISBLANK(BK23))),#N/A,
IFERROR(VLOOKUP(BH23,MonsterTable!$A:$B,MATCH(MonsterTable!$B$1,MonsterTable!$A$1:$B$1,0),0),
IF(OR(NOT(ISBLANK(BJ23)),ISBLANK(BK23)),#N/A,
IF(BH23="empty","empty",
VLOOKUP(BH23,MonsterGroupTable!$A:$A,1,0)))))))</f>
        <v/>
      </c>
      <c r="BP23" s="2" t="str">
        <f>IF(AND(ISBLANK(BO23),OR(NOT(ISBLANK(BQ23)),NOT(ISBLANK(BR23)))),#N/A,
IF(ISBLANK(BO23),"",
IF(AND(NOT(ISERROR(VLOOKUP(BO23,MonsterTable!$A:$B,MATCH(MonsterTable!$B$1,MonsterTable!$A$1:$B$1,0),0))),OR(ISBLANK(BQ23),ISBLANK(BR23))),#N/A,
IFERROR(VLOOKUP(BO23,MonsterTable!$A:$B,MATCH(MonsterTable!$B$1,MonsterTable!$A$1:$B$1,0),0),
IF(OR(NOT(ISBLANK(BQ23)),ISBLANK(BR23)),#N/A,
IF(BO23="empty","empty",
VLOOKUP(BO23,MonsterGroupTable!$A:$A,1,0)))))))</f>
        <v/>
      </c>
    </row>
    <row r="24" spans="1:68">
      <c r="A24" t="s">
        <v>350</v>
      </c>
      <c r="C24" t="str">
        <f t="shared" si="0"/>
        <v>501,10,0.07,0,502,2,0.07,0,501,10,0.07,0,503,2,0.07,0</v>
      </c>
      <c r="D24" s="1" t="s">
        <v>12</v>
      </c>
      <c r="E24" s="2">
        <f>IF(AND(ISBLANK(D24),OR(NOT(ISBLANK(F24)),NOT(ISBLANK(G24)))),#N/A,
IF(ISBLANK(D24),"",
IF(AND(NOT(ISERROR(VLOOKUP(D24,MonsterTable!$A:$B,MATCH(MonsterTable!$B$1,MonsterTable!$A$1:$B$1,0),0))),OR(ISBLANK(F24),ISBLANK(G24))),#N/A,
IFERROR(VLOOKUP(D24,MonsterTable!$A:$B,MATCH(MonsterTable!$B$1,MonsterTable!$A$1:$B$1,0),0),
IF(OR(NOT(ISBLANK(F24)),ISBLANK(G24)),#N/A,
IF(D24="empty","empty",
VLOOKUP(D24,MonsterGroupTable!$A:$A,1,0)))))))</f>
        <v>501</v>
      </c>
      <c r="F24">
        <v>10</v>
      </c>
      <c r="G24">
        <v>7.0000000000000007E-2</v>
      </c>
      <c r="H24">
        <v>0</v>
      </c>
      <c r="K24" s="1" t="s">
        <v>343</v>
      </c>
      <c r="L24" s="2">
        <f>IF(AND(ISBLANK(K24),OR(NOT(ISBLANK(M24)),NOT(ISBLANK(N24)))),#N/A,
IF(ISBLANK(K24),"",
IF(AND(NOT(ISERROR(VLOOKUP(K24,MonsterTable!$A:$B,MATCH(MonsterTable!$B$1,MonsterTable!$A$1:$B$1,0),0))),OR(ISBLANK(M24),ISBLANK(N24))),#N/A,
IFERROR(VLOOKUP(K24,MonsterTable!$A:$B,MATCH(MonsterTable!$B$1,MonsterTable!$A$1:$B$1,0),0),
IF(OR(NOT(ISBLANK(M24)),ISBLANK(N24)),#N/A,
IF(K24="empty","empty",
VLOOKUP(K24,MonsterGroupTable!$A:$A,1,0)))))))</f>
        <v>502</v>
      </c>
      <c r="M24">
        <v>2</v>
      </c>
      <c r="N24">
        <v>7.0000000000000007E-2</v>
      </c>
      <c r="O24">
        <v>0</v>
      </c>
      <c r="R24" s="1" t="s">
        <v>12</v>
      </c>
      <c r="S24" s="2">
        <f>IF(AND(ISBLANK(R24),OR(NOT(ISBLANK(T24)),NOT(ISBLANK(U24)))),#N/A,
IF(ISBLANK(R24),"",
IF(AND(NOT(ISERROR(VLOOKUP(R24,MonsterTable!$A:$B,MATCH(MonsterTable!$B$1,MonsterTable!$A$1:$B$1,0),0))),OR(ISBLANK(T24),ISBLANK(U24))),#N/A,
IFERROR(VLOOKUP(R24,MonsterTable!$A:$B,MATCH(MonsterTable!$B$1,MonsterTable!$A$1:$B$1,0),0),
IF(OR(NOT(ISBLANK(T24)),ISBLANK(U24)),#N/A,
IF(R24="empty","empty",
VLOOKUP(R24,MonsterGroupTable!$A:$A,1,0)))))))</f>
        <v>501</v>
      </c>
      <c r="T24">
        <v>10</v>
      </c>
      <c r="U24">
        <v>7.0000000000000007E-2</v>
      </c>
      <c r="V24">
        <v>0</v>
      </c>
      <c r="Y24" s="1" t="s">
        <v>345</v>
      </c>
      <c r="Z24" s="2">
        <f>IF(AND(ISBLANK(Y24),OR(NOT(ISBLANK(AA24)),NOT(ISBLANK(AB24)))),#N/A,
IF(ISBLANK(Y24),"",
IF(AND(NOT(ISERROR(VLOOKUP(Y24,MonsterTable!$A:$B,MATCH(MonsterTable!$B$1,MonsterTable!$A$1:$B$1,0),0))),OR(ISBLANK(AA24),ISBLANK(AB24))),#N/A,
IFERROR(VLOOKUP(Y24,MonsterTable!$A:$B,MATCH(MonsterTable!$B$1,MonsterTable!$A$1:$B$1,0),0),
IF(OR(NOT(ISBLANK(AA24)),ISBLANK(AB24)),#N/A,
IF(Y24="empty","empty",
VLOOKUP(Y24,MonsterGroupTable!$A:$A,1,0)))))))</f>
        <v>503</v>
      </c>
      <c r="AA24">
        <v>2</v>
      </c>
      <c r="AB24">
        <v>7.0000000000000007E-2</v>
      </c>
      <c r="AC24">
        <v>0</v>
      </c>
      <c r="AG24" s="2" t="str">
        <f>IF(AND(ISBLANK(AF24),OR(NOT(ISBLANK(AH24)),NOT(ISBLANK(AI24)))),#N/A,
IF(ISBLANK(AF24),"",
IF(AND(NOT(ISERROR(VLOOKUP(AF24,MonsterTable!$A:$B,MATCH(MonsterTable!$B$1,MonsterTable!$A$1:$B$1,0),0))),OR(ISBLANK(AH24),ISBLANK(AI24))),#N/A,
IFERROR(VLOOKUP(AF24,MonsterTable!$A:$B,MATCH(MonsterTable!$B$1,MonsterTable!$A$1:$B$1,0),0),
IF(OR(NOT(ISBLANK(AH24)),ISBLANK(AI24)),#N/A,
IF(AF24="empty","empty",
VLOOKUP(AF24,MonsterGroupTable!$A:$A,1,0)))))))</f>
        <v/>
      </c>
      <c r="AN24" s="2" t="str">
        <f>IF(AND(ISBLANK(AM24),OR(NOT(ISBLANK(AO24)),NOT(ISBLANK(AP24)))),#N/A,
IF(ISBLANK(AM24),"",
IF(AND(NOT(ISERROR(VLOOKUP(AM24,MonsterTable!$A:$B,MATCH(MonsterTable!$B$1,MonsterTable!$A$1:$B$1,0),0))),OR(ISBLANK(AO24),ISBLANK(AP24))),#N/A,
IFERROR(VLOOKUP(AM24,MonsterTable!$A:$B,MATCH(MonsterTable!$B$1,MonsterTable!$A$1:$B$1,0),0),
IF(OR(NOT(ISBLANK(AO24)),ISBLANK(AP24)),#N/A,
IF(AM24="empty","empty",
VLOOKUP(AM24,MonsterGroupTable!$A:$A,1,0)))))))</f>
        <v/>
      </c>
      <c r="AU24" s="2" t="str">
        <f>IF(AND(ISBLANK(AT24),OR(NOT(ISBLANK(AV24)),NOT(ISBLANK(AW24)))),#N/A,
IF(ISBLANK(AT24),"",
IF(AND(NOT(ISERROR(VLOOKUP(AT24,MonsterTable!$A:$B,MATCH(MonsterTable!$B$1,MonsterTable!$A$1:$B$1,0),0))),OR(ISBLANK(AV24),ISBLANK(AW24))),#N/A,
IFERROR(VLOOKUP(AT24,MonsterTable!$A:$B,MATCH(MonsterTable!$B$1,MonsterTable!$A$1:$B$1,0),0),
IF(OR(NOT(ISBLANK(AV24)),ISBLANK(AW24)),#N/A,
IF(AT24="empty","empty",
VLOOKUP(AT24,MonsterGroupTable!$A:$A,1,0)))))))</f>
        <v/>
      </c>
      <c r="BB24" s="2" t="str">
        <f>IF(AND(ISBLANK(BA24),OR(NOT(ISBLANK(BC24)),NOT(ISBLANK(BD24)))),#N/A,
IF(ISBLANK(BA24),"",
IF(AND(NOT(ISERROR(VLOOKUP(BA24,MonsterTable!$A:$B,MATCH(MonsterTable!$B$1,MonsterTable!$A$1:$B$1,0),0))),OR(ISBLANK(BC24),ISBLANK(BD24))),#N/A,
IFERROR(VLOOKUP(BA24,MonsterTable!$A:$B,MATCH(MonsterTable!$B$1,MonsterTable!$A$1:$B$1,0),0),
IF(OR(NOT(ISBLANK(BC24)),ISBLANK(BD24)),#N/A,
IF(BA24="empty","empty",
VLOOKUP(BA24,MonsterGroupTable!$A:$A,1,0)))))))</f>
        <v/>
      </c>
      <c r="BI24" s="2" t="str">
        <f>IF(AND(ISBLANK(BH24),OR(NOT(ISBLANK(BJ24)),NOT(ISBLANK(BK24)))),#N/A,
IF(ISBLANK(BH24),"",
IF(AND(NOT(ISERROR(VLOOKUP(BH24,MonsterTable!$A:$B,MATCH(MonsterTable!$B$1,MonsterTable!$A$1:$B$1,0),0))),OR(ISBLANK(BJ24),ISBLANK(BK24))),#N/A,
IFERROR(VLOOKUP(BH24,MonsterTable!$A:$B,MATCH(MonsterTable!$B$1,MonsterTable!$A$1:$B$1,0),0),
IF(OR(NOT(ISBLANK(BJ24)),ISBLANK(BK24)),#N/A,
IF(BH24="empty","empty",
VLOOKUP(BH24,MonsterGroupTable!$A:$A,1,0)))))))</f>
        <v/>
      </c>
      <c r="BP24" s="2" t="str">
        <f>IF(AND(ISBLANK(BO24),OR(NOT(ISBLANK(BQ24)),NOT(ISBLANK(BR24)))),#N/A,
IF(ISBLANK(BO24),"",
IF(AND(NOT(ISERROR(VLOOKUP(BO24,MonsterTable!$A:$B,MATCH(MonsterTable!$B$1,MonsterTable!$A$1:$B$1,0),0))),OR(ISBLANK(BQ24),ISBLANK(BR24))),#N/A,
IFERROR(VLOOKUP(BO24,MonsterTable!$A:$B,MATCH(MonsterTable!$B$1,MonsterTable!$A$1:$B$1,0),0),
IF(OR(NOT(ISBLANK(BQ24)),ISBLANK(BR24)),#N/A,
IF(BO24="empty","empty",
VLOOKUP(BO24,MonsterGroupTable!$A:$A,1,0)))))))</f>
        <v/>
      </c>
    </row>
    <row r="25" spans="1:68">
      <c r="A25" t="s">
        <v>113</v>
      </c>
      <c r="C25" t="str">
        <f t="shared" si="0"/>
        <v>601,1,0.1,0</v>
      </c>
      <c r="D25" s="1" t="s">
        <v>114</v>
      </c>
      <c r="E25" s="2">
        <f>IF(AND(ISBLANK(D25),OR(NOT(ISBLANK(F25)),NOT(ISBLANK(G25)))),#N/A,
IF(ISBLANK(D25),"",
IF(AND(NOT(ISERROR(VLOOKUP(D25,MonsterTable!$A:$B,MATCH(MonsterTable!$B$1,MonsterTable!$A$1:$B$1,0),0))),OR(ISBLANK(F25),ISBLANK(G25))),#N/A,
IFERROR(VLOOKUP(D25,MonsterTable!$A:$B,MATCH(MonsterTable!$B$1,MonsterTable!$A$1:$B$1,0),0),
IF(OR(NOT(ISBLANK(F25)),ISBLANK(G25)),#N/A,
IF(D25="empty","empty",
VLOOKUP(D25,MonsterGroupTable!$A:$A,1,0)))))))</f>
        <v>601</v>
      </c>
      <c r="F25">
        <v>1</v>
      </c>
      <c r="G25">
        <v>0.1</v>
      </c>
      <c r="H25">
        <v>0</v>
      </c>
      <c r="L25" s="2" t="str">
        <f>IF(AND(ISBLANK(K25),OR(NOT(ISBLANK(M25)),NOT(ISBLANK(N25)))),#N/A,
IF(ISBLANK(K25),"",
IF(AND(NOT(ISERROR(VLOOKUP(K25,MonsterTable!$A:$B,MATCH(MonsterTable!$B$1,MonsterTable!$A$1:$B$1,0),0))),OR(ISBLANK(M25),ISBLANK(N25))),#N/A,
IFERROR(VLOOKUP(K25,MonsterTable!$A:$B,MATCH(MonsterTable!$B$1,MonsterTable!$A$1:$B$1,0),0),
IF(OR(NOT(ISBLANK(M25)),ISBLANK(N25)),#N/A,
IF(K25="empty","empty",
VLOOKUP(K25,MonsterGroupTable!$A:$A,1,0)))))))</f>
        <v/>
      </c>
      <c r="S25" s="2" t="str">
        <f>IF(AND(ISBLANK(R25),OR(NOT(ISBLANK(T25)),NOT(ISBLANK(U25)))),#N/A,
IF(ISBLANK(R25),"",
IF(AND(NOT(ISERROR(VLOOKUP(R25,MonsterTable!$A:$B,MATCH(MonsterTable!$B$1,MonsterTable!$A$1:$B$1,0),0))),OR(ISBLANK(T25),ISBLANK(U25))),#N/A,
IFERROR(VLOOKUP(R25,MonsterTable!$A:$B,MATCH(MonsterTable!$B$1,MonsterTable!$A$1:$B$1,0),0),
IF(OR(NOT(ISBLANK(T25)),ISBLANK(U25)),#N/A,
IF(R25="empty","empty",
VLOOKUP(R25,MonsterGroupTable!$A:$A,1,0)))))))</f>
        <v/>
      </c>
      <c r="Z25" s="2" t="str">
        <f>IF(AND(ISBLANK(Y25),OR(NOT(ISBLANK(AA25)),NOT(ISBLANK(AB25)))),#N/A,
IF(ISBLANK(Y25),"",
IF(AND(NOT(ISERROR(VLOOKUP(Y25,MonsterTable!$A:$B,MATCH(MonsterTable!$B$1,MonsterTable!$A$1:$B$1,0),0))),OR(ISBLANK(AA25),ISBLANK(AB25))),#N/A,
IFERROR(VLOOKUP(Y25,MonsterTable!$A:$B,MATCH(MonsterTable!$B$1,MonsterTable!$A$1:$B$1,0),0),
IF(OR(NOT(ISBLANK(AA25)),ISBLANK(AB25)),#N/A,
IF(Y25="empty","empty",
VLOOKUP(Y25,MonsterGroupTable!$A:$A,1,0)))))))</f>
        <v/>
      </c>
      <c r="AG25" s="2" t="str">
        <f>IF(AND(ISBLANK(AF25),OR(NOT(ISBLANK(AH25)),NOT(ISBLANK(AI25)))),#N/A,
IF(ISBLANK(AF25),"",
IF(AND(NOT(ISERROR(VLOOKUP(AF25,MonsterTable!$A:$B,MATCH(MonsterTable!$B$1,MonsterTable!$A$1:$B$1,0),0))),OR(ISBLANK(AH25),ISBLANK(AI25))),#N/A,
IFERROR(VLOOKUP(AF25,MonsterTable!$A:$B,MATCH(MonsterTable!$B$1,MonsterTable!$A$1:$B$1,0),0),
IF(OR(NOT(ISBLANK(AH25)),ISBLANK(AI25)),#N/A,
IF(AF25="empty","empty",
VLOOKUP(AF25,MonsterGroupTable!$A:$A,1,0)))))))</f>
        <v/>
      </c>
      <c r="AN25" s="2" t="str">
        <f>IF(AND(ISBLANK(AM25),OR(NOT(ISBLANK(AO25)),NOT(ISBLANK(AP25)))),#N/A,
IF(ISBLANK(AM25),"",
IF(AND(NOT(ISERROR(VLOOKUP(AM25,MonsterTable!$A:$B,MATCH(MonsterTable!$B$1,MonsterTable!$A$1:$B$1,0),0))),OR(ISBLANK(AO25),ISBLANK(AP25))),#N/A,
IFERROR(VLOOKUP(AM25,MonsterTable!$A:$B,MATCH(MonsterTable!$B$1,MonsterTable!$A$1:$B$1,0),0),
IF(OR(NOT(ISBLANK(AO25)),ISBLANK(AP25)),#N/A,
IF(AM25="empty","empty",
VLOOKUP(AM25,MonsterGroupTable!$A:$A,1,0)))))))</f>
        <v/>
      </c>
      <c r="AU25" s="2" t="str">
        <f>IF(AND(ISBLANK(AT25),OR(NOT(ISBLANK(AV25)),NOT(ISBLANK(AW25)))),#N/A,
IF(ISBLANK(AT25),"",
IF(AND(NOT(ISERROR(VLOOKUP(AT25,MonsterTable!$A:$B,MATCH(MonsterTable!$B$1,MonsterTable!$A$1:$B$1,0),0))),OR(ISBLANK(AV25),ISBLANK(AW25))),#N/A,
IFERROR(VLOOKUP(AT25,MonsterTable!$A:$B,MATCH(MonsterTable!$B$1,MonsterTable!$A$1:$B$1,0),0),
IF(OR(NOT(ISBLANK(AV25)),ISBLANK(AW25)),#N/A,
IF(AT25="empty","empty",
VLOOKUP(AT25,MonsterGroupTable!$A:$A,1,0)))))))</f>
        <v/>
      </c>
      <c r="BB25" s="2" t="str">
        <f>IF(AND(ISBLANK(BA25),OR(NOT(ISBLANK(BC25)),NOT(ISBLANK(BD25)))),#N/A,
IF(ISBLANK(BA25),"",
IF(AND(NOT(ISERROR(VLOOKUP(BA25,MonsterTable!$A:$B,MATCH(MonsterTable!$B$1,MonsterTable!$A$1:$B$1,0),0))),OR(ISBLANK(BC25),ISBLANK(BD25))),#N/A,
IFERROR(VLOOKUP(BA25,MonsterTable!$A:$B,MATCH(MonsterTable!$B$1,MonsterTable!$A$1:$B$1,0),0),
IF(OR(NOT(ISBLANK(BC25)),ISBLANK(BD25)),#N/A,
IF(BA25="empty","empty",
VLOOKUP(BA25,MonsterGroupTable!$A:$A,1,0)))))))</f>
        <v/>
      </c>
      <c r="BI25" s="2" t="str">
        <f>IF(AND(ISBLANK(BH25),OR(NOT(ISBLANK(BJ25)),NOT(ISBLANK(BK25)))),#N/A,
IF(ISBLANK(BH25),"",
IF(AND(NOT(ISERROR(VLOOKUP(BH25,MonsterTable!$A:$B,MATCH(MonsterTable!$B$1,MonsterTable!$A$1:$B$1,0),0))),OR(ISBLANK(BJ25),ISBLANK(BK25))),#N/A,
IFERROR(VLOOKUP(BH25,MonsterTable!$A:$B,MATCH(MonsterTable!$B$1,MonsterTable!$A$1:$B$1,0),0),
IF(OR(NOT(ISBLANK(BJ25)),ISBLANK(BK25)),#N/A,
IF(BH25="empty","empty",
VLOOKUP(BH25,MonsterGroupTable!$A:$A,1,0)))))))</f>
        <v/>
      </c>
      <c r="BP25" s="2" t="str">
        <f>IF(AND(ISBLANK(BO25),OR(NOT(ISBLANK(BQ25)),NOT(ISBLANK(BR25)))),#N/A,
IF(ISBLANK(BO25),"",
IF(AND(NOT(ISERROR(VLOOKUP(BO25,MonsterTable!$A:$B,MATCH(MonsterTable!$B$1,MonsterTable!$A$1:$B$1,0),0))),OR(ISBLANK(BQ25),ISBLANK(BR25))),#N/A,
IFERROR(VLOOKUP(BO25,MonsterTable!$A:$B,MATCH(MonsterTable!$B$1,MonsterTable!$A$1:$B$1,0),0),
IF(OR(NOT(ISBLANK(BQ25)),ISBLANK(BR25)),#N/A,
IF(BO25="empty","empty",
VLOOKUP(BO25,MonsterGroupTable!$A:$A,1,0)))))))</f>
        <v/>
      </c>
    </row>
    <row r="26" spans="1:68">
      <c r="A26" t="s">
        <v>433</v>
      </c>
      <c r="B26" t="s">
        <v>439</v>
      </c>
      <c r="C26" t="str">
        <f t="shared" si="0"/>
        <v>38,1,0.2,1,8,11.5,15,5,0.2,0,35,5,0.2,0,22,5,0.2,0,38,1,0.2,1,8,11.5,20,5,0.2,0,29,5,0.2,0,19,5,0.2,0,38,1,0.2,1,8,11.5,25,5,0.2,0,32,5,0.2,0,16,5,0.2,0,38,1,0.2,1,8,11.5,26,5,0.2,0,28,5,0.2,0,14,5,0.2,0,38,1,0.2,1,8,11.5,21,5,0.2,0,27,5,0.2,0,24,5,0.2,0</v>
      </c>
      <c r="D26" s="1" t="s">
        <v>434</v>
      </c>
      <c r="E26" s="2">
        <f>IF(AND(ISBLANK(D26),OR(NOT(ISBLANK(F26)),NOT(ISBLANK(G26)))),#N/A,
IF(ISBLANK(D26),"",
IF(AND(NOT(ISERROR(VLOOKUP(D26,MonsterTable!$A:$B,MATCH(MonsterTable!$B$1,MonsterTable!$A$1:$B$1,0),0))),OR(ISBLANK(F26),ISBLANK(G26))),#N/A,
IFERROR(VLOOKUP(D26,MonsterTable!$A:$B,MATCH(MonsterTable!$B$1,MonsterTable!$A$1:$B$1,0),0),
IF(OR(NOT(ISBLANK(F26)),ISBLANK(G26)),#N/A,
IF(D26="empty","empty",
VLOOKUP(D26,MonsterGroupTable!$A:$A,1,0)))))))</f>
        <v>38</v>
      </c>
      <c r="F26">
        <v>1</v>
      </c>
      <c r="G26">
        <v>0.2</v>
      </c>
      <c r="H26">
        <v>1</v>
      </c>
      <c r="I26">
        <v>8</v>
      </c>
      <c r="J26">
        <v>11.5</v>
      </c>
      <c r="K26" s="1" t="s">
        <v>290</v>
      </c>
      <c r="L26" s="2">
        <f>IF(AND(ISBLANK(K26),OR(NOT(ISBLANK(M26)),NOT(ISBLANK(N26)))),#N/A,
IF(ISBLANK(K26),"",
IF(AND(NOT(ISERROR(VLOOKUP(K26,MonsterTable!$A:$B,MATCH(MonsterTable!$B$1,MonsterTable!$A$1:$B$1,0),0))),OR(ISBLANK(M26),ISBLANK(N26))),#N/A,
IFERROR(VLOOKUP(K26,MonsterTable!$A:$B,MATCH(MonsterTable!$B$1,MonsterTable!$A$1:$B$1,0),0),
IF(OR(NOT(ISBLANK(M26)),ISBLANK(N26)),#N/A,
IF(K26="empty","empty",
VLOOKUP(K26,MonsterGroupTable!$A:$A,1,0)))))))</f>
        <v>15</v>
      </c>
      <c r="M26">
        <v>5</v>
      </c>
      <c r="N26">
        <v>0.2</v>
      </c>
      <c r="O26">
        <v>0</v>
      </c>
      <c r="R26" s="1" t="s">
        <v>309</v>
      </c>
      <c r="S26" s="2">
        <f>IF(AND(ISBLANK(R26),OR(NOT(ISBLANK(T26)),NOT(ISBLANK(U26)))),#N/A,
IF(ISBLANK(R26),"",
IF(AND(NOT(ISERROR(VLOOKUP(R26,MonsterTable!$A:$B,MATCH(MonsterTable!$B$1,MonsterTable!$A$1:$B$1,0),0))),OR(ISBLANK(T26),ISBLANK(U26))),#N/A,
IFERROR(VLOOKUP(R26,MonsterTable!$A:$B,MATCH(MonsterTable!$B$1,MonsterTable!$A$1:$B$1,0),0),
IF(OR(NOT(ISBLANK(T26)),ISBLANK(U26)),#N/A,
IF(R26="empty","empty",
VLOOKUP(R26,MonsterGroupTable!$A:$A,1,0)))))))</f>
        <v>35</v>
      </c>
      <c r="T26">
        <v>5</v>
      </c>
      <c r="U26">
        <v>0.2</v>
      </c>
      <c r="V26">
        <v>0</v>
      </c>
      <c r="Y26" s="1" t="s">
        <v>297</v>
      </c>
      <c r="Z26" s="2">
        <f>IF(AND(ISBLANK(Y26),OR(NOT(ISBLANK(AA26)),NOT(ISBLANK(AB26)))),#N/A,
IF(ISBLANK(Y26),"",
IF(AND(NOT(ISERROR(VLOOKUP(Y26,MonsterTable!$A:$B,MATCH(MonsterTable!$B$1,MonsterTable!$A$1:$B$1,0),0))),OR(ISBLANK(AA26),ISBLANK(AB26))),#N/A,
IFERROR(VLOOKUP(Y26,MonsterTable!$A:$B,MATCH(MonsterTable!$B$1,MonsterTable!$A$1:$B$1,0),0),
IF(OR(NOT(ISBLANK(AA26)),ISBLANK(AB26)),#N/A,
IF(Y26="empty","empty",
VLOOKUP(Y26,MonsterGroupTable!$A:$A,1,0)))))))</f>
        <v>22</v>
      </c>
      <c r="AA26">
        <v>5</v>
      </c>
      <c r="AB26">
        <v>0.2</v>
      </c>
      <c r="AC26">
        <v>0</v>
      </c>
      <c r="AF26" s="1" t="s">
        <v>434</v>
      </c>
      <c r="AG26" s="2">
        <f>IF(AND(ISBLANK(AF26),OR(NOT(ISBLANK(AH26)),NOT(ISBLANK(AI26)))),#N/A,
IF(ISBLANK(AF26),"",
IF(AND(NOT(ISERROR(VLOOKUP(AF26,MonsterTable!$A:$B,MATCH(MonsterTable!$B$1,MonsterTable!$A$1:$B$1,0),0))),OR(ISBLANK(AH26),ISBLANK(AI26))),#N/A,
IFERROR(VLOOKUP(AF26,MonsterTable!$A:$B,MATCH(MonsterTable!$B$1,MonsterTable!$A$1:$B$1,0),0),
IF(OR(NOT(ISBLANK(AH26)),ISBLANK(AI26)),#N/A,
IF(AF26="empty","empty",
VLOOKUP(AF26,MonsterGroupTable!$A:$A,1,0)))))))</f>
        <v>38</v>
      </c>
      <c r="AH26">
        <v>1</v>
      </c>
      <c r="AI26">
        <v>0.2</v>
      </c>
      <c r="AJ26">
        <v>1</v>
      </c>
      <c r="AK26">
        <v>8</v>
      </c>
      <c r="AL26">
        <v>11.5</v>
      </c>
      <c r="AM26" s="1" t="s">
        <v>295</v>
      </c>
      <c r="AN26" s="2">
        <f>IF(AND(ISBLANK(AM26),OR(NOT(ISBLANK(AO26)),NOT(ISBLANK(AP26)))),#N/A,
IF(ISBLANK(AM26),"",
IF(AND(NOT(ISERROR(VLOOKUP(AM26,MonsterTable!$A:$B,MATCH(MonsterTable!$B$1,MonsterTable!$A$1:$B$1,0),0))),OR(ISBLANK(AO26),ISBLANK(AP26))),#N/A,
IFERROR(VLOOKUP(AM26,MonsterTable!$A:$B,MATCH(MonsterTable!$B$1,MonsterTable!$A$1:$B$1,0),0),
IF(OR(NOT(ISBLANK(AO26)),ISBLANK(AP26)),#N/A,
IF(AM26="empty","empty",
VLOOKUP(AM26,MonsterGroupTable!$A:$A,1,0)))))))</f>
        <v>20</v>
      </c>
      <c r="AO26">
        <v>5</v>
      </c>
      <c r="AP26">
        <v>0.2</v>
      </c>
      <c r="AQ26">
        <v>0</v>
      </c>
      <c r="AT26" s="1" t="s">
        <v>437</v>
      </c>
      <c r="AU26" s="2">
        <f>IF(AND(ISBLANK(AT26),OR(NOT(ISBLANK(AV26)),NOT(ISBLANK(AW26)))),#N/A,
IF(ISBLANK(AT26),"",
IF(AND(NOT(ISERROR(VLOOKUP(AT26,MonsterTable!$A:$B,MATCH(MonsterTable!$B$1,MonsterTable!$A$1:$B$1,0),0))),OR(ISBLANK(AV26),ISBLANK(AW26))),#N/A,
IFERROR(VLOOKUP(AT26,MonsterTable!$A:$B,MATCH(MonsterTable!$B$1,MonsterTable!$A$1:$B$1,0),0),
IF(OR(NOT(ISBLANK(AV26)),ISBLANK(AW26)),#N/A,
IF(AT26="empty","empty",
VLOOKUP(AT26,MonsterGroupTable!$A:$A,1,0)))))))</f>
        <v>29</v>
      </c>
      <c r="AV26">
        <v>5</v>
      </c>
      <c r="AW26">
        <v>0.2</v>
      </c>
      <c r="AX26">
        <v>0</v>
      </c>
      <c r="BA26" s="1" t="s">
        <v>294</v>
      </c>
      <c r="BB26" s="2">
        <f>IF(AND(ISBLANK(BA26),OR(NOT(ISBLANK(BC26)),NOT(ISBLANK(BD26)))),#N/A,
IF(ISBLANK(BA26),"",
IF(AND(NOT(ISERROR(VLOOKUP(BA26,MonsterTable!$A:$B,MATCH(MonsterTable!$B$1,MonsterTable!$A$1:$B$1,0),0))),OR(ISBLANK(BC26),ISBLANK(BD26))),#N/A,
IFERROR(VLOOKUP(BA26,MonsterTable!$A:$B,MATCH(MonsterTable!$B$1,MonsterTable!$A$1:$B$1,0),0),
IF(OR(NOT(ISBLANK(BC26)),ISBLANK(BD26)),#N/A,
IF(BA26="empty","empty",
VLOOKUP(BA26,MonsterGroupTable!$A:$A,1,0)))))))</f>
        <v>19</v>
      </c>
      <c r="BC26">
        <v>5</v>
      </c>
      <c r="BD26">
        <v>0.2</v>
      </c>
      <c r="BE26">
        <v>0</v>
      </c>
      <c r="BH26" s="1" t="s">
        <v>434</v>
      </c>
      <c r="BI26" s="2">
        <f>IF(AND(ISBLANK(BH26),OR(NOT(ISBLANK(BJ26)),NOT(ISBLANK(BK26)))),#N/A,
IF(ISBLANK(BH26),"",
IF(AND(NOT(ISERROR(VLOOKUP(BH26,MonsterTable!$A:$B,MATCH(MonsterTable!$B$1,MonsterTable!$A$1:$B$1,0),0))),OR(ISBLANK(BJ26),ISBLANK(BK26))),#N/A,
IFERROR(VLOOKUP(BH26,MonsterTable!$A:$B,MATCH(MonsterTable!$B$1,MonsterTable!$A$1:$B$1,0),0),
IF(OR(NOT(ISBLANK(BJ26)),ISBLANK(BK26)),#N/A,
IF(BH26="empty","empty",
VLOOKUP(BH26,MonsterGroupTable!$A:$A,1,0)))))))</f>
        <v>38</v>
      </c>
      <c r="BJ26">
        <v>1</v>
      </c>
      <c r="BK26">
        <v>0.2</v>
      </c>
      <c r="BL26">
        <v>1</v>
      </c>
      <c r="BM26">
        <v>8</v>
      </c>
      <c r="BN26">
        <v>11.5</v>
      </c>
      <c r="BP26" s="2" t="str">
        <f>IF(AND(ISBLANK(BO26),OR(NOT(ISBLANK(BQ26)),NOT(ISBLANK(BR26)))),#N/A,
IF(ISBLANK(BO26),"",
IF(AND(NOT(ISERROR(VLOOKUP(BO26,MonsterTable!$A:$B,MATCH(MonsterTable!$B$1,MonsterTable!$A$1:$B$1,0),0))),OR(ISBLANK(BQ26),ISBLANK(BR26))),#N/A,
IFERROR(VLOOKUP(BO26,MonsterTable!$A:$B,MATCH(MonsterTable!$B$1,MonsterTable!$A$1:$B$1,0),0),
IF(OR(NOT(ISBLANK(BQ26)),ISBLANK(BR26)),#N/A,
IF(BO26="empty","empty",
VLOOKUP(BO26,MonsterGroupTable!$A:$A,1,0)))))))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5C4DA-EC2C-420A-8DB3-756CCFA82A66}">
  <dimension ref="A1:U91"/>
  <sheetViews>
    <sheetView workbookViewId="0">
      <pane ySplit="1" topLeftCell="A77" activePane="bottomLeft" state="frozen"/>
      <selection pane="bottomLeft" activeCell="A91" sqref="A91"/>
    </sheetView>
  </sheetViews>
  <sheetFormatPr defaultRowHeight="16.5" outlineLevelCol="1"/>
  <cols>
    <col min="1" max="1" width="15.125" bestFit="1" customWidth="1"/>
    <col min="21" max="21" width="9" customWidth="1" outlineLevel="1"/>
  </cols>
  <sheetData>
    <row r="1" spans="1:21" ht="27" customHeight="1">
      <c r="A1" t="s">
        <v>103</v>
      </c>
      <c r="B1" t="s">
        <v>100</v>
      </c>
      <c r="C1" t="s">
        <v>0</v>
      </c>
      <c r="D1" t="s">
        <v>182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  <c r="J1" t="s">
        <v>188</v>
      </c>
      <c r="K1" t="s">
        <v>189</v>
      </c>
      <c r="L1" t="s">
        <v>190</v>
      </c>
      <c r="M1" s="3" t="s">
        <v>192</v>
      </c>
      <c r="N1" t="s">
        <v>193</v>
      </c>
      <c r="O1" t="s">
        <v>194</v>
      </c>
      <c r="P1" t="s">
        <v>195</v>
      </c>
      <c r="Q1" t="s">
        <v>196</v>
      </c>
      <c r="R1" t="s">
        <v>197</v>
      </c>
      <c r="S1" t="s">
        <v>377</v>
      </c>
      <c r="T1" t="s">
        <v>376</v>
      </c>
      <c r="U1" t="s">
        <v>101</v>
      </c>
    </row>
    <row r="2" spans="1:21">
      <c r="A2">
        <v>1</v>
      </c>
      <c r="B2">
        <v>1</v>
      </c>
      <c r="C2">
        <f>50000+B2</f>
        <v>50001</v>
      </c>
      <c r="D2" t="s">
        <v>102</v>
      </c>
      <c r="E2" t="s">
        <v>191</v>
      </c>
      <c r="F2">
        <v>50</v>
      </c>
      <c r="M2" t="s">
        <v>102</v>
      </c>
      <c r="N2" t="s">
        <v>191</v>
      </c>
      <c r="O2">
        <v>30</v>
      </c>
      <c r="S2">
        <v>0</v>
      </c>
      <c r="T2">
        <v>0</v>
      </c>
      <c r="U2">
        <v>0</v>
      </c>
    </row>
    <row r="3" spans="1:21">
      <c r="A3">
        <v>1</v>
      </c>
      <c r="B3">
        <v>2</v>
      </c>
      <c r="C3">
        <f t="shared" ref="C3:C17" si="0">50000+B3</f>
        <v>50002</v>
      </c>
      <c r="D3" t="s">
        <v>102</v>
      </c>
      <c r="E3" t="s">
        <v>191</v>
      </c>
      <c r="F3">
        <v>60</v>
      </c>
      <c r="M3" t="s">
        <v>102</v>
      </c>
      <c r="N3" t="s">
        <v>191</v>
      </c>
      <c r="O3">
        <v>32</v>
      </c>
      <c r="S3">
        <v>0</v>
      </c>
      <c r="T3">
        <v>0</v>
      </c>
      <c r="U3">
        <v>0</v>
      </c>
    </row>
    <row r="4" spans="1:21">
      <c r="A4">
        <v>1</v>
      </c>
      <c r="B4">
        <v>3</v>
      </c>
      <c r="C4">
        <f t="shared" si="0"/>
        <v>50003</v>
      </c>
      <c r="D4" t="s">
        <v>102</v>
      </c>
      <c r="E4" t="s">
        <v>191</v>
      </c>
      <c r="F4">
        <v>70</v>
      </c>
      <c r="M4" t="s">
        <v>102</v>
      </c>
      <c r="N4" t="s">
        <v>191</v>
      </c>
      <c r="O4">
        <v>34</v>
      </c>
      <c r="S4">
        <v>0</v>
      </c>
      <c r="T4">
        <v>0</v>
      </c>
      <c r="U4">
        <v>0</v>
      </c>
    </row>
    <row r="5" spans="1:21">
      <c r="A5">
        <v>1</v>
      </c>
      <c r="B5">
        <v>4</v>
      </c>
      <c r="C5">
        <f t="shared" si="0"/>
        <v>50004</v>
      </c>
      <c r="D5" t="s">
        <v>102</v>
      </c>
      <c r="E5" t="s">
        <v>191</v>
      </c>
      <c r="F5">
        <v>80</v>
      </c>
      <c r="M5" t="s">
        <v>102</v>
      </c>
      <c r="N5" t="s">
        <v>191</v>
      </c>
      <c r="O5">
        <v>34</v>
      </c>
      <c r="S5">
        <v>2</v>
      </c>
      <c r="T5">
        <v>0</v>
      </c>
      <c r="U5">
        <v>0</v>
      </c>
    </row>
    <row r="6" spans="1:21">
      <c r="A6">
        <v>1</v>
      </c>
      <c r="B6">
        <v>5</v>
      </c>
      <c r="C6">
        <f t="shared" si="0"/>
        <v>50005</v>
      </c>
      <c r="D6" t="s">
        <v>102</v>
      </c>
      <c r="E6" t="s">
        <v>191</v>
      </c>
      <c r="F6">
        <v>90</v>
      </c>
      <c r="M6" t="s">
        <v>102</v>
      </c>
      <c r="N6" t="s">
        <v>191</v>
      </c>
      <c r="O6">
        <v>36</v>
      </c>
      <c r="S6">
        <v>3</v>
      </c>
      <c r="T6">
        <v>0</v>
      </c>
      <c r="U6">
        <v>0</v>
      </c>
    </row>
    <row r="7" spans="1:21">
      <c r="A7">
        <v>1</v>
      </c>
      <c r="B7">
        <v>6</v>
      </c>
      <c r="C7">
        <f t="shared" si="0"/>
        <v>50006</v>
      </c>
      <c r="D7" t="s">
        <v>102</v>
      </c>
      <c r="E7" t="s">
        <v>191</v>
      </c>
      <c r="F7">
        <v>100</v>
      </c>
      <c r="M7" t="s">
        <v>102</v>
      </c>
      <c r="N7" t="s">
        <v>191</v>
      </c>
      <c r="O7">
        <v>38</v>
      </c>
      <c r="S7">
        <v>4</v>
      </c>
      <c r="T7">
        <v>0</v>
      </c>
      <c r="U7">
        <v>0</v>
      </c>
    </row>
    <row r="8" spans="1:21">
      <c r="A8">
        <v>1</v>
      </c>
      <c r="B8">
        <v>7</v>
      </c>
      <c r="C8">
        <f t="shared" si="0"/>
        <v>50007</v>
      </c>
      <c r="D8" t="s">
        <v>102</v>
      </c>
      <c r="E8" t="s">
        <v>191</v>
      </c>
      <c r="F8">
        <v>110</v>
      </c>
      <c r="M8" t="s">
        <v>102</v>
      </c>
      <c r="N8" t="s">
        <v>191</v>
      </c>
      <c r="O8">
        <v>38</v>
      </c>
      <c r="S8">
        <v>5</v>
      </c>
      <c r="T8">
        <v>0</v>
      </c>
      <c r="U8">
        <v>0</v>
      </c>
    </row>
    <row r="9" spans="1:21">
      <c r="A9">
        <v>1</v>
      </c>
      <c r="B9">
        <v>8</v>
      </c>
      <c r="C9">
        <f t="shared" si="0"/>
        <v>50008</v>
      </c>
      <c r="D9" t="s">
        <v>102</v>
      </c>
      <c r="E9" t="s">
        <v>191</v>
      </c>
      <c r="F9">
        <v>120</v>
      </c>
      <c r="M9" t="s">
        <v>102</v>
      </c>
      <c r="N9" t="s">
        <v>191</v>
      </c>
      <c r="O9">
        <v>40</v>
      </c>
      <c r="S9">
        <v>6</v>
      </c>
      <c r="T9">
        <v>0</v>
      </c>
      <c r="U9">
        <v>0</v>
      </c>
    </row>
    <row r="10" spans="1:21">
      <c r="A10">
        <v>1</v>
      </c>
      <c r="B10">
        <v>9</v>
      </c>
      <c r="C10">
        <f t="shared" si="0"/>
        <v>50009</v>
      </c>
      <c r="D10" t="s">
        <v>102</v>
      </c>
      <c r="E10" t="s">
        <v>191</v>
      </c>
      <c r="F10">
        <v>130</v>
      </c>
      <c r="M10" t="s">
        <v>102</v>
      </c>
      <c r="N10" t="s">
        <v>191</v>
      </c>
      <c r="O10">
        <v>40</v>
      </c>
      <c r="S10">
        <v>0</v>
      </c>
      <c r="T10">
        <v>1</v>
      </c>
      <c r="U10">
        <v>0</v>
      </c>
    </row>
    <row r="11" spans="1:21">
      <c r="A11">
        <v>1</v>
      </c>
      <c r="B11">
        <v>10</v>
      </c>
      <c r="C11">
        <f t="shared" si="0"/>
        <v>50010</v>
      </c>
      <c r="D11" t="s">
        <v>102</v>
      </c>
      <c r="E11" t="s">
        <v>191</v>
      </c>
      <c r="F11">
        <v>140</v>
      </c>
      <c r="M11" t="s">
        <v>102</v>
      </c>
      <c r="N11" t="s">
        <v>191</v>
      </c>
      <c r="O11">
        <v>42</v>
      </c>
      <c r="S11">
        <v>7</v>
      </c>
      <c r="T11">
        <v>0</v>
      </c>
      <c r="U11">
        <v>0</v>
      </c>
    </row>
    <row r="12" spans="1:21">
      <c r="A12">
        <v>1</v>
      </c>
      <c r="B12">
        <v>11</v>
      </c>
      <c r="C12">
        <f t="shared" si="0"/>
        <v>50011</v>
      </c>
      <c r="D12" t="s">
        <v>102</v>
      </c>
      <c r="E12" t="s">
        <v>191</v>
      </c>
      <c r="F12">
        <v>150</v>
      </c>
      <c r="M12" t="s">
        <v>102</v>
      </c>
      <c r="N12" t="s">
        <v>191</v>
      </c>
      <c r="O12">
        <v>42</v>
      </c>
      <c r="S12">
        <v>8</v>
      </c>
      <c r="T12">
        <v>0</v>
      </c>
      <c r="U12">
        <v>1</v>
      </c>
    </row>
    <row r="13" spans="1:21">
      <c r="A13">
        <v>1</v>
      </c>
      <c r="B13">
        <v>12</v>
      </c>
      <c r="C13">
        <f t="shared" si="0"/>
        <v>50012</v>
      </c>
      <c r="D13" t="s">
        <v>102</v>
      </c>
      <c r="E13" t="s">
        <v>191</v>
      </c>
      <c r="F13">
        <v>160</v>
      </c>
      <c r="M13" t="s">
        <v>102</v>
      </c>
      <c r="N13" t="s">
        <v>191</v>
      </c>
      <c r="O13">
        <v>42</v>
      </c>
      <c r="S13">
        <v>9</v>
      </c>
      <c r="T13">
        <v>0</v>
      </c>
      <c r="U13">
        <v>1</v>
      </c>
    </row>
    <row r="14" spans="1:21">
      <c r="A14">
        <v>1</v>
      </c>
      <c r="B14">
        <v>13</v>
      </c>
      <c r="C14">
        <f t="shared" si="0"/>
        <v>50013</v>
      </c>
      <c r="D14" t="s">
        <v>102</v>
      </c>
      <c r="E14" t="s">
        <v>191</v>
      </c>
      <c r="F14">
        <v>170</v>
      </c>
      <c r="M14" t="s">
        <v>102</v>
      </c>
      <c r="N14" t="s">
        <v>191</v>
      </c>
      <c r="O14">
        <v>44</v>
      </c>
      <c r="S14">
        <v>0</v>
      </c>
      <c r="T14">
        <v>2</v>
      </c>
      <c r="U14">
        <v>1</v>
      </c>
    </row>
    <row r="15" spans="1:21">
      <c r="A15">
        <v>1</v>
      </c>
      <c r="B15">
        <v>14</v>
      </c>
      <c r="C15">
        <f t="shared" si="0"/>
        <v>50014</v>
      </c>
      <c r="D15" t="s">
        <v>102</v>
      </c>
      <c r="E15" t="s">
        <v>191</v>
      </c>
      <c r="F15">
        <v>180</v>
      </c>
      <c r="M15" t="s">
        <v>102</v>
      </c>
      <c r="N15" t="s">
        <v>191</v>
      </c>
      <c r="O15">
        <v>44</v>
      </c>
      <c r="S15">
        <v>10</v>
      </c>
      <c r="T15">
        <v>0</v>
      </c>
      <c r="U15">
        <v>1</v>
      </c>
    </row>
    <row r="16" spans="1:21">
      <c r="A16">
        <v>1</v>
      </c>
      <c r="B16">
        <v>15</v>
      </c>
      <c r="C16">
        <f t="shared" si="0"/>
        <v>50015</v>
      </c>
      <c r="D16" t="s">
        <v>102</v>
      </c>
      <c r="E16" t="s">
        <v>191</v>
      </c>
      <c r="F16">
        <v>190</v>
      </c>
      <c r="M16" t="s">
        <v>102</v>
      </c>
      <c r="N16" t="s">
        <v>191</v>
      </c>
      <c r="O16">
        <v>44</v>
      </c>
      <c r="S16">
        <v>11</v>
      </c>
      <c r="T16">
        <v>0</v>
      </c>
      <c r="U16">
        <v>1</v>
      </c>
    </row>
    <row r="17" spans="1:21">
      <c r="A17">
        <v>1</v>
      </c>
      <c r="B17">
        <v>16</v>
      </c>
      <c r="C17">
        <f t="shared" si="0"/>
        <v>50016</v>
      </c>
      <c r="D17" t="s">
        <v>102</v>
      </c>
      <c r="E17" t="s">
        <v>191</v>
      </c>
      <c r="F17">
        <v>200</v>
      </c>
      <c r="M17" t="s">
        <v>102</v>
      </c>
      <c r="N17" t="s">
        <v>191</v>
      </c>
      <c r="O17">
        <v>44</v>
      </c>
      <c r="S17">
        <v>12</v>
      </c>
      <c r="T17">
        <v>0</v>
      </c>
      <c r="U17">
        <v>2</v>
      </c>
    </row>
    <row r="18" spans="1:21">
      <c r="A18">
        <v>1</v>
      </c>
      <c r="B18">
        <v>17</v>
      </c>
      <c r="C18">
        <f t="shared" ref="C18:C31" si="1">50000+B18</f>
        <v>50017</v>
      </c>
      <c r="D18" t="s">
        <v>102</v>
      </c>
      <c r="E18" t="s">
        <v>191</v>
      </c>
      <c r="F18">
        <v>210</v>
      </c>
      <c r="M18" t="s">
        <v>102</v>
      </c>
      <c r="N18" t="s">
        <v>191</v>
      </c>
      <c r="O18">
        <v>46</v>
      </c>
      <c r="S18">
        <v>0</v>
      </c>
      <c r="T18">
        <v>3</v>
      </c>
      <c r="U18">
        <v>2</v>
      </c>
    </row>
    <row r="19" spans="1:21">
      <c r="A19">
        <v>1</v>
      </c>
      <c r="B19">
        <v>18</v>
      </c>
      <c r="C19">
        <f t="shared" si="1"/>
        <v>50018</v>
      </c>
      <c r="D19" t="s">
        <v>102</v>
      </c>
      <c r="E19" t="s">
        <v>191</v>
      </c>
      <c r="F19">
        <v>220</v>
      </c>
      <c r="M19" t="s">
        <v>102</v>
      </c>
      <c r="N19" t="s">
        <v>191</v>
      </c>
      <c r="O19">
        <v>46</v>
      </c>
      <c r="S19">
        <v>13</v>
      </c>
      <c r="T19">
        <v>0</v>
      </c>
      <c r="U19">
        <v>2</v>
      </c>
    </row>
    <row r="20" spans="1:21">
      <c r="A20">
        <v>1</v>
      </c>
      <c r="B20">
        <v>19</v>
      </c>
      <c r="C20">
        <f t="shared" si="1"/>
        <v>50019</v>
      </c>
      <c r="D20" t="s">
        <v>102</v>
      </c>
      <c r="E20" t="s">
        <v>191</v>
      </c>
      <c r="F20">
        <v>230</v>
      </c>
      <c r="M20" t="s">
        <v>102</v>
      </c>
      <c r="N20" t="s">
        <v>191</v>
      </c>
      <c r="O20">
        <v>46</v>
      </c>
      <c r="S20">
        <v>14</v>
      </c>
      <c r="T20">
        <v>0</v>
      </c>
      <c r="U20">
        <v>2</v>
      </c>
    </row>
    <row r="21" spans="1:21">
      <c r="A21">
        <v>1</v>
      </c>
      <c r="B21">
        <v>20</v>
      </c>
      <c r="C21">
        <f t="shared" si="1"/>
        <v>50020</v>
      </c>
      <c r="D21" t="s">
        <v>102</v>
      </c>
      <c r="E21" t="s">
        <v>191</v>
      </c>
      <c r="F21">
        <v>240</v>
      </c>
      <c r="M21" t="s">
        <v>102</v>
      </c>
      <c r="N21" t="s">
        <v>191</v>
      </c>
      <c r="O21">
        <v>46</v>
      </c>
      <c r="S21">
        <v>15</v>
      </c>
      <c r="T21">
        <v>0</v>
      </c>
      <c r="U21">
        <v>2</v>
      </c>
    </row>
    <row r="22" spans="1:21">
      <c r="A22">
        <v>1</v>
      </c>
      <c r="B22">
        <v>21</v>
      </c>
      <c r="C22">
        <f t="shared" si="1"/>
        <v>50021</v>
      </c>
      <c r="D22" t="s">
        <v>102</v>
      </c>
      <c r="E22" t="s">
        <v>191</v>
      </c>
      <c r="F22">
        <v>250</v>
      </c>
      <c r="M22" t="s">
        <v>102</v>
      </c>
      <c r="N22" t="s">
        <v>191</v>
      </c>
      <c r="O22">
        <v>48</v>
      </c>
      <c r="S22">
        <v>16</v>
      </c>
      <c r="T22">
        <v>0</v>
      </c>
      <c r="U22">
        <v>3</v>
      </c>
    </row>
    <row r="23" spans="1:21">
      <c r="A23">
        <v>1</v>
      </c>
      <c r="B23">
        <v>22</v>
      </c>
      <c r="C23">
        <f t="shared" si="1"/>
        <v>50022</v>
      </c>
      <c r="D23" t="s">
        <v>102</v>
      </c>
      <c r="E23" t="s">
        <v>191</v>
      </c>
      <c r="F23">
        <v>260</v>
      </c>
      <c r="M23" t="s">
        <v>102</v>
      </c>
      <c r="N23" t="s">
        <v>191</v>
      </c>
      <c r="O23">
        <v>48</v>
      </c>
      <c r="S23">
        <v>0</v>
      </c>
      <c r="T23">
        <v>4</v>
      </c>
      <c r="U23">
        <v>3</v>
      </c>
    </row>
    <row r="24" spans="1:21">
      <c r="A24">
        <v>1</v>
      </c>
      <c r="B24">
        <v>23</v>
      </c>
      <c r="C24">
        <f t="shared" si="1"/>
        <v>50023</v>
      </c>
      <c r="D24" t="s">
        <v>102</v>
      </c>
      <c r="E24" t="s">
        <v>191</v>
      </c>
      <c r="F24">
        <v>270</v>
      </c>
      <c r="M24" t="s">
        <v>102</v>
      </c>
      <c r="N24" t="s">
        <v>191</v>
      </c>
      <c r="O24">
        <v>48</v>
      </c>
      <c r="S24">
        <v>17</v>
      </c>
      <c r="T24">
        <v>0</v>
      </c>
      <c r="U24">
        <v>3</v>
      </c>
    </row>
    <row r="25" spans="1:21">
      <c r="A25">
        <v>1</v>
      </c>
      <c r="B25">
        <v>24</v>
      </c>
      <c r="C25">
        <f t="shared" si="1"/>
        <v>50024</v>
      </c>
      <c r="D25" t="s">
        <v>102</v>
      </c>
      <c r="E25" t="s">
        <v>191</v>
      </c>
      <c r="F25">
        <v>280</v>
      </c>
      <c r="M25" t="s">
        <v>102</v>
      </c>
      <c r="N25" t="s">
        <v>191</v>
      </c>
      <c r="O25">
        <v>50</v>
      </c>
      <c r="S25">
        <v>18</v>
      </c>
      <c r="T25">
        <v>0</v>
      </c>
      <c r="U25">
        <v>3</v>
      </c>
    </row>
    <row r="26" spans="1:21">
      <c r="A26">
        <v>1</v>
      </c>
      <c r="B26">
        <v>25</v>
      </c>
      <c r="C26">
        <f t="shared" si="1"/>
        <v>50025</v>
      </c>
      <c r="D26" t="s">
        <v>102</v>
      </c>
      <c r="E26" t="s">
        <v>191</v>
      </c>
      <c r="F26">
        <v>290</v>
      </c>
      <c r="M26" t="s">
        <v>102</v>
      </c>
      <c r="N26" t="s">
        <v>191</v>
      </c>
      <c r="O26">
        <v>50</v>
      </c>
      <c r="S26">
        <v>19</v>
      </c>
      <c r="T26">
        <v>0</v>
      </c>
      <c r="U26">
        <v>3</v>
      </c>
    </row>
    <row r="27" spans="1:21">
      <c r="A27">
        <v>1</v>
      </c>
      <c r="B27">
        <v>26</v>
      </c>
      <c r="C27">
        <f t="shared" si="1"/>
        <v>50026</v>
      </c>
      <c r="D27" t="s">
        <v>102</v>
      </c>
      <c r="E27" t="s">
        <v>191</v>
      </c>
      <c r="F27">
        <v>300</v>
      </c>
      <c r="M27" t="s">
        <v>102</v>
      </c>
      <c r="N27" t="s">
        <v>191</v>
      </c>
      <c r="O27">
        <v>52</v>
      </c>
      <c r="S27">
        <v>20</v>
      </c>
      <c r="T27">
        <v>0</v>
      </c>
      <c r="U27">
        <v>4</v>
      </c>
    </row>
    <row r="28" spans="1:21">
      <c r="A28">
        <v>1</v>
      </c>
      <c r="B28">
        <v>27</v>
      </c>
      <c r="C28">
        <f t="shared" si="1"/>
        <v>50027</v>
      </c>
      <c r="D28" t="s">
        <v>102</v>
      </c>
      <c r="E28" t="s">
        <v>191</v>
      </c>
      <c r="F28">
        <v>310</v>
      </c>
      <c r="M28" t="s">
        <v>102</v>
      </c>
      <c r="N28" t="s">
        <v>191</v>
      </c>
      <c r="O28">
        <v>52</v>
      </c>
      <c r="S28">
        <v>21</v>
      </c>
      <c r="T28">
        <v>0</v>
      </c>
      <c r="U28">
        <v>4</v>
      </c>
    </row>
    <row r="29" spans="1:21">
      <c r="A29">
        <v>1</v>
      </c>
      <c r="B29">
        <v>28</v>
      </c>
      <c r="C29">
        <f t="shared" si="1"/>
        <v>50028</v>
      </c>
      <c r="D29" t="s">
        <v>102</v>
      </c>
      <c r="E29" t="s">
        <v>191</v>
      </c>
      <c r="F29">
        <v>320</v>
      </c>
      <c r="M29" t="s">
        <v>102</v>
      </c>
      <c r="N29" t="s">
        <v>191</v>
      </c>
      <c r="O29">
        <v>54</v>
      </c>
      <c r="S29">
        <v>22</v>
      </c>
      <c r="T29">
        <v>0</v>
      </c>
      <c r="U29">
        <v>4</v>
      </c>
    </row>
    <row r="30" spans="1:21">
      <c r="A30">
        <v>1</v>
      </c>
      <c r="B30">
        <v>29</v>
      </c>
      <c r="C30">
        <f t="shared" si="1"/>
        <v>50029</v>
      </c>
      <c r="D30" t="s">
        <v>102</v>
      </c>
      <c r="E30" t="s">
        <v>191</v>
      </c>
      <c r="F30">
        <v>330</v>
      </c>
      <c r="M30" t="s">
        <v>102</v>
      </c>
      <c r="N30" t="s">
        <v>191</v>
      </c>
      <c r="O30">
        <v>56</v>
      </c>
      <c r="S30">
        <v>23</v>
      </c>
      <c r="T30">
        <v>0</v>
      </c>
      <c r="U30">
        <v>4</v>
      </c>
    </row>
    <row r="31" spans="1:21">
      <c r="A31">
        <v>1</v>
      </c>
      <c r="B31">
        <v>30</v>
      </c>
      <c r="C31">
        <f t="shared" si="1"/>
        <v>50030</v>
      </c>
      <c r="D31" t="s">
        <v>102</v>
      </c>
      <c r="E31" t="s">
        <v>191</v>
      </c>
      <c r="F31">
        <v>340</v>
      </c>
      <c r="M31" t="s">
        <v>102</v>
      </c>
      <c r="N31" t="s">
        <v>191</v>
      </c>
      <c r="O31">
        <v>58</v>
      </c>
      <c r="S31">
        <v>24</v>
      </c>
      <c r="T31">
        <v>0</v>
      </c>
      <c r="U31">
        <v>4</v>
      </c>
    </row>
    <row r="32" spans="1:21">
      <c r="A32">
        <v>2</v>
      </c>
      <c r="B32">
        <v>1</v>
      </c>
      <c r="C32">
        <f>60000+B32</f>
        <v>60001</v>
      </c>
      <c r="D32" t="s">
        <v>102</v>
      </c>
      <c r="E32" t="s">
        <v>108</v>
      </c>
      <c r="F32">
        <v>20</v>
      </c>
      <c r="M32" t="s">
        <v>102</v>
      </c>
      <c r="N32" t="s">
        <v>108</v>
      </c>
      <c r="O32">
        <v>5</v>
      </c>
      <c r="S32">
        <v>0</v>
      </c>
      <c r="T32">
        <v>0</v>
      </c>
      <c r="U32">
        <v>0</v>
      </c>
    </row>
    <row r="33" spans="1:21">
      <c r="A33">
        <v>2</v>
      </c>
      <c r="B33">
        <v>2</v>
      </c>
      <c r="C33">
        <f t="shared" ref="C33:C61" si="2">60000+B33</f>
        <v>60002</v>
      </c>
      <c r="D33" t="s">
        <v>102</v>
      </c>
      <c r="E33" t="s">
        <v>108</v>
      </c>
      <c r="F33">
        <v>25</v>
      </c>
      <c r="M33" t="s">
        <v>102</v>
      </c>
      <c r="N33" t="s">
        <v>108</v>
      </c>
      <c r="O33">
        <v>6</v>
      </c>
      <c r="S33">
        <v>0</v>
      </c>
      <c r="T33">
        <v>0</v>
      </c>
      <c r="U33">
        <v>0</v>
      </c>
    </row>
    <row r="34" spans="1:21">
      <c r="A34">
        <v>2</v>
      </c>
      <c r="B34">
        <v>3</v>
      </c>
      <c r="C34">
        <f t="shared" si="2"/>
        <v>60003</v>
      </c>
      <c r="D34" t="s">
        <v>102</v>
      </c>
      <c r="E34" t="s">
        <v>108</v>
      </c>
      <c r="F34">
        <v>30</v>
      </c>
      <c r="M34" t="s">
        <v>102</v>
      </c>
      <c r="N34" t="s">
        <v>108</v>
      </c>
      <c r="O34">
        <v>7</v>
      </c>
      <c r="S34">
        <v>0</v>
      </c>
      <c r="T34">
        <v>0</v>
      </c>
      <c r="U34">
        <v>0</v>
      </c>
    </row>
    <row r="35" spans="1:21">
      <c r="A35">
        <v>2</v>
      </c>
      <c r="B35">
        <v>4</v>
      </c>
      <c r="C35">
        <f t="shared" si="2"/>
        <v>60004</v>
      </c>
      <c r="D35" t="s">
        <v>102</v>
      </c>
      <c r="E35" t="s">
        <v>108</v>
      </c>
      <c r="F35">
        <v>35</v>
      </c>
      <c r="M35" t="s">
        <v>102</v>
      </c>
      <c r="N35" t="s">
        <v>108</v>
      </c>
      <c r="O35">
        <v>8</v>
      </c>
      <c r="S35">
        <v>0</v>
      </c>
      <c r="T35">
        <v>0</v>
      </c>
      <c r="U35">
        <v>0</v>
      </c>
    </row>
    <row r="36" spans="1:21">
      <c r="A36">
        <v>2</v>
      </c>
      <c r="B36">
        <v>5</v>
      </c>
      <c r="C36">
        <f t="shared" si="2"/>
        <v>60005</v>
      </c>
      <c r="D36" t="s">
        <v>102</v>
      </c>
      <c r="E36" t="s">
        <v>108</v>
      </c>
      <c r="F36">
        <v>40</v>
      </c>
      <c r="M36" t="s">
        <v>102</v>
      </c>
      <c r="N36" t="s">
        <v>108</v>
      </c>
      <c r="O36">
        <v>8</v>
      </c>
      <c r="S36">
        <v>0</v>
      </c>
      <c r="T36">
        <v>0</v>
      </c>
      <c r="U36">
        <v>0</v>
      </c>
    </row>
    <row r="37" spans="1:21">
      <c r="A37">
        <v>2</v>
      </c>
      <c r="B37">
        <v>6</v>
      </c>
      <c r="C37">
        <f t="shared" si="2"/>
        <v>60006</v>
      </c>
      <c r="D37" t="s">
        <v>102</v>
      </c>
      <c r="E37" t="s">
        <v>108</v>
      </c>
      <c r="F37">
        <v>45</v>
      </c>
      <c r="M37" t="s">
        <v>102</v>
      </c>
      <c r="N37" t="s">
        <v>108</v>
      </c>
      <c r="O37">
        <v>9</v>
      </c>
      <c r="S37">
        <v>3</v>
      </c>
      <c r="T37">
        <v>0</v>
      </c>
      <c r="U37">
        <v>0</v>
      </c>
    </row>
    <row r="38" spans="1:21">
      <c r="A38">
        <v>2</v>
      </c>
      <c r="B38">
        <v>7</v>
      </c>
      <c r="C38">
        <f t="shared" si="2"/>
        <v>60007</v>
      </c>
      <c r="D38" t="s">
        <v>102</v>
      </c>
      <c r="E38" t="s">
        <v>108</v>
      </c>
      <c r="F38">
        <v>50</v>
      </c>
      <c r="M38" t="s">
        <v>102</v>
      </c>
      <c r="N38" t="s">
        <v>108</v>
      </c>
      <c r="O38">
        <v>9</v>
      </c>
      <c r="S38">
        <v>4</v>
      </c>
      <c r="T38">
        <v>0</v>
      </c>
      <c r="U38">
        <v>0</v>
      </c>
    </row>
    <row r="39" spans="1:21">
      <c r="A39">
        <v>2</v>
      </c>
      <c r="B39">
        <v>8</v>
      </c>
      <c r="C39">
        <f t="shared" si="2"/>
        <v>60008</v>
      </c>
      <c r="D39" t="s">
        <v>102</v>
      </c>
      <c r="E39" t="s">
        <v>108</v>
      </c>
      <c r="F39">
        <v>55</v>
      </c>
      <c r="M39" t="s">
        <v>102</v>
      </c>
      <c r="N39" t="s">
        <v>108</v>
      </c>
      <c r="O39">
        <v>10</v>
      </c>
      <c r="S39">
        <v>5</v>
      </c>
      <c r="T39">
        <v>0</v>
      </c>
      <c r="U39">
        <v>0</v>
      </c>
    </row>
    <row r="40" spans="1:21">
      <c r="A40">
        <v>2</v>
      </c>
      <c r="B40">
        <v>9</v>
      </c>
      <c r="C40">
        <f t="shared" si="2"/>
        <v>60009</v>
      </c>
      <c r="D40" t="s">
        <v>102</v>
      </c>
      <c r="E40" t="s">
        <v>108</v>
      </c>
      <c r="F40">
        <v>60</v>
      </c>
      <c r="M40" t="s">
        <v>102</v>
      </c>
      <c r="N40" t="s">
        <v>108</v>
      </c>
      <c r="O40">
        <v>10</v>
      </c>
      <c r="S40">
        <v>0</v>
      </c>
      <c r="T40">
        <v>1</v>
      </c>
      <c r="U40">
        <v>0</v>
      </c>
    </row>
    <row r="41" spans="1:21">
      <c r="A41">
        <v>2</v>
      </c>
      <c r="B41">
        <v>10</v>
      </c>
      <c r="C41">
        <f t="shared" si="2"/>
        <v>60010</v>
      </c>
      <c r="D41" t="s">
        <v>102</v>
      </c>
      <c r="E41" t="s">
        <v>108</v>
      </c>
      <c r="F41">
        <v>65</v>
      </c>
      <c r="M41" t="s">
        <v>102</v>
      </c>
      <c r="N41" t="s">
        <v>108</v>
      </c>
      <c r="O41">
        <v>10</v>
      </c>
      <c r="S41">
        <v>6</v>
      </c>
      <c r="T41">
        <v>0</v>
      </c>
      <c r="U41">
        <v>0</v>
      </c>
    </row>
    <row r="42" spans="1:21">
      <c r="A42">
        <v>2</v>
      </c>
      <c r="B42">
        <v>11</v>
      </c>
      <c r="C42">
        <f t="shared" si="2"/>
        <v>60011</v>
      </c>
      <c r="D42" t="s">
        <v>102</v>
      </c>
      <c r="E42" t="s">
        <v>108</v>
      </c>
      <c r="F42">
        <v>70</v>
      </c>
      <c r="M42" t="s">
        <v>102</v>
      </c>
      <c r="N42" t="s">
        <v>108</v>
      </c>
      <c r="O42">
        <v>10</v>
      </c>
      <c r="S42">
        <v>7</v>
      </c>
      <c r="T42">
        <v>0</v>
      </c>
      <c r="U42">
        <v>1</v>
      </c>
    </row>
    <row r="43" spans="1:21">
      <c r="A43">
        <v>2</v>
      </c>
      <c r="B43">
        <v>12</v>
      </c>
      <c r="C43">
        <f t="shared" si="2"/>
        <v>60012</v>
      </c>
      <c r="D43" t="s">
        <v>102</v>
      </c>
      <c r="E43" t="s">
        <v>108</v>
      </c>
      <c r="F43">
        <v>75</v>
      </c>
      <c r="M43" t="s">
        <v>102</v>
      </c>
      <c r="N43" t="s">
        <v>108</v>
      </c>
      <c r="O43">
        <v>11</v>
      </c>
      <c r="S43">
        <v>0</v>
      </c>
      <c r="T43">
        <v>2</v>
      </c>
      <c r="U43">
        <v>1</v>
      </c>
    </row>
    <row r="44" spans="1:21">
      <c r="A44">
        <v>2</v>
      </c>
      <c r="B44">
        <v>13</v>
      </c>
      <c r="C44">
        <f t="shared" si="2"/>
        <v>60013</v>
      </c>
      <c r="D44" t="s">
        <v>102</v>
      </c>
      <c r="E44" t="s">
        <v>108</v>
      </c>
      <c r="F44">
        <v>80</v>
      </c>
      <c r="M44" t="s">
        <v>102</v>
      </c>
      <c r="N44" t="s">
        <v>108</v>
      </c>
      <c r="O44">
        <v>11</v>
      </c>
      <c r="S44">
        <v>8</v>
      </c>
      <c r="T44">
        <v>0</v>
      </c>
      <c r="U44">
        <v>1</v>
      </c>
    </row>
    <row r="45" spans="1:21">
      <c r="A45">
        <v>2</v>
      </c>
      <c r="B45">
        <v>14</v>
      </c>
      <c r="C45">
        <f t="shared" si="2"/>
        <v>60014</v>
      </c>
      <c r="D45" t="s">
        <v>102</v>
      </c>
      <c r="E45" t="s">
        <v>108</v>
      </c>
      <c r="F45">
        <v>85</v>
      </c>
      <c r="M45" t="s">
        <v>102</v>
      </c>
      <c r="N45" t="s">
        <v>108</v>
      </c>
      <c r="O45">
        <v>11</v>
      </c>
      <c r="S45">
        <v>9</v>
      </c>
      <c r="T45">
        <v>0</v>
      </c>
      <c r="U45">
        <v>1</v>
      </c>
    </row>
    <row r="46" spans="1:21">
      <c r="A46">
        <v>2</v>
      </c>
      <c r="B46">
        <v>15</v>
      </c>
      <c r="C46">
        <f t="shared" si="2"/>
        <v>60015</v>
      </c>
      <c r="D46" t="s">
        <v>102</v>
      </c>
      <c r="E46" t="s">
        <v>108</v>
      </c>
      <c r="F46">
        <v>90</v>
      </c>
      <c r="M46" t="s">
        <v>102</v>
      </c>
      <c r="N46" t="s">
        <v>108</v>
      </c>
      <c r="O46">
        <v>11</v>
      </c>
      <c r="S46">
        <v>10</v>
      </c>
      <c r="T46">
        <v>0</v>
      </c>
      <c r="U46">
        <v>1</v>
      </c>
    </row>
    <row r="47" spans="1:21">
      <c r="A47">
        <v>2</v>
      </c>
      <c r="B47">
        <v>16</v>
      </c>
      <c r="C47">
        <f t="shared" si="2"/>
        <v>60016</v>
      </c>
      <c r="D47" t="s">
        <v>102</v>
      </c>
      <c r="E47" t="s">
        <v>108</v>
      </c>
      <c r="F47">
        <v>95</v>
      </c>
      <c r="M47" t="s">
        <v>102</v>
      </c>
      <c r="N47" t="s">
        <v>108</v>
      </c>
      <c r="O47">
        <v>12</v>
      </c>
      <c r="S47">
        <v>0</v>
      </c>
      <c r="T47">
        <v>3</v>
      </c>
      <c r="U47">
        <v>2</v>
      </c>
    </row>
    <row r="48" spans="1:21">
      <c r="A48">
        <v>2</v>
      </c>
      <c r="B48">
        <v>17</v>
      </c>
      <c r="C48">
        <f t="shared" si="2"/>
        <v>60017</v>
      </c>
      <c r="D48" t="s">
        <v>102</v>
      </c>
      <c r="E48" t="s">
        <v>108</v>
      </c>
      <c r="F48">
        <v>100</v>
      </c>
      <c r="M48" t="s">
        <v>102</v>
      </c>
      <c r="N48" t="s">
        <v>108</v>
      </c>
      <c r="O48">
        <v>12</v>
      </c>
      <c r="S48">
        <v>11</v>
      </c>
      <c r="T48">
        <v>0</v>
      </c>
      <c r="U48">
        <v>2</v>
      </c>
    </row>
    <row r="49" spans="1:21">
      <c r="A49">
        <v>2</v>
      </c>
      <c r="B49">
        <v>18</v>
      </c>
      <c r="C49">
        <f t="shared" si="2"/>
        <v>60018</v>
      </c>
      <c r="D49" t="s">
        <v>102</v>
      </c>
      <c r="E49" t="s">
        <v>108</v>
      </c>
      <c r="F49">
        <v>105</v>
      </c>
      <c r="M49" t="s">
        <v>102</v>
      </c>
      <c r="N49" t="s">
        <v>108</v>
      </c>
      <c r="O49">
        <v>12</v>
      </c>
      <c r="S49">
        <v>12</v>
      </c>
      <c r="T49">
        <v>0</v>
      </c>
      <c r="U49">
        <v>2</v>
      </c>
    </row>
    <row r="50" spans="1:21">
      <c r="A50">
        <v>2</v>
      </c>
      <c r="B50">
        <v>19</v>
      </c>
      <c r="C50">
        <f t="shared" si="2"/>
        <v>60019</v>
      </c>
      <c r="D50" t="s">
        <v>102</v>
      </c>
      <c r="E50" t="s">
        <v>108</v>
      </c>
      <c r="F50">
        <v>110</v>
      </c>
      <c r="M50" t="s">
        <v>102</v>
      </c>
      <c r="N50" t="s">
        <v>108</v>
      </c>
      <c r="O50">
        <v>12</v>
      </c>
      <c r="S50">
        <v>13</v>
      </c>
      <c r="T50">
        <v>0</v>
      </c>
      <c r="U50">
        <v>2</v>
      </c>
    </row>
    <row r="51" spans="1:21">
      <c r="A51">
        <v>2</v>
      </c>
      <c r="B51">
        <v>20</v>
      </c>
      <c r="C51">
        <f t="shared" si="2"/>
        <v>60020</v>
      </c>
      <c r="D51" t="s">
        <v>102</v>
      </c>
      <c r="E51" t="s">
        <v>108</v>
      </c>
      <c r="F51">
        <v>115</v>
      </c>
      <c r="M51" t="s">
        <v>102</v>
      </c>
      <c r="N51" t="s">
        <v>108</v>
      </c>
      <c r="O51">
        <v>12</v>
      </c>
      <c r="S51">
        <v>14</v>
      </c>
      <c r="T51">
        <v>0</v>
      </c>
      <c r="U51">
        <v>2</v>
      </c>
    </row>
    <row r="52" spans="1:21">
      <c r="A52">
        <v>2</v>
      </c>
      <c r="B52">
        <v>21</v>
      </c>
      <c r="C52">
        <f t="shared" si="2"/>
        <v>60021</v>
      </c>
      <c r="D52" t="s">
        <v>102</v>
      </c>
      <c r="E52" t="s">
        <v>108</v>
      </c>
      <c r="F52">
        <v>120</v>
      </c>
      <c r="M52" t="s">
        <v>102</v>
      </c>
      <c r="N52" t="s">
        <v>108</v>
      </c>
      <c r="O52">
        <v>12</v>
      </c>
      <c r="S52">
        <v>0</v>
      </c>
      <c r="T52">
        <v>4</v>
      </c>
      <c r="U52">
        <v>3</v>
      </c>
    </row>
    <row r="53" spans="1:21">
      <c r="A53">
        <v>2</v>
      </c>
      <c r="B53">
        <v>22</v>
      </c>
      <c r="C53">
        <f t="shared" si="2"/>
        <v>60022</v>
      </c>
      <c r="D53" t="s">
        <v>102</v>
      </c>
      <c r="E53" t="s">
        <v>108</v>
      </c>
      <c r="F53">
        <v>125</v>
      </c>
      <c r="M53" t="s">
        <v>102</v>
      </c>
      <c r="N53" t="s">
        <v>108</v>
      </c>
      <c r="O53">
        <v>13</v>
      </c>
      <c r="S53">
        <v>15</v>
      </c>
      <c r="T53">
        <v>0</v>
      </c>
      <c r="U53">
        <v>3</v>
      </c>
    </row>
    <row r="54" spans="1:21">
      <c r="A54">
        <v>2</v>
      </c>
      <c r="B54">
        <v>23</v>
      </c>
      <c r="C54">
        <f t="shared" si="2"/>
        <v>60023</v>
      </c>
      <c r="D54" t="s">
        <v>102</v>
      </c>
      <c r="E54" t="s">
        <v>108</v>
      </c>
      <c r="F54">
        <v>130</v>
      </c>
      <c r="M54" t="s">
        <v>102</v>
      </c>
      <c r="N54" t="s">
        <v>108</v>
      </c>
      <c r="O54">
        <v>13</v>
      </c>
      <c r="S54">
        <v>16</v>
      </c>
      <c r="T54">
        <v>0</v>
      </c>
      <c r="U54">
        <v>3</v>
      </c>
    </row>
    <row r="55" spans="1:21">
      <c r="A55">
        <v>2</v>
      </c>
      <c r="B55">
        <v>24</v>
      </c>
      <c r="C55">
        <f t="shared" si="2"/>
        <v>60024</v>
      </c>
      <c r="D55" t="s">
        <v>102</v>
      </c>
      <c r="E55" t="s">
        <v>108</v>
      </c>
      <c r="F55">
        <v>135</v>
      </c>
      <c r="M55" t="s">
        <v>102</v>
      </c>
      <c r="N55" t="s">
        <v>108</v>
      </c>
      <c r="O55">
        <v>13</v>
      </c>
      <c r="S55">
        <v>17</v>
      </c>
      <c r="T55">
        <v>0</v>
      </c>
      <c r="U55">
        <v>3</v>
      </c>
    </row>
    <row r="56" spans="1:21">
      <c r="A56">
        <v>2</v>
      </c>
      <c r="B56">
        <v>25</v>
      </c>
      <c r="C56">
        <f t="shared" si="2"/>
        <v>60025</v>
      </c>
      <c r="D56" t="s">
        <v>102</v>
      </c>
      <c r="E56" t="s">
        <v>108</v>
      </c>
      <c r="F56">
        <v>140</v>
      </c>
      <c r="M56" t="s">
        <v>102</v>
      </c>
      <c r="N56" t="s">
        <v>108</v>
      </c>
      <c r="O56">
        <v>13</v>
      </c>
      <c r="S56">
        <v>18</v>
      </c>
      <c r="T56">
        <v>0</v>
      </c>
      <c r="U56">
        <v>3</v>
      </c>
    </row>
    <row r="57" spans="1:21">
      <c r="A57">
        <v>2</v>
      </c>
      <c r="B57">
        <v>26</v>
      </c>
      <c r="C57">
        <f t="shared" si="2"/>
        <v>60026</v>
      </c>
      <c r="D57" t="s">
        <v>102</v>
      </c>
      <c r="E57" t="s">
        <v>108</v>
      </c>
      <c r="F57">
        <v>145</v>
      </c>
      <c r="M57" t="s">
        <v>102</v>
      </c>
      <c r="N57" t="s">
        <v>108</v>
      </c>
      <c r="O57">
        <v>14</v>
      </c>
      <c r="S57">
        <v>19</v>
      </c>
      <c r="T57">
        <v>0</v>
      </c>
      <c r="U57">
        <v>4</v>
      </c>
    </row>
    <row r="58" spans="1:21">
      <c r="A58">
        <v>2</v>
      </c>
      <c r="B58">
        <v>27</v>
      </c>
      <c r="C58">
        <f t="shared" si="2"/>
        <v>60027</v>
      </c>
      <c r="D58" t="s">
        <v>102</v>
      </c>
      <c r="E58" t="s">
        <v>108</v>
      </c>
      <c r="F58">
        <v>150</v>
      </c>
      <c r="M58" t="s">
        <v>102</v>
      </c>
      <c r="N58" t="s">
        <v>108</v>
      </c>
      <c r="O58">
        <v>14</v>
      </c>
      <c r="S58">
        <v>20</v>
      </c>
      <c r="T58">
        <v>0</v>
      </c>
      <c r="U58">
        <v>4</v>
      </c>
    </row>
    <row r="59" spans="1:21">
      <c r="A59">
        <v>2</v>
      </c>
      <c r="B59">
        <v>28</v>
      </c>
      <c r="C59">
        <f t="shared" si="2"/>
        <v>60028</v>
      </c>
      <c r="D59" t="s">
        <v>102</v>
      </c>
      <c r="E59" t="s">
        <v>108</v>
      </c>
      <c r="F59">
        <v>155</v>
      </c>
      <c r="M59" t="s">
        <v>102</v>
      </c>
      <c r="N59" t="s">
        <v>108</v>
      </c>
      <c r="O59">
        <v>14</v>
      </c>
      <c r="S59">
        <v>21</v>
      </c>
      <c r="T59">
        <v>0</v>
      </c>
      <c r="U59">
        <v>4</v>
      </c>
    </row>
    <row r="60" spans="1:21">
      <c r="A60">
        <v>2</v>
      </c>
      <c r="B60">
        <v>29</v>
      </c>
      <c r="C60">
        <f t="shared" si="2"/>
        <v>60029</v>
      </c>
      <c r="D60" t="s">
        <v>102</v>
      </c>
      <c r="E60" t="s">
        <v>108</v>
      </c>
      <c r="F60">
        <v>160</v>
      </c>
      <c r="M60" t="s">
        <v>102</v>
      </c>
      <c r="N60" t="s">
        <v>108</v>
      </c>
      <c r="O60">
        <v>15</v>
      </c>
      <c r="S60">
        <v>22</v>
      </c>
      <c r="T60">
        <v>0</v>
      </c>
      <c r="U60">
        <v>4</v>
      </c>
    </row>
    <row r="61" spans="1:21">
      <c r="A61">
        <v>2</v>
      </c>
      <c r="B61">
        <v>30</v>
      </c>
      <c r="C61">
        <f t="shared" si="2"/>
        <v>60030</v>
      </c>
      <c r="D61" t="s">
        <v>102</v>
      </c>
      <c r="E61" t="s">
        <v>108</v>
      </c>
      <c r="F61">
        <v>165</v>
      </c>
      <c r="M61" t="s">
        <v>102</v>
      </c>
      <c r="N61" t="s">
        <v>108</v>
      </c>
      <c r="O61">
        <v>15</v>
      </c>
      <c r="S61">
        <v>23</v>
      </c>
      <c r="T61">
        <v>0</v>
      </c>
      <c r="U61">
        <v>4</v>
      </c>
    </row>
    <row r="62" spans="1:21">
      <c r="A62">
        <v>3</v>
      </c>
      <c r="B62">
        <v>1</v>
      </c>
      <c r="C62">
        <f>70000+B62</f>
        <v>70001</v>
      </c>
      <c r="D62" t="s">
        <v>102</v>
      </c>
      <c r="E62" t="s">
        <v>355</v>
      </c>
      <c r="F62">
        <v>45000</v>
      </c>
      <c r="M62" t="s">
        <v>102</v>
      </c>
      <c r="N62" t="s">
        <v>355</v>
      </c>
      <c r="O62">
        <v>33000</v>
      </c>
      <c r="S62">
        <v>0</v>
      </c>
      <c r="T62">
        <v>0</v>
      </c>
      <c r="U62">
        <v>0</v>
      </c>
    </row>
    <row r="63" spans="1:21">
      <c r="A63">
        <v>3</v>
      </c>
      <c r="B63">
        <v>2</v>
      </c>
      <c r="C63">
        <f t="shared" ref="C63:C91" si="3">70000+B63</f>
        <v>70002</v>
      </c>
      <c r="D63" t="s">
        <v>102</v>
      </c>
      <c r="E63" t="s">
        <v>355</v>
      </c>
      <c r="F63">
        <v>50000</v>
      </c>
      <c r="M63" t="s">
        <v>102</v>
      </c>
      <c r="N63" t="s">
        <v>355</v>
      </c>
      <c r="O63">
        <v>34500</v>
      </c>
      <c r="S63">
        <v>0</v>
      </c>
      <c r="T63">
        <v>0</v>
      </c>
      <c r="U63">
        <v>0</v>
      </c>
    </row>
    <row r="64" spans="1:21">
      <c r="A64">
        <v>3</v>
      </c>
      <c r="B64">
        <v>3</v>
      </c>
      <c r="C64">
        <f t="shared" si="3"/>
        <v>70003</v>
      </c>
      <c r="D64" t="s">
        <v>102</v>
      </c>
      <c r="E64" t="s">
        <v>355</v>
      </c>
      <c r="F64">
        <v>55000</v>
      </c>
      <c r="M64" t="s">
        <v>102</v>
      </c>
      <c r="N64" t="s">
        <v>355</v>
      </c>
      <c r="O64">
        <v>36000</v>
      </c>
      <c r="S64">
        <v>0</v>
      </c>
      <c r="T64">
        <v>0</v>
      </c>
      <c r="U64">
        <v>0</v>
      </c>
    </row>
    <row r="65" spans="1:21">
      <c r="A65">
        <v>3</v>
      </c>
      <c r="B65">
        <v>4</v>
      </c>
      <c r="C65">
        <f t="shared" si="3"/>
        <v>70004</v>
      </c>
      <c r="D65" t="s">
        <v>102</v>
      </c>
      <c r="E65" t="s">
        <v>355</v>
      </c>
      <c r="F65">
        <v>60000</v>
      </c>
      <c r="M65" t="s">
        <v>102</v>
      </c>
      <c r="N65" t="s">
        <v>355</v>
      </c>
      <c r="O65">
        <v>37500</v>
      </c>
      <c r="S65">
        <v>0</v>
      </c>
      <c r="T65">
        <v>0</v>
      </c>
      <c r="U65">
        <v>0</v>
      </c>
    </row>
    <row r="66" spans="1:21">
      <c r="A66">
        <v>3</v>
      </c>
      <c r="B66">
        <v>5</v>
      </c>
      <c r="C66">
        <f t="shared" si="3"/>
        <v>70005</v>
      </c>
      <c r="D66" t="s">
        <v>102</v>
      </c>
      <c r="E66" t="s">
        <v>355</v>
      </c>
      <c r="F66">
        <v>65000</v>
      </c>
      <c r="M66" t="s">
        <v>102</v>
      </c>
      <c r="N66" t="s">
        <v>355</v>
      </c>
      <c r="O66">
        <v>39000</v>
      </c>
      <c r="S66">
        <v>3</v>
      </c>
      <c r="T66">
        <v>0</v>
      </c>
      <c r="U66">
        <v>0</v>
      </c>
    </row>
    <row r="67" spans="1:21">
      <c r="A67">
        <v>3</v>
      </c>
      <c r="B67">
        <v>6</v>
      </c>
      <c r="C67">
        <f t="shared" si="3"/>
        <v>70006</v>
      </c>
      <c r="D67" t="s">
        <v>102</v>
      </c>
      <c r="E67" t="s">
        <v>355</v>
      </c>
      <c r="F67">
        <v>70000</v>
      </c>
      <c r="M67" t="s">
        <v>102</v>
      </c>
      <c r="N67" t="s">
        <v>355</v>
      </c>
      <c r="O67">
        <v>40500</v>
      </c>
      <c r="S67">
        <v>4</v>
      </c>
      <c r="T67">
        <v>0</v>
      </c>
      <c r="U67">
        <v>0</v>
      </c>
    </row>
    <row r="68" spans="1:21">
      <c r="A68">
        <v>3</v>
      </c>
      <c r="B68">
        <v>7</v>
      </c>
      <c r="C68">
        <f t="shared" si="3"/>
        <v>70007</v>
      </c>
      <c r="D68" t="s">
        <v>102</v>
      </c>
      <c r="E68" t="s">
        <v>355</v>
      </c>
      <c r="F68">
        <v>75000</v>
      </c>
      <c r="M68" t="s">
        <v>102</v>
      </c>
      <c r="N68" t="s">
        <v>355</v>
      </c>
      <c r="O68">
        <v>42000</v>
      </c>
      <c r="S68">
        <v>5</v>
      </c>
      <c r="T68">
        <v>0</v>
      </c>
      <c r="U68">
        <v>0</v>
      </c>
    </row>
    <row r="69" spans="1:21">
      <c r="A69">
        <v>3</v>
      </c>
      <c r="B69">
        <v>8</v>
      </c>
      <c r="C69">
        <f t="shared" si="3"/>
        <v>70008</v>
      </c>
      <c r="D69" t="s">
        <v>102</v>
      </c>
      <c r="E69" t="s">
        <v>355</v>
      </c>
      <c r="F69">
        <v>80000</v>
      </c>
      <c r="M69" t="s">
        <v>102</v>
      </c>
      <c r="N69" t="s">
        <v>355</v>
      </c>
      <c r="O69">
        <v>43500</v>
      </c>
      <c r="S69">
        <v>6</v>
      </c>
      <c r="T69">
        <v>0</v>
      </c>
      <c r="U69">
        <v>0</v>
      </c>
    </row>
    <row r="70" spans="1:21">
      <c r="A70">
        <v>3</v>
      </c>
      <c r="B70">
        <v>9</v>
      </c>
      <c r="C70">
        <f t="shared" si="3"/>
        <v>70009</v>
      </c>
      <c r="D70" t="s">
        <v>102</v>
      </c>
      <c r="E70" t="s">
        <v>355</v>
      </c>
      <c r="F70">
        <v>85000</v>
      </c>
      <c r="M70" t="s">
        <v>102</v>
      </c>
      <c r="N70" t="s">
        <v>355</v>
      </c>
      <c r="O70">
        <v>45000</v>
      </c>
      <c r="S70">
        <v>7</v>
      </c>
      <c r="T70">
        <v>0</v>
      </c>
      <c r="U70">
        <v>0</v>
      </c>
    </row>
    <row r="71" spans="1:21">
      <c r="A71">
        <v>3</v>
      </c>
      <c r="B71">
        <v>10</v>
      </c>
      <c r="C71">
        <f t="shared" si="3"/>
        <v>70010</v>
      </c>
      <c r="D71" t="s">
        <v>102</v>
      </c>
      <c r="E71" t="s">
        <v>355</v>
      </c>
      <c r="F71">
        <v>90000</v>
      </c>
      <c r="M71" t="s">
        <v>102</v>
      </c>
      <c r="N71" t="s">
        <v>355</v>
      </c>
      <c r="O71">
        <v>46500</v>
      </c>
      <c r="S71">
        <v>0</v>
      </c>
      <c r="T71">
        <v>1</v>
      </c>
      <c r="U71">
        <v>0</v>
      </c>
    </row>
    <row r="72" spans="1:21">
      <c r="A72">
        <v>3</v>
      </c>
      <c r="B72">
        <v>11</v>
      </c>
      <c r="C72">
        <f t="shared" si="3"/>
        <v>70011</v>
      </c>
      <c r="D72" t="s">
        <v>102</v>
      </c>
      <c r="E72" t="s">
        <v>355</v>
      </c>
      <c r="F72">
        <v>95000</v>
      </c>
      <c r="M72" t="s">
        <v>102</v>
      </c>
      <c r="N72" t="s">
        <v>355</v>
      </c>
      <c r="O72">
        <v>48000</v>
      </c>
      <c r="S72">
        <v>8</v>
      </c>
      <c r="T72">
        <v>0</v>
      </c>
      <c r="U72">
        <v>1</v>
      </c>
    </row>
    <row r="73" spans="1:21">
      <c r="A73">
        <v>3</v>
      </c>
      <c r="B73">
        <v>12</v>
      </c>
      <c r="C73">
        <f t="shared" si="3"/>
        <v>70012</v>
      </c>
      <c r="D73" t="s">
        <v>102</v>
      </c>
      <c r="E73" t="s">
        <v>355</v>
      </c>
      <c r="F73">
        <v>100000</v>
      </c>
      <c r="M73" t="s">
        <v>102</v>
      </c>
      <c r="N73" t="s">
        <v>355</v>
      </c>
      <c r="O73">
        <v>49500</v>
      </c>
      <c r="S73">
        <v>9</v>
      </c>
      <c r="T73">
        <v>0</v>
      </c>
      <c r="U73">
        <v>1</v>
      </c>
    </row>
    <row r="74" spans="1:21">
      <c r="A74">
        <v>3</v>
      </c>
      <c r="B74">
        <v>13</v>
      </c>
      <c r="C74">
        <f t="shared" si="3"/>
        <v>70013</v>
      </c>
      <c r="D74" t="s">
        <v>102</v>
      </c>
      <c r="E74" t="s">
        <v>355</v>
      </c>
      <c r="F74">
        <v>105000</v>
      </c>
      <c r="M74" t="s">
        <v>102</v>
      </c>
      <c r="N74" t="s">
        <v>355</v>
      </c>
      <c r="O74">
        <v>51000</v>
      </c>
      <c r="S74">
        <v>0</v>
      </c>
      <c r="T74">
        <v>2</v>
      </c>
      <c r="U74">
        <v>1</v>
      </c>
    </row>
    <row r="75" spans="1:21">
      <c r="A75">
        <v>3</v>
      </c>
      <c r="B75">
        <v>14</v>
      </c>
      <c r="C75">
        <f t="shared" si="3"/>
        <v>70014</v>
      </c>
      <c r="D75" t="s">
        <v>102</v>
      </c>
      <c r="E75" t="s">
        <v>355</v>
      </c>
      <c r="F75">
        <v>110000</v>
      </c>
      <c r="M75" t="s">
        <v>102</v>
      </c>
      <c r="N75" t="s">
        <v>355</v>
      </c>
      <c r="O75">
        <v>52500</v>
      </c>
      <c r="S75">
        <v>10</v>
      </c>
      <c r="T75">
        <v>0</v>
      </c>
      <c r="U75">
        <v>1</v>
      </c>
    </row>
    <row r="76" spans="1:21">
      <c r="A76">
        <v>3</v>
      </c>
      <c r="B76">
        <v>15</v>
      </c>
      <c r="C76">
        <f t="shared" si="3"/>
        <v>70015</v>
      </c>
      <c r="D76" t="s">
        <v>102</v>
      </c>
      <c r="E76" t="s">
        <v>355</v>
      </c>
      <c r="F76">
        <v>115000</v>
      </c>
      <c r="M76" t="s">
        <v>102</v>
      </c>
      <c r="N76" t="s">
        <v>355</v>
      </c>
      <c r="O76">
        <v>54000</v>
      </c>
      <c r="S76">
        <v>11</v>
      </c>
      <c r="T76">
        <v>0</v>
      </c>
      <c r="U76">
        <v>1</v>
      </c>
    </row>
    <row r="77" spans="1:21">
      <c r="A77">
        <v>3</v>
      </c>
      <c r="B77">
        <v>16</v>
      </c>
      <c r="C77">
        <f t="shared" si="3"/>
        <v>70016</v>
      </c>
      <c r="D77" t="s">
        <v>102</v>
      </c>
      <c r="E77" t="s">
        <v>355</v>
      </c>
      <c r="F77">
        <v>120000</v>
      </c>
      <c r="M77" t="s">
        <v>102</v>
      </c>
      <c r="N77" t="s">
        <v>355</v>
      </c>
      <c r="O77">
        <v>55500</v>
      </c>
      <c r="S77">
        <v>0</v>
      </c>
      <c r="T77">
        <v>3</v>
      </c>
      <c r="U77">
        <v>2</v>
      </c>
    </row>
    <row r="78" spans="1:21">
      <c r="A78">
        <v>3</v>
      </c>
      <c r="B78">
        <v>17</v>
      </c>
      <c r="C78">
        <f t="shared" si="3"/>
        <v>70017</v>
      </c>
      <c r="D78" t="s">
        <v>102</v>
      </c>
      <c r="E78" t="s">
        <v>375</v>
      </c>
      <c r="F78">
        <v>125000</v>
      </c>
      <c r="M78" t="s">
        <v>102</v>
      </c>
      <c r="N78" t="s">
        <v>375</v>
      </c>
      <c r="O78">
        <v>57000</v>
      </c>
      <c r="S78">
        <v>12</v>
      </c>
      <c r="T78">
        <v>0</v>
      </c>
      <c r="U78">
        <v>2</v>
      </c>
    </row>
    <row r="79" spans="1:21">
      <c r="A79">
        <v>3</v>
      </c>
      <c r="B79">
        <v>18</v>
      </c>
      <c r="C79">
        <f t="shared" si="3"/>
        <v>70018</v>
      </c>
      <c r="D79" t="s">
        <v>102</v>
      </c>
      <c r="E79" t="s">
        <v>375</v>
      </c>
      <c r="F79">
        <v>130000</v>
      </c>
      <c r="M79" t="s">
        <v>102</v>
      </c>
      <c r="N79" t="s">
        <v>375</v>
      </c>
      <c r="O79">
        <v>58500</v>
      </c>
      <c r="S79">
        <v>13</v>
      </c>
      <c r="T79">
        <v>0</v>
      </c>
      <c r="U79">
        <v>2</v>
      </c>
    </row>
    <row r="80" spans="1:21">
      <c r="A80">
        <v>3</v>
      </c>
      <c r="B80">
        <v>19</v>
      </c>
      <c r="C80">
        <f t="shared" si="3"/>
        <v>70019</v>
      </c>
      <c r="D80" t="s">
        <v>102</v>
      </c>
      <c r="E80" t="s">
        <v>375</v>
      </c>
      <c r="F80">
        <v>135000</v>
      </c>
      <c r="M80" t="s">
        <v>102</v>
      </c>
      <c r="N80" t="s">
        <v>375</v>
      </c>
      <c r="O80">
        <v>60000</v>
      </c>
      <c r="S80">
        <v>14</v>
      </c>
      <c r="T80">
        <v>0</v>
      </c>
      <c r="U80">
        <v>2</v>
      </c>
    </row>
    <row r="81" spans="1:21">
      <c r="A81">
        <v>3</v>
      </c>
      <c r="B81">
        <v>20</v>
      </c>
      <c r="C81">
        <f t="shared" si="3"/>
        <v>70020</v>
      </c>
      <c r="D81" t="s">
        <v>102</v>
      </c>
      <c r="E81" t="s">
        <v>375</v>
      </c>
      <c r="F81">
        <v>140000</v>
      </c>
      <c r="M81" t="s">
        <v>102</v>
      </c>
      <c r="N81" t="s">
        <v>375</v>
      </c>
      <c r="O81">
        <v>61500</v>
      </c>
      <c r="S81">
        <v>15</v>
      </c>
      <c r="T81">
        <v>0</v>
      </c>
      <c r="U81">
        <v>2</v>
      </c>
    </row>
    <row r="82" spans="1:21">
      <c r="A82">
        <v>3</v>
      </c>
      <c r="B82">
        <v>21</v>
      </c>
      <c r="C82">
        <f t="shared" si="3"/>
        <v>70021</v>
      </c>
      <c r="D82" t="s">
        <v>102</v>
      </c>
      <c r="E82" t="s">
        <v>375</v>
      </c>
      <c r="F82">
        <v>145000</v>
      </c>
      <c r="M82" t="s">
        <v>102</v>
      </c>
      <c r="N82" t="s">
        <v>375</v>
      </c>
      <c r="O82">
        <v>63000</v>
      </c>
      <c r="S82">
        <v>0</v>
      </c>
      <c r="T82">
        <v>4</v>
      </c>
      <c r="U82">
        <v>3</v>
      </c>
    </row>
    <row r="83" spans="1:21">
      <c r="A83">
        <v>3</v>
      </c>
      <c r="B83">
        <v>22</v>
      </c>
      <c r="C83">
        <f t="shared" si="3"/>
        <v>70022</v>
      </c>
      <c r="D83" t="s">
        <v>102</v>
      </c>
      <c r="E83" t="s">
        <v>375</v>
      </c>
      <c r="F83">
        <v>150000</v>
      </c>
      <c r="M83" t="s">
        <v>102</v>
      </c>
      <c r="N83" t="s">
        <v>375</v>
      </c>
      <c r="O83">
        <v>64500</v>
      </c>
      <c r="S83">
        <v>16</v>
      </c>
      <c r="T83">
        <v>0</v>
      </c>
      <c r="U83">
        <v>3</v>
      </c>
    </row>
    <row r="84" spans="1:21">
      <c r="A84">
        <v>3</v>
      </c>
      <c r="B84">
        <v>23</v>
      </c>
      <c r="C84">
        <f t="shared" si="3"/>
        <v>70023</v>
      </c>
      <c r="D84" t="s">
        <v>102</v>
      </c>
      <c r="E84" t="s">
        <v>375</v>
      </c>
      <c r="F84">
        <v>155000</v>
      </c>
      <c r="M84" t="s">
        <v>102</v>
      </c>
      <c r="N84" t="s">
        <v>375</v>
      </c>
      <c r="O84">
        <v>66000</v>
      </c>
      <c r="S84">
        <v>17</v>
      </c>
      <c r="T84">
        <v>0</v>
      </c>
      <c r="U84">
        <v>3</v>
      </c>
    </row>
    <row r="85" spans="1:21">
      <c r="A85">
        <v>3</v>
      </c>
      <c r="B85">
        <v>24</v>
      </c>
      <c r="C85">
        <f t="shared" si="3"/>
        <v>70024</v>
      </c>
      <c r="D85" t="s">
        <v>102</v>
      </c>
      <c r="E85" t="s">
        <v>375</v>
      </c>
      <c r="F85">
        <v>160000</v>
      </c>
      <c r="M85" t="s">
        <v>102</v>
      </c>
      <c r="N85" t="s">
        <v>375</v>
      </c>
      <c r="O85">
        <v>67500</v>
      </c>
      <c r="S85">
        <v>18</v>
      </c>
      <c r="T85">
        <v>0</v>
      </c>
      <c r="U85">
        <v>3</v>
      </c>
    </row>
    <row r="86" spans="1:21">
      <c r="A86">
        <v>3</v>
      </c>
      <c r="B86">
        <v>25</v>
      </c>
      <c r="C86">
        <f t="shared" si="3"/>
        <v>70025</v>
      </c>
      <c r="D86" t="s">
        <v>102</v>
      </c>
      <c r="E86" t="s">
        <v>375</v>
      </c>
      <c r="F86">
        <v>165000</v>
      </c>
      <c r="M86" t="s">
        <v>102</v>
      </c>
      <c r="N86" t="s">
        <v>375</v>
      </c>
      <c r="O86">
        <v>69000</v>
      </c>
      <c r="S86">
        <v>19</v>
      </c>
      <c r="T86">
        <v>0</v>
      </c>
      <c r="U86">
        <v>3</v>
      </c>
    </row>
    <row r="87" spans="1:21">
      <c r="A87">
        <v>3</v>
      </c>
      <c r="B87">
        <v>26</v>
      </c>
      <c r="C87">
        <f t="shared" si="3"/>
        <v>70026</v>
      </c>
      <c r="D87" t="s">
        <v>102</v>
      </c>
      <c r="E87" t="s">
        <v>375</v>
      </c>
      <c r="F87">
        <v>170000</v>
      </c>
      <c r="M87" t="s">
        <v>102</v>
      </c>
      <c r="N87" t="s">
        <v>375</v>
      </c>
      <c r="O87">
        <v>70500</v>
      </c>
      <c r="S87">
        <v>20</v>
      </c>
      <c r="T87">
        <v>0</v>
      </c>
      <c r="U87">
        <v>4</v>
      </c>
    </row>
    <row r="88" spans="1:21">
      <c r="A88">
        <v>3</v>
      </c>
      <c r="B88">
        <v>27</v>
      </c>
      <c r="C88">
        <f t="shared" si="3"/>
        <v>70027</v>
      </c>
      <c r="D88" t="s">
        <v>102</v>
      </c>
      <c r="E88" t="s">
        <v>375</v>
      </c>
      <c r="F88">
        <v>175000</v>
      </c>
      <c r="M88" t="s">
        <v>102</v>
      </c>
      <c r="N88" t="s">
        <v>375</v>
      </c>
      <c r="O88">
        <v>72000</v>
      </c>
      <c r="S88">
        <v>21</v>
      </c>
      <c r="T88">
        <v>0</v>
      </c>
      <c r="U88">
        <v>4</v>
      </c>
    </row>
    <row r="89" spans="1:21">
      <c r="A89">
        <v>3</v>
      </c>
      <c r="B89">
        <v>28</v>
      </c>
      <c r="C89">
        <f t="shared" si="3"/>
        <v>70028</v>
      </c>
      <c r="D89" t="s">
        <v>102</v>
      </c>
      <c r="E89" t="s">
        <v>375</v>
      </c>
      <c r="F89">
        <v>180000</v>
      </c>
      <c r="M89" t="s">
        <v>102</v>
      </c>
      <c r="N89" t="s">
        <v>375</v>
      </c>
      <c r="O89">
        <v>73500</v>
      </c>
      <c r="S89">
        <v>22</v>
      </c>
      <c r="T89">
        <v>0</v>
      </c>
      <c r="U89">
        <v>4</v>
      </c>
    </row>
    <row r="90" spans="1:21">
      <c r="A90">
        <v>3</v>
      </c>
      <c r="B90">
        <v>29</v>
      </c>
      <c r="C90">
        <f t="shared" si="3"/>
        <v>70029</v>
      </c>
      <c r="D90" t="s">
        <v>102</v>
      </c>
      <c r="E90" t="s">
        <v>375</v>
      </c>
      <c r="F90">
        <v>185000</v>
      </c>
      <c r="M90" t="s">
        <v>102</v>
      </c>
      <c r="N90" t="s">
        <v>375</v>
      </c>
      <c r="O90">
        <v>75000</v>
      </c>
      <c r="S90">
        <v>23</v>
      </c>
      <c r="T90">
        <v>0</v>
      </c>
      <c r="U90">
        <v>4</v>
      </c>
    </row>
    <row r="91" spans="1:21">
      <c r="A91">
        <v>3</v>
      </c>
      <c r="B91">
        <v>30</v>
      </c>
      <c r="C91">
        <f t="shared" si="3"/>
        <v>70030</v>
      </c>
      <c r="D91" t="s">
        <v>102</v>
      </c>
      <c r="E91" t="s">
        <v>375</v>
      </c>
      <c r="F91">
        <v>190000</v>
      </c>
      <c r="M91" t="s">
        <v>102</v>
      </c>
      <c r="N91" t="s">
        <v>375</v>
      </c>
      <c r="O91">
        <v>76500</v>
      </c>
      <c r="S91">
        <v>24</v>
      </c>
      <c r="T91">
        <v>0</v>
      </c>
      <c r="U91">
        <v>4</v>
      </c>
    </row>
  </sheetData>
  <autoFilter ref="U1:U91" xr:uid="{3705C4DA-EC2C-420A-8DB3-756CCFA82A66}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BD60-F448-4D2C-B41D-A7BED9E2BCAF}">
  <dimension ref="A1:G25"/>
  <sheetViews>
    <sheetView workbookViewId="0">
      <selection activeCell="G4" sqref="G4"/>
    </sheetView>
  </sheetViews>
  <sheetFormatPr defaultRowHeight="16.5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>
      <c r="A1" t="s">
        <v>98</v>
      </c>
      <c r="B1" t="s">
        <v>0</v>
      </c>
      <c r="C1" t="s">
        <v>117</v>
      </c>
      <c r="D1" t="s">
        <v>119</v>
      </c>
      <c r="E1" t="s">
        <v>120</v>
      </c>
      <c r="F1" t="s">
        <v>121</v>
      </c>
      <c r="G1" t="s">
        <v>122</v>
      </c>
    </row>
    <row r="2" spans="1:7">
      <c r="A2">
        <v>1</v>
      </c>
      <c r="B2">
        <v>80001</v>
      </c>
      <c r="C2" t="s">
        <v>118</v>
      </c>
      <c r="D2" t="s">
        <v>123</v>
      </c>
      <c r="E2" t="s">
        <v>124</v>
      </c>
      <c r="F2" t="s">
        <v>178</v>
      </c>
      <c r="G2">
        <v>1</v>
      </c>
    </row>
    <row r="3" spans="1:7">
      <c r="A3">
        <v>2</v>
      </c>
      <c r="B3">
        <v>80002</v>
      </c>
      <c r="C3" t="s">
        <v>168</v>
      </c>
      <c r="D3" t="str">
        <f>"BossName_"&amp;C3</f>
        <v>BossName_TerribleStump_Purple</v>
      </c>
      <c r="E3" t="str">
        <f>"BossDesc_"&amp;C3</f>
        <v>BossDesc_TerribleStump_Purple</v>
      </c>
      <c r="F3" t="s">
        <v>178</v>
      </c>
      <c r="G3">
        <v>2</v>
      </c>
    </row>
    <row r="4" spans="1:7">
      <c r="A4">
        <v>3</v>
      </c>
      <c r="B4">
        <v>80003</v>
      </c>
      <c r="C4" t="s">
        <v>133</v>
      </c>
      <c r="D4" t="str">
        <f t="shared" ref="D4:D9" si="0">"BossName_"&amp;C4</f>
        <v>BossName_DroidMelee_Brass</v>
      </c>
      <c r="E4" t="str">
        <f t="shared" ref="E4:E9" si="1">"BossDesc_"&amp;C4</f>
        <v>BossDesc_DroidMelee_Brass</v>
      </c>
      <c r="F4" t="s">
        <v>179</v>
      </c>
      <c r="G4">
        <v>3</v>
      </c>
    </row>
    <row r="5" spans="1:7">
      <c r="A5">
        <v>4</v>
      </c>
      <c r="B5">
        <v>80004</v>
      </c>
      <c r="C5" t="s">
        <v>142</v>
      </c>
      <c r="D5" t="str">
        <f t="shared" si="0"/>
        <v>BossName_CuteUniq</v>
      </c>
      <c r="E5" t="str">
        <f t="shared" si="1"/>
        <v>BossDesc_CuteUniq</v>
      </c>
      <c r="F5" t="s">
        <v>126</v>
      </c>
      <c r="G5">
        <v>4</v>
      </c>
    </row>
    <row r="6" spans="1:7">
      <c r="A6">
        <v>5</v>
      </c>
      <c r="B6">
        <v>80005</v>
      </c>
      <c r="C6" t="s">
        <v>139</v>
      </c>
      <c r="D6" t="str">
        <f t="shared" si="0"/>
        <v>BossName_RobotSphere</v>
      </c>
      <c r="E6" t="str">
        <f t="shared" si="1"/>
        <v>BossDesc_RobotSphere</v>
      </c>
      <c r="F6" t="s">
        <v>126</v>
      </c>
      <c r="G6">
        <v>4</v>
      </c>
    </row>
    <row r="7" spans="1:7">
      <c r="A7">
        <v>6</v>
      </c>
      <c r="B7">
        <v>80006</v>
      </c>
      <c r="C7" t="s">
        <v>138</v>
      </c>
      <c r="D7" t="str">
        <f t="shared" si="0"/>
        <v>BossName_RpgDemon_Violet</v>
      </c>
      <c r="E7" t="str">
        <f t="shared" si="1"/>
        <v>BossDesc_RpgDemon_Violet</v>
      </c>
      <c r="F7" t="s">
        <v>179</v>
      </c>
      <c r="G7">
        <v>5</v>
      </c>
    </row>
    <row r="8" spans="1:7">
      <c r="A8">
        <v>7</v>
      </c>
      <c r="B8">
        <v>80007</v>
      </c>
      <c r="C8" t="s">
        <v>145</v>
      </c>
      <c r="D8" t="str">
        <f t="shared" si="0"/>
        <v>BossName_BigBatCrab</v>
      </c>
      <c r="E8" t="str">
        <f t="shared" si="1"/>
        <v>BossDesc_BigBatCrab</v>
      </c>
      <c r="F8" t="s">
        <v>178</v>
      </c>
      <c r="G8">
        <v>5</v>
      </c>
    </row>
    <row r="9" spans="1:7">
      <c r="A9">
        <v>8</v>
      </c>
      <c r="B9">
        <v>80008</v>
      </c>
      <c r="C9" t="s">
        <v>146</v>
      </c>
      <c r="D9" t="str">
        <f t="shared" si="0"/>
        <v>BossName_DemonBladeLord</v>
      </c>
      <c r="E9" t="str">
        <f t="shared" si="1"/>
        <v>BossDesc_DemonBladeLord</v>
      </c>
      <c r="F9" t="s">
        <v>176</v>
      </c>
      <c r="G9">
        <v>6</v>
      </c>
    </row>
    <row r="10" spans="1:7">
      <c r="A10">
        <v>9</v>
      </c>
      <c r="B10">
        <v>80009</v>
      </c>
      <c r="C10" t="s">
        <v>125</v>
      </c>
      <c r="D10" t="str">
        <f t="shared" ref="D10:D25" si="2">"BossName_"&amp;C10</f>
        <v>BossName_LowPolyCyc</v>
      </c>
      <c r="E10" t="str">
        <f t="shared" ref="E10:E25" si="3">"BossDesc_"&amp;C10</f>
        <v>BossDesc_LowPolyCyc</v>
      </c>
      <c r="F10" t="s">
        <v>178</v>
      </c>
      <c r="G10">
        <v>7</v>
      </c>
    </row>
    <row r="11" spans="1:7">
      <c r="A11">
        <v>10</v>
      </c>
      <c r="B11">
        <v>80010</v>
      </c>
      <c r="C11" t="s">
        <v>140</v>
      </c>
      <c r="D11" t="str">
        <f t="shared" si="2"/>
        <v>BossName_Zippermouth_Green</v>
      </c>
      <c r="E11" t="str">
        <f t="shared" si="3"/>
        <v>BossDesc_Zippermouth_Green</v>
      </c>
      <c r="F11" t="s">
        <v>180</v>
      </c>
      <c r="G11">
        <v>8</v>
      </c>
    </row>
    <row r="12" spans="1:7">
      <c r="A12">
        <v>11</v>
      </c>
      <c r="B12">
        <v>80011</v>
      </c>
      <c r="C12" t="s">
        <v>147</v>
      </c>
      <c r="D12" t="str">
        <f t="shared" si="2"/>
        <v>BossName_HeavyKnight_Yellow</v>
      </c>
      <c r="E12" t="str">
        <f t="shared" si="3"/>
        <v>BossDesc_HeavyKnight_Yellow</v>
      </c>
      <c r="F12" t="s">
        <v>159</v>
      </c>
      <c r="G12">
        <v>9</v>
      </c>
    </row>
    <row r="13" spans="1:7">
      <c r="A13">
        <v>12</v>
      </c>
      <c r="B13">
        <v>80012</v>
      </c>
      <c r="C13" t="s">
        <v>148</v>
      </c>
      <c r="D13" t="str">
        <f t="shared" si="2"/>
        <v>BossName_ElfMage</v>
      </c>
      <c r="E13" t="str">
        <f t="shared" si="3"/>
        <v>BossDesc_ElfMage</v>
      </c>
      <c r="F13" t="s">
        <v>165</v>
      </c>
      <c r="G13">
        <v>10</v>
      </c>
    </row>
    <row r="14" spans="1:7">
      <c r="A14">
        <v>13</v>
      </c>
      <c r="B14">
        <v>80013</v>
      </c>
      <c r="C14" t="s">
        <v>149</v>
      </c>
      <c r="D14" t="str">
        <f t="shared" si="2"/>
        <v>BossName_DreamWordFairies</v>
      </c>
      <c r="E14" t="str">
        <f t="shared" si="3"/>
        <v>BossDesc_DreamWordFairies</v>
      </c>
      <c r="F14" t="s">
        <v>160</v>
      </c>
      <c r="G14">
        <v>11</v>
      </c>
    </row>
    <row r="15" spans="1:7">
      <c r="A15">
        <v>14</v>
      </c>
      <c r="B15">
        <v>80014</v>
      </c>
      <c r="C15" t="s">
        <v>150</v>
      </c>
      <c r="D15" t="str">
        <f t="shared" si="2"/>
        <v>BossName_ChaDragon</v>
      </c>
      <c r="E15" t="str">
        <f t="shared" si="3"/>
        <v>BossDesc_ChaDragon</v>
      </c>
      <c r="F15" t="s">
        <v>161</v>
      </c>
      <c r="G15">
        <v>12</v>
      </c>
    </row>
    <row r="16" spans="1:7">
      <c r="A16">
        <v>15</v>
      </c>
      <c r="B16">
        <v>80015</v>
      </c>
      <c r="C16" t="s">
        <v>151</v>
      </c>
      <c r="D16" t="str">
        <f t="shared" si="2"/>
        <v>BossName_LowPolyMagmadar</v>
      </c>
      <c r="E16" t="str">
        <f t="shared" si="3"/>
        <v>BossDesc_LowPolyMagmadar</v>
      </c>
      <c r="F16" t="s">
        <v>180</v>
      </c>
      <c r="G16">
        <v>13</v>
      </c>
    </row>
    <row r="17" spans="1:7">
      <c r="A17">
        <v>16</v>
      </c>
      <c r="B17">
        <v>80016</v>
      </c>
      <c r="C17" t="s">
        <v>152</v>
      </c>
      <c r="D17" t="str">
        <f t="shared" si="2"/>
        <v>BossName_DragonTerrorBringer_Red</v>
      </c>
      <c r="E17" t="str">
        <f t="shared" si="3"/>
        <v>BossDesc_DragonTerrorBringer_Red</v>
      </c>
      <c r="F17" t="s">
        <v>162</v>
      </c>
      <c r="G17">
        <v>14</v>
      </c>
    </row>
    <row r="18" spans="1:7">
      <c r="A18">
        <v>17</v>
      </c>
      <c r="B18">
        <v>80017</v>
      </c>
      <c r="C18" t="s">
        <v>198</v>
      </c>
      <c r="D18" t="str">
        <f t="shared" si="2"/>
        <v>BossName_PolygonalMetalon_Red</v>
      </c>
      <c r="E18" t="str">
        <f t="shared" si="3"/>
        <v>BossDesc_PolygonalMetalon_Red</v>
      </c>
      <c r="F18" t="s">
        <v>163</v>
      </c>
      <c r="G18">
        <v>15</v>
      </c>
    </row>
    <row r="19" spans="1:7">
      <c r="A19">
        <v>18</v>
      </c>
      <c r="B19">
        <v>80018</v>
      </c>
      <c r="C19" t="s">
        <v>153</v>
      </c>
      <c r="D19" t="str">
        <f t="shared" si="2"/>
        <v>BossName_RobotFive</v>
      </c>
      <c r="E19" t="str">
        <f t="shared" si="3"/>
        <v>BossDesc_RobotFive</v>
      </c>
      <c r="F19" t="s">
        <v>164</v>
      </c>
      <c r="G19">
        <v>16</v>
      </c>
    </row>
    <row r="20" spans="1:7">
      <c r="A20">
        <v>19</v>
      </c>
      <c r="B20">
        <v>80019</v>
      </c>
      <c r="C20" t="s">
        <v>154</v>
      </c>
      <c r="D20" t="str">
        <f t="shared" si="2"/>
        <v>BossName_Kumata</v>
      </c>
      <c r="E20" t="str">
        <f t="shared" si="3"/>
        <v>BossDesc_Kumata</v>
      </c>
      <c r="F20" t="s">
        <v>178</v>
      </c>
      <c r="G20">
        <v>17</v>
      </c>
    </row>
    <row r="21" spans="1:7">
      <c r="A21">
        <v>20</v>
      </c>
      <c r="B21">
        <v>80020</v>
      </c>
      <c r="C21" t="s">
        <v>155</v>
      </c>
      <c r="D21" t="str">
        <f t="shared" si="2"/>
        <v>BossName_DptLizard</v>
      </c>
      <c r="E21" t="str">
        <f t="shared" si="3"/>
        <v>BossDesc_DptLizard</v>
      </c>
      <c r="F21" t="s">
        <v>165</v>
      </c>
      <c r="G21">
        <v>18</v>
      </c>
    </row>
    <row r="22" spans="1:7">
      <c r="A22">
        <v>21</v>
      </c>
      <c r="B22">
        <v>80021</v>
      </c>
      <c r="C22" t="s">
        <v>156</v>
      </c>
      <c r="D22" t="str">
        <f t="shared" si="2"/>
        <v>BossName_DevilAnimated</v>
      </c>
      <c r="E22" t="str">
        <f t="shared" si="3"/>
        <v>BossDesc_DevilAnimated</v>
      </c>
      <c r="F22" t="s">
        <v>181</v>
      </c>
      <c r="G22">
        <v>19</v>
      </c>
    </row>
    <row r="23" spans="1:7">
      <c r="A23">
        <v>22</v>
      </c>
      <c r="B23">
        <v>80022</v>
      </c>
      <c r="C23" t="s">
        <v>157</v>
      </c>
      <c r="D23" t="str">
        <f t="shared" si="2"/>
        <v>BossName_AwesomeTower</v>
      </c>
      <c r="E23" t="str">
        <f t="shared" si="3"/>
        <v>BossDesc_AwesomeTower</v>
      </c>
      <c r="F23" t="s">
        <v>166</v>
      </c>
      <c r="G23">
        <v>20</v>
      </c>
    </row>
    <row r="24" spans="1:7">
      <c r="A24">
        <v>23</v>
      </c>
      <c r="B24">
        <v>80023</v>
      </c>
      <c r="C24" t="s">
        <v>141</v>
      </c>
      <c r="D24" t="str">
        <f t="shared" si="2"/>
        <v>BossName_MobileLancer</v>
      </c>
      <c r="E24" t="str">
        <f t="shared" si="3"/>
        <v>BossDesc_MobileLancer</v>
      </c>
      <c r="F24" t="s">
        <v>177</v>
      </c>
      <c r="G24">
        <v>21</v>
      </c>
    </row>
    <row r="25" spans="1:7">
      <c r="A25">
        <v>24</v>
      </c>
      <c r="B25">
        <v>80024</v>
      </c>
      <c r="C25" t="s">
        <v>158</v>
      </c>
      <c r="D25" t="str">
        <f t="shared" si="2"/>
        <v>BossName_DroidHeavy_White</v>
      </c>
      <c r="E25" t="str">
        <f t="shared" si="3"/>
        <v>BossDesc_DroidHeavy_White</v>
      </c>
      <c r="F25" t="s">
        <v>167</v>
      </c>
      <c r="G25">
        <v>22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0B1E-B463-45AF-ABD5-E3CE90005996}">
  <dimension ref="A1:C33"/>
  <sheetViews>
    <sheetView topLeftCell="A10" workbookViewId="0">
      <selection activeCell="G14" sqref="G14"/>
    </sheetView>
  </sheetViews>
  <sheetFormatPr defaultRowHeight="16.5"/>
  <cols>
    <col min="1" max="1" width="11.125" customWidth="1"/>
    <col min="2" max="2" width="12.125" customWidth="1"/>
    <col min="3" max="3" width="14.125" customWidth="1"/>
  </cols>
  <sheetData>
    <row r="1" spans="1:3" ht="27" customHeight="1">
      <c r="A1" t="s">
        <v>99</v>
      </c>
      <c r="B1" t="s">
        <v>135</v>
      </c>
      <c r="C1" t="s">
        <v>136</v>
      </c>
    </row>
    <row r="2" spans="1:3">
      <c r="A2">
        <v>1</v>
      </c>
      <c r="B2">
        <v>80</v>
      </c>
      <c r="C2">
        <v>10</v>
      </c>
    </row>
    <row r="3" spans="1:3">
      <c r="A3">
        <v>2</v>
      </c>
      <c r="B3">
        <v>164</v>
      </c>
      <c r="C3">
        <v>50</v>
      </c>
    </row>
    <row r="4" spans="1:3">
      <c r="A4">
        <v>3</v>
      </c>
      <c r="B4">
        <v>406</v>
      </c>
      <c r="C4">
        <v>70</v>
      </c>
    </row>
    <row r="5" spans="1:3">
      <c r="A5">
        <v>4</v>
      </c>
      <c r="B5">
        <v>762</v>
      </c>
      <c r="C5">
        <v>100</v>
      </c>
    </row>
    <row r="6" spans="1:3">
      <c r="A6">
        <v>5</v>
      </c>
      <c r="B6">
        <v>1247</v>
      </c>
      <c r="C6">
        <v>150</v>
      </c>
    </row>
    <row r="7" spans="1:3">
      <c r="A7">
        <v>6</v>
      </c>
      <c r="B7">
        <v>1845</v>
      </c>
      <c r="C7">
        <v>210</v>
      </c>
    </row>
    <row r="8" spans="1:3">
      <c r="A8">
        <v>7</v>
      </c>
      <c r="B8">
        <v>2583</v>
      </c>
      <c r="C8">
        <v>275</v>
      </c>
    </row>
    <row r="9" spans="1:3">
      <c r="A9">
        <v>8</v>
      </c>
      <c r="B9">
        <v>4135</v>
      </c>
      <c r="C9">
        <v>447</v>
      </c>
    </row>
    <row r="10" spans="1:3">
      <c r="A10">
        <v>9</v>
      </c>
      <c r="B10">
        <v>6876</v>
      </c>
      <c r="C10">
        <v>740</v>
      </c>
    </row>
    <row r="11" spans="1:3">
      <c r="A11">
        <v>10</v>
      </c>
      <c r="B11">
        <v>9981</v>
      </c>
      <c r="C11">
        <v>1085</v>
      </c>
    </row>
    <row r="12" spans="1:3">
      <c r="A12">
        <v>11</v>
      </c>
      <c r="B12">
        <v>14310</v>
      </c>
      <c r="C12">
        <v>1550</v>
      </c>
    </row>
    <row r="13" spans="1:3">
      <c r="A13">
        <v>12</v>
      </c>
      <c r="B13">
        <v>19485</v>
      </c>
      <c r="C13">
        <v>2125</v>
      </c>
    </row>
    <row r="14" spans="1:3">
      <c r="A14">
        <v>13</v>
      </c>
      <c r="B14">
        <v>25740</v>
      </c>
      <c r="C14">
        <v>2800</v>
      </c>
    </row>
    <row r="15" spans="1:3">
      <c r="A15">
        <v>14</v>
      </c>
      <c r="B15">
        <v>33502</v>
      </c>
      <c r="C15">
        <v>3662</v>
      </c>
    </row>
    <row r="16" spans="1:3">
      <c r="A16">
        <v>15</v>
      </c>
      <c r="B16">
        <v>42021</v>
      </c>
      <c r="C16">
        <v>4585</v>
      </c>
    </row>
    <row r="17" spans="1:3">
      <c r="A17">
        <v>16</v>
      </c>
      <c r="B17">
        <v>52888</v>
      </c>
      <c r="C17">
        <v>5792</v>
      </c>
    </row>
    <row r="18" spans="1:3">
      <c r="A18">
        <v>17</v>
      </c>
      <c r="B18">
        <v>64008</v>
      </c>
      <c r="C18">
        <v>7000</v>
      </c>
    </row>
    <row r="19" spans="1:3">
      <c r="A19">
        <v>18</v>
      </c>
      <c r="B19">
        <v>78498</v>
      </c>
      <c r="C19">
        <v>8610</v>
      </c>
    </row>
    <row r="20" spans="1:3">
      <c r="A20">
        <v>19</v>
      </c>
      <c r="B20">
        <v>93084</v>
      </c>
      <c r="C20">
        <v>10220</v>
      </c>
    </row>
    <row r="21" spans="1:3">
      <c r="A21">
        <v>20</v>
      </c>
      <c r="B21">
        <v>111186</v>
      </c>
      <c r="C21">
        <v>12210</v>
      </c>
    </row>
    <row r="22" spans="1:3">
      <c r="A22">
        <v>21</v>
      </c>
      <c r="B22">
        <v>129816</v>
      </c>
      <c r="C22">
        <v>14280</v>
      </c>
    </row>
    <row r="23" spans="1:3">
      <c r="A23">
        <v>22</v>
      </c>
      <c r="B23">
        <v>151807</v>
      </c>
      <c r="C23">
        <v>16687</v>
      </c>
    </row>
    <row r="24" spans="1:3">
      <c r="A24">
        <v>23</v>
      </c>
      <c r="B24">
        <v>175095</v>
      </c>
      <c r="C24">
        <v>19275</v>
      </c>
    </row>
    <row r="25" spans="1:3">
      <c r="A25">
        <v>24</v>
      </c>
      <c r="B25">
        <v>201217</v>
      </c>
      <c r="C25">
        <v>22137</v>
      </c>
    </row>
    <row r="26" spans="1:3">
      <c r="A26">
        <v>25</v>
      </c>
      <c r="B26">
        <v>229680</v>
      </c>
      <c r="C26">
        <v>25300</v>
      </c>
    </row>
    <row r="27" spans="1:3">
      <c r="A27">
        <v>26</v>
      </c>
      <c r="B27">
        <v>260271</v>
      </c>
      <c r="C27">
        <v>28655</v>
      </c>
    </row>
    <row r="28" spans="1:3">
      <c r="A28">
        <v>27</v>
      </c>
      <c r="B28">
        <v>294426</v>
      </c>
      <c r="C28">
        <v>32450</v>
      </c>
    </row>
    <row r="29" spans="1:3">
      <c r="A29">
        <v>28</v>
      </c>
      <c r="B29">
        <v>329823</v>
      </c>
      <c r="C29">
        <v>36335</v>
      </c>
    </row>
    <row r="30" spans="1:3">
      <c r="A30">
        <v>29</v>
      </c>
      <c r="B30">
        <v>370188</v>
      </c>
      <c r="C30">
        <v>40820</v>
      </c>
    </row>
    <row r="31" spans="1:3">
      <c r="A31">
        <v>30</v>
      </c>
      <c r="B31">
        <v>410943</v>
      </c>
      <c r="C31">
        <v>45305</v>
      </c>
    </row>
    <row r="32" spans="1:3">
      <c r="A32">
        <v>31</v>
      </c>
      <c r="B32">
        <v>457821</v>
      </c>
      <c r="C32">
        <v>50505</v>
      </c>
    </row>
    <row r="33" spans="1:3">
      <c r="A33">
        <v>32</v>
      </c>
      <c r="B33">
        <v>504997</v>
      </c>
      <c r="C33">
        <v>55737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CC16-B2FF-439E-A757-95F0C374F707}">
  <dimension ref="A1:C51"/>
  <sheetViews>
    <sheetView workbookViewId="0">
      <pane ySplit="1" topLeftCell="A2" activePane="bottomLeft" state="frozen"/>
      <selection pane="bottomLeft" activeCell="I14" sqref="I14"/>
    </sheetView>
  </sheetViews>
  <sheetFormatPr defaultRowHeight="16.5"/>
  <sheetData>
    <row r="1" spans="1:3" ht="27" customHeight="1">
      <c r="A1" t="s">
        <v>95</v>
      </c>
      <c r="B1" t="s">
        <v>96</v>
      </c>
      <c r="C1" s="3" t="s">
        <v>97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1</v>
      </c>
      <c r="C3">
        <f t="shared" ref="C3:C51" si="0">C2+B3</f>
        <v>1</v>
      </c>
    </row>
    <row r="4" spans="1:3">
      <c r="A4">
        <v>3</v>
      </c>
      <c r="B4">
        <v>2</v>
      </c>
      <c r="C4">
        <f t="shared" si="0"/>
        <v>3</v>
      </c>
    </row>
    <row r="5" spans="1:3">
      <c r="A5">
        <v>4</v>
      </c>
      <c r="B5">
        <v>2</v>
      </c>
      <c r="C5">
        <f t="shared" si="0"/>
        <v>5</v>
      </c>
    </row>
    <row r="6" spans="1:3">
      <c r="A6">
        <v>5</v>
      </c>
      <c r="B6">
        <v>3</v>
      </c>
      <c r="C6">
        <f t="shared" si="0"/>
        <v>8</v>
      </c>
    </row>
    <row r="7" spans="1:3">
      <c r="A7">
        <v>6</v>
      </c>
      <c r="B7">
        <v>3</v>
      </c>
      <c r="C7">
        <f t="shared" si="0"/>
        <v>11</v>
      </c>
    </row>
    <row r="8" spans="1:3">
      <c r="A8">
        <v>7</v>
      </c>
      <c r="B8">
        <v>3</v>
      </c>
      <c r="C8">
        <f t="shared" si="0"/>
        <v>14</v>
      </c>
    </row>
    <row r="9" spans="1:3">
      <c r="A9">
        <v>8</v>
      </c>
      <c r="B9">
        <v>4</v>
      </c>
      <c r="C9">
        <f t="shared" si="0"/>
        <v>18</v>
      </c>
    </row>
    <row r="10" spans="1:3">
      <c r="A10">
        <v>9</v>
      </c>
      <c r="B10">
        <v>4</v>
      </c>
      <c r="C10">
        <f t="shared" si="0"/>
        <v>22</v>
      </c>
    </row>
    <row r="11" spans="1:3">
      <c r="A11">
        <v>10</v>
      </c>
      <c r="B11">
        <v>4</v>
      </c>
      <c r="C11">
        <f t="shared" si="0"/>
        <v>26</v>
      </c>
    </row>
    <row r="12" spans="1:3">
      <c r="A12">
        <v>11</v>
      </c>
      <c r="B12">
        <v>4</v>
      </c>
      <c r="C12">
        <f t="shared" si="0"/>
        <v>30</v>
      </c>
    </row>
    <row r="13" spans="1:3">
      <c r="A13">
        <v>12</v>
      </c>
      <c r="B13">
        <v>5</v>
      </c>
      <c r="C13">
        <f t="shared" si="0"/>
        <v>35</v>
      </c>
    </row>
    <row r="14" spans="1:3">
      <c r="A14">
        <v>13</v>
      </c>
      <c r="B14">
        <v>5</v>
      </c>
      <c r="C14">
        <f t="shared" si="0"/>
        <v>40</v>
      </c>
    </row>
    <row r="15" spans="1:3">
      <c r="A15">
        <v>14</v>
      </c>
      <c r="B15">
        <v>5</v>
      </c>
      <c r="C15">
        <f t="shared" si="0"/>
        <v>45</v>
      </c>
    </row>
    <row r="16" spans="1:3">
      <c r="A16">
        <v>15</v>
      </c>
      <c r="B16">
        <v>5</v>
      </c>
      <c r="C16">
        <f t="shared" si="0"/>
        <v>50</v>
      </c>
    </row>
    <row r="17" spans="1:3">
      <c r="A17">
        <v>16</v>
      </c>
      <c r="B17">
        <v>5</v>
      </c>
      <c r="C17">
        <f t="shared" si="0"/>
        <v>55</v>
      </c>
    </row>
    <row r="18" spans="1:3">
      <c r="A18">
        <v>17</v>
      </c>
      <c r="B18">
        <v>6</v>
      </c>
      <c r="C18">
        <f t="shared" si="0"/>
        <v>61</v>
      </c>
    </row>
    <row r="19" spans="1:3">
      <c r="A19">
        <v>18</v>
      </c>
      <c r="B19">
        <v>6</v>
      </c>
      <c r="C19">
        <f t="shared" si="0"/>
        <v>67</v>
      </c>
    </row>
    <row r="20" spans="1:3">
      <c r="A20">
        <v>19</v>
      </c>
      <c r="B20">
        <v>6</v>
      </c>
      <c r="C20">
        <f t="shared" si="0"/>
        <v>73</v>
      </c>
    </row>
    <row r="21" spans="1:3">
      <c r="A21">
        <v>20</v>
      </c>
      <c r="B21">
        <v>6</v>
      </c>
      <c r="C21">
        <f t="shared" si="0"/>
        <v>79</v>
      </c>
    </row>
    <row r="22" spans="1:3">
      <c r="A22">
        <v>21</v>
      </c>
      <c r="B22">
        <v>6</v>
      </c>
      <c r="C22">
        <f t="shared" si="0"/>
        <v>85</v>
      </c>
    </row>
    <row r="23" spans="1:3">
      <c r="A23">
        <v>22</v>
      </c>
      <c r="B23">
        <v>7</v>
      </c>
      <c r="C23">
        <f t="shared" si="0"/>
        <v>92</v>
      </c>
    </row>
    <row r="24" spans="1:3">
      <c r="A24">
        <v>23</v>
      </c>
      <c r="B24">
        <v>7</v>
      </c>
      <c r="C24">
        <f t="shared" si="0"/>
        <v>99</v>
      </c>
    </row>
    <row r="25" spans="1:3">
      <c r="A25">
        <v>24</v>
      </c>
      <c r="B25">
        <v>7</v>
      </c>
      <c r="C25">
        <f t="shared" si="0"/>
        <v>106</v>
      </c>
    </row>
    <row r="26" spans="1:3">
      <c r="A26">
        <v>25</v>
      </c>
      <c r="B26">
        <v>7</v>
      </c>
      <c r="C26">
        <f t="shared" si="0"/>
        <v>113</v>
      </c>
    </row>
    <row r="27" spans="1:3">
      <c r="A27">
        <v>26</v>
      </c>
      <c r="B27">
        <v>7</v>
      </c>
      <c r="C27">
        <f t="shared" si="0"/>
        <v>120</v>
      </c>
    </row>
    <row r="28" spans="1:3">
      <c r="A28">
        <v>27</v>
      </c>
      <c r="B28">
        <v>8</v>
      </c>
      <c r="C28">
        <f t="shared" si="0"/>
        <v>128</v>
      </c>
    </row>
    <row r="29" spans="1:3">
      <c r="A29">
        <v>28</v>
      </c>
      <c r="B29">
        <v>8</v>
      </c>
      <c r="C29">
        <f t="shared" si="0"/>
        <v>136</v>
      </c>
    </row>
    <row r="30" spans="1:3">
      <c r="A30">
        <v>29</v>
      </c>
      <c r="B30">
        <v>8</v>
      </c>
      <c r="C30">
        <f t="shared" si="0"/>
        <v>144</v>
      </c>
    </row>
    <row r="31" spans="1:3">
      <c r="A31">
        <v>30</v>
      </c>
      <c r="B31">
        <v>8</v>
      </c>
      <c r="C31">
        <f t="shared" si="0"/>
        <v>152</v>
      </c>
    </row>
    <row r="32" spans="1:3">
      <c r="A32">
        <v>31</v>
      </c>
      <c r="B32">
        <v>8</v>
      </c>
      <c r="C32">
        <f t="shared" si="0"/>
        <v>160</v>
      </c>
    </row>
    <row r="33" spans="1:3">
      <c r="A33">
        <v>32</v>
      </c>
      <c r="B33">
        <v>9</v>
      </c>
      <c r="C33">
        <f t="shared" si="0"/>
        <v>169</v>
      </c>
    </row>
    <row r="34" spans="1:3">
      <c r="A34">
        <v>33</v>
      </c>
      <c r="B34">
        <v>9</v>
      </c>
      <c r="C34">
        <f t="shared" si="0"/>
        <v>178</v>
      </c>
    </row>
    <row r="35" spans="1:3">
      <c r="A35">
        <v>34</v>
      </c>
      <c r="B35">
        <v>9</v>
      </c>
      <c r="C35">
        <f t="shared" si="0"/>
        <v>187</v>
      </c>
    </row>
    <row r="36" spans="1:3">
      <c r="A36">
        <v>35</v>
      </c>
      <c r="B36">
        <v>9</v>
      </c>
      <c r="C36">
        <f t="shared" si="0"/>
        <v>196</v>
      </c>
    </row>
    <row r="37" spans="1:3">
      <c r="A37">
        <v>36</v>
      </c>
      <c r="B37">
        <v>9</v>
      </c>
      <c r="C37">
        <f t="shared" si="0"/>
        <v>205</v>
      </c>
    </row>
    <row r="38" spans="1:3">
      <c r="A38">
        <v>37</v>
      </c>
      <c r="B38">
        <v>10</v>
      </c>
      <c r="C38">
        <f t="shared" si="0"/>
        <v>215</v>
      </c>
    </row>
    <row r="39" spans="1:3">
      <c r="A39">
        <v>38</v>
      </c>
      <c r="B39">
        <v>10</v>
      </c>
      <c r="C39">
        <f t="shared" si="0"/>
        <v>225</v>
      </c>
    </row>
    <row r="40" spans="1:3">
      <c r="A40">
        <v>39</v>
      </c>
      <c r="B40">
        <v>10</v>
      </c>
      <c r="C40">
        <f t="shared" si="0"/>
        <v>235</v>
      </c>
    </row>
    <row r="41" spans="1:3">
      <c r="A41">
        <v>40</v>
      </c>
      <c r="B41">
        <v>10</v>
      </c>
      <c r="C41">
        <f t="shared" si="0"/>
        <v>245</v>
      </c>
    </row>
    <row r="42" spans="1:3">
      <c r="A42">
        <v>41</v>
      </c>
      <c r="B42">
        <v>10</v>
      </c>
      <c r="C42">
        <f t="shared" si="0"/>
        <v>255</v>
      </c>
    </row>
    <row r="43" spans="1:3">
      <c r="A43">
        <v>42</v>
      </c>
      <c r="B43">
        <v>11</v>
      </c>
      <c r="C43">
        <f t="shared" si="0"/>
        <v>266</v>
      </c>
    </row>
    <row r="44" spans="1:3">
      <c r="A44">
        <v>43</v>
      </c>
      <c r="B44">
        <v>11</v>
      </c>
      <c r="C44">
        <f t="shared" si="0"/>
        <v>277</v>
      </c>
    </row>
    <row r="45" spans="1:3">
      <c r="A45">
        <v>44</v>
      </c>
      <c r="B45">
        <v>11</v>
      </c>
      <c r="C45">
        <f t="shared" si="0"/>
        <v>288</v>
      </c>
    </row>
    <row r="46" spans="1:3">
      <c r="A46">
        <v>45</v>
      </c>
      <c r="B46">
        <v>11</v>
      </c>
      <c r="C46">
        <f t="shared" si="0"/>
        <v>299</v>
      </c>
    </row>
    <row r="47" spans="1:3">
      <c r="A47">
        <v>46</v>
      </c>
      <c r="B47">
        <v>11</v>
      </c>
      <c r="C47">
        <f t="shared" si="0"/>
        <v>310</v>
      </c>
    </row>
    <row r="48" spans="1:3">
      <c r="A48">
        <v>47</v>
      </c>
      <c r="B48">
        <v>12</v>
      </c>
      <c r="C48">
        <f t="shared" si="0"/>
        <v>322</v>
      </c>
    </row>
    <row r="49" spans="1:3">
      <c r="A49">
        <v>48</v>
      </c>
      <c r="B49">
        <v>12</v>
      </c>
      <c r="C49">
        <f t="shared" si="0"/>
        <v>334</v>
      </c>
    </row>
    <row r="50" spans="1:3">
      <c r="A50">
        <v>49</v>
      </c>
      <c r="B50">
        <v>12</v>
      </c>
      <c r="C50">
        <f t="shared" si="0"/>
        <v>346</v>
      </c>
    </row>
    <row r="51" spans="1:3">
      <c r="A51">
        <v>50</v>
      </c>
      <c r="B51">
        <v>12</v>
      </c>
      <c r="C51">
        <f t="shared" si="0"/>
        <v>358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  <vt:lpstr>BossBattleRewardTable</vt:lpstr>
      <vt:lpstr>RobotDefenseStepTable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2023-07-23T09:43:17Z</dcterms:modified>
</cp:coreProperties>
</file>